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omments3.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comments4.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comments5.xml" ContentType="application/vnd.openxmlformats-officedocument.spreadsheetml.comments+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ctrlProps/ctrlProp4.xml" ContentType="application/vnd.ms-excel.controlproperties+xml"/>
  <Override PartName="/xl/ctrlProps/ctrlProp5.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oaarias\Documents\GRUPO SUI OSWALDO\2017\WEB MASTER\26-10-2017 NIF\"/>
    </mc:Choice>
  </mc:AlternateContent>
  <bookViews>
    <workbookView xWindow="0" yWindow="0" windowWidth="28800" windowHeight="12330" tabRatio="866"/>
  </bookViews>
  <sheets>
    <sheet name="Índice" sheetId="4" r:id="rId1"/>
    <sheet name="110000" sheetId="229" r:id="rId2"/>
    <sheet name="210000" sheetId="230" r:id="rId3"/>
    <sheet name="310000" sheetId="231" r:id="rId4"/>
    <sheet name="510000" sheetId="232" state="hidden" r:id="rId5"/>
    <sheet name="520000" sheetId="268" r:id="rId6"/>
    <sheet name="610000" sheetId="233" r:id="rId7"/>
    <sheet name="800100" sheetId="258" r:id="rId8"/>
    <sheet name="800200" sheetId="269" r:id="rId9"/>
    <sheet name="810000" sheetId="274" r:id="rId10"/>
    <sheet name="811000" sheetId="275" r:id="rId11"/>
    <sheet name="815000" sheetId="277" r:id="rId12"/>
    <sheet name="816000" sheetId="278" r:id="rId13"/>
    <sheet name="817000" sheetId="279" r:id="rId14"/>
    <sheet name="818000" sheetId="280" r:id="rId15"/>
    <sheet name="819100" sheetId="281" r:id="rId16"/>
    <sheet name="822100" sheetId="283" r:id="rId17"/>
    <sheet name="822390" sheetId="285" r:id="rId18"/>
    <sheet name="823180" sheetId="287" r:id="rId19"/>
    <sheet name="825100" sheetId="288" r:id="rId20"/>
    <sheet name="825480" sheetId="289" r:id="rId21"/>
    <sheet name="825500" sheetId="317" r:id="rId22"/>
    <sheet name="825600" sheetId="318" r:id="rId23"/>
    <sheet name="825900" sheetId="291" r:id="rId24"/>
    <sheet name="826380" sheetId="292" r:id="rId25"/>
    <sheet name="827570" sheetId="293" r:id="rId26"/>
    <sheet name="831110" sheetId="295" r:id="rId27"/>
    <sheet name="831400" sheetId="296" r:id="rId28"/>
    <sheet name="831710" sheetId="297" r:id="rId29"/>
    <sheet name="832410" sheetId="298" r:id="rId30"/>
    <sheet name="832600" sheetId="299" r:id="rId31"/>
    <sheet name="834120" sheetId="302" r:id="rId32"/>
    <sheet name="834480" sheetId="303" r:id="rId33"/>
    <sheet name="835110" sheetId="304" r:id="rId34"/>
    <sheet name="842000" sheetId="308" r:id="rId35"/>
    <sheet name="851100" sheetId="309" r:id="rId36"/>
    <sheet name="861200" sheetId="311" r:id="rId37"/>
    <sheet name="FC01A" sheetId="247" state="hidden" r:id="rId38"/>
    <sheet name="FC01" sheetId="320" r:id="rId39"/>
    <sheet name="FC02" sheetId="319" r:id="rId40"/>
    <sheet name="FC03-1" sheetId="249" r:id="rId41"/>
    <sheet name="FC03-2" sheetId="250" r:id="rId42"/>
    <sheet name="FC03-3" sheetId="251" r:id="rId43"/>
    <sheet name="FC03-4" sheetId="252" r:id="rId44"/>
    <sheet name="FC03-5" sheetId="253" r:id="rId45"/>
    <sheet name="FC03-6" sheetId="254" r:id="rId46"/>
    <sheet name="FC04" sheetId="255" r:id="rId47"/>
    <sheet name="FC05" sheetId="256" r:id="rId48"/>
    <sheet name="FC06" sheetId="257" r:id="rId49"/>
    <sheet name="FC07" sheetId="316" r:id="rId50"/>
    <sheet name="data" sheetId="187" state="hidden" r:id="rId51"/>
    <sheet name="parameters" sheetId="188" state="hidden" r:id="rId52"/>
    <sheet name="instance" sheetId="186" state="hidden" r:id="rId53"/>
  </sheets>
  <externalReferences>
    <externalReference r:id="rId54"/>
  </externalReferences>
  <definedNames>
    <definedName name="____________________________________xlnm._FilterDatabase" localSheetId="35">'851100'!$B$6:$B$6</definedName>
    <definedName name="___________________________________xlnm._FilterDatabase" localSheetId="34">'842000'!$B$6:$B$8</definedName>
    <definedName name="___________________________xlnm._FilterDatabase" localSheetId="30">'832600'!$B$6:$B$19</definedName>
    <definedName name="__________________________xlnm._FilterDatabase" localSheetId="29">'832410'!$B$6:$B$14</definedName>
    <definedName name="_________________________xlnm._FilterDatabase" localSheetId="28">'831710'!$B$6:$B$35</definedName>
    <definedName name="________________________xlnm._FilterDatabase" localSheetId="27">'831400'!$B$6:$B$39</definedName>
    <definedName name="_______________________xlnm._FilterDatabase" localSheetId="26">'831110'!$B$6:$B$77</definedName>
    <definedName name="______________________xlnm._FilterDatabase" localSheetId="25">'827570'!$B$6:$B$75</definedName>
    <definedName name="_____________________xlnm._FilterDatabase" localSheetId="24">'826380'!$B$6:$B$91</definedName>
    <definedName name="____________________xlnm._FilterDatabase" localSheetId="23">'825900'!$B$6:$B$10</definedName>
    <definedName name="___________xlnm._FilterDatabase" localSheetId="15">'819100'!$B$6:$C$12</definedName>
    <definedName name="__________xlnm._FilterDatabase" localSheetId="14">'818000'!$A$6:$K$44</definedName>
    <definedName name="_________xlnm._FilterDatabase" localSheetId="12">'816000'!$B$6:$C$11</definedName>
    <definedName name="________xlnm._FilterDatabase" localSheetId="11">'815000'!$B$6:$C$14</definedName>
    <definedName name="______xlnm._FilterDatabase" localSheetId="10">'811000'!$B$6:$C$9</definedName>
    <definedName name="_____xlnm._FilterDatabase" localSheetId="9">'810000'!$B$6:$C$49</definedName>
    <definedName name="__xlnm._FilterDatabase" localSheetId="8">'800200'!$B$7:$C$29</definedName>
    <definedName name="__xlnm._FilterDatabase_1">'800100'!$B$6:$C$144</definedName>
    <definedName name="__xlnm._FilterDatabase_1_1">#REF!</definedName>
    <definedName name="__xlnm._FilterDatabase_10">'819100'!$B$6:$C$12</definedName>
    <definedName name="__xlnm._FilterDatabase_11">#REF!</definedName>
    <definedName name="__xlnm._FilterDatabase_12">'[1]822200'!#REF!</definedName>
    <definedName name="__xlnm._FilterDatabase_13">#REF!</definedName>
    <definedName name="__xlnm._FilterDatabase_14">#REF!</definedName>
    <definedName name="__xlnm._FilterDatabase_15">#REF!</definedName>
    <definedName name="__xlnm._FilterDatabase_16">#REF!</definedName>
    <definedName name="__xlnm._FilterDatabase_17">#REF!</definedName>
    <definedName name="__xlnm._FilterDatabase_18">#REF!</definedName>
    <definedName name="__xlnm._FilterDatabase_19">'825900'!$B$6:$B$10</definedName>
    <definedName name="__xlnm._FilterDatabase_2">#REF!</definedName>
    <definedName name="__xlnm._FilterDatabase_20">'826380'!$B$6:$B$91</definedName>
    <definedName name="__xlnm._FilterDatabase_21">'827570'!$B$6:$B$75</definedName>
    <definedName name="__xlnm._FilterDatabase_22">'831110'!$B$6:$B$77</definedName>
    <definedName name="__xlnm._FilterDatabase_23">'831400'!$B$6:$B$39</definedName>
    <definedName name="__xlnm._FilterDatabase_24">'831710'!$B$6:$B$35</definedName>
    <definedName name="__xlnm._FilterDatabase_25">'832410'!$B$6:$B$14</definedName>
    <definedName name="__xlnm._FilterDatabase_26">'832600'!$B$6:$B$19</definedName>
    <definedName name="__xlnm._FilterDatabase_29">#REF!</definedName>
    <definedName name="__xlnm._FilterDatabase_3">#REF!</definedName>
    <definedName name="__xlnm._FilterDatabase_30">#REF!</definedName>
    <definedName name="__xlnm._FilterDatabase_32">#REF!</definedName>
    <definedName name="__xlnm._FilterDatabase_34">'842000'!$B$6:$B$8</definedName>
    <definedName name="__xlnm._FilterDatabase_35">'851100'!$B$6:$B$6</definedName>
    <definedName name="__xlnm._FilterDatabase_4">#REF!</definedName>
    <definedName name="__xlnm._FilterDatabase_5">#REF!</definedName>
    <definedName name="__xlnm._FilterDatabase_6">#REF!</definedName>
    <definedName name="__xlnm._FilterDatabase_7">#REF!</definedName>
    <definedName name="__xlnm._FilterDatabase_8">'816000'!$B$6:$C$11</definedName>
    <definedName name="__xlnm._FilterDatabase_9">'818000'!$A$6:$K$44</definedName>
    <definedName name="_xlnm._FilterDatabase" localSheetId="50" hidden="1">data!$A$6:$X$647</definedName>
    <definedName name="_xlnm._FilterDatabase" localSheetId="52" hidden="1">instance!$A$1:$AB$6</definedName>
    <definedName name="A" localSheetId="7">'800100'!$B$6:$C$144</definedName>
    <definedName name="Excel_BuiltIn__FilterDatabase" localSheetId="16">'822100'!$A$13:$P$64</definedName>
  </definedNames>
  <calcPr calcId="162913"/>
</workbook>
</file>

<file path=xl/calcChain.xml><?xml version="1.0" encoding="utf-8"?>
<calcChain xmlns="http://schemas.openxmlformats.org/spreadsheetml/2006/main">
  <c r="N11" i="233" l="1"/>
  <c r="L8" i="233"/>
  <c r="N8" i="233" s="1"/>
  <c r="C13" i="233"/>
  <c r="C22" i="233"/>
  <c r="C23" i="233" s="1"/>
  <c r="L21" i="233"/>
  <c r="N21" i="233" s="1"/>
  <c r="L20" i="233"/>
  <c r="N20" i="233" s="1"/>
  <c r="L19" i="233"/>
  <c r="N19" i="233" s="1"/>
  <c r="L18" i="233"/>
  <c r="N18" i="233" s="1"/>
  <c r="L17" i="233"/>
  <c r="N17" i="233" s="1"/>
  <c r="L16" i="233"/>
  <c r="N16" i="233" s="1"/>
  <c r="L15" i="233"/>
  <c r="N15" i="233" s="1"/>
  <c r="L14" i="233"/>
  <c r="N14" i="233" s="1"/>
  <c r="L12" i="233"/>
  <c r="N12" i="233" s="1"/>
  <c r="L11" i="233"/>
  <c r="N13" i="233" l="1"/>
  <c r="N22" i="233" s="1"/>
  <c r="N23" i="233" s="1"/>
  <c r="J82" i="230"/>
  <c r="D82" i="230"/>
  <c r="E82" i="230"/>
  <c r="F82" i="230"/>
  <c r="G82" i="230"/>
  <c r="H82" i="230"/>
  <c r="I82" i="230"/>
  <c r="C82" i="230"/>
  <c r="C65" i="319" l="1"/>
  <c r="M13" i="233"/>
  <c r="M22" i="233" s="1"/>
  <c r="M23" i="233" s="1"/>
  <c r="J32" i="231"/>
  <c r="AB8" i="320"/>
  <c r="J197" i="187" l="1"/>
  <c r="F197" i="187"/>
  <c r="C197" i="187"/>
  <c r="F8227" i="187"/>
  <c r="F8228" i="187"/>
  <c r="F8226" i="187"/>
  <c r="F557" i="187"/>
  <c r="F323" i="187"/>
  <c r="F322" i="187"/>
  <c r="F321" i="187"/>
  <c r="H43" i="280"/>
  <c r="H42" i="280"/>
  <c r="H41" i="280"/>
  <c r="H40" i="280"/>
  <c r="H39" i="280"/>
  <c r="H38" i="280"/>
  <c r="H19" i="280"/>
  <c r="H20" i="280"/>
  <c r="H21" i="280"/>
  <c r="H22" i="280"/>
  <c r="H23" i="280"/>
  <c r="H24" i="280"/>
  <c r="H25" i="280"/>
  <c r="H26" i="280"/>
  <c r="H27" i="280"/>
  <c r="H28" i="280"/>
  <c r="H29" i="280"/>
  <c r="H30" i="280"/>
  <c r="H31" i="280"/>
  <c r="H32" i="280"/>
  <c r="H33" i="280"/>
  <c r="H34" i="280"/>
  <c r="H35" i="280"/>
  <c r="H36" i="280"/>
  <c r="H18" i="280"/>
  <c r="C39" i="279"/>
  <c r="C12" i="253"/>
  <c r="D28" i="251"/>
  <c r="E28" i="251"/>
  <c r="F28" i="251"/>
  <c r="G28" i="251"/>
  <c r="H28" i="251"/>
  <c r="I28" i="251"/>
  <c r="J28" i="251"/>
  <c r="K28" i="251"/>
  <c r="C28" i="251"/>
  <c r="C21" i="250"/>
  <c r="C11" i="309"/>
  <c r="AI25" i="287"/>
  <c r="AI24" i="287"/>
  <c r="AI23" i="287"/>
  <c r="AI22" i="287"/>
  <c r="AI21" i="287"/>
  <c r="AI20" i="287"/>
  <c r="AI19" i="287"/>
  <c r="AI18" i="287"/>
  <c r="AI16" i="287"/>
  <c r="AF25" i="287"/>
  <c r="AF24" i="287"/>
  <c r="AF23" i="287"/>
  <c r="AF22" i="287"/>
  <c r="AF21" i="287"/>
  <c r="AF20" i="287"/>
  <c r="AF19" i="287"/>
  <c r="AF18" i="287"/>
  <c r="AF16" i="287"/>
  <c r="AC25" i="287"/>
  <c r="AC24" i="287"/>
  <c r="AC23" i="287"/>
  <c r="AC22" i="287"/>
  <c r="AC21" i="287"/>
  <c r="AC20" i="287"/>
  <c r="AC19" i="287"/>
  <c r="AC18" i="287"/>
  <c r="AC16" i="287"/>
  <c r="Z25" i="287"/>
  <c r="Z24" i="287"/>
  <c r="Z23" i="287"/>
  <c r="Z22" i="287"/>
  <c r="Z21" i="287"/>
  <c r="Z20" i="287"/>
  <c r="Z19" i="287"/>
  <c r="Z18" i="287"/>
  <c r="Z16" i="287"/>
  <c r="W25" i="287"/>
  <c r="W24" i="287"/>
  <c r="W23" i="287"/>
  <c r="W22" i="287"/>
  <c r="W21" i="287"/>
  <c r="W20" i="287"/>
  <c r="W19" i="287"/>
  <c r="W18" i="287"/>
  <c r="W16" i="287"/>
  <c r="T25" i="287"/>
  <c r="T24" i="287"/>
  <c r="T23" i="287"/>
  <c r="T22" i="287"/>
  <c r="T21" i="287"/>
  <c r="T20" i="287"/>
  <c r="T19" i="287"/>
  <c r="T18" i="287"/>
  <c r="T16" i="287"/>
  <c r="Q25" i="287"/>
  <c r="Q24" i="287"/>
  <c r="Q23" i="287"/>
  <c r="Q22" i="287"/>
  <c r="Q21" i="287"/>
  <c r="Q20" i="287"/>
  <c r="Q19" i="287"/>
  <c r="Q18" i="287"/>
  <c r="Q16" i="287"/>
  <c r="N25" i="287"/>
  <c r="N24" i="287"/>
  <c r="N23" i="287"/>
  <c r="N22" i="287"/>
  <c r="N21" i="287"/>
  <c r="N20" i="287"/>
  <c r="N19" i="287"/>
  <c r="N18" i="287"/>
  <c r="N16" i="287"/>
  <c r="K25" i="287"/>
  <c r="K24" i="287"/>
  <c r="K23" i="287"/>
  <c r="K22" i="287"/>
  <c r="K21" i="287"/>
  <c r="K20" i="287"/>
  <c r="K19" i="287"/>
  <c r="K18" i="287"/>
  <c r="K16" i="287"/>
  <c r="H19" i="287"/>
  <c r="H20" i="287"/>
  <c r="H21" i="287"/>
  <c r="H22" i="287"/>
  <c r="H23" i="287"/>
  <c r="H24" i="287"/>
  <c r="H25" i="287"/>
  <c r="H18" i="287"/>
  <c r="H16" i="287"/>
  <c r="E25" i="287"/>
  <c r="E24" i="287"/>
  <c r="E23" i="287"/>
  <c r="E22" i="287"/>
  <c r="E21" i="287"/>
  <c r="E20" i="287"/>
  <c r="E19" i="287"/>
  <c r="E18" i="287"/>
  <c r="E16" i="287"/>
  <c r="AO21" i="283"/>
  <c r="AO22" i="283"/>
  <c r="AO23" i="283"/>
  <c r="AO24" i="283"/>
  <c r="AO25" i="283"/>
  <c r="AO26" i="283"/>
  <c r="AO27" i="283"/>
  <c r="AO28" i="283"/>
  <c r="AO29" i="283"/>
  <c r="AO30" i="283"/>
  <c r="AO31" i="283"/>
  <c r="AO20" i="283"/>
  <c r="AO18" i="283"/>
  <c r="AL31" i="283"/>
  <c r="AL30" i="283"/>
  <c r="AL29" i="283"/>
  <c r="AL28" i="283"/>
  <c r="AL27" i="283"/>
  <c r="AL26" i="283"/>
  <c r="AL25" i="283"/>
  <c r="AL24" i="283"/>
  <c r="AL23" i="283"/>
  <c r="AL22" i="283"/>
  <c r="AL21" i="283"/>
  <c r="AL20" i="283"/>
  <c r="AL18" i="283"/>
  <c r="AI21" i="283"/>
  <c r="AI22" i="283"/>
  <c r="AI23" i="283"/>
  <c r="AI24" i="283"/>
  <c r="AI25" i="283"/>
  <c r="AI26" i="283"/>
  <c r="AI27" i="283"/>
  <c r="AI28" i="283"/>
  <c r="AI29" i="283"/>
  <c r="AI30" i="283"/>
  <c r="AI31" i="283"/>
  <c r="AI20" i="283"/>
  <c r="AI18" i="283"/>
  <c r="AF31" i="283"/>
  <c r="AF30" i="283"/>
  <c r="AF29" i="283"/>
  <c r="AF28" i="283"/>
  <c r="AF27" i="283"/>
  <c r="AF26" i="283"/>
  <c r="AF25" i="283"/>
  <c r="AF24" i="283"/>
  <c r="AF23" i="283"/>
  <c r="AF22" i="283"/>
  <c r="AF21" i="283"/>
  <c r="AF20" i="283"/>
  <c r="AF18" i="283"/>
  <c r="AC31" i="283"/>
  <c r="AC30" i="283"/>
  <c r="AC29" i="283"/>
  <c r="AC28" i="283"/>
  <c r="AC27" i="283"/>
  <c r="AC26" i="283"/>
  <c r="AC25" i="283"/>
  <c r="AC24" i="283"/>
  <c r="AC23" i="283"/>
  <c r="AC22" i="283"/>
  <c r="AC21" i="283"/>
  <c r="AC32" i="283" s="1"/>
  <c r="AC20" i="283"/>
  <c r="AC18" i="283"/>
  <c r="Z31" i="283"/>
  <c r="Z30" i="283"/>
  <c r="Z29" i="283"/>
  <c r="Z28" i="283"/>
  <c r="Z27" i="283"/>
  <c r="Z26" i="283"/>
  <c r="Z25" i="283"/>
  <c r="Z24" i="283"/>
  <c r="Z23" i="283"/>
  <c r="Z22" i="283"/>
  <c r="Z21" i="283"/>
  <c r="Z20" i="283"/>
  <c r="Z18" i="283"/>
  <c r="W31" i="283"/>
  <c r="W30" i="283"/>
  <c r="W29" i="283"/>
  <c r="W28" i="283"/>
  <c r="W27" i="283"/>
  <c r="W26" i="283"/>
  <c r="W25" i="283"/>
  <c r="W24" i="283"/>
  <c r="W23" i="283"/>
  <c r="W22" i="283"/>
  <c r="W21" i="283"/>
  <c r="W20" i="283"/>
  <c r="W18" i="283"/>
  <c r="T31" i="283"/>
  <c r="T30" i="283"/>
  <c r="T29" i="283"/>
  <c r="T28" i="283"/>
  <c r="T27" i="283"/>
  <c r="T26" i="283"/>
  <c r="T25" i="283"/>
  <c r="T24" i="283"/>
  <c r="T23" i="283"/>
  <c r="T22" i="283"/>
  <c r="T21" i="283"/>
  <c r="T20" i="283"/>
  <c r="T18" i="283"/>
  <c r="Q31" i="283"/>
  <c r="Q30" i="283"/>
  <c r="Q29" i="283"/>
  <c r="Q28" i="283"/>
  <c r="Q27" i="283"/>
  <c r="Q26" i="283"/>
  <c r="Q25" i="283"/>
  <c r="Q24" i="283"/>
  <c r="Q23" i="283"/>
  <c r="Q22" i="283"/>
  <c r="Q32" i="283" s="1"/>
  <c r="Q21" i="283"/>
  <c r="Q20" i="283"/>
  <c r="Q18" i="283"/>
  <c r="N21" i="283"/>
  <c r="N22" i="283"/>
  <c r="N23" i="283"/>
  <c r="N24" i="283"/>
  <c r="N25" i="283"/>
  <c r="N26" i="283"/>
  <c r="N27" i="283"/>
  <c r="N28" i="283"/>
  <c r="N29" i="283"/>
  <c r="N30" i="283"/>
  <c r="N31" i="283"/>
  <c r="N20" i="283"/>
  <c r="N18" i="283"/>
  <c r="K31" i="283"/>
  <c r="K30" i="283"/>
  <c r="K29" i="283"/>
  <c r="K28" i="283"/>
  <c r="K27" i="283"/>
  <c r="K26" i="283"/>
  <c r="K25" i="283"/>
  <c r="K24" i="283"/>
  <c r="K23" i="283"/>
  <c r="K22" i="283"/>
  <c r="K21" i="283"/>
  <c r="K20" i="283"/>
  <c r="K18" i="283"/>
  <c r="H31" i="283"/>
  <c r="H30" i="283"/>
  <c r="H29" i="283"/>
  <c r="H28" i="283"/>
  <c r="H27" i="283"/>
  <c r="H26" i="283"/>
  <c r="H25" i="283"/>
  <c r="H24" i="283"/>
  <c r="H23" i="283"/>
  <c r="H22" i="283"/>
  <c r="H21" i="283"/>
  <c r="H20" i="283"/>
  <c r="H18" i="283"/>
  <c r="E31" i="283"/>
  <c r="E30" i="283"/>
  <c r="E29" i="283"/>
  <c r="E28" i="283"/>
  <c r="E27" i="283"/>
  <c r="E26" i="283"/>
  <c r="E25" i="283"/>
  <c r="E24" i="283"/>
  <c r="E23" i="283"/>
  <c r="E22" i="283"/>
  <c r="E21" i="283"/>
  <c r="E20" i="283"/>
  <c r="E18" i="283"/>
  <c r="D32" i="283"/>
  <c r="F32" i="283"/>
  <c r="G32" i="283"/>
  <c r="I32" i="283"/>
  <c r="J32" i="283"/>
  <c r="L32" i="283"/>
  <c r="M32" i="283"/>
  <c r="O32" i="283"/>
  <c r="P32" i="283"/>
  <c r="R32" i="283"/>
  <c r="S32" i="283"/>
  <c r="U32" i="283"/>
  <c r="V32" i="283"/>
  <c r="X32" i="283"/>
  <c r="Y32" i="283"/>
  <c r="AA32" i="283"/>
  <c r="AB32" i="283"/>
  <c r="AD32" i="283"/>
  <c r="AE32" i="283"/>
  <c r="AG32" i="283"/>
  <c r="AH32" i="283"/>
  <c r="AJ32" i="283"/>
  <c r="AK32" i="283"/>
  <c r="AM32" i="283"/>
  <c r="AN32" i="283"/>
  <c r="C32" i="283"/>
  <c r="C33" i="283" s="1"/>
  <c r="D73" i="230"/>
  <c r="E73" i="230"/>
  <c r="F73" i="230"/>
  <c r="G73" i="230"/>
  <c r="H73" i="230"/>
  <c r="I73" i="230"/>
  <c r="C73" i="230"/>
  <c r="D59" i="230"/>
  <c r="E59" i="230"/>
  <c r="F59" i="230"/>
  <c r="G59" i="230"/>
  <c r="H59" i="230"/>
  <c r="I59" i="230"/>
  <c r="C59" i="230"/>
  <c r="D32" i="230"/>
  <c r="D43" i="230" s="1"/>
  <c r="E32" i="230"/>
  <c r="E43" i="230"/>
  <c r="F32" i="230"/>
  <c r="F43" i="230" s="1"/>
  <c r="G32" i="230"/>
  <c r="G43" i="230"/>
  <c r="H32" i="230"/>
  <c r="H43" i="230" s="1"/>
  <c r="I32" i="230"/>
  <c r="I43" i="230"/>
  <c r="C32" i="230"/>
  <c r="C43" i="230" s="1"/>
  <c r="D19" i="230"/>
  <c r="D29" i="230" s="1"/>
  <c r="E19" i="230"/>
  <c r="E29" i="230" s="1"/>
  <c r="F19" i="230"/>
  <c r="F29" i="230"/>
  <c r="G19" i="230"/>
  <c r="G29" i="230" s="1"/>
  <c r="H19" i="230"/>
  <c r="H29" i="230" s="1"/>
  <c r="I19" i="230"/>
  <c r="I29" i="230" s="1"/>
  <c r="C19" i="230"/>
  <c r="C29" i="230" s="1"/>
  <c r="F1235" i="187"/>
  <c r="F1523" i="187"/>
  <c r="F1331" i="187"/>
  <c r="F1427" i="187"/>
  <c r="F2787" i="187"/>
  <c r="F2786" i="187"/>
  <c r="F1525" i="187"/>
  <c r="J3825" i="187"/>
  <c r="I3825" i="187"/>
  <c r="C3825" i="187"/>
  <c r="J3824" i="187"/>
  <c r="I3824" i="187"/>
  <c r="C3824" i="187"/>
  <c r="J3823" i="187"/>
  <c r="I3823" i="187"/>
  <c r="C3823" i="187"/>
  <c r="J3822" i="187"/>
  <c r="I3822" i="187"/>
  <c r="F3822" i="187"/>
  <c r="C3822" i="187"/>
  <c r="J3821" i="187"/>
  <c r="I3821" i="187"/>
  <c r="C3821" i="187"/>
  <c r="J3820" i="187"/>
  <c r="I3820" i="187"/>
  <c r="C3820" i="187"/>
  <c r="J3819" i="187"/>
  <c r="I3819" i="187"/>
  <c r="C3819" i="187"/>
  <c r="J3818" i="187"/>
  <c r="I3818" i="187"/>
  <c r="C3818" i="187"/>
  <c r="J3817" i="187"/>
  <c r="I3817" i="187"/>
  <c r="C3817" i="187"/>
  <c r="J3816" i="187"/>
  <c r="I3816" i="187"/>
  <c r="C3816" i="187"/>
  <c r="C3815" i="187"/>
  <c r="F3813" i="187"/>
  <c r="C3813" i="187"/>
  <c r="J3811" i="187"/>
  <c r="I3811" i="187"/>
  <c r="C3811" i="187"/>
  <c r="J3810" i="187"/>
  <c r="I3810" i="187"/>
  <c r="C3810" i="187"/>
  <c r="J3809" i="187"/>
  <c r="I3809" i="187"/>
  <c r="C3809" i="187"/>
  <c r="J3808" i="187"/>
  <c r="I3808" i="187"/>
  <c r="C3808" i="187"/>
  <c r="J3807" i="187"/>
  <c r="I3807" i="187"/>
  <c r="C3807" i="187"/>
  <c r="J3806" i="187"/>
  <c r="I3806" i="187"/>
  <c r="C3806" i="187"/>
  <c r="J3805" i="187"/>
  <c r="I3805" i="187"/>
  <c r="C3805" i="187"/>
  <c r="J3804" i="187"/>
  <c r="I3804" i="187"/>
  <c r="C3804" i="187"/>
  <c r="J3803" i="187"/>
  <c r="I3803" i="187"/>
  <c r="C3803" i="187"/>
  <c r="J3802" i="187"/>
  <c r="I3802" i="187"/>
  <c r="C3802" i="187"/>
  <c r="J3801" i="187"/>
  <c r="I3801" i="187"/>
  <c r="C3801" i="187"/>
  <c r="J3800" i="187"/>
  <c r="I3800" i="187"/>
  <c r="C3800" i="187"/>
  <c r="J3799" i="187"/>
  <c r="I3799" i="187"/>
  <c r="C3799" i="187"/>
  <c r="J3798" i="187"/>
  <c r="I3798" i="187"/>
  <c r="C3798" i="187"/>
  <c r="J3797" i="187"/>
  <c r="I3797" i="187"/>
  <c r="C3797" i="187"/>
  <c r="J3796" i="187"/>
  <c r="I3796" i="187"/>
  <c r="C3796" i="187"/>
  <c r="J3795" i="187"/>
  <c r="I3795" i="187"/>
  <c r="C3795" i="187"/>
  <c r="J3794" i="187"/>
  <c r="I3794" i="187"/>
  <c r="C3794" i="187"/>
  <c r="J3793" i="187"/>
  <c r="I3793" i="187"/>
  <c r="C3793" i="187"/>
  <c r="J3792" i="187"/>
  <c r="I3792" i="187"/>
  <c r="C3792" i="187"/>
  <c r="J3791" i="187"/>
  <c r="I3791" i="187"/>
  <c r="C3791" i="187"/>
  <c r="J3790" i="187"/>
  <c r="I3790" i="187"/>
  <c r="C3790" i="187"/>
  <c r="J3789" i="187"/>
  <c r="I3789" i="187"/>
  <c r="C3789" i="187"/>
  <c r="J3788" i="187"/>
  <c r="I3788" i="187"/>
  <c r="C3788" i="187"/>
  <c r="J3787" i="187"/>
  <c r="I3787" i="187"/>
  <c r="C3787" i="187"/>
  <c r="J3786" i="187"/>
  <c r="I3786" i="187"/>
  <c r="C3786" i="187"/>
  <c r="J3785" i="187"/>
  <c r="I3785" i="187"/>
  <c r="C3785" i="187"/>
  <c r="J3784" i="187"/>
  <c r="I3784" i="187"/>
  <c r="C3784" i="187"/>
  <c r="J3783" i="187"/>
  <c r="I3783" i="187"/>
  <c r="C3783" i="187"/>
  <c r="J3782" i="187"/>
  <c r="I3782" i="187"/>
  <c r="C3782" i="187"/>
  <c r="J3781" i="187"/>
  <c r="I3781" i="187"/>
  <c r="C3781" i="187"/>
  <c r="J3780" i="187"/>
  <c r="I3780" i="187"/>
  <c r="C3780" i="187"/>
  <c r="J3779" i="187"/>
  <c r="I3779" i="187"/>
  <c r="C3779" i="187"/>
  <c r="J3778" i="187"/>
  <c r="I3778" i="187"/>
  <c r="C3778" i="187"/>
  <c r="J3777" i="187"/>
  <c r="I3777" i="187"/>
  <c r="C3777" i="187"/>
  <c r="J3776" i="187"/>
  <c r="I3776" i="187"/>
  <c r="C3776" i="187"/>
  <c r="J3775" i="187"/>
  <c r="I3775" i="187"/>
  <c r="C3775" i="187"/>
  <c r="J3774" i="187"/>
  <c r="I3774" i="187"/>
  <c r="C3774" i="187"/>
  <c r="J3773" i="187"/>
  <c r="I3773" i="187"/>
  <c r="C3773" i="187"/>
  <c r="J3772" i="187"/>
  <c r="I3772" i="187"/>
  <c r="C3772" i="187"/>
  <c r="J3771" i="187"/>
  <c r="I3771" i="187"/>
  <c r="C3771" i="187"/>
  <c r="J3770" i="187"/>
  <c r="I3770" i="187"/>
  <c r="C3770" i="187"/>
  <c r="J3769" i="187"/>
  <c r="I3769" i="187"/>
  <c r="C3769" i="187"/>
  <c r="J3768" i="187"/>
  <c r="I3768" i="187"/>
  <c r="C3768" i="187"/>
  <c r="J3767" i="187"/>
  <c r="I3767" i="187"/>
  <c r="C3767" i="187"/>
  <c r="J3766" i="187"/>
  <c r="I3766" i="187"/>
  <c r="C3766" i="187"/>
  <c r="J3765" i="187"/>
  <c r="I3765" i="187"/>
  <c r="C3765" i="187"/>
  <c r="J3764" i="187"/>
  <c r="I3764" i="187"/>
  <c r="C3764" i="187"/>
  <c r="J3763" i="187"/>
  <c r="I3763" i="187"/>
  <c r="C3763" i="187"/>
  <c r="J3762" i="187"/>
  <c r="I3762" i="187"/>
  <c r="C3762" i="187"/>
  <c r="J3761" i="187"/>
  <c r="I3761" i="187"/>
  <c r="C3761" i="187"/>
  <c r="J3760" i="187"/>
  <c r="I3760" i="187"/>
  <c r="C3760" i="187"/>
  <c r="J3759" i="187"/>
  <c r="I3759" i="187"/>
  <c r="C3759" i="187"/>
  <c r="J3758" i="187"/>
  <c r="I3758" i="187"/>
  <c r="C3758" i="187"/>
  <c r="J3757" i="187"/>
  <c r="I3757" i="187"/>
  <c r="C3757" i="187"/>
  <c r="J3756" i="187"/>
  <c r="I3756" i="187"/>
  <c r="C3756" i="187"/>
  <c r="F3754" i="187"/>
  <c r="C3754" i="187"/>
  <c r="J3752" i="187"/>
  <c r="I3752" i="187"/>
  <c r="C3752" i="187"/>
  <c r="J3751" i="187"/>
  <c r="I3751" i="187"/>
  <c r="C3751" i="187"/>
  <c r="J3750" i="187"/>
  <c r="I3750" i="187"/>
  <c r="C3750" i="187"/>
  <c r="J3749" i="187"/>
  <c r="I3749" i="187"/>
  <c r="C3749" i="187"/>
  <c r="J3748" i="187"/>
  <c r="I3748" i="187"/>
  <c r="C3748" i="187"/>
  <c r="J3747" i="187"/>
  <c r="I3747" i="187"/>
  <c r="C3747" i="187"/>
  <c r="J3746" i="187"/>
  <c r="I3746" i="187"/>
  <c r="C3746" i="187"/>
  <c r="J3745" i="187"/>
  <c r="I3745" i="187"/>
  <c r="C3745" i="187"/>
  <c r="J3744" i="187"/>
  <c r="I3744" i="187"/>
  <c r="C3744" i="187"/>
  <c r="J3743" i="187"/>
  <c r="I3743" i="187"/>
  <c r="C3743" i="187"/>
  <c r="J3742" i="187"/>
  <c r="I3742" i="187"/>
  <c r="C3742" i="187"/>
  <c r="J3741" i="187"/>
  <c r="I3741" i="187"/>
  <c r="C3741" i="187"/>
  <c r="J3740" i="187"/>
  <c r="I3740" i="187"/>
  <c r="C3740" i="187"/>
  <c r="J3739" i="187"/>
  <c r="I3739" i="187"/>
  <c r="C3739" i="187"/>
  <c r="J3738" i="187"/>
  <c r="I3738" i="187"/>
  <c r="C3738" i="187"/>
  <c r="J3737" i="187"/>
  <c r="I3737" i="187"/>
  <c r="C3737" i="187"/>
  <c r="J3736" i="187"/>
  <c r="I3736" i="187"/>
  <c r="C3736" i="187"/>
  <c r="J3735" i="187"/>
  <c r="I3735" i="187"/>
  <c r="C3735" i="187"/>
  <c r="J3734" i="187"/>
  <c r="I3734" i="187"/>
  <c r="C3734" i="187"/>
  <c r="J3733" i="187"/>
  <c r="I3733" i="187"/>
  <c r="C3733" i="187"/>
  <c r="J3732" i="187"/>
  <c r="I3732" i="187"/>
  <c r="C3732" i="187"/>
  <c r="J3731" i="187"/>
  <c r="I3731" i="187"/>
  <c r="F3731" i="187"/>
  <c r="C3731" i="187"/>
  <c r="J3730" i="187"/>
  <c r="I3730" i="187"/>
  <c r="J3729" i="187"/>
  <c r="I3729" i="187"/>
  <c r="C3729" i="187"/>
  <c r="J3728" i="187"/>
  <c r="I3728" i="187"/>
  <c r="C3728" i="187"/>
  <c r="J3727" i="187"/>
  <c r="I3727" i="187"/>
  <c r="C3727" i="187"/>
  <c r="J3726" i="187"/>
  <c r="I3726" i="187"/>
  <c r="F3726" i="187"/>
  <c r="C3726" i="187"/>
  <c r="J3725" i="187"/>
  <c r="I3725" i="187"/>
  <c r="C3725" i="187"/>
  <c r="J3724" i="187"/>
  <c r="I3724" i="187"/>
  <c r="C3724" i="187"/>
  <c r="J3723" i="187"/>
  <c r="I3723" i="187"/>
  <c r="C3723" i="187"/>
  <c r="J3722" i="187"/>
  <c r="I3722" i="187"/>
  <c r="C3722" i="187"/>
  <c r="J3721" i="187"/>
  <c r="I3721" i="187"/>
  <c r="C3721" i="187"/>
  <c r="J3720" i="187"/>
  <c r="I3720" i="187"/>
  <c r="C3720" i="187"/>
  <c r="C3719" i="187"/>
  <c r="F3717" i="187"/>
  <c r="C3717" i="187"/>
  <c r="J3715" i="187"/>
  <c r="I3715" i="187"/>
  <c r="C3715" i="187"/>
  <c r="J3714" i="187"/>
  <c r="I3714" i="187"/>
  <c r="F3714" i="187"/>
  <c r="C3714" i="187"/>
  <c r="J3713" i="187"/>
  <c r="I3713" i="187"/>
  <c r="F3713" i="187"/>
  <c r="C3713" i="187"/>
  <c r="J3712" i="187"/>
  <c r="I3712" i="187"/>
  <c r="F3712" i="187"/>
  <c r="C3712" i="187"/>
  <c r="J3711" i="187"/>
  <c r="I3711" i="187"/>
  <c r="F3711" i="187"/>
  <c r="C3711" i="187"/>
  <c r="J3710" i="187"/>
  <c r="I3710" i="187"/>
  <c r="F3710" i="187"/>
  <c r="C3710" i="187"/>
  <c r="J3709" i="187"/>
  <c r="I3709" i="187"/>
  <c r="F3709" i="187"/>
  <c r="C3709" i="187"/>
  <c r="J3708" i="187"/>
  <c r="I3708" i="187"/>
  <c r="F3708" i="187"/>
  <c r="C3708" i="187"/>
  <c r="J3707" i="187"/>
  <c r="I3707" i="187"/>
  <c r="F3707" i="187"/>
  <c r="C3707" i="187"/>
  <c r="J3706" i="187"/>
  <c r="I3706" i="187"/>
  <c r="F3706" i="187"/>
  <c r="C3706" i="187"/>
  <c r="J3705" i="187"/>
  <c r="I3705" i="187"/>
  <c r="F3705" i="187"/>
  <c r="C3705" i="187"/>
  <c r="J3704" i="187"/>
  <c r="I3704" i="187"/>
  <c r="F3704" i="187"/>
  <c r="C3704" i="187"/>
  <c r="J3703" i="187"/>
  <c r="I3703" i="187"/>
  <c r="F3703" i="187"/>
  <c r="C3703" i="187"/>
  <c r="J3702" i="187"/>
  <c r="I3702" i="187"/>
  <c r="F3702" i="187"/>
  <c r="C3702" i="187"/>
  <c r="J3701" i="187"/>
  <c r="I3701" i="187"/>
  <c r="F3701" i="187"/>
  <c r="C3701" i="187"/>
  <c r="J3700" i="187"/>
  <c r="I3700" i="187"/>
  <c r="F3700" i="187"/>
  <c r="C3700" i="187"/>
  <c r="J3699" i="187"/>
  <c r="I3699" i="187"/>
  <c r="F3699" i="187"/>
  <c r="C3699" i="187"/>
  <c r="J3698" i="187"/>
  <c r="I3698" i="187"/>
  <c r="F3698" i="187"/>
  <c r="C3698" i="187"/>
  <c r="J3697" i="187"/>
  <c r="I3697" i="187"/>
  <c r="F3697" i="187"/>
  <c r="C3697" i="187"/>
  <c r="J3696" i="187"/>
  <c r="I3696" i="187"/>
  <c r="F3696" i="187"/>
  <c r="C3696" i="187"/>
  <c r="J3695" i="187"/>
  <c r="I3695" i="187"/>
  <c r="C3695" i="187"/>
  <c r="J3694" i="187"/>
  <c r="I3694" i="187"/>
  <c r="F3694" i="187"/>
  <c r="C3694" i="187"/>
  <c r="J3693" i="187"/>
  <c r="I3693" i="187"/>
  <c r="F3693" i="187"/>
  <c r="C3693" i="187"/>
  <c r="J3692" i="187"/>
  <c r="I3692" i="187"/>
  <c r="F3692" i="187"/>
  <c r="C3692" i="187"/>
  <c r="J3691" i="187"/>
  <c r="I3691" i="187"/>
  <c r="F3691" i="187"/>
  <c r="C3691" i="187"/>
  <c r="J3690" i="187"/>
  <c r="I3690" i="187"/>
  <c r="F3690" i="187"/>
  <c r="C3690" i="187"/>
  <c r="J3689" i="187"/>
  <c r="I3689" i="187"/>
  <c r="F3689" i="187"/>
  <c r="C3689" i="187"/>
  <c r="J3688" i="187"/>
  <c r="I3688" i="187"/>
  <c r="F3688" i="187"/>
  <c r="C3688" i="187"/>
  <c r="J3687" i="187"/>
  <c r="I3687" i="187"/>
  <c r="F3687" i="187"/>
  <c r="C3687" i="187"/>
  <c r="J3686" i="187"/>
  <c r="I3686" i="187"/>
  <c r="F3686" i="187"/>
  <c r="C3686" i="187"/>
  <c r="J3685" i="187"/>
  <c r="I3685" i="187"/>
  <c r="F3685" i="187"/>
  <c r="C3685" i="187"/>
  <c r="J3684" i="187"/>
  <c r="I3684" i="187"/>
  <c r="F3684" i="187"/>
  <c r="C3684" i="187"/>
  <c r="J3683" i="187"/>
  <c r="I3683" i="187"/>
  <c r="F3683" i="187"/>
  <c r="C3683" i="187"/>
  <c r="J3682" i="187"/>
  <c r="I3682" i="187"/>
  <c r="C3682" i="187"/>
  <c r="J3681" i="187"/>
  <c r="I3681" i="187"/>
  <c r="F3681" i="187"/>
  <c r="C3681" i="187"/>
  <c r="J3680" i="187"/>
  <c r="I3680" i="187"/>
  <c r="F3680" i="187"/>
  <c r="C3680" i="187"/>
  <c r="J3679" i="187"/>
  <c r="I3679" i="187"/>
  <c r="F3679" i="187"/>
  <c r="C3679" i="187"/>
  <c r="J3678" i="187"/>
  <c r="I3678" i="187"/>
  <c r="F3678" i="187"/>
  <c r="C3678" i="187"/>
  <c r="J3677" i="187"/>
  <c r="I3677" i="187"/>
  <c r="F3677" i="187"/>
  <c r="C3677" i="187"/>
  <c r="J3676" i="187"/>
  <c r="I3676" i="187"/>
  <c r="F3676" i="187"/>
  <c r="C3676" i="187"/>
  <c r="J3675" i="187"/>
  <c r="I3675" i="187"/>
  <c r="F3675" i="187"/>
  <c r="C3675" i="187"/>
  <c r="J3674" i="187"/>
  <c r="I3674" i="187"/>
  <c r="F3674" i="187"/>
  <c r="C3674" i="187"/>
  <c r="J3673" i="187"/>
  <c r="I3673" i="187"/>
  <c r="F3673" i="187"/>
  <c r="C3673" i="187"/>
  <c r="J3672" i="187"/>
  <c r="I3672" i="187"/>
  <c r="F3672" i="187"/>
  <c r="C3672" i="187"/>
  <c r="J3671" i="187"/>
  <c r="I3671" i="187"/>
  <c r="F3671" i="187"/>
  <c r="C3671" i="187"/>
  <c r="J3670" i="187"/>
  <c r="I3670" i="187"/>
  <c r="F3670" i="187"/>
  <c r="C3670" i="187"/>
  <c r="J3669" i="187"/>
  <c r="I3669" i="187"/>
  <c r="F3669" i="187"/>
  <c r="C3669" i="187"/>
  <c r="J3668" i="187"/>
  <c r="I3668" i="187"/>
  <c r="C3668" i="187"/>
  <c r="J3667" i="187"/>
  <c r="I3667" i="187"/>
  <c r="C3667" i="187"/>
  <c r="J3666" i="187"/>
  <c r="I3666" i="187"/>
  <c r="C3666" i="187"/>
  <c r="J3665" i="187"/>
  <c r="I3665" i="187"/>
  <c r="C3665" i="187"/>
  <c r="J3664" i="187"/>
  <c r="I3664" i="187"/>
  <c r="C3664" i="187"/>
  <c r="J3663" i="187"/>
  <c r="I3663" i="187"/>
  <c r="C3663" i="187"/>
  <c r="J3662" i="187"/>
  <c r="I3662" i="187"/>
  <c r="C3662" i="187"/>
  <c r="J3661" i="187"/>
  <c r="I3661" i="187"/>
  <c r="C3661" i="187"/>
  <c r="J3660" i="187"/>
  <c r="I3660" i="187"/>
  <c r="C3660" i="187"/>
  <c r="F3658" i="187"/>
  <c r="C3658" i="187"/>
  <c r="J3656" i="187"/>
  <c r="I3656" i="187"/>
  <c r="C3656" i="187"/>
  <c r="J3655" i="187"/>
  <c r="I3655" i="187"/>
  <c r="F3655" i="187"/>
  <c r="C3655" i="187"/>
  <c r="J3654" i="187"/>
  <c r="I3654" i="187"/>
  <c r="F3654" i="187"/>
  <c r="C3654" i="187"/>
  <c r="J3653" i="187"/>
  <c r="I3653" i="187"/>
  <c r="F3653" i="187"/>
  <c r="C3653" i="187"/>
  <c r="J3652" i="187"/>
  <c r="I3652" i="187"/>
  <c r="F3652" i="187"/>
  <c r="C3652" i="187"/>
  <c r="J3651" i="187"/>
  <c r="I3651" i="187"/>
  <c r="F3651" i="187"/>
  <c r="C3651" i="187"/>
  <c r="J3650" i="187"/>
  <c r="I3650" i="187"/>
  <c r="F3650" i="187"/>
  <c r="C3650" i="187"/>
  <c r="J3649" i="187"/>
  <c r="I3649" i="187"/>
  <c r="F3649" i="187"/>
  <c r="C3649" i="187"/>
  <c r="J3648" i="187"/>
  <c r="I3648" i="187"/>
  <c r="C3648" i="187"/>
  <c r="J3647" i="187"/>
  <c r="I3647" i="187"/>
  <c r="C3647" i="187"/>
  <c r="J3646" i="187"/>
  <c r="I3646" i="187"/>
  <c r="C3646" i="187"/>
  <c r="J3645" i="187"/>
  <c r="I3645" i="187"/>
  <c r="C3645" i="187"/>
  <c r="J3644" i="187"/>
  <c r="I3644" i="187"/>
  <c r="C3644" i="187"/>
  <c r="J3643" i="187"/>
  <c r="I3643" i="187"/>
  <c r="C3643" i="187"/>
  <c r="J3642" i="187"/>
  <c r="I3642" i="187"/>
  <c r="C3642" i="187"/>
  <c r="J3641" i="187"/>
  <c r="I3641" i="187"/>
  <c r="C3641" i="187"/>
  <c r="J3640" i="187"/>
  <c r="I3640" i="187"/>
  <c r="C3640" i="187"/>
  <c r="J3639" i="187"/>
  <c r="I3639" i="187"/>
  <c r="C3639" i="187"/>
  <c r="J3638" i="187"/>
  <c r="I3638" i="187"/>
  <c r="C3638" i="187"/>
  <c r="J3637" i="187"/>
  <c r="I3637" i="187"/>
  <c r="C3637" i="187"/>
  <c r="J3636" i="187"/>
  <c r="I3636" i="187"/>
  <c r="C3636" i="187"/>
  <c r="J3635" i="187"/>
  <c r="I3635" i="187"/>
  <c r="F3635" i="187"/>
  <c r="C3635" i="187"/>
  <c r="J3634" i="187"/>
  <c r="I3634" i="187"/>
  <c r="J3633" i="187"/>
  <c r="I3633" i="187"/>
  <c r="C3633" i="187"/>
  <c r="J3632" i="187"/>
  <c r="I3632" i="187"/>
  <c r="C3632" i="187"/>
  <c r="J3631" i="187"/>
  <c r="I3631" i="187"/>
  <c r="C3631" i="187"/>
  <c r="J3630" i="187"/>
  <c r="I3630" i="187"/>
  <c r="F3630" i="187"/>
  <c r="C3630" i="187"/>
  <c r="J3629" i="187"/>
  <c r="I3629" i="187"/>
  <c r="C3629" i="187"/>
  <c r="J3628" i="187"/>
  <c r="I3628" i="187"/>
  <c r="C3628" i="187"/>
  <c r="J3627" i="187"/>
  <c r="I3627" i="187"/>
  <c r="C3627" i="187"/>
  <c r="J3626" i="187"/>
  <c r="I3626" i="187"/>
  <c r="C3626" i="187"/>
  <c r="J3625" i="187"/>
  <c r="I3625" i="187"/>
  <c r="C3625" i="187"/>
  <c r="J3624" i="187"/>
  <c r="I3624" i="187"/>
  <c r="C3624" i="187"/>
  <c r="C3623" i="187"/>
  <c r="F3621" i="187"/>
  <c r="C3621" i="187"/>
  <c r="J3619" i="187"/>
  <c r="I3619" i="187"/>
  <c r="C3619" i="187"/>
  <c r="J3618" i="187"/>
  <c r="I3618" i="187"/>
  <c r="F3618" i="187"/>
  <c r="C3618" i="187"/>
  <c r="J3617" i="187"/>
  <c r="I3617" i="187"/>
  <c r="F3617" i="187"/>
  <c r="C3617" i="187"/>
  <c r="J3616" i="187"/>
  <c r="I3616" i="187"/>
  <c r="F3616" i="187"/>
  <c r="C3616" i="187"/>
  <c r="J3615" i="187"/>
  <c r="I3615" i="187"/>
  <c r="F3615" i="187"/>
  <c r="C3615" i="187"/>
  <c r="J3614" i="187"/>
  <c r="I3614" i="187"/>
  <c r="F3614" i="187"/>
  <c r="C3614" i="187"/>
  <c r="J3613" i="187"/>
  <c r="I3613" i="187"/>
  <c r="F3613" i="187"/>
  <c r="C3613" i="187"/>
  <c r="J3612" i="187"/>
  <c r="I3612" i="187"/>
  <c r="F3612" i="187"/>
  <c r="C3612" i="187"/>
  <c r="J3611" i="187"/>
  <c r="I3611" i="187"/>
  <c r="F3611" i="187"/>
  <c r="C3611" i="187"/>
  <c r="J3610" i="187"/>
  <c r="I3610" i="187"/>
  <c r="F3610" i="187"/>
  <c r="C3610" i="187"/>
  <c r="J3609" i="187"/>
  <c r="I3609" i="187"/>
  <c r="F3609" i="187"/>
  <c r="C3609" i="187"/>
  <c r="J3608" i="187"/>
  <c r="I3608" i="187"/>
  <c r="F3608" i="187"/>
  <c r="C3608" i="187"/>
  <c r="J3607" i="187"/>
  <c r="I3607" i="187"/>
  <c r="F3607" i="187"/>
  <c r="C3607" i="187"/>
  <c r="J3606" i="187"/>
  <c r="I3606" i="187"/>
  <c r="F3606" i="187"/>
  <c r="C3606" i="187"/>
  <c r="J3605" i="187"/>
  <c r="I3605" i="187"/>
  <c r="F3605" i="187"/>
  <c r="C3605" i="187"/>
  <c r="J3604" i="187"/>
  <c r="I3604" i="187"/>
  <c r="F3604" i="187"/>
  <c r="C3604" i="187"/>
  <c r="J3603" i="187"/>
  <c r="I3603" i="187"/>
  <c r="F3603" i="187"/>
  <c r="C3603" i="187"/>
  <c r="J3602" i="187"/>
  <c r="I3602" i="187"/>
  <c r="F3602" i="187"/>
  <c r="C3602" i="187"/>
  <c r="J3601" i="187"/>
  <c r="I3601" i="187"/>
  <c r="F3601" i="187"/>
  <c r="C3601" i="187"/>
  <c r="J3600" i="187"/>
  <c r="I3600" i="187"/>
  <c r="F3600" i="187"/>
  <c r="C3600" i="187"/>
  <c r="J3599" i="187"/>
  <c r="I3599" i="187"/>
  <c r="C3599" i="187"/>
  <c r="J3598" i="187"/>
  <c r="I3598" i="187"/>
  <c r="F3598" i="187"/>
  <c r="C3598" i="187"/>
  <c r="J3597" i="187"/>
  <c r="I3597" i="187"/>
  <c r="F3597" i="187"/>
  <c r="C3597" i="187"/>
  <c r="J3596" i="187"/>
  <c r="I3596" i="187"/>
  <c r="F3596" i="187"/>
  <c r="C3596" i="187"/>
  <c r="J3595" i="187"/>
  <c r="I3595" i="187"/>
  <c r="F3595" i="187"/>
  <c r="C3595" i="187"/>
  <c r="J3594" i="187"/>
  <c r="I3594" i="187"/>
  <c r="F3594" i="187"/>
  <c r="C3594" i="187"/>
  <c r="J3593" i="187"/>
  <c r="I3593" i="187"/>
  <c r="F3593" i="187"/>
  <c r="C3593" i="187"/>
  <c r="J3592" i="187"/>
  <c r="I3592" i="187"/>
  <c r="F3592" i="187"/>
  <c r="C3592" i="187"/>
  <c r="J3591" i="187"/>
  <c r="I3591" i="187"/>
  <c r="F3591" i="187"/>
  <c r="C3591" i="187"/>
  <c r="J3590" i="187"/>
  <c r="I3590" i="187"/>
  <c r="F3590" i="187"/>
  <c r="C3590" i="187"/>
  <c r="J3589" i="187"/>
  <c r="I3589" i="187"/>
  <c r="F3589" i="187"/>
  <c r="C3589" i="187"/>
  <c r="J3588" i="187"/>
  <c r="I3588" i="187"/>
  <c r="F3588" i="187"/>
  <c r="C3588" i="187"/>
  <c r="J3587" i="187"/>
  <c r="I3587" i="187"/>
  <c r="F3587" i="187"/>
  <c r="C3587" i="187"/>
  <c r="J3586" i="187"/>
  <c r="I3586" i="187"/>
  <c r="C3586" i="187"/>
  <c r="J3585" i="187"/>
  <c r="I3585" i="187"/>
  <c r="F3585" i="187"/>
  <c r="C3585" i="187"/>
  <c r="J3584" i="187"/>
  <c r="I3584" i="187"/>
  <c r="F3584" i="187"/>
  <c r="C3584" i="187"/>
  <c r="J3583" i="187"/>
  <c r="I3583" i="187"/>
  <c r="F3583" i="187"/>
  <c r="C3583" i="187"/>
  <c r="J3582" i="187"/>
  <c r="I3582" i="187"/>
  <c r="F3582" i="187"/>
  <c r="C3582" i="187"/>
  <c r="J3581" i="187"/>
  <c r="I3581" i="187"/>
  <c r="F3581" i="187"/>
  <c r="C3581" i="187"/>
  <c r="J3580" i="187"/>
  <c r="I3580" i="187"/>
  <c r="F3580" i="187"/>
  <c r="C3580" i="187"/>
  <c r="J3579" i="187"/>
  <c r="I3579" i="187"/>
  <c r="F3579" i="187"/>
  <c r="C3579" i="187"/>
  <c r="J3578" i="187"/>
  <c r="I3578" i="187"/>
  <c r="F3578" i="187"/>
  <c r="C3578" i="187"/>
  <c r="J3577" i="187"/>
  <c r="I3577" i="187"/>
  <c r="F3577" i="187"/>
  <c r="C3577" i="187"/>
  <c r="J3576" i="187"/>
  <c r="I3576" i="187"/>
  <c r="F3576" i="187"/>
  <c r="C3576" i="187"/>
  <c r="J3575" i="187"/>
  <c r="I3575" i="187"/>
  <c r="F3575" i="187"/>
  <c r="C3575" i="187"/>
  <c r="J3574" i="187"/>
  <c r="I3574" i="187"/>
  <c r="F3574" i="187"/>
  <c r="C3574" i="187"/>
  <c r="J3573" i="187"/>
  <c r="I3573" i="187"/>
  <c r="F3573" i="187"/>
  <c r="C3573" i="187"/>
  <c r="J3572" i="187"/>
  <c r="I3572" i="187"/>
  <c r="C3572" i="187"/>
  <c r="J3571" i="187"/>
  <c r="I3571" i="187"/>
  <c r="C3571" i="187"/>
  <c r="J3570" i="187"/>
  <c r="I3570" i="187"/>
  <c r="C3570" i="187"/>
  <c r="J3569" i="187"/>
  <c r="I3569" i="187"/>
  <c r="C3569" i="187"/>
  <c r="J3568" i="187"/>
  <c r="I3568" i="187"/>
  <c r="C3568" i="187"/>
  <c r="J3567" i="187"/>
  <c r="I3567" i="187"/>
  <c r="C3567" i="187"/>
  <c r="J3566" i="187"/>
  <c r="I3566" i="187"/>
  <c r="C3566" i="187"/>
  <c r="J3565" i="187"/>
  <c r="I3565" i="187"/>
  <c r="C3565" i="187"/>
  <c r="J3564" i="187"/>
  <c r="I3564" i="187"/>
  <c r="C3564" i="187"/>
  <c r="F3562" i="187"/>
  <c r="C3562" i="187"/>
  <c r="J3560" i="187"/>
  <c r="I3560" i="187"/>
  <c r="C3560" i="187"/>
  <c r="J3559" i="187"/>
  <c r="I3559" i="187"/>
  <c r="C3559" i="187"/>
  <c r="J3558" i="187"/>
  <c r="I3558" i="187"/>
  <c r="C3558" i="187"/>
  <c r="J3557" i="187"/>
  <c r="I3557" i="187"/>
  <c r="C3557" i="187"/>
  <c r="J3556" i="187"/>
  <c r="I3556" i="187"/>
  <c r="C3556" i="187"/>
  <c r="J3555" i="187"/>
  <c r="I3555" i="187"/>
  <c r="C3555" i="187"/>
  <c r="J3554" i="187"/>
  <c r="I3554" i="187"/>
  <c r="C3554" i="187"/>
  <c r="J3553" i="187"/>
  <c r="I3553" i="187"/>
  <c r="C3553" i="187"/>
  <c r="J3552" i="187"/>
  <c r="I3552" i="187"/>
  <c r="C3552" i="187"/>
  <c r="J3551" i="187"/>
  <c r="I3551" i="187"/>
  <c r="F3551" i="187"/>
  <c r="C3551" i="187"/>
  <c r="J3550" i="187"/>
  <c r="I3550" i="187"/>
  <c r="F3550" i="187"/>
  <c r="C3550" i="187"/>
  <c r="J3549" i="187"/>
  <c r="I3549" i="187"/>
  <c r="F3549" i="187"/>
  <c r="C3549" i="187"/>
  <c r="J3548" i="187"/>
  <c r="I3548" i="187"/>
  <c r="C3548" i="187"/>
  <c r="J3547" i="187"/>
  <c r="I3547" i="187"/>
  <c r="F3547" i="187"/>
  <c r="C3547" i="187"/>
  <c r="J3546" i="187"/>
  <c r="I3546" i="187"/>
  <c r="F3546" i="187"/>
  <c r="C3546" i="187"/>
  <c r="J3545" i="187"/>
  <c r="I3545" i="187"/>
  <c r="F3545" i="187"/>
  <c r="C3545" i="187"/>
  <c r="J3544" i="187"/>
  <c r="I3544" i="187"/>
  <c r="F3544" i="187"/>
  <c r="C3544" i="187"/>
  <c r="J3543" i="187"/>
  <c r="I3543" i="187"/>
  <c r="F3543" i="187"/>
  <c r="C3543" i="187"/>
  <c r="J3542" i="187"/>
  <c r="I3542" i="187"/>
  <c r="F3542" i="187"/>
  <c r="C3542" i="187"/>
  <c r="J3541" i="187"/>
  <c r="I3541" i="187"/>
  <c r="C3541" i="187"/>
  <c r="J3540" i="187"/>
  <c r="I3540" i="187"/>
  <c r="C3540" i="187"/>
  <c r="J3539" i="187"/>
  <c r="I3539" i="187"/>
  <c r="F3539" i="187"/>
  <c r="C3539" i="187"/>
  <c r="J3538" i="187"/>
  <c r="I3538" i="187"/>
  <c r="J3537" i="187"/>
  <c r="I3537" i="187"/>
  <c r="C3537" i="187"/>
  <c r="J3536" i="187"/>
  <c r="I3536" i="187"/>
  <c r="C3536" i="187"/>
  <c r="J3535" i="187"/>
  <c r="I3535" i="187"/>
  <c r="C3535" i="187"/>
  <c r="J3534" i="187"/>
  <c r="I3534" i="187"/>
  <c r="F3534" i="187"/>
  <c r="C3534" i="187"/>
  <c r="J3533" i="187"/>
  <c r="I3533" i="187"/>
  <c r="C3533" i="187"/>
  <c r="J3532" i="187"/>
  <c r="I3532" i="187"/>
  <c r="C3532" i="187"/>
  <c r="J3531" i="187"/>
  <c r="I3531" i="187"/>
  <c r="C3531" i="187"/>
  <c r="J3530" i="187"/>
  <c r="I3530" i="187"/>
  <c r="C3530" i="187"/>
  <c r="J3529" i="187"/>
  <c r="I3529" i="187"/>
  <c r="C3529" i="187"/>
  <c r="J3528" i="187"/>
  <c r="I3528" i="187"/>
  <c r="C3528" i="187"/>
  <c r="C3527" i="187"/>
  <c r="F3525" i="187"/>
  <c r="C3525" i="187"/>
  <c r="J3523" i="187"/>
  <c r="I3523" i="187"/>
  <c r="C3523" i="187"/>
  <c r="J3522" i="187"/>
  <c r="I3522" i="187"/>
  <c r="C3522" i="187"/>
  <c r="J3521" i="187"/>
  <c r="I3521" i="187"/>
  <c r="C3521" i="187"/>
  <c r="J3520" i="187"/>
  <c r="I3520" i="187"/>
  <c r="C3520" i="187"/>
  <c r="J3519" i="187"/>
  <c r="I3519" i="187"/>
  <c r="C3519" i="187"/>
  <c r="J3518" i="187"/>
  <c r="I3518" i="187"/>
  <c r="C3518" i="187"/>
  <c r="J3517" i="187"/>
  <c r="I3517" i="187"/>
  <c r="C3517" i="187"/>
  <c r="J3516" i="187"/>
  <c r="I3516" i="187"/>
  <c r="C3516" i="187"/>
  <c r="J3515" i="187"/>
  <c r="I3515" i="187"/>
  <c r="C3515" i="187"/>
  <c r="J3514" i="187"/>
  <c r="I3514" i="187"/>
  <c r="C3514" i="187"/>
  <c r="J3513" i="187"/>
  <c r="I3513" i="187"/>
  <c r="C3513" i="187"/>
  <c r="J3512" i="187"/>
  <c r="I3512" i="187"/>
  <c r="C3512" i="187"/>
  <c r="J3511" i="187"/>
  <c r="I3511" i="187"/>
  <c r="C3511" i="187"/>
  <c r="J3510" i="187"/>
  <c r="I3510" i="187"/>
  <c r="C3510" i="187"/>
  <c r="J3509" i="187"/>
  <c r="I3509" i="187"/>
  <c r="C3509" i="187"/>
  <c r="J3508" i="187"/>
  <c r="I3508" i="187"/>
  <c r="C3508" i="187"/>
  <c r="J3507" i="187"/>
  <c r="I3507" i="187"/>
  <c r="C3507" i="187"/>
  <c r="J3506" i="187"/>
  <c r="I3506" i="187"/>
  <c r="C3506" i="187"/>
  <c r="J3505" i="187"/>
  <c r="I3505" i="187"/>
  <c r="C3505" i="187"/>
  <c r="J3504" i="187"/>
  <c r="I3504" i="187"/>
  <c r="C3504" i="187"/>
  <c r="J3503" i="187"/>
  <c r="I3503" i="187"/>
  <c r="C3503" i="187"/>
  <c r="J3502" i="187"/>
  <c r="I3502" i="187"/>
  <c r="C3502" i="187"/>
  <c r="J3501" i="187"/>
  <c r="I3501" i="187"/>
  <c r="C3501" i="187"/>
  <c r="J3500" i="187"/>
  <c r="I3500" i="187"/>
  <c r="C3500" i="187"/>
  <c r="J3499" i="187"/>
  <c r="I3499" i="187"/>
  <c r="C3499" i="187"/>
  <c r="J3498" i="187"/>
  <c r="I3498" i="187"/>
  <c r="C3498" i="187"/>
  <c r="J3497" i="187"/>
  <c r="I3497" i="187"/>
  <c r="C3497" i="187"/>
  <c r="J3496" i="187"/>
  <c r="I3496" i="187"/>
  <c r="C3496" i="187"/>
  <c r="J3495" i="187"/>
  <c r="I3495" i="187"/>
  <c r="C3495" i="187"/>
  <c r="J3494" i="187"/>
  <c r="I3494" i="187"/>
  <c r="C3494" i="187"/>
  <c r="J3493" i="187"/>
  <c r="I3493" i="187"/>
  <c r="C3493" i="187"/>
  <c r="J3492" i="187"/>
  <c r="I3492" i="187"/>
  <c r="C3492" i="187"/>
  <c r="J3491" i="187"/>
  <c r="I3491" i="187"/>
  <c r="C3491" i="187"/>
  <c r="J3490" i="187"/>
  <c r="I3490" i="187"/>
  <c r="C3490" i="187"/>
  <c r="J3489" i="187"/>
  <c r="I3489" i="187"/>
  <c r="C3489" i="187"/>
  <c r="J3488" i="187"/>
  <c r="I3488" i="187"/>
  <c r="C3488" i="187"/>
  <c r="J3487" i="187"/>
  <c r="I3487" i="187"/>
  <c r="C3487" i="187"/>
  <c r="J3486" i="187"/>
  <c r="I3486" i="187"/>
  <c r="C3486" i="187"/>
  <c r="J3485" i="187"/>
  <c r="I3485" i="187"/>
  <c r="C3485" i="187"/>
  <c r="J3484" i="187"/>
  <c r="I3484" i="187"/>
  <c r="C3484" i="187"/>
  <c r="J3483" i="187"/>
  <c r="I3483" i="187"/>
  <c r="C3483" i="187"/>
  <c r="J3482" i="187"/>
  <c r="I3482" i="187"/>
  <c r="C3482" i="187"/>
  <c r="J3481" i="187"/>
  <c r="I3481" i="187"/>
  <c r="C3481" i="187"/>
  <c r="J3480" i="187"/>
  <c r="I3480" i="187"/>
  <c r="C3480" i="187"/>
  <c r="J3479" i="187"/>
  <c r="I3479" i="187"/>
  <c r="C3479" i="187"/>
  <c r="J3478" i="187"/>
  <c r="I3478" i="187"/>
  <c r="C3478" i="187"/>
  <c r="J3477" i="187"/>
  <c r="I3477" i="187"/>
  <c r="C3477" i="187"/>
  <c r="J3476" i="187"/>
  <c r="I3476" i="187"/>
  <c r="C3476" i="187"/>
  <c r="J3475" i="187"/>
  <c r="I3475" i="187"/>
  <c r="C3475" i="187"/>
  <c r="J3474" i="187"/>
  <c r="I3474" i="187"/>
  <c r="C3474" i="187"/>
  <c r="J3473" i="187"/>
  <c r="I3473" i="187"/>
  <c r="C3473" i="187"/>
  <c r="J3472" i="187"/>
  <c r="I3472" i="187"/>
  <c r="C3472" i="187"/>
  <c r="J3471" i="187"/>
  <c r="I3471" i="187"/>
  <c r="C3471" i="187"/>
  <c r="J3470" i="187"/>
  <c r="I3470" i="187"/>
  <c r="C3470" i="187"/>
  <c r="J3469" i="187"/>
  <c r="I3469" i="187"/>
  <c r="C3469" i="187"/>
  <c r="J3468" i="187"/>
  <c r="I3468" i="187"/>
  <c r="C3468" i="187"/>
  <c r="F3466" i="187"/>
  <c r="C3466" i="187"/>
  <c r="J3464" i="187"/>
  <c r="I3464" i="187"/>
  <c r="C3464" i="187"/>
  <c r="J3463" i="187"/>
  <c r="I3463" i="187"/>
  <c r="C3463" i="187"/>
  <c r="J3462" i="187"/>
  <c r="I3462" i="187"/>
  <c r="C3462" i="187"/>
  <c r="J3461" i="187"/>
  <c r="I3461" i="187"/>
  <c r="C3461" i="187"/>
  <c r="J3460" i="187"/>
  <c r="I3460" i="187"/>
  <c r="C3460" i="187"/>
  <c r="J3459" i="187"/>
  <c r="I3459" i="187"/>
  <c r="C3459" i="187"/>
  <c r="J3458" i="187"/>
  <c r="I3458" i="187"/>
  <c r="C3458" i="187"/>
  <c r="J3457" i="187"/>
  <c r="I3457" i="187"/>
  <c r="C3457" i="187"/>
  <c r="J3456" i="187"/>
  <c r="I3456" i="187"/>
  <c r="C3456" i="187"/>
  <c r="J3455" i="187"/>
  <c r="I3455" i="187"/>
  <c r="C3455" i="187"/>
  <c r="J3454" i="187"/>
  <c r="I3454" i="187"/>
  <c r="C3454" i="187"/>
  <c r="J3453" i="187"/>
  <c r="I3453" i="187"/>
  <c r="C3453" i="187"/>
  <c r="J3452" i="187"/>
  <c r="I3452" i="187"/>
  <c r="C3452" i="187"/>
  <c r="J3451" i="187"/>
  <c r="I3451" i="187"/>
  <c r="C3451" i="187"/>
  <c r="J3450" i="187"/>
  <c r="I3450" i="187"/>
  <c r="C3450" i="187"/>
  <c r="J3449" i="187"/>
  <c r="I3449" i="187"/>
  <c r="C3449" i="187"/>
  <c r="J3448" i="187"/>
  <c r="I3448" i="187"/>
  <c r="C3448" i="187"/>
  <c r="J3447" i="187"/>
  <c r="I3447" i="187"/>
  <c r="C3447" i="187"/>
  <c r="J3446" i="187"/>
  <c r="I3446" i="187"/>
  <c r="C3446" i="187"/>
  <c r="J3445" i="187"/>
  <c r="I3445" i="187"/>
  <c r="C3445" i="187"/>
  <c r="J3444" i="187"/>
  <c r="I3444" i="187"/>
  <c r="C3444" i="187"/>
  <c r="J3443" i="187"/>
  <c r="I3443" i="187"/>
  <c r="F3443" i="187"/>
  <c r="C3443" i="187"/>
  <c r="J3442" i="187"/>
  <c r="I3442" i="187"/>
  <c r="J3441" i="187"/>
  <c r="I3441" i="187"/>
  <c r="C3441" i="187"/>
  <c r="J3440" i="187"/>
  <c r="I3440" i="187"/>
  <c r="C3440" i="187"/>
  <c r="J3439" i="187"/>
  <c r="I3439" i="187"/>
  <c r="C3439" i="187"/>
  <c r="J3438" i="187"/>
  <c r="I3438" i="187"/>
  <c r="F3438" i="187"/>
  <c r="C3438" i="187"/>
  <c r="J3437" i="187"/>
  <c r="I3437" i="187"/>
  <c r="C3437" i="187"/>
  <c r="J3436" i="187"/>
  <c r="I3436" i="187"/>
  <c r="C3436" i="187"/>
  <c r="J3435" i="187"/>
  <c r="I3435" i="187"/>
  <c r="C3435" i="187"/>
  <c r="J3434" i="187"/>
  <c r="I3434" i="187"/>
  <c r="C3434" i="187"/>
  <c r="J3433" i="187"/>
  <c r="I3433" i="187"/>
  <c r="C3433" i="187"/>
  <c r="J3432" i="187"/>
  <c r="I3432" i="187"/>
  <c r="C3432" i="187"/>
  <c r="C3431" i="187"/>
  <c r="F3429" i="187"/>
  <c r="C3429" i="187"/>
  <c r="J3427" i="187"/>
  <c r="I3427" i="187"/>
  <c r="C3427" i="187"/>
  <c r="J3426" i="187"/>
  <c r="I3426" i="187"/>
  <c r="C3426" i="187"/>
  <c r="J3425" i="187"/>
  <c r="I3425" i="187"/>
  <c r="C3425" i="187"/>
  <c r="J3424" i="187"/>
  <c r="I3424" i="187"/>
  <c r="C3424" i="187"/>
  <c r="J3423" i="187"/>
  <c r="I3423" i="187"/>
  <c r="C3423" i="187"/>
  <c r="J3422" i="187"/>
  <c r="I3422" i="187"/>
  <c r="C3422" i="187"/>
  <c r="J3421" i="187"/>
  <c r="I3421" i="187"/>
  <c r="C3421" i="187"/>
  <c r="J3420" i="187"/>
  <c r="I3420" i="187"/>
  <c r="C3420" i="187"/>
  <c r="J3419" i="187"/>
  <c r="I3419" i="187"/>
  <c r="C3419" i="187"/>
  <c r="J3418" i="187"/>
  <c r="I3418" i="187"/>
  <c r="C3418" i="187"/>
  <c r="J3417" i="187"/>
  <c r="I3417" i="187"/>
  <c r="C3417" i="187"/>
  <c r="J3416" i="187"/>
  <c r="I3416" i="187"/>
  <c r="C3416" i="187"/>
  <c r="J3415" i="187"/>
  <c r="I3415" i="187"/>
  <c r="C3415" i="187"/>
  <c r="J3414" i="187"/>
  <c r="I3414" i="187"/>
  <c r="C3414" i="187"/>
  <c r="J3413" i="187"/>
  <c r="I3413" i="187"/>
  <c r="C3413" i="187"/>
  <c r="J3412" i="187"/>
  <c r="I3412" i="187"/>
  <c r="C3412" i="187"/>
  <c r="J3411" i="187"/>
  <c r="I3411" i="187"/>
  <c r="C3411" i="187"/>
  <c r="J3410" i="187"/>
  <c r="I3410" i="187"/>
  <c r="C3410" i="187"/>
  <c r="J3409" i="187"/>
  <c r="I3409" i="187"/>
  <c r="C3409" i="187"/>
  <c r="J3408" i="187"/>
  <c r="I3408" i="187"/>
  <c r="C3408" i="187"/>
  <c r="J3407" i="187"/>
  <c r="I3407" i="187"/>
  <c r="C3407" i="187"/>
  <c r="J3406" i="187"/>
  <c r="I3406" i="187"/>
  <c r="C3406" i="187"/>
  <c r="J3405" i="187"/>
  <c r="I3405" i="187"/>
  <c r="C3405" i="187"/>
  <c r="J3404" i="187"/>
  <c r="I3404" i="187"/>
  <c r="C3404" i="187"/>
  <c r="J3403" i="187"/>
  <c r="I3403" i="187"/>
  <c r="C3403" i="187"/>
  <c r="J3402" i="187"/>
  <c r="I3402" i="187"/>
  <c r="C3402" i="187"/>
  <c r="J3401" i="187"/>
  <c r="I3401" i="187"/>
  <c r="C3401" i="187"/>
  <c r="J3400" i="187"/>
  <c r="I3400" i="187"/>
  <c r="C3400" i="187"/>
  <c r="J3399" i="187"/>
  <c r="I3399" i="187"/>
  <c r="C3399" i="187"/>
  <c r="J3398" i="187"/>
  <c r="I3398" i="187"/>
  <c r="C3398" i="187"/>
  <c r="J3397" i="187"/>
  <c r="I3397" i="187"/>
  <c r="C3397" i="187"/>
  <c r="J3396" i="187"/>
  <c r="I3396" i="187"/>
  <c r="C3396" i="187"/>
  <c r="J3395" i="187"/>
  <c r="I3395" i="187"/>
  <c r="C3395" i="187"/>
  <c r="J3394" i="187"/>
  <c r="I3394" i="187"/>
  <c r="C3394" i="187"/>
  <c r="J3393" i="187"/>
  <c r="I3393" i="187"/>
  <c r="C3393" i="187"/>
  <c r="J3392" i="187"/>
  <c r="I3392" i="187"/>
  <c r="C3392" i="187"/>
  <c r="J3391" i="187"/>
  <c r="I3391" i="187"/>
  <c r="C3391" i="187"/>
  <c r="J3390" i="187"/>
  <c r="I3390" i="187"/>
  <c r="C3390" i="187"/>
  <c r="J3389" i="187"/>
  <c r="I3389" i="187"/>
  <c r="C3389" i="187"/>
  <c r="J3388" i="187"/>
  <c r="I3388" i="187"/>
  <c r="C3388" i="187"/>
  <c r="J3387" i="187"/>
  <c r="I3387" i="187"/>
  <c r="C3387" i="187"/>
  <c r="J3386" i="187"/>
  <c r="I3386" i="187"/>
  <c r="C3386" i="187"/>
  <c r="J3385" i="187"/>
  <c r="I3385" i="187"/>
  <c r="C3385" i="187"/>
  <c r="J3384" i="187"/>
  <c r="I3384" i="187"/>
  <c r="C3384" i="187"/>
  <c r="J3383" i="187"/>
  <c r="I3383" i="187"/>
  <c r="C3383" i="187"/>
  <c r="J3382" i="187"/>
  <c r="I3382" i="187"/>
  <c r="C3382" i="187"/>
  <c r="J3381" i="187"/>
  <c r="I3381" i="187"/>
  <c r="C3381" i="187"/>
  <c r="J3380" i="187"/>
  <c r="I3380" i="187"/>
  <c r="C3380" i="187"/>
  <c r="J3379" i="187"/>
  <c r="I3379" i="187"/>
  <c r="C3379" i="187"/>
  <c r="J3378" i="187"/>
  <c r="I3378" i="187"/>
  <c r="C3378" i="187"/>
  <c r="J3377" i="187"/>
  <c r="I3377" i="187"/>
  <c r="C3377" i="187"/>
  <c r="J3376" i="187"/>
  <c r="I3376" i="187"/>
  <c r="C3376" i="187"/>
  <c r="J3375" i="187"/>
  <c r="I3375" i="187"/>
  <c r="C3375" i="187"/>
  <c r="J3374" i="187"/>
  <c r="I3374" i="187"/>
  <c r="C3374" i="187"/>
  <c r="J3373" i="187"/>
  <c r="I3373" i="187"/>
  <c r="C3373" i="187"/>
  <c r="J3372" i="187"/>
  <c r="I3372" i="187"/>
  <c r="C3372" i="187"/>
  <c r="F3370" i="187"/>
  <c r="C3370" i="187"/>
  <c r="J3368" i="187"/>
  <c r="I3368" i="187"/>
  <c r="C3368" i="187"/>
  <c r="J3367" i="187"/>
  <c r="I3367" i="187"/>
  <c r="C3367" i="187"/>
  <c r="J3366" i="187"/>
  <c r="I3366" i="187"/>
  <c r="C3366" i="187"/>
  <c r="J3365" i="187"/>
  <c r="I3365" i="187"/>
  <c r="C3365" i="187"/>
  <c r="J3364" i="187"/>
  <c r="I3364" i="187"/>
  <c r="C3364" i="187"/>
  <c r="J3363" i="187"/>
  <c r="I3363" i="187"/>
  <c r="C3363" i="187"/>
  <c r="J3362" i="187"/>
  <c r="I3362" i="187"/>
  <c r="C3362" i="187"/>
  <c r="J3361" i="187"/>
  <c r="I3361" i="187"/>
  <c r="C3361" i="187"/>
  <c r="J3360" i="187"/>
  <c r="I3360" i="187"/>
  <c r="C3360" i="187"/>
  <c r="J3359" i="187"/>
  <c r="I3359" i="187"/>
  <c r="C3359" i="187"/>
  <c r="J3358" i="187"/>
  <c r="I3358" i="187"/>
  <c r="C3358" i="187"/>
  <c r="J3357" i="187"/>
  <c r="I3357" i="187"/>
  <c r="C3357" i="187"/>
  <c r="J3356" i="187"/>
  <c r="I3356" i="187"/>
  <c r="C3356" i="187"/>
  <c r="J3355" i="187"/>
  <c r="I3355" i="187"/>
  <c r="C3355" i="187"/>
  <c r="J3354" i="187"/>
  <c r="I3354" i="187"/>
  <c r="C3354" i="187"/>
  <c r="J3353" i="187"/>
  <c r="I3353" i="187"/>
  <c r="C3353" i="187"/>
  <c r="J3352" i="187"/>
  <c r="I3352" i="187"/>
  <c r="C3352" i="187"/>
  <c r="J3351" i="187"/>
  <c r="I3351" i="187"/>
  <c r="C3351" i="187"/>
  <c r="J3350" i="187"/>
  <c r="I3350" i="187"/>
  <c r="C3350" i="187"/>
  <c r="J3349" i="187"/>
  <c r="I3349" i="187"/>
  <c r="C3349" i="187"/>
  <c r="J3348" i="187"/>
  <c r="I3348" i="187"/>
  <c r="C3348" i="187"/>
  <c r="J3347" i="187"/>
  <c r="I3347" i="187"/>
  <c r="F3347" i="187"/>
  <c r="C3347" i="187"/>
  <c r="J3346" i="187"/>
  <c r="I3346" i="187"/>
  <c r="J3345" i="187"/>
  <c r="I3345" i="187"/>
  <c r="C3345" i="187"/>
  <c r="J3344" i="187"/>
  <c r="I3344" i="187"/>
  <c r="C3344" i="187"/>
  <c r="J3343" i="187"/>
  <c r="I3343" i="187"/>
  <c r="C3343" i="187"/>
  <c r="J3342" i="187"/>
  <c r="I3342" i="187"/>
  <c r="F3342" i="187"/>
  <c r="C3342" i="187"/>
  <c r="J3341" i="187"/>
  <c r="I3341" i="187"/>
  <c r="C3341" i="187"/>
  <c r="J3340" i="187"/>
  <c r="I3340" i="187"/>
  <c r="C3340" i="187"/>
  <c r="J3339" i="187"/>
  <c r="I3339" i="187"/>
  <c r="C3339" i="187"/>
  <c r="J3338" i="187"/>
  <c r="I3338" i="187"/>
  <c r="C3338" i="187"/>
  <c r="J3337" i="187"/>
  <c r="I3337" i="187"/>
  <c r="C3337" i="187"/>
  <c r="J3336" i="187"/>
  <c r="I3336" i="187"/>
  <c r="C3336" i="187"/>
  <c r="C3335" i="187"/>
  <c r="F3333" i="187"/>
  <c r="C3333" i="187"/>
  <c r="J3331" i="187"/>
  <c r="I3331" i="187"/>
  <c r="C3331" i="187"/>
  <c r="J3330" i="187"/>
  <c r="I3330" i="187"/>
  <c r="F3330" i="187"/>
  <c r="C3330" i="187"/>
  <c r="J3329" i="187"/>
  <c r="I3329" i="187"/>
  <c r="F3329" i="187"/>
  <c r="C3329" i="187"/>
  <c r="J3328" i="187"/>
  <c r="I3328" i="187"/>
  <c r="F3328" i="187"/>
  <c r="C3328" i="187"/>
  <c r="J3327" i="187"/>
  <c r="I3327" i="187"/>
  <c r="F3327" i="187"/>
  <c r="C3327" i="187"/>
  <c r="J3326" i="187"/>
  <c r="I3326" i="187"/>
  <c r="F3326" i="187"/>
  <c r="C3326" i="187"/>
  <c r="J3325" i="187"/>
  <c r="I3325" i="187"/>
  <c r="F3325" i="187"/>
  <c r="C3325" i="187"/>
  <c r="J3324" i="187"/>
  <c r="I3324" i="187"/>
  <c r="F3324" i="187"/>
  <c r="C3324" i="187"/>
  <c r="J3323" i="187"/>
  <c r="I3323" i="187"/>
  <c r="F3323" i="187"/>
  <c r="C3323" i="187"/>
  <c r="J3322" i="187"/>
  <c r="I3322" i="187"/>
  <c r="F3322" i="187"/>
  <c r="C3322" i="187"/>
  <c r="J3321" i="187"/>
  <c r="I3321" i="187"/>
  <c r="F3321" i="187"/>
  <c r="C3321" i="187"/>
  <c r="J3320" i="187"/>
  <c r="I3320" i="187"/>
  <c r="F3320" i="187"/>
  <c r="C3320" i="187"/>
  <c r="J3319" i="187"/>
  <c r="I3319" i="187"/>
  <c r="F3319" i="187"/>
  <c r="C3319" i="187"/>
  <c r="J3318" i="187"/>
  <c r="I3318" i="187"/>
  <c r="F3318" i="187"/>
  <c r="C3318" i="187"/>
  <c r="J3317" i="187"/>
  <c r="I3317" i="187"/>
  <c r="F3317" i="187"/>
  <c r="C3317" i="187"/>
  <c r="J3316" i="187"/>
  <c r="I3316" i="187"/>
  <c r="F3316" i="187"/>
  <c r="C3316" i="187"/>
  <c r="J3315" i="187"/>
  <c r="I3315" i="187"/>
  <c r="F3315" i="187"/>
  <c r="C3315" i="187"/>
  <c r="J3314" i="187"/>
  <c r="I3314" i="187"/>
  <c r="F3314" i="187"/>
  <c r="C3314" i="187"/>
  <c r="J3313" i="187"/>
  <c r="I3313" i="187"/>
  <c r="F3313" i="187"/>
  <c r="C3313" i="187"/>
  <c r="J3312" i="187"/>
  <c r="I3312" i="187"/>
  <c r="F3312" i="187"/>
  <c r="C3312" i="187"/>
  <c r="J3311" i="187"/>
  <c r="I3311" i="187"/>
  <c r="C3311" i="187"/>
  <c r="J3310" i="187"/>
  <c r="I3310" i="187"/>
  <c r="F3310" i="187"/>
  <c r="C3310" i="187"/>
  <c r="J3309" i="187"/>
  <c r="I3309" i="187"/>
  <c r="F3309" i="187"/>
  <c r="C3309" i="187"/>
  <c r="J3308" i="187"/>
  <c r="I3308" i="187"/>
  <c r="F3308" i="187"/>
  <c r="C3308" i="187"/>
  <c r="J3307" i="187"/>
  <c r="I3307" i="187"/>
  <c r="F3307" i="187"/>
  <c r="C3307" i="187"/>
  <c r="J3306" i="187"/>
  <c r="I3306" i="187"/>
  <c r="F3306" i="187"/>
  <c r="C3306" i="187"/>
  <c r="J3305" i="187"/>
  <c r="I3305" i="187"/>
  <c r="F3305" i="187"/>
  <c r="C3305" i="187"/>
  <c r="J3304" i="187"/>
  <c r="I3304" i="187"/>
  <c r="F3304" i="187"/>
  <c r="C3304" i="187"/>
  <c r="J3303" i="187"/>
  <c r="I3303" i="187"/>
  <c r="F3303" i="187"/>
  <c r="C3303" i="187"/>
  <c r="J3302" i="187"/>
  <c r="I3302" i="187"/>
  <c r="F3302" i="187"/>
  <c r="C3302" i="187"/>
  <c r="J3301" i="187"/>
  <c r="I3301" i="187"/>
  <c r="F3301" i="187"/>
  <c r="C3301" i="187"/>
  <c r="J3300" i="187"/>
  <c r="I3300" i="187"/>
  <c r="F3300" i="187"/>
  <c r="C3300" i="187"/>
  <c r="J3299" i="187"/>
  <c r="I3299" i="187"/>
  <c r="F3299" i="187"/>
  <c r="C3299" i="187"/>
  <c r="J3298" i="187"/>
  <c r="I3298" i="187"/>
  <c r="C3298" i="187"/>
  <c r="J3297" i="187"/>
  <c r="I3297" i="187"/>
  <c r="F3297" i="187"/>
  <c r="C3297" i="187"/>
  <c r="J3296" i="187"/>
  <c r="I3296" i="187"/>
  <c r="F3296" i="187"/>
  <c r="C3296" i="187"/>
  <c r="J3295" i="187"/>
  <c r="I3295" i="187"/>
  <c r="F3295" i="187"/>
  <c r="C3295" i="187"/>
  <c r="J3294" i="187"/>
  <c r="I3294" i="187"/>
  <c r="F3294" i="187"/>
  <c r="C3294" i="187"/>
  <c r="J3293" i="187"/>
  <c r="I3293" i="187"/>
  <c r="F3293" i="187"/>
  <c r="C3293" i="187"/>
  <c r="J3292" i="187"/>
  <c r="I3292" i="187"/>
  <c r="F3292" i="187"/>
  <c r="C3292" i="187"/>
  <c r="J3291" i="187"/>
  <c r="I3291" i="187"/>
  <c r="F3291" i="187"/>
  <c r="C3291" i="187"/>
  <c r="J3290" i="187"/>
  <c r="I3290" i="187"/>
  <c r="F3290" i="187"/>
  <c r="C3290" i="187"/>
  <c r="J3289" i="187"/>
  <c r="I3289" i="187"/>
  <c r="F3289" i="187"/>
  <c r="C3289" i="187"/>
  <c r="J3288" i="187"/>
  <c r="I3288" i="187"/>
  <c r="F3288" i="187"/>
  <c r="C3288" i="187"/>
  <c r="J3287" i="187"/>
  <c r="I3287" i="187"/>
  <c r="F3287" i="187"/>
  <c r="C3287" i="187"/>
  <c r="J3286" i="187"/>
  <c r="I3286" i="187"/>
  <c r="F3286" i="187"/>
  <c r="C3286" i="187"/>
  <c r="J3285" i="187"/>
  <c r="I3285" i="187"/>
  <c r="F3285" i="187"/>
  <c r="C3285" i="187"/>
  <c r="J3284" i="187"/>
  <c r="I3284" i="187"/>
  <c r="C3284" i="187"/>
  <c r="J3283" i="187"/>
  <c r="I3283" i="187"/>
  <c r="C3283" i="187"/>
  <c r="J3282" i="187"/>
  <c r="I3282" i="187"/>
  <c r="C3282" i="187"/>
  <c r="J3281" i="187"/>
  <c r="I3281" i="187"/>
  <c r="C3281" i="187"/>
  <c r="J3280" i="187"/>
  <c r="I3280" i="187"/>
  <c r="C3280" i="187"/>
  <c r="J3279" i="187"/>
  <c r="I3279" i="187"/>
  <c r="C3279" i="187"/>
  <c r="J3278" i="187"/>
  <c r="I3278" i="187"/>
  <c r="C3278" i="187"/>
  <c r="J3277" i="187"/>
  <c r="I3277" i="187"/>
  <c r="C3277" i="187"/>
  <c r="J3276" i="187"/>
  <c r="I3276" i="187"/>
  <c r="C3276" i="187"/>
  <c r="F3274" i="187"/>
  <c r="C3274" i="187"/>
  <c r="J3272" i="187"/>
  <c r="I3272" i="187"/>
  <c r="C3272" i="187"/>
  <c r="J3271" i="187"/>
  <c r="I3271" i="187"/>
  <c r="C3271" i="187"/>
  <c r="J3270" i="187"/>
  <c r="I3270" i="187"/>
  <c r="C3270" i="187"/>
  <c r="J3269" i="187"/>
  <c r="I3269" i="187"/>
  <c r="C3269" i="187"/>
  <c r="J3268" i="187"/>
  <c r="I3268" i="187"/>
  <c r="C3268" i="187"/>
  <c r="J3267" i="187"/>
  <c r="I3267" i="187"/>
  <c r="C3267" i="187"/>
  <c r="J3266" i="187"/>
  <c r="I3266" i="187"/>
  <c r="C3266" i="187"/>
  <c r="J3265" i="187"/>
  <c r="I3265" i="187"/>
  <c r="C3265" i="187"/>
  <c r="J3264" i="187"/>
  <c r="I3264" i="187"/>
  <c r="C3264" i="187"/>
  <c r="J3263" i="187"/>
  <c r="I3263" i="187"/>
  <c r="C3263" i="187"/>
  <c r="J3262" i="187"/>
  <c r="I3262" i="187"/>
  <c r="C3262" i="187"/>
  <c r="J3261" i="187"/>
  <c r="I3261" i="187"/>
  <c r="C3261" i="187"/>
  <c r="J3260" i="187"/>
  <c r="I3260" i="187"/>
  <c r="C3260" i="187"/>
  <c r="J3259" i="187"/>
  <c r="I3259" i="187"/>
  <c r="C3259" i="187"/>
  <c r="J3258" i="187"/>
  <c r="I3258" i="187"/>
  <c r="C3258" i="187"/>
  <c r="J3257" i="187"/>
  <c r="I3257" i="187"/>
  <c r="C3257" i="187"/>
  <c r="J3256" i="187"/>
  <c r="I3256" i="187"/>
  <c r="C3256" i="187"/>
  <c r="J3255" i="187"/>
  <c r="I3255" i="187"/>
  <c r="C3255" i="187"/>
  <c r="J3254" i="187"/>
  <c r="I3254" i="187"/>
  <c r="C3254" i="187"/>
  <c r="J3253" i="187"/>
  <c r="I3253" i="187"/>
  <c r="C3253" i="187"/>
  <c r="J3252" i="187"/>
  <c r="I3252" i="187"/>
  <c r="C3252" i="187"/>
  <c r="J3251" i="187"/>
  <c r="I3251" i="187"/>
  <c r="F3251" i="187"/>
  <c r="C3251" i="187"/>
  <c r="J3250" i="187"/>
  <c r="I3250" i="187"/>
  <c r="J3249" i="187"/>
  <c r="I3249" i="187"/>
  <c r="C3249" i="187"/>
  <c r="J3248" i="187"/>
  <c r="I3248" i="187"/>
  <c r="C3248" i="187"/>
  <c r="J3247" i="187"/>
  <c r="I3247" i="187"/>
  <c r="C3247" i="187"/>
  <c r="J3246" i="187"/>
  <c r="I3246" i="187"/>
  <c r="F3246" i="187"/>
  <c r="C3246" i="187"/>
  <c r="J3245" i="187"/>
  <c r="I3245" i="187"/>
  <c r="C3245" i="187"/>
  <c r="J3244" i="187"/>
  <c r="I3244" i="187"/>
  <c r="C3244" i="187"/>
  <c r="J3243" i="187"/>
  <c r="I3243" i="187"/>
  <c r="C3243" i="187"/>
  <c r="J3242" i="187"/>
  <c r="I3242" i="187"/>
  <c r="C3242" i="187"/>
  <c r="J3241" i="187"/>
  <c r="I3241" i="187"/>
  <c r="C3241" i="187"/>
  <c r="J3240" i="187"/>
  <c r="I3240" i="187"/>
  <c r="C3240" i="187"/>
  <c r="C3239" i="187"/>
  <c r="F3237" i="187"/>
  <c r="C3237" i="187"/>
  <c r="J3235" i="187"/>
  <c r="I3235" i="187"/>
  <c r="C3235" i="187"/>
  <c r="J3234" i="187"/>
  <c r="I3234" i="187"/>
  <c r="F3234" i="187"/>
  <c r="C3234" i="187"/>
  <c r="J3233" i="187"/>
  <c r="I3233" i="187"/>
  <c r="F3233" i="187"/>
  <c r="C3233" i="187"/>
  <c r="J3232" i="187"/>
  <c r="I3232" i="187"/>
  <c r="F3232" i="187"/>
  <c r="C3232" i="187"/>
  <c r="J3231" i="187"/>
  <c r="I3231" i="187"/>
  <c r="F3231" i="187"/>
  <c r="C3231" i="187"/>
  <c r="J3230" i="187"/>
  <c r="I3230" i="187"/>
  <c r="F3230" i="187"/>
  <c r="C3230" i="187"/>
  <c r="J3229" i="187"/>
  <c r="I3229" i="187"/>
  <c r="F3229" i="187"/>
  <c r="C3229" i="187"/>
  <c r="J3228" i="187"/>
  <c r="I3228" i="187"/>
  <c r="F3228" i="187"/>
  <c r="C3228" i="187"/>
  <c r="J3227" i="187"/>
  <c r="I3227" i="187"/>
  <c r="F3227" i="187"/>
  <c r="C3227" i="187"/>
  <c r="J3226" i="187"/>
  <c r="I3226" i="187"/>
  <c r="F3226" i="187"/>
  <c r="C3226" i="187"/>
  <c r="J3225" i="187"/>
  <c r="I3225" i="187"/>
  <c r="F3225" i="187"/>
  <c r="C3225" i="187"/>
  <c r="J3224" i="187"/>
  <c r="I3224" i="187"/>
  <c r="F3224" i="187"/>
  <c r="C3224" i="187"/>
  <c r="J3223" i="187"/>
  <c r="I3223" i="187"/>
  <c r="F3223" i="187"/>
  <c r="C3223" i="187"/>
  <c r="J3222" i="187"/>
  <c r="I3222" i="187"/>
  <c r="F3222" i="187"/>
  <c r="C3222" i="187"/>
  <c r="J3221" i="187"/>
  <c r="I3221" i="187"/>
  <c r="F3221" i="187"/>
  <c r="C3221" i="187"/>
  <c r="J3220" i="187"/>
  <c r="I3220" i="187"/>
  <c r="F3220" i="187"/>
  <c r="C3220" i="187"/>
  <c r="J3219" i="187"/>
  <c r="I3219" i="187"/>
  <c r="F3219" i="187"/>
  <c r="C3219" i="187"/>
  <c r="J3218" i="187"/>
  <c r="I3218" i="187"/>
  <c r="F3218" i="187"/>
  <c r="C3218" i="187"/>
  <c r="J3217" i="187"/>
  <c r="I3217" i="187"/>
  <c r="F3217" i="187"/>
  <c r="C3217" i="187"/>
  <c r="J3216" i="187"/>
  <c r="I3216" i="187"/>
  <c r="F3216" i="187"/>
  <c r="C3216" i="187"/>
  <c r="J3215" i="187"/>
  <c r="I3215" i="187"/>
  <c r="C3215" i="187"/>
  <c r="J3214" i="187"/>
  <c r="I3214" i="187"/>
  <c r="F3214" i="187"/>
  <c r="C3214" i="187"/>
  <c r="J3213" i="187"/>
  <c r="I3213" i="187"/>
  <c r="F3213" i="187"/>
  <c r="C3213" i="187"/>
  <c r="J3212" i="187"/>
  <c r="I3212" i="187"/>
  <c r="F3212" i="187"/>
  <c r="C3212" i="187"/>
  <c r="J3211" i="187"/>
  <c r="I3211" i="187"/>
  <c r="F3211" i="187"/>
  <c r="C3211" i="187"/>
  <c r="J3210" i="187"/>
  <c r="I3210" i="187"/>
  <c r="F3210" i="187"/>
  <c r="C3210" i="187"/>
  <c r="J3209" i="187"/>
  <c r="I3209" i="187"/>
  <c r="F3209" i="187"/>
  <c r="C3209" i="187"/>
  <c r="J3208" i="187"/>
  <c r="I3208" i="187"/>
  <c r="F3208" i="187"/>
  <c r="C3208" i="187"/>
  <c r="J3207" i="187"/>
  <c r="I3207" i="187"/>
  <c r="F3207" i="187"/>
  <c r="C3207" i="187"/>
  <c r="J3206" i="187"/>
  <c r="I3206" i="187"/>
  <c r="F3206" i="187"/>
  <c r="C3206" i="187"/>
  <c r="J3205" i="187"/>
  <c r="I3205" i="187"/>
  <c r="F3205" i="187"/>
  <c r="C3205" i="187"/>
  <c r="J3204" i="187"/>
  <c r="I3204" i="187"/>
  <c r="F3204" i="187"/>
  <c r="C3204" i="187"/>
  <c r="J3203" i="187"/>
  <c r="I3203" i="187"/>
  <c r="F3203" i="187"/>
  <c r="C3203" i="187"/>
  <c r="J3202" i="187"/>
  <c r="I3202" i="187"/>
  <c r="C3202" i="187"/>
  <c r="J3201" i="187"/>
  <c r="I3201" i="187"/>
  <c r="F3201" i="187"/>
  <c r="C3201" i="187"/>
  <c r="J3200" i="187"/>
  <c r="I3200" i="187"/>
  <c r="F3200" i="187"/>
  <c r="C3200" i="187"/>
  <c r="J3199" i="187"/>
  <c r="I3199" i="187"/>
  <c r="F3199" i="187"/>
  <c r="C3199" i="187"/>
  <c r="J3198" i="187"/>
  <c r="I3198" i="187"/>
  <c r="F3198" i="187"/>
  <c r="C3198" i="187"/>
  <c r="J3197" i="187"/>
  <c r="I3197" i="187"/>
  <c r="F3197" i="187"/>
  <c r="C3197" i="187"/>
  <c r="J3196" i="187"/>
  <c r="I3196" i="187"/>
  <c r="F3196" i="187"/>
  <c r="C3196" i="187"/>
  <c r="J3195" i="187"/>
  <c r="I3195" i="187"/>
  <c r="F3195" i="187"/>
  <c r="C3195" i="187"/>
  <c r="J3194" i="187"/>
  <c r="I3194" i="187"/>
  <c r="F3194" i="187"/>
  <c r="C3194" i="187"/>
  <c r="J3193" i="187"/>
  <c r="I3193" i="187"/>
  <c r="F3193" i="187"/>
  <c r="C3193" i="187"/>
  <c r="J3192" i="187"/>
  <c r="I3192" i="187"/>
  <c r="F3192" i="187"/>
  <c r="C3192" i="187"/>
  <c r="J3191" i="187"/>
  <c r="I3191" i="187"/>
  <c r="F3191" i="187"/>
  <c r="C3191" i="187"/>
  <c r="J3190" i="187"/>
  <c r="I3190" i="187"/>
  <c r="F3190" i="187"/>
  <c r="C3190" i="187"/>
  <c r="J3189" i="187"/>
  <c r="I3189" i="187"/>
  <c r="F3189" i="187"/>
  <c r="C3189" i="187"/>
  <c r="J3188" i="187"/>
  <c r="I3188" i="187"/>
  <c r="C3188" i="187"/>
  <c r="J3187" i="187"/>
  <c r="I3187" i="187"/>
  <c r="C3187" i="187"/>
  <c r="J3186" i="187"/>
  <c r="I3186" i="187"/>
  <c r="C3186" i="187"/>
  <c r="J3185" i="187"/>
  <c r="I3185" i="187"/>
  <c r="C3185" i="187"/>
  <c r="J3184" i="187"/>
  <c r="I3184" i="187"/>
  <c r="C3184" i="187"/>
  <c r="J3183" i="187"/>
  <c r="I3183" i="187"/>
  <c r="C3183" i="187"/>
  <c r="J3182" i="187"/>
  <c r="I3182" i="187"/>
  <c r="C3182" i="187"/>
  <c r="J3181" i="187"/>
  <c r="I3181" i="187"/>
  <c r="C3181" i="187"/>
  <c r="J3180" i="187"/>
  <c r="I3180" i="187"/>
  <c r="F3180" i="187"/>
  <c r="C3180" i="187"/>
  <c r="F3178" i="187"/>
  <c r="C3178" i="187"/>
  <c r="J3176" i="187"/>
  <c r="I3176" i="187"/>
  <c r="C3176" i="187"/>
  <c r="J3175" i="187"/>
  <c r="I3175" i="187"/>
  <c r="C3175" i="187"/>
  <c r="J3174" i="187"/>
  <c r="I3174" i="187"/>
  <c r="C3174" i="187"/>
  <c r="J3173" i="187"/>
  <c r="I3173" i="187"/>
  <c r="C3173" i="187"/>
  <c r="J3172" i="187"/>
  <c r="I3172" i="187"/>
  <c r="C3172" i="187"/>
  <c r="J3171" i="187"/>
  <c r="I3171" i="187"/>
  <c r="C3171" i="187"/>
  <c r="J3170" i="187"/>
  <c r="I3170" i="187"/>
  <c r="C3170" i="187"/>
  <c r="J3169" i="187"/>
  <c r="I3169" i="187"/>
  <c r="C3169" i="187"/>
  <c r="J3168" i="187"/>
  <c r="I3168" i="187"/>
  <c r="C3168" i="187"/>
  <c r="J3167" i="187"/>
  <c r="I3167" i="187"/>
  <c r="C3167" i="187"/>
  <c r="J3166" i="187"/>
  <c r="I3166" i="187"/>
  <c r="C3166" i="187"/>
  <c r="J3165" i="187"/>
  <c r="I3165" i="187"/>
  <c r="C3165" i="187"/>
  <c r="J3164" i="187"/>
  <c r="I3164" i="187"/>
  <c r="C3164" i="187"/>
  <c r="J3163" i="187"/>
  <c r="I3163" i="187"/>
  <c r="C3163" i="187"/>
  <c r="J3162" i="187"/>
  <c r="I3162" i="187"/>
  <c r="C3162" i="187"/>
  <c r="J3161" i="187"/>
  <c r="I3161" i="187"/>
  <c r="C3161" i="187"/>
  <c r="J3160" i="187"/>
  <c r="I3160" i="187"/>
  <c r="C3160" i="187"/>
  <c r="J3159" i="187"/>
  <c r="I3159" i="187"/>
  <c r="C3159" i="187"/>
  <c r="J3158" i="187"/>
  <c r="I3158" i="187"/>
  <c r="C3158" i="187"/>
  <c r="J3157" i="187"/>
  <c r="I3157" i="187"/>
  <c r="C3157" i="187"/>
  <c r="J3156" i="187"/>
  <c r="I3156" i="187"/>
  <c r="C3156" i="187"/>
  <c r="J3155" i="187"/>
  <c r="I3155" i="187"/>
  <c r="F3155" i="187"/>
  <c r="C3155" i="187"/>
  <c r="J3154" i="187"/>
  <c r="I3154" i="187"/>
  <c r="J3153" i="187"/>
  <c r="I3153" i="187"/>
  <c r="C3153" i="187"/>
  <c r="J3152" i="187"/>
  <c r="I3152" i="187"/>
  <c r="C3152" i="187"/>
  <c r="J3151" i="187"/>
  <c r="I3151" i="187"/>
  <c r="C3151" i="187"/>
  <c r="J3150" i="187"/>
  <c r="I3150" i="187"/>
  <c r="F3150" i="187"/>
  <c r="C3150" i="187"/>
  <c r="J3149" i="187"/>
  <c r="I3149" i="187"/>
  <c r="C3149" i="187"/>
  <c r="J3148" i="187"/>
  <c r="I3148" i="187"/>
  <c r="C3148" i="187"/>
  <c r="J3147" i="187"/>
  <c r="I3147" i="187"/>
  <c r="C3147" i="187"/>
  <c r="J3146" i="187"/>
  <c r="I3146" i="187"/>
  <c r="C3146" i="187"/>
  <c r="J3145" i="187"/>
  <c r="I3145" i="187"/>
  <c r="C3145" i="187"/>
  <c r="J3144" i="187"/>
  <c r="I3144" i="187"/>
  <c r="C3144" i="187"/>
  <c r="C3143" i="187"/>
  <c r="F3141" i="187"/>
  <c r="C3141" i="187"/>
  <c r="J3139" i="187"/>
  <c r="I3139" i="187"/>
  <c r="C3139" i="187"/>
  <c r="J3138" i="187"/>
  <c r="I3138" i="187"/>
  <c r="F3138" i="187"/>
  <c r="C3138" i="187"/>
  <c r="J3137" i="187"/>
  <c r="I3137" i="187"/>
  <c r="F3137" i="187"/>
  <c r="C3137" i="187"/>
  <c r="J3136" i="187"/>
  <c r="I3136" i="187"/>
  <c r="F3136" i="187"/>
  <c r="C3136" i="187"/>
  <c r="J3135" i="187"/>
  <c r="I3135" i="187"/>
  <c r="F3135" i="187"/>
  <c r="C3135" i="187"/>
  <c r="J3134" i="187"/>
  <c r="I3134" i="187"/>
  <c r="F3134" i="187"/>
  <c r="C3134" i="187"/>
  <c r="J3133" i="187"/>
  <c r="I3133" i="187"/>
  <c r="F3133" i="187"/>
  <c r="C3133" i="187"/>
  <c r="J3132" i="187"/>
  <c r="I3132" i="187"/>
  <c r="F3132" i="187"/>
  <c r="C3132" i="187"/>
  <c r="J3131" i="187"/>
  <c r="I3131" i="187"/>
  <c r="F3131" i="187"/>
  <c r="C3131" i="187"/>
  <c r="J3130" i="187"/>
  <c r="I3130" i="187"/>
  <c r="F3130" i="187"/>
  <c r="C3130" i="187"/>
  <c r="J3129" i="187"/>
  <c r="I3129" i="187"/>
  <c r="F3129" i="187"/>
  <c r="C3129" i="187"/>
  <c r="J3128" i="187"/>
  <c r="I3128" i="187"/>
  <c r="F3128" i="187"/>
  <c r="C3128" i="187"/>
  <c r="J3127" i="187"/>
  <c r="I3127" i="187"/>
  <c r="F3127" i="187"/>
  <c r="C3127" i="187"/>
  <c r="J3126" i="187"/>
  <c r="I3126" i="187"/>
  <c r="F3126" i="187"/>
  <c r="C3126" i="187"/>
  <c r="J3125" i="187"/>
  <c r="I3125" i="187"/>
  <c r="F3125" i="187"/>
  <c r="C3125" i="187"/>
  <c r="J3124" i="187"/>
  <c r="I3124" i="187"/>
  <c r="F3124" i="187"/>
  <c r="C3124" i="187"/>
  <c r="J3123" i="187"/>
  <c r="I3123" i="187"/>
  <c r="F3123" i="187"/>
  <c r="C3123" i="187"/>
  <c r="J3122" i="187"/>
  <c r="I3122" i="187"/>
  <c r="F3122" i="187"/>
  <c r="C3122" i="187"/>
  <c r="J3121" i="187"/>
  <c r="I3121" i="187"/>
  <c r="F3121" i="187"/>
  <c r="C3121" i="187"/>
  <c r="J3120" i="187"/>
  <c r="I3120" i="187"/>
  <c r="F3120" i="187"/>
  <c r="C3120" i="187"/>
  <c r="J3119" i="187"/>
  <c r="I3119" i="187"/>
  <c r="C3119" i="187"/>
  <c r="J3118" i="187"/>
  <c r="I3118" i="187"/>
  <c r="F3118" i="187"/>
  <c r="C3118" i="187"/>
  <c r="J3117" i="187"/>
  <c r="I3117" i="187"/>
  <c r="F3117" i="187"/>
  <c r="C3117" i="187"/>
  <c r="J3116" i="187"/>
  <c r="I3116" i="187"/>
  <c r="F3116" i="187"/>
  <c r="C3116" i="187"/>
  <c r="J3115" i="187"/>
  <c r="I3115" i="187"/>
  <c r="F3115" i="187"/>
  <c r="C3115" i="187"/>
  <c r="J3114" i="187"/>
  <c r="I3114" i="187"/>
  <c r="F3114" i="187"/>
  <c r="C3114" i="187"/>
  <c r="J3113" i="187"/>
  <c r="I3113" i="187"/>
  <c r="F3113" i="187"/>
  <c r="C3113" i="187"/>
  <c r="J3112" i="187"/>
  <c r="I3112" i="187"/>
  <c r="F3112" i="187"/>
  <c r="C3112" i="187"/>
  <c r="J3111" i="187"/>
  <c r="I3111" i="187"/>
  <c r="F3111" i="187"/>
  <c r="C3111" i="187"/>
  <c r="J3110" i="187"/>
  <c r="I3110" i="187"/>
  <c r="F3110" i="187"/>
  <c r="C3110" i="187"/>
  <c r="J3109" i="187"/>
  <c r="I3109" i="187"/>
  <c r="F3109" i="187"/>
  <c r="C3109" i="187"/>
  <c r="J3108" i="187"/>
  <c r="I3108" i="187"/>
  <c r="F3108" i="187"/>
  <c r="C3108" i="187"/>
  <c r="J3107" i="187"/>
  <c r="I3107" i="187"/>
  <c r="F3107" i="187"/>
  <c r="C3107" i="187"/>
  <c r="J3106" i="187"/>
  <c r="I3106" i="187"/>
  <c r="C3106" i="187"/>
  <c r="J3105" i="187"/>
  <c r="I3105" i="187"/>
  <c r="F3105" i="187"/>
  <c r="C3105" i="187"/>
  <c r="J3104" i="187"/>
  <c r="I3104" i="187"/>
  <c r="F3104" i="187"/>
  <c r="C3104" i="187"/>
  <c r="J3103" i="187"/>
  <c r="I3103" i="187"/>
  <c r="F3103" i="187"/>
  <c r="C3103" i="187"/>
  <c r="J3102" i="187"/>
  <c r="I3102" i="187"/>
  <c r="F3102" i="187"/>
  <c r="C3102" i="187"/>
  <c r="J3101" i="187"/>
  <c r="I3101" i="187"/>
  <c r="F3101" i="187"/>
  <c r="C3101" i="187"/>
  <c r="J3100" i="187"/>
  <c r="I3100" i="187"/>
  <c r="F3100" i="187"/>
  <c r="C3100" i="187"/>
  <c r="J3099" i="187"/>
  <c r="I3099" i="187"/>
  <c r="F3099" i="187"/>
  <c r="C3099" i="187"/>
  <c r="J3098" i="187"/>
  <c r="I3098" i="187"/>
  <c r="F3098" i="187"/>
  <c r="C3098" i="187"/>
  <c r="J3097" i="187"/>
  <c r="I3097" i="187"/>
  <c r="F3097" i="187"/>
  <c r="C3097" i="187"/>
  <c r="J3096" i="187"/>
  <c r="I3096" i="187"/>
  <c r="F3096" i="187"/>
  <c r="C3096" i="187"/>
  <c r="J3095" i="187"/>
  <c r="I3095" i="187"/>
  <c r="F3095" i="187"/>
  <c r="C3095" i="187"/>
  <c r="J3094" i="187"/>
  <c r="I3094" i="187"/>
  <c r="F3094" i="187"/>
  <c r="C3094" i="187"/>
  <c r="J3093" i="187"/>
  <c r="I3093" i="187"/>
  <c r="F3093" i="187"/>
  <c r="C3093" i="187"/>
  <c r="J3092" i="187"/>
  <c r="I3092" i="187"/>
  <c r="C3092" i="187"/>
  <c r="J3091" i="187"/>
  <c r="I3091" i="187"/>
  <c r="F3091" i="187"/>
  <c r="C3091" i="187"/>
  <c r="J3090" i="187"/>
  <c r="I3090" i="187"/>
  <c r="F3090" i="187"/>
  <c r="C3090" i="187"/>
  <c r="J3089" i="187"/>
  <c r="I3089" i="187"/>
  <c r="F3089" i="187"/>
  <c r="C3089" i="187"/>
  <c r="J3088" i="187"/>
  <c r="I3088" i="187"/>
  <c r="F3088" i="187"/>
  <c r="C3088" i="187"/>
  <c r="J3087" i="187"/>
  <c r="I3087" i="187"/>
  <c r="F3087" i="187"/>
  <c r="C3087" i="187"/>
  <c r="J3086" i="187"/>
  <c r="I3086" i="187"/>
  <c r="F3086" i="187"/>
  <c r="C3086" i="187"/>
  <c r="J3085" i="187"/>
  <c r="I3085" i="187"/>
  <c r="F3085" i="187"/>
  <c r="C3085" i="187"/>
  <c r="J3084" i="187"/>
  <c r="I3084" i="187"/>
  <c r="F3084" i="187"/>
  <c r="C3084" i="187"/>
  <c r="F3082" i="187"/>
  <c r="C3082" i="187"/>
  <c r="J3080" i="187"/>
  <c r="I3080" i="187"/>
  <c r="C3080" i="187"/>
  <c r="J3079" i="187"/>
  <c r="I3079" i="187"/>
  <c r="C3079" i="187"/>
  <c r="J3078" i="187"/>
  <c r="I3078" i="187"/>
  <c r="C3078" i="187"/>
  <c r="J3077" i="187"/>
  <c r="I3077" i="187"/>
  <c r="C3077" i="187"/>
  <c r="J3076" i="187"/>
  <c r="I3076" i="187"/>
  <c r="C3076" i="187"/>
  <c r="J3075" i="187"/>
  <c r="I3075" i="187"/>
  <c r="C3075" i="187"/>
  <c r="J3074" i="187"/>
  <c r="I3074" i="187"/>
  <c r="C3074" i="187"/>
  <c r="J3073" i="187"/>
  <c r="I3073" i="187"/>
  <c r="C3073" i="187"/>
  <c r="J3072" i="187"/>
  <c r="I3072" i="187"/>
  <c r="C3072" i="187"/>
  <c r="J3071" i="187"/>
  <c r="I3071" i="187"/>
  <c r="C3071" i="187"/>
  <c r="J3070" i="187"/>
  <c r="I3070" i="187"/>
  <c r="C3070" i="187"/>
  <c r="J3069" i="187"/>
  <c r="I3069" i="187"/>
  <c r="C3069" i="187"/>
  <c r="J3068" i="187"/>
  <c r="I3068" i="187"/>
  <c r="C3068" i="187"/>
  <c r="J3067" i="187"/>
  <c r="I3067" i="187"/>
  <c r="C3067" i="187"/>
  <c r="J3066" i="187"/>
  <c r="I3066" i="187"/>
  <c r="C3066" i="187"/>
  <c r="J3065" i="187"/>
  <c r="I3065" i="187"/>
  <c r="C3065" i="187"/>
  <c r="J3064" i="187"/>
  <c r="I3064" i="187"/>
  <c r="C3064" i="187"/>
  <c r="J3063" i="187"/>
  <c r="I3063" i="187"/>
  <c r="C3063" i="187"/>
  <c r="J3062" i="187"/>
  <c r="I3062" i="187"/>
  <c r="C3062" i="187"/>
  <c r="J3061" i="187"/>
  <c r="I3061" i="187"/>
  <c r="C3061" i="187"/>
  <c r="J3060" i="187"/>
  <c r="I3060" i="187"/>
  <c r="C3060" i="187"/>
  <c r="J3059" i="187"/>
  <c r="I3059" i="187"/>
  <c r="F3059" i="187"/>
  <c r="C3059" i="187"/>
  <c r="J3058" i="187"/>
  <c r="I3058" i="187"/>
  <c r="J3057" i="187"/>
  <c r="I3057" i="187"/>
  <c r="C3057" i="187"/>
  <c r="J3056" i="187"/>
  <c r="I3056" i="187"/>
  <c r="C3056" i="187"/>
  <c r="J3055" i="187"/>
  <c r="I3055" i="187"/>
  <c r="C3055" i="187"/>
  <c r="J3054" i="187"/>
  <c r="I3054" i="187"/>
  <c r="F3054" i="187"/>
  <c r="C3054" i="187"/>
  <c r="J3053" i="187"/>
  <c r="I3053" i="187"/>
  <c r="C3053" i="187"/>
  <c r="J3052" i="187"/>
  <c r="I3052" i="187"/>
  <c r="C3052" i="187"/>
  <c r="J3051" i="187"/>
  <c r="I3051" i="187"/>
  <c r="C3051" i="187"/>
  <c r="J3050" i="187"/>
  <c r="I3050" i="187"/>
  <c r="C3050" i="187"/>
  <c r="J3049" i="187"/>
  <c r="I3049" i="187"/>
  <c r="C3049" i="187"/>
  <c r="J3048" i="187"/>
  <c r="I3048" i="187"/>
  <c r="C3048" i="187"/>
  <c r="C3047" i="187"/>
  <c r="F3045" i="187"/>
  <c r="C3045" i="187"/>
  <c r="J3043" i="187"/>
  <c r="I3043" i="187"/>
  <c r="C3043" i="187"/>
  <c r="J3042" i="187"/>
  <c r="I3042" i="187"/>
  <c r="F3042" i="187"/>
  <c r="C3042" i="187"/>
  <c r="J3041" i="187"/>
  <c r="I3041" i="187"/>
  <c r="F3041" i="187"/>
  <c r="C3041" i="187"/>
  <c r="J3040" i="187"/>
  <c r="I3040" i="187"/>
  <c r="F3040" i="187"/>
  <c r="C3040" i="187"/>
  <c r="J3039" i="187"/>
  <c r="I3039" i="187"/>
  <c r="F3039" i="187"/>
  <c r="C3039" i="187"/>
  <c r="J3038" i="187"/>
  <c r="I3038" i="187"/>
  <c r="F3038" i="187"/>
  <c r="C3038" i="187"/>
  <c r="J3037" i="187"/>
  <c r="I3037" i="187"/>
  <c r="F3037" i="187"/>
  <c r="C3037" i="187"/>
  <c r="J3036" i="187"/>
  <c r="I3036" i="187"/>
  <c r="F3036" i="187"/>
  <c r="C3036" i="187"/>
  <c r="J3035" i="187"/>
  <c r="I3035" i="187"/>
  <c r="F3035" i="187"/>
  <c r="C3035" i="187"/>
  <c r="J3034" i="187"/>
  <c r="I3034" i="187"/>
  <c r="F3034" i="187"/>
  <c r="C3034" i="187"/>
  <c r="J3033" i="187"/>
  <c r="I3033" i="187"/>
  <c r="F3033" i="187"/>
  <c r="C3033" i="187"/>
  <c r="J3032" i="187"/>
  <c r="I3032" i="187"/>
  <c r="F3032" i="187"/>
  <c r="C3032" i="187"/>
  <c r="J3031" i="187"/>
  <c r="I3031" i="187"/>
  <c r="F3031" i="187"/>
  <c r="C3031" i="187"/>
  <c r="J3030" i="187"/>
  <c r="I3030" i="187"/>
  <c r="F3030" i="187"/>
  <c r="C3030" i="187"/>
  <c r="J3029" i="187"/>
  <c r="I3029" i="187"/>
  <c r="F3029" i="187"/>
  <c r="C3029" i="187"/>
  <c r="J3028" i="187"/>
  <c r="I3028" i="187"/>
  <c r="F3028" i="187"/>
  <c r="C3028" i="187"/>
  <c r="J3027" i="187"/>
  <c r="I3027" i="187"/>
  <c r="F3027" i="187"/>
  <c r="C3027" i="187"/>
  <c r="J3026" i="187"/>
  <c r="I3026" i="187"/>
  <c r="F3026" i="187"/>
  <c r="C3026" i="187"/>
  <c r="J3025" i="187"/>
  <c r="I3025" i="187"/>
  <c r="F3025" i="187"/>
  <c r="C3025" i="187"/>
  <c r="J3024" i="187"/>
  <c r="I3024" i="187"/>
  <c r="F3024" i="187"/>
  <c r="C3024" i="187"/>
  <c r="J3023" i="187"/>
  <c r="I3023" i="187"/>
  <c r="C3023" i="187"/>
  <c r="J3022" i="187"/>
  <c r="I3022" i="187"/>
  <c r="F3022" i="187"/>
  <c r="C3022" i="187"/>
  <c r="J3021" i="187"/>
  <c r="I3021" i="187"/>
  <c r="F3021" i="187"/>
  <c r="C3021" i="187"/>
  <c r="J3020" i="187"/>
  <c r="I3020" i="187"/>
  <c r="F3020" i="187"/>
  <c r="C3020" i="187"/>
  <c r="J3019" i="187"/>
  <c r="I3019" i="187"/>
  <c r="F3019" i="187"/>
  <c r="C3019" i="187"/>
  <c r="J3018" i="187"/>
  <c r="I3018" i="187"/>
  <c r="F3018" i="187"/>
  <c r="C3018" i="187"/>
  <c r="J3017" i="187"/>
  <c r="I3017" i="187"/>
  <c r="F3017" i="187"/>
  <c r="C3017" i="187"/>
  <c r="J3016" i="187"/>
  <c r="I3016" i="187"/>
  <c r="F3016" i="187"/>
  <c r="C3016" i="187"/>
  <c r="J3015" i="187"/>
  <c r="I3015" i="187"/>
  <c r="F3015" i="187"/>
  <c r="C3015" i="187"/>
  <c r="J3014" i="187"/>
  <c r="I3014" i="187"/>
  <c r="F3014" i="187"/>
  <c r="C3014" i="187"/>
  <c r="J3013" i="187"/>
  <c r="I3013" i="187"/>
  <c r="F3013" i="187"/>
  <c r="C3013" i="187"/>
  <c r="J3012" i="187"/>
  <c r="I3012" i="187"/>
  <c r="F3012" i="187"/>
  <c r="C3012" i="187"/>
  <c r="J3011" i="187"/>
  <c r="I3011" i="187"/>
  <c r="F3011" i="187"/>
  <c r="C3011" i="187"/>
  <c r="J3010" i="187"/>
  <c r="I3010" i="187"/>
  <c r="C3010" i="187"/>
  <c r="J3009" i="187"/>
  <c r="I3009" i="187"/>
  <c r="F3009" i="187"/>
  <c r="C3009" i="187"/>
  <c r="J3008" i="187"/>
  <c r="I3008" i="187"/>
  <c r="F3008" i="187"/>
  <c r="C3008" i="187"/>
  <c r="J3007" i="187"/>
  <c r="I3007" i="187"/>
  <c r="F3007" i="187"/>
  <c r="C3007" i="187"/>
  <c r="J3006" i="187"/>
  <c r="I3006" i="187"/>
  <c r="F3006" i="187"/>
  <c r="C3006" i="187"/>
  <c r="J3005" i="187"/>
  <c r="I3005" i="187"/>
  <c r="F3005" i="187"/>
  <c r="C3005" i="187"/>
  <c r="J3004" i="187"/>
  <c r="I3004" i="187"/>
  <c r="F3004" i="187"/>
  <c r="C3004" i="187"/>
  <c r="J3003" i="187"/>
  <c r="I3003" i="187"/>
  <c r="F3003" i="187"/>
  <c r="C3003" i="187"/>
  <c r="J3002" i="187"/>
  <c r="I3002" i="187"/>
  <c r="F3002" i="187"/>
  <c r="C3002" i="187"/>
  <c r="J3001" i="187"/>
  <c r="I3001" i="187"/>
  <c r="F3001" i="187"/>
  <c r="C3001" i="187"/>
  <c r="J3000" i="187"/>
  <c r="I3000" i="187"/>
  <c r="F3000" i="187"/>
  <c r="C3000" i="187"/>
  <c r="J2999" i="187"/>
  <c r="I2999" i="187"/>
  <c r="F2999" i="187"/>
  <c r="C2999" i="187"/>
  <c r="J2998" i="187"/>
  <c r="I2998" i="187"/>
  <c r="F2998" i="187"/>
  <c r="C2998" i="187"/>
  <c r="J2997" i="187"/>
  <c r="I2997" i="187"/>
  <c r="F2997" i="187"/>
  <c r="C2997" i="187"/>
  <c r="J2996" i="187"/>
  <c r="I2996" i="187"/>
  <c r="C2996" i="187"/>
  <c r="J2995" i="187"/>
  <c r="I2995" i="187"/>
  <c r="F2995" i="187"/>
  <c r="C2995" i="187"/>
  <c r="J2994" i="187"/>
  <c r="I2994" i="187"/>
  <c r="F2994" i="187"/>
  <c r="C2994" i="187"/>
  <c r="J2993" i="187"/>
  <c r="I2993" i="187"/>
  <c r="F2993" i="187"/>
  <c r="C2993" i="187"/>
  <c r="J2992" i="187"/>
  <c r="I2992" i="187"/>
  <c r="F2992" i="187"/>
  <c r="C2992" i="187"/>
  <c r="J2991" i="187"/>
  <c r="I2991" i="187"/>
  <c r="F2991" i="187"/>
  <c r="C2991" i="187"/>
  <c r="J2990" i="187"/>
  <c r="I2990" i="187"/>
  <c r="F2990" i="187"/>
  <c r="C2990" i="187"/>
  <c r="J2989" i="187"/>
  <c r="I2989" i="187"/>
  <c r="F2989" i="187"/>
  <c r="C2989" i="187"/>
  <c r="J2988" i="187"/>
  <c r="I2988" i="187"/>
  <c r="F2988" i="187"/>
  <c r="C2988" i="187"/>
  <c r="F2986" i="187"/>
  <c r="C2986" i="187"/>
  <c r="J2984" i="187"/>
  <c r="I2984" i="187"/>
  <c r="C2984" i="187"/>
  <c r="J2983" i="187"/>
  <c r="I2983" i="187"/>
  <c r="C2983" i="187"/>
  <c r="J2982" i="187"/>
  <c r="I2982" i="187"/>
  <c r="C2982" i="187"/>
  <c r="J2981" i="187"/>
  <c r="I2981" i="187"/>
  <c r="C2981" i="187"/>
  <c r="J2980" i="187"/>
  <c r="I2980" i="187"/>
  <c r="C2980" i="187"/>
  <c r="J2979" i="187"/>
  <c r="I2979" i="187"/>
  <c r="C2979" i="187"/>
  <c r="J2978" i="187"/>
  <c r="I2978" i="187"/>
  <c r="C2978" i="187"/>
  <c r="J2977" i="187"/>
  <c r="I2977" i="187"/>
  <c r="C2977" i="187"/>
  <c r="J2976" i="187"/>
  <c r="I2976" i="187"/>
  <c r="C2976" i="187"/>
  <c r="J2975" i="187"/>
  <c r="I2975" i="187"/>
  <c r="C2975" i="187"/>
  <c r="J2974" i="187"/>
  <c r="I2974" i="187"/>
  <c r="C2974" i="187"/>
  <c r="J2973" i="187"/>
  <c r="I2973" i="187"/>
  <c r="C2973" i="187"/>
  <c r="J2972" i="187"/>
  <c r="I2972" i="187"/>
  <c r="C2972" i="187"/>
  <c r="J2971" i="187"/>
  <c r="I2971" i="187"/>
  <c r="C2971" i="187"/>
  <c r="J2970" i="187"/>
  <c r="I2970" i="187"/>
  <c r="C2970" i="187"/>
  <c r="J2969" i="187"/>
  <c r="I2969" i="187"/>
  <c r="C2969" i="187"/>
  <c r="J2968" i="187"/>
  <c r="I2968" i="187"/>
  <c r="C2968" i="187"/>
  <c r="J2967" i="187"/>
  <c r="I2967" i="187"/>
  <c r="C2967" i="187"/>
  <c r="J2966" i="187"/>
  <c r="I2966" i="187"/>
  <c r="C2966" i="187"/>
  <c r="J2965" i="187"/>
  <c r="I2965" i="187"/>
  <c r="C2965" i="187"/>
  <c r="J2964" i="187"/>
  <c r="I2964" i="187"/>
  <c r="C2964" i="187"/>
  <c r="J2963" i="187"/>
  <c r="I2963" i="187"/>
  <c r="F2963" i="187"/>
  <c r="C2963" i="187"/>
  <c r="J2962" i="187"/>
  <c r="I2962" i="187"/>
  <c r="J2961" i="187"/>
  <c r="I2961" i="187"/>
  <c r="C2961" i="187"/>
  <c r="J2960" i="187"/>
  <c r="I2960" i="187"/>
  <c r="C2960" i="187"/>
  <c r="J2959" i="187"/>
  <c r="I2959" i="187"/>
  <c r="C2959" i="187"/>
  <c r="J2958" i="187"/>
  <c r="I2958" i="187"/>
  <c r="F2958" i="187"/>
  <c r="C2958" i="187"/>
  <c r="J2957" i="187"/>
  <c r="I2957" i="187"/>
  <c r="C2957" i="187"/>
  <c r="J2956" i="187"/>
  <c r="I2956" i="187"/>
  <c r="C2956" i="187"/>
  <c r="J2955" i="187"/>
  <c r="I2955" i="187"/>
  <c r="C2955" i="187"/>
  <c r="J2954" i="187"/>
  <c r="I2954" i="187"/>
  <c r="C2954" i="187"/>
  <c r="J2953" i="187"/>
  <c r="I2953" i="187"/>
  <c r="C2953" i="187"/>
  <c r="J2952" i="187"/>
  <c r="I2952" i="187"/>
  <c r="C2952" i="187"/>
  <c r="C2951" i="187"/>
  <c r="F2949" i="187"/>
  <c r="C2949" i="187"/>
  <c r="J2947" i="187"/>
  <c r="I2947" i="187"/>
  <c r="C2947" i="187"/>
  <c r="J2946" i="187"/>
  <c r="I2946" i="187"/>
  <c r="C2946" i="187"/>
  <c r="J2945" i="187"/>
  <c r="I2945" i="187"/>
  <c r="C2945" i="187"/>
  <c r="J2944" i="187"/>
  <c r="I2944" i="187"/>
  <c r="C2944" i="187"/>
  <c r="J2943" i="187"/>
  <c r="I2943" i="187"/>
  <c r="C2943" i="187"/>
  <c r="J2942" i="187"/>
  <c r="I2942" i="187"/>
  <c r="C2942" i="187"/>
  <c r="J2941" i="187"/>
  <c r="I2941" i="187"/>
  <c r="C2941" i="187"/>
  <c r="J2940" i="187"/>
  <c r="I2940" i="187"/>
  <c r="C2940" i="187"/>
  <c r="J2939" i="187"/>
  <c r="I2939" i="187"/>
  <c r="C2939" i="187"/>
  <c r="J2938" i="187"/>
  <c r="I2938" i="187"/>
  <c r="C2938" i="187"/>
  <c r="J2937" i="187"/>
  <c r="I2937" i="187"/>
  <c r="C2937" i="187"/>
  <c r="J2936" i="187"/>
  <c r="I2936" i="187"/>
  <c r="C2936" i="187"/>
  <c r="J2935" i="187"/>
  <c r="I2935" i="187"/>
  <c r="C2935" i="187"/>
  <c r="J2934" i="187"/>
  <c r="I2934" i="187"/>
  <c r="C2934" i="187"/>
  <c r="J2933" i="187"/>
  <c r="I2933" i="187"/>
  <c r="C2933" i="187"/>
  <c r="J2932" i="187"/>
  <c r="I2932" i="187"/>
  <c r="C2932" i="187"/>
  <c r="J2931" i="187"/>
  <c r="I2931" i="187"/>
  <c r="C2931" i="187"/>
  <c r="J2930" i="187"/>
  <c r="I2930" i="187"/>
  <c r="C2930" i="187"/>
  <c r="J2929" i="187"/>
  <c r="I2929" i="187"/>
  <c r="C2929" i="187"/>
  <c r="J2928" i="187"/>
  <c r="I2928" i="187"/>
  <c r="C2928" i="187"/>
  <c r="J2927" i="187"/>
  <c r="I2927" i="187"/>
  <c r="C2927" i="187"/>
  <c r="J2926" i="187"/>
  <c r="I2926" i="187"/>
  <c r="C2926" i="187"/>
  <c r="J2925" i="187"/>
  <c r="I2925" i="187"/>
  <c r="C2925" i="187"/>
  <c r="J2924" i="187"/>
  <c r="I2924" i="187"/>
  <c r="C2924" i="187"/>
  <c r="J2923" i="187"/>
  <c r="I2923" i="187"/>
  <c r="C2923" i="187"/>
  <c r="J2922" i="187"/>
  <c r="I2922" i="187"/>
  <c r="C2922" i="187"/>
  <c r="J2921" i="187"/>
  <c r="I2921" i="187"/>
  <c r="C2921" i="187"/>
  <c r="J2920" i="187"/>
  <c r="I2920" i="187"/>
  <c r="C2920" i="187"/>
  <c r="J2919" i="187"/>
  <c r="I2919" i="187"/>
  <c r="C2919" i="187"/>
  <c r="J2918" i="187"/>
  <c r="I2918" i="187"/>
  <c r="C2918" i="187"/>
  <c r="J2917" i="187"/>
  <c r="I2917" i="187"/>
  <c r="C2917" i="187"/>
  <c r="J2916" i="187"/>
  <c r="I2916" i="187"/>
  <c r="C2916" i="187"/>
  <c r="J2915" i="187"/>
  <c r="I2915" i="187"/>
  <c r="C2915" i="187"/>
  <c r="J2914" i="187"/>
  <c r="I2914" i="187"/>
  <c r="C2914" i="187"/>
  <c r="J2913" i="187"/>
  <c r="I2913" i="187"/>
  <c r="C2913" i="187"/>
  <c r="J2912" i="187"/>
  <c r="I2912" i="187"/>
  <c r="C2912" i="187"/>
  <c r="J2911" i="187"/>
  <c r="I2911" i="187"/>
  <c r="C2911" i="187"/>
  <c r="J2910" i="187"/>
  <c r="I2910" i="187"/>
  <c r="C2910" i="187"/>
  <c r="J2909" i="187"/>
  <c r="I2909" i="187"/>
  <c r="C2909" i="187"/>
  <c r="J2908" i="187"/>
  <c r="I2908" i="187"/>
  <c r="C2908" i="187"/>
  <c r="J2907" i="187"/>
  <c r="I2907" i="187"/>
  <c r="C2907" i="187"/>
  <c r="J2906" i="187"/>
  <c r="I2906" i="187"/>
  <c r="C2906" i="187"/>
  <c r="J2905" i="187"/>
  <c r="I2905" i="187"/>
  <c r="C2905" i="187"/>
  <c r="J2904" i="187"/>
  <c r="I2904" i="187"/>
  <c r="C2904" i="187"/>
  <c r="J2903" i="187"/>
  <c r="I2903" i="187"/>
  <c r="C2903" i="187"/>
  <c r="J2902" i="187"/>
  <c r="I2902" i="187"/>
  <c r="C2902" i="187"/>
  <c r="J2901" i="187"/>
  <c r="I2901" i="187"/>
  <c r="C2901" i="187"/>
  <c r="J2900" i="187"/>
  <c r="I2900" i="187"/>
  <c r="C2900" i="187"/>
  <c r="J2899" i="187"/>
  <c r="I2899" i="187"/>
  <c r="C2899" i="187"/>
  <c r="J2898" i="187"/>
  <c r="I2898" i="187"/>
  <c r="C2898" i="187"/>
  <c r="J2897" i="187"/>
  <c r="I2897" i="187"/>
  <c r="C2897" i="187"/>
  <c r="J2896" i="187"/>
  <c r="I2896" i="187"/>
  <c r="C2896" i="187"/>
  <c r="J2895" i="187"/>
  <c r="I2895" i="187"/>
  <c r="C2895" i="187"/>
  <c r="J2894" i="187"/>
  <c r="I2894" i="187"/>
  <c r="C2894" i="187"/>
  <c r="J2893" i="187"/>
  <c r="I2893" i="187"/>
  <c r="C2893" i="187"/>
  <c r="J2892" i="187"/>
  <c r="I2892" i="187"/>
  <c r="C2892" i="187"/>
  <c r="F2890" i="187"/>
  <c r="C2890" i="187"/>
  <c r="J2888" i="187"/>
  <c r="I2888" i="187"/>
  <c r="C2888" i="187"/>
  <c r="J2887" i="187"/>
  <c r="I2887" i="187"/>
  <c r="C2887" i="187"/>
  <c r="J2886" i="187"/>
  <c r="I2886" i="187"/>
  <c r="C2886" i="187"/>
  <c r="J2885" i="187"/>
  <c r="I2885" i="187"/>
  <c r="C2885" i="187"/>
  <c r="J2884" i="187"/>
  <c r="I2884" i="187"/>
  <c r="C2884" i="187"/>
  <c r="J2883" i="187"/>
  <c r="I2883" i="187"/>
  <c r="C2883" i="187"/>
  <c r="J2882" i="187"/>
  <c r="I2882" i="187"/>
  <c r="C2882" i="187"/>
  <c r="J2881" i="187"/>
  <c r="I2881" i="187"/>
  <c r="C2881" i="187"/>
  <c r="J2880" i="187"/>
  <c r="I2880" i="187"/>
  <c r="C2880" i="187"/>
  <c r="J2879" i="187"/>
  <c r="I2879" i="187"/>
  <c r="C2879" i="187"/>
  <c r="J2878" i="187"/>
  <c r="I2878" i="187"/>
  <c r="C2878" i="187"/>
  <c r="J2877" i="187"/>
  <c r="I2877" i="187"/>
  <c r="C2877" i="187"/>
  <c r="J2876" i="187"/>
  <c r="I2876" i="187"/>
  <c r="C2876" i="187"/>
  <c r="J2875" i="187"/>
  <c r="I2875" i="187"/>
  <c r="C2875" i="187"/>
  <c r="J2874" i="187"/>
  <c r="I2874" i="187"/>
  <c r="C2874" i="187"/>
  <c r="J2873" i="187"/>
  <c r="I2873" i="187"/>
  <c r="C2873" i="187"/>
  <c r="J2872" i="187"/>
  <c r="I2872" i="187"/>
  <c r="C2872" i="187"/>
  <c r="J2871" i="187"/>
  <c r="I2871" i="187"/>
  <c r="C2871" i="187"/>
  <c r="J2870" i="187"/>
  <c r="I2870" i="187"/>
  <c r="C2870" i="187"/>
  <c r="J2869" i="187"/>
  <c r="I2869" i="187"/>
  <c r="C2869" i="187"/>
  <c r="J2868" i="187"/>
  <c r="I2868" i="187"/>
  <c r="C2868" i="187"/>
  <c r="J2867" i="187"/>
  <c r="I2867" i="187"/>
  <c r="F2867" i="187"/>
  <c r="C2867" i="187"/>
  <c r="J2866" i="187"/>
  <c r="I2866" i="187"/>
  <c r="J2865" i="187"/>
  <c r="I2865" i="187"/>
  <c r="C2865" i="187"/>
  <c r="J2864" i="187"/>
  <c r="I2864" i="187"/>
  <c r="C2864" i="187"/>
  <c r="J2863" i="187"/>
  <c r="I2863" i="187"/>
  <c r="C2863" i="187"/>
  <c r="J2862" i="187"/>
  <c r="I2862" i="187"/>
  <c r="F2862" i="187"/>
  <c r="C2862" i="187"/>
  <c r="J2861" i="187"/>
  <c r="I2861" i="187"/>
  <c r="C2861" i="187"/>
  <c r="J2860" i="187"/>
  <c r="I2860" i="187"/>
  <c r="C2860" i="187"/>
  <c r="J2859" i="187"/>
  <c r="I2859" i="187"/>
  <c r="C2859" i="187"/>
  <c r="J2858" i="187"/>
  <c r="I2858" i="187"/>
  <c r="C2858" i="187"/>
  <c r="J2857" i="187"/>
  <c r="I2857" i="187"/>
  <c r="C2857" i="187"/>
  <c r="J2856" i="187"/>
  <c r="I2856" i="187"/>
  <c r="C2856" i="187"/>
  <c r="C2855" i="187"/>
  <c r="F2853" i="187"/>
  <c r="C2853" i="187"/>
  <c r="J2851" i="187"/>
  <c r="I2851" i="187"/>
  <c r="C2851" i="187"/>
  <c r="J2850" i="187"/>
  <c r="I2850" i="187"/>
  <c r="F2850" i="187"/>
  <c r="C2850" i="187"/>
  <c r="J2849" i="187"/>
  <c r="I2849" i="187"/>
  <c r="F2849" i="187"/>
  <c r="C2849" i="187"/>
  <c r="J2848" i="187"/>
  <c r="I2848" i="187"/>
  <c r="F2848" i="187"/>
  <c r="C2848" i="187"/>
  <c r="J2847" i="187"/>
  <c r="I2847" i="187"/>
  <c r="F2847" i="187"/>
  <c r="C2847" i="187"/>
  <c r="J2846" i="187"/>
  <c r="I2846" i="187"/>
  <c r="F2846" i="187"/>
  <c r="C2846" i="187"/>
  <c r="J2845" i="187"/>
  <c r="I2845" i="187"/>
  <c r="F2845" i="187"/>
  <c r="C2845" i="187"/>
  <c r="J2844" i="187"/>
  <c r="I2844" i="187"/>
  <c r="F2844" i="187"/>
  <c r="C2844" i="187"/>
  <c r="J2843" i="187"/>
  <c r="I2843" i="187"/>
  <c r="F2843" i="187"/>
  <c r="C2843" i="187"/>
  <c r="J2842" i="187"/>
  <c r="I2842" i="187"/>
  <c r="F2842" i="187"/>
  <c r="C2842" i="187"/>
  <c r="J2841" i="187"/>
  <c r="I2841" i="187"/>
  <c r="F2841" i="187"/>
  <c r="C2841" i="187"/>
  <c r="J2840" i="187"/>
  <c r="I2840" i="187"/>
  <c r="F2840" i="187"/>
  <c r="C2840" i="187"/>
  <c r="J2839" i="187"/>
  <c r="I2839" i="187"/>
  <c r="F2839" i="187"/>
  <c r="C2839" i="187"/>
  <c r="J2838" i="187"/>
  <c r="I2838" i="187"/>
  <c r="F2838" i="187"/>
  <c r="C2838" i="187"/>
  <c r="J2837" i="187"/>
  <c r="I2837" i="187"/>
  <c r="F2837" i="187"/>
  <c r="C2837" i="187"/>
  <c r="J2836" i="187"/>
  <c r="I2836" i="187"/>
  <c r="F2836" i="187"/>
  <c r="C2836" i="187"/>
  <c r="J2835" i="187"/>
  <c r="I2835" i="187"/>
  <c r="F2835" i="187"/>
  <c r="C2835" i="187"/>
  <c r="J2834" i="187"/>
  <c r="I2834" i="187"/>
  <c r="F2834" i="187"/>
  <c r="C2834" i="187"/>
  <c r="J2833" i="187"/>
  <c r="I2833" i="187"/>
  <c r="F2833" i="187"/>
  <c r="C2833" i="187"/>
  <c r="J2832" i="187"/>
  <c r="I2832" i="187"/>
  <c r="F2832" i="187"/>
  <c r="C2832" i="187"/>
  <c r="J2831" i="187"/>
  <c r="I2831" i="187"/>
  <c r="C2831" i="187"/>
  <c r="J2830" i="187"/>
  <c r="I2830" i="187"/>
  <c r="F2830" i="187"/>
  <c r="C2830" i="187"/>
  <c r="J2829" i="187"/>
  <c r="I2829" i="187"/>
  <c r="F2829" i="187"/>
  <c r="C2829" i="187"/>
  <c r="J2828" i="187"/>
  <c r="I2828" i="187"/>
  <c r="F2828" i="187"/>
  <c r="C2828" i="187"/>
  <c r="J2827" i="187"/>
  <c r="I2827" i="187"/>
  <c r="F2827" i="187"/>
  <c r="C2827" i="187"/>
  <c r="J2826" i="187"/>
  <c r="I2826" i="187"/>
  <c r="F2826" i="187"/>
  <c r="C2826" i="187"/>
  <c r="J2825" i="187"/>
  <c r="I2825" i="187"/>
  <c r="F2825" i="187"/>
  <c r="C2825" i="187"/>
  <c r="J2824" i="187"/>
  <c r="I2824" i="187"/>
  <c r="F2824" i="187"/>
  <c r="C2824" i="187"/>
  <c r="J2823" i="187"/>
  <c r="I2823" i="187"/>
  <c r="F2823" i="187"/>
  <c r="C2823" i="187"/>
  <c r="J2822" i="187"/>
  <c r="I2822" i="187"/>
  <c r="F2822" i="187"/>
  <c r="C2822" i="187"/>
  <c r="J2821" i="187"/>
  <c r="I2821" i="187"/>
  <c r="F2821" i="187"/>
  <c r="C2821" i="187"/>
  <c r="J2820" i="187"/>
  <c r="I2820" i="187"/>
  <c r="F2820" i="187"/>
  <c r="C2820" i="187"/>
  <c r="J2819" i="187"/>
  <c r="I2819" i="187"/>
  <c r="F2819" i="187"/>
  <c r="C2819" i="187"/>
  <c r="J2818" i="187"/>
  <c r="I2818" i="187"/>
  <c r="C2818" i="187"/>
  <c r="J2817" i="187"/>
  <c r="I2817" i="187"/>
  <c r="F2817" i="187"/>
  <c r="C2817" i="187"/>
  <c r="J2816" i="187"/>
  <c r="I2816" i="187"/>
  <c r="F2816" i="187"/>
  <c r="C2816" i="187"/>
  <c r="J2815" i="187"/>
  <c r="I2815" i="187"/>
  <c r="F2815" i="187"/>
  <c r="C2815" i="187"/>
  <c r="J2814" i="187"/>
  <c r="I2814" i="187"/>
  <c r="F2814" i="187"/>
  <c r="C2814" i="187"/>
  <c r="J2813" i="187"/>
  <c r="I2813" i="187"/>
  <c r="F2813" i="187"/>
  <c r="C2813" i="187"/>
  <c r="J2812" i="187"/>
  <c r="I2812" i="187"/>
  <c r="F2812" i="187"/>
  <c r="C2812" i="187"/>
  <c r="J2811" i="187"/>
  <c r="I2811" i="187"/>
  <c r="F2811" i="187"/>
  <c r="C2811" i="187"/>
  <c r="J2810" i="187"/>
  <c r="I2810" i="187"/>
  <c r="F2810" i="187"/>
  <c r="C2810" i="187"/>
  <c r="J2809" i="187"/>
  <c r="I2809" i="187"/>
  <c r="F2809" i="187"/>
  <c r="C2809" i="187"/>
  <c r="J2808" i="187"/>
  <c r="I2808" i="187"/>
  <c r="F2808" i="187"/>
  <c r="C2808" i="187"/>
  <c r="J2807" i="187"/>
  <c r="I2807" i="187"/>
  <c r="F2807" i="187"/>
  <c r="C2807" i="187"/>
  <c r="J2806" i="187"/>
  <c r="I2806" i="187"/>
  <c r="F2806" i="187"/>
  <c r="C2806" i="187"/>
  <c r="J2805" i="187"/>
  <c r="I2805" i="187"/>
  <c r="F2805" i="187"/>
  <c r="C2805" i="187"/>
  <c r="J2804" i="187"/>
  <c r="I2804" i="187"/>
  <c r="C2804" i="187"/>
  <c r="J2803" i="187"/>
  <c r="I2803" i="187"/>
  <c r="C2803" i="187"/>
  <c r="J2802" i="187"/>
  <c r="I2802" i="187"/>
  <c r="C2802" i="187"/>
  <c r="J2801" i="187"/>
  <c r="I2801" i="187"/>
  <c r="C2801" i="187"/>
  <c r="J2800" i="187"/>
  <c r="I2800" i="187"/>
  <c r="C2800" i="187"/>
  <c r="J2799" i="187"/>
  <c r="I2799" i="187"/>
  <c r="C2799" i="187"/>
  <c r="J2798" i="187"/>
  <c r="I2798" i="187"/>
  <c r="C2798" i="187"/>
  <c r="J2797" i="187"/>
  <c r="I2797" i="187"/>
  <c r="C2797" i="187"/>
  <c r="J2796" i="187"/>
  <c r="I2796" i="187"/>
  <c r="C2796" i="187"/>
  <c r="F2794" i="187"/>
  <c r="C2794" i="187"/>
  <c r="J2792" i="187"/>
  <c r="I2792" i="187"/>
  <c r="C2792" i="187"/>
  <c r="J2791" i="187"/>
  <c r="I2791" i="187"/>
  <c r="C2791" i="187"/>
  <c r="J2790" i="187"/>
  <c r="I2790" i="187"/>
  <c r="C2790" i="187"/>
  <c r="J2789" i="187"/>
  <c r="I2789" i="187"/>
  <c r="C2789" i="187"/>
  <c r="J2788" i="187"/>
  <c r="I2788" i="187"/>
  <c r="C2788" i="187"/>
  <c r="J2787" i="187"/>
  <c r="I2787" i="187"/>
  <c r="C2787" i="187"/>
  <c r="J2786" i="187"/>
  <c r="I2786" i="187"/>
  <c r="C2786" i="187"/>
  <c r="J2785" i="187"/>
  <c r="I2785" i="187"/>
  <c r="F2785" i="187"/>
  <c r="C2785" i="187"/>
  <c r="J2784" i="187"/>
  <c r="I2784" i="187"/>
  <c r="C2784" i="187"/>
  <c r="J2783" i="187"/>
  <c r="I2783" i="187"/>
  <c r="F2783" i="187"/>
  <c r="C2783" i="187"/>
  <c r="J2782" i="187"/>
  <c r="I2782" i="187"/>
  <c r="F2782" i="187"/>
  <c r="C2782" i="187"/>
  <c r="J2781" i="187"/>
  <c r="I2781" i="187"/>
  <c r="F2781" i="187"/>
  <c r="C2781" i="187"/>
  <c r="J2780" i="187"/>
  <c r="I2780" i="187"/>
  <c r="C2780" i="187"/>
  <c r="J2779" i="187"/>
  <c r="I2779" i="187"/>
  <c r="C2779" i="187"/>
  <c r="J2778" i="187"/>
  <c r="I2778" i="187"/>
  <c r="C2778" i="187"/>
  <c r="J2777" i="187"/>
  <c r="I2777" i="187"/>
  <c r="C2777" i="187"/>
  <c r="J2776" i="187"/>
  <c r="I2776" i="187"/>
  <c r="C2776" i="187"/>
  <c r="J2775" i="187"/>
  <c r="I2775" i="187"/>
  <c r="C2775" i="187"/>
  <c r="J2774" i="187"/>
  <c r="I2774" i="187"/>
  <c r="F2774" i="187"/>
  <c r="C2774" i="187"/>
  <c r="J2773" i="187"/>
  <c r="I2773" i="187"/>
  <c r="C2773" i="187"/>
  <c r="J2772" i="187"/>
  <c r="I2772" i="187"/>
  <c r="C2772" i="187"/>
  <c r="J2771" i="187"/>
  <c r="I2771" i="187"/>
  <c r="F2771" i="187"/>
  <c r="C2771" i="187"/>
  <c r="J2770" i="187"/>
  <c r="I2770" i="187"/>
  <c r="J2769" i="187"/>
  <c r="I2769" i="187"/>
  <c r="C2769" i="187"/>
  <c r="J2768" i="187"/>
  <c r="I2768" i="187"/>
  <c r="C2768" i="187"/>
  <c r="J2767" i="187"/>
  <c r="I2767" i="187"/>
  <c r="C2767" i="187"/>
  <c r="J2766" i="187"/>
  <c r="I2766" i="187"/>
  <c r="F2766" i="187"/>
  <c r="C2766" i="187"/>
  <c r="J2765" i="187"/>
  <c r="I2765" i="187"/>
  <c r="C2765" i="187"/>
  <c r="J2764" i="187"/>
  <c r="I2764" i="187"/>
  <c r="C2764" i="187"/>
  <c r="J2763" i="187"/>
  <c r="I2763" i="187"/>
  <c r="C2763" i="187"/>
  <c r="J2762" i="187"/>
  <c r="I2762" i="187"/>
  <c r="C2762" i="187"/>
  <c r="J2761" i="187"/>
  <c r="I2761" i="187"/>
  <c r="C2761" i="187"/>
  <c r="J2760" i="187"/>
  <c r="I2760" i="187"/>
  <c r="C2760" i="187"/>
  <c r="C2759" i="187"/>
  <c r="F2757" i="187"/>
  <c r="C2757" i="187"/>
  <c r="J2755" i="187"/>
  <c r="I2755" i="187"/>
  <c r="C2755" i="187"/>
  <c r="J2754" i="187"/>
  <c r="I2754" i="187"/>
  <c r="F2754" i="187"/>
  <c r="C2754" i="187"/>
  <c r="J2753" i="187"/>
  <c r="I2753" i="187"/>
  <c r="F2753" i="187"/>
  <c r="C2753" i="187"/>
  <c r="J2752" i="187"/>
  <c r="I2752" i="187"/>
  <c r="F2752" i="187"/>
  <c r="C2752" i="187"/>
  <c r="J2751" i="187"/>
  <c r="I2751" i="187"/>
  <c r="F2751" i="187"/>
  <c r="C2751" i="187"/>
  <c r="J2750" i="187"/>
  <c r="I2750" i="187"/>
  <c r="F2750" i="187"/>
  <c r="C2750" i="187"/>
  <c r="J2749" i="187"/>
  <c r="I2749" i="187"/>
  <c r="F2749" i="187"/>
  <c r="C2749" i="187"/>
  <c r="J2748" i="187"/>
  <c r="I2748" i="187"/>
  <c r="F2748" i="187"/>
  <c r="C2748" i="187"/>
  <c r="J2747" i="187"/>
  <c r="I2747" i="187"/>
  <c r="F2747" i="187"/>
  <c r="C2747" i="187"/>
  <c r="J2746" i="187"/>
  <c r="I2746" i="187"/>
  <c r="F2746" i="187"/>
  <c r="C2746" i="187"/>
  <c r="J2745" i="187"/>
  <c r="I2745" i="187"/>
  <c r="F2745" i="187"/>
  <c r="C2745" i="187"/>
  <c r="J2744" i="187"/>
  <c r="I2744" i="187"/>
  <c r="F2744" i="187"/>
  <c r="C2744" i="187"/>
  <c r="J2743" i="187"/>
  <c r="I2743" i="187"/>
  <c r="F2743" i="187"/>
  <c r="C2743" i="187"/>
  <c r="J2742" i="187"/>
  <c r="I2742" i="187"/>
  <c r="F2742" i="187"/>
  <c r="C2742" i="187"/>
  <c r="J2741" i="187"/>
  <c r="I2741" i="187"/>
  <c r="F2741" i="187"/>
  <c r="C2741" i="187"/>
  <c r="J2740" i="187"/>
  <c r="I2740" i="187"/>
  <c r="F2740" i="187"/>
  <c r="C2740" i="187"/>
  <c r="J2739" i="187"/>
  <c r="I2739" i="187"/>
  <c r="F2739" i="187"/>
  <c r="C2739" i="187"/>
  <c r="J2738" i="187"/>
  <c r="I2738" i="187"/>
  <c r="F2738" i="187"/>
  <c r="C2738" i="187"/>
  <c r="J2737" i="187"/>
  <c r="I2737" i="187"/>
  <c r="F2737" i="187"/>
  <c r="C2737" i="187"/>
  <c r="J2736" i="187"/>
  <c r="I2736" i="187"/>
  <c r="F2736" i="187"/>
  <c r="C2736" i="187"/>
  <c r="J2735" i="187"/>
  <c r="I2735" i="187"/>
  <c r="C2735" i="187"/>
  <c r="J2734" i="187"/>
  <c r="I2734" i="187"/>
  <c r="F2734" i="187"/>
  <c r="C2734" i="187"/>
  <c r="J2733" i="187"/>
  <c r="I2733" i="187"/>
  <c r="F2733" i="187"/>
  <c r="C2733" i="187"/>
  <c r="J2732" i="187"/>
  <c r="I2732" i="187"/>
  <c r="F2732" i="187"/>
  <c r="C2732" i="187"/>
  <c r="J2731" i="187"/>
  <c r="I2731" i="187"/>
  <c r="F2731" i="187"/>
  <c r="C2731" i="187"/>
  <c r="J2730" i="187"/>
  <c r="I2730" i="187"/>
  <c r="F2730" i="187"/>
  <c r="C2730" i="187"/>
  <c r="J2729" i="187"/>
  <c r="I2729" i="187"/>
  <c r="F2729" i="187"/>
  <c r="C2729" i="187"/>
  <c r="J2728" i="187"/>
  <c r="I2728" i="187"/>
  <c r="F2728" i="187"/>
  <c r="C2728" i="187"/>
  <c r="J2727" i="187"/>
  <c r="I2727" i="187"/>
  <c r="F2727" i="187"/>
  <c r="C2727" i="187"/>
  <c r="J2726" i="187"/>
  <c r="I2726" i="187"/>
  <c r="F2726" i="187"/>
  <c r="C2726" i="187"/>
  <c r="J2725" i="187"/>
  <c r="I2725" i="187"/>
  <c r="F2725" i="187"/>
  <c r="C2725" i="187"/>
  <c r="J2724" i="187"/>
  <c r="I2724" i="187"/>
  <c r="F2724" i="187"/>
  <c r="C2724" i="187"/>
  <c r="J2723" i="187"/>
  <c r="I2723" i="187"/>
  <c r="F2723" i="187"/>
  <c r="C2723" i="187"/>
  <c r="J2722" i="187"/>
  <c r="I2722" i="187"/>
  <c r="C2722" i="187"/>
  <c r="J2721" i="187"/>
  <c r="I2721" i="187"/>
  <c r="F2721" i="187"/>
  <c r="C2721" i="187"/>
  <c r="J2720" i="187"/>
  <c r="I2720" i="187"/>
  <c r="F2720" i="187"/>
  <c r="C2720" i="187"/>
  <c r="J2719" i="187"/>
  <c r="I2719" i="187"/>
  <c r="F2719" i="187"/>
  <c r="C2719" i="187"/>
  <c r="J2718" i="187"/>
  <c r="I2718" i="187"/>
  <c r="F2718" i="187"/>
  <c r="C2718" i="187"/>
  <c r="J2717" i="187"/>
  <c r="I2717" i="187"/>
  <c r="F2717" i="187"/>
  <c r="C2717" i="187"/>
  <c r="J2716" i="187"/>
  <c r="I2716" i="187"/>
  <c r="F2716" i="187"/>
  <c r="C2716" i="187"/>
  <c r="J2715" i="187"/>
  <c r="I2715" i="187"/>
  <c r="F2715" i="187"/>
  <c r="C2715" i="187"/>
  <c r="J2714" i="187"/>
  <c r="I2714" i="187"/>
  <c r="F2714" i="187"/>
  <c r="C2714" i="187"/>
  <c r="J2713" i="187"/>
  <c r="I2713" i="187"/>
  <c r="F2713" i="187"/>
  <c r="C2713" i="187"/>
  <c r="J2712" i="187"/>
  <c r="I2712" i="187"/>
  <c r="F2712" i="187"/>
  <c r="C2712" i="187"/>
  <c r="J2711" i="187"/>
  <c r="I2711" i="187"/>
  <c r="F2711" i="187"/>
  <c r="C2711" i="187"/>
  <c r="J2710" i="187"/>
  <c r="I2710" i="187"/>
  <c r="F2710" i="187"/>
  <c r="C2710" i="187"/>
  <c r="J2709" i="187"/>
  <c r="I2709" i="187"/>
  <c r="F2709" i="187"/>
  <c r="C2709" i="187"/>
  <c r="J2708" i="187"/>
  <c r="I2708" i="187"/>
  <c r="C2708" i="187"/>
  <c r="J2707" i="187"/>
  <c r="I2707" i="187"/>
  <c r="C2707" i="187"/>
  <c r="J2706" i="187"/>
  <c r="I2706" i="187"/>
  <c r="C2706" i="187"/>
  <c r="J2705" i="187"/>
  <c r="I2705" i="187"/>
  <c r="C2705" i="187"/>
  <c r="J2704" i="187"/>
  <c r="I2704" i="187"/>
  <c r="C2704" i="187"/>
  <c r="J2703" i="187"/>
  <c r="I2703" i="187"/>
  <c r="C2703" i="187"/>
  <c r="J2702" i="187"/>
  <c r="I2702" i="187"/>
  <c r="C2702" i="187"/>
  <c r="J2701" i="187"/>
  <c r="I2701" i="187"/>
  <c r="C2701" i="187"/>
  <c r="J2700" i="187"/>
  <c r="I2700" i="187"/>
  <c r="F2700" i="187"/>
  <c r="C2700" i="187"/>
  <c r="F2698" i="187"/>
  <c r="C2698" i="187"/>
  <c r="J2696" i="187"/>
  <c r="I2696" i="187"/>
  <c r="C2696" i="187"/>
  <c r="J2695" i="187"/>
  <c r="I2695" i="187"/>
  <c r="C2695" i="187"/>
  <c r="J2694" i="187"/>
  <c r="I2694" i="187"/>
  <c r="C2694" i="187"/>
  <c r="J2693" i="187"/>
  <c r="I2693" i="187"/>
  <c r="C2693" i="187"/>
  <c r="J2692" i="187"/>
  <c r="I2692" i="187"/>
  <c r="C2692" i="187"/>
  <c r="J2691" i="187"/>
  <c r="I2691" i="187"/>
  <c r="C2691" i="187"/>
  <c r="J2690" i="187"/>
  <c r="I2690" i="187"/>
  <c r="C2690" i="187"/>
  <c r="J2689" i="187"/>
  <c r="I2689" i="187"/>
  <c r="F2689" i="187"/>
  <c r="C2689" i="187"/>
  <c r="J2688" i="187"/>
  <c r="I2688" i="187"/>
  <c r="C2688" i="187"/>
  <c r="J2687" i="187"/>
  <c r="I2687" i="187"/>
  <c r="F2687" i="187"/>
  <c r="C2687" i="187"/>
  <c r="J2686" i="187"/>
  <c r="I2686" i="187"/>
  <c r="F2686" i="187"/>
  <c r="C2686" i="187"/>
  <c r="J2685" i="187"/>
  <c r="I2685" i="187"/>
  <c r="F2685" i="187"/>
  <c r="C2685" i="187"/>
  <c r="J2684" i="187"/>
  <c r="I2684" i="187"/>
  <c r="C2684" i="187"/>
  <c r="J2683" i="187"/>
  <c r="I2683" i="187"/>
  <c r="C2683" i="187"/>
  <c r="J2682" i="187"/>
  <c r="I2682" i="187"/>
  <c r="C2682" i="187"/>
  <c r="J2681" i="187"/>
  <c r="I2681" i="187"/>
  <c r="C2681" i="187"/>
  <c r="J2680" i="187"/>
  <c r="I2680" i="187"/>
  <c r="C2680" i="187"/>
  <c r="J2679" i="187"/>
  <c r="I2679" i="187"/>
  <c r="C2679" i="187"/>
  <c r="J2678" i="187"/>
  <c r="I2678" i="187"/>
  <c r="F2678" i="187"/>
  <c r="C2678" i="187"/>
  <c r="J2677" i="187"/>
  <c r="I2677" i="187"/>
  <c r="C2677" i="187"/>
  <c r="J2676" i="187"/>
  <c r="I2676" i="187"/>
  <c r="C2676" i="187"/>
  <c r="J2675" i="187"/>
  <c r="I2675" i="187"/>
  <c r="F2675" i="187"/>
  <c r="C2675" i="187"/>
  <c r="J2674" i="187"/>
  <c r="I2674" i="187"/>
  <c r="J2673" i="187"/>
  <c r="I2673" i="187"/>
  <c r="C2673" i="187"/>
  <c r="J2672" i="187"/>
  <c r="I2672" i="187"/>
  <c r="C2672" i="187"/>
  <c r="J2671" i="187"/>
  <c r="I2671" i="187"/>
  <c r="C2671" i="187"/>
  <c r="J2670" i="187"/>
  <c r="I2670" i="187"/>
  <c r="F2670" i="187"/>
  <c r="C2670" i="187"/>
  <c r="J2669" i="187"/>
  <c r="I2669" i="187"/>
  <c r="C2669" i="187"/>
  <c r="J2668" i="187"/>
  <c r="I2668" i="187"/>
  <c r="C2668" i="187"/>
  <c r="J2667" i="187"/>
  <c r="I2667" i="187"/>
  <c r="C2667" i="187"/>
  <c r="J2666" i="187"/>
  <c r="I2666" i="187"/>
  <c r="C2666" i="187"/>
  <c r="J2665" i="187"/>
  <c r="I2665" i="187"/>
  <c r="C2665" i="187"/>
  <c r="J2664" i="187"/>
  <c r="I2664" i="187"/>
  <c r="C2664" i="187"/>
  <c r="C2663" i="187"/>
  <c r="F2661" i="187"/>
  <c r="C2661" i="187"/>
  <c r="J2659" i="187"/>
  <c r="I2659" i="187"/>
  <c r="C2659" i="187"/>
  <c r="J2658" i="187"/>
  <c r="I2658" i="187"/>
  <c r="F2658" i="187"/>
  <c r="C2658" i="187"/>
  <c r="J2657" i="187"/>
  <c r="I2657" i="187"/>
  <c r="F2657" i="187"/>
  <c r="C2657" i="187"/>
  <c r="J2656" i="187"/>
  <c r="I2656" i="187"/>
  <c r="F2656" i="187"/>
  <c r="C2656" i="187"/>
  <c r="J2655" i="187"/>
  <c r="I2655" i="187"/>
  <c r="F2655" i="187"/>
  <c r="C2655" i="187"/>
  <c r="J2654" i="187"/>
  <c r="I2654" i="187"/>
  <c r="F2654" i="187"/>
  <c r="C2654" i="187"/>
  <c r="J2653" i="187"/>
  <c r="I2653" i="187"/>
  <c r="F2653" i="187"/>
  <c r="C2653" i="187"/>
  <c r="J2652" i="187"/>
  <c r="I2652" i="187"/>
  <c r="F2652" i="187"/>
  <c r="C2652" i="187"/>
  <c r="J2651" i="187"/>
  <c r="I2651" i="187"/>
  <c r="F2651" i="187"/>
  <c r="C2651" i="187"/>
  <c r="J2650" i="187"/>
  <c r="I2650" i="187"/>
  <c r="F2650" i="187"/>
  <c r="C2650" i="187"/>
  <c r="J2649" i="187"/>
  <c r="I2649" i="187"/>
  <c r="F2649" i="187"/>
  <c r="C2649" i="187"/>
  <c r="J2648" i="187"/>
  <c r="I2648" i="187"/>
  <c r="F2648" i="187"/>
  <c r="C2648" i="187"/>
  <c r="J2647" i="187"/>
  <c r="I2647" i="187"/>
  <c r="F2647" i="187"/>
  <c r="C2647" i="187"/>
  <c r="J2646" i="187"/>
  <c r="I2646" i="187"/>
  <c r="F2646" i="187"/>
  <c r="C2646" i="187"/>
  <c r="J2645" i="187"/>
  <c r="I2645" i="187"/>
  <c r="F2645" i="187"/>
  <c r="C2645" i="187"/>
  <c r="J2644" i="187"/>
  <c r="I2644" i="187"/>
  <c r="F2644" i="187"/>
  <c r="C2644" i="187"/>
  <c r="J2643" i="187"/>
  <c r="I2643" i="187"/>
  <c r="F2643" i="187"/>
  <c r="C2643" i="187"/>
  <c r="J2642" i="187"/>
  <c r="I2642" i="187"/>
  <c r="F2642" i="187"/>
  <c r="C2642" i="187"/>
  <c r="J2641" i="187"/>
  <c r="I2641" i="187"/>
  <c r="F2641" i="187"/>
  <c r="C2641" i="187"/>
  <c r="J2640" i="187"/>
  <c r="I2640" i="187"/>
  <c r="F2640" i="187"/>
  <c r="C2640" i="187"/>
  <c r="J2639" i="187"/>
  <c r="I2639" i="187"/>
  <c r="C2639" i="187"/>
  <c r="J2638" i="187"/>
  <c r="I2638" i="187"/>
  <c r="F2638" i="187"/>
  <c r="C2638" i="187"/>
  <c r="J2637" i="187"/>
  <c r="I2637" i="187"/>
  <c r="F2637" i="187"/>
  <c r="C2637" i="187"/>
  <c r="J2636" i="187"/>
  <c r="I2636" i="187"/>
  <c r="F2636" i="187"/>
  <c r="C2636" i="187"/>
  <c r="J2635" i="187"/>
  <c r="I2635" i="187"/>
  <c r="F2635" i="187"/>
  <c r="C2635" i="187"/>
  <c r="J2634" i="187"/>
  <c r="I2634" i="187"/>
  <c r="F2634" i="187"/>
  <c r="C2634" i="187"/>
  <c r="J2633" i="187"/>
  <c r="I2633" i="187"/>
  <c r="F2633" i="187"/>
  <c r="C2633" i="187"/>
  <c r="J2632" i="187"/>
  <c r="I2632" i="187"/>
  <c r="F2632" i="187"/>
  <c r="C2632" i="187"/>
  <c r="J2631" i="187"/>
  <c r="I2631" i="187"/>
  <c r="F2631" i="187"/>
  <c r="C2631" i="187"/>
  <c r="J2630" i="187"/>
  <c r="I2630" i="187"/>
  <c r="F2630" i="187"/>
  <c r="C2630" i="187"/>
  <c r="J2629" i="187"/>
  <c r="I2629" i="187"/>
  <c r="F2629" i="187"/>
  <c r="C2629" i="187"/>
  <c r="J2628" i="187"/>
  <c r="I2628" i="187"/>
  <c r="F2628" i="187"/>
  <c r="C2628" i="187"/>
  <c r="J2627" i="187"/>
  <c r="I2627" i="187"/>
  <c r="F2627" i="187"/>
  <c r="C2627" i="187"/>
  <c r="J2626" i="187"/>
  <c r="I2626" i="187"/>
  <c r="C2626" i="187"/>
  <c r="J2625" i="187"/>
  <c r="I2625" i="187"/>
  <c r="F2625" i="187"/>
  <c r="C2625" i="187"/>
  <c r="J2624" i="187"/>
  <c r="I2624" i="187"/>
  <c r="F2624" i="187"/>
  <c r="C2624" i="187"/>
  <c r="J2623" i="187"/>
  <c r="I2623" i="187"/>
  <c r="F2623" i="187"/>
  <c r="C2623" i="187"/>
  <c r="J2622" i="187"/>
  <c r="I2622" i="187"/>
  <c r="F2622" i="187"/>
  <c r="C2622" i="187"/>
  <c r="J2621" i="187"/>
  <c r="I2621" i="187"/>
  <c r="F2621" i="187"/>
  <c r="C2621" i="187"/>
  <c r="J2620" i="187"/>
  <c r="I2620" i="187"/>
  <c r="F2620" i="187"/>
  <c r="C2620" i="187"/>
  <c r="J2619" i="187"/>
  <c r="I2619" i="187"/>
  <c r="F2619" i="187"/>
  <c r="C2619" i="187"/>
  <c r="J2618" i="187"/>
  <c r="I2618" i="187"/>
  <c r="F2618" i="187"/>
  <c r="C2618" i="187"/>
  <c r="J2617" i="187"/>
  <c r="I2617" i="187"/>
  <c r="F2617" i="187"/>
  <c r="C2617" i="187"/>
  <c r="J2616" i="187"/>
  <c r="I2616" i="187"/>
  <c r="F2616" i="187"/>
  <c r="C2616" i="187"/>
  <c r="J2615" i="187"/>
  <c r="I2615" i="187"/>
  <c r="F2615" i="187"/>
  <c r="C2615" i="187"/>
  <c r="J2614" i="187"/>
  <c r="I2614" i="187"/>
  <c r="F2614" i="187"/>
  <c r="C2614" i="187"/>
  <c r="J2613" i="187"/>
  <c r="I2613" i="187"/>
  <c r="F2613" i="187"/>
  <c r="C2613" i="187"/>
  <c r="J2612" i="187"/>
  <c r="I2612" i="187"/>
  <c r="C2612" i="187"/>
  <c r="J2611" i="187"/>
  <c r="I2611" i="187"/>
  <c r="F2611" i="187"/>
  <c r="C2611" i="187"/>
  <c r="J2610" i="187"/>
  <c r="I2610" i="187"/>
  <c r="F2610" i="187"/>
  <c r="C2610" i="187"/>
  <c r="J2609" i="187"/>
  <c r="I2609" i="187"/>
  <c r="F2609" i="187"/>
  <c r="C2609" i="187"/>
  <c r="J2608" i="187"/>
  <c r="I2608" i="187"/>
  <c r="F2608" i="187"/>
  <c r="C2608" i="187"/>
  <c r="J2607" i="187"/>
  <c r="I2607" i="187"/>
  <c r="F2607" i="187"/>
  <c r="C2607" i="187"/>
  <c r="J2606" i="187"/>
  <c r="I2606" i="187"/>
  <c r="F2606" i="187"/>
  <c r="C2606" i="187"/>
  <c r="J2605" i="187"/>
  <c r="I2605" i="187"/>
  <c r="F2605" i="187"/>
  <c r="C2605" i="187"/>
  <c r="J2604" i="187"/>
  <c r="I2604" i="187"/>
  <c r="F2604" i="187"/>
  <c r="C2604" i="187"/>
  <c r="F2602" i="187"/>
  <c r="C2602" i="187"/>
  <c r="J2600" i="187"/>
  <c r="I2600" i="187"/>
  <c r="C2600" i="187"/>
  <c r="J2599" i="187"/>
  <c r="I2599" i="187"/>
  <c r="C2599" i="187"/>
  <c r="J2598" i="187"/>
  <c r="I2598" i="187"/>
  <c r="C2598" i="187"/>
  <c r="J2597" i="187"/>
  <c r="I2597" i="187"/>
  <c r="C2597" i="187"/>
  <c r="J2596" i="187"/>
  <c r="I2596" i="187"/>
  <c r="C2596" i="187"/>
  <c r="J2595" i="187"/>
  <c r="I2595" i="187"/>
  <c r="C2595" i="187"/>
  <c r="J2594" i="187"/>
  <c r="I2594" i="187"/>
  <c r="F2594" i="187"/>
  <c r="C2594" i="187"/>
  <c r="J2593" i="187"/>
  <c r="I2593" i="187"/>
  <c r="F2593" i="187"/>
  <c r="C2593" i="187"/>
  <c r="J2592" i="187"/>
  <c r="I2592" i="187"/>
  <c r="C2592" i="187"/>
  <c r="J2591" i="187"/>
  <c r="I2591" i="187"/>
  <c r="F2591" i="187"/>
  <c r="C2591" i="187"/>
  <c r="J2590" i="187"/>
  <c r="I2590" i="187"/>
  <c r="F2590" i="187"/>
  <c r="C2590" i="187"/>
  <c r="J2589" i="187"/>
  <c r="I2589" i="187"/>
  <c r="F2589" i="187"/>
  <c r="C2589" i="187"/>
  <c r="J2588" i="187"/>
  <c r="I2588" i="187"/>
  <c r="C2588" i="187"/>
  <c r="J2587" i="187"/>
  <c r="I2587" i="187"/>
  <c r="C2587" i="187"/>
  <c r="J2586" i="187"/>
  <c r="I2586" i="187"/>
  <c r="C2586" i="187"/>
  <c r="J2585" i="187"/>
  <c r="I2585" i="187"/>
  <c r="C2585" i="187"/>
  <c r="J2584" i="187"/>
  <c r="I2584" i="187"/>
  <c r="C2584" i="187"/>
  <c r="J2583" i="187"/>
  <c r="I2583" i="187"/>
  <c r="C2583" i="187"/>
  <c r="J2582" i="187"/>
  <c r="I2582" i="187"/>
  <c r="F2582" i="187"/>
  <c r="C2582" i="187"/>
  <c r="J2581" i="187"/>
  <c r="I2581" i="187"/>
  <c r="C2581" i="187"/>
  <c r="J2580" i="187"/>
  <c r="I2580" i="187"/>
  <c r="C2580" i="187"/>
  <c r="J2579" i="187"/>
  <c r="I2579" i="187"/>
  <c r="F2579" i="187"/>
  <c r="C2579" i="187"/>
  <c r="J2578" i="187"/>
  <c r="I2578" i="187"/>
  <c r="J2577" i="187"/>
  <c r="I2577" i="187"/>
  <c r="C2577" i="187"/>
  <c r="J2576" i="187"/>
  <c r="I2576" i="187"/>
  <c r="C2576" i="187"/>
  <c r="J2575" i="187"/>
  <c r="I2575" i="187"/>
  <c r="C2575" i="187"/>
  <c r="J2574" i="187"/>
  <c r="I2574" i="187"/>
  <c r="F2574" i="187"/>
  <c r="C2574" i="187"/>
  <c r="J2573" i="187"/>
  <c r="I2573" i="187"/>
  <c r="C2573" i="187"/>
  <c r="J2572" i="187"/>
  <c r="I2572" i="187"/>
  <c r="C2572" i="187"/>
  <c r="J2571" i="187"/>
  <c r="I2571" i="187"/>
  <c r="C2571" i="187"/>
  <c r="J2570" i="187"/>
  <c r="I2570" i="187"/>
  <c r="C2570" i="187"/>
  <c r="J2569" i="187"/>
  <c r="I2569" i="187"/>
  <c r="C2569" i="187"/>
  <c r="J2568" i="187"/>
  <c r="I2568" i="187"/>
  <c r="C2568" i="187"/>
  <c r="C2567" i="187"/>
  <c r="F2565" i="187"/>
  <c r="C2565" i="187"/>
  <c r="J2563" i="187"/>
  <c r="I2563" i="187"/>
  <c r="C2563" i="187"/>
  <c r="J2562" i="187"/>
  <c r="I2562" i="187"/>
  <c r="F2562" i="187"/>
  <c r="C2562" i="187"/>
  <c r="J2561" i="187"/>
  <c r="I2561" i="187"/>
  <c r="F2561" i="187"/>
  <c r="C2561" i="187"/>
  <c r="J2560" i="187"/>
  <c r="I2560" i="187"/>
  <c r="F2560" i="187"/>
  <c r="C2560" i="187"/>
  <c r="J2559" i="187"/>
  <c r="I2559" i="187"/>
  <c r="F2559" i="187"/>
  <c r="C2559" i="187"/>
  <c r="J2558" i="187"/>
  <c r="I2558" i="187"/>
  <c r="F2558" i="187"/>
  <c r="C2558" i="187"/>
  <c r="J2557" i="187"/>
  <c r="I2557" i="187"/>
  <c r="F2557" i="187"/>
  <c r="C2557" i="187"/>
  <c r="J2556" i="187"/>
  <c r="I2556" i="187"/>
  <c r="F2556" i="187"/>
  <c r="C2556" i="187"/>
  <c r="J2555" i="187"/>
  <c r="I2555" i="187"/>
  <c r="F2555" i="187"/>
  <c r="C2555" i="187"/>
  <c r="J2554" i="187"/>
  <c r="I2554" i="187"/>
  <c r="F2554" i="187"/>
  <c r="C2554" i="187"/>
  <c r="J2553" i="187"/>
  <c r="I2553" i="187"/>
  <c r="F2553" i="187"/>
  <c r="C2553" i="187"/>
  <c r="J2552" i="187"/>
  <c r="I2552" i="187"/>
  <c r="F2552" i="187"/>
  <c r="C2552" i="187"/>
  <c r="J2551" i="187"/>
  <c r="I2551" i="187"/>
  <c r="F2551" i="187"/>
  <c r="C2551" i="187"/>
  <c r="J2550" i="187"/>
  <c r="I2550" i="187"/>
  <c r="F2550" i="187"/>
  <c r="C2550" i="187"/>
  <c r="J2549" i="187"/>
  <c r="I2549" i="187"/>
  <c r="F2549" i="187"/>
  <c r="C2549" i="187"/>
  <c r="J2548" i="187"/>
  <c r="I2548" i="187"/>
  <c r="F2548" i="187"/>
  <c r="C2548" i="187"/>
  <c r="J2547" i="187"/>
  <c r="I2547" i="187"/>
  <c r="F2547" i="187"/>
  <c r="C2547" i="187"/>
  <c r="J2546" i="187"/>
  <c r="I2546" i="187"/>
  <c r="F2546" i="187"/>
  <c r="C2546" i="187"/>
  <c r="J2545" i="187"/>
  <c r="I2545" i="187"/>
  <c r="F2545" i="187"/>
  <c r="C2545" i="187"/>
  <c r="J2544" i="187"/>
  <c r="I2544" i="187"/>
  <c r="F2544" i="187"/>
  <c r="C2544" i="187"/>
  <c r="J2543" i="187"/>
  <c r="I2543" i="187"/>
  <c r="C2543" i="187"/>
  <c r="J2542" i="187"/>
  <c r="I2542" i="187"/>
  <c r="F2542" i="187"/>
  <c r="C2542" i="187"/>
  <c r="J2541" i="187"/>
  <c r="I2541" i="187"/>
  <c r="F2541" i="187"/>
  <c r="C2541" i="187"/>
  <c r="J2540" i="187"/>
  <c r="I2540" i="187"/>
  <c r="F2540" i="187"/>
  <c r="C2540" i="187"/>
  <c r="J2539" i="187"/>
  <c r="I2539" i="187"/>
  <c r="F2539" i="187"/>
  <c r="C2539" i="187"/>
  <c r="J2538" i="187"/>
  <c r="I2538" i="187"/>
  <c r="F2538" i="187"/>
  <c r="C2538" i="187"/>
  <c r="J2537" i="187"/>
  <c r="I2537" i="187"/>
  <c r="F2537" i="187"/>
  <c r="C2537" i="187"/>
  <c r="J2536" i="187"/>
  <c r="I2536" i="187"/>
  <c r="F2536" i="187"/>
  <c r="C2536" i="187"/>
  <c r="J2535" i="187"/>
  <c r="I2535" i="187"/>
  <c r="F2535" i="187"/>
  <c r="C2535" i="187"/>
  <c r="J2534" i="187"/>
  <c r="I2534" i="187"/>
  <c r="F2534" i="187"/>
  <c r="C2534" i="187"/>
  <c r="J2533" i="187"/>
  <c r="I2533" i="187"/>
  <c r="F2533" i="187"/>
  <c r="C2533" i="187"/>
  <c r="J2532" i="187"/>
  <c r="I2532" i="187"/>
  <c r="F2532" i="187"/>
  <c r="C2532" i="187"/>
  <c r="J2531" i="187"/>
  <c r="I2531" i="187"/>
  <c r="F2531" i="187"/>
  <c r="C2531" i="187"/>
  <c r="J2530" i="187"/>
  <c r="I2530" i="187"/>
  <c r="C2530" i="187"/>
  <c r="J2529" i="187"/>
  <c r="I2529" i="187"/>
  <c r="F2529" i="187"/>
  <c r="C2529" i="187"/>
  <c r="J2528" i="187"/>
  <c r="I2528" i="187"/>
  <c r="F2528" i="187"/>
  <c r="C2528" i="187"/>
  <c r="J2527" i="187"/>
  <c r="I2527" i="187"/>
  <c r="F2527" i="187"/>
  <c r="C2527" i="187"/>
  <c r="J2526" i="187"/>
  <c r="I2526" i="187"/>
  <c r="F2526" i="187"/>
  <c r="C2526" i="187"/>
  <c r="J2525" i="187"/>
  <c r="I2525" i="187"/>
  <c r="F2525" i="187"/>
  <c r="C2525" i="187"/>
  <c r="J2524" i="187"/>
  <c r="I2524" i="187"/>
  <c r="F2524" i="187"/>
  <c r="C2524" i="187"/>
  <c r="J2523" i="187"/>
  <c r="I2523" i="187"/>
  <c r="F2523" i="187"/>
  <c r="C2523" i="187"/>
  <c r="J2522" i="187"/>
  <c r="I2522" i="187"/>
  <c r="F2522" i="187"/>
  <c r="C2522" i="187"/>
  <c r="J2521" i="187"/>
  <c r="I2521" i="187"/>
  <c r="F2521" i="187"/>
  <c r="C2521" i="187"/>
  <c r="J2520" i="187"/>
  <c r="I2520" i="187"/>
  <c r="F2520" i="187"/>
  <c r="C2520" i="187"/>
  <c r="J2519" i="187"/>
  <c r="I2519" i="187"/>
  <c r="F2519" i="187"/>
  <c r="C2519" i="187"/>
  <c r="J2518" i="187"/>
  <c r="I2518" i="187"/>
  <c r="F2518" i="187"/>
  <c r="C2518" i="187"/>
  <c r="J2517" i="187"/>
  <c r="I2517" i="187"/>
  <c r="F2517" i="187"/>
  <c r="C2517" i="187"/>
  <c r="J2516" i="187"/>
  <c r="I2516" i="187"/>
  <c r="C2516" i="187"/>
  <c r="J2515" i="187"/>
  <c r="I2515" i="187"/>
  <c r="F2515" i="187"/>
  <c r="C2515" i="187"/>
  <c r="J2514" i="187"/>
  <c r="I2514" i="187"/>
  <c r="F2514" i="187"/>
  <c r="C2514" i="187"/>
  <c r="J2513" i="187"/>
  <c r="I2513" i="187"/>
  <c r="F2513" i="187"/>
  <c r="C2513" i="187"/>
  <c r="J2512" i="187"/>
  <c r="I2512" i="187"/>
  <c r="F2512" i="187"/>
  <c r="C2512" i="187"/>
  <c r="J2511" i="187"/>
  <c r="I2511" i="187"/>
  <c r="F2511" i="187"/>
  <c r="C2511" i="187"/>
  <c r="J2510" i="187"/>
  <c r="I2510" i="187"/>
  <c r="F2510" i="187"/>
  <c r="C2510" i="187"/>
  <c r="J2509" i="187"/>
  <c r="I2509" i="187"/>
  <c r="F2509" i="187"/>
  <c r="C2509" i="187"/>
  <c r="J2508" i="187"/>
  <c r="I2508" i="187"/>
  <c r="F2508" i="187"/>
  <c r="C2508" i="187"/>
  <c r="F2506" i="187"/>
  <c r="C2506" i="187"/>
  <c r="J2504" i="187"/>
  <c r="I2504" i="187"/>
  <c r="C2504" i="187"/>
  <c r="J2503" i="187"/>
  <c r="I2503" i="187"/>
  <c r="C2503" i="187"/>
  <c r="J2502" i="187"/>
  <c r="I2502" i="187"/>
  <c r="C2502" i="187"/>
  <c r="J2501" i="187"/>
  <c r="I2501" i="187"/>
  <c r="C2501" i="187"/>
  <c r="J2500" i="187"/>
  <c r="I2500" i="187"/>
  <c r="F2500" i="187"/>
  <c r="C2500" i="187"/>
  <c r="J2499" i="187"/>
  <c r="I2499" i="187"/>
  <c r="F2499" i="187"/>
  <c r="C2499" i="187"/>
  <c r="J2498" i="187"/>
  <c r="I2498" i="187"/>
  <c r="F2498" i="187"/>
  <c r="C2498" i="187"/>
  <c r="J2497" i="187"/>
  <c r="I2497" i="187"/>
  <c r="F2497" i="187"/>
  <c r="C2497" i="187"/>
  <c r="J2496" i="187"/>
  <c r="I2496" i="187"/>
  <c r="C2496" i="187"/>
  <c r="J2495" i="187"/>
  <c r="I2495" i="187"/>
  <c r="F2495" i="187"/>
  <c r="C2495" i="187"/>
  <c r="J2494" i="187"/>
  <c r="I2494" i="187"/>
  <c r="F2494" i="187"/>
  <c r="C2494" i="187"/>
  <c r="J2493" i="187"/>
  <c r="I2493" i="187"/>
  <c r="F2493" i="187"/>
  <c r="C2493" i="187"/>
  <c r="J2492" i="187"/>
  <c r="I2492" i="187"/>
  <c r="C2492" i="187"/>
  <c r="J2491" i="187"/>
  <c r="I2491" i="187"/>
  <c r="C2491" i="187"/>
  <c r="J2490" i="187"/>
  <c r="I2490" i="187"/>
  <c r="C2490" i="187"/>
  <c r="J2489" i="187"/>
  <c r="I2489" i="187"/>
  <c r="C2489" i="187"/>
  <c r="J2488" i="187"/>
  <c r="I2488" i="187"/>
  <c r="C2488" i="187"/>
  <c r="J2487" i="187"/>
  <c r="I2487" i="187"/>
  <c r="F2487" i="187"/>
  <c r="C2487" i="187"/>
  <c r="J2486" i="187"/>
  <c r="I2486" i="187"/>
  <c r="F2486" i="187"/>
  <c r="C2486" i="187"/>
  <c r="J2485" i="187"/>
  <c r="I2485" i="187"/>
  <c r="C2485" i="187"/>
  <c r="J2484" i="187"/>
  <c r="I2484" i="187"/>
  <c r="C2484" i="187"/>
  <c r="J2483" i="187"/>
  <c r="I2483" i="187"/>
  <c r="F2483" i="187"/>
  <c r="C2483" i="187"/>
  <c r="J2482" i="187"/>
  <c r="I2482" i="187"/>
  <c r="J2481" i="187"/>
  <c r="I2481" i="187"/>
  <c r="C2481" i="187"/>
  <c r="J2480" i="187"/>
  <c r="I2480" i="187"/>
  <c r="C2480" i="187"/>
  <c r="J2479" i="187"/>
  <c r="I2479" i="187"/>
  <c r="C2479" i="187"/>
  <c r="J2478" i="187"/>
  <c r="I2478" i="187"/>
  <c r="F2478" i="187"/>
  <c r="C2478" i="187"/>
  <c r="J2477" i="187"/>
  <c r="I2477" i="187"/>
  <c r="C2477" i="187"/>
  <c r="J2476" i="187"/>
  <c r="I2476" i="187"/>
  <c r="C2476" i="187"/>
  <c r="J2475" i="187"/>
  <c r="I2475" i="187"/>
  <c r="C2475" i="187"/>
  <c r="J2474" i="187"/>
  <c r="I2474" i="187"/>
  <c r="C2474" i="187"/>
  <c r="J2473" i="187"/>
  <c r="I2473" i="187"/>
  <c r="C2473" i="187"/>
  <c r="J2472" i="187"/>
  <c r="I2472" i="187"/>
  <c r="C2472" i="187"/>
  <c r="C2471" i="187"/>
  <c r="F2469" i="187"/>
  <c r="C2469" i="187"/>
  <c r="J2467" i="187"/>
  <c r="I2467" i="187"/>
  <c r="C2467" i="187"/>
  <c r="J2466" i="187"/>
  <c r="I2466" i="187"/>
  <c r="C2466" i="187"/>
  <c r="J2465" i="187"/>
  <c r="I2465" i="187"/>
  <c r="C2465" i="187"/>
  <c r="J2464" i="187"/>
  <c r="I2464" i="187"/>
  <c r="C2464" i="187"/>
  <c r="J2463" i="187"/>
  <c r="I2463" i="187"/>
  <c r="C2463" i="187"/>
  <c r="J2462" i="187"/>
  <c r="I2462" i="187"/>
  <c r="C2462" i="187"/>
  <c r="J2461" i="187"/>
  <c r="I2461" i="187"/>
  <c r="C2461" i="187"/>
  <c r="J2460" i="187"/>
  <c r="I2460" i="187"/>
  <c r="C2460" i="187"/>
  <c r="J2459" i="187"/>
  <c r="I2459" i="187"/>
  <c r="C2459" i="187"/>
  <c r="J2458" i="187"/>
  <c r="I2458" i="187"/>
  <c r="C2458" i="187"/>
  <c r="J2457" i="187"/>
  <c r="I2457" i="187"/>
  <c r="C2457" i="187"/>
  <c r="J2456" i="187"/>
  <c r="I2456" i="187"/>
  <c r="C2456" i="187"/>
  <c r="J2455" i="187"/>
  <c r="I2455" i="187"/>
  <c r="C2455" i="187"/>
  <c r="J2454" i="187"/>
  <c r="I2454" i="187"/>
  <c r="C2454" i="187"/>
  <c r="J2453" i="187"/>
  <c r="I2453" i="187"/>
  <c r="C2453" i="187"/>
  <c r="J2452" i="187"/>
  <c r="I2452" i="187"/>
  <c r="C2452" i="187"/>
  <c r="J2451" i="187"/>
  <c r="I2451" i="187"/>
  <c r="C2451" i="187"/>
  <c r="J2450" i="187"/>
  <c r="I2450" i="187"/>
  <c r="C2450" i="187"/>
  <c r="J2449" i="187"/>
  <c r="I2449" i="187"/>
  <c r="C2449" i="187"/>
  <c r="J2448" i="187"/>
  <c r="I2448" i="187"/>
  <c r="C2448" i="187"/>
  <c r="J2447" i="187"/>
  <c r="I2447" i="187"/>
  <c r="C2447" i="187"/>
  <c r="J2446" i="187"/>
  <c r="I2446" i="187"/>
  <c r="C2446" i="187"/>
  <c r="J2445" i="187"/>
  <c r="I2445" i="187"/>
  <c r="C2445" i="187"/>
  <c r="J2444" i="187"/>
  <c r="I2444" i="187"/>
  <c r="C2444" i="187"/>
  <c r="J2443" i="187"/>
  <c r="I2443" i="187"/>
  <c r="C2443" i="187"/>
  <c r="J2442" i="187"/>
  <c r="I2442" i="187"/>
  <c r="C2442" i="187"/>
  <c r="J2441" i="187"/>
  <c r="I2441" i="187"/>
  <c r="C2441" i="187"/>
  <c r="J2440" i="187"/>
  <c r="I2440" i="187"/>
  <c r="C2440" i="187"/>
  <c r="J2439" i="187"/>
  <c r="I2439" i="187"/>
  <c r="C2439" i="187"/>
  <c r="J2438" i="187"/>
  <c r="I2438" i="187"/>
  <c r="C2438" i="187"/>
  <c r="J2437" i="187"/>
  <c r="I2437" i="187"/>
  <c r="C2437" i="187"/>
  <c r="J2436" i="187"/>
  <c r="I2436" i="187"/>
  <c r="C2436" i="187"/>
  <c r="J2435" i="187"/>
  <c r="I2435" i="187"/>
  <c r="C2435" i="187"/>
  <c r="J2434" i="187"/>
  <c r="I2434" i="187"/>
  <c r="C2434" i="187"/>
  <c r="J2433" i="187"/>
  <c r="I2433" i="187"/>
  <c r="C2433" i="187"/>
  <c r="J2432" i="187"/>
  <c r="I2432" i="187"/>
  <c r="C2432" i="187"/>
  <c r="J2431" i="187"/>
  <c r="I2431" i="187"/>
  <c r="C2431" i="187"/>
  <c r="J2430" i="187"/>
  <c r="I2430" i="187"/>
  <c r="C2430" i="187"/>
  <c r="J2429" i="187"/>
  <c r="I2429" i="187"/>
  <c r="C2429" i="187"/>
  <c r="J2428" i="187"/>
  <c r="I2428" i="187"/>
  <c r="C2428" i="187"/>
  <c r="J2427" i="187"/>
  <c r="I2427" i="187"/>
  <c r="C2427" i="187"/>
  <c r="J2426" i="187"/>
  <c r="I2426" i="187"/>
  <c r="C2426" i="187"/>
  <c r="J2425" i="187"/>
  <c r="I2425" i="187"/>
  <c r="C2425" i="187"/>
  <c r="J2424" i="187"/>
  <c r="I2424" i="187"/>
  <c r="C2424" i="187"/>
  <c r="J2423" i="187"/>
  <c r="I2423" i="187"/>
  <c r="C2423" i="187"/>
  <c r="J2422" i="187"/>
  <c r="I2422" i="187"/>
  <c r="C2422" i="187"/>
  <c r="J2421" i="187"/>
  <c r="I2421" i="187"/>
  <c r="C2421" i="187"/>
  <c r="J2420" i="187"/>
  <c r="I2420" i="187"/>
  <c r="C2420" i="187"/>
  <c r="J2419" i="187"/>
  <c r="I2419" i="187"/>
  <c r="C2419" i="187"/>
  <c r="J2418" i="187"/>
  <c r="I2418" i="187"/>
  <c r="C2418" i="187"/>
  <c r="J2417" i="187"/>
  <c r="I2417" i="187"/>
  <c r="C2417" i="187"/>
  <c r="J2416" i="187"/>
  <c r="I2416" i="187"/>
  <c r="C2416" i="187"/>
  <c r="J2415" i="187"/>
  <c r="I2415" i="187"/>
  <c r="C2415" i="187"/>
  <c r="J2414" i="187"/>
  <c r="I2414" i="187"/>
  <c r="C2414" i="187"/>
  <c r="J2413" i="187"/>
  <c r="I2413" i="187"/>
  <c r="C2413" i="187"/>
  <c r="J2412" i="187"/>
  <c r="I2412" i="187"/>
  <c r="C2412" i="187"/>
  <c r="F2410" i="187"/>
  <c r="C2410" i="187"/>
  <c r="J2408" i="187"/>
  <c r="I2408" i="187"/>
  <c r="C2408" i="187"/>
  <c r="J2407" i="187"/>
  <c r="I2407" i="187"/>
  <c r="C2407" i="187"/>
  <c r="J2406" i="187"/>
  <c r="I2406" i="187"/>
  <c r="C2406" i="187"/>
  <c r="J2405" i="187"/>
  <c r="I2405" i="187"/>
  <c r="C2405" i="187"/>
  <c r="J2404" i="187"/>
  <c r="I2404" i="187"/>
  <c r="C2404" i="187"/>
  <c r="J2403" i="187"/>
  <c r="I2403" i="187"/>
  <c r="C2403" i="187"/>
  <c r="J2402" i="187"/>
  <c r="I2402" i="187"/>
  <c r="C2402" i="187"/>
  <c r="J2401" i="187"/>
  <c r="I2401" i="187"/>
  <c r="C2401" i="187"/>
  <c r="J2400" i="187"/>
  <c r="I2400" i="187"/>
  <c r="C2400" i="187"/>
  <c r="J2399" i="187"/>
  <c r="I2399" i="187"/>
  <c r="C2399" i="187"/>
  <c r="J2398" i="187"/>
  <c r="I2398" i="187"/>
  <c r="C2398" i="187"/>
  <c r="J2397" i="187"/>
  <c r="I2397" i="187"/>
  <c r="C2397" i="187"/>
  <c r="J2396" i="187"/>
  <c r="I2396" i="187"/>
  <c r="C2396" i="187"/>
  <c r="J2395" i="187"/>
  <c r="I2395" i="187"/>
  <c r="C2395" i="187"/>
  <c r="J2394" i="187"/>
  <c r="I2394" i="187"/>
  <c r="C2394" i="187"/>
  <c r="J2393" i="187"/>
  <c r="I2393" i="187"/>
  <c r="C2393" i="187"/>
  <c r="J2392" i="187"/>
  <c r="I2392" i="187"/>
  <c r="C2392" i="187"/>
  <c r="J2391" i="187"/>
  <c r="I2391" i="187"/>
  <c r="C2391" i="187"/>
  <c r="J2390" i="187"/>
  <c r="I2390" i="187"/>
  <c r="C2390" i="187"/>
  <c r="J2389" i="187"/>
  <c r="I2389" i="187"/>
  <c r="C2389" i="187"/>
  <c r="J2388" i="187"/>
  <c r="I2388" i="187"/>
  <c r="C2388" i="187"/>
  <c r="J2387" i="187"/>
  <c r="I2387" i="187"/>
  <c r="F2387" i="187"/>
  <c r="C2387" i="187"/>
  <c r="J2386" i="187"/>
  <c r="I2386" i="187"/>
  <c r="J2385" i="187"/>
  <c r="I2385" i="187"/>
  <c r="C2385" i="187"/>
  <c r="J2384" i="187"/>
  <c r="I2384" i="187"/>
  <c r="C2384" i="187"/>
  <c r="J2383" i="187"/>
  <c r="I2383" i="187"/>
  <c r="C2383" i="187"/>
  <c r="J2382" i="187"/>
  <c r="I2382" i="187"/>
  <c r="F2382" i="187"/>
  <c r="C2382" i="187"/>
  <c r="J2381" i="187"/>
  <c r="I2381" i="187"/>
  <c r="C2381" i="187"/>
  <c r="J2380" i="187"/>
  <c r="I2380" i="187"/>
  <c r="C2380" i="187"/>
  <c r="J2379" i="187"/>
  <c r="I2379" i="187"/>
  <c r="C2379" i="187"/>
  <c r="J2378" i="187"/>
  <c r="I2378" i="187"/>
  <c r="C2378" i="187"/>
  <c r="J2377" i="187"/>
  <c r="I2377" i="187"/>
  <c r="C2377" i="187"/>
  <c r="J2376" i="187"/>
  <c r="I2376" i="187"/>
  <c r="C2376" i="187"/>
  <c r="C2375" i="187"/>
  <c r="F2373" i="187"/>
  <c r="C2373" i="187"/>
  <c r="J2371" i="187"/>
  <c r="I2371" i="187"/>
  <c r="C2371" i="187"/>
  <c r="J2370" i="187"/>
  <c r="I2370" i="187"/>
  <c r="C2370" i="187"/>
  <c r="J2369" i="187"/>
  <c r="I2369" i="187"/>
  <c r="C2369" i="187"/>
  <c r="J2368" i="187"/>
  <c r="I2368" i="187"/>
  <c r="C2368" i="187"/>
  <c r="J2367" i="187"/>
  <c r="I2367" i="187"/>
  <c r="C2367" i="187"/>
  <c r="J2366" i="187"/>
  <c r="I2366" i="187"/>
  <c r="C2366" i="187"/>
  <c r="J2365" i="187"/>
  <c r="I2365" i="187"/>
  <c r="C2365" i="187"/>
  <c r="J2364" i="187"/>
  <c r="I2364" i="187"/>
  <c r="C2364" i="187"/>
  <c r="J2363" i="187"/>
  <c r="I2363" i="187"/>
  <c r="C2363" i="187"/>
  <c r="J2362" i="187"/>
  <c r="I2362" i="187"/>
  <c r="C2362" i="187"/>
  <c r="J2361" i="187"/>
  <c r="I2361" i="187"/>
  <c r="C2361" i="187"/>
  <c r="J2360" i="187"/>
  <c r="I2360" i="187"/>
  <c r="C2360" i="187"/>
  <c r="J2359" i="187"/>
  <c r="I2359" i="187"/>
  <c r="C2359" i="187"/>
  <c r="J2358" i="187"/>
  <c r="I2358" i="187"/>
  <c r="C2358" i="187"/>
  <c r="J2357" i="187"/>
  <c r="I2357" i="187"/>
  <c r="C2357" i="187"/>
  <c r="J2356" i="187"/>
  <c r="I2356" i="187"/>
  <c r="C2356" i="187"/>
  <c r="J2355" i="187"/>
  <c r="I2355" i="187"/>
  <c r="C2355" i="187"/>
  <c r="J2354" i="187"/>
  <c r="I2354" i="187"/>
  <c r="C2354" i="187"/>
  <c r="J2353" i="187"/>
  <c r="I2353" i="187"/>
  <c r="C2353" i="187"/>
  <c r="J2352" i="187"/>
  <c r="I2352" i="187"/>
  <c r="C2352" i="187"/>
  <c r="J2351" i="187"/>
  <c r="I2351" i="187"/>
  <c r="C2351" i="187"/>
  <c r="J2350" i="187"/>
  <c r="I2350" i="187"/>
  <c r="C2350" i="187"/>
  <c r="J2349" i="187"/>
  <c r="I2349" i="187"/>
  <c r="C2349" i="187"/>
  <c r="J2348" i="187"/>
  <c r="I2348" i="187"/>
  <c r="C2348" i="187"/>
  <c r="J2347" i="187"/>
  <c r="I2347" i="187"/>
  <c r="C2347" i="187"/>
  <c r="J2346" i="187"/>
  <c r="I2346" i="187"/>
  <c r="C2346" i="187"/>
  <c r="J2345" i="187"/>
  <c r="I2345" i="187"/>
  <c r="C2345" i="187"/>
  <c r="J2344" i="187"/>
  <c r="I2344" i="187"/>
  <c r="C2344" i="187"/>
  <c r="J2343" i="187"/>
  <c r="I2343" i="187"/>
  <c r="C2343" i="187"/>
  <c r="J2342" i="187"/>
  <c r="I2342" i="187"/>
  <c r="C2342" i="187"/>
  <c r="J2341" i="187"/>
  <c r="I2341" i="187"/>
  <c r="C2341" i="187"/>
  <c r="J2340" i="187"/>
  <c r="I2340" i="187"/>
  <c r="C2340" i="187"/>
  <c r="J2339" i="187"/>
  <c r="I2339" i="187"/>
  <c r="C2339" i="187"/>
  <c r="J2338" i="187"/>
  <c r="I2338" i="187"/>
  <c r="C2338" i="187"/>
  <c r="J2337" i="187"/>
  <c r="I2337" i="187"/>
  <c r="C2337" i="187"/>
  <c r="J2336" i="187"/>
  <c r="I2336" i="187"/>
  <c r="C2336" i="187"/>
  <c r="J2335" i="187"/>
  <c r="I2335" i="187"/>
  <c r="C2335" i="187"/>
  <c r="J2334" i="187"/>
  <c r="I2334" i="187"/>
  <c r="C2334" i="187"/>
  <c r="J2333" i="187"/>
  <c r="I2333" i="187"/>
  <c r="C2333" i="187"/>
  <c r="J2332" i="187"/>
  <c r="I2332" i="187"/>
  <c r="C2332" i="187"/>
  <c r="J2331" i="187"/>
  <c r="I2331" i="187"/>
  <c r="C2331" i="187"/>
  <c r="J2330" i="187"/>
  <c r="I2330" i="187"/>
  <c r="C2330" i="187"/>
  <c r="J2329" i="187"/>
  <c r="I2329" i="187"/>
  <c r="C2329" i="187"/>
  <c r="J2328" i="187"/>
  <c r="I2328" i="187"/>
  <c r="C2328" i="187"/>
  <c r="J2327" i="187"/>
  <c r="I2327" i="187"/>
  <c r="C2327" i="187"/>
  <c r="J2326" i="187"/>
  <c r="I2326" i="187"/>
  <c r="C2326" i="187"/>
  <c r="J2325" i="187"/>
  <c r="I2325" i="187"/>
  <c r="C2325" i="187"/>
  <c r="J2324" i="187"/>
  <c r="I2324" i="187"/>
  <c r="C2324" i="187"/>
  <c r="J2323" i="187"/>
  <c r="I2323" i="187"/>
  <c r="C2323" i="187"/>
  <c r="J2322" i="187"/>
  <c r="I2322" i="187"/>
  <c r="C2322" i="187"/>
  <c r="J2321" i="187"/>
  <c r="I2321" i="187"/>
  <c r="C2321" i="187"/>
  <c r="J2320" i="187"/>
  <c r="I2320" i="187"/>
  <c r="C2320" i="187"/>
  <c r="J2319" i="187"/>
  <c r="I2319" i="187"/>
  <c r="C2319" i="187"/>
  <c r="J2318" i="187"/>
  <c r="I2318" i="187"/>
  <c r="C2318" i="187"/>
  <c r="J2317" i="187"/>
  <c r="I2317" i="187"/>
  <c r="C2317" i="187"/>
  <c r="J2316" i="187"/>
  <c r="I2316" i="187"/>
  <c r="C2316" i="187"/>
  <c r="F2314" i="187"/>
  <c r="C2314" i="187"/>
  <c r="J2312" i="187"/>
  <c r="I2312" i="187"/>
  <c r="C2312" i="187"/>
  <c r="J2311" i="187"/>
  <c r="I2311" i="187"/>
  <c r="C2311" i="187"/>
  <c r="J2310" i="187"/>
  <c r="I2310" i="187"/>
  <c r="C2310" i="187"/>
  <c r="J2309" i="187"/>
  <c r="I2309" i="187"/>
  <c r="C2309" i="187"/>
  <c r="J2308" i="187"/>
  <c r="I2308" i="187"/>
  <c r="C2308" i="187"/>
  <c r="J2307" i="187"/>
  <c r="I2307" i="187"/>
  <c r="C2307" i="187"/>
  <c r="J2306" i="187"/>
  <c r="I2306" i="187"/>
  <c r="C2306" i="187"/>
  <c r="J2305" i="187"/>
  <c r="I2305" i="187"/>
  <c r="C2305" i="187"/>
  <c r="J2304" i="187"/>
  <c r="I2304" i="187"/>
  <c r="C2304" i="187"/>
  <c r="J2303" i="187"/>
  <c r="I2303" i="187"/>
  <c r="C2303" i="187"/>
  <c r="J2302" i="187"/>
  <c r="I2302" i="187"/>
  <c r="C2302" i="187"/>
  <c r="J2301" i="187"/>
  <c r="I2301" i="187"/>
  <c r="C2301" i="187"/>
  <c r="J2300" i="187"/>
  <c r="I2300" i="187"/>
  <c r="C2300" i="187"/>
  <c r="J2299" i="187"/>
  <c r="I2299" i="187"/>
  <c r="C2299" i="187"/>
  <c r="J2298" i="187"/>
  <c r="I2298" i="187"/>
  <c r="C2298" i="187"/>
  <c r="J2297" i="187"/>
  <c r="I2297" i="187"/>
  <c r="C2297" i="187"/>
  <c r="J2296" i="187"/>
  <c r="I2296" i="187"/>
  <c r="C2296" i="187"/>
  <c r="J2295" i="187"/>
  <c r="I2295" i="187"/>
  <c r="C2295" i="187"/>
  <c r="J2294" i="187"/>
  <c r="I2294" i="187"/>
  <c r="C2294" i="187"/>
  <c r="J2293" i="187"/>
  <c r="I2293" i="187"/>
  <c r="C2293" i="187"/>
  <c r="J2292" i="187"/>
  <c r="I2292" i="187"/>
  <c r="C2292" i="187"/>
  <c r="J2291" i="187"/>
  <c r="I2291" i="187"/>
  <c r="F2291" i="187"/>
  <c r="C2291" i="187"/>
  <c r="J2290" i="187"/>
  <c r="I2290" i="187"/>
  <c r="J2289" i="187"/>
  <c r="I2289" i="187"/>
  <c r="C2289" i="187"/>
  <c r="J2288" i="187"/>
  <c r="I2288" i="187"/>
  <c r="C2288" i="187"/>
  <c r="J2287" i="187"/>
  <c r="I2287" i="187"/>
  <c r="C2287" i="187"/>
  <c r="J2286" i="187"/>
  <c r="I2286" i="187"/>
  <c r="F2286" i="187"/>
  <c r="C2286" i="187"/>
  <c r="J2285" i="187"/>
  <c r="I2285" i="187"/>
  <c r="C2285" i="187"/>
  <c r="J2284" i="187"/>
  <c r="I2284" i="187"/>
  <c r="C2284" i="187"/>
  <c r="J2283" i="187"/>
  <c r="I2283" i="187"/>
  <c r="C2283" i="187"/>
  <c r="J2282" i="187"/>
  <c r="I2282" i="187"/>
  <c r="C2282" i="187"/>
  <c r="J2281" i="187"/>
  <c r="I2281" i="187"/>
  <c r="C2281" i="187"/>
  <c r="J2280" i="187"/>
  <c r="I2280" i="187"/>
  <c r="C2280" i="187"/>
  <c r="C2279" i="187"/>
  <c r="F2277" i="187"/>
  <c r="C2277" i="187"/>
  <c r="J2275" i="187"/>
  <c r="I2275" i="187"/>
  <c r="C2275" i="187"/>
  <c r="J2274" i="187"/>
  <c r="I2274" i="187"/>
  <c r="C2274" i="187"/>
  <c r="J2273" i="187"/>
  <c r="I2273" i="187"/>
  <c r="C2273" i="187"/>
  <c r="J2272" i="187"/>
  <c r="I2272" i="187"/>
  <c r="C2272" i="187"/>
  <c r="J2271" i="187"/>
  <c r="I2271" i="187"/>
  <c r="C2271" i="187"/>
  <c r="J2270" i="187"/>
  <c r="I2270" i="187"/>
  <c r="C2270" i="187"/>
  <c r="J2269" i="187"/>
  <c r="I2269" i="187"/>
  <c r="C2269" i="187"/>
  <c r="J2268" i="187"/>
  <c r="I2268" i="187"/>
  <c r="C2268" i="187"/>
  <c r="J2267" i="187"/>
  <c r="I2267" i="187"/>
  <c r="C2267" i="187"/>
  <c r="J2266" i="187"/>
  <c r="I2266" i="187"/>
  <c r="C2266" i="187"/>
  <c r="J2265" i="187"/>
  <c r="I2265" i="187"/>
  <c r="C2265" i="187"/>
  <c r="J2264" i="187"/>
  <c r="I2264" i="187"/>
  <c r="C2264" i="187"/>
  <c r="J2263" i="187"/>
  <c r="I2263" i="187"/>
  <c r="C2263" i="187"/>
  <c r="J2262" i="187"/>
  <c r="I2262" i="187"/>
  <c r="C2262" i="187"/>
  <c r="J2261" i="187"/>
  <c r="I2261" i="187"/>
  <c r="C2261" i="187"/>
  <c r="J2260" i="187"/>
  <c r="I2260" i="187"/>
  <c r="C2260" i="187"/>
  <c r="J2259" i="187"/>
  <c r="I2259" i="187"/>
  <c r="C2259" i="187"/>
  <c r="J2258" i="187"/>
  <c r="I2258" i="187"/>
  <c r="C2258" i="187"/>
  <c r="J2257" i="187"/>
  <c r="I2257" i="187"/>
  <c r="C2257" i="187"/>
  <c r="J2256" i="187"/>
  <c r="I2256" i="187"/>
  <c r="C2256" i="187"/>
  <c r="J2255" i="187"/>
  <c r="I2255" i="187"/>
  <c r="C2255" i="187"/>
  <c r="J2254" i="187"/>
  <c r="I2254" i="187"/>
  <c r="F2254" i="187"/>
  <c r="C2254" i="187"/>
  <c r="J2253" i="187"/>
  <c r="I2253" i="187"/>
  <c r="F2253" i="187"/>
  <c r="C2253" i="187"/>
  <c r="J2252" i="187"/>
  <c r="I2252" i="187"/>
  <c r="F2252" i="187"/>
  <c r="C2252" i="187"/>
  <c r="J2251" i="187"/>
  <c r="I2251" i="187"/>
  <c r="F2251" i="187"/>
  <c r="C2251" i="187"/>
  <c r="J2250" i="187"/>
  <c r="I2250" i="187"/>
  <c r="F2250" i="187"/>
  <c r="C2250" i="187"/>
  <c r="J2249" i="187"/>
  <c r="I2249" i="187"/>
  <c r="F2249" i="187"/>
  <c r="C2249" i="187"/>
  <c r="J2248" i="187"/>
  <c r="I2248" i="187"/>
  <c r="F2248" i="187"/>
  <c r="C2248" i="187"/>
  <c r="J2247" i="187"/>
  <c r="I2247" i="187"/>
  <c r="F2247" i="187"/>
  <c r="C2247" i="187"/>
  <c r="J2246" i="187"/>
  <c r="I2246" i="187"/>
  <c r="F2246" i="187"/>
  <c r="C2246" i="187"/>
  <c r="J2245" i="187"/>
  <c r="I2245" i="187"/>
  <c r="F2245" i="187"/>
  <c r="C2245" i="187"/>
  <c r="J2244" i="187"/>
  <c r="I2244" i="187"/>
  <c r="F2244" i="187"/>
  <c r="C2244" i="187"/>
  <c r="J2243" i="187"/>
  <c r="I2243" i="187"/>
  <c r="F2243" i="187"/>
  <c r="C2243" i="187"/>
  <c r="J2242" i="187"/>
  <c r="I2242" i="187"/>
  <c r="C2242" i="187"/>
  <c r="J2241" i="187"/>
  <c r="I2241" i="187"/>
  <c r="F2241" i="187"/>
  <c r="C2241" i="187"/>
  <c r="J2240" i="187"/>
  <c r="I2240" i="187"/>
  <c r="F2240" i="187"/>
  <c r="C2240" i="187"/>
  <c r="J2239" i="187"/>
  <c r="I2239" i="187"/>
  <c r="F2239" i="187"/>
  <c r="C2239" i="187"/>
  <c r="J2238" i="187"/>
  <c r="I2238" i="187"/>
  <c r="F2238" i="187"/>
  <c r="C2238" i="187"/>
  <c r="J2237" i="187"/>
  <c r="I2237" i="187"/>
  <c r="F2237" i="187"/>
  <c r="C2237" i="187"/>
  <c r="J2236" i="187"/>
  <c r="I2236" i="187"/>
  <c r="F2236" i="187"/>
  <c r="C2236" i="187"/>
  <c r="J2235" i="187"/>
  <c r="I2235" i="187"/>
  <c r="F2235" i="187"/>
  <c r="C2235" i="187"/>
  <c r="J2234" i="187"/>
  <c r="I2234" i="187"/>
  <c r="F2234" i="187"/>
  <c r="C2234" i="187"/>
  <c r="J2233" i="187"/>
  <c r="I2233" i="187"/>
  <c r="F2233" i="187"/>
  <c r="C2233" i="187"/>
  <c r="J2232" i="187"/>
  <c r="I2232" i="187"/>
  <c r="F2232" i="187"/>
  <c r="C2232" i="187"/>
  <c r="J2231" i="187"/>
  <c r="I2231" i="187"/>
  <c r="F2231" i="187"/>
  <c r="C2231" i="187"/>
  <c r="J2230" i="187"/>
  <c r="I2230" i="187"/>
  <c r="F2230" i="187"/>
  <c r="C2230" i="187"/>
  <c r="J2229" i="187"/>
  <c r="I2229" i="187"/>
  <c r="F2229" i="187"/>
  <c r="C2229" i="187"/>
  <c r="J2228" i="187"/>
  <c r="I2228" i="187"/>
  <c r="C2228" i="187"/>
  <c r="J2227" i="187"/>
  <c r="I2227" i="187"/>
  <c r="C2227" i="187"/>
  <c r="J2226" i="187"/>
  <c r="I2226" i="187"/>
  <c r="C2226" i="187"/>
  <c r="J2225" i="187"/>
  <c r="I2225" i="187"/>
  <c r="C2225" i="187"/>
  <c r="J2224" i="187"/>
  <c r="I2224" i="187"/>
  <c r="C2224" i="187"/>
  <c r="J2223" i="187"/>
  <c r="I2223" i="187"/>
  <c r="C2223" i="187"/>
  <c r="J2222" i="187"/>
  <c r="I2222" i="187"/>
  <c r="C2222" i="187"/>
  <c r="J2221" i="187"/>
  <c r="I2221" i="187"/>
  <c r="C2221" i="187"/>
  <c r="J2220" i="187"/>
  <c r="I2220" i="187"/>
  <c r="C2220" i="187"/>
  <c r="F2218" i="187"/>
  <c r="C2218" i="187"/>
  <c r="J2216" i="187"/>
  <c r="I2216" i="187"/>
  <c r="C2216" i="187"/>
  <c r="J2215" i="187"/>
  <c r="I2215" i="187"/>
  <c r="C2215" i="187"/>
  <c r="J2214" i="187"/>
  <c r="I2214" i="187"/>
  <c r="C2214" i="187"/>
  <c r="J2213" i="187"/>
  <c r="I2213" i="187"/>
  <c r="C2213" i="187"/>
  <c r="J2212" i="187"/>
  <c r="I2212" i="187"/>
  <c r="C2212" i="187"/>
  <c r="J2211" i="187"/>
  <c r="I2211" i="187"/>
  <c r="C2211" i="187"/>
  <c r="J2210" i="187"/>
  <c r="I2210" i="187"/>
  <c r="C2210" i="187"/>
  <c r="J2209" i="187"/>
  <c r="I2209" i="187"/>
  <c r="C2209" i="187"/>
  <c r="J2208" i="187"/>
  <c r="I2208" i="187"/>
  <c r="C2208" i="187"/>
  <c r="J2207" i="187"/>
  <c r="I2207" i="187"/>
  <c r="C2207" i="187"/>
  <c r="J2206" i="187"/>
  <c r="I2206" i="187"/>
  <c r="C2206" i="187"/>
  <c r="J2205" i="187"/>
  <c r="I2205" i="187"/>
  <c r="C2205" i="187"/>
  <c r="J2204" i="187"/>
  <c r="I2204" i="187"/>
  <c r="C2204" i="187"/>
  <c r="J2203" i="187"/>
  <c r="I2203" i="187"/>
  <c r="C2203" i="187"/>
  <c r="J2202" i="187"/>
  <c r="I2202" i="187"/>
  <c r="C2202" i="187"/>
  <c r="J2201" i="187"/>
  <c r="I2201" i="187"/>
  <c r="C2201" i="187"/>
  <c r="J2200" i="187"/>
  <c r="I2200" i="187"/>
  <c r="C2200" i="187"/>
  <c r="J2199" i="187"/>
  <c r="I2199" i="187"/>
  <c r="C2199" i="187"/>
  <c r="J2198" i="187"/>
  <c r="I2198" i="187"/>
  <c r="C2198" i="187"/>
  <c r="J2197" i="187"/>
  <c r="I2197" i="187"/>
  <c r="C2197" i="187"/>
  <c r="J2196" i="187"/>
  <c r="I2196" i="187"/>
  <c r="C2196" i="187"/>
  <c r="J2195" i="187"/>
  <c r="I2195" i="187"/>
  <c r="F2195" i="187"/>
  <c r="C2195" i="187"/>
  <c r="J2194" i="187"/>
  <c r="I2194" i="187"/>
  <c r="J2193" i="187"/>
  <c r="I2193" i="187"/>
  <c r="C2193" i="187"/>
  <c r="J2192" i="187"/>
  <c r="I2192" i="187"/>
  <c r="C2192" i="187"/>
  <c r="J2191" i="187"/>
  <c r="I2191" i="187"/>
  <c r="C2191" i="187"/>
  <c r="J2190" i="187"/>
  <c r="I2190" i="187"/>
  <c r="F2190" i="187"/>
  <c r="C2190" i="187"/>
  <c r="J2189" i="187"/>
  <c r="I2189" i="187"/>
  <c r="C2189" i="187"/>
  <c r="J2188" i="187"/>
  <c r="I2188" i="187"/>
  <c r="C2188" i="187"/>
  <c r="J2187" i="187"/>
  <c r="I2187" i="187"/>
  <c r="C2187" i="187"/>
  <c r="J2186" i="187"/>
  <c r="I2186" i="187"/>
  <c r="C2186" i="187"/>
  <c r="J2185" i="187"/>
  <c r="I2185" i="187"/>
  <c r="C2185" i="187"/>
  <c r="J2184" i="187"/>
  <c r="I2184" i="187"/>
  <c r="C2184" i="187"/>
  <c r="C2183" i="187"/>
  <c r="F2181" i="187"/>
  <c r="C2181" i="187"/>
  <c r="J2179" i="187"/>
  <c r="I2179" i="187"/>
  <c r="C2179" i="187"/>
  <c r="J2178" i="187"/>
  <c r="I2178" i="187"/>
  <c r="C2178" i="187"/>
  <c r="J2177" i="187"/>
  <c r="I2177" i="187"/>
  <c r="C2177" i="187"/>
  <c r="J2176" i="187"/>
  <c r="I2176" i="187"/>
  <c r="C2176" i="187"/>
  <c r="J2175" i="187"/>
  <c r="I2175" i="187"/>
  <c r="C2175" i="187"/>
  <c r="J2174" i="187"/>
  <c r="I2174" i="187"/>
  <c r="C2174" i="187"/>
  <c r="J2173" i="187"/>
  <c r="I2173" i="187"/>
  <c r="C2173" i="187"/>
  <c r="J2172" i="187"/>
  <c r="I2172" i="187"/>
  <c r="C2172" i="187"/>
  <c r="J2171" i="187"/>
  <c r="I2171" i="187"/>
  <c r="C2171" i="187"/>
  <c r="J2170" i="187"/>
  <c r="I2170" i="187"/>
  <c r="C2170" i="187"/>
  <c r="J2169" i="187"/>
  <c r="I2169" i="187"/>
  <c r="C2169" i="187"/>
  <c r="J2168" i="187"/>
  <c r="I2168" i="187"/>
  <c r="C2168" i="187"/>
  <c r="J2167" i="187"/>
  <c r="I2167" i="187"/>
  <c r="C2167" i="187"/>
  <c r="J2166" i="187"/>
  <c r="I2166" i="187"/>
  <c r="C2166" i="187"/>
  <c r="J2165" i="187"/>
  <c r="I2165" i="187"/>
  <c r="C2165" i="187"/>
  <c r="J2164" i="187"/>
  <c r="I2164" i="187"/>
  <c r="C2164" i="187"/>
  <c r="J2163" i="187"/>
  <c r="I2163" i="187"/>
  <c r="C2163" i="187"/>
  <c r="J2162" i="187"/>
  <c r="I2162" i="187"/>
  <c r="C2162" i="187"/>
  <c r="J2161" i="187"/>
  <c r="I2161" i="187"/>
  <c r="C2161" i="187"/>
  <c r="J2160" i="187"/>
  <c r="I2160" i="187"/>
  <c r="C2160" i="187"/>
  <c r="J2159" i="187"/>
  <c r="I2159" i="187"/>
  <c r="C2159" i="187"/>
  <c r="J2158" i="187"/>
  <c r="I2158" i="187"/>
  <c r="F2158" i="187"/>
  <c r="C2158" i="187"/>
  <c r="J2157" i="187"/>
  <c r="I2157" i="187"/>
  <c r="F2157" i="187"/>
  <c r="C2157" i="187"/>
  <c r="J2156" i="187"/>
  <c r="I2156" i="187"/>
  <c r="F2156" i="187"/>
  <c r="C2156" i="187"/>
  <c r="J2155" i="187"/>
  <c r="I2155" i="187"/>
  <c r="F2155" i="187"/>
  <c r="C2155" i="187"/>
  <c r="J2154" i="187"/>
  <c r="I2154" i="187"/>
  <c r="F2154" i="187"/>
  <c r="C2154" i="187"/>
  <c r="J2153" i="187"/>
  <c r="I2153" i="187"/>
  <c r="F2153" i="187"/>
  <c r="C2153" i="187"/>
  <c r="J2152" i="187"/>
  <c r="I2152" i="187"/>
  <c r="F2152" i="187"/>
  <c r="C2152" i="187"/>
  <c r="J2151" i="187"/>
  <c r="I2151" i="187"/>
  <c r="F2151" i="187"/>
  <c r="C2151" i="187"/>
  <c r="J2150" i="187"/>
  <c r="I2150" i="187"/>
  <c r="F2150" i="187"/>
  <c r="C2150" i="187"/>
  <c r="J2149" i="187"/>
  <c r="I2149" i="187"/>
  <c r="F2149" i="187"/>
  <c r="C2149" i="187"/>
  <c r="J2148" i="187"/>
  <c r="I2148" i="187"/>
  <c r="F2148" i="187"/>
  <c r="C2148" i="187"/>
  <c r="J2147" i="187"/>
  <c r="I2147" i="187"/>
  <c r="F2147" i="187"/>
  <c r="C2147" i="187"/>
  <c r="J2146" i="187"/>
  <c r="I2146" i="187"/>
  <c r="C2146" i="187"/>
  <c r="J2145" i="187"/>
  <c r="I2145" i="187"/>
  <c r="F2145" i="187"/>
  <c r="C2145" i="187"/>
  <c r="J2144" i="187"/>
  <c r="I2144" i="187"/>
  <c r="F2144" i="187"/>
  <c r="C2144" i="187"/>
  <c r="J2143" i="187"/>
  <c r="I2143" i="187"/>
  <c r="F2143" i="187"/>
  <c r="C2143" i="187"/>
  <c r="J2142" i="187"/>
  <c r="I2142" i="187"/>
  <c r="F2142" i="187"/>
  <c r="C2142" i="187"/>
  <c r="J2141" i="187"/>
  <c r="I2141" i="187"/>
  <c r="F2141" i="187"/>
  <c r="C2141" i="187"/>
  <c r="J2140" i="187"/>
  <c r="I2140" i="187"/>
  <c r="F2140" i="187"/>
  <c r="C2140" i="187"/>
  <c r="J2139" i="187"/>
  <c r="I2139" i="187"/>
  <c r="F2139" i="187"/>
  <c r="C2139" i="187"/>
  <c r="J2138" i="187"/>
  <c r="I2138" i="187"/>
  <c r="F2138" i="187"/>
  <c r="C2138" i="187"/>
  <c r="J2137" i="187"/>
  <c r="I2137" i="187"/>
  <c r="F2137" i="187"/>
  <c r="C2137" i="187"/>
  <c r="J2136" i="187"/>
  <c r="I2136" i="187"/>
  <c r="F2136" i="187"/>
  <c r="C2136" i="187"/>
  <c r="J2135" i="187"/>
  <c r="I2135" i="187"/>
  <c r="F2135" i="187"/>
  <c r="C2135" i="187"/>
  <c r="J2134" i="187"/>
  <c r="I2134" i="187"/>
  <c r="F2134" i="187"/>
  <c r="C2134" i="187"/>
  <c r="J2133" i="187"/>
  <c r="I2133" i="187"/>
  <c r="F2133" i="187"/>
  <c r="C2133" i="187"/>
  <c r="J2132" i="187"/>
  <c r="I2132" i="187"/>
  <c r="C2132" i="187"/>
  <c r="J2131" i="187"/>
  <c r="I2131" i="187"/>
  <c r="C2131" i="187"/>
  <c r="J2130" i="187"/>
  <c r="I2130" i="187"/>
  <c r="C2130" i="187"/>
  <c r="J2129" i="187"/>
  <c r="I2129" i="187"/>
  <c r="C2129" i="187"/>
  <c r="J2128" i="187"/>
  <c r="I2128" i="187"/>
  <c r="C2128" i="187"/>
  <c r="J2127" i="187"/>
  <c r="I2127" i="187"/>
  <c r="C2127" i="187"/>
  <c r="J2126" i="187"/>
  <c r="I2126" i="187"/>
  <c r="C2126" i="187"/>
  <c r="J2125" i="187"/>
  <c r="I2125" i="187"/>
  <c r="C2125" i="187"/>
  <c r="J2124" i="187"/>
  <c r="I2124" i="187"/>
  <c r="C2124" i="187"/>
  <c r="F2122" i="187"/>
  <c r="C2122" i="187"/>
  <c r="J2120" i="187"/>
  <c r="I2120" i="187"/>
  <c r="C2120" i="187"/>
  <c r="J2119" i="187"/>
  <c r="I2119" i="187"/>
  <c r="C2119" i="187"/>
  <c r="J2118" i="187"/>
  <c r="I2118" i="187"/>
  <c r="C2118" i="187"/>
  <c r="J2117" i="187"/>
  <c r="I2117" i="187"/>
  <c r="C2117" i="187"/>
  <c r="J2116" i="187"/>
  <c r="I2116" i="187"/>
  <c r="C2116" i="187"/>
  <c r="J2115" i="187"/>
  <c r="I2115" i="187"/>
  <c r="C2115" i="187"/>
  <c r="J2114" i="187"/>
  <c r="I2114" i="187"/>
  <c r="C2114" i="187"/>
  <c r="J2113" i="187"/>
  <c r="I2113" i="187"/>
  <c r="C2113" i="187"/>
  <c r="J2112" i="187"/>
  <c r="I2112" i="187"/>
  <c r="C2112" i="187"/>
  <c r="J2111" i="187"/>
  <c r="I2111" i="187"/>
  <c r="C2111" i="187"/>
  <c r="J2110" i="187"/>
  <c r="I2110" i="187"/>
  <c r="C2110" i="187"/>
  <c r="J2109" i="187"/>
  <c r="I2109" i="187"/>
  <c r="C2109" i="187"/>
  <c r="J2108" i="187"/>
  <c r="I2108" i="187"/>
  <c r="C2108" i="187"/>
  <c r="J2107" i="187"/>
  <c r="I2107" i="187"/>
  <c r="C2107" i="187"/>
  <c r="J2106" i="187"/>
  <c r="I2106" i="187"/>
  <c r="C2106" i="187"/>
  <c r="J2105" i="187"/>
  <c r="I2105" i="187"/>
  <c r="C2105" i="187"/>
  <c r="J2104" i="187"/>
  <c r="I2104" i="187"/>
  <c r="C2104" i="187"/>
  <c r="J2103" i="187"/>
  <c r="I2103" i="187"/>
  <c r="C2103" i="187"/>
  <c r="J2102" i="187"/>
  <c r="I2102" i="187"/>
  <c r="C2102" i="187"/>
  <c r="J2101" i="187"/>
  <c r="I2101" i="187"/>
  <c r="C2101" i="187"/>
  <c r="J2100" i="187"/>
  <c r="I2100" i="187"/>
  <c r="C2100" i="187"/>
  <c r="J2099" i="187"/>
  <c r="I2099" i="187"/>
  <c r="F2099" i="187"/>
  <c r="C2099" i="187"/>
  <c r="J2098" i="187"/>
  <c r="I2098" i="187"/>
  <c r="J2097" i="187"/>
  <c r="I2097" i="187"/>
  <c r="C2097" i="187"/>
  <c r="J2096" i="187"/>
  <c r="I2096" i="187"/>
  <c r="C2096" i="187"/>
  <c r="J2095" i="187"/>
  <c r="I2095" i="187"/>
  <c r="C2095" i="187"/>
  <c r="J2094" i="187"/>
  <c r="I2094" i="187"/>
  <c r="F2094" i="187"/>
  <c r="C2094" i="187"/>
  <c r="J2093" i="187"/>
  <c r="I2093" i="187"/>
  <c r="C2093" i="187"/>
  <c r="J2092" i="187"/>
  <c r="I2092" i="187"/>
  <c r="C2092" i="187"/>
  <c r="J2091" i="187"/>
  <c r="I2091" i="187"/>
  <c r="C2091" i="187"/>
  <c r="J2090" i="187"/>
  <c r="I2090" i="187"/>
  <c r="C2090" i="187"/>
  <c r="J2089" i="187"/>
  <c r="I2089" i="187"/>
  <c r="C2089" i="187"/>
  <c r="J2088" i="187"/>
  <c r="I2088" i="187"/>
  <c r="C2088" i="187"/>
  <c r="C2087" i="187"/>
  <c r="F2085" i="187"/>
  <c r="C2085" i="187"/>
  <c r="J2083" i="187"/>
  <c r="I2083" i="187"/>
  <c r="C2083" i="187"/>
  <c r="J2082" i="187"/>
  <c r="I2082" i="187"/>
  <c r="C2082" i="187"/>
  <c r="J2081" i="187"/>
  <c r="I2081" i="187"/>
  <c r="C2081" i="187"/>
  <c r="J2080" i="187"/>
  <c r="I2080" i="187"/>
  <c r="C2080" i="187"/>
  <c r="J2079" i="187"/>
  <c r="I2079" i="187"/>
  <c r="C2079" i="187"/>
  <c r="J2078" i="187"/>
  <c r="I2078" i="187"/>
  <c r="C2078" i="187"/>
  <c r="J2077" i="187"/>
  <c r="I2077" i="187"/>
  <c r="C2077" i="187"/>
  <c r="J2076" i="187"/>
  <c r="I2076" i="187"/>
  <c r="C2076" i="187"/>
  <c r="J2075" i="187"/>
  <c r="I2075" i="187"/>
  <c r="C2075" i="187"/>
  <c r="J2074" i="187"/>
  <c r="I2074" i="187"/>
  <c r="C2074" i="187"/>
  <c r="J2073" i="187"/>
  <c r="I2073" i="187"/>
  <c r="C2073" i="187"/>
  <c r="J2072" i="187"/>
  <c r="I2072" i="187"/>
  <c r="C2072" i="187"/>
  <c r="J2071" i="187"/>
  <c r="I2071" i="187"/>
  <c r="C2071" i="187"/>
  <c r="J2070" i="187"/>
  <c r="I2070" i="187"/>
  <c r="C2070" i="187"/>
  <c r="J2069" i="187"/>
  <c r="I2069" i="187"/>
  <c r="C2069" i="187"/>
  <c r="J2068" i="187"/>
  <c r="I2068" i="187"/>
  <c r="C2068" i="187"/>
  <c r="J2067" i="187"/>
  <c r="I2067" i="187"/>
  <c r="C2067" i="187"/>
  <c r="J2066" i="187"/>
  <c r="I2066" i="187"/>
  <c r="C2066" i="187"/>
  <c r="J2065" i="187"/>
  <c r="I2065" i="187"/>
  <c r="C2065" i="187"/>
  <c r="J2064" i="187"/>
  <c r="I2064" i="187"/>
  <c r="C2064" i="187"/>
  <c r="J2063" i="187"/>
  <c r="I2063" i="187"/>
  <c r="C2063" i="187"/>
  <c r="J2062" i="187"/>
  <c r="I2062" i="187"/>
  <c r="F2062" i="187"/>
  <c r="C2062" i="187"/>
  <c r="J2061" i="187"/>
  <c r="I2061" i="187"/>
  <c r="F2061" i="187"/>
  <c r="C2061" i="187"/>
  <c r="J2060" i="187"/>
  <c r="I2060" i="187"/>
  <c r="F2060" i="187"/>
  <c r="C2060" i="187"/>
  <c r="J2059" i="187"/>
  <c r="I2059" i="187"/>
  <c r="F2059" i="187"/>
  <c r="C2059" i="187"/>
  <c r="J2058" i="187"/>
  <c r="I2058" i="187"/>
  <c r="F2058" i="187"/>
  <c r="C2058" i="187"/>
  <c r="J2057" i="187"/>
  <c r="I2057" i="187"/>
  <c r="F2057" i="187"/>
  <c r="C2057" i="187"/>
  <c r="J2056" i="187"/>
  <c r="I2056" i="187"/>
  <c r="F2056" i="187"/>
  <c r="C2056" i="187"/>
  <c r="J2055" i="187"/>
  <c r="I2055" i="187"/>
  <c r="F2055" i="187"/>
  <c r="C2055" i="187"/>
  <c r="J2054" i="187"/>
  <c r="I2054" i="187"/>
  <c r="F2054" i="187"/>
  <c r="C2054" i="187"/>
  <c r="J2053" i="187"/>
  <c r="I2053" i="187"/>
  <c r="F2053" i="187"/>
  <c r="C2053" i="187"/>
  <c r="J2052" i="187"/>
  <c r="I2052" i="187"/>
  <c r="F2052" i="187"/>
  <c r="C2052" i="187"/>
  <c r="J2051" i="187"/>
  <c r="I2051" i="187"/>
  <c r="F2051" i="187"/>
  <c r="C2051" i="187"/>
  <c r="J2050" i="187"/>
  <c r="I2050" i="187"/>
  <c r="C2050" i="187"/>
  <c r="J2049" i="187"/>
  <c r="I2049" i="187"/>
  <c r="F2049" i="187"/>
  <c r="C2049" i="187"/>
  <c r="J2048" i="187"/>
  <c r="I2048" i="187"/>
  <c r="F2048" i="187"/>
  <c r="C2048" i="187"/>
  <c r="J2047" i="187"/>
  <c r="I2047" i="187"/>
  <c r="F2047" i="187"/>
  <c r="C2047" i="187"/>
  <c r="J2046" i="187"/>
  <c r="I2046" i="187"/>
  <c r="F2046" i="187"/>
  <c r="C2046" i="187"/>
  <c r="J2045" i="187"/>
  <c r="I2045" i="187"/>
  <c r="F2045" i="187"/>
  <c r="C2045" i="187"/>
  <c r="J2044" i="187"/>
  <c r="I2044" i="187"/>
  <c r="F2044" i="187"/>
  <c r="C2044" i="187"/>
  <c r="J2043" i="187"/>
  <c r="I2043" i="187"/>
  <c r="F2043" i="187"/>
  <c r="C2043" i="187"/>
  <c r="J2042" i="187"/>
  <c r="I2042" i="187"/>
  <c r="F2042" i="187"/>
  <c r="C2042" i="187"/>
  <c r="J2041" i="187"/>
  <c r="I2041" i="187"/>
  <c r="F2041" i="187"/>
  <c r="C2041" i="187"/>
  <c r="J2040" i="187"/>
  <c r="I2040" i="187"/>
  <c r="F2040" i="187"/>
  <c r="C2040" i="187"/>
  <c r="J2039" i="187"/>
  <c r="I2039" i="187"/>
  <c r="F2039" i="187"/>
  <c r="C2039" i="187"/>
  <c r="J2038" i="187"/>
  <c r="I2038" i="187"/>
  <c r="F2038" i="187"/>
  <c r="C2038" i="187"/>
  <c r="J2037" i="187"/>
  <c r="I2037" i="187"/>
  <c r="F2037" i="187"/>
  <c r="C2037" i="187"/>
  <c r="J2036" i="187"/>
  <c r="I2036" i="187"/>
  <c r="C2036" i="187"/>
  <c r="J2035" i="187"/>
  <c r="I2035" i="187"/>
  <c r="C2035" i="187"/>
  <c r="J2034" i="187"/>
  <c r="I2034" i="187"/>
  <c r="C2034" i="187"/>
  <c r="J2033" i="187"/>
  <c r="I2033" i="187"/>
  <c r="C2033" i="187"/>
  <c r="J2032" i="187"/>
  <c r="I2032" i="187"/>
  <c r="C2032" i="187"/>
  <c r="J2031" i="187"/>
  <c r="I2031" i="187"/>
  <c r="C2031" i="187"/>
  <c r="J2030" i="187"/>
  <c r="I2030" i="187"/>
  <c r="C2030" i="187"/>
  <c r="J2029" i="187"/>
  <c r="I2029" i="187"/>
  <c r="C2029" i="187"/>
  <c r="J2028" i="187"/>
  <c r="I2028" i="187"/>
  <c r="C2028" i="187"/>
  <c r="F2026" i="187"/>
  <c r="C2026" i="187"/>
  <c r="J2024" i="187"/>
  <c r="I2024" i="187"/>
  <c r="C2024" i="187"/>
  <c r="J2023" i="187"/>
  <c r="I2023" i="187"/>
  <c r="C2023" i="187"/>
  <c r="J2022" i="187"/>
  <c r="I2022" i="187"/>
  <c r="C2022" i="187"/>
  <c r="J2021" i="187"/>
  <c r="I2021" i="187"/>
  <c r="C2021" i="187"/>
  <c r="J2020" i="187"/>
  <c r="I2020" i="187"/>
  <c r="C2020" i="187"/>
  <c r="J2019" i="187"/>
  <c r="I2019" i="187"/>
  <c r="C2019" i="187"/>
  <c r="J2018" i="187"/>
  <c r="I2018" i="187"/>
  <c r="C2018" i="187"/>
  <c r="J2017" i="187"/>
  <c r="I2017" i="187"/>
  <c r="C2017" i="187"/>
  <c r="J2016" i="187"/>
  <c r="I2016" i="187"/>
  <c r="C2016" i="187"/>
  <c r="J2015" i="187"/>
  <c r="I2015" i="187"/>
  <c r="C2015" i="187"/>
  <c r="J2014" i="187"/>
  <c r="I2014" i="187"/>
  <c r="C2014" i="187"/>
  <c r="J2013" i="187"/>
  <c r="I2013" i="187"/>
  <c r="C2013" i="187"/>
  <c r="J2012" i="187"/>
  <c r="I2012" i="187"/>
  <c r="C2012" i="187"/>
  <c r="J2011" i="187"/>
  <c r="I2011" i="187"/>
  <c r="C2011" i="187"/>
  <c r="J2010" i="187"/>
  <c r="I2010" i="187"/>
  <c r="C2010" i="187"/>
  <c r="J2009" i="187"/>
  <c r="I2009" i="187"/>
  <c r="C2009" i="187"/>
  <c r="J2008" i="187"/>
  <c r="I2008" i="187"/>
  <c r="C2008" i="187"/>
  <c r="J2007" i="187"/>
  <c r="I2007" i="187"/>
  <c r="C2007" i="187"/>
  <c r="J2006" i="187"/>
  <c r="I2006" i="187"/>
  <c r="C2006" i="187"/>
  <c r="J2005" i="187"/>
  <c r="I2005" i="187"/>
  <c r="C2005" i="187"/>
  <c r="J2004" i="187"/>
  <c r="I2004" i="187"/>
  <c r="C2004" i="187"/>
  <c r="J2003" i="187"/>
  <c r="I2003" i="187"/>
  <c r="F2003" i="187"/>
  <c r="C2003" i="187"/>
  <c r="J2002" i="187"/>
  <c r="I2002" i="187"/>
  <c r="J2001" i="187"/>
  <c r="I2001" i="187"/>
  <c r="C2001" i="187"/>
  <c r="J2000" i="187"/>
  <c r="I2000" i="187"/>
  <c r="C2000" i="187"/>
  <c r="J1999" i="187"/>
  <c r="I1999" i="187"/>
  <c r="C1999" i="187"/>
  <c r="J1998" i="187"/>
  <c r="I1998" i="187"/>
  <c r="F1998" i="187"/>
  <c r="C1998" i="187"/>
  <c r="J1997" i="187"/>
  <c r="I1997" i="187"/>
  <c r="C1997" i="187"/>
  <c r="J1996" i="187"/>
  <c r="I1996" i="187"/>
  <c r="C1996" i="187"/>
  <c r="J1995" i="187"/>
  <c r="I1995" i="187"/>
  <c r="C1995" i="187"/>
  <c r="J1994" i="187"/>
  <c r="I1994" i="187"/>
  <c r="C1994" i="187"/>
  <c r="J1993" i="187"/>
  <c r="I1993" i="187"/>
  <c r="C1993" i="187"/>
  <c r="J1992" i="187"/>
  <c r="I1992" i="187"/>
  <c r="C1992" i="187"/>
  <c r="C1991" i="187"/>
  <c r="F1989" i="187"/>
  <c r="C1989" i="187"/>
  <c r="J1987" i="187"/>
  <c r="I1987" i="187"/>
  <c r="C1987" i="187"/>
  <c r="J1986" i="187"/>
  <c r="I1986" i="187"/>
  <c r="C1986" i="187"/>
  <c r="J1985" i="187"/>
  <c r="I1985" i="187"/>
  <c r="C1985" i="187"/>
  <c r="J1984" i="187"/>
  <c r="I1984" i="187"/>
  <c r="C1984" i="187"/>
  <c r="J1983" i="187"/>
  <c r="I1983" i="187"/>
  <c r="C1983" i="187"/>
  <c r="J1982" i="187"/>
  <c r="I1982" i="187"/>
  <c r="C1982" i="187"/>
  <c r="J1981" i="187"/>
  <c r="I1981" i="187"/>
  <c r="C1981" i="187"/>
  <c r="J1980" i="187"/>
  <c r="I1980" i="187"/>
  <c r="C1980" i="187"/>
  <c r="J1979" i="187"/>
  <c r="I1979" i="187"/>
  <c r="C1979" i="187"/>
  <c r="J1978" i="187"/>
  <c r="I1978" i="187"/>
  <c r="C1978" i="187"/>
  <c r="J1977" i="187"/>
  <c r="I1977" i="187"/>
  <c r="C1977" i="187"/>
  <c r="J1976" i="187"/>
  <c r="I1976" i="187"/>
  <c r="C1976" i="187"/>
  <c r="J1975" i="187"/>
  <c r="I1975" i="187"/>
  <c r="C1975" i="187"/>
  <c r="J1974" i="187"/>
  <c r="I1974" i="187"/>
  <c r="C1974" i="187"/>
  <c r="J1973" i="187"/>
  <c r="I1973" i="187"/>
  <c r="C1973" i="187"/>
  <c r="J1972" i="187"/>
  <c r="I1972" i="187"/>
  <c r="C1972" i="187"/>
  <c r="J1971" i="187"/>
  <c r="I1971" i="187"/>
  <c r="C1971" i="187"/>
  <c r="J1970" i="187"/>
  <c r="I1970" i="187"/>
  <c r="C1970" i="187"/>
  <c r="J1969" i="187"/>
  <c r="I1969" i="187"/>
  <c r="C1969" i="187"/>
  <c r="J1968" i="187"/>
  <c r="I1968" i="187"/>
  <c r="C1968" i="187"/>
  <c r="J1967" i="187"/>
  <c r="I1967" i="187"/>
  <c r="C1967" i="187"/>
  <c r="J1966" i="187"/>
  <c r="I1966" i="187"/>
  <c r="C1966" i="187"/>
  <c r="J1965" i="187"/>
  <c r="I1965" i="187"/>
  <c r="C1965" i="187"/>
  <c r="J1964" i="187"/>
  <c r="I1964" i="187"/>
  <c r="C1964" i="187"/>
  <c r="J1963" i="187"/>
  <c r="I1963" i="187"/>
  <c r="C1963" i="187"/>
  <c r="J1962" i="187"/>
  <c r="I1962" i="187"/>
  <c r="C1962" i="187"/>
  <c r="J1961" i="187"/>
  <c r="I1961" i="187"/>
  <c r="C1961" i="187"/>
  <c r="J1960" i="187"/>
  <c r="I1960" i="187"/>
  <c r="C1960" i="187"/>
  <c r="J1959" i="187"/>
  <c r="I1959" i="187"/>
  <c r="C1959" i="187"/>
  <c r="J1958" i="187"/>
  <c r="I1958" i="187"/>
  <c r="C1958" i="187"/>
  <c r="J1957" i="187"/>
  <c r="I1957" i="187"/>
  <c r="C1957" i="187"/>
  <c r="J1956" i="187"/>
  <c r="I1956" i="187"/>
  <c r="C1956" i="187"/>
  <c r="J1955" i="187"/>
  <c r="I1955" i="187"/>
  <c r="C1955" i="187"/>
  <c r="J1954" i="187"/>
  <c r="I1954" i="187"/>
  <c r="C1954" i="187"/>
  <c r="J1953" i="187"/>
  <c r="I1953" i="187"/>
  <c r="C1953" i="187"/>
  <c r="J1952" i="187"/>
  <c r="I1952" i="187"/>
  <c r="C1952" i="187"/>
  <c r="J1951" i="187"/>
  <c r="I1951" i="187"/>
  <c r="C1951" i="187"/>
  <c r="J1950" i="187"/>
  <c r="I1950" i="187"/>
  <c r="C1950" i="187"/>
  <c r="J1949" i="187"/>
  <c r="I1949" i="187"/>
  <c r="C1949" i="187"/>
  <c r="J1948" i="187"/>
  <c r="I1948" i="187"/>
  <c r="C1948" i="187"/>
  <c r="J1947" i="187"/>
  <c r="I1947" i="187"/>
  <c r="C1947" i="187"/>
  <c r="J1946" i="187"/>
  <c r="I1946" i="187"/>
  <c r="C1946" i="187"/>
  <c r="J1945" i="187"/>
  <c r="I1945" i="187"/>
  <c r="C1945" i="187"/>
  <c r="J1944" i="187"/>
  <c r="I1944" i="187"/>
  <c r="C1944" i="187"/>
  <c r="J1943" i="187"/>
  <c r="I1943" i="187"/>
  <c r="C1943" i="187"/>
  <c r="J1942" i="187"/>
  <c r="I1942" i="187"/>
  <c r="C1942" i="187"/>
  <c r="J1941" i="187"/>
  <c r="I1941" i="187"/>
  <c r="C1941" i="187"/>
  <c r="J1940" i="187"/>
  <c r="I1940" i="187"/>
  <c r="C1940" i="187"/>
  <c r="J1939" i="187"/>
  <c r="I1939" i="187"/>
  <c r="C1939" i="187"/>
  <c r="J1938" i="187"/>
  <c r="I1938" i="187"/>
  <c r="C1938" i="187"/>
  <c r="J1937" i="187"/>
  <c r="I1937" i="187"/>
  <c r="C1937" i="187"/>
  <c r="J1936" i="187"/>
  <c r="I1936" i="187"/>
  <c r="C1936" i="187"/>
  <c r="J1935" i="187"/>
  <c r="I1935" i="187"/>
  <c r="C1935" i="187"/>
  <c r="J1934" i="187"/>
  <c r="I1934" i="187"/>
  <c r="C1934" i="187"/>
  <c r="J1933" i="187"/>
  <c r="I1933" i="187"/>
  <c r="C1933" i="187"/>
  <c r="J1932" i="187"/>
  <c r="I1932" i="187"/>
  <c r="C1932" i="187"/>
  <c r="F1930" i="187"/>
  <c r="C1930" i="187"/>
  <c r="J1928" i="187"/>
  <c r="I1928" i="187"/>
  <c r="C1928" i="187"/>
  <c r="J1927" i="187"/>
  <c r="I1927" i="187"/>
  <c r="C1927" i="187"/>
  <c r="J1926" i="187"/>
  <c r="I1926" i="187"/>
  <c r="C1926" i="187"/>
  <c r="J1925" i="187"/>
  <c r="I1925" i="187"/>
  <c r="C1925" i="187"/>
  <c r="J1924" i="187"/>
  <c r="I1924" i="187"/>
  <c r="C1924" i="187"/>
  <c r="J1923" i="187"/>
  <c r="I1923" i="187"/>
  <c r="C1923" i="187"/>
  <c r="J1922" i="187"/>
  <c r="I1922" i="187"/>
  <c r="C1922" i="187"/>
  <c r="J1921" i="187"/>
  <c r="I1921" i="187"/>
  <c r="C1921" i="187"/>
  <c r="J1920" i="187"/>
  <c r="I1920" i="187"/>
  <c r="C1920" i="187"/>
  <c r="J1919" i="187"/>
  <c r="I1919" i="187"/>
  <c r="C1919" i="187"/>
  <c r="J1918" i="187"/>
  <c r="I1918" i="187"/>
  <c r="C1918" i="187"/>
  <c r="J1917" i="187"/>
  <c r="I1917" i="187"/>
  <c r="C1917" i="187"/>
  <c r="J1916" i="187"/>
  <c r="I1916" i="187"/>
  <c r="C1916" i="187"/>
  <c r="J1915" i="187"/>
  <c r="I1915" i="187"/>
  <c r="C1915" i="187"/>
  <c r="J1914" i="187"/>
  <c r="I1914" i="187"/>
  <c r="C1914" i="187"/>
  <c r="J1913" i="187"/>
  <c r="I1913" i="187"/>
  <c r="C1913" i="187"/>
  <c r="J1912" i="187"/>
  <c r="I1912" i="187"/>
  <c r="C1912" i="187"/>
  <c r="J1911" i="187"/>
  <c r="I1911" i="187"/>
  <c r="C1911" i="187"/>
  <c r="J1910" i="187"/>
  <c r="I1910" i="187"/>
  <c r="C1910" i="187"/>
  <c r="J1909" i="187"/>
  <c r="I1909" i="187"/>
  <c r="C1909" i="187"/>
  <c r="J1908" i="187"/>
  <c r="I1908" i="187"/>
  <c r="C1908" i="187"/>
  <c r="J1907" i="187"/>
  <c r="I1907" i="187"/>
  <c r="F1907" i="187"/>
  <c r="C1907" i="187"/>
  <c r="J1906" i="187"/>
  <c r="I1906" i="187"/>
  <c r="J1905" i="187"/>
  <c r="I1905" i="187"/>
  <c r="C1905" i="187"/>
  <c r="J1904" i="187"/>
  <c r="I1904" i="187"/>
  <c r="C1904" i="187"/>
  <c r="J1903" i="187"/>
  <c r="I1903" i="187"/>
  <c r="C1903" i="187"/>
  <c r="J1902" i="187"/>
  <c r="I1902" i="187"/>
  <c r="F1902" i="187"/>
  <c r="C1902" i="187"/>
  <c r="J1901" i="187"/>
  <c r="I1901" i="187"/>
  <c r="C1901" i="187"/>
  <c r="J1900" i="187"/>
  <c r="I1900" i="187"/>
  <c r="C1900" i="187"/>
  <c r="J1899" i="187"/>
  <c r="I1899" i="187"/>
  <c r="C1899" i="187"/>
  <c r="J1898" i="187"/>
  <c r="I1898" i="187"/>
  <c r="C1898" i="187"/>
  <c r="J1897" i="187"/>
  <c r="I1897" i="187"/>
  <c r="C1897" i="187"/>
  <c r="J1896" i="187"/>
  <c r="I1896" i="187"/>
  <c r="C1896" i="187"/>
  <c r="C1895" i="187"/>
  <c r="F1893" i="187"/>
  <c r="C1893" i="187"/>
  <c r="J1891" i="187"/>
  <c r="I1891" i="187"/>
  <c r="C1891" i="187"/>
  <c r="J1890" i="187"/>
  <c r="I1890" i="187"/>
  <c r="F1890" i="187"/>
  <c r="C1890" i="187"/>
  <c r="J1889" i="187"/>
  <c r="I1889" i="187"/>
  <c r="F1889" i="187"/>
  <c r="C1889" i="187"/>
  <c r="J1888" i="187"/>
  <c r="I1888" i="187"/>
  <c r="F1888" i="187"/>
  <c r="C1888" i="187"/>
  <c r="J1887" i="187"/>
  <c r="I1887" i="187"/>
  <c r="F1887" i="187"/>
  <c r="C1887" i="187"/>
  <c r="J1886" i="187"/>
  <c r="I1886" i="187"/>
  <c r="F1886" i="187"/>
  <c r="C1886" i="187"/>
  <c r="J1885" i="187"/>
  <c r="I1885" i="187"/>
  <c r="F1885" i="187"/>
  <c r="C1885" i="187"/>
  <c r="J1884" i="187"/>
  <c r="I1884" i="187"/>
  <c r="F1884" i="187"/>
  <c r="C1884" i="187"/>
  <c r="J1883" i="187"/>
  <c r="I1883" i="187"/>
  <c r="F1883" i="187"/>
  <c r="C1883" i="187"/>
  <c r="J1882" i="187"/>
  <c r="I1882" i="187"/>
  <c r="F1882" i="187"/>
  <c r="C1882" i="187"/>
  <c r="J1881" i="187"/>
  <c r="I1881" i="187"/>
  <c r="F1881" i="187"/>
  <c r="C1881" i="187"/>
  <c r="J1880" i="187"/>
  <c r="I1880" i="187"/>
  <c r="F1880" i="187"/>
  <c r="C1880" i="187"/>
  <c r="J1879" i="187"/>
  <c r="I1879" i="187"/>
  <c r="F1879" i="187"/>
  <c r="C1879" i="187"/>
  <c r="J1878" i="187"/>
  <c r="I1878" i="187"/>
  <c r="F1878" i="187"/>
  <c r="C1878" i="187"/>
  <c r="J1877" i="187"/>
  <c r="I1877" i="187"/>
  <c r="F1877" i="187"/>
  <c r="C1877" i="187"/>
  <c r="J1876" i="187"/>
  <c r="I1876" i="187"/>
  <c r="F1876" i="187"/>
  <c r="C1876" i="187"/>
  <c r="J1875" i="187"/>
  <c r="I1875" i="187"/>
  <c r="F1875" i="187"/>
  <c r="C1875" i="187"/>
  <c r="J1874" i="187"/>
  <c r="I1874" i="187"/>
  <c r="F1874" i="187"/>
  <c r="C1874" i="187"/>
  <c r="J1873" i="187"/>
  <c r="I1873" i="187"/>
  <c r="F1873" i="187"/>
  <c r="C1873" i="187"/>
  <c r="J1872" i="187"/>
  <c r="I1872" i="187"/>
  <c r="F1872" i="187"/>
  <c r="C1872" i="187"/>
  <c r="J1871" i="187"/>
  <c r="I1871" i="187"/>
  <c r="C1871" i="187"/>
  <c r="J1870" i="187"/>
  <c r="I1870" i="187"/>
  <c r="F1870" i="187"/>
  <c r="C1870" i="187"/>
  <c r="J1869" i="187"/>
  <c r="I1869" i="187"/>
  <c r="F1869" i="187"/>
  <c r="C1869" i="187"/>
  <c r="J1868" i="187"/>
  <c r="I1868" i="187"/>
  <c r="F1868" i="187"/>
  <c r="C1868" i="187"/>
  <c r="J1867" i="187"/>
  <c r="I1867" i="187"/>
  <c r="F1867" i="187"/>
  <c r="C1867" i="187"/>
  <c r="J1866" i="187"/>
  <c r="I1866" i="187"/>
  <c r="F1866" i="187"/>
  <c r="C1866" i="187"/>
  <c r="J1865" i="187"/>
  <c r="I1865" i="187"/>
  <c r="F1865" i="187"/>
  <c r="C1865" i="187"/>
  <c r="J1864" i="187"/>
  <c r="I1864" i="187"/>
  <c r="F1864" i="187"/>
  <c r="C1864" i="187"/>
  <c r="J1863" i="187"/>
  <c r="I1863" i="187"/>
  <c r="F1863" i="187"/>
  <c r="C1863" i="187"/>
  <c r="J1862" i="187"/>
  <c r="I1862" i="187"/>
  <c r="F1862" i="187"/>
  <c r="C1862" i="187"/>
  <c r="J1861" i="187"/>
  <c r="I1861" i="187"/>
  <c r="F1861" i="187"/>
  <c r="C1861" i="187"/>
  <c r="J1860" i="187"/>
  <c r="I1860" i="187"/>
  <c r="F1860" i="187"/>
  <c r="C1860" i="187"/>
  <c r="J1859" i="187"/>
  <c r="I1859" i="187"/>
  <c r="F1859" i="187"/>
  <c r="C1859" i="187"/>
  <c r="J1858" i="187"/>
  <c r="I1858" i="187"/>
  <c r="C1858" i="187"/>
  <c r="J1857" i="187"/>
  <c r="I1857" i="187"/>
  <c r="F1857" i="187"/>
  <c r="C1857" i="187"/>
  <c r="J1856" i="187"/>
  <c r="I1856" i="187"/>
  <c r="F1856" i="187"/>
  <c r="C1856" i="187"/>
  <c r="J1855" i="187"/>
  <c r="I1855" i="187"/>
  <c r="F1855" i="187"/>
  <c r="C1855" i="187"/>
  <c r="J1854" i="187"/>
  <c r="I1854" i="187"/>
  <c r="F1854" i="187"/>
  <c r="C1854" i="187"/>
  <c r="J1853" i="187"/>
  <c r="I1853" i="187"/>
  <c r="F1853" i="187"/>
  <c r="C1853" i="187"/>
  <c r="J1852" i="187"/>
  <c r="I1852" i="187"/>
  <c r="F1852" i="187"/>
  <c r="C1852" i="187"/>
  <c r="J1851" i="187"/>
  <c r="I1851" i="187"/>
  <c r="F1851" i="187"/>
  <c r="C1851" i="187"/>
  <c r="J1850" i="187"/>
  <c r="I1850" i="187"/>
  <c r="F1850" i="187"/>
  <c r="C1850" i="187"/>
  <c r="J1849" i="187"/>
  <c r="I1849" i="187"/>
  <c r="F1849" i="187"/>
  <c r="C1849" i="187"/>
  <c r="J1848" i="187"/>
  <c r="I1848" i="187"/>
  <c r="F1848" i="187"/>
  <c r="C1848" i="187"/>
  <c r="J1847" i="187"/>
  <c r="I1847" i="187"/>
  <c r="F1847" i="187"/>
  <c r="C1847" i="187"/>
  <c r="J1846" i="187"/>
  <c r="I1846" i="187"/>
  <c r="F1846" i="187"/>
  <c r="C1846" i="187"/>
  <c r="J1845" i="187"/>
  <c r="I1845" i="187"/>
  <c r="F1845" i="187"/>
  <c r="C1845" i="187"/>
  <c r="J1844" i="187"/>
  <c r="I1844" i="187"/>
  <c r="C1844" i="187"/>
  <c r="J1843" i="187"/>
  <c r="I1843" i="187"/>
  <c r="C1843" i="187"/>
  <c r="J1842" i="187"/>
  <c r="I1842" i="187"/>
  <c r="C1842" i="187"/>
  <c r="J1841" i="187"/>
  <c r="I1841" i="187"/>
  <c r="C1841" i="187"/>
  <c r="J1840" i="187"/>
  <c r="I1840" i="187"/>
  <c r="C1840" i="187"/>
  <c r="J1839" i="187"/>
  <c r="I1839" i="187"/>
  <c r="C1839" i="187"/>
  <c r="J1838" i="187"/>
  <c r="I1838" i="187"/>
  <c r="C1838" i="187"/>
  <c r="J1837" i="187"/>
  <c r="I1837" i="187"/>
  <c r="C1837" i="187"/>
  <c r="J1836" i="187"/>
  <c r="I1836" i="187"/>
  <c r="C1836" i="187"/>
  <c r="F1834" i="187"/>
  <c r="C1834" i="187"/>
  <c r="J1832" i="187"/>
  <c r="I1832" i="187"/>
  <c r="C1832" i="187"/>
  <c r="J1831" i="187"/>
  <c r="I1831" i="187"/>
  <c r="C1831" i="187"/>
  <c r="J1830" i="187"/>
  <c r="I1830" i="187"/>
  <c r="C1830" i="187"/>
  <c r="J1829" i="187"/>
  <c r="I1829" i="187"/>
  <c r="C1829" i="187"/>
  <c r="J1828" i="187"/>
  <c r="I1828" i="187"/>
  <c r="C1828" i="187"/>
  <c r="J1827" i="187"/>
  <c r="I1827" i="187"/>
  <c r="C1827" i="187"/>
  <c r="J1826" i="187"/>
  <c r="I1826" i="187"/>
  <c r="F1826" i="187"/>
  <c r="C1826" i="187"/>
  <c r="J1825" i="187"/>
  <c r="I1825" i="187"/>
  <c r="F1825" i="187"/>
  <c r="C1825" i="187"/>
  <c r="J1824" i="187"/>
  <c r="I1824" i="187"/>
  <c r="C1824" i="187"/>
  <c r="J1823" i="187"/>
  <c r="I1823" i="187"/>
  <c r="C1823" i="187"/>
  <c r="J1822" i="187"/>
  <c r="I1822" i="187"/>
  <c r="C1822" i="187"/>
  <c r="J1821" i="187"/>
  <c r="I1821" i="187"/>
  <c r="C1821" i="187"/>
  <c r="J1820" i="187"/>
  <c r="I1820" i="187"/>
  <c r="C1820" i="187"/>
  <c r="J1819" i="187"/>
  <c r="I1819" i="187"/>
  <c r="C1819" i="187"/>
  <c r="J1818" i="187"/>
  <c r="I1818" i="187"/>
  <c r="C1818" i="187"/>
  <c r="J1817" i="187"/>
  <c r="I1817" i="187"/>
  <c r="C1817" i="187"/>
  <c r="J1816" i="187"/>
  <c r="I1816" i="187"/>
  <c r="C1816" i="187"/>
  <c r="J1815" i="187"/>
  <c r="I1815" i="187"/>
  <c r="C1815" i="187"/>
  <c r="J1814" i="187"/>
  <c r="I1814" i="187"/>
  <c r="F1814" i="187"/>
  <c r="C1814" i="187"/>
  <c r="J1813" i="187"/>
  <c r="I1813" i="187"/>
  <c r="C1813" i="187"/>
  <c r="J1812" i="187"/>
  <c r="I1812" i="187"/>
  <c r="C1812" i="187"/>
  <c r="J1811" i="187"/>
  <c r="I1811" i="187"/>
  <c r="F1811" i="187"/>
  <c r="C1811" i="187"/>
  <c r="J1810" i="187"/>
  <c r="I1810" i="187"/>
  <c r="J1809" i="187"/>
  <c r="I1809" i="187"/>
  <c r="C1809" i="187"/>
  <c r="J1808" i="187"/>
  <c r="I1808" i="187"/>
  <c r="C1808" i="187"/>
  <c r="J1807" i="187"/>
  <c r="I1807" i="187"/>
  <c r="C1807" i="187"/>
  <c r="J1806" i="187"/>
  <c r="I1806" i="187"/>
  <c r="F1806" i="187"/>
  <c r="C1806" i="187"/>
  <c r="J1805" i="187"/>
  <c r="I1805" i="187"/>
  <c r="C1805" i="187"/>
  <c r="J1804" i="187"/>
  <c r="I1804" i="187"/>
  <c r="C1804" i="187"/>
  <c r="J1803" i="187"/>
  <c r="I1803" i="187"/>
  <c r="C1803" i="187"/>
  <c r="J1802" i="187"/>
  <c r="I1802" i="187"/>
  <c r="C1802" i="187"/>
  <c r="J1801" i="187"/>
  <c r="I1801" i="187"/>
  <c r="C1801" i="187"/>
  <c r="J1800" i="187"/>
  <c r="I1800" i="187"/>
  <c r="C1800" i="187"/>
  <c r="C1799" i="187"/>
  <c r="F1797" i="187"/>
  <c r="C1797" i="187"/>
  <c r="J1795" i="187"/>
  <c r="I1795" i="187"/>
  <c r="C1795" i="187"/>
  <c r="J1794" i="187"/>
  <c r="I1794" i="187"/>
  <c r="F1794" i="187"/>
  <c r="C1794" i="187"/>
  <c r="J1793" i="187"/>
  <c r="I1793" i="187"/>
  <c r="F1793" i="187"/>
  <c r="C1793" i="187"/>
  <c r="J1792" i="187"/>
  <c r="I1792" i="187"/>
  <c r="F1792" i="187"/>
  <c r="C1792" i="187"/>
  <c r="J1791" i="187"/>
  <c r="I1791" i="187"/>
  <c r="F1791" i="187"/>
  <c r="C1791" i="187"/>
  <c r="J1790" i="187"/>
  <c r="I1790" i="187"/>
  <c r="F1790" i="187"/>
  <c r="C1790" i="187"/>
  <c r="J1789" i="187"/>
  <c r="I1789" i="187"/>
  <c r="F1789" i="187"/>
  <c r="C1789" i="187"/>
  <c r="J1788" i="187"/>
  <c r="I1788" i="187"/>
  <c r="F1788" i="187"/>
  <c r="C1788" i="187"/>
  <c r="J1787" i="187"/>
  <c r="I1787" i="187"/>
  <c r="F1787" i="187"/>
  <c r="C1787" i="187"/>
  <c r="J1786" i="187"/>
  <c r="I1786" i="187"/>
  <c r="F1786" i="187"/>
  <c r="C1786" i="187"/>
  <c r="J1785" i="187"/>
  <c r="I1785" i="187"/>
  <c r="F1785" i="187"/>
  <c r="C1785" i="187"/>
  <c r="J1784" i="187"/>
  <c r="I1784" i="187"/>
  <c r="F1784" i="187"/>
  <c r="C1784" i="187"/>
  <c r="J1783" i="187"/>
  <c r="I1783" i="187"/>
  <c r="F1783" i="187"/>
  <c r="C1783" i="187"/>
  <c r="J1782" i="187"/>
  <c r="I1782" i="187"/>
  <c r="F1782" i="187"/>
  <c r="C1782" i="187"/>
  <c r="J1781" i="187"/>
  <c r="I1781" i="187"/>
  <c r="F1781" i="187"/>
  <c r="C1781" i="187"/>
  <c r="J1780" i="187"/>
  <c r="I1780" i="187"/>
  <c r="F1780" i="187"/>
  <c r="C1780" i="187"/>
  <c r="J1779" i="187"/>
  <c r="I1779" i="187"/>
  <c r="F1779" i="187"/>
  <c r="C1779" i="187"/>
  <c r="J1778" i="187"/>
  <c r="I1778" i="187"/>
  <c r="F1778" i="187"/>
  <c r="C1778" i="187"/>
  <c r="J1777" i="187"/>
  <c r="I1777" i="187"/>
  <c r="F1777" i="187"/>
  <c r="C1777" i="187"/>
  <c r="J1776" i="187"/>
  <c r="I1776" i="187"/>
  <c r="F1776" i="187"/>
  <c r="C1776" i="187"/>
  <c r="J1775" i="187"/>
  <c r="I1775" i="187"/>
  <c r="C1775" i="187"/>
  <c r="J1774" i="187"/>
  <c r="I1774" i="187"/>
  <c r="F1774" i="187"/>
  <c r="C1774" i="187"/>
  <c r="J1773" i="187"/>
  <c r="I1773" i="187"/>
  <c r="F1773" i="187"/>
  <c r="C1773" i="187"/>
  <c r="J1772" i="187"/>
  <c r="I1772" i="187"/>
  <c r="F1772" i="187"/>
  <c r="C1772" i="187"/>
  <c r="J1771" i="187"/>
  <c r="I1771" i="187"/>
  <c r="F1771" i="187"/>
  <c r="C1771" i="187"/>
  <c r="J1770" i="187"/>
  <c r="I1770" i="187"/>
  <c r="F1770" i="187"/>
  <c r="C1770" i="187"/>
  <c r="J1769" i="187"/>
  <c r="I1769" i="187"/>
  <c r="F1769" i="187"/>
  <c r="C1769" i="187"/>
  <c r="J1768" i="187"/>
  <c r="I1768" i="187"/>
  <c r="F1768" i="187"/>
  <c r="C1768" i="187"/>
  <c r="J1767" i="187"/>
  <c r="I1767" i="187"/>
  <c r="F1767" i="187"/>
  <c r="C1767" i="187"/>
  <c r="J1766" i="187"/>
  <c r="I1766" i="187"/>
  <c r="F1766" i="187"/>
  <c r="C1766" i="187"/>
  <c r="J1765" i="187"/>
  <c r="I1765" i="187"/>
  <c r="F1765" i="187"/>
  <c r="C1765" i="187"/>
  <c r="J1764" i="187"/>
  <c r="I1764" i="187"/>
  <c r="F1764" i="187"/>
  <c r="C1764" i="187"/>
  <c r="J1763" i="187"/>
  <c r="I1763" i="187"/>
  <c r="F1763" i="187"/>
  <c r="C1763" i="187"/>
  <c r="J1762" i="187"/>
  <c r="I1762" i="187"/>
  <c r="C1762" i="187"/>
  <c r="J1761" i="187"/>
  <c r="I1761" i="187"/>
  <c r="F1761" i="187"/>
  <c r="C1761" i="187"/>
  <c r="J1760" i="187"/>
  <c r="I1760" i="187"/>
  <c r="F1760" i="187"/>
  <c r="C1760" i="187"/>
  <c r="J1759" i="187"/>
  <c r="I1759" i="187"/>
  <c r="F1759" i="187"/>
  <c r="C1759" i="187"/>
  <c r="J1758" i="187"/>
  <c r="I1758" i="187"/>
  <c r="F1758" i="187"/>
  <c r="C1758" i="187"/>
  <c r="J1757" i="187"/>
  <c r="I1757" i="187"/>
  <c r="F1757" i="187"/>
  <c r="C1757" i="187"/>
  <c r="J1756" i="187"/>
  <c r="I1756" i="187"/>
  <c r="F1756" i="187"/>
  <c r="C1756" i="187"/>
  <c r="J1755" i="187"/>
  <c r="I1755" i="187"/>
  <c r="F1755" i="187"/>
  <c r="C1755" i="187"/>
  <c r="J1754" i="187"/>
  <c r="I1754" i="187"/>
  <c r="F1754" i="187"/>
  <c r="C1754" i="187"/>
  <c r="J1753" i="187"/>
  <c r="I1753" i="187"/>
  <c r="F1753" i="187"/>
  <c r="C1753" i="187"/>
  <c r="J1752" i="187"/>
  <c r="I1752" i="187"/>
  <c r="F1752" i="187"/>
  <c r="C1752" i="187"/>
  <c r="J1751" i="187"/>
  <c r="I1751" i="187"/>
  <c r="F1751" i="187"/>
  <c r="C1751" i="187"/>
  <c r="J1750" i="187"/>
  <c r="I1750" i="187"/>
  <c r="F1750" i="187"/>
  <c r="C1750" i="187"/>
  <c r="J1749" i="187"/>
  <c r="I1749" i="187"/>
  <c r="F1749" i="187"/>
  <c r="C1749" i="187"/>
  <c r="J1748" i="187"/>
  <c r="I1748" i="187"/>
  <c r="C1748" i="187"/>
  <c r="J1747" i="187"/>
  <c r="I1747" i="187"/>
  <c r="C1747" i="187"/>
  <c r="J1746" i="187"/>
  <c r="I1746" i="187"/>
  <c r="C1746" i="187"/>
  <c r="J1745" i="187"/>
  <c r="I1745" i="187"/>
  <c r="C1745" i="187"/>
  <c r="J1744" i="187"/>
  <c r="I1744" i="187"/>
  <c r="C1744" i="187"/>
  <c r="J1743" i="187"/>
  <c r="I1743" i="187"/>
  <c r="C1743" i="187"/>
  <c r="J1742" i="187"/>
  <c r="I1742" i="187"/>
  <c r="C1742" i="187"/>
  <c r="J1741" i="187"/>
  <c r="I1741" i="187"/>
  <c r="C1741" i="187"/>
  <c r="J1740" i="187"/>
  <c r="I1740" i="187"/>
  <c r="C1740" i="187"/>
  <c r="F1738" i="187"/>
  <c r="C1738" i="187"/>
  <c r="J1736" i="187"/>
  <c r="I1736" i="187"/>
  <c r="C1736" i="187"/>
  <c r="J1735" i="187"/>
  <c r="I1735" i="187"/>
  <c r="C1735" i="187"/>
  <c r="J1734" i="187"/>
  <c r="I1734" i="187"/>
  <c r="C1734" i="187"/>
  <c r="J1733" i="187"/>
  <c r="I1733" i="187"/>
  <c r="C1733" i="187"/>
  <c r="J1732" i="187"/>
  <c r="I1732" i="187"/>
  <c r="C1732" i="187"/>
  <c r="J1731" i="187"/>
  <c r="I1731" i="187"/>
  <c r="C1731" i="187"/>
  <c r="J1730" i="187"/>
  <c r="I1730" i="187"/>
  <c r="F1730" i="187"/>
  <c r="C1730" i="187"/>
  <c r="J1729" i="187"/>
  <c r="I1729" i="187"/>
  <c r="F1729" i="187"/>
  <c r="C1729" i="187"/>
  <c r="J1728" i="187"/>
  <c r="I1728" i="187"/>
  <c r="C1728" i="187"/>
  <c r="J1727" i="187"/>
  <c r="I1727" i="187"/>
  <c r="C1727" i="187"/>
  <c r="J1726" i="187"/>
  <c r="I1726" i="187"/>
  <c r="C1726" i="187"/>
  <c r="J1725" i="187"/>
  <c r="I1725" i="187"/>
  <c r="C1725" i="187"/>
  <c r="J1724" i="187"/>
  <c r="I1724" i="187"/>
  <c r="C1724" i="187"/>
  <c r="J1723" i="187"/>
  <c r="I1723" i="187"/>
  <c r="C1723" i="187"/>
  <c r="J1722" i="187"/>
  <c r="I1722" i="187"/>
  <c r="C1722" i="187"/>
  <c r="J1721" i="187"/>
  <c r="I1721" i="187"/>
  <c r="C1721" i="187"/>
  <c r="J1720" i="187"/>
  <c r="I1720" i="187"/>
  <c r="C1720" i="187"/>
  <c r="J1719" i="187"/>
  <c r="I1719" i="187"/>
  <c r="C1719" i="187"/>
  <c r="J1718" i="187"/>
  <c r="I1718" i="187"/>
  <c r="F1718" i="187"/>
  <c r="C1718" i="187"/>
  <c r="J1717" i="187"/>
  <c r="I1717" i="187"/>
  <c r="C1717" i="187"/>
  <c r="J1716" i="187"/>
  <c r="I1716" i="187"/>
  <c r="C1716" i="187"/>
  <c r="J1715" i="187"/>
  <c r="I1715" i="187"/>
  <c r="F1715" i="187"/>
  <c r="C1715" i="187"/>
  <c r="J1714" i="187"/>
  <c r="I1714" i="187"/>
  <c r="J1713" i="187"/>
  <c r="I1713" i="187"/>
  <c r="C1713" i="187"/>
  <c r="J1712" i="187"/>
  <c r="I1712" i="187"/>
  <c r="C1712" i="187"/>
  <c r="J1711" i="187"/>
  <c r="I1711" i="187"/>
  <c r="C1711" i="187"/>
  <c r="J1710" i="187"/>
  <c r="I1710" i="187"/>
  <c r="F1710" i="187"/>
  <c r="C1710" i="187"/>
  <c r="J1709" i="187"/>
  <c r="I1709" i="187"/>
  <c r="C1709" i="187"/>
  <c r="J1708" i="187"/>
  <c r="I1708" i="187"/>
  <c r="C1708" i="187"/>
  <c r="J1707" i="187"/>
  <c r="I1707" i="187"/>
  <c r="C1707" i="187"/>
  <c r="J1706" i="187"/>
  <c r="I1706" i="187"/>
  <c r="C1706" i="187"/>
  <c r="J1705" i="187"/>
  <c r="I1705" i="187"/>
  <c r="C1705" i="187"/>
  <c r="J1704" i="187"/>
  <c r="I1704" i="187"/>
  <c r="C1704" i="187"/>
  <c r="C1703" i="187"/>
  <c r="F1701" i="187"/>
  <c r="C1701" i="187"/>
  <c r="J1699" i="187"/>
  <c r="I1699" i="187"/>
  <c r="C1699" i="187"/>
  <c r="J1698" i="187"/>
  <c r="I1698" i="187"/>
  <c r="F1698" i="187"/>
  <c r="C1698" i="187"/>
  <c r="J1697" i="187"/>
  <c r="I1697" i="187"/>
  <c r="F1697" i="187"/>
  <c r="C1697" i="187"/>
  <c r="J1696" i="187"/>
  <c r="I1696" i="187"/>
  <c r="F1696" i="187"/>
  <c r="C1696" i="187"/>
  <c r="J1695" i="187"/>
  <c r="I1695" i="187"/>
  <c r="F1695" i="187"/>
  <c r="C1695" i="187"/>
  <c r="J1694" i="187"/>
  <c r="I1694" i="187"/>
  <c r="F1694" i="187"/>
  <c r="C1694" i="187"/>
  <c r="J1693" i="187"/>
  <c r="I1693" i="187"/>
  <c r="F1693" i="187"/>
  <c r="C1693" i="187"/>
  <c r="J1692" i="187"/>
  <c r="I1692" i="187"/>
  <c r="F1692" i="187"/>
  <c r="C1692" i="187"/>
  <c r="J1691" i="187"/>
  <c r="I1691" i="187"/>
  <c r="F1691" i="187"/>
  <c r="C1691" i="187"/>
  <c r="J1690" i="187"/>
  <c r="I1690" i="187"/>
  <c r="F1690" i="187"/>
  <c r="C1690" i="187"/>
  <c r="J1689" i="187"/>
  <c r="I1689" i="187"/>
  <c r="F1689" i="187"/>
  <c r="C1689" i="187"/>
  <c r="J1688" i="187"/>
  <c r="I1688" i="187"/>
  <c r="F1688" i="187"/>
  <c r="C1688" i="187"/>
  <c r="J1687" i="187"/>
  <c r="I1687" i="187"/>
  <c r="F1687" i="187"/>
  <c r="C1687" i="187"/>
  <c r="J1686" i="187"/>
  <c r="I1686" i="187"/>
  <c r="F1686" i="187"/>
  <c r="C1686" i="187"/>
  <c r="J1685" i="187"/>
  <c r="I1685" i="187"/>
  <c r="F1685" i="187"/>
  <c r="C1685" i="187"/>
  <c r="J1684" i="187"/>
  <c r="I1684" i="187"/>
  <c r="F1684" i="187"/>
  <c r="C1684" i="187"/>
  <c r="J1683" i="187"/>
  <c r="I1683" i="187"/>
  <c r="F1683" i="187"/>
  <c r="C1683" i="187"/>
  <c r="J1682" i="187"/>
  <c r="I1682" i="187"/>
  <c r="F1682" i="187"/>
  <c r="C1682" i="187"/>
  <c r="J1681" i="187"/>
  <c r="I1681" i="187"/>
  <c r="F1681" i="187"/>
  <c r="C1681" i="187"/>
  <c r="J1680" i="187"/>
  <c r="I1680" i="187"/>
  <c r="F1680" i="187"/>
  <c r="C1680" i="187"/>
  <c r="J1679" i="187"/>
  <c r="I1679" i="187"/>
  <c r="C1679" i="187"/>
  <c r="J1678" i="187"/>
  <c r="I1678" i="187"/>
  <c r="F1678" i="187"/>
  <c r="C1678" i="187"/>
  <c r="J1677" i="187"/>
  <c r="I1677" i="187"/>
  <c r="F1677" i="187"/>
  <c r="C1677" i="187"/>
  <c r="J1676" i="187"/>
  <c r="I1676" i="187"/>
  <c r="F1676" i="187"/>
  <c r="C1676" i="187"/>
  <c r="J1675" i="187"/>
  <c r="I1675" i="187"/>
  <c r="F1675" i="187"/>
  <c r="C1675" i="187"/>
  <c r="J1674" i="187"/>
  <c r="I1674" i="187"/>
  <c r="F1674" i="187"/>
  <c r="C1674" i="187"/>
  <c r="J1673" i="187"/>
  <c r="I1673" i="187"/>
  <c r="F1673" i="187"/>
  <c r="C1673" i="187"/>
  <c r="J1672" i="187"/>
  <c r="I1672" i="187"/>
  <c r="F1672" i="187"/>
  <c r="C1672" i="187"/>
  <c r="J1671" i="187"/>
  <c r="I1671" i="187"/>
  <c r="F1671" i="187"/>
  <c r="C1671" i="187"/>
  <c r="J1670" i="187"/>
  <c r="I1670" i="187"/>
  <c r="F1670" i="187"/>
  <c r="C1670" i="187"/>
  <c r="J1669" i="187"/>
  <c r="I1669" i="187"/>
  <c r="F1669" i="187"/>
  <c r="C1669" i="187"/>
  <c r="J1668" i="187"/>
  <c r="I1668" i="187"/>
  <c r="F1668" i="187"/>
  <c r="C1668" i="187"/>
  <c r="J1667" i="187"/>
  <c r="I1667" i="187"/>
  <c r="F1667" i="187"/>
  <c r="C1667" i="187"/>
  <c r="J1666" i="187"/>
  <c r="I1666" i="187"/>
  <c r="C1666" i="187"/>
  <c r="J1665" i="187"/>
  <c r="I1665" i="187"/>
  <c r="F1665" i="187"/>
  <c r="C1665" i="187"/>
  <c r="J1664" i="187"/>
  <c r="I1664" i="187"/>
  <c r="F1664" i="187"/>
  <c r="C1664" i="187"/>
  <c r="J1663" i="187"/>
  <c r="I1663" i="187"/>
  <c r="F1663" i="187"/>
  <c r="C1663" i="187"/>
  <c r="J1662" i="187"/>
  <c r="I1662" i="187"/>
  <c r="F1662" i="187"/>
  <c r="C1662" i="187"/>
  <c r="J1661" i="187"/>
  <c r="I1661" i="187"/>
  <c r="F1661" i="187"/>
  <c r="C1661" i="187"/>
  <c r="J1660" i="187"/>
  <c r="I1660" i="187"/>
  <c r="F1660" i="187"/>
  <c r="C1660" i="187"/>
  <c r="J1659" i="187"/>
  <c r="I1659" i="187"/>
  <c r="F1659" i="187"/>
  <c r="C1659" i="187"/>
  <c r="J1658" i="187"/>
  <c r="I1658" i="187"/>
  <c r="F1658" i="187"/>
  <c r="C1658" i="187"/>
  <c r="J1657" i="187"/>
  <c r="I1657" i="187"/>
  <c r="F1657" i="187"/>
  <c r="C1657" i="187"/>
  <c r="J1656" i="187"/>
  <c r="I1656" i="187"/>
  <c r="F1656" i="187"/>
  <c r="C1656" i="187"/>
  <c r="J1655" i="187"/>
  <c r="I1655" i="187"/>
  <c r="F1655" i="187"/>
  <c r="C1655" i="187"/>
  <c r="J1654" i="187"/>
  <c r="I1654" i="187"/>
  <c r="F1654" i="187"/>
  <c r="C1654" i="187"/>
  <c r="J1653" i="187"/>
  <c r="I1653" i="187"/>
  <c r="F1653" i="187"/>
  <c r="C1653" i="187"/>
  <c r="J1652" i="187"/>
  <c r="I1652" i="187"/>
  <c r="C1652" i="187"/>
  <c r="J1651" i="187"/>
  <c r="I1651" i="187"/>
  <c r="C1651" i="187"/>
  <c r="J1650" i="187"/>
  <c r="I1650" i="187"/>
  <c r="C1650" i="187"/>
  <c r="J1649" i="187"/>
  <c r="I1649" i="187"/>
  <c r="C1649" i="187"/>
  <c r="J1648" i="187"/>
  <c r="I1648" i="187"/>
  <c r="C1648" i="187"/>
  <c r="J1647" i="187"/>
  <c r="I1647" i="187"/>
  <c r="C1647" i="187"/>
  <c r="J1646" i="187"/>
  <c r="I1646" i="187"/>
  <c r="C1646" i="187"/>
  <c r="J1645" i="187"/>
  <c r="I1645" i="187"/>
  <c r="C1645" i="187"/>
  <c r="J1644" i="187"/>
  <c r="I1644" i="187"/>
  <c r="C1644" i="187"/>
  <c r="F1642" i="187"/>
  <c r="C1642" i="187"/>
  <c r="J1640" i="187"/>
  <c r="I1640" i="187"/>
  <c r="C1640" i="187"/>
  <c r="J1639" i="187"/>
  <c r="I1639" i="187"/>
  <c r="C1639" i="187"/>
  <c r="J1638" i="187"/>
  <c r="I1638" i="187"/>
  <c r="C1638" i="187"/>
  <c r="J1637" i="187"/>
  <c r="I1637" i="187"/>
  <c r="C1637" i="187"/>
  <c r="J1636" i="187"/>
  <c r="I1636" i="187"/>
  <c r="C1636" i="187"/>
  <c r="J1635" i="187"/>
  <c r="I1635" i="187"/>
  <c r="C1635" i="187"/>
  <c r="J1634" i="187"/>
  <c r="I1634" i="187"/>
  <c r="F1634" i="187"/>
  <c r="C1634" i="187"/>
  <c r="J1633" i="187"/>
  <c r="I1633" i="187"/>
  <c r="F1633" i="187"/>
  <c r="C1633" i="187"/>
  <c r="J1632" i="187"/>
  <c r="I1632" i="187"/>
  <c r="C1632" i="187"/>
  <c r="J1631" i="187"/>
  <c r="I1631" i="187"/>
  <c r="C1631" i="187"/>
  <c r="J1630" i="187"/>
  <c r="I1630" i="187"/>
  <c r="C1630" i="187"/>
  <c r="J1629" i="187"/>
  <c r="I1629" i="187"/>
  <c r="C1629" i="187"/>
  <c r="J1628" i="187"/>
  <c r="I1628" i="187"/>
  <c r="C1628" i="187"/>
  <c r="J1627" i="187"/>
  <c r="I1627" i="187"/>
  <c r="C1627" i="187"/>
  <c r="J1626" i="187"/>
  <c r="I1626" i="187"/>
  <c r="C1626" i="187"/>
  <c r="J1625" i="187"/>
  <c r="I1625" i="187"/>
  <c r="C1625" i="187"/>
  <c r="J1624" i="187"/>
  <c r="I1624" i="187"/>
  <c r="C1624" i="187"/>
  <c r="J1623" i="187"/>
  <c r="I1623" i="187"/>
  <c r="C1623" i="187"/>
  <c r="J1622" i="187"/>
  <c r="I1622" i="187"/>
  <c r="F1622" i="187"/>
  <c r="C1622" i="187"/>
  <c r="J1621" i="187"/>
  <c r="I1621" i="187"/>
  <c r="C1621" i="187"/>
  <c r="J1620" i="187"/>
  <c r="I1620" i="187"/>
  <c r="C1620" i="187"/>
  <c r="J1619" i="187"/>
  <c r="I1619" i="187"/>
  <c r="F1619" i="187"/>
  <c r="C1619" i="187"/>
  <c r="J1618" i="187"/>
  <c r="I1618" i="187"/>
  <c r="J1617" i="187"/>
  <c r="I1617" i="187"/>
  <c r="C1617" i="187"/>
  <c r="J1616" i="187"/>
  <c r="I1616" i="187"/>
  <c r="C1616" i="187"/>
  <c r="J1615" i="187"/>
  <c r="I1615" i="187"/>
  <c r="F1615" i="187"/>
  <c r="C1615" i="187"/>
  <c r="J1614" i="187"/>
  <c r="I1614" i="187"/>
  <c r="F1614" i="187"/>
  <c r="C1614" i="187"/>
  <c r="J1613" i="187"/>
  <c r="I1613" i="187"/>
  <c r="C1613" i="187"/>
  <c r="J1612" i="187"/>
  <c r="I1612" i="187"/>
  <c r="C1612" i="187"/>
  <c r="J1611" i="187"/>
  <c r="I1611" i="187"/>
  <c r="C1611" i="187"/>
  <c r="J1610" i="187"/>
  <c r="I1610" i="187"/>
  <c r="C1610" i="187"/>
  <c r="J1609" i="187"/>
  <c r="I1609" i="187"/>
  <c r="C1609" i="187"/>
  <c r="J1608" i="187"/>
  <c r="I1608" i="187"/>
  <c r="C1608" i="187"/>
  <c r="C1607" i="187"/>
  <c r="F1605" i="187"/>
  <c r="C1605" i="187"/>
  <c r="J1603" i="187"/>
  <c r="I1603" i="187"/>
  <c r="C1603" i="187"/>
  <c r="J1602" i="187"/>
  <c r="I1602" i="187"/>
  <c r="F1602" i="187"/>
  <c r="C1602" i="187"/>
  <c r="J1601" i="187"/>
  <c r="I1601" i="187"/>
  <c r="F1601" i="187"/>
  <c r="C1601" i="187"/>
  <c r="J1600" i="187"/>
  <c r="I1600" i="187"/>
  <c r="F1600" i="187"/>
  <c r="C1600" i="187"/>
  <c r="J1599" i="187"/>
  <c r="I1599" i="187"/>
  <c r="F1599" i="187"/>
  <c r="C1599" i="187"/>
  <c r="J1598" i="187"/>
  <c r="I1598" i="187"/>
  <c r="F1598" i="187"/>
  <c r="C1598" i="187"/>
  <c r="J1597" i="187"/>
  <c r="I1597" i="187"/>
  <c r="F1597" i="187"/>
  <c r="C1597" i="187"/>
  <c r="J1596" i="187"/>
  <c r="I1596" i="187"/>
  <c r="F1596" i="187"/>
  <c r="C1596" i="187"/>
  <c r="J1595" i="187"/>
  <c r="I1595" i="187"/>
  <c r="F1595" i="187"/>
  <c r="C1595" i="187"/>
  <c r="J1594" i="187"/>
  <c r="I1594" i="187"/>
  <c r="F1594" i="187"/>
  <c r="C1594" i="187"/>
  <c r="J1593" i="187"/>
  <c r="I1593" i="187"/>
  <c r="F1593" i="187"/>
  <c r="C1593" i="187"/>
  <c r="J1592" i="187"/>
  <c r="I1592" i="187"/>
  <c r="F1592" i="187"/>
  <c r="C1592" i="187"/>
  <c r="J1591" i="187"/>
  <c r="I1591" i="187"/>
  <c r="F1591" i="187"/>
  <c r="C1591" i="187"/>
  <c r="J1590" i="187"/>
  <c r="I1590" i="187"/>
  <c r="F1590" i="187"/>
  <c r="C1590" i="187"/>
  <c r="J1589" i="187"/>
  <c r="I1589" i="187"/>
  <c r="F1589" i="187"/>
  <c r="C1589" i="187"/>
  <c r="J1588" i="187"/>
  <c r="I1588" i="187"/>
  <c r="F1588" i="187"/>
  <c r="C1588" i="187"/>
  <c r="J1587" i="187"/>
  <c r="I1587" i="187"/>
  <c r="F1587" i="187"/>
  <c r="C1587" i="187"/>
  <c r="J1586" i="187"/>
  <c r="I1586" i="187"/>
  <c r="F1586" i="187"/>
  <c r="C1586" i="187"/>
  <c r="J1585" i="187"/>
  <c r="I1585" i="187"/>
  <c r="F1585" i="187"/>
  <c r="C1585" i="187"/>
  <c r="J1584" i="187"/>
  <c r="I1584" i="187"/>
  <c r="F1584" i="187"/>
  <c r="C1584" i="187"/>
  <c r="J1583" i="187"/>
  <c r="I1583" i="187"/>
  <c r="C1583" i="187"/>
  <c r="J1582" i="187"/>
  <c r="I1582" i="187"/>
  <c r="F1582" i="187"/>
  <c r="C1582" i="187"/>
  <c r="J1581" i="187"/>
  <c r="I1581" i="187"/>
  <c r="F1581" i="187"/>
  <c r="C1581" i="187"/>
  <c r="J1580" i="187"/>
  <c r="I1580" i="187"/>
  <c r="F1580" i="187"/>
  <c r="C1580" i="187"/>
  <c r="J1579" i="187"/>
  <c r="I1579" i="187"/>
  <c r="F1579" i="187"/>
  <c r="C1579" i="187"/>
  <c r="J1578" i="187"/>
  <c r="I1578" i="187"/>
  <c r="F1578" i="187"/>
  <c r="C1578" i="187"/>
  <c r="J1577" i="187"/>
  <c r="I1577" i="187"/>
  <c r="F1577" i="187"/>
  <c r="C1577" i="187"/>
  <c r="J1576" i="187"/>
  <c r="I1576" i="187"/>
  <c r="F1576" i="187"/>
  <c r="C1576" i="187"/>
  <c r="J1575" i="187"/>
  <c r="I1575" i="187"/>
  <c r="F1575" i="187"/>
  <c r="C1575" i="187"/>
  <c r="J1574" i="187"/>
  <c r="I1574" i="187"/>
  <c r="F1574" i="187"/>
  <c r="C1574" i="187"/>
  <c r="J1573" i="187"/>
  <c r="I1573" i="187"/>
  <c r="F1573" i="187"/>
  <c r="C1573" i="187"/>
  <c r="J1572" i="187"/>
  <c r="I1572" i="187"/>
  <c r="F1572" i="187"/>
  <c r="C1572" i="187"/>
  <c r="J1571" i="187"/>
  <c r="I1571" i="187"/>
  <c r="F1571" i="187"/>
  <c r="C1571" i="187"/>
  <c r="J1570" i="187"/>
  <c r="I1570" i="187"/>
  <c r="C1570" i="187"/>
  <c r="J1569" i="187"/>
  <c r="I1569" i="187"/>
  <c r="F1569" i="187"/>
  <c r="C1569" i="187"/>
  <c r="J1568" i="187"/>
  <c r="I1568" i="187"/>
  <c r="F1568" i="187"/>
  <c r="C1568" i="187"/>
  <c r="J1567" i="187"/>
  <c r="I1567" i="187"/>
  <c r="F1567" i="187"/>
  <c r="C1567" i="187"/>
  <c r="J1566" i="187"/>
  <c r="I1566" i="187"/>
  <c r="F1566" i="187"/>
  <c r="C1566" i="187"/>
  <c r="J1565" i="187"/>
  <c r="I1565" i="187"/>
  <c r="F1565" i="187"/>
  <c r="C1565" i="187"/>
  <c r="J1564" i="187"/>
  <c r="I1564" i="187"/>
  <c r="F1564" i="187"/>
  <c r="C1564" i="187"/>
  <c r="J1563" i="187"/>
  <c r="I1563" i="187"/>
  <c r="F1563" i="187"/>
  <c r="C1563" i="187"/>
  <c r="J1562" i="187"/>
  <c r="I1562" i="187"/>
  <c r="F1562" i="187"/>
  <c r="C1562" i="187"/>
  <c r="J1561" i="187"/>
  <c r="I1561" i="187"/>
  <c r="F1561" i="187"/>
  <c r="C1561" i="187"/>
  <c r="J1560" i="187"/>
  <c r="I1560" i="187"/>
  <c r="F1560" i="187"/>
  <c r="C1560" i="187"/>
  <c r="J1559" i="187"/>
  <c r="I1559" i="187"/>
  <c r="F1559" i="187"/>
  <c r="C1559" i="187"/>
  <c r="J1558" i="187"/>
  <c r="I1558" i="187"/>
  <c r="F1558" i="187"/>
  <c r="C1558" i="187"/>
  <c r="J1557" i="187"/>
  <c r="I1557" i="187"/>
  <c r="F1557" i="187"/>
  <c r="C1557" i="187"/>
  <c r="J1556" i="187"/>
  <c r="I1556" i="187"/>
  <c r="C1556" i="187"/>
  <c r="J1555" i="187"/>
  <c r="I1555" i="187"/>
  <c r="C1555" i="187"/>
  <c r="J1554" i="187"/>
  <c r="I1554" i="187"/>
  <c r="C1554" i="187"/>
  <c r="J1553" i="187"/>
  <c r="I1553" i="187"/>
  <c r="C1553" i="187"/>
  <c r="J1552" i="187"/>
  <c r="I1552" i="187"/>
  <c r="C1552" i="187"/>
  <c r="J1551" i="187"/>
  <c r="I1551" i="187"/>
  <c r="C1551" i="187"/>
  <c r="J1550" i="187"/>
  <c r="I1550" i="187"/>
  <c r="C1550" i="187"/>
  <c r="J1549" i="187"/>
  <c r="I1549" i="187"/>
  <c r="C1549" i="187"/>
  <c r="J1548" i="187"/>
  <c r="I1548" i="187"/>
  <c r="C1548" i="187"/>
  <c r="F1546" i="187"/>
  <c r="C1546" i="187"/>
  <c r="J1544" i="187"/>
  <c r="I1544" i="187"/>
  <c r="C1544" i="187"/>
  <c r="J1543" i="187"/>
  <c r="I1543" i="187"/>
  <c r="C1543" i="187"/>
  <c r="J1542" i="187"/>
  <c r="I1542" i="187"/>
  <c r="C1542" i="187"/>
  <c r="J1541" i="187"/>
  <c r="I1541" i="187"/>
  <c r="C1541" i="187"/>
  <c r="J1540" i="187"/>
  <c r="I1540" i="187"/>
  <c r="C1540" i="187"/>
  <c r="J1539" i="187"/>
  <c r="I1539" i="187"/>
  <c r="C1539" i="187"/>
  <c r="J1538" i="187"/>
  <c r="I1538" i="187"/>
  <c r="F1538" i="187"/>
  <c r="C1538" i="187"/>
  <c r="J1537" i="187"/>
  <c r="I1537" i="187"/>
  <c r="F1537" i="187"/>
  <c r="C1537" i="187"/>
  <c r="J1536" i="187"/>
  <c r="I1536" i="187"/>
  <c r="C1536" i="187"/>
  <c r="J1535" i="187"/>
  <c r="I1535" i="187"/>
  <c r="C1535" i="187"/>
  <c r="J1534" i="187"/>
  <c r="I1534" i="187"/>
  <c r="C1534" i="187"/>
  <c r="J1533" i="187"/>
  <c r="I1533" i="187"/>
  <c r="C1533" i="187"/>
  <c r="J1532" i="187"/>
  <c r="I1532" i="187"/>
  <c r="C1532" i="187"/>
  <c r="J1531" i="187"/>
  <c r="I1531" i="187"/>
  <c r="C1531" i="187"/>
  <c r="J1530" i="187"/>
  <c r="I1530" i="187"/>
  <c r="C1530" i="187"/>
  <c r="J1529" i="187"/>
  <c r="I1529" i="187"/>
  <c r="C1529" i="187"/>
  <c r="J1528" i="187"/>
  <c r="I1528" i="187"/>
  <c r="C1528" i="187"/>
  <c r="J1527" i="187"/>
  <c r="I1527" i="187"/>
  <c r="C1527" i="187"/>
  <c r="J1526" i="187"/>
  <c r="I1526" i="187"/>
  <c r="F1526" i="187"/>
  <c r="C1526" i="187"/>
  <c r="J1525" i="187"/>
  <c r="I1525" i="187"/>
  <c r="C1525" i="187"/>
  <c r="J1524" i="187"/>
  <c r="I1524" i="187"/>
  <c r="C1524" i="187"/>
  <c r="J1523" i="187"/>
  <c r="I1523" i="187"/>
  <c r="C1523" i="187"/>
  <c r="J1522" i="187"/>
  <c r="I1522" i="187"/>
  <c r="J1521" i="187"/>
  <c r="I1521" i="187"/>
  <c r="C1521" i="187"/>
  <c r="J1520" i="187"/>
  <c r="I1520" i="187"/>
  <c r="F1520" i="187"/>
  <c r="C1520" i="187"/>
  <c r="J1519" i="187"/>
  <c r="I1519" i="187"/>
  <c r="F1519" i="187"/>
  <c r="C1519" i="187"/>
  <c r="J1518" i="187"/>
  <c r="I1518" i="187"/>
  <c r="F1518" i="187"/>
  <c r="C1518" i="187"/>
  <c r="J1517" i="187"/>
  <c r="I1517" i="187"/>
  <c r="C1517" i="187"/>
  <c r="J1516" i="187"/>
  <c r="I1516" i="187"/>
  <c r="C1516" i="187"/>
  <c r="J1515" i="187"/>
  <c r="I1515" i="187"/>
  <c r="C1515" i="187"/>
  <c r="J1514" i="187"/>
  <c r="I1514" i="187"/>
  <c r="C1514" i="187"/>
  <c r="J1513" i="187"/>
  <c r="I1513" i="187"/>
  <c r="C1513" i="187"/>
  <c r="J1512" i="187"/>
  <c r="I1512" i="187"/>
  <c r="C1512" i="187"/>
  <c r="C1511" i="187"/>
  <c r="F1509" i="187"/>
  <c r="C1509" i="187"/>
  <c r="J1507" i="187"/>
  <c r="I1507" i="187"/>
  <c r="C1507" i="187"/>
  <c r="J1506" i="187"/>
  <c r="I1506" i="187"/>
  <c r="F1506" i="187"/>
  <c r="C1506" i="187"/>
  <c r="J1505" i="187"/>
  <c r="I1505" i="187"/>
  <c r="F1505" i="187"/>
  <c r="C1505" i="187"/>
  <c r="J1504" i="187"/>
  <c r="I1504" i="187"/>
  <c r="F1504" i="187"/>
  <c r="C1504" i="187"/>
  <c r="J1503" i="187"/>
  <c r="I1503" i="187"/>
  <c r="F1503" i="187"/>
  <c r="C1503" i="187"/>
  <c r="J1502" i="187"/>
  <c r="I1502" i="187"/>
  <c r="F1502" i="187"/>
  <c r="C1502" i="187"/>
  <c r="J1501" i="187"/>
  <c r="I1501" i="187"/>
  <c r="F1501" i="187"/>
  <c r="C1501" i="187"/>
  <c r="J1500" i="187"/>
  <c r="I1500" i="187"/>
  <c r="F1500" i="187"/>
  <c r="C1500" i="187"/>
  <c r="J1499" i="187"/>
  <c r="I1499" i="187"/>
  <c r="F1499" i="187"/>
  <c r="C1499" i="187"/>
  <c r="J1498" i="187"/>
  <c r="I1498" i="187"/>
  <c r="F1498" i="187"/>
  <c r="C1498" i="187"/>
  <c r="J1497" i="187"/>
  <c r="I1497" i="187"/>
  <c r="F1497" i="187"/>
  <c r="C1497" i="187"/>
  <c r="J1496" i="187"/>
  <c r="I1496" i="187"/>
  <c r="F1496" i="187"/>
  <c r="C1496" i="187"/>
  <c r="J1495" i="187"/>
  <c r="I1495" i="187"/>
  <c r="F1495" i="187"/>
  <c r="C1495" i="187"/>
  <c r="J1494" i="187"/>
  <c r="I1494" i="187"/>
  <c r="F1494" i="187"/>
  <c r="C1494" i="187"/>
  <c r="J1493" i="187"/>
  <c r="I1493" i="187"/>
  <c r="F1493" i="187"/>
  <c r="C1493" i="187"/>
  <c r="J1492" i="187"/>
  <c r="I1492" i="187"/>
  <c r="F1492" i="187"/>
  <c r="C1492" i="187"/>
  <c r="J1491" i="187"/>
  <c r="I1491" i="187"/>
  <c r="F1491" i="187"/>
  <c r="C1491" i="187"/>
  <c r="J1490" i="187"/>
  <c r="I1490" i="187"/>
  <c r="F1490" i="187"/>
  <c r="C1490" i="187"/>
  <c r="J1489" i="187"/>
  <c r="I1489" i="187"/>
  <c r="F1489" i="187"/>
  <c r="C1489" i="187"/>
  <c r="J1488" i="187"/>
  <c r="I1488" i="187"/>
  <c r="F1488" i="187"/>
  <c r="C1488" i="187"/>
  <c r="J1487" i="187"/>
  <c r="I1487" i="187"/>
  <c r="C1487" i="187"/>
  <c r="J1486" i="187"/>
  <c r="I1486" i="187"/>
  <c r="F1486" i="187"/>
  <c r="C1486" i="187"/>
  <c r="J1485" i="187"/>
  <c r="I1485" i="187"/>
  <c r="F1485" i="187"/>
  <c r="C1485" i="187"/>
  <c r="J1484" i="187"/>
  <c r="I1484" i="187"/>
  <c r="F1484" i="187"/>
  <c r="C1484" i="187"/>
  <c r="J1483" i="187"/>
  <c r="I1483" i="187"/>
  <c r="F1483" i="187"/>
  <c r="C1483" i="187"/>
  <c r="J1482" i="187"/>
  <c r="I1482" i="187"/>
  <c r="F1482" i="187"/>
  <c r="C1482" i="187"/>
  <c r="J1481" i="187"/>
  <c r="I1481" i="187"/>
  <c r="F1481" i="187"/>
  <c r="C1481" i="187"/>
  <c r="J1480" i="187"/>
  <c r="I1480" i="187"/>
  <c r="F1480" i="187"/>
  <c r="C1480" i="187"/>
  <c r="J1479" i="187"/>
  <c r="I1479" i="187"/>
  <c r="F1479" i="187"/>
  <c r="C1479" i="187"/>
  <c r="J1478" i="187"/>
  <c r="I1478" i="187"/>
  <c r="F1478" i="187"/>
  <c r="C1478" i="187"/>
  <c r="J1477" i="187"/>
  <c r="I1477" i="187"/>
  <c r="F1477" i="187"/>
  <c r="C1477" i="187"/>
  <c r="J1476" i="187"/>
  <c r="I1476" i="187"/>
  <c r="F1476" i="187"/>
  <c r="C1476" i="187"/>
  <c r="J1475" i="187"/>
  <c r="I1475" i="187"/>
  <c r="F1475" i="187"/>
  <c r="C1475" i="187"/>
  <c r="J1474" i="187"/>
  <c r="I1474" i="187"/>
  <c r="C1474" i="187"/>
  <c r="J1473" i="187"/>
  <c r="I1473" i="187"/>
  <c r="F1473" i="187"/>
  <c r="C1473" i="187"/>
  <c r="J1472" i="187"/>
  <c r="I1472" i="187"/>
  <c r="F1472" i="187"/>
  <c r="C1472" i="187"/>
  <c r="J1471" i="187"/>
  <c r="I1471" i="187"/>
  <c r="F1471" i="187"/>
  <c r="C1471" i="187"/>
  <c r="J1470" i="187"/>
  <c r="I1470" i="187"/>
  <c r="F1470" i="187"/>
  <c r="C1470" i="187"/>
  <c r="J1469" i="187"/>
  <c r="I1469" i="187"/>
  <c r="F1469" i="187"/>
  <c r="C1469" i="187"/>
  <c r="J1468" i="187"/>
  <c r="I1468" i="187"/>
  <c r="F1468" i="187"/>
  <c r="C1468" i="187"/>
  <c r="J1467" i="187"/>
  <c r="I1467" i="187"/>
  <c r="F1467" i="187"/>
  <c r="C1467" i="187"/>
  <c r="J1466" i="187"/>
  <c r="I1466" i="187"/>
  <c r="F1466" i="187"/>
  <c r="C1466" i="187"/>
  <c r="J1465" i="187"/>
  <c r="I1465" i="187"/>
  <c r="F1465" i="187"/>
  <c r="C1465" i="187"/>
  <c r="J1464" i="187"/>
  <c r="I1464" i="187"/>
  <c r="F1464" i="187"/>
  <c r="C1464" i="187"/>
  <c r="J1463" i="187"/>
  <c r="I1463" i="187"/>
  <c r="F1463" i="187"/>
  <c r="C1463" i="187"/>
  <c r="J1462" i="187"/>
  <c r="I1462" i="187"/>
  <c r="F1462" i="187"/>
  <c r="C1462" i="187"/>
  <c r="J1461" i="187"/>
  <c r="I1461" i="187"/>
  <c r="F1461" i="187"/>
  <c r="C1461" i="187"/>
  <c r="J1460" i="187"/>
  <c r="I1460" i="187"/>
  <c r="C1460" i="187"/>
  <c r="J1459" i="187"/>
  <c r="I1459" i="187"/>
  <c r="C1459" i="187"/>
  <c r="J1458" i="187"/>
  <c r="I1458" i="187"/>
  <c r="C1458" i="187"/>
  <c r="J1457" i="187"/>
  <c r="I1457" i="187"/>
  <c r="C1457" i="187"/>
  <c r="J1456" i="187"/>
  <c r="I1456" i="187"/>
  <c r="C1456" i="187"/>
  <c r="J1455" i="187"/>
  <c r="I1455" i="187"/>
  <c r="C1455" i="187"/>
  <c r="J1454" i="187"/>
  <c r="I1454" i="187"/>
  <c r="C1454" i="187"/>
  <c r="J1453" i="187"/>
  <c r="I1453" i="187"/>
  <c r="C1453" i="187"/>
  <c r="J1452" i="187"/>
  <c r="I1452" i="187"/>
  <c r="F1452" i="187"/>
  <c r="C1452" i="187"/>
  <c r="F1450" i="187"/>
  <c r="C1450" i="187"/>
  <c r="J1448" i="187"/>
  <c r="I1448" i="187"/>
  <c r="C1448" i="187"/>
  <c r="J1447" i="187"/>
  <c r="I1447" i="187"/>
  <c r="C1447" i="187"/>
  <c r="J1446" i="187"/>
  <c r="I1446" i="187"/>
  <c r="C1446" i="187"/>
  <c r="J1445" i="187"/>
  <c r="I1445" i="187"/>
  <c r="C1445" i="187"/>
  <c r="J1444" i="187"/>
  <c r="I1444" i="187"/>
  <c r="C1444" i="187"/>
  <c r="J1443" i="187"/>
  <c r="I1443" i="187"/>
  <c r="C1443" i="187"/>
  <c r="J1442" i="187"/>
  <c r="I1442" i="187"/>
  <c r="F1442" i="187"/>
  <c r="C1442" i="187"/>
  <c r="J1441" i="187"/>
  <c r="I1441" i="187"/>
  <c r="F1441" i="187"/>
  <c r="C1441" i="187"/>
  <c r="J1440" i="187"/>
  <c r="I1440" i="187"/>
  <c r="C1440" i="187"/>
  <c r="J1439" i="187"/>
  <c r="I1439" i="187"/>
  <c r="C1439" i="187"/>
  <c r="J1438" i="187"/>
  <c r="I1438" i="187"/>
  <c r="C1438" i="187"/>
  <c r="J1437" i="187"/>
  <c r="I1437" i="187"/>
  <c r="C1437" i="187"/>
  <c r="J1436" i="187"/>
  <c r="I1436" i="187"/>
  <c r="C1436" i="187"/>
  <c r="J1435" i="187"/>
  <c r="I1435" i="187"/>
  <c r="C1435" i="187"/>
  <c r="J1434" i="187"/>
  <c r="I1434" i="187"/>
  <c r="C1434" i="187"/>
  <c r="J1433" i="187"/>
  <c r="I1433" i="187"/>
  <c r="C1433" i="187"/>
  <c r="J1432" i="187"/>
  <c r="I1432" i="187"/>
  <c r="C1432" i="187"/>
  <c r="J1431" i="187"/>
  <c r="I1431" i="187"/>
  <c r="C1431" i="187"/>
  <c r="J1430" i="187"/>
  <c r="I1430" i="187"/>
  <c r="F1430" i="187"/>
  <c r="C1430" i="187"/>
  <c r="J1429" i="187"/>
  <c r="I1429" i="187"/>
  <c r="F1429" i="187"/>
  <c r="C1429" i="187"/>
  <c r="J1428" i="187"/>
  <c r="I1428" i="187"/>
  <c r="C1428" i="187"/>
  <c r="J1427" i="187"/>
  <c r="I1427" i="187"/>
  <c r="C1427" i="187"/>
  <c r="J1426" i="187"/>
  <c r="I1426" i="187"/>
  <c r="J1425" i="187"/>
  <c r="I1425" i="187"/>
  <c r="C1425" i="187"/>
  <c r="J1424" i="187"/>
  <c r="I1424" i="187"/>
  <c r="F1424" i="187"/>
  <c r="C1424" i="187"/>
  <c r="J1423" i="187"/>
  <c r="I1423" i="187"/>
  <c r="F1423" i="187"/>
  <c r="C1423" i="187"/>
  <c r="J1422" i="187"/>
  <c r="I1422" i="187"/>
  <c r="F1422" i="187"/>
  <c r="C1422" i="187"/>
  <c r="J1421" i="187"/>
  <c r="I1421" i="187"/>
  <c r="C1421" i="187"/>
  <c r="J1420" i="187"/>
  <c r="I1420" i="187"/>
  <c r="C1420" i="187"/>
  <c r="J1419" i="187"/>
  <c r="I1419" i="187"/>
  <c r="C1419" i="187"/>
  <c r="J1418" i="187"/>
  <c r="I1418" i="187"/>
  <c r="C1418" i="187"/>
  <c r="J1417" i="187"/>
  <c r="I1417" i="187"/>
  <c r="C1417" i="187"/>
  <c r="J1416" i="187"/>
  <c r="I1416" i="187"/>
  <c r="C1416" i="187"/>
  <c r="C1415" i="187"/>
  <c r="F1413" i="187"/>
  <c r="C1413" i="187"/>
  <c r="J1411" i="187"/>
  <c r="I1411" i="187"/>
  <c r="C1411" i="187"/>
  <c r="J1410" i="187"/>
  <c r="I1410" i="187"/>
  <c r="F1410" i="187"/>
  <c r="C1410" i="187"/>
  <c r="J1409" i="187"/>
  <c r="I1409" i="187"/>
  <c r="F1409" i="187"/>
  <c r="C1409" i="187"/>
  <c r="J1408" i="187"/>
  <c r="I1408" i="187"/>
  <c r="F1408" i="187"/>
  <c r="C1408" i="187"/>
  <c r="J1407" i="187"/>
  <c r="I1407" i="187"/>
  <c r="F1407" i="187"/>
  <c r="C1407" i="187"/>
  <c r="J1406" i="187"/>
  <c r="I1406" i="187"/>
  <c r="F1406" i="187"/>
  <c r="C1406" i="187"/>
  <c r="J1405" i="187"/>
  <c r="I1405" i="187"/>
  <c r="F1405" i="187"/>
  <c r="C1405" i="187"/>
  <c r="J1404" i="187"/>
  <c r="I1404" i="187"/>
  <c r="F1404" i="187"/>
  <c r="C1404" i="187"/>
  <c r="J1403" i="187"/>
  <c r="I1403" i="187"/>
  <c r="F1403" i="187"/>
  <c r="C1403" i="187"/>
  <c r="J1402" i="187"/>
  <c r="I1402" i="187"/>
  <c r="F1402" i="187"/>
  <c r="C1402" i="187"/>
  <c r="J1401" i="187"/>
  <c r="I1401" i="187"/>
  <c r="F1401" i="187"/>
  <c r="C1401" i="187"/>
  <c r="J1400" i="187"/>
  <c r="I1400" i="187"/>
  <c r="F1400" i="187"/>
  <c r="C1400" i="187"/>
  <c r="J1399" i="187"/>
  <c r="I1399" i="187"/>
  <c r="F1399" i="187"/>
  <c r="C1399" i="187"/>
  <c r="J1398" i="187"/>
  <c r="I1398" i="187"/>
  <c r="F1398" i="187"/>
  <c r="C1398" i="187"/>
  <c r="J1397" i="187"/>
  <c r="I1397" i="187"/>
  <c r="F1397" i="187"/>
  <c r="C1397" i="187"/>
  <c r="J1396" i="187"/>
  <c r="I1396" i="187"/>
  <c r="F1396" i="187"/>
  <c r="C1396" i="187"/>
  <c r="J1395" i="187"/>
  <c r="I1395" i="187"/>
  <c r="F1395" i="187"/>
  <c r="C1395" i="187"/>
  <c r="J1394" i="187"/>
  <c r="I1394" i="187"/>
  <c r="F1394" i="187"/>
  <c r="C1394" i="187"/>
  <c r="J1393" i="187"/>
  <c r="I1393" i="187"/>
  <c r="F1393" i="187"/>
  <c r="C1393" i="187"/>
  <c r="J1392" i="187"/>
  <c r="I1392" i="187"/>
  <c r="F1392" i="187"/>
  <c r="C1392" i="187"/>
  <c r="J1391" i="187"/>
  <c r="I1391" i="187"/>
  <c r="C1391" i="187"/>
  <c r="J1390" i="187"/>
  <c r="I1390" i="187"/>
  <c r="F1390" i="187"/>
  <c r="C1390" i="187"/>
  <c r="J1389" i="187"/>
  <c r="I1389" i="187"/>
  <c r="F1389" i="187"/>
  <c r="C1389" i="187"/>
  <c r="J1388" i="187"/>
  <c r="I1388" i="187"/>
  <c r="F1388" i="187"/>
  <c r="C1388" i="187"/>
  <c r="J1387" i="187"/>
  <c r="I1387" i="187"/>
  <c r="F1387" i="187"/>
  <c r="C1387" i="187"/>
  <c r="J1386" i="187"/>
  <c r="I1386" i="187"/>
  <c r="F1386" i="187"/>
  <c r="C1386" i="187"/>
  <c r="J1385" i="187"/>
  <c r="I1385" i="187"/>
  <c r="F1385" i="187"/>
  <c r="C1385" i="187"/>
  <c r="J1384" i="187"/>
  <c r="I1384" i="187"/>
  <c r="F1384" i="187"/>
  <c r="C1384" i="187"/>
  <c r="J1383" i="187"/>
  <c r="I1383" i="187"/>
  <c r="F1383" i="187"/>
  <c r="C1383" i="187"/>
  <c r="J1382" i="187"/>
  <c r="I1382" i="187"/>
  <c r="F1382" i="187"/>
  <c r="C1382" i="187"/>
  <c r="J1381" i="187"/>
  <c r="I1381" i="187"/>
  <c r="F1381" i="187"/>
  <c r="C1381" i="187"/>
  <c r="J1380" i="187"/>
  <c r="I1380" i="187"/>
  <c r="F1380" i="187"/>
  <c r="C1380" i="187"/>
  <c r="J1379" i="187"/>
  <c r="I1379" i="187"/>
  <c r="F1379" i="187"/>
  <c r="C1379" i="187"/>
  <c r="J1378" i="187"/>
  <c r="I1378" i="187"/>
  <c r="C1378" i="187"/>
  <c r="J1377" i="187"/>
  <c r="I1377" i="187"/>
  <c r="C1377" i="187"/>
  <c r="J1376" i="187"/>
  <c r="I1376" i="187"/>
  <c r="C1376" i="187"/>
  <c r="J1375" i="187"/>
  <c r="I1375" i="187"/>
  <c r="C1375" i="187"/>
  <c r="J1374" i="187"/>
  <c r="I1374" i="187"/>
  <c r="C1374" i="187"/>
  <c r="J1373" i="187"/>
  <c r="I1373" i="187"/>
  <c r="C1373" i="187"/>
  <c r="J1372" i="187"/>
  <c r="I1372" i="187"/>
  <c r="C1372" i="187"/>
  <c r="J1371" i="187"/>
  <c r="I1371" i="187"/>
  <c r="C1371" i="187"/>
  <c r="J1370" i="187"/>
  <c r="I1370" i="187"/>
  <c r="C1370" i="187"/>
  <c r="J1369" i="187"/>
  <c r="I1369" i="187"/>
  <c r="C1369" i="187"/>
  <c r="J1368" i="187"/>
  <c r="I1368" i="187"/>
  <c r="C1368" i="187"/>
  <c r="J1367" i="187"/>
  <c r="I1367" i="187"/>
  <c r="C1367" i="187"/>
  <c r="J1366" i="187"/>
  <c r="I1366" i="187"/>
  <c r="C1366" i="187"/>
  <c r="J1365" i="187"/>
  <c r="I1365" i="187"/>
  <c r="C1365" i="187"/>
  <c r="J1364" i="187"/>
  <c r="I1364" i="187"/>
  <c r="C1364" i="187"/>
  <c r="J1363" i="187"/>
  <c r="I1363" i="187"/>
  <c r="F1363" i="187"/>
  <c r="C1363" i="187"/>
  <c r="J1362" i="187"/>
  <c r="I1362" i="187"/>
  <c r="F1362" i="187"/>
  <c r="C1362" i="187"/>
  <c r="J1361" i="187"/>
  <c r="I1361" i="187"/>
  <c r="F1361" i="187"/>
  <c r="C1361" i="187"/>
  <c r="J1360" i="187"/>
  <c r="I1360" i="187"/>
  <c r="F1360" i="187"/>
  <c r="C1360" i="187"/>
  <c r="J1359" i="187"/>
  <c r="I1359" i="187"/>
  <c r="F1359" i="187"/>
  <c r="C1359" i="187"/>
  <c r="J1358" i="187"/>
  <c r="I1358" i="187"/>
  <c r="F1358" i="187"/>
  <c r="C1358" i="187"/>
  <c r="J1357" i="187"/>
  <c r="I1357" i="187"/>
  <c r="F1357" i="187"/>
  <c r="C1357" i="187"/>
  <c r="J1356" i="187"/>
  <c r="I1356" i="187"/>
  <c r="F1356" i="187"/>
  <c r="C1356" i="187"/>
  <c r="F1354" i="187"/>
  <c r="C1354" i="187"/>
  <c r="J1352" i="187"/>
  <c r="I1352" i="187"/>
  <c r="C1352" i="187"/>
  <c r="J1351" i="187"/>
  <c r="I1351" i="187"/>
  <c r="C1351" i="187"/>
  <c r="J1350" i="187"/>
  <c r="I1350" i="187"/>
  <c r="C1350" i="187"/>
  <c r="J1349" i="187"/>
  <c r="I1349" i="187"/>
  <c r="C1349" i="187"/>
  <c r="J1348" i="187"/>
  <c r="I1348" i="187"/>
  <c r="C1348" i="187"/>
  <c r="J1347" i="187"/>
  <c r="I1347" i="187"/>
  <c r="C1347" i="187"/>
  <c r="J1346" i="187"/>
  <c r="I1346" i="187"/>
  <c r="F1346" i="187"/>
  <c r="C1346" i="187"/>
  <c r="J1345" i="187"/>
  <c r="I1345" i="187"/>
  <c r="F1345" i="187"/>
  <c r="C1345" i="187"/>
  <c r="J1344" i="187"/>
  <c r="I1344" i="187"/>
  <c r="C1344" i="187"/>
  <c r="J1343" i="187"/>
  <c r="I1343" i="187"/>
  <c r="C1343" i="187"/>
  <c r="J1342" i="187"/>
  <c r="I1342" i="187"/>
  <c r="C1342" i="187"/>
  <c r="J1341" i="187"/>
  <c r="I1341" i="187"/>
  <c r="C1341" i="187"/>
  <c r="J1340" i="187"/>
  <c r="I1340" i="187"/>
  <c r="C1340" i="187"/>
  <c r="J1339" i="187"/>
  <c r="I1339" i="187"/>
  <c r="C1339" i="187"/>
  <c r="J1338" i="187"/>
  <c r="I1338" i="187"/>
  <c r="C1338" i="187"/>
  <c r="J1337" i="187"/>
  <c r="I1337" i="187"/>
  <c r="C1337" i="187"/>
  <c r="J1336" i="187"/>
  <c r="I1336" i="187"/>
  <c r="C1336" i="187"/>
  <c r="J1335" i="187"/>
  <c r="I1335" i="187"/>
  <c r="C1335" i="187"/>
  <c r="J1334" i="187"/>
  <c r="I1334" i="187"/>
  <c r="F1334" i="187"/>
  <c r="C1334" i="187"/>
  <c r="J1333" i="187"/>
  <c r="I1333" i="187"/>
  <c r="C1333" i="187"/>
  <c r="J1332" i="187"/>
  <c r="I1332" i="187"/>
  <c r="C1332" i="187"/>
  <c r="J1331" i="187"/>
  <c r="I1331" i="187"/>
  <c r="C1331" i="187"/>
  <c r="J1330" i="187"/>
  <c r="I1330" i="187"/>
  <c r="J1329" i="187"/>
  <c r="I1329" i="187"/>
  <c r="C1329" i="187"/>
  <c r="B387" i="188" s="1"/>
  <c r="J1328" i="187"/>
  <c r="I1328" i="187"/>
  <c r="F1328" i="187"/>
  <c r="C1328" i="187"/>
  <c r="J1327" i="187"/>
  <c r="I1327" i="187"/>
  <c r="F1327" i="187"/>
  <c r="C1327" i="187"/>
  <c r="J1326" i="187"/>
  <c r="I1326" i="187"/>
  <c r="F1326" i="187"/>
  <c r="C1326" i="187"/>
  <c r="B384" i="188" s="1"/>
  <c r="J1325" i="187"/>
  <c r="I1325" i="187"/>
  <c r="C1325" i="187"/>
  <c r="B383" i="188" s="1"/>
  <c r="J1324" i="187"/>
  <c r="I1324" i="187"/>
  <c r="C1324" i="187"/>
  <c r="J1323" i="187"/>
  <c r="I1323" i="187"/>
  <c r="C1323" i="187"/>
  <c r="B381" i="188" s="1"/>
  <c r="J1322" i="187"/>
  <c r="I1322" i="187"/>
  <c r="C1322" i="187"/>
  <c r="J1321" i="187"/>
  <c r="I1321" i="187"/>
  <c r="C1321" i="187"/>
  <c r="B379" i="188" s="1"/>
  <c r="J1320" i="187"/>
  <c r="I1320" i="187"/>
  <c r="C1320" i="187"/>
  <c r="B378" i="188" s="1"/>
  <c r="C1319" i="187"/>
  <c r="B377" i="188"/>
  <c r="F1317" i="187"/>
  <c r="C1317" i="187"/>
  <c r="B376" i="188" s="1"/>
  <c r="J1315" i="187"/>
  <c r="I1315" i="187"/>
  <c r="C1315" i="187"/>
  <c r="B375" i="188" s="1"/>
  <c r="J1314" i="187"/>
  <c r="I1314" i="187"/>
  <c r="F1314" i="187"/>
  <c r="C1314" i="187"/>
  <c r="B374" i="188"/>
  <c r="J1313" i="187"/>
  <c r="I1313" i="187"/>
  <c r="F1313" i="187"/>
  <c r="C1313" i="187"/>
  <c r="B373" i="188" s="1"/>
  <c r="J1312" i="187"/>
  <c r="I1312" i="187"/>
  <c r="F1312" i="187"/>
  <c r="C1312" i="187"/>
  <c r="J1311" i="187"/>
  <c r="I1311" i="187"/>
  <c r="F1311" i="187"/>
  <c r="C1311" i="187"/>
  <c r="B371" i="188" s="1"/>
  <c r="J1310" i="187"/>
  <c r="I1310" i="187"/>
  <c r="F1310" i="187"/>
  <c r="C1310" i="187"/>
  <c r="J1309" i="187"/>
  <c r="I1309" i="187"/>
  <c r="F1309" i="187"/>
  <c r="C1309" i="187"/>
  <c r="B369" i="188" s="1"/>
  <c r="J1308" i="187"/>
  <c r="I1308" i="187"/>
  <c r="F1308" i="187"/>
  <c r="C1308" i="187"/>
  <c r="B368" i="188" s="1"/>
  <c r="J1307" i="187"/>
  <c r="I1307" i="187"/>
  <c r="F1307" i="187"/>
  <c r="C1307" i="187"/>
  <c r="B367" i="188" s="1"/>
  <c r="J1306" i="187"/>
  <c r="I1306" i="187"/>
  <c r="F1306" i="187"/>
  <c r="C1306" i="187"/>
  <c r="B366" i="188"/>
  <c r="J1305" i="187"/>
  <c r="I1305" i="187"/>
  <c r="F1305" i="187"/>
  <c r="C1305" i="187"/>
  <c r="B365" i="188" s="1"/>
  <c r="J1304" i="187"/>
  <c r="I1304" i="187"/>
  <c r="F1304" i="187"/>
  <c r="C1304" i="187"/>
  <c r="J1303" i="187"/>
  <c r="I1303" i="187"/>
  <c r="F1303" i="187"/>
  <c r="C1303" i="187"/>
  <c r="B363" i="188" s="1"/>
  <c r="J1302" i="187"/>
  <c r="I1302" i="187"/>
  <c r="F1302" i="187"/>
  <c r="C1302" i="187"/>
  <c r="B362" i="188" s="1"/>
  <c r="J1301" i="187"/>
  <c r="I1301" i="187"/>
  <c r="F1301" i="187"/>
  <c r="C1301" i="187"/>
  <c r="B361" i="188" s="1"/>
  <c r="J1300" i="187"/>
  <c r="I1300" i="187"/>
  <c r="F1300" i="187"/>
  <c r="C1300" i="187"/>
  <c r="B360" i="188" s="1"/>
  <c r="J1299" i="187"/>
  <c r="I1299" i="187"/>
  <c r="F1299" i="187"/>
  <c r="C1299" i="187"/>
  <c r="B359" i="188" s="1"/>
  <c r="J1298" i="187"/>
  <c r="I1298" i="187"/>
  <c r="F1298" i="187"/>
  <c r="C1298" i="187"/>
  <c r="B358" i="188"/>
  <c r="J1297" i="187"/>
  <c r="I1297" i="187"/>
  <c r="F1297" i="187"/>
  <c r="C1297" i="187"/>
  <c r="B357" i="188" s="1"/>
  <c r="J1296" i="187"/>
  <c r="I1296" i="187"/>
  <c r="F1296" i="187"/>
  <c r="C1296" i="187"/>
  <c r="J1295" i="187"/>
  <c r="I1295" i="187"/>
  <c r="C1295" i="187"/>
  <c r="B355" i="188"/>
  <c r="J1294" i="187"/>
  <c r="I1294" i="187"/>
  <c r="F1294" i="187"/>
  <c r="C1294" i="187"/>
  <c r="B354" i="188" s="1"/>
  <c r="J1293" i="187"/>
  <c r="I1293" i="187"/>
  <c r="F1293" i="187"/>
  <c r="C1293" i="187"/>
  <c r="B353" i="188" s="1"/>
  <c r="J1292" i="187"/>
  <c r="I1292" i="187"/>
  <c r="F1292" i="187"/>
  <c r="C1292" i="187"/>
  <c r="B352" i="188" s="1"/>
  <c r="J1291" i="187"/>
  <c r="I1291" i="187"/>
  <c r="F1291" i="187"/>
  <c r="C1291" i="187"/>
  <c r="B351" i="188" s="1"/>
  <c r="J1290" i="187"/>
  <c r="I1290" i="187"/>
  <c r="F1290" i="187"/>
  <c r="C1290" i="187"/>
  <c r="B350" i="188"/>
  <c r="J1289" i="187"/>
  <c r="I1289" i="187"/>
  <c r="F1289" i="187"/>
  <c r="C1289" i="187"/>
  <c r="B349" i="188" s="1"/>
  <c r="J1288" i="187"/>
  <c r="I1288" i="187"/>
  <c r="F1288" i="187"/>
  <c r="C1288" i="187"/>
  <c r="B348" i="188" s="1"/>
  <c r="J1287" i="187"/>
  <c r="I1287" i="187"/>
  <c r="F1287" i="187"/>
  <c r="C1287" i="187"/>
  <c r="B347" i="188" s="1"/>
  <c r="J1286" i="187"/>
  <c r="I1286" i="187"/>
  <c r="F1286" i="187"/>
  <c r="C1286" i="187"/>
  <c r="B346" i="188" s="1"/>
  <c r="J1285" i="187"/>
  <c r="I1285" i="187"/>
  <c r="F1285" i="187"/>
  <c r="C1285" i="187"/>
  <c r="B345" i="188"/>
  <c r="J1284" i="187"/>
  <c r="I1284" i="187"/>
  <c r="F1284" i="187"/>
  <c r="C1284" i="187"/>
  <c r="B344" i="188" s="1"/>
  <c r="J1283" i="187"/>
  <c r="I1283" i="187"/>
  <c r="F1283" i="187"/>
  <c r="C1283" i="187"/>
  <c r="B343" i="188" s="1"/>
  <c r="J1282" i="187"/>
  <c r="I1282" i="187"/>
  <c r="C1282" i="187"/>
  <c r="J1281" i="187"/>
  <c r="I1281" i="187"/>
  <c r="F1281" i="187"/>
  <c r="C1281" i="187"/>
  <c r="J1280" i="187"/>
  <c r="I1280" i="187"/>
  <c r="F1280" i="187"/>
  <c r="C1280" i="187"/>
  <c r="B340" i="188" s="1"/>
  <c r="J1279" i="187"/>
  <c r="I1279" i="187"/>
  <c r="F1279" i="187"/>
  <c r="C1279" i="187"/>
  <c r="B339" i="188" s="1"/>
  <c r="J1278" i="187"/>
  <c r="I1278" i="187"/>
  <c r="F1278" i="187"/>
  <c r="C1278" i="187"/>
  <c r="J1277" i="187"/>
  <c r="I1277" i="187"/>
  <c r="F1277" i="187"/>
  <c r="C1277" i="187"/>
  <c r="J1276" i="187"/>
  <c r="I1276" i="187"/>
  <c r="F1276" i="187"/>
  <c r="C1276" i="187"/>
  <c r="B336" i="188" s="1"/>
  <c r="J1275" i="187"/>
  <c r="I1275" i="187"/>
  <c r="F1275" i="187"/>
  <c r="C1275" i="187"/>
  <c r="B335" i="188" s="1"/>
  <c r="J1274" i="187"/>
  <c r="I1274" i="187"/>
  <c r="F1274" i="187"/>
  <c r="C1274" i="187"/>
  <c r="J1273" i="187"/>
  <c r="I1273" i="187"/>
  <c r="F1273" i="187"/>
  <c r="C1273" i="187"/>
  <c r="J1272" i="187"/>
  <c r="I1272" i="187"/>
  <c r="F1272" i="187"/>
  <c r="C1272" i="187"/>
  <c r="B332" i="188" s="1"/>
  <c r="J1271" i="187"/>
  <c r="I1271" i="187"/>
  <c r="F1271" i="187"/>
  <c r="C1271" i="187"/>
  <c r="B331" i="188" s="1"/>
  <c r="J1270" i="187"/>
  <c r="I1270" i="187"/>
  <c r="F1270" i="187"/>
  <c r="C1270" i="187"/>
  <c r="J1269" i="187"/>
  <c r="I1269" i="187"/>
  <c r="F1269" i="187"/>
  <c r="C1269" i="187"/>
  <c r="J1268" i="187"/>
  <c r="I1268" i="187"/>
  <c r="C1268" i="187"/>
  <c r="B328" i="188" s="1"/>
  <c r="J1267" i="187"/>
  <c r="I1267" i="187"/>
  <c r="F1267" i="187"/>
  <c r="C1267" i="187"/>
  <c r="B327" i="188"/>
  <c r="J1266" i="187"/>
  <c r="I1266" i="187"/>
  <c r="F1266" i="187"/>
  <c r="C1266" i="187"/>
  <c r="B326" i="188" s="1"/>
  <c r="J1265" i="187"/>
  <c r="I1265" i="187"/>
  <c r="F1265" i="187"/>
  <c r="C1265" i="187"/>
  <c r="B325" i="188" s="1"/>
  <c r="J1264" i="187"/>
  <c r="I1264" i="187"/>
  <c r="F1264" i="187"/>
  <c r="C1264" i="187"/>
  <c r="B324" i="188" s="1"/>
  <c r="J1263" i="187"/>
  <c r="I1263" i="187"/>
  <c r="F1263" i="187"/>
  <c r="C1263" i="187"/>
  <c r="B323" i="188"/>
  <c r="J1262" i="187"/>
  <c r="I1262" i="187"/>
  <c r="F1262" i="187"/>
  <c r="C1262" i="187"/>
  <c r="B322" i="188" s="1"/>
  <c r="J1261" i="187"/>
  <c r="I1261" i="187"/>
  <c r="F1261" i="187"/>
  <c r="C1261" i="187"/>
  <c r="B321" i="188" s="1"/>
  <c r="J1260" i="187"/>
  <c r="I1260" i="187"/>
  <c r="F1260" i="187"/>
  <c r="C1260" i="187"/>
  <c r="B320" i="188" s="1"/>
  <c r="F1258" i="187"/>
  <c r="C1258" i="187"/>
  <c r="B319" i="188"/>
  <c r="J1256" i="187"/>
  <c r="I1256" i="187"/>
  <c r="C1256" i="187"/>
  <c r="B318" i="188"/>
  <c r="J1255" i="187"/>
  <c r="I1255" i="187"/>
  <c r="C1255" i="187"/>
  <c r="B317" i="188"/>
  <c r="J1254" i="187"/>
  <c r="I1254" i="187"/>
  <c r="C1254" i="187"/>
  <c r="J1253" i="187"/>
  <c r="I1253" i="187"/>
  <c r="C1253" i="187"/>
  <c r="B315" i="188" s="1"/>
  <c r="J1252" i="187"/>
  <c r="I1252" i="187"/>
  <c r="C1252" i="187"/>
  <c r="B314" i="188" s="1"/>
  <c r="J1251" i="187"/>
  <c r="I1251" i="187"/>
  <c r="F1251" i="187"/>
  <c r="C1251" i="187"/>
  <c r="B313" i="188"/>
  <c r="J1250" i="187"/>
  <c r="I1250" i="187"/>
  <c r="F1250" i="187"/>
  <c r="C1250" i="187"/>
  <c r="J1249" i="187"/>
  <c r="I1249" i="187"/>
  <c r="F1249" i="187"/>
  <c r="C1249" i="187"/>
  <c r="B311" i="188" s="1"/>
  <c r="J1248" i="187"/>
  <c r="I1248" i="187"/>
  <c r="C1248" i="187"/>
  <c r="B310" i="188"/>
  <c r="J1247" i="187"/>
  <c r="I1247" i="187"/>
  <c r="C1247" i="187"/>
  <c r="B309" i="188"/>
  <c r="J1246" i="187"/>
  <c r="I1246" i="187"/>
  <c r="C1246" i="187"/>
  <c r="J1245" i="187"/>
  <c r="I1245" i="187"/>
  <c r="C1245" i="187"/>
  <c r="B307" i="188" s="1"/>
  <c r="J1244" i="187"/>
  <c r="I1244" i="187"/>
  <c r="C1244" i="187"/>
  <c r="B306" i="188"/>
  <c r="J1243" i="187"/>
  <c r="I1243" i="187"/>
  <c r="C1243" i="187"/>
  <c r="B305" i="188"/>
  <c r="J1242" i="187"/>
  <c r="I1242" i="187"/>
  <c r="C1242" i="187"/>
  <c r="B304" i="188"/>
  <c r="J1241" i="187"/>
  <c r="I1241" i="187"/>
  <c r="C1241" i="187"/>
  <c r="J1240" i="187"/>
  <c r="I1240" i="187"/>
  <c r="C1240" i="187"/>
  <c r="B302" i="188" s="1"/>
  <c r="J1239" i="187"/>
  <c r="I1239" i="187"/>
  <c r="F1239" i="187"/>
  <c r="C1239" i="187"/>
  <c r="B301" i="188" s="1"/>
  <c r="J1238" i="187"/>
  <c r="I1238" i="187"/>
  <c r="F1238" i="187"/>
  <c r="C1238" i="187"/>
  <c r="B300" i="188" s="1"/>
  <c r="J1237" i="187"/>
  <c r="I1237" i="187"/>
  <c r="F1237" i="187"/>
  <c r="C1237" i="187"/>
  <c r="B299" i="188"/>
  <c r="J1236" i="187"/>
  <c r="I1236" i="187"/>
  <c r="C1236" i="187"/>
  <c r="B298" i="188"/>
  <c r="J1235" i="187"/>
  <c r="I1235" i="187"/>
  <c r="C1235" i="187"/>
  <c r="B297" i="188"/>
  <c r="J1234" i="187"/>
  <c r="I1234" i="187"/>
  <c r="J1233" i="187"/>
  <c r="I1233" i="187"/>
  <c r="B372" i="188"/>
  <c r="B364" i="188"/>
  <c r="B356" i="188"/>
  <c r="B341" i="188"/>
  <c r="B337" i="188"/>
  <c r="B333" i="188"/>
  <c r="B329" i="188"/>
  <c r="B386" i="188"/>
  <c r="B385" i="188"/>
  <c r="B382" i="188"/>
  <c r="B380" i="188"/>
  <c r="B370" i="188"/>
  <c r="B342" i="188"/>
  <c r="B338" i="188"/>
  <c r="B334" i="188"/>
  <c r="B330" i="188"/>
  <c r="B316" i="188"/>
  <c r="B312" i="188"/>
  <c r="B308" i="188"/>
  <c r="B303" i="188"/>
  <c r="F2690" i="187"/>
  <c r="F2595" i="187"/>
  <c r="F2691" i="187"/>
  <c r="F1616" i="187"/>
  <c r="F1333" i="187"/>
  <c r="F3276" i="187"/>
  <c r="F3181" i="187"/>
  <c r="F2701" i="187"/>
  <c r="F2796" i="187"/>
  <c r="F1548" i="187"/>
  <c r="F1453" i="187"/>
  <c r="F1347" i="187"/>
  <c r="F1252" i="187"/>
  <c r="F2488" i="187"/>
  <c r="F2583" i="187"/>
  <c r="F1335" i="187"/>
  <c r="F1240" i="187"/>
  <c r="F1712" i="187"/>
  <c r="F1711" i="187"/>
  <c r="F2596" i="187"/>
  <c r="F2501" i="187"/>
  <c r="F1621" i="187"/>
  <c r="F3277" i="187"/>
  <c r="F3182" i="187"/>
  <c r="F3564" i="187"/>
  <c r="F2702" i="187"/>
  <c r="F2797" i="187"/>
  <c r="F1454" i="187"/>
  <c r="F1549" i="187"/>
  <c r="F1644" i="187"/>
  <c r="F1443" i="187"/>
  <c r="F1348" i="187"/>
  <c r="F1253" i="187"/>
  <c r="F2584" i="187"/>
  <c r="F2489" i="187"/>
  <c r="F2775" i="187"/>
  <c r="F2679" i="187"/>
  <c r="F1431" i="187"/>
  <c r="F1336" i="187"/>
  <c r="F1241" i="187"/>
  <c r="F1808" i="187"/>
  <c r="F1807" i="187"/>
  <c r="F2597" i="187"/>
  <c r="F2502" i="187"/>
  <c r="F2788" i="187"/>
  <c r="F2692" i="187"/>
  <c r="F1813" i="187"/>
  <c r="F1717" i="187"/>
  <c r="F3660" i="187"/>
  <c r="F3278" i="187"/>
  <c r="F3183" i="187"/>
  <c r="F3565" i="187"/>
  <c r="F2703" i="187"/>
  <c r="F2798" i="187"/>
  <c r="F1740" i="187"/>
  <c r="F1550" i="187"/>
  <c r="F1455" i="187"/>
  <c r="F1645" i="187"/>
  <c r="F1254" i="187"/>
  <c r="F1444" i="187"/>
  <c r="F1349" i="187"/>
  <c r="F1539" i="187"/>
  <c r="F2490" i="187"/>
  <c r="F2776" i="187"/>
  <c r="F2680" i="187"/>
  <c r="F2585" i="187"/>
  <c r="F1242" i="187"/>
  <c r="F1432" i="187"/>
  <c r="F1337" i="187"/>
  <c r="F1527" i="187"/>
  <c r="F1904" i="187"/>
  <c r="F1903" i="187"/>
  <c r="F2598" i="187"/>
  <c r="F2503" i="187"/>
  <c r="F2789" i="187"/>
  <c r="F2693" i="187"/>
  <c r="B296" i="188"/>
  <c r="B388" i="188"/>
  <c r="F3184" i="187"/>
  <c r="F3661" i="187"/>
  <c r="F3566" i="187"/>
  <c r="F3279" i="187"/>
  <c r="F2704" i="187"/>
  <c r="F2799" i="187"/>
  <c r="F1836" i="187"/>
  <c r="F1646" i="187"/>
  <c r="F1551" i="187"/>
  <c r="F1456" i="187"/>
  <c r="F1741" i="187"/>
  <c r="F1445" i="187"/>
  <c r="F1350" i="187"/>
  <c r="F1255" i="187"/>
  <c r="F1635" i="187"/>
  <c r="F1540" i="187"/>
  <c r="F2586" i="187"/>
  <c r="F2777" i="187"/>
  <c r="F2681" i="187"/>
  <c r="F2491" i="187"/>
  <c r="F1433" i="187"/>
  <c r="F1243" i="187"/>
  <c r="F1338" i="187"/>
  <c r="F1623" i="187"/>
  <c r="F1528" i="187"/>
  <c r="R95" i="320"/>
  <c r="F2763" i="187"/>
  <c r="F2599" i="187"/>
  <c r="F2790" i="187"/>
  <c r="F2694" i="187"/>
  <c r="I101" i="320"/>
  <c r="F1905" i="187" s="1"/>
  <c r="H101" i="320"/>
  <c r="F1809" i="187" s="1"/>
  <c r="G101" i="320"/>
  <c r="F1713" i="187" s="1"/>
  <c r="F101" i="320"/>
  <c r="E101" i="320"/>
  <c r="F1521" i="187" s="1"/>
  <c r="D101" i="320"/>
  <c r="F1425" i="187" s="1"/>
  <c r="C101" i="320"/>
  <c r="F1329" i="187" s="1"/>
  <c r="J100" i="320"/>
  <c r="F2000" i="187" s="1"/>
  <c r="J99" i="320"/>
  <c r="F1999" i="187" s="1"/>
  <c r="AB95" i="320"/>
  <c r="F3723" i="187" s="1"/>
  <c r="Q95" i="320"/>
  <c r="P95" i="320"/>
  <c r="D95" i="320"/>
  <c r="F1419" i="187" s="1"/>
  <c r="C95" i="320"/>
  <c r="F1323" i="187" s="1"/>
  <c r="Y86" i="320"/>
  <c r="F3426" i="187" s="1"/>
  <c r="T86" i="320"/>
  <c r="F2946" i="187" s="1"/>
  <c r="J86" i="320"/>
  <c r="F1986" i="187" s="1"/>
  <c r="Y85" i="320"/>
  <c r="F3425" i="187" s="1"/>
  <c r="T85" i="320"/>
  <c r="F2945" i="187" s="1"/>
  <c r="J85" i="320"/>
  <c r="F1985" i="187" s="1"/>
  <c r="Y84" i="320"/>
  <c r="F3424" i="187" s="1"/>
  <c r="T84" i="320"/>
  <c r="F2944" i="187" s="1"/>
  <c r="J84" i="320"/>
  <c r="F1984" i="187" s="1"/>
  <c r="Y83" i="320"/>
  <c r="F3423" i="187" s="1"/>
  <c r="T83" i="320"/>
  <c r="F2943" i="187" s="1"/>
  <c r="J83" i="320"/>
  <c r="F1983" i="187" s="1"/>
  <c r="Y82" i="320"/>
  <c r="F3422" i="187" s="1"/>
  <c r="T82" i="320"/>
  <c r="F2942" i="187" s="1"/>
  <c r="J82" i="320"/>
  <c r="F1982" i="187" s="1"/>
  <c r="Y81" i="320"/>
  <c r="F3421" i="187" s="1"/>
  <c r="T81" i="320"/>
  <c r="F2941" i="187" s="1"/>
  <c r="J81" i="320"/>
  <c r="F1981" i="187" s="1"/>
  <c r="Y80" i="320"/>
  <c r="F3420" i="187" s="1"/>
  <c r="T80" i="320"/>
  <c r="F2940" i="187" s="1"/>
  <c r="J80" i="320"/>
  <c r="F1980" i="187" s="1"/>
  <c r="Y79" i="320"/>
  <c r="F3419" i="187" s="1"/>
  <c r="T79" i="320"/>
  <c r="F2939" i="187" s="1"/>
  <c r="J79" i="320"/>
  <c r="F1979" i="187" s="1"/>
  <c r="Y78" i="320"/>
  <c r="F3418" i="187" s="1"/>
  <c r="T78" i="320"/>
  <c r="F2938" i="187" s="1"/>
  <c r="J78" i="320"/>
  <c r="Y77" i="320"/>
  <c r="F3417" i="187" s="1"/>
  <c r="T77" i="320"/>
  <c r="F2937" i="187" s="1"/>
  <c r="J77" i="320"/>
  <c r="F1977" i="187" s="1"/>
  <c r="Y76" i="320"/>
  <c r="F3416" i="187" s="1"/>
  <c r="T76" i="320"/>
  <c r="F2936" i="187" s="1"/>
  <c r="J76" i="320"/>
  <c r="F1976" i="187" s="1"/>
  <c r="Y75" i="320"/>
  <c r="F3415" i="187" s="1"/>
  <c r="T75" i="320"/>
  <c r="F2935" i="187" s="1"/>
  <c r="J75" i="320"/>
  <c r="F1975" i="187" s="1"/>
  <c r="Y74" i="320"/>
  <c r="F3414" i="187" s="1"/>
  <c r="T74" i="320"/>
  <c r="F2934" i="187" s="1"/>
  <c r="J74" i="320"/>
  <c r="F1974" i="187" s="1"/>
  <c r="Y73" i="320"/>
  <c r="F3413" i="187" s="1"/>
  <c r="T73" i="320"/>
  <c r="F2933" i="187" s="1"/>
  <c r="J73" i="320"/>
  <c r="Y72" i="320"/>
  <c r="F3412" i="187"/>
  <c r="T72" i="320"/>
  <c r="F2932" i="187"/>
  <c r="J72" i="320"/>
  <c r="F1972" i="187"/>
  <c r="Y71" i="320"/>
  <c r="F3411" i="187"/>
  <c r="T71" i="320"/>
  <c r="F2931" i="187"/>
  <c r="J71" i="320"/>
  <c r="F1971" i="187"/>
  <c r="Y70" i="320"/>
  <c r="F3410" i="187"/>
  <c r="T70" i="320"/>
  <c r="F2930" i="187"/>
  <c r="J70" i="320"/>
  <c r="F1970" i="187"/>
  <c r="Y69" i="320"/>
  <c r="F3409" i="187"/>
  <c r="T69" i="320"/>
  <c r="F2929" i="187"/>
  <c r="J69" i="320"/>
  <c r="Y68" i="320"/>
  <c r="F3408" i="187" s="1"/>
  <c r="T68" i="320"/>
  <c r="F2928" i="187" s="1"/>
  <c r="J68" i="320"/>
  <c r="F1968" i="187" s="1"/>
  <c r="AB67" i="320"/>
  <c r="AA67" i="320"/>
  <c r="F3599" i="187" s="1"/>
  <c r="X67" i="320"/>
  <c r="F3311" i="187" s="1"/>
  <c r="W67" i="320"/>
  <c r="V67" i="320"/>
  <c r="U67" i="320"/>
  <c r="F3023" i="187" s="1"/>
  <c r="S67" i="320"/>
  <c r="F2831" i="187"/>
  <c r="R67" i="320"/>
  <c r="F2735" i="187"/>
  <c r="Q67" i="320"/>
  <c r="P67" i="320"/>
  <c r="I67" i="320"/>
  <c r="F1871" i="187"/>
  <c r="H67" i="320"/>
  <c r="F1775" i="187"/>
  <c r="G67" i="320"/>
  <c r="F1679" i="187"/>
  <c r="F67" i="320"/>
  <c r="E67" i="320"/>
  <c r="F1487" i="187" s="1"/>
  <c r="D67" i="320"/>
  <c r="F1391" i="187"/>
  <c r="C67" i="320"/>
  <c r="F1295" i="187"/>
  <c r="Y66" i="320"/>
  <c r="F3406" i="187"/>
  <c r="T66" i="320"/>
  <c r="F2926" i="187"/>
  <c r="N66" i="320"/>
  <c r="F2350" i="187" s="1"/>
  <c r="J66" i="320"/>
  <c r="F1966" i="187" s="1"/>
  <c r="Y65" i="320"/>
  <c r="F3405" i="187" s="1"/>
  <c r="T65" i="320"/>
  <c r="F2925" i="187" s="1"/>
  <c r="N65" i="320"/>
  <c r="F2349" i="187" s="1"/>
  <c r="J65" i="320"/>
  <c r="Y64" i="320"/>
  <c r="F3404" i="187" s="1"/>
  <c r="T64" i="320"/>
  <c r="F2924" i="187" s="1"/>
  <c r="N64" i="320"/>
  <c r="J64" i="320"/>
  <c r="F1964" i="187" s="1"/>
  <c r="Y63" i="320"/>
  <c r="F3403" i="187" s="1"/>
  <c r="T63" i="320"/>
  <c r="F2923" i="187" s="1"/>
  <c r="N63" i="320"/>
  <c r="F2347" i="187" s="1"/>
  <c r="J63" i="320"/>
  <c r="O63" i="320" s="1"/>
  <c r="Y62" i="320"/>
  <c r="F3402" i="187" s="1"/>
  <c r="T62" i="320"/>
  <c r="F2922" i="187" s="1"/>
  <c r="N62" i="320"/>
  <c r="F2346" i="187" s="1"/>
  <c r="J62" i="320"/>
  <c r="F1962" i="187" s="1"/>
  <c r="Y61" i="320"/>
  <c r="F3401" i="187" s="1"/>
  <c r="T61" i="320"/>
  <c r="F2921" i="187" s="1"/>
  <c r="N61" i="320"/>
  <c r="F2345" i="187" s="1"/>
  <c r="J61" i="320"/>
  <c r="Y60" i="320"/>
  <c r="F3400" i="187"/>
  <c r="T60" i="320"/>
  <c r="F2920" i="187"/>
  <c r="N60" i="320"/>
  <c r="F2344" i="187"/>
  <c r="J60" i="320"/>
  <c r="F1960" i="187"/>
  <c r="Y59" i="320"/>
  <c r="F3399" i="187"/>
  <c r="T59" i="320"/>
  <c r="F2919" i="187"/>
  <c r="N59" i="320"/>
  <c r="J59" i="320"/>
  <c r="Y58" i="320"/>
  <c r="F3398" i="187" s="1"/>
  <c r="T58" i="320"/>
  <c r="F2918" i="187" s="1"/>
  <c r="N58" i="320"/>
  <c r="J58" i="320"/>
  <c r="F1958" i="187"/>
  <c r="Y57" i="320"/>
  <c r="F3397" i="187" s="1"/>
  <c r="T57" i="320"/>
  <c r="F2917" i="187" s="1"/>
  <c r="N57" i="320"/>
  <c r="J57" i="320"/>
  <c r="Y56" i="320"/>
  <c r="F3396" i="187" s="1"/>
  <c r="T56" i="320"/>
  <c r="F2916" i="187" s="1"/>
  <c r="N56" i="320"/>
  <c r="F2340" i="187"/>
  <c r="J56" i="320"/>
  <c r="F1956" i="187" s="1"/>
  <c r="Y55" i="320"/>
  <c r="F3395" i="187" s="1"/>
  <c r="T55" i="320"/>
  <c r="F2915" i="187" s="1"/>
  <c r="N55" i="320"/>
  <c r="F2339" i="187" s="1"/>
  <c r="J55" i="320"/>
  <c r="AB54" i="320"/>
  <c r="F3682" i="187" s="1"/>
  <c r="AA54" i="320"/>
  <c r="X54" i="320"/>
  <c r="F3298" i="187"/>
  <c r="W54" i="320"/>
  <c r="F3202" i="187" s="1"/>
  <c r="V54" i="320"/>
  <c r="F3106" i="187" s="1"/>
  <c r="U54" i="320"/>
  <c r="S54" i="320"/>
  <c r="R54" i="320"/>
  <c r="Q54" i="320"/>
  <c r="P54" i="320"/>
  <c r="F2530" i="187"/>
  <c r="M54" i="320"/>
  <c r="L54" i="320"/>
  <c r="F2146" i="187" s="1"/>
  <c r="K54" i="320"/>
  <c r="F2050" i="187"/>
  <c r="I54" i="320"/>
  <c r="F1858" i="187"/>
  <c r="H54" i="320"/>
  <c r="G54" i="320"/>
  <c r="F1666" i="187" s="1"/>
  <c r="F54" i="320"/>
  <c r="E54" i="320"/>
  <c r="F1474" i="187" s="1"/>
  <c r="D54" i="320"/>
  <c r="F1378" i="187" s="1"/>
  <c r="C54" i="320"/>
  <c r="Y53" i="320"/>
  <c r="F3393" i="187" s="1"/>
  <c r="T53" i="320"/>
  <c r="F2913" i="187" s="1"/>
  <c r="N53" i="320"/>
  <c r="F2337" i="187" s="1"/>
  <c r="J53" i="320"/>
  <c r="F1953" i="187" s="1"/>
  <c r="Y52" i="320"/>
  <c r="F3392" i="187" s="1"/>
  <c r="T52" i="320"/>
  <c r="F2912" i="187" s="1"/>
  <c r="N52" i="320"/>
  <c r="F2336" i="187" s="1"/>
  <c r="J52" i="320"/>
  <c r="F1952" i="187"/>
  <c r="Y51" i="320"/>
  <c r="F3391" i="187" s="1"/>
  <c r="T51" i="320"/>
  <c r="F2911" i="187" s="1"/>
  <c r="N51" i="320"/>
  <c r="J51" i="320"/>
  <c r="Y50" i="320"/>
  <c r="F3390" i="187" s="1"/>
  <c r="T50" i="320"/>
  <c r="F2910" i="187" s="1"/>
  <c r="N50" i="320"/>
  <c r="F2334" i="187"/>
  <c r="J50" i="320"/>
  <c r="Y49" i="320"/>
  <c r="F3389" i="187" s="1"/>
  <c r="T49" i="320"/>
  <c r="F2909" i="187" s="1"/>
  <c r="N49" i="320"/>
  <c r="F2333" i="187"/>
  <c r="J49" i="320"/>
  <c r="Y48" i="320"/>
  <c r="F3388" i="187" s="1"/>
  <c r="T48" i="320"/>
  <c r="F2908" i="187" s="1"/>
  <c r="N48" i="320"/>
  <c r="J48" i="320"/>
  <c r="F1948" i="187" s="1"/>
  <c r="Y47" i="320"/>
  <c r="F3387" i="187" s="1"/>
  <c r="T47" i="320"/>
  <c r="F2907" i="187" s="1"/>
  <c r="N47" i="320"/>
  <c r="F2331" i="187" s="1"/>
  <c r="J47" i="320"/>
  <c r="Y46" i="320"/>
  <c r="F3386" i="187" s="1"/>
  <c r="T46" i="320"/>
  <c r="F2906" i="187" s="1"/>
  <c r="N46" i="320"/>
  <c r="J46" i="320"/>
  <c r="F1946" i="187"/>
  <c r="Y45" i="320"/>
  <c r="F3385" i="187" s="1"/>
  <c r="T45" i="320"/>
  <c r="F2905" i="187" s="1"/>
  <c r="N45" i="320"/>
  <c r="J45" i="320"/>
  <c r="Y44" i="320"/>
  <c r="F3384" i="187" s="1"/>
  <c r="T44" i="320"/>
  <c r="F2904" i="187" s="1"/>
  <c r="N44" i="320"/>
  <c r="F2328" i="187"/>
  <c r="J44" i="320"/>
  <c r="F1944" i="187" s="1"/>
  <c r="Y43" i="320"/>
  <c r="F3383" i="187" s="1"/>
  <c r="T43" i="320"/>
  <c r="F2903" i="187" s="1"/>
  <c r="N43" i="320"/>
  <c r="J43" i="320"/>
  <c r="Y42" i="320"/>
  <c r="F3382" i="187"/>
  <c r="T42" i="320"/>
  <c r="F2902" i="187" s="1"/>
  <c r="N42" i="320"/>
  <c r="F2326" i="187" s="1"/>
  <c r="J42" i="320"/>
  <c r="F1942" i="187" s="1"/>
  <c r="Y41" i="320"/>
  <c r="F3381" i="187"/>
  <c r="T41" i="320"/>
  <c r="F2901" i="187" s="1"/>
  <c r="N41" i="320"/>
  <c r="F2325" i="187" s="1"/>
  <c r="J41" i="320"/>
  <c r="F1941" i="187"/>
  <c r="AB40" i="320"/>
  <c r="F3668" i="187" s="1"/>
  <c r="AA40" i="320"/>
  <c r="F3572" i="187" s="1"/>
  <c r="X40" i="320"/>
  <c r="F3284" i="187" s="1"/>
  <c r="W40" i="320"/>
  <c r="F3188" i="187"/>
  <c r="V40" i="320"/>
  <c r="F3092" i="187" s="1"/>
  <c r="U40" i="320"/>
  <c r="S40" i="320"/>
  <c r="F2804" i="187" s="1"/>
  <c r="R40" i="320"/>
  <c r="F2708" i="187" s="1"/>
  <c r="Q40" i="320"/>
  <c r="P40" i="320"/>
  <c r="M40" i="320"/>
  <c r="F2228" i="187" s="1"/>
  <c r="L40" i="320"/>
  <c r="K40" i="320"/>
  <c r="I40" i="320"/>
  <c r="F1844" i="187" s="1"/>
  <c r="H40" i="320"/>
  <c r="F1748" i="187"/>
  <c r="G40" i="320"/>
  <c r="F40" i="320"/>
  <c r="E40" i="320"/>
  <c r="F1460" i="187"/>
  <c r="C40" i="320"/>
  <c r="F1268" i="187" s="1"/>
  <c r="Y36" i="320"/>
  <c r="F3376" i="187" s="1"/>
  <c r="T36" i="320"/>
  <c r="F2896" i="187" s="1"/>
  <c r="Y35" i="320"/>
  <c r="F3375" i="187"/>
  <c r="T35" i="320"/>
  <c r="F2895" i="187" s="1"/>
  <c r="Y34" i="320"/>
  <c r="F3374" i="187" s="1"/>
  <c r="T34" i="320"/>
  <c r="F2894" i="187" s="1"/>
  <c r="Y33" i="320"/>
  <c r="F3373" i="187"/>
  <c r="T33" i="320"/>
  <c r="F2893" i="187" s="1"/>
  <c r="Y32" i="320"/>
  <c r="F3372" i="187" s="1"/>
  <c r="T32" i="320"/>
  <c r="F2892" i="187" s="1"/>
  <c r="J32" i="320"/>
  <c r="T26" i="320"/>
  <c r="F2886" i="187" s="1"/>
  <c r="T25" i="320"/>
  <c r="T24" i="320"/>
  <c r="F2884" i="187" s="1"/>
  <c r="T23" i="320"/>
  <c r="T22" i="320"/>
  <c r="F2882" i="187" s="1"/>
  <c r="J22" i="320"/>
  <c r="T21" i="320"/>
  <c r="J21" i="320"/>
  <c r="AB20" i="320"/>
  <c r="S20" i="320"/>
  <c r="R20" i="320"/>
  <c r="R96" i="320" s="1"/>
  <c r="F2764" i="187" s="1"/>
  <c r="Q20" i="320"/>
  <c r="P20" i="320"/>
  <c r="E20" i="320"/>
  <c r="D20" i="320"/>
  <c r="D96" i="320" s="1"/>
  <c r="F1420" i="187" s="1"/>
  <c r="C20" i="320"/>
  <c r="T19" i="320"/>
  <c r="F2879" i="187" s="1"/>
  <c r="T18" i="320"/>
  <c r="T17" i="320"/>
  <c r="F2877" i="187" s="1"/>
  <c r="AA16" i="320"/>
  <c r="S16" i="320"/>
  <c r="R16" i="320"/>
  <c r="Q16" i="320"/>
  <c r="F2588" i="187" s="1"/>
  <c r="P16" i="320"/>
  <c r="T12" i="320"/>
  <c r="F2872" i="187" s="1"/>
  <c r="T11" i="320"/>
  <c r="T10" i="320"/>
  <c r="J10" i="320"/>
  <c r="J9" i="320"/>
  <c r="F8" i="320"/>
  <c r="E8" i="320"/>
  <c r="D8" i="320"/>
  <c r="F1332" i="187"/>
  <c r="C8" i="320"/>
  <c r="F3280" i="187"/>
  <c r="F3662" i="187"/>
  <c r="F3567" i="187"/>
  <c r="F3185" i="187"/>
  <c r="F2800" i="187"/>
  <c r="F2705" i="187"/>
  <c r="F1742" i="187"/>
  <c r="F1552" i="187"/>
  <c r="F1837" i="187"/>
  <c r="F1457" i="187"/>
  <c r="F1647" i="187"/>
  <c r="F2028" i="187"/>
  <c r="J33" i="320"/>
  <c r="F1933" i="187"/>
  <c r="F1636" i="187"/>
  <c r="F1351" i="187"/>
  <c r="F1541" i="187"/>
  <c r="F1922" i="187"/>
  <c r="F20" i="320"/>
  <c r="F96" i="320" s="1"/>
  <c r="F2017" i="187"/>
  <c r="F1731" i="187"/>
  <c r="F1446" i="187"/>
  <c r="T13" i="320"/>
  <c r="F2873" i="187"/>
  <c r="F2587" i="187"/>
  <c r="F2682" i="187"/>
  <c r="F1624" i="187"/>
  <c r="F1434" i="187"/>
  <c r="F1339" i="187"/>
  <c r="F1529" i="187"/>
  <c r="G8" i="320"/>
  <c r="G92" i="320"/>
  <c r="F1704" i="187" s="1"/>
  <c r="F1719" i="187"/>
  <c r="F1245" i="187"/>
  <c r="H8" i="320"/>
  <c r="F1716" i="187" s="1"/>
  <c r="F1910" i="187"/>
  <c r="O56" i="320"/>
  <c r="O44" i="320"/>
  <c r="F2424" i="187" s="1"/>
  <c r="F2883" i="187"/>
  <c r="F2885" i="187"/>
  <c r="F2695" i="187"/>
  <c r="F2881" i="187"/>
  <c r="F2878" i="187"/>
  <c r="F2871" i="187"/>
  <c r="F2870" i="187"/>
  <c r="F1524" i="187"/>
  <c r="P94" i="320"/>
  <c r="F2492" i="187"/>
  <c r="AA94" i="320"/>
  <c r="F3626" i="187"/>
  <c r="F3548" i="187"/>
  <c r="F1344" i="187"/>
  <c r="F2688" i="187"/>
  <c r="F1921" i="187"/>
  <c r="O52" i="320"/>
  <c r="F2432" i="187" s="1"/>
  <c r="F1570" i="187"/>
  <c r="O60" i="320"/>
  <c r="F2440" i="187" s="1"/>
  <c r="F1963" i="187"/>
  <c r="J67" i="320"/>
  <c r="F1583" i="187"/>
  <c r="F2639" i="187"/>
  <c r="F2684" i="187"/>
  <c r="F1762" i="187"/>
  <c r="Q94" i="320"/>
  <c r="F2666" i="187" s="1"/>
  <c r="E96" i="320"/>
  <c r="F1516" i="187" s="1"/>
  <c r="F1440" i="187"/>
  <c r="S96" i="320"/>
  <c r="F2860" i="187" s="1"/>
  <c r="F2784" i="187"/>
  <c r="F2516" i="187"/>
  <c r="Y40" i="320"/>
  <c r="F3380" i="187" s="1"/>
  <c r="F2996" i="187"/>
  <c r="F2327" i="187"/>
  <c r="F1945" i="187"/>
  <c r="O53" i="320"/>
  <c r="F2433" i="187" s="1"/>
  <c r="F1957" i="187"/>
  <c r="O66" i="320"/>
  <c r="F2446" i="187" s="1"/>
  <c r="F1978" i="187"/>
  <c r="F1969" i="187"/>
  <c r="F1617" i="187"/>
  <c r="F2036" i="187"/>
  <c r="O48" i="320"/>
  <c r="F2428" i="187" s="1"/>
  <c r="F2332" i="187"/>
  <c r="F2722" i="187"/>
  <c r="F2343" i="187"/>
  <c r="F2005" i="187"/>
  <c r="Q96" i="320"/>
  <c r="F2668" i="187" s="1"/>
  <c r="F2592" i="187"/>
  <c r="F1932" i="187"/>
  <c r="O50" i="320"/>
  <c r="F1950" i="187"/>
  <c r="F1951" i="187"/>
  <c r="F2818" i="187"/>
  <c r="F1973" i="187"/>
  <c r="F2571" i="187"/>
  <c r="C96" i="320"/>
  <c r="F1324" i="187" s="1"/>
  <c r="F1248" i="187"/>
  <c r="C92" i="320"/>
  <c r="F1320" i="187" s="1"/>
  <c r="F1236" i="187"/>
  <c r="J54" i="320"/>
  <c r="F93" i="320"/>
  <c r="F1609" i="187" s="1"/>
  <c r="F92" i="320"/>
  <c r="F1608" i="187"/>
  <c r="C93" i="320"/>
  <c r="D92" i="320"/>
  <c r="F1416" i="187" s="1"/>
  <c r="D93" i="320"/>
  <c r="F1417" i="187"/>
  <c r="E93" i="320"/>
  <c r="F1513" i="187" s="1"/>
  <c r="F1620" i="187"/>
  <c r="K101" i="320"/>
  <c r="F2095" i="187"/>
  <c r="F2436" i="187"/>
  <c r="F3568" i="187"/>
  <c r="F3186" i="187"/>
  <c r="F3663" i="187"/>
  <c r="Y38" i="320"/>
  <c r="F3378" i="187" s="1"/>
  <c r="F3281" i="187"/>
  <c r="Y37" i="320"/>
  <c r="F3377" i="187" s="1"/>
  <c r="F2801" i="187"/>
  <c r="T37" i="320"/>
  <c r="F2897" i="187"/>
  <c r="F2706" i="187"/>
  <c r="F1648" i="187"/>
  <c r="F1838" i="187"/>
  <c r="F2029" i="187"/>
  <c r="F1743" i="187"/>
  <c r="J35" i="320"/>
  <c r="F1935" i="187" s="1"/>
  <c r="J34" i="320"/>
  <c r="F1934" i="187" s="1"/>
  <c r="F2124" i="187"/>
  <c r="F1458" i="187"/>
  <c r="F1553" i="187"/>
  <c r="F1536" i="187"/>
  <c r="F1542" i="187"/>
  <c r="N21" i="320"/>
  <c r="F2113" i="187"/>
  <c r="F2018" i="187"/>
  <c r="F95" i="320"/>
  <c r="F1611" i="187" s="1"/>
  <c r="F1447" i="187"/>
  <c r="E95" i="320"/>
  <c r="F1515" i="187" s="1"/>
  <c r="F1827" i="187"/>
  <c r="J23" i="320"/>
  <c r="F1923" i="187" s="1"/>
  <c r="F1637" i="187"/>
  <c r="G20" i="320"/>
  <c r="G96" i="320" s="1"/>
  <c r="F1828" i="187"/>
  <c r="F1732" i="187"/>
  <c r="F2779" i="187"/>
  <c r="F2683" i="187"/>
  <c r="R94" i="320"/>
  <c r="F2762" i="187" s="1"/>
  <c r="F2778" i="187"/>
  <c r="T14" i="320"/>
  <c r="F2874" i="187" s="1"/>
  <c r="G93" i="320"/>
  <c r="F1705" i="187" s="1"/>
  <c r="H93" i="320"/>
  <c r="F1801" i="187" s="1"/>
  <c r="F1625" i="187"/>
  <c r="F1815" i="187"/>
  <c r="J11" i="320"/>
  <c r="F1911" i="187" s="1"/>
  <c r="F1530" i="187"/>
  <c r="F2006" i="187"/>
  <c r="F1341" i="187"/>
  <c r="F1435" i="187"/>
  <c r="F1720" i="187"/>
  <c r="F2981" i="187"/>
  <c r="F2979" i="187"/>
  <c r="F2980" i="187"/>
  <c r="F2978" i="187"/>
  <c r="F2791" i="187"/>
  <c r="T27" i="320"/>
  <c r="S95" i="320"/>
  <c r="F2859" i="187" s="1"/>
  <c r="F2977" i="187"/>
  <c r="U20" i="320"/>
  <c r="F2976" i="187" s="1"/>
  <c r="F2975" i="187"/>
  <c r="F2974" i="187"/>
  <c r="F2973" i="187"/>
  <c r="U16" i="320"/>
  <c r="U94" i="320" s="1"/>
  <c r="F2971" i="187"/>
  <c r="F2968" i="187"/>
  <c r="F2970" i="187"/>
  <c r="F2967" i="187"/>
  <c r="F2966" i="187"/>
  <c r="F2969" i="187"/>
  <c r="F2982" i="187"/>
  <c r="F2570" i="187"/>
  <c r="Z66" i="320"/>
  <c r="F1967" i="187"/>
  <c r="F1612" i="187"/>
  <c r="F2430" i="187"/>
  <c r="Z60" i="320"/>
  <c r="AC60" i="320" s="1"/>
  <c r="N9" i="320"/>
  <c r="F2101" i="187"/>
  <c r="F1321" i="187"/>
  <c r="F2097" i="187"/>
  <c r="F2096" i="187"/>
  <c r="N99" i="320"/>
  <c r="F2383" i="187" s="1"/>
  <c r="F2192" i="187"/>
  <c r="F2191" i="187"/>
  <c r="F3569" i="187"/>
  <c r="Y39" i="320"/>
  <c r="F3379" i="187" s="1"/>
  <c r="F3282" i="187"/>
  <c r="F3187" i="187"/>
  <c r="F3664" i="187"/>
  <c r="F2707" i="187"/>
  <c r="F2803" i="187"/>
  <c r="F2802" i="187"/>
  <c r="T38" i="320"/>
  <c r="F2898" i="187" s="1"/>
  <c r="F2125" i="187"/>
  <c r="F1554" i="187"/>
  <c r="F1459" i="187"/>
  <c r="F2220" i="187"/>
  <c r="F2030" i="187"/>
  <c r="F1839" i="187"/>
  <c r="F1649" i="187"/>
  <c r="N32" i="320"/>
  <c r="F1744" i="187"/>
  <c r="F1829" i="187"/>
  <c r="F1733" i="187"/>
  <c r="F2305" i="187"/>
  <c r="O21" i="320"/>
  <c r="F2401" i="187" s="1"/>
  <c r="J24" i="320"/>
  <c r="F1924" i="187" s="1"/>
  <c r="H20" i="320"/>
  <c r="H96" i="320" s="1"/>
  <c r="F1804" i="187" s="1"/>
  <c r="G95" i="320"/>
  <c r="F1707" i="187" s="1"/>
  <c r="F1543" i="187"/>
  <c r="F2114" i="187"/>
  <c r="F2209" i="187"/>
  <c r="F1638" i="187"/>
  <c r="T15" i="320"/>
  <c r="F2875" i="187" s="1"/>
  <c r="F1816" i="187"/>
  <c r="J12" i="320"/>
  <c r="F1531" i="187"/>
  <c r="F1342" i="187"/>
  <c r="I8" i="320"/>
  <c r="F1247" i="187"/>
  <c r="F1626" i="187"/>
  <c r="F1721" i="187"/>
  <c r="F1437" i="187"/>
  <c r="F2102" i="187"/>
  <c r="F3075" i="187"/>
  <c r="F3076" i="187"/>
  <c r="F2887" i="187"/>
  <c r="F3074" i="187"/>
  <c r="F3077" i="187"/>
  <c r="U96" i="320"/>
  <c r="F3052" i="187" s="1"/>
  <c r="F3073" i="187"/>
  <c r="V20" i="320"/>
  <c r="F3071" i="187"/>
  <c r="F3070" i="187"/>
  <c r="F3069" i="187"/>
  <c r="V16" i="320"/>
  <c r="F3065" i="187"/>
  <c r="F3066" i="187"/>
  <c r="F3063" i="187"/>
  <c r="F3064" i="187"/>
  <c r="F3062" i="187"/>
  <c r="F3067" i="187"/>
  <c r="F3078" i="187"/>
  <c r="F2197" i="187"/>
  <c r="F2293" i="187"/>
  <c r="L101" i="320"/>
  <c r="F2193" i="187" s="1"/>
  <c r="M101" i="320"/>
  <c r="F2287" i="187"/>
  <c r="F3571" i="187"/>
  <c r="F3570" i="187"/>
  <c r="F3283" i="187"/>
  <c r="X87" i="320"/>
  <c r="F3331" i="187" s="1"/>
  <c r="F3665" i="187"/>
  <c r="T39" i="320"/>
  <c r="F2899" i="187" s="1"/>
  <c r="F1555" i="187"/>
  <c r="F1745" i="187"/>
  <c r="F1840" i="187"/>
  <c r="J37" i="320"/>
  <c r="F1937" i="187" s="1"/>
  <c r="J36" i="320"/>
  <c r="F1651" i="187"/>
  <c r="F1650" i="187"/>
  <c r="N34" i="320"/>
  <c r="F2318" i="187" s="1"/>
  <c r="F2221" i="187"/>
  <c r="N33" i="320"/>
  <c r="F2316" i="187"/>
  <c r="O32" i="320"/>
  <c r="F2031" i="187"/>
  <c r="F2126" i="187"/>
  <c r="I20" i="320"/>
  <c r="I96" i="320" s="1"/>
  <c r="F1900" i="187"/>
  <c r="J25" i="320"/>
  <c r="F1925" i="187" s="1"/>
  <c r="J26" i="320"/>
  <c r="F1734" i="187"/>
  <c r="F2210" i="187"/>
  <c r="N22" i="320"/>
  <c r="O22" i="320" s="1"/>
  <c r="F1728" i="187"/>
  <c r="F2019" i="187"/>
  <c r="H95" i="320"/>
  <c r="F1803" i="187" s="1"/>
  <c r="F1639" i="187"/>
  <c r="F1708" i="187"/>
  <c r="F1343" i="187"/>
  <c r="K8" i="320"/>
  <c r="F1912" i="187"/>
  <c r="F2198" i="187"/>
  <c r="N10" i="320"/>
  <c r="F2294" i="187" s="1"/>
  <c r="F1817" i="187"/>
  <c r="F2007" i="187"/>
  <c r="F1533" i="187"/>
  <c r="F1438" i="187"/>
  <c r="D16" i="320"/>
  <c r="D94" i="320" s="1"/>
  <c r="F1818" i="187"/>
  <c r="F1722" i="187"/>
  <c r="F1627" i="187"/>
  <c r="J13" i="320"/>
  <c r="O13" i="320" s="1"/>
  <c r="F3266" i="187"/>
  <c r="F3170" i="187"/>
  <c r="F3268" i="187"/>
  <c r="F3172" i="187"/>
  <c r="F3267" i="187"/>
  <c r="F3171" i="187"/>
  <c r="U95" i="320"/>
  <c r="F3051" i="187" s="1"/>
  <c r="F2983" i="187"/>
  <c r="F3269" i="187"/>
  <c r="F3173" i="187"/>
  <c r="Y21" i="320"/>
  <c r="F3169" i="187"/>
  <c r="W20" i="320"/>
  <c r="V96" i="320"/>
  <c r="F3148" i="187" s="1"/>
  <c r="F3072" i="187"/>
  <c r="F3263" i="187"/>
  <c r="F3167" i="187"/>
  <c r="F3262" i="187"/>
  <c r="F3166" i="187"/>
  <c r="Y18" i="320"/>
  <c r="F3358" i="187" s="1"/>
  <c r="F3165" i="187"/>
  <c r="W16" i="320"/>
  <c r="Y17" i="320"/>
  <c r="F3259" i="187"/>
  <c r="F3163" i="187"/>
  <c r="F3256" i="187"/>
  <c r="F3160" i="187"/>
  <c r="F3161" i="187"/>
  <c r="F3254" i="187"/>
  <c r="F3158" i="187"/>
  <c r="F3255" i="187"/>
  <c r="F3159" i="187"/>
  <c r="F3162" i="187"/>
  <c r="Y26" i="320"/>
  <c r="F3174" i="187"/>
  <c r="F7365" i="187"/>
  <c r="J7365" i="187"/>
  <c r="I7365" i="187"/>
  <c r="C7365" i="187"/>
  <c r="F2289" i="187"/>
  <c r="F2288" i="187"/>
  <c r="N100" i="320"/>
  <c r="O100" i="320" s="1"/>
  <c r="F2480" i="187" s="1"/>
  <c r="F3667" i="187"/>
  <c r="F3666" i="187"/>
  <c r="F2127" i="187"/>
  <c r="F2412" i="187"/>
  <c r="F2032" i="187"/>
  <c r="F1746" i="187"/>
  <c r="N35" i="320"/>
  <c r="F2222" i="187"/>
  <c r="F1936" i="187"/>
  <c r="F1841" i="187"/>
  <c r="Y22" i="320"/>
  <c r="F3362" i="187" s="1"/>
  <c r="Y23" i="320"/>
  <c r="F3363" i="187" s="1"/>
  <c r="K20" i="320"/>
  <c r="F2016" i="187" s="1"/>
  <c r="F1824" i="187"/>
  <c r="J20" i="320"/>
  <c r="F1920" i="187" s="1"/>
  <c r="F1926" i="187"/>
  <c r="F2020" i="187"/>
  <c r="F1831" i="187"/>
  <c r="F1735" i="187"/>
  <c r="F2021" i="187"/>
  <c r="F2115" i="187"/>
  <c r="F2402" i="187"/>
  <c r="F2306" i="187"/>
  <c r="F1830" i="187"/>
  <c r="Y19" i="320"/>
  <c r="F3359" i="187"/>
  <c r="Y15" i="320"/>
  <c r="F3355" i="187" s="1"/>
  <c r="F1913" i="187"/>
  <c r="F2008" i="187"/>
  <c r="J14" i="320"/>
  <c r="F1914" i="187" s="1"/>
  <c r="F1534" i="187"/>
  <c r="F1629" i="187"/>
  <c r="K92" i="320"/>
  <c r="K93" i="320"/>
  <c r="F2004" i="187"/>
  <c r="F1439" i="187"/>
  <c r="F1723" i="187"/>
  <c r="F2103" i="187"/>
  <c r="E16" i="320"/>
  <c r="Y24" i="320"/>
  <c r="F3364" i="187" s="1"/>
  <c r="Y10" i="320"/>
  <c r="F3350" i="187" s="1"/>
  <c r="F3079" i="187"/>
  <c r="V95" i="320"/>
  <c r="F3147" i="187" s="1"/>
  <c r="Y25" i="320"/>
  <c r="F3361" i="187"/>
  <c r="F3265" i="187"/>
  <c r="X20" i="320"/>
  <c r="F3264" i="187" s="1"/>
  <c r="F3357" i="187"/>
  <c r="F3261" i="187"/>
  <c r="X16" i="320"/>
  <c r="F3260" i="187" s="1"/>
  <c r="Y11" i="320"/>
  <c r="F3351" i="187" s="1"/>
  <c r="F3258" i="187"/>
  <c r="Y14" i="320"/>
  <c r="F3354" i="187" s="1"/>
  <c r="F3257" i="187"/>
  <c r="Y13" i="320"/>
  <c r="F3353" i="187" s="1"/>
  <c r="Y12" i="320"/>
  <c r="F3352" i="187" s="1"/>
  <c r="F3366" i="187"/>
  <c r="F3270" i="187"/>
  <c r="F2485" i="187"/>
  <c r="P8" i="320"/>
  <c r="P28" i="320" s="1"/>
  <c r="F2504" i="187" s="1"/>
  <c r="J3886" i="187"/>
  <c r="I3886" i="187"/>
  <c r="F2575" i="187"/>
  <c r="F2319" i="187"/>
  <c r="O35" i="320"/>
  <c r="F1843" i="187"/>
  <c r="F1842" i="187"/>
  <c r="I87" i="320"/>
  <c r="F1891" i="187" s="1"/>
  <c r="J38" i="320"/>
  <c r="F2033" i="187"/>
  <c r="F2128" i="187"/>
  <c r="F1747" i="187"/>
  <c r="H87" i="320"/>
  <c r="F1795" i="187" s="1"/>
  <c r="F2223" i="187"/>
  <c r="N36" i="320"/>
  <c r="F2320" i="187" s="1"/>
  <c r="K96" i="320"/>
  <c r="Z22" i="320"/>
  <c r="I95" i="320"/>
  <c r="F1899" i="187" s="1"/>
  <c r="F2213" i="187"/>
  <c r="F2117" i="187"/>
  <c r="F2022" i="187"/>
  <c r="F2211" i="187"/>
  <c r="J27" i="320"/>
  <c r="F2116" i="187"/>
  <c r="L20" i="320"/>
  <c r="N23" i="320"/>
  <c r="F1535" i="187"/>
  <c r="F2088" i="187"/>
  <c r="F2199" i="187"/>
  <c r="N11" i="320"/>
  <c r="F16" i="320"/>
  <c r="F28" i="320" s="1"/>
  <c r="E28" i="320"/>
  <c r="F1448" i="187" s="1"/>
  <c r="E94" i="320"/>
  <c r="F1436" i="187"/>
  <c r="F1819" i="187"/>
  <c r="F2089" i="187"/>
  <c r="F1630" i="187"/>
  <c r="F2104" i="187"/>
  <c r="F2009" i="187"/>
  <c r="L8" i="320"/>
  <c r="L92" i="320" s="1"/>
  <c r="J15" i="320"/>
  <c r="F1915" i="187" s="1"/>
  <c r="F1725" i="187"/>
  <c r="F3365" i="187"/>
  <c r="F3175" i="187"/>
  <c r="W95" i="320"/>
  <c r="F3243" i="187" s="1"/>
  <c r="X96" i="320"/>
  <c r="F3340" i="187" s="1"/>
  <c r="X94" i="320"/>
  <c r="F3338" i="187" s="1"/>
  <c r="P93" i="320"/>
  <c r="F2581" i="187"/>
  <c r="Q8" i="320"/>
  <c r="Q93" i="320" s="1"/>
  <c r="F2665" i="187" s="1"/>
  <c r="C3900" i="187"/>
  <c r="C3899" i="187"/>
  <c r="C3898" i="187"/>
  <c r="C3897" i="187"/>
  <c r="C3896" i="187"/>
  <c r="C3895" i="187"/>
  <c r="C3894" i="187"/>
  <c r="C3893" i="187"/>
  <c r="C3892" i="187"/>
  <c r="C3891" i="187"/>
  <c r="C3890" i="187"/>
  <c r="C3889" i="187"/>
  <c r="C3888" i="187"/>
  <c r="C3887" i="187"/>
  <c r="C3886" i="187"/>
  <c r="C3885" i="187"/>
  <c r="C3884" i="187"/>
  <c r="C3883" i="187"/>
  <c r="C3882" i="187"/>
  <c r="C3881" i="187"/>
  <c r="C3880" i="187"/>
  <c r="C3879" i="187"/>
  <c r="C3878" i="187"/>
  <c r="C3877" i="187"/>
  <c r="C3876" i="187"/>
  <c r="C3875" i="187"/>
  <c r="C3874" i="187"/>
  <c r="C3873" i="187"/>
  <c r="C3872" i="187"/>
  <c r="C3871" i="187"/>
  <c r="C3870" i="187"/>
  <c r="C3869" i="187"/>
  <c r="C3868" i="187"/>
  <c r="B392" i="188" s="1"/>
  <c r="C3867" i="187"/>
  <c r="C3866" i="187"/>
  <c r="C3865" i="187"/>
  <c r="C3864" i="187"/>
  <c r="C3863" i="187"/>
  <c r="C3862" i="187"/>
  <c r="C3861" i="187"/>
  <c r="C3860" i="187"/>
  <c r="C3859" i="187"/>
  <c r="C3858" i="187"/>
  <c r="C3857" i="187"/>
  <c r="C3856" i="187"/>
  <c r="C3855" i="187"/>
  <c r="C3854" i="187"/>
  <c r="C3853" i="187"/>
  <c r="C3852" i="187"/>
  <c r="C3851" i="187"/>
  <c r="C3850" i="187"/>
  <c r="C3849" i="187"/>
  <c r="C3848" i="187"/>
  <c r="F3848" i="187"/>
  <c r="F3849" i="187"/>
  <c r="F3850" i="187"/>
  <c r="F3852" i="187"/>
  <c r="F3853" i="187"/>
  <c r="F3854" i="187"/>
  <c r="F3856" i="187"/>
  <c r="F3857" i="187"/>
  <c r="F3858" i="187"/>
  <c r="F3859" i="187"/>
  <c r="F3860" i="187"/>
  <c r="F3861" i="187"/>
  <c r="F3862" i="187"/>
  <c r="F3863" i="187"/>
  <c r="F3864" i="187"/>
  <c r="F3865" i="187"/>
  <c r="F3866" i="187"/>
  <c r="F3868" i="187"/>
  <c r="F3869" i="187"/>
  <c r="F3870" i="187"/>
  <c r="F3871" i="187"/>
  <c r="F3873" i="187"/>
  <c r="F3874" i="187"/>
  <c r="F3875" i="187"/>
  <c r="F3878" i="187"/>
  <c r="F3879" i="187"/>
  <c r="F3880" i="187"/>
  <c r="F3881" i="187"/>
  <c r="F3883" i="187"/>
  <c r="F3884" i="187"/>
  <c r="F3885" i="187"/>
  <c r="F3886" i="187"/>
  <c r="F3889" i="187"/>
  <c r="F3890" i="187"/>
  <c r="F3891" i="187"/>
  <c r="F3892" i="187"/>
  <c r="F3893" i="187"/>
  <c r="F3894" i="187"/>
  <c r="F3895" i="187"/>
  <c r="F3896" i="187"/>
  <c r="F3899" i="187"/>
  <c r="F2576" i="187"/>
  <c r="F2671" i="187"/>
  <c r="F2672" i="187"/>
  <c r="P101" i="320"/>
  <c r="F2034" i="187"/>
  <c r="F2129" i="187"/>
  <c r="F1938" i="187"/>
  <c r="J39" i="320"/>
  <c r="F1939" i="187" s="1"/>
  <c r="O36" i="320"/>
  <c r="Z36" i="320" s="1"/>
  <c r="AC36" i="320" s="1"/>
  <c r="F2224" i="187"/>
  <c r="N25" i="320"/>
  <c r="F2212" i="187"/>
  <c r="N24" i="320"/>
  <c r="O24" i="320" s="1"/>
  <c r="F2307" i="187"/>
  <c r="F1927" i="187"/>
  <c r="F2118" i="187"/>
  <c r="M20" i="320"/>
  <c r="M96" i="320" s="1"/>
  <c r="F2100" i="187"/>
  <c r="F2200" i="187"/>
  <c r="N12" i="320"/>
  <c r="F2296" i="187" s="1"/>
  <c r="M8" i="320"/>
  <c r="F2196" i="187" s="1"/>
  <c r="F2010" i="187"/>
  <c r="F1822" i="187"/>
  <c r="F1726" i="187"/>
  <c r="F94" i="320"/>
  <c r="F97" i="320" s="1"/>
  <c r="N13" i="320"/>
  <c r="F2105" i="187"/>
  <c r="F1821" i="187"/>
  <c r="J17" i="320"/>
  <c r="O17" i="320" s="1"/>
  <c r="F2295" i="187"/>
  <c r="F1631" i="187"/>
  <c r="G16" i="320"/>
  <c r="G94" i="320" s="1"/>
  <c r="F1706" i="187" s="1"/>
  <c r="F3271" i="187"/>
  <c r="X95" i="320"/>
  <c r="Y27" i="320"/>
  <c r="F3367" i="187" s="1"/>
  <c r="T9" i="320"/>
  <c r="F2677" i="187"/>
  <c r="R8" i="320"/>
  <c r="F2676" i="187" s="1"/>
  <c r="J3899" i="187"/>
  <c r="I3899" i="187"/>
  <c r="J3898" i="187"/>
  <c r="I3898" i="187"/>
  <c r="J3897" i="187"/>
  <c r="I3897" i="187"/>
  <c r="C68" i="319"/>
  <c r="F3900" i="187" s="1"/>
  <c r="F3897" i="187"/>
  <c r="C54" i="319"/>
  <c r="F3887" i="187" s="1"/>
  <c r="C36" i="319"/>
  <c r="F3872" i="187" s="1"/>
  <c r="C29" i="319"/>
  <c r="F3867" i="187" s="1"/>
  <c r="C16" i="319"/>
  <c r="F3855" i="187" s="1"/>
  <c r="C11" i="319"/>
  <c r="F3851" i="187" s="1"/>
  <c r="C48" i="319"/>
  <c r="F3882" i="187" s="1"/>
  <c r="C41" i="319"/>
  <c r="F3876" i="187"/>
  <c r="F2577" i="187"/>
  <c r="F2767" i="187"/>
  <c r="T99" i="320"/>
  <c r="F2959" i="187" s="1"/>
  <c r="F2768" i="187"/>
  <c r="Q101" i="320"/>
  <c r="F2673" i="187" s="1"/>
  <c r="F2131" i="187"/>
  <c r="F2130" i="187"/>
  <c r="N38" i="320"/>
  <c r="F2322" i="187" s="1"/>
  <c r="F2225" i="187"/>
  <c r="N37" i="320"/>
  <c r="F2035" i="187"/>
  <c r="F2309" i="187"/>
  <c r="F2214" i="187"/>
  <c r="N26" i="320"/>
  <c r="F2284" i="187"/>
  <c r="F2208" i="187"/>
  <c r="F2023" i="187"/>
  <c r="K95" i="320"/>
  <c r="G28" i="320"/>
  <c r="F1640" i="187" s="1"/>
  <c r="F2202" i="187"/>
  <c r="F2106" i="187"/>
  <c r="M93" i="320"/>
  <c r="F2281" i="187" s="1"/>
  <c r="F1823" i="187"/>
  <c r="F1727" i="187"/>
  <c r="H16" i="320"/>
  <c r="H94" i="320" s="1"/>
  <c r="F2011" i="187"/>
  <c r="F2201" i="187"/>
  <c r="J18" i="320"/>
  <c r="F1544" i="187"/>
  <c r="F2297" i="187"/>
  <c r="F3339" i="187"/>
  <c r="Y95" i="320"/>
  <c r="F3435" i="187" s="1"/>
  <c r="F2773" i="187"/>
  <c r="S8" i="320"/>
  <c r="F2772" i="187" s="1"/>
  <c r="F2869" i="187"/>
  <c r="R28" i="320"/>
  <c r="F2696" i="187" s="1"/>
  <c r="F2863" i="187"/>
  <c r="S101" i="320"/>
  <c r="F2865" i="187" s="1"/>
  <c r="R101" i="320"/>
  <c r="F2769" i="187" s="1"/>
  <c r="F2321" i="187"/>
  <c r="O37" i="320"/>
  <c r="Z37" i="320" s="1"/>
  <c r="AC37" i="320" s="1"/>
  <c r="F2227" i="187"/>
  <c r="F2226" i="187"/>
  <c r="F2119" i="187"/>
  <c r="L95" i="320"/>
  <c r="F2187" i="187" s="1"/>
  <c r="F2091" i="187"/>
  <c r="F2310" i="187"/>
  <c r="O26" i="320"/>
  <c r="I16" i="320"/>
  <c r="I94" i="320" s="1"/>
  <c r="F1898" i="187" s="1"/>
  <c r="N14" i="320"/>
  <c r="F2298" i="187" s="1"/>
  <c r="J19" i="320"/>
  <c r="F1919" i="187"/>
  <c r="F1918" i="187"/>
  <c r="F1724" i="187"/>
  <c r="N15" i="320"/>
  <c r="F2107" i="187"/>
  <c r="F2013" i="187"/>
  <c r="F1613" i="187"/>
  <c r="S28" i="320"/>
  <c r="F2792" i="187" s="1"/>
  <c r="F2965" i="187"/>
  <c r="U8" i="320"/>
  <c r="U28" i="320" s="1"/>
  <c r="F3055" i="187"/>
  <c r="U101" i="320"/>
  <c r="F3057" i="187" s="1"/>
  <c r="F2864" i="187"/>
  <c r="T100" i="320"/>
  <c r="F2960" i="187" s="1"/>
  <c r="N39" i="320"/>
  <c r="O39" i="320" s="1"/>
  <c r="F2406" i="187"/>
  <c r="Z26" i="320"/>
  <c r="F2215" i="187"/>
  <c r="N27" i="320"/>
  <c r="O27" i="320" s="1"/>
  <c r="M95" i="320"/>
  <c r="F2283" i="187" s="1"/>
  <c r="K16" i="320"/>
  <c r="K28" i="320" s="1"/>
  <c r="N17" i="320"/>
  <c r="F2109" i="187"/>
  <c r="F2014" i="187"/>
  <c r="F2203" i="187"/>
  <c r="F2299" i="187"/>
  <c r="F3061" i="187"/>
  <c r="V8" i="320"/>
  <c r="V93" i="320" s="1"/>
  <c r="U93" i="320"/>
  <c r="F3049" i="187" s="1"/>
  <c r="F9669" i="187"/>
  <c r="C9669" i="187"/>
  <c r="J9669" i="187"/>
  <c r="I9669" i="187"/>
  <c r="F9600" i="187"/>
  <c r="C9600" i="187"/>
  <c r="B1429" i="188" s="1"/>
  <c r="J9600" i="187"/>
  <c r="I9600" i="187"/>
  <c r="F9599" i="187"/>
  <c r="F3152" i="187"/>
  <c r="F3151" i="187"/>
  <c r="F3056" i="187"/>
  <c r="N95" i="320"/>
  <c r="F2311" i="187"/>
  <c r="F2111" i="187"/>
  <c r="F2015" i="187"/>
  <c r="F2110" i="187"/>
  <c r="F2301" i="187"/>
  <c r="F2205" i="187"/>
  <c r="Y9" i="320"/>
  <c r="F3349" i="187" s="1"/>
  <c r="F3157" i="187"/>
  <c r="W8" i="320"/>
  <c r="W93" i="320" s="1"/>
  <c r="V28" i="320"/>
  <c r="F3080" i="187" s="1"/>
  <c r="V92" i="320"/>
  <c r="F3144" i="187" s="1"/>
  <c r="I7061" i="187"/>
  <c r="I53" i="230"/>
  <c r="H53" i="230"/>
  <c r="G53" i="230"/>
  <c r="F53" i="230"/>
  <c r="E53" i="230"/>
  <c r="D53" i="230"/>
  <c r="C53" i="230"/>
  <c r="V101" i="320"/>
  <c r="F3153" i="187" s="1"/>
  <c r="F3247" i="187"/>
  <c r="W101" i="320"/>
  <c r="L16" i="320"/>
  <c r="N19" i="320"/>
  <c r="F2303" i="187" s="1"/>
  <c r="F2206" i="187"/>
  <c r="N18" i="320"/>
  <c r="L94" i="320"/>
  <c r="F2186" i="187" s="1"/>
  <c r="W28" i="320"/>
  <c r="F3253" i="187"/>
  <c r="X8" i="320"/>
  <c r="I9864" i="187"/>
  <c r="I9863" i="187"/>
  <c r="I9862" i="187"/>
  <c r="I9861" i="187"/>
  <c r="I9860" i="187"/>
  <c r="I9859" i="187"/>
  <c r="I9858" i="187"/>
  <c r="I9857" i="187"/>
  <c r="I9856" i="187"/>
  <c r="I9855" i="187"/>
  <c r="I9854" i="187"/>
  <c r="I9851" i="187"/>
  <c r="I9849" i="187"/>
  <c r="J9848" i="187"/>
  <c r="I9847" i="187"/>
  <c r="I9846" i="187"/>
  <c r="I9841" i="187"/>
  <c r="I9840" i="187"/>
  <c r="I9839" i="187"/>
  <c r="I9838" i="187"/>
  <c r="I9837" i="187"/>
  <c r="I9836" i="187"/>
  <c r="I9835" i="187"/>
  <c r="I9834" i="187"/>
  <c r="I9833" i="187"/>
  <c r="I9832" i="187"/>
  <c r="I9831" i="187"/>
  <c r="I9830" i="187"/>
  <c r="I9828" i="187"/>
  <c r="I9827" i="187"/>
  <c r="I9826" i="187"/>
  <c r="I9825" i="187"/>
  <c r="I9820" i="187"/>
  <c r="I9819" i="187"/>
  <c r="I9818" i="187"/>
  <c r="I9816" i="187"/>
  <c r="I9815" i="187"/>
  <c r="I9814" i="187"/>
  <c r="I9813" i="187"/>
  <c r="I9812" i="187"/>
  <c r="I9811" i="187"/>
  <c r="I9810" i="187"/>
  <c r="I9808" i="187"/>
  <c r="I9807" i="187"/>
  <c r="I9806" i="187"/>
  <c r="I9805" i="187"/>
  <c r="I9804" i="187"/>
  <c r="I9803" i="187"/>
  <c r="J9802" i="187"/>
  <c r="I9801" i="187"/>
  <c r="I9800" i="187"/>
  <c r="I9799" i="187"/>
  <c r="I9798" i="187"/>
  <c r="I9793" i="187"/>
  <c r="I9792" i="187"/>
  <c r="I9791" i="187"/>
  <c r="I9790" i="187"/>
  <c r="I9789" i="187"/>
  <c r="I9784" i="187"/>
  <c r="I9783" i="187"/>
  <c r="I9782" i="187"/>
  <c r="I9781" i="187"/>
  <c r="I9780" i="187"/>
  <c r="I9775" i="187"/>
  <c r="I9774" i="187"/>
  <c r="I9773" i="187"/>
  <c r="I9772" i="187"/>
  <c r="I9771" i="187"/>
  <c r="I9766" i="187"/>
  <c r="I9765" i="187"/>
  <c r="I9764" i="187"/>
  <c r="I9763" i="187"/>
  <c r="I9762" i="187"/>
  <c r="I9761" i="187"/>
  <c r="I9760" i="187"/>
  <c r="I9759" i="187"/>
  <c r="I9758" i="187"/>
  <c r="I9757" i="187"/>
  <c r="I9756" i="187"/>
  <c r="I9755" i="187"/>
  <c r="I9754" i="187"/>
  <c r="I9753" i="187"/>
  <c r="I9752" i="187"/>
  <c r="I9751" i="187"/>
  <c r="I9750" i="187"/>
  <c r="I9749" i="187"/>
  <c r="I9748" i="187"/>
  <c r="I9747" i="187"/>
  <c r="I9746" i="187"/>
  <c r="I9745" i="187"/>
  <c r="I9744" i="187"/>
  <c r="I9743" i="187"/>
  <c r="I9741" i="187"/>
  <c r="I9740" i="187"/>
  <c r="I9739" i="187"/>
  <c r="I9738" i="187"/>
  <c r="I9737" i="187"/>
  <c r="I9736" i="187"/>
  <c r="I9734" i="187"/>
  <c r="I9733" i="187"/>
  <c r="I9732" i="187"/>
  <c r="I9731" i="187"/>
  <c r="I9725" i="187"/>
  <c r="I9713" i="187"/>
  <c r="I9712" i="187"/>
  <c r="I9711" i="187"/>
  <c r="I9710" i="187"/>
  <c r="I9708" i="187"/>
  <c r="I9707" i="187"/>
  <c r="I9706" i="187"/>
  <c r="I9705" i="187"/>
  <c r="I9704" i="187"/>
  <c r="I9703" i="187"/>
  <c r="I9702" i="187"/>
  <c r="I9701" i="187"/>
  <c r="J9699" i="187"/>
  <c r="I9697" i="187"/>
  <c r="I9696" i="187"/>
  <c r="I9695" i="187"/>
  <c r="I9694" i="187"/>
  <c r="I9693" i="187"/>
  <c r="I9692" i="187"/>
  <c r="I9691" i="187"/>
  <c r="I9690" i="187"/>
  <c r="J9688" i="187"/>
  <c r="I9685" i="187"/>
  <c r="I9684" i="187"/>
  <c r="I9683" i="187"/>
  <c r="I9682" i="187"/>
  <c r="I9681" i="187"/>
  <c r="I9680" i="187"/>
  <c r="I9679" i="187"/>
  <c r="I9678" i="187"/>
  <c r="I9677" i="187"/>
  <c r="I9676" i="187"/>
  <c r="I9675" i="187"/>
  <c r="J9673" i="187"/>
  <c r="I9671" i="187"/>
  <c r="I9670" i="187"/>
  <c r="I9668" i="187"/>
  <c r="I9667" i="187"/>
  <c r="I9666" i="187"/>
  <c r="I9665" i="187"/>
  <c r="I9664" i="187"/>
  <c r="I9656" i="187"/>
  <c r="I9644" i="187"/>
  <c r="I9643" i="187"/>
  <c r="I9642" i="187"/>
  <c r="I9641" i="187"/>
  <c r="I9639" i="187"/>
  <c r="I9638" i="187"/>
  <c r="I9637" i="187"/>
  <c r="I9636" i="187"/>
  <c r="I9635" i="187"/>
  <c r="I9634" i="187"/>
  <c r="I9633" i="187"/>
  <c r="I9632" i="187"/>
  <c r="I9631" i="187"/>
  <c r="J9630" i="187"/>
  <c r="I9628" i="187"/>
  <c r="I9627" i="187"/>
  <c r="I9626" i="187"/>
  <c r="I9625" i="187"/>
  <c r="I9624" i="187"/>
  <c r="I9623" i="187"/>
  <c r="I9622" i="187"/>
  <c r="I9621" i="187"/>
  <c r="I9620" i="187"/>
  <c r="J9619" i="187"/>
  <c r="I9618" i="187"/>
  <c r="I9616" i="187"/>
  <c r="I9615" i="187"/>
  <c r="I9614" i="187"/>
  <c r="I9613" i="187"/>
  <c r="I9612" i="187"/>
  <c r="I9611" i="187"/>
  <c r="I9610" i="187"/>
  <c r="I9609" i="187"/>
  <c r="I9608" i="187"/>
  <c r="I9607" i="187"/>
  <c r="I9606" i="187"/>
  <c r="I9605" i="187"/>
  <c r="J9604" i="187"/>
  <c r="I9603" i="187"/>
  <c r="I9602" i="187"/>
  <c r="I9601" i="187"/>
  <c r="I9599" i="187"/>
  <c r="I9598" i="187"/>
  <c r="I9597" i="187"/>
  <c r="I9596" i="187"/>
  <c r="I9595" i="187"/>
  <c r="I9592" i="187"/>
  <c r="I9591" i="187"/>
  <c r="I9590" i="187"/>
  <c r="I9589" i="187"/>
  <c r="I9587" i="187"/>
  <c r="I9586" i="187"/>
  <c r="I9585" i="187"/>
  <c r="I9584" i="187"/>
  <c r="I9583" i="187"/>
  <c r="I9580" i="187"/>
  <c r="I9579" i="187"/>
  <c r="I9578" i="187"/>
  <c r="I9577" i="187"/>
  <c r="J9576" i="187"/>
  <c r="I9573" i="187"/>
  <c r="I9572" i="187"/>
  <c r="I9571" i="187"/>
  <c r="I9570" i="187"/>
  <c r="J9569" i="187"/>
  <c r="I9568" i="187"/>
  <c r="I9567" i="187"/>
  <c r="I9566" i="187"/>
  <c r="I9565" i="187"/>
  <c r="I9564" i="187"/>
  <c r="I9563" i="187"/>
  <c r="I9562" i="187"/>
  <c r="I9561" i="187"/>
  <c r="I9560" i="187"/>
  <c r="I9559" i="187"/>
  <c r="I9558" i="187"/>
  <c r="I9557" i="187"/>
  <c r="I9555" i="187"/>
  <c r="I9554" i="187"/>
  <c r="I9553" i="187"/>
  <c r="I9552" i="187"/>
  <c r="I9551" i="187"/>
  <c r="I9546" i="187"/>
  <c r="I9541" i="187"/>
  <c r="I9536" i="187"/>
  <c r="I9531" i="187"/>
  <c r="I9530" i="187"/>
  <c r="I9529" i="187"/>
  <c r="I9528" i="187"/>
  <c r="I9527" i="187"/>
  <c r="I9526" i="187"/>
  <c r="I9525" i="187"/>
  <c r="I9524" i="187"/>
  <c r="I9521" i="187"/>
  <c r="I9518" i="187"/>
  <c r="I9515" i="187"/>
  <c r="I9512" i="187"/>
  <c r="I9511" i="187"/>
  <c r="I9510" i="187"/>
  <c r="I9509" i="187"/>
  <c r="I9490" i="187"/>
  <c r="I9489" i="187"/>
  <c r="I9488" i="187"/>
  <c r="I9487" i="187"/>
  <c r="I9486" i="187"/>
  <c r="I9485" i="187"/>
  <c r="I9484" i="187"/>
  <c r="I9483" i="187"/>
  <c r="I9482" i="187"/>
  <c r="I9481" i="187"/>
  <c r="I9480" i="187"/>
  <c r="I9479" i="187"/>
  <c r="I9478" i="187"/>
  <c r="I9477" i="187"/>
  <c r="I9476" i="187"/>
  <c r="I9475" i="187"/>
  <c r="I9474" i="187"/>
  <c r="I9473" i="187"/>
  <c r="I9472" i="187"/>
  <c r="I9471" i="187"/>
  <c r="I9470" i="187"/>
  <c r="I9469" i="187"/>
  <c r="I9468" i="187"/>
  <c r="I9467" i="187"/>
  <c r="I9466" i="187"/>
  <c r="I9465" i="187"/>
  <c r="I9464" i="187"/>
  <c r="I9463" i="187"/>
  <c r="I9462" i="187"/>
  <c r="I9461" i="187"/>
  <c r="I9460" i="187"/>
  <c r="I9459" i="187"/>
  <c r="I9458" i="187"/>
  <c r="I9457" i="187"/>
  <c r="I9456" i="187"/>
  <c r="I9455" i="187"/>
  <c r="I9454" i="187"/>
  <c r="I9453" i="187"/>
  <c r="I9452" i="187"/>
  <c r="I9451" i="187"/>
  <c r="I9450" i="187"/>
  <c r="I9449" i="187"/>
  <c r="I9448" i="187"/>
  <c r="I9445" i="187"/>
  <c r="I9444" i="187"/>
  <c r="I9443" i="187"/>
  <c r="I9442" i="187"/>
  <c r="I9441" i="187"/>
  <c r="I9440" i="187"/>
  <c r="I9439" i="187"/>
  <c r="I9438" i="187"/>
  <c r="I9436" i="187"/>
  <c r="I9435" i="187"/>
  <c r="I9434" i="187"/>
  <c r="I9433" i="187"/>
  <c r="I9432" i="187"/>
  <c r="I9431" i="187"/>
  <c r="I9430" i="187"/>
  <c r="I9429" i="187"/>
  <c r="I9428" i="187"/>
  <c r="I9427" i="187"/>
  <c r="I9426" i="187"/>
  <c r="I9425" i="187"/>
  <c r="I9424" i="187"/>
  <c r="I9422" i="187"/>
  <c r="I9421" i="187"/>
  <c r="I9420" i="187"/>
  <c r="I9419" i="187"/>
  <c r="I9418" i="187"/>
  <c r="I9416" i="187"/>
  <c r="I9415" i="187"/>
  <c r="I9414" i="187"/>
  <c r="I9413" i="187"/>
  <c r="I9412" i="187"/>
  <c r="I9410" i="187"/>
  <c r="I9409" i="187"/>
  <c r="I9408" i="187"/>
  <c r="I9407" i="187"/>
  <c r="I9406" i="187"/>
  <c r="I9404" i="187"/>
  <c r="I9403" i="187"/>
  <c r="I9402" i="187"/>
  <c r="I9401" i="187"/>
  <c r="I9400" i="187"/>
  <c r="I9398" i="187"/>
  <c r="I9397" i="187"/>
  <c r="I9396" i="187"/>
  <c r="I9395" i="187"/>
  <c r="I9394" i="187"/>
  <c r="I9392" i="187"/>
  <c r="I9391" i="187"/>
  <c r="I9390" i="187"/>
  <c r="I9389" i="187"/>
  <c r="I9388" i="187"/>
  <c r="I9386" i="187"/>
  <c r="I9385" i="187"/>
  <c r="I9384" i="187"/>
  <c r="I9383" i="187"/>
  <c r="I9382" i="187"/>
  <c r="I9380" i="187"/>
  <c r="I9379" i="187"/>
  <c r="I9378" i="187"/>
  <c r="I9377" i="187"/>
  <c r="I9376" i="187"/>
  <c r="I9373" i="187"/>
  <c r="I9372" i="187"/>
  <c r="I9371" i="187"/>
  <c r="I9369" i="187"/>
  <c r="I9368" i="187"/>
  <c r="I9367" i="187"/>
  <c r="I9366" i="187"/>
  <c r="I9365" i="187"/>
  <c r="I9364" i="187"/>
  <c r="J9362" i="187"/>
  <c r="I9357" i="187"/>
  <c r="I9356" i="187"/>
  <c r="I9355" i="187"/>
  <c r="I9353" i="187"/>
  <c r="I9352" i="187"/>
  <c r="I9351" i="187"/>
  <c r="I9350" i="187"/>
  <c r="I9349" i="187"/>
  <c r="I9348" i="187"/>
  <c r="I9347" i="187"/>
  <c r="J9346" i="187"/>
  <c r="I9341" i="187"/>
  <c r="I9340" i="187"/>
  <c r="I9339" i="187"/>
  <c r="I9337" i="187"/>
  <c r="I9336" i="187"/>
  <c r="I9335" i="187"/>
  <c r="I9334" i="187"/>
  <c r="I9333" i="187"/>
  <c r="I9332" i="187"/>
  <c r="I9331" i="187"/>
  <c r="J9330" i="187"/>
  <c r="I9325" i="187"/>
  <c r="I9324" i="187"/>
  <c r="I9323" i="187"/>
  <c r="I9321" i="187"/>
  <c r="I9320" i="187"/>
  <c r="I9319" i="187"/>
  <c r="I9318" i="187"/>
  <c r="I9317" i="187"/>
  <c r="I9316" i="187"/>
  <c r="I9315" i="187"/>
  <c r="J9314" i="187"/>
  <c r="I9309" i="187"/>
  <c r="I9308" i="187"/>
  <c r="I9307" i="187"/>
  <c r="I9305" i="187"/>
  <c r="I9304" i="187"/>
  <c r="I9303" i="187"/>
  <c r="I9302" i="187"/>
  <c r="I9301" i="187"/>
  <c r="I9300" i="187"/>
  <c r="I9299" i="187"/>
  <c r="J9298" i="187"/>
  <c r="I9293" i="187"/>
  <c r="I9292" i="187"/>
  <c r="I9291" i="187"/>
  <c r="I9289" i="187"/>
  <c r="I9288" i="187"/>
  <c r="I9287" i="187"/>
  <c r="I9286" i="187"/>
  <c r="I9285" i="187"/>
  <c r="I9284" i="187"/>
  <c r="I9283" i="187"/>
  <c r="J9282" i="187"/>
  <c r="I9277" i="187"/>
  <c r="I9276" i="187"/>
  <c r="I9275" i="187"/>
  <c r="I9273" i="187"/>
  <c r="I9272" i="187"/>
  <c r="I9271" i="187"/>
  <c r="I9270" i="187"/>
  <c r="I9269" i="187"/>
  <c r="I9268" i="187"/>
  <c r="I9267" i="187"/>
  <c r="J9266" i="187"/>
  <c r="I9263" i="187"/>
  <c r="I9262" i="187"/>
  <c r="I9261" i="187"/>
  <c r="I9260" i="187"/>
  <c r="I9259" i="187"/>
  <c r="I9257" i="187"/>
  <c r="I9256" i="187"/>
  <c r="I9255" i="187"/>
  <c r="I9254" i="187"/>
  <c r="I9253" i="187"/>
  <c r="I9252" i="187"/>
  <c r="I9251" i="187"/>
  <c r="I9248" i="187"/>
  <c r="I9247" i="187"/>
  <c r="I9246" i="187"/>
  <c r="I9245" i="187"/>
  <c r="I9243" i="187"/>
  <c r="I9242" i="187"/>
  <c r="I9241" i="187"/>
  <c r="I9239" i="187"/>
  <c r="I9238" i="187"/>
  <c r="I9236" i="187"/>
  <c r="I9235" i="187"/>
  <c r="I9234" i="187"/>
  <c r="I9231" i="187"/>
  <c r="I9230" i="187"/>
  <c r="I9229" i="187"/>
  <c r="I9228" i="187"/>
  <c r="I9225" i="187"/>
  <c r="I9224" i="187"/>
  <c r="I9223" i="187"/>
  <c r="I9222" i="187"/>
  <c r="I9221" i="187"/>
  <c r="I9220" i="187"/>
  <c r="I9219" i="187"/>
  <c r="I9218" i="187"/>
  <c r="I9217" i="187"/>
  <c r="I9216" i="187"/>
  <c r="I9214" i="187"/>
  <c r="I9213" i="187"/>
  <c r="I9212" i="187"/>
  <c r="I9211" i="187"/>
  <c r="I9210" i="187"/>
  <c r="I9209" i="187"/>
  <c r="I9207" i="187"/>
  <c r="I9206" i="187"/>
  <c r="I9205" i="187"/>
  <c r="I9204" i="187"/>
  <c r="I9203" i="187"/>
  <c r="I9202" i="187"/>
  <c r="I9201" i="187"/>
  <c r="I9200" i="187"/>
  <c r="I9199" i="187"/>
  <c r="I9198" i="187"/>
  <c r="I9197" i="187"/>
  <c r="I9196" i="187"/>
  <c r="J9195" i="187"/>
  <c r="I9194" i="187"/>
  <c r="I9193" i="187"/>
  <c r="I9192" i="187"/>
  <c r="I9190" i="187"/>
  <c r="I9189" i="187"/>
  <c r="I9188" i="187"/>
  <c r="I9187" i="187"/>
  <c r="I9186" i="187"/>
  <c r="I9185" i="187"/>
  <c r="I9176" i="187"/>
  <c r="I9175" i="187"/>
  <c r="I9174" i="187"/>
  <c r="I9173" i="187"/>
  <c r="I9172" i="187"/>
  <c r="I9171" i="187"/>
  <c r="I9169" i="187"/>
  <c r="I9168" i="187"/>
  <c r="I9167" i="187"/>
  <c r="I9166" i="187"/>
  <c r="I9165" i="187"/>
  <c r="I9164" i="187"/>
  <c r="I9163" i="187"/>
  <c r="I9162" i="187"/>
  <c r="I9161" i="187"/>
  <c r="I9160" i="187"/>
  <c r="J9159" i="187"/>
  <c r="I9157" i="187"/>
  <c r="I9156" i="187"/>
  <c r="I9155" i="187"/>
  <c r="I9154" i="187"/>
  <c r="I9151" i="187"/>
  <c r="I9150" i="187"/>
  <c r="I9149" i="187"/>
  <c r="I9148" i="187"/>
  <c r="I9147" i="187"/>
  <c r="I9146" i="187"/>
  <c r="I9145" i="187"/>
  <c r="I9144" i="187"/>
  <c r="I9143" i="187"/>
  <c r="I9142" i="187"/>
  <c r="J9141" i="187"/>
  <c r="I9139" i="187"/>
  <c r="I9138" i="187"/>
  <c r="I9137" i="187"/>
  <c r="I9136" i="187"/>
  <c r="I9133" i="187"/>
  <c r="I9132" i="187"/>
  <c r="I9131" i="187"/>
  <c r="I9130" i="187"/>
  <c r="I9129" i="187"/>
  <c r="I9128" i="187"/>
  <c r="I9127" i="187"/>
  <c r="I9126" i="187"/>
  <c r="I9125" i="187"/>
  <c r="I9124" i="187"/>
  <c r="J9123" i="187"/>
  <c r="I9121" i="187"/>
  <c r="I9120" i="187"/>
  <c r="I9119" i="187"/>
  <c r="I9118" i="187"/>
  <c r="I9115" i="187"/>
  <c r="I9114" i="187"/>
  <c r="I9113" i="187"/>
  <c r="I9112" i="187"/>
  <c r="I9111" i="187"/>
  <c r="I9110" i="187"/>
  <c r="I9109" i="187"/>
  <c r="I9108" i="187"/>
  <c r="I9107" i="187"/>
  <c r="I9106" i="187"/>
  <c r="J9105" i="187"/>
  <c r="I9103" i="187"/>
  <c r="I9102" i="187"/>
  <c r="I9101" i="187"/>
  <c r="I9100" i="187"/>
  <c r="I9097" i="187"/>
  <c r="I9096" i="187"/>
  <c r="I9095" i="187"/>
  <c r="I9094" i="187"/>
  <c r="I9093" i="187"/>
  <c r="I9092" i="187"/>
  <c r="I9091" i="187"/>
  <c r="I9090" i="187"/>
  <c r="I9089" i="187"/>
  <c r="I9088" i="187"/>
  <c r="J9087" i="187"/>
  <c r="I9085" i="187"/>
  <c r="I9084" i="187"/>
  <c r="I9083" i="187"/>
  <c r="I9082" i="187"/>
  <c r="I9079" i="187"/>
  <c r="I9078" i="187"/>
  <c r="I9077" i="187"/>
  <c r="I9076" i="187"/>
  <c r="I9075" i="187"/>
  <c r="I9074" i="187"/>
  <c r="I9073" i="187"/>
  <c r="I9072" i="187"/>
  <c r="I9071" i="187"/>
  <c r="I9070" i="187"/>
  <c r="J9069" i="187"/>
  <c r="I9067" i="187"/>
  <c r="I9066" i="187"/>
  <c r="I9065" i="187"/>
  <c r="I9064" i="187"/>
  <c r="I9061" i="187"/>
  <c r="I9060" i="187"/>
  <c r="I9059" i="187"/>
  <c r="I9058" i="187"/>
  <c r="I9057" i="187"/>
  <c r="I9056" i="187"/>
  <c r="I9055" i="187"/>
  <c r="I9054" i="187"/>
  <c r="I9053" i="187"/>
  <c r="I9052" i="187"/>
  <c r="J9051" i="187"/>
  <c r="I9049" i="187"/>
  <c r="I9048" i="187"/>
  <c r="I9047" i="187"/>
  <c r="I9046" i="187"/>
  <c r="I9043" i="187"/>
  <c r="I9042" i="187"/>
  <c r="I9041" i="187"/>
  <c r="I9040" i="187"/>
  <c r="I9039" i="187"/>
  <c r="I9038" i="187"/>
  <c r="I9037" i="187"/>
  <c r="I9036" i="187"/>
  <c r="I9035" i="187"/>
  <c r="I9034" i="187"/>
  <c r="J9033" i="187"/>
  <c r="I9031" i="187"/>
  <c r="I9030" i="187"/>
  <c r="I9029" i="187"/>
  <c r="I9028" i="187"/>
  <c r="I9025" i="187"/>
  <c r="I9024" i="187"/>
  <c r="I9023" i="187"/>
  <c r="I9022" i="187"/>
  <c r="I9021" i="187"/>
  <c r="I9020" i="187"/>
  <c r="I9019" i="187"/>
  <c r="I9018" i="187"/>
  <c r="I9017" i="187"/>
  <c r="I9016" i="187"/>
  <c r="J9015" i="187"/>
  <c r="I9013" i="187"/>
  <c r="I9012" i="187"/>
  <c r="I9011" i="187"/>
  <c r="I9010" i="187"/>
  <c r="I9007" i="187"/>
  <c r="I9006" i="187"/>
  <c r="I9005" i="187"/>
  <c r="I9004" i="187"/>
  <c r="I9003" i="187"/>
  <c r="I9002" i="187"/>
  <c r="I9001" i="187"/>
  <c r="I9000" i="187"/>
  <c r="I8999" i="187"/>
  <c r="I8998" i="187"/>
  <c r="J8997" i="187"/>
  <c r="I8995" i="187"/>
  <c r="I8994" i="187"/>
  <c r="I8993" i="187"/>
  <c r="I8992" i="187"/>
  <c r="I8989" i="187"/>
  <c r="I8988" i="187"/>
  <c r="I8987" i="187"/>
  <c r="I8986" i="187"/>
  <c r="I8985" i="187"/>
  <c r="I8984" i="187"/>
  <c r="I8983" i="187"/>
  <c r="I8982" i="187"/>
  <c r="I8981" i="187"/>
  <c r="I8980" i="187"/>
  <c r="J8979" i="187"/>
  <c r="I8977" i="187"/>
  <c r="I8976" i="187"/>
  <c r="I8975" i="187"/>
  <c r="I8974" i="187"/>
  <c r="I8971" i="187"/>
  <c r="I8970" i="187"/>
  <c r="I8969" i="187"/>
  <c r="I8968" i="187"/>
  <c r="I8967" i="187"/>
  <c r="I8966" i="187"/>
  <c r="I8965" i="187"/>
  <c r="I8964" i="187"/>
  <c r="I8963" i="187"/>
  <c r="I8962" i="187"/>
  <c r="J8961" i="187"/>
  <c r="I8959" i="187"/>
  <c r="I8958" i="187"/>
  <c r="I8957" i="187"/>
  <c r="I8956" i="187"/>
  <c r="I8953" i="187"/>
  <c r="I8952" i="187"/>
  <c r="I8951" i="187"/>
  <c r="I8950" i="187"/>
  <c r="I8949" i="187"/>
  <c r="I8948" i="187"/>
  <c r="I8947" i="187"/>
  <c r="I8946" i="187"/>
  <c r="I8945" i="187"/>
  <c r="I8944" i="187"/>
  <c r="J8943" i="187"/>
  <c r="I8941" i="187"/>
  <c r="I8940" i="187"/>
  <c r="I8939" i="187"/>
  <c r="I8938" i="187"/>
  <c r="I8935" i="187"/>
  <c r="I8934" i="187"/>
  <c r="I8933" i="187"/>
  <c r="I8932" i="187"/>
  <c r="I8931" i="187"/>
  <c r="I8930" i="187"/>
  <c r="I8929" i="187"/>
  <c r="I8928" i="187"/>
  <c r="I8927" i="187"/>
  <c r="I8926" i="187"/>
  <c r="J8925" i="187"/>
  <c r="I8923" i="187"/>
  <c r="I8922" i="187"/>
  <c r="I8921" i="187"/>
  <c r="I8920" i="187"/>
  <c r="I8917" i="187"/>
  <c r="I8916" i="187"/>
  <c r="I8915" i="187"/>
  <c r="I8914" i="187"/>
  <c r="I8913" i="187"/>
  <c r="I8912" i="187"/>
  <c r="I8911" i="187"/>
  <c r="I8910" i="187"/>
  <c r="I8909" i="187"/>
  <c r="I8908" i="187"/>
  <c r="J8907" i="187"/>
  <c r="I8905" i="187"/>
  <c r="I8904" i="187"/>
  <c r="I8903" i="187"/>
  <c r="I8902" i="187"/>
  <c r="I8899" i="187"/>
  <c r="I8898" i="187"/>
  <c r="I8897" i="187"/>
  <c r="I8896" i="187"/>
  <c r="I8895" i="187"/>
  <c r="I8894" i="187"/>
  <c r="I8893" i="187"/>
  <c r="I8892" i="187"/>
  <c r="I8891" i="187"/>
  <c r="I8890" i="187"/>
  <c r="J8889" i="187"/>
  <c r="I8887" i="187"/>
  <c r="I8886" i="187"/>
  <c r="I8885" i="187"/>
  <c r="I8884" i="187"/>
  <c r="I8881" i="187"/>
  <c r="I8880" i="187"/>
  <c r="I8879" i="187"/>
  <c r="I8878" i="187"/>
  <c r="I8877" i="187"/>
  <c r="I8876" i="187"/>
  <c r="I8875" i="187"/>
  <c r="I8874" i="187"/>
  <c r="I8873" i="187"/>
  <c r="I8872" i="187"/>
  <c r="J8871" i="187"/>
  <c r="I8869" i="187"/>
  <c r="I8868" i="187"/>
  <c r="I8867" i="187"/>
  <c r="I8866" i="187"/>
  <c r="I8863" i="187"/>
  <c r="I8862" i="187"/>
  <c r="I8861" i="187"/>
  <c r="I8860" i="187"/>
  <c r="I8859" i="187"/>
  <c r="I8858" i="187"/>
  <c r="I8857" i="187"/>
  <c r="I8856" i="187"/>
  <c r="I8855" i="187"/>
  <c r="I8854" i="187"/>
  <c r="J8853" i="187"/>
  <c r="I8851" i="187"/>
  <c r="I8850" i="187"/>
  <c r="I8849" i="187"/>
  <c r="I8848" i="187"/>
  <c r="I8845" i="187"/>
  <c r="I8844" i="187"/>
  <c r="I8843" i="187"/>
  <c r="I8842" i="187"/>
  <c r="I8841" i="187"/>
  <c r="I8840" i="187"/>
  <c r="I8839" i="187"/>
  <c r="I8838" i="187"/>
  <c r="I8837" i="187"/>
  <c r="I8836" i="187"/>
  <c r="J8835" i="187"/>
  <c r="I8833" i="187"/>
  <c r="I8832" i="187"/>
  <c r="I8831" i="187"/>
  <c r="I8830" i="187"/>
  <c r="I8827" i="187"/>
  <c r="I8826" i="187"/>
  <c r="I8825" i="187"/>
  <c r="I8824" i="187"/>
  <c r="I8823" i="187"/>
  <c r="I8822" i="187"/>
  <c r="I8821" i="187"/>
  <c r="I8820" i="187"/>
  <c r="I8819" i="187"/>
  <c r="I8818" i="187"/>
  <c r="J8817" i="187"/>
  <c r="I8815" i="187"/>
  <c r="I8814" i="187"/>
  <c r="I8813" i="187"/>
  <c r="I8812" i="187"/>
  <c r="I8809" i="187"/>
  <c r="I8808" i="187"/>
  <c r="I8807" i="187"/>
  <c r="I8806" i="187"/>
  <c r="I8805" i="187"/>
  <c r="I8804" i="187"/>
  <c r="I8803" i="187"/>
  <c r="I8802" i="187"/>
  <c r="I8801" i="187"/>
  <c r="I8800" i="187"/>
  <c r="J8799" i="187"/>
  <c r="I8797" i="187"/>
  <c r="I8796" i="187"/>
  <c r="I8795" i="187"/>
  <c r="I8794" i="187"/>
  <c r="I8791" i="187"/>
  <c r="I8790" i="187"/>
  <c r="I8789" i="187"/>
  <c r="I8788" i="187"/>
  <c r="I8787" i="187"/>
  <c r="I8786" i="187"/>
  <c r="I8785" i="187"/>
  <c r="I8784" i="187"/>
  <c r="I8783" i="187"/>
  <c r="I8782" i="187"/>
  <c r="J8781" i="187"/>
  <c r="I8779" i="187"/>
  <c r="I8778" i="187"/>
  <c r="I8777" i="187"/>
  <c r="I8776" i="187"/>
  <c r="I8773" i="187"/>
  <c r="I8772" i="187"/>
  <c r="I8771" i="187"/>
  <c r="I8770" i="187"/>
  <c r="I8769" i="187"/>
  <c r="I8768" i="187"/>
  <c r="I8767" i="187"/>
  <c r="I8766" i="187"/>
  <c r="I8765" i="187"/>
  <c r="I8764" i="187"/>
  <c r="J8763" i="187"/>
  <c r="I8761" i="187"/>
  <c r="I8760" i="187"/>
  <c r="I8759" i="187"/>
  <c r="I8758" i="187"/>
  <c r="I8755" i="187"/>
  <c r="I8754" i="187"/>
  <c r="I8753" i="187"/>
  <c r="I8752" i="187"/>
  <c r="I8751" i="187"/>
  <c r="I8750" i="187"/>
  <c r="I8749" i="187"/>
  <c r="I8748" i="187"/>
  <c r="I8747" i="187"/>
  <c r="I8746" i="187"/>
  <c r="J8745" i="187"/>
  <c r="I8743" i="187"/>
  <c r="I8742" i="187"/>
  <c r="I8741" i="187"/>
  <c r="I8740" i="187"/>
  <c r="I8737" i="187"/>
  <c r="I8736" i="187"/>
  <c r="I8735" i="187"/>
  <c r="I8734" i="187"/>
  <c r="I8733" i="187"/>
  <c r="I8732" i="187"/>
  <c r="I8731" i="187"/>
  <c r="I8730" i="187"/>
  <c r="I8729" i="187"/>
  <c r="I8728" i="187"/>
  <c r="J8727" i="187"/>
  <c r="I8725" i="187"/>
  <c r="I8724" i="187"/>
  <c r="I8723" i="187"/>
  <c r="I8722" i="187"/>
  <c r="I8719" i="187"/>
  <c r="I8718" i="187"/>
  <c r="I8717" i="187"/>
  <c r="I8716" i="187"/>
  <c r="I8715" i="187"/>
  <c r="I8714" i="187"/>
  <c r="I8713" i="187"/>
  <c r="I8712" i="187"/>
  <c r="I8711" i="187"/>
  <c r="I8710" i="187"/>
  <c r="J8709" i="187"/>
  <c r="I8707" i="187"/>
  <c r="I8706" i="187"/>
  <c r="I8705" i="187"/>
  <c r="I8704" i="187"/>
  <c r="I8701" i="187"/>
  <c r="I8700" i="187"/>
  <c r="I8699" i="187"/>
  <c r="I8698" i="187"/>
  <c r="I8697" i="187"/>
  <c r="I8696" i="187"/>
  <c r="I8695" i="187"/>
  <c r="I8694" i="187"/>
  <c r="I8693" i="187"/>
  <c r="I8692" i="187"/>
  <c r="J8691" i="187"/>
  <c r="I8689" i="187"/>
  <c r="I8688" i="187"/>
  <c r="I8687" i="187"/>
  <c r="I8686" i="187"/>
  <c r="I8683" i="187"/>
  <c r="I8682" i="187"/>
  <c r="I8681" i="187"/>
  <c r="I8680" i="187"/>
  <c r="I8679" i="187"/>
  <c r="I8678" i="187"/>
  <c r="I8677" i="187"/>
  <c r="I8676" i="187"/>
  <c r="I8675" i="187"/>
  <c r="I8674" i="187"/>
  <c r="J8673" i="187"/>
  <c r="I8671" i="187"/>
  <c r="I8670" i="187"/>
  <c r="I8669" i="187"/>
  <c r="I8668" i="187"/>
  <c r="I8665" i="187"/>
  <c r="I8664" i="187"/>
  <c r="I8663" i="187"/>
  <c r="I8662" i="187"/>
  <c r="I8661" i="187"/>
  <c r="I8660" i="187"/>
  <c r="I8659" i="187"/>
  <c r="I8658" i="187"/>
  <c r="I8657" i="187"/>
  <c r="I8656" i="187"/>
  <c r="J8655" i="187"/>
  <c r="I8653" i="187"/>
  <c r="I8652" i="187"/>
  <c r="I8651" i="187"/>
  <c r="I8650" i="187"/>
  <c r="I8647" i="187"/>
  <c r="I8646" i="187"/>
  <c r="I8645" i="187"/>
  <c r="I8644" i="187"/>
  <c r="I8643" i="187"/>
  <c r="I8642" i="187"/>
  <c r="I8641" i="187"/>
  <c r="I8640" i="187"/>
  <c r="I8639" i="187"/>
  <c r="I8638" i="187"/>
  <c r="J8637" i="187"/>
  <c r="I8635" i="187"/>
  <c r="I8634" i="187"/>
  <c r="I8633" i="187"/>
  <c r="I8632" i="187"/>
  <c r="I8629" i="187"/>
  <c r="I8628" i="187"/>
  <c r="I8627" i="187"/>
  <c r="I8626" i="187"/>
  <c r="I8625" i="187"/>
  <c r="I8624" i="187"/>
  <c r="I8623" i="187"/>
  <c r="I8622" i="187"/>
  <c r="I8621" i="187"/>
  <c r="I8620" i="187"/>
  <c r="J8619" i="187"/>
  <c r="I8617" i="187"/>
  <c r="I8616" i="187"/>
  <c r="I8615" i="187"/>
  <c r="I8614" i="187"/>
  <c r="I8611" i="187"/>
  <c r="I8610" i="187"/>
  <c r="I8609" i="187"/>
  <c r="I8608" i="187"/>
  <c r="I8607" i="187"/>
  <c r="I8606" i="187"/>
  <c r="I8605" i="187"/>
  <c r="I8604" i="187"/>
  <c r="I8603" i="187"/>
  <c r="I8602" i="187"/>
  <c r="J8601" i="187"/>
  <c r="I8599" i="187"/>
  <c r="I8598" i="187"/>
  <c r="I8597" i="187"/>
  <c r="I8596" i="187"/>
  <c r="I8593" i="187"/>
  <c r="I8592" i="187"/>
  <c r="I8591" i="187"/>
  <c r="I8590" i="187"/>
  <c r="I8589" i="187"/>
  <c r="I8588" i="187"/>
  <c r="I8587" i="187"/>
  <c r="I8586" i="187"/>
  <c r="I8585" i="187"/>
  <c r="I8584" i="187"/>
  <c r="J8583" i="187"/>
  <c r="I8581" i="187"/>
  <c r="I8580" i="187"/>
  <c r="I8579" i="187"/>
  <c r="I8578" i="187"/>
  <c r="I8576" i="187"/>
  <c r="I8575" i="187"/>
  <c r="I8574" i="187"/>
  <c r="I8573" i="187"/>
  <c r="I8572" i="187"/>
  <c r="I8571" i="187"/>
  <c r="I8570" i="187"/>
  <c r="I8569" i="187"/>
  <c r="I8568" i="187"/>
  <c r="I8567" i="187"/>
  <c r="I8566" i="187"/>
  <c r="I8565" i="187"/>
  <c r="I8564" i="187"/>
  <c r="I8563" i="187"/>
  <c r="I8562" i="187"/>
  <c r="I8560" i="187"/>
  <c r="I8559" i="187"/>
  <c r="I8558" i="187"/>
  <c r="I8556" i="187"/>
  <c r="I8555" i="187"/>
  <c r="I8554" i="187"/>
  <c r="I8552" i="187"/>
  <c r="I8551" i="187"/>
  <c r="I8550" i="187"/>
  <c r="I8548" i="187"/>
  <c r="I8547" i="187"/>
  <c r="I8546" i="187"/>
  <c r="I8544" i="187"/>
  <c r="I8543" i="187"/>
  <c r="I8542" i="187"/>
  <c r="I8541" i="187"/>
  <c r="I8540" i="187"/>
  <c r="I8539" i="187"/>
  <c r="I8538" i="187"/>
  <c r="I8537" i="187"/>
  <c r="I8536" i="187"/>
  <c r="I8535" i="187"/>
  <c r="I8534" i="187"/>
  <c r="I8533" i="187"/>
  <c r="I8532" i="187"/>
  <c r="I8531" i="187"/>
  <c r="I8530" i="187"/>
  <c r="I8529" i="187"/>
  <c r="I8528" i="187"/>
  <c r="I8527" i="187"/>
  <c r="I8526" i="187"/>
  <c r="I8524" i="187"/>
  <c r="I8523" i="187"/>
  <c r="I8521" i="187"/>
  <c r="I8518" i="187"/>
  <c r="I8517" i="187"/>
  <c r="I8516" i="187"/>
  <c r="I8515" i="187"/>
  <c r="I8514" i="187"/>
  <c r="I8506" i="187"/>
  <c r="I8505" i="187"/>
  <c r="I8504" i="187"/>
  <c r="I8502" i="187"/>
  <c r="I8501" i="187"/>
  <c r="I8498" i="187"/>
  <c r="I8495" i="187"/>
  <c r="I8494" i="187"/>
  <c r="I8493" i="187"/>
  <c r="I8492" i="187"/>
  <c r="I8491" i="187"/>
  <c r="I8490" i="187"/>
  <c r="I8489" i="187"/>
  <c r="I8488" i="187"/>
  <c r="I8487" i="187"/>
  <c r="I8486" i="187"/>
  <c r="I8485" i="187"/>
  <c r="I8484" i="187"/>
  <c r="I8483" i="187"/>
  <c r="I8482" i="187"/>
  <c r="J8481" i="187"/>
  <c r="I8478" i="187"/>
  <c r="I8477" i="187"/>
  <c r="I8476" i="187"/>
  <c r="I8475" i="187"/>
  <c r="I8474" i="187"/>
  <c r="I8473" i="187"/>
  <c r="I8472" i="187"/>
  <c r="I8471" i="187"/>
  <c r="I8470" i="187"/>
  <c r="I8469" i="187"/>
  <c r="I8468" i="187"/>
  <c r="I8467" i="187"/>
  <c r="I8466" i="187"/>
  <c r="I8465" i="187"/>
  <c r="J8464" i="187"/>
  <c r="I8463" i="187"/>
  <c r="I8462" i="187"/>
  <c r="I8461" i="187"/>
  <c r="I8460" i="187"/>
  <c r="I8458" i="187"/>
  <c r="I8457" i="187"/>
  <c r="I8456" i="187"/>
  <c r="I8453" i="187"/>
  <c r="I8452" i="187"/>
  <c r="I8451" i="187"/>
  <c r="I8450" i="187"/>
  <c r="I8449" i="187"/>
  <c r="I8448" i="187"/>
  <c r="I8447" i="187"/>
  <c r="I8446" i="187"/>
  <c r="I8445" i="187"/>
  <c r="I8444" i="187"/>
  <c r="I8443" i="187"/>
  <c r="I8442" i="187"/>
  <c r="I8441" i="187"/>
  <c r="J8439" i="187"/>
  <c r="I8437" i="187"/>
  <c r="I8436" i="187"/>
  <c r="I8435" i="187"/>
  <c r="I8431" i="187"/>
  <c r="I8430" i="187"/>
  <c r="I8429" i="187"/>
  <c r="I8428" i="187"/>
  <c r="I8427" i="187"/>
  <c r="I8426" i="187"/>
  <c r="I8425" i="187"/>
  <c r="I8424" i="187"/>
  <c r="I8423" i="187"/>
  <c r="I8422" i="187"/>
  <c r="I8421" i="187"/>
  <c r="I8420" i="187"/>
  <c r="I8419" i="187"/>
  <c r="J8417" i="187"/>
  <c r="I8415" i="187"/>
  <c r="I8414" i="187"/>
  <c r="I8413" i="187"/>
  <c r="I8409" i="187"/>
  <c r="I8408" i="187"/>
  <c r="I8407" i="187"/>
  <c r="I8406" i="187"/>
  <c r="I8405" i="187"/>
  <c r="I8404" i="187"/>
  <c r="I8403" i="187"/>
  <c r="I8402" i="187"/>
  <c r="I8401" i="187"/>
  <c r="I8400" i="187"/>
  <c r="I8399" i="187"/>
  <c r="I8398" i="187"/>
  <c r="I8397" i="187"/>
  <c r="J8395" i="187"/>
  <c r="I8393" i="187"/>
  <c r="I8392" i="187"/>
  <c r="I8391" i="187"/>
  <c r="I8387" i="187"/>
  <c r="I8386" i="187"/>
  <c r="I8385" i="187"/>
  <c r="I8384" i="187"/>
  <c r="I8383" i="187"/>
  <c r="I8382" i="187"/>
  <c r="I8381" i="187"/>
  <c r="I8380" i="187"/>
  <c r="I8379" i="187"/>
  <c r="I8378" i="187"/>
  <c r="I8377" i="187"/>
  <c r="I8376" i="187"/>
  <c r="I8375" i="187"/>
  <c r="J8373" i="187"/>
  <c r="I8372" i="187"/>
  <c r="I8371" i="187"/>
  <c r="I8370" i="187"/>
  <c r="I8369" i="187"/>
  <c r="I8368" i="187"/>
  <c r="I8367" i="187"/>
  <c r="I8365" i="187"/>
  <c r="I8364" i="187"/>
  <c r="I8363" i="187"/>
  <c r="I8362" i="187"/>
  <c r="I8361" i="187"/>
  <c r="I8360" i="187"/>
  <c r="I8359" i="187"/>
  <c r="I8358" i="187"/>
  <c r="I8357" i="187"/>
  <c r="I8356" i="187"/>
  <c r="I8355" i="187"/>
  <c r="I8354" i="187"/>
  <c r="I8353" i="187"/>
  <c r="J8351" i="187"/>
  <c r="I8350" i="187"/>
  <c r="I8349" i="187"/>
  <c r="I8348" i="187"/>
  <c r="I8347" i="187"/>
  <c r="I8346" i="187"/>
  <c r="I8345" i="187"/>
  <c r="I8343" i="187"/>
  <c r="I8342" i="187"/>
  <c r="I8341" i="187"/>
  <c r="I8340" i="187"/>
  <c r="I8339" i="187"/>
  <c r="I8338" i="187"/>
  <c r="I8337" i="187"/>
  <c r="I8336" i="187"/>
  <c r="I8335" i="187"/>
  <c r="I8334" i="187"/>
  <c r="I8333" i="187"/>
  <c r="I8332" i="187"/>
  <c r="I8331" i="187"/>
  <c r="J8329" i="187"/>
  <c r="I8328" i="187"/>
  <c r="I8327" i="187"/>
  <c r="I8326" i="187"/>
  <c r="I8325" i="187"/>
  <c r="I8324" i="187"/>
  <c r="I8323" i="187"/>
  <c r="I8321" i="187"/>
  <c r="I8320" i="187"/>
  <c r="I8319" i="187"/>
  <c r="I8318" i="187"/>
  <c r="I8317" i="187"/>
  <c r="I8316" i="187"/>
  <c r="I8315" i="187"/>
  <c r="I8314" i="187"/>
  <c r="I8313" i="187"/>
  <c r="I8312" i="187"/>
  <c r="I8311" i="187"/>
  <c r="I8310" i="187"/>
  <c r="I8309" i="187"/>
  <c r="J8307" i="187"/>
  <c r="I8306" i="187"/>
  <c r="I8305" i="187"/>
  <c r="I8304" i="187"/>
  <c r="I8303" i="187"/>
  <c r="I8302" i="187"/>
  <c r="I8301" i="187"/>
  <c r="I8299" i="187"/>
  <c r="I8298" i="187"/>
  <c r="I8297" i="187"/>
  <c r="I8296" i="187"/>
  <c r="I8295" i="187"/>
  <c r="I8294" i="187"/>
  <c r="I8293" i="187"/>
  <c r="I8292" i="187"/>
  <c r="I8291" i="187"/>
  <c r="I8290" i="187"/>
  <c r="I8289" i="187"/>
  <c r="I8288" i="187"/>
  <c r="I8287" i="187"/>
  <c r="J8285" i="187"/>
  <c r="I8284" i="187"/>
  <c r="I8283" i="187"/>
  <c r="I8282" i="187"/>
  <c r="I8281" i="187"/>
  <c r="I8280" i="187"/>
  <c r="I8279" i="187"/>
  <c r="I8277" i="187"/>
  <c r="I8276" i="187"/>
  <c r="I8275" i="187"/>
  <c r="I8274" i="187"/>
  <c r="I8273" i="187"/>
  <c r="I8272" i="187"/>
  <c r="I8271" i="187"/>
  <c r="I8270" i="187"/>
  <c r="I8269" i="187"/>
  <c r="I8268" i="187"/>
  <c r="I8267" i="187"/>
  <c r="I8266" i="187"/>
  <c r="I8265" i="187"/>
  <c r="J8263" i="187"/>
  <c r="I8262" i="187"/>
  <c r="I8261" i="187"/>
  <c r="I8260" i="187"/>
  <c r="I8259" i="187"/>
  <c r="I8258" i="187"/>
  <c r="I8257" i="187"/>
  <c r="I8255" i="187"/>
  <c r="I8254" i="187"/>
  <c r="I8253" i="187"/>
  <c r="I8252" i="187"/>
  <c r="I8251" i="187"/>
  <c r="I8250" i="187"/>
  <c r="I8249" i="187"/>
  <c r="I8248" i="187"/>
  <c r="I8247" i="187"/>
  <c r="I8246" i="187"/>
  <c r="I8245" i="187"/>
  <c r="I8244" i="187"/>
  <c r="I8243" i="187"/>
  <c r="J8241" i="187"/>
  <c r="I8240" i="187"/>
  <c r="I8239" i="187"/>
  <c r="I8238" i="187"/>
  <c r="I8237" i="187"/>
  <c r="I8236" i="187"/>
  <c r="I8235" i="187"/>
  <c r="I8233" i="187"/>
  <c r="I8232" i="187"/>
  <c r="I8231" i="187"/>
  <c r="I8230" i="187"/>
  <c r="I8229" i="187"/>
  <c r="I8228" i="187"/>
  <c r="I8227" i="187"/>
  <c r="I8226" i="187"/>
  <c r="I8225" i="187"/>
  <c r="I8224" i="187"/>
  <c r="I8223" i="187"/>
  <c r="I8222" i="187"/>
  <c r="I8221" i="187"/>
  <c r="J8219" i="187"/>
  <c r="I8218" i="187"/>
  <c r="I8217" i="187"/>
  <c r="I8216" i="187"/>
  <c r="I8215" i="187"/>
  <c r="I8214" i="187"/>
  <c r="I8213" i="187"/>
  <c r="I8211" i="187"/>
  <c r="I8210" i="187"/>
  <c r="I8209" i="187"/>
  <c r="I8208" i="187"/>
  <c r="I8207" i="187"/>
  <c r="I8206" i="187"/>
  <c r="I8205" i="187"/>
  <c r="I8204" i="187"/>
  <c r="I8203" i="187"/>
  <c r="I8202" i="187"/>
  <c r="I8201" i="187"/>
  <c r="I8200" i="187"/>
  <c r="I8199" i="187"/>
  <c r="J8197" i="187"/>
  <c r="I8196" i="187"/>
  <c r="I8195" i="187"/>
  <c r="I8194" i="187"/>
  <c r="I8193" i="187"/>
  <c r="I8192" i="187"/>
  <c r="I8191" i="187"/>
  <c r="I8189" i="187"/>
  <c r="I8188" i="187"/>
  <c r="I8187" i="187"/>
  <c r="I8186" i="187"/>
  <c r="I8185" i="187"/>
  <c r="I8184" i="187"/>
  <c r="I8183" i="187"/>
  <c r="I8182" i="187"/>
  <c r="I8181" i="187"/>
  <c r="I8180" i="187"/>
  <c r="I8179" i="187"/>
  <c r="I8178" i="187"/>
  <c r="I8177" i="187"/>
  <c r="J8175" i="187"/>
  <c r="I8174" i="187"/>
  <c r="I8173" i="187"/>
  <c r="I8172" i="187"/>
  <c r="I8171" i="187"/>
  <c r="I8170" i="187"/>
  <c r="I8169" i="187"/>
  <c r="I8167" i="187"/>
  <c r="I8166" i="187"/>
  <c r="I8165" i="187"/>
  <c r="I8164" i="187"/>
  <c r="I8163" i="187"/>
  <c r="I8162" i="187"/>
  <c r="I8161" i="187"/>
  <c r="I8160" i="187"/>
  <c r="I8159" i="187"/>
  <c r="I8158" i="187"/>
  <c r="I8157" i="187"/>
  <c r="I8156" i="187"/>
  <c r="I8155" i="187"/>
  <c r="J8153" i="187"/>
  <c r="I8152" i="187"/>
  <c r="I8151" i="187"/>
  <c r="I8150" i="187"/>
  <c r="I8149" i="187"/>
  <c r="I8148" i="187"/>
  <c r="I8147" i="187"/>
  <c r="I8145" i="187"/>
  <c r="I8144" i="187"/>
  <c r="I8143" i="187"/>
  <c r="I8142" i="187"/>
  <c r="I8141" i="187"/>
  <c r="I8140" i="187"/>
  <c r="I8139" i="187"/>
  <c r="I8138" i="187"/>
  <c r="I8137" i="187"/>
  <c r="I8136" i="187"/>
  <c r="I8135" i="187"/>
  <c r="I8134" i="187"/>
  <c r="I8133" i="187"/>
  <c r="J8131" i="187"/>
  <c r="I8130" i="187"/>
  <c r="I8129" i="187"/>
  <c r="I8128" i="187"/>
  <c r="I8127" i="187"/>
  <c r="I8126" i="187"/>
  <c r="I8125" i="187"/>
  <c r="I8123" i="187"/>
  <c r="I8122" i="187"/>
  <c r="I8121" i="187"/>
  <c r="I8120" i="187"/>
  <c r="I8119" i="187"/>
  <c r="I8118" i="187"/>
  <c r="I8117" i="187"/>
  <c r="I8116" i="187"/>
  <c r="I8115" i="187"/>
  <c r="I8114" i="187"/>
  <c r="I8113" i="187"/>
  <c r="I8112" i="187"/>
  <c r="I8111" i="187"/>
  <c r="J8109" i="187"/>
  <c r="I8108" i="187"/>
  <c r="I8107" i="187"/>
  <c r="I8106" i="187"/>
  <c r="I8105" i="187"/>
  <c r="I8104" i="187"/>
  <c r="I8103" i="187"/>
  <c r="I8101" i="187"/>
  <c r="I8100" i="187"/>
  <c r="I8099" i="187"/>
  <c r="I8098" i="187"/>
  <c r="I8097" i="187"/>
  <c r="I8096" i="187"/>
  <c r="I8095" i="187"/>
  <c r="I8094" i="187"/>
  <c r="I8093" i="187"/>
  <c r="I8092" i="187"/>
  <c r="I8091" i="187"/>
  <c r="I8090" i="187"/>
  <c r="I8089" i="187"/>
  <c r="J8087" i="187"/>
  <c r="I8086" i="187"/>
  <c r="I8085" i="187"/>
  <c r="I8084" i="187"/>
  <c r="I8083" i="187"/>
  <c r="I8082" i="187"/>
  <c r="I8081" i="187"/>
  <c r="I8079" i="187"/>
  <c r="I8078" i="187"/>
  <c r="I8077" i="187"/>
  <c r="I8076" i="187"/>
  <c r="I8075" i="187"/>
  <c r="I8074" i="187"/>
  <c r="I8073" i="187"/>
  <c r="I8072" i="187"/>
  <c r="I8071" i="187"/>
  <c r="I8070" i="187"/>
  <c r="I8069" i="187"/>
  <c r="I8068" i="187"/>
  <c r="I8067" i="187"/>
  <c r="J8065" i="187"/>
  <c r="I8064" i="187"/>
  <c r="I8063" i="187"/>
  <c r="I8062" i="187"/>
  <c r="I8061" i="187"/>
  <c r="I8060" i="187"/>
  <c r="I8059" i="187"/>
  <c r="I8057" i="187"/>
  <c r="I8056" i="187"/>
  <c r="I8055" i="187"/>
  <c r="I8054" i="187"/>
  <c r="I8053" i="187"/>
  <c r="I8052" i="187"/>
  <c r="I8051" i="187"/>
  <c r="I8050" i="187"/>
  <c r="I8049" i="187"/>
  <c r="I8048" i="187"/>
  <c r="I8047" i="187"/>
  <c r="I8046" i="187"/>
  <c r="I8045" i="187"/>
  <c r="J8043" i="187"/>
  <c r="I8042" i="187"/>
  <c r="I8041" i="187"/>
  <c r="I8040" i="187"/>
  <c r="I8039" i="187"/>
  <c r="I8038" i="187"/>
  <c r="I8037" i="187"/>
  <c r="I8035" i="187"/>
  <c r="I8034" i="187"/>
  <c r="I8033" i="187"/>
  <c r="I8032" i="187"/>
  <c r="I8031" i="187"/>
  <c r="I8030" i="187"/>
  <c r="I8029" i="187"/>
  <c r="I8028" i="187"/>
  <c r="I8027" i="187"/>
  <c r="I8026" i="187"/>
  <c r="I8025" i="187"/>
  <c r="I8024" i="187"/>
  <c r="I8023" i="187"/>
  <c r="J8021" i="187"/>
  <c r="I8020" i="187"/>
  <c r="I8019" i="187"/>
  <c r="I8018" i="187"/>
  <c r="I8017" i="187"/>
  <c r="I8016" i="187"/>
  <c r="I8015" i="187"/>
  <c r="I8013" i="187"/>
  <c r="I8012" i="187"/>
  <c r="I8011" i="187"/>
  <c r="I8010" i="187"/>
  <c r="I8009" i="187"/>
  <c r="I8008" i="187"/>
  <c r="I8007" i="187"/>
  <c r="I8006" i="187"/>
  <c r="I8005" i="187"/>
  <c r="I8004" i="187"/>
  <c r="I8003" i="187"/>
  <c r="I8002" i="187"/>
  <c r="I8001" i="187"/>
  <c r="J7999" i="187"/>
  <c r="I7998" i="187"/>
  <c r="I7997" i="187"/>
  <c r="I7996" i="187"/>
  <c r="I7995" i="187"/>
  <c r="I7994" i="187"/>
  <c r="I7993" i="187"/>
  <c r="I7991" i="187"/>
  <c r="I7990" i="187"/>
  <c r="I7989" i="187"/>
  <c r="I7988" i="187"/>
  <c r="I7987" i="187"/>
  <c r="I7986" i="187"/>
  <c r="I7985" i="187"/>
  <c r="I7984" i="187"/>
  <c r="I7983" i="187"/>
  <c r="I7982" i="187"/>
  <c r="I7981" i="187"/>
  <c r="I7980" i="187"/>
  <c r="I7979" i="187"/>
  <c r="J7977" i="187"/>
  <c r="I7976" i="187"/>
  <c r="I7975" i="187"/>
  <c r="I7974" i="187"/>
  <c r="I7973" i="187"/>
  <c r="I7972" i="187"/>
  <c r="I7971" i="187"/>
  <c r="I7969" i="187"/>
  <c r="I7968" i="187"/>
  <c r="I7967" i="187"/>
  <c r="I7966" i="187"/>
  <c r="I7965" i="187"/>
  <c r="I7964" i="187"/>
  <c r="I7963" i="187"/>
  <c r="I7962" i="187"/>
  <c r="I7961" i="187"/>
  <c r="I7960" i="187"/>
  <c r="I7959" i="187"/>
  <c r="I7958" i="187"/>
  <c r="I7957" i="187"/>
  <c r="J7955" i="187"/>
  <c r="I7954" i="187"/>
  <c r="I7953" i="187"/>
  <c r="I7952" i="187"/>
  <c r="I7951" i="187"/>
  <c r="I7950" i="187"/>
  <c r="I7949" i="187"/>
  <c r="I7947" i="187"/>
  <c r="I7946" i="187"/>
  <c r="I7945" i="187"/>
  <c r="I7944" i="187"/>
  <c r="I7943" i="187"/>
  <c r="I7942" i="187"/>
  <c r="I7941" i="187"/>
  <c r="I7940" i="187"/>
  <c r="I7939" i="187"/>
  <c r="I7938" i="187"/>
  <c r="I7937" i="187"/>
  <c r="I7936" i="187"/>
  <c r="I7935" i="187"/>
  <c r="J7933" i="187"/>
  <c r="I7932" i="187"/>
  <c r="I7931" i="187"/>
  <c r="I7930" i="187"/>
  <c r="I7929" i="187"/>
  <c r="I7928" i="187"/>
  <c r="I7927" i="187"/>
  <c r="I7925" i="187"/>
  <c r="I7924" i="187"/>
  <c r="I7923" i="187"/>
  <c r="I7922" i="187"/>
  <c r="I7921" i="187"/>
  <c r="I7920" i="187"/>
  <c r="I7919" i="187"/>
  <c r="I7918" i="187"/>
  <c r="I7917" i="187"/>
  <c r="I7916" i="187"/>
  <c r="I7915" i="187"/>
  <c r="I7914" i="187"/>
  <c r="I7913" i="187"/>
  <c r="J7911" i="187"/>
  <c r="I7910" i="187"/>
  <c r="I7909" i="187"/>
  <c r="I7908" i="187"/>
  <c r="I7907" i="187"/>
  <c r="I7906" i="187"/>
  <c r="I7905" i="187"/>
  <c r="I7903" i="187"/>
  <c r="I7902" i="187"/>
  <c r="I7901" i="187"/>
  <c r="I7900" i="187"/>
  <c r="I7899" i="187"/>
  <c r="I7898" i="187"/>
  <c r="I7897" i="187"/>
  <c r="I7896" i="187"/>
  <c r="I7895" i="187"/>
  <c r="I7894" i="187"/>
  <c r="I7893" i="187"/>
  <c r="I7892" i="187"/>
  <c r="I7891" i="187"/>
  <c r="J7889" i="187"/>
  <c r="I7888" i="187"/>
  <c r="I7887" i="187"/>
  <c r="I7886" i="187"/>
  <c r="I7885" i="187"/>
  <c r="I7884" i="187"/>
  <c r="I7883" i="187"/>
  <c r="I7881" i="187"/>
  <c r="I7880" i="187"/>
  <c r="I7879" i="187"/>
  <c r="I7878" i="187"/>
  <c r="I7877" i="187"/>
  <c r="I7876" i="187"/>
  <c r="I7875" i="187"/>
  <c r="I7874" i="187"/>
  <c r="I7873" i="187"/>
  <c r="I7872" i="187"/>
  <c r="I7871" i="187"/>
  <c r="I7870" i="187"/>
  <c r="I7869" i="187"/>
  <c r="J7867" i="187"/>
  <c r="I7866" i="187"/>
  <c r="I7865" i="187"/>
  <c r="I7864" i="187"/>
  <c r="I7863" i="187"/>
  <c r="I7862" i="187"/>
  <c r="I7861" i="187"/>
  <c r="I7859" i="187"/>
  <c r="I7858" i="187"/>
  <c r="I7857" i="187"/>
  <c r="I7856" i="187"/>
  <c r="I7855" i="187"/>
  <c r="I7854" i="187"/>
  <c r="I7853" i="187"/>
  <c r="I7852" i="187"/>
  <c r="I7851" i="187"/>
  <c r="I7850" i="187"/>
  <c r="I7849" i="187"/>
  <c r="I7848" i="187"/>
  <c r="I7847" i="187"/>
  <c r="J7845" i="187"/>
  <c r="I7844" i="187"/>
  <c r="I7843" i="187"/>
  <c r="I7842" i="187"/>
  <c r="I7841" i="187"/>
  <c r="I7840" i="187"/>
  <c r="I7839" i="187"/>
  <c r="I7837" i="187"/>
  <c r="I7836" i="187"/>
  <c r="I7835" i="187"/>
  <c r="I7834" i="187"/>
  <c r="I7833" i="187"/>
  <c r="I7832" i="187"/>
  <c r="I7831" i="187"/>
  <c r="I7830" i="187"/>
  <c r="I7829" i="187"/>
  <c r="I7828" i="187"/>
  <c r="I7827" i="187"/>
  <c r="I7826" i="187"/>
  <c r="I7825" i="187"/>
  <c r="J7823" i="187"/>
  <c r="I7822" i="187"/>
  <c r="I7821" i="187"/>
  <c r="I7820" i="187"/>
  <c r="I7819" i="187"/>
  <c r="I7818" i="187"/>
  <c r="I7817" i="187"/>
  <c r="I7815" i="187"/>
  <c r="I7814" i="187"/>
  <c r="I7813" i="187"/>
  <c r="I7812" i="187"/>
  <c r="I7811" i="187"/>
  <c r="I7810" i="187"/>
  <c r="I7809" i="187"/>
  <c r="I7808" i="187"/>
  <c r="I7807" i="187"/>
  <c r="I7806" i="187"/>
  <c r="I7805" i="187"/>
  <c r="I7804" i="187"/>
  <c r="I7803" i="187"/>
  <c r="J7801" i="187"/>
  <c r="I7800" i="187"/>
  <c r="I7799" i="187"/>
  <c r="I7798" i="187"/>
  <c r="I7797" i="187"/>
  <c r="I7796" i="187"/>
  <c r="I7795" i="187"/>
  <c r="I7793" i="187"/>
  <c r="I7792" i="187"/>
  <c r="I7791" i="187"/>
  <c r="I7790" i="187"/>
  <c r="I7789" i="187"/>
  <c r="I7788" i="187"/>
  <c r="I7787" i="187"/>
  <c r="I7786" i="187"/>
  <c r="I7785" i="187"/>
  <c r="I7784" i="187"/>
  <c r="I7783" i="187"/>
  <c r="I7782" i="187"/>
  <c r="I7781" i="187"/>
  <c r="J7779" i="187"/>
  <c r="I7778" i="187"/>
  <c r="I7777" i="187"/>
  <c r="I7776" i="187"/>
  <c r="I7775" i="187"/>
  <c r="I7774" i="187"/>
  <c r="I7773" i="187"/>
  <c r="I7771" i="187"/>
  <c r="I7770" i="187"/>
  <c r="I7769" i="187"/>
  <c r="I7768" i="187"/>
  <c r="I7767" i="187"/>
  <c r="I7766" i="187"/>
  <c r="I7765" i="187"/>
  <c r="I7764" i="187"/>
  <c r="I7763" i="187"/>
  <c r="I7762" i="187"/>
  <c r="I7761" i="187"/>
  <c r="I7760" i="187"/>
  <c r="I7759" i="187"/>
  <c r="J7757" i="187"/>
  <c r="I7756" i="187"/>
  <c r="I7755" i="187"/>
  <c r="I7754" i="187"/>
  <c r="I7753" i="187"/>
  <c r="I7752" i="187"/>
  <c r="I7751" i="187"/>
  <c r="I7749" i="187"/>
  <c r="I7748" i="187"/>
  <c r="I7747" i="187"/>
  <c r="I7746" i="187"/>
  <c r="I7745" i="187"/>
  <c r="I7744" i="187"/>
  <c r="I7743" i="187"/>
  <c r="I7742" i="187"/>
  <c r="I7741" i="187"/>
  <c r="I7740" i="187"/>
  <c r="I7739" i="187"/>
  <c r="I7738" i="187"/>
  <c r="I7737" i="187"/>
  <c r="J7735" i="187"/>
  <c r="I7734" i="187"/>
  <c r="I7733" i="187"/>
  <c r="I7732" i="187"/>
  <c r="I7731" i="187"/>
  <c r="I7730" i="187"/>
  <c r="I7729" i="187"/>
  <c r="I7727" i="187"/>
  <c r="I7726" i="187"/>
  <c r="I7725" i="187"/>
  <c r="I7724" i="187"/>
  <c r="I7723" i="187"/>
  <c r="I7722" i="187"/>
  <c r="I7721" i="187"/>
  <c r="I7720" i="187"/>
  <c r="I7719" i="187"/>
  <c r="I7718" i="187"/>
  <c r="I7717" i="187"/>
  <c r="I7716" i="187"/>
  <c r="I7715" i="187"/>
  <c r="J7713" i="187"/>
  <c r="I7712" i="187"/>
  <c r="I7711" i="187"/>
  <c r="I7710" i="187"/>
  <c r="I7709" i="187"/>
  <c r="I7708" i="187"/>
  <c r="I7707" i="187"/>
  <c r="I7705" i="187"/>
  <c r="I7704" i="187"/>
  <c r="I7703" i="187"/>
  <c r="I7702" i="187"/>
  <c r="I7701" i="187"/>
  <c r="I7700" i="187"/>
  <c r="I7699" i="187"/>
  <c r="I7698" i="187"/>
  <c r="I7697" i="187"/>
  <c r="I7696" i="187"/>
  <c r="I7695" i="187"/>
  <c r="I7694" i="187"/>
  <c r="I7693" i="187"/>
  <c r="J7691" i="187"/>
  <c r="I7690" i="187"/>
  <c r="I7689" i="187"/>
  <c r="I7688" i="187"/>
  <c r="I7687" i="187"/>
  <c r="I7686" i="187"/>
  <c r="I7685" i="187"/>
  <c r="I7683" i="187"/>
  <c r="I7682" i="187"/>
  <c r="I7681" i="187"/>
  <c r="I7680" i="187"/>
  <c r="I7679" i="187"/>
  <c r="I7678" i="187"/>
  <c r="I7677" i="187"/>
  <c r="I7676" i="187"/>
  <c r="I7675" i="187"/>
  <c r="I7674" i="187"/>
  <c r="I7673" i="187"/>
  <c r="I7672" i="187"/>
  <c r="I7671" i="187"/>
  <c r="J7669" i="187"/>
  <c r="I7668" i="187"/>
  <c r="I7667" i="187"/>
  <c r="I7666" i="187"/>
  <c r="I7665" i="187"/>
  <c r="I7664" i="187"/>
  <c r="I7663" i="187"/>
  <c r="I7661" i="187"/>
  <c r="I7660" i="187"/>
  <c r="I7659" i="187"/>
  <c r="I7658" i="187"/>
  <c r="I7657" i="187"/>
  <c r="I7656" i="187"/>
  <c r="I7655" i="187"/>
  <c r="I7654" i="187"/>
  <c r="I7653" i="187"/>
  <c r="I7652" i="187"/>
  <c r="I7651" i="187"/>
  <c r="I7650" i="187"/>
  <c r="I7649" i="187"/>
  <c r="J7647" i="187"/>
  <c r="I7646" i="187"/>
  <c r="I7645" i="187"/>
  <c r="I7644" i="187"/>
  <c r="I7643" i="187"/>
  <c r="I7642" i="187"/>
  <c r="I7641" i="187"/>
  <c r="I7639" i="187"/>
  <c r="I7638" i="187"/>
  <c r="I7637" i="187"/>
  <c r="I7636" i="187"/>
  <c r="I7635" i="187"/>
  <c r="I7634" i="187"/>
  <c r="I7633" i="187"/>
  <c r="I7632" i="187"/>
  <c r="I7631" i="187"/>
  <c r="I7630" i="187"/>
  <c r="I7629" i="187"/>
  <c r="I7628" i="187"/>
  <c r="I7627" i="187"/>
  <c r="J7625" i="187"/>
  <c r="I7624" i="187"/>
  <c r="I7623" i="187"/>
  <c r="I7622" i="187"/>
  <c r="I7621" i="187"/>
  <c r="I7620" i="187"/>
  <c r="I7617" i="187"/>
  <c r="I7616" i="187"/>
  <c r="I7615" i="187"/>
  <c r="I7614" i="187"/>
  <c r="I7613" i="187"/>
  <c r="I7612" i="187"/>
  <c r="I7611" i="187"/>
  <c r="I7610" i="187"/>
  <c r="I7609" i="187"/>
  <c r="I7608" i="187"/>
  <c r="I7607" i="187"/>
  <c r="I7606" i="187"/>
  <c r="I7605" i="187"/>
  <c r="J7603" i="187"/>
  <c r="I7602" i="187"/>
  <c r="I7601" i="187"/>
  <c r="I7600" i="187"/>
  <c r="I7599" i="187"/>
  <c r="I7598" i="187"/>
  <c r="I7597" i="187"/>
  <c r="I7596" i="187"/>
  <c r="I7595" i="187"/>
  <c r="I7594" i="187"/>
  <c r="I7593" i="187"/>
  <c r="I7592" i="187"/>
  <c r="I7591" i="187"/>
  <c r="I7590" i="187"/>
  <c r="I7589" i="187"/>
  <c r="I7588" i="187"/>
  <c r="I7587" i="187"/>
  <c r="I7586" i="187"/>
  <c r="I7585" i="187"/>
  <c r="I7583" i="187"/>
  <c r="I7581" i="187"/>
  <c r="I7579" i="187"/>
  <c r="I7578" i="187"/>
  <c r="I7577" i="187"/>
  <c r="I7576" i="187"/>
  <c r="I7575" i="187"/>
  <c r="I7574" i="187"/>
  <c r="I7573" i="187"/>
  <c r="I7572" i="187"/>
  <c r="I7571" i="187"/>
  <c r="I7569" i="187"/>
  <c r="I7568" i="187"/>
  <c r="I7565" i="187"/>
  <c r="I7564" i="187"/>
  <c r="I7563" i="187"/>
  <c r="I7562" i="187"/>
  <c r="I7561" i="187"/>
  <c r="I7560" i="187"/>
  <c r="I7559" i="187"/>
  <c r="I7558" i="187"/>
  <c r="I7557" i="187"/>
  <c r="I7556" i="187"/>
  <c r="I7555" i="187"/>
  <c r="I7554" i="187"/>
  <c r="I7553" i="187"/>
  <c r="I7552" i="187"/>
  <c r="I7551" i="187"/>
  <c r="I7550" i="187"/>
  <c r="I7549" i="187"/>
  <c r="I7548" i="187"/>
  <c r="I7547" i="187"/>
  <c r="I7546" i="187"/>
  <c r="I7545" i="187"/>
  <c r="I7544" i="187"/>
  <c r="I7543" i="187"/>
  <c r="I7542" i="187"/>
  <c r="I7541" i="187"/>
  <c r="I7540" i="187"/>
  <c r="I7538" i="187"/>
  <c r="I7537" i="187"/>
  <c r="I7534" i="187"/>
  <c r="I7533" i="187"/>
  <c r="I7532" i="187"/>
  <c r="I7531" i="187"/>
  <c r="I7530" i="187"/>
  <c r="I7529" i="187"/>
  <c r="I7528" i="187"/>
  <c r="I7527" i="187"/>
  <c r="I7526" i="187"/>
  <c r="I7525" i="187"/>
  <c r="I7524" i="187"/>
  <c r="I7523" i="187"/>
  <c r="I7522" i="187"/>
  <c r="I7521" i="187"/>
  <c r="I7520" i="187"/>
  <c r="I7519" i="187"/>
  <c r="I7518" i="187"/>
  <c r="I7517" i="187"/>
  <c r="I7516" i="187"/>
  <c r="I7515" i="187"/>
  <c r="I7514" i="187"/>
  <c r="I7513" i="187"/>
  <c r="I7512" i="187"/>
  <c r="I7511" i="187"/>
  <c r="I7510" i="187"/>
  <c r="I7509" i="187"/>
  <c r="I7507" i="187"/>
  <c r="I7506" i="187"/>
  <c r="I7503" i="187"/>
  <c r="I7502" i="187"/>
  <c r="I7501" i="187"/>
  <c r="I7500" i="187"/>
  <c r="I7499" i="187"/>
  <c r="I7498" i="187"/>
  <c r="I7497" i="187"/>
  <c r="I7496" i="187"/>
  <c r="I7495" i="187"/>
  <c r="I7494" i="187"/>
  <c r="I7493" i="187"/>
  <c r="I7492" i="187"/>
  <c r="I7491" i="187"/>
  <c r="I7490" i="187"/>
  <c r="I7489" i="187"/>
  <c r="I7488" i="187"/>
  <c r="I7487" i="187"/>
  <c r="I7486" i="187"/>
  <c r="I7485" i="187"/>
  <c r="I7484" i="187"/>
  <c r="I7483" i="187"/>
  <c r="I7482" i="187"/>
  <c r="I7481" i="187"/>
  <c r="I7480" i="187"/>
  <c r="I7479" i="187"/>
  <c r="I7478" i="187"/>
  <c r="I7476" i="187"/>
  <c r="I7475" i="187"/>
  <c r="I7472" i="187"/>
  <c r="I7471" i="187"/>
  <c r="I7470" i="187"/>
  <c r="I7469" i="187"/>
  <c r="I7468" i="187"/>
  <c r="I7467" i="187"/>
  <c r="I7466" i="187"/>
  <c r="I7465" i="187"/>
  <c r="I7464" i="187"/>
  <c r="I7463" i="187"/>
  <c r="I7462" i="187"/>
  <c r="I7461" i="187"/>
  <c r="I7460" i="187"/>
  <c r="I7459" i="187"/>
  <c r="I7458" i="187"/>
  <c r="I7457" i="187"/>
  <c r="I7456" i="187"/>
  <c r="I7455" i="187"/>
  <c r="I7454" i="187"/>
  <c r="I7453" i="187"/>
  <c r="I7452" i="187"/>
  <c r="I7451" i="187"/>
  <c r="I7450" i="187"/>
  <c r="I7449" i="187"/>
  <c r="I7448" i="187"/>
  <c r="I7447" i="187"/>
  <c r="I7445" i="187"/>
  <c r="I7444" i="187"/>
  <c r="I7441" i="187"/>
  <c r="I7440" i="187"/>
  <c r="I7439" i="187"/>
  <c r="I7438" i="187"/>
  <c r="I7437" i="187"/>
  <c r="I7436" i="187"/>
  <c r="I7435" i="187"/>
  <c r="I7434" i="187"/>
  <c r="I7433" i="187"/>
  <c r="I7432" i="187"/>
  <c r="I7431" i="187"/>
  <c r="I7430" i="187"/>
  <c r="I7429" i="187"/>
  <c r="I7428" i="187"/>
  <c r="I7427" i="187"/>
  <c r="I7426" i="187"/>
  <c r="I7425" i="187"/>
  <c r="I7424" i="187"/>
  <c r="I7423" i="187"/>
  <c r="I7422" i="187"/>
  <c r="I7421" i="187"/>
  <c r="I7420" i="187"/>
  <c r="I7419" i="187"/>
  <c r="I7418" i="187"/>
  <c r="I7417" i="187"/>
  <c r="I7416" i="187"/>
  <c r="I7414" i="187"/>
  <c r="I7413" i="187"/>
  <c r="I7410" i="187"/>
  <c r="I7409" i="187"/>
  <c r="I7408" i="187"/>
  <c r="I7407" i="187"/>
  <c r="I7406" i="187"/>
  <c r="I7405" i="187"/>
  <c r="I7404" i="187"/>
  <c r="I7403" i="187"/>
  <c r="I7402" i="187"/>
  <c r="I7401" i="187"/>
  <c r="I7400" i="187"/>
  <c r="I7399" i="187"/>
  <c r="I7398" i="187"/>
  <c r="I7397" i="187"/>
  <c r="I7396" i="187"/>
  <c r="I7395" i="187"/>
  <c r="I7394" i="187"/>
  <c r="I7393" i="187"/>
  <c r="I7392" i="187"/>
  <c r="I7391" i="187"/>
  <c r="I7390" i="187"/>
  <c r="I7389" i="187"/>
  <c r="I7388" i="187"/>
  <c r="I7387" i="187"/>
  <c r="I7386" i="187"/>
  <c r="I7385" i="187"/>
  <c r="I7384" i="187"/>
  <c r="I7383" i="187"/>
  <c r="I7382" i="187"/>
  <c r="I7381" i="187"/>
  <c r="I7380" i="187"/>
  <c r="I7379" i="187"/>
  <c r="I7378" i="187"/>
  <c r="I7376" i="187"/>
  <c r="I7375" i="187"/>
  <c r="I7374" i="187"/>
  <c r="I7373" i="187"/>
  <c r="I7372" i="187"/>
  <c r="I7371" i="187"/>
  <c r="I7370" i="187"/>
  <c r="I7369" i="187"/>
  <c r="J7368" i="187"/>
  <c r="I7367" i="187"/>
  <c r="I7366" i="187"/>
  <c r="I7364" i="187"/>
  <c r="I7363" i="187"/>
  <c r="I7362" i="187"/>
  <c r="I7361" i="187"/>
  <c r="I7353" i="187"/>
  <c r="I7352" i="187"/>
  <c r="I7351" i="187"/>
  <c r="I7349" i="187"/>
  <c r="I7348" i="187"/>
  <c r="I7347" i="187"/>
  <c r="I7346" i="187"/>
  <c r="I7345" i="187"/>
  <c r="I7344" i="187"/>
  <c r="I7343" i="187"/>
  <c r="I7335" i="187"/>
  <c r="I7334" i="187"/>
  <c r="I7333" i="187"/>
  <c r="I7331" i="187"/>
  <c r="I7330" i="187"/>
  <c r="I7329" i="187"/>
  <c r="I7328" i="187"/>
  <c r="I7327" i="187"/>
  <c r="I7326" i="187"/>
  <c r="I7325" i="187"/>
  <c r="I7324" i="187"/>
  <c r="I7323" i="187"/>
  <c r="I7322" i="187"/>
  <c r="I7321" i="187"/>
  <c r="I7319" i="187"/>
  <c r="I7318" i="187"/>
  <c r="I7317" i="187"/>
  <c r="I7316" i="187"/>
  <c r="I7315" i="187"/>
  <c r="I7314" i="187"/>
  <c r="I7313" i="187"/>
  <c r="I7312" i="187"/>
  <c r="I7311" i="187"/>
  <c r="I7310" i="187"/>
  <c r="I7309" i="187"/>
  <c r="I7308" i="187"/>
  <c r="I7307" i="187"/>
  <c r="I7306" i="187"/>
  <c r="I7305" i="187"/>
  <c r="I7304" i="187"/>
  <c r="I7303" i="187"/>
  <c r="I7302" i="187"/>
  <c r="I7301" i="187"/>
  <c r="I7300" i="187"/>
  <c r="I7299" i="187"/>
  <c r="I7298" i="187"/>
  <c r="I7297" i="187"/>
  <c r="I7296" i="187"/>
  <c r="I7295" i="187"/>
  <c r="I7294" i="187"/>
  <c r="I7293" i="187"/>
  <c r="I7292" i="187"/>
  <c r="I7291" i="187"/>
  <c r="I7290" i="187"/>
  <c r="I7289" i="187"/>
  <c r="I7288" i="187"/>
  <c r="I7287" i="187"/>
  <c r="I7286" i="187"/>
  <c r="I7285" i="187"/>
  <c r="I7284" i="187"/>
  <c r="I7283" i="187"/>
  <c r="I7282" i="187"/>
  <c r="I7281" i="187"/>
  <c r="I7280" i="187"/>
  <c r="I7279" i="187"/>
  <c r="I7278" i="187"/>
  <c r="I7277" i="187"/>
  <c r="I7276" i="187"/>
  <c r="I7275" i="187"/>
  <c r="I7274" i="187"/>
  <c r="I7273" i="187"/>
  <c r="I7272" i="187"/>
  <c r="I7271" i="187"/>
  <c r="I7270" i="187"/>
  <c r="I7269" i="187"/>
  <c r="I7268" i="187"/>
  <c r="I7267" i="187"/>
  <c r="I7266" i="187"/>
  <c r="I7263" i="187"/>
  <c r="I7262" i="187"/>
  <c r="I7261" i="187"/>
  <c r="I7260" i="187"/>
  <c r="I7259" i="187"/>
  <c r="I7258" i="187"/>
  <c r="I7257" i="187"/>
  <c r="I7256" i="187"/>
  <c r="I7255" i="187"/>
  <c r="I7254" i="187"/>
  <c r="I7253" i="187"/>
  <c r="I7252" i="187"/>
  <c r="I7251" i="187"/>
  <c r="I7250" i="187"/>
  <c r="I7249" i="187"/>
  <c r="I7248" i="187"/>
  <c r="I7247" i="187"/>
  <c r="I7246" i="187"/>
  <c r="I7245" i="187"/>
  <c r="I7244" i="187"/>
  <c r="I7243" i="187"/>
  <c r="I7242" i="187"/>
  <c r="I7241" i="187"/>
  <c r="I7240" i="187"/>
  <c r="I7239" i="187"/>
  <c r="I7238" i="187"/>
  <c r="I7237" i="187"/>
  <c r="I7236" i="187"/>
  <c r="I7235" i="187"/>
  <c r="I7234" i="187"/>
  <c r="I7233" i="187"/>
  <c r="I7232" i="187"/>
  <c r="I7231" i="187"/>
  <c r="I7230" i="187"/>
  <c r="I7229" i="187"/>
  <c r="I7228" i="187"/>
  <c r="I7227" i="187"/>
  <c r="I7226" i="187"/>
  <c r="I7225" i="187"/>
  <c r="I7224" i="187"/>
  <c r="I7223" i="187"/>
  <c r="I7222" i="187"/>
  <c r="I7221" i="187"/>
  <c r="I7220" i="187"/>
  <c r="I7219" i="187"/>
  <c r="I7218" i="187"/>
  <c r="I7217" i="187"/>
  <c r="I7216" i="187"/>
  <c r="I7215" i="187"/>
  <c r="I7214" i="187"/>
  <c r="I7213" i="187"/>
  <c r="I7212" i="187"/>
  <c r="I7211" i="187"/>
  <c r="I7210" i="187"/>
  <c r="I7209" i="187"/>
  <c r="I7208" i="187"/>
  <c r="I7207" i="187"/>
  <c r="I7206" i="187"/>
  <c r="I7205" i="187"/>
  <c r="I7204" i="187"/>
  <c r="I7203" i="187"/>
  <c r="I7120" i="187"/>
  <c r="I7119" i="187"/>
  <c r="I7114" i="187"/>
  <c r="I7109" i="187"/>
  <c r="I7104" i="187"/>
  <c r="I7099" i="187"/>
  <c r="I7085" i="187"/>
  <c r="I7084" i="187"/>
  <c r="I7072" i="187"/>
  <c r="I7067" i="187"/>
  <c r="I7066" i="187"/>
  <c r="I7065" i="187"/>
  <c r="I7064" i="187"/>
  <c r="I7063" i="187"/>
  <c r="I7062" i="187"/>
  <c r="I7060" i="187"/>
  <c r="I7059" i="187"/>
  <c r="I7058" i="187"/>
  <c r="I7057" i="187"/>
  <c r="I7056" i="187"/>
  <c r="I7055" i="187"/>
  <c r="I7054" i="187"/>
  <c r="I7053" i="187"/>
  <c r="I7052" i="187"/>
  <c r="I7051" i="187"/>
  <c r="I7050" i="187"/>
  <c r="I7049" i="187"/>
  <c r="I7048" i="187"/>
  <c r="I7047" i="187"/>
  <c r="I7045" i="187"/>
  <c r="I7044" i="187"/>
  <c r="I7043" i="187"/>
  <c r="I7042" i="187"/>
  <c r="I7041" i="187"/>
  <c r="I7040" i="187"/>
  <c r="I7039" i="187"/>
  <c r="I7038" i="187"/>
  <c r="I7037" i="187"/>
  <c r="I7036" i="187"/>
  <c r="I7035" i="187"/>
  <c r="I7034" i="187"/>
  <c r="I7033" i="187"/>
  <c r="I7032" i="187"/>
  <c r="I7031" i="187"/>
  <c r="I7030" i="187"/>
  <c r="I7029" i="187"/>
  <c r="I7028" i="187"/>
  <c r="I7027" i="187"/>
  <c r="I7026" i="187"/>
  <c r="I7025" i="187"/>
  <c r="I6977" i="187"/>
  <c r="I6976" i="187"/>
  <c r="I6975" i="187"/>
  <c r="I6974" i="187"/>
  <c r="I6973" i="187"/>
  <c r="I6972" i="187"/>
  <c r="I6971" i="187"/>
  <c r="I6970" i="187"/>
  <c r="I6969" i="187"/>
  <c r="I6968" i="187"/>
  <c r="I6967" i="187"/>
  <c r="I6966" i="187"/>
  <c r="I6965" i="187"/>
  <c r="I6964" i="187"/>
  <c r="I6963" i="187"/>
  <c r="I6962" i="187"/>
  <c r="I6961" i="187"/>
  <c r="I6960" i="187"/>
  <c r="I6959" i="187"/>
  <c r="I6958" i="187"/>
  <c r="I6957" i="187"/>
  <c r="I6956" i="187"/>
  <c r="I6955" i="187"/>
  <c r="I6954" i="187"/>
  <c r="I6953" i="187"/>
  <c r="I6952" i="187"/>
  <c r="I6951" i="187"/>
  <c r="I6950" i="187"/>
  <c r="I6949" i="187"/>
  <c r="I6948" i="187"/>
  <c r="I6947" i="187"/>
  <c r="I6946" i="187"/>
  <c r="I6945" i="187"/>
  <c r="I6944" i="187"/>
  <c r="I6943" i="187"/>
  <c r="I6942" i="187"/>
  <c r="I6941" i="187"/>
  <c r="I6940" i="187"/>
  <c r="I6939" i="187"/>
  <c r="I6938" i="187"/>
  <c r="I6937" i="187"/>
  <c r="I6936" i="187"/>
  <c r="I6935" i="187"/>
  <c r="I6934" i="187"/>
  <c r="I6933" i="187"/>
  <c r="I6932" i="187"/>
  <c r="I6931" i="187"/>
  <c r="I6930" i="187"/>
  <c r="I6929" i="187"/>
  <c r="I6928" i="187"/>
  <c r="I6927" i="187"/>
  <c r="I6926" i="187"/>
  <c r="I6925" i="187"/>
  <c r="I6924" i="187"/>
  <c r="I6923" i="187"/>
  <c r="I6922" i="187"/>
  <c r="I6921" i="187"/>
  <c r="I6920" i="187"/>
  <c r="I6919" i="187"/>
  <c r="I6918" i="187"/>
  <c r="I6917" i="187"/>
  <c r="I6916" i="187"/>
  <c r="I6915" i="187"/>
  <c r="I6914" i="187"/>
  <c r="I6913" i="187"/>
  <c r="I6912" i="187"/>
  <c r="I6911" i="187"/>
  <c r="I6910" i="187"/>
  <c r="I6909" i="187"/>
  <c r="I6908" i="187"/>
  <c r="I6907" i="187"/>
  <c r="I6906" i="187"/>
  <c r="I6905" i="187"/>
  <c r="I6904" i="187"/>
  <c r="I6903" i="187"/>
  <c r="I6902" i="187"/>
  <c r="I6901" i="187"/>
  <c r="I6900" i="187"/>
  <c r="I6899" i="187"/>
  <c r="I6898" i="187"/>
  <c r="I6897" i="187"/>
  <c r="I6896" i="187"/>
  <c r="I6895" i="187"/>
  <c r="I6894" i="187"/>
  <c r="I6893" i="187"/>
  <c r="I6892" i="187"/>
  <c r="I6891" i="187"/>
  <c r="I6890" i="187"/>
  <c r="I6889" i="187"/>
  <c r="I6888" i="187"/>
  <c r="I6887" i="187"/>
  <c r="I6886" i="187"/>
  <c r="I6885" i="187"/>
  <c r="I6884" i="187"/>
  <c r="I6883" i="187"/>
  <c r="I6882" i="187"/>
  <c r="I6881" i="187"/>
  <c r="I6880" i="187"/>
  <c r="I6879" i="187"/>
  <c r="I6878" i="187"/>
  <c r="I6877" i="187"/>
  <c r="I6876" i="187"/>
  <c r="I6875" i="187"/>
  <c r="I6874" i="187"/>
  <c r="I6873" i="187"/>
  <c r="I6872" i="187"/>
  <c r="I6871" i="187"/>
  <c r="I6870" i="187"/>
  <c r="I6869" i="187"/>
  <c r="I6868" i="187"/>
  <c r="I6867" i="187"/>
  <c r="I6866" i="187"/>
  <c r="I6865" i="187"/>
  <c r="I6864" i="187"/>
  <c r="I6863" i="187"/>
  <c r="I6862" i="187"/>
  <c r="I6861" i="187"/>
  <c r="I6860" i="187"/>
  <c r="I6859" i="187"/>
  <c r="I6858" i="187"/>
  <c r="I6857" i="187"/>
  <c r="I6856" i="187"/>
  <c r="I6855" i="187"/>
  <c r="I6854" i="187"/>
  <c r="I6853" i="187"/>
  <c r="I6852" i="187"/>
  <c r="I6851" i="187"/>
  <c r="I6850" i="187"/>
  <c r="I6849" i="187"/>
  <c r="I6848" i="187"/>
  <c r="I6847" i="187"/>
  <c r="I6846" i="187"/>
  <c r="I6845" i="187"/>
  <c r="I6844" i="187"/>
  <c r="I6843" i="187"/>
  <c r="I6842" i="187"/>
  <c r="I6841" i="187"/>
  <c r="I6840" i="187"/>
  <c r="I6839" i="187"/>
  <c r="I6838" i="187"/>
  <c r="I6837" i="187"/>
  <c r="I6836" i="187"/>
  <c r="I6835" i="187"/>
  <c r="I6834" i="187"/>
  <c r="I6833" i="187"/>
  <c r="I6832" i="187"/>
  <c r="I6831" i="187"/>
  <c r="I6830" i="187"/>
  <c r="I6829" i="187"/>
  <c r="I6828" i="187"/>
  <c r="I6827" i="187"/>
  <c r="I6826" i="187"/>
  <c r="I6825" i="187"/>
  <c r="I6824" i="187"/>
  <c r="I6823" i="187"/>
  <c r="I6822" i="187"/>
  <c r="I6821" i="187"/>
  <c r="I6820" i="187"/>
  <c r="I6819" i="187"/>
  <c r="I6818" i="187"/>
  <c r="I6817" i="187"/>
  <c r="I6816" i="187"/>
  <c r="I6815" i="187"/>
  <c r="I6814" i="187"/>
  <c r="I6813" i="187"/>
  <c r="I6812" i="187"/>
  <c r="I6811" i="187"/>
  <c r="I6810" i="187"/>
  <c r="I6809" i="187"/>
  <c r="I6808" i="187"/>
  <c r="I6807" i="187"/>
  <c r="I6806" i="187"/>
  <c r="I6805" i="187"/>
  <c r="I6804" i="187"/>
  <c r="I6803" i="187"/>
  <c r="I6802" i="187"/>
  <c r="I6801" i="187"/>
  <c r="I6800" i="187"/>
  <c r="I6799" i="187"/>
  <c r="I6798" i="187"/>
  <c r="I6797" i="187"/>
  <c r="I6796" i="187"/>
  <c r="I6795" i="187"/>
  <c r="I6794" i="187"/>
  <c r="I6793" i="187"/>
  <c r="I6792" i="187"/>
  <c r="I6791" i="187"/>
  <c r="I6790" i="187"/>
  <c r="I6789" i="187"/>
  <c r="I6788" i="187"/>
  <c r="I6787" i="187"/>
  <c r="I6786" i="187"/>
  <c r="I6785" i="187"/>
  <c r="I6784" i="187"/>
  <c r="I6783" i="187"/>
  <c r="I6782" i="187"/>
  <c r="I6781" i="187"/>
  <c r="I6780" i="187"/>
  <c r="I6779" i="187"/>
  <c r="I6778" i="187"/>
  <c r="I6777" i="187"/>
  <c r="I6776" i="187"/>
  <c r="I6775" i="187"/>
  <c r="I6774" i="187"/>
  <c r="I6773" i="187"/>
  <c r="I6772" i="187"/>
  <c r="I6771" i="187"/>
  <c r="I6770" i="187"/>
  <c r="I6769" i="187"/>
  <c r="I6768" i="187"/>
  <c r="I6767" i="187"/>
  <c r="I6766" i="187"/>
  <c r="I6765" i="187"/>
  <c r="I6764" i="187"/>
  <c r="I6763" i="187"/>
  <c r="I6762" i="187"/>
  <c r="I6761" i="187"/>
  <c r="I6760" i="187"/>
  <c r="I6759" i="187"/>
  <c r="I6758" i="187"/>
  <c r="I6757" i="187"/>
  <c r="I6756" i="187"/>
  <c r="I6755" i="187"/>
  <c r="I6754" i="187"/>
  <c r="I6753" i="187"/>
  <c r="I6752" i="187"/>
  <c r="I6751" i="187"/>
  <c r="I6750" i="187"/>
  <c r="I6749" i="187"/>
  <c r="I6748" i="187"/>
  <c r="I6747" i="187"/>
  <c r="I6746" i="187"/>
  <c r="I6745" i="187"/>
  <c r="I6744" i="187"/>
  <c r="I6743" i="187"/>
  <c r="I6742" i="187"/>
  <c r="I6741" i="187"/>
  <c r="I6740" i="187"/>
  <c r="I6739" i="187"/>
  <c r="I6738" i="187"/>
  <c r="I6737" i="187"/>
  <c r="I6736" i="187"/>
  <c r="I6735" i="187"/>
  <c r="I6734" i="187"/>
  <c r="I6733" i="187"/>
  <c r="I6732" i="187"/>
  <c r="I6731" i="187"/>
  <c r="I6730" i="187"/>
  <c r="I6729" i="187"/>
  <c r="I6728" i="187"/>
  <c r="I6727" i="187"/>
  <c r="I6726" i="187"/>
  <c r="I6725" i="187"/>
  <c r="I6724" i="187"/>
  <c r="I6723" i="187"/>
  <c r="I6722" i="187"/>
  <c r="I6721" i="187"/>
  <c r="I6720" i="187"/>
  <c r="I6719" i="187"/>
  <c r="I6718" i="187"/>
  <c r="I6717" i="187"/>
  <c r="I6716" i="187"/>
  <c r="I6715" i="187"/>
  <c r="I6714" i="187"/>
  <c r="I6713" i="187"/>
  <c r="I6712" i="187"/>
  <c r="I6711" i="187"/>
  <c r="I6710" i="187"/>
  <c r="I6709" i="187"/>
  <c r="I6708" i="187"/>
  <c r="I6707" i="187"/>
  <c r="I6706" i="187"/>
  <c r="I6705" i="187"/>
  <c r="I6704" i="187"/>
  <c r="I6703" i="187"/>
  <c r="I6702" i="187"/>
  <c r="I6701" i="187"/>
  <c r="I6700" i="187"/>
  <c r="I6699" i="187"/>
  <c r="I6698" i="187"/>
  <c r="I6697" i="187"/>
  <c r="I6696" i="187"/>
  <c r="I6695" i="187"/>
  <c r="I6694" i="187"/>
  <c r="I6693" i="187"/>
  <c r="I6692" i="187"/>
  <c r="I6691" i="187"/>
  <c r="I6690" i="187"/>
  <c r="I6689" i="187"/>
  <c r="I6688" i="187"/>
  <c r="I6687" i="187"/>
  <c r="I6686" i="187"/>
  <c r="I6685" i="187"/>
  <c r="I6684" i="187"/>
  <c r="I6683" i="187"/>
  <c r="I6682" i="187"/>
  <c r="I6681" i="187"/>
  <c r="I6680" i="187"/>
  <c r="I6679" i="187"/>
  <c r="I6678" i="187"/>
  <c r="I6677" i="187"/>
  <c r="I6676" i="187"/>
  <c r="I6675" i="187"/>
  <c r="I6674" i="187"/>
  <c r="I6673" i="187"/>
  <c r="I6672" i="187"/>
  <c r="I6671" i="187"/>
  <c r="I6670" i="187"/>
  <c r="I6669" i="187"/>
  <c r="I6668" i="187"/>
  <c r="I6667" i="187"/>
  <c r="I6666" i="187"/>
  <c r="I6665" i="187"/>
  <c r="I6664" i="187"/>
  <c r="I6663" i="187"/>
  <c r="I6662" i="187"/>
  <c r="I6661" i="187"/>
  <c r="I6660" i="187"/>
  <c r="I6659" i="187"/>
  <c r="I6658" i="187"/>
  <c r="I6657" i="187"/>
  <c r="I6656" i="187"/>
  <c r="I6655" i="187"/>
  <c r="I6654" i="187"/>
  <c r="I6653" i="187"/>
  <c r="I6652" i="187"/>
  <c r="I6651" i="187"/>
  <c r="I6650" i="187"/>
  <c r="I6649" i="187"/>
  <c r="I6648" i="187"/>
  <c r="I6647" i="187"/>
  <c r="I6646" i="187"/>
  <c r="I6645" i="187"/>
  <c r="I6644" i="187"/>
  <c r="I6643" i="187"/>
  <c r="I6642" i="187"/>
  <c r="I6641" i="187"/>
  <c r="I6640" i="187"/>
  <c r="I6639" i="187"/>
  <c r="I6638" i="187"/>
  <c r="I6637" i="187"/>
  <c r="I6636" i="187"/>
  <c r="I6635" i="187"/>
  <c r="I6634" i="187"/>
  <c r="I6633" i="187"/>
  <c r="I6632" i="187"/>
  <c r="I6631" i="187"/>
  <c r="I6630" i="187"/>
  <c r="I6629" i="187"/>
  <c r="I6628" i="187"/>
  <c r="I6627" i="187"/>
  <c r="I6626" i="187"/>
  <c r="I6625" i="187"/>
  <c r="I6624" i="187"/>
  <c r="I6623" i="187"/>
  <c r="I6622" i="187"/>
  <c r="I6621" i="187"/>
  <c r="I6620" i="187"/>
  <c r="I6619" i="187"/>
  <c r="I6618" i="187"/>
  <c r="I6617" i="187"/>
  <c r="I6616" i="187"/>
  <c r="I6615" i="187"/>
  <c r="I6614" i="187"/>
  <c r="I6613" i="187"/>
  <c r="I6612" i="187"/>
  <c r="I6611" i="187"/>
  <c r="I6610" i="187"/>
  <c r="I6609" i="187"/>
  <c r="I6608" i="187"/>
  <c r="I6607" i="187"/>
  <c r="I6606" i="187"/>
  <c r="I6605" i="187"/>
  <c r="I6604" i="187"/>
  <c r="I6603" i="187"/>
  <c r="I6602" i="187"/>
  <c r="I6601" i="187"/>
  <c r="I6600" i="187"/>
  <c r="I6599" i="187"/>
  <c r="I6598" i="187"/>
  <c r="I6597" i="187"/>
  <c r="I6596" i="187"/>
  <c r="I6595" i="187"/>
  <c r="I6594" i="187"/>
  <c r="I6593" i="187"/>
  <c r="I6592" i="187"/>
  <c r="I6591" i="187"/>
  <c r="I6590" i="187"/>
  <c r="I6589" i="187"/>
  <c r="I6588" i="187"/>
  <c r="I6587" i="187"/>
  <c r="I6586" i="187"/>
  <c r="I6585" i="187"/>
  <c r="I6584" i="187"/>
  <c r="I6583" i="187"/>
  <c r="I6582" i="187"/>
  <c r="I6581" i="187"/>
  <c r="I6580" i="187"/>
  <c r="I6579" i="187"/>
  <c r="I6578" i="187"/>
  <c r="I6577" i="187"/>
  <c r="I6576" i="187"/>
  <c r="I6575" i="187"/>
  <c r="I6574" i="187"/>
  <c r="I6573" i="187"/>
  <c r="I6572" i="187"/>
  <c r="I6571" i="187"/>
  <c r="I6570" i="187"/>
  <c r="I6569" i="187"/>
  <c r="I6568" i="187"/>
  <c r="I6567" i="187"/>
  <c r="I6566" i="187"/>
  <c r="I6565" i="187"/>
  <c r="I6564" i="187"/>
  <c r="I6563" i="187"/>
  <c r="I6562" i="187"/>
  <c r="I6561" i="187"/>
  <c r="I6560" i="187"/>
  <c r="I6559" i="187"/>
  <c r="I6558" i="187"/>
  <c r="I6557" i="187"/>
  <c r="I6556" i="187"/>
  <c r="I6555" i="187"/>
  <c r="I6554" i="187"/>
  <c r="I6553" i="187"/>
  <c r="I6552" i="187"/>
  <c r="I6551" i="187"/>
  <c r="I6550" i="187"/>
  <c r="I6549" i="187"/>
  <c r="I6548" i="187"/>
  <c r="I6547" i="187"/>
  <c r="I6546" i="187"/>
  <c r="I6545" i="187"/>
  <c r="I6544" i="187"/>
  <c r="I6543" i="187"/>
  <c r="I6542" i="187"/>
  <c r="I6541" i="187"/>
  <c r="I6540" i="187"/>
  <c r="I6539" i="187"/>
  <c r="I6538" i="187"/>
  <c r="I6537" i="187"/>
  <c r="I6536" i="187"/>
  <c r="I6535" i="187"/>
  <c r="I6534" i="187"/>
  <c r="I6533" i="187"/>
  <c r="I6532" i="187"/>
  <c r="I6531" i="187"/>
  <c r="I6530" i="187"/>
  <c r="I6529" i="187"/>
  <c r="I6528" i="187"/>
  <c r="I6527" i="187"/>
  <c r="I6526" i="187"/>
  <c r="I6525" i="187"/>
  <c r="I6524" i="187"/>
  <c r="I6523" i="187"/>
  <c r="I6522" i="187"/>
  <c r="I6521" i="187"/>
  <c r="I6520" i="187"/>
  <c r="I6519" i="187"/>
  <c r="I6518" i="187"/>
  <c r="I6517" i="187"/>
  <c r="I6516" i="187"/>
  <c r="I6515" i="187"/>
  <c r="I6514" i="187"/>
  <c r="I6513" i="187"/>
  <c r="I6512" i="187"/>
  <c r="I6511" i="187"/>
  <c r="I6510" i="187"/>
  <c r="I6509" i="187"/>
  <c r="I6508" i="187"/>
  <c r="I6507" i="187"/>
  <c r="I6506" i="187"/>
  <c r="I6505" i="187"/>
  <c r="I6504" i="187"/>
  <c r="I6503" i="187"/>
  <c r="I6502" i="187"/>
  <c r="I6501" i="187"/>
  <c r="I6500" i="187"/>
  <c r="I6499" i="187"/>
  <c r="I6498" i="187"/>
  <c r="I6497" i="187"/>
  <c r="I6496" i="187"/>
  <c r="I6495" i="187"/>
  <c r="I6494" i="187"/>
  <c r="I6493" i="187"/>
  <c r="I6492" i="187"/>
  <c r="I6491" i="187"/>
  <c r="I6490" i="187"/>
  <c r="I6489" i="187"/>
  <c r="I6488" i="187"/>
  <c r="I6487" i="187"/>
  <c r="I6486" i="187"/>
  <c r="I6485" i="187"/>
  <c r="I6484" i="187"/>
  <c r="I6483" i="187"/>
  <c r="I6482" i="187"/>
  <c r="I6481" i="187"/>
  <c r="I6480" i="187"/>
  <c r="I6479" i="187"/>
  <c r="I6478" i="187"/>
  <c r="I6477" i="187"/>
  <c r="I6476" i="187"/>
  <c r="I6475" i="187"/>
  <c r="I6474" i="187"/>
  <c r="I6473" i="187"/>
  <c r="I6472" i="187"/>
  <c r="I6471" i="187"/>
  <c r="I6470" i="187"/>
  <c r="I6469" i="187"/>
  <c r="I6468" i="187"/>
  <c r="I6467" i="187"/>
  <c r="I6466" i="187"/>
  <c r="I6465" i="187"/>
  <c r="I6464" i="187"/>
  <c r="I6463" i="187"/>
  <c r="I6462" i="187"/>
  <c r="I6461" i="187"/>
  <c r="I6460" i="187"/>
  <c r="I6459" i="187"/>
  <c r="I6458" i="187"/>
  <c r="I6457" i="187"/>
  <c r="I6456" i="187"/>
  <c r="I6455" i="187"/>
  <c r="I6454" i="187"/>
  <c r="I6453" i="187"/>
  <c r="I6452" i="187"/>
  <c r="I6451" i="187"/>
  <c r="I6450" i="187"/>
  <c r="I6449" i="187"/>
  <c r="I6448" i="187"/>
  <c r="I6447" i="187"/>
  <c r="I6446" i="187"/>
  <c r="I6445" i="187"/>
  <c r="I6444" i="187"/>
  <c r="I6443" i="187"/>
  <c r="I6442" i="187"/>
  <c r="I6441" i="187"/>
  <c r="I6440" i="187"/>
  <c r="I6439" i="187"/>
  <c r="I6438" i="187"/>
  <c r="I6437" i="187"/>
  <c r="I6436" i="187"/>
  <c r="I6435" i="187"/>
  <c r="I6434" i="187"/>
  <c r="I6433" i="187"/>
  <c r="I6432" i="187"/>
  <c r="I6431" i="187"/>
  <c r="I6430" i="187"/>
  <c r="I6429" i="187"/>
  <c r="I6428" i="187"/>
  <c r="I6427" i="187"/>
  <c r="I6426" i="187"/>
  <c r="I6425" i="187"/>
  <c r="I6424" i="187"/>
  <c r="I6423" i="187"/>
  <c r="I6422" i="187"/>
  <c r="I6421" i="187"/>
  <c r="I6420" i="187"/>
  <c r="I6419" i="187"/>
  <c r="I6418" i="187"/>
  <c r="I6417" i="187"/>
  <c r="I6416" i="187"/>
  <c r="I6415" i="187"/>
  <c r="I6414" i="187"/>
  <c r="I6413" i="187"/>
  <c r="I6412" i="187"/>
  <c r="I6411" i="187"/>
  <c r="I6410" i="187"/>
  <c r="I6409" i="187"/>
  <c r="I6408" i="187"/>
  <c r="I6407" i="187"/>
  <c r="I6406" i="187"/>
  <c r="I6405" i="187"/>
  <c r="I6404" i="187"/>
  <c r="I6403" i="187"/>
  <c r="I6402" i="187"/>
  <c r="I6401" i="187"/>
  <c r="I6400" i="187"/>
  <c r="I6399" i="187"/>
  <c r="I6398" i="187"/>
  <c r="I6397" i="187"/>
  <c r="I6396" i="187"/>
  <c r="I6395" i="187"/>
  <c r="I6394" i="187"/>
  <c r="I6393" i="187"/>
  <c r="I6392" i="187"/>
  <c r="I6391" i="187"/>
  <c r="I6390" i="187"/>
  <c r="I6389" i="187"/>
  <c r="I6388" i="187"/>
  <c r="I6387" i="187"/>
  <c r="I6386" i="187"/>
  <c r="I6385" i="187"/>
  <c r="I6384" i="187"/>
  <c r="I6383" i="187"/>
  <c r="I6382" i="187"/>
  <c r="I6381" i="187"/>
  <c r="I6380" i="187"/>
  <c r="I6379" i="187"/>
  <c r="I6378" i="187"/>
  <c r="I6377" i="187"/>
  <c r="I6376" i="187"/>
  <c r="I6375" i="187"/>
  <c r="I6374" i="187"/>
  <c r="I6373" i="187"/>
  <c r="I6372" i="187"/>
  <c r="I6371" i="187"/>
  <c r="I6370" i="187"/>
  <c r="I6369" i="187"/>
  <c r="I6368" i="187"/>
  <c r="I6367" i="187"/>
  <c r="I6366" i="187"/>
  <c r="I6365" i="187"/>
  <c r="I6364" i="187"/>
  <c r="I6363" i="187"/>
  <c r="I6362" i="187"/>
  <c r="I6361" i="187"/>
  <c r="I6360" i="187"/>
  <c r="I6359" i="187"/>
  <c r="I6358" i="187"/>
  <c r="I6357" i="187"/>
  <c r="I6356" i="187"/>
  <c r="I6355" i="187"/>
  <c r="I6354" i="187"/>
  <c r="I6353" i="187"/>
  <c r="I6352" i="187"/>
  <c r="I6351" i="187"/>
  <c r="I6350" i="187"/>
  <c r="I6349" i="187"/>
  <c r="I6348" i="187"/>
  <c r="I6347" i="187"/>
  <c r="I6346" i="187"/>
  <c r="I6345" i="187"/>
  <c r="I6344" i="187"/>
  <c r="I6343" i="187"/>
  <c r="I6342" i="187"/>
  <c r="I6341" i="187"/>
  <c r="I6340" i="187"/>
  <c r="I6339" i="187"/>
  <c r="I6338" i="187"/>
  <c r="I6337" i="187"/>
  <c r="I6336" i="187"/>
  <c r="I6335" i="187"/>
  <c r="I6334" i="187"/>
  <c r="I6333" i="187"/>
  <c r="I6332" i="187"/>
  <c r="I6331" i="187"/>
  <c r="I6330" i="187"/>
  <c r="I6329" i="187"/>
  <c r="I6328" i="187"/>
  <c r="I6327" i="187"/>
  <c r="I6326" i="187"/>
  <c r="I6325" i="187"/>
  <c r="I6324" i="187"/>
  <c r="I6323" i="187"/>
  <c r="I6322" i="187"/>
  <c r="I6321" i="187"/>
  <c r="I6320" i="187"/>
  <c r="I6319" i="187"/>
  <c r="I6318" i="187"/>
  <c r="I6317" i="187"/>
  <c r="I6316" i="187"/>
  <c r="I6315" i="187"/>
  <c r="I6314" i="187"/>
  <c r="I6313" i="187"/>
  <c r="I6312" i="187"/>
  <c r="I6311" i="187"/>
  <c r="I6310" i="187"/>
  <c r="I6309" i="187"/>
  <c r="I6308" i="187"/>
  <c r="I6307" i="187"/>
  <c r="I6306" i="187"/>
  <c r="I6305" i="187"/>
  <c r="I6304" i="187"/>
  <c r="I6303" i="187"/>
  <c r="I6302" i="187"/>
  <c r="I6301" i="187"/>
  <c r="I6300" i="187"/>
  <c r="I6299" i="187"/>
  <c r="I6298" i="187"/>
  <c r="I6297" i="187"/>
  <c r="I6296" i="187"/>
  <c r="I6295" i="187"/>
  <c r="I6294" i="187"/>
  <c r="I6293" i="187"/>
  <c r="I6292" i="187"/>
  <c r="I6291" i="187"/>
  <c r="I6290" i="187"/>
  <c r="I6289" i="187"/>
  <c r="I6288" i="187"/>
  <c r="I6287" i="187"/>
  <c r="I6286" i="187"/>
  <c r="I6285" i="187"/>
  <c r="I6284" i="187"/>
  <c r="I6283" i="187"/>
  <c r="I6282" i="187"/>
  <c r="I6281" i="187"/>
  <c r="I6280" i="187"/>
  <c r="I6279" i="187"/>
  <c r="I6278" i="187"/>
  <c r="I6277" i="187"/>
  <c r="I6276" i="187"/>
  <c r="I6275" i="187"/>
  <c r="I6274" i="187"/>
  <c r="I6273" i="187"/>
  <c r="I6272" i="187"/>
  <c r="I6271" i="187"/>
  <c r="I6270" i="187"/>
  <c r="I6269" i="187"/>
  <c r="I6268" i="187"/>
  <c r="I6267" i="187"/>
  <c r="I6266" i="187"/>
  <c r="I6265" i="187"/>
  <c r="I6264" i="187"/>
  <c r="I6263" i="187"/>
  <c r="I6262" i="187"/>
  <c r="I6261" i="187"/>
  <c r="I6260" i="187"/>
  <c r="I6259" i="187"/>
  <c r="I6258" i="187"/>
  <c r="I6257" i="187"/>
  <c r="I6256" i="187"/>
  <c r="I6255" i="187"/>
  <c r="I6254" i="187"/>
  <c r="I6253" i="187"/>
  <c r="I6252" i="187"/>
  <c r="I6251" i="187"/>
  <c r="I6250" i="187"/>
  <c r="I6249" i="187"/>
  <c r="I6248" i="187"/>
  <c r="I6247" i="187"/>
  <c r="I6246" i="187"/>
  <c r="I6245" i="187"/>
  <c r="I6244" i="187"/>
  <c r="I6243" i="187"/>
  <c r="I6242" i="187"/>
  <c r="I6241" i="187"/>
  <c r="I6240" i="187"/>
  <c r="I6239" i="187"/>
  <c r="I6238" i="187"/>
  <c r="I6237" i="187"/>
  <c r="I6236" i="187"/>
  <c r="I6235" i="187"/>
  <c r="I6234" i="187"/>
  <c r="I6233" i="187"/>
  <c r="I6232" i="187"/>
  <c r="I6231" i="187"/>
  <c r="I6230" i="187"/>
  <c r="I6229" i="187"/>
  <c r="I6228" i="187"/>
  <c r="I6227" i="187"/>
  <c r="I6226" i="187"/>
  <c r="I6225" i="187"/>
  <c r="I6224" i="187"/>
  <c r="I6223" i="187"/>
  <c r="I6222" i="187"/>
  <c r="I6221" i="187"/>
  <c r="I6220" i="187"/>
  <c r="I6219" i="187"/>
  <c r="I6218" i="187"/>
  <c r="I6217" i="187"/>
  <c r="I6216" i="187"/>
  <c r="I6215" i="187"/>
  <c r="I6214" i="187"/>
  <c r="I6213" i="187"/>
  <c r="I6212" i="187"/>
  <c r="I6211" i="187"/>
  <c r="I6210" i="187"/>
  <c r="I6209" i="187"/>
  <c r="I6208" i="187"/>
  <c r="I6207" i="187"/>
  <c r="I6206" i="187"/>
  <c r="I6205" i="187"/>
  <c r="I6204" i="187"/>
  <c r="I6203" i="187"/>
  <c r="I6202" i="187"/>
  <c r="I6201" i="187"/>
  <c r="I6200" i="187"/>
  <c r="I6199" i="187"/>
  <c r="I6198" i="187"/>
  <c r="I6197" i="187"/>
  <c r="I6196" i="187"/>
  <c r="I6195" i="187"/>
  <c r="I6194" i="187"/>
  <c r="I6193" i="187"/>
  <c r="I6192" i="187"/>
  <c r="I6191" i="187"/>
  <c r="I6190" i="187"/>
  <c r="I6189" i="187"/>
  <c r="I6188" i="187"/>
  <c r="I6187" i="187"/>
  <c r="I6186" i="187"/>
  <c r="I6185" i="187"/>
  <c r="I6184" i="187"/>
  <c r="I6183" i="187"/>
  <c r="I6182" i="187"/>
  <c r="I6181" i="187"/>
  <c r="I6180" i="187"/>
  <c r="I6179" i="187"/>
  <c r="I6178" i="187"/>
  <c r="I6177" i="187"/>
  <c r="I6176" i="187"/>
  <c r="I6175" i="187"/>
  <c r="I6174" i="187"/>
  <c r="I6173" i="187"/>
  <c r="I6172" i="187"/>
  <c r="I6171" i="187"/>
  <c r="I6170" i="187"/>
  <c r="I6169" i="187"/>
  <c r="I6168" i="187"/>
  <c r="I6167" i="187"/>
  <c r="I6166" i="187"/>
  <c r="I6165" i="187"/>
  <c r="I6164" i="187"/>
  <c r="I6163" i="187"/>
  <c r="I6162" i="187"/>
  <c r="I6161" i="187"/>
  <c r="I6160" i="187"/>
  <c r="I6159" i="187"/>
  <c r="I6158" i="187"/>
  <c r="I6157" i="187"/>
  <c r="I6156" i="187"/>
  <c r="I6155" i="187"/>
  <c r="I6154" i="187"/>
  <c r="I6153" i="187"/>
  <c r="I6152" i="187"/>
  <c r="I6151" i="187"/>
  <c r="I6150" i="187"/>
  <c r="I6149" i="187"/>
  <c r="I6148" i="187"/>
  <c r="I6147" i="187"/>
  <c r="I6146" i="187"/>
  <c r="I6145" i="187"/>
  <c r="I6144" i="187"/>
  <c r="I6143" i="187"/>
  <c r="I6142" i="187"/>
  <c r="I6141" i="187"/>
  <c r="I6140" i="187"/>
  <c r="I6139" i="187"/>
  <c r="I6138" i="187"/>
  <c r="I6137" i="187"/>
  <c r="I6136" i="187"/>
  <c r="I6135" i="187"/>
  <c r="I6134" i="187"/>
  <c r="I6133" i="187"/>
  <c r="I6132" i="187"/>
  <c r="I6131" i="187"/>
  <c r="I6130" i="187"/>
  <c r="I6129" i="187"/>
  <c r="I6128" i="187"/>
  <c r="I6127" i="187"/>
  <c r="I6126" i="187"/>
  <c r="I6125" i="187"/>
  <c r="I6124" i="187"/>
  <c r="I6123" i="187"/>
  <c r="I6122" i="187"/>
  <c r="I6121" i="187"/>
  <c r="I6120" i="187"/>
  <c r="I6119" i="187"/>
  <c r="I6118" i="187"/>
  <c r="I6117" i="187"/>
  <c r="I6116" i="187"/>
  <c r="I6115" i="187"/>
  <c r="I6114" i="187"/>
  <c r="I6113" i="187"/>
  <c r="I6112" i="187"/>
  <c r="I6111" i="187"/>
  <c r="I6110" i="187"/>
  <c r="I6109" i="187"/>
  <c r="I6108" i="187"/>
  <c r="I6107" i="187"/>
  <c r="I6106" i="187"/>
  <c r="I6105" i="187"/>
  <c r="I6104" i="187"/>
  <c r="I6103" i="187"/>
  <c r="I6102" i="187"/>
  <c r="I6101" i="187"/>
  <c r="I6100" i="187"/>
  <c r="I6099" i="187"/>
  <c r="I6098" i="187"/>
  <c r="I6097" i="187"/>
  <c r="I6096" i="187"/>
  <c r="I6095" i="187"/>
  <c r="I6094" i="187"/>
  <c r="I6093" i="187"/>
  <c r="I6092" i="187"/>
  <c r="I6091" i="187"/>
  <c r="I6090" i="187"/>
  <c r="I6089" i="187"/>
  <c r="I6088" i="187"/>
  <c r="I6087" i="187"/>
  <c r="I6086" i="187"/>
  <c r="I6085" i="187"/>
  <c r="I6084" i="187"/>
  <c r="I6083" i="187"/>
  <c r="I6082" i="187"/>
  <c r="I6081" i="187"/>
  <c r="I6080" i="187"/>
  <c r="I6079" i="187"/>
  <c r="I6078" i="187"/>
  <c r="I6077" i="187"/>
  <c r="I6076" i="187"/>
  <c r="I6075" i="187"/>
  <c r="I6074" i="187"/>
  <c r="I6073" i="187"/>
  <c r="I6072" i="187"/>
  <c r="I6071" i="187"/>
  <c r="I6070" i="187"/>
  <c r="I6069" i="187"/>
  <c r="I6068" i="187"/>
  <c r="I6067" i="187"/>
  <c r="I6066" i="187"/>
  <c r="I6065" i="187"/>
  <c r="I6064" i="187"/>
  <c r="I6063" i="187"/>
  <c r="I6062" i="187"/>
  <c r="I6061" i="187"/>
  <c r="I6060" i="187"/>
  <c r="I6059" i="187"/>
  <c r="I6058" i="187"/>
  <c r="I6057" i="187"/>
  <c r="I6056" i="187"/>
  <c r="I6055" i="187"/>
  <c r="I6054" i="187"/>
  <c r="I6053" i="187"/>
  <c r="I6052" i="187"/>
  <c r="I6051" i="187"/>
  <c r="I6050" i="187"/>
  <c r="I6049" i="187"/>
  <c r="I6048" i="187"/>
  <c r="I6047" i="187"/>
  <c r="I6046" i="187"/>
  <c r="I6045" i="187"/>
  <c r="I6044" i="187"/>
  <c r="I6043" i="187"/>
  <c r="I6042" i="187"/>
  <c r="I6041" i="187"/>
  <c r="I6040" i="187"/>
  <c r="I6039" i="187"/>
  <c r="I6038" i="187"/>
  <c r="I6037" i="187"/>
  <c r="I6036" i="187"/>
  <c r="I6035" i="187"/>
  <c r="I6034" i="187"/>
  <c r="I6033" i="187"/>
  <c r="I6032" i="187"/>
  <c r="I6031" i="187"/>
  <c r="I6030" i="187"/>
  <c r="I6029" i="187"/>
  <c r="I6028" i="187"/>
  <c r="I6027" i="187"/>
  <c r="I6026" i="187"/>
  <c r="I6025" i="187"/>
  <c r="I6024" i="187"/>
  <c r="I6023" i="187"/>
  <c r="I6022" i="187"/>
  <c r="I6021" i="187"/>
  <c r="I6020" i="187"/>
  <c r="I6019" i="187"/>
  <c r="I6018" i="187"/>
  <c r="I6017" i="187"/>
  <c r="I6016" i="187"/>
  <c r="I6015" i="187"/>
  <c r="I6014" i="187"/>
  <c r="I6013" i="187"/>
  <c r="I6012" i="187"/>
  <c r="I6011" i="187"/>
  <c r="I6010" i="187"/>
  <c r="I6009" i="187"/>
  <c r="I6008" i="187"/>
  <c r="I6007" i="187"/>
  <c r="I6006" i="187"/>
  <c r="I6005" i="187"/>
  <c r="I6004" i="187"/>
  <c r="I6003" i="187"/>
  <c r="I6002" i="187"/>
  <c r="I6001" i="187"/>
  <c r="I6000" i="187"/>
  <c r="I5999" i="187"/>
  <c r="I5998" i="187"/>
  <c r="I5997" i="187"/>
  <c r="I5996" i="187"/>
  <c r="I5995" i="187"/>
  <c r="I5994" i="187"/>
  <c r="I5993" i="187"/>
  <c r="I5992" i="187"/>
  <c r="I5991" i="187"/>
  <c r="I5990" i="187"/>
  <c r="I5989" i="187"/>
  <c r="I5988" i="187"/>
  <c r="I5987" i="187"/>
  <c r="I5986" i="187"/>
  <c r="I5985" i="187"/>
  <c r="I5984" i="187"/>
  <c r="I5983" i="187"/>
  <c r="I5982" i="187"/>
  <c r="I5981" i="187"/>
  <c r="I5980" i="187"/>
  <c r="I5979" i="187"/>
  <c r="I5978" i="187"/>
  <c r="I5977" i="187"/>
  <c r="I5976" i="187"/>
  <c r="I5975" i="187"/>
  <c r="I5974" i="187"/>
  <c r="I5973" i="187"/>
  <c r="I5972" i="187"/>
  <c r="I5971" i="187"/>
  <c r="I5970" i="187"/>
  <c r="I5969" i="187"/>
  <c r="I5968" i="187"/>
  <c r="I5967" i="187"/>
  <c r="I5966" i="187"/>
  <c r="I5965" i="187"/>
  <c r="I5964" i="187"/>
  <c r="I5963" i="187"/>
  <c r="I5962" i="187"/>
  <c r="I5961" i="187"/>
  <c r="I5960" i="187"/>
  <c r="I5959" i="187"/>
  <c r="I5958" i="187"/>
  <c r="I5957" i="187"/>
  <c r="I5956" i="187"/>
  <c r="I5955" i="187"/>
  <c r="I5954" i="187"/>
  <c r="I5953" i="187"/>
  <c r="I5952" i="187"/>
  <c r="I5951" i="187"/>
  <c r="I5950" i="187"/>
  <c r="I5949" i="187"/>
  <c r="I5948" i="187"/>
  <c r="I5947" i="187"/>
  <c r="I5946" i="187"/>
  <c r="I5945" i="187"/>
  <c r="I5944" i="187"/>
  <c r="I5943" i="187"/>
  <c r="I5942" i="187"/>
  <c r="I5941" i="187"/>
  <c r="I5940" i="187"/>
  <c r="I5939" i="187"/>
  <c r="I5938" i="187"/>
  <c r="I5937" i="187"/>
  <c r="I5936" i="187"/>
  <c r="I5935" i="187"/>
  <c r="I5934" i="187"/>
  <c r="I5933" i="187"/>
  <c r="I5932" i="187"/>
  <c r="I5931" i="187"/>
  <c r="I5930" i="187"/>
  <c r="I5929" i="187"/>
  <c r="I5928" i="187"/>
  <c r="I5927" i="187"/>
  <c r="I5926" i="187"/>
  <c r="I5925" i="187"/>
  <c r="I5924" i="187"/>
  <c r="I5923" i="187"/>
  <c r="I5922" i="187"/>
  <c r="I5921" i="187"/>
  <c r="I5920" i="187"/>
  <c r="I5919" i="187"/>
  <c r="I5918" i="187"/>
  <c r="I5917" i="187"/>
  <c r="I5916" i="187"/>
  <c r="I5915" i="187"/>
  <c r="I5914" i="187"/>
  <c r="I5913" i="187"/>
  <c r="I5912" i="187"/>
  <c r="I5911" i="187"/>
  <c r="I5910" i="187"/>
  <c r="I5909" i="187"/>
  <c r="I5908" i="187"/>
  <c r="I5907" i="187"/>
  <c r="I5906" i="187"/>
  <c r="I5905" i="187"/>
  <c r="I5904" i="187"/>
  <c r="I5903" i="187"/>
  <c r="I5902" i="187"/>
  <c r="I5901" i="187"/>
  <c r="I5900" i="187"/>
  <c r="I5899" i="187"/>
  <c r="I5898" i="187"/>
  <c r="I5897" i="187"/>
  <c r="I5896" i="187"/>
  <c r="I5895" i="187"/>
  <c r="I5894" i="187"/>
  <c r="I5893" i="187"/>
  <c r="I5892" i="187"/>
  <c r="I5891" i="187"/>
  <c r="I5890" i="187"/>
  <c r="I5889" i="187"/>
  <c r="I5888" i="187"/>
  <c r="I5887" i="187"/>
  <c r="I5886" i="187"/>
  <c r="I5885" i="187"/>
  <c r="I5884" i="187"/>
  <c r="I5883" i="187"/>
  <c r="I5882" i="187"/>
  <c r="I5881" i="187"/>
  <c r="I5880" i="187"/>
  <c r="I5879" i="187"/>
  <c r="I5878" i="187"/>
  <c r="I5877" i="187"/>
  <c r="I5876" i="187"/>
  <c r="I5875" i="187"/>
  <c r="I5874" i="187"/>
  <c r="I5873" i="187"/>
  <c r="I5872" i="187"/>
  <c r="I5871" i="187"/>
  <c r="I5870" i="187"/>
  <c r="I5869" i="187"/>
  <c r="I5868" i="187"/>
  <c r="I5867" i="187"/>
  <c r="I5866" i="187"/>
  <c r="I5865" i="187"/>
  <c r="I5864" i="187"/>
  <c r="I5863" i="187"/>
  <c r="I5862" i="187"/>
  <c r="I5861" i="187"/>
  <c r="I5860" i="187"/>
  <c r="I5859" i="187"/>
  <c r="I5858" i="187"/>
  <c r="I5857" i="187"/>
  <c r="I5856" i="187"/>
  <c r="I5855" i="187"/>
  <c r="I5854" i="187"/>
  <c r="I5853" i="187"/>
  <c r="I5852" i="187"/>
  <c r="I5851" i="187"/>
  <c r="I5850" i="187"/>
  <c r="I5849" i="187"/>
  <c r="I5848" i="187"/>
  <c r="I5847" i="187"/>
  <c r="I5846" i="187"/>
  <c r="I5845" i="187"/>
  <c r="I5844" i="187"/>
  <c r="I5843" i="187"/>
  <c r="I5842" i="187"/>
  <c r="I5841" i="187"/>
  <c r="I5840" i="187"/>
  <c r="I5839" i="187"/>
  <c r="I5838" i="187"/>
  <c r="I5837" i="187"/>
  <c r="I5836" i="187"/>
  <c r="I5835" i="187"/>
  <c r="I5834" i="187"/>
  <c r="I5833" i="187"/>
  <c r="I5832" i="187"/>
  <c r="I5831" i="187"/>
  <c r="I5830" i="187"/>
  <c r="I5829" i="187"/>
  <c r="I5828" i="187"/>
  <c r="I5827" i="187"/>
  <c r="I5826" i="187"/>
  <c r="I5825" i="187"/>
  <c r="I5824" i="187"/>
  <c r="I5823" i="187"/>
  <c r="I5822" i="187"/>
  <c r="I5821" i="187"/>
  <c r="I5820" i="187"/>
  <c r="I5819" i="187"/>
  <c r="I5818" i="187"/>
  <c r="I5817" i="187"/>
  <c r="I5816" i="187"/>
  <c r="I5815" i="187"/>
  <c r="I5814" i="187"/>
  <c r="I5813" i="187"/>
  <c r="I5812" i="187"/>
  <c r="I5811" i="187"/>
  <c r="I5810" i="187"/>
  <c r="I5809" i="187"/>
  <c r="I5808" i="187"/>
  <c r="I5807" i="187"/>
  <c r="I5806" i="187"/>
  <c r="I5805" i="187"/>
  <c r="I5804" i="187"/>
  <c r="I5803" i="187"/>
  <c r="I5802" i="187"/>
  <c r="I5801" i="187"/>
  <c r="I5800" i="187"/>
  <c r="I5799" i="187"/>
  <c r="I5798" i="187"/>
  <c r="I5797" i="187"/>
  <c r="I5796" i="187"/>
  <c r="I5795" i="187"/>
  <c r="I5794" i="187"/>
  <c r="I5793" i="187"/>
  <c r="I5792" i="187"/>
  <c r="I5791" i="187"/>
  <c r="I5790" i="187"/>
  <c r="I5789" i="187"/>
  <c r="I5788" i="187"/>
  <c r="I5787" i="187"/>
  <c r="I5786" i="187"/>
  <c r="I5785" i="187"/>
  <c r="I5784" i="187"/>
  <c r="I5783" i="187"/>
  <c r="I5782" i="187"/>
  <c r="I5781" i="187"/>
  <c r="I5780" i="187"/>
  <c r="I5779" i="187"/>
  <c r="I5778" i="187"/>
  <c r="I5777" i="187"/>
  <c r="I5776" i="187"/>
  <c r="I5775" i="187"/>
  <c r="I5774" i="187"/>
  <c r="I5773" i="187"/>
  <c r="I5772" i="187"/>
  <c r="I5771" i="187"/>
  <c r="I5770" i="187"/>
  <c r="I5769" i="187"/>
  <c r="I5768" i="187"/>
  <c r="I5767" i="187"/>
  <c r="I5766" i="187"/>
  <c r="I5765" i="187"/>
  <c r="I5764" i="187"/>
  <c r="I5763" i="187"/>
  <c r="I5762" i="187"/>
  <c r="I5761" i="187"/>
  <c r="I5760" i="187"/>
  <c r="I5759" i="187"/>
  <c r="I5758" i="187"/>
  <c r="I5757" i="187"/>
  <c r="I5756" i="187"/>
  <c r="I5755" i="187"/>
  <c r="I5754" i="187"/>
  <c r="I5753" i="187"/>
  <c r="I5752" i="187"/>
  <c r="I5751" i="187"/>
  <c r="I5750" i="187"/>
  <c r="I5749" i="187"/>
  <c r="I5748" i="187"/>
  <c r="I5747" i="187"/>
  <c r="I5746" i="187"/>
  <c r="I5745" i="187"/>
  <c r="I5744" i="187"/>
  <c r="I5743" i="187"/>
  <c r="I5742" i="187"/>
  <c r="I5741" i="187"/>
  <c r="I5740" i="187"/>
  <c r="I5739" i="187"/>
  <c r="I5738" i="187"/>
  <c r="I5737" i="187"/>
  <c r="I5736" i="187"/>
  <c r="I5735" i="187"/>
  <c r="I5734" i="187"/>
  <c r="I5733" i="187"/>
  <c r="I5732" i="187"/>
  <c r="I5731" i="187"/>
  <c r="I5730" i="187"/>
  <c r="I5729" i="187"/>
  <c r="I5728" i="187"/>
  <c r="I5727" i="187"/>
  <c r="I5726" i="187"/>
  <c r="I5725" i="187"/>
  <c r="I5724" i="187"/>
  <c r="I5723" i="187"/>
  <c r="I5722" i="187"/>
  <c r="I5721" i="187"/>
  <c r="I5720" i="187"/>
  <c r="I5719" i="187"/>
  <c r="I5718" i="187"/>
  <c r="I5717" i="187"/>
  <c r="I5716" i="187"/>
  <c r="I5715" i="187"/>
  <c r="I5714" i="187"/>
  <c r="I5713" i="187"/>
  <c r="I5712" i="187"/>
  <c r="I5711" i="187"/>
  <c r="I5710" i="187"/>
  <c r="I5709" i="187"/>
  <c r="I5708" i="187"/>
  <c r="I5707" i="187"/>
  <c r="I5706" i="187"/>
  <c r="I5705" i="187"/>
  <c r="I5704" i="187"/>
  <c r="I5703" i="187"/>
  <c r="I5702" i="187"/>
  <c r="I5701" i="187"/>
  <c r="I5700" i="187"/>
  <c r="I5699" i="187"/>
  <c r="I5698" i="187"/>
  <c r="I5697" i="187"/>
  <c r="I5696" i="187"/>
  <c r="I5695" i="187"/>
  <c r="I5694" i="187"/>
  <c r="I5693" i="187"/>
  <c r="I5692" i="187"/>
  <c r="I5691" i="187"/>
  <c r="I5690" i="187"/>
  <c r="I5689" i="187"/>
  <c r="I5688" i="187"/>
  <c r="I5687" i="187"/>
  <c r="I5686" i="187"/>
  <c r="I5685" i="187"/>
  <c r="I5684" i="187"/>
  <c r="I5683" i="187"/>
  <c r="I5682" i="187"/>
  <c r="I5681" i="187"/>
  <c r="I5680" i="187"/>
  <c r="I5679" i="187"/>
  <c r="I5678" i="187"/>
  <c r="I5677" i="187"/>
  <c r="I5676" i="187"/>
  <c r="I5675" i="187"/>
  <c r="I5674" i="187"/>
  <c r="I5673" i="187"/>
  <c r="I5672" i="187"/>
  <c r="I5671" i="187"/>
  <c r="I5670" i="187"/>
  <c r="I5669" i="187"/>
  <c r="I5668" i="187"/>
  <c r="I5667" i="187"/>
  <c r="I5666" i="187"/>
  <c r="I5665" i="187"/>
  <c r="I5664" i="187"/>
  <c r="I5663" i="187"/>
  <c r="I5662" i="187"/>
  <c r="I5661" i="187"/>
  <c r="I5660" i="187"/>
  <c r="I5659" i="187"/>
  <c r="I5658" i="187"/>
  <c r="I5657" i="187"/>
  <c r="I5656" i="187"/>
  <c r="I5655" i="187"/>
  <c r="I5654" i="187"/>
  <c r="I5653" i="187"/>
  <c r="I5652" i="187"/>
  <c r="I5651" i="187"/>
  <c r="I5650" i="187"/>
  <c r="I5649" i="187"/>
  <c r="I5648" i="187"/>
  <c r="I5647" i="187"/>
  <c r="I5646" i="187"/>
  <c r="I5645" i="187"/>
  <c r="I5644" i="187"/>
  <c r="I5643" i="187"/>
  <c r="I5642" i="187"/>
  <c r="I5641" i="187"/>
  <c r="I5640" i="187"/>
  <c r="I5639" i="187"/>
  <c r="I5638" i="187"/>
  <c r="I5637" i="187"/>
  <c r="I5636" i="187"/>
  <c r="I5635" i="187"/>
  <c r="I5634" i="187"/>
  <c r="I5633" i="187"/>
  <c r="I5632" i="187"/>
  <c r="I5631" i="187"/>
  <c r="I5630" i="187"/>
  <c r="I5629" i="187"/>
  <c r="I5628" i="187"/>
  <c r="I5627" i="187"/>
  <c r="I5626" i="187"/>
  <c r="I5625" i="187"/>
  <c r="I5624" i="187"/>
  <c r="I5623" i="187"/>
  <c r="I5622" i="187"/>
  <c r="I5621" i="187"/>
  <c r="I5620" i="187"/>
  <c r="I5619" i="187"/>
  <c r="I5618" i="187"/>
  <c r="I5617" i="187"/>
  <c r="I5616" i="187"/>
  <c r="I5615" i="187"/>
  <c r="I5614" i="187"/>
  <c r="I5613" i="187"/>
  <c r="I5612" i="187"/>
  <c r="I5611" i="187"/>
  <c r="I5610" i="187"/>
  <c r="I5609" i="187"/>
  <c r="I5608" i="187"/>
  <c r="I5607" i="187"/>
  <c r="I5606" i="187"/>
  <c r="I5605" i="187"/>
  <c r="I5604" i="187"/>
  <c r="I5603" i="187"/>
  <c r="I5602" i="187"/>
  <c r="I5601" i="187"/>
  <c r="I5600" i="187"/>
  <c r="I5599" i="187"/>
  <c r="I5598" i="187"/>
  <c r="I5597" i="187"/>
  <c r="I5596" i="187"/>
  <c r="I5595" i="187"/>
  <c r="I5594" i="187"/>
  <c r="I5593" i="187"/>
  <c r="I5592" i="187"/>
  <c r="I5591" i="187"/>
  <c r="I5590" i="187"/>
  <c r="I5589" i="187"/>
  <c r="I5588" i="187"/>
  <c r="I5587" i="187"/>
  <c r="I5586" i="187"/>
  <c r="I5585" i="187"/>
  <c r="I5584" i="187"/>
  <c r="I5583" i="187"/>
  <c r="I5582" i="187"/>
  <c r="I5581" i="187"/>
  <c r="I5580" i="187"/>
  <c r="I5579" i="187"/>
  <c r="I5578" i="187"/>
  <c r="I5577" i="187"/>
  <c r="I5576" i="187"/>
  <c r="I5575" i="187"/>
  <c r="I5574" i="187"/>
  <c r="I5573" i="187"/>
  <c r="I5572" i="187"/>
  <c r="I5571" i="187"/>
  <c r="I5570" i="187"/>
  <c r="I5569" i="187"/>
  <c r="I5568" i="187"/>
  <c r="I5567" i="187"/>
  <c r="I5566" i="187"/>
  <c r="I5565" i="187"/>
  <c r="I5564" i="187"/>
  <c r="I5563" i="187"/>
  <c r="I5562" i="187"/>
  <c r="I5561" i="187"/>
  <c r="I5560" i="187"/>
  <c r="I5559" i="187"/>
  <c r="I5558" i="187"/>
  <c r="I5557" i="187"/>
  <c r="I5556" i="187"/>
  <c r="I5555" i="187"/>
  <c r="I5554" i="187"/>
  <c r="I5553" i="187"/>
  <c r="I5552" i="187"/>
  <c r="I5551" i="187"/>
  <c r="I5550" i="187"/>
  <c r="I5549" i="187"/>
  <c r="I5548" i="187"/>
  <c r="I5547" i="187"/>
  <c r="I5546" i="187"/>
  <c r="I5545" i="187"/>
  <c r="I5544" i="187"/>
  <c r="I5543" i="187"/>
  <c r="I5542" i="187"/>
  <c r="I5541" i="187"/>
  <c r="I5540" i="187"/>
  <c r="I5539" i="187"/>
  <c r="I5538" i="187"/>
  <c r="I5537" i="187"/>
  <c r="I5536" i="187"/>
  <c r="I5535" i="187"/>
  <c r="I5534" i="187"/>
  <c r="I5533" i="187"/>
  <c r="I5532" i="187"/>
  <c r="I5531" i="187"/>
  <c r="I5530" i="187"/>
  <c r="I5529" i="187"/>
  <c r="I5528" i="187"/>
  <c r="I5527" i="187"/>
  <c r="I5526" i="187"/>
  <c r="I5525" i="187"/>
  <c r="I5524" i="187"/>
  <c r="I5523" i="187"/>
  <c r="I5522" i="187"/>
  <c r="I5521" i="187"/>
  <c r="I5520" i="187"/>
  <c r="I5519" i="187"/>
  <c r="I5518" i="187"/>
  <c r="I5517" i="187"/>
  <c r="I5516" i="187"/>
  <c r="I5515" i="187"/>
  <c r="I5514" i="187"/>
  <c r="I5513" i="187"/>
  <c r="I5512" i="187"/>
  <c r="I5511" i="187"/>
  <c r="I5510" i="187"/>
  <c r="I5509" i="187"/>
  <c r="I5508" i="187"/>
  <c r="I5507" i="187"/>
  <c r="I5506" i="187"/>
  <c r="I5505" i="187"/>
  <c r="I5504" i="187"/>
  <c r="I5503" i="187"/>
  <c r="I5502" i="187"/>
  <c r="I5501" i="187"/>
  <c r="I5500" i="187"/>
  <c r="I5499" i="187"/>
  <c r="I5498" i="187"/>
  <c r="I5497" i="187"/>
  <c r="I5496" i="187"/>
  <c r="I5495" i="187"/>
  <c r="I5494" i="187"/>
  <c r="I5493" i="187"/>
  <c r="I5492" i="187"/>
  <c r="I5491" i="187"/>
  <c r="I5490" i="187"/>
  <c r="I5489" i="187"/>
  <c r="I5488" i="187"/>
  <c r="I5487" i="187"/>
  <c r="I5486" i="187"/>
  <c r="I5485" i="187"/>
  <c r="I5484" i="187"/>
  <c r="I5483" i="187"/>
  <c r="I5482" i="187"/>
  <c r="I5481" i="187"/>
  <c r="I5480" i="187"/>
  <c r="I5479" i="187"/>
  <c r="I5478" i="187"/>
  <c r="I5477" i="187"/>
  <c r="I5476" i="187"/>
  <c r="I5475" i="187"/>
  <c r="I5474" i="187"/>
  <c r="I5473" i="187"/>
  <c r="I5472" i="187"/>
  <c r="I5471" i="187"/>
  <c r="I5470" i="187"/>
  <c r="I5469" i="187"/>
  <c r="I5468" i="187"/>
  <c r="I5467" i="187"/>
  <c r="I5466" i="187"/>
  <c r="I5465" i="187"/>
  <c r="I5464" i="187"/>
  <c r="I5463" i="187"/>
  <c r="I5462" i="187"/>
  <c r="I5461" i="187"/>
  <c r="I5460" i="187"/>
  <c r="I5459" i="187"/>
  <c r="I5458" i="187"/>
  <c r="I5457" i="187"/>
  <c r="I5456" i="187"/>
  <c r="I5455" i="187"/>
  <c r="I5454" i="187"/>
  <c r="I5453" i="187"/>
  <c r="I5452" i="187"/>
  <c r="I5451" i="187"/>
  <c r="I5450" i="187"/>
  <c r="I5449" i="187"/>
  <c r="I5448" i="187"/>
  <c r="I5447" i="187"/>
  <c r="I5446" i="187"/>
  <c r="I5445" i="187"/>
  <c r="I5444" i="187"/>
  <c r="I5443" i="187"/>
  <c r="I5442" i="187"/>
  <c r="I5441" i="187"/>
  <c r="I5440" i="187"/>
  <c r="I5439" i="187"/>
  <c r="I5438" i="187"/>
  <c r="I5437" i="187"/>
  <c r="I5436" i="187"/>
  <c r="I5435" i="187"/>
  <c r="I5434" i="187"/>
  <c r="I5433" i="187"/>
  <c r="I5432" i="187"/>
  <c r="I5431" i="187"/>
  <c r="I5430" i="187"/>
  <c r="I5429" i="187"/>
  <c r="I5428" i="187"/>
  <c r="I5427" i="187"/>
  <c r="I5426" i="187"/>
  <c r="I5425" i="187"/>
  <c r="I5424" i="187"/>
  <c r="I5423" i="187"/>
  <c r="I5422" i="187"/>
  <c r="I5421" i="187"/>
  <c r="I5420" i="187"/>
  <c r="I5419" i="187"/>
  <c r="I5418" i="187"/>
  <c r="I5417" i="187"/>
  <c r="I5416" i="187"/>
  <c r="I5415" i="187"/>
  <c r="I5414" i="187"/>
  <c r="I5413" i="187"/>
  <c r="I5412" i="187"/>
  <c r="I5411" i="187"/>
  <c r="I5410" i="187"/>
  <c r="I5409" i="187"/>
  <c r="I5408" i="187"/>
  <c r="I5407" i="187"/>
  <c r="I5406" i="187"/>
  <c r="I5405" i="187"/>
  <c r="I5404" i="187"/>
  <c r="I5403" i="187"/>
  <c r="I5402" i="187"/>
  <c r="I5401" i="187"/>
  <c r="I5400" i="187"/>
  <c r="I5399" i="187"/>
  <c r="I5398" i="187"/>
  <c r="I5397" i="187"/>
  <c r="I5396" i="187"/>
  <c r="I5395" i="187"/>
  <c r="I5394" i="187"/>
  <c r="I5393" i="187"/>
  <c r="I5392" i="187"/>
  <c r="I5391" i="187"/>
  <c r="I5390" i="187"/>
  <c r="I5389" i="187"/>
  <c r="I5388" i="187"/>
  <c r="I5387" i="187"/>
  <c r="I5386" i="187"/>
  <c r="I5385" i="187"/>
  <c r="I5384" i="187"/>
  <c r="I5383" i="187"/>
  <c r="I5382" i="187"/>
  <c r="I5381" i="187"/>
  <c r="I5380" i="187"/>
  <c r="I5379" i="187"/>
  <c r="I5378" i="187"/>
  <c r="I5377" i="187"/>
  <c r="I5376" i="187"/>
  <c r="I5375" i="187"/>
  <c r="I5374" i="187"/>
  <c r="I5373" i="187"/>
  <c r="I5372" i="187"/>
  <c r="I5371" i="187"/>
  <c r="I5370" i="187"/>
  <c r="I5369" i="187"/>
  <c r="I5368" i="187"/>
  <c r="I5367" i="187"/>
  <c r="I5366" i="187"/>
  <c r="I5365" i="187"/>
  <c r="I5364" i="187"/>
  <c r="I5363" i="187"/>
  <c r="I5362" i="187"/>
  <c r="I5361" i="187"/>
  <c r="I5360" i="187"/>
  <c r="I5359" i="187"/>
  <c r="I5358" i="187"/>
  <c r="I5357" i="187"/>
  <c r="I5356" i="187"/>
  <c r="I5355" i="187"/>
  <c r="I5354" i="187"/>
  <c r="I5353" i="187"/>
  <c r="I5352" i="187"/>
  <c r="I5351" i="187"/>
  <c r="I5350" i="187"/>
  <c r="I5349" i="187"/>
  <c r="I5348" i="187"/>
  <c r="I5347" i="187"/>
  <c r="I5346" i="187"/>
  <c r="I5345" i="187"/>
  <c r="I5344" i="187"/>
  <c r="I5343" i="187"/>
  <c r="I5342" i="187"/>
  <c r="I5341" i="187"/>
  <c r="I5340" i="187"/>
  <c r="I5339" i="187"/>
  <c r="I5338" i="187"/>
  <c r="I5337" i="187"/>
  <c r="I5336" i="187"/>
  <c r="I5335" i="187"/>
  <c r="I5334" i="187"/>
  <c r="I5333" i="187"/>
  <c r="I5332" i="187"/>
  <c r="I5331" i="187"/>
  <c r="I5330" i="187"/>
  <c r="I5329" i="187"/>
  <c r="I5328" i="187"/>
  <c r="I5327" i="187"/>
  <c r="I5326" i="187"/>
  <c r="I5325" i="187"/>
  <c r="I5324" i="187"/>
  <c r="I5323" i="187"/>
  <c r="I5322" i="187"/>
  <c r="I5321" i="187"/>
  <c r="I5320" i="187"/>
  <c r="I5319" i="187"/>
  <c r="I5318" i="187"/>
  <c r="I5317" i="187"/>
  <c r="I5316" i="187"/>
  <c r="I5315" i="187"/>
  <c r="I5314" i="187"/>
  <c r="I5313" i="187"/>
  <c r="I5312" i="187"/>
  <c r="I5311" i="187"/>
  <c r="I5310" i="187"/>
  <c r="I5309" i="187"/>
  <c r="I5308" i="187"/>
  <c r="I5307" i="187"/>
  <c r="I5306" i="187"/>
  <c r="I5305" i="187"/>
  <c r="I5304" i="187"/>
  <c r="I5303" i="187"/>
  <c r="I5302" i="187"/>
  <c r="I5301" i="187"/>
  <c r="I5300" i="187"/>
  <c r="I5299" i="187"/>
  <c r="I5298" i="187"/>
  <c r="I5297" i="187"/>
  <c r="I5296" i="187"/>
  <c r="I5295" i="187"/>
  <c r="I5294" i="187"/>
  <c r="I5293" i="187"/>
  <c r="I5292" i="187"/>
  <c r="I5291" i="187"/>
  <c r="I5290" i="187"/>
  <c r="I5289" i="187"/>
  <c r="I5288" i="187"/>
  <c r="I5287" i="187"/>
  <c r="I5286" i="187"/>
  <c r="I5285" i="187"/>
  <c r="I5284" i="187"/>
  <c r="I5283" i="187"/>
  <c r="I5282" i="187"/>
  <c r="I5281" i="187"/>
  <c r="I5280" i="187"/>
  <c r="I5279" i="187"/>
  <c r="I5278" i="187"/>
  <c r="I5277" i="187"/>
  <c r="I5276" i="187"/>
  <c r="I5275" i="187"/>
  <c r="I5274" i="187"/>
  <c r="I5273" i="187"/>
  <c r="I5272" i="187"/>
  <c r="I5271" i="187"/>
  <c r="I5270" i="187"/>
  <c r="I5269" i="187"/>
  <c r="I5268" i="187"/>
  <c r="I5267" i="187"/>
  <c r="I5266" i="187"/>
  <c r="I5265" i="187"/>
  <c r="I5264" i="187"/>
  <c r="I5263" i="187"/>
  <c r="I5262" i="187"/>
  <c r="I5261" i="187"/>
  <c r="I5260" i="187"/>
  <c r="I5259" i="187"/>
  <c r="I5258" i="187"/>
  <c r="I5257" i="187"/>
  <c r="I5256" i="187"/>
  <c r="I5255" i="187"/>
  <c r="I5254" i="187"/>
  <c r="I5253" i="187"/>
  <c r="I5252" i="187"/>
  <c r="I5251" i="187"/>
  <c r="I5250" i="187"/>
  <c r="I5249" i="187"/>
  <c r="I5248" i="187"/>
  <c r="I5247" i="187"/>
  <c r="I5246" i="187"/>
  <c r="I5245" i="187"/>
  <c r="I5244" i="187"/>
  <c r="I5243" i="187"/>
  <c r="I5242" i="187"/>
  <c r="I5241" i="187"/>
  <c r="I5240" i="187"/>
  <c r="I5239" i="187"/>
  <c r="I5238" i="187"/>
  <c r="I5237" i="187"/>
  <c r="I5236" i="187"/>
  <c r="I5235" i="187"/>
  <c r="I5234" i="187"/>
  <c r="I5233" i="187"/>
  <c r="I5232" i="187"/>
  <c r="I5231" i="187"/>
  <c r="I5230" i="187"/>
  <c r="I5229" i="187"/>
  <c r="I5228" i="187"/>
  <c r="I5227" i="187"/>
  <c r="I5226" i="187"/>
  <c r="I5225" i="187"/>
  <c r="I5224" i="187"/>
  <c r="I5223" i="187"/>
  <c r="I5222" i="187"/>
  <c r="I5221" i="187"/>
  <c r="I5220" i="187"/>
  <c r="I5219" i="187"/>
  <c r="I5218" i="187"/>
  <c r="I5217" i="187"/>
  <c r="I5216" i="187"/>
  <c r="I5215" i="187"/>
  <c r="I5214" i="187"/>
  <c r="I5213" i="187"/>
  <c r="I5212" i="187"/>
  <c r="I5211" i="187"/>
  <c r="I5210" i="187"/>
  <c r="I5209" i="187"/>
  <c r="I5208" i="187"/>
  <c r="I5207" i="187"/>
  <c r="I5206" i="187"/>
  <c r="I5205" i="187"/>
  <c r="I5204" i="187"/>
  <c r="I5203" i="187"/>
  <c r="I5202" i="187"/>
  <c r="I5201" i="187"/>
  <c r="I5200" i="187"/>
  <c r="I5199" i="187"/>
  <c r="I5198" i="187"/>
  <c r="I5197" i="187"/>
  <c r="I5196" i="187"/>
  <c r="I5195" i="187"/>
  <c r="I5194" i="187"/>
  <c r="I5193" i="187"/>
  <c r="I5192" i="187"/>
  <c r="I5191" i="187"/>
  <c r="I5190" i="187"/>
  <c r="I5189" i="187"/>
  <c r="I5188" i="187"/>
  <c r="I5187" i="187"/>
  <c r="I5186" i="187"/>
  <c r="I5185" i="187"/>
  <c r="I5184" i="187"/>
  <c r="I5183" i="187"/>
  <c r="I5182" i="187"/>
  <c r="I5181" i="187"/>
  <c r="I5180" i="187"/>
  <c r="I5179" i="187"/>
  <c r="I5178" i="187"/>
  <c r="I5177" i="187"/>
  <c r="I5176" i="187"/>
  <c r="I5175" i="187"/>
  <c r="I5174" i="187"/>
  <c r="I5173" i="187"/>
  <c r="I5172" i="187"/>
  <c r="I5171" i="187"/>
  <c r="I5170" i="187"/>
  <c r="I5169" i="187"/>
  <c r="I5168" i="187"/>
  <c r="I5167" i="187"/>
  <c r="I5166" i="187"/>
  <c r="I5165" i="187"/>
  <c r="I5164" i="187"/>
  <c r="I5163" i="187"/>
  <c r="I5162" i="187"/>
  <c r="I5161" i="187"/>
  <c r="I5160" i="187"/>
  <c r="I5159" i="187"/>
  <c r="I5158" i="187"/>
  <c r="I5157" i="187"/>
  <c r="I5156" i="187"/>
  <c r="I5155" i="187"/>
  <c r="I5154" i="187"/>
  <c r="I5153" i="187"/>
  <c r="I5152" i="187"/>
  <c r="I5151" i="187"/>
  <c r="I5150" i="187"/>
  <c r="I5149" i="187"/>
  <c r="I5148" i="187"/>
  <c r="I5147" i="187"/>
  <c r="I5146" i="187"/>
  <c r="I5145" i="187"/>
  <c r="I5144" i="187"/>
  <c r="I5143" i="187"/>
  <c r="I5142" i="187"/>
  <c r="I5141" i="187"/>
  <c r="I5140" i="187"/>
  <c r="I5139" i="187"/>
  <c r="I5138" i="187"/>
  <c r="I5137" i="187"/>
  <c r="I5136" i="187"/>
  <c r="I5135" i="187"/>
  <c r="I5134" i="187"/>
  <c r="I5133" i="187"/>
  <c r="I5132" i="187"/>
  <c r="I5131" i="187"/>
  <c r="I5130" i="187"/>
  <c r="I5129" i="187"/>
  <c r="I5128" i="187"/>
  <c r="I5127" i="187"/>
  <c r="I5126" i="187"/>
  <c r="I5125" i="187"/>
  <c r="I5124" i="187"/>
  <c r="I5123" i="187"/>
  <c r="I5122" i="187"/>
  <c r="I5121" i="187"/>
  <c r="I5120" i="187"/>
  <c r="I5119" i="187"/>
  <c r="I5118" i="187"/>
  <c r="I5117" i="187"/>
  <c r="I5116" i="187"/>
  <c r="I5115" i="187"/>
  <c r="I5114" i="187"/>
  <c r="I5113" i="187"/>
  <c r="I5112" i="187"/>
  <c r="I5111" i="187"/>
  <c r="I5110" i="187"/>
  <c r="I5109" i="187"/>
  <c r="I5108" i="187"/>
  <c r="I5107" i="187"/>
  <c r="I5106" i="187"/>
  <c r="I5105" i="187"/>
  <c r="I5104" i="187"/>
  <c r="I5103" i="187"/>
  <c r="I5102" i="187"/>
  <c r="I5101" i="187"/>
  <c r="I5100" i="187"/>
  <c r="I5099" i="187"/>
  <c r="I5098" i="187"/>
  <c r="I5097" i="187"/>
  <c r="I5096" i="187"/>
  <c r="I5095" i="187"/>
  <c r="I5094" i="187"/>
  <c r="I5093" i="187"/>
  <c r="I5092" i="187"/>
  <c r="I5091" i="187"/>
  <c r="I5090" i="187"/>
  <c r="I5089" i="187"/>
  <c r="I5088" i="187"/>
  <c r="I5087" i="187"/>
  <c r="I5086" i="187"/>
  <c r="I5085" i="187"/>
  <c r="I5084" i="187"/>
  <c r="I5083" i="187"/>
  <c r="I5082" i="187"/>
  <c r="I5081" i="187"/>
  <c r="I5080" i="187"/>
  <c r="I5079" i="187"/>
  <c r="I5078" i="187"/>
  <c r="I5077" i="187"/>
  <c r="I5076" i="187"/>
  <c r="I5075" i="187"/>
  <c r="I5074" i="187"/>
  <c r="I5073" i="187"/>
  <c r="I5072" i="187"/>
  <c r="I5071" i="187"/>
  <c r="I5070" i="187"/>
  <c r="I5069" i="187"/>
  <c r="I5068" i="187"/>
  <c r="I5067" i="187"/>
  <c r="I5066" i="187"/>
  <c r="I5065" i="187"/>
  <c r="I5064" i="187"/>
  <c r="I5063" i="187"/>
  <c r="I5062" i="187"/>
  <c r="I5061" i="187"/>
  <c r="I5060" i="187"/>
  <c r="I5059" i="187"/>
  <c r="I5058" i="187"/>
  <c r="I5057" i="187"/>
  <c r="I5056" i="187"/>
  <c r="I5055" i="187"/>
  <c r="I5054" i="187"/>
  <c r="I5053" i="187"/>
  <c r="I5052" i="187"/>
  <c r="I5051" i="187"/>
  <c r="I5050" i="187"/>
  <c r="I5049" i="187"/>
  <c r="I5048" i="187"/>
  <c r="I5047" i="187"/>
  <c r="I5046" i="187"/>
  <c r="I5045" i="187"/>
  <c r="I5044" i="187"/>
  <c r="I5043" i="187"/>
  <c r="I5042" i="187"/>
  <c r="I5041" i="187"/>
  <c r="I5040" i="187"/>
  <c r="I5039" i="187"/>
  <c r="I5038" i="187"/>
  <c r="I5037" i="187"/>
  <c r="I5036" i="187"/>
  <c r="I5035" i="187"/>
  <c r="I5034" i="187"/>
  <c r="I5033" i="187"/>
  <c r="I5032" i="187"/>
  <c r="I5031" i="187"/>
  <c r="I5030" i="187"/>
  <c r="I5029" i="187"/>
  <c r="I5028" i="187"/>
  <c r="I5027" i="187"/>
  <c r="I5026" i="187"/>
  <c r="I5025" i="187"/>
  <c r="I5024" i="187"/>
  <c r="I5023" i="187"/>
  <c r="I5022" i="187"/>
  <c r="I5021" i="187"/>
  <c r="I5020" i="187"/>
  <c r="I5019" i="187"/>
  <c r="I5018" i="187"/>
  <c r="I5017" i="187"/>
  <c r="I5016" i="187"/>
  <c r="I5015" i="187"/>
  <c r="I5014" i="187"/>
  <c r="I5013" i="187"/>
  <c r="I5012" i="187"/>
  <c r="I5011" i="187"/>
  <c r="I5010" i="187"/>
  <c r="I5009" i="187"/>
  <c r="I5008" i="187"/>
  <c r="I5007" i="187"/>
  <c r="I5006" i="187"/>
  <c r="I5005" i="187"/>
  <c r="I5004" i="187"/>
  <c r="I5003" i="187"/>
  <c r="I5002" i="187"/>
  <c r="I5001" i="187"/>
  <c r="I5000" i="187"/>
  <c r="I4999" i="187"/>
  <c r="I4998" i="187"/>
  <c r="I4997" i="187"/>
  <c r="I4996" i="187"/>
  <c r="I4995" i="187"/>
  <c r="I4994" i="187"/>
  <c r="I4993" i="187"/>
  <c r="I4992" i="187"/>
  <c r="I4991" i="187"/>
  <c r="I4990" i="187"/>
  <c r="I4989" i="187"/>
  <c r="I4988" i="187"/>
  <c r="I4987" i="187"/>
  <c r="I4986" i="187"/>
  <c r="I4985" i="187"/>
  <c r="I4984" i="187"/>
  <c r="I4983" i="187"/>
  <c r="I4982" i="187"/>
  <c r="I4981" i="187"/>
  <c r="I4980" i="187"/>
  <c r="I4979" i="187"/>
  <c r="I4978" i="187"/>
  <c r="I4977" i="187"/>
  <c r="I4976" i="187"/>
  <c r="I4975" i="187"/>
  <c r="I4974" i="187"/>
  <c r="I4973" i="187"/>
  <c r="I4972" i="187"/>
  <c r="I4971" i="187"/>
  <c r="I4970" i="187"/>
  <c r="I4969" i="187"/>
  <c r="I4968" i="187"/>
  <c r="I4967" i="187"/>
  <c r="I4966" i="187"/>
  <c r="I4965" i="187"/>
  <c r="I4964" i="187"/>
  <c r="I4963" i="187"/>
  <c r="I4962" i="187"/>
  <c r="I4961" i="187"/>
  <c r="I4960" i="187"/>
  <c r="I4959" i="187"/>
  <c r="I4958" i="187"/>
  <c r="I4957" i="187"/>
  <c r="I4956" i="187"/>
  <c r="I4955" i="187"/>
  <c r="I4954" i="187"/>
  <c r="I4953" i="187"/>
  <c r="I4952" i="187"/>
  <c r="I4951" i="187"/>
  <c r="I4950" i="187"/>
  <c r="I4949" i="187"/>
  <c r="I4948" i="187"/>
  <c r="I4947" i="187"/>
  <c r="I4946" i="187"/>
  <c r="I4945" i="187"/>
  <c r="I4944" i="187"/>
  <c r="I4943" i="187"/>
  <c r="I4942" i="187"/>
  <c r="I4941" i="187"/>
  <c r="I4940" i="187"/>
  <c r="I4939" i="187"/>
  <c r="I4938" i="187"/>
  <c r="I4937" i="187"/>
  <c r="I4936" i="187"/>
  <c r="I4935" i="187"/>
  <c r="I4934" i="187"/>
  <c r="I4933" i="187"/>
  <c r="I4932" i="187"/>
  <c r="I4931" i="187"/>
  <c r="I4930" i="187"/>
  <c r="I4929" i="187"/>
  <c r="I4928" i="187"/>
  <c r="I4927" i="187"/>
  <c r="I4926" i="187"/>
  <c r="I4925" i="187"/>
  <c r="I4924" i="187"/>
  <c r="I4923" i="187"/>
  <c r="I4922" i="187"/>
  <c r="I4921" i="187"/>
  <c r="I4920" i="187"/>
  <c r="I4919" i="187"/>
  <c r="I4918" i="187"/>
  <c r="I4917" i="187"/>
  <c r="I4916" i="187"/>
  <c r="I4915" i="187"/>
  <c r="I4914" i="187"/>
  <c r="I4913" i="187"/>
  <c r="I4912" i="187"/>
  <c r="I4911" i="187"/>
  <c r="I4910" i="187"/>
  <c r="I4909" i="187"/>
  <c r="I4908" i="187"/>
  <c r="I4907" i="187"/>
  <c r="I4906" i="187"/>
  <c r="I4905" i="187"/>
  <c r="I4904" i="187"/>
  <c r="I4903" i="187"/>
  <c r="I4902" i="187"/>
  <c r="I4901" i="187"/>
  <c r="I4900" i="187"/>
  <c r="I4899" i="187"/>
  <c r="I4898" i="187"/>
  <c r="I4897" i="187"/>
  <c r="I4896" i="187"/>
  <c r="I4895" i="187"/>
  <c r="I4894" i="187"/>
  <c r="I4893" i="187"/>
  <c r="I4892" i="187"/>
  <c r="I4891" i="187"/>
  <c r="I4890" i="187"/>
  <c r="I4889" i="187"/>
  <c r="I4888" i="187"/>
  <c r="I4887" i="187"/>
  <c r="I4886" i="187"/>
  <c r="I4885" i="187"/>
  <c r="I4884" i="187"/>
  <c r="I4883" i="187"/>
  <c r="I4882" i="187"/>
  <c r="I4881" i="187"/>
  <c r="I4880" i="187"/>
  <c r="I4879" i="187"/>
  <c r="I4878" i="187"/>
  <c r="I4877" i="187"/>
  <c r="I4876" i="187"/>
  <c r="I4875" i="187"/>
  <c r="I4874" i="187"/>
  <c r="I4873" i="187"/>
  <c r="I4872" i="187"/>
  <c r="I4871" i="187"/>
  <c r="I4870" i="187"/>
  <c r="I4869" i="187"/>
  <c r="I4868" i="187"/>
  <c r="I4867" i="187"/>
  <c r="I4866" i="187"/>
  <c r="I4865" i="187"/>
  <c r="I4864" i="187"/>
  <c r="I4863" i="187"/>
  <c r="I4862" i="187"/>
  <c r="I4861" i="187"/>
  <c r="I4860" i="187"/>
  <c r="I4859" i="187"/>
  <c r="I4858" i="187"/>
  <c r="I4857" i="187"/>
  <c r="I4856" i="187"/>
  <c r="I4855" i="187"/>
  <c r="I4854" i="187"/>
  <c r="I4853" i="187"/>
  <c r="I4852" i="187"/>
  <c r="I4851" i="187"/>
  <c r="I4850" i="187"/>
  <c r="I4849" i="187"/>
  <c r="I4848" i="187"/>
  <c r="I4847" i="187"/>
  <c r="I4846" i="187"/>
  <c r="I4845" i="187"/>
  <c r="I4844" i="187"/>
  <c r="I4843" i="187"/>
  <c r="I4842" i="187"/>
  <c r="I4841" i="187"/>
  <c r="I4840" i="187"/>
  <c r="I4839" i="187"/>
  <c r="I4838" i="187"/>
  <c r="I4837" i="187"/>
  <c r="I4836" i="187"/>
  <c r="I4835" i="187"/>
  <c r="I4834" i="187"/>
  <c r="I4833" i="187"/>
  <c r="I4832" i="187"/>
  <c r="I4831" i="187"/>
  <c r="I4830" i="187"/>
  <c r="I4829" i="187"/>
  <c r="I4828" i="187"/>
  <c r="I4827" i="187"/>
  <c r="I4826" i="187"/>
  <c r="I4825" i="187"/>
  <c r="I4824" i="187"/>
  <c r="I4823" i="187"/>
  <c r="I4822" i="187"/>
  <c r="I4821" i="187"/>
  <c r="I4820" i="187"/>
  <c r="I4819" i="187"/>
  <c r="I4818" i="187"/>
  <c r="I4817" i="187"/>
  <c r="I4816" i="187"/>
  <c r="I4815" i="187"/>
  <c r="I4814" i="187"/>
  <c r="I4813" i="187"/>
  <c r="I4812" i="187"/>
  <c r="I4811" i="187"/>
  <c r="I4810" i="187"/>
  <c r="I4809" i="187"/>
  <c r="I4808" i="187"/>
  <c r="I4807" i="187"/>
  <c r="I4806" i="187"/>
  <c r="I4805" i="187"/>
  <c r="I4804" i="187"/>
  <c r="I4803" i="187"/>
  <c r="I4802" i="187"/>
  <c r="I4801" i="187"/>
  <c r="I4800" i="187"/>
  <c r="I4799" i="187"/>
  <c r="I4798" i="187"/>
  <c r="I4797" i="187"/>
  <c r="I4796" i="187"/>
  <c r="I4795" i="187"/>
  <c r="I4794" i="187"/>
  <c r="I4793" i="187"/>
  <c r="I4792" i="187"/>
  <c r="I4791" i="187"/>
  <c r="I4790" i="187"/>
  <c r="I4789" i="187"/>
  <c r="I4788" i="187"/>
  <c r="I4787" i="187"/>
  <c r="I4786" i="187"/>
  <c r="I4785" i="187"/>
  <c r="I4784" i="187"/>
  <c r="I4783" i="187"/>
  <c r="I4782" i="187"/>
  <c r="I4781" i="187"/>
  <c r="I4780" i="187"/>
  <c r="I4779" i="187"/>
  <c r="I4778" i="187"/>
  <c r="I4777" i="187"/>
  <c r="I4776" i="187"/>
  <c r="I4775" i="187"/>
  <c r="I4774" i="187"/>
  <c r="I4773" i="187"/>
  <c r="I4772" i="187"/>
  <c r="I4771" i="187"/>
  <c r="I4770" i="187"/>
  <c r="I4769" i="187"/>
  <c r="I4768" i="187"/>
  <c r="I4767" i="187"/>
  <c r="I4766" i="187"/>
  <c r="I4765" i="187"/>
  <c r="I4764" i="187"/>
  <c r="I4763" i="187"/>
  <c r="I4762" i="187"/>
  <c r="I4761" i="187"/>
  <c r="I4760" i="187"/>
  <c r="I4759" i="187"/>
  <c r="I4758" i="187"/>
  <c r="I4757" i="187"/>
  <c r="I4756" i="187"/>
  <c r="I4755" i="187"/>
  <c r="I4754" i="187"/>
  <c r="I4753" i="187"/>
  <c r="I4752" i="187"/>
  <c r="I4751" i="187"/>
  <c r="I4750" i="187"/>
  <c r="I4749" i="187"/>
  <c r="I4748" i="187"/>
  <c r="I4747" i="187"/>
  <c r="I4746" i="187"/>
  <c r="I4745" i="187"/>
  <c r="I4744" i="187"/>
  <c r="I4743" i="187"/>
  <c r="I4742" i="187"/>
  <c r="I4741" i="187"/>
  <c r="I4740" i="187"/>
  <c r="I4739" i="187"/>
  <c r="I4738" i="187"/>
  <c r="I4737" i="187"/>
  <c r="I4736" i="187"/>
  <c r="I4735" i="187"/>
  <c r="I4734" i="187"/>
  <c r="I4733" i="187"/>
  <c r="I4732" i="187"/>
  <c r="I4731" i="187"/>
  <c r="I4730" i="187"/>
  <c r="I4729" i="187"/>
  <c r="I4728" i="187"/>
  <c r="I4727" i="187"/>
  <c r="I4726" i="187"/>
  <c r="I4725" i="187"/>
  <c r="I4724" i="187"/>
  <c r="I4723" i="187"/>
  <c r="I4722" i="187"/>
  <c r="I4721" i="187"/>
  <c r="I4720" i="187"/>
  <c r="I4719" i="187"/>
  <c r="I4718" i="187"/>
  <c r="I4717" i="187"/>
  <c r="I4716" i="187"/>
  <c r="I4715" i="187"/>
  <c r="I4714" i="187"/>
  <c r="I4713" i="187"/>
  <c r="I4712" i="187"/>
  <c r="I4711" i="187"/>
  <c r="I4710" i="187"/>
  <c r="I4709" i="187"/>
  <c r="I4708" i="187"/>
  <c r="I4707" i="187"/>
  <c r="I4706" i="187"/>
  <c r="I4705" i="187"/>
  <c r="I4704" i="187"/>
  <c r="I4703" i="187"/>
  <c r="I4702" i="187"/>
  <c r="I4701" i="187"/>
  <c r="I4700" i="187"/>
  <c r="I4699" i="187"/>
  <c r="I4698" i="187"/>
  <c r="I4697" i="187"/>
  <c r="I4696" i="187"/>
  <c r="I4695" i="187"/>
  <c r="I4694" i="187"/>
  <c r="I4693" i="187"/>
  <c r="I4692" i="187"/>
  <c r="I4691" i="187"/>
  <c r="I4690" i="187"/>
  <c r="I4689" i="187"/>
  <c r="I4688" i="187"/>
  <c r="I4687" i="187"/>
  <c r="I4686" i="187"/>
  <c r="I4685" i="187"/>
  <c r="I4684" i="187"/>
  <c r="I4683" i="187"/>
  <c r="I4682" i="187"/>
  <c r="I4681" i="187"/>
  <c r="I4680" i="187"/>
  <c r="I4679" i="187"/>
  <c r="I4678" i="187"/>
  <c r="I4677" i="187"/>
  <c r="I4676" i="187"/>
  <c r="I4675" i="187"/>
  <c r="I4674" i="187"/>
  <c r="I4673" i="187"/>
  <c r="I4672" i="187"/>
  <c r="I4671" i="187"/>
  <c r="I4670" i="187"/>
  <c r="I4669" i="187"/>
  <c r="I4668" i="187"/>
  <c r="I4667" i="187"/>
  <c r="I4666" i="187"/>
  <c r="I4665" i="187"/>
  <c r="I4664" i="187"/>
  <c r="I4663" i="187"/>
  <c r="I4662" i="187"/>
  <c r="I4661" i="187"/>
  <c r="I4660" i="187"/>
  <c r="I4659" i="187"/>
  <c r="I4658" i="187"/>
  <c r="I4657" i="187"/>
  <c r="I4656" i="187"/>
  <c r="I4655" i="187"/>
  <c r="I4654" i="187"/>
  <c r="I4653" i="187"/>
  <c r="I4652" i="187"/>
  <c r="I4651" i="187"/>
  <c r="I4650" i="187"/>
  <c r="I4649" i="187"/>
  <c r="I4648" i="187"/>
  <c r="I4647" i="187"/>
  <c r="I4646" i="187"/>
  <c r="I4645" i="187"/>
  <c r="I4644" i="187"/>
  <c r="I4643" i="187"/>
  <c r="I4642" i="187"/>
  <c r="I4641" i="187"/>
  <c r="I4640" i="187"/>
  <c r="I4639" i="187"/>
  <c r="I4638" i="187"/>
  <c r="I4637" i="187"/>
  <c r="I4636" i="187"/>
  <c r="I4635" i="187"/>
  <c r="I4634" i="187"/>
  <c r="I4633" i="187"/>
  <c r="I4632" i="187"/>
  <c r="I4631" i="187"/>
  <c r="I4630" i="187"/>
  <c r="I4629" i="187"/>
  <c r="I4628" i="187"/>
  <c r="I4627" i="187"/>
  <c r="I4626" i="187"/>
  <c r="I4625" i="187"/>
  <c r="I4624" i="187"/>
  <c r="I4623" i="187"/>
  <c r="I4622" i="187"/>
  <c r="I4621" i="187"/>
  <c r="I4620" i="187"/>
  <c r="I4619" i="187"/>
  <c r="I4618" i="187"/>
  <c r="I4617" i="187"/>
  <c r="I4616" i="187"/>
  <c r="I4615" i="187"/>
  <c r="I4614" i="187"/>
  <c r="I4613" i="187"/>
  <c r="I4612" i="187"/>
  <c r="I4611" i="187"/>
  <c r="I4610" i="187"/>
  <c r="I4609" i="187"/>
  <c r="I4608" i="187"/>
  <c r="I4607" i="187"/>
  <c r="I4606" i="187"/>
  <c r="I4605" i="187"/>
  <c r="I4604" i="187"/>
  <c r="I4603" i="187"/>
  <c r="I4602" i="187"/>
  <c r="I4601" i="187"/>
  <c r="I4600" i="187"/>
  <c r="I4599" i="187"/>
  <c r="I4598" i="187"/>
  <c r="I4597" i="187"/>
  <c r="I4596" i="187"/>
  <c r="I4595" i="187"/>
  <c r="I4594" i="187"/>
  <c r="I4593" i="187"/>
  <c r="I4592" i="187"/>
  <c r="I4591" i="187"/>
  <c r="I4590" i="187"/>
  <c r="I4589" i="187"/>
  <c r="I4588" i="187"/>
  <c r="I4587" i="187"/>
  <c r="I4586" i="187"/>
  <c r="I4585" i="187"/>
  <c r="I4584" i="187"/>
  <c r="I4583" i="187"/>
  <c r="I4582" i="187"/>
  <c r="I4581" i="187"/>
  <c r="I4580" i="187"/>
  <c r="I4579" i="187"/>
  <c r="I4578" i="187"/>
  <c r="I4577" i="187"/>
  <c r="I4576" i="187"/>
  <c r="I4575" i="187"/>
  <c r="I4574" i="187"/>
  <c r="I4573" i="187"/>
  <c r="I4572" i="187"/>
  <c r="I4571" i="187"/>
  <c r="I4570" i="187"/>
  <c r="I4569" i="187"/>
  <c r="I4568" i="187"/>
  <c r="I4567" i="187"/>
  <c r="I4566" i="187"/>
  <c r="I4565" i="187"/>
  <c r="I4564" i="187"/>
  <c r="I4563" i="187"/>
  <c r="I4562" i="187"/>
  <c r="I4561" i="187"/>
  <c r="I4560" i="187"/>
  <c r="I4559" i="187"/>
  <c r="I4558" i="187"/>
  <c r="I4557" i="187"/>
  <c r="I4556" i="187"/>
  <c r="I4555" i="187"/>
  <c r="I4554" i="187"/>
  <c r="I4553" i="187"/>
  <c r="I4552" i="187"/>
  <c r="I4551" i="187"/>
  <c r="I4550" i="187"/>
  <c r="I4549" i="187"/>
  <c r="I4548" i="187"/>
  <c r="I4547" i="187"/>
  <c r="I4546" i="187"/>
  <c r="I4545" i="187"/>
  <c r="I4544" i="187"/>
  <c r="I4543" i="187"/>
  <c r="I4542" i="187"/>
  <c r="I4541" i="187"/>
  <c r="I4540" i="187"/>
  <c r="I4539" i="187"/>
  <c r="I4538" i="187"/>
  <c r="I4537" i="187"/>
  <c r="I4536" i="187"/>
  <c r="I4535" i="187"/>
  <c r="I4534" i="187"/>
  <c r="I4533" i="187"/>
  <c r="I4532" i="187"/>
  <c r="I4531" i="187"/>
  <c r="I4530" i="187"/>
  <c r="I4529" i="187"/>
  <c r="I4528" i="187"/>
  <c r="I4527" i="187"/>
  <c r="I4526" i="187"/>
  <c r="I4525" i="187"/>
  <c r="I4524" i="187"/>
  <c r="I4523" i="187"/>
  <c r="I4522" i="187"/>
  <c r="I4521" i="187"/>
  <c r="I4520" i="187"/>
  <c r="I4519" i="187"/>
  <c r="I4518" i="187"/>
  <c r="I4517" i="187"/>
  <c r="I4516" i="187"/>
  <c r="I4515" i="187"/>
  <c r="I4514" i="187"/>
  <c r="I4513" i="187"/>
  <c r="I4512" i="187"/>
  <c r="I4511" i="187"/>
  <c r="I4510" i="187"/>
  <c r="I4509" i="187"/>
  <c r="I4508" i="187"/>
  <c r="I4507" i="187"/>
  <c r="I4506" i="187"/>
  <c r="I4505" i="187"/>
  <c r="I4504" i="187"/>
  <c r="I4503" i="187"/>
  <c r="I4502" i="187"/>
  <c r="I4501" i="187"/>
  <c r="I4500" i="187"/>
  <c r="I4499" i="187"/>
  <c r="I4498" i="187"/>
  <c r="I4497" i="187"/>
  <c r="I4496" i="187"/>
  <c r="I4495" i="187"/>
  <c r="I4494" i="187"/>
  <c r="I4493" i="187"/>
  <c r="I4492" i="187"/>
  <c r="I4491" i="187"/>
  <c r="I4490" i="187"/>
  <c r="I4489" i="187"/>
  <c r="I4488" i="187"/>
  <c r="I4487" i="187"/>
  <c r="I4486" i="187"/>
  <c r="I4485" i="187"/>
  <c r="I4484" i="187"/>
  <c r="I4483" i="187"/>
  <c r="I4482" i="187"/>
  <c r="I4481" i="187"/>
  <c r="I4480" i="187"/>
  <c r="I4479" i="187"/>
  <c r="I4478" i="187"/>
  <c r="I4477" i="187"/>
  <c r="I4476" i="187"/>
  <c r="I4475" i="187"/>
  <c r="I4474" i="187"/>
  <c r="I4473" i="187"/>
  <c r="I4472" i="187"/>
  <c r="I4471" i="187"/>
  <c r="I4470" i="187"/>
  <c r="I4469" i="187"/>
  <c r="I4468" i="187"/>
  <c r="I4467" i="187"/>
  <c r="I4466" i="187"/>
  <c r="I4465" i="187"/>
  <c r="I4464" i="187"/>
  <c r="I4463" i="187"/>
  <c r="I4462" i="187"/>
  <c r="I4461" i="187"/>
  <c r="I4460" i="187"/>
  <c r="I4459" i="187"/>
  <c r="I4458" i="187"/>
  <c r="I4457" i="187"/>
  <c r="I4456" i="187"/>
  <c r="I4455" i="187"/>
  <c r="I4454" i="187"/>
  <c r="I4453" i="187"/>
  <c r="I4452" i="187"/>
  <c r="I4451" i="187"/>
  <c r="I4450" i="187"/>
  <c r="I4449" i="187"/>
  <c r="I4448" i="187"/>
  <c r="I4447" i="187"/>
  <c r="I4446" i="187"/>
  <c r="I4445" i="187"/>
  <c r="I4444" i="187"/>
  <c r="I4443" i="187"/>
  <c r="I4442" i="187"/>
  <c r="I4441" i="187"/>
  <c r="I4440" i="187"/>
  <c r="I4439" i="187"/>
  <c r="I4438" i="187"/>
  <c r="I4437" i="187"/>
  <c r="I4436" i="187"/>
  <c r="I4435" i="187"/>
  <c r="I4434" i="187"/>
  <c r="I4433" i="187"/>
  <c r="I4432" i="187"/>
  <c r="I4431" i="187"/>
  <c r="I4430" i="187"/>
  <c r="I4429" i="187"/>
  <c r="I4428" i="187"/>
  <c r="I4427" i="187"/>
  <c r="I4426" i="187"/>
  <c r="I4425" i="187"/>
  <c r="I4424" i="187"/>
  <c r="I4423" i="187"/>
  <c r="I4422" i="187"/>
  <c r="I4421" i="187"/>
  <c r="I4420" i="187"/>
  <c r="I4419" i="187"/>
  <c r="I4418" i="187"/>
  <c r="I4417" i="187"/>
  <c r="I4416" i="187"/>
  <c r="I4415" i="187"/>
  <c r="I4414" i="187"/>
  <c r="I4413" i="187"/>
  <c r="I4412" i="187"/>
  <c r="I4411" i="187"/>
  <c r="I4410" i="187"/>
  <c r="I4409" i="187"/>
  <c r="I4408" i="187"/>
  <c r="I4407" i="187"/>
  <c r="I4406" i="187"/>
  <c r="I4405" i="187"/>
  <c r="I4404" i="187"/>
  <c r="I4403" i="187"/>
  <c r="I4402" i="187"/>
  <c r="I4401" i="187"/>
  <c r="I4400" i="187"/>
  <c r="I4399" i="187"/>
  <c r="I4398" i="187"/>
  <c r="I4397" i="187"/>
  <c r="I4396" i="187"/>
  <c r="I4395" i="187"/>
  <c r="I4394" i="187"/>
  <c r="I4393" i="187"/>
  <c r="I4392" i="187"/>
  <c r="I4391" i="187"/>
  <c r="I4390" i="187"/>
  <c r="I4389" i="187"/>
  <c r="I4388" i="187"/>
  <c r="I4387" i="187"/>
  <c r="I4386" i="187"/>
  <c r="I4385" i="187"/>
  <c r="I4384" i="187"/>
  <c r="I4383" i="187"/>
  <c r="I4382" i="187"/>
  <c r="I4381" i="187"/>
  <c r="I4380" i="187"/>
  <c r="I4379" i="187"/>
  <c r="I4378" i="187"/>
  <c r="I4377" i="187"/>
  <c r="I4376" i="187"/>
  <c r="I4375" i="187"/>
  <c r="I4374" i="187"/>
  <c r="I4373" i="187"/>
  <c r="I4372" i="187"/>
  <c r="I4371" i="187"/>
  <c r="I4370" i="187"/>
  <c r="I4369" i="187"/>
  <c r="I4368" i="187"/>
  <c r="I4367" i="187"/>
  <c r="I4366" i="187"/>
  <c r="I4365" i="187"/>
  <c r="I4364" i="187"/>
  <c r="I4363" i="187"/>
  <c r="I4362" i="187"/>
  <c r="I4361" i="187"/>
  <c r="I4360" i="187"/>
  <c r="I4359" i="187"/>
  <c r="I4358" i="187"/>
  <c r="I4357" i="187"/>
  <c r="I4356" i="187"/>
  <c r="I4355" i="187"/>
  <c r="I4354" i="187"/>
  <c r="I4353" i="187"/>
  <c r="I4352" i="187"/>
  <c r="I4351" i="187"/>
  <c r="I4350" i="187"/>
  <c r="I4349" i="187"/>
  <c r="I4348" i="187"/>
  <c r="I4347" i="187"/>
  <c r="I4346" i="187"/>
  <c r="I4345" i="187"/>
  <c r="I4344" i="187"/>
  <c r="I4343" i="187"/>
  <c r="I4342" i="187"/>
  <c r="I4341" i="187"/>
  <c r="I4340" i="187"/>
  <c r="I4339" i="187"/>
  <c r="I4338" i="187"/>
  <c r="I4337" i="187"/>
  <c r="I4336" i="187"/>
  <c r="I4335" i="187"/>
  <c r="I4334" i="187"/>
  <c r="I4333" i="187"/>
  <c r="I4332" i="187"/>
  <c r="I4331" i="187"/>
  <c r="I4330" i="187"/>
  <c r="I4329" i="187"/>
  <c r="I4328" i="187"/>
  <c r="I4327" i="187"/>
  <c r="I4326" i="187"/>
  <c r="I4325" i="187"/>
  <c r="I4324" i="187"/>
  <c r="I4323" i="187"/>
  <c r="I4322" i="187"/>
  <c r="I4321" i="187"/>
  <c r="I4320" i="187"/>
  <c r="I4319" i="187"/>
  <c r="I4318" i="187"/>
  <c r="I4317" i="187"/>
  <c r="I4316" i="187"/>
  <c r="I4315" i="187"/>
  <c r="I4314" i="187"/>
  <c r="I4313" i="187"/>
  <c r="I4312" i="187"/>
  <c r="I4311" i="187"/>
  <c r="I4310" i="187"/>
  <c r="I4309" i="187"/>
  <c r="I4308" i="187"/>
  <c r="I4307" i="187"/>
  <c r="I4306" i="187"/>
  <c r="I4305" i="187"/>
  <c r="I4304" i="187"/>
  <c r="I4303" i="187"/>
  <c r="I4302" i="187"/>
  <c r="I4301" i="187"/>
  <c r="I4300" i="187"/>
  <c r="I4299" i="187"/>
  <c r="I4298" i="187"/>
  <c r="I4297" i="187"/>
  <c r="I4296" i="187"/>
  <c r="I4295" i="187"/>
  <c r="I4294" i="187"/>
  <c r="I4293" i="187"/>
  <c r="I4292" i="187"/>
  <c r="I4291" i="187"/>
  <c r="I4290" i="187"/>
  <c r="I4289" i="187"/>
  <c r="I4288" i="187"/>
  <c r="I4287" i="187"/>
  <c r="I4286" i="187"/>
  <c r="I4285" i="187"/>
  <c r="I4284" i="187"/>
  <c r="I4283" i="187"/>
  <c r="I4282" i="187"/>
  <c r="I4281" i="187"/>
  <c r="I4280" i="187"/>
  <c r="I4279" i="187"/>
  <c r="I4278" i="187"/>
  <c r="I4277" i="187"/>
  <c r="I4276" i="187"/>
  <c r="I4275" i="187"/>
  <c r="I4274" i="187"/>
  <c r="I4273" i="187"/>
  <c r="I4272" i="187"/>
  <c r="I4271" i="187"/>
  <c r="I4270" i="187"/>
  <c r="I4269" i="187"/>
  <c r="I4268" i="187"/>
  <c r="I4267" i="187"/>
  <c r="I4266" i="187"/>
  <c r="I4265" i="187"/>
  <c r="I4264" i="187"/>
  <c r="I4263" i="187"/>
  <c r="I4262" i="187"/>
  <c r="I4261" i="187"/>
  <c r="I4260" i="187"/>
  <c r="I4259" i="187"/>
  <c r="I4258" i="187"/>
  <c r="I4257" i="187"/>
  <c r="I4256" i="187"/>
  <c r="I4255" i="187"/>
  <c r="I4254" i="187"/>
  <c r="I4253" i="187"/>
  <c r="I4252" i="187"/>
  <c r="I4251" i="187"/>
  <c r="I4250" i="187"/>
  <c r="I4249" i="187"/>
  <c r="I4248" i="187"/>
  <c r="I4247" i="187"/>
  <c r="I4246" i="187"/>
  <c r="I4245" i="187"/>
  <c r="I4244" i="187"/>
  <c r="I4243" i="187"/>
  <c r="I4242" i="187"/>
  <c r="I4241" i="187"/>
  <c r="I4240" i="187"/>
  <c r="I4239" i="187"/>
  <c r="I4238" i="187"/>
  <c r="I4237" i="187"/>
  <c r="I4236" i="187"/>
  <c r="I4235" i="187"/>
  <c r="I4234" i="187"/>
  <c r="I4233" i="187"/>
  <c r="I4232" i="187"/>
  <c r="I4231" i="187"/>
  <c r="I4230" i="187"/>
  <c r="I4229" i="187"/>
  <c r="I4228" i="187"/>
  <c r="I4227" i="187"/>
  <c r="I4226" i="187"/>
  <c r="I4225" i="187"/>
  <c r="I4224" i="187"/>
  <c r="I4223" i="187"/>
  <c r="I4222" i="187"/>
  <c r="I4221" i="187"/>
  <c r="I4220" i="187"/>
  <c r="I4219" i="187"/>
  <c r="I4218" i="187"/>
  <c r="I4217" i="187"/>
  <c r="I4216" i="187"/>
  <c r="I4215" i="187"/>
  <c r="I4214" i="187"/>
  <c r="I4213" i="187"/>
  <c r="I4212" i="187"/>
  <c r="I4211" i="187"/>
  <c r="I4210" i="187"/>
  <c r="I4209" i="187"/>
  <c r="I4208" i="187"/>
  <c r="I4207" i="187"/>
  <c r="I4206" i="187"/>
  <c r="I4205" i="187"/>
  <c r="I4204" i="187"/>
  <c r="I4203" i="187"/>
  <c r="I4202" i="187"/>
  <c r="I4201" i="187"/>
  <c r="I4200" i="187"/>
  <c r="I4199" i="187"/>
  <c r="I4198" i="187"/>
  <c r="I4197" i="187"/>
  <c r="I4196" i="187"/>
  <c r="I4195" i="187"/>
  <c r="I4194" i="187"/>
  <c r="I4193" i="187"/>
  <c r="I4192" i="187"/>
  <c r="I4191" i="187"/>
  <c r="I4190" i="187"/>
  <c r="I4189" i="187"/>
  <c r="I4188" i="187"/>
  <c r="I4187" i="187"/>
  <c r="I4186" i="187"/>
  <c r="I4185" i="187"/>
  <c r="I4184" i="187"/>
  <c r="I4183" i="187"/>
  <c r="I4182" i="187"/>
  <c r="I4181" i="187"/>
  <c r="I4180" i="187"/>
  <c r="I4179" i="187"/>
  <c r="I4178" i="187"/>
  <c r="I4177" i="187"/>
  <c r="I4176" i="187"/>
  <c r="I4175" i="187"/>
  <c r="I4174" i="187"/>
  <c r="I4173" i="187"/>
  <c r="I4172" i="187"/>
  <c r="I4171" i="187"/>
  <c r="I4170" i="187"/>
  <c r="I4169" i="187"/>
  <c r="I4168" i="187"/>
  <c r="I4167" i="187"/>
  <c r="I4166" i="187"/>
  <c r="I4165" i="187"/>
  <c r="I4164" i="187"/>
  <c r="I4163" i="187"/>
  <c r="I4162" i="187"/>
  <c r="I4161" i="187"/>
  <c r="I4160" i="187"/>
  <c r="I4159" i="187"/>
  <c r="I4158" i="187"/>
  <c r="I4157" i="187"/>
  <c r="I4156" i="187"/>
  <c r="I4155" i="187"/>
  <c r="I4154" i="187"/>
  <c r="I4153" i="187"/>
  <c r="I4152" i="187"/>
  <c r="I4151" i="187"/>
  <c r="I4150" i="187"/>
  <c r="I4149" i="187"/>
  <c r="I4148" i="187"/>
  <c r="I4147" i="187"/>
  <c r="I4146" i="187"/>
  <c r="I4145" i="187"/>
  <c r="I4144" i="187"/>
  <c r="I4143" i="187"/>
  <c r="I4142" i="187"/>
  <c r="I4141" i="187"/>
  <c r="I4140" i="187"/>
  <c r="I4139" i="187"/>
  <c r="I4138" i="187"/>
  <c r="I4137" i="187"/>
  <c r="I4136" i="187"/>
  <c r="I4135" i="187"/>
  <c r="I4134" i="187"/>
  <c r="I4133" i="187"/>
  <c r="I4132" i="187"/>
  <c r="I4131" i="187"/>
  <c r="I4130" i="187"/>
  <c r="I4129" i="187"/>
  <c r="I4128" i="187"/>
  <c r="I4127" i="187"/>
  <c r="I4126" i="187"/>
  <c r="I4125" i="187"/>
  <c r="I4124" i="187"/>
  <c r="I4123" i="187"/>
  <c r="I4122" i="187"/>
  <c r="I4121" i="187"/>
  <c r="I4120" i="187"/>
  <c r="I4119" i="187"/>
  <c r="I4118" i="187"/>
  <c r="I4117" i="187"/>
  <c r="I4116" i="187"/>
  <c r="I4115" i="187"/>
  <c r="I4114" i="187"/>
  <c r="I4113" i="187"/>
  <c r="I4112" i="187"/>
  <c r="I4111" i="187"/>
  <c r="I4110" i="187"/>
  <c r="I4109" i="187"/>
  <c r="I4108" i="187"/>
  <c r="I4107" i="187"/>
  <c r="I4106" i="187"/>
  <c r="I4105" i="187"/>
  <c r="I4104" i="187"/>
  <c r="I4103" i="187"/>
  <c r="I4102" i="187"/>
  <c r="I4101" i="187"/>
  <c r="I4100" i="187"/>
  <c r="I4099" i="187"/>
  <c r="I4098" i="187"/>
  <c r="I4097" i="187"/>
  <c r="I4096" i="187"/>
  <c r="I4095" i="187"/>
  <c r="I4094" i="187"/>
  <c r="I4093" i="187"/>
  <c r="I4092" i="187"/>
  <c r="I4091" i="187"/>
  <c r="I4090" i="187"/>
  <c r="I4089" i="187"/>
  <c r="I4088" i="187"/>
  <c r="I4087" i="187"/>
  <c r="I4086" i="187"/>
  <c r="I4085" i="187"/>
  <c r="I4084" i="187"/>
  <c r="I4083" i="187"/>
  <c r="I4082" i="187"/>
  <c r="I4081" i="187"/>
  <c r="I4080" i="187"/>
  <c r="I4079" i="187"/>
  <c r="I4078" i="187"/>
  <c r="I4077" i="187"/>
  <c r="I4076" i="187"/>
  <c r="I4075" i="187"/>
  <c r="I4074" i="187"/>
  <c r="I4073" i="187"/>
  <c r="I4072" i="187"/>
  <c r="I4071" i="187"/>
  <c r="I4070" i="187"/>
  <c r="I4069" i="187"/>
  <c r="I4068" i="187"/>
  <c r="I4067" i="187"/>
  <c r="I4066" i="187"/>
  <c r="I4065" i="187"/>
  <c r="I4064" i="187"/>
  <c r="I4063" i="187"/>
  <c r="I4062" i="187"/>
  <c r="I4061" i="187"/>
  <c r="I4060" i="187"/>
  <c r="I4059" i="187"/>
  <c r="I4058" i="187"/>
  <c r="I4057" i="187"/>
  <c r="I4056" i="187"/>
  <c r="I4055" i="187"/>
  <c r="I4054" i="187"/>
  <c r="I4053" i="187"/>
  <c r="I4052" i="187"/>
  <c r="I4051" i="187"/>
  <c r="I4050" i="187"/>
  <c r="I4049" i="187"/>
  <c r="I4048" i="187"/>
  <c r="I4047" i="187"/>
  <c r="I4046" i="187"/>
  <c r="I4045" i="187"/>
  <c r="I4044" i="187"/>
  <c r="I4043" i="187"/>
  <c r="I4042" i="187"/>
  <c r="I4041" i="187"/>
  <c r="I4040" i="187"/>
  <c r="I4039" i="187"/>
  <c r="I4038" i="187"/>
  <c r="I4037" i="187"/>
  <c r="I4036" i="187"/>
  <c r="I4035" i="187"/>
  <c r="I4034" i="187"/>
  <c r="I4033" i="187"/>
  <c r="I4032" i="187"/>
  <c r="I4031" i="187"/>
  <c r="I4030" i="187"/>
  <c r="I4029" i="187"/>
  <c r="I4028" i="187"/>
  <c r="I4027" i="187"/>
  <c r="I4026" i="187"/>
  <c r="I4025" i="187"/>
  <c r="I4024" i="187"/>
  <c r="I4023" i="187"/>
  <c r="I4022" i="187"/>
  <c r="I4021" i="187"/>
  <c r="I4020" i="187"/>
  <c r="I4019" i="187"/>
  <c r="I4018" i="187"/>
  <c r="I4017" i="187"/>
  <c r="I4016" i="187"/>
  <c r="I4015" i="187"/>
  <c r="I4014" i="187"/>
  <c r="I4013" i="187"/>
  <c r="I4012" i="187"/>
  <c r="I4011" i="187"/>
  <c r="I4010" i="187"/>
  <c r="I4009" i="187"/>
  <c r="I4008" i="187"/>
  <c r="I4007" i="187"/>
  <c r="I4006" i="187"/>
  <c r="I4005" i="187"/>
  <c r="I4004" i="187"/>
  <c r="I4003" i="187"/>
  <c r="I4002" i="187"/>
  <c r="I4001" i="187"/>
  <c r="I4000" i="187"/>
  <c r="I3999" i="187"/>
  <c r="I3998" i="187"/>
  <c r="I3997" i="187"/>
  <c r="I3996" i="187"/>
  <c r="I3995" i="187"/>
  <c r="I3994" i="187"/>
  <c r="I3993" i="187"/>
  <c r="I3992" i="187"/>
  <c r="I3991" i="187"/>
  <c r="I3990" i="187"/>
  <c r="I3989" i="187"/>
  <c r="I3988" i="187"/>
  <c r="I3987" i="187"/>
  <c r="I3986" i="187"/>
  <c r="I3985" i="187"/>
  <c r="I3984" i="187"/>
  <c r="I3983" i="187"/>
  <c r="I3982" i="187"/>
  <c r="I3981" i="187"/>
  <c r="I3980" i="187"/>
  <c r="I3979" i="187"/>
  <c r="I3978" i="187"/>
  <c r="I3977" i="187"/>
  <c r="I3976" i="187"/>
  <c r="I3975" i="187"/>
  <c r="I3974" i="187"/>
  <c r="I3973" i="187"/>
  <c r="I3972" i="187"/>
  <c r="I3971" i="187"/>
  <c r="I3970" i="187"/>
  <c r="I3969" i="187"/>
  <c r="I3968" i="187"/>
  <c r="I3967" i="187"/>
  <c r="I3966" i="187"/>
  <c r="I3965" i="187"/>
  <c r="I3964" i="187"/>
  <c r="I3963" i="187"/>
  <c r="I3962" i="187"/>
  <c r="I3961" i="187"/>
  <c r="I3960" i="187"/>
  <c r="I3959" i="187"/>
  <c r="I3958" i="187"/>
  <c r="I3957" i="187"/>
  <c r="I3956" i="187"/>
  <c r="I3955" i="187"/>
  <c r="I3954" i="187"/>
  <c r="I3953" i="187"/>
  <c r="I3952" i="187"/>
  <c r="I3951" i="187"/>
  <c r="I3950" i="187"/>
  <c r="I3949" i="187"/>
  <c r="I3948" i="187"/>
  <c r="I3947" i="187"/>
  <c r="I3946" i="187"/>
  <c r="I3945" i="187"/>
  <c r="I3944" i="187"/>
  <c r="I3943" i="187"/>
  <c r="I3942" i="187"/>
  <c r="I3941" i="187"/>
  <c r="I3940" i="187"/>
  <c r="I3939" i="187"/>
  <c r="I3938" i="187"/>
  <c r="I3937" i="187"/>
  <c r="I3936" i="187"/>
  <c r="I3935" i="187"/>
  <c r="I3934" i="187"/>
  <c r="I3933" i="187"/>
  <c r="I3932" i="187"/>
  <c r="I3931" i="187"/>
  <c r="I3930" i="187"/>
  <c r="I3929" i="187"/>
  <c r="I3928" i="187"/>
  <c r="I3927" i="187"/>
  <c r="I3926" i="187"/>
  <c r="I3925" i="187"/>
  <c r="I3924" i="187"/>
  <c r="I3923" i="187"/>
  <c r="I3922" i="187"/>
  <c r="I3921" i="187"/>
  <c r="I3920" i="187"/>
  <c r="I3919" i="187"/>
  <c r="I3918" i="187"/>
  <c r="I3917" i="187"/>
  <c r="I3916" i="187"/>
  <c r="I3915" i="187"/>
  <c r="I3914" i="187"/>
  <c r="I3913" i="187"/>
  <c r="I3912" i="187"/>
  <c r="I3911" i="187"/>
  <c r="I3910" i="187"/>
  <c r="I3909" i="187"/>
  <c r="I3908" i="187"/>
  <c r="I3907" i="187"/>
  <c r="I3906" i="187"/>
  <c r="I3905" i="187"/>
  <c r="I3904" i="187"/>
  <c r="I3903" i="187"/>
  <c r="I3902" i="187"/>
  <c r="I3901" i="187"/>
  <c r="I3900" i="187"/>
  <c r="I3889" i="187"/>
  <c r="I3888" i="187"/>
  <c r="I3867" i="187"/>
  <c r="I3896" i="187"/>
  <c r="I3866" i="187"/>
  <c r="I3865" i="187"/>
  <c r="I3864" i="187"/>
  <c r="I3863" i="187"/>
  <c r="I3862" i="187"/>
  <c r="I3861" i="187"/>
  <c r="I3860" i="187"/>
  <c r="I3859" i="187"/>
  <c r="I3858" i="187"/>
  <c r="I3857" i="187"/>
  <c r="I3856" i="187"/>
  <c r="I3855" i="187"/>
  <c r="I3895" i="187"/>
  <c r="I3854" i="187"/>
  <c r="I3853" i="187"/>
  <c r="I3852" i="187"/>
  <c r="I3851" i="187"/>
  <c r="I3894" i="187"/>
  <c r="I3850" i="187"/>
  <c r="I3849" i="187"/>
  <c r="I3848" i="187"/>
  <c r="I3887" i="187"/>
  <c r="I3893" i="187"/>
  <c r="I3885" i="187"/>
  <c r="I3884" i="187"/>
  <c r="I3883" i="187"/>
  <c r="I3882" i="187"/>
  <c r="I3892" i="187"/>
  <c r="I3881" i="187"/>
  <c r="I3880" i="187"/>
  <c r="I3879" i="187"/>
  <c r="I3878" i="187"/>
  <c r="I3877" i="187"/>
  <c r="I3876" i="187"/>
  <c r="I3891" i="187"/>
  <c r="I3875" i="187"/>
  <c r="I3874" i="187"/>
  <c r="I3873" i="187"/>
  <c r="I3872" i="187"/>
  <c r="I3890" i="187"/>
  <c r="I3871" i="187"/>
  <c r="I3870" i="187"/>
  <c r="I3869" i="187"/>
  <c r="I3868" i="187"/>
  <c r="I3847" i="187"/>
  <c r="I3846" i="187"/>
  <c r="I3845" i="187"/>
  <c r="I3844" i="187"/>
  <c r="I3843" i="187"/>
  <c r="I3842" i="187"/>
  <c r="I3841" i="187"/>
  <c r="I3840" i="187"/>
  <c r="I3839" i="187"/>
  <c r="I3838" i="187"/>
  <c r="I3837" i="187"/>
  <c r="I3836" i="187"/>
  <c r="I3835" i="187"/>
  <c r="I3834" i="187"/>
  <c r="I3833" i="187"/>
  <c r="I3832" i="187"/>
  <c r="I3831" i="187"/>
  <c r="I3830" i="187"/>
  <c r="I3829" i="187"/>
  <c r="I3828" i="187"/>
  <c r="I3827" i="187"/>
  <c r="I3826" i="187"/>
  <c r="I1231" i="187"/>
  <c r="I1230" i="187"/>
  <c r="I1229" i="187"/>
  <c r="I1228" i="187"/>
  <c r="I1227" i="187"/>
  <c r="I1226" i="187"/>
  <c r="I1225" i="187"/>
  <c r="I1224" i="187"/>
  <c r="I1223" i="187"/>
  <c r="I1222" i="187"/>
  <c r="I1221" i="187"/>
  <c r="I1220" i="187"/>
  <c r="J1217" i="187"/>
  <c r="I1214" i="187"/>
  <c r="I1213" i="187"/>
  <c r="I1212" i="187"/>
  <c r="I1211" i="187"/>
  <c r="I1210" i="187"/>
  <c r="I1209" i="187"/>
  <c r="I1208" i="187"/>
  <c r="I1207" i="187"/>
  <c r="I1206" i="187"/>
  <c r="I1205" i="187"/>
  <c r="I1204" i="187"/>
  <c r="I1203" i="187"/>
  <c r="J1200" i="187"/>
  <c r="I1197" i="187"/>
  <c r="I1196" i="187"/>
  <c r="I1195" i="187"/>
  <c r="I1194" i="187"/>
  <c r="I1193" i="187"/>
  <c r="I1192" i="187"/>
  <c r="I1191" i="187"/>
  <c r="I1190" i="187"/>
  <c r="I1189" i="187"/>
  <c r="I1188" i="187"/>
  <c r="I1187" i="187"/>
  <c r="I1186" i="187"/>
  <c r="J1183" i="187"/>
  <c r="I1180" i="187"/>
  <c r="I1179" i="187"/>
  <c r="I1178" i="187"/>
  <c r="I1177" i="187"/>
  <c r="I1176" i="187"/>
  <c r="I1175" i="187"/>
  <c r="I1174" i="187"/>
  <c r="I1173" i="187"/>
  <c r="I1172" i="187"/>
  <c r="I1171" i="187"/>
  <c r="I1170" i="187"/>
  <c r="I1169" i="187"/>
  <c r="J1166" i="187"/>
  <c r="I1163" i="187"/>
  <c r="I1162" i="187"/>
  <c r="I1161" i="187"/>
  <c r="I1160" i="187"/>
  <c r="I1159" i="187"/>
  <c r="I1158" i="187"/>
  <c r="I1157" i="187"/>
  <c r="I1156" i="187"/>
  <c r="I1155" i="187"/>
  <c r="I1154" i="187"/>
  <c r="I1153" i="187"/>
  <c r="I1152" i="187"/>
  <c r="J1149" i="187"/>
  <c r="I1146" i="187"/>
  <c r="I1145" i="187"/>
  <c r="I1144" i="187"/>
  <c r="I1143" i="187"/>
  <c r="I1142" i="187"/>
  <c r="I1141" i="187"/>
  <c r="I1140" i="187"/>
  <c r="I1139" i="187"/>
  <c r="I1138" i="187"/>
  <c r="I1137" i="187"/>
  <c r="I1136" i="187"/>
  <c r="I1135" i="187"/>
  <c r="J1132" i="187"/>
  <c r="I1129" i="187"/>
  <c r="I1128" i="187"/>
  <c r="I1127" i="187"/>
  <c r="I1126" i="187"/>
  <c r="I1125" i="187"/>
  <c r="I1124" i="187"/>
  <c r="I1123" i="187"/>
  <c r="I1122" i="187"/>
  <c r="I1121" i="187"/>
  <c r="I1120" i="187"/>
  <c r="I1119" i="187"/>
  <c r="I1118" i="187"/>
  <c r="J1115" i="187"/>
  <c r="I1112" i="187"/>
  <c r="I1111" i="187"/>
  <c r="I1110" i="187"/>
  <c r="I1109" i="187"/>
  <c r="I1108" i="187"/>
  <c r="I1107" i="187"/>
  <c r="I1106" i="187"/>
  <c r="I1105" i="187"/>
  <c r="I1104" i="187"/>
  <c r="I1103" i="187"/>
  <c r="I1102" i="187"/>
  <c r="I1101" i="187"/>
  <c r="J1098" i="187"/>
  <c r="I1095" i="187"/>
  <c r="I1094" i="187"/>
  <c r="I1093" i="187"/>
  <c r="I1092" i="187"/>
  <c r="I1091" i="187"/>
  <c r="I1090" i="187"/>
  <c r="I1089" i="187"/>
  <c r="I1088" i="187"/>
  <c r="I1087" i="187"/>
  <c r="I1086" i="187"/>
  <c r="I1085" i="187"/>
  <c r="I1084" i="187"/>
  <c r="J1081" i="187"/>
  <c r="I1078" i="187"/>
  <c r="I1077" i="187"/>
  <c r="I1076" i="187"/>
  <c r="I1075" i="187"/>
  <c r="I1074" i="187"/>
  <c r="I1073" i="187"/>
  <c r="I1072" i="187"/>
  <c r="I1071" i="187"/>
  <c r="I1070" i="187"/>
  <c r="I1069" i="187"/>
  <c r="I1068" i="187"/>
  <c r="I1067" i="187"/>
  <c r="J1064" i="187"/>
  <c r="I1061" i="187"/>
  <c r="I1060" i="187"/>
  <c r="I1059" i="187"/>
  <c r="I1058" i="187"/>
  <c r="I1057" i="187"/>
  <c r="I1056" i="187"/>
  <c r="I1055" i="187"/>
  <c r="I1054" i="187"/>
  <c r="I1053" i="187"/>
  <c r="I1052" i="187"/>
  <c r="I1051" i="187"/>
  <c r="I1050" i="187"/>
  <c r="J1047" i="187"/>
  <c r="I1044" i="187"/>
  <c r="I1043" i="187"/>
  <c r="I1042" i="187"/>
  <c r="I1041" i="187"/>
  <c r="I1040" i="187"/>
  <c r="I1039" i="187"/>
  <c r="I1038" i="187"/>
  <c r="I1037" i="187"/>
  <c r="I1036" i="187"/>
  <c r="I1035" i="187"/>
  <c r="I1034" i="187"/>
  <c r="I1033" i="187"/>
  <c r="J1030" i="187"/>
  <c r="J1026" i="187"/>
  <c r="I1025" i="187"/>
  <c r="I1024" i="187"/>
  <c r="I1023" i="187"/>
  <c r="I1022" i="187"/>
  <c r="I1021" i="187"/>
  <c r="I1020" i="187"/>
  <c r="I1019" i="187"/>
  <c r="I1018" i="187"/>
  <c r="I1017" i="187"/>
  <c r="I1016" i="187"/>
  <c r="I1015" i="187"/>
  <c r="I1014" i="187"/>
  <c r="I1013" i="187"/>
  <c r="I1012" i="187"/>
  <c r="I1011" i="187"/>
  <c r="I1010" i="187"/>
  <c r="I1009" i="187"/>
  <c r="I1008" i="187"/>
  <c r="I1007" i="187"/>
  <c r="I1006" i="187"/>
  <c r="I1005" i="187"/>
  <c r="I1004" i="187"/>
  <c r="I1003" i="187"/>
  <c r="I1002" i="187"/>
  <c r="I1001" i="187"/>
  <c r="I1000" i="187"/>
  <c r="I999" i="187"/>
  <c r="I998" i="187"/>
  <c r="I997" i="187"/>
  <c r="I996" i="187"/>
  <c r="I995" i="187"/>
  <c r="I994" i="187"/>
  <c r="I993" i="187"/>
  <c r="I992" i="187"/>
  <c r="I991" i="187"/>
  <c r="I990" i="187"/>
  <c r="I989" i="187"/>
  <c r="I988" i="187"/>
  <c r="I987" i="187"/>
  <c r="I986" i="187"/>
  <c r="I985" i="187"/>
  <c r="I984" i="187"/>
  <c r="I983" i="187"/>
  <c r="I982" i="187"/>
  <c r="I981" i="187"/>
  <c r="I980" i="187"/>
  <c r="I979" i="187"/>
  <c r="I978" i="187"/>
  <c r="I977" i="187"/>
  <c r="I976" i="187"/>
  <c r="I975" i="187"/>
  <c r="I974" i="187"/>
  <c r="I973" i="187"/>
  <c r="I972" i="187"/>
  <c r="I971" i="187"/>
  <c r="I970" i="187"/>
  <c r="I969" i="187"/>
  <c r="I968" i="187"/>
  <c r="I967" i="187"/>
  <c r="I966" i="187"/>
  <c r="I965" i="187"/>
  <c r="I964" i="187"/>
  <c r="I963" i="187"/>
  <c r="I962" i="187"/>
  <c r="I961" i="187"/>
  <c r="I960" i="187"/>
  <c r="I959" i="187"/>
  <c r="I958" i="187"/>
  <c r="I957" i="187"/>
  <c r="I956" i="187"/>
  <c r="I955" i="187"/>
  <c r="I954" i="187"/>
  <c r="I953" i="187"/>
  <c r="I952" i="187"/>
  <c r="J950" i="187"/>
  <c r="I949" i="187"/>
  <c r="I948" i="187"/>
  <c r="I947" i="187"/>
  <c r="I946" i="187"/>
  <c r="I945" i="187"/>
  <c r="I944" i="187"/>
  <c r="I943" i="187"/>
  <c r="I942" i="187"/>
  <c r="I941" i="187"/>
  <c r="I940" i="187"/>
  <c r="I939" i="187"/>
  <c r="I938" i="187"/>
  <c r="I937" i="187"/>
  <c r="I936" i="187"/>
  <c r="I935" i="187"/>
  <c r="I934" i="187"/>
  <c r="I933" i="187"/>
  <c r="I932" i="187"/>
  <c r="I931" i="187"/>
  <c r="I930" i="187"/>
  <c r="I929" i="187"/>
  <c r="I928" i="187"/>
  <c r="I927" i="187"/>
  <c r="I926" i="187"/>
  <c r="I925" i="187"/>
  <c r="I924" i="187"/>
  <c r="I923" i="187"/>
  <c r="I922" i="187"/>
  <c r="I921" i="187"/>
  <c r="I920" i="187"/>
  <c r="I919" i="187"/>
  <c r="I918" i="187"/>
  <c r="I917" i="187"/>
  <c r="I916" i="187"/>
  <c r="I915" i="187"/>
  <c r="I914" i="187"/>
  <c r="I913" i="187"/>
  <c r="I912" i="187"/>
  <c r="I911" i="187"/>
  <c r="I910" i="187"/>
  <c r="I909" i="187"/>
  <c r="I908" i="187"/>
  <c r="I907" i="187"/>
  <c r="I906" i="187"/>
  <c r="I905" i="187"/>
  <c r="I904" i="187"/>
  <c r="I903" i="187"/>
  <c r="I902" i="187"/>
  <c r="I901" i="187"/>
  <c r="I900" i="187"/>
  <c r="I899" i="187"/>
  <c r="I898" i="187"/>
  <c r="I897" i="187"/>
  <c r="I896" i="187"/>
  <c r="I895" i="187"/>
  <c r="I894" i="187"/>
  <c r="I893" i="187"/>
  <c r="I892" i="187"/>
  <c r="I891" i="187"/>
  <c r="I890" i="187"/>
  <c r="I889" i="187"/>
  <c r="I888" i="187"/>
  <c r="I887" i="187"/>
  <c r="I886" i="187"/>
  <c r="I885" i="187"/>
  <c r="I884" i="187"/>
  <c r="I883" i="187"/>
  <c r="I882" i="187"/>
  <c r="I881" i="187"/>
  <c r="I880" i="187"/>
  <c r="I879" i="187"/>
  <c r="I878" i="187"/>
  <c r="I877" i="187"/>
  <c r="I876" i="187"/>
  <c r="I875" i="187"/>
  <c r="I874" i="187"/>
  <c r="I873" i="187"/>
  <c r="I872" i="187"/>
  <c r="I871" i="187"/>
  <c r="I870" i="187"/>
  <c r="I869" i="187"/>
  <c r="I868" i="187"/>
  <c r="I867" i="187"/>
  <c r="I866" i="187"/>
  <c r="I865" i="187"/>
  <c r="I864" i="187"/>
  <c r="I863" i="187"/>
  <c r="I862" i="187"/>
  <c r="I861" i="187"/>
  <c r="I860" i="187"/>
  <c r="I859" i="187"/>
  <c r="I858" i="187"/>
  <c r="I857" i="187"/>
  <c r="I856" i="187"/>
  <c r="I855" i="187"/>
  <c r="I854" i="187"/>
  <c r="I853" i="187"/>
  <c r="I852" i="187"/>
  <c r="I851" i="187"/>
  <c r="I850" i="187"/>
  <c r="I849" i="187"/>
  <c r="I848" i="187"/>
  <c r="I847" i="187"/>
  <c r="I846" i="187"/>
  <c r="I845" i="187"/>
  <c r="I844" i="187"/>
  <c r="I843" i="187"/>
  <c r="I842" i="187"/>
  <c r="I841" i="187"/>
  <c r="I840" i="187"/>
  <c r="I839" i="187"/>
  <c r="I838" i="187"/>
  <c r="I837" i="187"/>
  <c r="I836" i="187"/>
  <c r="I835" i="187"/>
  <c r="I834" i="187"/>
  <c r="I833" i="187"/>
  <c r="I832" i="187"/>
  <c r="I831" i="187"/>
  <c r="I830" i="187"/>
  <c r="I829" i="187"/>
  <c r="I828" i="187"/>
  <c r="I827" i="187"/>
  <c r="I826" i="187"/>
  <c r="I825" i="187"/>
  <c r="I824" i="187"/>
  <c r="I823" i="187"/>
  <c r="I822" i="187"/>
  <c r="I821" i="187"/>
  <c r="I820" i="187"/>
  <c r="I819" i="187"/>
  <c r="I818" i="187"/>
  <c r="I817" i="187"/>
  <c r="I816" i="187"/>
  <c r="I815" i="187"/>
  <c r="I814" i="187"/>
  <c r="I813" i="187"/>
  <c r="I812" i="187"/>
  <c r="I811" i="187"/>
  <c r="I810" i="187"/>
  <c r="I809" i="187"/>
  <c r="I808" i="187"/>
  <c r="I807" i="187"/>
  <c r="I806" i="187"/>
  <c r="I805" i="187"/>
  <c r="I804" i="187"/>
  <c r="I803" i="187"/>
  <c r="I802" i="187"/>
  <c r="I801" i="187"/>
  <c r="I800" i="187"/>
  <c r="I799" i="187"/>
  <c r="I798" i="187"/>
  <c r="I797" i="187"/>
  <c r="I796" i="187"/>
  <c r="I795" i="187"/>
  <c r="I794" i="187"/>
  <c r="I793" i="187"/>
  <c r="I792" i="187"/>
  <c r="I791" i="187"/>
  <c r="I790" i="187"/>
  <c r="I789" i="187"/>
  <c r="I788" i="187"/>
  <c r="I787" i="187"/>
  <c r="I786" i="187"/>
  <c r="I785" i="187"/>
  <c r="I784" i="187"/>
  <c r="I783" i="187"/>
  <c r="I782" i="187"/>
  <c r="I781" i="187"/>
  <c r="I780" i="187"/>
  <c r="I779" i="187"/>
  <c r="I778" i="187"/>
  <c r="I777" i="187"/>
  <c r="I776" i="187"/>
  <c r="I775" i="187"/>
  <c r="I774" i="187"/>
  <c r="I773" i="187"/>
  <c r="I772" i="187"/>
  <c r="I771" i="187"/>
  <c r="I770" i="187"/>
  <c r="I769" i="187"/>
  <c r="I768" i="187"/>
  <c r="I767" i="187"/>
  <c r="I766" i="187"/>
  <c r="I765" i="187"/>
  <c r="I764" i="187"/>
  <c r="I763" i="187"/>
  <c r="I762" i="187"/>
  <c r="I761" i="187"/>
  <c r="I760" i="187"/>
  <c r="I759" i="187"/>
  <c r="I758" i="187"/>
  <c r="I757" i="187"/>
  <c r="I756" i="187"/>
  <c r="I755" i="187"/>
  <c r="I754" i="187"/>
  <c r="I753" i="187"/>
  <c r="I752" i="187"/>
  <c r="I751" i="187"/>
  <c r="I750" i="187"/>
  <c r="I749" i="187"/>
  <c r="I748" i="187"/>
  <c r="I747" i="187"/>
  <c r="I746" i="187"/>
  <c r="I745" i="187"/>
  <c r="I744" i="187"/>
  <c r="I743" i="187"/>
  <c r="I742" i="187"/>
  <c r="I741" i="187"/>
  <c r="I740" i="187"/>
  <c r="I739" i="187"/>
  <c r="I738" i="187"/>
  <c r="I737" i="187"/>
  <c r="I736" i="187"/>
  <c r="I735" i="187"/>
  <c r="I734" i="187"/>
  <c r="I733" i="187"/>
  <c r="I732" i="187"/>
  <c r="I731" i="187"/>
  <c r="I730" i="187"/>
  <c r="I729" i="187"/>
  <c r="I728" i="187"/>
  <c r="I727" i="187"/>
  <c r="I726" i="187"/>
  <c r="I725" i="187"/>
  <c r="I724" i="187"/>
  <c r="I723" i="187"/>
  <c r="I722" i="187"/>
  <c r="I721" i="187"/>
  <c r="I720" i="187"/>
  <c r="I719" i="187"/>
  <c r="I718" i="187"/>
  <c r="I717" i="187"/>
  <c r="I716" i="187"/>
  <c r="I715" i="187"/>
  <c r="I714" i="187"/>
  <c r="I713" i="187"/>
  <c r="I712" i="187"/>
  <c r="I711" i="187"/>
  <c r="I710" i="187"/>
  <c r="I709" i="187"/>
  <c r="I708" i="187"/>
  <c r="I707" i="187"/>
  <c r="I706" i="187"/>
  <c r="I705" i="187"/>
  <c r="I704" i="187"/>
  <c r="I703" i="187"/>
  <c r="I702" i="187"/>
  <c r="I701" i="187"/>
  <c r="I700" i="187"/>
  <c r="I699" i="187"/>
  <c r="I698" i="187"/>
  <c r="I697" i="187"/>
  <c r="I696" i="187"/>
  <c r="I695" i="187"/>
  <c r="I694" i="187"/>
  <c r="I693" i="187"/>
  <c r="I692" i="187"/>
  <c r="I691" i="187"/>
  <c r="I690" i="187"/>
  <c r="I689" i="187"/>
  <c r="I688" i="187"/>
  <c r="I687" i="187"/>
  <c r="I686" i="187"/>
  <c r="I685" i="187"/>
  <c r="I684" i="187"/>
  <c r="I683" i="187"/>
  <c r="I682" i="187"/>
  <c r="I681" i="187"/>
  <c r="I680" i="187"/>
  <c r="I679" i="187"/>
  <c r="I678" i="187"/>
  <c r="I677" i="187"/>
  <c r="I676" i="187"/>
  <c r="I675" i="187"/>
  <c r="I674" i="187"/>
  <c r="I673" i="187"/>
  <c r="I672" i="187"/>
  <c r="I671" i="187"/>
  <c r="I670" i="187"/>
  <c r="I669" i="187"/>
  <c r="I668" i="187"/>
  <c r="I667" i="187"/>
  <c r="I666" i="187"/>
  <c r="I665" i="187"/>
  <c r="I664" i="187"/>
  <c r="I663" i="187"/>
  <c r="I662" i="187"/>
  <c r="I661" i="187"/>
  <c r="I660" i="187"/>
  <c r="I659" i="187"/>
  <c r="I658" i="187"/>
  <c r="I657" i="187"/>
  <c r="I656" i="187"/>
  <c r="I655" i="187"/>
  <c r="I654" i="187"/>
  <c r="I653" i="187"/>
  <c r="I652" i="187"/>
  <c r="I651" i="187"/>
  <c r="I650" i="187"/>
  <c r="I649" i="187"/>
  <c r="I648" i="187"/>
  <c r="I647" i="187"/>
  <c r="I646" i="187"/>
  <c r="I645" i="187"/>
  <c r="I644" i="187"/>
  <c r="I18" i="187"/>
  <c r="I17" i="187"/>
  <c r="I16" i="187"/>
  <c r="I15" i="187"/>
  <c r="I14" i="187"/>
  <c r="I13" i="187"/>
  <c r="I12" i="187"/>
  <c r="I11" i="187"/>
  <c r="I10" i="187"/>
  <c r="I9" i="187"/>
  <c r="J1198" i="187"/>
  <c r="C1198" i="187"/>
  <c r="J1197" i="187"/>
  <c r="C1197" i="187"/>
  <c r="J1196" i="187"/>
  <c r="C1196" i="187"/>
  <c r="J1195" i="187"/>
  <c r="C1195" i="187"/>
  <c r="J1194" i="187"/>
  <c r="C1194" i="187"/>
  <c r="J1193" i="187"/>
  <c r="C1193" i="187"/>
  <c r="J1192" i="187"/>
  <c r="C1192" i="187"/>
  <c r="J1191" i="187"/>
  <c r="C1191" i="187"/>
  <c r="J1190" i="187"/>
  <c r="C1190" i="187"/>
  <c r="J1189" i="187"/>
  <c r="C1189" i="187"/>
  <c r="J1188" i="187"/>
  <c r="C1188" i="187"/>
  <c r="J1187" i="187"/>
  <c r="C1187" i="187"/>
  <c r="J1186" i="187"/>
  <c r="C1186" i="187"/>
  <c r="C1185" i="187"/>
  <c r="C1184" i="187"/>
  <c r="C1183" i="187"/>
  <c r="F1196" i="187"/>
  <c r="F1194" i="187"/>
  <c r="F1191" i="187"/>
  <c r="F1224" i="187"/>
  <c r="F1189" i="187"/>
  <c r="F1228" i="187"/>
  <c r="F3249" i="187"/>
  <c r="F3248" i="187"/>
  <c r="F3344" i="187"/>
  <c r="F3343" i="187"/>
  <c r="Y99" i="320"/>
  <c r="F2108" i="187"/>
  <c r="F2207" i="187"/>
  <c r="M16" i="320"/>
  <c r="O19" i="320"/>
  <c r="F2399" i="187" s="1"/>
  <c r="F2302" i="187"/>
  <c r="O18" i="320"/>
  <c r="F2398" i="187" s="1"/>
  <c r="F3252" i="187"/>
  <c r="X28" i="320"/>
  <c r="F3272" i="187" s="1"/>
  <c r="X93" i="320"/>
  <c r="F3337" i="187" s="1"/>
  <c r="X92" i="320"/>
  <c r="F1183" i="187"/>
  <c r="F1193" i="187"/>
  <c r="Y8" i="320"/>
  <c r="F3241" i="187"/>
  <c r="F1186" i="187"/>
  <c r="F3176" i="187"/>
  <c r="F8448" i="187"/>
  <c r="F8447" i="187"/>
  <c r="F3439" i="187"/>
  <c r="Y100" i="320"/>
  <c r="X101" i="320"/>
  <c r="F3345" i="187" s="1"/>
  <c r="F7635" i="187"/>
  <c r="F7963" i="187"/>
  <c r="F7699" i="187"/>
  <c r="F8051" i="187"/>
  <c r="F3348" i="187"/>
  <c r="F7787" i="187"/>
  <c r="F8139" i="187"/>
  <c r="F3541" i="187"/>
  <c r="AA8" i="320"/>
  <c r="AA93" i="320" s="1"/>
  <c r="F3625" i="187" s="1"/>
  <c r="F7875" i="187"/>
  <c r="F3336" i="187"/>
  <c r="F7676" i="187"/>
  <c r="F7722" i="187"/>
  <c r="F7898" i="187"/>
  <c r="F8074" i="187"/>
  <c r="F8250" i="187"/>
  <c r="F8315" i="187"/>
  <c r="F8426" i="187"/>
  <c r="F7632" i="187"/>
  <c r="F7654" i="187"/>
  <c r="F7677" i="187"/>
  <c r="F7700" i="187"/>
  <c r="F7765" i="187"/>
  <c r="F7788" i="187"/>
  <c r="F7853" i="187"/>
  <c r="F7876" i="187"/>
  <c r="F7941" i="187"/>
  <c r="F7964" i="187"/>
  <c r="F8029" i="187"/>
  <c r="F8052" i="187"/>
  <c r="F8117" i="187"/>
  <c r="F8140" i="187"/>
  <c r="F8205" i="187"/>
  <c r="F8293" i="187"/>
  <c r="F8316" i="187"/>
  <c r="F8381" i="187"/>
  <c r="F8404" i="187"/>
  <c r="F7810" i="187"/>
  <c r="F7986" i="187"/>
  <c r="F8162" i="187"/>
  <c r="F8338" i="187"/>
  <c r="F8403" i="187"/>
  <c r="F7633" i="187"/>
  <c r="F7655" i="187"/>
  <c r="F7678" i="187"/>
  <c r="F7743" i="187"/>
  <c r="F7766" i="187"/>
  <c r="F7831" i="187"/>
  <c r="F7854" i="187"/>
  <c r="F7919" i="187"/>
  <c r="F7942" i="187"/>
  <c r="F8007" i="187"/>
  <c r="F8030" i="187"/>
  <c r="F8095" i="187"/>
  <c r="F8118" i="187"/>
  <c r="F8183" i="187"/>
  <c r="F8206" i="187"/>
  <c r="F8271" i="187"/>
  <c r="F8294" i="187"/>
  <c r="F8359" i="187"/>
  <c r="F8382" i="187"/>
  <c r="F7634" i="187"/>
  <c r="F7656" i="187"/>
  <c r="F7721" i="187"/>
  <c r="F7744" i="187"/>
  <c r="F7809" i="187"/>
  <c r="F7832" i="187"/>
  <c r="F7897" i="187"/>
  <c r="F7920" i="187"/>
  <c r="F7985" i="187"/>
  <c r="F8008" i="187"/>
  <c r="F8073" i="187"/>
  <c r="F8096" i="187"/>
  <c r="F8161" i="187"/>
  <c r="F8184" i="187"/>
  <c r="F8249" i="187"/>
  <c r="F8272" i="187"/>
  <c r="F8337" i="187"/>
  <c r="F8360" i="187"/>
  <c r="F8425" i="187"/>
  <c r="F4624" i="187"/>
  <c r="F4623" i="187"/>
  <c r="F4671" i="187"/>
  <c r="F4670" i="187"/>
  <c r="F4718" i="187"/>
  <c r="F4717" i="187"/>
  <c r="F4765" i="187"/>
  <c r="F4764" i="187"/>
  <c r="F4812" i="187"/>
  <c r="F4811" i="187"/>
  <c r="F4859" i="187"/>
  <c r="F4858" i="187"/>
  <c r="F4906" i="187"/>
  <c r="F4905" i="187"/>
  <c r="F4953" i="187"/>
  <c r="F4952" i="187"/>
  <c r="J5000" i="187"/>
  <c r="C5000" i="187"/>
  <c r="J4999" i="187"/>
  <c r="C4999" i="187"/>
  <c r="J4953" i="187"/>
  <c r="C4953" i="187"/>
  <c r="J4952" i="187"/>
  <c r="C4952" i="187"/>
  <c r="J4906" i="187"/>
  <c r="C4906" i="187"/>
  <c r="J4905" i="187"/>
  <c r="C4905" i="187"/>
  <c r="J4859" i="187"/>
  <c r="C4859" i="187"/>
  <c r="J4858" i="187"/>
  <c r="C4858" i="187"/>
  <c r="J4812" i="187"/>
  <c r="C4812" i="187"/>
  <c r="J4811" i="187"/>
  <c r="C4811" i="187"/>
  <c r="J4765" i="187"/>
  <c r="C4765" i="187"/>
  <c r="J4764" i="187"/>
  <c r="C4764" i="187"/>
  <c r="J4718" i="187"/>
  <c r="C4718" i="187"/>
  <c r="J4717" i="187"/>
  <c r="C4717" i="187"/>
  <c r="J4671" i="187"/>
  <c r="C4671" i="187"/>
  <c r="J4670" i="187"/>
  <c r="C4670" i="187"/>
  <c r="J4624" i="187"/>
  <c r="C4624" i="187"/>
  <c r="J4623" i="187"/>
  <c r="C4623" i="187"/>
  <c r="F4577" i="187"/>
  <c r="F4576" i="187"/>
  <c r="C4576" i="187"/>
  <c r="B474" i="188" s="1"/>
  <c r="J4576" i="187"/>
  <c r="C4577" i="187"/>
  <c r="B475" i="188"/>
  <c r="J4577" i="187"/>
  <c r="L18" i="251"/>
  <c r="L19" i="251"/>
  <c r="F5000" i="187"/>
  <c r="F9862" i="187"/>
  <c r="J9862" i="187"/>
  <c r="C9862" i="187"/>
  <c r="J9854" i="187"/>
  <c r="F9854" i="187"/>
  <c r="C9854" i="187"/>
  <c r="B1585" i="188" s="1"/>
  <c r="J9809" i="187"/>
  <c r="F9809" i="187"/>
  <c r="C9809" i="187"/>
  <c r="B1542" i="188" s="1"/>
  <c r="J9808" i="187"/>
  <c r="F9808" i="187"/>
  <c r="C9808" i="187"/>
  <c r="B1541" i="188" s="1"/>
  <c r="J9807" i="187"/>
  <c r="F9807" i="187"/>
  <c r="C9807" i="187"/>
  <c r="B1540" i="188" s="1"/>
  <c r="J9806" i="187"/>
  <c r="F9806" i="187"/>
  <c r="C9806" i="187"/>
  <c r="B1539" i="188" s="1"/>
  <c r="J9805" i="187"/>
  <c r="F9805" i="187"/>
  <c r="C9805" i="187"/>
  <c r="B1538" i="188" s="1"/>
  <c r="F9803" i="187"/>
  <c r="F9802" i="187"/>
  <c r="J9803" i="187"/>
  <c r="C9803" i="187"/>
  <c r="B1536" i="188" s="1"/>
  <c r="C9802" i="187"/>
  <c r="B1535" i="188" s="1"/>
  <c r="B1375" i="188"/>
  <c r="B1367" i="188"/>
  <c r="F4999" i="187"/>
  <c r="Y101" i="320"/>
  <c r="F3441" i="187" s="1"/>
  <c r="F3440" i="187"/>
  <c r="F3638" i="187"/>
  <c r="F3637" i="187"/>
  <c r="AA92" i="320"/>
  <c r="F3624" i="187" s="1"/>
  <c r="F7698" i="187"/>
  <c r="F3632" i="187"/>
  <c r="F3631" i="187"/>
  <c r="F3636" i="187"/>
  <c r="F3639" i="187"/>
  <c r="F7720" i="187"/>
  <c r="F3728" i="187"/>
  <c r="F3727" i="187"/>
  <c r="AA101" i="320"/>
  <c r="F3633" i="187" s="1"/>
  <c r="F3640" i="187"/>
  <c r="F7742" i="187"/>
  <c r="C42" i="253"/>
  <c r="AB101" i="320"/>
  <c r="F3729" i="187"/>
  <c r="F3641" i="187"/>
  <c r="F7764" i="187"/>
  <c r="F3642" i="187"/>
  <c r="F7786" i="187"/>
  <c r="F3643" i="187"/>
  <c r="F7808" i="187"/>
  <c r="F9183" i="187"/>
  <c r="F7830" i="187"/>
  <c r="A140" i="188"/>
  <c r="A141" i="188"/>
  <c r="A142" i="188"/>
  <c r="A143" i="188"/>
  <c r="A144" i="188"/>
  <c r="A145" i="188"/>
  <c r="A146" i="188"/>
  <c r="A147" i="188"/>
  <c r="A148" i="188"/>
  <c r="A149" i="188"/>
  <c r="A150" i="188"/>
  <c r="A151" i="188"/>
  <c r="A152" i="188"/>
  <c r="A153" i="188"/>
  <c r="A154" i="188"/>
  <c r="A155" i="188"/>
  <c r="A156" i="188"/>
  <c r="A157" i="188"/>
  <c r="A158" i="188"/>
  <c r="A159" i="188"/>
  <c r="A160" i="188"/>
  <c r="A161" i="188"/>
  <c r="A162" i="188"/>
  <c r="A163" i="188"/>
  <c r="A164" i="188"/>
  <c r="A165" i="188"/>
  <c r="A166" i="188"/>
  <c r="A167" i="188"/>
  <c r="A168" i="188"/>
  <c r="A169" i="188"/>
  <c r="A170" i="188"/>
  <c r="A171" i="188"/>
  <c r="A172" i="188"/>
  <c r="A173" i="188"/>
  <c r="A174" i="188"/>
  <c r="A175" i="188"/>
  <c r="A176" i="188"/>
  <c r="A177" i="188"/>
  <c r="A178" i="188"/>
  <c r="A179" i="188"/>
  <c r="A180" i="188"/>
  <c r="A181" i="188"/>
  <c r="A182" i="188"/>
  <c r="A183" i="188"/>
  <c r="A184" i="188"/>
  <c r="A185" i="188"/>
  <c r="A186" i="188"/>
  <c r="A187" i="188"/>
  <c r="A188" i="188"/>
  <c r="A189" i="188"/>
  <c r="A190" i="188"/>
  <c r="A191" i="188"/>
  <c r="A192" i="188"/>
  <c r="A193" i="188"/>
  <c r="A194" i="188"/>
  <c r="A195" i="188"/>
  <c r="A196" i="188"/>
  <c r="A197" i="188"/>
  <c r="A198" i="188"/>
  <c r="A199" i="188"/>
  <c r="A200" i="188"/>
  <c r="A201" i="188"/>
  <c r="A202" i="188"/>
  <c r="A203" i="188"/>
  <c r="A204" i="188"/>
  <c r="A205" i="188"/>
  <c r="A206" i="188"/>
  <c r="A207" i="188"/>
  <c r="A208" i="188"/>
  <c r="A209" i="188"/>
  <c r="A210" i="188"/>
  <c r="A211" i="188"/>
  <c r="A212" i="188"/>
  <c r="A213" i="188"/>
  <c r="A214" i="188"/>
  <c r="A215" i="188"/>
  <c r="A216" i="188"/>
  <c r="A217" i="188"/>
  <c r="A218" i="188"/>
  <c r="A219" i="188"/>
  <c r="A220" i="188"/>
  <c r="A221" i="188"/>
  <c r="A222" i="188"/>
  <c r="A223" i="188"/>
  <c r="A224" i="188"/>
  <c r="A225" i="188"/>
  <c r="A226" i="188"/>
  <c r="A227" i="188"/>
  <c r="A228" i="188"/>
  <c r="A229" i="188"/>
  <c r="A230" i="188"/>
  <c r="A231" i="188"/>
  <c r="A232" i="188"/>
  <c r="A233" i="188"/>
  <c r="A234" i="188"/>
  <c r="A235" i="188"/>
  <c r="A236" i="188"/>
  <c r="A237" i="188"/>
  <c r="A238" i="188"/>
  <c r="A239" i="188"/>
  <c r="A240" i="188"/>
  <c r="A241" i="188"/>
  <c r="A242" i="188"/>
  <c r="A243" i="188"/>
  <c r="A244" i="188"/>
  <c r="A245" i="188"/>
  <c r="A246" i="188"/>
  <c r="A247" i="188"/>
  <c r="A248" i="188"/>
  <c r="A249" i="188"/>
  <c r="A250" i="188"/>
  <c r="A251" i="188"/>
  <c r="A252" i="188"/>
  <c r="A253" i="188"/>
  <c r="A254" i="188"/>
  <c r="A255" i="188"/>
  <c r="A256" i="188"/>
  <c r="A257" i="188"/>
  <c r="A258" i="188"/>
  <c r="A259" i="188"/>
  <c r="A260" i="188"/>
  <c r="A261" i="188"/>
  <c r="A262" i="188"/>
  <c r="A263" i="188"/>
  <c r="A264" i="188"/>
  <c r="A265" i="188"/>
  <c r="A266" i="188"/>
  <c r="A267" i="188"/>
  <c r="A268" i="188"/>
  <c r="A269" i="188"/>
  <c r="A270" i="188"/>
  <c r="A271" i="188"/>
  <c r="A272" i="188"/>
  <c r="A273" i="188"/>
  <c r="A274" i="188"/>
  <c r="A275" i="188"/>
  <c r="A276" i="188"/>
  <c r="A277" i="188"/>
  <c r="A139" i="188"/>
  <c r="J1027" i="187"/>
  <c r="F7852" i="187"/>
  <c r="F7874" i="187"/>
  <c r="J9730" i="187"/>
  <c r="J9729" i="187"/>
  <c r="J9728" i="187"/>
  <c r="J9727" i="187"/>
  <c r="J9726" i="187"/>
  <c r="J9725" i="187"/>
  <c r="J9724" i="187"/>
  <c r="J9723" i="187"/>
  <c r="J9722" i="187"/>
  <c r="J9721" i="187"/>
  <c r="J9720" i="187"/>
  <c r="J9719" i="187"/>
  <c r="J9718" i="187"/>
  <c r="J9717" i="187"/>
  <c r="J9716" i="187"/>
  <c r="J9715" i="187"/>
  <c r="J9714" i="187"/>
  <c r="J9713" i="187"/>
  <c r="J9712" i="187"/>
  <c r="J9711" i="187"/>
  <c r="J9710" i="187"/>
  <c r="J9709" i="187"/>
  <c r="J9708" i="187"/>
  <c r="J9707" i="187"/>
  <c r="J9706" i="187"/>
  <c r="J9705" i="187"/>
  <c r="J9704" i="187"/>
  <c r="J9703" i="187"/>
  <c r="J9702" i="187"/>
  <c r="J9701" i="187"/>
  <c r="J9698" i="187"/>
  <c r="J9697" i="187"/>
  <c r="J9696" i="187"/>
  <c r="J9695" i="187"/>
  <c r="J9694" i="187"/>
  <c r="J9693" i="187"/>
  <c r="J9692" i="187"/>
  <c r="J9691" i="187"/>
  <c r="J9690" i="187"/>
  <c r="J9686" i="187"/>
  <c r="J9685" i="187"/>
  <c r="J9684" i="187"/>
  <c r="J9683" i="187"/>
  <c r="J9682" i="187"/>
  <c r="J9681" i="187"/>
  <c r="J9680" i="187"/>
  <c r="J9679" i="187"/>
  <c r="J9678" i="187"/>
  <c r="J9677" i="187"/>
  <c r="J9676" i="187"/>
  <c r="J9675" i="187"/>
  <c r="J9671" i="187"/>
  <c r="J9670" i="187"/>
  <c r="J9668" i="187"/>
  <c r="J9667" i="187"/>
  <c r="J9666" i="187"/>
  <c r="J9665" i="187"/>
  <c r="J9664" i="187"/>
  <c r="J9375" i="187"/>
  <c r="J9374" i="187"/>
  <c r="J9373" i="187"/>
  <c r="J9372" i="187"/>
  <c r="J9371" i="187"/>
  <c r="J9370" i="187"/>
  <c r="J9369" i="187"/>
  <c r="J9368" i="187"/>
  <c r="J9367" i="187"/>
  <c r="J9366" i="187"/>
  <c r="J9365" i="187"/>
  <c r="J9364" i="187"/>
  <c r="J9359" i="187"/>
  <c r="J9358" i="187"/>
  <c r="J9357" i="187"/>
  <c r="J9356" i="187"/>
  <c r="J9355" i="187"/>
  <c r="J9354" i="187"/>
  <c r="J9353" i="187"/>
  <c r="J9352" i="187"/>
  <c r="J9351" i="187"/>
  <c r="J9350" i="187"/>
  <c r="J9349" i="187"/>
  <c r="J9348" i="187"/>
  <c r="J9347" i="187"/>
  <c r="J9343" i="187"/>
  <c r="J9342" i="187"/>
  <c r="J9341" i="187"/>
  <c r="J9340" i="187"/>
  <c r="J9339" i="187"/>
  <c r="J9338" i="187"/>
  <c r="J9337" i="187"/>
  <c r="J9336" i="187"/>
  <c r="J9335" i="187"/>
  <c r="J9334" i="187"/>
  <c r="J9333" i="187"/>
  <c r="J9332" i="187"/>
  <c r="J9331" i="187"/>
  <c r="J9327" i="187"/>
  <c r="J9326" i="187"/>
  <c r="J9325" i="187"/>
  <c r="J9324" i="187"/>
  <c r="J9323" i="187"/>
  <c r="J9322" i="187"/>
  <c r="J9321" i="187"/>
  <c r="J9320" i="187"/>
  <c r="J9319" i="187"/>
  <c r="J9318" i="187"/>
  <c r="J9317" i="187"/>
  <c r="J9316" i="187"/>
  <c r="J9315" i="187"/>
  <c r="J9311" i="187"/>
  <c r="J9310" i="187"/>
  <c r="J9309" i="187"/>
  <c r="J9308" i="187"/>
  <c r="J9307" i="187"/>
  <c r="J9306" i="187"/>
  <c r="J9305" i="187"/>
  <c r="J9304" i="187"/>
  <c r="J9303" i="187"/>
  <c r="J9302" i="187"/>
  <c r="J9301" i="187"/>
  <c r="J9300" i="187"/>
  <c r="J9299" i="187"/>
  <c r="J9295" i="187"/>
  <c r="J9294" i="187"/>
  <c r="J9293" i="187"/>
  <c r="J9292" i="187"/>
  <c r="J9291" i="187"/>
  <c r="J9290" i="187"/>
  <c r="J9289" i="187"/>
  <c r="J9288" i="187"/>
  <c r="J9287" i="187"/>
  <c r="J9286" i="187"/>
  <c r="J9285" i="187"/>
  <c r="J9284" i="187"/>
  <c r="J9283" i="187"/>
  <c r="J9170" i="187"/>
  <c r="J9169" i="187"/>
  <c r="J9168" i="187"/>
  <c r="J9167" i="187"/>
  <c r="J9166" i="187"/>
  <c r="J9165" i="187"/>
  <c r="J9164" i="187"/>
  <c r="J9163" i="187"/>
  <c r="J9162" i="187"/>
  <c r="J9161" i="187"/>
  <c r="J9160" i="187"/>
  <c r="J9157" i="187"/>
  <c r="J9156" i="187"/>
  <c r="J9155" i="187"/>
  <c r="J9154" i="187"/>
  <c r="J9152" i="187"/>
  <c r="J9151" i="187"/>
  <c r="J9150" i="187"/>
  <c r="J9149" i="187"/>
  <c r="J9148" i="187"/>
  <c r="J9147" i="187"/>
  <c r="J9146" i="187"/>
  <c r="J9145" i="187"/>
  <c r="J9144" i="187"/>
  <c r="J9143" i="187"/>
  <c r="J9142" i="187"/>
  <c r="J9139" i="187"/>
  <c r="J9138" i="187"/>
  <c r="J9137" i="187"/>
  <c r="J9136" i="187"/>
  <c r="J9134" i="187"/>
  <c r="J9133" i="187"/>
  <c r="J9132" i="187"/>
  <c r="J9131" i="187"/>
  <c r="J9130" i="187"/>
  <c r="J9129" i="187"/>
  <c r="J9128" i="187"/>
  <c r="J9127" i="187"/>
  <c r="J9126" i="187"/>
  <c r="J9125" i="187"/>
  <c r="J9124" i="187"/>
  <c r="J9121" i="187"/>
  <c r="J9120" i="187"/>
  <c r="J9119" i="187"/>
  <c r="J9118" i="187"/>
  <c r="J9116" i="187"/>
  <c r="J9115" i="187"/>
  <c r="J9114" i="187"/>
  <c r="J9113" i="187"/>
  <c r="J9112" i="187"/>
  <c r="J9111" i="187"/>
  <c r="J9110" i="187"/>
  <c r="J9109" i="187"/>
  <c r="J9108" i="187"/>
  <c r="J9107" i="187"/>
  <c r="J9106" i="187"/>
  <c r="J9103" i="187"/>
  <c r="J9102" i="187"/>
  <c r="J9101" i="187"/>
  <c r="J9100" i="187"/>
  <c r="J9098" i="187"/>
  <c r="J9097" i="187"/>
  <c r="J9096" i="187"/>
  <c r="J9095" i="187"/>
  <c r="J9094" i="187"/>
  <c r="J9093" i="187"/>
  <c r="J9092" i="187"/>
  <c r="J9091" i="187"/>
  <c r="J9090" i="187"/>
  <c r="J9089" i="187"/>
  <c r="J9088" i="187"/>
  <c r="J9085" i="187"/>
  <c r="J9084" i="187"/>
  <c r="J9083" i="187"/>
  <c r="J9082" i="187"/>
  <c r="J9080" i="187"/>
  <c r="J9079" i="187"/>
  <c r="J9078" i="187"/>
  <c r="J9077" i="187"/>
  <c r="J9076" i="187"/>
  <c r="J9075" i="187"/>
  <c r="J9074" i="187"/>
  <c r="J9073" i="187"/>
  <c r="J9072" i="187"/>
  <c r="J9071" i="187"/>
  <c r="J9070" i="187"/>
  <c r="J9067" i="187"/>
  <c r="J9066" i="187"/>
  <c r="J9065" i="187"/>
  <c r="J9064" i="187"/>
  <c r="J9062" i="187"/>
  <c r="J9061" i="187"/>
  <c r="J9060" i="187"/>
  <c r="J9059" i="187"/>
  <c r="J9058" i="187"/>
  <c r="J9057" i="187"/>
  <c r="J9056" i="187"/>
  <c r="J9055" i="187"/>
  <c r="J9054" i="187"/>
  <c r="J9053" i="187"/>
  <c r="J9052" i="187"/>
  <c r="J9049" i="187"/>
  <c r="J9048" i="187"/>
  <c r="J9047" i="187"/>
  <c r="J9046" i="187"/>
  <c r="J9044" i="187"/>
  <c r="J9043" i="187"/>
  <c r="J9042" i="187"/>
  <c r="J9041" i="187"/>
  <c r="J9040" i="187"/>
  <c r="J9039" i="187"/>
  <c r="J9038" i="187"/>
  <c r="J9037" i="187"/>
  <c r="J9036" i="187"/>
  <c r="J9035" i="187"/>
  <c r="J9034" i="187"/>
  <c r="J9031" i="187"/>
  <c r="J9030" i="187"/>
  <c r="J9029" i="187"/>
  <c r="J9028" i="187"/>
  <c r="J9026" i="187"/>
  <c r="J9025" i="187"/>
  <c r="J9024" i="187"/>
  <c r="J9023" i="187"/>
  <c r="J9022" i="187"/>
  <c r="J9021" i="187"/>
  <c r="J9020" i="187"/>
  <c r="J9019" i="187"/>
  <c r="J9018" i="187"/>
  <c r="J9017" i="187"/>
  <c r="J9016" i="187"/>
  <c r="J9013" i="187"/>
  <c r="J9012" i="187"/>
  <c r="J9011" i="187"/>
  <c r="J9010" i="187"/>
  <c r="J9008" i="187"/>
  <c r="J9007" i="187"/>
  <c r="J9006" i="187"/>
  <c r="J9005" i="187"/>
  <c r="J9004" i="187"/>
  <c r="J9003" i="187"/>
  <c r="J9002" i="187"/>
  <c r="J9001" i="187"/>
  <c r="J9000" i="187"/>
  <c r="J8999" i="187"/>
  <c r="J8998" i="187"/>
  <c r="J8995" i="187"/>
  <c r="J8994" i="187"/>
  <c r="J8993" i="187"/>
  <c r="J8992" i="187"/>
  <c r="J8990" i="187"/>
  <c r="J8989" i="187"/>
  <c r="J8988" i="187"/>
  <c r="J8987" i="187"/>
  <c r="J8986" i="187"/>
  <c r="J8985" i="187"/>
  <c r="J8984" i="187"/>
  <c r="J8983" i="187"/>
  <c r="J8982" i="187"/>
  <c r="J8981" i="187"/>
  <c r="J8980" i="187"/>
  <c r="J8977" i="187"/>
  <c r="J8976" i="187"/>
  <c r="J8975" i="187"/>
  <c r="J8974" i="187"/>
  <c r="J8972" i="187"/>
  <c r="J8971" i="187"/>
  <c r="J8970" i="187"/>
  <c r="J8969" i="187"/>
  <c r="J8968" i="187"/>
  <c r="J8967" i="187"/>
  <c r="J8966" i="187"/>
  <c r="J8965" i="187"/>
  <c r="J8964" i="187"/>
  <c r="J8963" i="187"/>
  <c r="J8962" i="187"/>
  <c r="J8959" i="187"/>
  <c r="J8958" i="187"/>
  <c r="J8957" i="187"/>
  <c r="J8956" i="187"/>
  <c r="J8954" i="187"/>
  <c r="J8953" i="187"/>
  <c r="J8952" i="187"/>
  <c r="J8951" i="187"/>
  <c r="J8950" i="187"/>
  <c r="J8949" i="187"/>
  <c r="J8948" i="187"/>
  <c r="J8947" i="187"/>
  <c r="J8946" i="187"/>
  <c r="J8945" i="187"/>
  <c r="J8944" i="187"/>
  <c r="J8941" i="187"/>
  <c r="J8940" i="187"/>
  <c r="J8939" i="187"/>
  <c r="J8938" i="187"/>
  <c r="J8936" i="187"/>
  <c r="J8935" i="187"/>
  <c r="J8934" i="187"/>
  <c r="J8933" i="187"/>
  <c r="J8932" i="187"/>
  <c r="J8931" i="187"/>
  <c r="J8930" i="187"/>
  <c r="J8929" i="187"/>
  <c r="J8928" i="187"/>
  <c r="J8927" i="187"/>
  <c r="J8926" i="187"/>
  <c r="J8923" i="187"/>
  <c r="J8922" i="187"/>
  <c r="J8921" i="187"/>
  <c r="J8920" i="187"/>
  <c r="J8918" i="187"/>
  <c r="J8917" i="187"/>
  <c r="J8916" i="187"/>
  <c r="J8915" i="187"/>
  <c r="J8914" i="187"/>
  <c r="J8913" i="187"/>
  <c r="J8912" i="187"/>
  <c r="J8911" i="187"/>
  <c r="J8910" i="187"/>
  <c r="J8909" i="187"/>
  <c r="J8908" i="187"/>
  <c r="J8905" i="187"/>
  <c r="J8904" i="187"/>
  <c r="J8903" i="187"/>
  <c r="J8902" i="187"/>
  <c r="J8900" i="187"/>
  <c r="J8899" i="187"/>
  <c r="J8898" i="187"/>
  <c r="J8897" i="187"/>
  <c r="J8896" i="187"/>
  <c r="J8895" i="187"/>
  <c r="J8894" i="187"/>
  <c r="J8893" i="187"/>
  <c r="J8892" i="187"/>
  <c r="J8891" i="187"/>
  <c r="J8890" i="187"/>
  <c r="J8887" i="187"/>
  <c r="J8886" i="187"/>
  <c r="J8885" i="187"/>
  <c r="J8884" i="187"/>
  <c r="J8882" i="187"/>
  <c r="J8881" i="187"/>
  <c r="J8880" i="187"/>
  <c r="J8879" i="187"/>
  <c r="J8878" i="187"/>
  <c r="J8877" i="187"/>
  <c r="J8876" i="187"/>
  <c r="J8875" i="187"/>
  <c r="J8874" i="187"/>
  <c r="J8873" i="187"/>
  <c r="J8872" i="187"/>
  <c r="J8869" i="187"/>
  <c r="J8868" i="187"/>
  <c r="J8867" i="187"/>
  <c r="J8866" i="187"/>
  <c r="J8864" i="187"/>
  <c r="J8863" i="187"/>
  <c r="J8862" i="187"/>
  <c r="J8861" i="187"/>
  <c r="J8860" i="187"/>
  <c r="J8859" i="187"/>
  <c r="J8858" i="187"/>
  <c r="J8857" i="187"/>
  <c r="J8856" i="187"/>
  <c r="J8855" i="187"/>
  <c r="J8854" i="187"/>
  <c r="J8851" i="187"/>
  <c r="J8850" i="187"/>
  <c r="J8849" i="187"/>
  <c r="J8848" i="187"/>
  <c r="J8846" i="187"/>
  <c r="J8845" i="187"/>
  <c r="J8844" i="187"/>
  <c r="J8843" i="187"/>
  <c r="J8842" i="187"/>
  <c r="J8841" i="187"/>
  <c r="J8840" i="187"/>
  <c r="J8839" i="187"/>
  <c r="J8838" i="187"/>
  <c r="J8837" i="187"/>
  <c r="J8836" i="187"/>
  <c r="J8833" i="187"/>
  <c r="J8832" i="187"/>
  <c r="J8831" i="187"/>
  <c r="J8830" i="187"/>
  <c r="J8828" i="187"/>
  <c r="J8827" i="187"/>
  <c r="J8826" i="187"/>
  <c r="J8825" i="187"/>
  <c r="J8824" i="187"/>
  <c r="J8823" i="187"/>
  <c r="J8822" i="187"/>
  <c r="J8821" i="187"/>
  <c r="J8820" i="187"/>
  <c r="J8819" i="187"/>
  <c r="J8818" i="187"/>
  <c r="J8815" i="187"/>
  <c r="J8814" i="187"/>
  <c r="J8813" i="187"/>
  <c r="J8812" i="187"/>
  <c r="J8810" i="187"/>
  <c r="J8809" i="187"/>
  <c r="J8808" i="187"/>
  <c r="J8807" i="187"/>
  <c r="J8806" i="187"/>
  <c r="J8805" i="187"/>
  <c r="J8804" i="187"/>
  <c r="J8803" i="187"/>
  <c r="J8802" i="187"/>
  <c r="J8801" i="187"/>
  <c r="J8800" i="187"/>
  <c r="J8797" i="187"/>
  <c r="J8796" i="187"/>
  <c r="J8795" i="187"/>
  <c r="J8794" i="187"/>
  <c r="J8792" i="187"/>
  <c r="J8791" i="187"/>
  <c r="J8790" i="187"/>
  <c r="J8789" i="187"/>
  <c r="J8788" i="187"/>
  <c r="J8787" i="187"/>
  <c r="J8786" i="187"/>
  <c r="J8785" i="187"/>
  <c r="J8784" i="187"/>
  <c r="J8783" i="187"/>
  <c r="J8782" i="187"/>
  <c r="J8779" i="187"/>
  <c r="J8778" i="187"/>
  <c r="J8777" i="187"/>
  <c r="J8776" i="187"/>
  <c r="J8774" i="187"/>
  <c r="J8773" i="187"/>
  <c r="J8772" i="187"/>
  <c r="J8771" i="187"/>
  <c r="J8770" i="187"/>
  <c r="J8769" i="187"/>
  <c r="J8768" i="187"/>
  <c r="J8767" i="187"/>
  <c r="J8766" i="187"/>
  <c r="J8765" i="187"/>
  <c r="J8764" i="187"/>
  <c r="J8761" i="187"/>
  <c r="J8760" i="187"/>
  <c r="J8759" i="187"/>
  <c r="J8758" i="187"/>
  <c r="J8756" i="187"/>
  <c r="J8755" i="187"/>
  <c r="J8754" i="187"/>
  <c r="J8753" i="187"/>
  <c r="J8752" i="187"/>
  <c r="J8751" i="187"/>
  <c r="J8750" i="187"/>
  <c r="J8749" i="187"/>
  <c r="J8748" i="187"/>
  <c r="J8747" i="187"/>
  <c r="J8746" i="187"/>
  <c r="J8743" i="187"/>
  <c r="J8742" i="187"/>
  <c r="J8741" i="187"/>
  <c r="J8740" i="187"/>
  <c r="J8738" i="187"/>
  <c r="J8737" i="187"/>
  <c r="J8736" i="187"/>
  <c r="J8735" i="187"/>
  <c r="J8734" i="187"/>
  <c r="J8733" i="187"/>
  <c r="J8732" i="187"/>
  <c r="J8731" i="187"/>
  <c r="J8730" i="187"/>
  <c r="J8729" i="187"/>
  <c r="J8728" i="187"/>
  <c r="J8725" i="187"/>
  <c r="J8724" i="187"/>
  <c r="J8723" i="187"/>
  <c r="J8722" i="187"/>
  <c r="J8720" i="187"/>
  <c r="J8719" i="187"/>
  <c r="J8718" i="187"/>
  <c r="J8717" i="187"/>
  <c r="J8716" i="187"/>
  <c r="J8715" i="187"/>
  <c r="J8714" i="187"/>
  <c r="J8713" i="187"/>
  <c r="J8712" i="187"/>
  <c r="J8711" i="187"/>
  <c r="J8710" i="187"/>
  <c r="J8707" i="187"/>
  <c r="J8706" i="187"/>
  <c r="J8705" i="187"/>
  <c r="J8704" i="187"/>
  <c r="J8702" i="187"/>
  <c r="J8701" i="187"/>
  <c r="J8700" i="187"/>
  <c r="J8699" i="187"/>
  <c r="J8698" i="187"/>
  <c r="J8697" i="187"/>
  <c r="J8696" i="187"/>
  <c r="J8695" i="187"/>
  <c r="J8694" i="187"/>
  <c r="J8693" i="187"/>
  <c r="J8692" i="187"/>
  <c r="J8689" i="187"/>
  <c r="J8688" i="187"/>
  <c r="J8687" i="187"/>
  <c r="J8686" i="187"/>
  <c r="J8684" i="187"/>
  <c r="J8683" i="187"/>
  <c r="J8682" i="187"/>
  <c r="J8681" i="187"/>
  <c r="J8680" i="187"/>
  <c r="J8679" i="187"/>
  <c r="J8678" i="187"/>
  <c r="J8677" i="187"/>
  <c r="J8676" i="187"/>
  <c r="J8675" i="187"/>
  <c r="J8674" i="187"/>
  <c r="J8671" i="187"/>
  <c r="J8670" i="187"/>
  <c r="J8669" i="187"/>
  <c r="J8668" i="187"/>
  <c r="J8666" i="187"/>
  <c r="J8665" i="187"/>
  <c r="J8664" i="187"/>
  <c r="J8663" i="187"/>
  <c r="J8662" i="187"/>
  <c r="J8661" i="187"/>
  <c r="J8660" i="187"/>
  <c r="J8659" i="187"/>
  <c r="J8658" i="187"/>
  <c r="J8657" i="187"/>
  <c r="J8656" i="187"/>
  <c r="J8653" i="187"/>
  <c r="J8652" i="187"/>
  <c r="J8651" i="187"/>
  <c r="J8650" i="187"/>
  <c r="J8648" i="187"/>
  <c r="J8647" i="187"/>
  <c r="J8646" i="187"/>
  <c r="J8645" i="187"/>
  <c r="J8644" i="187"/>
  <c r="J8643" i="187"/>
  <c r="J8642" i="187"/>
  <c r="J8641" i="187"/>
  <c r="J8640" i="187"/>
  <c r="J8639" i="187"/>
  <c r="J8638" i="187"/>
  <c r="J8635" i="187"/>
  <c r="J8634" i="187"/>
  <c r="J8633" i="187"/>
  <c r="J8632" i="187"/>
  <c r="J8630" i="187"/>
  <c r="J8629" i="187"/>
  <c r="J8628" i="187"/>
  <c r="J8627" i="187"/>
  <c r="J8626" i="187"/>
  <c r="J8625" i="187"/>
  <c r="J8624" i="187"/>
  <c r="J8623" i="187"/>
  <c r="J8622" i="187"/>
  <c r="J8621" i="187"/>
  <c r="J8620" i="187"/>
  <c r="J8617" i="187"/>
  <c r="J8616" i="187"/>
  <c r="J8615" i="187"/>
  <c r="J8614" i="187"/>
  <c r="J8612" i="187"/>
  <c r="J8611" i="187"/>
  <c r="J8610" i="187"/>
  <c r="J8609" i="187"/>
  <c r="J8608" i="187"/>
  <c r="J8607" i="187"/>
  <c r="J8606" i="187"/>
  <c r="J8605" i="187"/>
  <c r="J8604" i="187"/>
  <c r="J8603" i="187"/>
  <c r="J8602" i="187"/>
  <c r="J8599" i="187"/>
  <c r="J8598" i="187"/>
  <c r="J8597" i="187"/>
  <c r="J8596" i="187"/>
  <c r="J8496" i="187"/>
  <c r="J8495" i="187"/>
  <c r="J8494" i="187"/>
  <c r="J8493" i="187"/>
  <c r="J8492" i="187"/>
  <c r="J8491" i="187"/>
  <c r="J8490" i="187"/>
  <c r="J8489" i="187"/>
  <c r="J8488" i="187"/>
  <c r="J8487" i="187"/>
  <c r="J8486" i="187"/>
  <c r="J8485" i="187"/>
  <c r="J8484" i="187"/>
  <c r="J8483" i="187"/>
  <c r="J8482" i="187"/>
  <c r="J8454" i="187"/>
  <c r="J8453" i="187"/>
  <c r="J8452" i="187"/>
  <c r="J8451" i="187"/>
  <c r="J8450" i="187"/>
  <c r="J8449" i="187"/>
  <c r="J8448" i="187"/>
  <c r="J8447" i="187"/>
  <c r="J8446" i="187"/>
  <c r="J8445" i="187"/>
  <c r="J8444" i="187"/>
  <c r="J8443" i="187"/>
  <c r="J8442" i="187"/>
  <c r="J8441" i="187"/>
  <c r="J8437" i="187"/>
  <c r="J8436" i="187"/>
  <c r="J8435" i="187"/>
  <c r="J8432" i="187"/>
  <c r="J8431" i="187"/>
  <c r="J8430" i="187"/>
  <c r="J8429" i="187"/>
  <c r="J8428" i="187"/>
  <c r="J8427" i="187"/>
  <c r="J8426" i="187"/>
  <c r="J8425" i="187"/>
  <c r="J8424" i="187"/>
  <c r="J8423" i="187"/>
  <c r="J8422" i="187"/>
  <c r="J8421" i="187"/>
  <c r="J8420" i="187"/>
  <c r="J8419" i="187"/>
  <c r="J8415" i="187"/>
  <c r="J8414" i="187"/>
  <c r="J8413" i="187"/>
  <c r="J8410" i="187"/>
  <c r="J8409" i="187"/>
  <c r="J8408" i="187"/>
  <c r="J8407" i="187"/>
  <c r="J8406" i="187"/>
  <c r="J8405" i="187"/>
  <c r="J8404" i="187"/>
  <c r="J8403" i="187"/>
  <c r="J8402" i="187"/>
  <c r="J8401" i="187"/>
  <c r="J8400" i="187"/>
  <c r="J8399" i="187"/>
  <c r="J8398" i="187"/>
  <c r="J8397" i="187"/>
  <c r="J8393" i="187"/>
  <c r="J8392" i="187"/>
  <c r="J8391" i="187"/>
  <c r="J8388" i="187"/>
  <c r="J8387" i="187"/>
  <c r="J8386" i="187"/>
  <c r="J8385" i="187"/>
  <c r="J8384" i="187"/>
  <c r="J8383" i="187"/>
  <c r="J8382" i="187"/>
  <c r="J8381" i="187"/>
  <c r="J8380" i="187"/>
  <c r="J8379" i="187"/>
  <c r="J8378" i="187"/>
  <c r="J8377" i="187"/>
  <c r="J8376" i="187"/>
  <c r="J8375" i="187"/>
  <c r="J8372" i="187"/>
  <c r="J8371" i="187"/>
  <c r="J8370" i="187"/>
  <c r="J8369" i="187"/>
  <c r="J8368" i="187"/>
  <c r="J8366" i="187"/>
  <c r="J8365" i="187"/>
  <c r="J8364" i="187"/>
  <c r="J8363" i="187"/>
  <c r="J8362" i="187"/>
  <c r="J8361" i="187"/>
  <c r="J8360" i="187"/>
  <c r="J8359" i="187"/>
  <c r="J8358" i="187"/>
  <c r="J8357" i="187"/>
  <c r="J8356" i="187"/>
  <c r="J8355" i="187"/>
  <c r="J8354" i="187"/>
  <c r="J8353" i="187"/>
  <c r="J8350" i="187"/>
  <c r="J8349" i="187"/>
  <c r="J8348" i="187"/>
  <c r="J8347" i="187"/>
  <c r="J8346" i="187"/>
  <c r="J8344" i="187"/>
  <c r="J8343" i="187"/>
  <c r="J8342" i="187"/>
  <c r="J8341" i="187"/>
  <c r="J8340" i="187"/>
  <c r="J8339" i="187"/>
  <c r="J8338" i="187"/>
  <c r="J8337" i="187"/>
  <c r="J8336" i="187"/>
  <c r="J8335" i="187"/>
  <c r="J8334" i="187"/>
  <c r="J8333" i="187"/>
  <c r="J8332" i="187"/>
  <c r="J8331" i="187"/>
  <c r="J8328" i="187"/>
  <c r="J8327" i="187"/>
  <c r="J8326" i="187"/>
  <c r="J8325" i="187"/>
  <c r="J8324" i="187"/>
  <c r="J8322" i="187"/>
  <c r="J8321" i="187"/>
  <c r="J8320" i="187"/>
  <c r="J8319" i="187"/>
  <c r="J8318" i="187"/>
  <c r="J8317" i="187"/>
  <c r="J8316" i="187"/>
  <c r="J8315" i="187"/>
  <c r="J8314" i="187"/>
  <c r="J8313" i="187"/>
  <c r="J8312" i="187"/>
  <c r="J8311" i="187"/>
  <c r="J8310" i="187"/>
  <c r="J8309" i="187"/>
  <c r="J8306" i="187"/>
  <c r="J8305" i="187"/>
  <c r="J8304" i="187"/>
  <c r="J8303" i="187"/>
  <c r="J8302" i="187"/>
  <c r="J8300" i="187"/>
  <c r="J8299" i="187"/>
  <c r="J8298" i="187"/>
  <c r="J8297" i="187"/>
  <c r="J8296" i="187"/>
  <c r="J8295" i="187"/>
  <c r="J8294" i="187"/>
  <c r="J8293" i="187"/>
  <c r="J8292" i="187"/>
  <c r="J8291" i="187"/>
  <c r="J8290" i="187"/>
  <c r="J8289" i="187"/>
  <c r="J8288" i="187"/>
  <c r="J8287" i="187"/>
  <c r="J8284" i="187"/>
  <c r="J8283" i="187"/>
  <c r="J8282" i="187"/>
  <c r="J8281" i="187"/>
  <c r="J8280" i="187"/>
  <c r="J8278" i="187"/>
  <c r="J8277" i="187"/>
  <c r="J8276" i="187"/>
  <c r="J8275" i="187"/>
  <c r="J8274" i="187"/>
  <c r="J8273" i="187"/>
  <c r="J8272" i="187"/>
  <c r="J8271" i="187"/>
  <c r="J8270" i="187"/>
  <c r="J8269" i="187"/>
  <c r="J8268" i="187"/>
  <c r="J8267" i="187"/>
  <c r="J8266" i="187"/>
  <c r="J8265" i="187"/>
  <c r="J8262" i="187"/>
  <c r="J8261" i="187"/>
  <c r="J8260" i="187"/>
  <c r="J8259" i="187"/>
  <c r="J8258" i="187"/>
  <c r="J8256" i="187"/>
  <c r="J8255" i="187"/>
  <c r="J8254" i="187"/>
  <c r="J8253" i="187"/>
  <c r="J8252" i="187"/>
  <c r="J8251" i="187"/>
  <c r="J8250" i="187"/>
  <c r="J8249" i="187"/>
  <c r="J8248" i="187"/>
  <c r="J8247" i="187"/>
  <c r="J8246" i="187"/>
  <c r="J8245" i="187"/>
  <c r="J8244" i="187"/>
  <c r="J8243" i="187"/>
  <c r="J8240" i="187"/>
  <c r="J8239" i="187"/>
  <c r="J8238" i="187"/>
  <c r="J8237" i="187"/>
  <c r="J8236" i="187"/>
  <c r="J8234" i="187"/>
  <c r="J8233" i="187"/>
  <c r="J8232" i="187"/>
  <c r="J8231" i="187"/>
  <c r="J8230" i="187"/>
  <c r="J8229" i="187"/>
  <c r="J8228" i="187"/>
  <c r="J8227" i="187"/>
  <c r="J8226" i="187"/>
  <c r="J8225" i="187"/>
  <c r="J8224" i="187"/>
  <c r="J8223" i="187"/>
  <c r="J8222" i="187"/>
  <c r="J8221" i="187"/>
  <c r="J8218" i="187"/>
  <c r="J8217" i="187"/>
  <c r="J8216" i="187"/>
  <c r="J8215" i="187"/>
  <c r="J8214" i="187"/>
  <c r="J8212" i="187"/>
  <c r="J8211" i="187"/>
  <c r="J8210" i="187"/>
  <c r="J8209" i="187"/>
  <c r="J8208" i="187"/>
  <c r="J8207" i="187"/>
  <c r="J8206" i="187"/>
  <c r="J8205" i="187"/>
  <c r="J8204" i="187"/>
  <c r="J8203" i="187"/>
  <c r="J8202" i="187"/>
  <c r="J8201" i="187"/>
  <c r="J8200" i="187"/>
  <c r="J8199" i="187"/>
  <c r="J8196" i="187"/>
  <c r="J8195" i="187"/>
  <c r="J8194" i="187"/>
  <c r="J8193" i="187"/>
  <c r="J8192" i="187"/>
  <c r="J8190" i="187"/>
  <c r="J8189" i="187"/>
  <c r="J8188" i="187"/>
  <c r="J8187" i="187"/>
  <c r="J8186" i="187"/>
  <c r="J8185" i="187"/>
  <c r="J8184" i="187"/>
  <c r="J8183" i="187"/>
  <c r="J8182" i="187"/>
  <c r="J8181" i="187"/>
  <c r="J8180" i="187"/>
  <c r="J8179" i="187"/>
  <c r="J8178" i="187"/>
  <c r="J8177" i="187"/>
  <c r="J8174" i="187"/>
  <c r="J8173" i="187"/>
  <c r="J8172" i="187"/>
  <c r="J8171" i="187"/>
  <c r="J8170" i="187"/>
  <c r="J8168" i="187"/>
  <c r="J8167" i="187"/>
  <c r="J8166" i="187"/>
  <c r="J8165" i="187"/>
  <c r="J8164" i="187"/>
  <c r="J8163" i="187"/>
  <c r="J8162" i="187"/>
  <c r="J8161" i="187"/>
  <c r="J8160" i="187"/>
  <c r="J8159" i="187"/>
  <c r="J8158" i="187"/>
  <c r="J8157" i="187"/>
  <c r="J8156" i="187"/>
  <c r="J8155" i="187"/>
  <c r="J8152" i="187"/>
  <c r="J8151" i="187"/>
  <c r="J8150" i="187"/>
  <c r="J8149" i="187"/>
  <c r="J8148" i="187"/>
  <c r="J8146" i="187"/>
  <c r="J8145" i="187"/>
  <c r="J8144" i="187"/>
  <c r="J8143" i="187"/>
  <c r="J8142" i="187"/>
  <c r="J8141" i="187"/>
  <c r="J8140" i="187"/>
  <c r="J8139" i="187"/>
  <c r="J8138" i="187"/>
  <c r="J8137" i="187"/>
  <c r="J8136" i="187"/>
  <c r="J8135" i="187"/>
  <c r="J8134" i="187"/>
  <c r="J8133" i="187"/>
  <c r="J8130" i="187"/>
  <c r="J8129" i="187"/>
  <c r="J8128" i="187"/>
  <c r="J8127" i="187"/>
  <c r="J8126" i="187"/>
  <c r="J8124" i="187"/>
  <c r="J8123" i="187"/>
  <c r="J8122" i="187"/>
  <c r="J8121" i="187"/>
  <c r="J8120" i="187"/>
  <c r="J8119" i="187"/>
  <c r="J8118" i="187"/>
  <c r="J8117" i="187"/>
  <c r="J8116" i="187"/>
  <c r="J8115" i="187"/>
  <c r="J8114" i="187"/>
  <c r="J8113" i="187"/>
  <c r="J8112" i="187"/>
  <c r="J8111" i="187"/>
  <c r="J8108" i="187"/>
  <c r="J8107" i="187"/>
  <c r="J8106" i="187"/>
  <c r="J8105" i="187"/>
  <c r="J8104" i="187"/>
  <c r="J8102" i="187"/>
  <c r="J8101" i="187"/>
  <c r="J8100" i="187"/>
  <c r="J8099" i="187"/>
  <c r="J8098" i="187"/>
  <c r="J8097" i="187"/>
  <c r="J8096" i="187"/>
  <c r="J8095" i="187"/>
  <c r="J8094" i="187"/>
  <c r="J8093" i="187"/>
  <c r="J8092" i="187"/>
  <c r="J8091" i="187"/>
  <c r="J8090" i="187"/>
  <c r="J8089" i="187"/>
  <c r="J8086" i="187"/>
  <c r="J8085" i="187"/>
  <c r="J8084" i="187"/>
  <c r="J8083" i="187"/>
  <c r="J8082" i="187"/>
  <c r="J8080" i="187"/>
  <c r="J8079" i="187"/>
  <c r="J8078" i="187"/>
  <c r="J8077" i="187"/>
  <c r="J8076" i="187"/>
  <c r="J8075" i="187"/>
  <c r="J8074" i="187"/>
  <c r="J8073" i="187"/>
  <c r="J8072" i="187"/>
  <c r="J8071" i="187"/>
  <c r="J8070" i="187"/>
  <c r="J8069" i="187"/>
  <c r="J8068" i="187"/>
  <c r="J8067" i="187"/>
  <c r="J8064" i="187"/>
  <c r="J8063" i="187"/>
  <c r="J8062" i="187"/>
  <c r="J8061" i="187"/>
  <c r="J8060" i="187"/>
  <c r="J8058" i="187"/>
  <c r="J8057" i="187"/>
  <c r="J8056" i="187"/>
  <c r="J8055" i="187"/>
  <c r="J8054" i="187"/>
  <c r="J8053" i="187"/>
  <c r="J8052" i="187"/>
  <c r="J8051" i="187"/>
  <c r="J8050" i="187"/>
  <c r="J8049" i="187"/>
  <c r="J8048" i="187"/>
  <c r="J8047" i="187"/>
  <c r="J8046" i="187"/>
  <c r="J8045" i="187"/>
  <c r="J8042" i="187"/>
  <c r="J8041" i="187"/>
  <c r="J8040" i="187"/>
  <c r="J8039" i="187"/>
  <c r="J8038" i="187"/>
  <c r="J8036" i="187"/>
  <c r="J8035" i="187"/>
  <c r="J8034" i="187"/>
  <c r="J8033" i="187"/>
  <c r="J8032" i="187"/>
  <c r="J8031" i="187"/>
  <c r="J8030" i="187"/>
  <c r="J8029" i="187"/>
  <c r="J8028" i="187"/>
  <c r="J8027" i="187"/>
  <c r="J8026" i="187"/>
  <c r="J8025" i="187"/>
  <c r="J8024" i="187"/>
  <c r="J8023" i="187"/>
  <c r="J8020" i="187"/>
  <c r="J8019" i="187"/>
  <c r="J8018" i="187"/>
  <c r="J8017" i="187"/>
  <c r="J8016" i="187"/>
  <c r="J8014" i="187"/>
  <c r="J8013" i="187"/>
  <c r="J8012" i="187"/>
  <c r="J8011" i="187"/>
  <c r="J8010" i="187"/>
  <c r="J8009" i="187"/>
  <c r="J8008" i="187"/>
  <c r="J8007" i="187"/>
  <c r="J8006" i="187"/>
  <c r="J8005" i="187"/>
  <c r="J8004" i="187"/>
  <c r="J8003" i="187"/>
  <c r="J8002" i="187"/>
  <c r="J8001" i="187"/>
  <c r="J7998" i="187"/>
  <c r="J7997" i="187"/>
  <c r="J7996" i="187"/>
  <c r="J7995" i="187"/>
  <c r="J7994" i="187"/>
  <c r="J7992" i="187"/>
  <c r="J7991" i="187"/>
  <c r="J7990" i="187"/>
  <c r="J7989" i="187"/>
  <c r="J7988" i="187"/>
  <c r="J7987" i="187"/>
  <c r="J7986" i="187"/>
  <c r="J7985" i="187"/>
  <c r="J7984" i="187"/>
  <c r="J7983" i="187"/>
  <c r="J7982" i="187"/>
  <c r="J7981" i="187"/>
  <c r="J7980" i="187"/>
  <c r="J7979" i="187"/>
  <c r="J7976" i="187"/>
  <c r="J7975" i="187"/>
  <c r="J7974" i="187"/>
  <c r="J7973" i="187"/>
  <c r="J7972" i="187"/>
  <c r="J7970" i="187"/>
  <c r="J7969" i="187"/>
  <c r="J7968" i="187"/>
  <c r="J7967" i="187"/>
  <c r="J7966" i="187"/>
  <c r="J7965" i="187"/>
  <c r="J7964" i="187"/>
  <c r="J7963" i="187"/>
  <c r="J7962" i="187"/>
  <c r="J7961" i="187"/>
  <c r="J7960" i="187"/>
  <c r="J7959" i="187"/>
  <c r="J7958" i="187"/>
  <c r="J7957" i="187"/>
  <c r="J7954" i="187"/>
  <c r="J7953" i="187"/>
  <c r="J7952" i="187"/>
  <c r="J7951" i="187"/>
  <c r="J7950" i="187"/>
  <c r="J7948" i="187"/>
  <c r="J7947" i="187"/>
  <c r="J7946" i="187"/>
  <c r="J7945" i="187"/>
  <c r="J7944" i="187"/>
  <c r="J7943" i="187"/>
  <c r="J7942" i="187"/>
  <c r="J7941" i="187"/>
  <c r="J7940" i="187"/>
  <c r="J7939" i="187"/>
  <c r="J7938" i="187"/>
  <c r="J7937" i="187"/>
  <c r="J7936" i="187"/>
  <c r="J7935" i="187"/>
  <c r="J7932" i="187"/>
  <c r="J7931" i="187"/>
  <c r="J7930" i="187"/>
  <c r="J7929" i="187"/>
  <c r="J7928" i="187"/>
  <c r="J7926" i="187"/>
  <c r="J7925" i="187"/>
  <c r="J7924" i="187"/>
  <c r="J7923" i="187"/>
  <c r="J7922" i="187"/>
  <c r="J7921" i="187"/>
  <c r="J7920" i="187"/>
  <c r="J7919" i="187"/>
  <c r="J7918" i="187"/>
  <c r="J7917" i="187"/>
  <c r="J7916" i="187"/>
  <c r="J7915" i="187"/>
  <c r="J7914" i="187"/>
  <c r="J7913" i="187"/>
  <c r="J7910" i="187"/>
  <c r="J7909" i="187"/>
  <c r="J7908" i="187"/>
  <c r="J7907" i="187"/>
  <c r="J7906" i="187"/>
  <c r="J7904" i="187"/>
  <c r="J7903" i="187"/>
  <c r="J7902" i="187"/>
  <c r="J7901" i="187"/>
  <c r="J7900" i="187"/>
  <c r="J7899" i="187"/>
  <c r="J7898" i="187"/>
  <c r="J7897" i="187"/>
  <c r="J7896" i="187"/>
  <c r="J7895" i="187"/>
  <c r="J7894" i="187"/>
  <c r="J7893" i="187"/>
  <c r="J7892" i="187"/>
  <c r="J7891" i="187"/>
  <c r="J7888" i="187"/>
  <c r="J7887" i="187"/>
  <c r="J7886" i="187"/>
  <c r="J7885" i="187"/>
  <c r="J7884" i="187"/>
  <c r="J7882" i="187"/>
  <c r="J7881" i="187"/>
  <c r="J7880" i="187"/>
  <c r="J7879" i="187"/>
  <c r="J7878" i="187"/>
  <c r="J7877" i="187"/>
  <c r="J7876" i="187"/>
  <c r="J7875" i="187"/>
  <c r="J7874" i="187"/>
  <c r="J7873" i="187"/>
  <c r="J7872" i="187"/>
  <c r="J7871" i="187"/>
  <c r="J7870" i="187"/>
  <c r="J7869" i="187"/>
  <c r="J7866" i="187"/>
  <c r="J7865" i="187"/>
  <c r="J7864" i="187"/>
  <c r="J7863" i="187"/>
  <c r="J7862" i="187"/>
  <c r="J7860" i="187"/>
  <c r="J7859" i="187"/>
  <c r="J7858" i="187"/>
  <c r="J7857" i="187"/>
  <c r="J7856" i="187"/>
  <c r="J7855" i="187"/>
  <c r="J7854" i="187"/>
  <c r="J7853" i="187"/>
  <c r="J7852" i="187"/>
  <c r="J7851" i="187"/>
  <c r="J7850" i="187"/>
  <c r="J7849" i="187"/>
  <c r="J7848" i="187"/>
  <c r="J7847" i="187"/>
  <c r="J7844" i="187"/>
  <c r="J7843" i="187"/>
  <c r="J7842" i="187"/>
  <c r="J7841" i="187"/>
  <c r="J7840" i="187"/>
  <c r="J7838" i="187"/>
  <c r="J7837" i="187"/>
  <c r="J7836" i="187"/>
  <c r="J7835" i="187"/>
  <c r="J7834" i="187"/>
  <c r="J7833" i="187"/>
  <c r="J7832" i="187"/>
  <c r="J7831" i="187"/>
  <c r="J7830" i="187"/>
  <c r="J7829" i="187"/>
  <c r="J7828" i="187"/>
  <c r="J7827" i="187"/>
  <c r="J7826" i="187"/>
  <c r="J7825" i="187"/>
  <c r="J7822" i="187"/>
  <c r="J7821" i="187"/>
  <c r="J7820" i="187"/>
  <c r="J7819" i="187"/>
  <c r="J7818" i="187"/>
  <c r="J7816" i="187"/>
  <c r="J7815" i="187"/>
  <c r="J7814" i="187"/>
  <c r="J7813" i="187"/>
  <c r="J7812" i="187"/>
  <c r="J7811" i="187"/>
  <c r="J7810" i="187"/>
  <c r="J7809" i="187"/>
  <c r="J7808" i="187"/>
  <c r="J7807" i="187"/>
  <c r="J7806" i="187"/>
  <c r="J7805" i="187"/>
  <c r="J7804" i="187"/>
  <c r="J7803" i="187"/>
  <c r="J7800" i="187"/>
  <c r="J7799" i="187"/>
  <c r="J7798" i="187"/>
  <c r="J7797" i="187"/>
  <c r="J7796" i="187"/>
  <c r="J7794" i="187"/>
  <c r="J7793" i="187"/>
  <c r="J7792" i="187"/>
  <c r="J7791" i="187"/>
  <c r="J7790" i="187"/>
  <c r="J7789" i="187"/>
  <c r="J7788" i="187"/>
  <c r="J7787" i="187"/>
  <c r="J7786" i="187"/>
  <c r="J7785" i="187"/>
  <c r="J7784" i="187"/>
  <c r="J7783" i="187"/>
  <c r="J7782" i="187"/>
  <c r="J7781" i="187"/>
  <c r="J7778" i="187"/>
  <c r="J7777" i="187"/>
  <c r="J7776" i="187"/>
  <c r="J7775" i="187"/>
  <c r="J7774" i="187"/>
  <c r="J7772" i="187"/>
  <c r="J7771" i="187"/>
  <c r="J7770" i="187"/>
  <c r="J7769" i="187"/>
  <c r="J7768" i="187"/>
  <c r="J7767" i="187"/>
  <c r="J7766" i="187"/>
  <c r="J7765" i="187"/>
  <c r="J7764" i="187"/>
  <c r="J7763" i="187"/>
  <c r="J7762" i="187"/>
  <c r="J7761" i="187"/>
  <c r="J7760" i="187"/>
  <c r="J7759" i="187"/>
  <c r="J7756" i="187"/>
  <c r="J7755" i="187"/>
  <c r="J7754" i="187"/>
  <c r="J7753" i="187"/>
  <c r="J7752" i="187"/>
  <c r="J7750" i="187"/>
  <c r="J7749" i="187"/>
  <c r="J7748" i="187"/>
  <c r="J7747" i="187"/>
  <c r="J7746" i="187"/>
  <c r="J7745" i="187"/>
  <c r="J7744" i="187"/>
  <c r="J7743" i="187"/>
  <c r="J7742" i="187"/>
  <c r="J7741" i="187"/>
  <c r="J7740" i="187"/>
  <c r="J7739" i="187"/>
  <c r="J7738" i="187"/>
  <c r="J7737" i="187"/>
  <c r="J7734" i="187"/>
  <c r="J7733" i="187"/>
  <c r="J7732" i="187"/>
  <c r="J7731" i="187"/>
  <c r="J7730" i="187"/>
  <c r="J7728" i="187"/>
  <c r="J7727" i="187"/>
  <c r="J7726" i="187"/>
  <c r="J7725" i="187"/>
  <c r="J7724" i="187"/>
  <c r="J7723" i="187"/>
  <c r="J7722" i="187"/>
  <c r="J7721" i="187"/>
  <c r="J7720" i="187"/>
  <c r="J7719" i="187"/>
  <c r="J7718" i="187"/>
  <c r="J7717" i="187"/>
  <c r="J7716" i="187"/>
  <c r="J7715" i="187"/>
  <c r="J7712" i="187"/>
  <c r="J7711" i="187"/>
  <c r="J7710" i="187"/>
  <c r="J7709" i="187"/>
  <c r="J7708" i="187"/>
  <c r="J7706" i="187"/>
  <c r="J7705" i="187"/>
  <c r="J7704" i="187"/>
  <c r="J7703" i="187"/>
  <c r="J7702" i="187"/>
  <c r="J7701" i="187"/>
  <c r="J7700" i="187"/>
  <c r="J7699" i="187"/>
  <c r="J7698" i="187"/>
  <c r="J7697" i="187"/>
  <c r="J7696" i="187"/>
  <c r="J7695" i="187"/>
  <c r="J7694" i="187"/>
  <c r="J7693" i="187"/>
  <c r="J7690" i="187"/>
  <c r="J7689" i="187"/>
  <c r="J7688" i="187"/>
  <c r="J7687" i="187"/>
  <c r="J7686" i="187"/>
  <c r="J7684" i="187"/>
  <c r="J7683" i="187"/>
  <c r="J7682" i="187"/>
  <c r="J7681" i="187"/>
  <c r="J7680" i="187"/>
  <c r="J7679" i="187"/>
  <c r="J7678" i="187"/>
  <c r="J7677" i="187"/>
  <c r="J7676" i="187"/>
  <c r="J7675" i="187"/>
  <c r="J7674" i="187"/>
  <c r="J7673" i="187"/>
  <c r="J7672" i="187"/>
  <c r="J7671" i="187"/>
  <c r="J7668" i="187"/>
  <c r="J7667" i="187"/>
  <c r="J7666" i="187"/>
  <c r="J7665" i="187"/>
  <c r="J7664" i="187"/>
  <c r="J7662" i="187"/>
  <c r="J7661" i="187"/>
  <c r="J7660" i="187"/>
  <c r="J7659" i="187"/>
  <c r="J7658" i="187"/>
  <c r="J7657" i="187"/>
  <c r="J7656" i="187"/>
  <c r="J7655" i="187"/>
  <c r="J7654" i="187"/>
  <c r="J7653" i="187"/>
  <c r="J7652" i="187"/>
  <c r="J7651" i="187"/>
  <c r="J7650" i="187"/>
  <c r="J7649" i="187"/>
  <c r="J7646" i="187"/>
  <c r="J7645" i="187"/>
  <c r="J7644" i="187"/>
  <c r="J7643" i="187"/>
  <c r="J7642" i="187"/>
  <c r="J7640" i="187"/>
  <c r="J7639" i="187"/>
  <c r="J7638" i="187"/>
  <c r="J7637" i="187"/>
  <c r="J7636" i="187"/>
  <c r="J7635" i="187"/>
  <c r="J7634" i="187"/>
  <c r="J7633" i="187"/>
  <c r="J7632" i="187"/>
  <c r="J7631" i="187"/>
  <c r="J7630" i="187"/>
  <c r="J7629" i="187"/>
  <c r="J7628" i="187"/>
  <c r="J7627" i="187"/>
  <c r="J7624" i="187"/>
  <c r="J7623" i="187"/>
  <c r="J7622" i="187"/>
  <c r="J7621" i="187"/>
  <c r="J7620" i="187"/>
  <c r="F7896" i="187"/>
  <c r="C587" i="187"/>
  <c r="B54" i="188" s="1"/>
  <c r="J587" i="187"/>
  <c r="F7918" i="187"/>
  <c r="F14" i="187"/>
  <c r="F9857" i="187"/>
  <c r="A885" i="188"/>
  <c r="A878" i="188"/>
  <c r="A842" i="188"/>
  <c r="A838" i="188"/>
  <c r="A834" i="188"/>
  <c r="A830" i="188"/>
  <c r="A826" i="188"/>
  <c r="C19" i="304"/>
  <c r="D57" i="303"/>
  <c r="D58" i="303" s="1"/>
  <c r="F9709" i="187" s="1"/>
  <c r="C57" i="303"/>
  <c r="C58" i="303" s="1"/>
  <c r="F9640" i="187" s="1"/>
  <c r="D46" i="303"/>
  <c r="C46" i="303"/>
  <c r="C9425" i="187"/>
  <c r="B1330" i="188" s="1"/>
  <c r="C9424" i="187"/>
  <c r="B1329" i="188" s="1"/>
  <c r="J9425" i="187"/>
  <c r="F9425" i="187"/>
  <c r="J9424" i="187"/>
  <c r="F9424" i="187"/>
  <c r="C9244" i="187"/>
  <c r="B1281" i="188" s="1"/>
  <c r="C9243" i="187"/>
  <c r="B1280" i="188" s="1"/>
  <c r="C9242" i="187"/>
  <c r="B1279" i="188" s="1"/>
  <c r="J9244" i="187"/>
  <c r="F9244" i="187"/>
  <c r="J9243" i="187"/>
  <c r="F9243" i="187"/>
  <c r="J9242" i="187"/>
  <c r="F9242" i="187"/>
  <c r="C9225" i="187"/>
  <c r="B1262" i="188" s="1"/>
  <c r="C9226" i="187"/>
  <c r="B1263" i="188" s="1"/>
  <c r="C9227" i="187"/>
  <c r="B1264" i="188" s="1"/>
  <c r="C9228" i="187"/>
  <c r="B1265" i="188" s="1"/>
  <c r="C9229" i="187"/>
  <c r="B1266" i="188" s="1"/>
  <c r="C9230" i="187"/>
  <c r="B1267" i="188" s="1"/>
  <c r="C9231" i="187"/>
  <c r="B1268" i="188" s="1"/>
  <c r="C9232" i="187"/>
  <c r="B1269" i="188" s="1"/>
  <c r="C9233" i="187"/>
  <c r="B1270" i="188" s="1"/>
  <c r="F9225" i="187"/>
  <c r="F9226" i="187"/>
  <c r="F9227" i="187"/>
  <c r="F9228" i="187"/>
  <c r="F9229" i="187"/>
  <c r="F9230" i="187"/>
  <c r="F9231" i="187"/>
  <c r="F9232" i="187"/>
  <c r="F9233" i="187"/>
  <c r="J9233" i="187"/>
  <c r="J9232" i="187"/>
  <c r="J9231" i="187"/>
  <c r="C9222" i="187"/>
  <c r="B1259" i="188" s="1"/>
  <c r="J9221" i="187"/>
  <c r="F9222" i="187"/>
  <c r="F9211" i="187"/>
  <c r="F9212" i="187"/>
  <c r="F9213" i="187"/>
  <c r="F9214" i="187"/>
  <c r="F9215" i="187"/>
  <c r="F9216" i="187"/>
  <c r="F9217" i="187"/>
  <c r="F9218" i="187"/>
  <c r="F9219" i="187"/>
  <c r="F9220" i="187"/>
  <c r="F9221" i="187"/>
  <c r="C9211" i="187"/>
  <c r="C9212" i="187"/>
  <c r="B1249" i="188" s="1"/>
  <c r="C9213" i="187"/>
  <c r="B1250" i="188" s="1"/>
  <c r="C9214" i="187"/>
  <c r="C9215" i="187"/>
  <c r="B1252" i="188"/>
  <c r="C9216" i="187"/>
  <c r="B1253" i="188" s="1"/>
  <c r="C9217" i="187"/>
  <c r="C9218" i="187"/>
  <c r="C9219" i="187"/>
  <c r="C9220" i="187"/>
  <c r="B1257" i="188" s="1"/>
  <c r="C9221" i="187"/>
  <c r="B1258" i="188" s="1"/>
  <c r="C9195" i="187"/>
  <c r="B1232" i="188" s="1"/>
  <c r="C9196" i="187"/>
  <c r="B1233" i="188" s="1"/>
  <c r="C9197" i="187"/>
  <c r="B1234" i="188" s="1"/>
  <c r="C9198" i="187"/>
  <c r="B1235" i="188" s="1"/>
  <c r="C9199" i="187"/>
  <c r="B1236" i="188" s="1"/>
  <c r="C9200" i="187"/>
  <c r="B1237" i="188" s="1"/>
  <c r="C9201" i="187"/>
  <c r="B1238" i="188" s="1"/>
  <c r="C9202" i="187"/>
  <c r="B1239" i="188" s="1"/>
  <c r="C9203" i="187"/>
  <c r="B1240" i="188" s="1"/>
  <c r="C9204" i="187"/>
  <c r="B1241" i="188" s="1"/>
  <c r="C9205" i="187"/>
  <c r="B1242" i="188" s="1"/>
  <c r="C9206" i="187"/>
  <c r="B1243" i="188" s="1"/>
  <c r="C9207" i="187"/>
  <c r="B1244" i="188" s="1"/>
  <c r="C9208" i="187"/>
  <c r="B1245" i="188" s="1"/>
  <c r="C9194" i="187"/>
  <c r="B1231" i="188" s="1"/>
  <c r="C9188" i="187"/>
  <c r="B1226" i="188" s="1"/>
  <c r="C9189" i="187"/>
  <c r="B1227" i="188" s="1"/>
  <c r="C9190" i="187"/>
  <c r="B1228" i="188" s="1"/>
  <c r="C9191" i="187"/>
  <c r="B1229" i="188" s="1"/>
  <c r="C9192" i="187"/>
  <c r="B1230" i="188" s="1"/>
  <c r="C8515" i="187"/>
  <c r="B1144" i="188" s="1"/>
  <c r="F9188" i="187"/>
  <c r="F9189" i="187"/>
  <c r="F9190" i="187"/>
  <c r="F9191" i="187"/>
  <c r="F9192" i="187"/>
  <c r="F9195" i="187"/>
  <c r="F9196" i="187"/>
  <c r="F9197" i="187"/>
  <c r="F9198" i="187"/>
  <c r="F9199" i="187"/>
  <c r="F9201" i="187"/>
  <c r="F9202" i="187"/>
  <c r="F9204" i="187"/>
  <c r="F9205" i="187"/>
  <c r="F9206" i="187"/>
  <c r="F9203" i="187"/>
  <c r="C8498" i="187"/>
  <c r="B1127" i="188" s="1"/>
  <c r="C8499" i="187"/>
  <c r="B1128" i="188" s="1"/>
  <c r="C8500" i="187"/>
  <c r="B1129" i="188" s="1"/>
  <c r="C8501" i="187"/>
  <c r="B1130" i="188" s="1"/>
  <c r="C8502" i="187"/>
  <c r="B1131" i="188" s="1"/>
  <c r="C8503" i="187"/>
  <c r="B1132" i="188" s="1"/>
  <c r="C8504" i="187"/>
  <c r="B1133" i="188" s="1"/>
  <c r="C8497" i="187"/>
  <c r="B1126" i="188" s="1"/>
  <c r="C8472" i="187"/>
  <c r="B1118" i="188" s="1"/>
  <c r="C8473" i="187"/>
  <c r="B1119" i="188" s="1"/>
  <c r="C8474" i="187"/>
  <c r="B1120" i="188" s="1"/>
  <c r="C8475" i="187"/>
  <c r="B1121" i="188" s="1"/>
  <c r="C8476" i="187"/>
  <c r="B1122" i="188" s="1"/>
  <c r="C8477" i="187"/>
  <c r="B1123" i="188" s="1"/>
  <c r="C8478" i="187"/>
  <c r="B1124" i="188" s="1"/>
  <c r="C8479" i="187"/>
  <c r="B1125" i="188" s="1"/>
  <c r="C8456" i="187"/>
  <c r="B1102" i="188" s="1"/>
  <c r="C8457" i="187"/>
  <c r="B1103" i="188" s="1"/>
  <c r="C8458" i="187"/>
  <c r="B1104" i="188" s="1"/>
  <c r="C8459" i="187"/>
  <c r="B1105" i="188" s="1"/>
  <c r="C8460" i="187"/>
  <c r="B1106" i="188" s="1"/>
  <c r="C8461" i="187"/>
  <c r="B1107" i="188" s="1"/>
  <c r="C8462" i="187"/>
  <c r="B1108" i="188" s="1"/>
  <c r="C8463" i="187"/>
  <c r="B1109" i="188" s="1"/>
  <c r="C8464" i="187"/>
  <c r="B1110" i="188" s="1"/>
  <c r="C8465" i="187"/>
  <c r="B1111" i="188" s="1"/>
  <c r="C8466" i="187"/>
  <c r="B1112" i="188" s="1"/>
  <c r="C8467" i="187"/>
  <c r="B1113" i="188" s="1"/>
  <c r="C8468" i="187"/>
  <c r="B1114" i="188" s="1"/>
  <c r="C8469" i="187"/>
  <c r="B1115" i="188" s="1"/>
  <c r="C8470" i="187"/>
  <c r="B1116" i="188" s="1"/>
  <c r="C8471" i="187"/>
  <c r="B1117" i="188" s="1"/>
  <c r="C7612" i="187"/>
  <c r="C7611" i="187"/>
  <c r="C7610" i="187"/>
  <c r="J8504" i="187"/>
  <c r="F8504" i="187"/>
  <c r="F8497" i="187"/>
  <c r="F8494" i="187"/>
  <c r="F8493" i="187"/>
  <c r="F8492" i="187"/>
  <c r="F8491" i="187"/>
  <c r="F8490" i="187"/>
  <c r="F8489" i="187"/>
  <c r="F8487" i="187"/>
  <c r="F8486" i="187"/>
  <c r="F8485" i="187"/>
  <c r="F8484" i="187"/>
  <c r="F8483" i="187"/>
  <c r="F8482" i="187"/>
  <c r="F8481" i="187"/>
  <c r="C8496" i="187"/>
  <c r="C8495" i="187"/>
  <c r="C8494" i="187"/>
  <c r="C8493" i="187"/>
  <c r="C8492" i="187"/>
  <c r="C8491" i="187"/>
  <c r="C8490" i="187"/>
  <c r="C8489" i="187"/>
  <c r="C8488" i="187"/>
  <c r="C8487" i="187"/>
  <c r="C8486" i="187"/>
  <c r="C8485" i="187"/>
  <c r="C8484" i="187"/>
  <c r="C8483" i="187"/>
  <c r="C8482" i="187"/>
  <c r="C8481" i="187"/>
  <c r="F8477" i="187"/>
  <c r="F8476" i="187"/>
  <c r="F8475" i="187"/>
  <c r="F8474" i="187"/>
  <c r="F8473" i="187"/>
  <c r="F8472" i="187"/>
  <c r="F8470" i="187"/>
  <c r="F8469" i="187"/>
  <c r="F8468" i="187"/>
  <c r="F8467" i="187"/>
  <c r="F8466" i="187"/>
  <c r="F8465" i="187"/>
  <c r="F8464" i="187"/>
  <c r="F8498" i="187"/>
  <c r="F8499" i="187"/>
  <c r="F8500" i="187"/>
  <c r="F8501" i="187"/>
  <c r="F8502" i="187"/>
  <c r="F8503" i="187"/>
  <c r="J8499" i="187"/>
  <c r="J8498" i="187"/>
  <c r="J8497" i="187"/>
  <c r="C8480" i="187"/>
  <c r="J8479" i="187"/>
  <c r="J8478" i="187"/>
  <c r="J8477" i="187"/>
  <c r="J8476" i="187"/>
  <c r="J8475" i="187"/>
  <c r="J8474" i="187"/>
  <c r="J8473" i="187"/>
  <c r="J8472" i="187"/>
  <c r="J8471" i="187"/>
  <c r="J8470" i="187"/>
  <c r="F8463" i="187"/>
  <c r="J8469" i="187"/>
  <c r="J8468" i="187"/>
  <c r="J8467" i="187"/>
  <c r="J8466" i="187"/>
  <c r="J8465" i="187"/>
  <c r="J8463" i="187"/>
  <c r="J8462" i="187"/>
  <c r="F8462" i="187"/>
  <c r="J8461" i="187"/>
  <c r="F8461" i="187"/>
  <c r="J8460" i="187"/>
  <c r="F8460" i="187"/>
  <c r="J8459" i="187"/>
  <c r="F8459" i="187"/>
  <c r="J8458" i="187"/>
  <c r="F8458" i="187"/>
  <c r="J8457" i="187"/>
  <c r="F8457" i="187"/>
  <c r="F8456" i="187"/>
  <c r="J8456" i="187"/>
  <c r="C8448" i="187"/>
  <c r="B1094" i="188" s="1"/>
  <c r="C8447" i="187"/>
  <c r="B1093" i="188"/>
  <c r="C8446" i="187"/>
  <c r="B1092" i="188" s="1"/>
  <c r="C8426" i="187"/>
  <c r="C8425" i="187"/>
  <c r="C8424" i="187"/>
  <c r="C8404" i="187"/>
  <c r="C8403" i="187"/>
  <c r="C8402" i="187"/>
  <c r="C8382" i="187"/>
  <c r="C8381" i="187"/>
  <c r="C8380" i="187"/>
  <c r="C8360" i="187"/>
  <c r="C8359" i="187"/>
  <c r="C8358" i="187"/>
  <c r="C8338" i="187"/>
  <c r="C8337" i="187"/>
  <c r="C8336" i="187"/>
  <c r="C8316" i="187"/>
  <c r="C8315" i="187"/>
  <c r="C8314" i="187"/>
  <c r="C8294" i="187"/>
  <c r="C8293" i="187"/>
  <c r="C8292" i="187"/>
  <c r="C8272" i="187"/>
  <c r="C8271" i="187"/>
  <c r="C8270" i="187"/>
  <c r="C8250" i="187"/>
  <c r="C8249" i="187"/>
  <c r="C8248" i="187"/>
  <c r="C8228" i="187"/>
  <c r="C8227" i="187"/>
  <c r="C8226" i="187"/>
  <c r="C8206" i="187"/>
  <c r="C8205" i="187"/>
  <c r="C8204" i="187"/>
  <c r="C8184" i="187"/>
  <c r="C8183" i="187"/>
  <c r="C8182" i="187"/>
  <c r="C8162" i="187"/>
  <c r="C8161" i="187"/>
  <c r="C8160" i="187"/>
  <c r="C8140" i="187"/>
  <c r="C8139" i="187"/>
  <c r="C8138" i="187"/>
  <c r="C8118" i="187"/>
  <c r="C8117" i="187"/>
  <c r="C8116" i="187"/>
  <c r="C8096" i="187"/>
  <c r="C8095" i="187"/>
  <c r="C8094" i="187"/>
  <c r="C8074" i="187"/>
  <c r="C8073" i="187"/>
  <c r="C8072" i="187"/>
  <c r="C8052" i="187"/>
  <c r="C8051" i="187"/>
  <c r="C8050" i="187"/>
  <c r="C8030" i="187"/>
  <c r="C8029" i="187"/>
  <c r="C8028" i="187"/>
  <c r="C8008" i="187"/>
  <c r="C8007" i="187"/>
  <c r="C8006" i="187"/>
  <c r="C7986" i="187"/>
  <c r="C7985" i="187"/>
  <c r="C7984" i="187"/>
  <c r="C7964" i="187"/>
  <c r="C7963" i="187"/>
  <c r="C7962" i="187"/>
  <c r="C7942" i="187"/>
  <c r="C7941" i="187"/>
  <c r="C7940" i="187"/>
  <c r="C7920" i="187"/>
  <c r="C7919" i="187"/>
  <c r="C7918" i="187"/>
  <c r="C7898" i="187"/>
  <c r="C7897" i="187"/>
  <c r="C7896" i="187"/>
  <c r="C7876" i="187"/>
  <c r="C7875" i="187"/>
  <c r="C7874" i="187"/>
  <c r="C7854" i="187"/>
  <c r="C7853" i="187"/>
  <c r="C7852" i="187"/>
  <c r="C7832" i="187"/>
  <c r="C7831" i="187"/>
  <c r="C7830" i="187"/>
  <c r="C7810" i="187"/>
  <c r="C7809" i="187"/>
  <c r="C7808" i="187"/>
  <c r="C7788" i="187"/>
  <c r="C7787" i="187"/>
  <c r="C7786" i="187"/>
  <c r="C7766" i="187"/>
  <c r="C7765" i="187"/>
  <c r="C7764" i="187"/>
  <c r="C7744" i="187"/>
  <c r="C7743" i="187"/>
  <c r="C7742" i="187"/>
  <c r="C7722" i="187"/>
  <c r="C7721" i="187"/>
  <c r="C7720" i="187"/>
  <c r="C7700" i="187"/>
  <c r="C7699" i="187"/>
  <c r="C7698" i="187"/>
  <c r="C7678" i="187"/>
  <c r="C7677" i="187"/>
  <c r="C7676" i="187"/>
  <c r="C7656" i="187"/>
  <c r="C7655" i="187"/>
  <c r="C7654" i="187"/>
  <c r="C7634" i="187"/>
  <c r="C7633" i="187"/>
  <c r="C7632" i="187"/>
  <c r="F7612" i="187"/>
  <c r="J7612" i="187"/>
  <c r="F7611" i="187"/>
  <c r="J7611" i="187"/>
  <c r="F7610" i="187"/>
  <c r="J7610" i="187"/>
  <c r="D54" i="283"/>
  <c r="F8488" i="187" s="1"/>
  <c r="C54" i="283"/>
  <c r="F8471" i="187" s="1"/>
  <c r="J7590" i="187"/>
  <c r="F7590" i="187"/>
  <c r="C7590" i="187"/>
  <c r="B1072" i="188" s="1"/>
  <c r="J7589" i="187"/>
  <c r="F7589" i="187"/>
  <c r="C7589" i="187"/>
  <c r="B1071" i="188" s="1"/>
  <c r="J7588" i="187"/>
  <c r="F7588" i="187"/>
  <c r="C7588" i="187"/>
  <c r="B1070" i="188" s="1"/>
  <c r="J7575" i="187"/>
  <c r="F7575" i="187"/>
  <c r="C7575" i="187"/>
  <c r="B1061" i="188" s="1"/>
  <c r="J7576" i="187"/>
  <c r="F7576" i="187"/>
  <c r="C7576" i="187"/>
  <c r="B1062" i="188" s="1"/>
  <c r="J7577" i="187"/>
  <c r="F7577" i="187"/>
  <c r="C7577" i="187"/>
  <c r="B1063" i="188" s="1"/>
  <c r="C7364" i="187"/>
  <c r="B1006" i="188" s="1"/>
  <c r="C7366" i="187"/>
  <c r="B1007" i="188" s="1"/>
  <c r="F7366" i="187"/>
  <c r="J7366" i="187"/>
  <c r="F7364" i="187"/>
  <c r="J7364" i="187"/>
  <c r="J86" i="187"/>
  <c r="F86" i="187"/>
  <c r="C86" i="187"/>
  <c r="J1232" i="187"/>
  <c r="C1232" i="187"/>
  <c r="J1231" i="187"/>
  <c r="C1231" i="187"/>
  <c r="J1230" i="187"/>
  <c r="C1230" i="187"/>
  <c r="J1229" i="187"/>
  <c r="C1229" i="187"/>
  <c r="J1228" i="187"/>
  <c r="C1228" i="187"/>
  <c r="J1227" i="187"/>
  <c r="F1227" i="187"/>
  <c r="C1227" i="187"/>
  <c r="J1226" i="187"/>
  <c r="F1226" i="187"/>
  <c r="C1226" i="187"/>
  <c r="J1225" i="187"/>
  <c r="F1225" i="187"/>
  <c r="C1225" i="187"/>
  <c r="J1224" i="187"/>
  <c r="C1224" i="187"/>
  <c r="J1223" i="187"/>
  <c r="C1223" i="187"/>
  <c r="J1222" i="187"/>
  <c r="C1222" i="187"/>
  <c r="J1221" i="187"/>
  <c r="C1221" i="187"/>
  <c r="J1220" i="187"/>
  <c r="C1220" i="187"/>
  <c r="C1219" i="187"/>
  <c r="C1218" i="187"/>
  <c r="F1217" i="187"/>
  <c r="C1217" i="187"/>
  <c r="F1204" i="187"/>
  <c r="F1206" i="187"/>
  <c r="F1207" i="187"/>
  <c r="F1208" i="187"/>
  <c r="F1209" i="187"/>
  <c r="F1210" i="187"/>
  <c r="F1211" i="187"/>
  <c r="F1212" i="187"/>
  <c r="F1213" i="187"/>
  <c r="F1203" i="187"/>
  <c r="F1200" i="187"/>
  <c r="F1172" i="187"/>
  <c r="F1173" i="187"/>
  <c r="F1174" i="187"/>
  <c r="F1175" i="187"/>
  <c r="F1176" i="187"/>
  <c r="F1177" i="187"/>
  <c r="F1178" i="187"/>
  <c r="F1179" i="187"/>
  <c r="F1170" i="187"/>
  <c r="F1169" i="187"/>
  <c r="F1166" i="187"/>
  <c r="F1162" i="187"/>
  <c r="F1161" i="187"/>
  <c r="F1160" i="187"/>
  <c r="F1159" i="187"/>
  <c r="F1158" i="187"/>
  <c r="F1157" i="187"/>
  <c r="F1156" i="187"/>
  <c r="F1155" i="187"/>
  <c r="F1153" i="187"/>
  <c r="F1152" i="187"/>
  <c r="F1149" i="187"/>
  <c r="F1145" i="187"/>
  <c r="F1144" i="187"/>
  <c r="F1143" i="187"/>
  <c r="F1142" i="187"/>
  <c r="F1141" i="187"/>
  <c r="F1140" i="187"/>
  <c r="F1139" i="187"/>
  <c r="F1138" i="187"/>
  <c r="F1136" i="187"/>
  <c r="F1135" i="187"/>
  <c r="F1132" i="187"/>
  <c r="F1128" i="187"/>
  <c r="F1127" i="187"/>
  <c r="F1126" i="187"/>
  <c r="F1125" i="187"/>
  <c r="F1124" i="187"/>
  <c r="F1123" i="187"/>
  <c r="F1122" i="187"/>
  <c r="F1121" i="187"/>
  <c r="F1119" i="187"/>
  <c r="F1118" i="187"/>
  <c r="F1115" i="187"/>
  <c r="J9864" i="187"/>
  <c r="J9863" i="187"/>
  <c r="J9861" i="187"/>
  <c r="J9860" i="187"/>
  <c r="J9859" i="187"/>
  <c r="J9858" i="187"/>
  <c r="J9857" i="187"/>
  <c r="J9856" i="187"/>
  <c r="J9855" i="187"/>
  <c r="J9853" i="187"/>
  <c r="J9852" i="187"/>
  <c r="J9851" i="187"/>
  <c r="J9850" i="187"/>
  <c r="J9849" i="187"/>
  <c r="J9847" i="187"/>
  <c r="J9846" i="187"/>
  <c r="J9845" i="187"/>
  <c r="J9844" i="187"/>
  <c r="J9843" i="187"/>
  <c r="J9842" i="187"/>
  <c r="J9841" i="187"/>
  <c r="J9840" i="187"/>
  <c r="J9839" i="187"/>
  <c r="J9838" i="187"/>
  <c r="J9837" i="187"/>
  <c r="J9836" i="187"/>
  <c r="J9835" i="187"/>
  <c r="J9834" i="187"/>
  <c r="J9833" i="187"/>
  <c r="J9832" i="187"/>
  <c r="J9831" i="187"/>
  <c r="J9830" i="187"/>
  <c r="J9829" i="187"/>
  <c r="J9828" i="187"/>
  <c r="J9827" i="187"/>
  <c r="J9826" i="187"/>
  <c r="J9825" i="187"/>
  <c r="J9824" i="187"/>
  <c r="J9823" i="187"/>
  <c r="J9822" i="187"/>
  <c r="J9821" i="187"/>
  <c r="J9820" i="187"/>
  <c r="J9819" i="187"/>
  <c r="J9818" i="187"/>
  <c r="J9817" i="187"/>
  <c r="J9816" i="187"/>
  <c r="J9815" i="187"/>
  <c r="J9814" i="187"/>
  <c r="J9813" i="187"/>
  <c r="J9812" i="187"/>
  <c r="J9811" i="187"/>
  <c r="J9810" i="187"/>
  <c r="J9804" i="187"/>
  <c r="J9801" i="187"/>
  <c r="J9800" i="187"/>
  <c r="J9799" i="187"/>
  <c r="J9798" i="187"/>
  <c r="J9797" i="187"/>
  <c r="J9796" i="187"/>
  <c r="J9795" i="187"/>
  <c r="J9794" i="187"/>
  <c r="J9793" i="187"/>
  <c r="J9792" i="187"/>
  <c r="J9791" i="187"/>
  <c r="J9790" i="187"/>
  <c r="J9789" i="187"/>
  <c r="J9788" i="187"/>
  <c r="J9787" i="187"/>
  <c r="J9786" i="187"/>
  <c r="J9785" i="187"/>
  <c r="J9784" i="187"/>
  <c r="J9783" i="187"/>
  <c r="J9782" i="187"/>
  <c r="J9781" i="187"/>
  <c r="J9780" i="187"/>
  <c r="J9779" i="187"/>
  <c r="J9778" i="187"/>
  <c r="J9777" i="187"/>
  <c r="J9776" i="187"/>
  <c r="J9775" i="187"/>
  <c r="J9774" i="187"/>
  <c r="J9773" i="187"/>
  <c r="J9772" i="187"/>
  <c r="J9771" i="187"/>
  <c r="J9770" i="187"/>
  <c r="J9769" i="187"/>
  <c r="J9768" i="187"/>
  <c r="J9767" i="187"/>
  <c r="J9766" i="187"/>
  <c r="J9765" i="187"/>
  <c r="J9764" i="187"/>
  <c r="J9763" i="187"/>
  <c r="J9762" i="187"/>
  <c r="J9761" i="187"/>
  <c r="J9760" i="187"/>
  <c r="J9759" i="187"/>
  <c r="J9758" i="187"/>
  <c r="J9757" i="187"/>
  <c r="J9756" i="187"/>
  <c r="J9755" i="187"/>
  <c r="J9754" i="187"/>
  <c r="J9753" i="187"/>
  <c r="J9752" i="187"/>
  <c r="J9751" i="187"/>
  <c r="J9750" i="187"/>
  <c r="J9749" i="187"/>
  <c r="J9748" i="187"/>
  <c r="J9747" i="187"/>
  <c r="J9746" i="187"/>
  <c r="J9745" i="187"/>
  <c r="J9744" i="187"/>
  <c r="J9743" i="187"/>
  <c r="J9742" i="187"/>
  <c r="J9741" i="187"/>
  <c r="J9740" i="187"/>
  <c r="J9739" i="187"/>
  <c r="J9738" i="187"/>
  <c r="J9737" i="187"/>
  <c r="J9736" i="187"/>
  <c r="J9735" i="187"/>
  <c r="J9734" i="187"/>
  <c r="J9733" i="187"/>
  <c r="J9732" i="187"/>
  <c r="J9731" i="187"/>
  <c r="J9661" i="187"/>
  <c r="J9660" i="187"/>
  <c r="J9659" i="187"/>
  <c r="J9658" i="187"/>
  <c r="J9657" i="187"/>
  <c r="J9656" i="187"/>
  <c r="J9655" i="187"/>
  <c r="J9654" i="187"/>
  <c r="J9653" i="187"/>
  <c r="J9652" i="187"/>
  <c r="J9651" i="187"/>
  <c r="J9650" i="187"/>
  <c r="J9649" i="187"/>
  <c r="J9648" i="187"/>
  <c r="J9647" i="187"/>
  <c r="J9646" i="187"/>
  <c r="J9645" i="187"/>
  <c r="J9644" i="187"/>
  <c r="J9643" i="187"/>
  <c r="J9642" i="187"/>
  <c r="J9641" i="187"/>
  <c r="J9640" i="187"/>
  <c r="J9639" i="187"/>
  <c r="J9638" i="187"/>
  <c r="J9637" i="187"/>
  <c r="J9636" i="187"/>
  <c r="J9635" i="187"/>
  <c r="J9634" i="187"/>
  <c r="J9633" i="187"/>
  <c r="J9632" i="187"/>
  <c r="J9631" i="187"/>
  <c r="J9629" i="187"/>
  <c r="J9628" i="187"/>
  <c r="J9627" i="187"/>
  <c r="J9626" i="187"/>
  <c r="J9625" i="187"/>
  <c r="J9624" i="187"/>
  <c r="J9623" i="187"/>
  <c r="J9622" i="187"/>
  <c r="J9621" i="187"/>
  <c r="J9620" i="187"/>
  <c r="J9618" i="187"/>
  <c r="J9617" i="187"/>
  <c r="J9616" i="187"/>
  <c r="J9615" i="187"/>
  <c r="J9614" i="187"/>
  <c r="J9613" i="187"/>
  <c r="J9612" i="187"/>
  <c r="J9611" i="187"/>
  <c r="J9610" i="187"/>
  <c r="J9609" i="187"/>
  <c r="J9608" i="187"/>
  <c r="J9607" i="187"/>
  <c r="J9606" i="187"/>
  <c r="J9605" i="187"/>
  <c r="J9603" i="187"/>
  <c r="J9602" i="187"/>
  <c r="J9601" i="187"/>
  <c r="J9599" i="187"/>
  <c r="J9598" i="187"/>
  <c r="J9597" i="187"/>
  <c r="J9596" i="187"/>
  <c r="J9595" i="187"/>
  <c r="J9592" i="187"/>
  <c r="J9591" i="187"/>
  <c r="J9590" i="187"/>
  <c r="J9589" i="187"/>
  <c r="J9588" i="187"/>
  <c r="J9587" i="187"/>
  <c r="J9586" i="187"/>
  <c r="J9585" i="187"/>
  <c r="J9584" i="187"/>
  <c r="J9583" i="187"/>
  <c r="J9582" i="187"/>
  <c r="J9581" i="187"/>
  <c r="J9580" i="187"/>
  <c r="J9579" i="187"/>
  <c r="J9578" i="187"/>
  <c r="J9577" i="187"/>
  <c r="J9575" i="187"/>
  <c r="J9574" i="187"/>
  <c r="J9573" i="187"/>
  <c r="J9572" i="187"/>
  <c r="J9571" i="187"/>
  <c r="J9570" i="187"/>
  <c r="J9568" i="187"/>
  <c r="J9567" i="187"/>
  <c r="J9566" i="187"/>
  <c r="J9565" i="187"/>
  <c r="J9564" i="187"/>
  <c r="J9563" i="187"/>
  <c r="J9562" i="187"/>
  <c r="J9561" i="187"/>
  <c r="J9560" i="187"/>
  <c r="J9559" i="187"/>
  <c r="J9558" i="187"/>
  <c r="J9557" i="187"/>
  <c r="J9556" i="187"/>
  <c r="J9555" i="187"/>
  <c r="J9554" i="187"/>
  <c r="J9553" i="187"/>
  <c r="J9552" i="187"/>
  <c r="J9551" i="187"/>
  <c r="J9550" i="187"/>
  <c r="J9549" i="187"/>
  <c r="J9548" i="187"/>
  <c r="J9547" i="187"/>
  <c r="J9546" i="187"/>
  <c r="J9545" i="187"/>
  <c r="J9544" i="187"/>
  <c r="J9543" i="187"/>
  <c r="J9542" i="187"/>
  <c r="J9541" i="187"/>
  <c r="J9540" i="187"/>
  <c r="J9539" i="187"/>
  <c r="J9538" i="187"/>
  <c r="J9537" i="187"/>
  <c r="J9536" i="187"/>
  <c r="J9535" i="187"/>
  <c r="J9534" i="187"/>
  <c r="J9533" i="187"/>
  <c r="J9532" i="187"/>
  <c r="J9531" i="187"/>
  <c r="J9530" i="187"/>
  <c r="J9529" i="187"/>
  <c r="J9528" i="187"/>
  <c r="J9527" i="187"/>
  <c r="J9526" i="187"/>
  <c r="J9525" i="187"/>
  <c r="J9524" i="187"/>
  <c r="J9523" i="187"/>
  <c r="J9522" i="187"/>
  <c r="J9521" i="187"/>
  <c r="J9520" i="187"/>
  <c r="J9519" i="187"/>
  <c r="J9518" i="187"/>
  <c r="J9517" i="187"/>
  <c r="J9516" i="187"/>
  <c r="J9515" i="187"/>
  <c r="J9514" i="187"/>
  <c r="J9513" i="187"/>
  <c r="J9512" i="187"/>
  <c r="J9511" i="187"/>
  <c r="J9510" i="187"/>
  <c r="J9509" i="187"/>
  <c r="J9508" i="187"/>
  <c r="J9507" i="187"/>
  <c r="J9506" i="187"/>
  <c r="J9505" i="187"/>
  <c r="J9504" i="187"/>
  <c r="J9503" i="187"/>
  <c r="J9502" i="187"/>
  <c r="J9501" i="187"/>
  <c r="J9500" i="187"/>
  <c r="J9499" i="187"/>
  <c r="J9498" i="187"/>
  <c r="J9497" i="187"/>
  <c r="J9496" i="187"/>
  <c r="J9495" i="187"/>
  <c r="J9494" i="187"/>
  <c r="J9493" i="187"/>
  <c r="J9492" i="187"/>
  <c r="J9491" i="187"/>
  <c r="J9490" i="187"/>
  <c r="J9489" i="187"/>
  <c r="J9488" i="187"/>
  <c r="J9487" i="187"/>
  <c r="J9486" i="187"/>
  <c r="J9485" i="187"/>
  <c r="J9484" i="187"/>
  <c r="J9483" i="187"/>
  <c r="J9482" i="187"/>
  <c r="J9481" i="187"/>
  <c r="J9480" i="187"/>
  <c r="J9479" i="187"/>
  <c r="J9478" i="187"/>
  <c r="J9477" i="187"/>
  <c r="J9476" i="187"/>
  <c r="J9475" i="187"/>
  <c r="J9474" i="187"/>
  <c r="J9473" i="187"/>
  <c r="J9472" i="187"/>
  <c r="J9471" i="187"/>
  <c r="J9470" i="187"/>
  <c r="J9469" i="187"/>
  <c r="J9468" i="187"/>
  <c r="J9467" i="187"/>
  <c r="J9466" i="187"/>
  <c r="J9465" i="187"/>
  <c r="J9464" i="187"/>
  <c r="J9463" i="187"/>
  <c r="J9462" i="187"/>
  <c r="J9461" i="187"/>
  <c r="J9460" i="187"/>
  <c r="J9459" i="187"/>
  <c r="J9458" i="187"/>
  <c r="J9457" i="187"/>
  <c r="J9456" i="187"/>
  <c r="J9455" i="187"/>
  <c r="J9454" i="187"/>
  <c r="J9453" i="187"/>
  <c r="J9452" i="187"/>
  <c r="J9451" i="187"/>
  <c r="J9450" i="187"/>
  <c r="J9449" i="187"/>
  <c r="J9448" i="187"/>
  <c r="J9447" i="187"/>
  <c r="J9446" i="187"/>
  <c r="J9445" i="187"/>
  <c r="J9444" i="187"/>
  <c r="J9443" i="187"/>
  <c r="J9442" i="187"/>
  <c r="J9441" i="187"/>
  <c r="J9440" i="187"/>
  <c r="J9439" i="187"/>
  <c r="J9438" i="187"/>
  <c r="J9437" i="187"/>
  <c r="J9436" i="187"/>
  <c r="J9435" i="187"/>
  <c r="J9434" i="187"/>
  <c r="J9433" i="187"/>
  <c r="J9432" i="187"/>
  <c r="J9431" i="187"/>
  <c r="J9430" i="187"/>
  <c r="J9429" i="187"/>
  <c r="J9428" i="187"/>
  <c r="J9427" i="187"/>
  <c r="J9426" i="187"/>
  <c r="J9423" i="187"/>
  <c r="J9422" i="187"/>
  <c r="J9421" i="187"/>
  <c r="J9420" i="187"/>
  <c r="J9419" i="187"/>
  <c r="J9418" i="187"/>
  <c r="J9417" i="187"/>
  <c r="J9416" i="187"/>
  <c r="J9415" i="187"/>
  <c r="J9414" i="187"/>
  <c r="J9413" i="187"/>
  <c r="J9412" i="187"/>
  <c r="J9411" i="187"/>
  <c r="J9410" i="187"/>
  <c r="J9409" i="187"/>
  <c r="J9408" i="187"/>
  <c r="J9407" i="187"/>
  <c r="J9406" i="187"/>
  <c r="J9405" i="187"/>
  <c r="J9404" i="187"/>
  <c r="J9403" i="187"/>
  <c r="J9402" i="187"/>
  <c r="J9401" i="187"/>
  <c r="J9400" i="187"/>
  <c r="J9399" i="187"/>
  <c r="J9398" i="187"/>
  <c r="J9397" i="187"/>
  <c r="J9396" i="187"/>
  <c r="J9395" i="187"/>
  <c r="J9394" i="187"/>
  <c r="J9393" i="187"/>
  <c r="J9392" i="187"/>
  <c r="J9391" i="187"/>
  <c r="J9390" i="187"/>
  <c r="J9389" i="187"/>
  <c r="J9388" i="187"/>
  <c r="J9387" i="187"/>
  <c r="J9386" i="187"/>
  <c r="J9385" i="187"/>
  <c r="J9384" i="187"/>
  <c r="J9383" i="187"/>
  <c r="J9382" i="187"/>
  <c r="J9381" i="187"/>
  <c r="J9380" i="187"/>
  <c r="J9379" i="187"/>
  <c r="J9378" i="187"/>
  <c r="J9377" i="187"/>
  <c r="J9376" i="187"/>
  <c r="J9279" i="187"/>
  <c r="J9278" i="187"/>
  <c r="J9277" i="187"/>
  <c r="J9276" i="187"/>
  <c r="J9275" i="187"/>
  <c r="J9274" i="187"/>
  <c r="J9273" i="187"/>
  <c r="J9272" i="187"/>
  <c r="J9271" i="187"/>
  <c r="J9270" i="187"/>
  <c r="J9269" i="187"/>
  <c r="J9268" i="187"/>
  <c r="J9267" i="187"/>
  <c r="J9263" i="187"/>
  <c r="J9262" i="187"/>
  <c r="J9261" i="187"/>
  <c r="J9260" i="187"/>
  <c r="J9259" i="187"/>
  <c r="J9258" i="187"/>
  <c r="J9257" i="187"/>
  <c r="J9256" i="187"/>
  <c r="J9255" i="187"/>
  <c r="J9254" i="187"/>
  <c r="J9253" i="187"/>
  <c r="J9252" i="187"/>
  <c r="J9251" i="187"/>
  <c r="J9250" i="187"/>
  <c r="J9249" i="187"/>
  <c r="J9248" i="187"/>
  <c r="J9247" i="187"/>
  <c r="J9246" i="187"/>
  <c r="J9245" i="187"/>
  <c r="J9241" i="187"/>
  <c r="J9240" i="187"/>
  <c r="J9239" i="187"/>
  <c r="J9238" i="187"/>
  <c r="J9237" i="187"/>
  <c r="J9236" i="187"/>
  <c r="J9235" i="187"/>
  <c r="J9234" i="187"/>
  <c r="J9230" i="187"/>
  <c r="J9229" i="187"/>
  <c r="J9228" i="187"/>
  <c r="J9227" i="187"/>
  <c r="J9226" i="187"/>
  <c r="J9225" i="187"/>
  <c r="J9224" i="187"/>
  <c r="J9223" i="187"/>
  <c r="J9222" i="187"/>
  <c r="J9220" i="187"/>
  <c r="J9219" i="187"/>
  <c r="J9218" i="187"/>
  <c r="J9217" i="187"/>
  <c r="J9216" i="187"/>
  <c r="J9215" i="187"/>
  <c r="J9214" i="187"/>
  <c r="J9213" i="187"/>
  <c r="J9212" i="187"/>
  <c r="J9211" i="187"/>
  <c r="J9210" i="187"/>
  <c r="J9209" i="187"/>
  <c r="J9208" i="187"/>
  <c r="J9207" i="187"/>
  <c r="J9206" i="187"/>
  <c r="J9205" i="187"/>
  <c r="J9204" i="187"/>
  <c r="J9203" i="187"/>
  <c r="J9202" i="187"/>
  <c r="J9201" i="187"/>
  <c r="J9200" i="187"/>
  <c r="J9199" i="187"/>
  <c r="J9198" i="187"/>
  <c r="J9197" i="187"/>
  <c r="J9196" i="187"/>
  <c r="J9194" i="187"/>
  <c r="J9193" i="187"/>
  <c r="J9192" i="187"/>
  <c r="J9191" i="187"/>
  <c r="J9190" i="187"/>
  <c r="J9189" i="187"/>
  <c r="J9188" i="187"/>
  <c r="J9187" i="187"/>
  <c r="J9186" i="187"/>
  <c r="J9185" i="187"/>
  <c r="J9184" i="187"/>
  <c r="J9183" i="187"/>
  <c r="J9182" i="187"/>
  <c r="J9181" i="187"/>
  <c r="J9180" i="187"/>
  <c r="J9179" i="187"/>
  <c r="J9178" i="187"/>
  <c r="J9177" i="187"/>
  <c r="J9176" i="187"/>
  <c r="J9175" i="187"/>
  <c r="J9174" i="187"/>
  <c r="J9173" i="187"/>
  <c r="J9172" i="187"/>
  <c r="J9171" i="187"/>
  <c r="J8594" i="187"/>
  <c r="J8593" i="187"/>
  <c r="J8592" i="187"/>
  <c r="J8591" i="187"/>
  <c r="J8590" i="187"/>
  <c r="J8589" i="187"/>
  <c r="J8588" i="187"/>
  <c r="J8587" i="187"/>
  <c r="J8586" i="187"/>
  <c r="J8585" i="187"/>
  <c r="J8584" i="187"/>
  <c r="J8581" i="187"/>
  <c r="J8580" i="187"/>
  <c r="J8579" i="187"/>
  <c r="J8578" i="187"/>
  <c r="J8576" i="187"/>
  <c r="J8575" i="187"/>
  <c r="J8574" i="187"/>
  <c r="J8573" i="187"/>
  <c r="J8572" i="187"/>
  <c r="J8571" i="187"/>
  <c r="J8570" i="187"/>
  <c r="J8569" i="187"/>
  <c r="J8568" i="187"/>
  <c r="J8567" i="187"/>
  <c r="J8566" i="187"/>
  <c r="J8565" i="187"/>
  <c r="J8564" i="187"/>
  <c r="J8563" i="187"/>
  <c r="J8562" i="187"/>
  <c r="J8561" i="187"/>
  <c r="J8560" i="187"/>
  <c r="J8559" i="187"/>
  <c r="J8558" i="187"/>
  <c r="J8557" i="187"/>
  <c r="J8556" i="187"/>
  <c r="J8555" i="187"/>
  <c r="J8554" i="187"/>
  <c r="J8553" i="187"/>
  <c r="J8552" i="187"/>
  <c r="J8551" i="187"/>
  <c r="J8550" i="187"/>
  <c r="J8549" i="187"/>
  <c r="J8548" i="187"/>
  <c r="J8547" i="187"/>
  <c r="J8546" i="187"/>
  <c r="J8545" i="187"/>
  <c r="J8544" i="187"/>
  <c r="J8543" i="187"/>
  <c r="J8542" i="187"/>
  <c r="J8541" i="187"/>
  <c r="J8540" i="187"/>
  <c r="J8539" i="187"/>
  <c r="J8538" i="187"/>
  <c r="J8537" i="187"/>
  <c r="J8536" i="187"/>
  <c r="J8535" i="187"/>
  <c r="J8534" i="187"/>
  <c r="J8533" i="187"/>
  <c r="J8532" i="187"/>
  <c r="J8531" i="187"/>
  <c r="J8530" i="187"/>
  <c r="J8529" i="187"/>
  <c r="J8528" i="187"/>
  <c r="J8527" i="187"/>
  <c r="J8526" i="187"/>
  <c r="J8525" i="187"/>
  <c r="J8524" i="187"/>
  <c r="J8523" i="187"/>
  <c r="J8522" i="187"/>
  <c r="J8521" i="187"/>
  <c r="J8520" i="187"/>
  <c r="J8519" i="187"/>
  <c r="J8518" i="187"/>
  <c r="J8517" i="187"/>
  <c r="J8516" i="187"/>
  <c r="J8515" i="187"/>
  <c r="J8514" i="187"/>
  <c r="J8513" i="187"/>
  <c r="J8512" i="187"/>
  <c r="J8511" i="187"/>
  <c r="J8510" i="187"/>
  <c r="J8509" i="187"/>
  <c r="J8508" i="187"/>
  <c r="J8507" i="187"/>
  <c r="J8506" i="187"/>
  <c r="J8505" i="187"/>
  <c r="J8503" i="187"/>
  <c r="J8502" i="187"/>
  <c r="J8501" i="187"/>
  <c r="J8500" i="187"/>
  <c r="J8367" i="187"/>
  <c r="J8345" i="187"/>
  <c r="J8323" i="187"/>
  <c r="J8301" i="187"/>
  <c r="J8279" i="187"/>
  <c r="J8257" i="187"/>
  <c r="J8235" i="187"/>
  <c r="J8213" i="187"/>
  <c r="J8191" i="187"/>
  <c r="J8169" i="187"/>
  <c r="J8147" i="187"/>
  <c r="J8125" i="187"/>
  <c r="J8103" i="187"/>
  <c r="J8081" i="187"/>
  <c r="J8059" i="187"/>
  <c r="J8037" i="187"/>
  <c r="J8015" i="187"/>
  <c r="J7993" i="187"/>
  <c r="J7971" i="187"/>
  <c r="J7949" i="187"/>
  <c r="J7927" i="187"/>
  <c r="J7905" i="187"/>
  <c r="J7883" i="187"/>
  <c r="J7861" i="187"/>
  <c r="J7839" i="187"/>
  <c r="J7817" i="187"/>
  <c r="J7795" i="187"/>
  <c r="J7773" i="187"/>
  <c r="J7751" i="187"/>
  <c r="J7729" i="187"/>
  <c r="J7707" i="187"/>
  <c r="J7685" i="187"/>
  <c r="J7663" i="187"/>
  <c r="J7641" i="187"/>
  <c r="J7618" i="187"/>
  <c r="J7617" i="187"/>
  <c r="J7616" i="187"/>
  <c r="J7615" i="187"/>
  <c r="J7614" i="187"/>
  <c r="J7613" i="187"/>
  <c r="J7609" i="187"/>
  <c r="J7608" i="187"/>
  <c r="J7607" i="187"/>
  <c r="J7606" i="187"/>
  <c r="J7605" i="187"/>
  <c r="J7602" i="187"/>
  <c r="J7601" i="187"/>
  <c r="J7600" i="187"/>
  <c r="J7599" i="187"/>
  <c r="J7598" i="187"/>
  <c r="J7597" i="187"/>
  <c r="J7596" i="187"/>
  <c r="J7595" i="187"/>
  <c r="J7594" i="187"/>
  <c r="J7593" i="187"/>
  <c r="J7592" i="187"/>
  <c r="J7591" i="187"/>
  <c r="J7587" i="187"/>
  <c r="J7586" i="187"/>
  <c r="J7585" i="187"/>
  <c r="J7584" i="187"/>
  <c r="J7583" i="187"/>
  <c r="J7582" i="187"/>
  <c r="J7581" i="187"/>
  <c r="J7580" i="187"/>
  <c r="J7579" i="187"/>
  <c r="J7578" i="187"/>
  <c r="J7574" i="187"/>
  <c r="J7573" i="187"/>
  <c r="J7572" i="187"/>
  <c r="J7571" i="187"/>
  <c r="J7570" i="187"/>
  <c r="J7569" i="187"/>
  <c r="J7568" i="187"/>
  <c r="J7567" i="187"/>
  <c r="J7566" i="187"/>
  <c r="J7565" i="187"/>
  <c r="J7564" i="187"/>
  <c r="J7563" i="187"/>
  <c r="J7562" i="187"/>
  <c r="J7561" i="187"/>
  <c r="J7560" i="187"/>
  <c r="J7559" i="187"/>
  <c r="J7558" i="187"/>
  <c r="J7557" i="187"/>
  <c r="J7556" i="187"/>
  <c r="J7555" i="187"/>
  <c r="J7554" i="187"/>
  <c r="J7553" i="187"/>
  <c r="J7552" i="187"/>
  <c r="J7551" i="187"/>
  <c r="J7550" i="187"/>
  <c r="J7549" i="187"/>
  <c r="J7548" i="187"/>
  <c r="J7547" i="187"/>
  <c r="J7546" i="187"/>
  <c r="J7545" i="187"/>
  <c r="J7544" i="187"/>
  <c r="J7543" i="187"/>
  <c r="J7542" i="187"/>
  <c r="J7541" i="187"/>
  <c r="J7540" i="187"/>
  <c r="J7539" i="187"/>
  <c r="J7538" i="187"/>
  <c r="J7537" i="187"/>
  <c r="J7536" i="187"/>
  <c r="J7535" i="187"/>
  <c r="J7534" i="187"/>
  <c r="J7533" i="187"/>
  <c r="J7532" i="187"/>
  <c r="J7531" i="187"/>
  <c r="J7530" i="187"/>
  <c r="J7529" i="187"/>
  <c r="J7528" i="187"/>
  <c r="J7527" i="187"/>
  <c r="J7526" i="187"/>
  <c r="J7525" i="187"/>
  <c r="J7524" i="187"/>
  <c r="J7523" i="187"/>
  <c r="J7522" i="187"/>
  <c r="J7521" i="187"/>
  <c r="J7520" i="187"/>
  <c r="J7519" i="187"/>
  <c r="J7518" i="187"/>
  <c r="J7517" i="187"/>
  <c r="J7516" i="187"/>
  <c r="J7515" i="187"/>
  <c r="J7514" i="187"/>
  <c r="J7513" i="187"/>
  <c r="J7512" i="187"/>
  <c r="J7511" i="187"/>
  <c r="J7510" i="187"/>
  <c r="J7509" i="187"/>
  <c r="J7508" i="187"/>
  <c r="J7507" i="187"/>
  <c r="J7506" i="187"/>
  <c r="J7505" i="187"/>
  <c r="J7504" i="187"/>
  <c r="J7503" i="187"/>
  <c r="J7502" i="187"/>
  <c r="J7501" i="187"/>
  <c r="J7500" i="187"/>
  <c r="J7499" i="187"/>
  <c r="J7498" i="187"/>
  <c r="J7497" i="187"/>
  <c r="J7496" i="187"/>
  <c r="J7495" i="187"/>
  <c r="J7494" i="187"/>
  <c r="J7493" i="187"/>
  <c r="J7492" i="187"/>
  <c r="J7491" i="187"/>
  <c r="J7490" i="187"/>
  <c r="J7489" i="187"/>
  <c r="J7488" i="187"/>
  <c r="J7487" i="187"/>
  <c r="J7486" i="187"/>
  <c r="J7485" i="187"/>
  <c r="J7484" i="187"/>
  <c r="J7483" i="187"/>
  <c r="J7482" i="187"/>
  <c r="J7481" i="187"/>
  <c r="J7480" i="187"/>
  <c r="J7479" i="187"/>
  <c r="J7478" i="187"/>
  <c r="J7477" i="187"/>
  <c r="J7476" i="187"/>
  <c r="J7475" i="187"/>
  <c r="J7474" i="187"/>
  <c r="J7473" i="187"/>
  <c r="J7472" i="187"/>
  <c r="J7471" i="187"/>
  <c r="J7470" i="187"/>
  <c r="J7469" i="187"/>
  <c r="J7468" i="187"/>
  <c r="J7467" i="187"/>
  <c r="J7466" i="187"/>
  <c r="J7465" i="187"/>
  <c r="J7464" i="187"/>
  <c r="J7463" i="187"/>
  <c r="J7462" i="187"/>
  <c r="J7461" i="187"/>
  <c r="J7460" i="187"/>
  <c r="J7459" i="187"/>
  <c r="J7458" i="187"/>
  <c r="J7457" i="187"/>
  <c r="J7456" i="187"/>
  <c r="J7455" i="187"/>
  <c r="J7454" i="187"/>
  <c r="J7453" i="187"/>
  <c r="J7452" i="187"/>
  <c r="J7451" i="187"/>
  <c r="J7450" i="187"/>
  <c r="J7449" i="187"/>
  <c r="J7448" i="187"/>
  <c r="J7447" i="187"/>
  <c r="J7446" i="187"/>
  <c r="J7445" i="187"/>
  <c r="J7444" i="187"/>
  <c r="J7443" i="187"/>
  <c r="J7442" i="187"/>
  <c r="J7441" i="187"/>
  <c r="J7440" i="187"/>
  <c r="J7439" i="187"/>
  <c r="J7438" i="187"/>
  <c r="J7437" i="187"/>
  <c r="J7436" i="187"/>
  <c r="J7435" i="187"/>
  <c r="J7434" i="187"/>
  <c r="J7433" i="187"/>
  <c r="J7432" i="187"/>
  <c r="J7431" i="187"/>
  <c r="J7430" i="187"/>
  <c r="J7429" i="187"/>
  <c r="J7428" i="187"/>
  <c r="J7427" i="187"/>
  <c r="J7426" i="187"/>
  <c r="J7425" i="187"/>
  <c r="J7424" i="187"/>
  <c r="J7423" i="187"/>
  <c r="J7422" i="187"/>
  <c r="J7421" i="187"/>
  <c r="J7420" i="187"/>
  <c r="J7419" i="187"/>
  <c r="J7418" i="187"/>
  <c r="J7417" i="187"/>
  <c r="J7416" i="187"/>
  <c r="J7415" i="187"/>
  <c r="J7414" i="187"/>
  <c r="J7413" i="187"/>
  <c r="J7412" i="187"/>
  <c r="J7411" i="187"/>
  <c r="J7410" i="187"/>
  <c r="J7409" i="187"/>
  <c r="J7408" i="187"/>
  <c r="J7407" i="187"/>
  <c r="J7406" i="187"/>
  <c r="J7405" i="187"/>
  <c r="J7404" i="187"/>
  <c r="J7403" i="187"/>
  <c r="J7402" i="187"/>
  <c r="J7401" i="187"/>
  <c r="J7400" i="187"/>
  <c r="J7399" i="187"/>
  <c r="J7398" i="187"/>
  <c r="J7397" i="187"/>
  <c r="J7396" i="187"/>
  <c r="J7395" i="187"/>
  <c r="J7394" i="187"/>
  <c r="J7393" i="187"/>
  <c r="J7392" i="187"/>
  <c r="J7391" i="187"/>
  <c r="J7390" i="187"/>
  <c r="J7389" i="187"/>
  <c r="J7388" i="187"/>
  <c r="J7387" i="187"/>
  <c r="J7386" i="187"/>
  <c r="J7385" i="187"/>
  <c r="J7384" i="187"/>
  <c r="J7383" i="187"/>
  <c r="J7382" i="187"/>
  <c r="J7381" i="187"/>
  <c r="J7380" i="187"/>
  <c r="J7379" i="187"/>
  <c r="J7378" i="187"/>
  <c r="J7377" i="187"/>
  <c r="J7376" i="187"/>
  <c r="J7375" i="187"/>
  <c r="J7374" i="187"/>
  <c r="J7373" i="187"/>
  <c r="J7372" i="187"/>
  <c r="J7371" i="187"/>
  <c r="J7370" i="187"/>
  <c r="J7369" i="187"/>
  <c r="J7367" i="187"/>
  <c r="J7363" i="187"/>
  <c r="J7362" i="187"/>
  <c r="J7361" i="187"/>
  <c r="J7360" i="187"/>
  <c r="J7359" i="187"/>
  <c r="J7358" i="187"/>
  <c r="J7357" i="187"/>
  <c r="J7356" i="187"/>
  <c r="J7355" i="187"/>
  <c r="J7354" i="187"/>
  <c r="J7353" i="187"/>
  <c r="J7352" i="187"/>
  <c r="J7351" i="187"/>
  <c r="J7350" i="187"/>
  <c r="J7349" i="187"/>
  <c r="J7348" i="187"/>
  <c r="J7347" i="187"/>
  <c r="J7346" i="187"/>
  <c r="J7345" i="187"/>
  <c r="J7344" i="187"/>
  <c r="J7343" i="187"/>
  <c r="J7342" i="187"/>
  <c r="J7341" i="187"/>
  <c r="J7340" i="187"/>
  <c r="J7339" i="187"/>
  <c r="J7338" i="187"/>
  <c r="J7337" i="187"/>
  <c r="J7336" i="187"/>
  <c r="J7335" i="187"/>
  <c r="J7334" i="187"/>
  <c r="J7333" i="187"/>
  <c r="J7332" i="187"/>
  <c r="J7331" i="187"/>
  <c r="J7330" i="187"/>
  <c r="J7329" i="187"/>
  <c r="J7328" i="187"/>
  <c r="J7327" i="187"/>
  <c r="J7326" i="187"/>
  <c r="J7325" i="187"/>
  <c r="J7324" i="187"/>
  <c r="J7323" i="187"/>
  <c r="J7322" i="187"/>
  <c r="J7321" i="187"/>
  <c r="J7320" i="187"/>
  <c r="J7319" i="187"/>
  <c r="J7318" i="187"/>
  <c r="J7317" i="187"/>
  <c r="J7316" i="187"/>
  <c r="J7315" i="187"/>
  <c r="J7314" i="187"/>
  <c r="J7313" i="187"/>
  <c r="J7312" i="187"/>
  <c r="J7311" i="187"/>
  <c r="J7310" i="187"/>
  <c r="J7309" i="187"/>
  <c r="J7308" i="187"/>
  <c r="J7307" i="187"/>
  <c r="J7306" i="187"/>
  <c r="J7305" i="187"/>
  <c r="J7304" i="187"/>
  <c r="J7303" i="187"/>
  <c r="J7302" i="187"/>
  <c r="J7301" i="187"/>
  <c r="J7300" i="187"/>
  <c r="J7299" i="187"/>
  <c r="J7298" i="187"/>
  <c r="J7297" i="187"/>
  <c r="J7296" i="187"/>
  <c r="J7295" i="187"/>
  <c r="J7294" i="187"/>
  <c r="J7293" i="187"/>
  <c r="J7292" i="187"/>
  <c r="J7291" i="187"/>
  <c r="J7290" i="187"/>
  <c r="J7289" i="187"/>
  <c r="J7288" i="187"/>
  <c r="J7287" i="187"/>
  <c r="J7286" i="187"/>
  <c r="J7285" i="187"/>
  <c r="J7284" i="187"/>
  <c r="J7283" i="187"/>
  <c r="J7282" i="187"/>
  <c r="J7281" i="187"/>
  <c r="J7280" i="187"/>
  <c r="J7279" i="187"/>
  <c r="J7278" i="187"/>
  <c r="J7277" i="187"/>
  <c r="J7276" i="187"/>
  <c r="J7275" i="187"/>
  <c r="J7274" i="187"/>
  <c r="J7273" i="187"/>
  <c r="J7272" i="187"/>
  <c r="J7271" i="187"/>
  <c r="J7270" i="187"/>
  <c r="J7269" i="187"/>
  <c r="J7268" i="187"/>
  <c r="J7267" i="187"/>
  <c r="J7266" i="187"/>
  <c r="J7265" i="187"/>
  <c r="J7264" i="187"/>
  <c r="J7263" i="187"/>
  <c r="J7262" i="187"/>
  <c r="J7261" i="187"/>
  <c r="J7260" i="187"/>
  <c r="J7259" i="187"/>
  <c r="J7258" i="187"/>
  <c r="J7257" i="187"/>
  <c r="J7256" i="187"/>
  <c r="J7255" i="187"/>
  <c r="J7254" i="187"/>
  <c r="J7253" i="187"/>
  <c r="J7252" i="187"/>
  <c r="J7251" i="187"/>
  <c r="J7250" i="187"/>
  <c r="J7249" i="187"/>
  <c r="J7248" i="187"/>
  <c r="J7247" i="187"/>
  <c r="J7246" i="187"/>
  <c r="J7245" i="187"/>
  <c r="J7244" i="187"/>
  <c r="J7243" i="187"/>
  <c r="J7242" i="187"/>
  <c r="J7241" i="187"/>
  <c r="J7240" i="187"/>
  <c r="J7239" i="187"/>
  <c r="J7238" i="187"/>
  <c r="J7237" i="187"/>
  <c r="J7236" i="187"/>
  <c r="J7235" i="187"/>
  <c r="J7234" i="187"/>
  <c r="J7233" i="187"/>
  <c r="J7232" i="187"/>
  <c r="J7231" i="187"/>
  <c r="J7230" i="187"/>
  <c r="J7229" i="187"/>
  <c r="J7228" i="187"/>
  <c r="J7227" i="187"/>
  <c r="J7226" i="187"/>
  <c r="J7225" i="187"/>
  <c r="J7224" i="187"/>
  <c r="J7223" i="187"/>
  <c r="J7222" i="187"/>
  <c r="J7221" i="187"/>
  <c r="J7220" i="187"/>
  <c r="J7219" i="187"/>
  <c r="J7218" i="187"/>
  <c r="J7217" i="187"/>
  <c r="J7216" i="187"/>
  <c r="J7215" i="187"/>
  <c r="J7214" i="187"/>
  <c r="J7213" i="187"/>
  <c r="J7212" i="187"/>
  <c r="J7211" i="187"/>
  <c r="J7210" i="187"/>
  <c r="J7209" i="187"/>
  <c r="J7208" i="187"/>
  <c r="J7207" i="187"/>
  <c r="J7206" i="187"/>
  <c r="J7205" i="187"/>
  <c r="J7204" i="187"/>
  <c r="J7203" i="187"/>
  <c r="J7202" i="187"/>
  <c r="J7201" i="187"/>
  <c r="J7200" i="187"/>
  <c r="J7199" i="187"/>
  <c r="J7198" i="187"/>
  <c r="J7197" i="187"/>
  <c r="J7196" i="187"/>
  <c r="J7195" i="187"/>
  <c r="J7194" i="187"/>
  <c r="J7193" i="187"/>
  <c r="J7192" i="187"/>
  <c r="J7191" i="187"/>
  <c r="J7190" i="187"/>
  <c r="J7189" i="187"/>
  <c r="J7188" i="187"/>
  <c r="J7187" i="187"/>
  <c r="J7186" i="187"/>
  <c r="J7185" i="187"/>
  <c r="J7184" i="187"/>
  <c r="J7183" i="187"/>
  <c r="J7182" i="187"/>
  <c r="J7181" i="187"/>
  <c r="J7180" i="187"/>
  <c r="J7179" i="187"/>
  <c r="J7178" i="187"/>
  <c r="J7177" i="187"/>
  <c r="J7176" i="187"/>
  <c r="J7175" i="187"/>
  <c r="J7174" i="187"/>
  <c r="J7173" i="187"/>
  <c r="J7172" i="187"/>
  <c r="J7171" i="187"/>
  <c r="J7170" i="187"/>
  <c r="J7169" i="187"/>
  <c r="J7168" i="187"/>
  <c r="J7167" i="187"/>
  <c r="J7166" i="187"/>
  <c r="J7165" i="187"/>
  <c r="J7164" i="187"/>
  <c r="J7163" i="187"/>
  <c r="J7162" i="187"/>
  <c r="J7161" i="187"/>
  <c r="J7160" i="187"/>
  <c r="J7159" i="187"/>
  <c r="J7158" i="187"/>
  <c r="J7157" i="187"/>
  <c r="J7156" i="187"/>
  <c r="J7155" i="187"/>
  <c r="J7154" i="187"/>
  <c r="J7153" i="187"/>
  <c r="J7152" i="187"/>
  <c r="J7151" i="187"/>
  <c r="J7150" i="187"/>
  <c r="J7149" i="187"/>
  <c r="J7148" i="187"/>
  <c r="J7147" i="187"/>
  <c r="J7146" i="187"/>
  <c r="J7145" i="187"/>
  <c r="J7144" i="187"/>
  <c r="J7143" i="187"/>
  <c r="J7142" i="187"/>
  <c r="J7141" i="187"/>
  <c r="J7140" i="187"/>
  <c r="J7139" i="187"/>
  <c r="J7138" i="187"/>
  <c r="J7137" i="187"/>
  <c r="J7136" i="187"/>
  <c r="J7135" i="187"/>
  <c r="J7134" i="187"/>
  <c r="J7133" i="187"/>
  <c r="J7132" i="187"/>
  <c r="J7131" i="187"/>
  <c r="J7130" i="187"/>
  <c r="J7129" i="187"/>
  <c r="J7128" i="187"/>
  <c r="J7127" i="187"/>
  <c r="J7126" i="187"/>
  <c r="J7125" i="187"/>
  <c r="J7124" i="187"/>
  <c r="J7123" i="187"/>
  <c r="J7122" i="187"/>
  <c r="J7121" i="187"/>
  <c r="J7120" i="187"/>
  <c r="J7119" i="187"/>
  <c r="J7118" i="187"/>
  <c r="J7117" i="187"/>
  <c r="J7116" i="187"/>
  <c r="J7115" i="187"/>
  <c r="J7114" i="187"/>
  <c r="J7113" i="187"/>
  <c r="J7112" i="187"/>
  <c r="J7111" i="187"/>
  <c r="J7110" i="187"/>
  <c r="J7109" i="187"/>
  <c r="J7108" i="187"/>
  <c r="J7107" i="187"/>
  <c r="J7106" i="187"/>
  <c r="J7105" i="187"/>
  <c r="J7104" i="187"/>
  <c r="J7103" i="187"/>
  <c r="J7102" i="187"/>
  <c r="J7101" i="187"/>
  <c r="J7100" i="187"/>
  <c r="J7099" i="187"/>
  <c r="J7098" i="187"/>
  <c r="J7097" i="187"/>
  <c r="J7096" i="187"/>
  <c r="J7095" i="187"/>
  <c r="J7094" i="187"/>
  <c r="J7093" i="187"/>
  <c r="J7092" i="187"/>
  <c r="J7091" i="187"/>
  <c r="J7090" i="187"/>
  <c r="J7089" i="187"/>
  <c r="J7088" i="187"/>
  <c r="J7087" i="187"/>
  <c r="J7086" i="187"/>
  <c r="J7085" i="187"/>
  <c r="J7084" i="187"/>
  <c r="J7083" i="187"/>
  <c r="J7082" i="187"/>
  <c r="J7081" i="187"/>
  <c r="J7080" i="187"/>
  <c r="J7079" i="187"/>
  <c r="J7078" i="187"/>
  <c r="J7077" i="187"/>
  <c r="J7076" i="187"/>
  <c r="J7075" i="187"/>
  <c r="J7074" i="187"/>
  <c r="J7073" i="187"/>
  <c r="J7072" i="187"/>
  <c r="J7071" i="187"/>
  <c r="J7070" i="187"/>
  <c r="J7069" i="187"/>
  <c r="J7068" i="187"/>
  <c r="J7067" i="187"/>
  <c r="J7066" i="187"/>
  <c r="J7065" i="187"/>
  <c r="J7064" i="187"/>
  <c r="J7063" i="187"/>
  <c r="J7062" i="187"/>
  <c r="J7061" i="187"/>
  <c r="J7060" i="187"/>
  <c r="J7059" i="187"/>
  <c r="J7058" i="187"/>
  <c r="J7057" i="187"/>
  <c r="J7056" i="187"/>
  <c r="J7055" i="187"/>
  <c r="J7054" i="187"/>
  <c r="J7053" i="187"/>
  <c r="J7052" i="187"/>
  <c r="J7051" i="187"/>
  <c r="J7050" i="187"/>
  <c r="J7049" i="187"/>
  <c r="J7048" i="187"/>
  <c r="J7047" i="187"/>
  <c r="J7046" i="187"/>
  <c r="J7045" i="187"/>
  <c r="J7044" i="187"/>
  <c r="J7043" i="187"/>
  <c r="J7042" i="187"/>
  <c r="J7041" i="187"/>
  <c r="J7040" i="187"/>
  <c r="J7039" i="187"/>
  <c r="J7038" i="187"/>
  <c r="J7037" i="187"/>
  <c r="J7036" i="187"/>
  <c r="J7035" i="187"/>
  <c r="J7034" i="187"/>
  <c r="J7033" i="187"/>
  <c r="J7032" i="187"/>
  <c r="J7031" i="187"/>
  <c r="J7030" i="187"/>
  <c r="J7029" i="187"/>
  <c r="J7028" i="187"/>
  <c r="J7027" i="187"/>
  <c r="J7026" i="187"/>
  <c r="J7025" i="187"/>
  <c r="J7024" i="187"/>
  <c r="J7023" i="187"/>
  <c r="J7022" i="187"/>
  <c r="J7021" i="187"/>
  <c r="J7020" i="187"/>
  <c r="J7019" i="187"/>
  <c r="J7018" i="187"/>
  <c r="J7017" i="187"/>
  <c r="J7016" i="187"/>
  <c r="J7015" i="187"/>
  <c r="J7014" i="187"/>
  <c r="J7013" i="187"/>
  <c r="J7012" i="187"/>
  <c r="J7011" i="187"/>
  <c r="J7010" i="187"/>
  <c r="J7009" i="187"/>
  <c r="J7008" i="187"/>
  <c r="J7007" i="187"/>
  <c r="J7006" i="187"/>
  <c r="J7005" i="187"/>
  <c r="J7004" i="187"/>
  <c r="J7003" i="187"/>
  <c r="J7002" i="187"/>
  <c r="J7001" i="187"/>
  <c r="J7000" i="187"/>
  <c r="J6999" i="187"/>
  <c r="J6998" i="187"/>
  <c r="J6997" i="187"/>
  <c r="J6996" i="187"/>
  <c r="J6995" i="187"/>
  <c r="J6994" i="187"/>
  <c r="J6993" i="187"/>
  <c r="J6992" i="187"/>
  <c r="J6991" i="187"/>
  <c r="J6990" i="187"/>
  <c r="J6989" i="187"/>
  <c r="J6988" i="187"/>
  <c r="J6987" i="187"/>
  <c r="J6986" i="187"/>
  <c r="J6985" i="187"/>
  <c r="J6984" i="187"/>
  <c r="J6983" i="187"/>
  <c r="J6982" i="187"/>
  <c r="J6981" i="187"/>
  <c r="J6980" i="187"/>
  <c r="J6979" i="187"/>
  <c r="J6978" i="187"/>
  <c r="J6977" i="187"/>
  <c r="J6976" i="187"/>
  <c r="J6975" i="187"/>
  <c r="J6974" i="187"/>
  <c r="J6973" i="187"/>
  <c r="J6972" i="187"/>
  <c r="J6971" i="187"/>
  <c r="J6970" i="187"/>
  <c r="J6969" i="187"/>
  <c r="J6968" i="187"/>
  <c r="J6967" i="187"/>
  <c r="J6966" i="187"/>
  <c r="J6965" i="187"/>
  <c r="J6964" i="187"/>
  <c r="J6963" i="187"/>
  <c r="J6962" i="187"/>
  <c r="J6961" i="187"/>
  <c r="J6960" i="187"/>
  <c r="J6959" i="187"/>
  <c r="J6958" i="187"/>
  <c r="J6957" i="187"/>
  <c r="J6956" i="187"/>
  <c r="J6955" i="187"/>
  <c r="J6954" i="187"/>
  <c r="J6953" i="187"/>
  <c r="J6952" i="187"/>
  <c r="J6951" i="187"/>
  <c r="J6950" i="187"/>
  <c r="J6949" i="187"/>
  <c r="J6948" i="187"/>
  <c r="J6947" i="187"/>
  <c r="J6946" i="187"/>
  <c r="J6945" i="187"/>
  <c r="J6944" i="187"/>
  <c r="J6943" i="187"/>
  <c r="J6942" i="187"/>
  <c r="J6941" i="187"/>
  <c r="J6940" i="187"/>
  <c r="J6939" i="187"/>
  <c r="J6938" i="187"/>
  <c r="J6937" i="187"/>
  <c r="J6936" i="187"/>
  <c r="J6935" i="187"/>
  <c r="J6934" i="187"/>
  <c r="J6933" i="187"/>
  <c r="J6932" i="187"/>
  <c r="J6931" i="187"/>
  <c r="J6930" i="187"/>
  <c r="J6929" i="187"/>
  <c r="J6928" i="187"/>
  <c r="J6927" i="187"/>
  <c r="J6926" i="187"/>
  <c r="J6925" i="187"/>
  <c r="J6924" i="187"/>
  <c r="J6923" i="187"/>
  <c r="J6922" i="187"/>
  <c r="J6921" i="187"/>
  <c r="J6920" i="187"/>
  <c r="J6919" i="187"/>
  <c r="J6918" i="187"/>
  <c r="J6917" i="187"/>
  <c r="J6916" i="187"/>
  <c r="J6915" i="187"/>
  <c r="J6914" i="187"/>
  <c r="J6913" i="187"/>
  <c r="J6912" i="187"/>
  <c r="J6911" i="187"/>
  <c r="J6910" i="187"/>
  <c r="J6909" i="187"/>
  <c r="J6908" i="187"/>
  <c r="J6907" i="187"/>
  <c r="J6906" i="187"/>
  <c r="J6905" i="187"/>
  <c r="J6904" i="187"/>
  <c r="J6903" i="187"/>
  <c r="J6902" i="187"/>
  <c r="J6901" i="187"/>
  <c r="J6900" i="187"/>
  <c r="J6899" i="187"/>
  <c r="J6898" i="187"/>
  <c r="J6897" i="187"/>
  <c r="J6896" i="187"/>
  <c r="J6895" i="187"/>
  <c r="J6894" i="187"/>
  <c r="J6893" i="187"/>
  <c r="J6892" i="187"/>
  <c r="J6891" i="187"/>
  <c r="J6890" i="187"/>
  <c r="J6889" i="187"/>
  <c r="J6888" i="187"/>
  <c r="J6887" i="187"/>
  <c r="J6886" i="187"/>
  <c r="J6885" i="187"/>
  <c r="J6884" i="187"/>
  <c r="J6883" i="187"/>
  <c r="J6882" i="187"/>
  <c r="J6881" i="187"/>
  <c r="J6880" i="187"/>
  <c r="J6879" i="187"/>
  <c r="J6878" i="187"/>
  <c r="J6877" i="187"/>
  <c r="J6876" i="187"/>
  <c r="J6875" i="187"/>
  <c r="J6874" i="187"/>
  <c r="J6873" i="187"/>
  <c r="J6872" i="187"/>
  <c r="J6871" i="187"/>
  <c r="J6870" i="187"/>
  <c r="J6869" i="187"/>
  <c r="J6868" i="187"/>
  <c r="J6867" i="187"/>
  <c r="J6866" i="187"/>
  <c r="J6865" i="187"/>
  <c r="J6864" i="187"/>
  <c r="J6863" i="187"/>
  <c r="J6862" i="187"/>
  <c r="J6861" i="187"/>
  <c r="J6860" i="187"/>
  <c r="J6859" i="187"/>
  <c r="J6858" i="187"/>
  <c r="J6857" i="187"/>
  <c r="J6856" i="187"/>
  <c r="J6855" i="187"/>
  <c r="J6854" i="187"/>
  <c r="J6853" i="187"/>
  <c r="J6852" i="187"/>
  <c r="J6851" i="187"/>
  <c r="J6850" i="187"/>
  <c r="J6849" i="187"/>
  <c r="J6848" i="187"/>
  <c r="J6847" i="187"/>
  <c r="J6846" i="187"/>
  <c r="J6845" i="187"/>
  <c r="J6844" i="187"/>
  <c r="J6843" i="187"/>
  <c r="J6842" i="187"/>
  <c r="J6841" i="187"/>
  <c r="J6840" i="187"/>
  <c r="J6839" i="187"/>
  <c r="J6838" i="187"/>
  <c r="J6837" i="187"/>
  <c r="J6836" i="187"/>
  <c r="J6835" i="187"/>
  <c r="J6834" i="187"/>
  <c r="J6833" i="187"/>
  <c r="J6832" i="187"/>
  <c r="J6831" i="187"/>
  <c r="J6830" i="187"/>
  <c r="J6829" i="187"/>
  <c r="J6828" i="187"/>
  <c r="J6827" i="187"/>
  <c r="J6826" i="187"/>
  <c r="J6825" i="187"/>
  <c r="J6824" i="187"/>
  <c r="J6823" i="187"/>
  <c r="J6822" i="187"/>
  <c r="J6821" i="187"/>
  <c r="J6820" i="187"/>
  <c r="J6819" i="187"/>
  <c r="J6818" i="187"/>
  <c r="J6817" i="187"/>
  <c r="J6816" i="187"/>
  <c r="J6815" i="187"/>
  <c r="J6814" i="187"/>
  <c r="J6813" i="187"/>
  <c r="J6812" i="187"/>
  <c r="J6811" i="187"/>
  <c r="J6810" i="187"/>
  <c r="J6809" i="187"/>
  <c r="J6808" i="187"/>
  <c r="J6807" i="187"/>
  <c r="J6806" i="187"/>
  <c r="J6805" i="187"/>
  <c r="J6804" i="187"/>
  <c r="J6803" i="187"/>
  <c r="J6802" i="187"/>
  <c r="J6801" i="187"/>
  <c r="J6800" i="187"/>
  <c r="J6799" i="187"/>
  <c r="J6798" i="187"/>
  <c r="J6797" i="187"/>
  <c r="J6796" i="187"/>
  <c r="J6795" i="187"/>
  <c r="J6794" i="187"/>
  <c r="J6793" i="187"/>
  <c r="J6792" i="187"/>
  <c r="J6791" i="187"/>
  <c r="J6790" i="187"/>
  <c r="J6789" i="187"/>
  <c r="J6788" i="187"/>
  <c r="J6787" i="187"/>
  <c r="J6786" i="187"/>
  <c r="J6785" i="187"/>
  <c r="J6784" i="187"/>
  <c r="J6783" i="187"/>
  <c r="J6782" i="187"/>
  <c r="J6781" i="187"/>
  <c r="J6780" i="187"/>
  <c r="J6779" i="187"/>
  <c r="J6778" i="187"/>
  <c r="J6777" i="187"/>
  <c r="J6776" i="187"/>
  <c r="J6775" i="187"/>
  <c r="J6774" i="187"/>
  <c r="J6773" i="187"/>
  <c r="J6772" i="187"/>
  <c r="J6771" i="187"/>
  <c r="J6770" i="187"/>
  <c r="J6769" i="187"/>
  <c r="J6768" i="187"/>
  <c r="J6767" i="187"/>
  <c r="J6766" i="187"/>
  <c r="J6765" i="187"/>
  <c r="J6764" i="187"/>
  <c r="J6763" i="187"/>
  <c r="J6762" i="187"/>
  <c r="J6761" i="187"/>
  <c r="J6760" i="187"/>
  <c r="J6759" i="187"/>
  <c r="J6758" i="187"/>
  <c r="J6757" i="187"/>
  <c r="J6756" i="187"/>
  <c r="J6755" i="187"/>
  <c r="J6754" i="187"/>
  <c r="J6753" i="187"/>
  <c r="J6752" i="187"/>
  <c r="J6751" i="187"/>
  <c r="J6750" i="187"/>
  <c r="J6749" i="187"/>
  <c r="J6748" i="187"/>
  <c r="J6747" i="187"/>
  <c r="J6746" i="187"/>
  <c r="J6745" i="187"/>
  <c r="J6744" i="187"/>
  <c r="J6743" i="187"/>
  <c r="J6742" i="187"/>
  <c r="J6741" i="187"/>
  <c r="J6740" i="187"/>
  <c r="J6739" i="187"/>
  <c r="J6738" i="187"/>
  <c r="J6737" i="187"/>
  <c r="J6736" i="187"/>
  <c r="J6735" i="187"/>
  <c r="J6734" i="187"/>
  <c r="J6733" i="187"/>
  <c r="J6732" i="187"/>
  <c r="J6731" i="187"/>
  <c r="J6730" i="187"/>
  <c r="J6729" i="187"/>
  <c r="J6728" i="187"/>
  <c r="J6727" i="187"/>
  <c r="J6726" i="187"/>
  <c r="J6725" i="187"/>
  <c r="J6724" i="187"/>
  <c r="J6723" i="187"/>
  <c r="J6722" i="187"/>
  <c r="J6721" i="187"/>
  <c r="J6720" i="187"/>
  <c r="J6719" i="187"/>
  <c r="J6718" i="187"/>
  <c r="J6717" i="187"/>
  <c r="J6716" i="187"/>
  <c r="J6715" i="187"/>
  <c r="J6714" i="187"/>
  <c r="J6713" i="187"/>
  <c r="J6712" i="187"/>
  <c r="J6711" i="187"/>
  <c r="J6710" i="187"/>
  <c r="J6709" i="187"/>
  <c r="J6708" i="187"/>
  <c r="J6707" i="187"/>
  <c r="J6706" i="187"/>
  <c r="J6705" i="187"/>
  <c r="J6704" i="187"/>
  <c r="J6703" i="187"/>
  <c r="J6702" i="187"/>
  <c r="J6701" i="187"/>
  <c r="J6700" i="187"/>
  <c r="J6699" i="187"/>
  <c r="J6698" i="187"/>
  <c r="J6697" i="187"/>
  <c r="J6696" i="187"/>
  <c r="J6695" i="187"/>
  <c r="J6694" i="187"/>
  <c r="J6693" i="187"/>
  <c r="J6692" i="187"/>
  <c r="J6691" i="187"/>
  <c r="J6690" i="187"/>
  <c r="J6689" i="187"/>
  <c r="J6688" i="187"/>
  <c r="J6687" i="187"/>
  <c r="J6686" i="187"/>
  <c r="J6685" i="187"/>
  <c r="J6684" i="187"/>
  <c r="J6683" i="187"/>
  <c r="J6682" i="187"/>
  <c r="J6681" i="187"/>
  <c r="J6680" i="187"/>
  <c r="J6679" i="187"/>
  <c r="J6678" i="187"/>
  <c r="J6677" i="187"/>
  <c r="J6676" i="187"/>
  <c r="J6675" i="187"/>
  <c r="J6674" i="187"/>
  <c r="J6673" i="187"/>
  <c r="J6672" i="187"/>
  <c r="J6671" i="187"/>
  <c r="J6670" i="187"/>
  <c r="J6669" i="187"/>
  <c r="J6668" i="187"/>
  <c r="J6667" i="187"/>
  <c r="J6666" i="187"/>
  <c r="J6665" i="187"/>
  <c r="J6664" i="187"/>
  <c r="J6663" i="187"/>
  <c r="J6662" i="187"/>
  <c r="J6661" i="187"/>
  <c r="J6660" i="187"/>
  <c r="J6659" i="187"/>
  <c r="J6658" i="187"/>
  <c r="J6657" i="187"/>
  <c r="J6656" i="187"/>
  <c r="J6655" i="187"/>
  <c r="J6654" i="187"/>
  <c r="J6653" i="187"/>
  <c r="J6652" i="187"/>
  <c r="J6651" i="187"/>
  <c r="J6650" i="187"/>
  <c r="J6649" i="187"/>
  <c r="J6648" i="187"/>
  <c r="J6647" i="187"/>
  <c r="J6646" i="187"/>
  <c r="J6645" i="187"/>
  <c r="J6644" i="187"/>
  <c r="J6643" i="187"/>
  <c r="J6642" i="187"/>
  <c r="J6641" i="187"/>
  <c r="J6640" i="187"/>
  <c r="J6639" i="187"/>
  <c r="J6638" i="187"/>
  <c r="J6637" i="187"/>
  <c r="J6636" i="187"/>
  <c r="J6635" i="187"/>
  <c r="J6634" i="187"/>
  <c r="J6633" i="187"/>
  <c r="J6632" i="187"/>
  <c r="J6631" i="187"/>
  <c r="J6630" i="187"/>
  <c r="J6629" i="187"/>
  <c r="J6628" i="187"/>
  <c r="J6627" i="187"/>
  <c r="J6626" i="187"/>
  <c r="J6625" i="187"/>
  <c r="J6624" i="187"/>
  <c r="J6623" i="187"/>
  <c r="J6622" i="187"/>
  <c r="J6621" i="187"/>
  <c r="J6620" i="187"/>
  <c r="J6619" i="187"/>
  <c r="J6618" i="187"/>
  <c r="J6617" i="187"/>
  <c r="J6616" i="187"/>
  <c r="J6615" i="187"/>
  <c r="J6614" i="187"/>
  <c r="J6613" i="187"/>
  <c r="J6612" i="187"/>
  <c r="J6611" i="187"/>
  <c r="J6610" i="187"/>
  <c r="J6609" i="187"/>
  <c r="J6608" i="187"/>
  <c r="J6607" i="187"/>
  <c r="J6606" i="187"/>
  <c r="J6605" i="187"/>
  <c r="J6604" i="187"/>
  <c r="J6603" i="187"/>
  <c r="J6602" i="187"/>
  <c r="J6601" i="187"/>
  <c r="J6600" i="187"/>
  <c r="J6599" i="187"/>
  <c r="J6598" i="187"/>
  <c r="J6597" i="187"/>
  <c r="J6596" i="187"/>
  <c r="J6595" i="187"/>
  <c r="J6594" i="187"/>
  <c r="J6593" i="187"/>
  <c r="J6592" i="187"/>
  <c r="J6591" i="187"/>
  <c r="J6590" i="187"/>
  <c r="J6589" i="187"/>
  <c r="J6588" i="187"/>
  <c r="J6587" i="187"/>
  <c r="J6586" i="187"/>
  <c r="J6585" i="187"/>
  <c r="J6584" i="187"/>
  <c r="J6583" i="187"/>
  <c r="J6582" i="187"/>
  <c r="J6581" i="187"/>
  <c r="J6580" i="187"/>
  <c r="J6579" i="187"/>
  <c r="J6578" i="187"/>
  <c r="J6577" i="187"/>
  <c r="J6576" i="187"/>
  <c r="J6575" i="187"/>
  <c r="J6574" i="187"/>
  <c r="J6573" i="187"/>
  <c r="J6572" i="187"/>
  <c r="J6571" i="187"/>
  <c r="J6570" i="187"/>
  <c r="J6569" i="187"/>
  <c r="J6568" i="187"/>
  <c r="J6567" i="187"/>
  <c r="J6566" i="187"/>
  <c r="J6565" i="187"/>
  <c r="J6564" i="187"/>
  <c r="J6563" i="187"/>
  <c r="J6562" i="187"/>
  <c r="J6561" i="187"/>
  <c r="J6560" i="187"/>
  <c r="J6559" i="187"/>
  <c r="J6558" i="187"/>
  <c r="J6557" i="187"/>
  <c r="J6556" i="187"/>
  <c r="J6555" i="187"/>
  <c r="J6554" i="187"/>
  <c r="J6553" i="187"/>
  <c r="J6552" i="187"/>
  <c r="J6551" i="187"/>
  <c r="J6550" i="187"/>
  <c r="J6549" i="187"/>
  <c r="J6548" i="187"/>
  <c r="J6547" i="187"/>
  <c r="J6546" i="187"/>
  <c r="J6545" i="187"/>
  <c r="J6544" i="187"/>
  <c r="J6543" i="187"/>
  <c r="J6542" i="187"/>
  <c r="J6541" i="187"/>
  <c r="J6540" i="187"/>
  <c r="J6539" i="187"/>
  <c r="J6538" i="187"/>
  <c r="J6537" i="187"/>
  <c r="J6536" i="187"/>
  <c r="J6535" i="187"/>
  <c r="J6534" i="187"/>
  <c r="J6533" i="187"/>
  <c r="J6532" i="187"/>
  <c r="J6531" i="187"/>
  <c r="J6530" i="187"/>
  <c r="J6529" i="187"/>
  <c r="J6528" i="187"/>
  <c r="J6527" i="187"/>
  <c r="J6526" i="187"/>
  <c r="J6525" i="187"/>
  <c r="J6524" i="187"/>
  <c r="J6523" i="187"/>
  <c r="J6522" i="187"/>
  <c r="J6521" i="187"/>
  <c r="J6520" i="187"/>
  <c r="J6519" i="187"/>
  <c r="J6518" i="187"/>
  <c r="J6517" i="187"/>
  <c r="J6516" i="187"/>
  <c r="J6515" i="187"/>
  <c r="J6514" i="187"/>
  <c r="J6513" i="187"/>
  <c r="J6512" i="187"/>
  <c r="J6511" i="187"/>
  <c r="J6510" i="187"/>
  <c r="J6509" i="187"/>
  <c r="J6508" i="187"/>
  <c r="J6507" i="187"/>
  <c r="J6506" i="187"/>
  <c r="J6505" i="187"/>
  <c r="J6504" i="187"/>
  <c r="J6503" i="187"/>
  <c r="J6502" i="187"/>
  <c r="J6501" i="187"/>
  <c r="J6500" i="187"/>
  <c r="J6499" i="187"/>
  <c r="J6498" i="187"/>
  <c r="J6497" i="187"/>
  <c r="J6496" i="187"/>
  <c r="J6495" i="187"/>
  <c r="J6494" i="187"/>
  <c r="J6493" i="187"/>
  <c r="J6492" i="187"/>
  <c r="J6491" i="187"/>
  <c r="J6490" i="187"/>
  <c r="J6489" i="187"/>
  <c r="J6488" i="187"/>
  <c r="J6487" i="187"/>
  <c r="J6486" i="187"/>
  <c r="J6485" i="187"/>
  <c r="J6484" i="187"/>
  <c r="J6483" i="187"/>
  <c r="J6482" i="187"/>
  <c r="J6481" i="187"/>
  <c r="J6480" i="187"/>
  <c r="J6479" i="187"/>
  <c r="J6478" i="187"/>
  <c r="J6477" i="187"/>
  <c r="J6476" i="187"/>
  <c r="J6475" i="187"/>
  <c r="J6474" i="187"/>
  <c r="J6473" i="187"/>
  <c r="J6472" i="187"/>
  <c r="J6471" i="187"/>
  <c r="J6470" i="187"/>
  <c r="J6469" i="187"/>
  <c r="J6468" i="187"/>
  <c r="J6467" i="187"/>
  <c r="J6466" i="187"/>
  <c r="J6465" i="187"/>
  <c r="J6464" i="187"/>
  <c r="J6463" i="187"/>
  <c r="J6462" i="187"/>
  <c r="J6461" i="187"/>
  <c r="J6460" i="187"/>
  <c r="J6459" i="187"/>
  <c r="J6458" i="187"/>
  <c r="J6457" i="187"/>
  <c r="J6456" i="187"/>
  <c r="J6455" i="187"/>
  <c r="J6454" i="187"/>
  <c r="J6453" i="187"/>
  <c r="J6452" i="187"/>
  <c r="J6451" i="187"/>
  <c r="J6450" i="187"/>
  <c r="J6449" i="187"/>
  <c r="J6448" i="187"/>
  <c r="J6447" i="187"/>
  <c r="J6446" i="187"/>
  <c r="J6445" i="187"/>
  <c r="J6444" i="187"/>
  <c r="J6443" i="187"/>
  <c r="J6442" i="187"/>
  <c r="J6441" i="187"/>
  <c r="J6440" i="187"/>
  <c r="J6439" i="187"/>
  <c r="J6438" i="187"/>
  <c r="J6437" i="187"/>
  <c r="J6436" i="187"/>
  <c r="J6435" i="187"/>
  <c r="J6434" i="187"/>
  <c r="J6433" i="187"/>
  <c r="J6432" i="187"/>
  <c r="J6431" i="187"/>
  <c r="J6430" i="187"/>
  <c r="J6429" i="187"/>
  <c r="J6428" i="187"/>
  <c r="J6427" i="187"/>
  <c r="J6426" i="187"/>
  <c r="J6425" i="187"/>
  <c r="J6424" i="187"/>
  <c r="J6423" i="187"/>
  <c r="J6422" i="187"/>
  <c r="J6421" i="187"/>
  <c r="J6420" i="187"/>
  <c r="J6419" i="187"/>
  <c r="J6418" i="187"/>
  <c r="J6417" i="187"/>
  <c r="J6416" i="187"/>
  <c r="J6415" i="187"/>
  <c r="J6414" i="187"/>
  <c r="J6413" i="187"/>
  <c r="J6412" i="187"/>
  <c r="J6411" i="187"/>
  <c r="J6410" i="187"/>
  <c r="J6409" i="187"/>
  <c r="J6408" i="187"/>
  <c r="J6407" i="187"/>
  <c r="J6406" i="187"/>
  <c r="J6405" i="187"/>
  <c r="J6404" i="187"/>
  <c r="J6403" i="187"/>
  <c r="J6402" i="187"/>
  <c r="J6401" i="187"/>
  <c r="J6400" i="187"/>
  <c r="J6399" i="187"/>
  <c r="J6398" i="187"/>
  <c r="J6397" i="187"/>
  <c r="J6396" i="187"/>
  <c r="J6395" i="187"/>
  <c r="J6394" i="187"/>
  <c r="J6393" i="187"/>
  <c r="J6392" i="187"/>
  <c r="J6391" i="187"/>
  <c r="J6390" i="187"/>
  <c r="J6389" i="187"/>
  <c r="J6388" i="187"/>
  <c r="J6387" i="187"/>
  <c r="J6386" i="187"/>
  <c r="J6385" i="187"/>
  <c r="J6384" i="187"/>
  <c r="J6383" i="187"/>
  <c r="J6382" i="187"/>
  <c r="J6381" i="187"/>
  <c r="J6380" i="187"/>
  <c r="J6379" i="187"/>
  <c r="J6378" i="187"/>
  <c r="J6377" i="187"/>
  <c r="J6376" i="187"/>
  <c r="J6375" i="187"/>
  <c r="J6374" i="187"/>
  <c r="J6373" i="187"/>
  <c r="J6372" i="187"/>
  <c r="J6371" i="187"/>
  <c r="J6370" i="187"/>
  <c r="J6369" i="187"/>
  <c r="J6368" i="187"/>
  <c r="J6367" i="187"/>
  <c r="J6366" i="187"/>
  <c r="J6365" i="187"/>
  <c r="J6364" i="187"/>
  <c r="J6363" i="187"/>
  <c r="J6362" i="187"/>
  <c r="J6361" i="187"/>
  <c r="J6360" i="187"/>
  <c r="J6359" i="187"/>
  <c r="J6358" i="187"/>
  <c r="J6357" i="187"/>
  <c r="J6356" i="187"/>
  <c r="J6355" i="187"/>
  <c r="J6354" i="187"/>
  <c r="J6353" i="187"/>
  <c r="J6352" i="187"/>
  <c r="J6351" i="187"/>
  <c r="J6350" i="187"/>
  <c r="J6349" i="187"/>
  <c r="J6348" i="187"/>
  <c r="J6347" i="187"/>
  <c r="J6346" i="187"/>
  <c r="J6345" i="187"/>
  <c r="J6344" i="187"/>
  <c r="J6343" i="187"/>
  <c r="J6342" i="187"/>
  <c r="J6341" i="187"/>
  <c r="J6340" i="187"/>
  <c r="J6339" i="187"/>
  <c r="J6338" i="187"/>
  <c r="J6337" i="187"/>
  <c r="J6336" i="187"/>
  <c r="J6335" i="187"/>
  <c r="J6334" i="187"/>
  <c r="J6333" i="187"/>
  <c r="J6332" i="187"/>
  <c r="J6331" i="187"/>
  <c r="J6330" i="187"/>
  <c r="J6329" i="187"/>
  <c r="J6328" i="187"/>
  <c r="J6327" i="187"/>
  <c r="J6326" i="187"/>
  <c r="J6325" i="187"/>
  <c r="J6324" i="187"/>
  <c r="J6323" i="187"/>
  <c r="J6322" i="187"/>
  <c r="J6321" i="187"/>
  <c r="J6320" i="187"/>
  <c r="J6319" i="187"/>
  <c r="J6318" i="187"/>
  <c r="J6317" i="187"/>
  <c r="J6316" i="187"/>
  <c r="J6315" i="187"/>
  <c r="J6314" i="187"/>
  <c r="J6313" i="187"/>
  <c r="J6312" i="187"/>
  <c r="J6311" i="187"/>
  <c r="J6310" i="187"/>
  <c r="J6309" i="187"/>
  <c r="J6308" i="187"/>
  <c r="J6307" i="187"/>
  <c r="J6306" i="187"/>
  <c r="J6305" i="187"/>
  <c r="J6304" i="187"/>
  <c r="J6303" i="187"/>
  <c r="J6302" i="187"/>
  <c r="J6301" i="187"/>
  <c r="J6300" i="187"/>
  <c r="J6299" i="187"/>
  <c r="J6298" i="187"/>
  <c r="J6297" i="187"/>
  <c r="J6296" i="187"/>
  <c r="J6295" i="187"/>
  <c r="J6294" i="187"/>
  <c r="J6293" i="187"/>
  <c r="J6292" i="187"/>
  <c r="J6291" i="187"/>
  <c r="J6290" i="187"/>
  <c r="J6289" i="187"/>
  <c r="J6288" i="187"/>
  <c r="J6287" i="187"/>
  <c r="J6286" i="187"/>
  <c r="J6285" i="187"/>
  <c r="J6284" i="187"/>
  <c r="J6283" i="187"/>
  <c r="J6282" i="187"/>
  <c r="J6281" i="187"/>
  <c r="J6280" i="187"/>
  <c r="J6279" i="187"/>
  <c r="J6278" i="187"/>
  <c r="J6277" i="187"/>
  <c r="J6276" i="187"/>
  <c r="J6275" i="187"/>
  <c r="J6274" i="187"/>
  <c r="J6273" i="187"/>
  <c r="J6272" i="187"/>
  <c r="J6271" i="187"/>
  <c r="J6270" i="187"/>
  <c r="J6269" i="187"/>
  <c r="J6268" i="187"/>
  <c r="J6267" i="187"/>
  <c r="J6266" i="187"/>
  <c r="J6265" i="187"/>
  <c r="J6264" i="187"/>
  <c r="J6263" i="187"/>
  <c r="J6262" i="187"/>
  <c r="J6261" i="187"/>
  <c r="J6260" i="187"/>
  <c r="J6259" i="187"/>
  <c r="J6258" i="187"/>
  <c r="J6257" i="187"/>
  <c r="J6256" i="187"/>
  <c r="J6255" i="187"/>
  <c r="J6254" i="187"/>
  <c r="J6253" i="187"/>
  <c r="J6252" i="187"/>
  <c r="J6251" i="187"/>
  <c r="J6250" i="187"/>
  <c r="J6249" i="187"/>
  <c r="J6248" i="187"/>
  <c r="J6247" i="187"/>
  <c r="J6246" i="187"/>
  <c r="J6245" i="187"/>
  <c r="J6244" i="187"/>
  <c r="J6243" i="187"/>
  <c r="J6242" i="187"/>
  <c r="J6241" i="187"/>
  <c r="J6240" i="187"/>
  <c r="J6239" i="187"/>
  <c r="J6238" i="187"/>
  <c r="J6237" i="187"/>
  <c r="J6236" i="187"/>
  <c r="J6235" i="187"/>
  <c r="J6234" i="187"/>
  <c r="J6233" i="187"/>
  <c r="J6232" i="187"/>
  <c r="J6231" i="187"/>
  <c r="J6230" i="187"/>
  <c r="J6229" i="187"/>
  <c r="J6228" i="187"/>
  <c r="J6227" i="187"/>
  <c r="J6226" i="187"/>
  <c r="J6225" i="187"/>
  <c r="J6224" i="187"/>
  <c r="J6223" i="187"/>
  <c r="J6222" i="187"/>
  <c r="J6221" i="187"/>
  <c r="J6220" i="187"/>
  <c r="J6219" i="187"/>
  <c r="J6218" i="187"/>
  <c r="J6217" i="187"/>
  <c r="J6216" i="187"/>
  <c r="J6215" i="187"/>
  <c r="J6214" i="187"/>
  <c r="J6213" i="187"/>
  <c r="J6212" i="187"/>
  <c r="J6211" i="187"/>
  <c r="J6210" i="187"/>
  <c r="J6209" i="187"/>
  <c r="J6208" i="187"/>
  <c r="J6207" i="187"/>
  <c r="J6206" i="187"/>
  <c r="J6205" i="187"/>
  <c r="J6204" i="187"/>
  <c r="J6203" i="187"/>
  <c r="J6202" i="187"/>
  <c r="J6201" i="187"/>
  <c r="J6200" i="187"/>
  <c r="J6199" i="187"/>
  <c r="J6198" i="187"/>
  <c r="J6197" i="187"/>
  <c r="J6196" i="187"/>
  <c r="J6195" i="187"/>
  <c r="J6194" i="187"/>
  <c r="J6193" i="187"/>
  <c r="J6192" i="187"/>
  <c r="J6191" i="187"/>
  <c r="J6190" i="187"/>
  <c r="J6189" i="187"/>
  <c r="J6188" i="187"/>
  <c r="J6187" i="187"/>
  <c r="J6186" i="187"/>
  <c r="J6185" i="187"/>
  <c r="J6184" i="187"/>
  <c r="J6183" i="187"/>
  <c r="J6182" i="187"/>
  <c r="J6181" i="187"/>
  <c r="J6180" i="187"/>
  <c r="J6179" i="187"/>
  <c r="J6178" i="187"/>
  <c r="J6177" i="187"/>
  <c r="J6176" i="187"/>
  <c r="J6175" i="187"/>
  <c r="J6174" i="187"/>
  <c r="J6173" i="187"/>
  <c r="J6172" i="187"/>
  <c r="J6171" i="187"/>
  <c r="J6170" i="187"/>
  <c r="J6169" i="187"/>
  <c r="J6168" i="187"/>
  <c r="J6167" i="187"/>
  <c r="J6166" i="187"/>
  <c r="J6165" i="187"/>
  <c r="J6164" i="187"/>
  <c r="J6163" i="187"/>
  <c r="J6162" i="187"/>
  <c r="J6161" i="187"/>
  <c r="J6160" i="187"/>
  <c r="J6159" i="187"/>
  <c r="J6158" i="187"/>
  <c r="J6157" i="187"/>
  <c r="J6156" i="187"/>
  <c r="J6155" i="187"/>
  <c r="J6154" i="187"/>
  <c r="J6153" i="187"/>
  <c r="J6152" i="187"/>
  <c r="J6151" i="187"/>
  <c r="J6150" i="187"/>
  <c r="J6149" i="187"/>
  <c r="J6148" i="187"/>
  <c r="J6147" i="187"/>
  <c r="J6146" i="187"/>
  <c r="J6145" i="187"/>
  <c r="J6144" i="187"/>
  <c r="J6143" i="187"/>
  <c r="J6142" i="187"/>
  <c r="J6141" i="187"/>
  <c r="J6140" i="187"/>
  <c r="J6139" i="187"/>
  <c r="J6138" i="187"/>
  <c r="J6137" i="187"/>
  <c r="J6136" i="187"/>
  <c r="J6135" i="187"/>
  <c r="J6134" i="187"/>
  <c r="J6133" i="187"/>
  <c r="J6132" i="187"/>
  <c r="J6131" i="187"/>
  <c r="J6130" i="187"/>
  <c r="J6129" i="187"/>
  <c r="J6128" i="187"/>
  <c r="J6127" i="187"/>
  <c r="J6126" i="187"/>
  <c r="J6125" i="187"/>
  <c r="J6124" i="187"/>
  <c r="J6123" i="187"/>
  <c r="J6122" i="187"/>
  <c r="J6121" i="187"/>
  <c r="J6120" i="187"/>
  <c r="J6119" i="187"/>
  <c r="J6118" i="187"/>
  <c r="J6117" i="187"/>
  <c r="J6116" i="187"/>
  <c r="J6115" i="187"/>
  <c r="J6114" i="187"/>
  <c r="J6113" i="187"/>
  <c r="J6112" i="187"/>
  <c r="J6111" i="187"/>
  <c r="J6110" i="187"/>
  <c r="J6109" i="187"/>
  <c r="J6108" i="187"/>
  <c r="J6107" i="187"/>
  <c r="J6106" i="187"/>
  <c r="J6105" i="187"/>
  <c r="J6104" i="187"/>
  <c r="J6103" i="187"/>
  <c r="J6102" i="187"/>
  <c r="J6101" i="187"/>
  <c r="J6100" i="187"/>
  <c r="J6099" i="187"/>
  <c r="J6098" i="187"/>
  <c r="J6097" i="187"/>
  <c r="J6096" i="187"/>
  <c r="J6095" i="187"/>
  <c r="J6094" i="187"/>
  <c r="J6093" i="187"/>
  <c r="J6092" i="187"/>
  <c r="J6091" i="187"/>
  <c r="J6090" i="187"/>
  <c r="J6089" i="187"/>
  <c r="J6088" i="187"/>
  <c r="J6087" i="187"/>
  <c r="J6086" i="187"/>
  <c r="J6085" i="187"/>
  <c r="J6084" i="187"/>
  <c r="J6083" i="187"/>
  <c r="J6082" i="187"/>
  <c r="J6081" i="187"/>
  <c r="J6080" i="187"/>
  <c r="J6079" i="187"/>
  <c r="J6078" i="187"/>
  <c r="J6077" i="187"/>
  <c r="J6076" i="187"/>
  <c r="J6075" i="187"/>
  <c r="J6074" i="187"/>
  <c r="J6073" i="187"/>
  <c r="J6072" i="187"/>
  <c r="J6071" i="187"/>
  <c r="J6070" i="187"/>
  <c r="J6069" i="187"/>
  <c r="J6068" i="187"/>
  <c r="J6067" i="187"/>
  <c r="J6066" i="187"/>
  <c r="J6065" i="187"/>
  <c r="J6064" i="187"/>
  <c r="J6063" i="187"/>
  <c r="J6062" i="187"/>
  <c r="J6061" i="187"/>
  <c r="J6060" i="187"/>
  <c r="J6059" i="187"/>
  <c r="J6058" i="187"/>
  <c r="J6057" i="187"/>
  <c r="J6056" i="187"/>
  <c r="J6055" i="187"/>
  <c r="J6054" i="187"/>
  <c r="J6053" i="187"/>
  <c r="J6052" i="187"/>
  <c r="J6051" i="187"/>
  <c r="J6050" i="187"/>
  <c r="J6049" i="187"/>
  <c r="J6048" i="187"/>
  <c r="J6047" i="187"/>
  <c r="J6046" i="187"/>
  <c r="J6045" i="187"/>
  <c r="J6044" i="187"/>
  <c r="J6043" i="187"/>
  <c r="J6042" i="187"/>
  <c r="J6041" i="187"/>
  <c r="J6040" i="187"/>
  <c r="J6039" i="187"/>
  <c r="J6038" i="187"/>
  <c r="J6037" i="187"/>
  <c r="J6036" i="187"/>
  <c r="J6035" i="187"/>
  <c r="J6034" i="187"/>
  <c r="J6033" i="187"/>
  <c r="J6032" i="187"/>
  <c r="J6031" i="187"/>
  <c r="J6030" i="187"/>
  <c r="J6029" i="187"/>
  <c r="J6028" i="187"/>
  <c r="J6027" i="187"/>
  <c r="J6026" i="187"/>
  <c r="J6025" i="187"/>
  <c r="J6024" i="187"/>
  <c r="J6023" i="187"/>
  <c r="J6022" i="187"/>
  <c r="J6021" i="187"/>
  <c r="J6020" i="187"/>
  <c r="J6019" i="187"/>
  <c r="J6018" i="187"/>
  <c r="J6017" i="187"/>
  <c r="J6016" i="187"/>
  <c r="J6015" i="187"/>
  <c r="J6014" i="187"/>
  <c r="J6013" i="187"/>
  <c r="J6012" i="187"/>
  <c r="J6011" i="187"/>
  <c r="J6010" i="187"/>
  <c r="J6009" i="187"/>
  <c r="J6008" i="187"/>
  <c r="J6007" i="187"/>
  <c r="J6006" i="187"/>
  <c r="J6005" i="187"/>
  <c r="J6004" i="187"/>
  <c r="J6003" i="187"/>
  <c r="J6002" i="187"/>
  <c r="J6001" i="187"/>
  <c r="J6000" i="187"/>
  <c r="J5999" i="187"/>
  <c r="J5998" i="187"/>
  <c r="J5997" i="187"/>
  <c r="J5996" i="187"/>
  <c r="J5995" i="187"/>
  <c r="J5994" i="187"/>
  <c r="J5993" i="187"/>
  <c r="J5992" i="187"/>
  <c r="J5991" i="187"/>
  <c r="J5990" i="187"/>
  <c r="J5989" i="187"/>
  <c r="J5988" i="187"/>
  <c r="J5987" i="187"/>
  <c r="J5986" i="187"/>
  <c r="J5985" i="187"/>
  <c r="J5984" i="187"/>
  <c r="J5983" i="187"/>
  <c r="J5982" i="187"/>
  <c r="J5981" i="187"/>
  <c r="J5980" i="187"/>
  <c r="J5979" i="187"/>
  <c r="J5978" i="187"/>
  <c r="J5977" i="187"/>
  <c r="J5976" i="187"/>
  <c r="J5975" i="187"/>
  <c r="J5974" i="187"/>
  <c r="J5973" i="187"/>
  <c r="J5972" i="187"/>
  <c r="J5971" i="187"/>
  <c r="J5970" i="187"/>
  <c r="J5969" i="187"/>
  <c r="J5968" i="187"/>
  <c r="J5967" i="187"/>
  <c r="J5966" i="187"/>
  <c r="J5965" i="187"/>
  <c r="J5964" i="187"/>
  <c r="J5963" i="187"/>
  <c r="J5962" i="187"/>
  <c r="J5961" i="187"/>
  <c r="J5960" i="187"/>
  <c r="J5959" i="187"/>
  <c r="J5958" i="187"/>
  <c r="J5957" i="187"/>
  <c r="J5956" i="187"/>
  <c r="J5955" i="187"/>
  <c r="J5954" i="187"/>
  <c r="J5953" i="187"/>
  <c r="J5952" i="187"/>
  <c r="J5951" i="187"/>
  <c r="J5950" i="187"/>
  <c r="J5949" i="187"/>
  <c r="J5948" i="187"/>
  <c r="J5947" i="187"/>
  <c r="J5946" i="187"/>
  <c r="J5945" i="187"/>
  <c r="J5944" i="187"/>
  <c r="J5943" i="187"/>
  <c r="J5942" i="187"/>
  <c r="J5941" i="187"/>
  <c r="J5940" i="187"/>
  <c r="J5939" i="187"/>
  <c r="J5938" i="187"/>
  <c r="J5937" i="187"/>
  <c r="J5936" i="187"/>
  <c r="J5935" i="187"/>
  <c r="J5934" i="187"/>
  <c r="J5933" i="187"/>
  <c r="J5932" i="187"/>
  <c r="J5931" i="187"/>
  <c r="J5930" i="187"/>
  <c r="J5929" i="187"/>
  <c r="J5928" i="187"/>
  <c r="J5927" i="187"/>
  <c r="J5926" i="187"/>
  <c r="J5925" i="187"/>
  <c r="J5924" i="187"/>
  <c r="J5923" i="187"/>
  <c r="J5922" i="187"/>
  <c r="J5921" i="187"/>
  <c r="J5920" i="187"/>
  <c r="J5919" i="187"/>
  <c r="J5918" i="187"/>
  <c r="J5917" i="187"/>
  <c r="J5916" i="187"/>
  <c r="J5915" i="187"/>
  <c r="J5914" i="187"/>
  <c r="J5913" i="187"/>
  <c r="J5912" i="187"/>
  <c r="J5911" i="187"/>
  <c r="J5910" i="187"/>
  <c r="J5909" i="187"/>
  <c r="J5908" i="187"/>
  <c r="J5907" i="187"/>
  <c r="J5906" i="187"/>
  <c r="J5905" i="187"/>
  <c r="J5904" i="187"/>
  <c r="J5903" i="187"/>
  <c r="J5902" i="187"/>
  <c r="J5901" i="187"/>
  <c r="J5900" i="187"/>
  <c r="J5899" i="187"/>
  <c r="J5898" i="187"/>
  <c r="J5897" i="187"/>
  <c r="J5896" i="187"/>
  <c r="J5895" i="187"/>
  <c r="J5894" i="187"/>
  <c r="J5893" i="187"/>
  <c r="J5892" i="187"/>
  <c r="J5891" i="187"/>
  <c r="J5890" i="187"/>
  <c r="J5889" i="187"/>
  <c r="J5888" i="187"/>
  <c r="J5887" i="187"/>
  <c r="J5886" i="187"/>
  <c r="J5885" i="187"/>
  <c r="J5884" i="187"/>
  <c r="J5883" i="187"/>
  <c r="J5882" i="187"/>
  <c r="J5881" i="187"/>
  <c r="J5880" i="187"/>
  <c r="J5879" i="187"/>
  <c r="J5878" i="187"/>
  <c r="J5877" i="187"/>
  <c r="J5876" i="187"/>
  <c r="J5875" i="187"/>
  <c r="J5874" i="187"/>
  <c r="J5873" i="187"/>
  <c r="J5872" i="187"/>
  <c r="J5871" i="187"/>
  <c r="J5870" i="187"/>
  <c r="J5869" i="187"/>
  <c r="J5868" i="187"/>
  <c r="J5867" i="187"/>
  <c r="J5866" i="187"/>
  <c r="J5865" i="187"/>
  <c r="J5864" i="187"/>
  <c r="J5863" i="187"/>
  <c r="J5862" i="187"/>
  <c r="J5861" i="187"/>
  <c r="J5860" i="187"/>
  <c r="J5859" i="187"/>
  <c r="J5858" i="187"/>
  <c r="J5857" i="187"/>
  <c r="J5856" i="187"/>
  <c r="J5855" i="187"/>
  <c r="J5854" i="187"/>
  <c r="J5853" i="187"/>
  <c r="J5852" i="187"/>
  <c r="J5851" i="187"/>
  <c r="J5850" i="187"/>
  <c r="J5849" i="187"/>
  <c r="J5848" i="187"/>
  <c r="J5847" i="187"/>
  <c r="J5846" i="187"/>
  <c r="J5845" i="187"/>
  <c r="J5844" i="187"/>
  <c r="J5843" i="187"/>
  <c r="J5842" i="187"/>
  <c r="J5841" i="187"/>
  <c r="J5840" i="187"/>
  <c r="J5839" i="187"/>
  <c r="J5838" i="187"/>
  <c r="J5837" i="187"/>
  <c r="J5836" i="187"/>
  <c r="J5835" i="187"/>
  <c r="J5834" i="187"/>
  <c r="J5833" i="187"/>
  <c r="J5832" i="187"/>
  <c r="J5831" i="187"/>
  <c r="J5830" i="187"/>
  <c r="J5829" i="187"/>
  <c r="J5828" i="187"/>
  <c r="J5827" i="187"/>
  <c r="J5826" i="187"/>
  <c r="J5825" i="187"/>
  <c r="J5824" i="187"/>
  <c r="J5823" i="187"/>
  <c r="J5822" i="187"/>
  <c r="J5821" i="187"/>
  <c r="J5820" i="187"/>
  <c r="J5819" i="187"/>
  <c r="J5818" i="187"/>
  <c r="J5817" i="187"/>
  <c r="J5816" i="187"/>
  <c r="J5815" i="187"/>
  <c r="J5814" i="187"/>
  <c r="J5813" i="187"/>
  <c r="J5812" i="187"/>
  <c r="J5811" i="187"/>
  <c r="J5810" i="187"/>
  <c r="J5809" i="187"/>
  <c r="J5808" i="187"/>
  <c r="J5807" i="187"/>
  <c r="J5806" i="187"/>
  <c r="J5805" i="187"/>
  <c r="J5804" i="187"/>
  <c r="J5803" i="187"/>
  <c r="J5802" i="187"/>
  <c r="J5801" i="187"/>
  <c r="J5800" i="187"/>
  <c r="J5799" i="187"/>
  <c r="J5798" i="187"/>
  <c r="J5797" i="187"/>
  <c r="J5796" i="187"/>
  <c r="J5795" i="187"/>
  <c r="J5794" i="187"/>
  <c r="J5793" i="187"/>
  <c r="J5792" i="187"/>
  <c r="J5791" i="187"/>
  <c r="J5790" i="187"/>
  <c r="J5789" i="187"/>
  <c r="J5788" i="187"/>
  <c r="J5787" i="187"/>
  <c r="J5786" i="187"/>
  <c r="J5785" i="187"/>
  <c r="J5784" i="187"/>
  <c r="J5783" i="187"/>
  <c r="J5782" i="187"/>
  <c r="J5781" i="187"/>
  <c r="J5780" i="187"/>
  <c r="J5779" i="187"/>
  <c r="J5778" i="187"/>
  <c r="J5777" i="187"/>
  <c r="J5776" i="187"/>
  <c r="J5775" i="187"/>
  <c r="J5774" i="187"/>
  <c r="J5773" i="187"/>
  <c r="J5772" i="187"/>
  <c r="J5771" i="187"/>
  <c r="J5770" i="187"/>
  <c r="J5769" i="187"/>
  <c r="J5768" i="187"/>
  <c r="J5767" i="187"/>
  <c r="J5766" i="187"/>
  <c r="J5765" i="187"/>
  <c r="J5764" i="187"/>
  <c r="J5763" i="187"/>
  <c r="J5762" i="187"/>
  <c r="J5761" i="187"/>
  <c r="J5760" i="187"/>
  <c r="J5759" i="187"/>
  <c r="J5758" i="187"/>
  <c r="J5757" i="187"/>
  <c r="J5756" i="187"/>
  <c r="J5755" i="187"/>
  <c r="J5754" i="187"/>
  <c r="J5753" i="187"/>
  <c r="J5752" i="187"/>
  <c r="J5751" i="187"/>
  <c r="J5750" i="187"/>
  <c r="J5749" i="187"/>
  <c r="J5748" i="187"/>
  <c r="J5747" i="187"/>
  <c r="J5746" i="187"/>
  <c r="J5745" i="187"/>
  <c r="J5744" i="187"/>
  <c r="J5743" i="187"/>
  <c r="J5742" i="187"/>
  <c r="J5741" i="187"/>
  <c r="J5740" i="187"/>
  <c r="J5739" i="187"/>
  <c r="J5738" i="187"/>
  <c r="J5737" i="187"/>
  <c r="J5736" i="187"/>
  <c r="J5735" i="187"/>
  <c r="J5734" i="187"/>
  <c r="J5733" i="187"/>
  <c r="J5732" i="187"/>
  <c r="J5731" i="187"/>
  <c r="J5730" i="187"/>
  <c r="J5729" i="187"/>
  <c r="J5728" i="187"/>
  <c r="J5727" i="187"/>
  <c r="J5726" i="187"/>
  <c r="J5725" i="187"/>
  <c r="J5724" i="187"/>
  <c r="J5723" i="187"/>
  <c r="J5722" i="187"/>
  <c r="J5721" i="187"/>
  <c r="J5720" i="187"/>
  <c r="J5719" i="187"/>
  <c r="J5718" i="187"/>
  <c r="J5717" i="187"/>
  <c r="J5716" i="187"/>
  <c r="J5715" i="187"/>
  <c r="J5714" i="187"/>
  <c r="J5713" i="187"/>
  <c r="J5712" i="187"/>
  <c r="J5711" i="187"/>
  <c r="J5710" i="187"/>
  <c r="J5709" i="187"/>
  <c r="J5708" i="187"/>
  <c r="J5707" i="187"/>
  <c r="J5706" i="187"/>
  <c r="J5705" i="187"/>
  <c r="J5704" i="187"/>
  <c r="J5703" i="187"/>
  <c r="J5702" i="187"/>
  <c r="J5701" i="187"/>
  <c r="J5700" i="187"/>
  <c r="J5699" i="187"/>
  <c r="J5698" i="187"/>
  <c r="J5697" i="187"/>
  <c r="J5696" i="187"/>
  <c r="J5695" i="187"/>
  <c r="J5694" i="187"/>
  <c r="J5693" i="187"/>
  <c r="J5692" i="187"/>
  <c r="J5691" i="187"/>
  <c r="J5690" i="187"/>
  <c r="J5689" i="187"/>
  <c r="J5688" i="187"/>
  <c r="J5687" i="187"/>
  <c r="J5686" i="187"/>
  <c r="J5685" i="187"/>
  <c r="J5684" i="187"/>
  <c r="J5683" i="187"/>
  <c r="J5682" i="187"/>
  <c r="J5681" i="187"/>
  <c r="J5680" i="187"/>
  <c r="J5679" i="187"/>
  <c r="J5678" i="187"/>
  <c r="J5677" i="187"/>
  <c r="J5676" i="187"/>
  <c r="J5675" i="187"/>
  <c r="J5674" i="187"/>
  <c r="J5673" i="187"/>
  <c r="J5672" i="187"/>
  <c r="J5671" i="187"/>
  <c r="J5670" i="187"/>
  <c r="J5669" i="187"/>
  <c r="J5668" i="187"/>
  <c r="J5667" i="187"/>
  <c r="J5666" i="187"/>
  <c r="J5665" i="187"/>
  <c r="J5664" i="187"/>
  <c r="J5663" i="187"/>
  <c r="J5662" i="187"/>
  <c r="J5661" i="187"/>
  <c r="J5660" i="187"/>
  <c r="J5659" i="187"/>
  <c r="J5658" i="187"/>
  <c r="J5657" i="187"/>
  <c r="J5656" i="187"/>
  <c r="J5655" i="187"/>
  <c r="J5654" i="187"/>
  <c r="J5653" i="187"/>
  <c r="J5652" i="187"/>
  <c r="J5651" i="187"/>
  <c r="J5650" i="187"/>
  <c r="J5649" i="187"/>
  <c r="J5648" i="187"/>
  <c r="J5647" i="187"/>
  <c r="J5646" i="187"/>
  <c r="J5645" i="187"/>
  <c r="J5644" i="187"/>
  <c r="J5643" i="187"/>
  <c r="J5642" i="187"/>
  <c r="J5641" i="187"/>
  <c r="J5640" i="187"/>
  <c r="J5639" i="187"/>
  <c r="J5638" i="187"/>
  <c r="J5637" i="187"/>
  <c r="J5636" i="187"/>
  <c r="J5635" i="187"/>
  <c r="J5634" i="187"/>
  <c r="J5633" i="187"/>
  <c r="J5632" i="187"/>
  <c r="J5631" i="187"/>
  <c r="J5630" i="187"/>
  <c r="J5629" i="187"/>
  <c r="J5628" i="187"/>
  <c r="J5627" i="187"/>
  <c r="J5626" i="187"/>
  <c r="J5625" i="187"/>
  <c r="J5624" i="187"/>
  <c r="J5623" i="187"/>
  <c r="J5622" i="187"/>
  <c r="J5621" i="187"/>
  <c r="J5620" i="187"/>
  <c r="J5619" i="187"/>
  <c r="J5618" i="187"/>
  <c r="J5617" i="187"/>
  <c r="J5616" i="187"/>
  <c r="J5615" i="187"/>
  <c r="J5614" i="187"/>
  <c r="J5613" i="187"/>
  <c r="J5612" i="187"/>
  <c r="J5611" i="187"/>
  <c r="J5610" i="187"/>
  <c r="J5609" i="187"/>
  <c r="J5608" i="187"/>
  <c r="J5607" i="187"/>
  <c r="J5606" i="187"/>
  <c r="J5605" i="187"/>
  <c r="J5604" i="187"/>
  <c r="J5603" i="187"/>
  <c r="J5602" i="187"/>
  <c r="J5601" i="187"/>
  <c r="J5600" i="187"/>
  <c r="J5599" i="187"/>
  <c r="J5598" i="187"/>
  <c r="J5597" i="187"/>
  <c r="J5596" i="187"/>
  <c r="J5595" i="187"/>
  <c r="J5594" i="187"/>
  <c r="J5593" i="187"/>
  <c r="J5592" i="187"/>
  <c r="J5591" i="187"/>
  <c r="J5590" i="187"/>
  <c r="J5589" i="187"/>
  <c r="J5588" i="187"/>
  <c r="J5587" i="187"/>
  <c r="J5586" i="187"/>
  <c r="J5585" i="187"/>
  <c r="J5584" i="187"/>
  <c r="J5583" i="187"/>
  <c r="J5582" i="187"/>
  <c r="J5581" i="187"/>
  <c r="J5580" i="187"/>
  <c r="J5579" i="187"/>
  <c r="J5578" i="187"/>
  <c r="J5577" i="187"/>
  <c r="J5576" i="187"/>
  <c r="J5575" i="187"/>
  <c r="J5574" i="187"/>
  <c r="J5573" i="187"/>
  <c r="J5572" i="187"/>
  <c r="J5571" i="187"/>
  <c r="J5570" i="187"/>
  <c r="J5569" i="187"/>
  <c r="J5568" i="187"/>
  <c r="J5567" i="187"/>
  <c r="J5566" i="187"/>
  <c r="J5565" i="187"/>
  <c r="J5564" i="187"/>
  <c r="J5563" i="187"/>
  <c r="J5562" i="187"/>
  <c r="J5561" i="187"/>
  <c r="J5560" i="187"/>
  <c r="J5559" i="187"/>
  <c r="J5558" i="187"/>
  <c r="J5557" i="187"/>
  <c r="J5556" i="187"/>
  <c r="J5555" i="187"/>
  <c r="J5554" i="187"/>
  <c r="J5553" i="187"/>
  <c r="J5552" i="187"/>
  <c r="J5551" i="187"/>
  <c r="J5550" i="187"/>
  <c r="J5549" i="187"/>
  <c r="J5548" i="187"/>
  <c r="J5547" i="187"/>
  <c r="J5546" i="187"/>
  <c r="J5545" i="187"/>
  <c r="J5544" i="187"/>
  <c r="J5543" i="187"/>
  <c r="J5542" i="187"/>
  <c r="J5541" i="187"/>
  <c r="J5540" i="187"/>
  <c r="J5539" i="187"/>
  <c r="J5538" i="187"/>
  <c r="J5537" i="187"/>
  <c r="J5536" i="187"/>
  <c r="J5535" i="187"/>
  <c r="J5534" i="187"/>
  <c r="J5533" i="187"/>
  <c r="J5532" i="187"/>
  <c r="J5531" i="187"/>
  <c r="J5530" i="187"/>
  <c r="J5529" i="187"/>
  <c r="J5528" i="187"/>
  <c r="J5527" i="187"/>
  <c r="J5526" i="187"/>
  <c r="J5525" i="187"/>
  <c r="J5524" i="187"/>
  <c r="J5523" i="187"/>
  <c r="J5522" i="187"/>
  <c r="J5521" i="187"/>
  <c r="J5520" i="187"/>
  <c r="J5519" i="187"/>
  <c r="J5518" i="187"/>
  <c r="J5517" i="187"/>
  <c r="J5516" i="187"/>
  <c r="J5515" i="187"/>
  <c r="J5514" i="187"/>
  <c r="J5513" i="187"/>
  <c r="J5512" i="187"/>
  <c r="J5511" i="187"/>
  <c r="J5510" i="187"/>
  <c r="J5509" i="187"/>
  <c r="J5508" i="187"/>
  <c r="J5507" i="187"/>
  <c r="J5506" i="187"/>
  <c r="J5505" i="187"/>
  <c r="J5504" i="187"/>
  <c r="J5503" i="187"/>
  <c r="J5502" i="187"/>
  <c r="J5501" i="187"/>
  <c r="J5500" i="187"/>
  <c r="J5499" i="187"/>
  <c r="J5498" i="187"/>
  <c r="J5497" i="187"/>
  <c r="J5496" i="187"/>
  <c r="J5495" i="187"/>
  <c r="J5494" i="187"/>
  <c r="J5493" i="187"/>
  <c r="J5492" i="187"/>
  <c r="J5491" i="187"/>
  <c r="J5490" i="187"/>
  <c r="J5489" i="187"/>
  <c r="J5488" i="187"/>
  <c r="J5487" i="187"/>
  <c r="J5486" i="187"/>
  <c r="J5485" i="187"/>
  <c r="J5484" i="187"/>
  <c r="J5483" i="187"/>
  <c r="J5482" i="187"/>
  <c r="J5481" i="187"/>
  <c r="J5480" i="187"/>
  <c r="J5479" i="187"/>
  <c r="J5478" i="187"/>
  <c r="J5477" i="187"/>
  <c r="J5476" i="187"/>
  <c r="J5475" i="187"/>
  <c r="J5474" i="187"/>
  <c r="J5473" i="187"/>
  <c r="J5472" i="187"/>
  <c r="J5471" i="187"/>
  <c r="J5470" i="187"/>
  <c r="J5469" i="187"/>
  <c r="J5468" i="187"/>
  <c r="J5467" i="187"/>
  <c r="J5466" i="187"/>
  <c r="J5465" i="187"/>
  <c r="J5464" i="187"/>
  <c r="J5463" i="187"/>
  <c r="J5462" i="187"/>
  <c r="J5461" i="187"/>
  <c r="J5460" i="187"/>
  <c r="J5459" i="187"/>
  <c r="J5458" i="187"/>
  <c r="J5457" i="187"/>
  <c r="J5456" i="187"/>
  <c r="J5455" i="187"/>
  <c r="J5454" i="187"/>
  <c r="J5453" i="187"/>
  <c r="J5452" i="187"/>
  <c r="J5451" i="187"/>
  <c r="J5450" i="187"/>
  <c r="J5449" i="187"/>
  <c r="J5448" i="187"/>
  <c r="J5447" i="187"/>
  <c r="J5446" i="187"/>
  <c r="J5445" i="187"/>
  <c r="J5444" i="187"/>
  <c r="J5443" i="187"/>
  <c r="J5442" i="187"/>
  <c r="J5441" i="187"/>
  <c r="J5440" i="187"/>
  <c r="J5439" i="187"/>
  <c r="J5438" i="187"/>
  <c r="J5437" i="187"/>
  <c r="J5436" i="187"/>
  <c r="J5435" i="187"/>
  <c r="J5434" i="187"/>
  <c r="J5433" i="187"/>
  <c r="J5432" i="187"/>
  <c r="J5431" i="187"/>
  <c r="J5430" i="187"/>
  <c r="J5429" i="187"/>
  <c r="J5428" i="187"/>
  <c r="J5427" i="187"/>
  <c r="J5426" i="187"/>
  <c r="J5425" i="187"/>
  <c r="J5424" i="187"/>
  <c r="J5423" i="187"/>
  <c r="J5422" i="187"/>
  <c r="J5421" i="187"/>
  <c r="J5420" i="187"/>
  <c r="J5419" i="187"/>
  <c r="J5418" i="187"/>
  <c r="J5417" i="187"/>
  <c r="J5416" i="187"/>
  <c r="J5415" i="187"/>
  <c r="J5414" i="187"/>
  <c r="J5413" i="187"/>
  <c r="J5412" i="187"/>
  <c r="J5411" i="187"/>
  <c r="J5410" i="187"/>
  <c r="J5409" i="187"/>
  <c r="J5408" i="187"/>
  <c r="J5407" i="187"/>
  <c r="J5406" i="187"/>
  <c r="J5405" i="187"/>
  <c r="J5404" i="187"/>
  <c r="J5403" i="187"/>
  <c r="J5402" i="187"/>
  <c r="J5401" i="187"/>
  <c r="J5400" i="187"/>
  <c r="J5399" i="187"/>
  <c r="J5398" i="187"/>
  <c r="J5397" i="187"/>
  <c r="J5396" i="187"/>
  <c r="J5395" i="187"/>
  <c r="J5394" i="187"/>
  <c r="J5393" i="187"/>
  <c r="J5392" i="187"/>
  <c r="J5391" i="187"/>
  <c r="J5390" i="187"/>
  <c r="J5389" i="187"/>
  <c r="J5388" i="187"/>
  <c r="J5387" i="187"/>
  <c r="J5386" i="187"/>
  <c r="J5385" i="187"/>
  <c r="J5384" i="187"/>
  <c r="J5383" i="187"/>
  <c r="J5382" i="187"/>
  <c r="J5381" i="187"/>
  <c r="J5380" i="187"/>
  <c r="J5379" i="187"/>
  <c r="J5378" i="187"/>
  <c r="J5377" i="187"/>
  <c r="J5376" i="187"/>
  <c r="J5375" i="187"/>
  <c r="J5374" i="187"/>
  <c r="J5373" i="187"/>
  <c r="J5372" i="187"/>
  <c r="J5371" i="187"/>
  <c r="J5370" i="187"/>
  <c r="J5369" i="187"/>
  <c r="J5368" i="187"/>
  <c r="J5367" i="187"/>
  <c r="J5366" i="187"/>
  <c r="J5365" i="187"/>
  <c r="J5364" i="187"/>
  <c r="J5363" i="187"/>
  <c r="J5362" i="187"/>
  <c r="J5361" i="187"/>
  <c r="J5360" i="187"/>
  <c r="J5359" i="187"/>
  <c r="J5358" i="187"/>
  <c r="J5357" i="187"/>
  <c r="J5356" i="187"/>
  <c r="J5355" i="187"/>
  <c r="J5354" i="187"/>
  <c r="J5353" i="187"/>
  <c r="J5352" i="187"/>
  <c r="J5351" i="187"/>
  <c r="J5350" i="187"/>
  <c r="J5349" i="187"/>
  <c r="J5348" i="187"/>
  <c r="J5347" i="187"/>
  <c r="J5346" i="187"/>
  <c r="J5345" i="187"/>
  <c r="J5344" i="187"/>
  <c r="J5343" i="187"/>
  <c r="J5342" i="187"/>
  <c r="J5341" i="187"/>
  <c r="J5340" i="187"/>
  <c r="J5339" i="187"/>
  <c r="J5338" i="187"/>
  <c r="J5337" i="187"/>
  <c r="J5336" i="187"/>
  <c r="J5335" i="187"/>
  <c r="J5334" i="187"/>
  <c r="J5333" i="187"/>
  <c r="J5332" i="187"/>
  <c r="J5331" i="187"/>
  <c r="J5330" i="187"/>
  <c r="J5329" i="187"/>
  <c r="J5328" i="187"/>
  <c r="J5327" i="187"/>
  <c r="J5326" i="187"/>
  <c r="J5325" i="187"/>
  <c r="J5324" i="187"/>
  <c r="J5323" i="187"/>
  <c r="J5322" i="187"/>
  <c r="J5321" i="187"/>
  <c r="J5320" i="187"/>
  <c r="J5319" i="187"/>
  <c r="J5318" i="187"/>
  <c r="J5317" i="187"/>
  <c r="J5316" i="187"/>
  <c r="J5315" i="187"/>
  <c r="J5314" i="187"/>
  <c r="J5313" i="187"/>
  <c r="J5312" i="187"/>
  <c r="J5311" i="187"/>
  <c r="J5310" i="187"/>
  <c r="J5309" i="187"/>
  <c r="J5308" i="187"/>
  <c r="J5307" i="187"/>
  <c r="J5306" i="187"/>
  <c r="J5305" i="187"/>
  <c r="J5304" i="187"/>
  <c r="J5303" i="187"/>
  <c r="J5302" i="187"/>
  <c r="J5301" i="187"/>
  <c r="J5300" i="187"/>
  <c r="J5299" i="187"/>
  <c r="J5298" i="187"/>
  <c r="J5297" i="187"/>
  <c r="J5296" i="187"/>
  <c r="J5295" i="187"/>
  <c r="J5294" i="187"/>
  <c r="J5293" i="187"/>
  <c r="J5292" i="187"/>
  <c r="J5291" i="187"/>
  <c r="J5290" i="187"/>
  <c r="J5289" i="187"/>
  <c r="J5288" i="187"/>
  <c r="J5287" i="187"/>
  <c r="J5286" i="187"/>
  <c r="J5285" i="187"/>
  <c r="J5284" i="187"/>
  <c r="J5283" i="187"/>
  <c r="J5282" i="187"/>
  <c r="J5281" i="187"/>
  <c r="J5280" i="187"/>
  <c r="J5279" i="187"/>
  <c r="J5278" i="187"/>
  <c r="J5277" i="187"/>
  <c r="J5276" i="187"/>
  <c r="J5275" i="187"/>
  <c r="J5274" i="187"/>
  <c r="J5273" i="187"/>
  <c r="J5272" i="187"/>
  <c r="J5271" i="187"/>
  <c r="J5270" i="187"/>
  <c r="J5269" i="187"/>
  <c r="J5268" i="187"/>
  <c r="J5267" i="187"/>
  <c r="J5266" i="187"/>
  <c r="J5265" i="187"/>
  <c r="J5264" i="187"/>
  <c r="J5263" i="187"/>
  <c r="J5262" i="187"/>
  <c r="J5261" i="187"/>
  <c r="J5260" i="187"/>
  <c r="J5259" i="187"/>
  <c r="J5258" i="187"/>
  <c r="J5257" i="187"/>
  <c r="J5256" i="187"/>
  <c r="J5255" i="187"/>
  <c r="J5254" i="187"/>
  <c r="J5253" i="187"/>
  <c r="J5252" i="187"/>
  <c r="J5251" i="187"/>
  <c r="J5250" i="187"/>
  <c r="J5249" i="187"/>
  <c r="J5248" i="187"/>
  <c r="J5247" i="187"/>
  <c r="J5246" i="187"/>
  <c r="J5245" i="187"/>
  <c r="J5244" i="187"/>
  <c r="J5243" i="187"/>
  <c r="J5242" i="187"/>
  <c r="J5241" i="187"/>
  <c r="J5240" i="187"/>
  <c r="J5239" i="187"/>
  <c r="J5238" i="187"/>
  <c r="J5237" i="187"/>
  <c r="J5236" i="187"/>
  <c r="J5235" i="187"/>
  <c r="J5234" i="187"/>
  <c r="J5233" i="187"/>
  <c r="J5232" i="187"/>
  <c r="J5231" i="187"/>
  <c r="J5230" i="187"/>
  <c r="J5229" i="187"/>
  <c r="J5228" i="187"/>
  <c r="J5227" i="187"/>
  <c r="J5226" i="187"/>
  <c r="J5225" i="187"/>
  <c r="J5224" i="187"/>
  <c r="J5223" i="187"/>
  <c r="J5222" i="187"/>
  <c r="J5221" i="187"/>
  <c r="J5220" i="187"/>
  <c r="J5219" i="187"/>
  <c r="J5218" i="187"/>
  <c r="J5217" i="187"/>
  <c r="J5216" i="187"/>
  <c r="J5215" i="187"/>
  <c r="J5214" i="187"/>
  <c r="J5213" i="187"/>
  <c r="J5212" i="187"/>
  <c r="J5211" i="187"/>
  <c r="J5210" i="187"/>
  <c r="J5209" i="187"/>
  <c r="J5208" i="187"/>
  <c r="J5207" i="187"/>
  <c r="J5206" i="187"/>
  <c r="J5205" i="187"/>
  <c r="J5204" i="187"/>
  <c r="J5203" i="187"/>
  <c r="J5202" i="187"/>
  <c r="J5201" i="187"/>
  <c r="J5200" i="187"/>
  <c r="J5199" i="187"/>
  <c r="J5198" i="187"/>
  <c r="J5197" i="187"/>
  <c r="J5196" i="187"/>
  <c r="J5195" i="187"/>
  <c r="J5194" i="187"/>
  <c r="J5193" i="187"/>
  <c r="J5192" i="187"/>
  <c r="J5191" i="187"/>
  <c r="J5190" i="187"/>
  <c r="J5189" i="187"/>
  <c r="J5188" i="187"/>
  <c r="J5187" i="187"/>
  <c r="J5186" i="187"/>
  <c r="J5185" i="187"/>
  <c r="J5184" i="187"/>
  <c r="J5183" i="187"/>
  <c r="J5182" i="187"/>
  <c r="J5181" i="187"/>
  <c r="J5180" i="187"/>
  <c r="J5179" i="187"/>
  <c r="J5178" i="187"/>
  <c r="J5177" i="187"/>
  <c r="J5176" i="187"/>
  <c r="J5175" i="187"/>
  <c r="J5174" i="187"/>
  <c r="J5173" i="187"/>
  <c r="J5172" i="187"/>
  <c r="J5171" i="187"/>
  <c r="J5170" i="187"/>
  <c r="J5169" i="187"/>
  <c r="J5168" i="187"/>
  <c r="J5167" i="187"/>
  <c r="J5166" i="187"/>
  <c r="J5165" i="187"/>
  <c r="J5164" i="187"/>
  <c r="J5163" i="187"/>
  <c r="J5162" i="187"/>
  <c r="J5161" i="187"/>
  <c r="J5160" i="187"/>
  <c r="J5159" i="187"/>
  <c r="J5158" i="187"/>
  <c r="J5157" i="187"/>
  <c r="J5156" i="187"/>
  <c r="J5155" i="187"/>
  <c r="J5154" i="187"/>
  <c r="J5153" i="187"/>
  <c r="J5152" i="187"/>
  <c r="J5151" i="187"/>
  <c r="J5150" i="187"/>
  <c r="J5149" i="187"/>
  <c r="J5148" i="187"/>
  <c r="J5147" i="187"/>
  <c r="J5146" i="187"/>
  <c r="J5145" i="187"/>
  <c r="J5144" i="187"/>
  <c r="J5143" i="187"/>
  <c r="J5142" i="187"/>
  <c r="J5141" i="187"/>
  <c r="J5140" i="187"/>
  <c r="J5139" i="187"/>
  <c r="J5138" i="187"/>
  <c r="J5137" i="187"/>
  <c r="J5136" i="187"/>
  <c r="J5135" i="187"/>
  <c r="J5134" i="187"/>
  <c r="J5133" i="187"/>
  <c r="J5132" i="187"/>
  <c r="J5131" i="187"/>
  <c r="J5130" i="187"/>
  <c r="J5129" i="187"/>
  <c r="J5128" i="187"/>
  <c r="J5127" i="187"/>
  <c r="J5126" i="187"/>
  <c r="J5125" i="187"/>
  <c r="J5124" i="187"/>
  <c r="J5123" i="187"/>
  <c r="J5122" i="187"/>
  <c r="J5121" i="187"/>
  <c r="J5120" i="187"/>
  <c r="J5119" i="187"/>
  <c r="J5118" i="187"/>
  <c r="J5117" i="187"/>
  <c r="J5116" i="187"/>
  <c r="J5115" i="187"/>
  <c r="J5114" i="187"/>
  <c r="J5113" i="187"/>
  <c r="J5112" i="187"/>
  <c r="J5111" i="187"/>
  <c r="J5110" i="187"/>
  <c r="J5109" i="187"/>
  <c r="J5108" i="187"/>
  <c r="J5107" i="187"/>
  <c r="J5106" i="187"/>
  <c r="J5105" i="187"/>
  <c r="J5104" i="187"/>
  <c r="J5103" i="187"/>
  <c r="J5102" i="187"/>
  <c r="J5101" i="187"/>
  <c r="J5100" i="187"/>
  <c r="J5099" i="187"/>
  <c r="J5098" i="187"/>
  <c r="J5097" i="187"/>
  <c r="J5096" i="187"/>
  <c r="J5095" i="187"/>
  <c r="J5094" i="187"/>
  <c r="J5093" i="187"/>
  <c r="J5092" i="187"/>
  <c r="J5091" i="187"/>
  <c r="J5090" i="187"/>
  <c r="J5089" i="187"/>
  <c r="J5088" i="187"/>
  <c r="J5087" i="187"/>
  <c r="J5086" i="187"/>
  <c r="J5085" i="187"/>
  <c r="J5084" i="187"/>
  <c r="J5083" i="187"/>
  <c r="J5082" i="187"/>
  <c r="J5081" i="187"/>
  <c r="J5080" i="187"/>
  <c r="J5079" i="187"/>
  <c r="J5078" i="187"/>
  <c r="J5077" i="187"/>
  <c r="J5076" i="187"/>
  <c r="J5075" i="187"/>
  <c r="J5074" i="187"/>
  <c r="J5073" i="187"/>
  <c r="J5072" i="187"/>
  <c r="J5071" i="187"/>
  <c r="J5070" i="187"/>
  <c r="J5069" i="187"/>
  <c r="J5068" i="187"/>
  <c r="J5067" i="187"/>
  <c r="J5066" i="187"/>
  <c r="J5065" i="187"/>
  <c r="J5064" i="187"/>
  <c r="J5063" i="187"/>
  <c r="J5062" i="187"/>
  <c r="J5061" i="187"/>
  <c r="J5060" i="187"/>
  <c r="J5059" i="187"/>
  <c r="J5058" i="187"/>
  <c r="J5057" i="187"/>
  <c r="J5056" i="187"/>
  <c r="J5055" i="187"/>
  <c r="J5054" i="187"/>
  <c r="J5053" i="187"/>
  <c r="J5052" i="187"/>
  <c r="J5051" i="187"/>
  <c r="J5050" i="187"/>
  <c r="J5049" i="187"/>
  <c r="J5048" i="187"/>
  <c r="J5047" i="187"/>
  <c r="J5046" i="187"/>
  <c r="J5045" i="187"/>
  <c r="J5044" i="187"/>
  <c r="J5043" i="187"/>
  <c r="J5042" i="187"/>
  <c r="J5041" i="187"/>
  <c r="J5040" i="187"/>
  <c r="J5039" i="187"/>
  <c r="J5038" i="187"/>
  <c r="J5037" i="187"/>
  <c r="J5036" i="187"/>
  <c r="J5035" i="187"/>
  <c r="J5034" i="187"/>
  <c r="J5033" i="187"/>
  <c r="J5032" i="187"/>
  <c r="J5031" i="187"/>
  <c r="J5030" i="187"/>
  <c r="J5029" i="187"/>
  <c r="J5028" i="187"/>
  <c r="J5027" i="187"/>
  <c r="J5026" i="187"/>
  <c r="J5025" i="187"/>
  <c r="J5024" i="187"/>
  <c r="J5023" i="187"/>
  <c r="J5022" i="187"/>
  <c r="J5021" i="187"/>
  <c r="J5020" i="187"/>
  <c r="J5019" i="187"/>
  <c r="J5018" i="187"/>
  <c r="J5017" i="187"/>
  <c r="J5016" i="187"/>
  <c r="J5015" i="187"/>
  <c r="J5014" i="187"/>
  <c r="J5013" i="187"/>
  <c r="J5012" i="187"/>
  <c r="J5011" i="187"/>
  <c r="J5010" i="187"/>
  <c r="J5009" i="187"/>
  <c r="J5008" i="187"/>
  <c r="J5007" i="187"/>
  <c r="J5006" i="187"/>
  <c r="J5005" i="187"/>
  <c r="J5004" i="187"/>
  <c r="J5003" i="187"/>
  <c r="J5002" i="187"/>
  <c r="J5001" i="187"/>
  <c r="J4998" i="187"/>
  <c r="J4997" i="187"/>
  <c r="J4996" i="187"/>
  <c r="J4995" i="187"/>
  <c r="J4994" i="187"/>
  <c r="J4993" i="187"/>
  <c r="J4992" i="187"/>
  <c r="J4991" i="187"/>
  <c r="J4990" i="187"/>
  <c r="J4989" i="187"/>
  <c r="J4988" i="187"/>
  <c r="J4987" i="187"/>
  <c r="J4986" i="187"/>
  <c r="J4985" i="187"/>
  <c r="J4984" i="187"/>
  <c r="J4983" i="187"/>
  <c r="J4982" i="187"/>
  <c r="J4981" i="187"/>
  <c r="J4980" i="187"/>
  <c r="J4979" i="187"/>
  <c r="J4978" i="187"/>
  <c r="J4977" i="187"/>
  <c r="J4976" i="187"/>
  <c r="J4975" i="187"/>
  <c r="J4974" i="187"/>
  <c r="J4973" i="187"/>
  <c r="J4972" i="187"/>
  <c r="J4971" i="187"/>
  <c r="J4970" i="187"/>
  <c r="J4969" i="187"/>
  <c r="J4968" i="187"/>
  <c r="J4967" i="187"/>
  <c r="J4966" i="187"/>
  <c r="J4965" i="187"/>
  <c r="J4964" i="187"/>
  <c r="J4963" i="187"/>
  <c r="J4962" i="187"/>
  <c r="J4961" i="187"/>
  <c r="J4960" i="187"/>
  <c r="J4959" i="187"/>
  <c r="J4958" i="187"/>
  <c r="J4957" i="187"/>
  <c r="J4956" i="187"/>
  <c r="J4955" i="187"/>
  <c r="J4954" i="187"/>
  <c r="J4951" i="187"/>
  <c r="J4950" i="187"/>
  <c r="J4949" i="187"/>
  <c r="J4948" i="187"/>
  <c r="J4947" i="187"/>
  <c r="J4946" i="187"/>
  <c r="J4945" i="187"/>
  <c r="J4944" i="187"/>
  <c r="J4943" i="187"/>
  <c r="J4942" i="187"/>
  <c r="J4941" i="187"/>
  <c r="J4940" i="187"/>
  <c r="J4939" i="187"/>
  <c r="J4938" i="187"/>
  <c r="J4937" i="187"/>
  <c r="J4936" i="187"/>
  <c r="J4935" i="187"/>
  <c r="J4934" i="187"/>
  <c r="J4933" i="187"/>
  <c r="J4932" i="187"/>
  <c r="J4931" i="187"/>
  <c r="J4930" i="187"/>
  <c r="J4929" i="187"/>
  <c r="J4928" i="187"/>
  <c r="J4927" i="187"/>
  <c r="J4926" i="187"/>
  <c r="J4925" i="187"/>
  <c r="J4924" i="187"/>
  <c r="J4923" i="187"/>
  <c r="J4922" i="187"/>
  <c r="J4921" i="187"/>
  <c r="J4920" i="187"/>
  <c r="J4919" i="187"/>
  <c r="J4918" i="187"/>
  <c r="J4917" i="187"/>
  <c r="J4916" i="187"/>
  <c r="J4915" i="187"/>
  <c r="J4914" i="187"/>
  <c r="J4913" i="187"/>
  <c r="J4912" i="187"/>
  <c r="J4911" i="187"/>
  <c r="J4910" i="187"/>
  <c r="J4909" i="187"/>
  <c r="J4908" i="187"/>
  <c r="J4907" i="187"/>
  <c r="J4904" i="187"/>
  <c r="J4903" i="187"/>
  <c r="J4902" i="187"/>
  <c r="J4901" i="187"/>
  <c r="J4900" i="187"/>
  <c r="J4899" i="187"/>
  <c r="J4898" i="187"/>
  <c r="J4897" i="187"/>
  <c r="J4896" i="187"/>
  <c r="J4895" i="187"/>
  <c r="J4894" i="187"/>
  <c r="J4893" i="187"/>
  <c r="J4892" i="187"/>
  <c r="J4891" i="187"/>
  <c r="J4890" i="187"/>
  <c r="J4889" i="187"/>
  <c r="J4888" i="187"/>
  <c r="J4887" i="187"/>
  <c r="J4886" i="187"/>
  <c r="J4885" i="187"/>
  <c r="J4884" i="187"/>
  <c r="J4883" i="187"/>
  <c r="J4882" i="187"/>
  <c r="J4881" i="187"/>
  <c r="J4880" i="187"/>
  <c r="J4879" i="187"/>
  <c r="J4878" i="187"/>
  <c r="J4877" i="187"/>
  <c r="J4876" i="187"/>
  <c r="J4875" i="187"/>
  <c r="J4874" i="187"/>
  <c r="J4873" i="187"/>
  <c r="J4872" i="187"/>
  <c r="J4871" i="187"/>
  <c r="J4870" i="187"/>
  <c r="J4869" i="187"/>
  <c r="J4868" i="187"/>
  <c r="J4867" i="187"/>
  <c r="J4866" i="187"/>
  <c r="J4865" i="187"/>
  <c r="J4864" i="187"/>
  <c r="J4863" i="187"/>
  <c r="J4862" i="187"/>
  <c r="J4861" i="187"/>
  <c r="J4860" i="187"/>
  <c r="J4857" i="187"/>
  <c r="J4856" i="187"/>
  <c r="J4855" i="187"/>
  <c r="J4854" i="187"/>
  <c r="J4853" i="187"/>
  <c r="J4852" i="187"/>
  <c r="J4851" i="187"/>
  <c r="J4850" i="187"/>
  <c r="J4849" i="187"/>
  <c r="J4848" i="187"/>
  <c r="J4847" i="187"/>
  <c r="J4846" i="187"/>
  <c r="J4845" i="187"/>
  <c r="J4844" i="187"/>
  <c r="J4843" i="187"/>
  <c r="J4842" i="187"/>
  <c r="J4841" i="187"/>
  <c r="J4840" i="187"/>
  <c r="J4839" i="187"/>
  <c r="J4838" i="187"/>
  <c r="J4837" i="187"/>
  <c r="J4836" i="187"/>
  <c r="J4835" i="187"/>
  <c r="J4834" i="187"/>
  <c r="J4833" i="187"/>
  <c r="J4832" i="187"/>
  <c r="J4831" i="187"/>
  <c r="J4830" i="187"/>
  <c r="J4829" i="187"/>
  <c r="J4828" i="187"/>
  <c r="J4827" i="187"/>
  <c r="J4826" i="187"/>
  <c r="J4825" i="187"/>
  <c r="J4824" i="187"/>
  <c r="J4823" i="187"/>
  <c r="J4822" i="187"/>
  <c r="J4821" i="187"/>
  <c r="J4820" i="187"/>
  <c r="J4819" i="187"/>
  <c r="J4818" i="187"/>
  <c r="J4817" i="187"/>
  <c r="J4816" i="187"/>
  <c r="J4815" i="187"/>
  <c r="J4814" i="187"/>
  <c r="J4813" i="187"/>
  <c r="J4810" i="187"/>
  <c r="J4809" i="187"/>
  <c r="J4808" i="187"/>
  <c r="J4807" i="187"/>
  <c r="J4806" i="187"/>
  <c r="J4805" i="187"/>
  <c r="J4804" i="187"/>
  <c r="J4803" i="187"/>
  <c r="J4802" i="187"/>
  <c r="J4801" i="187"/>
  <c r="J4800" i="187"/>
  <c r="J4799" i="187"/>
  <c r="J4798" i="187"/>
  <c r="J4797" i="187"/>
  <c r="J4796" i="187"/>
  <c r="J4795" i="187"/>
  <c r="J4794" i="187"/>
  <c r="J4793" i="187"/>
  <c r="J4792" i="187"/>
  <c r="J4791" i="187"/>
  <c r="J4790" i="187"/>
  <c r="J4789" i="187"/>
  <c r="J4788" i="187"/>
  <c r="J4787" i="187"/>
  <c r="J4786" i="187"/>
  <c r="J4785" i="187"/>
  <c r="J4784" i="187"/>
  <c r="J4783" i="187"/>
  <c r="J4782" i="187"/>
  <c r="J4781" i="187"/>
  <c r="J4780" i="187"/>
  <c r="J4779" i="187"/>
  <c r="J4778" i="187"/>
  <c r="J4777" i="187"/>
  <c r="J4776" i="187"/>
  <c r="J4775" i="187"/>
  <c r="J4774" i="187"/>
  <c r="J4773" i="187"/>
  <c r="J4772" i="187"/>
  <c r="J4771" i="187"/>
  <c r="J4770" i="187"/>
  <c r="J4769" i="187"/>
  <c r="J4768" i="187"/>
  <c r="J4767" i="187"/>
  <c r="J4766" i="187"/>
  <c r="J4763" i="187"/>
  <c r="J4762" i="187"/>
  <c r="J4761" i="187"/>
  <c r="J4760" i="187"/>
  <c r="J4759" i="187"/>
  <c r="J4758" i="187"/>
  <c r="J4757" i="187"/>
  <c r="J4756" i="187"/>
  <c r="J4755" i="187"/>
  <c r="J4754" i="187"/>
  <c r="J4753" i="187"/>
  <c r="J4752" i="187"/>
  <c r="J4751" i="187"/>
  <c r="J4750" i="187"/>
  <c r="J4749" i="187"/>
  <c r="J4748" i="187"/>
  <c r="J4747" i="187"/>
  <c r="J4746" i="187"/>
  <c r="J4745" i="187"/>
  <c r="J4744" i="187"/>
  <c r="J4743" i="187"/>
  <c r="J4742" i="187"/>
  <c r="J4741" i="187"/>
  <c r="J4740" i="187"/>
  <c r="J4739" i="187"/>
  <c r="J4738" i="187"/>
  <c r="J4737" i="187"/>
  <c r="J4736" i="187"/>
  <c r="J4735" i="187"/>
  <c r="J4734" i="187"/>
  <c r="J4733" i="187"/>
  <c r="J4732" i="187"/>
  <c r="J4731" i="187"/>
  <c r="J4730" i="187"/>
  <c r="J4729" i="187"/>
  <c r="J4728" i="187"/>
  <c r="J4727" i="187"/>
  <c r="J4726" i="187"/>
  <c r="J4725" i="187"/>
  <c r="J4724" i="187"/>
  <c r="J4723" i="187"/>
  <c r="J4722" i="187"/>
  <c r="J4721" i="187"/>
  <c r="J4720" i="187"/>
  <c r="J4719" i="187"/>
  <c r="J4716" i="187"/>
  <c r="J4715" i="187"/>
  <c r="J4714" i="187"/>
  <c r="J4713" i="187"/>
  <c r="J4712" i="187"/>
  <c r="J4711" i="187"/>
  <c r="J4710" i="187"/>
  <c r="J4709" i="187"/>
  <c r="J4708" i="187"/>
  <c r="J4707" i="187"/>
  <c r="J4706" i="187"/>
  <c r="J4705" i="187"/>
  <c r="J4704" i="187"/>
  <c r="J4703" i="187"/>
  <c r="J4702" i="187"/>
  <c r="J4701" i="187"/>
  <c r="J4700" i="187"/>
  <c r="J4699" i="187"/>
  <c r="J4698" i="187"/>
  <c r="J4697" i="187"/>
  <c r="J4696" i="187"/>
  <c r="J4695" i="187"/>
  <c r="J4694" i="187"/>
  <c r="J4693" i="187"/>
  <c r="J4692" i="187"/>
  <c r="J4691" i="187"/>
  <c r="J4690" i="187"/>
  <c r="J4689" i="187"/>
  <c r="J4688" i="187"/>
  <c r="J4687" i="187"/>
  <c r="J4686" i="187"/>
  <c r="J4685" i="187"/>
  <c r="J4684" i="187"/>
  <c r="J4683" i="187"/>
  <c r="J4682" i="187"/>
  <c r="J4681" i="187"/>
  <c r="J4680" i="187"/>
  <c r="J4679" i="187"/>
  <c r="J4678" i="187"/>
  <c r="J4677" i="187"/>
  <c r="J4676" i="187"/>
  <c r="J4675" i="187"/>
  <c r="J4674" i="187"/>
  <c r="J4673" i="187"/>
  <c r="J4672" i="187"/>
  <c r="J4669" i="187"/>
  <c r="J4668" i="187"/>
  <c r="J4667" i="187"/>
  <c r="J4666" i="187"/>
  <c r="J4665" i="187"/>
  <c r="J4664" i="187"/>
  <c r="J4663" i="187"/>
  <c r="J4662" i="187"/>
  <c r="J4661" i="187"/>
  <c r="J4660" i="187"/>
  <c r="J4659" i="187"/>
  <c r="J4658" i="187"/>
  <c r="J4657" i="187"/>
  <c r="J4656" i="187"/>
  <c r="J4655" i="187"/>
  <c r="J4654" i="187"/>
  <c r="J4653" i="187"/>
  <c r="J4652" i="187"/>
  <c r="J4651" i="187"/>
  <c r="J4650" i="187"/>
  <c r="J4649" i="187"/>
  <c r="J4648" i="187"/>
  <c r="J4647" i="187"/>
  <c r="J4646" i="187"/>
  <c r="J4645" i="187"/>
  <c r="J4644" i="187"/>
  <c r="J4643" i="187"/>
  <c r="J4642" i="187"/>
  <c r="J4641" i="187"/>
  <c r="J4640" i="187"/>
  <c r="J4639" i="187"/>
  <c r="J4638" i="187"/>
  <c r="J4637" i="187"/>
  <c r="J4636" i="187"/>
  <c r="J4635" i="187"/>
  <c r="J4634" i="187"/>
  <c r="J4633" i="187"/>
  <c r="J4632" i="187"/>
  <c r="J4631" i="187"/>
  <c r="J4630" i="187"/>
  <c r="J4629" i="187"/>
  <c r="J4628" i="187"/>
  <c r="J4627" i="187"/>
  <c r="J4626" i="187"/>
  <c r="J4625" i="187"/>
  <c r="J4622" i="187"/>
  <c r="J4621" i="187"/>
  <c r="J4620" i="187"/>
  <c r="J4619" i="187"/>
  <c r="J4618" i="187"/>
  <c r="J4617" i="187"/>
  <c r="J4616" i="187"/>
  <c r="J4615" i="187"/>
  <c r="J4614" i="187"/>
  <c r="J4613" i="187"/>
  <c r="J4612" i="187"/>
  <c r="J4611" i="187"/>
  <c r="J4610" i="187"/>
  <c r="J4609" i="187"/>
  <c r="J4608" i="187"/>
  <c r="J4607" i="187"/>
  <c r="J4606" i="187"/>
  <c r="J4605" i="187"/>
  <c r="J4604" i="187"/>
  <c r="J4603" i="187"/>
  <c r="J4602" i="187"/>
  <c r="J4601" i="187"/>
  <c r="J4600" i="187"/>
  <c r="J4599" i="187"/>
  <c r="J4598" i="187"/>
  <c r="J4597" i="187"/>
  <c r="J4596" i="187"/>
  <c r="J4595" i="187"/>
  <c r="J4594" i="187"/>
  <c r="J4593" i="187"/>
  <c r="J4592" i="187"/>
  <c r="J4591" i="187"/>
  <c r="J4590" i="187"/>
  <c r="J4589" i="187"/>
  <c r="J4588" i="187"/>
  <c r="J4587" i="187"/>
  <c r="J4586" i="187"/>
  <c r="J4585" i="187"/>
  <c r="J4584" i="187"/>
  <c r="J4583" i="187"/>
  <c r="J4582" i="187"/>
  <c r="J4581" i="187"/>
  <c r="J4580" i="187"/>
  <c r="J4579" i="187"/>
  <c r="J4578" i="187"/>
  <c r="J4575" i="187"/>
  <c r="J4574" i="187"/>
  <c r="J4573" i="187"/>
  <c r="J4572" i="187"/>
  <c r="J4571" i="187"/>
  <c r="J4570" i="187"/>
  <c r="J4569" i="187"/>
  <c r="J4568" i="187"/>
  <c r="J4567" i="187"/>
  <c r="J4566" i="187"/>
  <c r="J4565" i="187"/>
  <c r="J4564" i="187"/>
  <c r="J4563" i="187"/>
  <c r="J4562" i="187"/>
  <c r="J4561" i="187"/>
  <c r="J4560" i="187"/>
  <c r="J4559" i="187"/>
  <c r="J4558" i="187"/>
  <c r="J4557" i="187"/>
  <c r="J4556" i="187"/>
  <c r="J4555" i="187"/>
  <c r="J4554" i="187"/>
  <c r="J4553" i="187"/>
  <c r="J4552" i="187"/>
  <c r="J4551" i="187"/>
  <c r="J4550" i="187"/>
  <c r="J4549" i="187"/>
  <c r="J4548" i="187"/>
  <c r="J4547" i="187"/>
  <c r="J4546" i="187"/>
  <c r="J4545" i="187"/>
  <c r="J4544" i="187"/>
  <c r="J4543" i="187"/>
  <c r="J4542" i="187"/>
  <c r="J4541" i="187"/>
  <c r="J4540" i="187"/>
  <c r="J4539" i="187"/>
  <c r="J4538" i="187"/>
  <c r="J4537" i="187"/>
  <c r="J4536" i="187"/>
  <c r="J4535" i="187"/>
  <c r="J4534" i="187"/>
  <c r="J4533" i="187"/>
  <c r="J4532" i="187"/>
  <c r="J4531" i="187"/>
  <c r="J4530" i="187"/>
  <c r="J4529" i="187"/>
  <c r="J4528" i="187"/>
  <c r="J4527" i="187"/>
  <c r="J4526" i="187"/>
  <c r="J4525" i="187"/>
  <c r="J4524" i="187"/>
  <c r="J4523" i="187"/>
  <c r="J4522" i="187"/>
  <c r="J4521" i="187"/>
  <c r="J4520" i="187"/>
  <c r="J4519" i="187"/>
  <c r="J4518" i="187"/>
  <c r="J4517" i="187"/>
  <c r="J4516" i="187"/>
  <c r="J4515" i="187"/>
  <c r="J4514" i="187"/>
  <c r="J4513" i="187"/>
  <c r="J4512" i="187"/>
  <c r="J4511" i="187"/>
  <c r="J4510" i="187"/>
  <c r="J4509" i="187"/>
  <c r="J4508" i="187"/>
  <c r="J4507" i="187"/>
  <c r="J4506" i="187"/>
  <c r="J4505" i="187"/>
  <c r="J4504" i="187"/>
  <c r="J4503" i="187"/>
  <c r="J4502" i="187"/>
  <c r="J4501" i="187"/>
  <c r="J4500" i="187"/>
  <c r="J4499" i="187"/>
  <c r="J4498" i="187"/>
  <c r="J4497" i="187"/>
  <c r="J4496" i="187"/>
  <c r="J4495" i="187"/>
  <c r="J4494" i="187"/>
  <c r="J4493" i="187"/>
  <c r="J4492" i="187"/>
  <c r="J4491" i="187"/>
  <c r="J4490" i="187"/>
  <c r="J4489" i="187"/>
  <c r="J4488" i="187"/>
  <c r="J4487" i="187"/>
  <c r="J4486" i="187"/>
  <c r="J4485" i="187"/>
  <c r="J4484" i="187"/>
  <c r="J4483" i="187"/>
  <c r="J4482" i="187"/>
  <c r="J4481" i="187"/>
  <c r="J4480" i="187"/>
  <c r="J4479" i="187"/>
  <c r="J4478" i="187"/>
  <c r="J4477" i="187"/>
  <c r="J4476" i="187"/>
  <c r="J4475" i="187"/>
  <c r="J4474" i="187"/>
  <c r="J4473" i="187"/>
  <c r="J4472" i="187"/>
  <c r="J4471" i="187"/>
  <c r="J4470" i="187"/>
  <c r="J4469" i="187"/>
  <c r="J4468" i="187"/>
  <c r="J4467" i="187"/>
  <c r="J4466" i="187"/>
  <c r="J4465" i="187"/>
  <c r="J4464" i="187"/>
  <c r="J4463" i="187"/>
  <c r="J4462" i="187"/>
  <c r="J4461" i="187"/>
  <c r="J4460" i="187"/>
  <c r="J4459" i="187"/>
  <c r="J4458" i="187"/>
  <c r="J4457" i="187"/>
  <c r="J4456" i="187"/>
  <c r="J4455" i="187"/>
  <c r="J4454" i="187"/>
  <c r="J4453" i="187"/>
  <c r="J4452" i="187"/>
  <c r="J4451" i="187"/>
  <c r="J4450" i="187"/>
  <c r="J4449" i="187"/>
  <c r="J4448" i="187"/>
  <c r="J4447" i="187"/>
  <c r="J4446" i="187"/>
  <c r="J4445" i="187"/>
  <c r="J4444" i="187"/>
  <c r="J4443" i="187"/>
  <c r="J4442" i="187"/>
  <c r="J4441" i="187"/>
  <c r="J4440" i="187"/>
  <c r="J4439" i="187"/>
  <c r="J4438" i="187"/>
  <c r="J4437" i="187"/>
  <c r="J4436" i="187"/>
  <c r="J4435" i="187"/>
  <c r="J4434" i="187"/>
  <c r="J4433" i="187"/>
  <c r="J4432" i="187"/>
  <c r="J4431" i="187"/>
  <c r="J4430" i="187"/>
  <c r="J4429" i="187"/>
  <c r="J4428" i="187"/>
  <c r="J4427" i="187"/>
  <c r="J4426" i="187"/>
  <c r="J4425" i="187"/>
  <c r="J4424" i="187"/>
  <c r="J4423" i="187"/>
  <c r="J4422" i="187"/>
  <c r="J4421" i="187"/>
  <c r="J4420" i="187"/>
  <c r="J4419" i="187"/>
  <c r="J4418" i="187"/>
  <c r="J4417" i="187"/>
  <c r="J4416" i="187"/>
  <c r="J4415" i="187"/>
  <c r="J4414" i="187"/>
  <c r="J4413" i="187"/>
  <c r="J4412" i="187"/>
  <c r="J4411" i="187"/>
  <c r="J4410" i="187"/>
  <c r="J4409" i="187"/>
  <c r="J4408" i="187"/>
  <c r="J4407" i="187"/>
  <c r="J4406" i="187"/>
  <c r="J4405" i="187"/>
  <c r="J4404" i="187"/>
  <c r="J4403" i="187"/>
  <c r="J4402" i="187"/>
  <c r="J4401" i="187"/>
  <c r="J4400" i="187"/>
  <c r="J4399" i="187"/>
  <c r="J4398" i="187"/>
  <c r="J4397" i="187"/>
  <c r="J4396" i="187"/>
  <c r="J4395" i="187"/>
  <c r="J4394" i="187"/>
  <c r="J4393" i="187"/>
  <c r="J4392" i="187"/>
  <c r="J4391" i="187"/>
  <c r="J4390" i="187"/>
  <c r="J4389" i="187"/>
  <c r="J4388" i="187"/>
  <c r="J4387" i="187"/>
  <c r="J4386" i="187"/>
  <c r="J4385" i="187"/>
  <c r="J4384" i="187"/>
  <c r="J4383" i="187"/>
  <c r="J4382" i="187"/>
  <c r="J4381" i="187"/>
  <c r="J4380" i="187"/>
  <c r="J4379" i="187"/>
  <c r="J4378" i="187"/>
  <c r="J4377" i="187"/>
  <c r="J4376" i="187"/>
  <c r="J4375" i="187"/>
  <c r="J4374" i="187"/>
  <c r="J4373" i="187"/>
  <c r="J4372" i="187"/>
  <c r="J4371" i="187"/>
  <c r="J4370" i="187"/>
  <c r="J4369" i="187"/>
  <c r="J4368" i="187"/>
  <c r="J4367" i="187"/>
  <c r="J4366" i="187"/>
  <c r="J4365" i="187"/>
  <c r="J4364" i="187"/>
  <c r="J4363" i="187"/>
  <c r="J4362" i="187"/>
  <c r="J4361" i="187"/>
  <c r="J4360" i="187"/>
  <c r="J4359" i="187"/>
  <c r="J4358" i="187"/>
  <c r="J4357" i="187"/>
  <c r="J4356" i="187"/>
  <c r="J4355" i="187"/>
  <c r="J4354" i="187"/>
  <c r="J4353" i="187"/>
  <c r="J4352" i="187"/>
  <c r="J4351" i="187"/>
  <c r="J4350" i="187"/>
  <c r="J4349" i="187"/>
  <c r="J4348" i="187"/>
  <c r="J4347" i="187"/>
  <c r="J4346" i="187"/>
  <c r="J4345" i="187"/>
  <c r="J4344" i="187"/>
  <c r="J4343" i="187"/>
  <c r="J4342" i="187"/>
  <c r="J4341" i="187"/>
  <c r="J4340" i="187"/>
  <c r="J4339" i="187"/>
  <c r="J4338" i="187"/>
  <c r="J4337" i="187"/>
  <c r="J4336" i="187"/>
  <c r="J4335" i="187"/>
  <c r="J4334" i="187"/>
  <c r="J4333" i="187"/>
  <c r="J4332" i="187"/>
  <c r="J4331" i="187"/>
  <c r="J4330" i="187"/>
  <c r="J4329" i="187"/>
  <c r="J4328" i="187"/>
  <c r="J4327" i="187"/>
  <c r="J4326" i="187"/>
  <c r="J4325" i="187"/>
  <c r="J4324" i="187"/>
  <c r="J4323" i="187"/>
  <c r="J4322" i="187"/>
  <c r="J4321" i="187"/>
  <c r="J4320" i="187"/>
  <c r="J4319" i="187"/>
  <c r="J4318" i="187"/>
  <c r="J4317" i="187"/>
  <c r="J4316" i="187"/>
  <c r="J4315" i="187"/>
  <c r="J4314" i="187"/>
  <c r="J4313" i="187"/>
  <c r="J4312" i="187"/>
  <c r="J4311" i="187"/>
  <c r="J4310" i="187"/>
  <c r="J4309" i="187"/>
  <c r="J4308" i="187"/>
  <c r="J4307" i="187"/>
  <c r="J4306" i="187"/>
  <c r="J4305" i="187"/>
  <c r="J4304" i="187"/>
  <c r="J4303" i="187"/>
  <c r="J4302" i="187"/>
  <c r="J4301" i="187"/>
  <c r="J4300" i="187"/>
  <c r="J4299" i="187"/>
  <c r="J4298" i="187"/>
  <c r="J4297" i="187"/>
  <c r="J4296" i="187"/>
  <c r="J4295" i="187"/>
  <c r="J4294" i="187"/>
  <c r="J4293" i="187"/>
  <c r="J4292" i="187"/>
  <c r="J4291" i="187"/>
  <c r="J4290" i="187"/>
  <c r="J4289" i="187"/>
  <c r="J4288" i="187"/>
  <c r="J4287" i="187"/>
  <c r="J4286" i="187"/>
  <c r="J4285" i="187"/>
  <c r="J4284" i="187"/>
  <c r="J4283" i="187"/>
  <c r="J4282" i="187"/>
  <c r="J4281" i="187"/>
  <c r="J4280" i="187"/>
  <c r="J4279" i="187"/>
  <c r="J4278" i="187"/>
  <c r="J4277" i="187"/>
  <c r="J4276" i="187"/>
  <c r="J4275" i="187"/>
  <c r="J4274" i="187"/>
  <c r="J4273" i="187"/>
  <c r="J4272" i="187"/>
  <c r="J4271" i="187"/>
  <c r="J4270" i="187"/>
  <c r="J4269" i="187"/>
  <c r="J4268" i="187"/>
  <c r="J4267" i="187"/>
  <c r="J4266" i="187"/>
  <c r="J4265" i="187"/>
  <c r="J4264" i="187"/>
  <c r="J4263" i="187"/>
  <c r="J4262" i="187"/>
  <c r="J4261" i="187"/>
  <c r="J4260" i="187"/>
  <c r="J4259" i="187"/>
  <c r="J4258" i="187"/>
  <c r="J4257" i="187"/>
  <c r="J4256" i="187"/>
  <c r="J4255" i="187"/>
  <c r="J4254" i="187"/>
  <c r="J4253" i="187"/>
  <c r="J4252" i="187"/>
  <c r="J4251" i="187"/>
  <c r="J4250" i="187"/>
  <c r="J4249" i="187"/>
  <c r="J4248" i="187"/>
  <c r="J4247" i="187"/>
  <c r="J4246" i="187"/>
  <c r="J4245" i="187"/>
  <c r="J4244" i="187"/>
  <c r="J4243" i="187"/>
  <c r="J4242" i="187"/>
  <c r="J4241" i="187"/>
  <c r="J4240" i="187"/>
  <c r="J4239" i="187"/>
  <c r="J4238" i="187"/>
  <c r="J4237" i="187"/>
  <c r="J4236" i="187"/>
  <c r="J4235" i="187"/>
  <c r="J4234" i="187"/>
  <c r="J4233" i="187"/>
  <c r="J4232" i="187"/>
  <c r="J4231" i="187"/>
  <c r="J4230" i="187"/>
  <c r="J4229" i="187"/>
  <c r="J4228" i="187"/>
  <c r="J4227" i="187"/>
  <c r="J4226" i="187"/>
  <c r="J4225" i="187"/>
  <c r="J4224" i="187"/>
  <c r="J4223" i="187"/>
  <c r="J4222" i="187"/>
  <c r="J4221" i="187"/>
  <c r="J4220" i="187"/>
  <c r="J4219" i="187"/>
  <c r="J4218" i="187"/>
  <c r="J4217" i="187"/>
  <c r="J4216" i="187"/>
  <c r="J4215" i="187"/>
  <c r="J4214" i="187"/>
  <c r="J4213" i="187"/>
  <c r="J4212" i="187"/>
  <c r="J4211" i="187"/>
  <c r="J4210" i="187"/>
  <c r="J4209" i="187"/>
  <c r="J4208" i="187"/>
  <c r="J4207" i="187"/>
  <c r="J4206" i="187"/>
  <c r="J4205" i="187"/>
  <c r="J4204" i="187"/>
  <c r="J4203" i="187"/>
  <c r="J4202" i="187"/>
  <c r="J4201" i="187"/>
  <c r="J4200" i="187"/>
  <c r="J4199" i="187"/>
  <c r="J4198" i="187"/>
  <c r="J4197" i="187"/>
  <c r="J4196" i="187"/>
  <c r="J4195" i="187"/>
  <c r="J4194" i="187"/>
  <c r="J4193" i="187"/>
  <c r="J4192" i="187"/>
  <c r="J4191" i="187"/>
  <c r="J4190" i="187"/>
  <c r="J4189" i="187"/>
  <c r="J4188" i="187"/>
  <c r="J4187" i="187"/>
  <c r="J4186" i="187"/>
  <c r="J4185" i="187"/>
  <c r="J4184" i="187"/>
  <c r="J4183" i="187"/>
  <c r="J4182" i="187"/>
  <c r="J4181" i="187"/>
  <c r="J4180" i="187"/>
  <c r="J4179" i="187"/>
  <c r="J4178" i="187"/>
  <c r="J4177" i="187"/>
  <c r="J4176" i="187"/>
  <c r="J4175" i="187"/>
  <c r="J4174" i="187"/>
  <c r="J4173" i="187"/>
  <c r="J4172" i="187"/>
  <c r="J4171" i="187"/>
  <c r="J4170" i="187"/>
  <c r="J4169" i="187"/>
  <c r="J4168" i="187"/>
  <c r="J4167" i="187"/>
  <c r="J4166" i="187"/>
  <c r="J4165" i="187"/>
  <c r="J4164" i="187"/>
  <c r="J4163" i="187"/>
  <c r="J4162" i="187"/>
  <c r="J4161" i="187"/>
  <c r="J4160" i="187"/>
  <c r="J4159" i="187"/>
  <c r="J4158" i="187"/>
  <c r="J4157" i="187"/>
  <c r="J4156" i="187"/>
  <c r="J4155" i="187"/>
  <c r="J4154" i="187"/>
  <c r="J4153" i="187"/>
  <c r="J4152" i="187"/>
  <c r="J4151" i="187"/>
  <c r="J4150" i="187"/>
  <c r="J4149" i="187"/>
  <c r="J4148" i="187"/>
  <c r="J4147" i="187"/>
  <c r="J4146" i="187"/>
  <c r="J4145" i="187"/>
  <c r="J4144" i="187"/>
  <c r="J4143" i="187"/>
  <c r="J4142" i="187"/>
  <c r="J4141" i="187"/>
  <c r="J4140" i="187"/>
  <c r="J4139" i="187"/>
  <c r="J4138" i="187"/>
  <c r="J4137" i="187"/>
  <c r="J4136" i="187"/>
  <c r="J4135" i="187"/>
  <c r="J4134" i="187"/>
  <c r="J4133" i="187"/>
  <c r="J4132" i="187"/>
  <c r="J4131" i="187"/>
  <c r="J4130" i="187"/>
  <c r="J4129" i="187"/>
  <c r="J4128" i="187"/>
  <c r="J4127" i="187"/>
  <c r="J4126" i="187"/>
  <c r="J4125" i="187"/>
  <c r="J4124" i="187"/>
  <c r="J4123" i="187"/>
  <c r="J4122" i="187"/>
  <c r="J4121" i="187"/>
  <c r="J4120" i="187"/>
  <c r="J4119" i="187"/>
  <c r="J4118" i="187"/>
  <c r="J4117" i="187"/>
  <c r="J4116" i="187"/>
  <c r="J4115" i="187"/>
  <c r="J4114" i="187"/>
  <c r="J4113" i="187"/>
  <c r="J4112" i="187"/>
  <c r="J4111" i="187"/>
  <c r="J4110" i="187"/>
  <c r="J4109" i="187"/>
  <c r="J4108" i="187"/>
  <c r="J4107" i="187"/>
  <c r="J4106" i="187"/>
  <c r="J4105" i="187"/>
  <c r="J4104" i="187"/>
  <c r="J4103" i="187"/>
  <c r="J4102" i="187"/>
  <c r="J4101" i="187"/>
  <c r="J4100" i="187"/>
  <c r="J4099" i="187"/>
  <c r="J4098" i="187"/>
  <c r="J4097" i="187"/>
  <c r="J4096" i="187"/>
  <c r="J4095" i="187"/>
  <c r="J4094" i="187"/>
  <c r="J4093" i="187"/>
  <c r="J4092" i="187"/>
  <c r="J4091" i="187"/>
  <c r="J4090" i="187"/>
  <c r="J4089" i="187"/>
  <c r="J4088" i="187"/>
  <c r="J4087" i="187"/>
  <c r="J4086" i="187"/>
  <c r="J4085" i="187"/>
  <c r="J4084" i="187"/>
  <c r="J4083" i="187"/>
  <c r="J4082" i="187"/>
  <c r="J4081" i="187"/>
  <c r="J4080" i="187"/>
  <c r="J4079" i="187"/>
  <c r="J4078" i="187"/>
  <c r="J4077" i="187"/>
  <c r="J4076" i="187"/>
  <c r="J4075" i="187"/>
  <c r="J4074" i="187"/>
  <c r="J4073" i="187"/>
  <c r="J4072" i="187"/>
  <c r="J4071" i="187"/>
  <c r="J4070" i="187"/>
  <c r="J4069" i="187"/>
  <c r="J4068" i="187"/>
  <c r="J4067" i="187"/>
  <c r="J4066" i="187"/>
  <c r="J4065" i="187"/>
  <c r="J4064" i="187"/>
  <c r="J4063" i="187"/>
  <c r="J4062" i="187"/>
  <c r="J4061" i="187"/>
  <c r="J4060" i="187"/>
  <c r="J4059" i="187"/>
  <c r="J4058" i="187"/>
  <c r="J4057" i="187"/>
  <c r="J4056" i="187"/>
  <c r="J4055" i="187"/>
  <c r="J4054" i="187"/>
  <c r="J4053" i="187"/>
  <c r="J4052" i="187"/>
  <c r="J4051" i="187"/>
  <c r="J4050" i="187"/>
  <c r="J4049" i="187"/>
  <c r="J4048" i="187"/>
  <c r="J4047" i="187"/>
  <c r="J4046" i="187"/>
  <c r="J4045" i="187"/>
  <c r="J4044" i="187"/>
  <c r="J4043" i="187"/>
  <c r="J4042" i="187"/>
  <c r="J4041" i="187"/>
  <c r="J4040" i="187"/>
  <c r="J4039" i="187"/>
  <c r="J4038" i="187"/>
  <c r="J4037" i="187"/>
  <c r="J4036" i="187"/>
  <c r="J4035" i="187"/>
  <c r="J4034" i="187"/>
  <c r="J4033" i="187"/>
  <c r="J4032" i="187"/>
  <c r="J4031" i="187"/>
  <c r="J4030" i="187"/>
  <c r="J4029" i="187"/>
  <c r="J4028" i="187"/>
  <c r="J4027" i="187"/>
  <c r="J4026" i="187"/>
  <c r="J4025" i="187"/>
  <c r="J4024" i="187"/>
  <c r="J4023" i="187"/>
  <c r="J4022" i="187"/>
  <c r="J4021" i="187"/>
  <c r="J4020" i="187"/>
  <c r="J4019" i="187"/>
  <c r="J4018" i="187"/>
  <c r="J4017" i="187"/>
  <c r="J4016" i="187"/>
  <c r="J4015" i="187"/>
  <c r="J4014" i="187"/>
  <c r="J4013" i="187"/>
  <c r="J4012" i="187"/>
  <c r="J4011" i="187"/>
  <c r="J4010" i="187"/>
  <c r="J4009" i="187"/>
  <c r="J4008" i="187"/>
  <c r="J4007" i="187"/>
  <c r="J4006" i="187"/>
  <c r="J4005" i="187"/>
  <c r="J4004" i="187"/>
  <c r="J4003" i="187"/>
  <c r="J4002" i="187"/>
  <c r="J4001" i="187"/>
  <c r="J4000" i="187"/>
  <c r="J3999" i="187"/>
  <c r="J3998" i="187"/>
  <c r="J3997" i="187"/>
  <c r="J3996" i="187"/>
  <c r="J3995" i="187"/>
  <c r="J3994" i="187"/>
  <c r="J3993" i="187"/>
  <c r="J3992" i="187"/>
  <c r="J3991" i="187"/>
  <c r="J3990" i="187"/>
  <c r="J3989" i="187"/>
  <c r="J3988" i="187"/>
  <c r="J3987" i="187"/>
  <c r="J3986" i="187"/>
  <c r="J3985" i="187"/>
  <c r="J3984" i="187"/>
  <c r="J3983" i="187"/>
  <c r="J3982" i="187"/>
  <c r="J3981" i="187"/>
  <c r="J3980" i="187"/>
  <c r="J3979" i="187"/>
  <c r="J3978" i="187"/>
  <c r="J3977" i="187"/>
  <c r="J3976" i="187"/>
  <c r="J3975" i="187"/>
  <c r="J3974" i="187"/>
  <c r="J3973" i="187"/>
  <c r="J3972" i="187"/>
  <c r="J3971" i="187"/>
  <c r="J3970" i="187"/>
  <c r="J3969" i="187"/>
  <c r="J3968" i="187"/>
  <c r="J3967" i="187"/>
  <c r="J3966" i="187"/>
  <c r="J3965" i="187"/>
  <c r="J3964" i="187"/>
  <c r="J3963" i="187"/>
  <c r="J3962" i="187"/>
  <c r="J3961" i="187"/>
  <c r="J3960" i="187"/>
  <c r="J3959" i="187"/>
  <c r="J3958" i="187"/>
  <c r="J3957" i="187"/>
  <c r="J3956" i="187"/>
  <c r="J3955" i="187"/>
  <c r="J3954" i="187"/>
  <c r="J3953" i="187"/>
  <c r="J3952" i="187"/>
  <c r="J3951" i="187"/>
  <c r="J3950" i="187"/>
  <c r="J3949" i="187"/>
  <c r="J3948" i="187"/>
  <c r="J3947" i="187"/>
  <c r="J3946" i="187"/>
  <c r="J3945" i="187"/>
  <c r="J3944" i="187"/>
  <c r="J3943" i="187"/>
  <c r="J3942" i="187"/>
  <c r="J3941" i="187"/>
  <c r="J3940" i="187"/>
  <c r="J3939" i="187"/>
  <c r="J3938" i="187"/>
  <c r="J3937" i="187"/>
  <c r="J3936" i="187"/>
  <c r="J3935" i="187"/>
  <c r="J3934" i="187"/>
  <c r="J3933" i="187"/>
  <c r="J3932" i="187"/>
  <c r="J3931" i="187"/>
  <c r="J3930" i="187"/>
  <c r="J3929" i="187"/>
  <c r="J3928" i="187"/>
  <c r="J3927" i="187"/>
  <c r="J3926" i="187"/>
  <c r="J3925" i="187"/>
  <c r="J3924" i="187"/>
  <c r="J3923" i="187"/>
  <c r="J3922" i="187"/>
  <c r="J3921" i="187"/>
  <c r="J3920" i="187"/>
  <c r="J3919" i="187"/>
  <c r="J3918" i="187"/>
  <c r="J3917" i="187"/>
  <c r="J3916" i="187"/>
  <c r="J3915" i="187"/>
  <c r="J3914" i="187"/>
  <c r="J3913" i="187"/>
  <c r="J3912" i="187"/>
  <c r="J3911" i="187"/>
  <c r="J3910" i="187"/>
  <c r="J3909" i="187"/>
  <c r="J3908" i="187"/>
  <c r="J3907" i="187"/>
  <c r="J3906" i="187"/>
  <c r="J3905" i="187"/>
  <c r="J3904" i="187"/>
  <c r="J3903" i="187"/>
  <c r="J3902" i="187"/>
  <c r="J3901" i="187"/>
  <c r="J3900" i="187"/>
  <c r="J3889" i="187"/>
  <c r="J3888" i="187"/>
  <c r="J3867" i="187"/>
  <c r="J3896" i="187"/>
  <c r="J3866" i="187"/>
  <c r="J3865" i="187"/>
  <c r="J3864" i="187"/>
  <c r="J3863" i="187"/>
  <c r="J3862" i="187"/>
  <c r="J3861" i="187"/>
  <c r="J3860" i="187"/>
  <c r="J3859" i="187"/>
  <c r="J3858" i="187"/>
  <c r="J3857" i="187"/>
  <c r="J3856" i="187"/>
  <c r="J3855" i="187"/>
  <c r="J3895" i="187"/>
  <c r="J3854" i="187"/>
  <c r="J3853" i="187"/>
  <c r="J3852" i="187"/>
  <c r="J3851" i="187"/>
  <c r="J3894" i="187"/>
  <c r="J3850" i="187"/>
  <c r="J3849" i="187"/>
  <c r="J3848" i="187"/>
  <c r="J3887" i="187"/>
  <c r="J3893" i="187"/>
  <c r="J3885" i="187"/>
  <c r="J3884" i="187"/>
  <c r="J3883" i="187"/>
  <c r="J3882" i="187"/>
  <c r="J3892" i="187"/>
  <c r="J3881" i="187"/>
  <c r="J3880" i="187"/>
  <c r="J3879" i="187"/>
  <c r="J3878" i="187"/>
  <c r="J3877" i="187"/>
  <c r="J3876" i="187"/>
  <c r="J3891" i="187"/>
  <c r="J3875" i="187"/>
  <c r="J3874" i="187"/>
  <c r="J3873" i="187"/>
  <c r="J3872" i="187"/>
  <c r="J3890" i="187"/>
  <c r="J3871" i="187"/>
  <c r="J3870" i="187"/>
  <c r="J3869" i="187"/>
  <c r="J3868" i="187"/>
  <c r="J3847" i="187"/>
  <c r="J3846" i="187"/>
  <c r="J3845" i="187"/>
  <c r="J3844" i="187"/>
  <c r="J3843" i="187"/>
  <c r="J3842" i="187"/>
  <c r="J3841" i="187"/>
  <c r="J3840" i="187"/>
  <c r="J3839" i="187"/>
  <c r="J3838" i="187"/>
  <c r="J3837" i="187"/>
  <c r="J3836" i="187"/>
  <c r="J3835" i="187"/>
  <c r="J3834" i="187"/>
  <c r="J3833" i="187"/>
  <c r="J3832" i="187"/>
  <c r="J3831" i="187"/>
  <c r="J3830" i="187"/>
  <c r="J3829" i="187"/>
  <c r="J3828" i="187"/>
  <c r="J3827" i="187"/>
  <c r="J3826" i="187"/>
  <c r="J1215" i="187"/>
  <c r="J1214" i="187"/>
  <c r="J1213" i="187"/>
  <c r="J1212" i="187"/>
  <c r="J1211" i="187"/>
  <c r="J1210" i="187"/>
  <c r="J1209" i="187"/>
  <c r="J1208" i="187"/>
  <c r="J1207" i="187"/>
  <c r="J1206" i="187"/>
  <c r="J1205" i="187"/>
  <c r="J1204" i="187"/>
  <c r="J1203" i="187"/>
  <c r="J1181" i="187"/>
  <c r="J1180" i="187"/>
  <c r="J1179" i="187"/>
  <c r="J1178" i="187"/>
  <c r="J1177" i="187"/>
  <c r="J1176" i="187"/>
  <c r="J1175" i="187"/>
  <c r="J1174" i="187"/>
  <c r="J1173" i="187"/>
  <c r="J1172" i="187"/>
  <c r="J1171" i="187"/>
  <c r="J1170" i="187"/>
  <c r="J1169" i="187"/>
  <c r="J1164" i="187"/>
  <c r="J1163" i="187"/>
  <c r="J1162" i="187"/>
  <c r="J1161" i="187"/>
  <c r="J1160" i="187"/>
  <c r="J1159" i="187"/>
  <c r="J1158" i="187"/>
  <c r="J1157" i="187"/>
  <c r="J1156" i="187"/>
  <c r="J1155" i="187"/>
  <c r="J1154" i="187"/>
  <c r="J1153" i="187"/>
  <c r="J1152" i="187"/>
  <c r="J1147" i="187"/>
  <c r="J1146" i="187"/>
  <c r="J1145" i="187"/>
  <c r="J1144" i="187"/>
  <c r="J1143" i="187"/>
  <c r="J1142" i="187"/>
  <c r="J1141" i="187"/>
  <c r="J1140" i="187"/>
  <c r="J1139" i="187"/>
  <c r="J1138" i="187"/>
  <c r="J1137" i="187"/>
  <c r="J1136" i="187"/>
  <c r="J1135" i="187"/>
  <c r="J1130" i="187"/>
  <c r="J1129" i="187"/>
  <c r="J1128" i="187"/>
  <c r="J1127" i="187"/>
  <c r="J1126" i="187"/>
  <c r="J1125" i="187"/>
  <c r="J1124" i="187"/>
  <c r="J1123" i="187"/>
  <c r="J1122" i="187"/>
  <c r="J1121" i="187"/>
  <c r="J1120" i="187"/>
  <c r="J1119" i="187"/>
  <c r="J1118" i="187"/>
  <c r="J1113" i="187"/>
  <c r="J1112" i="187"/>
  <c r="J1111" i="187"/>
  <c r="J1110" i="187"/>
  <c r="J1109" i="187"/>
  <c r="J1108" i="187"/>
  <c r="J1107" i="187"/>
  <c r="J1106" i="187"/>
  <c r="J1105" i="187"/>
  <c r="J1104" i="187"/>
  <c r="J1103" i="187"/>
  <c r="J1102" i="187"/>
  <c r="J1101" i="187"/>
  <c r="J1096" i="187"/>
  <c r="J1095" i="187"/>
  <c r="J1094" i="187"/>
  <c r="J1093" i="187"/>
  <c r="J1092" i="187"/>
  <c r="J1091" i="187"/>
  <c r="J1090" i="187"/>
  <c r="J1089" i="187"/>
  <c r="J1088" i="187"/>
  <c r="J1087" i="187"/>
  <c r="J1086" i="187"/>
  <c r="J1085" i="187"/>
  <c r="J1084" i="187"/>
  <c r="J1079" i="187"/>
  <c r="J1078" i="187"/>
  <c r="J1077" i="187"/>
  <c r="J1076" i="187"/>
  <c r="J1075" i="187"/>
  <c r="J1074" i="187"/>
  <c r="J1073" i="187"/>
  <c r="J1072" i="187"/>
  <c r="J1071" i="187"/>
  <c r="J1070" i="187"/>
  <c r="J1069" i="187"/>
  <c r="J1068" i="187"/>
  <c r="J1067" i="187"/>
  <c r="J1062" i="187"/>
  <c r="J1061" i="187"/>
  <c r="J1060" i="187"/>
  <c r="J1059" i="187"/>
  <c r="J1058" i="187"/>
  <c r="J1057" i="187"/>
  <c r="J1056" i="187"/>
  <c r="J1055" i="187"/>
  <c r="J1054" i="187"/>
  <c r="J1053" i="187"/>
  <c r="J1052" i="187"/>
  <c r="J1051" i="187"/>
  <c r="J1050" i="187"/>
  <c r="J1045" i="187"/>
  <c r="J1044" i="187"/>
  <c r="J1043" i="187"/>
  <c r="J1042" i="187"/>
  <c r="J1041" i="187"/>
  <c r="J1040" i="187"/>
  <c r="J1039" i="187"/>
  <c r="J1038" i="187"/>
  <c r="J1037" i="187"/>
  <c r="J1036" i="187"/>
  <c r="J1035" i="187"/>
  <c r="J1034" i="187"/>
  <c r="J1033" i="187"/>
  <c r="J1025" i="187"/>
  <c r="J1024" i="187"/>
  <c r="J1023" i="187"/>
  <c r="J1022" i="187"/>
  <c r="J1021" i="187"/>
  <c r="J1020" i="187"/>
  <c r="J1019" i="187"/>
  <c r="J1018" i="187"/>
  <c r="J1017" i="187"/>
  <c r="J1016" i="187"/>
  <c r="J1015" i="187"/>
  <c r="J1014" i="187"/>
  <c r="J1013" i="187"/>
  <c r="J1012" i="187"/>
  <c r="J1011" i="187"/>
  <c r="J1010" i="187"/>
  <c r="J1009" i="187"/>
  <c r="J1008" i="187"/>
  <c r="J1007" i="187"/>
  <c r="J1006" i="187"/>
  <c r="J1005" i="187"/>
  <c r="J1004" i="187"/>
  <c r="J1003" i="187"/>
  <c r="J1002" i="187"/>
  <c r="J1001" i="187"/>
  <c r="J1000" i="187"/>
  <c r="J999" i="187"/>
  <c r="J998" i="187"/>
  <c r="J997" i="187"/>
  <c r="J996" i="187"/>
  <c r="J995" i="187"/>
  <c r="J994" i="187"/>
  <c r="J993" i="187"/>
  <c r="J992" i="187"/>
  <c r="J991" i="187"/>
  <c r="J990" i="187"/>
  <c r="J989" i="187"/>
  <c r="J988" i="187"/>
  <c r="J987" i="187"/>
  <c r="J986" i="187"/>
  <c r="J985" i="187"/>
  <c r="J984" i="187"/>
  <c r="J983" i="187"/>
  <c r="J982" i="187"/>
  <c r="J981" i="187"/>
  <c r="J980" i="187"/>
  <c r="J979" i="187"/>
  <c r="J978" i="187"/>
  <c r="J977" i="187"/>
  <c r="J976" i="187"/>
  <c r="J975" i="187"/>
  <c r="J974" i="187"/>
  <c r="J973" i="187"/>
  <c r="J972" i="187"/>
  <c r="J971" i="187"/>
  <c r="J970" i="187"/>
  <c r="J969" i="187"/>
  <c r="J968" i="187"/>
  <c r="J967" i="187"/>
  <c r="J966" i="187"/>
  <c r="J965" i="187"/>
  <c r="J964" i="187"/>
  <c r="J963" i="187"/>
  <c r="J962" i="187"/>
  <c r="J961" i="187"/>
  <c r="J960" i="187"/>
  <c r="J959" i="187"/>
  <c r="J958" i="187"/>
  <c r="J957" i="187"/>
  <c r="J956" i="187"/>
  <c r="J955" i="187"/>
  <c r="J954" i="187"/>
  <c r="J953" i="187"/>
  <c r="J952" i="187"/>
  <c r="J951" i="187"/>
  <c r="J949" i="187"/>
  <c r="J948" i="187"/>
  <c r="J947" i="187"/>
  <c r="J946" i="187"/>
  <c r="J945" i="187"/>
  <c r="J944" i="187"/>
  <c r="J943" i="187"/>
  <c r="J942" i="187"/>
  <c r="J941" i="187"/>
  <c r="J940" i="187"/>
  <c r="J939" i="187"/>
  <c r="J938" i="187"/>
  <c r="J937" i="187"/>
  <c r="J936" i="187"/>
  <c r="J935" i="187"/>
  <c r="J934" i="187"/>
  <c r="J933" i="187"/>
  <c r="J932" i="187"/>
  <c r="J931" i="187"/>
  <c r="J930" i="187"/>
  <c r="J929" i="187"/>
  <c r="J928" i="187"/>
  <c r="J927" i="187"/>
  <c r="J926" i="187"/>
  <c r="J925" i="187"/>
  <c r="J924" i="187"/>
  <c r="J923" i="187"/>
  <c r="J922" i="187"/>
  <c r="J921" i="187"/>
  <c r="J920" i="187"/>
  <c r="J919" i="187"/>
  <c r="J918" i="187"/>
  <c r="J917" i="187"/>
  <c r="J916" i="187"/>
  <c r="J915" i="187"/>
  <c r="J914" i="187"/>
  <c r="J913" i="187"/>
  <c r="J912" i="187"/>
  <c r="J911" i="187"/>
  <c r="J910" i="187"/>
  <c r="J909" i="187"/>
  <c r="J908" i="187"/>
  <c r="J907" i="187"/>
  <c r="J906" i="187"/>
  <c r="J905" i="187"/>
  <c r="J904" i="187"/>
  <c r="J903" i="187"/>
  <c r="J902" i="187"/>
  <c r="J901" i="187"/>
  <c r="J900" i="187"/>
  <c r="J899" i="187"/>
  <c r="J898" i="187"/>
  <c r="J897" i="187"/>
  <c r="J896" i="187"/>
  <c r="J895" i="187"/>
  <c r="J894" i="187"/>
  <c r="J893" i="187"/>
  <c r="J892" i="187"/>
  <c r="J891" i="187"/>
  <c r="J890" i="187"/>
  <c r="J889" i="187"/>
  <c r="J888" i="187"/>
  <c r="J887" i="187"/>
  <c r="J886" i="187"/>
  <c r="J885" i="187"/>
  <c r="J884" i="187"/>
  <c r="J883" i="187"/>
  <c r="J882" i="187"/>
  <c r="J881" i="187"/>
  <c r="J880" i="187"/>
  <c r="J879" i="187"/>
  <c r="J878" i="187"/>
  <c r="J877" i="187"/>
  <c r="J876" i="187"/>
  <c r="J875" i="187"/>
  <c r="J874" i="187"/>
  <c r="J873" i="187"/>
  <c r="J872" i="187"/>
  <c r="J871" i="187"/>
  <c r="J870" i="187"/>
  <c r="J869" i="187"/>
  <c r="J868" i="187"/>
  <c r="J867" i="187"/>
  <c r="J866" i="187"/>
  <c r="J865" i="187"/>
  <c r="J864" i="187"/>
  <c r="J863" i="187"/>
  <c r="J862" i="187"/>
  <c r="J861" i="187"/>
  <c r="J860" i="187"/>
  <c r="J859" i="187"/>
  <c r="J858" i="187"/>
  <c r="J857" i="187"/>
  <c r="J856" i="187"/>
  <c r="J855" i="187"/>
  <c r="J854" i="187"/>
  <c r="J853" i="187"/>
  <c r="J852" i="187"/>
  <c r="J851" i="187"/>
  <c r="J850" i="187"/>
  <c r="J849" i="187"/>
  <c r="J848" i="187"/>
  <c r="J847" i="187"/>
  <c r="J846" i="187"/>
  <c r="J845" i="187"/>
  <c r="J844" i="187"/>
  <c r="J843" i="187"/>
  <c r="J842" i="187"/>
  <c r="J841" i="187"/>
  <c r="J840" i="187"/>
  <c r="J839" i="187"/>
  <c r="J838" i="187"/>
  <c r="J837" i="187"/>
  <c r="J836" i="187"/>
  <c r="J835" i="187"/>
  <c r="J834" i="187"/>
  <c r="J833" i="187"/>
  <c r="J832" i="187"/>
  <c r="J831" i="187"/>
  <c r="J830" i="187"/>
  <c r="J829" i="187"/>
  <c r="J828" i="187"/>
  <c r="J827" i="187"/>
  <c r="J826" i="187"/>
  <c r="J825" i="187"/>
  <c r="J824" i="187"/>
  <c r="J823" i="187"/>
  <c r="J822" i="187"/>
  <c r="J821" i="187"/>
  <c r="J820" i="187"/>
  <c r="J819" i="187"/>
  <c r="J818" i="187"/>
  <c r="J817" i="187"/>
  <c r="J816" i="187"/>
  <c r="J815" i="187"/>
  <c r="J814" i="187"/>
  <c r="J813" i="187"/>
  <c r="J812" i="187"/>
  <c r="J811" i="187"/>
  <c r="J810" i="187"/>
  <c r="J809" i="187"/>
  <c r="J808" i="187"/>
  <c r="J807" i="187"/>
  <c r="J806" i="187"/>
  <c r="J805" i="187"/>
  <c r="J804" i="187"/>
  <c r="J803" i="187"/>
  <c r="J802" i="187"/>
  <c r="J801" i="187"/>
  <c r="J800" i="187"/>
  <c r="J799" i="187"/>
  <c r="J798" i="187"/>
  <c r="J797" i="187"/>
  <c r="J796" i="187"/>
  <c r="J795" i="187"/>
  <c r="J794" i="187"/>
  <c r="J793" i="187"/>
  <c r="J792" i="187"/>
  <c r="J791" i="187"/>
  <c r="J790" i="187"/>
  <c r="J789" i="187"/>
  <c r="J788" i="187"/>
  <c r="J787" i="187"/>
  <c r="J786" i="187"/>
  <c r="J785" i="187"/>
  <c r="J784" i="187"/>
  <c r="J783" i="187"/>
  <c r="J782" i="187"/>
  <c r="J781" i="187"/>
  <c r="J780" i="187"/>
  <c r="J779" i="187"/>
  <c r="J778" i="187"/>
  <c r="J777" i="187"/>
  <c r="J776" i="187"/>
  <c r="J775" i="187"/>
  <c r="J774" i="187"/>
  <c r="J773" i="187"/>
  <c r="J772" i="187"/>
  <c r="J771" i="187"/>
  <c r="J770" i="187"/>
  <c r="J769" i="187"/>
  <c r="J768" i="187"/>
  <c r="J767" i="187"/>
  <c r="J766" i="187"/>
  <c r="J765" i="187"/>
  <c r="J764" i="187"/>
  <c r="J763" i="187"/>
  <c r="J762" i="187"/>
  <c r="J761" i="187"/>
  <c r="J760" i="187"/>
  <c r="J759" i="187"/>
  <c r="J758" i="187"/>
  <c r="J757" i="187"/>
  <c r="J756" i="187"/>
  <c r="J755" i="187"/>
  <c r="J754" i="187"/>
  <c r="J753" i="187"/>
  <c r="J752" i="187"/>
  <c r="J751" i="187"/>
  <c r="J750" i="187"/>
  <c r="J749" i="187"/>
  <c r="J748" i="187"/>
  <c r="J747" i="187"/>
  <c r="J746" i="187"/>
  <c r="J745" i="187"/>
  <c r="J744" i="187"/>
  <c r="J743" i="187"/>
  <c r="J742" i="187"/>
  <c r="J741" i="187"/>
  <c r="J740" i="187"/>
  <c r="J739" i="187"/>
  <c r="J738" i="187"/>
  <c r="J737" i="187"/>
  <c r="J736" i="187"/>
  <c r="J735" i="187"/>
  <c r="J734" i="187"/>
  <c r="J733" i="187"/>
  <c r="J732" i="187"/>
  <c r="J731" i="187"/>
  <c r="J730" i="187"/>
  <c r="J729" i="187"/>
  <c r="J728" i="187"/>
  <c r="J727" i="187"/>
  <c r="J726" i="187"/>
  <c r="J725" i="187"/>
  <c r="J724" i="187"/>
  <c r="J723" i="187"/>
  <c r="J722" i="187"/>
  <c r="J721" i="187"/>
  <c r="J720" i="187"/>
  <c r="J719" i="187"/>
  <c r="J718" i="187"/>
  <c r="J717" i="187"/>
  <c r="J716" i="187"/>
  <c r="J715" i="187"/>
  <c r="J714" i="187"/>
  <c r="J713" i="187"/>
  <c r="J712" i="187"/>
  <c r="J711" i="187"/>
  <c r="J710" i="187"/>
  <c r="J709" i="187"/>
  <c r="J708" i="187"/>
  <c r="J707" i="187"/>
  <c r="J706" i="187"/>
  <c r="J705" i="187"/>
  <c r="J704" i="187"/>
  <c r="J703" i="187"/>
  <c r="J702" i="187"/>
  <c r="J701" i="187"/>
  <c r="J700" i="187"/>
  <c r="J699" i="187"/>
  <c r="J698" i="187"/>
  <c r="J697" i="187"/>
  <c r="J696" i="187"/>
  <c r="J695" i="187"/>
  <c r="J694" i="187"/>
  <c r="J693" i="187"/>
  <c r="J692" i="187"/>
  <c r="J691" i="187"/>
  <c r="J690" i="187"/>
  <c r="J689" i="187"/>
  <c r="J688" i="187"/>
  <c r="J687" i="187"/>
  <c r="J686" i="187"/>
  <c r="J685" i="187"/>
  <c r="J684" i="187"/>
  <c r="J683" i="187"/>
  <c r="J682" i="187"/>
  <c r="J681" i="187"/>
  <c r="J680" i="187"/>
  <c r="J679" i="187"/>
  <c r="J678" i="187"/>
  <c r="J677" i="187"/>
  <c r="J676" i="187"/>
  <c r="J675" i="187"/>
  <c r="J674" i="187"/>
  <c r="J673" i="187"/>
  <c r="J672" i="187"/>
  <c r="J671" i="187"/>
  <c r="J670" i="187"/>
  <c r="J669" i="187"/>
  <c r="J668" i="187"/>
  <c r="J667" i="187"/>
  <c r="J666" i="187"/>
  <c r="J665" i="187"/>
  <c r="J664" i="187"/>
  <c r="J663" i="187"/>
  <c r="J662" i="187"/>
  <c r="J661" i="187"/>
  <c r="J660" i="187"/>
  <c r="J659" i="187"/>
  <c r="J658" i="187"/>
  <c r="J657" i="187"/>
  <c r="J656" i="187"/>
  <c r="J655" i="187"/>
  <c r="J654" i="187"/>
  <c r="J653" i="187"/>
  <c r="J652" i="187"/>
  <c r="J651" i="187"/>
  <c r="J650" i="187"/>
  <c r="J649" i="187"/>
  <c r="J648" i="187"/>
  <c r="J647" i="187"/>
  <c r="J646" i="187"/>
  <c r="J645" i="187"/>
  <c r="J644" i="187"/>
  <c r="J643" i="187"/>
  <c r="J642" i="187"/>
  <c r="J641" i="187"/>
  <c r="J640" i="187"/>
  <c r="J639" i="187"/>
  <c r="J638" i="187"/>
  <c r="J637" i="187"/>
  <c r="J636" i="187"/>
  <c r="J635" i="187"/>
  <c r="J634" i="187"/>
  <c r="J633" i="187"/>
  <c r="J632" i="187"/>
  <c r="J631" i="187"/>
  <c r="J630" i="187"/>
  <c r="J629" i="187"/>
  <c r="J628" i="187"/>
  <c r="J627" i="187"/>
  <c r="J626" i="187"/>
  <c r="J625" i="187"/>
  <c r="J624" i="187"/>
  <c r="J623" i="187"/>
  <c r="J622" i="187"/>
  <c r="J621" i="187"/>
  <c r="J620" i="187"/>
  <c r="J619" i="187"/>
  <c r="J618" i="187"/>
  <c r="J617" i="187"/>
  <c r="J616" i="187"/>
  <c r="J615" i="187"/>
  <c r="J614" i="187"/>
  <c r="J613" i="187"/>
  <c r="J612" i="187"/>
  <c r="J611" i="187"/>
  <c r="J610" i="187"/>
  <c r="J609" i="187"/>
  <c r="J608" i="187"/>
  <c r="J607" i="187"/>
  <c r="J606" i="187"/>
  <c r="J605" i="187"/>
  <c r="J604" i="187"/>
  <c r="J603" i="187"/>
  <c r="J602" i="187"/>
  <c r="J601" i="187"/>
  <c r="J600" i="187"/>
  <c r="J599" i="187"/>
  <c r="J598" i="187"/>
  <c r="J597" i="187"/>
  <c r="J596" i="187"/>
  <c r="J595" i="187"/>
  <c r="J594" i="187"/>
  <c r="J593" i="187"/>
  <c r="J592" i="187"/>
  <c r="J591" i="187"/>
  <c r="J590" i="187"/>
  <c r="J589" i="187"/>
  <c r="J588" i="187"/>
  <c r="J586" i="187"/>
  <c r="J585" i="187"/>
  <c r="J584" i="187"/>
  <c r="J583" i="187"/>
  <c r="J582" i="187"/>
  <c r="J581" i="187"/>
  <c r="J580" i="187"/>
  <c r="J579" i="187"/>
  <c r="J578" i="187"/>
  <c r="J577" i="187"/>
  <c r="J576" i="187"/>
  <c r="J575" i="187"/>
  <c r="J574" i="187"/>
  <c r="J573" i="187"/>
  <c r="J572" i="187"/>
  <c r="J571" i="187"/>
  <c r="J570" i="187"/>
  <c r="J569" i="187"/>
  <c r="J568" i="187"/>
  <c r="J567" i="187"/>
  <c r="J566" i="187"/>
  <c r="J565" i="187"/>
  <c r="J564" i="187"/>
  <c r="J563" i="187"/>
  <c r="J562" i="187"/>
  <c r="J561" i="187"/>
  <c r="J560" i="187"/>
  <c r="J559" i="187"/>
  <c r="J558" i="187"/>
  <c r="J557" i="187"/>
  <c r="J556" i="187"/>
  <c r="J555" i="187"/>
  <c r="J554" i="187"/>
  <c r="J553" i="187"/>
  <c r="J552" i="187"/>
  <c r="J551" i="187"/>
  <c r="J550" i="187"/>
  <c r="J549" i="187"/>
  <c r="J548" i="187"/>
  <c r="J547" i="187"/>
  <c r="J546" i="187"/>
  <c r="J545" i="187"/>
  <c r="J544" i="187"/>
  <c r="J543" i="187"/>
  <c r="J542" i="187"/>
  <c r="J541" i="187"/>
  <c r="J540" i="187"/>
  <c r="J539" i="187"/>
  <c r="J538" i="187"/>
  <c r="J537" i="187"/>
  <c r="J536" i="187"/>
  <c r="J535" i="187"/>
  <c r="J534" i="187"/>
  <c r="J533" i="187"/>
  <c r="J532" i="187"/>
  <c r="J531" i="187"/>
  <c r="J530" i="187"/>
  <c r="J529" i="187"/>
  <c r="J528" i="187"/>
  <c r="J527" i="187"/>
  <c r="J526" i="187"/>
  <c r="J525" i="187"/>
  <c r="J524" i="187"/>
  <c r="J523" i="187"/>
  <c r="J522" i="187"/>
  <c r="J521" i="187"/>
  <c r="J520" i="187"/>
  <c r="J519" i="187"/>
  <c r="J518" i="187"/>
  <c r="J517" i="187"/>
  <c r="J516" i="187"/>
  <c r="J515" i="187"/>
  <c r="J514" i="187"/>
  <c r="J513" i="187"/>
  <c r="J512" i="187"/>
  <c r="J511" i="187"/>
  <c r="J510" i="187"/>
  <c r="J509" i="187"/>
  <c r="J508" i="187"/>
  <c r="J507" i="187"/>
  <c r="J506" i="187"/>
  <c r="J505" i="187"/>
  <c r="J504" i="187"/>
  <c r="J503" i="187"/>
  <c r="J502" i="187"/>
  <c r="J501" i="187"/>
  <c r="J500" i="187"/>
  <c r="J499" i="187"/>
  <c r="J498" i="187"/>
  <c r="J497" i="187"/>
  <c r="J496" i="187"/>
  <c r="J495" i="187"/>
  <c r="J494" i="187"/>
  <c r="J493" i="187"/>
  <c r="J492" i="187"/>
  <c r="J491" i="187"/>
  <c r="J490" i="187"/>
  <c r="J489" i="187"/>
  <c r="J488" i="187"/>
  <c r="J487" i="187"/>
  <c r="J486" i="187"/>
  <c r="J485" i="187"/>
  <c r="J484" i="187"/>
  <c r="J483" i="187"/>
  <c r="J482" i="187"/>
  <c r="J481" i="187"/>
  <c r="J480" i="187"/>
  <c r="J479" i="187"/>
  <c r="J478" i="187"/>
  <c r="J477" i="187"/>
  <c r="J476" i="187"/>
  <c r="J475" i="187"/>
  <c r="J474" i="187"/>
  <c r="J473" i="187"/>
  <c r="J472" i="187"/>
  <c r="J471" i="187"/>
  <c r="J470" i="187"/>
  <c r="J469" i="187"/>
  <c r="J468" i="187"/>
  <c r="J467" i="187"/>
  <c r="J466" i="187"/>
  <c r="J465" i="187"/>
  <c r="J464" i="187"/>
  <c r="J463" i="187"/>
  <c r="J462" i="187"/>
  <c r="J461" i="187"/>
  <c r="J460" i="187"/>
  <c r="J459" i="187"/>
  <c r="J458" i="187"/>
  <c r="J457" i="187"/>
  <c r="J456" i="187"/>
  <c r="J455" i="187"/>
  <c r="J454" i="187"/>
  <c r="J453" i="187"/>
  <c r="J452" i="187"/>
  <c r="J451" i="187"/>
  <c r="J450" i="187"/>
  <c r="J449" i="187"/>
  <c r="J448" i="187"/>
  <c r="J447" i="187"/>
  <c r="J446" i="187"/>
  <c r="J445" i="187"/>
  <c r="J444" i="187"/>
  <c r="J443" i="187"/>
  <c r="J442" i="187"/>
  <c r="J441" i="187"/>
  <c r="J440" i="187"/>
  <c r="J439" i="187"/>
  <c r="J438" i="187"/>
  <c r="J437" i="187"/>
  <c r="J436" i="187"/>
  <c r="J435" i="187"/>
  <c r="J434" i="187"/>
  <c r="J433" i="187"/>
  <c r="J432" i="187"/>
  <c r="J431" i="187"/>
  <c r="J430" i="187"/>
  <c r="J429" i="187"/>
  <c r="J428" i="187"/>
  <c r="J427" i="187"/>
  <c r="J426" i="187"/>
  <c r="J425" i="187"/>
  <c r="J424" i="187"/>
  <c r="J423" i="187"/>
  <c r="J422" i="187"/>
  <c r="J421" i="187"/>
  <c r="J420" i="187"/>
  <c r="J419" i="187"/>
  <c r="J418" i="187"/>
  <c r="J417" i="187"/>
  <c r="J416" i="187"/>
  <c r="J415" i="187"/>
  <c r="J414" i="187"/>
  <c r="J413" i="187"/>
  <c r="J412" i="187"/>
  <c r="J411" i="187"/>
  <c r="J410" i="187"/>
  <c r="J409" i="187"/>
  <c r="J408" i="187"/>
  <c r="J407" i="187"/>
  <c r="J406" i="187"/>
  <c r="J405" i="187"/>
  <c r="J404" i="187"/>
  <c r="J403" i="187"/>
  <c r="J402" i="187"/>
  <c r="J401" i="187"/>
  <c r="J400" i="187"/>
  <c r="J399" i="187"/>
  <c r="J398" i="187"/>
  <c r="J397" i="187"/>
  <c r="J396" i="187"/>
  <c r="J395" i="187"/>
  <c r="J394" i="187"/>
  <c r="J393" i="187"/>
  <c r="J392" i="187"/>
  <c r="J391" i="187"/>
  <c r="J390" i="187"/>
  <c r="J389" i="187"/>
  <c r="J388" i="187"/>
  <c r="J387" i="187"/>
  <c r="J386" i="187"/>
  <c r="J385" i="187"/>
  <c r="J384" i="187"/>
  <c r="J383" i="187"/>
  <c r="J382" i="187"/>
  <c r="J381" i="187"/>
  <c r="J380" i="187"/>
  <c r="J379" i="187"/>
  <c r="J378" i="187"/>
  <c r="J377" i="187"/>
  <c r="J376" i="187"/>
  <c r="J375" i="187"/>
  <c r="J374" i="187"/>
  <c r="J373" i="187"/>
  <c r="J372" i="187"/>
  <c r="J371" i="187"/>
  <c r="J370" i="187"/>
  <c r="J369" i="187"/>
  <c r="J368" i="187"/>
  <c r="J367" i="187"/>
  <c r="J366" i="187"/>
  <c r="J365" i="187"/>
  <c r="J364" i="187"/>
  <c r="J363" i="187"/>
  <c r="J362" i="187"/>
  <c r="J361" i="187"/>
  <c r="J360" i="187"/>
  <c r="J359" i="187"/>
  <c r="J358" i="187"/>
  <c r="J357" i="187"/>
  <c r="J356" i="187"/>
  <c r="J355" i="187"/>
  <c r="J354" i="187"/>
  <c r="J353" i="187"/>
  <c r="J352" i="187"/>
  <c r="J351" i="187"/>
  <c r="J350" i="187"/>
  <c r="J349" i="187"/>
  <c r="J348" i="187"/>
  <c r="J347" i="187"/>
  <c r="J346" i="187"/>
  <c r="J345" i="187"/>
  <c r="J344" i="187"/>
  <c r="J343" i="187"/>
  <c r="J342" i="187"/>
  <c r="J341" i="187"/>
  <c r="J340" i="187"/>
  <c r="J339" i="187"/>
  <c r="J338" i="187"/>
  <c r="J337" i="187"/>
  <c r="J336" i="187"/>
  <c r="J335" i="187"/>
  <c r="J334" i="187"/>
  <c r="J333" i="187"/>
  <c r="J332" i="187"/>
  <c r="J331" i="187"/>
  <c r="J330" i="187"/>
  <c r="J329" i="187"/>
  <c r="J328" i="187"/>
  <c r="J327" i="187"/>
  <c r="J326" i="187"/>
  <c r="J325" i="187"/>
  <c r="J324" i="187"/>
  <c r="J323" i="187"/>
  <c r="J322" i="187"/>
  <c r="J321" i="187"/>
  <c r="J320" i="187"/>
  <c r="J319" i="187"/>
  <c r="J318" i="187"/>
  <c r="J317" i="187"/>
  <c r="J316" i="187"/>
  <c r="J315" i="187"/>
  <c r="J314" i="187"/>
  <c r="J313" i="187"/>
  <c r="J312" i="187"/>
  <c r="J311" i="187"/>
  <c r="J310" i="187"/>
  <c r="J309" i="187"/>
  <c r="J308" i="187"/>
  <c r="J307" i="187"/>
  <c r="J306" i="187"/>
  <c r="J305" i="187"/>
  <c r="J304" i="187"/>
  <c r="J303" i="187"/>
  <c r="J302" i="187"/>
  <c r="J301" i="187"/>
  <c r="J300" i="187"/>
  <c r="J299" i="187"/>
  <c r="J298" i="187"/>
  <c r="J297" i="187"/>
  <c r="J296" i="187"/>
  <c r="J295" i="187"/>
  <c r="J294" i="187"/>
  <c r="J293" i="187"/>
  <c r="J292" i="187"/>
  <c r="J291" i="187"/>
  <c r="J290" i="187"/>
  <c r="J289" i="187"/>
  <c r="J288" i="187"/>
  <c r="J287" i="187"/>
  <c r="J286" i="187"/>
  <c r="J285" i="187"/>
  <c r="J284" i="187"/>
  <c r="J283" i="187"/>
  <c r="J282" i="187"/>
  <c r="J281" i="187"/>
  <c r="J280" i="187"/>
  <c r="J279" i="187"/>
  <c r="J278" i="187"/>
  <c r="J277" i="187"/>
  <c r="J276" i="187"/>
  <c r="J275" i="187"/>
  <c r="J274" i="187"/>
  <c r="J273" i="187"/>
  <c r="J272" i="187"/>
  <c r="J271" i="187"/>
  <c r="J270" i="187"/>
  <c r="J269" i="187"/>
  <c r="J268" i="187"/>
  <c r="J267" i="187"/>
  <c r="J266" i="187"/>
  <c r="J265" i="187"/>
  <c r="J264" i="187"/>
  <c r="J263" i="187"/>
  <c r="J262" i="187"/>
  <c r="J261" i="187"/>
  <c r="J260" i="187"/>
  <c r="J259" i="187"/>
  <c r="J258" i="187"/>
  <c r="J257" i="187"/>
  <c r="J256" i="187"/>
  <c r="J255" i="187"/>
  <c r="J254" i="187"/>
  <c r="J253" i="187"/>
  <c r="J252" i="187"/>
  <c r="J251" i="187"/>
  <c r="J250" i="187"/>
  <c r="J249" i="187"/>
  <c r="J248" i="187"/>
  <c r="J247" i="187"/>
  <c r="J246" i="187"/>
  <c r="J245" i="187"/>
  <c r="J244" i="187"/>
  <c r="J243" i="187"/>
  <c r="J242" i="187"/>
  <c r="J241" i="187"/>
  <c r="J240" i="187"/>
  <c r="J239" i="187"/>
  <c r="J238" i="187"/>
  <c r="J237" i="187"/>
  <c r="J236" i="187"/>
  <c r="J235" i="187"/>
  <c r="J234" i="187"/>
  <c r="J233" i="187"/>
  <c r="J232" i="187"/>
  <c r="J231" i="187"/>
  <c r="J230" i="187"/>
  <c r="J229" i="187"/>
  <c r="J228" i="187"/>
  <c r="J227" i="187"/>
  <c r="J226" i="187"/>
  <c r="J225" i="187"/>
  <c r="J224" i="187"/>
  <c r="J223" i="187"/>
  <c r="J222" i="187"/>
  <c r="J221" i="187"/>
  <c r="J220" i="187"/>
  <c r="J219" i="187"/>
  <c r="J218" i="187"/>
  <c r="J217" i="187"/>
  <c r="J216" i="187"/>
  <c r="J215" i="187"/>
  <c r="J214" i="187"/>
  <c r="J213" i="187"/>
  <c r="J212" i="187"/>
  <c r="J211" i="187"/>
  <c r="J210" i="187"/>
  <c r="J209" i="187"/>
  <c r="J208" i="187"/>
  <c r="J207" i="187"/>
  <c r="J206" i="187"/>
  <c r="J205" i="187"/>
  <c r="J204" i="187"/>
  <c r="J203" i="187"/>
  <c r="J202" i="187"/>
  <c r="J201" i="187"/>
  <c r="J200" i="187"/>
  <c r="J199" i="187"/>
  <c r="J198" i="187"/>
  <c r="J196" i="187"/>
  <c r="J194" i="187"/>
  <c r="J193" i="187"/>
  <c r="J192" i="187"/>
  <c r="J191" i="187"/>
  <c r="J190" i="187"/>
  <c r="J189" i="187"/>
  <c r="J188" i="187"/>
  <c r="J187" i="187"/>
  <c r="J186" i="187"/>
  <c r="J185" i="187"/>
  <c r="J184" i="187"/>
  <c r="J183" i="187"/>
  <c r="J182" i="187"/>
  <c r="J181" i="187"/>
  <c r="J180" i="187"/>
  <c r="J179" i="187"/>
  <c r="J178" i="187"/>
  <c r="J177" i="187"/>
  <c r="J176" i="187"/>
  <c r="J175" i="187"/>
  <c r="J174" i="187"/>
  <c r="J173" i="187"/>
  <c r="J172" i="187"/>
  <c r="J171" i="187"/>
  <c r="J170" i="187"/>
  <c r="J169" i="187"/>
  <c r="J168" i="187"/>
  <c r="J167" i="187"/>
  <c r="J166" i="187"/>
  <c r="J165" i="187"/>
  <c r="J164" i="187"/>
  <c r="J163" i="187"/>
  <c r="J162" i="187"/>
  <c r="J161" i="187"/>
  <c r="J160" i="187"/>
  <c r="J159" i="187"/>
  <c r="J158" i="187"/>
  <c r="J157" i="187"/>
  <c r="J156" i="187"/>
  <c r="J155" i="187"/>
  <c r="J154" i="187"/>
  <c r="J153" i="187"/>
  <c r="J152" i="187"/>
  <c r="J151" i="187"/>
  <c r="J150" i="187"/>
  <c r="J149" i="187"/>
  <c r="J148" i="187"/>
  <c r="J147" i="187"/>
  <c r="J146" i="187"/>
  <c r="J145" i="187"/>
  <c r="J144" i="187"/>
  <c r="J143" i="187"/>
  <c r="J142" i="187"/>
  <c r="J141" i="187"/>
  <c r="J140" i="187"/>
  <c r="J139" i="187"/>
  <c r="J138" i="187"/>
  <c r="J137" i="187"/>
  <c r="J136" i="187"/>
  <c r="J135" i="187"/>
  <c r="J134" i="187"/>
  <c r="J133" i="187"/>
  <c r="J132" i="187"/>
  <c r="J131" i="187"/>
  <c r="J130" i="187"/>
  <c r="J129" i="187"/>
  <c r="J128" i="187"/>
  <c r="J127" i="187"/>
  <c r="J126" i="187"/>
  <c r="J125" i="187"/>
  <c r="J124" i="187"/>
  <c r="J123" i="187"/>
  <c r="J122" i="187"/>
  <c r="J121" i="187"/>
  <c r="J120" i="187"/>
  <c r="J119" i="187"/>
  <c r="J118" i="187"/>
  <c r="J117" i="187"/>
  <c r="J116" i="187"/>
  <c r="J115" i="187"/>
  <c r="J114" i="187"/>
  <c r="J113" i="187"/>
  <c r="J112" i="187"/>
  <c r="J111" i="187"/>
  <c r="J110" i="187"/>
  <c r="J109" i="187"/>
  <c r="J108" i="187"/>
  <c r="J107" i="187"/>
  <c r="J106" i="187"/>
  <c r="J105" i="187"/>
  <c r="J104" i="187"/>
  <c r="J103" i="187"/>
  <c r="J102" i="187"/>
  <c r="J101" i="187"/>
  <c r="J100" i="187"/>
  <c r="J99" i="187"/>
  <c r="J98" i="187"/>
  <c r="J97" i="187"/>
  <c r="J96" i="187"/>
  <c r="J95" i="187"/>
  <c r="J94" i="187"/>
  <c r="J93" i="187"/>
  <c r="J92" i="187"/>
  <c r="J91" i="187"/>
  <c r="J90" i="187"/>
  <c r="J89" i="187"/>
  <c r="J88" i="187"/>
  <c r="J87" i="187"/>
  <c r="J85" i="187"/>
  <c r="J84" i="187"/>
  <c r="J83" i="187"/>
  <c r="J82" i="187"/>
  <c r="J81" i="187"/>
  <c r="J80" i="187"/>
  <c r="J79" i="187"/>
  <c r="J78" i="187"/>
  <c r="J77" i="187"/>
  <c r="J76" i="187"/>
  <c r="J75" i="187"/>
  <c r="J74" i="187"/>
  <c r="J73" i="187"/>
  <c r="J72" i="187"/>
  <c r="J71" i="187"/>
  <c r="J70" i="187"/>
  <c r="J69" i="187"/>
  <c r="J68" i="187"/>
  <c r="J67" i="187"/>
  <c r="J66" i="187"/>
  <c r="J65" i="187"/>
  <c r="J64" i="187"/>
  <c r="J63" i="187"/>
  <c r="J62" i="187"/>
  <c r="J61" i="187"/>
  <c r="J60" i="187"/>
  <c r="J59" i="187"/>
  <c r="J58" i="187"/>
  <c r="J57" i="187"/>
  <c r="J56" i="187"/>
  <c r="J55" i="187"/>
  <c r="J54" i="187"/>
  <c r="J53" i="187"/>
  <c r="J52" i="187"/>
  <c r="J51" i="187"/>
  <c r="J50" i="187"/>
  <c r="J49" i="187"/>
  <c r="J48" i="187"/>
  <c r="J47" i="187"/>
  <c r="J46" i="187"/>
  <c r="J45" i="187"/>
  <c r="J44" i="187"/>
  <c r="J43" i="187"/>
  <c r="J42" i="187"/>
  <c r="J41" i="187"/>
  <c r="J40" i="187"/>
  <c r="J39" i="187"/>
  <c r="J38" i="187"/>
  <c r="J37" i="187"/>
  <c r="J36" i="187"/>
  <c r="J35" i="187"/>
  <c r="J34" i="187"/>
  <c r="J33" i="187"/>
  <c r="J32" i="187"/>
  <c r="J31" i="187"/>
  <c r="J30" i="187"/>
  <c r="J29" i="187"/>
  <c r="J28" i="187"/>
  <c r="J27" i="187"/>
  <c r="J26" i="187"/>
  <c r="J25" i="187"/>
  <c r="J24" i="187"/>
  <c r="J23" i="187"/>
  <c r="J22" i="187"/>
  <c r="J21" i="187"/>
  <c r="J20" i="187"/>
  <c r="J19" i="187"/>
  <c r="J18" i="187"/>
  <c r="J17" i="187"/>
  <c r="J16" i="187"/>
  <c r="J15" i="187"/>
  <c r="J14" i="187"/>
  <c r="J13" i="187"/>
  <c r="J12" i="187"/>
  <c r="J11" i="187"/>
  <c r="J10" i="187"/>
  <c r="J9" i="187"/>
  <c r="H13" i="233"/>
  <c r="H22" i="233" s="1"/>
  <c r="H23" i="233" s="1"/>
  <c r="F1130" i="187" s="1"/>
  <c r="I13" i="233"/>
  <c r="I22" i="233" s="1"/>
  <c r="I23" i="233" s="1"/>
  <c r="C635" i="187"/>
  <c r="B102" i="188" s="1"/>
  <c r="C634" i="187"/>
  <c r="B101" i="188" s="1"/>
  <c r="C633" i="187"/>
  <c r="B100" i="188" s="1"/>
  <c r="C636" i="187"/>
  <c r="B103" i="188" s="1"/>
  <c r="C621" i="187"/>
  <c r="B88" i="188"/>
  <c r="C620" i="187"/>
  <c r="B87" i="188" s="1"/>
  <c r="C619" i="187"/>
  <c r="B86" i="188"/>
  <c r="C601" i="187"/>
  <c r="B68" i="188" s="1"/>
  <c r="C594" i="187"/>
  <c r="B61" i="188" s="1"/>
  <c r="C593" i="187"/>
  <c r="B60" i="188" s="1"/>
  <c r="C592" i="187"/>
  <c r="B59" i="188" s="1"/>
  <c r="C581" i="187"/>
  <c r="B48" i="188" s="1"/>
  <c r="C580" i="187"/>
  <c r="B47" i="188"/>
  <c r="C579" i="187"/>
  <c r="B46" i="188" s="1"/>
  <c r="C571" i="187"/>
  <c r="B38" i="188"/>
  <c r="C570" i="187"/>
  <c r="B37" i="188" s="1"/>
  <c r="C7256" i="187"/>
  <c r="B942" i="188" s="1"/>
  <c r="F556" i="187"/>
  <c r="C557" i="187"/>
  <c r="C556" i="187"/>
  <c r="F555" i="187"/>
  <c r="C555" i="187"/>
  <c r="F543" i="187"/>
  <c r="F542" i="187"/>
  <c r="F541" i="187"/>
  <c r="C543" i="187"/>
  <c r="C542" i="187"/>
  <c r="C541" i="187"/>
  <c r="F523" i="187"/>
  <c r="C523" i="187"/>
  <c r="F516" i="187"/>
  <c r="F515" i="187"/>
  <c r="F514" i="187"/>
  <c r="C516" i="187"/>
  <c r="C515" i="187"/>
  <c r="C514" i="187"/>
  <c r="F509" i="187"/>
  <c r="C509" i="187"/>
  <c r="F503" i="187"/>
  <c r="F502" i="187"/>
  <c r="F501" i="187"/>
  <c r="C503" i="187"/>
  <c r="C502" i="187"/>
  <c r="C501" i="187"/>
  <c r="F493" i="187"/>
  <c r="C493" i="187"/>
  <c r="F492" i="187"/>
  <c r="C492" i="187"/>
  <c r="F479" i="187"/>
  <c r="F478" i="187"/>
  <c r="F477" i="187"/>
  <c r="C479" i="187"/>
  <c r="C478" i="187"/>
  <c r="C477" i="187"/>
  <c r="F465" i="187"/>
  <c r="F464" i="187"/>
  <c r="F463" i="187"/>
  <c r="C465" i="187"/>
  <c r="C464" i="187"/>
  <c r="C463" i="187"/>
  <c r="F445" i="187"/>
  <c r="C445" i="187"/>
  <c r="F438" i="187"/>
  <c r="F437" i="187"/>
  <c r="F436" i="187"/>
  <c r="C438" i="187"/>
  <c r="C437" i="187"/>
  <c r="C436" i="187"/>
  <c r="F431" i="187"/>
  <c r="C431" i="187"/>
  <c r="F425" i="187"/>
  <c r="F424" i="187"/>
  <c r="F423" i="187"/>
  <c r="C425" i="187"/>
  <c r="C424" i="187"/>
  <c r="C423" i="187"/>
  <c r="F415" i="187"/>
  <c r="C415" i="187"/>
  <c r="F414" i="187"/>
  <c r="C414" i="187"/>
  <c r="F401" i="187"/>
  <c r="F400" i="187"/>
  <c r="F399" i="187"/>
  <c r="C401" i="187"/>
  <c r="C400" i="187"/>
  <c r="C399" i="187"/>
  <c r="F387" i="187"/>
  <c r="F386" i="187"/>
  <c r="F385" i="187"/>
  <c r="C387" i="187"/>
  <c r="C386" i="187"/>
  <c r="C385" i="187"/>
  <c r="F367" i="187"/>
  <c r="C367" i="187"/>
  <c r="F360" i="187"/>
  <c r="F359" i="187"/>
  <c r="F358" i="187"/>
  <c r="C360" i="187"/>
  <c r="C359" i="187"/>
  <c r="C358" i="187"/>
  <c r="F353" i="187"/>
  <c r="C353" i="187"/>
  <c r="F347" i="187"/>
  <c r="F346" i="187"/>
  <c r="F345" i="187"/>
  <c r="C347" i="187"/>
  <c r="C346" i="187"/>
  <c r="C345" i="187"/>
  <c r="F337" i="187"/>
  <c r="C337" i="187"/>
  <c r="F336" i="187"/>
  <c r="C336" i="187"/>
  <c r="C245" i="187"/>
  <c r="C323" i="187"/>
  <c r="C322" i="187"/>
  <c r="C321" i="187"/>
  <c r="F309" i="187"/>
  <c r="F308" i="187"/>
  <c r="F307" i="187"/>
  <c r="C309" i="187"/>
  <c r="C308" i="187"/>
  <c r="C307" i="187"/>
  <c r="F289" i="187"/>
  <c r="C289" i="187"/>
  <c r="F282" i="187"/>
  <c r="F281" i="187"/>
  <c r="F280" i="187"/>
  <c r="C282" i="187"/>
  <c r="C281" i="187"/>
  <c r="C280" i="187"/>
  <c r="F275" i="187"/>
  <c r="C275" i="187"/>
  <c r="F269" i="187"/>
  <c r="F268" i="187"/>
  <c r="F267" i="187"/>
  <c r="C269" i="187"/>
  <c r="C268" i="187"/>
  <c r="C267" i="187"/>
  <c r="F259" i="187"/>
  <c r="C259" i="187"/>
  <c r="F258" i="187"/>
  <c r="C258" i="187"/>
  <c r="C244" i="187"/>
  <c r="F245" i="187"/>
  <c r="F244" i="187"/>
  <c r="F243" i="187"/>
  <c r="C243" i="187"/>
  <c r="C231" i="187"/>
  <c r="C230" i="187"/>
  <c r="F231" i="187"/>
  <c r="F230" i="187"/>
  <c r="F229" i="187"/>
  <c r="C229" i="187"/>
  <c r="F211" i="187"/>
  <c r="C211" i="187"/>
  <c r="F204" i="187"/>
  <c r="F203" i="187"/>
  <c r="F202" i="187"/>
  <c r="C204" i="187"/>
  <c r="C203" i="187"/>
  <c r="C202" i="187"/>
  <c r="F190" i="187"/>
  <c r="C190" i="187"/>
  <c r="F189" i="187"/>
  <c r="C189" i="187"/>
  <c r="C191" i="187"/>
  <c r="F188" i="187"/>
  <c r="C188" i="187"/>
  <c r="F180" i="187"/>
  <c r="C180" i="187"/>
  <c r="F179" i="187"/>
  <c r="C179" i="187"/>
  <c r="F166" i="187"/>
  <c r="C166" i="187"/>
  <c r="F165" i="187"/>
  <c r="C165" i="187"/>
  <c r="F164" i="187"/>
  <c r="C164" i="187"/>
  <c r="F152" i="187"/>
  <c r="C152" i="187"/>
  <c r="F151" i="187"/>
  <c r="C151" i="187"/>
  <c r="F150" i="187"/>
  <c r="C150" i="187"/>
  <c r="F132" i="187"/>
  <c r="C132" i="187"/>
  <c r="F125" i="187"/>
  <c r="C125" i="187"/>
  <c r="F124" i="187"/>
  <c r="C124" i="187"/>
  <c r="F123" i="187"/>
  <c r="C123" i="187"/>
  <c r="F118" i="187"/>
  <c r="C118" i="187"/>
  <c r="F112" i="187"/>
  <c r="C112" i="187"/>
  <c r="F111" i="187"/>
  <c r="C111" i="187"/>
  <c r="F110" i="187"/>
  <c r="C110" i="187"/>
  <c r="F102" i="187"/>
  <c r="C102" i="187"/>
  <c r="F101" i="187"/>
  <c r="C101" i="187"/>
  <c r="F88" i="187"/>
  <c r="C88" i="187"/>
  <c r="F87" i="187"/>
  <c r="C87" i="187"/>
  <c r="F74" i="187"/>
  <c r="C74" i="187"/>
  <c r="F73" i="187"/>
  <c r="C73" i="187"/>
  <c r="F72" i="187"/>
  <c r="C72" i="187"/>
  <c r="F54" i="187"/>
  <c r="C54" i="187"/>
  <c r="F40" i="187"/>
  <c r="C40" i="187"/>
  <c r="F47" i="187"/>
  <c r="C47" i="187"/>
  <c r="F46" i="187"/>
  <c r="C46" i="187"/>
  <c r="F45" i="187"/>
  <c r="C45" i="187"/>
  <c r="F34" i="187"/>
  <c r="C34" i="187"/>
  <c r="F33" i="187"/>
  <c r="C33" i="187"/>
  <c r="C32" i="187"/>
  <c r="F32" i="187"/>
  <c r="F31" i="187"/>
  <c r="C31" i="187"/>
  <c r="F24" i="187"/>
  <c r="C24" i="187"/>
  <c r="C23" i="187"/>
  <c r="F23" i="187"/>
  <c r="J76" i="230"/>
  <c r="F635" i="187" s="1"/>
  <c r="J75" i="230"/>
  <c r="F634" i="187"/>
  <c r="J74" i="230"/>
  <c r="F633" i="187" s="1"/>
  <c r="J62" i="230"/>
  <c r="F621" i="187"/>
  <c r="J61" i="230"/>
  <c r="F620" i="187" s="1"/>
  <c r="J60" i="230"/>
  <c r="F619" i="187" s="1"/>
  <c r="J42" i="230"/>
  <c r="F601" i="187" s="1"/>
  <c r="J35" i="230"/>
  <c r="F594" i="187" s="1"/>
  <c r="J34" i="230"/>
  <c r="F593" i="187" s="1"/>
  <c r="J33" i="230"/>
  <c r="F592" i="187"/>
  <c r="J28" i="230"/>
  <c r="F587" i="187" s="1"/>
  <c r="J22" i="230"/>
  <c r="F581" i="187"/>
  <c r="J21" i="230"/>
  <c r="F580" i="187" s="1"/>
  <c r="J20" i="230"/>
  <c r="F579" i="187" s="1"/>
  <c r="J12" i="230"/>
  <c r="F571" i="187" s="1"/>
  <c r="J11" i="230"/>
  <c r="A15" i="4"/>
  <c r="B15" i="4" s="1"/>
  <c r="A16" i="4"/>
  <c r="B16" i="4" s="1"/>
  <c r="K32" i="231"/>
  <c r="F886" i="187" s="1"/>
  <c r="K29" i="231"/>
  <c r="K30" i="231"/>
  <c r="K31" i="231"/>
  <c r="F885" i="187" s="1"/>
  <c r="K28" i="231"/>
  <c r="F143" i="187"/>
  <c r="F300" i="187"/>
  <c r="F456" i="187"/>
  <c r="J47" i="230"/>
  <c r="J48" i="230"/>
  <c r="F607" i="187" s="1"/>
  <c r="J49" i="230"/>
  <c r="F608" i="187" s="1"/>
  <c r="J50" i="230"/>
  <c r="J51" i="230"/>
  <c r="F610" i="187" s="1"/>
  <c r="J52" i="230"/>
  <c r="F611" i="187" s="1"/>
  <c r="C62" i="232"/>
  <c r="C26" i="232"/>
  <c r="F909" i="187" s="1"/>
  <c r="C49" i="232"/>
  <c r="F932" i="187" s="1"/>
  <c r="F8452" i="187"/>
  <c r="F8451" i="187"/>
  <c r="F8450" i="187"/>
  <c r="F8449" i="187"/>
  <c r="F8445" i="187"/>
  <c r="F8444" i="187"/>
  <c r="F8443" i="187"/>
  <c r="F8442" i="187"/>
  <c r="F8441" i="187"/>
  <c r="F8439" i="187"/>
  <c r="F8437" i="187"/>
  <c r="F8436" i="187"/>
  <c r="F8435" i="187"/>
  <c r="F8430" i="187"/>
  <c r="F8429" i="187"/>
  <c r="F8428" i="187"/>
  <c r="F8427" i="187"/>
  <c r="F8423" i="187"/>
  <c r="F8422" i="187"/>
  <c r="F8421" i="187"/>
  <c r="F8420" i="187"/>
  <c r="F8419" i="187"/>
  <c r="F8417" i="187"/>
  <c r="F8415" i="187"/>
  <c r="F8414" i="187"/>
  <c r="F8413" i="187"/>
  <c r="F8408" i="187"/>
  <c r="F8407" i="187"/>
  <c r="F8406" i="187"/>
  <c r="F8405" i="187"/>
  <c r="F8401" i="187"/>
  <c r="F8400" i="187"/>
  <c r="F8399" i="187"/>
  <c r="F8398" i="187"/>
  <c r="F8397" i="187"/>
  <c r="F8395" i="187"/>
  <c r="F8393" i="187"/>
  <c r="F8392" i="187"/>
  <c r="F8391" i="187"/>
  <c r="F8386" i="187"/>
  <c r="F8385" i="187"/>
  <c r="F8384" i="187"/>
  <c r="F8383" i="187"/>
  <c r="F8379" i="187"/>
  <c r="F8378" i="187"/>
  <c r="F8377" i="187"/>
  <c r="F8376" i="187"/>
  <c r="F8375" i="187"/>
  <c r="F8373" i="187"/>
  <c r="F8371" i="187"/>
  <c r="F8370" i="187"/>
  <c r="F8369" i="187"/>
  <c r="F8364" i="187"/>
  <c r="F8363" i="187"/>
  <c r="F8362" i="187"/>
  <c r="F8361" i="187"/>
  <c r="F8357" i="187"/>
  <c r="F8356" i="187"/>
  <c r="F8355" i="187"/>
  <c r="F8354" i="187"/>
  <c r="F8353" i="187"/>
  <c r="F8351" i="187"/>
  <c r="F8349" i="187"/>
  <c r="F8348" i="187"/>
  <c r="F8347" i="187"/>
  <c r="F8343" i="187"/>
  <c r="F8342" i="187"/>
  <c r="F8341" i="187"/>
  <c r="F8340" i="187"/>
  <c r="F8339" i="187"/>
  <c r="F8335" i="187"/>
  <c r="F8334" i="187"/>
  <c r="F8333" i="187"/>
  <c r="F8332" i="187"/>
  <c r="F8331" i="187"/>
  <c r="F8329" i="187"/>
  <c r="F8327" i="187"/>
  <c r="F8326" i="187"/>
  <c r="F8325" i="187"/>
  <c r="F8320" i="187"/>
  <c r="F8319" i="187"/>
  <c r="F8318" i="187"/>
  <c r="F8317" i="187"/>
  <c r="F8313" i="187"/>
  <c r="F8312" i="187"/>
  <c r="F8311" i="187"/>
  <c r="F8310" i="187"/>
  <c r="F8309" i="187"/>
  <c r="F8307" i="187"/>
  <c r="F8305" i="187"/>
  <c r="F8304" i="187"/>
  <c r="F8303" i="187"/>
  <c r="AH33" i="283"/>
  <c r="F8300" i="187" s="1"/>
  <c r="F8298" i="187"/>
  <c r="F8297" i="187"/>
  <c r="F8296" i="187"/>
  <c r="F8295" i="187"/>
  <c r="F8291" i="187"/>
  <c r="F8290" i="187"/>
  <c r="F8289" i="187"/>
  <c r="F8288" i="187"/>
  <c r="F8287" i="187"/>
  <c r="F8285" i="187"/>
  <c r="F8283" i="187"/>
  <c r="F8282" i="187"/>
  <c r="F8281" i="187"/>
  <c r="F8276" i="187"/>
  <c r="F8275" i="187"/>
  <c r="F8274" i="187"/>
  <c r="F8273" i="187"/>
  <c r="F8269" i="187"/>
  <c r="F8268" i="187"/>
  <c r="F8267" i="187"/>
  <c r="F8266" i="187"/>
  <c r="F8265" i="187"/>
  <c r="F8263" i="187"/>
  <c r="F8261" i="187"/>
  <c r="F8260" i="187"/>
  <c r="F8259" i="187"/>
  <c r="F8254" i="187"/>
  <c r="F8253" i="187"/>
  <c r="F8252" i="187"/>
  <c r="F8251" i="187"/>
  <c r="F8247" i="187"/>
  <c r="F8246" i="187"/>
  <c r="F8245" i="187"/>
  <c r="F8244" i="187"/>
  <c r="F8243" i="187"/>
  <c r="F8241" i="187"/>
  <c r="F8239" i="187"/>
  <c r="F8238" i="187"/>
  <c r="F8237" i="187"/>
  <c r="F8232" i="187"/>
  <c r="F8231" i="187"/>
  <c r="F8230" i="187"/>
  <c r="F8229" i="187"/>
  <c r="F8225" i="187"/>
  <c r="F8224" i="187"/>
  <c r="F8223" i="187"/>
  <c r="F8222" i="187"/>
  <c r="F8221" i="187"/>
  <c r="F8219" i="187"/>
  <c r="F8217" i="187"/>
  <c r="F8216" i="187"/>
  <c r="F8215" i="187"/>
  <c r="AD33" i="283"/>
  <c r="F8212" i="187" s="1"/>
  <c r="F8210" i="187"/>
  <c r="F8209" i="187"/>
  <c r="F8208" i="187"/>
  <c r="F8207" i="187"/>
  <c r="F8203" i="187"/>
  <c r="F8202" i="187"/>
  <c r="F8201" i="187"/>
  <c r="F8200" i="187"/>
  <c r="F8199" i="187"/>
  <c r="F8197" i="187"/>
  <c r="F8195" i="187"/>
  <c r="F8194" i="187"/>
  <c r="F8193" i="187"/>
  <c r="F8188" i="187"/>
  <c r="F8187" i="187"/>
  <c r="F8186" i="187"/>
  <c r="F8185" i="187"/>
  <c r="F8181" i="187"/>
  <c r="F8180" i="187"/>
  <c r="F8179" i="187"/>
  <c r="F8178" i="187"/>
  <c r="F8177" i="187"/>
  <c r="F8175" i="187"/>
  <c r="F8173" i="187"/>
  <c r="F8172" i="187"/>
  <c r="F8171" i="187"/>
  <c r="F8167" i="187"/>
  <c r="F8166" i="187"/>
  <c r="F8165" i="187"/>
  <c r="F8164" i="187"/>
  <c r="F8163" i="187"/>
  <c r="F8159" i="187"/>
  <c r="F8158" i="187"/>
  <c r="F8157" i="187"/>
  <c r="F8156" i="187"/>
  <c r="F8155" i="187"/>
  <c r="F8153" i="187"/>
  <c r="F8151" i="187"/>
  <c r="F8150" i="187"/>
  <c r="F8149" i="187"/>
  <c r="F8144" i="187"/>
  <c r="F8143" i="187"/>
  <c r="F8142" i="187"/>
  <c r="F8141" i="187"/>
  <c r="F8137" i="187"/>
  <c r="F8136" i="187"/>
  <c r="F8135" i="187"/>
  <c r="F8134" i="187"/>
  <c r="F8133" i="187"/>
  <c r="F8131" i="187"/>
  <c r="F8129" i="187"/>
  <c r="F8128" i="187"/>
  <c r="F8127" i="187"/>
  <c r="F8122" i="187"/>
  <c r="F8121" i="187"/>
  <c r="F8120" i="187"/>
  <c r="F8119" i="187"/>
  <c r="F8115" i="187"/>
  <c r="F8114" i="187"/>
  <c r="F8113" i="187"/>
  <c r="F8112" i="187"/>
  <c r="F8111" i="187"/>
  <c r="F8109" i="187"/>
  <c r="F8107" i="187"/>
  <c r="F8106" i="187"/>
  <c r="F8105" i="187"/>
  <c r="F8100" i="187"/>
  <c r="F8099" i="187"/>
  <c r="F8098" i="187"/>
  <c r="F8097" i="187"/>
  <c r="F8093" i="187"/>
  <c r="F8092" i="187"/>
  <c r="F8091" i="187"/>
  <c r="F8090" i="187"/>
  <c r="F8089" i="187"/>
  <c r="F8087" i="187"/>
  <c r="F8085" i="187"/>
  <c r="F8084" i="187"/>
  <c r="F8083" i="187"/>
  <c r="F8078" i="187"/>
  <c r="F8077" i="187"/>
  <c r="F8076" i="187"/>
  <c r="F8075" i="187"/>
  <c r="F8071" i="187"/>
  <c r="F8070" i="187"/>
  <c r="F8069" i="187"/>
  <c r="F8068" i="187"/>
  <c r="F8067" i="187"/>
  <c r="F8065" i="187"/>
  <c r="F8063" i="187"/>
  <c r="F8062" i="187"/>
  <c r="F8061" i="187"/>
  <c r="F8056" i="187"/>
  <c r="F8055" i="187"/>
  <c r="F8054" i="187"/>
  <c r="F8053" i="187"/>
  <c r="F8049" i="187"/>
  <c r="F8048" i="187"/>
  <c r="F8047" i="187"/>
  <c r="F8046" i="187"/>
  <c r="F8045" i="187"/>
  <c r="F8043" i="187"/>
  <c r="F8041" i="187"/>
  <c r="F8040" i="187"/>
  <c r="F8039" i="187"/>
  <c r="V33" i="283"/>
  <c r="F8036" i="187" s="1"/>
  <c r="F8034" i="187"/>
  <c r="F8033" i="187"/>
  <c r="F8032" i="187"/>
  <c r="F8031" i="187"/>
  <c r="F8027" i="187"/>
  <c r="F8026" i="187"/>
  <c r="F8025" i="187"/>
  <c r="F8024" i="187"/>
  <c r="F8023" i="187"/>
  <c r="F8021" i="187"/>
  <c r="F8019" i="187"/>
  <c r="F8018" i="187"/>
  <c r="F8017" i="187"/>
  <c r="F8012" i="187"/>
  <c r="F8011" i="187"/>
  <c r="F8010" i="187"/>
  <c r="F8009" i="187"/>
  <c r="F8005" i="187"/>
  <c r="F8004" i="187"/>
  <c r="F8003" i="187"/>
  <c r="F8002" i="187"/>
  <c r="F8001" i="187"/>
  <c r="F7999" i="187"/>
  <c r="F7997" i="187"/>
  <c r="F7996" i="187"/>
  <c r="F7995" i="187"/>
  <c r="F7990" i="187"/>
  <c r="F7989" i="187"/>
  <c r="F7988" i="187"/>
  <c r="F7987" i="187"/>
  <c r="F7983" i="187"/>
  <c r="F7982" i="187"/>
  <c r="F7981" i="187"/>
  <c r="F7980" i="187"/>
  <c r="F7979" i="187"/>
  <c r="F7977" i="187"/>
  <c r="F7975" i="187"/>
  <c r="F7974" i="187"/>
  <c r="F7973" i="187"/>
  <c r="F7968" i="187"/>
  <c r="F7967" i="187"/>
  <c r="F7966" i="187"/>
  <c r="F7965" i="187"/>
  <c r="F7961" i="187"/>
  <c r="F7960" i="187"/>
  <c r="F7959" i="187"/>
  <c r="F7958" i="187"/>
  <c r="F7957" i="187"/>
  <c r="F7955" i="187"/>
  <c r="F7953" i="187"/>
  <c r="F7952" i="187"/>
  <c r="F7951" i="187"/>
  <c r="R33" i="283"/>
  <c r="F7948" i="187" s="1"/>
  <c r="F7946" i="187"/>
  <c r="F7945" i="187"/>
  <c r="F7944" i="187"/>
  <c r="F7943" i="187"/>
  <c r="F7939" i="187"/>
  <c r="F7938" i="187"/>
  <c r="F7937" i="187"/>
  <c r="F7936" i="187"/>
  <c r="F7935" i="187"/>
  <c r="F7933" i="187"/>
  <c r="F7931" i="187"/>
  <c r="F7930" i="187"/>
  <c r="F7929" i="187"/>
  <c r="F7924" i="187"/>
  <c r="F7923" i="187"/>
  <c r="F7922" i="187"/>
  <c r="F7921" i="187"/>
  <c r="F7917" i="187"/>
  <c r="F7916" i="187"/>
  <c r="F7915" i="187"/>
  <c r="F7914" i="187"/>
  <c r="F7913" i="187"/>
  <c r="F7911" i="187"/>
  <c r="F7909" i="187"/>
  <c r="F7908" i="187"/>
  <c r="F7907" i="187"/>
  <c r="F7902" i="187"/>
  <c r="F7901" i="187"/>
  <c r="F7900" i="187"/>
  <c r="F7899" i="187"/>
  <c r="F7895" i="187"/>
  <c r="F7894" i="187"/>
  <c r="F7893" i="187"/>
  <c r="F7892" i="187"/>
  <c r="F7891" i="187"/>
  <c r="F7889" i="187"/>
  <c r="F7887" i="187"/>
  <c r="F7886" i="187"/>
  <c r="F7885" i="187"/>
  <c r="F7880" i="187"/>
  <c r="F7879" i="187"/>
  <c r="F7878" i="187"/>
  <c r="F7877" i="187"/>
  <c r="F7873" i="187"/>
  <c r="F7872" i="187"/>
  <c r="F7871" i="187"/>
  <c r="F7870" i="187"/>
  <c r="F7869" i="187"/>
  <c r="F7867" i="187"/>
  <c r="F7865" i="187"/>
  <c r="F7864" i="187"/>
  <c r="F7863" i="187"/>
  <c r="F7858" i="187"/>
  <c r="F7857" i="187"/>
  <c r="F7856" i="187"/>
  <c r="F7855" i="187"/>
  <c r="F7851" i="187"/>
  <c r="F7850" i="187"/>
  <c r="F7849" i="187"/>
  <c r="F7848" i="187"/>
  <c r="F7847" i="187"/>
  <c r="F7845" i="187"/>
  <c r="F7843" i="187"/>
  <c r="F7842" i="187"/>
  <c r="F7841" i="187"/>
  <c r="F7836" i="187"/>
  <c r="F7835" i="187"/>
  <c r="F7834" i="187"/>
  <c r="F7833" i="187"/>
  <c r="F7829" i="187"/>
  <c r="F7828" i="187"/>
  <c r="F7827" i="187"/>
  <c r="F7826" i="187"/>
  <c r="F7825" i="187"/>
  <c r="F7823" i="187"/>
  <c r="F7821" i="187"/>
  <c r="F7820" i="187"/>
  <c r="F7819" i="187"/>
  <c r="F7815" i="187"/>
  <c r="F7814" i="187"/>
  <c r="F7813" i="187"/>
  <c r="F7812" i="187"/>
  <c r="F7811" i="187"/>
  <c r="F7807" i="187"/>
  <c r="F7806" i="187"/>
  <c r="F7805" i="187"/>
  <c r="F7804" i="187"/>
  <c r="F7803" i="187"/>
  <c r="F7801" i="187"/>
  <c r="F7799" i="187"/>
  <c r="F7798" i="187"/>
  <c r="F7797" i="187"/>
  <c r="F7792" i="187"/>
  <c r="F7791" i="187"/>
  <c r="F7790" i="187"/>
  <c r="F7789" i="187"/>
  <c r="F7785" i="187"/>
  <c r="F7784" i="187"/>
  <c r="F7783" i="187"/>
  <c r="F7782" i="187"/>
  <c r="F7781" i="187"/>
  <c r="F7779" i="187"/>
  <c r="F7777" i="187"/>
  <c r="F7776" i="187"/>
  <c r="F7775" i="187"/>
  <c r="J33" i="283"/>
  <c r="F7772" i="187"/>
  <c r="F7770" i="187"/>
  <c r="F7769" i="187"/>
  <c r="F7768" i="187"/>
  <c r="F7767" i="187"/>
  <c r="F7763" i="187"/>
  <c r="F7762" i="187"/>
  <c r="F7761" i="187"/>
  <c r="F7760" i="187"/>
  <c r="F7759" i="187"/>
  <c r="F7757" i="187"/>
  <c r="F7755" i="187"/>
  <c r="F7754" i="187"/>
  <c r="F7753" i="187"/>
  <c r="F7748" i="187"/>
  <c r="F7747" i="187"/>
  <c r="F7746" i="187"/>
  <c r="F7745" i="187"/>
  <c r="F7741" i="187"/>
  <c r="F7740" i="187"/>
  <c r="F7739" i="187"/>
  <c r="F7738" i="187"/>
  <c r="F7737" i="187"/>
  <c r="F7735" i="187"/>
  <c r="F7733" i="187"/>
  <c r="F7732" i="187"/>
  <c r="F7731" i="187"/>
  <c r="F7726" i="187"/>
  <c r="F7725" i="187"/>
  <c r="F7724" i="187"/>
  <c r="F7723" i="187"/>
  <c r="F7719" i="187"/>
  <c r="F7718" i="187"/>
  <c r="F7717" i="187"/>
  <c r="F7716" i="187"/>
  <c r="F7715" i="187"/>
  <c r="F7713" i="187"/>
  <c r="F7711" i="187"/>
  <c r="F7710" i="187"/>
  <c r="F7709" i="187"/>
  <c r="F7704" i="187"/>
  <c r="F7703" i="187"/>
  <c r="F7702" i="187"/>
  <c r="F7701" i="187"/>
  <c r="F7697" i="187"/>
  <c r="F7696" i="187"/>
  <c r="F7695" i="187"/>
  <c r="F7694" i="187"/>
  <c r="F7693" i="187"/>
  <c r="F7691" i="187"/>
  <c r="F7689" i="187"/>
  <c r="F7688" i="187"/>
  <c r="F7687" i="187"/>
  <c r="F33" i="283"/>
  <c r="F7684" i="187" s="1"/>
  <c r="F7682" i="187"/>
  <c r="F7681" i="187"/>
  <c r="F7680" i="187"/>
  <c r="F7679" i="187"/>
  <c r="F7675" i="187"/>
  <c r="F7674" i="187"/>
  <c r="F7673" i="187"/>
  <c r="F7672" i="187"/>
  <c r="F7671" i="187"/>
  <c r="F7669" i="187"/>
  <c r="F7667" i="187"/>
  <c r="F7666" i="187"/>
  <c r="F7665" i="187"/>
  <c r="F7660" i="187"/>
  <c r="F7659" i="187"/>
  <c r="F7658" i="187"/>
  <c r="F7657" i="187"/>
  <c r="F7653" i="187"/>
  <c r="F7652" i="187"/>
  <c r="F7651" i="187"/>
  <c r="F7650" i="187"/>
  <c r="F7649" i="187"/>
  <c r="F7647" i="187"/>
  <c r="F7645" i="187"/>
  <c r="F7644" i="187"/>
  <c r="F7643" i="187"/>
  <c r="F7639" i="187"/>
  <c r="F7638" i="187"/>
  <c r="F7637" i="187"/>
  <c r="F7636" i="187"/>
  <c r="F7631" i="187"/>
  <c r="F7630" i="187"/>
  <c r="F7629" i="187"/>
  <c r="F7628" i="187"/>
  <c r="F7627" i="187"/>
  <c r="F7625" i="187"/>
  <c r="F7623" i="187"/>
  <c r="F7622" i="187"/>
  <c r="F7621" i="187"/>
  <c r="C7662" i="187"/>
  <c r="C7661" i="187"/>
  <c r="C7660" i="187"/>
  <c r="C7659" i="187"/>
  <c r="C7658" i="187"/>
  <c r="C7657" i="187"/>
  <c r="C7653" i="187"/>
  <c r="C7652" i="187"/>
  <c r="C7651" i="187"/>
  <c r="C7650" i="187"/>
  <c r="C7649" i="187"/>
  <c r="C7648" i="187"/>
  <c r="C7647" i="187"/>
  <c r="C7646" i="187"/>
  <c r="C7645" i="187"/>
  <c r="C7644" i="187"/>
  <c r="C7643" i="187"/>
  <c r="C7642" i="187"/>
  <c r="C7640" i="187"/>
  <c r="C7639" i="187"/>
  <c r="C7638" i="187"/>
  <c r="C7637" i="187"/>
  <c r="C7636" i="187"/>
  <c r="C7635" i="187"/>
  <c r="C7631" i="187"/>
  <c r="C7630" i="187"/>
  <c r="C7629" i="187"/>
  <c r="C7628" i="187"/>
  <c r="C7627" i="187"/>
  <c r="C7626" i="187"/>
  <c r="C7625" i="187"/>
  <c r="C7624" i="187"/>
  <c r="C7623" i="187"/>
  <c r="C7622" i="187"/>
  <c r="C7621" i="187"/>
  <c r="C7620" i="187"/>
  <c r="C7728" i="187"/>
  <c r="C7727" i="187"/>
  <c r="C7726" i="187"/>
  <c r="C7725" i="187"/>
  <c r="C7724" i="187"/>
  <c r="C7723" i="187"/>
  <c r="C7719" i="187"/>
  <c r="C7718" i="187"/>
  <c r="C7717" i="187"/>
  <c r="C7716" i="187"/>
  <c r="C7715" i="187"/>
  <c r="C7714" i="187"/>
  <c r="C7713" i="187"/>
  <c r="C7712" i="187"/>
  <c r="C7711" i="187"/>
  <c r="C7710" i="187"/>
  <c r="C7709" i="187"/>
  <c r="C7708" i="187"/>
  <c r="C7706" i="187"/>
  <c r="C7705" i="187"/>
  <c r="C7704" i="187"/>
  <c r="C7703" i="187"/>
  <c r="C7702" i="187"/>
  <c r="C7701" i="187"/>
  <c r="C7697" i="187"/>
  <c r="C7696" i="187"/>
  <c r="C7695" i="187"/>
  <c r="C7694" i="187"/>
  <c r="C7693" i="187"/>
  <c r="C7692" i="187"/>
  <c r="C7691" i="187"/>
  <c r="C7690" i="187"/>
  <c r="C7689" i="187"/>
  <c r="C7688" i="187"/>
  <c r="C7687" i="187"/>
  <c r="C7686" i="187"/>
  <c r="C7794" i="187"/>
  <c r="C7793" i="187"/>
  <c r="C7792" i="187"/>
  <c r="C7791" i="187"/>
  <c r="C7790" i="187"/>
  <c r="C7789" i="187"/>
  <c r="C7785" i="187"/>
  <c r="C7784" i="187"/>
  <c r="C7783" i="187"/>
  <c r="C7782" i="187"/>
  <c r="C7781" i="187"/>
  <c r="C7780" i="187"/>
  <c r="C7779" i="187"/>
  <c r="C7778" i="187"/>
  <c r="C7777" i="187"/>
  <c r="C7776" i="187"/>
  <c r="C7775" i="187"/>
  <c r="C7774" i="187"/>
  <c r="C7772" i="187"/>
  <c r="C7771" i="187"/>
  <c r="C7770" i="187"/>
  <c r="C7769" i="187"/>
  <c r="C7768" i="187"/>
  <c r="C7767" i="187"/>
  <c r="C7763" i="187"/>
  <c r="C7762" i="187"/>
  <c r="C7761" i="187"/>
  <c r="C7760" i="187"/>
  <c r="C7759" i="187"/>
  <c r="C7758" i="187"/>
  <c r="C7757" i="187"/>
  <c r="C7756" i="187"/>
  <c r="C7755" i="187"/>
  <c r="C7754" i="187"/>
  <c r="C7753" i="187"/>
  <c r="C7752" i="187"/>
  <c r="C7860" i="187"/>
  <c r="C7859" i="187"/>
  <c r="C7858" i="187"/>
  <c r="C7857" i="187"/>
  <c r="C7856" i="187"/>
  <c r="C7855" i="187"/>
  <c r="C7851" i="187"/>
  <c r="C7850" i="187"/>
  <c r="C7849" i="187"/>
  <c r="C7848" i="187"/>
  <c r="C7847" i="187"/>
  <c r="C7846" i="187"/>
  <c r="C7845" i="187"/>
  <c r="C7844" i="187"/>
  <c r="C7843" i="187"/>
  <c r="C7842" i="187"/>
  <c r="C7841" i="187"/>
  <c r="C7840" i="187"/>
  <c r="C7838" i="187"/>
  <c r="C7837" i="187"/>
  <c r="C7836" i="187"/>
  <c r="C7835" i="187"/>
  <c r="C7834" i="187"/>
  <c r="C7833" i="187"/>
  <c r="C7829" i="187"/>
  <c r="C7828" i="187"/>
  <c r="C7827" i="187"/>
  <c r="C7826" i="187"/>
  <c r="C7825" i="187"/>
  <c r="C7824" i="187"/>
  <c r="C7823" i="187"/>
  <c r="C7822" i="187"/>
  <c r="C7821" i="187"/>
  <c r="C7820" i="187"/>
  <c r="C7819" i="187"/>
  <c r="C7818" i="187"/>
  <c r="C7926" i="187"/>
  <c r="C7925" i="187"/>
  <c r="C7924" i="187"/>
  <c r="C7923" i="187"/>
  <c r="C7922" i="187"/>
  <c r="C7921" i="187"/>
  <c r="C7917" i="187"/>
  <c r="C7916" i="187"/>
  <c r="C7915" i="187"/>
  <c r="C7914" i="187"/>
  <c r="C7913" i="187"/>
  <c r="C7912" i="187"/>
  <c r="C7911" i="187"/>
  <c r="C7910" i="187"/>
  <c r="C7909" i="187"/>
  <c r="C7908" i="187"/>
  <c r="C7907" i="187"/>
  <c r="C7906" i="187"/>
  <c r="C7904" i="187"/>
  <c r="C7903" i="187"/>
  <c r="C7902" i="187"/>
  <c r="C7901" i="187"/>
  <c r="C7900" i="187"/>
  <c r="C7899" i="187"/>
  <c r="C7895" i="187"/>
  <c r="C7894" i="187"/>
  <c r="C7893" i="187"/>
  <c r="C7892" i="187"/>
  <c r="C7891" i="187"/>
  <c r="C7890" i="187"/>
  <c r="C7889" i="187"/>
  <c r="C7888" i="187"/>
  <c r="C7887" i="187"/>
  <c r="C7886" i="187"/>
  <c r="C7885" i="187"/>
  <c r="C7884" i="187"/>
  <c r="C7992" i="187"/>
  <c r="C7991" i="187"/>
  <c r="C7990" i="187"/>
  <c r="C7989" i="187"/>
  <c r="C7988" i="187"/>
  <c r="C7987" i="187"/>
  <c r="C7983" i="187"/>
  <c r="C7982" i="187"/>
  <c r="C7981" i="187"/>
  <c r="C7980" i="187"/>
  <c r="C7979" i="187"/>
  <c r="C7978" i="187"/>
  <c r="C7977" i="187"/>
  <c r="C7976" i="187"/>
  <c r="C7975" i="187"/>
  <c r="C7974" i="187"/>
  <c r="C7973" i="187"/>
  <c r="C7972" i="187"/>
  <c r="C7970" i="187"/>
  <c r="C7969" i="187"/>
  <c r="C7968" i="187"/>
  <c r="C7967" i="187"/>
  <c r="C7966" i="187"/>
  <c r="C7965" i="187"/>
  <c r="C7961" i="187"/>
  <c r="C7960" i="187"/>
  <c r="C7959" i="187"/>
  <c r="C7958" i="187"/>
  <c r="C7957" i="187"/>
  <c r="C7956" i="187"/>
  <c r="C7955" i="187"/>
  <c r="C7954" i="187"/>
  <c r="C7953" i="187"/>
  <c r="C7952" i="187"/>
  <c r="C7951" i="187"/>
  <c r="C7950" i="187"/>
  <c r="C8058" i="187"/>
  <c r="C8057" i="187"/>
  <c r="C8056" i="187"/>
  <c r="C8055" i="187"/>
  <c r="C8054" i="187"/>
  <c r="C8053" i="187"/>
  <c r="C8049" i="187"/>
  <c r="C8048" i="187"/>
  <c r="C8047" i="187"/>
  <c r="C8046" i="187"/>
  <c r="C8045" i="187"/>
  <c r="C8044" i="187"/>
  <c r="C8043" i="187"/>
  <c r="C8042" i="187"/>
  <c r="C8041" i="187"/>
  <c r="C8040" i="187"/>
  <c r="C8039" i="187"/>
  <c r="C8038" i="187"/>
  <c r="C8036" i="187"/>
  <c r="C8035" i="187"/>
  <c r="C8034" i="187"/>
  <c r="C8033" i="187"/>
  <c r="C8032" i="187"/>
  <c r="C8031" i="187"/>
  <c r="C8027" i="187"/>
  <c r="C8026" i="187"/>
  <c r="C8025" i="187"/>
  <c r="C8024" i="187"/>
  <c r="C8023" i="187"/>
  <c r="C8022" i="187"/>
  <c r="C8021" i="187"/>
  <c r="C8020" i="187"/>
  <c r="C8019" i="187"/>
  <c r="C8018" i="187"/>
  <c r="C8017" i="187"/>
  <c r="C8016" i="187"/>
  <c r="C8124" i="187"/>
  <c r="C8123" i="187"/>
  <c r="C8122" i="187"/>
  <c r="C8121" i="187"/>
  <c r="C8120" i="187"/>
  <c r="C8119" i="187"/>
  <c r="C8115" i="187"/>
  <c r="C8114" i="187"/>
  <c r="C8113" i="187"/>
  <c r="C8112" i="187"/>
  <c r="C8111" i="187"/>
  <c r="C8110" i="187"/>
  <c r="C8109" i="187"/>
  <c r="C8108" i="187"/>
  <c r="C8107" i="187"/>
  <c r="C8106" i="187"/>
  <c r="C8105" i="187"/>
  <c r="C8104" i="187"/>
  <c r="C8102" i="187"/>
  <c r="C8101" i="187"/>
  <c r="C8100" i="187"/>
  <c r="C8099" i="187"/>
  <c r="C8098" i="187"/>
  <c r="C8097" i="187"/>
  <c r="C8093" i="187"/>
  <c r="C8092" i="187"/>
  <c r="C8091" i="187"/>
  <c r="C8090" i="187"/>
  <c r="C8089" i="187"/>
  <c r="C8088" i="187"/>
  <c r="C8087" i="187"/>
  <c r="C8086" i="187"/>
  <c r="C8085" i="187"/>
  <c r="C8084" i="187"/>
  <c r="C8083" i="187"/>
  <c r="C8082" i="187"/>
  <c r="C8190" i="187"/>
  <c r="C8189" i="187"/>
  <c r="C8188" i="187"/>
  <c r="C8187" i="187"/>
  <c r="C8186" i="187"/>
  <c r="C8185" i="187"/>
  <c r="C8181" i="187"/>
  <c r="C8180" i="187"/>
  <c r="C8179" i="187"/>
  <c r="C8178" i="187"/>
  <c r="C8177" i="187"/>
  <c r="C8176" i="187"/>
  <c r="C8175" i="187"/>
  <c r="C8174" i="187"/>
  <c r="C8173" i="187"/>
  <c r="C8172" i="187"/>
  <c r="C8171" i="187"/>
  <c r="C8170" i="187"/>
  <c r="C8168" i="187"/>
  <c r="C8167" i="187"/>
  <c r="C8166" i="187"/>
  <c r="C8165" i="187"/>
  <c r="C8164" i="187"/>
  <c r="C8163" i="187"/>
  <c r="C8159" i="187"/>
  <c r="C8158" i="187"/>
  <c r="C8157" i="187"/>
  <c r="C8156" i="187"/>
  <c r="C8155" i="187"/>
  <c r="C8154" i="187"/>
  <c r="C8153" i="187"/>
  <c r="C8152" i="187"/>
  <c r="C8151" i="187"/>
  <c r="C8150" i="187"/>
  <c r="C8149" i="187"/>
  <c r="C8148" i="187"/>
  <c r="C8256" i="187"/>
  <c r="C8255" i="187"/>
  <c r="C8254" i="187"/>
  <c r="C8253" i="187"/>
  <c r="C8252" i="187"/>
  <c r="C8251" i="187"/>
  <c r="C8247" i="187"/>
  <c r="C8246" i="187"/>
  <c r="C8245" i="187"/>
  <c r="C8244" i="187"/>
  <c r="C8243" i="187"/>
  <c r="C8242" i="187"/>
  <c r="C8241" i="187"/>
  <c r="C8240" i="187"/>
  <c r="C8239" i="187"/>
  <c r="C8238" i="187"/>
  <c r="C8237" i="187"/>
  <c r="C8236" i="187"/>
  <c r="C8234" i="187"/>
  <c r="C8233" i="187"/>
  <c r="C8232" i="187"/>
  <c r="C8231" i="187"/>
  <c r="C8230" i="187"/>
  <c r="C8229" i="187"/>
  <c r="C8225" i="187"/>
  <c r="C8224" i="187"/>
  <c r="C8223" i="187"/>
  <c r="C8222" i="187"/>
  <c r="C8221" i="187"/>
  <c r="C8220" i="187"/>
  <c r="C8219" i="187"/>
  <c r="C8218" i="187"/>
  <c r="C8217" i="187"/>
  <c r="C8216" i="187"/>
  <c r="C8215" i="187"/>
  <c r="C8214" i="187"/>
  <c r="C8322" i="187"/>
  <c r="C8321" i="187"/>
  <c r="C8320" i="187"/>
  <c r="C8319" i="187"/>
  <c r="C8318" i="187"/>
  <c r="C8317" i="187"/>
  <c r="C8313" i="187"/>
  <c r="C8312" i="187"/>
  <c r="C8311" i="187"/>
  <c r="C8310" i="187"/>
  <c r="C8309" i="187"/>
  <c r="C8308" i="187"/>
  <c r="C8307" i="187"/>
  <c r="C8306" i="187"/>
  <c r="C8305" i="187"/>
  <c r="C8304" i="187"/>
  <c r="C8303" i="187"/>
  <c r="C8302" i="187"/>
  <c r="C8300" i="187"/>
  <c r="C8299" i="187"/>
  <c r="C8298" i="187"/>
  <c r="C8297" i="187"/>
  <c r="C8296" i="187"/>
  <c r="C8295" i="187"/>
  <c r="C8291" i="187"/>
  <c r="C8290" i="187"/>
  <c r="C8289" i="187"/>
  <c r="C8288" i="187"/>
  <c r="C8287" i="187"/>
  <c r="C8286" i="187"/>
  <c r="C8285" i="187"/>
  <c r="C8284" i="187"/>
  <c r="C8283" i="187"/>
  <c r="C8282" i="187"/>
  <c r="C8281" i="187"/>
  <c r="C8280" i="187"/>
  <c r="C8388" i="187"/>
  <c r="C8387" i="187"/>
  <c r="C8386" i="187"/>
  <c r="C8385" i="187"/>
  <c r="C8384" i="187"/>
  <c r="C8383" i="187"/>
  <c r="C8379" i="187"/>
  <c r="C8378" i="187"/>
  <c r="C8377" i="187"/>
  <c r="C8376" i="187"/>
  <c r="C8375" i="187"/>
  <c r="C8374" i="187"/>
  <c r="C8373" i="187"/>
  <c r="C8372" i="187"/>
  <c r="C8371" i="187"/>
  <c r="C8370" i="187"/>
  <c r="C8369" i="187"/>
  <c r="C8368" i="187"/>
  <c r="C8366" i="187"/>
  <c r="C8365" i="187"/>
  <c r="C8364" i="187"/>
  <c r="C8363" i="187"/>
  <c r="C8362" i="187"/>
  <c r="C8361" i="187"/>
  <c r="C8357" i="187"/>
  <c r="C8356" i="187"/>
  <c r="C8355" i="187"/>
  <c r="C8354" i="187"/>
  <c r="C8353" i="187"/>
  <c r="C8352" i="187"/>
  <c r="C8351" i="187"/>
  <c r="C8350" i="187"/>
  <c r="C8349" i="187"/>
  <c r="C8348" i="187"/>
  <c r="C8347" i="187"/>
  <c r="C8346" i="187"/>
  <c r="C8454" i="187"/>
  <c r="B1100" i="188" s="1"/>
  <c r="C8453" i="187"/>
  <c r="B1099" i="188"/>
  <c r="C8452" i="187"/>
  <c r="B1098" i="188" s="1"/>
  <c r="C8451" i="187"/>
  <c r="B1097" i="188" s="1"/>
  <c r="C8450" i="187"/>
  <c r="B1096" i="188" s="1"/>
  <c r="C8449" i="187"/>
  <c r="B1095" i="188" s="1"/>
  <c r="C8445" i="187"/>
  <c r="B1091" i="188" s="1"/>
  <c r="C8444" i="187"/>
  <c r="B1090" i="188"/>
  <c r="C8443" i="187"/>
  <c r="B1089" i="188" s="1"/>
  <c r="C8442" i="187"/>
  <c r="B1088" i="188"/>
  <c r="C8441" i="187"/>
  <c r="B1087" i="188" s="1"/>
  <c r="C8440" i="187"/>
  <c r="B1086" i="188" s="1"/>
  <c r="C8439" i="187"/>
  <c r="B1085" i="188" s="1"/>
  <c r="C8438" i="187"/>
  <c r="B1084" i="188" s="1"/>
  <c r="C8437" i="187"/>
  <c r="B1083" i="188" s="1"/>
  <c r="C8436" i="187"/>
  <c r="B1082" i="188"/>
  <c r="C8435" i="187"/>
  <c r="B1081" i="188" s="1"/>
  <c r="C8434" i="187"/>
  <c r="B1080" i="188"/>
  <c r="C8432" i="187"/>
  <c r="C8431" i="187"/>
  <c r="C8430" i="187"/>
  <c r="C8429" i="187"/>
  <c r="C8428" i="187"/>
  <c r="C8427" i="187"/>
  <c r="C8423" i="187"/>
  <c r="C8422" i="187"/>
  <c r="C8421" i="187"/>
  <c r="C8420" i="187"/>
  <c r="C8419" i="187"/>
  <c r="C8418" i="187"/>
  <c r="C8417" i="187"/>
  <c r="C8416" i="187"/>
  <c r="C8415" i="187"/>
  <c r="C8414" i="187"/>
  <c r="C8413" i="187"/>
  <c r="C8412" i="187"/>
  <c r="AI26" i="287"/>
  <c r="F9168" i="187"/>
  <c r="F9167" i="187"/>
  <c r="F9166" i="187"/>
  <c r="F9165" i="187"/>
  <c r="F9164" i="187"/>
  <c r="F9163" i="187"/>
  <c r="F9162" i="187"/>
  <c r="F9161" i="187"/>
  <c r="F9159" i="187"/>
  <c r="F9157" i="187"/>
  <c r="F9156" i="187"/>
  <c r="F9155" i="187"/>
  <c r="AH26" i="287"/>
  <c r="F9150" i="187"/>
  <c r="F9149" i="187"/>
  <c r="F9148" i="187"/>
  <c r="F9147" i="187"/>
  <c r="F9146" i="187"/>
  <c r="F9145" i="187"/>
  <c r="F9144" i="187"/>
  <c r="F9143" i="187"/>
  <c r="F9141" i="187"/>
  <c r="F9139" i="187"/>
  <c r="F9138" i="187"/>
  <c r="F9137" i="187"/>
  <c r="AG26" i="287"/>
  <c r="F9132" i="187"/>
  <c r="F9131" i="187"/>
  <c r="F9130" i="187"/>
  <c r="F9129" i="187"/>
  <c r="F9128" i="187"/>
  <c r="F9127" i="187"/>
  <c r="F9126" i="187"/>
  <c r="F9125" i="187"/>
  <c r="F9123" i="187"/>
  <c r="F9121" i="187"/>
  <c r="F9120" i="187"/>
  <c r="F9119" i="187"/>
  <c r="AF26" i="287"/>
  <c r="F9114" i="187"/>
  <c r="F9113" i="187"/>
  <c r="F9112" i="187"/>
  <c r="F9111" i="187"/>
  <c r="F9110" i="187"/>
  <c r="F9109" i="187"/>
  <c r="F9108" i="187"/>
  <c r="F9107" i="187"/>
  <c r="F9105" i="187"/>
  <c r="F9103" i="187"/>
  <c r="F9102" i="187"/>
  <c r="F9101" i="187"/>
  <c r="AE26" i="287"/>
  <c r="F9096" i="187"/>
  <c r="F9095" i="187"/>
  <c r="F9094" i="187"/>
  <c r="F9093" i="187"/>
  <c r="F9092" i="187"/>
  <c r="F9091" i="187"/>
  <c r="F9090" i="187"/>
  <c r="F9089" i="187"/>
  <c r="F9087" i="187"/>
  <c r="F9085" i="187"/>
  <c r="F9084" i="187"/>
  <c r="F9083" i="187"/>
  <c r="AD26" i="287"/>
  <c r="F9078" i="187"/>
  <c r="F9077" i="187"/>
  <c r="F9076" i="187"/>
  <c r="F9075" i="187"/>
  <c r="F9074" i="187"/>
  <c r="F9073" i="187"/>
  <c r="F9072" i="187"/>
  <c r="F9071" i="187"/>
  <c r="F9069" i="187"/>
  <c r="F9067" i="187"/>
  <c r="F9066" i="187"/>
  <c r="F9065" i="187"/>
  <c r="AC26" i="287"/>
  <c r="F9060" i="187"/>
  <c r="F9059" i="187"/>
  <c r="F9058" i="187"/>
  <c r="F9057" i="187"/>
  <c r="F9056" i="187"/>
  <c r="F9055" i="187"/>
  <c r="F9054" i="187"/>
  <c r="F9053" i="187"/>
  <c r="F9051" i="187"/>
  <c r="F9049" i="187"/>
  <c r="F9048" i="187"/>
  <c r="F9047" i="187"/>
  <c r="AB26" i="287"/>
  <c r="F9042" i="187"/>
  <c r="F9041" i="187"/>
  <c r="F9040" i="187"/>
  <c r="F9039" i="187"/>
  <c r="F9038" i="187"/>
  <c r="F9037" i="187"/>
  <c r="F9036" i="187"/>
  <c r="F9035" i="187"/>
  <c r="F9033" i="187"/>
  <c r="F9031" i="187"/>
  <c r="F9030" i="187"/>
  <c r="F9029" i="187"/>
  <c r="AA26" i="287"/>
  <c r="F9024" i="187"/>
  <c r="F9023" i="187"/>
  <c r="F9022" i="187"/>
  <c r="F9021" i="187"/>
  <c r="F9020" i="187"/>
  <c r="F9019" i="187"/>
  <c r="F9018" i="187"/>
  <c r="F9017" i="187"/>
  <c r="F9015" i="187"/>
  <c r="F9013" i="187"/>
  <c r="F9012" i="187"/>
  <c r="F9011" i="187"/>
  <c r="Z26" i="287"/>
  <c r="F9006" i="187"/>
  <c r="F9005" i="187"/>
  <c r="F9004" i="187"/>
  <c r="F9003" i="187"/>
  <c r="F9002" i="187"/>
  <c r="F9001" i="187"/>
  <c r="F9000" i="187"/>
  <c r="F8999" i="187"/>
  <c r="F8997" i="187"/>
  <c r="F8995" i="187"/>
  <c r="F8994" i="187"/>
  <c r="F8993" i="187"/>
  <c r="Y26" i="287"/>
  <c r="F8988" i="187"/>
  <c r="F8987" i="187"/>
  <c r="F8986" i="187"/>
  <c r="F8985" i="187"/>
  <c r="F8984" i="187"/>
  <c r="F8983" i="187"/>
  <c r="F8982" i="187"/>
  <c r="F8981" i="187"/>
  <c r="F8979" i="187"/>
  <c r="F8977" i="187"/>
  <c r="F8976" i="187"/>
  <c r="F8975" i="187"/>
  <c r="X26" i="287"/>
  <c r="F8970" i="187"/>
  <c r="F8969" i="187"/>
  <c r="F8968" i="187"/>
  <c r="F8967" i="187"/>
  <c r="F8966" i="187"/>
  <c r="F8965" i="187"/>
  <c r="F8964" i="187"/>
  <c r="F8963" i="187"/>
  <c r="F8961" i="187"/>
  <c r="F8959" i="187"/>
  <c r="F8958" i="187"/>
  <c r="F8957" i="187"/>
  <c r="W26" i="287"/>
  <c r="F8952" i="187"/>
  <c r="F8951" i="187"/>
  <c r="F8950" i="187"/>
  <c r="F8949" i="187"/>
  <c r="F8948" i="187"/>
  <c r="F8947" i="187"/>
  <c r="F8946" i="187"/>
  <c r="F8945" i="187"/>
  <c r="F8943" i="187"/>
  <c r="F8941" i="187"/>
  <c r="F8940" i="187"/>
  <c r="F8939" i="187"/>
  <c r="V26" i="287"/>
  <c r="F8934" i="187"/>
  <c r="F8933" i="187"/>
  <c r="F8932" i="187"/>
  <c r="F8931" i="187"/>
  <c r="F8930" i="187"/>
  <c r="F8929" i="187"/>
  <c r="F8928" i="187"/>
  <c r="F8927" i="187"/>
  <c r="F8925" i="187"/>
  <c r="F8923" i="187"/>
  <c r="F8922" i="187"/>
  <c r="F8921" i="187"/>
  <c r="U26" i="287"/>
  <c r="F8916" i="187"/>
  <c r="F8915" i="187"/>
  <c r="F8914" i="187"/>
  <c r="F8913" i="187"/>
  <c r="F8912" i="187"/>
  <c r="F8911" i="187"/>
  <c r="F8910" i="187"/>
  <c r="F8909" i="187"/>
  <c r="F8907" i="187"/>
  <c r="F8905" i="187"/>
  <c r="F8904" i="187"/>
  <c r="F8903" i="187"/>
  <c r="T26" i="287"/>
  <c r="F8898" i="187"/>
  <c r="F8897" i="187"/>
  <c r="F8896" i="187"/>
  <c r="F8895" i="187"/>
  <c r="F8894" i="187"/>
  <c r="F8893" i="187"/>
  <c r="F8892" i="187"/>
  <c r="F8891" i="187"/>
  <c r="F8889" i="187"/>
  <c r="F8887" i="187"/>
  <c r="F8886" i="187"/>
  <c r="F8885" i="187"/>
  <c r="S26" i="287"/>
  <c r="F8880" i="187"/>
  <c r="F8879" i="187"/>
  <c r="F8878" i="187"/>
  <c r="F8877" i="187"/>
  <c r="F8876" i="187"/>
  <c r="F8875" i="187"/>
  <c r="F8874" i="187"/>
  <c r="F8873" i="187"/>
  <c r="F8871" i="187"/>
  <c r="F8869" i="187"/>
  <c r="F8868" i="187"/>
  <c r="F8867" i="187"/>
  <c r="R26" i="287"/>
  <c r="F8862" i="187"/>
  <c r="F8861" i="187"/>
  <c r="F8860" i="187"/>
  <c r="F8859" i="187"/>
  <c r="F8858" i="187"/>
  <c r="F8857" i="187"/>
  <c r="F8856" i="187"/>
  <c r="F8855" i="187"/>
  <c r="F8853" i="187"/>
  <c r="F8851" i="187"/>
  <c r="F8850" i="187"/>
  <c r="F8849" i="187"/>
  <c r="Q26" i="287"/>
  <c r="F8844" i="187"/>
  <c r="F8843" i="187"/>
  <c r="F8842" i="187"/>
  <c r="F8841" i="187"/>
  <c r="F8840" i="187"/>
  <c r="F8839" i="187"/>
  <c r="F8838" i="187"/>
  <c r="F8837" i="187"/>
  <c r="F8835" i="187"/>
  <c r="F8833" i="187"/>
  <c r="F8832" i="187"/>
  <c r="F8831" i="187"/>
  <c r="P26" i="287"/>
  <c r="F8826" i="187"/>
  <c r="F8825" i="187"/>
  <c r="F8824" i="187"/>
  <c r="F8823" i="187"/>
  <c r="F8822" i="187"/>
  <c r="F8821" i="187"/>
  <c r="F8820" i="187"/>
  <c r="F8819" i="187"/>
  <c r="F8817" i="187"/>
  <c r="F8815" i="187"/>
  <c r="F8814" i="187"/>
  <c r="F8813" i="187"/>
  <c r="O26" i="287"/>
  <c r="F8808" i="187"/>
  <c r="F8807" i="187"/>
  <c r="F8806" i="187"/>
  <c r="F8805" i="187"/>
  <c r="F8804" i="187"/>
  <c r="F8803" i="187"/>
  <c r="F8802" i="187"/>
  <c r="F8801" i="187"/>
  <c r="F8799" i="187"/>
  <c r="F8797" i="187"/>
  <c r="F8796" i="187"/>
  <c r="F8795" i="187"/>
  <c r="N26" i="287"/>
  <c r="F8790" i="187"/>
  <c r="F8789" i="187"/>
  <c r="F8788" i="187"/>
  <c r="F8787" i="187"/>
  <c r="F8786" i="187"/>
  <c r="F8785" i="187"/>
  <c r="F8784" i="187"/>
  <c r="F8783" i="187"/>
  <c r="F8781" i="187"/>
  <c r="F8779" i="187"/>
  <c r="F8778" i="187"/>
  <c r="F8777" i="187"/>
  <c r="M26" i="287"/>
  <c r="F8772" i="187"/>
  <c r="F8771" i="187"/>
  <c r="F8770" i="187"/>
  <c r="F8769" i="187"/>
  <c r="F8768" i="187"/>
  <c r="F8767" i="187"/>
  <c r="F8766" i="187"/>
  <c r="F8765" i="187"/>
  <c r="F8763" i="187"/>
  <c r="F8761" i="187"/>
  <c r="F8760" i="187"/>
  <c r="F8759" i="187"/>
  <c r="C9170" i="187"/>
  <c r="C9169" i="187"/>
  <c r="C9168" i="187"/>
  <c r="C9167" i="187"/>
  <c r="C9166" i="187"/>
  <c r="C9165" i="187"/>
  <c r="C9164" i="187"/>
  <c r="C9163" i="187"/>
  <c r="C9162" i="187"/>
  <c r="C9161" i="187"/>
  <c r="C9160" i="187"/>
  <c r="C9159" i="187"/>
  <c r="C9158" i="187"/>
  <c r="C9157" i="187"/>
  <c r="C9156" i="187"/>
  <c r="C9155" i="187"/>
  <c r="C9154" i="187"/>
  <c r="C9152" i="187"/>
  <c r="C9151" i="187"/>
  <c r="C9150" i="187"/>
  <c r="C9149" i="187"/>
  <c r="C9148" i="187"/>
  <c r="C9147" i="187"/>
  <c r="C9146" i="187"/>
  <c r="C9145" i="187"/>
  <c r="C9144" i="187"/>
  <c r="C9143" i="187"/>
  <c r="C9142" i="187"/>
  <c r="C9141" i="187"/>
  <c r="C9140" i="187"/>
  <c r="C9139" i="187"/>
  <c r="C9138" i="187"/>
  <c r="C9137" i="187"/>
  <c r="C9136" i="187"/>
  <c r="C9116" i="187"/>
  <c r="C9115" i="187"/>
  <c r="C9114" i="187"/>
  <c r="C9113" i="187"/>
  <c r="C9112" i="187"/>
  <c r="C9111" i="187"/>
  <c r="C9110" i="187"/>
  <c r="C9109" i="187"/>
  <c r="C9108" i="187"/>
  <c r="C9107" i="187"/>
  <c r="C9106" i="187"/>
  <c r="C9105" i="187"/>
  <c r="C9104" i="187"/>
  <c r="C9103" i="187"/>
  <c r="C9102" i="187"/>
  <c r="C9101" i="187"/>
  <c r="C9100" i="187"/>
  <c r="C9098" i="187"/>
  <c r="C9097" i="187"/>
  <c r="C9096" i="187"/>
  <c r="C9095" i="187"/>
  <c r="C9094" i="187"/>
  <c r="C9093" i="187"/>
  <c r="C9092" i="187"/>
  <c r="C9091" i="187"/>
  <c r="C9090" i="187"/>
  <c r="C9089" i="187"/>
  <c r="C9088" i="187"/>
  <c r="C9087" i="187"/>
  <c r="C9086" i="187"/>
  <c r="C9085" i="187"/>
  <c r="C9084" i="187"/>
  <c r="C9083" i="187"/>
  <c r="C9082" i="187"/>
  <c r="C9062" i="187"/>
  <c r="C9061" i="187"/>
  <c r="C9060" i="187"/>
  <c r="C9059" i="187"/>
  <c r="C9058" i="187"/>
  <c r="C9057" i="187"/>
  <c r="C9056" i="187"/>
  <c r="C9055" i="187"/>
  <c r="C9054" i="187"/>
  <c r="C9053" i="187"/>
  <c r="C9052" i="187"/>
  <c r="C9051" i="187"/>
  <c r="C9050" i="187"/>
  <c r="C9049" i="187"/>
  <c r="C9048" i="187"/>
  <c r="C9047" i="187"/>
  <c r="C9046" i="187"/>
  <c r="C9044" i="187"/>
  <c r="C9043" i="187"/>
  <c r="C9042" i="187"/>
  <c r="C9041" i="187"/>
  <c r="C9040" i="187"/>
  <c r="C9039" i="187"/>
  <c r="C9038" i="187"/>
  <c r="C9037" i="187"/>
  <c r="C9036" i="187"/>
  <c r="C9035" i="187"/>
  <c r="C9034" i="187"/>
  <c r="C9033" i="187"/>
  <c r="C9032" i="187"/>
  <c r="C9031" i="187"/>
  <c r="C9030" i="187"/>
  <c r="C9029" i="187"/>
  <c r="C9028" i="187"/>
  <c r="C9008" i="187"/>
  <c r="C9007" i="187"/>
  <c r="C9006" i="187"/>
  <c r="C9005" i="187"/>
  <c r="C9004" i="187"/>
  <c r="C9003" i="187"/>
  <c r="C9002" i="187"/>
  <c r="C9001" i="187"/>
  <c r="C9000" i="187"/>
  <c r="C8999" i="187"/>
  <c r="C8998" i="187"/>
  <c r="C8997" i="187"/>
  <c r="C8996" i="187"/>
  <c r="C8995" i="187"/>
  <c r="C8994" i="187"/>
  <c r="C8993" i="187"/>
  <c r="C8992" i="187"/>
  <c r="C8990" i="187"/>
  <c r="C8989" i="187"/>
  <c r="C8988" i="187"/>
  <c r="C8987" i="187"/>
  <c r="C8986" i="187"/>
  <c r="C8985" i="187"/>
  <c r="C8984" i="187"/>
  <c r="C8983" i="187"/>
  <c r="C8982" i="187"/>
  <c r="C8981" i="187"/>
  <c r="C8980" i="187"/>
  <c r="C8979" i="187"/>
  <c r="C8978" i="187"/>
  <c r="C8977" i="187"/>
  <c r="C8976" i="187"/>
  <c r="C8975" i="187"/>
  <c r="C8974" i="187"/>
  <c r="C8954" i="187"/>
  <c r="C8953" i="187"/>
  <c r="C8952" i="187"/>
  <c r="C8951" i="187"/>
  <c r="C8950" i="187"/>
  <c r="C8949" i="187"/>
  <c r="C8948" i="187"/>
  <c r="C8947" i="187"/>
  <c r="C8946" i="187"/>
  <c r="C8945" i="187"/>
  <c r="C8944" i="187"/>
  <c r="C8943" i="187"/>
  <c r="C8942" i="187"/>
  <c r="C8941" i="187"/>
  <c r="C8940" i="187"/>
  <c r="C8939" i="187"/>
  <c r="C8938" i="187"/>
  <c r="C8936" i="187"/>
  <c r="C8935" i="187"/>
  <c r="C8934" i="187"/>
  <c r="C8933" i="187"/>
  <c r="C8932" i="187"/>
  <c r="C8931" i="187"/>
  <c r="C8930" i="187"/>
  <c r="C8929" i="187"/>
  <c r="C8928" i="187"/>
  <c r="C8927" i="187"/>
  <c r="C8926" i="187"/>
  <c r="C8925" i="187"/>
  <c r="C8924" i="187"/>
  <c r="C8923" i="187"/>
  <c r="C8922" i="187"/>
  <c r="C8921" i="187"/>
  <c r="C8920" i="187"/>
  <c r="C8900" i="187"/>
  <c r="C8899" i="187"/>
  <c r="C8898" i="187"/>
  <c r="C8897" i="187"/>
  <c r="C8896" i="187"/>
  <c r="C8895" i="187"/>
  <c r="C8894" i="187"/>
  <c r="C8893" i="187"/>
  <c r="C8892" i="187"/>
  <c r="C8891" i="187"/>
  <c r="C8890" i="187"/>
  <c r="C8889" i="187"/>
  <c r="C8888" i="187"/>
  <c r="C8887" i="187"/>
  <c r="C8886" i="187"/>
  <c r="C8885" i="187"/>
  <c r="C8884" i="187"/>
  <c r="C8882" i="187"/>
  <c r="C8881" i="187"/>
  <c r="C8880" i="187"/>
  <c r="C8879" i="187"/>
  <c r="C8878" i="187"/>
  <c r="C8877" i="187"/>
  <c r="C8876" i="187"/>
  <c r="C8875" i="187"/>
  <c r="C8874" i="187"/>
  <c r="C8873" i="187"/>
  <c r="C8872" i="187"/>
  <c r="C8871" i="187"/>
  <c r="C8870" i="187"/>
  <c r="C8869" i="187"/>
  <c r="C8868" i="187"/>
  <c r="C8867" i="187"/>
  <c r="C8866" i="187"/>
  <c r="C8846" i="187"/>
  <c r="C8845" i="187"/>
  <c r="C8844" i="187"/>
  <c r="C8843" i="187"/>
  <c r="C8842" i="187"/>
  <c r="C8841" i="187"/>
  <c r="C8840" i="187"/>
  <c r="C8839" i="187"/>
  <c r="C8838" i="187"/>
  <c r="C8837" i="187"/>
  <c r="C8836" i="187"/>
  <c r="C8835" i="187"/>
  <c r="C8834" i="187"/>
  <c r="C8833" i="187"/>
  <c r="C8832" i="187"/>
  <c r="C8831" i="187"/>
  <c r="C8830" i="187"/>
  <c r="C8828" i="187"/>
  <c r="C8827" i="187"/>
  <c r="C8826" i="187"/>
  <c r="C8825" i="187"/>
  <c r="C8824" i="187"/>
  <c r="C8823" i="187"/>
  <c r="C8822" i="187"/>
  <c r="C8821" i="187"/>
  <c r="C8820" i="187"/>
  <c r="C8819" i="187"/>
  <c r="C8818" i="187"/>
  <c r="C8817" i="187"/>
  <c r="C8816" i="187"/>
  <c r="C8815" i="187"/>
  <c r="C8814" i="187"/>
  <c r="C8813" i="187"/>
  <c r="C8812" i="187"/>
  <c r="C8792" i="187"/>
  <c r="C8791" i="187"/>
  <c r="C8790" i="187"/>
  <c r="C8789" i="187"/>
  <c r="C8788" i="187"/>
  <c r="C8787" i="187"/>
  <c r="C8786" i="187"/>
  <c r="C8785" i="187"/>
  <c r="C8784" i="187"/>
  <c r="C8783" i="187"/>
  <c r="C8782" i="187"/>
  <c r="C8781" i="187"/>
  <c r="C8780" i="187"/>
  <c r="C8779" i="187"/>
  <c r="C8778" i="187"/>
  <c r="C8777" i="187"/>
  <c r="C8776" i="187"/>
  <c r="C8774" i="187"/>
  <c r="C8773" i="187"/>
  <c r="C8772" i="187"/>
  <c r="C8771" i="187"/>
  <c r="C8770" i="187"/>
  <c r="C8769" i="187"/>
  <c r="C8768" i="187"/>
  <c r="C8767" i="187"/>
  <c r="C8766" i="187"/>
  <c r="C8765" i="187"/>
  <c r="C8764" i="187"/>
  <c r="C8763" i="187"/>
  <c r="C8762" i="187"/>
  <c r="C8761" i="187"/>
  <c r="C8760" i="187"/>
  <c r="C8759" i="187"/>
  <c r="C8758" i="187"/>
  <c r="K26" i="287"/>
  <c r="F8736" i="187"/>
  <c r="F8735" i="187"/>
  <c r="F8734" i="187"/>
  <c r="F8733" i="187"/>
  <c r="F8732" i="187"/>
  <c r="F8731" i="187"/>
  <c r="F8730" i="187"/>
  <c r="F8729" i="187"/>
  <c r="F8727" i="187"/>
  <c r="F8725" i="187"/>
  <c r="F8724" i="187"/>
  <c r="F8723" i="187"/>
  <c r="J26" i="287"/>
  <c r="F8718" i="187"/>
  <c r="F8717" i="187"/>
  <c r="F8716" i="187"/>
  <c r="F8715" i="187"/>
  <c r="F8714" i="187"/>
  <c r="F8713" i="187"/>
  <c r="F8712" i="187"/>
  <c r="F8711" i="187"/>
  <c r="F8709" i="187"/>
  <c r="F8707" i="187"/>
  <c r="F8706" i="187"/>
  <c r="F8705" i="187"/>
  <c r="C8738" i="187"/>
  <c r="C8737" i="187"/>
  <c r="C8736" i="187"/>
  <c r="C8735" i="187"/>
  <c r="C8734" i="187"/>
  <c r="C8733" i="187"/>
  <c r="C8732" i="187"/>
  <c r="C8731" i="187"/>
  <c r="C8730" i="187"/>
  <c r="C8729" i="187"/>
  <c r="C8728" i="187"/>
  <c r="C8727" i="187"/>
  <c r="C8726" i="187"/>
  <c r="C8725" i="187"/>
  <c r="C8724" i="187"/>
  <c r="C8723" i="187"/>
  <c r="C8722" i="187"/>
  <c r="C8720" i="187"/>
  <c r="C8719" i="187"/>
  <c r="C8718" i="187"/>
  <c r="C8717" i="187"/>
  <c r="C8716" i="187"/>
  <c r="C8715" i="187"/>
  <c r="C8714" i="187"/>
  <c r="C8713" i="187"/>
  <c r="C8712" i="187"/>
  <c r="C8711" i="187"/>
  <c r="C8710" i="187"/>
  <c r="C8709" i="187"/>
  <c r="C8708" i="187"/>
  <c r="C8707" i="187"/>
  <c r="C8706" i="187"/>
  <c r="C8705" i="187"/>
  <c r="C8704" i="187"/>
  <c r="H26" i="287"/>
  <c r="F8682" i="187"/>
  <c r="F8681" i="187"/>
  <c r="F8680" i="187"/>
  <c r="F8679" i="187"/>
  <c r="F8678" i="187"/>
  <c r="F8677" i="187"/>
  <c r="F8676" i="187"/>
  <c r="F8675" i="187"/>
  <c r="F8673" i="187"/>
  <c r="F8671" i="187"/>
  <c r="F8670" i="187"/>
  <c r="F8669" i="187"/>
  <c r="G26" i="287"/>
  <c r="F8664" i="187"/>
  <c r="F8663" i="187"/>
  <c r="F8662" i="187"/>
  <c r="F8661" i="187"/>
  <c r="F8660" i="187"/>
  <c r="F8659" i="187"/>
  <c r="F8658" i="187"/>
  <c r="F8657" i="187"/>
  <c r="F8655" i="187"/>
  <c r="F8653" i="187"/>
  <c r="F8652" i="187"/>
  <c r="F8651" i="187"/>
  <c r="C8684" i="187"/>
  <c r="C8683" i="187"/>
  <c r="C8682" i="187"/>
  <c r="C8681" i="187"/>
  <c r="C8680" i="187"/>
  <c r="C8679" i="187"/>
  <c r="C8678" i="187"/>
  <c r="C8677" i="187"/>
  <c r="C8676" i="187"/>
  <c r="C8675" i="187"/>
  <c r="C8674" i="187"/>
  <c r="C8673" i="187"/>
  <c r="C8672" i="187"/>
  <c r="C8671" i="187"/>
  <c r="C8670" i="187"/>
  <c r="C8669" i="187"/>
  <c r="C8668" i="187"/>
  <c r="C8666" i="187"/>
  <c r="C8665" i="187"/>
  <c r="C8664" i="187"/>
  <c r="C8663" i="187"/>
  <c r="C8662" i="187"/>
  <c r="C8661" i="187"/>
  <c r="C8660" i="187"/>
  <c r="C8659" i="187"/>
  <c r="C8658" i="187"/>
  <c r="C8657" i="187"/>
  <c r="C8656" i="187"/>
  <c r="C8655" i="187"/>
  <c r="C8654" i="187"/>
  <c r="C8653" i="187"/>
  <c r="C8652" i="187"/>
  <c r="C8651" i="187"/>
  <c r="C8650" i="187"/>
  <c r="E26" i="287"/>
  <c r="F8628" i="187"/>
  <c r="F8627" i="187"/>
  <c r="F8626" i="187"/>
  <c r="F8625" i="187"/>
  <c r="F8624" i="187"/>
  <c r="F8623" i="187"/>
  <c r="F8622" i="187"/>
  <c r="F8621" i="187"/>
  <c r="F8619" i="187"/>
  <c r="F8617" i="187"/>
  <c r="F8616" i="187"/>
  <c r="F8615" i="187"/>
  <c r="D26" i="287"/>
  <c r="F8610" i="187"/>
  <c r="F8609" i="187"/>
  <c r="F8608" i="187"/>
  <c r="F8607" i="187"/>
  <c r="F8606" i="187"/>
  <c r="F8605" i="187"/>
  <c r="F8604" i="187"/>
  <c r="F8603" i="187"/>
  <c r="F8601" i="187"/>
  <c r="F8599" i="187"/>
  <c r="F8598" i="187"/>
  <c r="F8597" i="187"/>
  <c r="C8630" i="187"/>
  <c r="C8629" i="187"/>
  <c r="C8628" i="187"/>
  <c r="C8627" i="187"/>
  <c r="C8626" i="187"/>
  <c r="C8625" i="187"/>
  <c r="C8624" i="187"/>
  <c r="C8623" i="187"/>
  <c r="C8622" i="187"/>
  <c r="C8621" i="187"/>
  <c r="C8620" i="187"/>
  <c r="C8619" i="187"/>
  <c r="C8618" i="187"/>
  <c r="C8617" i="187"/>
  <c r="C8616" i="187"/>
  <c r="C8615" i="187"/>
  <c r="C8614" i="187"/>
  <c r="C8612" i="187"/>
  <c r="C8611" i="187"/>
  <c r="C8610" i="187"/>
  <c r="C8609" i="187"/>
  <c r="C8608" i="187"/>
  <c r="C8607" i="187"/>
  <c r="C8606" i="187"/>
  <c r="C8605" i="187"/>
  <c r="C8604" i="187"/>
  <c r="C8603" i="187"/>
  <c r="C8602" i="187"/>
  <c r="C8601" i="187"/>
  <c r="C8600" i="187"/>
  <c r="C8599" i="187"/>
  <c r="C8598" i="187"/>
  <c r="C8597" i="187"/>
  <c r="C8596" i="187"/>
  <c r="F9508" i="187"/>
  <c r="F9507" i="187"/>
  <c r="F9506" i="187"/>
  <c r="F9505" i="187"/>
  <c r="F9504" i="187"/>
  <c r="F9502" i="187"/>
  <c r="F9501" i="187"/>
  <c r="F9499" i="187"/>
  <c r="F9498" i="187"/>
  <c r="F9497" i="187"/>
  <c r="F9496" i="187"/>
  <c r="F9495" i="187"/>
  <c r="F9493" i="187"/>
  <c r="F9492" i="187"/>
  <c r="F9494" i="187"/>
  <c r="C9508" i="187"/>
  <c r="B1365" i="188" s="1"/>
  <c r="C9507" i="187"/>
  <c r="C9505" i="187"/>
  <c r="C9504" i="187"/>
  <c r="C9502" i="187"/>
  <c r="C9501" i="187"/>
  <c r="C9499" i="187"/>
  <c r="C9498" i="187"/>
  <c r="C9496" i="187"/>
  <c r="C9495" i="187"/>
  <c r="C9493" i="187"/>
  <c r="C9492" i="187"/>
  <c r="J71" i="230"/>
  <c r="F630" i="187" s="1"/>
  <c r="C72" i="230"/>
  <c r="D72" i="230"/>
  <c r="E72" i="230"/>
  <c r="F72" i="230"/>
  <c r="G72" i="230"/>
  <c r="H72" i="230"/>
  <c r="I72" i="230"/>
  <c r="J73" i="230"/>
  <c r="F632" i="187" s="1"/>
  <c r="J77" i="230"/>
  <c r="F636" i="187" s="1"/>
  <c r="J78" i="230"/>
  <c r="J79" i="230"/>
  <c r="F638" i="187" s="1"/>
  <c r="J80" i="230"/>
  <c r="F639" i="187" s="1"/>
  <c r="J81" i="230"/>
  <c r="F640" i="187" s="1"/>
  <c r="J70" i="230"/>
  <c r="F629" i="187"/>
  <c r="J57" i="230"/>
  <c r="F616" i="187" s="1"/>
  <c r="C58" i="230"/>
  <c r="D58" i="230"/>
  <c r="D68" i="230" s="1"/>
  <c r="E58" i="230"/>
  <c r="F58" i="230"/>
  <c r="G58" i="230"/>
  <c r="G68" i="230" s="1"/>
  <c r="H58" i="230"/>
  <c r="H68" i="230" s="1"/>
  <c r="I58" i="230"/>
  <c r="J59" i="230"/>
  <c r="F618" i="187" s="1"/>
  <c r="J63" i="230"/>
  <c r="J64" i="230"/>
  <c r="F623" i="187" s="1"/>
  <c r="J65" i="230"/>
  <c r="F624" i="187" s="1"/>
  <c r="J66" i="230"/>
  <c r="F625" i="187" s="1"/>
  <c r="J67" i="230"/>
  <c r="F626" i="187" s="1"/>
  <c r="J56" i="230"/>
  <c r="F615" i="187" s="1"/>
  <c r="F55" i="187"/>
  <c r="F133" i="187"/>
  <c r="F212" i="187"/>
  <c r="F290" i="187"/>
  <c r="F368" i="187"/>
  <c r="F524" i="187"/>
  <c r="J32" i="230"/>
  <c r="F591" i="187" s="1"/>
  <c r="J36" i="230"/>
  <c r="F595" i="187" s="1"/>
  <c r="J37" i="230"/>
  <c r="F596" i="187" s="1"/>
  <c r="J38" i="230"/>
  <c r="F597" i="187" s="1"/>
  <c r="J39" i="230"/>
  <c r="F598" i="187" s="1"/>
  <c r="J40" i="230"/>
  <c r="F599" i="187" s="1"/>
  <c r="J41" i="230"/>
  <c r="F600" i="187" s="1"/>
  <c r="J31" i="230"/>
  <c r="J10" i="230"/>
  <c r="J13" i="230"/>
  <c r="J14" i="230"/>
  <c r="F573" i="187" s="1"/>
  <c r="J15" i="230"/>
  <c r="F574" i="187" s="1"/>
  <c r="J16" i="230"/>
  <c r="F575" i="187" s="1"/>
  <c r="J17" i="230"/>
  <c r="F576" i="187" s="1"/>
  <c r="J18" i="230"/>
  <c r="F577" i="187" s="1"/>
  <c r="J19" i="230"/>
  <c r="F578" i="187" s="1"/>
  <c r="J23" i="230"/>
  <c r="F582" i="187" s="1"/>
  <c r="J24" i="230"/>
  <c r="F583" i="187" s="1"/>
  <c r="J25" i="230"/>
  <c r="F584" i="187" s="1"/>
  <c r="J26" i="230"/>
  <c r="F585" i="187" s="1"/>
  <c r="J27" i="230"/>
  <c r="F586" i="187" s="1"/>
  <c r="C22" i="309"/>
  <c r="F9835" i="187" s="1"/>
  <c r="C9592" i="187"/>
  <c r="B1421" i="188" s="1"/>
  <c r="F9592" i="187"/>
  <c r="F8518" i="187"/>
  <c r="F8517" i="187"/>
  <c r="E8" i="257"/>
  <c r="E9" i="257"/>
  <c r="E10" i="257"/>
  <c r="F7042" i="187" s="1"/>
  <c r="E7" i="257"/>
  <c r="F9864" i="187"/>
  <c r="C9864" i="187"/>
  <c r="B1588" i="188" s="1"/>
  <c r="C9859" i="187"/>
  <c r="B1587" i="188" s="1"/>
  <c r="C9855" i="187"/>
  <c r="C9856" i="187"/>
  <c r="B1586" i="188" s="1"/>
  <c r="C9857" i="187"/>
  <c r="C9858" i="187"/>
  <c r="C9839" i="187"/>
  <c r="B1572" i="188" s="1"/>
  <c r="C9842" i="187"/>
  <c r="B1573" i="188" s="1"/>
  <c r="C9843" i="187"/>
  <c r="B1574" i="188" s="1"/>
  <c r="C9844" i="187"/>
  <c r="B1575" i="188" s="1"/>
  <c r="C9845" i="187"/>
  <c r="B1576" i="188" s="1"/>
  <c r="C9846" i="187"/>
  <c r="B1577" i="188" s="1"/>
  <c r="C9847" i="187"/>
  <c r="B1578" i="188" s="1"/>
  <c r="C9848" i="187"/>
  <c r="B1579" i="188" s="1"/>
  <c r="C9849" i="187"/>
  <c r="B1580" i="188" s="1"/>
  <c r="C9850" i="187"/>
  <c r="B1581" i="188" s="1"/>
  <c r="C9851" i="187"/>
  <c r="B1582" i="188" s="1"/>
  <c r="C9852" i="187"/>
  <c r="B1583" i="188" s="1"/>
  <c r="C9853" i="187"/>
  <c r="B1584" i="188" s="1"/>
  <c r="F9843" i="187"/>
  <c r="F9844" i="187"/>
  <c r="F9845" i="187"/>
  <c r="F9846" i="187"/>
  <c r="F9848" i="187"/>
  <c r="F9849" i="187"/>
  <c r="C19" i="311"/>
  <c r="F9850" i="187" s="1"/>
  <c r="F9851" i="187"/>
  <c r="F9852" i="187"/>
  <c r="F9853" i="187"/>
  <c r="F9842" i="187"/>
  <c r="F9856" i="187"/>
  <c r="F9861" i="187"/>
  <c r="F9860" i="187"/>
  <c r="F9859" i="187"/>
  <c r="C9860" i="187"/>
  <c r="C9861" i="187"/>
  <c r="C9838" i="187"/>
  <c r="C9840" i="187"/>
  <c r="C9841" i="187"/>
  <c r="F9824" i="187"/>
  <c r="C9804" i="187"/>
  <c r="B1537" i="188" s="1"/>
  <c r="C9801" i="187"/>
  <c r="B1534" i="188" s="1"/>
  <c r="C9767" i="187"/>
  <c r="B1527" i="188" s="1"/>
  <c r="C9768" i="187"/>
  <c r="B1528" i="188" s="1"/>
  <c r="C9769" i="187"/>
  <c r="B1529" i="188" s="1"/>
  <c r="C9770" i="187"/>
  <c r="B1530" i="188" s="1"/>
  <c r="C9771" i="187"/>
  <c r="B1531" i="188" s="1"/>
  <c r="C9772" i="187"/>
  <c r="B1532" i="188" s="1"/>
  <c r="C9773" i="187"/>
  <c r="B1533" i="188" s="1"/>
  <c r="C9748" i="187"/>
  <c r="B1508" i="188" s="1"/>
  <c r="C9749" i="187"/>
  <c r="B1509" i="188" s="1"/>
  <c r="C9750" i="187"/>
  <c r="B1510" i="188" s="1"/>
  <c r="C9751" i="187"/>
  <c r="B1511" i="188" s="1"/>
  <c r="C9752" i="187"/>
  <c r="B1512" i="188" s="1"/>
  <c r="C9753" i="187"/>
  <c r="B1513" i="188" s="1"/>
  <c r="C9754" i="187"/>
  <c r="B1514" i="188" s="1"/>
  <c r="C9755" i="187"/>
  <c r="B1515" i="188" s="1"/>
  <c r="C9756" i="187"/>
  <c r="B1516" i="188" s="1"/>
  <c r="C9757" i="187"/>
  <c r="B1517" i="188" s="1"/>
  <c r="C9758" i="187"/>
  <c r="B1518" i="188" s="1"/>
  <c r="C9759" i="187"/>
  <c r="B1519" i="188" s="1"/>
  <c r="C9760" i="187"/>
  <c r="B1520" i="188" s="1"/>
  <c r="C9761" i="187"/>
  <c r="B1521" i="188" s="1"/>
  <c r="C9762" i="187"/>
  <c r="B1522" i="188" s="1"/>
  <c r="C9763" i="187"/>
  <c r="B1523" i="188" s="1"/>
  <c r="C9764" i="187"/>
  <c r="B1524" i="188" s="1"/>
  <c r="B1525" i="188"/>
  <c r="C9766" i="187"/>
  <c r="B1526" i="188" s="1"/>
  <c r="F9804" i="187"/>
  <c r="F9800" i="187"/>
  <c r="F9799" i="187"/>
  <c r="F9798" i="187"/>
  <c r="F9797" i="187"/>
  <c r="F29" i="304"/>
  <c r="F9796" i="187" s="1"/>
  <c r="F9795" i="187"/>
  <c r="F9794" i="187"/>
  <c r="F9791" i="187"/>
  <c r="F9790" i="187"/>
  <c r="F9789" i="187"/>
  <c r="F9788" i="187"/>
  <c r="E29" i="304"/>
  <c r="F9787" i="187" s="1"/>
  <c r="F9786" i="187"/>
  <c r="F9785" i="187"/>
  <c r="F9782" i="187"/>
  <c r="F9781" i="187"/>
  <c r="F9780" i="187"/>
  <c r="F9779" i="187"/>
  <c r="D29" i="304"/>
  <c r="F9778" i="187" s="1"/>
  <c r="F9777" i="187"/>
  <c r="F9776" i="187"/>
  <c r="F9773" i="187"/>
  <c r="F9772" i="187"/>
  <c r="F9771" i="187"/>
  <c r="F9770" i="187"/>
  <c r="C29" i="304"/>
  <c r="F9769" i="187" s="1"/>
  <c r="F9768" i="187"/>
  <c r="F9767" i="187"/>
  <c r="C9800" i="187"/>
  <c r="C9799" i="187"/>
  <c r="C9798" i="187"/>
  <c r="C9797" i="187"/>
  <c r="C9796" i="187"/>
  <c r="C9795" i="187"/>
  <c r="C9794" i="187"/>
  <c r="C9793" i="187"/>
  <c r="C9791" i="187"/>
  <c r="C9790" i="187"/>
  <c r="C9789" i="187"/>
  <c r="C9788" i="187"/>
  <c r="C9787" i="187"/>
  <c r="C9786" i="187"/>
  <c r="C9785" i="187"/>
  <c r="C9784" i="187"/>
  <c r="C9782" i="187"/>
  <c r="C9781" i="187"/>
  <c r="C9780" i="187"/>
  <c r="C9779" i="187"/>
  <c r="C9778" i="187"/>
  <c r="C9777" i="187"/>
  <c r="C9776" i="187"/>
  <c r="C9775" i="187"/>
  <c r="F9750" i="187"/>
  <c r="F9751" i="187"/>
  <c r="F9752" i="187"/>
  <c r="F9753" i="187"/>
  <c r="F9754" i="187"/>
  <c r="F9755" i="187"/>
  <c r="F9756" i="187"/>
  <c r="F9757" i="187"/>
  <c r="F9758" i="187"/>
  <c r="F9759" i="187"/>
  <c r="F9760" i="187"/>
  <c r="F9761" i="187"/>
  <c r="F9749" i="187"/>
  <c r="C9741" i="187"/>
  <c r="B1501" i="188" s="1"/>
  <c r="C9742" i="187"/>
  <c r="B1502" i="188" s="1"/>
  <c r="C9743" i="187"/>
  <c r="B1503" i="188" s="1"/>
  <c r="C9744" i="187"/>
  <c r="B1504" i="188" s="1"/>
  <c r="C9745" i="187"/>
  <c r="B1505" i="188" s="1"/>
  <c r="C9732" i="187"/>
  <c r="B1492" i="188" s="1"/>
  <c r="C9733" i="187"/>
  <c r="B1493" i="188" s="1"/>
  <c r="C9734" i="187"/>
  <c r="B1494" i="188"/>
  <c r="C9735" i="187"/>
  <c r="B1495" i="188" s="1"/>
  <c r="C9736" i="187"/>
  <c r="B1496" i="188" s="1"/>
  <c r="C9737" i="187"/>
  <c r="B1497" i="188" s="1"/>
  <c r="C9738" i="187"/>
  <c r="B1498" i="188" s="1"/>
  <c r="C9739" i="187"/>
  <c r="B1499" i="188" s="1"/>
  <c r="C9740" i="187"/>
  <c r="B1500" i="188"/>
  <c r="C9731" i="187"/>
  <c r="B1491" i="188" s="1"/>
  <c r="C9661" i="187"/>
  <c r="B1490" i="188"/>
  <c r="C9652" i="187"/>
  <c r="B1481" i="188" s="1"/>
  <c r="C9653" i="187"/>
  <c r="B1482" i="188" s="1"/>
  <c r="C9654" i="187"/>
  <c r="B1483" i="188" s="1"/>
  <c r="C9655" i="187"/>
  <c r="B1484" i="188" s="1"/>
  <c r="C9656" i="187"/>
  <c r="B1485" i="188" s="1"/>
  <c r="C9657" i="187"/>
  <c r="B1486" i="188" s="1"/>
  <c r="C9658" i="187"/>
  <c r="B1487" i="188" s="1"/>
  <c r="C9659" i="187"/>
  <c r="B1488" i="188"/>
  <c r="C9660" i="187"/>
  <c r="B1489" i="188" s="1"/>
  <c r="C9641" i="187"/>
  <c r="B1470" i="188" s="1"/>
  <c r="C9642" i="187"/>
  <c r="B1471" i="188" s="1"/>
  <c r="C9643" i="187"/>
  <c r="B1472" i="188" s="1"/>
  <c r="C9644" i="187"/>
  <c r="B1473" i="188" s="1"/>
  <c r="C9645" i="187"/>
  <c r="B1474" i="188"/>
  <c r="C9646" i="187"/>
  <c r="B1475" i="188" s="1"/>
  <c r="C9647" i="187"/>
  <c r="B1476" i="188"/>
  <c r="C9648" i="187"/>
  <c r="B1477" i="188" s="1"/>
  <c r="C9649" i="187"/>
  <c r="B1478" i="188" s="1"/>
  <c r="C9650" i="187"/>
  <c r="B1479" i="188" s="1"/>
  <c r="C9651" i="187"/>
  <c r="B1480" i="188" s="1"/>
  <c r="C9630" i="187"/>
  <c r="B1459" i="188" s="1"/>
  <c r="C9631" i="187"/>
  <c r="B1460" i="188" s="1"/>
  <c r="C9632" i="187"/>
  <c r="B1461" i="188" s="1"/>
  <c r="C9633" i="187"/>
  <c r="B1462" i="188"/>
  <c r="C9634" i="187"/>
  <c r="B1463" i="188" s="1"/>
  <c r="C9635" i="187"/>
  <c r="B1464" i="188" s="1"/>
  <c r="C9636" i="187"/>
  <c r="B1465" i="188" s="1"/>
  <c r="C9637" i="187"/>
  <c r="B1466" i="188" s="1"/>
  <c r="C9638" i="187"/>
  <c r="B1467" i="188" s="1"/>
  <c r="C9639" i="187"/>
  <c r="B1468" i="188"/>
  <c r="C9640" i="187"/>
  <c r="B1469" i="188" s="1"/>
  <c r="C9591" i="187"/>
  <c r="B1420" i="188"/>
  <c r="B1422" i="188"/>
  <c r="C9594" i="187"/>
  <c r="B1423" i="188" s="1"/>
  <c r="C9595" i="187"/>
  <c r="B1424" i="188" s="1"/>
  <c r="C9596" i="187"/>
  <c r="B1425" i="188" s="1"/>
  <c r="C9597" i="187"/>
  <c r="B1426" i="188" s="1"/>
  <c r="C9598" i="187"/>
  <c r="B1427" i="188" s="1"/>
  <c r="C9599" i="187"/>
  <c r="B1428" i="188" s="1"/>
  <c r="C9601" i="187"/>
  <c r="B1430" i="188" s="1"/>
  <c r="C9602" i="187"/>
  <c r="B1431" i="188" s="1"/>
  <c r="C9603" i="187"/>
  <c r="B1432" i="188" s="1"/>
  <c r="C9604" i="187"/>
  <c r="B1433" i="188" s="1"/>
  <c r="C9605" i="187"/>
  <c r="B1434" i="188" s="1"/>
  <c r="C9606" i="187"/>
  <c r="B1435" i="188" s="1"/>
  <c r="C9607" i="187"/>
  <c r="B1436" i="188" s="1"/>
  <c r="C9608" i="187"/>
  <c r="B1437" i="188" s="1"/>
  <c r="C9609" i="187"/>
  <c r="B1438" i="188" s="1"/>
  <c r="C9610" i="187"/>
  <c r="B1439" i="188" s="1"/>
  <c r="C9611" i="187"/>
  <c r="B1440" i="188" s="1"/>
  <c r="C9612" i="187"/>
  <c r="B1441" i="188" s="1"/>
  <c r="C9613" i="187"/>
  <c r="B1442" i="188" s="1"/>
  <c r="C9614" i="187"/>
  <c r="B1443" i="188" s="1"/>
  <c r="C9615" i="187"/>
  <c r="B1444" i="188" s="1"/>
  <c r="C9616" i="187"/>
  <c r="B1445" i="188" s="1"/>
  <c r="C9617" i="187"/>
  <c r="B1446" i="188" s="1"/>
  <c r="C9618" i="187"/>
  <c r="B1447" i="188" s="1"/>
  <c r="C9619" i="187"/>
  <c r="B1448" i="188" s="1"/>
  <c r="C9620" i="187"/>
  <c r="B1449" i="188" s="1"/>
  <c r="C9621" i="187"/>
  <c r="B1450" i="188" s="1"/>
  <c r="C9622" i="187"/>
  <c r="B1451" i="188" s="1"/>
  <c r="C9623" i="187"/>
  <c r="B1452" i="188" s="1"/>
  <c r="C9624" i="187"/>
  <c r="B1453" i="188" s="1"/>
  <c r="C9625" i="187"/>
  <c r="B1454" i="188" s="1"/>
  <c r="C9626" i="187"/>
  <c r="B1455" i="188" s="1"/>
  <c r="C9627" i="187"/>
  <c r="B1456" i="188" s="1"/>
  <c r="C9628" i="187"/>
  <c r="B1457" i="188" s="1"/>
  <c r="C9629" i="187"/>
  <c r="B1458" i="188" s="1"/>
  <c r="F9732" i="187"/>
  <c r="F9734" i="187"/>
  <c r="F9735" i="187"/>
  <c r="F9736" i="187"/>
  <c r="F9738" i="187"/>
  <c r="F9740" i="187"/>
  <c r="F9741" i="187"/>
  <c r="F9742" i="187"/>
  <c r="F9743" i="187"/>
  <c r="F9745" i="187"/>
  <c r="C9730" i="187"/>
  <c r="F9730" i="187"/>
  <c r="F9729" i="187"/>
  <c r="F9728" i="187"/>
  <c r="F9727" i="187"/>
  <c r="F9726" i="187"/>
  <c r="F9725" i="187"/>
  <c r="F9724" i="187"/>
  <c r="F9723" i="187"/>
  <c r="F9722" i="187"/>
  <c r="F9721" i="187"/>
  <c r="F9720" i="187"/>
  <c r="F9719" i="187"/>
  <c r="F9718" i="187"/>
  <c r="F9717" i="187"/>
  <c r="F9716" i="187"/>
  <c r="F9715" i="187"/>
  <c r="F9714" i="187"/>
  <c r="F9713" i="187"/>
  <c r="F9712" i="187"/>
  <c r="F9711" i="187"/>
  <c r="F9710" i="187"/>
  <c r="F9707" i="187"/>
  <c r="F9706" i="187"/>
  <c r="F9705" i="187"/>
  <c r="F9704" i="187"/>
  <c r="F9703" i="187"/>
  <c r="F9702" i="187"/>
  <c r="F9701" i="187"/>
  <c r="F9699" i="187"/>
  <c r="D47" i="303"/>
  <c r="F9698" i="187" s="1"/>
  <c r="F9697" i="187"/>
  <c r="F9696" i="187"/>
  <c r="F9695" i="187"/>
  <c r="F9694" i="187"/>
  <c r="F9693" i="187"/>
  <c r="F9692" i="187"/>
  <c r="F9691" i="187"/>
  <c r="F9690" i="187"/>
  <c r="F9688" i="187"/>
  <c r="D34" i="303"/>
  <c r="F9684" i="187"/>
  <c r="F9683" i="187"/>
  <c r="F9682" i="187"/>
  <c r="F9681" i="187"/>
  <c r="F9680" i="187"/>
  <c r="F9679" i="187"/>
  <c r="F9678" i="187"/>
  <c r="F9677" i="187"/>
  <c r="F9676" i="187"/>
  <c r="F9675" i="187"/>
  <c r="F9673" i="187"/>
  <c r="F9671" i="187"/>
  <c r="F9670" i="187"/>
  <c r="F9668" i="187"/>
  <c r="F9667" i="187"/>
  <c r="F9666" i="187"/>
  <c r="F9665" i="187"/>
  <c r="F9664" i="187"/>
  <c r="C9729" i="187"/>
  <c r="C9728" i="187"/>
  <c r="C9727" i="187"/>
  <c r="C9726" i="187"/>
  <c r="C9725" i="187"/>
  <c r="C9724" i="187"/>
  <c r="C9723" i="187"/>
  <c r="C9722" i="187"/>
  <c r="C9721" i="187"/>
  <c r="C9720" i="187"/>
  <c r="C9719" i="187"/>
  <c r="C9718" i="187"/>
  <c r="C9717" i="187"/>
  <c r="C9716" i="187"/>
  <c r="C9715" i="187"/>
  <c r="C9714" i="187"/>
  <c r="C9713" i="187"/>
  <c r="C9712" i="187"/>
  <c r="C9711" i="187"/>
  <c r="C9710" i="187"/>
  <c r="C9709" i="187"/>
  <c r="C9708" i="187"/>
  <c r="C9707" i="187"/>
  <c r="C9706" i="187"/>
  <c r="C9705" i="187"/>
  <c r="C9704" i="187"/>
  <c r="C9703" i="187"/>
  <c r="C9702" i="187"/>
  <c r="C9701" i="187"/>
  <c r="C9700" i="187"/>
  <c r="C9699" i="187"/>
  <c r="C9698" i="187"/>
  <c r="C9697" i="187"/>
  <c r="C9696" i="187"/>
  <c r="C9695" i="187"/>
  <c r="C9694" i="187"/>
  <c r="C9693" i="187"/>
  <c r="C9692" i="187"/>
  <c r="C9691" i="187"/>
  <c r="C9690" i="187"/>
  <c r="C9689" i="187"/>
  <c r="C9688" i="187"/>
  <c r="C9687" i="187"/>
  <c r="C9686" i="187"/>
  <c r="C9685" i="187"/>
  <c r="C9684" i="187"/>
  <c r="C9683" i="187"/>
  <c r="C9682" i="187"/>
  <c r="C9681" i="187"/>
  <c r="C9680" i="187"/>
  <c r="C9679" i="187"/>
  <c r="C9678" i="187"/>
  <c r="C9677" i="187"/>
  <c r="C9676" i="187"/>
  <c r="C9675" i="187"/>
  <c r="C9674" i="187"/>
  <c r="C9673" i="187"/>
  <c r="C9672" i="187"/>
  <c r="C9671" i="187"/>
  <c r="C9670" i="187"/>
  <c r="C9668" i="187"/>
  <c r="C9667" i="187"/>
  <c r="C9666" i="187"/>
  <c r="C9665" i="187"/>
  <c r="C9664" i="187"/>
  <c r="C9663" i="187"/>
  <c r="F9661" i="187"/>
  <c r="F9660" i="187"/>
  <c r="F9659" i="187"/>
  <c r="F9658" i="187"/>
  <c r="F9657" i="187"/>
  <c r="F9656" i="187"/>
  <c r="F9655" i="187"/>
  <c r="F9654" i="187"/>
  <c r="F9653" i="187"/>
  <c r="F9652" i="187"/>
  <c r="F9651" i="187"/>
  <c r="F9650" i="187"/>
  <c r="F9649" i="187"/>
  <c r="F9648" i="187"/>
  <c r="F9647" i="187"/>
  <c r="F9646" i="187"/>
  <c r="F9645" i="187"/>
  <c r="F9644" i="187"/>
  <c r="F9643" i="187"/>
  <c r="F9642" i="187"/>
  <c r="F9641" i="187"/>
  <c r="F9638" i="187"/>
  <c r="F9637" i="187"/>
  <c r="F9636" i="187"/>
  <c r="F9635" i="187"/>
  <c r="F9634" i="187"/>
  <c r="F9633" i="187"/>
  <c r="F9632" i="187"/>
  <c r="F9630" i="187"/>
  <c r="C47" i="303"/>
  <c r="F9629" i="187" s="1"/>
  <c r="F9628" i="187"/>
  <c r="F9627" i="187"/>
  <c r="F9626" i="187"/>
  <c r="F9625" i="187"/>
  <c r="F9624" i="187"/>
  <c r="F9623" i="187"/>
  <c r="F9622" i="187"/>
  <c r="F9621" i="187"/>
  <c r="F9619" i="187"/>
  <c r="C34" i="303"/>
  <c r="C35" i="303" s="1"/>
  <c r="F9617" i="187" s="1"/>
  <c r="F9615" i="187"/>
  <c r="F9614" i="187"/>
  <c r="F9613" i="187"/>
  <c r="F9612" i="187"/>
  <c r="F9611" i="187"/>
  <c r="F9610" i="187"/>
  <c r="F9609" i="187"/>
  <c r="F9608" i="187"/>
  <c r="F9607" i="187"/>
  <c r="F9606" i="187"/>
  <c r="F9604" i="187"/>
  <c r="F9602" i="187"/>
  <c r="F9601" i="187"/>
  <c r="F9598" i="187"/>
  <c r="F9597" i="187"/>
  <c r="F9596" i="187"/>
  <c r="F9595" i="187"/>
  <c r="F9486" i="187"/>
  <c r="I12" i="298"/>
  <c r="F9485" i="187" s="1"/>
  <c r="F9484" i="187"/>
  <c r="I10" i="298"/>
  <c r="F9483" i="187" s="1"/>
  <c r="C8455" i="187"/>
  <c r="B1101" i="188" s="1"/>
  <c r="C7595" i="187"/>
  <c r="B1077" i="188" s="1"/>
  <c r="C7596" i="187"/>
  <c r="B1078" i="188" s="1"/>
  <c r="F7616" i="187"/>
  <c r="F7615" i="187"/>
  <c r="F7614" i="187"/>
  <c r="F7613" i="187"/>
  <c r="F7609" i="187"/>
  <c r="F7608" i="187"/>
  <c r="F7607" i="187"/>
  <c r="F7606" i="187"/>
  <c r="F7605" i="187"/>
  <c r="F7603" i="187"/>
  <c r="F7601" i="187"/>
  <c r="F7600" i="187"/>
  <c r="F7599" i="187"/>
  <c r="C8410" i="187"/>
  <c r="C8409" i="187"/>
  <c r="C8408" i="187"/>
  <c r="C8407" i="187"/>
  <c r="C8406" i="187"/>
  <c r="C8405" i="187"/>
  <c r="C8401" i="187"/>
  <c r="C8400" i="187"/>
  <c r="C8399" i="187"/>
  <c r="C8398" i="187"/>
  <c r="C8397" i="187"/>
  <c r="C8396" i="187"/>
  <c r="C8395" i="187"/>
  <c r="C8394" i="187"/>
  <c r="C8393" i="187"/>
  <c r="C8392" i="187"/>
  <c r="C8391" i="187"/>
  <c r="C8390" i="187"/>
  <c r="C8344" i="187"/>
  <c r="C8343" i="187"/>
  <c r="C8342" i="187"/>
  <c r="C8341" i="187"/>
  <c r="C8340" i="187"/>
  <c r="C8339" i="187"/>
  <c r="C8335" i="187"/>
  <c r="C8334" i="187"/>
  <c r="C8333" i="187"/>
  <c r="C8332" i="187"/>
  <c r="C8331" i="187"/>
  <c r="C8330" i="187"/>
  <c r="C8329" i="187"/>
  <c r="C8328" i="187"/>
  <c r="C8327" i="187"/>
  <c r="C8326" i="187"/>
  <c r="C8325" i="187"/>
  <c r="C8324" i="187"/>
  <c r="C8278" i="187"/>
  <c r="C8277" i="187"/>
  <c r="C8276" i="187"/>
  <c r="C8275" i="187"/>
  <c r="C8274" i="187"/>
  <c r="C8273" i="187"/>
  <c r="C8269" i="187"/>
  <c r="C8268" i="187"/>
  <c r="C8267" i="187"/>
  <c r="C8266" i="187"/>
  <c r="C8265" i="187"/>
  <c r="C8264" i="187"/>
  <c r="C8263" i="187"/>
  <c r="C8262" i="187"/>
  <c r="C8261" i="187"/>
  <c r="C8260" i="187"/>
  <c r="C8259" i="187"/>
  <c r="C8258" i="187"/>
  <c r="C8212" i="187"/>
  <c r="C8211" i="187"/>
  <c r="C8210" i="187"/>
  <c r="C8209" i="187"/>
  <c r="C8208" i="187"/>
  <c r="C8207" i="187"/>
  <c r="C8203" i="187"/>
  <c r="C8202" i="187"/>
  <c r="C8201" i="187"/>
  <c r="C8200" i="187"/>
  <c r="C8199" i="187"/>
  <c r="C8198" i="187"/>
  <c r="C8197" i="187"/>
  <c r="C8196" i="187"/>
  <c r="C8195" i="187"/>
  <c r="C8194" i="187"/>
  <c r="C8193" i="187"/>
  <c r="C8192" i="187"/>
  <c r="C8146" i="187"/>
  <c r="C8145" i="187"/>
  <c r="C8144" i="187"/>
  <c r="C8143" i="187"/>
  <c r="C8142" i="187"/>
  <c r="C8141" i="187"/>
  <c r="C8137" i="187"/>
  <c r="C8136" i="187"/>
  <c r="C8135" i="187"/>
  <c r="C8134" i="187"/>
  <c r="C8133" i="187"/>
  <c r="C8132" i="187"/>
  <c r="C8131" i="187"/>
  <c r="C8130" i="187"/>
  <c r="C8129" i="187"/>
  <c r="C8128" i="187"/>
  <c r="C8127" i="187"/>
  <c r="C8126" i="187"/>
  <c r="C8080" i="187"/>
  <c r="C8079" i="187"/>
  <c r="C8078" i="187"/>
  <c r="C8077" i="187"/>
  <c r="C8076" i="187"/>
  <c r="C8075" i="187"/>
  <c r="C8071" i="187"/>
  <c r="C8070" i="187"/>
  <c r="C8069" i="187"/>
  <c r="C8068" i="187"/>
  <c r="C8067" i="187"/>
  <c r="C8066" i="187"/>
  <c r="C8065" i="187"/>
  <c r="C8064" i="187"/>
  <c r="C8063" i="187"/>
  <c r="C8062" i="187"/>
  <c r="C8061" i="187"/>
  <c r="C8060" i="187"/>
  <c r="C8014" i="187"/>
  <c r="C8013" i="187"/>
  <c r="C8012" i="187"/>
  <c r="C8011" i="187"/>
  <c r="C8010" i="187"/>
  <c r="C8009" i="187"/>
  <c r="C8005" i="187"/>
  <c r="C8004" i="187"/>
  <c r="C8003" i="187"/>
  <c r="C8002" i="187"/>
  <c r="C8001" i="187"/>
  <c r="C8000" i="187"/>
  <c r="C7999" i="187"/>
  <c r="C7998" i="187"/>
  <c r="C7997" i="187"/>
  <c r="C7996" i="187"/>
  <c r="C7995" i="187"/>
  <c r="C7994" i="187"/>
  <c r="C7948" i="187"/>
  <c r="C7947" i="187"/>
  <c r="C7946" i="187"/>
  <c r="C7945" i="187"/>
  <c r="C7944" i="187"/>
  <c r="C7943" i="187"/>
  <c r="C7939" i="187"/>
  <c r="C7938" i="187"/>
  <c r="C7937" i="187"/>
  <c r="C7936" i="187"/>
  <c r="C7935" i="187"/>
  <c r="C7934" i="187"/>
  <c r="C7933" i="187"/>
  <c r="C7932" i="187"/>
  <c r="C7931" i="187"/>
  <c r="C7930" i="187"/>
  <c r="C7929" i="187"/>
  <c r="C7928" i="187"/>
  <c r="C7882" i="187"/>
  <c r="C7881" i="187"/>
  <c r="C7880" i="187"/>
  <c r="C7879" i="187"/>
  <c r="C7878" i="187"/>
  <c r="C7877" i="187"/>
  <c r="C7873" i="187"/>
  <c r="C7872" i="187"/>
  <c r="C7871" i="187"/>
  <c r="C7870" i="187"/>
  <c r="C7869" i="187"/>
  <c r="C7868" i="187"/>
  <c r="C7867" i="187"/>
  <c r="C7866" i="187"/>
  <c r="C7865" i="187"/>
  <c r="C7864" i="187"/>
  <c r="C7863" i="187"/>
  <c r="C7862" i="187"/>
  <c r="C7816" i="187"/>
  <c r="C7815" i="187"/>
  <c r="C7814" i="187"/>
  <c r="C7813" i="187"/>
  <c r="C7812" i="187"/>
  <c r="C7811" i="187"/>
  <c r="C7807" i="187"/>
  <c r="C7806" i="187"/>
  <c r="C7805" i="187"/>
  <c r="C7804" i="187"/>
  <c r="C7803" i="187"/>
  <c r="C7802" i="187"/>
  <c r="C7801" i="187"/>
  <c r="C7800" i="187"/>
  <c r="C7799" i="187"/>
  <c r="C7798" i="187"/>
  <c r="C7797" i="187"/>
  <c r="C7796" i="187"/>
  <c r="C7750" i="187"/>
  <c r="C7749" i="187"/>
  <c r="C7748" i="187"/>
  <c r="C7747" i="187"/>
  <c r="C7746" i="187"/>
  <c r="C7745" i="187"/>
  <c r="C7741" i="187"/>
  <c r="C7740" i="187"/>
  <c r="C7739" i="187"/>
  <c r="C7738" i="187"/>
  <c r="C7737" i="187"/>
  <c r="C7736" i="187"/>
  <c r="C7735" i="187"/>
  <c r="C7734" i="187"/>
  <c r="C7733" i="187"/>
  <c r="C7732" i="187"/>
  <c r="C7731" i="187"/>
  <c r="C7730" i="187"/>
  <c r="C7684" i="187"/>
  <c r="C7683" i="187"/>
  <c r="C7682" i="187"/>
  <c r="C7681" i="187"/>
  <c r="C7680" i="187"/>
  <c r="C7679" i="187"/>
  <c r="C7675" i="187"/>
  <c r="C7674" i="187"/>
  <c r="C7673" i="187"/>
  <c r="C7672" i="187"/>
  <c r="C7671" i="187"/>
  <c r="C7670" i="187"/>
  <c r="C7669" i="187"/>
  <c r="C7668" i="187"/>
  <c r="C7667" i="187"/>
  <c r="C7666" i="187"/>
  <c r="C7665" i="187"/>
  <c r="C7664" i="187"/>
  <c r="C7618" i="187"/>
  <c r="C7617" i="187"/>
  <c r="C7616" i="187"/>
  <c r="C7615" i="187"/>
  <c r="C7614" i="187"/>
  <c r="C7613" i="187"/>
  <c r="C7609" i="187"/>
  <c r="C7608" i="187"/>
  <c r="C7607" i="187"/>
  <c r="C7606" i="187"/>
  <c r="C7605" i="187"/>
  <c r="C7604" i="187"/>
  <c r="C7603" i="187"/>
  <c r="C7602" i="187"/>
  <c r="C7601" i="187"/>
  <c r="C7600" i="187"/>
  <c r="C7599" i="187"/>
  <c r="C7598" i="187"/>
  <c r="F7596" i="187"/>
  <c r="F7595" i="187"/>
  <c r="F9436" i="187"/>
  <c r="F9437" i="187"/>
  <c r="F9438" i="187"/>
  <c r="F9439" i="187"/>
  <c r="F9440" i="187"/>
  <c r="C9436" i="187"/>
  <c r="B1341" i="188" s="1"/>
  <c r="C9437" i="187"/>
  <c r="B1342" i="188" s="1"/>
  <c r="C9438" i="187"/>
  <c r="B1343" i="188" s="1"/>
  <c r="C9439" i="187"/>
  <c r="B1344" i="188" s="1"/>
  <c r="C9440" i="187"/>
  <c r="B1345" i="188" s="1"/>
  <c r="F9377" i="187"/>
  <c r="C9377" i="187"/>
  <c r="B1318" i="188" s="1"/>
  <c r="F9316" i="187"/>
  <c r="F9332" i="187"/>
  <c r="F9348" i="187"/>
  <c r="I14" i="293"/>
  <c r="F9364" i="187" s="1"/>
  <c r="F9300" i="187"/>
  <c r="F9284" i="187"/>
  <c r="F9268" i="187"/>
  <c r="D19" i="293"/>
  <c r="F9289" i="187"/>
  <c r="E19" i="293"/>
  <c r="F9305" i="187" s="1"/>
  <c r="F19" i="293"/>
  <c r="F9321" i="187"/>
  <c r="G19" i="293"/>
  <c r="F9337" i="187" s="1"/>
  <c r="H19" i="293"/>
  <c r="F9353" i="187" s="1"/>
  <c r="I15" i="293"/>
  <c r="F9365" i="187" s="1"/>
  <c r="I16" i="293"/>
  <c r="I17" i="293"/>
  <c r="F9367" i="187" s="1"/>
  <c r="I18" i="293"/>
  <c r="F9368" i="187" s="1"/>
  <c r="C19" i="293"/>
  <c r="F9273" i="187" s="1"/>
  <c r="C9247" i="187"/>
  <c r="B1284" i="188" s="1"/>
  <c r="C9248" i="187"/>
  <c r="B1285" i="188" s="1"/>
  <c r="C9249" i="187"/>
  <c r="B1286" i="188" s="1"/>
  <c r="C9250" i="187"/>
  <c r="B1287" i="188" s="1"/>
  <c r="F9247" i="187"/>
  <c r="F9248" i="187"/>
  <c r="F9249" i="187"/>
  <c r="F9250" i="187"/>
  <c r="B1271" i="188"/>
  <c r="C9235" i="187"/>
  <c r="B1272" i="188" s="1"/>
  <c r="C9236" i="187"/>
  <c r="B1273" i="188" s="1"/>
  <c r="C9237" i="187"/>
  <c r="B1274" i="188" s="1"/>
  <c r="C9238" i="187"/>
  <c r="B1275" i="188" s="1"/>
  <c r="C9239" i="187"/>
  <c r="B1276" i="188"/>
  <c r="C9240" i="187"/>
  <c r="B1277" i="188" s="1"/>
  <c r="C9241" i="187"/>
  <c r="B1278" i="188"/>
  <c r="F9236" i="187"/>
  <c r="F9237" i="187"/>
  <c r="F9238" i="187"/>
  <c r="F9239" i="187"/>
  <c r="F9240" i="187"/>
  <c r="F9241" i="187"/>
  <c r="F9235" i="187"/>
  <c r="C9224" i="187"/>
  <c r="B1261" i="188" s="1"/>
  <c r="B1260" i="188"/>
  <c r="F9224" i="187"/>
  <c r="B1248" i="188"/>
  <c r="B1251" i="188"/>
  <c r="B1254" i="188"/>
  <c r="B1255" i="188"/>
  <c r="B1256" i="188"/>
  <c r="C9172" i="187"/>
  <c r="B1210" i="188" s="1"/>
  <c r="C9173" i="187"/>
  <c r="B1211" i="188" s="1"/>
  <c r="C9174" i="187"/>
  <c r="B1212" i="188" s="1"/>
  <c r="C9175" i="187"/>
  <c r="B1213" i="188"/>
  <c r="C9176" i="187"/>
  <c r="B1214" i="188" s="1"/>
  <c r="C9177" i="187"/>
  <c r="B1215" i="188"/>
  <c r="C9178" i="187"/>
  <c r="B1216" i="188" s="1"/>
  <c r="C9179" i="187"/>
  <c r="B1217" i="188" s="1"/>
  <c r="C9180" i="187"/>
  <c r="B1218" i="188" s="1"/>
  <c r="C9181" i="187"/>
  <c r="B1219" i="188" s="1"/>
  <c r="C9182" i="187"/>
  <c r="B1220" i="188" s="1"/>
  <c r="C9183" i="187"/>
  <c r="B1221" i="188" s="1"/>
  <c r="C9184" i="187"/>
  <c r="B1222" i="188" s="1"/>
  <c r="C9185" i="187"/>
  <c r="B1223" i="188"/>
  <c r="C9171" i="187"/>
  <c r="B1209" i="188" s="1"/>
  <c r="F9172" i="187"/>
  <c r="F9176" i="187"/>
  <c r="F9177" i="187"/>
  <c r="F9178" i="187"/>
  <c r="F9180" i="187"/>
  <c r="F9181" i="187"/>
  <c r="F9182" i="187"/>
  <c r="F9184" i="187"/>
  <c r="F9185" i="187"/>
  <c r="C9134" i="187"/>
  <c r="L26" i="287"/>
  <c r="L27" i="287" s="1"/>
  <c r="F8756" i="187" s="1"/>
  <c r="F8754" i="187"/>
  <c r="F8753" i="187"/>
  <c r="F8752" i="187"/>
  <c r="F8751" i="187"/>
  <c r="F8750" i="187"/>
  <c r="F8749" i="187"/>
  <c r="F8748" i="187"/>
  <c r="F8747" i="187"/>
  <c r="F8745" i="187"/>
  <c r="F8743" i="187"/>
  <c r="F8742" i="187"/>
  <c r="F8741" i="187"/>
  <c r="I26" i="287"/>
  <c r="I27" i="287" s="1"/>
  <c r="F8702" i="187" s="1"/>
  <c r="F8700" i="187"/>
  <c r="F8699" i="187"/>
  <c r="F8698" i="187"/>
  <c r="F8697" i="187"/>
  <c r="F8696" i="187"/>
  <c r="F8695" i="187"/>
  <c r="F8694" i="187"/>
  <c r="F8693" i="187"/>
  <c r="F8691" i="187"/>
  <c r="F8689" i="187"/>
  <c r="F8688" i="187"/>
  <c r="F8687" i="187"/>
  <c r="F26" i="287"/>
  <c r="F8647" i="187" s="1"/>
  <c r="F8646" i="187"/>
  <c r="F8645" i="187"/>
  <c r="F8644" i="187"/>
  <c r="F8643" i="187"/>
  <c r="F8642" i="187"/>
  <c r="F8641" i="187"/>
  <c r="F8640" i="187"/>
  <c r="F8639" i="187"/>
  <c r="F8637" i="187"/>
  <c r="F8635" i="187"/>
  <c r="F8634" i="187"/>
  <c r="F8633" i="187"/>
  <c r="C26" i="287"/>
  <c r="C27" i="287" s="1"/>
  <c r="F8594" i="187" s="1"/>
  <c r="F8592" i="187"/>
  <c r="F8591" i="187"/>
  <c r="F8590" i="187"/>
  <c r="F8589" i="187"/>
  <c r="F8588" i="187"/>
  <c r="F8587" i="187"/>
  <c r="F8586" i="187"/>
  <c r="F8585" i="187"/>
  <c r="F8583" i="187"/>
  <c r="F8581" i="187"/>
  <c r="F8580" i="187"/>
  <c r="F8579" i="187"/>
  <c r="C9133" i="187"/>
  <c r="C9132" i="187"/>
  <c r="C9131" i="187"/>
  <c r="C9130" i="187"/>
  <c r="C9129" i="187"/>
  <c r="C9128" i="187"/>
  <c r="C9127" i="187"/>
  <c r="C9126" i="187"/>
  <c r="C9125" i="187"/>
  <c r="C9124" i="187"/>
  <c r="C9123" i="187"/>
  <c r="C9122" i="187"/>
  <c r="C9121" i="187"/>
  <c r="C9120" i="187"/>
  <c r="C9119" i="187"/>
  <c r="C9118" i="187"/>
  <c r="C9080" i="187"/>
  <c r="C9079" i="187"/>
  <c r="C9078" i="187"/>
  <c r="C9077" i="187"/>
  <c r="C9076" i="187"/>
  <c r="C9075" i="187"/>
  <c r="C9074" i="187"/>
  <c r="C9073" i="187"/>
  <c r="C9072" i="187"/>
  <c r="C9071" i="187"/>
  <c r="C9070" i="187"/>
  <c r="C9069" i="187"/>
  <c r="C9068" i="187"/>
  <c r="C9067" i="187"/>
  <c r="C9066" i="187"/>
  <c r="C9065" i="187"/>
  <c r="C9064" i="187"/>
  <c r="C9026" i="187"/>
  <c r="C9025" i="187"/>
  <c r="C9024" i="187"/>
  <c r="C9023" i="187"/>
  <c r="C9022" i="187"/>
  <c r="C9021" i="187"/>
  <c r="C9020" i="187"/>
  <c r="C9019" i="187"/>
  <c r="C9018" i="187"/>
  <c r="C9017" i="187"/>
  <c r="C9016" i="187"/>
  <c r="C9015" i="187"/>
  <c r="C9014" i="187"/>
  <c r="C9013" i="187"/>
  <c r="C9012" i="187"/>
  <c r="C9011" i="187"/>
  <c r="C9010" i="187"/>
  <c r="C8972" i="187"/>
  <c r="C8971" i="187"/>
  <c r="C8970" i="187"/>
  <c r="C8969" i="187"/>
  <c r="C8968" i="187"/>
  <c r="C8967" i="187"/>
  <c r="C8966" i="187"/>
  <c r="C8965" i="187"/>
  <c r="C8964" i="187"/>
  <c r="C8963" i="187"/>
  <c r="C8962" i="187"/>
  <c r="C8961" i="187"/>
  <c r="C8960" i="187"/>
  <c r="C8959" i="187"/>
  <c r="C8958" i="187"/>
  <c r="C8957" i="187"/>
  <c r="C8956" i="187"/>
  <c r="C8918" i="187"/>
  <c r="C8917" i="187"/>
  <c r="C8916" i="187"/>
  <c r="C8915" i="187"/>
  <c r="C8914" i="187"/>
  <c r="C8913" i="187"/>
  <c r="C8912" i="187"/>
  <c r="C8911" i="187"/>
  <c r="C8910" i="187"/>
  <c r="C8909" i="187"/>
  <c r="C8908" i="187"/>
  <c r="C8907" i="187"/>
  <c r="C8906" i="187"/>
  <c r="C8905" i="187"/>
  <c r="C8904" i="187"/>
  <c r="C8903" i="187"/>
  <c r="C8902" i="187"/>
  <c r="C8864" i="187"/>
  <c r="C8863" i="187"/>
  <c r="C8862" i="187"/>
  <c r="C8861" i="187"/>
  <c r="C8860" i="187"/>
  <c r="C8859" i="187"/>
  <c r="C8858" i="187"/>
  <c r="C8857" i="187"/>
  <c r="C8856" i="187"/>
  <c r="C8855" i="187"/>
  <c r="C8854" i="187"/>
  <c r="C8853" i="187"/>
  <c r="C8852" i="187"/>
  <c r="C8851" i="187"/>
  <c r="C8850" i="187"/>
  <c r="C8849" i="187"/>
  <c r="C8848" i="187"/>
  <c r="C8810" i="187"/>
  <c r="C8809" i="187"/>
  <c r="C8808" i="187"/>
  <c r="C8807" i="187"/>
  <c r="C8806" i="187"/>
  <c r="C8805" i="187"/>
  <c r="C8804" i="187"/>
  <c r="C8803" i="187"/>
  <c r="C8802" i="187"/>
  <c r="C8801" i="187"/>
  <c r="C8800" i="187"/>
  <c r="C8799" i="187"/>
  <c r="C8798" i="187"/>
  <c r="C8797" i="187"/>
  <c r="C8796" i="187"/>
  <c r="C8795" i="187"/>
  <c r="C8794" i="187"/>
  <c r="C8756" i="187"/>
  <c r="C8755" i="187"/>
  <c r="C8754" i="187"/>
  <c r="C8753" i="187"/>
  <c r="C8752" i="187"/>
  <c r="C8751" i="187"/>
  <c r="C8750" i="187"/>
  <c r="C8749" i="187"/>
  <c r="C8748" i="187"/>
  <c r="C8747" i="187"/>
  <c r="C8746" i="187"/>
  <c r="C8745" i="187"/>
  <c r="C8744" i="187"/>
  <c r="C8743" i="187"/>
  <c r="C8742" i="187"/>
  <c r="C8741" i="187"/>
  <c r="C8740" i="187"/>
  <c r="C8702" i="187"/>
  <c r="C8701" i="187"/>
  <c r="C8700" i="187"/>
  <c r="C8699" i="187"/>
  <c r="C8698" i="187"/>
  <c r="C8697" i="187"/>
  <c r="C8696" i="187"/>
  <c r="C8695" i="187"/>
  <c r="C8694" i="187"/>
  <c r="C8693" i="187"/>
  <c r="C8692" i="187"/>
  <c r="C8691" i="187"/>
  <c r="C8690" i="187"/>
  <c r="C8689" i="187"/>
  <c r="C8688" i="187"/>
  <c r="C8687" i="187"/>
  <c r="C8686" i="187"/>
  <c r="C8648" i="187"/>
  <c r="C8647" i="187"/>
  <c r="C8646" i="187"/>
  <c r="C8645" i="187"/>
  <c r="C8644" i="187"/>
  <c r="C8643" i="187"/>
  <c r="C8642" i="187"/>
  <c r="C8641" i="187"/>
  <c r="C8640" i="187"/>
  <c r="C8639" i="187"/>
  <c r="C8638" i="187"/>
  <c r="C8637" i="187"/>
  <c r="C8636" i="187"/>
  <c r="C8635" i="187"/>
  <c r="C8634" i="187"/>
  <c r="C8633" i="187"/>
  <c r="C8632" i="187"/>
  <c r="C8594" i="187"/>
  <c r="B1208" i="188" s="1"/>
  <c r="C8593" i="187"/>
  <c r="B1207" i="188"/>
  <c r="C8592" i="187"/>
  <c r="B1206" i="188" s="1"/>
  <c r="C8591" i="187"/>
  <c r="B1205" i="188"/>
  <c r="C8590" i="187"/>
  <c r="B1204" i="188" s="1"/>
  <c r="C8589" i="187"/>
  <c r="B1203" i="188" s="1"/>
  <c r="C8588" i="187"/>
  <c r="B1202" i="188" s="1"/>
  <c r="C8587" i="187"/>
  <c r="B1201" i="188" s="1"/>
  <c r="C8586" i="187"/>
  <c r="B1200" i="188" s="1"/>
  <c r="C8585" i="187"/>
  <c r="B1199" i="188" s="1"/>
  <c r="C8584" i="187"/>
  <c r="B1198" i="188" s="1"/>
  <c r="C8583" i="187"/>
  <c r="B1197" i="188"/>
  <c r="C8582" i="187"/>
  <c r="B1196" i="188" s="1"/>
  <c r="C8581" i="187"/>
  <c r="B1195" i="188" s="1"/>
  <c r="C8580" i="187"/>
  <c r="B1194" i="188" s="1"/>
  <c r="C8579" i="187"/>
  <c r="B1193" i="188" s="1"/>
  <c r="C8578" i="187"/>
  <c r="B1192" i="188" s="1"/>
  <c r="F8576" i="187"/>
  <c r="C8576" i="187"/>
  <c r="B1190" i="188" s="1"/>
  <c r="C8564" i="187"/>
  <c r="B1178" i="188" s="1"/>
  <c r="C8565" i="187"/>
  <c r="B1179" i="188"/>
  <c r="C8566" i="187"/>
  <c r="B1180" i="188" s="1"/>
  <c r="C8567" i="187"/>
  <c r="B1181" i="188" s="1"/>
  <c r="C8568" i="187"/>
  <c r="B1182" i="188" s="1"/>
  <c r="C8569" i="187"/>
  <c r="B1183" i="188" s="1"/>
  <c r="C8570" i="187"/>
  <c r="B1184" i="188" s="1"/>
  <c r="C8571" i="187"/>
  <c r="B1185" i="188" s="1"/>
  <c r="C8572" i="187"/>
  <c r="B1186" i="188" s="1"/>
  <c r="C8573" i="187"/>
  <c r="B1187" i="188" s="1"/>
  <c r="C8563" i="187"/>
  <c r="B1177" i="188" s="1"/>
  <c r="C8539" i="187"/>
  <c r="B1169" i="188" s="1"/>
  <c r="C8540" i="187"/>
  <c r="B1170" i="188" s="1"/>
  <c r="C8541" i="187"/>
  <c r="B1171" i="188"/>
  <c r="C8542" i="187"/>
  <c r="B1172" i="188" s="1"/>
  <c r="C8543" i="187"/>
  <c r="B1173" i="188" s="1"/>
  <c r="C8544" i="187"/>
  <c r="B1174" i="188" s="1"/>
  <c r="C8545" i="187"/>
  <c r="B1175" i="188" s="1"/>
  <c r="C8546" i="187"/>
  <c r="B1176" i="188" s="1"/>
  <c r="C8507" i="187"/>
  <c r="B1136" i="188"/>
  <c r="C8508" i="187"/>
  <c r="B1137" i="188" s="1"/>
  <c r="C8509" i="187"/>
  <c r="B1138" i="188" s="1"/>
  <c r="C8510" i="187"/>
  <c r="B1139" i="188" s="1"/>
  <c r="C8511" i="187"/>
  <c r="B1140" i="188" s="1"/>
  <c r="C8512" i="187"/>
  <c r="B1141" i="188" s="1"/>
  <c r="C8513" i="187"/>
  <c r="B1142" i="188"/>
  <c r="C8514" i="187"/>
  <c r="B1143" i="188" s="1"/>
  <c r="B1145" i="188"/>
  <c r="C8516" i="187"/>
  <c r="B1146" i="188" s="1"/>
  <c r="C8517" i="187"/>
  <c r="B1147" i="188"/>
  <c r="C8518" i="187"/>
  <c r="B1148" i="188" s="1"/>
  <c r="C8519" i="187"/>
  <c r="B1149" i="188"/>
  <c r="C8520" i="187"/>
  <c r="B1150" i="188" s="1"/>
  <c r="C8521" i="187"/>
  <c r="B1151" i="188" s="1"/>
  <c r="C8522" i="187"/>
  <c r="B1152" i="188" s="1"/>
  <c r="C8523" i="187"/>
  <c r="B1153" i="188" s="1"/>
  <c r="C8524" i="187"/>
  <c r="B1154" i="188" s="1"/>
  <c r="C8525" i="187"/>
  <c r="B1155" i="188" s="1"/>
  <c r="C8526" i="187"/>
  <c r="B1156" i="188" s="1"/>
  <c r="C8527" i="187"/>
  <c r="B1157" i="188"/>
  <c r="C8528" i="187"/>
  <c r="B1158" i="188" s="1"/>
  <c r="C8529" i="187"/>
  <c r="B1159" i="188" s="1"/>
  <c r="C8530" i="187"/>
  <c r="B1160" i="188" s="1"/>
  <c r="C8531" i="187"/>
  <c r="B1161" i="188" s="1"/>
  <c r="C8532" i="187"/>
  <c r="B1162" i="188" s="1"/>
  <c r="C8533" i="187"/>
  <c r="B1163" i="188"/>
  <c r="C8534" i="187"/>
  <c r="B1164" i="188" s="1"/>
  <c r="C8535" i="187"/>
  <c r="B1165" i="188"/>
  <c r="C8536" i="187"/>
  <c r="B1166" i="188" s="1"/>
  <c r="C8537" i="187"/>
  <c r="B1167" i="188" s="1"/>
  <c r="C8538" i="187"/>
  <c r="B1168" i="188" s="1"/>
  <c r="F8565" i="187"/>
  <c r="F8566" i="187"/>
  <c r="F8567" i="187"/>
  <c r="F8568" i="187"/>
  <c r="F8569" i="187"/>
  <c r="F8570" i="187"/>
  <c r="F8571" i="187"/>
  <c r="F8572" i="187"/>
  <c r="F8573" i="187"/>
  <c r="F8564" i="187"/>
  <c r="F8562" i="187"/>
  <c r="F8561" i="187"/>
  <c r="F8560" i="187"/>
  <c r="F8559" i="187"/>
  <c r="C8562" i="187"/>
  <c r="C8561" i="187"/>
  <c r="C8560" i="187"/>
  <c r="C8559" i="187"/>
  <c r="F8540" i="187"/>
  <c r="F8541" i="187"/>
  <c r="F8538" i="187"/>
  <c r="F8523" i="187"/>
  <c r="F8524" i="187"/>
  <c r="F8525" i="187"/>
  <c r="F8526" i="187"/>
  <c r="F8529" i="187"/>
  <c r="F8530" i="187"/>
  <c r="F8531" i="187"/>
  <c r="F8532" i="187"/>
  <c r="F8533" i="187"/>
  <c r="F8534" i="187"/>
  <c r="F8535" i="187"/>
  <c r="F8536" i="187"/>
  <c r="F8522" i="187"/>
  <c r="F8507" i="187"/>
  <c r="F8508" i="187"/>
  <c r="F8509" i="187"/>
  <c r="F8510" i="187"/>
  <c r="F8511" i="187"/>
  <c r="F8512" i="187"/>
  <c r="F8513" i="187"/>
  <c r="F8514" i="187"/>
  <c r="C7401" i="187"/>
  <c r="B1042" i="188" s="1"/>
  <c r="C7402" i="187"/>
  <c r="B1043" i="188"/>
  <c r="C7403" i="187"/>
  <c r="B1044" i="188" s="1"/>
  <c r="C7404" i="187"/>
  <c r="B1045" i="188"/>
  <c r="C7405" i="187"/>
  <c r="B1046" i="188" s="1"/>
  <c r="C7406" i="187"/>
  <c r="B1047" i="188" s="1"/>
  <c r="C7407" i="187"/>
  <c r="B1048" i="188" s="1"/>
  <c r="C7408" i="187"/>
  <c r="B1049" i="188" s="1"/>
  <c r="C7409" i="187"/>
  <c r="B1050" i="188" s="1"/>
  <c r="C7410" i="187"/>
  <c r="B1051" i="188" s="1"/>
  <c r="C7388" i="187"/>
  <c r="B1029" i="188" s="1"/>
  <c r="C7389" i="187"/>
  <c r="B1030" i="188"/>
  <c r="C7390" i="187"/>
  <c r="B1031" i="188" s="1"/>
  <c r="C7391" i="187"/>
  <c r="B1032" i="188" s="1"/>
  <c r="C7392" i="187"/>
  <c r="B1033" i="188" s="1"/>
  <c r="C7393" i="187"/>
  <c r="B1034" i="188" s="1"/>
  <c r="C7394" i="187"/>
  <c r="B1035" i="188" s="1"/>
  <c r="C7395" i="187"/>
  <c r="B1036" i="188"/>
  <c r="C7396" i="187"/>
  <c r="B1037" i="188" s="1"/>
  <c r="C7397" i="187"/>
  <c r="B1038" i="188"/>
  <c r="C7398" i="187"/>
  <c r="B1039" i="188" s="1"/>
  <c r="C7399" i="187"/>
  <c r="B1040" i="188" s="1"/>
  <c r="C7400" i="187"/>
  <c r="B1041" i="188" s="1"/>
  <c r="C7385" i="187"/>
  <c r="B1026" i="188" s="1"/>
  <c r="F7385" i="187"/>
  <c r="F7370" i="187"/>
  <c r="F7371" i="187"/>
  <c r="F7372" i="187"/>
  <c r="F7373" i="187"/>
  <c r="F7374" i="187"/>
  <c r="F7375" i="187"/>
  <c r="F7376" i="187"/>
  <c r="F7368" i="187"/>
  <c r="C7375" i="187"/>
  <c r="B1016" i="188" s="1"/>
  <c r="C7376" i="187"/>
  <c r="B1017" i="188" s="1"/>
  <c r="C7377" i="187"/>
  <c r="B1018" i="188" s="1"/>
  <c r="F7362" i="187"/>
  <c r="F7361" i="187"/>
  <c r="D24" i="279"/>
  <c r="F7360" i="187" s="1"/>
  <c r="F7359" i="187"/>
  <c r="F7358" i="187"/>
  <c r="F7357" i="187"/>
  <c r="F7356" i="187"/>
  <c r="F7355" i="187"/>
  <c r="F7354" i="187"/>
  <c r="F7352" i="187"/>
  <c r="F7351" i="187"/>
  <c r="F7350" i="187"/>
  <c r="F7349" i="187"/>
  <c r="F7348" i="187"/>
  <c r="F7347" i="187"/>
  <c r="F7346" i="187"/>
  <c r="F7344" i="187"/>
  <c r="F7343" i="187"/>
  <c r="C24" i="279"/>
  <c r="F7342" i="187" s="1"/>
  <c r="F7341" i="187"/>
  <c r="F7340" i="187"/>
  <c r="F7339" i="187"/>
  <c r="F7338" i="187"/>
  <c r="F7337" i="187"/>
  <c r="F7336" i="187"/>
  <c r="F7334" i="187"/>
  <c r="F7333" i="187"/>
  <c r="F7332" i="187"/>
  <c r="F7331" i="187"/>
  <c r="F7330" i="187"/>
  <c r="F7329" i="187"/>
  <c r="C7368" i="187"/>
  <c r="B1009" i="188" s="1"/>
  <c r="C7369" i="187"/>
  <c r="B1010" i="188" s="1"/>
  <c r="C7370" i="187"/>
  <c r="B1011" i="188"/>
  <c r="C7371" i="187"/>
  <c r="B1012" i="188" s="1"/>
  <c r="C7372" i="187"/>
  <c r="B1013" i="188" s="1"/>
  <c r="C7373" i="187"/>
  <c r="B1014" i="188" s="1"/>
  <c r="C7374" i="187"/>
  <c r="B1015" i="188"/>
  <c r="C7362" i="187"/>
  <c r="C7361" i="187"/>
  <c r="C7360" i="187"/>
  <c r="C7359" i="187"/>
  <c r="C7358" i="187"/>
  <c r="C7357" i="187"/>
  <c r="C7356" i="187"/>
  <c r="C7355" i="187"/>
  <c r="C7354" i="187"/>
  <c r="C7353" i="187"/>
  <c r="C7352" i="187"/>
  <c r="C7351" i="187"/>
  <c r="C7350" i="187"/>
  <c r="C7349" i="187"/>
  <c r="C7348" i="187"/>
  <c r="C7347" i="187"/>
  <c r="C7346" i="187"/>
  <c r="C7344" i="187"/>
  <c r="B1004" i="188" s="1"/>
  <c r="C7343" i="187"/>
  <c r="B1003" i="188" s="1"/>
  <c r="C7342" i="187"/>
  <c r="B1002" i="188" s="1"/>
  <c r="C7341" i="187"/>
  <c r="B1001" i="188" s="1"/>
  <c r="C7340" i="187"/>
  <c r="B1000" i="188"/>
  <c r="C7339" i="187"/>
  <c r="B999" i="188" s="1"/>
  <c r="C7338" i="187"/>
  <c r="B998" i="188" s="1"/>
  <c r="C7337" i="187"/>
  <c r="B997" i="188" s="1"/>
  <c r="C7336" i="187"/>
  <c r="B996" i="188" s="1"/>
  <c r="C7335" i="187"/>
  <c r="B995" i="188" s="1"/>
  <c r="C7334" i="187"/>
  <c r="B994" i="188"/>
  <c r="C7333" i="187"/>
  <c r="B993" i="188" s="1"/>
  <c r="C7332" i="187"/>
  <c r="B992" i="188" s="1"/>
  <c r="C7331" i="187"/>
  <c r="B991" i="188" s="1"/>
  <c r="C7330" i="187"/>
  <c r="B990" i="188" s="1"/>
  <c r="C7329" i="187"/>
  <c r="B989" i="188" s="1"/>
  <c r="C7328" i="187"/>
  <c r="B988" i="188" s="1"/>
  <c r="C7279" i="187"/>
  <c r="B965" i="188" s="1"/>
  <c r="C7280" i="187"/>
  <c r="B966" i="188" s="1"/>
  <c r="F7280" i="187"/>
  <c r="F7279" i="187"/>
  <c r="C7245" i="187"/>
  <c r="B931" i="188" s="1"/>
  <c r="C7227" i="187"/>
  <c r="B913" i="188" s="1"/>
  <c r="C7228" i="187"/>
  <c r="B914" i="188" s="1"/>
  <c r="C7229" i="187"/>
  <c r="B915" i="188" s="1"/>
  <c r="C7230" i="187"/>
  <c r="B916" i="188"/>
  <c r="C7231" i="187"/>
  <c r="B917" i="188" s="1"/>
  <c r="C7232" i="187"/>
  <c r="B918" i="188" s="1"/>
  <c r="C7233" i="187"/>
  <c r="B919" i="188" s="1"/>
  <c r="C7234" i="187"/>
  <c r="B920" i="188" s="1"/>
  <c r="C7235" i="187"/>
  <c r="B921" i="188" s="1"/>
  <c r="C7236" i="187"/>
  <c r="B922" i="188"/>
  <c r="C7237" i="187"/>
  <c r="B923" i="188" s="1"/>
  <c r="C7238" i="187"/>
  <c r="B924" i="188"/>
  <c r="C7239" i="187"/>
  <c r="B925" i="188" s="1"/>
  <c r="C7240" i="187"/>
  <c r="B926" i="188" s="1"/>
  <c r="C7241" i="187"/>
  <c r="B927" i="188" s="1"/>
  <c r="C7242" i="187"/>
  <c r="B928" i="188" s="1"/>
  <c r="C7243" i="187"/>
  <c r="B929" i="188" s="1"/>
  <c r="C7244" i="187"/>
  <c r="B930" i="188"/>
  <c r="F7254" i="187"/>
  <c r="F7255" i="187"/>
  <c r="F7256" i="187"/>
  <c r="C7255" i="187"/>
  <c r="B941" i="188" s="1"/>
  <c r="F7227" i="187"/>
  <c r="F7228" i="187"/>
  <c r="F7229" i="187"/>
  <c r="F7230" i="187"/>
  <c r="F7231" i="187"/>
  <c r="F7232" i="187"/>
  <c r="F7233" i="187"/>
  <c r="F7234" i="187"/>
  <c r="F7235" i="187"/>
  <c r="F7236" i="187"/>
  <c r="F7237" i="187"/>
  <c r="F7238" i="187"/>
  <c r="F7239" i="187"/>
  <c r="F7240" i="187"/>
  <c r="F7241" i="187"/>
  <c r="F7242" i="187"/>
  <c r="F7243" i="187"/>
  <c r="F7244" i="187"/>
  <c r="F7245" i="187"/>
  <c r="C7205" i="187"/>
  <c r="B891" i="188" s="1"/>
  <c r="C7206" i="187"/>
  <c r="B892" i="188"/>
  <c r="C7207" i="187"/>
  <c r="B893" i="188" s="1"/>
  <c r="C7208" i="187"/>
  <c r="B894" i="188" s="1"/>
  <c r="C7209" i="187"/>
  <c r="B895" i="188" s="1"/>
  <c r="C7210" i="187"/>
  <c r="B896" i="188" s="1"/>
  <c r="C7211" i="187"/>
  <c r="B897" i="188" s="1"/>
  <c r="C7212" i="187"/>
  <c r="B898" i="188" s="1"/>
  <c r="C7213" i="187"/>
  <c r="B899" i="188" s="1"/>
  <c r="C7214" i="187"/>
  <c r="B900" i="188"/>
  <c r="C7215" i="187"/>
  <c r="B901" i="188" s="1"/>
  <c r="C7216" i="187"/>
  <c r="B902" i="188" s="1"/>
  <c r="C7217" i="187"/>
  <c r="B903" i="188" s="1"/>
  <c r="C7218" i="187"/>
  <c r="B904" i="188" s="1"/>
  <c r="C7219" i="187"/>
  <c r="B905" i="188" s="1"/>
  <c r="C7220" i="187"/>
  <c r="B906" i="188"/>
  <c r="C7221" i="187"/>
  <c r="B907" i="188" s="1"/>
  <c r="C7222" i="187"/>
  <c r="B908" i="188" s="1"/>
  <c r="C7223" i="187"/>
  <c r="B909" i="188" s="1"/>
  <c r="C7224" i="187"/>
  <c r="B910" i="188" s="1"/>
  <c r="F7205" i="187"/>
  <c r="F7206" i="187"/>
  <c r="F7207" i="187"/>
  <c r="F7208" i="187"/>
  <c r="F7209" i="187"/>
  <c r="F7210" i="187"/>
  <c r="F7211" i="187"/>
  <c r="F7212" i="187"/>
  <c r="F7213" i="187"/>
  <c r="C19" i="269"/>
  <c r="F7214" i="187"/>
  <c r="F7216" i="187"/>
  <c r="F7217" i="187"/>
  <c r="F7218" i="187"/>
  <c r="F7219" i="187"/>
  <c r="F7220" i="187"/>
  <c r="F7221" i="187"/>
  <c r="F7222" i="187"/>
  <c r="F7223" i="187"/>
  <c r="C29" i="269"/>
  <c r="F7224" i="187"/>
  <c r="F7204" i="187"/>
  <c r="A822" i="188"/>
  <c r="A818" i="188"/>
  <c r="A817" i="188"/>
  <c r="A810" i="188"/>
  <c r="A806" i="188"/>
  <c r="A805" i="188"/>
  <c r="A800" i="188"/>
  <c r="A795" i="188"/>
  <c r="A790" i="188"/>
  <c r="A785" i="188"/>
  <c r="A771" i="188"/>
  <c r="A770" i="188"/>
  <c r="A758" i="188"/>
  <c r="A753" i="188"/>
  <c r="A752" i="188"/>
  <c r="A751" i="188"/>
  <c r="A750" i="188"/>
  <c r="C7195" i="187"/>
  <c r="B881" i="188"/>
  <c r="C7196" i="187"/>
  <c r="B882" i="188"/>
  <c r="C7197" i="187"/>
  <c r="B883" i="188"/>
  <c r="C7198" i="187"/>
  <c r="B884" i="188"/>
  <c r="C7199" i="187"/>
  <c r="B885" i="188"/>
  <c r="C7200" i="187"/>
  <c r="B886" i="188"/>
  <c r="C7201" i="187"/>
  <c r="B887" i="188"/>
  <c r="C7202" i="187"/>
  <c r="B888" i="188"/>
  <c r="C7174" i="187"/>
  <c r="B860" i="188"/>
  <c r="C7175" i="187"/>
  <c r="B861" i="188"/>
  <c r="C7176" i="187"/>
  <c r="B862" i="188"/>
  <c r="C7177" i="187"/>
  <c r="B863" i="188"/>
  <c r="C7178" i="187"/>
  <c r="B864" i="188"/>
  <c r="C7179" i="187"/>
  <c r="B865" i="188"/>
  <c r="C7180" i="187"/>
  <c r="B866" i="188"/>
  <c r="C7181" i="187"/>
  <c r="B867" i="188"/>
  <c r="C7182" i="187"/>
  <c r="B868" i="188"/>
  <c r="C7183" i="187"/>
  <c r="B869" i="188"/>
  <c r="C7184" i="187"/>
  <c r="B870" i="188"/>
  <c r="C7185" i="187"/>
  <c r="B871" i="188"/>
  <c r="C7186" i="187"/>
  <c r="B872" i="188"/>
  <c r="C7187" i="187"/>
  <c r="B873" i="188"/>
  <c r="C7188" i="187"/>
  <c r="B874" i="188"/>
  <c r="C7189" i="187"/>
  <c r="B875" i="188"/>
  <c r="C7190" i="187"/>
  <c r="B876" i="188"/>
  <c r="C7191" i="187"/>
  <c r="B877" i="188"/>
  <c r="C7192" i="187"/>
  <c r="B878" i="188"/>
  <c r="C7193" i="187"/>
  <c r="B879" i="188"/>
  <c r="C7194" i="187"/>
  <c r="B880" i="188"/>
  <c r="C7140" i="187"/>
  <c r="B826" i="188"/>
  <c r="C7141" i="187"/>
  <c r="B827" i="188"/>
  <c r="C7142" i="187"/>
  <c r="B828" i="188"/>
  <c r="C7143" i="187"/>
  <c r="B829" i="188"/>
  <c r="C7144" i="187"/>
  <c r="B830" i="188"/>
  <c r="C7145" i="187"/>
  <c r="B831" i="188"/>
  <c r="C7146" i="187"/>
  <c r="B832" i="188"/>
  <c r="C7147" i="187"/>
  <c r="B833" i="188"/>
  <c r="C7148" i="187"/>
  <c r="B834" i="188"/>
  <c r="C7149" i="187"/>
  <c r="B835" i="188"/>
  <c r="C7150" i="187"/>
  <c r="B836" i="188"/>
  <c r="C7151" i="187"/>
  <c r="B837" i="188"/>
  <c r="C7152" i="187"/>
  <c r="B838" i="188"/>
  <c r="C7153" i="187"/>
  <c r="B839" i="188"/>
  <c r="C7154" i="187"/>
  <c r="B840" i="188"/>
  <c r="C7155" i="187"/>
  <c r="B841" i="188"/>
  <c r="C7156" i="187"/>
  <c r="B842" i="188"/>
  <c r="C7157" i="187"/>
  <c r="B843" i="188"/>
  <c r="C7158" i="187"/>
  <c r="B844" i="188"/>
  <c r="C7159" i="187"/>
  <c r="B845" i="188"/>
  <c r="C7160" i="187"/>
  <c r="B846" i="188"/>
  <c r="C7161" i="187"/>
  <c r="B847" i="188"/>
  <c r="C7162" i="187"/>
  <c r="B848" i="188"/>
  <c r="C7163" i="187"/>
  <c r="B849" i="188"/>
  <c r="C7164" i="187"/>
  <c r="B850" i="188"/>
  <c r="C7165" i="187"/>
  <c r="B851" i="188"/>
  <c r="C7166" i="187"/>
  <c r="B852" i="188"/>
  <c r="C7167" i="187"/>
  <c r="B853" i="188"/>
  <c r="C7168" i="187"/>
  <c r="B854" i="188"/>
  <c r="C7169" i="187"/>
  <c r="B855" i="188"/>
  <c r="C7170" i="187"/>
  <c r="B856" i="188"/>
  <c r="C7171" i="187"/>
  <c r="B857" i="188"/>
  <c r="C7172" i="187"/>
  <c r="B858" i="188"/>
  <c r="C7173" i="187"/>
  <c r="B859" i="188"/>
  <c r="C7110" i="187"/>
  <c r="B796" i="188"/>
  <c r="C7111" i="187"/>
  <c r="B797" i="188"/>
  <c r="C7112" i="187"/>
  <c r="B798" i="188"/>
  <c r="C7113" i="187"/>
  <c r="B799" i="188"/>
  <c r="C7114" i="187"/>
  <c r="B800" i="188"/>
  <c r="C7115" i="187"/>
  <c r="B801" i="188"/>
  <c r="C7116" i="187"/>
  <c r="B802" i="188"/>
  <c r="C7117" i="187"/>
  <c r="B803" i="188"/>
  <c r="C7118" i="187"/>
  <c r="B804" i="188"/>
  <c r="C7119" i="187"/>
  <c r="B805" i="188"/>
  <c r="C7120" i="187"/>
  <c r="B806" i="188"/>
  <c r="C7121" i="187"/>
  <c r="B807" i="188"/>
  <c r="C7122" i="187"/>
  <c r="B808" i="188"/>
  <c r="C7123" i="187"/>
  <c r="B809" i="188"/>
  <c r="C7124" i="187"/>
  <c r="B810" i="188"/>
  <c r="C7125" i="187"/>
  <c r="B811" i="188"/>
  <c r="C7126" i="187"/>
  <c r="B812" i="188"/>
  <c r="C7127" i="187"/>
  <c r="B813" i="188"/>
  <c r="C7128" i="187"/>
  <c r="B814" i="188"/>
  <c r="C7129" i="187"/>
  <c r="B815" i="188"/>
  <c r="C7130" i="187"/>
  <c r="B816" i="188"/>
  <c r="C7131" i="187"/>
  <c r="B817" i="188"/>
  <c r="C7132" i="187"/>
  <c r="B818" i="188"/>
  <c r="C7133" i="187"/>
  <c r="B819" i="188"/>
  <c r="C7134" i="187"/>
  <c r="B820" i="188"/>
  <c r="C7135" i="187"/>
  <c r="B821" i="188"/>
  <c r="C7136" i="187"/>
  <c r="B822" i="188"/>
  <c r="C7137" i="187"/>
  <c r="B823" i="188"/>
  <c r="C7138" i="187"/>
  <c r="B824" i="188"/>
  <c r="C7139" i="187"/>
  <c r="B825" i="188"/>
  <c r="C7066" i="187"/>
  <c r="B752" i="188"/>
  <c r="C7067" i="187"/>
  <c r="B753" i="188"/>
  <c r="C7068" i="187"/>
  <c r="B754" i="188"/>
  <c r="C7069" i="187"/>
  <c r="B755" i="188"/>
  <c r="C7070" i="187"/>
  <c r="B756" i="188"/>
  <c r="C7071" i="187"/>
  <c r="B757" i="188"/>
  <c r="C7072" i="187"/>
  <c r="B758" i="188"/>
  <c r="C7073" i="187"/>
  <c r="B759" i="188"/>
  <c r="C7074" i="187"/>
  <c r="B760" i="188"/>
  <c r="C7075" i="187"/>
  <c r="B761" i="188"/>
  <c r="C7076" i="187"/>
  <c r="B762" i="188"/>
  <c r="C7077" i="187"/>
  <c r="B763" i="188"/>
  <c r="C7078" i="187"/>
  <c r="B764" i="188"/>
  <c r="C7079" i="187"/>
  <c r="B765" i="188"/>
  <c r="C7080" i="187"/>
  <c r="B766" i="188"/>
  <c r="C7081" i="187"/>
  <c r="B767" i="188"/>
  <c r="C7082" i="187"/>
  <c r="B768" i="188"/>
  <c r="C7083" i="187"/>
  <c r="B769" i="188"/>
  <c r="C7084" i="187"/>
  <c r="B770" i="188"/>
  <c r="C7085" i="187"/>
  <c r="B771" i="188"/>
  <c r="C7086" i="187"/>
  <c r="B772" i="188"/>
  <c r="C7087" i="187"/>
  <c r="B773" i="188"/>
  <c r="C7088" i="187"/>
  <c r="B774" i="188"/>
  <c r="C7089" i="187"/>
  <c r="B775" i="188"/>
  <c r="C7090" i="187"/>
  <c r="B776" i="188"/>
  <c r="C7091" i="187"/>
  <c r="B777" i="188"/>
  <c r="C7092" i="187"/>
  <c r="B778" i="188"/>
  <c r="C7093" i="187"/>
  <c r="B779" i="188"/>
  <c r="C7094" i="187"/>
  <c r="B780" i="188"/>
  <c r="C7095" i="187"/>
  <c r="B781" i="188"/>
  <c r="C7096" i="187"/>
  <c r="B782" i="188"/>
  <c r="C7097" i="187"/>
  <c r="B783" i="188"/>
  <c r="C7098" i="187"/>
  <c r="B784" i="188"/>
  <c r="C7099" i="187"/>
  <c r="B785" i="188"/>
  <c r="C7100" i="187"/>
  <c r="B786" i="188"/>
  <c r="C7101" i="187"/>
  <c r="B787" i="188"/>
  <c r="C7102" i="187"/>
  <c r="B788" i="188"/>
  <c r="C7103" i="187"/>
  <c r="B789" i="188"/>
  <c r="C7104" i="187"/>
  <c r="B790" i="188"/>
  <c r="C7105" i="187"/>
  <c r="B791" i="188"/>
  <c r="C7106" i="187"/>
  <c r="B792" i="188"/>
  <c r="C7107" i="187"/>
  <c r="B793" i="188"/>
  <c r="C7108" i="187"/>
  <c r="B794" i="188"/>
  <c r="C7109" i="187"/>
  <c r="B795" i="188"/>
  <c r="F7068" i="187"/>
  <c r="F7069" i="187"/>
  <c r="C12" i="258"/>
  <c r="F7070" i="187"/>
  <c r="F7071" i="187"/>
  <c r="F7073" i="187"/>
  <c r="F7074" i="187"/>
  <c r="F7075" i="187"/>
  <c r="C18" i="258"/>
  <c r="F7076" i="187"/>
  <c r="F7077" i="187"/>
  <c r="F7078" i="187"/>
  <c r="F7079" i="187"/>
  <c r="F7080" i="187"/>
  <c r="F7082" i="187"/>
  <c r="F7086" i="187"/>
  <c r="F7087" i="187"/>
  <c r="F7088" i="187"/>
  <c r="F7089" i="187"/>
  <c r="F7090" i="187"/>
  <c r="F7091" i="187"/>
  <c r="F7092" i="187"/>
  <c r="F7093" i="187"/>
  <c r="F7094" i="187"/>
  <c r="F7095" i="187"/>
  <c r="C38" i="258"/>
  <c r="F7096" i="187" s="1"/>
  <c r="F7100" i="187"/>
  <c r="F7101" i="187"/>
  <c r="F7102" i="187"/>
  <c r="C45" i="258"/>
  <c r="F7103" i="187" s="1"/>
  <c r="F7105" i="187"/>
  <c r="F7106" i="187"/>
  <c r="F7107" i="187"/>
  <c r="C50" i="258"/>
  <c r="F7108" i="187" s="1"/>
  <c r="F7110" i="187"/>
  <c r="F7111" i="187"/>
  <c r="F7112" i="187"/>
  <c r="C55" i="258"/>
  <c r="F7113" i="187"/>
  <c r="F7115" i="187"/>
  <c r="F7116" i="187"/>
  <c r="F7117" i="187"/>
  <c r="C60" i="258"/>
  <c r="F7118" i="187" s="1"/>
  <c r="F7121" i="187"/>
  <c r="F7122" i="187"/>
  <c r="C65" i="258"/>
  <c r="F7123" i="187" s="1"/>
  <c r="F7125" i="187"/>
  <c r="F7126" i="187"/>
  <c r="F7127" i="187"/>
  <c r="C70" i="258"/>
  <c r="F7128" i="187" s="1"/>
  <c r="F7129" i="187"/>
  <c r="F7133" i="187"/>
  <c r="F7134" i="187"/>
  <c r="C77" i="258"/>
  <c r="F7135" i="187" s="1"/>
  <c r="F7137" i="187"/>
  <c r="F7138" i="187"/>
  <c r="C81" i="258"/>
  <c r="F7139" i="187" s="1"/>
  <c r="F7141" i="187"/>
  <c r="F7142" i="187"/>
  <c r="C85" i="258"/>
  <c r="F7143" i="187" s="1"/>
  <c r="F7145" i="187"/>
  <c r="F7146" i="187"/>
  <c r="C89" i="258"/>
  <c r="F7147" i="187" s="1"/>
  <c r="F7149" i="187"/>
  <c r="F7150" i="187"/>
  <c r="C93" i="258"/>
  <c r="F7151" i="187" s="1"/>
  <c r="F7153" i="187"/>
  <c r="F7154" i="187"/>
  <c r="C97" i="258"/>
  <c r="F7155" i="187" s="1"/>
  <c r="F7157" i="187"/>
  <c r="F7158" i="187"/>
  <c r="C101" i="258"/>
  <c r="F7159" i="187" s="1"/>
  <c r="F7161" i="187"/>
  <c r="F7162" i="187"/>
  <c r="F7163" i="187"/>
  <c r="F7164" i="187"/>
  <c r="C107" i="258"/>
  <c r="F7165" i="187" s="1"/>
  <c r="F7167" i="187"/>
  <c r="F7168" i="187"/>
  <c r="F7169" i="187"/>
  <c r="F7170" i="187"/>
  <c r="C113" i="258"/>
  <c r="F7171" i="187" s="1"/>
  <c r="F7173" i="187"/>
  <c r="F7174" i="187"/>
  <c r="F7175" i="187"/>
  <c r="F7176" i="187"/>
  <c r="C119" i="258"/>
  <c r="F7177" i="187" s="1"/>
  <c r="F7179" i="187"/>
  <c r="F7180" i="187"/>
  <c r="F7181" i="187"/>
  <c r="F7182" i="187"/>
  <c r="F7183" i="187"/>
  <c r="F7184" i="187"/>
  <c r="F7186" i="187"/>
  <c r="F7187" i="187"/>
  <c r="F7188" i="187"/>
  <c r="F7189" i="187"/>
  <c r="F7190" i="187"/>
  <c r="F7191" i="187"/>
  <c r="F7193" i="187"/>
  <c r="F7194" i="187"/>
  <c r="F7195" i="187"/>
  <c r="F7196" i="187"/>
  <c r="F7197" i="187"/>
  <c r="F7198" i="187"/>
  <c r="F7200" i="187"/>
  <c r="F7201" i="187"/>
  <c r="C144" i="258"/>
  <c r="F7202" i="187" s="1"/>
  <c r="D13" i="233"/>
  <c r="D22" i="233" s="1"/>
  <c r="D23" i="233" s="1"/>
  <c r="E13" i="233"/>
  <c r="E22" i="233" s="1"/>
  <c r="E23" i="233" s="1"/>
  <c r="F1079" i="187" s="1"/>
  <c r="F13" i="233"/>
  <c r="F22" i="233" s="1"/>
  <c r="F23" i="233" s="1"/>
  <c r="G13" i="233"/>
  <c r="J13" i="233"/>
  <c r="J22" i="233" s="1"/>
  <c r="J23" i="233" s="1"/>
  <c r="K13" i="233"/>
  <c r="K22" i="233" s="1"/>
  <c r="K23" i="233" s="1"/>
  <c r="F1181" i="187" s="1"/>
  <c r="C957" i="187"/>
  <c r="B207" i="188" s="1"/>
  <c r="C958" i="187"/>
  <c r="B208" i="188" s="1"/>
  <c r="C971" i="187"/>
  <c r="B221" i="188"/>
  <c r="C972" i="187"/>
  <c r="B222" i="188" s="1"/>
  <c r="F971" i="187"/>
  <c r="F972" i="187"/>
  <c r="F957" i="187"/>
  <c r="F958" i="187"/>
  <c r="C75" i="268"/>
  <c r="C76" i="268" s="1"/>
  <c r="C31" i="268"/>
  <c r="C39" i="268" s="1"/>
  <c r="F977" i="187"/>
  <c r="C62" i="268"/>
  <c r="F1008" i="187"/>
  <c r="C837" i="187"/>
  <c r="B114" i="188"/>
  <c r="C838" i="187"/>
  <c r="B115" i="188" s="1"/>
  <c r="C839" i="187"/>
  <c r="B116" i="188" s="1"/>
  <c r="C840" i="187"/>
  <c r="B117" i="188" s="1"/>
  <c r="C841" i="187"/>
  <c r="B118" i="188" s="1"/>
  <c r="C842" i="187"/>
  <c r="B119" i="188" s="1"/>
  <c r="C843" i="187"/>
  <c r="B120" i="188" s="1"/>
  <c r="C844" i="187"/>
  <c r="B121" i="188" s="1"/>
  <c r="C845" i="187"/>
  <c r="B122" i="188" s="1"/>
  <c r="C846" i="187"/>
  <c r="B123" i="188" s="1"/>
  <c r="C847" i="187"/>
  <c r="B124" i="188" s="1"/>
  <c r="C848" i="187"/>
  <c r="B125" i="188" s="1"/>
  <c r="C849" i="187"/>
  <c r="B126" i="188" s="1"/>
  <c r="C850" i="187"/>
  <c r="B127" i="188"/>
  <c r="C851" i="187"/>
  <c r="B128" i="188" s="1"/>
  <c r="C852" i="187"/>
  <c r="B129" i="188" s="1"/>
  <c r="C853" i="187"/>
  <c r="B130" i="188" s="1"/>
  <c r="C854" i="187"/>
  <c r="B131" i="188" s="1"/>
  <c r="C855" i="187"/>
  <c r="B132" i="188" s="1"/>
  <c r="C856" i="187"/>
  <c r="B133" i="188" s="1"/>
  <c r="C857" i="187"/>
  <c r="B134" i="188" s="1"/>
  <c r="C858" i="187"/>
  <c r="B135" i="188" s="1"/>
  <c r="C859" i="187"/>
  <c r="B136" i="188" s="1"/>
  <c r="C860" i="187"/>
  <c r="B137" i="188" s="1"/>
  <c r="K10" i="231"/>
  <c r="F864" i="187" s="1"/>
  <c r="K11" i="231"/>
  <c r="F865" i="187" s="1"/>
  <c r="K13" i="231"/>
  <c r="F867" i="187" s="1"/>
  <c r="K14" i="231"/>
  <c r="F868" i="187" s="1"/>
  <c r="K15" i="231"/>
  <c r="F869" i="187" s="1"/>
  <c r="K16" i="231"/>
  <c r="F870" i="187" s="1"/>
  <c r="K17" i="231"/>
  <c r="F871" i="187" s="1"/>
  <c r="K18" i="231"/>
  <c r="F872" i="187" s="1"/>
  <c r="K19" i="231"/>
  <c r="F873" i="187" s="1"/>
  <c r="K20" i="231"/>
  <c r="F874" i="187" s="1"/>
  <c r="K22" i="231"/>
  <c r="F876" i="187" s="1"/>
  <c r="K24" i="231"/>
  <c r="F878" i="187" s="1"/>
  <c r="F883" i="187"/>
  <c r="F884" i="187"/>
  <c r="F859" i="187"/>
  <c r="F858" i="187"/>
  <c r="F857" i="187"/>
  <c r="F856" i="187"/>
  <c r="F855" i="187"/>
  <c r="I12" i="231"/>
  <c r="I21" i="231"/>
  <c r="F824" i="187"/>
  <c r="F822" i="187"/>
  <c r="F820" i="187"/>
  <c r="F819" i="187"/>
  <c r="F818" i="187"/>
  <c r="F817" i="187"/>
  <c r="F816" i="187"/>
  <c r="F815" i="187"/>
  <c r="F814" i="187"/>
  <c r="F813" i="187"/>
  <c r="F811" i="187"/>
  <c r="F810" i="187"/>
  <c r="H12" i="231"/>
  <c r="H21" i="231" s="1"/>
  <c r="F797" i="187"/>
  <c r="F795" i="187"/>
  <c r="F793" i="187"/>
  <c r="F792" i="187"/>
  <c r="F791" i="187"/>
  <c r="F790" i="187"/>
  <c r="F789" i="187"/>
  <c r="F788" i="187"/>
  <c r="F787" i="187"/>
  <c r="F786" i="187"/>
  <c r="F784" i="187"/>
  <c r="F783" i="187"/>
  <c r="G12" i="231"/>
  <c r="G21" i="231" s="1"/>
  <c r="F778" i="187"/>
  <c r="F777" i="187"/>
  <c r="F776" i="187"/>
  <c r="F775" i="187"/>
  <c r="F774" i="187"/>
  <c r="F770" i="187"/>
  <c r="F768" i="187"/>
  <c r="F766" i="187"/>
  <c r="F765" i="187"/>
  <c r="F764" i="187"/>
  <c r="F763" i="187"/>
  <c r="F762" i="187"/>
  <c r="F761" i="187"/>
  <c r="F760" i="187"/>
  <c r="F759" i="187"/>
  <c r="F757" i="187"/>
  <c r="F756" i="187"/>
  <c r="F12" i="231"/>
  <c r="F21" i="231"/>
  <c r="F23" i="231" s="1"/>
  <c r="F743" i="187"/>
  <c r="F741" i="187"/>
  <c r="F739" i="187"/>
  <c r="F738" i="187"/>
  <c r="F737" i="187"/>
  <c r="F736" i="187"/>
  <c r="F735" i="187"/>
  <c r="F734" i="187"/>
  <c r="F733" i="187"/>
  <c r="F732" i="187"/>
  <c r="F730" i="187"/>
  <c r="F729" i="187"/>
  <c r="E12" i="231"/>
  <c r="E21" i="231" s="1"/>
  <c r="E23" i="231" s="1"/>
  <c r="F716" i="187"/>
  <c r="F714" i="187"/>
  <c r="F712" i="187"/>
  <c r="F711" i="187"/>
  <c r="F710" i="187"/>
  <c r="F709" i="187"/>
  <c r="F708" i="187"/>
  <c r="F707" i="187"/>
  <c r="F706" i="187"/>
  <c r="F705" i="187"/>
  <c r="F703" i="187"/>
  <c r="F702" i="187"/>
  <c r="D12" i="231"/>
  <c r="D21" i="231" s="1"/>
  <c r="D23" i="231" s="1"/>
  <c r="F689" i="187"/>
  <c r="F687" i="187"/>
  <c r="F685" i="187"/>
  <c r="F684" i="187"/>
  <c r="F683" i="187"/>
  <c r="F682" i="187"/>
  <c r="F681" i="187"/>
  <c r="F680" i="187"/>
  <c r="F679" i="187"/>
  <c r="F678" i="187"/>
  <c r="F676" i="187"/>
  <c r="F675" i="187"/>
  <c r="C12" i="231"/>
  <c r="C21" i="231" s="1"/>
  <c r="C23" i="231" s="1"/>
  <c r="F662" i="187"/>
  <c r="F660" i="187"/>
  <c r="F658" i="187"/>
  <c r="F657" i="187"/>
  <c r="F656" i="187"/>
  <c r="F655" i="187"/>
  <c r="F654" i="187"/>
  <c r="F653" i="187"/>
  <c r="F652" i="187"/>
  <c r="F651" i="187"/>
  <c r="F649" i="187"/>
  <c r="F648" i="187"/>
  <c r="C887" i="187"/>
  <c r="C886" i="187"/>
  <c r="C885" i="187"/>
  <c r="C884" i="187"/>
  <c r="C883" i="187"/>
  <c r="C882" i="187"/>
  <c r="C881" i="187"/>
  <c r="C880" i="187"/>
  <c r="C879" i="187"/>
  <c r="C878" i="187"/>
  <c r="C877" i="187"/>
  <c r="C876" i="187"/>
  <c r="C875" i="187"/>
  <c r="C874" i="187"/>
  <c r="C873" i="187"/>
  <c r="C872" i="187"/>
  <c r="C871" i="187"/>
  <c r="C870" i="187"/>
  <c r="C869" i="187"/>
  <c r="C868" i="187"/>
  <c r="C867" i="187"/>
  <c r="C866" i="187"/>
  <c r="C865" i="187"/>
  <c r="C864" i="187"/>
  <c r="C863" i="187"/>
  <c r="C862" i="187"/>
  <c r="C836" i="187"/>
  <c r="B113" i="188" s="1"/>
  <c r="C835" i="187"/>
  <c r="B112" i="188"/>
  <c r="C833" i="187"/>
  <c r="C832" i="187"/>
  <c r="C831" i="187"/>
  <c r="C830" i="187"/>
  <c r="C829" i="187"/>
  <c r="C828" i="187"/>
  <c r="C827" i="187"/>
  <c r="C826" i="187"/>
  <c r="C825" i="187"/>
  <c r="C824" i="187"/>
  <c r="C823" i="187"/>
  <c r="C822" i="187"/>
  <c r="C821" i="187"/>
  <c r="C820" i="187"/>
  <c r="C819" i="187"/>
  <c r="C818" i="187"/>
  <c r="C817" i="187"/>
  <c r="C816" i="187"/>
  <c r="C815" i="187"/>
  <c r="C814" i="187"/>
  <c r="C813" i="187"/>
  <c r="C812" i="187"/>
  <c r="C811" i="187"/>
  <c r="C810" i="187"/>
  <c r="C809" i="187"/>
  <c r="C808" i="187"/>
  <c r="C806" i="187"/>
  <c r="C805" i="187"/>
  <c r="C804" i="187"/>
  <c r="C803" i="187"/>
  <c r="C802" i="187"/>
  <c r="C801" i="187"/>
  <c r="C800" i="187"/>
  <c r="C799" i="187"/>
  <c r="C798" i="187"/>
  <c r="C797" i="187"/>
  <c r="C796" i="187"/>
  <c r="C795" i="187"/>
  <c r="C794" i="187"/>
  <c r="C793" i="187"/>
  <c r="C792" i="187"/>
  <c r="C791" i="187"/>
  <c r="C790" i="187"/>
  <c r="C789" i="187"/>
  <c r="C788" i="187"/>
  <c r="C787" i="187"/>
  <c r="C786" i="187"/>
  <c r="C785" i="187"/>
  <c r="C784" i="187"/>
  <c r="C783" i="187"/>
  <c r="C782" i="187"/>
  <c r="C781" i="187"/>
  <c r="C779" i="187"/>
  <c r="C778" i="187"/>
  <c r="C777" i="187"/>
  <c r="C776" i="187"/>
  <c r="C775" i="187"/>
  <c r="C774" i="187"/>
  <c r="C773" i="187"/>
  <c r="C772" i="187"/>
  <c r="C771" i="187"/>
  <c r="C770" i="187"/>
  <c r="C769" i="187"/>
  <c r="C768" i="187"/>
  <c r="C767" i="187"/>
  <c r="C766" i="187"/>
  <c r="C765" i="187"/>
  <c r="C764" i="187"/>
  <c r="C763" i="187"/>
  <c r="C762" i="187"/>
  <c r="C761" i="187"/>
  <c r="C760" i="187"/>
  <c r="C759" i="187"/>
  <c r="C758" i="187"/>
  <c r="C757" i="187"/>
  <c r="C756" i="187"/>
  <c r="C755" i="187"/>
  <c r="C754" i="187"/>
  <c r="C752" i="187"/>
  <c r="C751" i="187"/>
  <c r="C750" i="187"/>
  <c r="C749" i="187"/>
  <c r="C748" i="187"/>
  <c r="C747" i="187"/>
  <c r="C746" i="187"/>
  <c r="C745" i="187"/>
  <c r="C744" i="187"/>
  <c r="C743" i="187"/>
  <c r="C742" i="187"/>
  <c r="C741" i="187"/>
  <c r="C740" i="187"/>
  <c r="C739" i="187"/>
  <c r="C738" i="187"/>
  <c r="C737" i="187"/>
  <c r="C736" i="187"/>
  <c r="C735" i="187"/>
  <c r="C734" i="187"/>
  <c r="C733" i="187"/>
  <c r="C732" i="187"/>
  <c r="C731" i="187"/>
  <c r="C730" i="187"/>
  <c r="C729" i="187"/>
  <c r="C728" i="187"/>
  <c r="C727" i="187"/>
  <c r="C725" i="187"/>
  <c r="C724" i="187"/>
  <c r="C723" i="187"/>
  <c r="C722" i="187"/>
  <c r="C721" i="187"/>
  <c r="C720" i="187"/>
  <c r="C719" i="187"/>
  <c r="C718" i="187"/>
  <c r="C717" i="187"/>
  <c r="C716" i="187"/>
  <c r="C715" i="187"/>
  <c r="C714" i="187"/>
  <c r="C713" i="187"/>
  <c r="C712" i="187"/>
  <c r="C711" i="187"/>
  <c r="C710" i="187"/>
  <c r="C709" i="187"/>
  <c r="C708" i="187"/>
  <c r="C707" i="187"/>
  <c r="C706" i="187"/>
  <c r="C705" i="187"/>
  <c r="C704" i="187"/>
  <c r="C703" i="187"/>
  <c r="C702" i="187"/>
  <c r="C701" i="187"/>
  <c r="C700" i="187"/>
  <c r="C698" i="187"/>
  <c r="C697" i="187"/>
  <c r="C696" i="187"/>
  <c r="C695" i="187"/>
  <c r="C694" i="187"/>
  <c r="C693" i="187"/>
  <c r="C692" i="187"/>
  <c r="C691" i="187"/>
  <c r="C690" i="187"/>
  <c r="C689" i="187"/>
  <c r="C688" i="187"/>
  <c r="C687" i="187"/>
  <c r="C686" i="187"/>
  <c r="C685" i="187"/>
  <c r="C684" i="187"/>
  <c r="C683" i="187"/>
  <c r="C682" i="187"/>
  <c r="C681" i="187"/>
  <c r="C680" i="187"/>
  <c r="C679" i="187"/>
  <c r="C678" i="187"/>
  <c r="C677" i="187"/>
  <c r="C676" i="187"/>
  <c r="C675" i="187"/>
  <c r="C674" i="187"/>
  <c r="C673" i="187"/>
  <c r="C671" i="187"/>
  <c r="C670" i="187"/>
  <c r="C669" i="187"/>
  <c r="C668" i="187"/>
  <c r="C667" i="187"/>
  <c r="C666" i="187"/>
  <c r="C665" i="187"/>
  <c r="C664" i="187"/>
  <c r="C663" i="187"/>
  <c r="C662" i="187"/>
  <c r="C661" i="187"/>
  <c r="C660" i="187"/>
  <c r="C659" i="187"/>
  <c r="C658" i="187"/>
  <c r="C657" i="187"/>
  <c r="C656" i="187"/>
  <c r="C655" i="187"/>
  <c r="C654" i="187"/>
  <c r="C653" i="187"/>
  <c r="C652" i="187"/>
  <c r="C651" i="187"/>
  <c r="C650" i="187"/>
  <c r="C649" i="187"/>
  <c r="C648" i="187"/>
  <c r="C647" i="187"/>
  <c r="C646" i="187"/>
  <c r="C96" i="187"/>
  <c r="C65" i="187"/>
  <c r="C66" i="187"/>
  <c r="C67" i="187"/>
  <c r="C68" i="187"/>
  <c r="C69" i="187"/>
  <c r="C70" i="187"/>
  <c r="C71" i="187"/>
  <c r="C75" i="187"/>
  <c r="C76" i="187"/>
  <c r="C77" i="187"/>
  <c r="C78" i="187"/>
  <c r="C79" i="187"/>
  <c r="C80" i="187"/>
  <c r="C81" i="187"/>
  <c r="C82" i="187"/>
  <c r="C83" i="187"/>
  <c r="C84" i="187"/>
  <c r="C85" i="187"/>
  <c r="C89" i="187"/>
  <c r="C90" i="187"/>
  <c r="C91" i="187"/>
  <c r="C92" i="187"/>
  <c r="C93" i="187"/>
  <c r="C94" i="187"/>
  <c r="C95" i="187"/>
  <c r="C21" i="187"/>
  <c r="C22" i="187"/>
  <c r="C25" i="187"/>
  <c r="C26" i="187"/>
  <c r="C27" i="187"/>
  <c r="C28" i="187"/>
  <c r="C29" i="187"/>
  <c r="C30" i="187"/>
  <c r="C35" i="187"/>
  <c r="C36" i="187"/>
  <c r="C37" i="187"/>
  <c r="C38" i="187"/>
  <c r="C39" i="187"/>
  <c r="C41" i="187"/>
  <c r="C42" i="187"/>
  <c r="C43" i="187"/>
  <c r="C44" i="187"/>
  <c r="C48" i="187"/>
  <c r="C49" i="187"/>
  <c r="C50" i="187"/>
  <c r="C51" i="187"/>
  <c r="C52" i="187"/>
  <c r="C53" i="187"/>
  <c r="C55" i="187"/>
  <c r="C56" i="187"/>
  <c r="C57" i="187"/>
  <c r="C58" i="187"/>
  <c r="C59" i="187"/>
  <c r="C60" i="187"/>
  <c r="C61" i="187"/>
  <c r="C62" i="187"/>
  <c r="C63" i="187"/>
  <c r="C64" i="187"/>
  <c r="F222" i="187"/>
  <c r="F534" i="187"/>
  <c r="F637" i="187"/>
  <c r="F622" i="187"/>
  <c r="F609" i="187"/>
  <c r="F41" i="187"/>
  <c r="F119" i="187"/>
  <c r="F276" i="187"/>
  <c r="F354" i="187"/>
  <c r="F432" i="187"/>
  <c r="F510" i="187"/>
  <c r="F562" i="187"/>
  <c r="F561" i="187"/>
  <c r="F560" i="187"/>
  <c r="F559" i="187"/>
  <c r="F558" i="187"/>
  <c r="F554" i="187"/>
  <c r="F552" i="187"/>
  <c r="F551" i="187"/>
  <c r="F548" i="187"/>
  <c r="F547" i="187"/>
  <c r="F546" i="187"/>
  <c r="F545" i="187"/>
  <c r="F544" i="187"/>
  <c r="F540" i="187"/>
  <c r="F538" i="187"/>
  <c r="F537" i="187"/>
  <c r="F533" i="187"/>
  <c r="F532" i="187"/>
  <c r="F531" i="187"/>
  <c r="F530" i="187"/>
  <c r="F529" i="187"/>
  <c r="F528" i="187"/>
  <c r="I44" i="230"/>
  <c r="F525" i="187" s="1"/>
  <c r="F522" i="187"/>
  <c r="F521" i="187"/>
  <c r="F520" i="187"/>
  <c r="F519" i="187"/>
  <c r="F518" i="187"/>
  <c r="F517" i="187"/>
  <c r="F513" i="187"/>
  <c r="F512" i="187"/>
  <c r="F508" i="187"/>
  <c r="F507" i="187"/>
  <c r="F506" i="187"/>
  <c r="F505" i="187"/>
  <c r="F504" i="187"/>
  <c r="F500" i="187"/>
  <c r="F499" i="187"/>
  <c r="F498" i="187"/>
  <c r="F497" i="187"/>
  <c r="F496" i="187"/>
  <c r="F495" i="187"/>
  <c r="F494" i="187"/>
  <c r="F491" i="187"/>
  <c r="F484" i="187"/>
  <c r="F483" i="187"/>
  <c r="F482" i="187"/>
  <c r="F481" i="187"/>
  <c r="F480" i="187"/>
  <c r="F476" i="187"/>
  <c r="F474" i="187"/>
  <c r="F473" i="187"/>
  <c r="F470" i="187"/>
  <c r="F469" i="187"/>
  <c r="F468" i="187"/>
  <c r="F467" i="187"/>
  <c r="F466" i="187"/>
  <c r="F462" i="187"/>
  <c r="F461" i="187"/>
  <c r="F460" i="187"/>
  <c r="F459" i="187"/>
  <c r="F455" i="187"/>
  <c r="F454" i="187"/>
  <c r="F453" i="187"/>
  <c r="F452" i="187"/>
  <c r="F451" i="187"/>
  <c r="F450" i="187"/>
  <c r="F444" i="187"/>
  <c r="F443" i="187"/>
  <c r="F442" i="187"/>
  <c r="F441" i="187"/>
  <c r="F440" i="187"/>
  <c r="F439" i="187"/>
  <c r="F435" i="187"/>
  <c r="F434" i="187"/>
  <c r="F430" i="187"/>
  <c r="F429" i="187"/>
  <c r="F428" i="187"/>
  <c r="F427" i="187"/>
  <c r="F426" i="187"/>
  <c r="F422" i="187"/>
  <c r="F421" i="187"/>
  <c r="F420" i="187"/>
  <c r="F419" i="187"/>
  <c r="F418" i="187"/>
  <c r="F417" i="187"/>
  <c r="F416" i="187"/>
  <c r="F413" i="187"/>
  <c r="F406" i="187"/>
  <c r="F405" i="187"/>
  <c r="F404" i="187"/>
  <c r="F403" i="187"/>
  <c r="F402" i="187"/>
  <c r="F398" i="187"/>
  <c r="F396" i="187"/>
  <c r="F395" i="187"/>
  <c r="F392" i="187"/>
  <c r="F391" i="187"/>
  <c r="F390" i="187"/>
  <c r="F389" i="187"/>
  <c r="F388" i="187"/>
  <c r="F384" i="187"/>
  <c r="F382" i="187"/>
  <c r="F381" i="187"/>
  <c r="F377" i="187"/>
  <c r="F376" i="187"/>
  <c r="F375" i="187"/>
  <c r="F374" i="187"/>
  <c r="F373" i="187"/>
  <c r="F372" i="187"/>
  <c r="F366" i="187"/>
  <c r="F365" i="187"/>
  <c r="F364" i="187"/>
  <c r="F363" i="187"/>
  <c r="F362" i="187"/>
  <c r="F361" i="187"/>
  <c r="F357" i="187"/>
  <c r="F356" i="187"/>
  <c r="F352" i="187"/>
  <c r="F351" i="187"/>
  <c r="F350" i="187"/>
  <c r="F349" i="187"/>
  <c r="F348" i="187"/>
  <c r="F344" i="187"/>
  <c r="F343" i="187"/>
  <c r="F342" i="187"/>
  <c r="F341" i="187"/>
  <c r="F340" i="187"/>
  <c r="F339" i="187"/>
  <c r="F338" i="187"/>
  <c r="F335" i="187"/>
  <c r="F328" i="187"/>
  <c r="F327" i="187"/>
  <c r="F326" i="187"/>
  <c r="F325" i="187"/>
  <c r="F324" i="187"/>
  <c r="F320" i="187"/>
  <c r="F319" i="187"/>
  <c r="F318" i="187"/>
  <c r="F317" i="187"/>
  <c r="F314" i="187"/>
  <c r="F313" i="187"/>
  <c r="F312" i="187"/>
  <c r="F311" i="187"/>
  <c r="F310" i="187"/>
  <c r="F306" i="187"/>
  <c r="F305" i="187"/>
  <c r="F304" i="187"/>
  <c r="F303" i="187"/>
  <c r="F299" i="187"/>
  <c r="F298" i="187"/>
  <c r="F297" i="187"/>
  <c r="F296" i="187"/>
  <c r="F295" i="187"/>
  <c r="F294" i="187"/>
  <c r="F288" i="187"/>
  <c r="F287" i="187"/>
  <c r="F286" i="187"/>
  <c r="F285" i="187"/>
  <c r="F284" i="187"/>
  <c r="F283" i="187"/>
  <c r="F279" i="187"/>
  <c r="F278" i="187"/>
  <c r="F274" i="187"/>
  <c r="F273" i="187"/>
  <c r="F272" i="187"/>
  <c r="F271" i="187"/>
  <c r="F270" i="187"/>
  <c r="F266" i="187"/>
  <c r="F265" i="187"/>
  <c r="F264" i="187"/>
  <c r="F263" i="187"/>
  <c r="F262" i="187"/>
  <c r="F261" i="187"/>
  <c r="F260" i="187"/>
  <c r="F257" i="187"/>
  <c r="F250" i="187"/>
  <c r="F249" i="187"/>
  <c r="F248" i="187"/>
  <c r="F247" i="187"/>
  <c r="F246" i="187"/>
  <c r="F242" i="187"/>
  <c r="F240" i="187"/>
  <c r="F239" i="187"/>
  <c r="F236" i="187"/>
  <c r="F235" i="187"/>
  <c r="F234" i="187"/>
  <c r="F233" i="187"/>
  <c r="F232" i="187"/>
  <c r="F228" i="187"/>
  <c r="F226" i="187"/>
  <c r="F225" i="187"/>
  <c r="F221" i="187"/>
  <c r="F220" i="187"/>
  <c r="F219" i="187"/>
  <c r="F218" i="187"/>
  <c r="F217" i="187"/>
  <c r="F216" i="187"/>
  <c r="F210" i="187"/>
  <c r="F209" i="187"/>
  <c r="F208" i="187"/>
  <c r="F207" i="187"/>
  <c r="F206" i="187"/>
  <c r="F205" i="187"/>
  <c r="F201" i="187"/>
  <c r="F200" i="187"/>
  <c r="F196" i="187"/>
  <c r="F194" i="187"/>
  <c r="F193" i="187"/>
  <c r="F192" i="187"/>
  <c r="F191" i="187"/>
  <c r="F187" i="187"/>
  <c r="F186" i="187"/>
  <c r="F185" i="187"/>
  <c r="F184" i="187"/>
  <c r="F183" i="187"/>
  <c r="F182" i="187"/>
  <c r="F181" i="187"/>
  <c r="F178" i="187"/>
  <c r="F172" i="187"/>
  <c r="F171" i="187"/>
  <c r="F170" i="187"/>
  <c r="F169" i="187"/>
  <c r="F168" i="187"/>
  <c r="F167" i="187"/>
  <c r="F163" i="187"/>
  <c r="F162" i="187"/>
  <c r="F161" i="187"/>
  <c r="F160" i="187"/>
  <c r="F157" i="187"/>
  <c r="F156" i="187"/>
  <c r="F155" i="187"/>
  <c r="F154" i="187"/>
  <c r="F153" i="187"/>
  <c r="F149" i="187"/>
  <c r="F147" i="187"/>
  <c r="F146" i="187"/>
  <c r="F142" i="187"/>
  <c r="F141" i="187"/>
  <c r="F140" i="187"/>
  <c r="F139" i="187"/>
  <c r="F138" i="187"/>
  <c r="F137" i="187"/>
  <c r="F131" i="187"/>
  <c r="F130" i="187"/>
  <c r="F129" i="187"/>
  <c r="F128" i="187"/>
  <c r="F127" i="187"/>
  <c r="F126" i="187"/>
  <c r="F122" i="187"/>
  <c r="F121" i="187"/>
  <c r="F117" i="187"/>
  <c r="F116" i="187"/>
  <c r="F115" i="187"/>
  <c r="F114" i="187"/>
  <c r="F113" i="187"/>
  <c r="F109" i="187"/>
  <c r="F108" i="187"/>
  <c r="F107" i="187"/>
  <c r="F106" i="187"/>
  <c r="F105" i="187"/>
  <c r="F104" i="187"/>
  <c r="F103" i="187"/>
  <c r="F100" i="187"/>
  <c r="F93" i="187"/>
  <c r="F92" i="187"/>
  <c r="F91" i="187"/>
  <c r="F90" i="187"/>
  <c r="F89" i="187"/>
  <c r="F85" i="187"/>
  <c r="F83" i="187"/>
  <c r="F82" i="187"/>
  <c r="F79" i="187"/>
  <c r="F78" i="187"/>
  <c r="F77" i="187"/>
  <c r="F76" i="187"/>
  <c r="F75" i="187"/>
  <c r="F71" i="187"/>
  <c r="F69" i="187"/>
  <c r="F68" i="187"/>
  <c r="F64" i="187"/>
  <c r="F63" i="187"/>
  <c r="F62" i="187"/>
  <c r="F61" i="187"/>
  <c r="F60" i="187"/>
  <c r="F59" i="187"/>
  <c r="F53" i="187"/>
  <c r="F52" i="187"/>
  <c r="F51" i="187"/>
  <c r="F50" i="187"/>
  <c r="F49" i="187"/>
  <c r="F48" i="187"/>
  <c r="F44" i="187"/>
  <c r="F43" i="187"/>
  <c r="F39" i="187"/>
  <c r="F38" i="187"/>
  <c r="F37" i="187"/>
  <c r="F36" i="187"/>
  <c r="F35" i="187"/>
  <c r="F30" i="187"/>
  <c r="F29" i="187"/>
  <c r="F28" i="187"/>
  <c r="F27" i="187"/>
  <c r="F26" i="187"/>
  <c r="F25" i="187"/>
  <c r="F22" i="187"/>
  <c r="C643" i="187"/>
  <c r="B110" i="188" s="1"/>
  <c r="C642" i="187"/>
  <c r="B109" i="188" s="1"/>
  <c r="C641" i="187"/>
  <c r="B108" i="188" s="1"/>
  <c r="C640" i="187"/>
  <c r="B107" i="188"/>
  <c r="C639" i="187"/>
  <c r="B106" i="188" s="1"/>
  <c r="C638" i="187"/>
  <c r="B105" i="188" s="1"/>
  <c r="C637" i="187"/>
  <c r="B104" i="188" s="1"/>
  <c r="C632" i="187"/>
  <c r="B99" i="188"/>
  <c r="C631" i="187"/>
  <c r="B98" i="188" s="1"/>
  <c r="C630" i="187"/>
  <c r="B97" i="188" s="1"/>
  <c r="C629" i="187"/>
  <c r="B96" i="188" s="1"/>
  <c r="C628" i="187"/>
  <c r="B95" i="188"/>
  <c r="C627" i="187"/>
  <c r="B94" i="188" s="1"/>
  <c r="C626" i="187"/>
  <c r="B93" i="188" s="1"/>
  <c r="C625" i="187"/>
  <c r="B92" i="188" s="1"/>
  <c r="C624" i="187"/>
  <c r="B91" i="188"/>
  <c r="C623" i="187"/>
  <c r="B90" i="188" s="1"/>
  <c r="C622" i="187"/>
  <c r="B89" i="188" s="1"/>
  <c r="C618" i="187"/>
  <c r="B85" i="188" s="1"/>
  <c r="C617" i="187"/>
  <c r="B84" i="188"/>
  <c r="C616" i="187"/>
  <c r="B83" i="188" s="1"/>
  <c r="C615" i="187"/>
  <c r="B82" i="188" s="1"/>
  <c r="C614" i="187"/>
  <c r="B81" i="188" s="1"/>
  <c r="C613" i="187"/>
  <c r="B80" i="188"/>
  <c r="C612" i="187"/>
  <c r="B79" i="188" s="1"/>
  <c r="C611" i="187"/>
  <c r="B78" i="188" s="1"/>
  <c r="C610" i="187"/>
  <c r="B77" i="188" s="1"/>
  <c r="C609" i="187"/>
  <c r="B76" i="188"/>
  <c r="C608" i="187"/>
  <c r="B75" i="188" s="1"/>
  <c r="C607" i="187"/>
  <c r="B74" i="188" s="1"/>
  <c r="C606" i="187"/>
  <c r="B73" i="188" s="1"/>
  <c r="C605" i="187"/>
  <c r="B72" i="188"/>
  <c r="C604" i="187"/>
  <c r="B71" i="188" s="1"/>
  <c r="C603" i="187"/>
  <c r="B70" i="188" s="1"/>
  <c r="C602" i="187"/>
  <c r="B69" i="188" s="1"/>
  <c r="C600" i="187"/>
  <c r="B67" i="188"/>
  <c r="C599" i="187"/>
  <c r="B66" i="188" s="1"/>
  <c r="C598" i="187"/>
  <c r="B65" i="188" s="1"/>
  <c r="C597" i="187"/>
  <c r="B64" i="188" s="1"/>
  <c r="C596" i="187"/>
  <c r="B63" i="188"/>
  <c r="C595" i="187"/>
  <c r="B62" i="188" s="1"/>
  <c r="C591" i="187"/>
  <c r="B58" i="188" s="1"/>
  <c r="C590" i="187"/>
  <c r="B57" i="188" s="1"/>
  <c r="C589" i="187"/>
  <c r="B56" i="188"/>
  <c r="C588" i="187"/>
  <c r="B55" i="188" s="1"/>
  <c r="C586" i="187"/>
  <c r="B53" i="188" s="1"/>
  <c r="C585" i="187"/>
  <c r="B52" i="188" s="1"/>
  <c r="C584" i="187"/>
  <c r="B51" i="188"/>
  <c r="C583" i="187"/>
  <c r="B50" i="188" s="1"/>
  <c r="C582" i="187"/>
  <c r="B49" i="188" s="1"/>
  <c r="C578" i="187"/>
  <c r="B45" i="188" s="1"/>
  <c r="C577" i="187"/>
  <c r="B44" i="188"/>
  <c r="C576" i="187"/>
  <c r="B43" i="188" s="1"/>
  <c r="C575" i="187"/>
  <c r="B42" i="188" s="1"/>
  <c r="C574" i="187"/>
  <c r="B41" i="188" s="1"/>
  <c r="C573" i="187"/>
  <c r="B40" i="188"/>
  <c r="C572" i="187"/>
  <c r="B39" i="188" s="1"/>
  <c r="C569" i="187"/>
  <c r="B36" i="188" s="1"/>
  <c r="C568" i="187"/>
  <c r="B35" i="188" s="1"/>
  <c r="C567" i="187"/>
  <c r="B34" i="188"/>
  <c r="C565" i="187"/>
  <c r="C564" i="187"/>
  <c r="C563" i="187"/>
  <c r="C562" i="187"/>
  <c r="C561" i="187"/>
  <c r="C560" i="187"/>
  <c r="C559" i="187"/>
  <c r="C558" i="187"/>
  <c r="C554" i="187"/>
  <c r="C553" i="187"/>
  <c r="C552" i="187"/>
  <c r="C551" i="187"/>
  <c r="C550" i="187"/>
  <c r="C549" i="187"/>
  <c r="C548" i="187"/>
  <c r="C547" i="187"/>
  <c r="C546" i="187"/>
  <c r="C545" i="187"/>
  <c r="C544" i="187"/>
  <c r="C540" i="187"/>
  <c r="C539" i="187"/>
  <c r="C538" i="187"/>
  <c r="C537" i="187"/>
  <c r="C536" i="187"/>
  <c r="C535" i="187"/>
  <c r="C534" i="187"/>
  <c r="C533" i="187"/>
  <c r="C532" i="187"/>
  <c r="C531" i="187"/>
  <c r="C530" i="187"/>
  <c r="C529" i="187"/>
  <c r="C528" i="187"/>
  <c r="C527" i="187"/>
  <c r="C526" i="187"/>
  <c r="C525" i="187"/>
  <c r="C524" i="187"/>
  <c r="C522" i="187"/>
  <c r="C521" i="187"/>
  <c r="C520" i="187"/>
  <c r="C519" i="187"/>
  <c r="C518" i="187"/>
  <c r="C517" i="187"/>
  <c r="C513" i="187"/>
  <c r="C512" i="187"/>
  <c r="C511" i="187"/>
  <c r="C510" i="187"/>
  <c r="C508" i="187"/>
  <c r="C507" i="187"/>
  <c r="C506" i="187"/>
  <c r="C505" i="187"/>
  <c r="C504" i="187"/>
  <c r="C500" i="187"/>
  <c r="C499" i="187"/>
  <c r="C498" i="187"/>
  <c r="C497" i="187"/>
  <c r="C496" i="187"/>
  <c r="C495" i="187"/>
  <c r="C494" i="187"/>
  <c r="C491" i="187"/>
  <c r="C490" i="187"/>
  <c r="C489" i="187"/>
  <c r="C487" i="187"/>
  <c r="C486" i="187"/>
  <c r="C485" i="187"/>
  <c r="C484" i="187"/>
  <c r="C483" i="187"/>
  <c r="C482" i="187"/>
  <c r="C481" i="187"/>
  <c r="C480" i="187"/>
  <c r="C476" i="187"/>
  <c r="C475" i="187"/>
  <c r="C474" i="187"/>
  <c r="C473" i="187"/>
  <c r="C472" i="187"/>
  <c r="C471" i="187"/>
  <c r="C470" i="187"/>
  <c r="C469" i="187"/>
  <c r="C468" i="187"/>
  <c r="C467" i="187"/>
  <c r="C466" i="187"/>
  <c r="C462" i="187"/>
  <c r="C461" i="187"/>
  <c r="C460" i="187"/>
  <c r="C459" i="187"/>
  <c r="C458" i="187"/>
  <c r="C457" i="187"/>
  <c r="C456" i="187"/>
  <c r="C455" i="187"/>
  <c r="C454" i="187"/>
  <c r="C453" i="187"/>
  <c r="C452" i="187"/>
  <c r="C451" i="187"/>
  <c r="C450" i="187"/>
  <c r="C449" i="187"/>
  <c r="C448" i="187"/>
  <c r="C447" i="187"/>
  <c r="C446" i="187"/>
  <c r="C444" i="187"/>
  <c r="C443" i="187"/>
  <c r="C442" i="187"/>
  <c r="C441" i="187"/>
  <c r="C440" i="187"/>
  <c r="C439" i="187"/>
  <c r="C435" i="187"/>
  <c r="C434" i="187"/>
  <c r="C433" i="187"/>
  <c r="C432" i="187"/>
  <c r="C430" i="187"/>
  <c r="C429" i="187"/>
  <c r="C428" i="187"/>
  <c r="C427" i="187"/>
  <c r="C426" i="187"/>
  <c r="C422" i="187"/>
  <c r="C421" i="187"/>
  <c r="C420" i="187"/>
  <c r="C419" i="187"/>
  <c r="C418" i="187"/>
  <c r="C417" i="187"/>
  <c r="C416" i="187"/>
  <c r="C413" i="187"/>
  <c r="C412" i="187"/>
  <c r="C411" i="187"/>
  <c r="C409" i="187"/>
  <c r="C408" i="187"/>
  <c r="C407" i="187"/>
  <c r="C406" i="187"/>
  <c r="C405" i="187"/>
  <c r="C404" i="187"/>
  <c r="C403" i="187"/>
  <c r="C402" i="187"/>
  <c r="C398" i="187"/>
  <c r="C397" i="187"/>
  <c r="C396" i="187"/>
  <c r="C395" i="187"/>
  <c r="C394" i="187"/>
  <c r="C393" i="187"/>
  <c r="C392" i="187"/>
  <c r="C391" i="187"/>
  <c r="C390" i="187"/>
  <c r="C389" i="187"/>
  <c r="C388" i="187"/>
  <c r="C384" i="187"/>
  <c r="C383" i="187"/>
  <c r="C382" i="187"/>
  <c r="C381" i="187"/>
  <c r="C380" i="187"/>
  <c r="C379" i="187"/>
  <c r="C378" i="187"/>
  <c r="C377" i="187"/>
  <c r="C376" i="187"/>
  <c r="C375" i="187"/>
  <c r="C374" i="187"/>
  <c r="C373" i="187"/>
  <c r="C372" i="187"/>
  <c r="C371" i="187"/>
  <c r="C370" i="187"/>
  <c r="C369" i="187"/>
  <c r="C368" i="187"/>
  <c r="C366" i="187"/>
  <c r="C365" i="187"/>
  <c r="C364" i="187"/>
  <c r="C363" i="187"/>
  <c r="C362" i="187"/>
  <c r="C361" i="187"/>
  <c r="C357" i="187"/>
  <c r="C356" i="187"/>
  <c r="C355" i="187"/>
  <c r="C354" i="187"/>
  <c r="C352" i="187"/>
  <c r="C351" i="187"/>
  <c r="C350" i="187"/>
  <c r="C349" i="187"/>
  <c r="C348" i="187"/>
  <c r="C344" i="187"/>
  <c r="C343" i="187"/>
  <c r="C342" i="187"/>
  <c r="C341" i="187"/>
  <c r="C340" i="187"/>
  <c r="C339" i="187"/>
  <c r="C338" i="187"/>
  <c r="C335" i="187"/>
  <c r="C334" i="187"/>
  <c r="C333" i="187"/>
  <c r="C331" i="187"/>
  <c r="C330" i="187"/>
  <c r="C329" i="187"/>
  <c r="C328" i="187"/>
  <c r="C327" i="187"/>
  <c r="C326" i="187"/>
  <c r="C325" i="187"/>
  <c r="C324" i="187"/>
  <c r="C320" i="187"/>
  <c r="C319" i="187"/>
  <c r="C318" i="187"/>
  <c r="C317" i="187"/>
  <c r="C316" i="187"/>
  <c r="C315" i="187"/>
  <c r="C314" i="187"/>
  <c r="C313" i="187"/>
  <c r="C312" i="187"/>
  <c r="C311" i="187"/>
  <c r="C310" i="187"/>
  <c r="C306" i="187"/>
  <c r="C305" i="187"/>
  <c r="C304" i="187"/>
  <c r="C303" i="187"/>
  <c r="C302" i="187"/>
  <c r="C301" i="187"/>
  <c r="C300" i="187"/>
  <c r="C299" i="187"/>
  <c r="C298" i="187"/>
  <c r="C297" i="187"/>
  <c r="C296" i="187"/>
  <c r="C295" i="187"/>
  <c r="C294" i="187"/>
  <c r="C293" i="187"/>
  <c r="C292" i="187"/>
  <c r="C291" i="187"/>
  <c r="C290" i="187"/>
  <c r="C288" i="187"/>
  <c r="C287" i="187"/>
  <c r="C286" i="187"/>
  <c r="C285" i="187"/>
  <c r="C284" i="187"/>
  <c r="C283" i="187"/>
  <c r="C279" i="187"/>
  <c r="C278" i="187"/>
  <c r="C277" i="187"/>
  <c r="C276" i="187"/>
  <c r="C274" i="187"/>
  <c r="C273" i="187"/>
  <c r="C272" i="187"/>
  <c r="C271" i="187"/>
  <c r="C270" i="187"/>
  <c r="C266" i="187"/>
  <c r="C265" i="187"/>
  <c r="C264" i="187"/>
  <c r="C263" i="187"/>
  <c r="C262" i="187"/>
  <c r="C261" i="187"/>
  <c r="C260" i="187"/>
  <c r="C257" i="187"/>
  <c r="C256" i="187"/>
  <c r="C255" i="187"/>
  <c r="C253" i="187"/>
  <c r="C252" i="187"/>
  <c r="C251" i="187"/>
  <c r="C250" i="187"/>
  <c r="C249" i="187"/>
  <c r="C248" i="187"/>
  <c r="C247" i="187"/>
  <c r="C246" i="187"/>
  <c r="C242" i="187"/>
  <c r="C241" i="187"/>
  <c r="C240" i="187"/>
  <c r="C239" i="187"/>
  <c r="C238" i="187"/>
  <c r="C237" i="187"/>
  <c r="C236" i="187"/>
  <c r="C235" i="187"/>
  <c r="C234" i="187"/>
  <c r="C233" i="187"/>
  <c r="C232" i="187"/>
  <c r="C228" i="187"/>
  <c r="C227" i="187"/>
  <c r="C226" i="187"/>
  <c r="C225" i="187"/>
  <c r="C224" i="187"/>
  <c r="C223" i="187"/>
  <c r="C222" i="187"/>
  <c r="C221" i="187"/>
  <c r="C220" i="187"/>
  <c r="C219" i="187"/>
  <c r="C218" i="187"/>
  <c r="C217" i="187"/>
  <c r="C216" i="187"/>
  <c r="C215" i="187"/>
  <c r="C214" i="187"/>
  <c r="C213" i="187"/>
  <c r="C212" i="187"/>
  <c r="C210" i="187"/>
  <c r="C209" i="187"/>
  <c r="C208" i="187"/>
  <c r="C207" i="187"/>
  <c r="C206" i="187"/>
  <c r="C205" i="187"/>
  <c r="C201" i="187"/>
  <c r="C200" i="187"/>
  <c r="C199" i="187"/>
  <c r="C198" i="187"/>
  <c r="C196" i="187"/>
  <c r="C194" i="187"/>
  <c r="C193" i="187"/>
  <c r="C192" i="187"/>
  <c r="C187" i="187"/>
  <c r="C186" i="187"/>
  <c r="C185" i="187"/>
  <c r="C184" i="187"/>
  <c r="C183" i="187"/>
  <c r="C182" i="187"/>
  <c r="C181" i="187"/>
  <c r="C178" i="187"/>
  <c r="C177" i="187"/>
  <c r="C176" i="187"/>
  <c r="C174" i="187"/>
  <c r="C173" i="187"/>
  <c r="C172" i="187"/>
  <c r="C171" i="187"/>
  <c r="C170" i="187"/>
  <c r="C169" i="187"/>
  <c r="C168" i="187"/>
  <c r="C167" i="187"/>
  <c r="C163" i="187"/>
  <c r="C162" i="187"/>
  <c r="C161" i="187"/>
  <c r="C160" i="187"/>
  <c r="C159" i="187"/>
  <c r="C158" i="187"/>
  <c r="C157" i="187"/>
  <c r="C156" i="187"/>
  <c r="C155" i="187"/>
  <c r="C154" i="187"/>
  <c r="C153" i="187"/>
  <c r="C149" i="187"/>
  <c r="C148" i="187"/>
  <c r="C147" i="187"/>
  <c r="C146" i="187"/>
  <c r="C145" i="187"/>
  <c r="C144" i="187"/>
  <c r="C143" i="187"/>
  <c r="C142" i="187"/>
  <c r="C141" i="187"/>
  <c r="C140" i="187"/>
  <c r="C139" i="187"/>
  <c r="C138" i="187"/>
  <c r="C137" i="187"/>
  <c r="C136" i="187"/>
  <c r="C135" i="187"/>
  <c r="C134" i="187"/>
  <c r="C133" i="187"/>
  <c r="C131" i="187"/>
  <c r="C130" i="187"/>
  <c r="C129" i="187"/>
  <c r="C128" i="187"/>
  <c r="C127" i="187"/>
  <c r="C126" i="187"/>
  <c r="C122" i="187"/>
  <c r="C121" i="187"/>
  <c r="C120" i="187"/>
  <c r="C119" i="187"/>
  <c r="C117" i="187"/>
  <c r="C116" i="187"/>
  <c r="C115" i="187"/>
  <c r="C114" i="187"/>
  <c r="C113" i="187"/>
  <c r="C109" i="187"/>
  <c r="C108" i="187"/>
  <c r="C107" i="187"/>
  <c r="C106" i="187"/>
  <c r="C105" i="187"/>
  <c r="C104" i="187"/>
  <c r="C103" i="187"/>
  <c r="C100" i="187"/>
  <c r="C99" i="187"/>
  <c r="C98" i="187"/>
  <c r="C20" i="187"/>
  <c r="L8" i="249"/>
  <c r="L9" i="249"/>
  <c r="F4202" i="187" s="1"/>
  <c r="L11" i="249"/>
  <c r="L12" i="249"/>
  <c r="F4205" i="187"/>
  <c r="L13" i="249"/>
  <c r="F4206" i="187" s="1"/>
  <c r="L14" i="249"/>
  <c r="F4207" i="187" s="1"/>
  <c r="L15" i="249"/>
  <c r="F4208" i="187" s="1"/>
  <c r="L16" i="249"/>
  <c r="F4209" i="187"/>
  <c r="L17" i="249"/>
  <c r="F4210" i="187" s="1"/>
  <c r="L18" i="249"/>
  <c r="F4211" i="187" s="1"/>
  <c r="L19" i="249"/>
  <c r="F4212" i="187" s="1"/>
  <c r="L20" i="249"/>
  <c r="F4213" i="187"/>
  <c r="F9489" i="187"/>
  <c r="F9488" i="187"/>
  <c r="F9510" i="187"/>
  <c r="G21" i="188"/>
  <c r="B12" i="188"/>
  <c r="C9837" i="187"/>
  <c r="B1570" i="188" s="1"/>
  <c r="B1569" i="188"/>
  <c r="F9839" i="187"/>
  <c r="F9837" i="187"/>
  <c r="C9834" i="187"/>
  <c r="B1567" i="188" s="1"/>
  <c r="C9835" i="187"/>
  <c r="B1568" i="188" s="1"/>
  <c r="C9830" i="187"/>
  <c r="B1563" i="188" s="1"/>
  <c r="C9831" i="187"/>
  <c r="B1564" i="188" s="1"/>
  <c r="C9832" i="187"/>
  <c r="B1565" i="188" s="1"/>
  <c r="C9833" i="187"/>
  <c r="B1566" i="188" s="1"/>
  <c r="C9819" i="187"/>
  <c r="B1552" i="188" s="1"/>
  <c r="C9820" i="187"/>
  <c r="B1553" i="188" s="1"/>
  <c r="C9821" i="187"/>
  <c r="B1554" i="188" s="1"/>
  <c r="C9822" i="187"/>
  <c r="B1555" i="188" s="1"/>
  <c r="C9823" i="187"/>
  <c r="B1556" i="188" s="1"/>
  <c r="C9824" i="187"/>
  <c r="B1557" i="188" s="1"/>
  <c r="C9825" i="187"/>
  <c r="B1558" i="188" s="1"/>
  <c r="C9826" i="187"/>
  <c r="B1559" i="188" s="1"/>
  <c r="C9827" i="187"/>
  <c r="B1560" i="188" s="1"/>
  <c r="C9828" i="187"/>
  <c r="B1561" i="188" s="1"/>
  <c r="C9829" i="187"/>
  <c r="B1562" i="188" s="1"/>
  <c r="B1551" i="188"/>
  <c r="F9821" i="187"/>
  <c r="F9822" i="187"/>
  <c r="F9823" i="187"/>
  <c r="F9825" i="187"/>
  <c r="F9826" i="187"/>
  <c r="F9827" i="187"/>
  <c r="F9828" i="187"/>
  <c r="F9829" i="187"/>
  <c r="F9830" i="187"/>
  <c r="F9832" i="187"/>
  <c r="F9833" i="187"/>
  <c r="F9834" i="187"/>
  <c r="F9819" i="187"/>
  <c r="C9811" i="187"/>
  <c r="B1544" i="188" s="1"/>
  <c r="C9812" i="187"/>
  <c r="B1545" i="188" s="1"/>
  <c r="C9813" i="187"/>
  <c r="B1546" i="188" s="1"/>
  <c r="C9814" i="187"/>
  <c r="B1547" i="188" s="1"/>
  <c r="C9815" i="187"/>
  <c r="B1548" i="188" s="1"/>
  <c r="C9816" i="187"/>
  <c r="B1549" i="188" s="1"/>
  <c r="C9817" i="187"/>
  <c r="B1550" i="188" s="1"/>
  <c r="B1543" i="188"/>
  <c r="F9812" i="187"/>
  <c r="F9813" i="187"/>
  <c r="F9814" i="187"/>
  <c r="F9815" i="187"/>
  <c r="F9816" i="187"/>
  <c r="F9817" i="187"/>
  <c r="F9811" i="187"/>
  <c r="C9747" i="187"/>
  <c r="B1507" i="188" s="1"/>
  <c r="B1506" i="188"/>
  <c r="F9762" i="187"/>
  <c r="F9763" i="187"/>
  <c r="F9747" i="187"/>
  <c r="C9590" i="187"/>
  <c r="B1419" i="188" s="1"/>
  <c r="B1418" i="188"/>
  <c r="F9591" i="187"/>
  <c r="F9590" i="187"/>
  <c r="C9588" i="187"/>
  <c r="B1417" i="188"/>
  <c r="C9584" i="187"/>
  <c r="B1413" i="188" s="1"/>
  <c r="C9585" i="187"/>
  <c r="B1414" i="188" s="1"/>
  <c r="C9586" i="187"/>
  <c r="B1415" i="188" s="1"/>
  <c r="C9587" i="187"/>
  <c r="B1416" i="188"/>
  <c r="C9583" i="187"/>
  <c r="B1412" i="188" s="1"/>
  <c r="C9572" i="187"/>
  <c r="B1401" i="188" s="1"/>
  <c r="C9573" i="187"/>
  <c r="B1402" i="188" s="1"/>
  <c r="C9574" i="187"/>
  <c r="B1403" i="188"/>
  <c r="C9575" i="187"/>
  <c r="B1404" i="188" s="1"/>
  <c r="C9576" i="187"/>
  <c r="B1405" i="188" s="1"/>
  <c r="C9577" i="187"/>
  <c r="B1406" i="188" s="1"/>
  <c r="C9578" i="187"/>
  <c r="B1407" i="188"/>
  <c r="C9579" i="187"/>
  <c r="B1408" i="188" s="1"/>
  <c r="C9580" i="187"/>
  <c r="B1409" i="188" s="1"/>
  <c r="C9581" i="187"/>
  <c r="B1410" i="188" s="1"/>
  <c r="C9582" i="187"/>
  <c r="B1411" i="188"/>
  <c r="C9560" i="187"/>
  <c r="B1389" i="188" s="1"/>
  <c r="C9561" i="187"/>
  <c r="B1390" i="188" s="1"/>
  <c r="C9562" i="187"/>
  <c r="B1391" i="188" s="1"/>
  <c r="C9563" i="187"/>
  <c r="B1392" i="188"/>
  <c r="C9564" i="187"/>
  <c r="B1393" i="188" s="1"/>
  <c r="C9565" i="187"/>
  <c r="B1394" i="188" s="1"/>
  <c r="C9566" i="187"/>
  <c r="B1395" i="188" s="1"/>
  <c r="C9567" i="187"/>
  <c r="B1396" i="188"/>
  <c r="C9568" i="187"/>
  <c r="B1397" i="188" s="1"/>
  <c r="C9569" i="187"/>
  <c r="B1398" i="188" s="1"/>
  <c r="C9570" i="187"/>
  <c r="B1399" i="188" s="1"/>
  <c r="C9571" i="187"/>
  <c r="B1400" i="188"/>
  <c r="B1388" i="188"/>
  <c r="F9561" i="187"/>
  <c r="F9562" i="187"/>
  <c r="F9563" i="187"/>
  <c r="F9564" i="187"/>
  <c r="F9565" i="187"/>
  <c r="F9566" i="187"/>
  <c r="F9567" i="187"/>
  <c r="F9568" i="187"/>
  <c r="F9569" i="187"/>
  <c r="F9570" i="187"/>
  <c r="F9571" i="187"/>
  <c r="F9572" i="187"/>
  <c r="F9573" i="187"/>
  <c r="F9574" i="187"/>
  <c r="F9575" i="187"/>
  <c r="F9576" i="187"/>
  <c r="F9577" i="187"/>
  <c r="F9578" i="187"/>
  <c r="F9579" i="187"/>
  <c r="F9580" i="187"/>
  <c r="F9581" i="187"/>
  <c r="F9582" i="187"/>
  <c r="F9583" i="187"/>
  <c r="F9584" i="187"/>
  <c r="F9585" i="187"/>
  <c r="F9586" i="187"/>
  <c r="F9587" i="187"/>
  <c r="F9588" i="187"/>
  <c r="F9560" i="187"/>
  <c r="C9558" i="187"/>
  <c r="B1387" i="188"/>
  <c r="C9552" i="187"/>
  <c r="B1381" i="188" s="1"/>
  <c r="C9553" i="187"/>
  <c r="B1382" i="188" s="1"/>
  <c r="C9554" i="187"/>
  <c r="B1383" i="188" s="1"/>
  <c r="C9555" i="187"/>
  <c r="B1384" i="188"/>
  <c r="C9556" i="187"/>
  <c r="B1385" i="188" s="1"/>
  <c r="C9557" i="187"/>
  <c r="B1386" i="188" s="1"/>
  <c r="C9551" i="187"/>
  <c r="B1380" i="188" s="1"/>
  <c r="C9532" i="187"/>
  <c r="C9533" i="187"/>
  <c r="C9534" i="187"/>
  <c r="C9535" i="187"/>
  <c r="C9529" i="187"/>
  <c r="B1374" i="188"/>
  <c r="C9530" i="187"/>
  <c r="C9526" i="187"/>
  <c r="B1372" i="188" s="1"/>
  <c r="C9527" i="187"/>
  <c r="B1373" i="188" s="1"/>
  <c r="C9528" i="187"/>
  <c r="C9525" i="187"/>
  <c r="B1371" i="188" s="1"/>
  <c r="C9524" i="187"/>
  <c r="B1370" i="188" s="1"/>
  <c r="C9510" i="187"/>
  <c r="B1366" i="188"/>
  <c r="C9511" i="187"/>
  <c r="C9513" i="187"/>
  <c r="B1368" i="188" s="1"/>
  <c r="C9514" i="187"/>
  <c r="C9509" i="187"/>
  <c r="C9488" i="187"/>
  <c r="B1363" i="188" s="1"/>
  <c r="C9489" i="187"/>
  <c r="B1364" i="188" s="1"/>
  <c r="C9490" i="187"/>
  <c r="C9491" i="187"/>
  <c r="B1362" i="188"/>
  <c r="F9553" i="187"/>
  <c r="C35" i="299"/>
  <c r="F9554" i="187" s="1"/>
  <c r="F9555" i="187"/>
  <c r="F9556" i="187"/>
  <c r="F9557" i="187"/>
  <c r="F9558" i="187"/>
  <c r="F9552" i="187"/>
  <c r="F30" i="299"/>
  <c r="F9550" i="187" s="1"/>
  <c r="F29" i="299"/>
  <c r="F9549" i="187" s="1"/>
  <c r="F28" i="299"/>
  <c r="F9548" i="187" s="1"/>
  <c r="F27" i="299"/>
  <c r="F9547" i="187"/>
  <c r="F9545" i="187"/>
  <c r="F9544" i="187"/>
  <c r="F9543" i="187"/>
  <c r="F9542" i="187"/>
  <c r="F9540" i="187"/>
  <c r="F9539" i="187"/>
  <c r="F9538" i="187"/>
  <c r="F9537" i="187"/>
  <c r="F9535" i="187"/>
  <c r="F9534" i="187"/>
  <c r="F9533" i="187"/>
  <c r="F9532" i="187"/>
  <c r="C9550" i="187"/>
  <c r="B1379" i="188" s="1"/>
  <c r="C9549" i="187"/>
  <c r="B1378" i="188" s="1"/>
  <c r="C9548" i="187"/>
  <c r="B1377" i="188" s="1"/>
  <c r="C9547" i="187"/>
  <c r="B1376" i="188"/>
  <c r="C9545" i="187"/>
  <c r="C9544" i="187"/>
  <c r="C9543" i="187"/>
  <c r="C9542" i="187"/>
  <c r="C9540" i="187"/>
  <c r="C9539" i="187"/>
  <c r="C9538" i="187"/>
  <c r="C9537" i="187"/>
  <c r="F9529" i="187"/>
  <c r="F9525" i="187"/>
  <c r="F9526" i="187"/>
  <c r="F9527" i="187"/>
  <c r="F17" i="299"/>
  <c r="F9523" i="187" s="1"/>
  <c r="F16" i="299"/>
  <c r="F9522" i="187" s="1"/>
  <c r="F9520" i="187"/>
  <c r="F9519" i="187"/>
  <c r="F9517" i="187"/>
  <c r="F9516" i="187"/>
  <c r="F9514" i="187"/>
  <c r="F9513" i="187"/>
  <c r="C9523" i="187"/>
  <c r="B1369" i="188" s="1"/>
  <c r="C9522" i="187"/>
  <c r="C9520" i="187"/>
  <c r="C9519" i="187"/>
  <c r="C9517" i="187"/>
  <c r="C9516" i="187"/>
  <c r="F9503" i="187"/>
  <c r="F9500" i="187"/>
  <c r="F9491" i="187"/>
  <c r="C9506" i="187"/>
  <c r="C9503" i="187"/>
  <c r="C9500" i="187"/>
  <c r="C9497" i="187"/>
  <c r="C9494" i="187"/>
  <c r="C13" i="187"/>
  <c r="B28" i="188"/>
  <c r="F13" i="187"/>
  <c r="A13" i="187"/>
  <c r="F9481" i="187"/>
  <c r="F9480" i="187"/>
  <c r="F9479" i="187"/>
  <c r="F9478" i="187"/>
  <c r="F9476" i="187"/>
  <c r="F9475" i="187"/>
  <c r="F9474" i="187"/>
  <c r="F9473" i="187"/>
  <c r="F9471" i="187"/>
  <c r="F9470" i="187"/>
  <c r="F9469" i="187"/>
  <c r="F9468" i="187"/>
  <c r="F9466" i="187"/>
  <c r="F9465" i="187"/>
  <c r="F9464" i="187"/>
  <c r="F9463" i="187"/>
  <c r="F9461" i="187"/>
  <c r="F9460" i="187"/>
  <c r="F9459" i="187"/>
  <c r="F9458" i="187"/>
  <c r="F9456" i="187"/>
  <c r="F9455" i="187"/>
  <c r="F9454" i="187"/>
  <c r="F9453" i="187"/>
  <c r="F9450" i="187"/>
  <c r="F9449" i="187"/>
  <c r="C9454" i="187"/>
  <c r="B1359" i="188"/>
  <c r="C9455" i="187"/>
  <c r="B1360" i="188"/>
  <c r="C9456" i="187"/>
  <c r="B1361" i="188"/>
  <c r="C9449" i="187"/>
  <c r="B1354" i="188"/>
  <c r="C9450" i="187"/>
  <c r="B1355" i="188"/>
  <c r="C9451" i="187"/>
  <c r="B1356" i="188"/>
  <c r="B1357" i="188"/>
  <c r="C9453" i="187"/>
  <c r="B1358" i="188" s="1"/>
  <c r="B1353" i="188"/>
  <c r="C9486" i="187"/>
  <c r="C9485" i="187"/>
  <c r="C9484" i="187"/>
  <c r="C9483" i="187"/>
  <c r="C9481" i="187"/>
  <c r="C9480" i="187"/>
  <c r="C9479" i="187"/>
  <c r="C9478" i="187"/>
  <c r="C9476" i="187"/>
  <c r="C9475" i="187"/>
  <c r="C9474" i="187"/>
  <c r="C9473" i="187"/>
  <c r="C9471" i="187"/>
  <c r="C9470" i="187"/>
  <c r="C9469" i="187"/>
  <c r="C9468" i="187"/>
  <c r="C9466" i="187"/>
  <c r="C9465" i="187"/>
  <c r="C9464" i="187"/>
  <c r="C9463" i="187"/>
  <c r="C9461" i="187"/>
  <c r="C9460" i="187"/>
  <c r="C9459" i="187"/>
  <c r="C9458" i="187"/>
  <c r="C9447" i="187"/>
  <c r="B1352" i="188" s="1"/>
  <c r="C9442" i="187"/>
  <c r="B1347" i="188" s="1"/>
  <c r="C9443" i="187"/>
  <c r="B1348" i="188" s="1"/>
  <c r="C9444" i="187"/>
  <c r="B1349" i="188" s="1"/>
  <c r="C9445" i="187"/>
  <c r="B1350" i="188" s="1"/>
  <c r="C9446" i="187"/>
  <c r="B1351" i="188" s="1"/>
  <c r="B1346" i="188"/>
  <c r="F9443" i="187"/>
  <c r="F9444" i="187"/>
  <c r="F9445" i="187"/>
  <c r="F9446" i="187"/>
  <c r="F9447" i="187"/>
  <c r="F9442" i="187"/>
  <c r="C9435" i="187"/>
  <c r="B1340" i="188"/>
  <c r="B1339" i="188"/>
  <c r="F9435" i="187"/>
  <c r="C9432" i="187"/>
  <c r="B1337" i="188"/>
  <c r="C9433" i="187"/>
  <c r="B1338" i="188" s="1"/>
  <c r="B1336" i="188"/>
  <c r="F9433" i="187"/>
  <c r="F9432" i="187"/>
  <c r="C9428" i="187"/>
  <c r="B1333" i="188"/>
  <c r="C9429" i="187"/>
  <c r="B1334" i="188" s="1"/>
  <c r="C9430" i="187"/>
  <c r="B1335" i="188" s="1"/>
  <c r="C9421" i="187"/>
  <c r="B1326" i="188" s="1"/>
  <c r="C9422" i="187"/>
  <c r="B1327" i="188"/>
  <c r="C9423" i="187"/>
  <c r="B1328" i="188" s="1"/>
  <c r="C9426" i="187"/>
  <c r="B1331" i="188" s="1"/>
  <c r="C9427" i="187"/>
  <c r="B1332" i="188" s="1"/>
  <c r="C9420" i="187"/>
  <c r="B1325" i="188"/>
  <c r="B1319" i="188"/>
  <c r="C9379" i="187"/>
  <c r="B1320" i="188" s="1"/>
  <c r="C9380" i="187"/>
  <c r="B1321" i="188"/>
  <c r="C9381" i="187"/>
  <c r="B1322" i="188" s="1"/>
  <c r="C9382" i="187"/>
  <c r="B1323" i="188" s="1"/>
  <c r="C9383" i="187"/>
  <c r="B1324" i="188" s="1"/>
  <c r="C9376" i="187"/>
  <c r="B1317" i="188"/>
  <c r="F9422" i="187"/>
  <c r="F9423" i="187"/>
  <c r="F9426" i="187"/>
  <c r="F9427" i="187"/>
  <c r="F9428" i="187"/>
  <c r="F9429" i="187"/>
  <c r="F9430" i="187"/>
  <c r="F9421" i="187"/>
  <c r="F9419" i="187"/>
  <c r="F9418" i="187"/>
  <c r="I33" i="293"/>
  <c r="F9417" i="187"/>
  <c r="F9416" i="187"/>
  <c r="F9415" i="187"/>
  <c r="F9413" i="187"/>
  <c r="F9412" i="187"/>
  <c r="F9411" i="187"/>
  <c r="F9410" i="187"/>
  <c r="F9409" i="187"/>
  <c r="F9407" i="187"/>
  <c r="F9406" i="187"/>
  <c r="F9405" i="187"/>
  <c r="F9404" i="187"/>
  <c r="F9403" i="187"/>
  <c r="F9401" i="187"/>
  <c r="F9400" i="187"/>
  <c r="F9399" i="187"/>
  <c r="F9398" i="187"/>
  <c r="F9397" i="187"/>
  <c r="F9395" i="187"/>
  <c r="F9394" i="187"/>
  <c r="F9393" i="187"/>
  <c r="F9392" i="187"/>
  <c r="F9391" i="187"/>
  <c r="F9389" i="187"/>
  <c r="F9388" i="187"/>
  <c r="F9387" i="187"/>
  <c r="F9386" i="187"/>
  <c r="F9385" i="187"/>
  <c r="F9383" i="187"/>
  <c r="F9382" i="187"/>
  <c r="F9381" i="187"/>
  <c r="F9380" i="187"/>
  <c r="F9379" i="187"/>
  <c r="C9419" i="187"/>
  <c r="C9418" i="187"/>
  <c r="C9417" i="187"/>
  <c r="C9416" i="187"/>
  <c r="C9415" i="187"/>
  <c r="C9413" i="187"/>
  <c r="C9412" i="187"/>
  <c r="C9411" i="187"/>
  <c r="C9410" i="187"/>
  <c r="C9409" i="187"/>
  <c r="C9407" i="187"/>
  <c r="C9406" i="187"/>
  <c r="C9405" i="187"/>
  <c r="C9404" i="187"/>
  <c r="C9403" i="187"/>
  <c r="C9401" i="187"/>
  <c r="C9400" i="187"/>
  <c r="C9399" i="187"/>
  <c r="C9398" i="187"/>
  <c r="C9397" i="187"/>
  <c r="C9395" i="187"/>
  <c r="C9394" i="187"/>
  <c r="C9393" i="187"/>
  <c r="C9392" i="187"/>
  <c r="C9391" i="187"/>
  <c r="C9389" i="187"/>
  <c r="C9388" i="187"/>
  <c r="C9387" i="187"/>
  <c r="C9386" i="187"/>
  <c r="C9385" i="187"/>
  <c r="I25" i="293"/>
  <c r="F9375" i="187"/>
  <c r="I24" i="293"/>
  <c r="F9374" i="187" s="1"/>
  <c r="F9373" i="187"/>
  <c r="F9372" i="187"/>
  <c r="F9371" i="187"/>
  <c r="I20" i="293"/>
  <c r="F9370" i="187"/>
  <c r="F9366" i="187"/>
  <c r="I12" i="293"/>
  <c r="F9362" i="187" s="1"/>
  <c r="F9359" i="187"/>
  <c r="F9358" i="187"/>
  <c r="F9357" i="187"/>
  <c r="F9356" i="187"/>
  <c r="F9355" i="187"/>
  <c r="F9354" i="187"/>
  <c r="F9352" i="187"/>
  <c r="F9351" i="187"/>
  <c r="F9350" i="187"/>
  <c r="F9349" i="187"/>
  <c r="F9346" i="187"/>
  <c r="F9343" i="187"/>
  <c r="F9342" i="187"/>
  <c r="F9341" i="187"/>
  <c r="F9340" i="187"/>
  <c r="F9339" i="187"/>
  <c r="F9338" i="187"/>
  <c r="F9336" i="187"/>
  <c r="F9335" i="187"/>
  <c r="F9334" i="187"/>
  <c r="F9333" i="187"/>
  <c r="F9330" i="187"/>
  <c r="F9327" i="187"/>
  <c r="F9326" i="187"/>
  <c r="F9325" i="187"/>
  <c r="F9324" i="187"/>
  <c r="F9323" i="187"/>
  <c r="F9322" i="187"/>
  <c r="F9320" i="187"/>
  <c r="F9319" i="187"/>
  <c r="F9318" i="187"/>
  <c r="F9317" i="187"/>
  <c r="F9314" i="187"/>
  <c r="F9311" i="187"/>
  <c r="F9310" i="187"/>
  <c r="F9309" i="187"/>
  <c r="F9308" i="187"/>
  <c r="F9307" i="187"/>
  <c r="F9306" i="187"/>
  <c r="F9304" i="187"/>
  <c r="F9303" i="187"/>
  <c r="F9302" i="187"/>
  <c r="F9301" i="187"/>
  <c r="F9298" i="187"/>
  <c r="F9295" i="187"/>
  <c r="F9294" i="187"/>
  <c r="F9293" i="187"/>
  <c r="F9292" i="187"/>
  <c r="F9291" i="187"/>
  <c r="F9290" i="187"/>
  <c r="F9288" i="187"/>
  <c r="F9287" i="187"/>
  <c r="F9286" i="187"/>
  <c r="F9285" i="187"/>
  <c r="F9282" i="187"/>
  <c r="F9279" i="187"/>
  <c r="F9278" i="187"/>
  <c r="F9277" i="187"/>
  <c r="F9276" i="187"/>
  <c r="F9275" i="187"/>
  <c r="F9274" i="187"/>
  <c r="F9272" i="187"/>
  <c r="F9271" i="187"/>
  <c r="F9270" i="187"/>
  <c r="F9269" i="187"/>
  <c r="F9266" i="187"/>
  <c r="F9262" i="187"/>
  <c r="F9260" i="187"/>
  <c r="C9375" i="187"/>
  <c r="C9374" i="187"/>
  <c r="C9373" i="187"/>
  <c r="C9372" i="187"/>
  <c r="C9371" i="187"/>
  <c r="C9370" i="187"/>
  <c r="C9369" i="187"/>
  <c r="C9368" i="187"/>
  <c r="C9367" i="187"/>
  <c r="C9366" i="187"/>
  <c r="C9365" i="187"/>
  <c r="C9364" i="187"/>
  <c r="C9363" i="187"/>
  <c r="C9362" i="187"/>
  <c r="C9361" i="187"/>
  <c r="C9359" i="187"/>
  <c r="C9358" i="187"/>
  <c r="C9357" i="187"/>
  <c r="C9356" i="187"/>
  <c r="C9355" i="187"/>
  <c r="C9354" i="187"/>
  <c r="C9353" i="187"/>
  <c r="C9352" i="187"/>
  <c r="C9351" i="187"/>
  <c r="C9350" i="187"/>
  <c r="C9349" i="187"/>
  <c r="C9348" i="187"/>
  <c r="C9347" i="187"/>
  <c r="C9346" i="187"/>
  <c r="C9345" i="187"/>
  <c r="C9343" i="187"/>
  <c r="C9342" i="187"/>
  <c r="C9341" i="187"/>
  <c r="C9340" i="187"/>
  <c r="C9339" i="187"/>
  <c r="C9338" i="187"/>
  <c r="C9337" i="187"/>
  <c r="C9336" i="187"/>
  <c r="C9335" i="187"/>
  <c r="C9334" i="187"/>
  <c r="C9333" i="187"/>
  <c r="C9332" i="187"/>
  <c r="C9331" i="187"/>
  <c r="C9330" i="187"/>
  <c r="C9329" i="187"/>
  <c r="C9327" i="187"/>
  <c r="C9326" i="187"/>
  <c r="C9325" i="187"/>
  <c r="C9324" i="187"/>
  <c r="C9323" i="187"/>
  <c r="C9322" i="187"/>
  <c r="C9321" i="187"/>
  <c r="C9320" i="187"/>
  <c r="C9319" i="187"/>
  <c r="C9318" i="187"/>
  <c r="C9317" i="187"/>
  <c r="C9316" i="187"/>
  <c r="C9315" i="187"/>
  <c r="C9314" i="187"/>
  <c r="C9313" i="187"/>
  <c r="C9311" i="187"/>
  <c r="C9310" i="187"/>
  <c r="C9309" i="187"/>
  <c r="C9308" i="187"/>
  <c r="C9307" i="187"/>
  <c r="C9306" i="187"/>
  <c r="C9305" i="187"/>
  <c r="C9304" i="187"/>
  <c r="C9303" i="187"/>
  <c r="C9302" i="187"/>
  <c r="C9301" i="187"/>
  <c r="C9300" i="187"/>
  <c r="C9299" i="187"/>
  <c r="C9298" i="187"/>
  <c r="C9297" i="187"/>
  <c r="C9295" i="187"/>
  <c r="C9294" i="187"/>
  <c r="C9293" i="187"/>
  <c r="C9292" i="187"/>
  <c r="C9291" i="187"/>
  <c r="C9290" i="187"/>
  <c r="C9289" i="187"/>
  <c r="C9288" i="187"/>
  <c r="C9287" i="187"/>
  <c r="C9286" i="187"/>
  <c r="C9285" i="187"/>
  <c r="C9284" i="187"/>
  <c r="C9283" i="187"/>
  <c r="C9282" i="187"/>
  <c r="C9281" i="187"/>
  <c r="C9278" i="187"/>
  <c r="B1315" i="188" s="1"/>
  <c r="C9279" i="187"/>
  <c r="B1316" i="188" s="1"/>
  <c r="C9275" i="187"/>
  <c r="B1312" i="188" s="1"/>
  <c r="C9276" i="187"/>
  <c r="B1313" i="188"/>
  <c r="C9277" i="187"/>
  <c r="B1314" i="188" s="1"/>
  <c r="C9269" i="187"/>
  <c r="B1306" i="188" s="1"/>
  <c r="C9270" i="187"/>
  <c r="B1307" i="188" s="1"/>
  <c r="C9271" i="187"/>
  <c r="B1308" i="188"/>
  <c r="C9272" i="187"/>
  <c r="B1309" i="188" s="1"/>
  <c r="C9273" i="187"/>
  <c r="B1310" i="188" s="1"/>
  <c r="C9274" i="187"/>
  <c r="B1311" i="188" s="1"/>
  <c r="C9260" i="187"/>
  <c r="B1297" i="188"/>
  <c r="C9261" i="187"/>
  <c r="B1298" i="188" s="1"/>
  <c r="C9262" i="187"/>
  <c r="B1299" i="188" s="1"/>
  <c r="C9263" i="187"/>
  <c r="B1300" i="188" s="1"/>
  <c r="B1301" i="188"/>
  <c r="C9265" i="187"/>
  <c r="B1302" i="188" s="1"/>
  <c r="C9266" i="187"/>
  <c r="B1303" i="188" s="1"/>
  <c r="C9267" i="187"/>
  <c r="B1304" i="188" s="1"/>
  <c r="C9268" i="187"/>
  <c r="B1305" i="188" s="1"/>
  <c r="B1296" i="188"/>
  <c r="C9252" i="187"/>
  <c r="B1289" i="188" s="1"/>
  <c r="C9253" i="187"/>
  <c r="B1290" i="188" s="1"/>
  <c r="C9254" i="187"/>
  <c r="B1291" i="188" s="1"/>
  <c r="C9255" i="187"/>
  <c r="B1292" i="188"/>
  <c r="C9256" i="187"/>
  <c r="B1293" i="188" s="1"/>
  <c r="C9257" i="187"/>
  <c r="B1294" i="188" s="1"/>
  <c r="C9258" i="187"/>
  <c r="B1295" i="188" s="1"/>
  <c r="B1288" i="188"/>
  <c r="F9253" i="187"/>
  <c r="F9254" i="187"/>
  <c r="F9255" i="187"/>
  <c r="F9256" i="187"/>
  <c r="F9257" i="187"/>
  <c r="F9258" i="187"/>
  <c r="F9252" i="187"/>
  <c r="C9246" i="187"/>
  <c r="B1283" i="188"/>
  <c r="B1282" i="188"/>
  <c r="F9246" i="187"/>
  <c r="C9210" i="187"/>
  <c r="B1247" i="188"/>
  <c r="B1246" i="188"/>
  <c r="F9210" i="187"/>
  <c r="C9187" i="187"/>
  <c r="B1225" i="188"/>
  <c r="B1224" i="188"/>
  <c r="F9187" i="187"/>
  <c r="C8575" i="187"/>
  <c r="B1189" i="188"/>
  <c r="B1191" i="188"/>
  <c r="B1188" i="188"/>
  <c r="F8575" i="187"/>
  <c r="C8506" i="187"/>
  <c r="B1135" i="188" s="1"/>
  <c r="B1134" i="188"/>
  <c r="F8558" i="187"/>
  <c r="F8557" i="187"/>
  <c r="F8556" i="187"/>
  <c r="F8555" i="187"/>
  <c r="F8554" i="187"/>
  <c r="F8553" i="187"/>
  <c r="F8552" i="187"/>
  <c r="F8551" i="187"/>
  <c r="F8550" i="187"/>
  <c r="F8549" i="187"/>
  <c r="F8548" i="187"/>
  <c r="F8547" i="187"/>
  <c r="F8546" i="187"/>
  <c r="F8545" i="187"/>
  <c r="F8544" i="187"/>
  <c r="F8543" i="187"/>
  <c r="C8558" i="187"/>
  <c r="C8557" i="187"/>
  <c r="C8556" i="187"/>
  <c r="C8555" i="187"/>
  <c r="C8554" i="187"/>
  <c r="C8553" i="187"/>
  <c r="C8552" i="187"/>
  <c r="C8551" i="187"/>
  <c r="C8550" i="187"/>
  <c r="C8549" i="187"/>
  <c r="C8548" i="187"/>
  <c r="C8547" i="187"/>
  <c r="F8520" i="187"/>
  <c r="F8519" i="187"/>
  <c r="F8506" i="187"/>
  <c r="B1079" i="188"/>
  <c r="B1076" i="188"/>
  <c r="B1058" i="188"/>
  <c r="F7591" i="187"/>
  <c r="F7592" i="187"/>
  <c r="F7593" i="187"/>
  <c r="F7578" i="187"/>
  <c r="F7573" i="187"/>
  <c r="F7587" i="187"/>
  <c r="F7585" i="187"/>
  <c r="F7584" i="187"/>
  <c r="F7583" i="187"/>
  <c r="F7582" i="187"/>
  <c r="F7581" i="187"/>
  <c r="F7580" i="187"/>
  <c r="C7587" i="187"/>
  <c r="B1069" i="188" s="1"/>
  <c r="C7591" i="187"/>
  <c r="B1073" i="188" s="1"/>
  <c r="C7592" i="187"/>
  <c r="B1074" i="188" s="1"/>
  <c r="C7593" i="187"/>
  <c r="B1075" i="188"/>
  <c r="C7586" i="187"/>
  <c r="B1068" i="188" s="1"/>
  <c r="C7585" i="187"/>
  <c r="C7584" i="187"/>
  <c r="C7583" i="187"/>
  <c r="C7582" i="187"/>
  <c r="C7581" i="187"/>
  <c r="B1067" i="188" s="1"/>
  <c r="C7580" i="187"/>
  <c r="B1066" i="188" s="1"/>
  <c r="C7574" i="187"/>
  <c r="B1060" i="188"/>
  <c r="C7578" i="187"/>
  <c r="B1064" i="188" s="1"/>
  <c r="C7579" i="187"/>
  <c r="B1065" i="188" s="1"/>
  <c r="C7573" i="187"/>
  <c r="B1059" i="188" s="1"/>
  <c r="F7571" i="187"/>
  <c r="F7570" i="187"/>
  <c r="F7569" i="187"/>
  <c r="F7568" i="187"/>
  <c r="F7567" i="187"/>
  <c r="F7566" i="187"/>
  <c r="F7564" i="187"/>
  <c r="F7563" i="187"/>
  <c r="F7562" i="187"/>
  <c r="F7561" i="187"/>
  <c r="F7560" i="187"/>
  <c r="F7559" i="187"/>
  <c r="F7558" i="187"/>
  <c r="F7557" i="187"/>
  <c r="F7556" i="187"/>
  <c r="F7555" i="187"/>
  <c r="F7554" i="187"/>
  <c r="F7553" i="187"/>
  <c r="F7552" i="187"/>
  <c r="F7551" i="187"/>
  <c r="F7550" i="187"/>
  <c r="F7549" i="187"/>
  <c r="F7548" i="187"/>
  <c r="F7547" i="187"/>
  <c r="F7546" i="187"/>
  <c r="F7544" i="187"/>
  <c r="F7543" i="187"/>
  <c r="F7540" i="187"/>
  <c r="F7539" i="187"/>
  <c r="F7538" i="187"/>
  <c r="F7537" i="187"/>
  <c r="F7536" i="187"/>
  <c r="F7535" i="187"/>
  <c r="F7533" i="187"/>
  <c r="F7532" i="187"/>
  <c r="F7531" i="187"/>
  <c r="F7530" i="187"/>
  <c r="F7529" i="187"/>
  <c r="F7528" i="187"/>
  <c r="F7527" i="187"/>
  <c r="F7526" i="187"/>
  <c r="F7525" i="187"/>
  <c r="F7524" i="187"/>
  <c r="F7523" i="187"/>
  <c r="F7522" i="187"/>
  <c r="F7521" i="187"/>
  <c r="F7520" i="187"/>
  <c r="F7519" i="187"/>
  <c r="F7518" i="187"/>
  <c r="F7517" i="187"/>
  <c r="F7516" i="187"/>
  <c r="F7515" i="187"/>
  <c r="F7513" i="187"/>
  <c r="F7512" i="187"/>
  <c r="F7509" i="187"/>
  <c r="F7508" i="187"/>
  <c r="F7507" i="187"/>
  <c r="F7506" i="187"/>
  <c r="F7505" i="187"/>
  <c r="F7504" i="187"/>
  <c r="F7502" i="187"/>
  <c r="F7501" i="187"/>
  <c r="F7500" i="187"/>
  <c r="F7499" i="187"/>
  <c r="F7498" i="187"/>
  <c r="F7497" i="187"/>
  <c r="F7496" i="187"/>
  <c r="F7495" i="187"/>
  <c r="F7494" i="187"/>
  <c r="F7493" i="187"/>
  <c r="F7492" i="187"/>
  <c r="F7491" i="187"/>
  <c r="F7490" i="187"/>
  <c r="F7489" i="187"/>
  <c r="F7488" i="187"/>
  <c r="F7487" i="187"/>
  <c r="F7486" i="187"/>
  <c r="F7485" i="187"/>
  <c r="F7484" i="187"/>
  <c r="F7482" i="187"/>
  <c r="F7481" i="187"/>
  <c r="F7478" i="187"/>
  <c r="F7477" i="187"/>
  <c r="F7476" i="187"/>
  <c r="F7475" i="187"/>
  <c r="F7474" i="187"/>
  <c r="F7473" i="187"/>
  <c r="F7471" i="187"/>
  <c r="F7470" i="187"/>
  <c r="F7469" i="187"/>
  <c r="F7468" i="187"/>
  <c r="F7467" i="187"/>
  <c r="F7466" i="187"/>
  <c r="F7465" i="187"/>
  <c r="F7464" i="187"/>
  <c r="F7463" i="187"/>
  <c r="F7462" i="187"/>
  <c r="F7461" i="187"/>
  <c r="F7460" i="187"/>
  <c r="F7459" i="187"/>
  <c r="F7458" i="187"/>
  <c r="F7457" i="187"/>
  <c r="F7456" i="187"/>
  <c r="F7455" i="187"/>
  <c r="F7454" i="187"/>
  <c r="F7453" i="187"/>
  <c r="F7451" i="187"/>
  <c r="F7450" i="187"/>
  <c r="F7447" i="187"/>
  <c r="F7446" i="187"/>
  <c r="F7445" i="187"/>
  <c r="F7444" i="187"/>
  <c r="F7443" i="187"/>
  <c r="F7442" i="187"/>
  <c r="F7440" i="187"/>
  <c r="F7439" i="187"/>
  <c r="F7438" i="187"/>
  <c r="F7437" i="187"/>
  <c r="F7436" i="187"/>
  <c r="F7435" i="187"/>
  <c r="F7434" i="187"/>
  <c r="F7433" i="187"/>
  <c r="F7432" i="187"/>
  <c r="F7431" i="187"/>
  <c r="F7430" i="187"/>
  <c r="F7429" i="187"/>
  <c r="F7428" i="187"/>
  <c r="F7427" i="187"/>
  <c r="F7426" i="187"/>
  <c r="F7425" i="187"/>
  <c r="F7424" i="187"/>
  <c r="F7423" i="187"/>
  <c r="F7422" i="187"/>
  <c r="F7420" i="187"/>
  <c r="F7419" i="187"/>
  <c r="F7416" i="187"/>
  <c r="F7415" i="187"/>
  <c r="F7414" i="187"/>
  <c r="F7413" i="187"/>
  <c r="F7412" i="187"/>
  <c r="F7411" i="187"/>
  <c r="F7409" i="187"/>
  <c r="F7408" i="187"/>
  <c r="F7407" i="187"/>
  <c r="F7406" i="187"/>
  <c r="F7405" i="187"/>
  <c r="F7404" i="187"/>
  <c r="F7403" i="187"/>
  <c r="F7402" i="187"/>
  <c r="F7401" i="187"/>
  <c r="F7400" i="187"/>
  <c r="F7399" i="187"/>
  <c r="F7398" i="187"/>
  <c r="F7397" i="187"/>
  <c r="F7396" i="187"/>
  <c r="F7395" i="187"/>
  <c r="F7394" i="187"/>
  <c r="F7393" i="187"/>
  <c r="F7392" i="187"/>
  <c r="F7391" i="187"/>
  <c r="F7389" i="187"/>
  <c r="F7388" i="187"/>
  <c r="C7571" i="187"/>
  <c r="C7570" i="187"/>
  <c r="C7569" i="187"/>
  <c r="C7568" i="187"/>
  <c r="C7567" i="187"/>
  <c r="C7566" i="187"/>
  <c r="C7565" i="187"/>
  <c r="C7564" i="187"/>
  <c r="C7563" i="187"/>
  <c r="C7562" i="187"/>
  <c r="C7561" i="187"/>
  <c r="C7560" i="187"/>
  <c r="C7559" i="187"/>
  <c r="C7558" i="187"/>
  <c r="C7557" i="187"/>
  <c r="C7556" i="187"/>
  <c r="C7555" i="187"/>
  <c r="C7554" i="187"/>
  <c r="C7553" i="187"/>
  <c r="C7552" i="187"/>
  <c r="C7551" i="187"/>
  <c r="C7550" i="187"/>
  <c r="C7549" i="187"/>
  <c r="C7548" i="187"/>
  <c r="C7547" i="187"/>
  <c r="C7546" i="187"/>
  <c r="C7545" i="187"/>
  <c r="C7544" i="187"/>
  <c r="C7543" i="187"/>
  <c r="C7542" i="187"/>
  <c r="C7540" i="187"/>
  <c r="C7539" i="187"/>
  <c r="C7538" i="187"/>
  <c r="C7537" i="187"/>
  <c r="C7536" i="187"/>
  <c r="C7535" i="187"/>
  <c r="C7534" i="187"/>
  <c r="C7533" i="187"/>
  <c r="C7532" i="187"/>
  <c r="C7531" i="187"/>
  <c r="C7530" i="187"/>
  <c r="C7529" i="187"/>
  <c r="C7528" i="187"/>
  <c r="C7527" i="187"/>
  <c r="C7526" i="187"/>
  <c r="C7525" i="187"/>
  <c r="C7524" i="187"/>
  <c r="C7523" i="187"/>
  <c r="C7522" i="187"/>
  <c r="C7521" i="187"/>
  <c r="C7520" i="187"/>
  <c r="C7519" i="187"/>
  <c r="C7518" i="187"/>
  <c r="C7517" i="187"/>
  <c r="C7516" i="187"/>
  <c r="C7515" i="187"/>
  <c r="C7514" i="187"/>
  <c r="C7513" i="187"/>
  <c r="C7512" i="187"/>
  <c r="C7511" i="187"/>
  <c r="C7509" i="187"/>
  <c r="C7508" i="187"/>
  <c r="C7507" i="187"/>
  <c r="C7506" i="187"/>
  <c r="C7505" i="187"/>
  <c r="C7504" i="187"/>
  <c r="C7503" i="187"/>
  <c r="C7502" i="187"/>
  <c r="C7501" i="187"/>
  <c r="C7500" i="187"/>
  <c r="C7499" i="187"/>
  <c r="C7498" i="187"/>
  <c r="C7497" i="187"/>
  <c r="C7496" i="187"/>
  <c r="C7495" i="187"/>
  <c r="C7494" i="187"/>
  <c r="C7493" i="187"/>
  <c r="C7492" i="187"/>
  <c r="C7491" i="187"/>
  <c r="C7490" i="187"/>
  <c r="C7489" i="187"/>
  <c r="C7488" i="187"/>
  <c r="C7487" i="187"/>
  <c r="C7486" i="187"/>
  <c r="C7485" i="187"/>
  <c r="C7484" i="187"/>
  <c r="C7483" i="187"/>
  <c r="C7482" i="187"/>
  <c r="C7481" i="187"/>
  <c r="C7480" i="187"/>
  <c r="C7478" i="187"/>
  <c r="C7477" i="187"/>
  <c r="C7476" i="187"/>
  <c r="C7475" i="187"/>
  <c r="C7474" i="187"/>
  <c r="C7473" i="187"/>
  <c r="C7472" i="187"/>
  <c r="C7471" i="187"/>
  <c r="C7470" i="187"/>
  <c r="C7469" i="187"/>
  <c r="C7468" i="187"/>
  <c r="C7467" i="187"/>
  <c r="C7466" i="187"/>
  <c r="C7465" i="187"/>
  <c r="C7464" i="187"/>
  <c r="C7463" i="187"/>
  <c r="C7462" i="187"/>
  <c r="C7461" i="187"/>
  <c r="C7460" i="187"/>
  <c r="C7459" i="187"/>
  <c r="C7458" i="187"/>
  <c r="C7457" i="187"/>
  <c r="C7456" i="187"/>
  <c r="C7455" i="187"/>
  <c r="C7454" i="187"/>
  <c r="C7453" i="187"/>
  <c r="C7452" i="187"/>
  <c r="C7451" i="187"/>
  <c r="C7450" i="187"/>
  <c r="C7449" i="187"/>
  <c r="C7447" i="187"/>
  <c r="C7446" i="187"/>
  <c r="C7445" i="187"/>
  <c r="C7444" i="187"/>
  <c r="C7443" i="187"/>
  <c r="C7442" i="187"/>
  <c r="C7441" i="187"/>
  <c r="C7440" i="187"/>
  <c r="C7439" i="187"/>
  <c r="C7438" i="187"/>
  <c r="C7437" i="187"/>
  <c r="C7436" i="187"/>
  <c r="C7435" i="187"/>
  <c r="C7434" i="187"/>
  <c r="C7433" i="187"/>
  <c r="C7432" i="187"/>
  <c r="C7431" i="187"/>
  <c r="C7430" i="187"/>
  <c r="C7429" i="187"/>
  <c r="C7428" i="187"/>
  <c r="C7427" i="187"/>
  <c r="C7426" i="187"/>
  <c r="C7425" i="187"/>
  <c r="C7424" i="187"/>
  <c r="C7423" i="187"/>
  <c r="C7422" i="187"/>
  <c r="C7421" i="187"/>
  <c r="C7420" i="187"/>
  <c r="C7419" i="187"/>
  <c r="C7418" i="187"/>
  <c r="C7416" i="187"/>
  <c r="B1057" i="188"/>
  <c r="C7415" i="187"/>
  <c r="B1056" i="188" s="1"/>
  <c r="C7414" i="187"/>
  <c r="B1055" i="188" s="1"/>
  <c r="C7413" i="187"/>
  <c r="B1054" i="188" s="1"/>
  <c r="C7412" i="187"/>
  <c r="B1053" i="188"/>
  <c r="C7411" i="187"/>
  <c r="B1052" i="188" s="1"/>
  <c r="C7387" i="187"/>
  <c r="B1028" i="188" s="1"/>
  <c r="F7380" i="187"/>
  <c r="F7381" i="187"/>
  <c r="F7382" i="187"/>
  <c r="F7383" i="187"/>
  <c r="F7384" i="187"/>
  <c r="F7379" i="187"/>
  <c r="B1027" i="188"/>
  <c r="B1019" i="188"/>
  <c r="C7380" i="187"/>
  <c r="B1021" i="188" s="1"/>
  <c r="C7381" i="187"/>
  <c r="B1022" i="188"/>
  <c r="C7382" i="187"/>
  <c r="B1023" i="188" s="1"/>
  <c r="C7383" i="187"/>
  <c r="B1024" i="188" s="1"/>
  <c r="C7384" i="187"/>
  <c r="B1025" i="188" s="1"/>
  <c r="C7379" i="187"/>
  <c r="B1020" i="188"/>
  <c r="B986" i="188"/>
  <c r="B987" i="188"/>
  <c r="B983" i="188"/>
  <c r="C7363" i="187"/>
  <c r="B1005" i="188" s="1"/>
  <c r="C7367" i="187"/>
  <c r="B1008" i="188" s="1"/>
  <c r="F7325" i="187"/>
  <c r="F7324" i="187"/>
  <c r="F7318" i="187"/>
  <c r="F7319" i="187"/>
  <c r="F7320" i="187"/>
  <c r="F7321" i="187"/>
  <c r="F7322" i="187"/>
  <c r="F7317" i="187"/>
  <c r="F7315" i="187"/>
  <c r="F7314" i="187"/>
  <c r="F7313" i="187"/>
  <c r="F7312" i="187"/>
  <c r="F7311" i="187"/>
  <c r="F7310" i="187"/>
  <c r="F7309" i="187"/>
  <c r="F7308" i="187"/>
  <c r="F7307" i="187"/>
  <c r="F7306" i="187"/>
  <c r="F7305" i="187"/>
  <c r="F7304" i="187"/>
  <c r="F7303" i="187"/>
  <c r="F7302" i="187"/>
  <c r="F7301" i="187"/>
  <c r="F7300" i="187"/>
  <c r="F7299" i="187"/>
  <c r="F7298" i="187"/>
  <c r="F7297" i="187"/>
  <c r="F7296" i="187"/>
  <c r="F7295" i="187"/>
  <c r="F7294" i="187"/>
  <c r="F7293" i="187"/>
  <c r="F7292" i="187"/>
  <c r="F7291" i="187"/>
  <c r="F7290" i="187"/>
  <c r="F7289" i="187"/>
  <c r="F7288" i="187"/>
  <c r="F7283" i="187"/>
  <c r="F7284" i="187"/>
  <c r="F7285" i="187"/>
  <c r="F7287" i="187"/>
  <c r="F7282" i="187"/>
  <c r="C7325" i="187"/>
  <c r="B985" i="188" s="1"/>
  <c r="C7324" i="187"/>
  <c r="B984" i="188" s="1"/>
  <c r="B976" i="188"/>
  <c r="C7318" i="187"/>
  <c r="B978" i="188"/>
  <c r="C7319" i="187"/>
  <c r="B979" i="188"/>
  <c r="C7320" i="187"/>
  <c r="B980" i="188"/>
  <c r="C7321" i="187"/>
  <c r="B981" i="188"/>
  <c r="C7322" i="187"/>
  <c r="B982" i="188"/>
  <c r="C7317" i="187"/>
  <c r="B977" i="188"/>
  <c r="B967" i="188"/>
  <c r="C7315" i="187"/>
  <c r="C7314" i="187"/>
  <c r="C7313" i="187"/>
  <c r="C7312" i="187"/>
  <c r="C7311" i="187"/>
  <c r="C7310" i="187"/>
  <c r="C7309" i="187"/>
  <c r="C7308" i="187"/>
  <c r="C7307" i="187"/>
  <c r="C7306" i="187"/>
  <c r="C7305" i="187"/>
  <c r="C7304" i="187"/>
  <c r="C7303" i="187"/>
  <c r="C7302" i="187"/>
  <c r="C7301" i="187"/>
  <c r="C7300" i="187"/>
  <c r="C7299" i="187"/>
  <c r="C7298" i="187"/>
  <c r="C7297" i="187"/>
  <c r="C7296" i="187"/>
  <c r="C7295" i="187"/>
  <c r="C7294" i="187"/>
  <c r="C7293" i="187"/>
  <c r="C7292" i="187"/>
  <c r="C7291" i="187"/>
  <c r="C7290" i="187"/>
  <c r="C7289" i="187"/>
  <c r="B975" i="188" s="1"/>
  <c r="C7288" i="187"/>
  <c r="B974" i="188"/>
  <c r="C7283" i="187"/>
  <c r="B969" i="188" s="1"/>
  <c r="C7284" i="187"/>
  <c r="B970" i="188" s="1"/>
  <c r="C7285" i="187"/>
  <c r="B971" i="188" s="1"/>
  <c r="C7286" i="187"/>
  <c r="B972" i="188"/>
  <c r="C7287" i="187"/>
  <c r="B973" i="188" s="1"/>
  <c r="C7282" i="187"/>
  <c r="B968" i="188" s="1"/>
  <c r="B959" i="188"/>
  <c r="B955" i="188"/>
  <c r="B957" i="188"/>
  <c r="B952" i="188"/>
  <c r="F7272" i="187"/>
  <c r="F7274" i="187"/>
  <c r="F7276" i="187"/>
  <c r="F7277" i="187"/>
  <c r="F7278" i="187"/>
  <c r="F7270" i="187"/>
  <c r="F7268" i="187"/>
  <c r="F7267" i="187"/>
  <c r="C7274" i="187"/>
  <c r="B960" i="188" s="1"/>
  <c r="C7275" i="187"/>
  <c r="B961" i="188"/>
  <c r="C7276" i="187"/>
  <c r="B962" i="188" s="1"/>
  <c r="C7277" i="187"/>
  <c r="B963" i="188" s="1"/>
  <c r="C7278" i="187"/>
  <c r="B964" i="188" s="1"/>
  <c r="C7268" i="187"/>
  <c r="B954" i="188"/>
  <c r="C7270" i="187"/>
  <c r="B956" i="188" s="1"/>
  <c r="C7272" i="187"/>
  <c r="B958" i="188" s="1"/>
  <c r="C7267" i="187"/>
  <c r="B953" i="188" s="1"/>
  <c r="B947" i="188"/>
  <c r="B943" i="188"/>
  <c r="B945" i="188"/>
  <c r="B911" i="188"/>
  <c r="F7253" i="187"/>
  <c r="F7258" i="187"/>
  <c r="F7260" i="187"/>
  <c r="F7262" i="187"/>
  <c r="F7263" i="187"/>
  <c r="F7264" i="187"/>
  <c r="F7265" i="187"/>
  <c r="F7252" i="187"/>
  <c r="C7265" i="187"/>
  <c r="B951" i="188"/>
  <c r="C7253" i="187"/>
  <c r="B939" i="188" s="1"/>
  <c r="C7254" i="187"/>
  <c r="B940" i="188" s="1"/>
  <c r="C7258" i="187"/>
  <c r="B944" i="188" s="1"/>
  <c r="C7260" i="187"/>
  <c r="B946" i="188"/>
  <c r="C7262" i="187"/>
  <c r="B948" i="188" s="1"/>
  <c r="C7263" i="187"/>
  <c r="B949" i="188" s="1"/>
  <c r="C7264" i="187"/>
  <c r="B950" i="188" s="1"/>
  <c r="C7252" i="187"/>
  <c r="B938" i="188"/>
  <c r="F7250" i="187"/>
  <c r="F7251" i="187"/>
  <c r="F7249" i="187"/>
  <c r="F7248" i="187"/>
  <c r="F7246" i="187"/>
  <c r="F7226" i="187"/>
  <c r="C7246" i="187"/>
  <c r="B932" i="188"/>
  <c r="C7247" i="187"/>
  <c r="B933" i="188" s="1"/>
  <c r="C7248" i="187"/>
  <c r="B934" i="188" s="1"/>
  <c r="C7249" i="187"/>
  <c r="B935" i="188" s="1"/>
  <c r="C7250" i="187"/>
  <c r="B936" i="188"/>
  <c r="C7251" i="187"/>
  <c r="B937" i="188" s="1"/>
  <c r="C7226" i="187"/>
  <c r="B912" i="188" s="1"/>
  <c r="B889" i="188"/>
  <c r="C7204" i="187"/>
  <c r="B890" i="188"/>
  <c r="A730" i="188"/>
  <c r="A737" i="188"/>
  <c r="A744" i="188"/>
  <c r="A729" i="188"/>
  <c r="B729" i="188"/>
  <c r="F7046" i="187"/>
  <c r="F7047" i="187"/>
  <c r="F7048" i="187"/>
  <c r="F7049" i="187"/>
  <c r="F7050" i="187"/>
  <c r="F7052" i="187"/>
  <c r="F7053" i="187"/>
  <c r="F7054" i="187"/>
  <c r="F7055" i="187"/>
  <c r="F7056" i="187"/>
  <c r="F7057" i="187"/>
  <c r="F7059" i="187"/>
  <c r="F7060" i="187"/>
  <c r="F7061" i="187"/>
  <c r="F7062" i="187"/>
  <c r="F7063" i="187"/>
  <c r="F7045" i="187"/>
  <c r="C7063" i="187"/>
  <c r="B749" i="188"/>
  <c r="C7059" i="187"/>
  <c r="B745" i="188"/>
  <c r="C7060" i="187"/>
  <c r="B746" i="188"/>
  <c r="C7061" i="187"/>
  <c r="B747" i="188"/>
  <c r="C7062" i="187"/>
  <c r="B748" i="188"/>
  <c r="C7045" i="187"/>
  <c r="B731" i="188"/>
  <c r="C7046" i="187"/>
  <c r="B732" i="188"/>
  <c r="C7047" i="187"/>
  <c r="B733" i="188"/>
  <c r="C7048" i="187"/>
  <c r="B734" i="188"/>
  <c r="C7049" i="187"/>
  <c r="B735" i="188"/>
  <c r="C7050" i="187"/>
  <c r="B736" i="188"/>
  <c r="C7051" i="187"/>
  <c r="B737" i="188"/>
  <c r="C7052" i="187"/>
  <c r="B738" i="188"/>
  <c r="C7053" i="187"/>
  <c r="B739" i="188"/>
  <c r="C7054" i="187"/>
  <c r="B740" i="188"/>
  <c r="C7055" i="187"/>
  <c r="B741" i="188"/>
  <c r="C7056" i="187"/>
  <c r="B742" i="188"/>
  <c r="C7057" i="187"/>
  <c r="B743" i="188"/>
  <c r="C7058" i="187"/>
  <c r="B744" i="188"/>
  <c r="C7044" i="187"/>
  <c r="B730" i="188"/>
  <c r="B202" i="188"/>
  <c r="F954" i="187"/>
  <c r="F955" i="187"/>
  <c r="F956" i="187"/>
  <c r="F959" i="187"/>
  <c r="F960" i="187"/>
  <c r="F961" i="187"/>
  <c r="F962" i="187"/>
  <c r="F963" i="187"/>
  <c r="F964" i="187"/>
  <c r="F965" i="187"/>
  <c r="F966" i="187"/>
  <c r="F967" i="187"/>
  <c r="F968" i="187"/>
  <c r="F969" i="187"/>
  <c r="F970" i="187"/>
  <c r="F973" i="187"/>
  <c r="F974" i="187"/>
  <c r="F975" i="187"/>
  <c r="F976" i="187"/>
  <c r="F979" i="187"/>
  <c r="F980" i="187"/>
  <c r="F981" i="187"/>
  <c r="F982" i="187"/>
  <c r="F983" i="187"/>
  <c r="F984" i="187"/>
  <c r="F987" i="187"/>
  <c r="F988" i="187"/>
  <c r="F989" i="187"/>
  <c r="F990" i="187"/>
  <c r="F991" i="187"/>
  <c r="F992" i="187"/>
  <c r="F993" i="187"/>
  <c r="F994" i="187"/>
  <c r="F995" i="187"/>
  <c r="F996" i="187"/>
  <c r="F997" i="187"/>
  <c r="F998" i="187"/>
  <c r="F999" i="187"/>
  <c r="F1000" i="187"/>
  <c r="F1001" i="187"/>
  <c r="F1002" i="187"/>
  <c r="F1003" i="187"/>
  <c r="F1004" i="187"/>
  <c r="F1005" i="187"/>
  <c r="F1006" i="187"/>
  <c r="F1007" i="187"/>
  <c r="F1010" i="187"/>
  <c r="F1011" i="187"/>
  <c r="F1012" i="187"/>
  <c r="F1013" i="187"/>
  <c r="F1014" i="187"/>
  <c r="F1015" i="187"/>
  <c r="F1016" i="187"/>
  <c r="F1017" i="187"/>
  <c r="F1018" i="187"/>
  <c r="F1019" i="187"/>
  <c r="F1020" i="187"/>
  <c r="F1024" i="187"/>
  <c r="F1026" i="187"/>
  <c r="C954" i="187"/>
  <c r="B204" i="188"/>
  <c r="C955" i="187"/>
  <c r="B205" i="188"/>
  <c r="C956" i="187"/>
  <c r="B206" i="188"/>
  <c r="C959" i="187"/>
  <c r="B209" i="188"/>
  <c r="C960" i="187"/>
  <c r="B210" i="188"/>
  <c r="C961" i="187"/>
  <c r="B211" i="188"/>
  <c r="C962" i="187"/>
  <c r="B212" i="188"/>
  <c r="C963" i="187"/>
  <c r="B213" i="188"/>
  <c r="C964" i="187"/>
  <c r="B214" i="188"/>
  <c r="C965" i="187"/>
  <c r="B215" i="188"/>
  <c r="C966" i="187"/>
  <c r="B216" i="188"/>
  <c r="C967" i="187"/>
  <c r="B217" i="188"/>
  <c r="C968" i="187"/>
  <c r="B218" i="188"/>
  <c r="C969" i="187"/>
  <c r="B219" i="188"/>
  <c r="C970" i="187"/>
  <c r="B220" i="188"/>
  <c r="C973" i="187"/>
  <c r="B223" i="188"/>
  <c r="C974" i="187"/>
  <c r="B224" i="188"/>
  <c r="C975" i="187"/>
  <c r="B225" i="188"/>
  <c r="C976" i="187"/>
  <c r="B226" i="188"/>
  <c r="C977" i="187"/>
  <c r="B227" i="188"/>
  <c r="C978" i="187"/>
  <c r="B228" i="188"/>
  <c r="C979" i="187"/>
  <c r="B229" i="188"/>
  <c r="C980" i="187"/>
  <c r="B230" i="188"/>
  <c r="C981" i="187"/>
  <c r="B231" i="188"/>
  <c r="C982" i="187"/>
  <c r="B232" i="188"/>
  <c r="C983" i="187"/>
  <c r="B233" i="188"/>
  <c r="C984" i="187"/>
  <c r="B234" i="188"/>
  <c r="C985" i="187"/>
  <c r="B235" i="188"/>
  <c r="C986" i="187"/>
  <c r="B236" i="188"/>
  <c r="C987" i="187"/>
  <c r="B237" i="188"/>
  <c r="C988" i="187"/>
  <c r="B238" i="188"/>
  <c r="C989" i="187"/>
  <c r="B239" i="188"/>
  <c r="C990" i="187"/>
  <c r="B240" i="188"/>
  <c r="C991" i="187"/>
  <c r="B241" i="188"/>
  <c r="C992" i="187"/>
  <c r="B242" i="188"/>
  <c r="C993" i="187"/>
  <c r="B243" i="188"/>
  <c r="C994" i="187"/>
  <c r="B244" i="188"/>
  <c r="C995" i="187"/>
  <c r="B245" i="188"/>
  <c r="C996" i="187"/>
  <c r="B246" i="188"/>
  <c r="C997" i="187"/>
  <c r="B247" i="188"/>
  <c r="C998" i="187"/>
  <c r="B248" i="188"/>
  <c r="C999" i="187"/>
  <c r="B249" i="188"/>
  <c r="C1000" i="187"/>
  <c r="B250" i="188"/>
  <c r="C1001" i="187"/>
  <c r="B251" i="188"/>
  <c r="C1002" i="187"/>
  <c r="B252" i="188"/>
  <c r="C1003" i="187"/>
  <c r="B253" i="188"/>
  <c r="C1004" i="187"/>
  <c r="B254" i="188"/>
  <c r="C1005" i="187"/>
  <c r="B255" i="188"/>
  <c r="C1006" i="187"/>
  <c r="B256" i="188"/>
  <c r="C1007" i="187"/>
  <c r="B257" i="188"/>
  <c r="C1008" i="187"/>
  <c r="B258" i="188"/>
  <c r="C1009" i="187"/>
  <c r="B259" i="188"/>
  <c r="C1010" i="187"/>
  <c r="B260" i="188"/>
  <c r="C1011" i="187"/>
  <c r="B261" i="188"/>
  <c r="C1012" i="187"/>
  <c r="B262" i="188"/>
  <c r="C1013" i="187"/>
  <c r="B263" i="188"/>
  <c r="C1014" i="187"/>
  <c r="B264" i="188"/>
  <c r="C1015" i="187"/>
  <c r="B265" i="188"/>
  <c r="C1016" i="187"/>
  <c r="B266" i="188"/>
  <c r="C1017" i="187"/>
  <c r="B267" i="188"/>
  <c r="C1018" i="187"/>
  <c r="B268" i="188"/>
  <c r="C1019" i="187"/>
  <c r="B269" i="188"/>
  <c r="C1020" i="187"/>
  <c r="B270" i="188"/>
  <c r="C1021" i="187"/>
  <c r="B271" i="188"/>
  <c r="C1022" i="187"/>
  <c r="B272" i="188"/>
  <c r="C1023" i="187"/>
  <c r="B273" i="188"/>
  <c r="C1024" i="187"/>
  <c r="B274" i="188"/>
  <c r="C1025" i="187"/>
  <c r="B275" i="188"/>
  <c r="C1026" i="187"/>
  <c r="B276" i="188"/>
  <c r="C1027" i="187"/>
  <c r="B277" i="188"/>
  <c r="C953" i="187"/>
  <c r="B203" i="188"/>
  <c r="F985" i="187"/>
  <c r="B750" i="188"/>
  <c r="C7065" i="187"/>
  <c r="B751" i="188"/>
  <c r="B725" i="188"/>
  <c r="B723" i="188"/>
  <c r="B717" i="188"/>
  <c r="B714" i="188"/>
  <c r="B696" i="188"/>
  <c r="B695" i="188"/>
  <c r="B640" i="188"/>
  <c r="B639" i="188"/>
  <c r="B580" i="188"/>
  <c r="B579" i="188"/>
  <c r="B510" i="188"/>
  <c r="B509" i="188"/>
  <c r="B462" i="188"/>
  <c r="B461" i="188"/>
  <c r="B428" i="188"/>
  <c r="B427" i="188"/>
  <c r="B394" i="188"/>
  <c r="B393" i="188"/>
  <c r="B391" i="188"/>
  <c r="C6976" i="187"/>
  <c r="B716" i="188" s="1"/>
  <c r="C6975" i="187"/>
  <c r="B715" i="188" s="1"/>
  <c r="F7041" i="187"/>
  <c r="F7040" i="187"/>
  <c r="F7037" i="187"/>
  <c r="F7036" i="187"/>
  <c r="F7033" i="187"/>
  <c r="F7032" i="187"/>
  <c r="F7029" i="187"/>
  <c r="F7028" i="187"/>
  <c r="C7042" i="187"/>
  <c r="C7041" i="187"/>
  <c r="C7040" i="187"/>
  <c r="C7038" i="187"/>
  <c r="C7037" i="187"/>
  <c r="C7036" i="187"/>
  <c r="C7034" i="187"/>
  <c r="C7033" i="187"/>
  <c r="C7032" i="187"/>
  <c r="C7030" i="187"/>
  <c r="B728" i="188" s="1"/>
  <c r="C7029" i="187"/>
  <c r="B727" i="188" s="1"/>
  <c r="C7028" i="187"/>
  <c r="B726" i="188" s="1"/>
  <c r="C7026" i="187"/>
  <c r="B724" i="188" s="1"/>
  <c r="C7024" i="187"/>
  <c r="C7023" i="187"/>
  <c r="C7022" i="187"/>
  <c r="C7021" i="187"/>
  <c r="C7020" i="187"/>
  <c r="C7018" i="187"/>
  <c r="F7017" i="187"/>
  <c r="C7017" i="187"/>
  <c r="F7016" i="187"/>
  <c r="C7016" i="187"/>
  <c r="F7015" i="187"/>
  <c r="C7015" i="187"/>
  <c r="F7014" i="187"/>
  <c r="C7014" i="187"/>
  <c r="C7012" i="187"/>
  <c r="F7011" i="187"/>
  <c r="C7011" i="187"/>
  <c r="F7010" i="187"/>
  <c r="C7010" i="187"/>
  <c r="F7009" i="187"/>
  <c r="C7009" i="187"/>
  <c r="F7008" i="187"/>
  <c r="C7008" i="187"/>
  <c r="C7006" i="187"/>
  <c r="F7005" i="187"/>
  <c r="C7005" i="187"/>
  <c r="F7004" i="187"/>
  <c r="C7004" i="187"/>
  <c r="F7003" i="187"/>
  <c r="C7003" i="187"/>
  <c r="F7002" i="187"/>
  <c r="C7002" i="187"/>
  <c r="C7000" i="187"/>
  <c r="F6999" i="187"/>
  <c r="C6999" i="187"/>
  <c r="F6998" i="187"/>
  <c r="C6998" i="187"/>
  <c r="F6997" i="187"/>
  <c r="C6997" i="187"/>
  <c r="F6996" i="187"/>
  <c r="C6996" i="187"/>
  <c r="C6994" i="187"/>
  <c r="F6993" i="187"/>
  <c r="C6993" i="187"/>
  <c r="F6992" i="187"/>
  <c r="C6992" i="187"/>
  <c r="F6991" i="187"/>
  <c r="C6991" i="187"/>
  <c r="F6990" i="187"/>
  <c r="C6990" i="187"/>
  <c r="C6988" i="187"/>
  <c r="F6987" i="187"/>
  <c r="C6987" i="187"/>
  <c r="F6986" i="187"/>
  <c r="C6986" i="187"/>
  <c r="F6985" i="187"/>
  <c r="C6985" i="187"/>
  <c r="F6984" i="187"/>
  <c r="C6984" i="187"/>
  <c r="C6982" i="187"/>
  <c r="B722" i="188"/>
  <c r="F6981" i="187"/>
  <c r="C6981" i="187"/>
  <c r="B721" i="188" s="1"/>
  <c r="F6980" i="187"/>
  <c r="C6980" i="187"/>
  <c r="B720" i="188" s="1"/>
  <c r="F6979" i="187"/>
  <c r="C6979" i="187"/>
  <c r="B719" i="188" s="1"/>
  <c r="F6978" i="187"/>
  <c r="C6978" i="187"/>
  <c r="B718" i="188"/>
  <c r="F6975" i="187"/>
  <c r="C6973" i="187"/>
  <c r="C6972" i="187"/>
  <c r="C6971" i="187"/>
  <c r="C6970" i="187"/>
  <c r="C6969" i="187"/>
  <c r="C6968" i="187"/>
  <c r="C6967" i="187"/>
  <c r="C6966" i="187"/>
  <c r="C6965" i="187"/>
  <c r="C6964" i="187"/>
  <c r="C6963" i="187"/>
  <c r="C6962" i="187"/>
  <c r="C6961" i="187"/>
  <c r="C6960" i="187"/>
  <c r="C6959" i="187"/>
  <c r="C6958" i="187"/>
  <c r="C6957" i="187"/>
  <c r="F6955" i="187"/>
  <c r="C6955" i="187"/>
  <c r="C6954" i="187"/>
  <c r="C6953" i="187"/>
  <c r="F6952" i="187"/>
  <c r="C6952" i="187"/>
  <c r="F6951" i="187"/>
  <c r="C6951" i="187"/>
  <c r="F6950" i="187"/>
  <c r="C6950" i="187"/>
  <c r="F6949" i="187"/>
  <c r="C6949" i="187"/>
  <c r="C6948" i="187"/>
  <c r="C6947" i="187"/>
  <c r="F6946" i="187"/>
  <c r="C6946" i="187"/>
  <c r="F6945" i="187"/>
  <c r="C6945" i="187"/>
  <c r="F6944" i="187"/>
  <c r="C6944" i="187"/>
  <c r="C6943" i="187"/>
  <c r="F6941" i="187"/>
  <c r="C6941" i="187"/>
  <c r="C6940" i="187"/>
  <c r="C6939" i="187"/>
  <c r="F6938" i="187"/>
  <c r="C6938" i="187"/>
  <c r="F6937" i="187"/>
  <c r="C6937" i="187"/>
  <c r="F6936" i="187"/>
  <c r="C6936" i="187"/>
  <c r="F6935" i="187"/>
  <c r="C6935" i="187"/>
  <c r="C6934" i="187"/>
  <c r="C6933" i="187"/>
  <c r="F6932" i="187"/>
  <c r="C6932" i="187"/>
  <c r="F6931" i="187"/>
  <c r="C6931" i="187"/>
  <c r="F6930" i="187"/>
  <c r="C6930" i="187"/>
  <c r="C6929" i="187"/>
  <c r="F6927" i="187"/>
  <c r="C6927" i="187"/>
  <c r="B713" i="188" s="1"/>
  <c r="F6926" i="187"/>
  <c r="C6926" i="187"/>
  <c r="B712" i="188" s="1"/>
  <c r="F6925" i="187"/>
  <c r="C6925" i="187"/>
  <c r="B711" i="188"/>
  <c r="F6924" i="187"/>
  <c r="C6924" i="187"/>
  <c r="B710" i="188" s="1"/>
  <c r="F6923" i="187"/>
  <c r="C6923" i="187"/>
  <c r="C6922" i="187"/>
  <c r="C6921" i="187"/>
  <c r="F6920" i="187"/>
  <c r="C6920" i="187"/>
  <c r="F6919" i="187"/>
  <c r="C6919" i="187"/>
  <c r="F6918" i="187"/>
  <c r="C6918" i="187"/>
  <c r="F6917" i="187"/>
  <c r="C6917" i="187"/>
  <c r="C6916" i="187"/>
  <c r="C6915" i="187"/>
  <c r="F6914" i="187"/>
  <c r="C6914" i="187"/>
  <c r="F6913" i="187"/>
  <c r="C6913" i="187"/>
  <c r="F6912" i="187"/>
  <c r="C6912" i="187"/>
  <c r="C6911" i="187"/>
  <c r="F6909" i="187"/>
  <c r="C6909" i="187"/>
  <c r="C6908" i="187"/>
  <c r="C6907" i="187"/>
  <c r="F6906" i="187"/>
  <c r="C6906" i="187"/>
  <c r="F6905" i="187"/>
  <c r="C6905" i="187"/>
  <c r="F6904" i="187"/>
  <c r="C6904" i="187"/>
  <c r="F6903" i="187"/>
  <c r="C6903" i="187"/>
  <c r="C6902" i="187"/>
  <c r="C6901" i="187"/>
  <c r="F6900" i="187"/>
  <c r="C6900" i="187"/>
  <c r="F6899" i="187"/>
  <c r="C6899" i="187"/>
  <c r="F6898" i="187"/>
  <c r="C6898" i="187"/>
  <c r="C6897" i="187"/>
  <c r="F6895" i="187"/>
  <c r="C6895" i="187"/>
  <c r="C6894" i="187"/>
  <c r="C6893" i="187"/>
  <c r="F6892" i="187"/>
  <c r="C6892" i="187"/>
  <c r="F6891" i="187"/>
  <c r="C6891" i="187"/>
  <c r="F6890" i="187"/>
  <c r="C6890" i="187"/>
  <c r="F6889" i="187"/>
  <c r="C6889" i="187"/>
  <c r="C6888" i="187"/>
  <c r="C6887" i="187"/>
  <c r="F6886" i="187"/>
  <c r="C6886" i="187"/>
  <c r="F6885" i="187"/>
  <c r="C6885" i="187"/>
  <c r="F6884" i="187"/>
  <c r="C6884" i="187"/>
  <c r="C6883" i="187"/>
  <c r="F6881" i="187"/>
  <c r="C6881" i="187"/>
  <c r="B709" i="188" s="1"/>
  <c r="C6880" i="187"/>
  <c r="B708" i="188"/>
  <c r="C6879" i="187"/>
  <c r="B707" i="188" s="1"/>
  <c r="F6878" i="187"/>
  <c r="C6878" i="187"/>
  <c r="B706" i="188"/>
  <c r="F6877" i="187"/>
  <c r="C6877" i="187"/>
  <c r="B705" i="188" s="1"/>
  <c r="F6876" i="187"/>
  <c r="C6876" i="187"/>
  <c r="B704" i="188"/>
  <c r="F6875" i="187"/>
  <c r="C6875" i="187"/>
  <c r="B703" i="188" s="1"/>
  <c r="C6874" i="187"/>
  <c r="B702" i="188"/>
  <c r="C6873" i="187"/>
  <c r="B701" i="188" s="1"/>
  <c r="F6872" i="187"/>
  <c r="C6872" i="187"/>
  <c r="B700" i="188"/>
  <c r="F6871" i="187"/>
  <c r="C6871" i="187"/>
  <c r="B699" i="188" s="1"/>
  <c r="F6870" i="187"/>
  <c r="C6870" i="187"/>
  <c r="B698" i="188"/>
  <c r="C6869" i="187"/>
  <c r="B697" i="188"/>
  <c r="C6866" i="187"/>
  <c r="C6865" i="187"/>
  <c r="C6864" i="187"/>
  <c r="C6863" i="187"/>
  <c r="C6862" i="187"/>
  <c r="C6861" i="187"/>
  <c r="C6860" i="187"/>
  <c r="C6859" i="187"/>
  <c r="C6858" i="187"/>
  <c r="C6857" i="187"/>
  <c r="C6856" i="187"/>
  <c r="C6855" i="187"/>
  <c r="C6854" i="187"/>
  <c r="C6853" i="187"/>
  <c r="C6852" i="187"/>
  <c r="C6851" i="187"/>
  <c r="C6850" i="187"/>
  <c r="C6849" i="187"/>
  <c r="C6848" i="187"/>
  <c r="C6847" i="187"/>
  <c r="C6846" i="187"/>
  <c r="C6845" i="187"/>
  <c r="C6844" i="187"/>
  <c r="C6843" i="187"/>
  <c r="C6842" i="187"/>
  <c r="C6841" i="187"/>
  <c r="C6840" i="187"/>
  <c r="C6839" i="187"/>
  <c r="C6838" i="187"/>
  <c r="C6837" i="187"/>
  <c r="C6836" i="187"/>
  <c r="C6835" i="187"/>
  <c r="C6834" i="187"/>
  <c r="C6833" i="187"/>
  <c r="C6832" i="187"/>
  <c r="C6831" i="187"/>
  <c r="C6830" i="187"/>
  <c r="C6829" i="187"/>
  <c r="C6828" i="187"/>
  <c r="C6827" i="187"/>
  <c r="C6826" i="187"/>
  <c r="C6825" i="187"/>
  <c r="C6824" i="187"/>
  <c r="C6823" i="187"/>
  <c r="C6822" i="187"/>
  <c r="C6821" i="187"/>
  <c r="C6820" i="187"/>
  <c r="C6819" i="187"/>
  <c r="C6818" i="187"/>
  <c r="C6817" i="187"/>
  <c r="C6816" i="187"/>
  <c r="C6815" i="187"/>
  <c r="C6814" i="187"/>
  <c r="C6813" i="187"/>
  <c r="C6811" i="187"/>
  <c r="C6810" i="187"/>
  <c r="F6809" i="187"/>
  <c r="C6809" i="187"/>
  <c r="F6808" i="187"/>
  <c r="C6808" i="187"/>
  <c r="F6807" i="187"/>
  <c r="C6807" i="187"/>
  <c r="F6806" i="187"/>
  <c r="C6806" i="187"/>
  <c r="C6805" i="187"/>
  <c r="C6804" i="187"/>
  <c r="F6803" i="187"/>
  <c r="C6803" i="187"/>
  <c r="F6802" i="187"/>
  <c r="C6802" i="187"/>
  <c r="F6801" i="187"/>
  <c r="C6801" i="187"/>
  <c r="F6800" i="187"/>
  <c r="C6800" i="187"/>
  <c r="F6799" i="187"/>
  <c r="C6799" i="187"/>
  <c r="F6798" i="187"/>
  <c r="C6798" i="187"/>
  <c r="C6797" i="187"/>
  <c r="C6796" i="187"/>
  <c r="F6795" i="187"/>
  <c r="C6795" i="187"/>
  <c r="F6794" i="187"/>
  <c r="C6794" i="187"/>
  <c r="F6793" i="187"/>
  <c r="C6793" i="187"/>
  <c r="F6792" i="187"/>
  <c r="C6792" i="187"/>
  <c r="C6791" i="187"/>
  <c r="C6790" i="187"/>
  <c r="F6789" i="187"/>
  <c r="C6789" i="187"/>
  <c r="F6788" i="187"/>
  <c r="C6788" i="187"/>
  <c r="F6787" i="187"/>
  <c r="C6787" i="187"/>
  <c r="C6786" i="187"/>
  <c r="C6785" i="187"/>
  <c r="C6784" i="187"/>
  <c r="C6783" i="187"/>
  <c r="F6782" i="187"/>
  <c r="C6782" i="187"/>
  <c r="F6781" i="187"/>
  <c r="C6781" i="187"/>
  <c r="F6780" i="187"/>
  <c r="C6780" i="187"/>
  <c r="F6779" i="187"/>
  <c r="C6779" i="187"/>
  <c r="C6778" i="187"/>
  <c r="C6777" i="187"/>
  <c r="F6776" i="187"/>
  <c r="C6776" i="187"/>
  <c r="F6775" i="187"/>
  <c r="C6775" i="187"/>
  <c r="F6774" i="187"/>
  <c r="C6774" i="187"/>
  <c r="F6773" i="187"/>
  <c r="C6773" i="187"/>
  <c r="F6772" i="187"/>
  <c r="C6772" i="187"/>
  <c r="F6771" i="187"/>
  <c r="C6771" i="187"/>
  <c r="C6770" i="187"/>
  <c r="C6769" i="187"/>
  <c r="F6768" i="187"/>
  <c r="C6768" i="187"/>
  <c r="F6767" i="187"/>
  <c r="C6767" i="187"/>
  <c r="F6766" i="187"/>
  <c r="C6766" i="187"/>
  <c r="F6765" i="187"/>
  <c r="C6765" i="187"/>
  <c r="C6764" i="187"/>
  <c r="C6763" i="187"/>
  <c r="F6762" i="187"/>
  <c r="C6762" i="187"/>
  <c r="F6761" i="187"/>
  <c r="C6761" i="187"/>
  <c r="F6760" i="187"/>
  <c r="C6760" i="187"/>
  <c r="C6759" i="187"/>
  <c r="C6758" i="187"/>
  <c r="C6756" i="187"/>
  <c r="C6755" i="187"/>
  <c r="F6754" i="187"/>
  <c r="C6754" i="187"/>
  <c r="F6753" i="187"/>
  <c r="C6753" i="187"/>
  <c r="F6752" i="187"/>
  <c r="C6752" i="187"/>
  <c r="F6751" i="187"/>
  <c r="C6751" i="187"/>
  <c r="C6750" i="187"/>
  <c r="C6749" i="187"/>
  <c r="F6748" i="187"/>
  <c r="C6748" i="187"/>
  <c r="F6747" i="187"/>
  <c r="C6747" i="187"/>
  <c r="F6746" i="187"/>
  <c r="C6746" i="187"/>
  <c r="F6745" i="187"/>
  <c r="C6745" i="187"/>
  <c r="F6744" i="187"/>
  <c r="C6744" i="187"/>
  <c r="F6743" i="187"/>
  <c r="C6743" i="187"/>
  <c r="C6742" i="187"/>
  <c r="C6741" i="187"/>
  <c r="F6740" i="187"/>
  <c r="C6740" i="187"/>
  <c r="F6739" i="187"/>
  <c r="C6739" i="187"/>
  <c r="F6738" i="187"/>
  <c r="C6738" i="187"/>
  <c r="F6737" i="187"/>
  <c r="C6737" i="187"/>
  <c r="C6736" i="187"/>
  <c r="C6735" i="187"/>
  <c r="F6734" i="187"/>
  <c r="C6734" i="187"/>
  <c r="F6733" i="187"/>
  <c r="C6733" i="187"/>
  <c r="F6732" i="187"/>
  <c r="C6732" i="187"/>
  <c r="C6731" i="187"/>
  <c r="C6730" i="187"/>
  <c r="C6729" i="187"/>
  <c r="C6728" i="187"/>
  <c r="F6727" i="187"/>
  <c r="C6727" i="187"/>
  <c r="F6726" i="187"/>
  <c r="C6726" i="187"/>
  <c r="F6725" i="187"/>
  <c r="C6725" i="187"/>
  <c r="F6724" i="187"/>
  <c r="C6724" i="187"/>
  <c r="C6723" i="187"/>
  <c r="C6722" i="187"/>
  <c r="F6721" i="187"/>
  <c r="C6721" i="187"/>
  <c r="F6720" i="187"/>
  <c r="C6720" i="187"/>
  <c r="F6719" i="187"/>
  <c r="C6719" i="187"/>
  <c r="F6718" i="187"/>
  <c r="C6718" i="187"/>
  <c r="F6717" i="187"/>
  <c r="C6717" i="187"/>
  <c r="F6716" i="187"/>
  <c r="C6716" i="187"/>
  <c r="C6715" i="187"/>
  <c r="C6714" i="187"/>
  <c r="F6713" i="187"/>
  <c r="C6713" i="187"/>
  <c r="F6712" i="187"/>
  <c r="C6712" i="187"/>
  <c r="F6711" i="187"/>
  <c r="C6711" i="187"/>
  <c r="F6710" i="187"/>
  <c r="C6710" i="187"/>
  <c r="C6709" i="187"/>
  <c r="C6708" i="187"/>
  <c r="F6707" i="187"/>
  <c r="C6707" i="187"/>
  <c r="F6706" i="187"/>
  <c r="C6706" i="187"/>
  <c r="F6705" i="187"/>
  <c r="C6705" i="187"/>
  <c r="C6704" i="187"/>
  <c r="C6703" i="187"/>
  <c r="C6701" i="187"/>
  <c r="C6700" i="187"/>
  <c r="F6699" i="187"/>
  <c r="C6699" i="187"/>
  <c r="F6698" i="187"/>
  <c r="C6698" i="187"/>
  <c r="F6697" i="187"/>
  <c r="C6697" i="187"/>
  <c r="F6696" i="187"/>
  <c r="C6696" i="187"/>
  <c r="C6695" i="187"/>
  <c r="C6694" i="187"/>
  <c r="F6693" i="187"/>
  <c r="C6693" i="187"/>
  <c r="F6692" i="187"/>
  <c r="C6692" i="187"/>
  <c r="F6691" i="187"/>
  <c r="C6691" i="187"/>
  <c r="F6690" i="187"/>
  <c r="C6690" i="187"/>
  <c r="F6689" i="187"/>
  <c r="C6689" i="187"/>
  <c r="F6688" i="187"/>
  <c r="C6688" i="187"/>
  <c r="C6687" i="187"/>
  <c r="C6686" i="187"/>
  <c r="F6685" i="187"/>
  <c r="C6685" i="187"/>
  <c r="F6684" i="187"/>
  <c r="C6684" i="187"/>
  <c r="F6683" i="187"/>
  <c r="C6683" i="187"/>
  <c r="F6682" i="187"/>
  <c r="C6682" i="187"/>
  <c r="C6681" i="187"/>
  <c r="C6680" i="187"/>
  <c r="F6679" i="187"/>
  <c r="C6679" i="187"/>
  <c r="F6678" i="187"/>
  <c r="C6678" i="187"/>
  <c r="F6677" i="187"/>
  <c r="C6677" i="187"/>
  <c r="C6676" i="187"/>
  <c r="C6675" i="187"/>
  <c r="C6674" i="187"/>
  <c r="C6673" i="187"/>
  <c r="F6672" i="187"/>
  <c r="C6672" i="187"/>
  <c r="F6671" i="187"/>
  <c r="C6671" i="187"/>
  <c r="F6670" i="187"/>
  <c r="C6670" i="187"/>
  <c r="F6669" i="187"/>
  <c r="C6669" i="187"/>
  <c r="C6668" i="187"/>
  <c r="C6667" i="187"/>
  <c r="F6666" i="187"/>
  <c r="C6666" i="187"/>
  <c r="F6665" i="187"/>
  <c r="C6665" i="187"/>
  <c r="F6664" i="187"/>
  <c r="C6664" i="187"/>
  <c r="F6663" i="187"/>
  <c r="C6663" i="187"/>
  <c r="F6662" i="187"/>
  <c r="C6662" i="187"/>
  <c r="F6661" i="187"/>
  <c r="C6661" i="187"/>
  <c r="C6660" i="187"/>
  <c r="C6659" i="187"/>
  <c r="F6658" i="187"/>
  <c r="C6658" i="187"/>
  <c r="F6657" i="187"/>
  <c r="C6657" i="187"/>
  <c r="F6656" i="187"/>
  <c r="C6656" i="187"/>
  <c r="F6655" i="187"/>
  <c r="C6655" i="187"/>
  <c r="C6654" i="187"/>
  <c r="C6653" i="187"/>
  <c r="F6652" i="187"/>
  <c r="C6652" i="187"/>
  <c r="F6651" i="187"/>
  <c r="C6651" i="187"/>
  <c r="F6650" i="187"/>
  <c r="C6650" i="187"/>
  <c r="C6649" i="187"/>
  <c r="C6648" i="187"/>
  <c r="C6646" i="187"/>
  <c r="C6645" i="187"/>
  <c r="F6644" i="187"/>
  <c r="C6644" i="187"/>
  <c r="F6643" i="187"/>
  <c r="C6643" i="187"/>
  <c r="F6642" i="187"/>
  <c r="C6642" i="187"/>
  <c r="F6641" i="187"/>
  <c r="C6641" i="187"/>
  <c r="C6640" i="187"/>
  <c r="C6639" i="187"/>
  <c r="F6638" i="187"/>
  <c r="C6638" i="187"/>
  <c r="F6637" i="187"/>
  <c r="C6637" i="187"/>
  <c r="F6636" i="187"/>
  <c r="C6636" i="187"/>
  <c r="F6635" i="187"/>
  <c r="C6635" i="187"/>
  <c r="F6634" i="187"/>
  <c r="C6634" i="187"/>
  <c r="F6633" i="187"/>
  <c r="C6633" i="187"/>
  <c r="C6632" i="187"/>
  <c r="C6631" i="187"/>
  <c r="F6630" i="187"/>
  <c r="C6630" i="187"/>
  <c r="F6629" i="187"/>
  <c r="C6629" i="187"/>
  <c r="F6628" i="187"/>
  <c r="C6628" i="187"/>
  <c r="F6627" i="187"/>
  <c r="C6627" i="187"/>
  <c r="C6626" i="187"/>
  <c r="C6625" i="187"/>
  <c r="F6624" i="187"/>
  <c r="C6624" i="187"/>
  <c r="F6623" i="187"/>
  <c r="C6623" i="187"/>
  <c r="F6622" i="187"/>
  <c r="C6622" i="187"/>
  <c r="C6621" i="187"/>
  <c r="C6620" i="187"/>
  <c r="C6619" i="187"/>
  <c r="C6618" i="187"/>
  <c r="F6617" i="187"/>
  <c r="C6617" i="187"/>
  <c r="F6616" i="187"/>
  <c r="C6616" i="187"/>
  <c r="F6615" i="187"/>
  <c r="C6615" i="187"/>
  <c r="F6614" i="187"/>
  <c r="C6614" i="187"/>
  <c r="C6613" i="187"/>
  <c r="C6612" i="187"/>
  <c r="F6611" i="187"/>
  <c r="C6611" i="187"/>
  <c r="F6610" i="187"/>
  <c r="C6610" i="187"/>
  <c r="F6609" i="187"/>
  <c r="C6609" i="187"/>
  <c r="F6608" i="187"/>
  <c r="C6608" i="187"/>
  <c r="F6607" i="187"/>
  <c r="C6607" i="187"/>
  <c r="F6606" i="187"/>
  <c r="C6606" i="187"/>
  <c r="C6605" i="187"/>
  <c r="C6604" i="187"/>
  <c r="F6603" i="187"/>
  <c r="C6603" i="187"/>
  <c r="F6602" i="187"/>
  <c r="C6602" i="187"/>
  <c r="F6601" i="187"/>
  <c r="C6601" i="187"/>
  <c r="F6600" i="187"/>
  <c r="C6600" i="187"/>
  <c r="C6599" i="187"/>
  <c r="C6598" i="187"/>
  <c r="F6597" i="187"/>
  <c r="C6597" i="187"/>
  <c r="F6596" i="187"/>
  <c r="C6596" i="187"/>
  <c r="F6595" i="187"/>
  <c r="C6595" i="187"/>
  <c r="C6594" i="187"/>
  <c r="C6593" i="187"/>
  <c r="C6591" i="187"/>
  <c r="C6590" i="187"/>
  <c r="F6589" i="187"/>
  <c r="C6589" i="187"/>
  <c r="F6588" i="187"/>
  <c r="C6588" i="187"/>
  <c r="F6587" i="187"/>
  <c r="C6587" i="187"/>
  <c r="F6586" i="187"/>
  <c r="C6586" i="187"/>
  <c r="C6585" i="187"/>
  <c r="C6584" i="187"/>
  <c r="F6583" i="187"/>
  <c r="C6583" i="187"/>
  <c r="F6582" i="187"/>
  <c r="C6582" i="187"/>
  <c r="F6581" i="187"/>
  <c r="C6581" i="187"/>
  <c r="F6580" i="187"/>
  <c r="C6580" i="187"/>
  <c r="F6579" i="187"/>
  <c r="C6579" i="187"/>
  <c r="F6578" i="187"/>
  <c r="C6578" i="187"/>
  <c r="C6577" i="187"/>
  <c r="C6576" i="187"/>
  <c r="F6575" i="187"/>
  <c r="C6575" i="187"/>
  <c r="F6574" i="187"/>
  <c r="C6574" i="187"/>
  <c r="F6573" i="187"/>
  <c r="C6573" i="187"/>
  <c r="F6572" i="187"/>
  <c r="C6572" i="187"/>
  <c r="C6571" i="187"/>
  <c r="C6570" i="187"/>
  <c r="F6569" i="187"/>
  <c r="C6569" i="187"/>
  <c r="F6568" i="187"/>
  <c r="C6568" i="187"/>
  <c r="F6567" i="187"/>
  <c r="C6567" i="187"/>
  <c r="C6566" i="187"/>
  <c r="C6565" i="187"/>
  <c r="C6564" i="187"/>
  <c r="C6563" i="187"/>
  <c r="F6562" i="187"/>
  <c r="C6562" i="187"/>
  <c r="F6561" i="187"/>
  <c r="C6561" i="187"/>
  <c r="F6560" i="187"/>
  <c r="C6560" i="187"/>
  <c r="F6559" i="187"/>
  <c r="C6559" i="187"/>
  <c r="C6558" i="187"/>
  <c r="C6557" i="187"/>
  <c r="F6556" i="187"/>
  <c r="C6556" i="187"/>
  <c r="F6555" i="187"/>
  <c r="C6555" i="187"/>
  <c r="F6554" i="187"/>
  <c r="C6554" i="187"/>
  <c r="F6553" i="187"/>
  <c r="C6553" i="187"/>
  <c r="F6552" i="187"/>
  <c r="C6552" i="187"/>
  <c r="F6551" i="187"/>
  <c r="C6551" i="187"/>
  <c r="C6550" i="187"/>
  <c r="C6549" i="187"/>
  <c r="F6548" i="187"/>
  <c r="C6548" i="187"/>
  <c r="F6547" i="187"/>
  <c r="C6547" i="187"/>
  <c r="F6546" i="187"/>
  <c r="C6546" i="187"/>
  <c r="F6545" i="187"/>
  <c r="C6545" i="187"/>
  <c r="C6544" i="187"/>
  <c r="C6543" i="187"/>
  <c r="F6542" i="187"/>
  <c r="C6542" i="187"/>
  <c r="F6541" i="187"/>
  <c r="C6541" i="187"/>
  <c r="F6540" i="187"/>
  <c r="C6540" i="187"/>
  <c r="C6539" i="187"/>
  <c r="C6538" i="187"/>
  <c r="C6536" i="187"/>
  <c r="C6535" i="187"/>
  <c r="F6534" i="187"/>
  <c r="C6534" i="187"/>
  <c r="F6533" i="187"/>
  <c r="C6533" i="187"/>
  <c r="F6532" i="187"/>
  <c r="C6532" i="187"/>
  <c r="F6531" i="187"/>
  <c r="C6531" i="187"/>
  <c r="C6530" i="187"/>
  <c r="C6529" i="187"/>
  <c r="F6528" i="187"/>
  <c r="C6528" i="187"/>
  <c r="F6527" i="187"/>
  <c r="C6527" i="187"/>
  <c r="F6526" i="187"/>
  <c r="C6526" i="187"/>
  <c r="F6525" i="187"/>
  <c r="C6525" i="187"/>
  <c r="F6524" i="187"/>
  <c r="C6524" i="187"/>
  <c r="F6523" i="187"/>
  <c r="C6523" i="187"/>
  <c r="C6522" i="187"/>
  <c r="C6521" i="187"/>
  <c r="F6520" i="187"/>
  <c r="C6520" i="187"/>
  <c r="F6519" i="187"/>
  <c r="C6519" i="187"/>
  <c r="F6518" i="187"/>
  <c r="C6518" i="187"/>
  <c r="F6517" i="187"/>
  <c r="C6517" i="187"/>
  <c r="C6516" i="187"/>
  <c r="C6515" i="187"/>
  <c r="F6514" i="187"/>
  <c r="C6514" i="187"/>
  <c r="F6513" i="187"/>
  <c r="C6513" i="187"/>
  <c r="F6512" i="187"/>
  <c r="C6512" i="187"/>
  <c r="C6511" i="187"/>
  <c r="C6510" i="187"/>
  <c r="C6509" i="187"/>
  <c r="C6508" i="187"/>
  <c r="F6507" i="187"/>
  <c r="C6507" i="187"/>
  <c r="F6506" i="187"/>
  <c r="C6506" i="187"/>
  <c r="F6505" i="187"/>
  <c r="C6505" i="187"/>
  <c r="F6504" i="187"/>
  <c r="C6504" i="187"/>
  <c r="C6503" i="187"/>
  <c r="C6502" i="187"/>
  <c r="F6501" i="187"/>
  <c r="C6501" i="187"/>
  <c r="F6500" i="187"/>
  <c r="C6500" i="187"/>
  <c r="F6499" i="187"/>
  <c r="C6499" i="187"/>
  <c r="F6498" i="187"/>
  <c r="C6498" i="187"/>
  <c r="F6497" i="187"/>
  <c r="C6497" i="187"/>
  <c r="F6496" i="187"/>
  <c r="C6496" i="187"/>
  <c r="C6495" i="187"/>
  <c r="C6494" i="187"/>
  <c r="F6493" i="187"/>
  <c r="C6493" i="187"/>
  <c r="F6492" i="187"/>
  <c r="C6492" i="187"/>
  <c r="F6491" i="187"/>
  <c r="C6491" i="187"/>
  <c r="F6490" i="187"/>
  <c r="C6490" i="187"/>
  <c r="C6489" i="187"/>
  <c r="C6488" i="187"/>
  <c r="F6487" i="187"/>
  <c r="C6487" i="187"/>
  <c r="F6486" i="187"/>
  <c r="C6486" i="187"/>
  <c r="F6485" i="187"/>
  <c r="C6485" i="187"/>
  <c r="C6484" i="187"/>
  <c r="C6483" i="187"/>
  <c r="C6481" i="187"/>
  <c r="C6480" i="187"/>
  <c r="F6479" i="187"/>
  <c r="C6479" i="187"/>
  <c r="F6478" i="187"/>
  <c r="C6478" i="187"/>
  <c r="F6477" i="187"/>
  <c r="C6477" i="187"/>
  <c r="F6476" i="187"/>
  <c r="C6476" i="187"/>
  <c r="C6475" i="187"/>
  <c r="C6474" i="187"/>
  <c r="F6473" i="187"/>
  <c r="C6473" i="187"/>
  <c r="F6472" i="187"/>
  <c r="C6472" i="187"/>
  <c r="F6471" i="187"/>
  <c r="C6471" i="187"/>
  <c r="F6470" i="187"/>
  <c r="C6470" i="187"/>
  <c r="F6469" i="187"/>
  <c r="C6469" i="187"/>
  <c r="F6468" i="187"/>
  <c r="C6468" i="187"/>
  <c r="C6467" i="187"/>
  <c r="C6466" i="187"/>
  <c r="F6465" i="187"/>
  <c r="C6465" i="187"/>
  <c r="F6464" i="187"/>
  <c r="C6464" i="187"/>
  <c r="F6463" i="187"/>
  <c r="C6463" i="187"/>
  <c r="F6462" i="187"/>
  <c r="C6462" i="187"/>
  <c r="C6461" i="187"/>
  <c r="C6460" i="187"/>
  <c r="F6459" i="187"/>
  <c r="C6459" i="187"/>
  <c r="F6458" i="187"/>
  <c r="C6458" i="187"/>
  <c r="F6457" i="187"/>
  <c r="C6457" i="187"/>
  <c r="C6456" i="187"/>
  <c r="C6455" i="187"/>
  <c r="C6454" i="187"/>
  <c r="C6453" i="187"/>
  <c r="F6452" i="187"/>
  <c r="C6452" i="187"/>
  <c r="F6451" i="187"/>
  <c r="C6451" i="187"/>
  <c r="F6450" i="187"/>
  <c r="C6450" i="187"/>
  <c r="F6449" i="187"/>
  <c r="C6449" i="187"/>
  <c r="C6448" i="187"/>
  <c r="C6447" i="187"/>
  <c r="F6446" i="187"/>
  <c r="C6446" i="187"/>
  <c r="F6445" i="187"/>
  <c r="C6445" i="187"/>
  <c r="F6444" i="187"/>
  <c r="C6444" i="187"/>
  <c r="F6443" i="187"/>
  <c r="C6443" i="187"/>
  <c r="F6442" i="187"/>
  <c r="C6442" i="187"/>
  <c r="F6441" i="187"/>
  <c r="C6441" i="187"/>
  <c r="C6440" i="187"/>
  <c r="C6439" i="187"/>
  <c r="F6438" i="187"/>
  <c r="C6438" i="187"/>
  <c r="F6437" i="187"/>
  <c r="C6437" i="187"/>
  <c r="F6436" i="187"/>
  <c r="C6436" i="187"/>
  <c r="F6435" i="187"/>
  <c r="C6435" i="187"/>
  <c r="C6434" i="187"/>
  <c r="C6433" i="187"/>
  <c r="F6432" i="187"/>
  <c r="C6432" i="187"/>
  <c r="F6431" i="187"/>
  <c r="C6431" i="187"/>
  <c r="F6430" i="187"/>
  <c r="C6430" i="187"/>
  <c r="C6429" i="187"/>
  <c r="C6428" i="187"/>
  <c r="C6426" i="187"/>
  <c r="C6425" i="187"/>
  <c r="F6424" i="187"/>
  <c r="C6424" i="187"/>
  <c r="F6423" i="187"/>
  <c r="C6423" i="187"/>
  <c r="F6422" i="187"/>
  <c r="C6422" i="187"/>
  <c r="F6421" i="187"/>
  <c r="C6421" i="187"/>
  <c r="C6420" i="187"/>
  <c r="C6419" i="187"/>
  <c r="F6418" i="187"/>
  <c r="C6418" i="187"/>
  <c r="F6417" i="187"/>
  <c r="C6417" i="187"/>
  <c r="F6416" i="187"/>
  <c r="C6416" i="187"/>
  <c r="F6415" i="187"/>
  <c r="C6415" i="187"/>
  <c r="F6414" i="187"/>
  <c r="C6414" i="187"/>
  <c r="F6413" i="187"/>
  <c r="C6413" i="187"/>
  <c r="C6412" i="187"/>
  <c r="C6411" i="187"/>
  <c r="F6410" i="187"/>
  <c r="C6410" i="187"/>
  <c r="F6409" i="187"/>
  <c r="C6409" i="187"/>
  <c r="F6408" i="187"/>
  <c r="C6408" i="187"/>
  <c r="F6407" i="187"/>
  <c r="C6407" i="187"/>
  <c r="C6406" i="187"/>
  <c r="C6405" i="187"/>
  <c r="F6404" i="187"/>
  <c r="C6404" i="187"/>
  <c r="F6403" i="187"/>
  <c r="C6403" i="187"/>
  <c r="F6402" i="187"/>
  <c r="C6402" i="187"/>
  <c r="C6401" i="187"/>
  <c r="C6400" i="187"/>
  <c r="C6399" i="187"/>
  <c r="C6398" i="187"/>
  <c r="F6397" i="187"/>
  <c r="C6397" i="187"/>
  <c r="F6396" i="187"/>
  <c r="C6396" i="187"/>
  <c r="F6395" i="187"/>
  <c r="C6395" i="187"/>
  <c r="F6394" i="187"/>
  <c r="C6394" i="187"/>
  <c r="C6393" i="187"/>
  <c r="C6392" i="187"/>
  <c r="F6391" i="187"/>
  <c r="C6391" i="187"/>
  <c r="F6390" i="187"/>
  <c r="C6390" i="187"/>
  <c r="F6389" i="187"/>
  <c r="C6389" i="187"/>
  <c r="F6388" i="187"/>
  <c r="C6388" i="187"/>
  <c r="F6387" i="187"/>
  <c r="C6387" i="187"/>
  <c r="F6386" i="187"/>
  <c r="C6386" i="187"/>
  <c r="C6385" i="187"/>
  <c r="C6384" i="187"/>
  <c r="F6383" i="187"/>
  <c r="C6383" i="187"/>
  <c r="F6382" i="187"/>
  <c r="C6382" i="187"/>
  <c r="F6381" i="187"/>
  <c r="C6381" i="187"/>
  <c r="F6380" i="187"/>
  <c r="C6380" i="187"/>
  <c r="C6379" i="187"/>
  <c r="C6378" i="187"/>
  <c r="F6377" i="187"/>
  <c r="C6377" i="187"/>
  <c r="F6376" i="187"/>
  <c r="C6376" i="187"/>
  <c r="F6375" i="187"/>
  <c r="C6375" i="187"/>
  <c r="C6374" i="187"/>
  <c r="C6373" i="187"/>
  <c r="C6371" i="187"/>
  <c r="B694" i="188"/>
  <c r="C6370" i="187"/>
  <c r="B693" i="188"/>
  <c r="F6369" i="187"/>
  <c r="C6369" i="187"/>
  <c r="B692" i="188" s="1"/>
  <c r="F6368" i="187"/>
  <c r="C6368" i="187"/>
  <c r="B691" i="188" s="1"/>
  <c r="F6367" i="187"/>
  <c r="C6367" i="187"/>
  <c r="B690" i="188"/>
  <c r="F6366" i="187"/>
  <c r="C6366" i="187"/>
  <c r="B689" i="188" s="1"/>
  <c r="C6365" i="187"/>
  <c r="B688" i="188" s="1"/>
  <c r="C6364" i="187"/>
  <c r="B687" i="188" s="1"/>
  <c r="F6363" i="187"/>
  <c r="C6363" i="187"/>
  <c r="B686" i="188" s="1"/>
  <c r="F6362" i="187"/>
  <c r="C6362" i="187"/>
  <c r="B685" i="188"/>
  <c r="F6361" i="187"/>
  <c r="C6361" i="187"/>
  <c r="B684" i="188" s="1"/>
  <c r="F6360" i="187"/>
  <c r="C6360" i="187"/>
  <c r="B683" i="188" s="1"/>
  <c r="F6359" i="187"/>
  <c r="C6359" i="187"/>
  <c r="B682" i="188" s="1"/>
  <c r="F6358" i="187"/>
  <c r="C6358" i="187"/>
  <c r="B681" i="188" s="1"/>
  <c r="C6357" i="187"/>
  <c r="B680" i="188" s="1"/>
  <c r="C6356" i="187"/>
  <c r="B679" i="188" s="1"/>
  <c r="F6355" i="187"/>
  <c r="C6355" i="187"/>
  <c r="B678" i="188" s="1"/>
  <c r="F6354" i="187"/>
  <c r="C6354" i="187"/>
  <c r="B677" i="188" s="1"/>
  <c r="F6353" i="187"/>
  <c r="C6353" i="187"/>
  <c r="B676" i="188" s="1"/>
  <c r="F6352" i="187"/>
  <c r="C6352" i="187"/>
  <c r="B675" i="188" s="1"/>
  <c r="C6351" i="187"/>
  <c r="B674" i="188" s="1"/>
  <c r="C6350" i="187"/>
  <c r="B673" i="188" s="1"/>
  <c r="F6349" i="187"/>
  <c r="C6349" i="187"/>
  <c r="B672" i="188" s="1"/>
  <c r="F6348" i="187"/>
  <c r="C6348" i="187"/>
  <c r="B671" i="188"/>
  <c r="F6347" i="187"/>
  <c r="C6347" i="187"/>
  <c r="B670" i="188" s="1"/>
  <c r="C6346" i="187"/>
  <c r="B669" i="188"/>
  <c r="C6345" i="187"/>
  <c r="B668" i="188" s="1"/>
  <c r="C6344" i="187"/>
  <c r="B667" i="188" s="1"/>
  <c r="C6343" i="187"/>
  <c r="B666" i="188" s="1"/>
  <c r="F6342" i="187"/>
  <c r="C6342" i="187"/>
  <c r="B665" i="188" s="1"/>
  <c r="F6341" i="187"/>
  <c r="C6341" i="187"/>
  <c r="B664" i="188" s="1"/>
  <c r="F6340" i="187"/>
  <c r="C6340" i="187"/>
  <c r="B663" i="188"/>
  <c r="F6339" i="187"/>
  <c r="C6339" i="187"/>
  <c r="B662" i="188" s="1"/>
  <c r="C6338" i="187"/>
  <c r="B661" i="188"/>
  <c r="C6337" i="187"/>
  <c r="B660" i="188" s="1"/>
  <c r="F6336" i="187"/>
  <c r="C6336" i="187"/>
  <c r="B659" i="188"/>
  <c r="F6335" i="187"/>
  <c r="C6335" i="187"/>
  <c r="B658" i="188" s="1"/>
  <c r="F6334" i="187"/>
  <c r="C6334" i="187"/>
  <c r="B657" i="188"/>
  <c r="F6333" i="187"/>
  <c r="C6333" i="187"/>
  <c r="B656" i="188" s="1"/>
  <c r="F6332" i="187"/>
  <c r="C6332" i="187"/>
  <c r="B655" i="188" s="1"/>
  <c r="F6331" i="187"/>
  <c r="C6331" i="187"/>
  <c r="B654" i="188" s="1"/>
  <c r="C6330" i="187"/>
  <c r="B653" i="188" s="1"/>
  <c r="C6329" i="187"/>
  <c r="B652" i="188" s="1"/>
  <c r="F6328" i="187"/>
  <c r="C6328" i="187"/>
  <c r="B651" i="188"/>
  <c r="F6327" i="187"/>
  <c r="C6327" i="187"/>
  <c r="B650" i="188" s="1"/>
  <c r="F6326" i="187"/>
  <c r="C6326" i="187"/>
  <c r="B649" i="188" s="1"/>
  <c r="F6325" i="187"/>
  <c r="C6325" i="187"/>
  <c r="B648" i="188" s="1"/>
  <c r="C6324" i="187"/>
  <c r="B647" i="188" s="1"/>
  <c r="C6323" i="187"/>
  <c r="B646" i="188"/>
  <c r="F6322" i="187"/>
  <c r="C6322" i="187"/>
  <c r="B645" i="188" s="1"/>
  <c r="F6321" i="187"/>
  <c r="C6321" i="187"/>
  <c r="B644" i="188" s="1"/>
  <c r="F6320" i="187"/>
  <c r="C6320" i="187"/>
  <c r="B643" i="188"/>
  <c r="C6319" i="187"/>
  <c r="B642" i="188" s="1"/>
  <c r="C6318" i="187"/>
  <c r="B641" i="188"/>
  <c r="C6315" i="187"/>
  <c r="C6314" i="187"/>
  <c r="C6313" i="187"/>
  <c r="C6312" i="187"/>
  <c r="C6311" i="187"/>
  <c r="C6310" i="187"/>
  <c r="C6309" i="187"/>
  <c r="C6308" i="187"/>
  <c r="C6307" i="187"/>
  <c r="C6306" i="187"/>
  <c r="C6305" i="187"/>
  <c r="C6304" i="187"/>
  <c r="C6303" i="187"/>
  <c r="C6302" i="187"/>
  <c r="C6301" i="187"/>
  <c r="C6300" i="187"/>
  <c r="F6299" i="187"/>
  <c r="C6299" i="187"/>
  <c r="C6298" i="187"/>
  <c r="C6297" i="187"/>
  <c r="C6296" i="187"/>
  <c r="C6295" i="187"/>
  <c r="F6294" i="187"/>
  <c r="C6294" i="187"/>
  <c r="C6293" i="187"/>
  <c r="C6292" i="187"/>
  <c r="C6291" i="187"/>
  <c r="C6290" i="187"/>
  <c r="F6289" i="187"/>
  <c r="C6289" i="187"/>
  <c r="F6288" i="187"/>
  <c r="C6288" i="187"/>
  <c r="C6287" i="187"/>
  <c r="C6286" i="187"/>
  <c r="C6285" i="187"/>
  <c r="C6284" i="187"/>
  <c r="C6283" i="187"/>
  <c r="C6282" i="187"/>
  <c r="C6281" i="187"/>
  <c r="C6280" i="187"/>
  <c r="C6279" i="187"/>
  <c r="C6278" i="187"/>
  <c r="C6277" i="187"/>
  <c r="C6276" i="187"/>
  <c r="C6275" i="187"/>
  <c r="C6274" i="187"/>
  <c r="C6273" i="187"/>
  <c r="C6272" i="187"/>
  <c r="C6271" i="187"/>
  <c r="C6270" i="187"/>
  <c r="F6269" i="187"/>
  <c r="C6269" i="187"/>
  <c r="C6268" i="187"/>
  <c r="C6267" i="187"/>
  <c r="C6266" i="187"/>
  <c r="C6265" i="187"/>
  <c r="F6264" i="187"/>
  <c r="C6264" i="187"/>
  <c r="C6263" i="187"/>
  <c r="C6262" i="187"/>
  <c r="C6261" i="187"/>
  <c r="C6260" i="187"/>
  <c r="C6259" i="187"/>
  <c r="C6258" i="187"/>
  <c r="C6256" i="187"/>
  <c r="C6255" i="187"/>
  <c r="F6254" i="187"/>
  <c r="C6254" i="187"/>
  <c r="F6253" i="187"/>
  <c r="C6253" i="187"/>
  <c r="F6252" i="187"/>
  <c r="C6252" i="187"/>
  <c r="F6251" i="187"/>
  <c r="C6251" i="187"/>
  <c r="F6250" i="187"/>
  <c r="C6250" i="187"/>
  <c r="F6249" i="187"/>
  <c r="C6249" i="187"/>
  <c r="F6248" i="187"/>
  <c r="C6248" i="187"/>
  <c r="F6247" i="187"/>
  <c r="C6247" i="187"/>
  <c r="F6246" i="187"/>
  <c r="C6246" i="187"/>
  <c r="F6245" i="187"/>
  <c r="C6245" i="187"/>
  <c r="F6244" i="187"/>
  <c r="C6244" i="187"/>
  <c r="F6243" i="187"/>
  <c r="C6243" i="187"/>
  <c r="F6242" i="187"/>
  <c r="C6242" i="187"/>
  <c r="F6241" i="187"/>
  <c r="C6241" i="187"/>
  <c r="F6240" i="187"/>
  <c r="C6240" i="187"/>
  <c r="C6239" i="187"/>
  <c r="F6238" i="187"/>
  <c r="C6238" i="187"/>
  <c r="F6237" i="187"/>
  <c r="C6237" i="187"/>
  <c r="F6236" i="187"/>
  <c r="C6236" i="187"/>
  <c r="F6235" i="187"/>
  <c r="C6235" i="187"/>
  <c r="C6234" i="187"/>
  <c r="F6233" i="187"/>
  <c r="C6233" i="187"/>
  <c r="F6232" i="187"/>
  <c r="C6232" i="187"/>
  <c r="F6231" i="187"/>
  <c r="C6231" i="187"/>
  <c r="F6230" i="187"/>
  <c r="C6230" i="187"/>
  <c r="F6229" i="187"/>
  <c r="C6229" i="187"/>
  <c r="C6228" i="187"/>
  <c r="C6227" i="187"/>
  <c r="F6226" i="187"/>
  <c r="C6226" i="187"/>
  <c r="F6225" i="187"/>
  <c r="C6225" i="187"/>
  <c r="F6224" i="187"/>
  <c r="C6224" i="187"/>
  <c r="F6223" i="187"/>
  <c r="C6223" i="187"/>
  <c r="F6222" i="187"/>
  <c r="C6222" i="187"/>
  <c r="F6221" i="187"/>
  <c r="C6221" i="187"/>
  <c r="F6220" i="187"/>
  <c r="C6220" i="187"/>
  <c r="F6219" i="187"/>
  <c r="C6219" i="187"/>
  <c r="F6218" i="187"/>
  <c r="C6218" i="187"/>
  <c r="F6217" i="187"/>
  <c r="C6217" i="187"/>
  <c r="F6216" i="187"/>
  <c r="C6216" i="187"/>
  <c r="F6215" i="187"/>
  <c r="C6215" i="187"/>
  <c r="F6214" i="187"/>
  <c r="C6214" i="187"/>
  <c r="F6213" i="187"/>
  <c r="C6213" i="187"/>
  <c r="F6212" i="187"/>
  <c r="C6212" i="187"/>
  <c r="C6211" i="187"/>
  <c r="F6210" i="187"/>
  <c r="C6210" i="187"/>
  <c r="C6209" i="187"/>
  <c r="F6208" i="187"/>
  <c r="C6208" i="187"/>
  <c r="F6207" i="187"/>
  <c r="C6207" i="187"/>
  <c r="F6206" i="187"/>
  <c r="C6206" i="187"/>
  <c r="F6205" i="187"/>
  <c r="C6205" i="187"/>
  <c r="C6204" i="187"/>
  <c r="F6203" i="187"/>
  <c r="C6203" i="187"/>
  <c r="F6202" i="187"/>
  <c r="C6202" i="187"/>
  <c r="F6201" i="187"/>
  <c r="C6201" i="187"/>
  <c r="C6200" i="187"/>
  <c r="C6199" i="187"/>
  <c r="C6197" i="187"/>
  <c r="C6196" i="187"/>
  <c r="F6195" i="187"/>
  <c r="C6195" i="187"/>
  <c r="F6194" i="187"/>
  <c r="C6194" i="187"/>
  <c r="F6193" i="187"/>
  <c r="C6193" i="187"/>
  <c r="F6192" i="187"/>
  <c r="C6192" i="187"/>
  <c r="F6191" i="187"/>
  <c r="C6191" i="187"/>
  <c r="F6190" i="187"/>
  <c r="C6190" i="187"/>
  <c r="F6189" i="187"/>
  <c r="C6189" i="187"/>
  <c r="F6188" i="187"/>
  <c r="C6188" i="187"/>
  <c r="F6187" i="187"/>
  <c r="C6187" i="187"/>
  <c r="F6186" i="187"/>
  <c r="C6186" i="187"/>
  <c r="F6185" i="187"/>
  <c r="C6185" i="187"/>
  <c r="F6184" i="187"/>
  <c r="C6184" i="187"/>
  <c r="F6183" i="187"/>
  <c r="C6183" i="187"/>
  <c r="F6182" i="187"/>
  <c r="C6182" i="187"/>
  <c r="F6181" i="187"/>
  <c r="C6181" i="187"/>
  <c r="C6180" i="187"/>
  <c r="F6179" i="187"/>
  <c r="C6179" i="187"/>
  <c r="F6178" i="187"/>
  <c r="C6178" i="187"/>
  <c r="F6177" i="187"/>
  <c r="C6177" i="187"/>
  <c r="F6176" i="187"/>
  <c r="C6176" i="187"/>
  <c r="C6175" i="187"/>
  <c r="F6174" i="187"/>
  <c r="C6174" i="187"/>
  <c r="F6173" i="187"/>
  <c r="C6173" i="187"/>
  <c r="F6172" i="187"/>
  <c r="C6172" i="187"/>
  <c r="F6171" i="187"/>
  <c r="C6171" i="187"/>
  <c r="F6170" i="187"/>
  <c r="C6170" i="187"/>
  <c r="C6169" i="187"/>
  <c r="C6168" i="187"/>
  <c r="F6167" i="187"/>
  <c r="C6167" i="187"/>
  <c r="F6166" i="187"/>
  <c r="C6166" i="187"/>
  <c r="F6165" i="187"/>
  <c r="C6165" i="187"/>
  <c r="F6164" i="187"/>
  <c r="C6164" i="187"/>
  <c r="F6163" i="187"/>
  <c r="C6163" i="187"/>
  <c r="F6162" i="187"/>
  <c r="C6162" i="187"/>
  <c r="F6161" i="187"/>
  <c r="C6161" i="187"/>
  <c r="F6160" i="187"/>
  <c r="C6160" i="187"/>
  <c r="F6159" i="187"/>
  <c r="C6159" i="187"/>
  <c r="F6158" i="187"/>
  <c r="C6158" i="187"/>
  <c r="F6157" i="187"/>
  <c r="C6157" i="187"/>
  <c r="F6156" i="187"/>
  <c r="C6156" i="187"/>
  <c r="F6155" i="187"/>
  <c r="C6155" i="187"/>
  <c r="F6154" i="187"/>
  <c r="C6154" i="187"/>
  <c r="F6153" i="187"/>
  <c r="C6153" i="187"/>
  <c r="C6152" i="187"/>
  <c r="F6151" i="187"/>
  <c r="C6151" i="187"/>
  <c r="C6150" i="187"/>
  <c r="F6149" i="187"/>
  <c r="C6149" i="187"/>
  <c r="F6148" i="187"/>
  <c r="C6148" i="187"/>
  <c r="F6147" i="187"/>
  <c r="C6147" i="187"/>
  <c r="F6146" i="187"/>
  <c r="C6146" i="187"/>
  <c r="C6145" i="187"/>
  <c r="F6144" i="187"/>
  <c r="C6144" i="187"/>
  <c r="F6143" i="187"/>
  <c r="C6143" i="187"/>
  <c r="F6142" i="187"/>
  <c r="C6142" i="187"/>
  <c r="C6141" i="187"/>
  <c r="C6140" i="187"/>
  <c r="C6138" i="187"/>
  <c r="C6137" i="187"/>
  <c r="F6136" i="187"/>
  <c r="C6136" i="187"/>
  <c r="F6135" i="187"/>
  <c r="C6135" i="187"/>
  <c r="F6134" i="187"/>
  <c r="C6134" i="187"/>
  <c r="F6133" i="187"/>
  <c r="C6133" i="187"/>
  <c r="F6132" i="187"/>
  <c r="C6132" i="187"/>
  <c r="F6131" i="187"/>
  <c r="C6131" i="187"/>
  <c r="F6130" i="187"/>
  <c r="C6130" i="187"/>
  <c r="F6129" i="187"/>
  <c r="C6129" i="187"/>
  <c r="F6128" i="187"/>
  <c r="C6128" i="187"/>
  <c r="F6127" i="187"/>
  <c r="C6127" i="187"/>
  <c r="F6126" i="187"/>
  <c r="C6126" i="187"/>
  <c r="F6125" i="187"/>
  <c r="C6125" i="187"/>
  <c r="F6124" i="187"/>
  <c r="C6124" i="187"/>
  <c r="F6123" i="187"/>
  <c r="C6123" i="187"/>
  <c r="F6122" i="187"/>
  <c r="C6122" i="187"/>
  <c r="C6121" i="187"/>
  <c r="F6120" i="187"/>
  <c r="C6120" i="187"/>
  <c r="F6119" i="187"/>
  <c r="C6119" i="187"/>
  <c r="F6118" i="187"/>
  <c r="C6118" i="187"/>
  <c r="F6117" i="187"/>
  <c r="C6117" i="187"/>
  <c r="C6116" i="187"/>
  <c r="F6115" i="187"/>
  <c r="C6115" i="187"/>
  <c r="F6114" i="187"/>
  <c r="C6114" i="187"/>
  <c r="F6113" i="187"/>
  <c r="C6113" i="187"/>
  <c r="F6112" i="187"/>
  <c r="C6112" i="187"/>
  <c r="F6111" i="187"/>
  <c r="C6111" i="187"/>
  <c r="C6110" i="187"/>
  <c r="C6109" i="187"/>
  <c r="F6108" i="187"/>
  <c r="C6108" i="187"/>
  <c r="F6107" i="187"/>
  <c r="C6107" i="187"/>
  <c r="F6106" i="187"/>
  <c r="C6106" i="187"/>
  <c r="F6105" i="187"/>
  <c r="C6105" i="187"/>
  <c r="F6104" i="187"/>
  <c r="C6104" i="187"/>
  <c r="F6103" i="187"/>
  <c r="C6103" i="187"/>
  <c r="F6102" i="187"/>
  <c r="C6102" i="187"/>
  <c r="F6101" i="187"/>
  <c r="C6101" i="187"/>
  <c r="F6100" i="187"/>
  <c r="C6100" i="187"/>
  <c r="F6099" i="187"/>
  <c r="C6099" i="187"/>
  <c r="F6098" i="187"/>
  <c r="C6098" i="187"/>
  <c r="F6097" i="187"/>
  <c r="C6097" i="187"/>
  <c r="F6096" i="187"/>
  <c r="C6096" i="187"/>
  <c r="F6095" i="187"/>
  <c r="C6095" i="187"/>
  <c r="F6094" i="187"/>
  <c r="C6094" i="187"/>
  <c r="C6093" i="187"/>
  <c r="F6092" i="187"/>
  <c r="C6092" i="187"/>
  <c r="C6091" i="187"/>
  <c r="F6090" i="187"/>
  <c r="C6090" i="187"/>
  <c r="F6089" i="187"/>
  <c r="C6089" i="187"/>
  <c r="F6088" i="187"/>
  <c r="C6088" i="187"/>
  <c r="F6087" i="187"/>
  <c r="C6087" i="187"/>
  <c r="C6086" i="187"/>
  <c r="F6085" i="187"/>
  <c r="C6085" i="187"/>
  <c r="F6084" i="187"/>
  <c r="C6084" i="187"/>
  <c r="F6083" i="187"/>
  <c r="C6083" i="187"/>
  <c r="C6082" i="187"/>
  <c r="C6081" i="187"/>
  <c r="C6079" i="187"/>
  <c r="C6078" i="187"/>
  <c r="F6077" i="187"/>
  <c r="C6077" i="187"/>
  <c r="F6076" i="187"/>
  <c r="C6076" i="187"/>
  <c r="F6075" i="187"/>
  <c r="C6075" i="187"/>
  <c r="F6074" i="187"/>
  <c r="C6074" i="187"/>
  <c r="F6073" i="187"/>
  <c r="C6073" i="187"/>
  <c r="F6072" i="187"/>
  <c r="C6072" i="187"/>
  <c r="F6071" i="187"/>
  <c r="C6071" i="187"/>
  <c r="F6070" i="187"/>
  <c r="C6070" i="187"/>
  <c r="F6069" i="187"/>
  <c r="C6069" i="187"/>
  <c r="F6068" i="187"/>
  <c r="C6068" i="187"/>
  <c r="F6067" i="187"/>
  <c r="C6067" i="187"/>
  <c r="F6066" i="187"/>
  <c r="C6066" i="187"/>
  <c r="F6065" i="187"/>
  <c r="C6065" i="187"/>
  <c r="F6064" i="187"/>
  <c r="C6064" i="187"/>
  <c r="F6063" i="187"/>
  <c r="C6063" i="187"/>
  <c r="C6062" i="187"/>
  <c r="F6061" i="187"/>
  <c r="C6061" i="187"/>
  <c r="F6060" i="187"/>
  <c r="C6060" i="187"/>
  <c r="F6059" i="187"/>
  <c r="C6059" i="187"/>
  <c r="F6058" i="187"/>
  <c r="C6058" i="187"/>
  <c r="C6057" i="187"/>
  <c r="F6056" i="187"/>
  <c r="C6056" i="187"/>
  <c r="F6055" i="187"/>
  <c r="C6055" i="187"/>
  <c r="F6054" i="187"/>
  <c r="C6054" i="187"/>
  <c r="F6053" i="187"/>
  <c r="C6053" i="187"/>
  <c r="F6052" i="187"/>
  <c r="C6052" i="187"/>
  <c r="C6051" i="187"/>
  <c r="C6050" i="187"/>
  <c r="F6049" i="187"/>
  <c r="C6049" i="187"/>
  <c r="F6048" i="187"/>
  <c r="C6048" i="187"/>
  <c r="F6047" i="187"/>
  <c r="C6047" i="187"/>
  <c r="F6046" i="187"/>
  <c r="C6046" i="187"/>
  <c r="F6045" i="187"/>
  <c r="C6045" i="187"/>
  <c r="F6044" i="187"/>
  <c r="C6044" i="187"/>
  <c r="F6043" i="187"/>
  <c r="C6043" i="187"/>
  <c r="F6042" i="187"/>
  <c r="C6042" i="187"/>
  <c r="F6041" i="187"/>
  <c r="C6041" i="187"/>
  <c r="F6040" i="187"/>
  <c r="C6040" i="187"/>
  <c r="F6039" i="187"/>
  <c r="C6039" i="187"/>
  <c r="F6038" i="187"/>
  <c r="C6038" i="187"/>
  <c r="F6037" i="187"/>
  <c r="C6037" i="187"/>
  <c r="F6036" i="187"/>
  <c r="C6036" i="187"/>
  <c r="F6035" i="187"/>
  <c r="C6035" i="187"/>
  <c r="C6034" i="187"/>
  <c r="F6033" i="187"/>
  <c r="C6033" i="187"/>
  <c r="C6032" i="187"/>
  <c r="F6031" i="187"/>
  <c r="C6031" i="187"/>
  <c r="F6030" i="187"/>
  <c r="C6030" i="187"/>
  <c r="F6029" i="187"/>
  <c r="C6029" i="187"/>
  <c r="F6028" i="187"/>
  <c r="C6028" i="187"/>
  <c r="C6027" i="187"/>
  <c r="F6026" i="187"/>
  <c r="C6026" i="187"/>
  <c r="F6025" i="187"/>
  <c r="C6025" i="187"/>
  <c r="F6024" i="187"/>
  <c r="C6024" i="187"/>
  <c r="C6023" i="187"/>
  <c r="C6022" i="187"/>
  <c r="C6020" i="187"/>
  <c r="C6019" i="187"/>
  <c r="F6018" i="187"/>
  <c r="C6018" i="187"/>
  <c r="F6017" i="187"/>
  <c r="C6017" i="187"/>
  <c r="F6016" i="187"/>
  <c r="C6016" i="187"/>
  <c r="F6015" i="187"/>
  <c r="C6015" i="187"/>
  <c r="F6014" i="187"/>
  <c r="C6014" i="187"/>
  <c r="F6013" i="187"/>
  <c r="C6013" i="187"/>
  <c r="F6012" i="187"/>
  <c r="C6012" i="187"/>
  <c r="F6011" i="187"/>
  <c r="C6011" i="187"/>
  <c r="F6010" i="187"/>
  <c r="C6010" i="187"/>
  <c r="F6009" i="187"/>
  <c r="C6009" i="187"/>
  <c r="F6008" i="187"/>
  <c r="C6008" i="187"/>
  <c r="F6007" i="187"/>
  <c r="C6007" i="187"/>
  <c r="F6006" i="187"/>
  <c r="C6006" i="187"/>
  <c r="F6005" i="187"/>
  <c r="C6005" i="187"/>
  <c r="F6004" i="187"/>
  <c r="C6004" i="187"/>
  <c r="C6003" i="187"/>
  <c r="F6002" i="187"/>
  <c r="C6002" i="187"/>
  <c r="F6001" i="187"/>
  <c r="C6001" i="187"/>
  <c r="F6000" i="187"/>
  <c r="C6000" i="187"/>
  <c r="F5999" i="187"/>
  <c r="C5999" i="187"/>
  <c r="C5998" i="187"/>
  <c r="F5997" i="187"/>
  <c r="C5997" i="187"/>
  <c r="F5996" i="187"/>
  <c r="C5996" i="187"/>
  <c r="F5995" i="187"/>
  <c r="C5995" i="187"/>
  <c r="F5994" i="187"/>
  <c r="C5994" i="187"/>
  <c r="F5993" i="187"/>
  <c r="C5993" i="187"/>
  <c r="C5992" i="187"/>
  <c r="C5991" i="187"/>
  <c r="F5990" i="187"/>
  <c r="C5990" i="187"/>
  <c r="F5989" i="187"/>
  <c r="C5989" i="187"/>
  <c r="F5988" i="187"/>
  <c r="C5988" i="187"/>
  <c r="F5987" i="187"/>
  <c r="C5987" i="187"/>
  <c r="F5986" i="187"/>
  <c r="C5986" i="187"/>
  <c r="F5985" i="187"/>
  <c r="C5985" i="187"/>
  <c r="F5984" i="187"/>
  <c r="C5984" i="187"/>
  <c r="F5983" i="187"/>
  <c r="C5983" i="187"/>
  <c r="F5982" i="187"/>
  <c r="C5982" i="187"/>
  <c r="F5981" i="187"/>
  <c r="C5981" i="187"/>
  <c r="F5980" i="187"/>
  <c r="C5980" i="187"/>
  <c r="F5979" i="187"/>
  <c r="C5979" i="187"/>
  <c r="F5978" i="187"/>
  <c r="C5978" i="187"/>
  <c r="F5977" i="187"/>
  <c r="C5977" i="187"/>
  <c r="F5976" i="187"/>
  <c r="C5976" i="187"/>
  <c r="C5975" i="187"/>
  <c r="F5974" i="187"/>
  <c r="C5974" i="187"/>
  <c r="C5973" i="187"/>
  <c r="F5972" i="187"/>
  <c r="C5972" i="187"/>
  <c r="F5971" i="187"/>
  <c r="C5971" i="187"/>
  <c r="F5970" i="187"/>
  <c r="C5970" i="187"/>
  <c r="F5969" i="187"/>
  <c r="C5969" i="187"/>
  <c r="C5968" i="187"/>
  <c r="F5967" i="187"/>
  <c r="C5967" i="187"/>
  <c r="F5966" i="187"/>
  <c r="C5966" i="187"/>
  <c r="F5965" i="187"/>
  <c r="C5965" i="187"/>
  <c r="C5964" i="187"/>
  <c r="C5963" i="187"/>
  <c r="C5961" i="187"/>
  <c r="C5960" i="187"/>
  <c r="F5959" i="187"/>
  <c r="C5959" i="187"/>
  <c r="F5958" i="187"/>
  <c r="C5958" i="187"/>
  <c r="F5957" i="187"/>
  <c r="C5957" i="187"/>
  <c r="F5956" i="187"/>
  <c r="C5956" i="187"/>
  <c r="F5955" i="187"/>
  <c r="C5955" i="187"/>
  <c r="F5954" i="187"/>
  <c r="C5954" i="187"/>
  <c r="F5953" i="187"/>
  <c r="C5953" i="187"/>
  <c r="F5952" i="187"/>
  <c r="C5952" i="187"/>
  <c r="F5951" i="187"/>
  <c r="C5951" i="187"/>
  <c r="F5950" i="187"/>
  <c r="C5950" i="187"/>
  <c r="F5949" i="187"/>
  <c r="C5949" i="187"/>
  <c r="F5948" i="187"/>
  <c r="C5948" i="187"/>
  <c r="F5947" i="187"/>
  <c r="C5947" i="187"/>
  <c r="F5946" i="187"/>
  <c r="C5946" i="187"/>
  <c r="F5945" i="187"/>
  <c r="C5945" i="187"/>
  <c r="C5944" i="187"/>
  <c r="F5943" i="187"/>
  <c r="C5943" i="187"/>
  <c r="F5942" i="187"/>
  <c r="C5942" i="187"/>
  <c r="F5941" i="187"/>
  <c r="C5941" i="187"/>
  <c r="F5940" i="187"/>
  <c r="C5940" i="187"/>
  <c r="C5939" i="187"/>
  <c r="F5938" i="187"/>
  <c r="C5938" i="187"/>
  <c r="F5937" i="187"/>
  <c r="C5937" i="187"/>
  <c r="F5936" i="187"/>
  <c r="C5936" i="187"/>
  <c r="F5935" i="187"/>
  <c r="C5935" i="187"/>
  <c r="F5934" i="187"/>
  <c r="C5934" i="187"/>
  <c r="C5933" i="187"/>
  <c r="C5932" i="187"/>
  <c r="F5931" i="187"/>
  <c r="C5931" i="187"/>
  <c r="F5930" i="187"/>
  <c r="C5930" i="187"/>
  <c r="F5929" i="187"/>
  <c r="C5929" i="187"/>
  <c r="F5928" i="187"/>
  <c r="C5928" i="187"/>
  <c r="F5927" i="187"/>
  <c r="C5927" i="187"/>
  <c r="F5926" i="187"/>
  <c r="C5926" i="187"/>
  <c r="F5925" i="187"/>
  <c r="C5925" i="187"/>
  <c r="F5924" i="187"/>
  <c r="C5924" i="187"/>
  <c r="F5923" i="187"/>
  <c r="C5923" i="187"/>
  <c r="F5922" i="187"/>
  <c r="C5922" i="187"/>
  <c r="F5921" i="187"/>
  <c r="C5921" i="187"/>
  <c r="F5920" i="187"/>
  <c r="C5920" i="187"/>
  <c r="F5919" i="187"/>
  <c r="C5919" i="187"/>
  <c r="F5918" i="187"/>
  <c r="C5918" i="187"/>
  <c r="F5917" i="187"/>
  <c r="C5917" i="187"/>
  <c r="C5916" i="187"/>
  <c r="F5915" i="187"/>
  <c r="C5915" i="187"/>
  <c r="C5914" i="187"/>
  <c r="F5913" i="187"/>
  <c r="C5913" i="187"/>
  <c r="F5912" i="187"/>
  <c r="C5912" i="187"/>
  <c r="F5911" i="187"/>
  <c r="C5911" i="187"/>
  <c r="F5910" i="187"/>
  <c r="C5910" i="187"/>
  <c r="C5909" i="187"/>
  <c r="F5908" i="187"/>
  <c r="C5908" i="187"/>
  <c r="F5907" i="187"/>
  <c r="C5907" i="187"/>
  <c r="F5906" i="187"/>
  <c r="C5906" i="187"/>
  <c r="C5905" i="187"/>
  <c r="C5904" i="187"/>
  <c r="C5902" i="187"/>
  <c r="C5901" i="187"/>
  <c r="F5900" i="187"/>
  <c r="C5900" i="187"/>
  <c r="F5899" i="187"/>
  <c r="C5899" i="187"/>
  <c r="F5898" i="187"/>
  <c r="C5898" i="187"/>
  <c r="F5897" i="187"/>
  <c r="C5897" i="187"/>
  <c r="F5896" i="187"/>
  <c r="C5896" i="187"/>
  <c r="F5895" i="187"/>
  <c r="C5895" i="187"/>
  <c r="F5894" i="187"/>
  <c r="C5894" i="187"/>
  <c r="F5893" i="187"/>
  <c r="C5893" i="187"/>
  <c r="F5892" i="187"/>
  <c r="C5892" i="187"/>
  <c r="F5891" i="187"/>
  <c r="C5891" i="187"/>
  <c r="F5890" i="187"/>
  <c r="C5890" i="187"/>
  <c r="F5889" i="187"/>
  <c r="C5889" i="187"/>
  <c r="F5888" i="187"/>
  <c r="C5888" i="187"/>
  <c r="F5887" i="187"/>
  <c r="C5887" i="187"/>
  <c r="F5886" i="187"/>
  <c r="C5886" i="187"/>
  <c r="C5885" i="187"/>
  <c r="F5884" i="187"/>
  <c r="C5884" i="187"/>
  <c r="F5883" i="187"/>
  <c r="C5883" i="187"/>
  <c r="F5882" i="187"/>
  <c r="C5882" i="187"/>
  <c r="F5881" i="187"/>
  <c r="C5881" i="187"/>
  <c r="C5880" i="187"/>
  <c r="F5879" i="187"/>
  <c r="C5879" i="187"/>
  <c r="F5878" i="187"/>
  <c r="C5878" i="187"/>
  <c r="F5877" i="187"/>
  <c r="C5877" i="187"/>
  <c r="F5876" i="187"/>
  <c r="C5876" i="187"/>
  <c r="F5875" i="187"/>
  <c r="C5875" i="187"/>
  <c r="C5874" i="187"/>
  <c r="C5873" i="187"/>
  <c r="F5872" i="187"/>
  <c r="C5872" i="187"/>
  <c r="F5871" i="187"/>
  <c r="C5871" i="187"/>
  <c r="F5870" i="187"/>
  <c r="C5870" i="187"/>
  <c r="F5869" i="187"/>
  <c r="C5869" i="187"/>
  <c r="F5868" i="187"/>
  <c r="C5868" i="187"/>
  <c r="F5867" i="187"/>
  <c r="C5867" i="187"/>
  <c r="F5866" i="187"/>
  <c r="C5866" i="187"/>
  <c r="F5865" i="187"/>
  <c r="C5865" i="187"/>
  <c r="F5864" i="187"/>
  <c r="C5864" i="187"/>
  <c r="F5863" i="187"/>
  <c r="C5863" i="187"/>
  <c r="F5862" i="187"/>
  <c r="C5862" i="187"/>
  <c r="F5861" i="187"/>
  <c r="C5861" i="187"/>
  <c r="F5860" i="187"/>
  <c r="C5860" i="187"/>
  <c r="F5859" i="187"/>
  <c r="C5859" i="187"/>
  <c r="F5858" i="187"/>
  <c r="C5858" i="187"/>
  <c r="C5857" i="187"/>
  <c r="F5856" i="187"/>
  <c r="C5856" i="187"/>
  <c r="C5855" i="187"/>
  <c r="F5854" i="187"/>
  <c r="C5854" i="187"/>
  <c r="F5853" i="187"/>
  <c r="C5853" i="187"/>
  <c r="F5852" i="187"/>
  <c r="C5852" i="187"/>
  <c r="F5851" i="187"/>
  <c r="C5851" i="187"/>
  <c r="C5850" i="187"/>
  <c r="F5849" i="187"/>
  <c r="C5849" i="187"/>
  <c r="F5848" i="187"/>
  <c r="C5848" i="187"/>
  <c r="F5847" i="187"/>
  <c r="C5847" i="187"/>
  <c r="C5846" i="187"/>
  <c r="C5845" i="187"/>
  <c r="C5843" i="187"/>
  <c r="C5842" i="187"/>
  <c r="F5841" i="187"/>
  <c r="C5841" i="187"/>
  <c r="F5840" i="187"/>
  <c r="C5840" i="187"/>
  <c r="F5839" i="187"/>
  <c r="C5839" i="187"/>
  <c r="F5838" i="187"/>
  <c r="C5838" i="187"/>
  <c r="F5837" i="187"/>
  <c r="C5837" i="187"/>
  <c r="F5836" i="187"/>
  <c r="C5836" i="187"/>
  <c r="F5835" i="187"/>
  <c r="C5835" i="187"/>
  <c r="F5834" i="187"/>
  <c r="C5834" i="187"/>
  <c r="F5833" i="187"/>
  <c r="C5833" i="187"/>
  <c r="F5832" i="187"/>
  <c r="C5832" i="187"/>
  <c r="F5831" i="187"/>
  <c r="C5831" i="187"/>
  <c r="F5830" i="187"/>
  <c r="C5830" i="187"/>
  <c r="F5829" i="187"/>
  <c r="C5829" i="187"/>
  <c r="F5828" i="187"/>
  <c r="C5828" i="187"/>
  <c r="F5827" i="187"/>
  <c r="C5827" i="187"/>
  <c r="C5826" i="187"/>
  <c r="F5825" i="187"/>
  <c r="C5825" i="187"/>
  <c r="F5824" i="187"/>
  <c r="C5824" i="187"/>
  <c r="F5823" i="187"/>
  <c r="C5823" i="187"/>
  <c r="F5822" i="187"/>
  <c r="C5822" i="187"/>
  <c r="C5821" i="187"/>
  <c r="F5820" i="187"/>
  <c r="C5820" i="187"/>
  <c r="F5819" i="187"/>
  <c r="C5819" i="187"/>
  <c r="F5818" i="187"/>
  <c r="C5818" i="187"/>
  <c r="F5817" i="187"/>
  <c r="C5817" i="187"/>
  <c r="F5816" i="187"/>
  <c r="C5816" i="187"/>
  <c r="C5815" i="187"/>
  <c r="C5814" i="187"/>
  <c r="F5813" i="187"/>
  <c r="C5813" i="187"/>
  <c r="F5812" i="187"/>
  <c r="C5812" i="187"/>
  <c r="F5811" i="187"/>
  <c r="C5811" i="187"/>
  <c r="F5810" i="187"/>
  <c r="C5810" i="187"/>
  <c r="F5809" i="187"/>
  <c r="C5809" i="187"/>
  <c r="F5808" i="187"/>
  <c r="C5808" i="187"/>
  <c r="F5807" i="187"/>
  <c r="C5807" i="187"/>
  <c r="F5806" i="187"/>
  <c r="C5806" i="187"/>
  <c r="F5805" i="187"/>
  <c r="C5805" i="187"/>
  <c r="F5804" i="187"/>
  <c r="C5804" i="187"/>
  <c r="F5803" i="187"/>
  <c r="C5803" i="187"/>
  <c r="F5802" i="187"/>
  <c r="C5802" i="187"/>
  <c r="F5801" i="187"/>
  <c r="C5801" i="187"/>
  <c r="F5800" i="187"/>
  <c r="C5800" i="187"/>
  <c r="F5799" i="187"/>
  <c r="C5799" i="187"/>
  <c r="C5798" i="187"/>
  <c r="F5797" i="187"/>
  <c r="C5797" i="187"/>
  <c r="C5796" i="187"/>
  <c r="F5795" i="187"/>
  <c r="C5795" i="187"/>
  <c r="F5794" i="187"/>
  <c r="C5794" i="187"/>
  <c r="F5793" i="187"/>
  <c r="C5793" i="187"/>
  <c r="F5792" i="187"/>
  <c r="C5792" i="187"/>
  <c r="C5791" i="187"/>
  <c r="F5790" i="187"/>
  <c r="C5790" i="187"/>
  <c r="F5789" i="187"/>
  <c r="C5789" i="187"/>
  <c r="F5788" i="187"/>
  <c r="C5788" i="187"/>
  <c r="C5787" i="187"/>
  <c r="C5786" i="187"/>
  <c r="C5784" i="187"/>
  <c r="B638" i="188" s="1"/>
  <c r="C5783" i="187"/>
  <c r="B637" i="188"/>
  <c r="F5782" i="187"/>
  <c r="C5782" i="187"/>
  <c r="B636" i="188" s="1"/>
  <c r="F5781" i="187"/>
  <c r="C5781" i="187"/>
  <c r="B635" i="188"/>
  <c r="F5780" i="187"/>
  <c r="C5780" i="187"/>
  <c r="B634" i="188" s="1"/>
  <c r="F5779" i="187"/>
  <c r="C5779" i="187"/>
  <c r="B633" i="188" s="1"/>
  <c r="F5778" i="187"/>
  <c r="C5778" i="187"/>
  <c r="B632" i="188"/>
  <c r="F5777" i="187"/>
  <c r="C5777" i="187"/>
  <c r="B631" i="188" s="1"/>
  <c r="F5776" i="187"/>
  <c r="C5776" i="187"/>
  <c r="B630" i="188" s="1"/>
  <c r="F5775" i="187"/>
  <c r="C5775" i="187"/>
  <c r="B629" i="188"/>
  <c r="F5774" i="187"/>
  <c r="C5774" i="187"/>
  <c r="B628" i="188" s="1"/>
  <c r="F5773" i="187"/>
  <c r="C5773" i="187"/>
  <c r="B627" i="188" s="1"/>
  <c r="F5772" i="187"/>
  <c r="C5772" i="187"/>
  <c r="B626" i="188" s="1"/>
  <c r="F5771" i="187"/>
  <c r="C5771" i="187"/>
  <c r="B625" i="188" s="1"/>
  <c r="F5770" i="187"/>
  <c r="C5770" i="187"/>
  <c r="B624" i="188" s="1"/>
  <c r="F5769" i="187"/>
  <c r="C5769" i="187"/>
  <c r="B623" i="188" s="1"/>
  <c r="F5768" i="187"/>
  <c r="C5768" i="187"/>
  <c r="B622" i="188" s="1"/>
  <c r="C5767" i="187"/>
  <c r="B621" i="188" s="1"/>
  <c r="F5766" i="187"/>
  <c r="C5766" i="187"/>
  <c r="B620" i="188" s="1"/>
  <c r="F5765" i="187"/>
  <c r="C5765" i="187"/>
  <c r="B619" i="188" s="1"/>
  <c r="F5764" i="187"/>
  <c r="C5764" i="187"/>
  <c r="B618" i="188" s="1"/>
  <c r="F5763" i="187"/>
  <c r="C5763" i="187"/>
  <c r="B617" i="188" s="1"/>
  <c r="C5762" i="187"/>
  <c r="B616" i="188" s="1"/>
  <c r="F5761" i="187"/>
  <c r="C5761" i="187"/>
  <c r="B615" i="188" s="1"/>
  <c r="F5760" i="187"/>
  <c r="C5760" i="187"/>
  <c r="B614" i="188" s="1"/>
  <c r="F5759" i="187"/>
  <c r="C5759" i="187"/>
  <c r="B613" i="188" s="1"/>
  <c r="F5758" i="187"/>
  <c r="C5758" i="187"/>
  <c r="B612" i="188" s="1"/>
  <c r="F5757" i="187"/>
  <c r="C5757" i="187"/>
  <c r="B611" i="188" s="1"/>
  <c r="C5756" i="187"/>
  <c r="B610" i="188" s="1"/>
  <c r="C5755" i="187"/>
  <c r="B609" i="188" s="1"/>
  <c r="F5754" i="187"/>
  <c r="C5754" i="187"/>
  <c r="B608" i="188" s="1"/>
  <c r="F5753" i="187"/>
  <c r="C5753" i="187"/>
  <c r="B607" i="188" s="1"/>
  <c r="F5752" i="187"/>
  <c r="C5752" i="187"/>
  <c r="B606" i="188" s="1"/>
  <c r="F5751" i="187"/>
  <c r="C5751" i="187"/>
  <c r="B605" i="188" s="1"/>
  <c r="F5750" i="187"/>
  <c r="C5750" i="187"/>
  <c r="B604" i="188" s="1"/>
  <c r="F5749" i="187"/>
  <c r="C5749" i="187"/>
  <c r="B603" i="188" s="1"/>
  <c r="F5748" i="187"/>
  <c r="C5748" i="187"/>
  <c r="B602" i="188" s="1"/>
  <c r="F5747" i="187"/>
  <c r="C5747" i="187"/>
  <c r="B601" i="188" s="1"/>
  <c r="F5746" i="187"/>
  <c r="C5746" i="187"/>
  <c r="B600" i="188" s="1"/>
  <c r="F5745" i="187"/>
  <c r="C5745" i="187"/>
  <c r="B599" i="188"/>
  <c r="F5744" i="187"/>
  <c r="C5744" i="187"/>
  <c r="B598" i="188" s="1"/>
  <c r="F5743" i="187"/>
  <c r="C5743" i="187"/>
  <c r="B597" i="188" s="1"/>
  <c r="F5742" i="187"/>
  <c r="C5742" i="187"/>
  <c r="B596" i="188" s="1"/>
  <c r="F5741" i="187"/>
  <c r="C5741" i="187"/>
  <c r="B595" i="188"/>
  <c r="F5740" i="187"/>
  <c r="C5740" i="187"/>
  <c r="B594" i="188" s="1"/>
  <c r="C5739" i="187"/>
  <c r="B593" i="188"/>
  <c r="F5738" i="187"/>
  <c r="C5738" i="187"/>
  <c r="B592" i="188" s="1"/>
  <c r="C5737" i="187"/>
  <c r="B591" i="188"/>
  <c r="F5736" i="187"/>
  <c r="C5736" i="187"/>
  <c r="B590" i="188"/>
  <c r="F5735" i="187"/>
  <c r="C5735" i="187"/>
  <c r="B589" i="188" s="1"/>
  <c r="F5734" i="187"/>
  <c r="C5734" i="187"/>
  <c r="B588" i="188" s="1"/>
  <c r="F5733" i="187"/>
  <c r="C5733" i="187"/>
  <c r="B587" i="188"/>
  <c r="C5732" i="187"/>
  <c r="B586" i="188" s="1"/>
  <c r="F5731" i="187"/>
  <c r="C5731" i="187"/>
  <c r="B585" i="188" s="1"/>
  <c r="F5730" i="187"/>
  <c r="C5730" i="187"/>
  <c r="B584" i="188" s="1"/>
  <c r="F5729" i="187"/>
  <c r="C5729" i="187"/>
  <c r="B583" i="188" s="1"/>
  <c r="C5728" i="187"/>
  <c r="B582" i="188" s="1"/>
  <c r="C5727" i="187"/>
  <c r="B581" i="188" s="1"/>
  <c r="C5724" i="187"/>
  <c r="C5723" i="187"/>
  <c r="C5722" i="187"/>
  <c r="C5721" i="187"/>
  <c r="C5720" i="187"/>
  <c r="C5719" i="187"/>
  <c r="C5718" i="187"/>
  <c r="C5717" i="187"/>
  <c r="C5716" i="187"/>
  <c r="C5715" i="187"/>
  <c r="C5714" i="187"/>
  <c r="C5713" i="187"/>
  <c r="C5712" i="187"/>
  <c r="C5711" i="187"/>
  <c r="C5710" i="187"/>
  <c r="C5709" i="187"/>
  <c r="C5708" i="187"/>
  <c r="C5707" i="187"/>
  <c r="C5706" i="187"/>
  <c r="C5705" i="187"/>
  <c r="C5704" i="187"/>
  <c r="C5703" i="187"/>
  <c r="C5702" i="187"/>
  <c r="C5701" i="187"/>
  <c r="C5700" i="187"/>
  <c r="C5699" i="187"/>
  <c r="C5698" i="187"/>
  <c r="C5697" i="187"/>
  <c r="C5696" i="187"/>
  <c r="C5695" i="187"/>
  <c r="C5694" i="187"/>
  <c r="C5693" i="187"/>
  <c r="C5692" i="187"/>
  <c r="C5691" i="187"/>
  <c r="C5690" i="187"/>
  <c r="C5689" i="187"/>
  <c r="C5688" i="187"/>
  <c r="C5687" i="187"/>
  <c r="C5686" i="187"/>
  <c r="C5685" i="187"/>
  <c r="C5684" i="187"/>
  <c r="C5683" i="187"/>
  <c r="C5682" i="187"/>
  <c r="C5681" i="187"/>
  <c r="C5680" i="187"/>
  <c r="C5679" i="187"/>
  <c r="C5678" i="187"/>
  <c r="C5677" i="187"/>
  <c r="C5676" i="187"/>
  <c r="C5675" i="187"/>
  <c r="C5674" i="187"/>
  <c r="C5673" i="187"/>
  <c r="C5672" i="187"/>
  <c r="C5671" i="187"/>
  <c r="C5670" i="187"/>
  <c r="C5669" i="187"/>
  <c r="C5668" i="187"/>
  <c r="C5667" i="187"/>
  <c r="C5666" i="187"/>
  <c r="C5665" i="187"/>
  <c r="C5664" i="187"/>
  <c r="C5663" i="187"/>
  <c r="C5662" i="187"/>
  <c r="C5661" i="187"/>
  <c r="C5660" i="187"/>
  <c r="C5659" i="187"/>
  <c r="C5658" i="187"/>
  <c r="C5657" i="187"/>
  <c r="C5655" i="187"/>
  <c r="C5654" i="187"/>
  <c r="F5653" i="187"/>
  <c r="C5653" i="187"/>
  <c r="F5652" i="187"/>
  <c r="C5652" i="187"/>
  <c r="F5651" i="187"/>
  <c r="C5651" i="187"/>
  <c r="F5650" i="187"/>
  <c r="C5650" i="187"/>
  <c r="F5649" i="187"/>
  <c r="C5649" i="187"/>
  <c r="F5648" i="187"/>
  <c r="C5648" i="187"/>
  <c r="F5647" i="187"/>
  <c r="C5647" i="187"/>
  <c r="F5646" i="187"/>
  <c r="C5646" i="187"/>
  <c r="F5645" i="187"/>
  <c r="C5645" i="187"/>
  <c r="F5644" i="187"/>
  <c r="C5644" i="187"/>
  <c r="F5643" i="187"/>
  <c r="C5643" i="187"/>
  <c r="F5642" i="187"/>
  <c r="C5642" i="187"/>
  <c r="F5641" i="187"/>
  <c r="C5641" i="187"/>
  <c r="C5640" i="187"/>
  <c r="C5639" i="187"/>
  <c r="F5638" i="187"/>
  <c r="C5638" i="187"/>
  <c r="F5637" i="187"/>
  <c r="C5637" i="187"/>
  <c r="F5636" i="187"/>
  <c r="C5636" i="187"/>
  <c r="F5635" i="187"/>
  <c r="C5635" i="187"/>
  <c r="C5634" i="187"/>
  <c r="C5633" i="187"/>
  <c r="F5632" i="187"/>
  <c r="C5632" i="187"/>
  <c r="F5631" i="187"/>
  <c r="C5631" i="187"/>
  <c r="F5630" i="187"/>
  <c r="C5630" i="187"/>
  <c r="C5629" i="187"/>
  <c r="C5628" i="187"/>
  <c r="F5627" i="187"/>
  <c r="C5627" i="187"/>
  <c r="F5626" i="187"/>
  <c r="C5626" i="187"/>
  <c r="F5625" i="187"/>
  <c r="C5625" i="187"/>
  <c r="F5624" i="187"/>
  <c r="C5624" i="187"/>
  <c r="C5623" i="187"/>
  <c r="C5622" i="187"/>
  <c r="C5621" i="187"/>
  <c r="C5620" i="187"/>
  <c r="F5619" i="187"/>
  <c r="C5619" i="187"/>
  <c r="F5618" i="187"/>
  <c r="C5618" i="187"/>
  <c r="F5617" i="187"/>
  <c r="C5617" i="187"/>
  <c r="F5616" i="187"/>
  <c r="C5616" i="187"/>
  <c r="F5615" i="187"/>
  <c r="C5615" i="187"/>
  <c r="F5614" i="187"/>
  <c r="C5614" i="187"/>
  <c r="F5613" i="187"/>
  <c r="C5613" i="187"/>
  <c r="F5612" i="187"/>
  <c r="C5612" i="187"/>
  <c r="F5611" i="187"/>
  <c r="C5611" i="187"/>
  <c r="F5610" i="187"/>
  <c r="C5610" i="187"/>
  <c r="F5609" i="187"/>
  <c r="C5609" i="187"/>
  <c r="F5608" i="187"/>
  <c r="C5608" i="187"/>
  <c r="F5607" i="187"/>
  <c r="C5607" i="187"/>
  <c r="C5606" i="187"/>
  <c r="C5605" i="187"/>
  <c r="F5604" i="187"/>
  <c r="C5604" i="187"/>
  <c r="F5603" i="187"/>
  <c r="C5603" i="187"/>
  <c r="F5602" i="187"/>
  <c r="C5602" i="187"/>
  <c r="F5601" i="187"/>
  <c r="C5601" i="187"/>
  <c r="C5600" i="187"/>
  <c r="C5599" i="187"/>
  <c r="F5598" i="187"/>
  <c r="C5598" i="187"/>
  <c r="F5597" i="187"/>
  <c r="C5597" i="187"/>
  <c r="F5596" i="187"/>
  <c r="C5596" i="187"/>
  <c r="C5595" i="187"/>
  <c r="C5594" i="187"/>
  <c r="F5593" i="187"/>
  <c r="C5593" i="187"/>
  <c r="F5592" i="187"/>
  <c r="C5592" i="187"/>
  <c r="F5591" i="187"/>
  <c r="C5591" i="187"/>
  <c r="F5590" i="187"/>
  <c r="C5590" i="187"/>
  <c r="C5589" i="187"/>
  <c r="C5588" i="187"/>
  <c r="C5586" i="187"/>
  <c r="C5585" i="187"/>
  <c r="F5584" i="187"/>
  <c r="C5584" i="187"/>
  <c r="F5583" i="187"/>
  <c r="C5583" i="187"/>
  <c r="F5582" i="187"/>
  <c r="C5582" i="187"/>
  <c r="F5581" i="187"/>
  <c r="C5581" i="187"/>
  <c r="F5580" i="187"/>
  <c r="C5580" i="187"/>
  <c r="F5579" i="187"/>
  <c r="C5579" i="187"/>
  <c r="F5578" i="187"/>
  <c r="C5578" i="187"/>
  <c r="F5577" i="187"/>
  <c r="C5577" i="187"/>
  <c r="F5576" i="187"/>
  <c r="C5576" i="187"/>
  <c r="F5575" i="187"/>
  <c r="C5575" i="187"/>
  <c r="F5574" i="187"/>
  <c r="C5574" i="187"/>
  <c r="F5573" i="187"/>
  <c r="C5573" i="187"/>
  <c r="F5572" i="187"/>
  <c r="C5572" i="187"/>
  <c r="C5571" i="187"/>
  <c r="C5570" i="187"/>
  <c r="F5569" i="187"/>
  <c r="C5569" i="187"/>
  <c r="F5568" i="187"/>
  <c r="C5568" i="187"/>
  <c r="F5567" i="187"/>
  <c r="C5567" i="187"/>
  <c r="F5566" i="187"/>
  <c r="C5566" i="187"/>
  <c r="C5565" i="187"/>
  <c r="C5564" i="187"/>
  <c r="F5563" i="187"/>
  <c r="C5563" i="187"/>
  <c r="F5562" i="187"/>
  <c r="C5562" i="187"/>
  <c r="F5561" i="187"/>
  <c r="C5561" i="187"/>
  <c r="C5560" i="187"/>
  <c r="C5559" i="187"/>
  <c r="F5558" i="187"/>
  <c r="C5558" i="187"/>
  <c r="F5557" i="187"/>
  <c r="C5557" i="187"/>
  <c r="F5556" i="187"/>
  <c r="C5556" i="187"/>
  <c r="F5555" i="187"/>
  <c r="C5555" i="187"/>
  <c r="C5554" i="187"/>
  <c r="C5553" i="187"/>
  <c r="C5552" i="187"/>
  <c r="C5551" i="187"/>
  <c r="F5550" i="187"/>
  <c r="C5550" i="187"/>
  <c r="F5549" i="187"/>
  <c r="C5549" i="187"/>
  <c r="F5548" i="187"/>
  <c r="C5548" i="187"/>
  <c r="F5547" i="187"/>
  <c r="C5547" i="187"/>
  <c r="F5546" i="187"/>
  <c r="C5546" i="187"/>
  <c r="F5545" i="187"/>
  <c r="C5545" i="187"/>
  <c r="F5544" i="187"/>
  <c r="C5544" i="187"/>
  <c r="F5543" i="187"/>
  <c r="C5543" i="187"/>
  <c r="F5542" i="187"/>
  <c r="C5542" i="187"/>
  <c r="F5541" i="187"/>
  <c r="C5541" i="187"/>
  <c r="F5540" i="187"/>
  <c r="C5540" i="187"/>
  <c r="F5539" i="187"/>
  <c r="C5539" i="187"/>
  <c r="F5538" i="187"/>
  <c r="C5538" i="187"/>
  <c r="C5537" i="187"/>
  <c r="C5536" i="187"/>
  <c r="F5535" i="187"/>
  <c r="C5535" i="187"/>
  <c r="F5534" i="187"/>
  <c r="C5534" i="187"/>
  <c r="F5533" i="187"/>
  <c r="C5533" i="187"/>
  <c r="F5532" i="187"/>
  <c r="C5532" i="187"/>
  <c r="C5531" i="187"/>
  <c r="C5530" i="187"/>
  <c r="F5529" i="187"/>
  <c r="C5529" i="187"/>
  <c r="F5528" i="187"/>
  <c r="C5528" i="187"/>
  <c r="F5527" i="187"/>
  <c r="C5527" i="187"/>
  <c r="C5526" i="187"/>
  <c r="C5525" i="187"/>
  <c r="F5524" i="187"/>
  <c r="C5524" i="187"/>
  <c r="F5523" i="187"/>
  <c r="C5523" i="187"/>
  <c r="F5522" i="187"/>
  <c r="C5522" i="187"/>
  <c r="F5521" i="187"/>
  <c r="C5521" i="187"/>
  <c r="C5520" i="187"/>
  <c r="C5519" i="187"/>
  <c r="C5517" i="187"/>
  <c r="C5516" i="187"/>
  <c r="F5515" i="187"/>
  <c r="C5515" i="187"/>
  <c r="F5514" i="187"/>
  <c r="C5514" i="187"/>
  <c r="F5513" i="187"/>
  <c r="C5513" i="187"/>
  <c r="F5512" i="187"/>
  <c r="C5512" i="187"/>
  <c r="F5511" i="187"/>
  <c r="C5511" i="187"/>
  <c r="F5510" i="187"/>
  <c r="C5510" i="187"/>
  <c r="F5509" i="187"/>
  <c r="C5509" i="187"/>
  <c r="F5508" i="187"/>
  <c r="C5508" i="187"/>
  <c r="F5507" i="187"/>
  <c r="C5507" i="187"/>
  <c r="F5506" i="187"/>
  <c r="C5506" i="187"/>
  <c r="F5505" i="187"/>
  <c r="C5505" i="187"/>
  <c r="F5504" i="187"/>
  <c r="C5504" i="187"/>
  <c r="F5503" i="187"/>
  <c r="C5503" i="187"/>
  <c r="C5502" i="187"/>
  <c r="C5501" i="187"/>
  <c r="F5500" i="187"/>
  <c r="C5500" i="187"/>
  <c r="F5499" i="187"/>
  <c r="C5499" i="187"/>
  <c r="F5498" i="187"/>
  <c r="C5498" i="187"/>
  <c r="F5497" i="187"/>
  <c r="C5497" i="187"/>
  <c r="C5496" i="187"/>
  <c r="C5495" i="187"/>
  <c r="F5494" i="187"/>
  <c r="C5494" i="187"/>
  <c r="F5493" i="187"/>
  <c r="C5493" i="187"/>
  <c r="F5492" i="187"/>
  <c r="C5492" i="187"/>
  <c r="C5491" i="187"/>
  <c r="C5490" i="187"/>
  <c r="F5489" i="187"/>
  <c r="C5489" i="187"/>
  <c r="F5488" i="187"/>
  <c r="C5488" i="187"/>
  <c r="F5487" i="187"/>
  <c r="C5487" i="187"/>
  <c r="F5486" i="187"/>
  <c r="C5486" i="187"/>
  <c r="C5485" i="187"/>
  <c r="C5484" i="187"/>
  <c r="C5483" i="187"/>
  <c r="C5482" i="187"/>
  <c r="F5481" i="187"/>
  <c r="C5481" i="187"/>
  <c r="F5480" i="187"/>
  <c r="C5480" i="187"/>
  <c r="F5479" i="187"/>
  <c r="C5479" i="187"/>
  <c r="F5478" i="187"/>
  <c r="C5478" i="187"/>
  <c r="F5477" i="187"/>
  <c r="C5477" i="187"/>
  <c r="F5476" i="187"/>
  <c r="C5476" i="187"/>
  <c r="F5475" i="187"/>
  <c r="C5475" i="187"/>
  <c r="F5474" i="187"/>
  <c r="C5474" i="187"/>
  <c r="F5473" i="187"/>
  <c r="C5473" i="187"/>
  <c r="F5472" i="187"/>
  <c r="C5472" i="187"/>
  <c r="F5471" i="187"/>
  <c r="C5471" i="187"/>
  <c r="F5470" i="187"/>
  <c r="C5470" i="187"/>
  <c r="F5469" i="187"/>
  <c r="C5469" i="187"/>
  <c r="C5468" i="187"/>
  <c r="C5467" i="187"/>
  <c r="F5466" i="187"/>
  <c r="C5466" i="187"/>
  <c r="F5465" i="187"/>
  <c r="C5465" i="187"/>
  <c r="F5464" i="187"/>
  <c r="C5464" i="187"/>
  <c r="F5463" i="187"/>
  <c r="C5463" i="187"/>
  <c r="C5462" i="187"/>
  <c r="C5461" i="187"/>
  <c r="F5460" i="187"/>
  <c r="C5460" i="187"/>
  <c r="F5459" i="187"/>
  <c r="C5459" i="187"/>
  <c r="F5458" i="187"/>
  <c r="C5458" i="187"/>
  <c r="C5457" i="187"/>
  <c r="C5456" i="187"/>
  <c r="F5455" i="187"/>
  <c r="C5455" i="187"/>
  <c r="F5454" i="187"/>
  <c r="C5454" i="187"/>
  <c r="F5453" i="187"/>
  <c r="C5453" i="187"/>
  <c r="F5452" i="187"/>
  <c r="C5452" i="187"/>
  <c r="C5451" i="187"/>
  <c r="C5450" i="187"/>
  <c r="C5448" i="187"/>
  <c r="C5447" i="187"/>
  <c r="F5446" i="187"/>
  <c r="C5446" i="187"/>
  <c r="F5445" i="187"/>
  <c r="C5445" i="187"/>
  <c r="F5444" i="187"/>
  <c r="C5444" i="187"/>
  <c r="F5443" i="187"/>
  <c r="C5443" i="187"/>
  <c r="F5442" i="187"/>
  <c r="C5442" i="187"/>
  <c r="F5441" i="187"/>
  <c r="C5441" i="187"/>
  <c r="F5440" i="187"/>
  <c r="C5440" i="187"/>
  <c r="F5439" i="187"/>
  <c r="C5439" i="187"/>
  <c r="F5438" i="187"/>
  <c r="C5438" i="187"/>
  <c r="F5437" i="187"/>
  <c r="C5437" i="187"/>
  <c r="F5436" i="187"/>
  <c r="C5436" i="187"/>
  <c r="F5435" i="187"/>
  <c r="C5435" i="187"/>
  <c r="F5434" i="187"/>
  <c r="C5434" i="187"/>
  <c r="C5433" i="187"/>
  <c r="C5432" i="187"/>
  <c r="F5431" i="187"/>
  <c r="C5431" i="187"/>
  <c r="F5430" i="187"/>
  <c r="C5430" i="187"/>
  <c r="F5429" i="187"/>
  <c r="C5429" i="187"/>
  <c r="F5428" i="187"/>
  <c r="C5428" i="187"/>
  <c r="C5427" i="187"/>
  <c r="C5426" i="187"/>
  <c r="F5425" i="187"/>
  <c r="C5425" i="187"/>
  <c r="F5424" i="187"/>
  <c r="C5424" i="187"/>
  <c r="F5423" i="187"/>
  <c r="C5423" i="187"/>
  <c r="C5422" i="187"/>
  <c r="C5421" i="187"/>
  <c r="F5420" i="187"/>
  <c r="C5420" i="187"/>
  <c r="F5419" i="187"/>
  <c r="C5419" i="187"/>
  <c r="F5418" i="187"/>
  <c r="C5418" i="187"/>
  <c r="F5417" i="187"/>
  <c r="C5417" i="187"/>
  <c r="C5416" i="187"/>
  <c r="C5415" i="187"/>
  <c r="C5414" i="187"/>
  <c r="C5413" i="187"/>
  <c r="F5412" i="187"/>
  <c r="C5412" i="187"/>
  <c r="F5411" i="187"/>
  <c r="C5411" i="187"/>
  <c r="F5410" i="187"/>
  <c r="C5410" i="187"/>
  <c r="F5409" i="187"/>
  <c r="C5409" i="187"/>
  <c r="F5408" i="187"/>
  <c r="C5408" i="187"/>
  <c r="F5407" i="187"/>
  <c r="C5407" i="187"/>
  <c r="F5406" i="187"/>
  <c r="C5406" i="187"/>
  <c r="F5405" i="187"/>
  <c r="C5405" i="187"/>
  <c r="F5404" i="187"/>
  <c r="C5404" i="187"/>
  <c r="F5403" i="187"/>
  <c r="C5403" i="187"/>
  <c r="F5402" i="187"/>
  <c r="C5402" i="187"/>
  <c r="F5401" i="187"/>
  <c r="C5401" i="187"/>
  <c r="F5400" i="187"/>
  <c r="C5400" i="187"/>
  <c r="C5399" i="187"/>
  <c r="C5398" i="187"/>
  <c r="F5397" i="187"/>
  <c r="C5397" i="187"/>
  <c r="F5396" i="187"/>
  <c r="C5396" i="187"/>
  <c r="F5395" i="187"/>
  <c r="C5395" i="187"/>
  <c r="F5394" i="187"/>
  <c r="C5394" i="187"/>
  <c r="C5393" i="187"/>
  <c r="C5392" i="187"/>
  <c r="F5391" i="187"/>
  <c r="C5391" i="187"/>
  <c r="F5390" i="187"/>
  <c r="C5390" i="187"/>
  <c r="F5389" i="187"/>
  <c r="C5389" i="187"/>
  <c r="C5388" i="187"/>
  <c r="C5387" i="187"/>
  <c r="F5386" i="187"/>
  <c r="C5386" i="187"/>
  <c r="F5385" i="187"/>
  <c r="C5385" i="187"/>
  <c r="F5384" i="187"/>
  <c r="C5384" i="187"/>
  <c r="F5383" i="187"/>
  <c r="C5383" i="187"/>
  <c r="C5382" i="187"/>
  <c r="C5381" i="187"/>
  <c r="C5379" i="187"/>
  <c r="C5378" i="187"/>
  <c r="F5377" i="187"/>
  <c r="C5377" i="187"/>
  <c r="F5376" i="187"/>
  <c r="C5376" i="187"/>
  <c r="F5375" i="187"/>
  <c r="C5375" i="187"/>
  <c r="F5374" i="187"/>
  <c r="C5374" i="187"/>
  <c r="F5373" i="187"/>
  <c r="C5373" i="187"/>
  <c r="F5372" i="187"/>
  <c r="C5372" i="187"/>
  <c r="F5371" i="187"/>
  <c r="C5371" i="187"/>
  <c r="F5370" i="187"/>
  <c r="C5370" i="187"/>
  <c r="F5369" i="187"/>
  <c r="C5369" i="187"/>
  <c r="F5368" i="187"/>
  <c r="C5368" i="187"/>
  <c r="F5367" i="187"/>
  <c r="C5367" i="187"/>
  <c r="F5366" i="187"/>
  <c r="C5366" i="187"/>
  <c r="F5365" i="187"/>
  <c r="C5365" i="187"/>
  <c r="C5364" i="187"/>
  <c r="C5363" i="187"/>
  <c r="F5362" i="187"/>
  <c r="C5362" i="187"/>
  <c r="F5361" i="187"/>
  <c r="C5361" i="187"/>
  <c r="F5360" i="187"/>
  <c r="C5360" i="187"/>
  <c r="F5359" i="187"/>
  <c r="C5359" i="187"/>
  <c r="C5358" i="187"/>
  <c r="C5357" i="187"/>
  <c r="F5356" i="187"/>
  <c r="C5356" i="187"/>
  <c r="F5355" i="187"/>
  <c r="C5355" i="187"/>
  <c r="F5354" i="187"/>
  <c r="C5354" i="187"/>
  <c r="C5353" i="187"/>
  <c r="C5352" i="187"/>
  <c r="F5351" i="187"/>
  <c r="C5351" i="187"/>
  <c r="F5350" i="187"/>
  <c r="C5350" i="187"/>
  <c r="F5349" i="187"/>
  <c r="C5349" i="187"/>
  <c r="F5348" i="187"/>
  <c r="C5348" i="187"/>
  <c r="C5347" i="187"/>
  <c r="C5346" i="187"/>
  <c r="C5345" i="187"/>
  <c r="C5344" i="187"/>
  <c r="F5343" i="187"/>
  <c r="C5343" i="187"/>
  <c r="F5342" i="187"/>
  <c r="C5342" i="187"/>
  <c r="F5341" i="187"/>
  <c r="C5341" i="187"/>
  <c r="F5340" i="187"/>
  <c r="C5340" i="187"/>
  <c r="F5339" i="187"/>
  <c r="C5339" i="187"/>
  <c r="F5338" i="187"/>
  <c r="C5338" i="187"/>
  <c r="F5337" i="187"/>
  <c r="C5337" i="187"/>
  <c r="F5336" i="187"/>
  <c r="C5336" i="187"/>
  <c r="F5335" i="187"/>
  <c r="C5335" i="187"/>
  <c r="F5334" i="187"/>
  <c r="C5334" i="187"/>
  <c r="F5333" i="187"/>
  <c r="C5333" i="187"/>
  <c r="F5332" i="187"/>
  <c r="C5332" i="187"/>
  <c r="F5331" i="187"/>
  <c r="C5331" i="187"/>
  <c r="C5330" i="187"/>
  <c r="C5329" i="187"/>
  <c r="F5328" i="187"/>
  <c r="C5328" i="187"/>
  <c r="F5327" i="187"/>
  <c r="C5327" i="187"/>
  <c r="F5326" i="187"/>
  <c r="C5326" i="187"/>
  <c r="F5325" i="187"/>
  <c r="C5325" i="187"/>
  <c r="C5324" i="187"/>
  <c r="C5323" i="187"/>
  <c r="F5322" i="187"/>
  <c r="C5322" i="187"/>
  <c r="F5321" i="187"/>
  <c r="C5321" i="187"/>
  <c r="F5320" i="187"/>
  <c r="C5320" i="187"/>
  <c r="C5319" i="187"/>
  <c r="C5318" i="187"/>
  <c r="F5317" i="187"/>
  <c r="C5317" i="187"/>
  <c r="F5316" i="187"/>
  <c r="C5316" i="187"/>
  <c r="F5315" i="187"/>
  <c r="C5315" i="187"/>
  <c r="F5314" i="187"/>
  <c r="C5314" i="187"/>
  <c r="C5313" i="187"/>
  <c r="C5312" i="187"/>
  <c r="C5310" i="187"/>
  <c r="C5309" i="187"/>
  <c r="F5308" i="187"/>
  <c r="C5308" i="187"/>
  <c r="F5307" i="187"/>
  <c r="C5307" i="187"/>
  <c r="F5306" i="187"/>
  <c r="C5306" i="187"/>
  <c r="F5305" i="187"/>
  <c r="C5305" i="187"/>
  <c r="F5304" i="187"/>
  <c r="C5304" i="187"/>
  <c r="F5303" i="187"/>
  <c r="C5303" i="187"/>
  <c r="F5302" i="187"/>
  <c r="C5302" i="187"/>
  <c r="F5301" i="187"/>
  <c r="C5301" i="187"/>
  <c r="F5300" i="187"/>
  <c r="C5300" i="187"/>
  <c r="F5299" i="187"/>
  <c r="C5299" i="187"/>
  <c r="F5298" i="187"/>
  <c r="C5298" i="187"/>
  <c r="F5297" i="187"/>
  <c r="C5297" i="187"/>
  <c r="F5296" i="187"/>
  <c r="C5296" i="187"/>
  <c r="C5295" i="187"/>
  <c r="C5294" i="187"/>
  <c r="F5293" i="187"/>
  <c r="C5293" i="187"/>
  <c r="F5292" i="187"/>
  <c r="C5292" i="187"/>
  <c r="F5291" i="187"/>
  <c r="C5291" i="187"/>
  <c r="F5290" i="187"/>
  <c r="C5290" i="187"/>
  <c r="C5289" i="187"/>
  <c r="C5288" i="187"/>
  <c r="F5287" i="187"/>
  <c r="C5287" i="187"/>
  <c r="F5286" i="187"/>
  <c r="C5286" i="187"/>
  <c r="F5285" i="187"/>
  <c r="C5285" i="187"/>
  <c r="C5284" i="187"/>
  <c r="C5283" i="187"/>
  <c r="F5282" i="187"/>
  <c r="C5282" i="187"/>
  <c r="F5281" i="187"/>
  <c r="C5281" i="187"/>
  <c r="F5280" i="187"/>
  <c r="C5280" i="187"/>
  <c r="F5279" i="187"/>
  <c r="C5279" i="187"/>
  <c r="C5278" i="187"/>
  <c r="C5277" i="187"/>
  <c r="C5276" i="187"/>
  <c r="C5275" i="187"/>
  <c r="F5274" i="187"/>
  <c r="C5274" i="187"/>
  <c r="F5273" i="187"/>
  <c r="C5273" i="187"/>
  <c r="F5272" i="187"/>
  <c r="C5272" i="187"/>
  <c r="F5271" i="187"/>
  <c r="C5271" i="187"/>
  <c r="F5270" i="187"/>
  <c r="C5270" i="187"/>
  <c r="F5269" i="187"/>
  <c r="C5269" i="187"/>
  <c r="F5268" i="187"/>
  <c r="C5268" i="187"/>
  <c r="F5267" i="187"/>
  <c r="C5267" i="187"/>
  <c r="F5266" i="187"/>
  <c r="C5266" i="187"/>
  <c r="F5265" i="187"/>
  <c r="C5265" i="187"/>
  <c r="F5264" i="187"/>
  <c r="C5264" i="187"/>
  <c r="F5263" i="187"/>
  <c r="C5263" i="187"/>
  <c r="F5262" i="187"/>
  <c r="C5262" i="187"/>
  <c r="C5261" i="187"/>
  <c r="C5260" i="187"/>
  <c r="F5259" i="187"/>
  <c r="C5259" i="187"/>
  <c r="F5258" i="187"/>
  <c r="C5258" i="187"/>
  <c r="F5257" i="187"/>
  <c r="C5257" i="187"/>
  <c r="F5256" i="187"/>
  <c r="C5256" i="187"/>
  <c r="C5255" i="187"/>
  <c r="C5254" i="187"/>
  <c r="F5253" i="187"/>
  <c r="C5253" i="187"/>
  <c r="F5252" i="187"/>
  <c r="C5252" i="187"/>
  <c r="F5251" i="187"/>
  <c r="C5251" i="187"/>
  <c r="C5250" i="187"/>
  <c r="C5249" i="187"/>
  <c r="F5248" i="187"/>
  <c r="C5248" i="187"/>
  <c r="F5247" i="187"/>
  <c r="C5247" i="187"/>
  <c r="F5246" i="187"/>
  <c r="C5246" i="187"/>
  <c r="F5245" i="187"/>
  <c r="C5245" i="187"/>
  <c r="C5244" i="187"/>
  <c r="C5243" i="187"/>
  <c r="C5241" i="187"/>
  <c r="C5240" i="187"/>
  <c r="F5239" i="187"/>
  <c r="C5239" i="187"/>
  <c r="F5238" i="187"/>
  <c r="C5238" i="187"/>
  <c r="F5237" i="187"/>
  <c r="C5237" i="187"/>
  <c r="F5236" i="187"/>
  <c r="C5236" i="187"/>
  <c r="F5235" i="187"/>
  <c r="C5235" i="187"/>
  <c r="F5234" i="187"/>
  <c r="C5234" i="187"/>
  <c r="F5233" i="187"/>
  <c r="C5233" i="187"/>
  <c r="F5232" i="187"/>
  <c r="C5232" i="187"/>
  <c r="F5231" i="187"/>
  <c r="C5231" i="187"/>
  <c r="F5230" i="187"/>
  <c r="C5230" i="187"/>
  <c r="F5229" i="187"/>
  <c r="C5229" i="187"/>
  <c r="F5228" i="187"/>
  <c r="C5228" i="187"/>
  <c r="F5227" i="187"/>
  <c r="C5227" i="187"/>
  <c r="C5226" i="187"/>
  <c r="C5225" i="187"/>
  <c r="F5224" i="187"/>
  <c r="C5224" i="187"/>
  <c r="F5223" i="187"/>
  <c r="C5223" i="187"/>
  <c r="F5222" i="187"/>
  <c r="C5222" i="187"/>
  <c r="F5221" i="187"/>
  <c r="C5221" i="187"/>
  <c r="C5220" i="187"/>
  <c r="C5219" i="187"/>
  <c r="F5218" i="187"/>
  <c r="C5218" i="187"/>
  <c r="F5217" i="187"/>
  <c r="C5217" i="187"/>
  <c r="F5216" i="187"/>
  <c r="C5216" i="187"/>
  <c r="C5215" i="187"/>
  <c r="C5214" i="187"/>
  <c r="F5213" i="187"/>
  <c r="C5213" i="187"/>
  <c r="F5212" i="187"/>
  <c r="C5212" i="187"/>
  <c r="F5211" i="187"/>
  <c r="C5211" i="187"/>
  <c r="F5210" i="187"/>
  <c r="C5210" i="187"/>
  <c r="C5209" i="187"/>
  <c r="C5208" i="187"/>
  <c r="C5207" i="187"/>
  <c r="C5206" i="187"/>
  <c r="F5205" i="187"/>
  <c r="C5205" i="187"/>
  <c r="F5204" i="187"/>
  <c r="C5204" i="187"/>
  <c r="F5203" i="187"/>
  <c r="C5203" i="187"/>
  <c r="F5202" i="187"/>
  <c r="C5202" i="187"/>
  <c r="F5201" i="187"/>
  <c r="C5201" i="187"/>
  <c r="F5200" i="187"/>
  <c r="C5200" i="187"/>
  <c r="F5199" i="187"/>
  <c r="C5199" i="187"/>
  <c r="F5198" i="187"/>
  <c r="C5198" i="187"/>
  <c r="F5197" i="187"/>
  <c r="C5197" i="187"/>
  <c r="F5196" i="187"/>
  <c r="C5196" i="187"/>
  <c r="F5195" i="187"/>
  <c r="C5195" i="187"/>
  <c r="F5194" i="187"/>
  <c r="C5194" i="187"/>
  <c r="F5193" i="187"/>
  <c r="C5193" i="187"/>
  <c r="C5192" i="187"/>
  <c r="C5191" i="187"/>
  <c r="F5190" i="187"/>
  <c r="C5190" i="187"/>
  <c r="F5189" i="187"/>
  <c r="C5189" i="187"/>
  <c r="F5188" i="187"/>
  <c r="C5188" i="187"/>
  <c r="F5187" i="187"/>
  <c r="C5187" i="187"/>
  <c r="C5186" i="187"/>
  <c r="C5185" i="187"/>
  <c r="F5184" i="187"/>
  <c r="C5184" i="187"/>
  <c r="F5183" i="187"/>
  <c r="C5183" i="187"/>
  <c r="F5182" i="187"/>
  <c r="C5182" i="187"/>
  <c r="C5181" i="187"/>
  <c r="C5180" i="187"/>
  <c r="F5179" i="187"/>
  <c r="C5179" i="187"/>
  <c r="F5178" i="187"/>
  <c r="C5178" i="187"/>
  <c r="F5177" i="187"/>
  <c r="C5177" i="187"/>
  <c r="F5176" i="187"/>
  <c r="C5176" i="187"/>
  <c r="C5175" i="187"/>
  <c r="C5174" i="187"/>
  <c r="C5172" i="187"/>
  <c r="C5171" i="187"/>
  <c r="F5170" i="187"/>
  <c r="C5170" i="187"/>
  <c r="F5169" i="187"/>
  <c r="C5169" i="187"/>
  <c r="F5168" i="187"/>
  <c r="C5168" i="187"/>
  <c r="F5167" i="187"/>
  <c r="C5167" i="187"/>
  <c r="F5166" i="187"/>
  <c r="C5166" i="187"/>
  <c r="F5165" i="187"/>
  <c r="C5165" i="187"/>
  <c r="F5164" i="187"/>
  <c r="C5164" i="187"/>
  <c r="F5163" i="187"/>
  <c r="C5163" i="187"/>
  <c r="F5162" i="187"/>
  <c r="C5162" i="187"/>
  <c r="F5161" i="187"/>
  <c r="C5161" i="187"/>
  <c r="F5160" i="187"/>
  <c r="C5160" i="187"/>
  <c r="F5159" i="187"/>
  <c r="C5159" i="187"/>
  <c r="F5158" i="187"/>
  <c r="C5158" i="187"/>
  <c r="C5157" i="187"/>
  <c r="C5156" i="187"/>
  <c r="F5155" i="187"/>
  <c r="C5155" i="187"/>
  <c r="F5154" i="187"/>
  <c r="C5154" i="187"/>
  <c r="F5153" i="187"/>
  <c r="C5153" i="187"/>
  <c r="F5152" i="187"/>
  <c r="C5152" i="187"/>
  <c r="C5151" i="187"/>
  <c r="C5150" i="187"/>
  <c r="F5149" i="187"/>
  <c r="C5149" i="187"/>
  <c r="F5148" i="187"/>
  <c r="C5148" i="187"/>
  <c r="F5147" i="187"/>
  <c r="C5147" i="187"/>
  <c r="C5146" i="187"/>
  <c r="C5145" i="187"/>
  <c r="F5144" i="187"/>
  <c r="C5144" i="187"/>
  <c r="F5143" i="187"/>
  <c r="C5143" i="187"/>
  <c r="F5142" i="187"/>
  <c r="C5142" i="187"/>
  <c r="F5141" i="187"/>
  <c r="C5141" i="187"/>
  <c r="C5140" i="187"/>
  <c r="C5139" i="187"/>
  <c r="C5138" i="187"/>
  <c r="C5137" i="187"/>
  <c r="F5136" i="187"/>
  <c r="C5136" i="187"/>
  <c r="F5135" i="187"/>
  <c r="C5135" i="187"/>
  <c r="F5134" i="187"/>
  <c r="C5134" i="187"/>
  <c r="F5133" i="187"/>
  <c r="C5133" i="187"/>
  <c r="F5132" i="187"/>
  <c r="C5132" i="187"/>
  <c r="F5131" i="187"/>
  <c r="C5131" i="187"/>
  <c r="F5130" i="187"/>
  <c r="C5130" i="187"/>
  <c r="F5129" i="187"/>
  <c r="C5129" i="187"/>
  <c r="F5128" i="187"/>
  <c r="C5128" i="187"/>
  <c r="F5127" i="187"/>
  <c r="C5127" i="187"/>
  <c r="F5126" i="187"/>
  <c r="C5126" i="187"/>
  <c r="F5125" i="187"/>
  <c r="C5125" i="187"/>
  <c r="F5124" i="187"/>
  <c r="C5124" i="187"/>
  <c r="C5123" i="187"/>
  <c r="C5122" i="187"/>
  <c r="F5121" i="187"/>
  <c r="C5121" i="187"/>
  <c r="F5120" i="187"/>
  <c r="C5120" i="187"/>
  <c r="F5119" i="187"/>
  <c r="C5119" i="187"/>
  <c r="F5118" i="187"/>
  <c r="C5118" i="187"/>
  <c r="C5117" i="187"/>
  <c r="C5116" i="187"/>
  <c r="F5115" i="187"/>
  <c r="C5115" i="187"/>
  <c r="F5114" i="187"/>
  <c r="C5114" i="187"/>
  <c r="F5113" i="187"/>
  <c r="C5113" i="187"/>
  <c r="C5112" i="187"/>
  <c r="C5111" i="187"/>
  <c r="F5110" i="187"/>
  <c r="C5110" i="187"/>
  <c r="F5109" i="187"/>
  <c r="C5109" i="187"/>
  <c r="F5108" i="187"/>
  <c r="C5108" i="187"/>
  <c r="F5107" i="187"/>
  <c r="C5107" i="187"/>
  <c r="C5106" i="187"/>
  <c r="C5105" i="187"/>
  <c r="C5103" i="187"/>
  <c r="B578" i="188" s="1"/>
  <c r="C5102" i="187"/>
  <c r="B577" i="188" s="1"/>
  <c r="F5101" i="187"/>
  <c r="C5101" i="187"/>
  <c r="B576" i="188"/>
  <c r="F5100" i="187"/>
  <c r="C5100" i="187"/>
  <c r="B575" i="188" s="1"/>
  <c r="F5099" i="187"/>
  <c r="C5099" i="187"/>
  <c r="B574" i="188" s="1"/>
  <c r="F5098" i="187"/>
  <c r="C5098" i="187"/>
  <c r="B573" i="188" s="1"/>
  <c r="F5097" i="187"/>
  <c r="C5097" i="187"/>
  <c r="B572" i="188" s="1"/>
  <c r="F5096" i="187"/>
  <c r="C5096" i="187"/>
  <c r="B571" i="188" s="1"/>
  <c r="F5095" i="187"/>
  <c r="C5095" i="187"/>
  <c r="B570" i="188" s="1"/>
  <c r="F5094" i="187"/>
  <c r="C5094" i="187"/>
  <c r="B569" i="188" s="1"/>
  <c r="F5093" i="187"/>
  <c r="C5093" i="187"/>
  <c r="B568" i="188"/>
  <c r="F5092" i="187"/>
  <c r="C5092" i="187"/>
  <c r="B567" i="188" s="1"/>
  <c r="F5091" i="187"/>
  <c r="C5091" i="187"/>
  <c r="B566" i="188" s="1"/>
  <c r="F5090" i="187"/>
  <c r="C5090" i="187"/>
  <c r="B565" i="188" s="1"/>
  <c r="F5089" i="187"/>
  <c r="C5089" i="187"/>
  <c r="B564" i="188" s="1"/>
  <c r="C5088" i="187"/>
  <c r="B563" i="188" s="1"/>
  <c r="C5087" i="187"/>
  <c r="B562" i="188"/>
  <c r="F5086" i="187"/>
  <c r="C5086" i="187"/>
  <c r="B561" i="188" s="1"/>
  <c r="F5085" i="187"/>
  <c r="C5085" i="187"/>
  <c r="B560" i="188" s="1"/>
  <c r="F5084" i="187"/>
  <c r="C5084" i="187"/>
  <c r="B559" i="188" s="1"/>
  <c r="F5083" i="187"/>
  <c r="C5083" i="187"/>
  <c r="B558" i="188"/>
  <c r="C5082" i="187"/>
  <c r="B557" i="188" s="1"/>
  <c r="C5081" i="187"/>
  <c r="B556" i="188"/>
  <c r="F5080" i="187"/>
  <c r="C5080" i="187"/>
  <c r="B555" i="188" s="1"/>
  <c r="F5079" i="187"/>
  <c r="C5079" i="187"/>
  <c r="B554" i="188"/>
  <c r="F5078" i="187"/>
  <c r="C5078" i="187"/>
  <c r="B553" i="188" s="1"/>
  <c r="C5077" i="187"/>
  <c r="B552" i="188" s="1"/>
  <c r="C5076" i="187"/>
  <c r="B551" i="188" s="1"/>
  <c r="F5075" i="187"/>
  <c r="C5075" i="187"/>
  <c r="B550" i="188"/>
  <c r="F5074" i="187"/>
  <c r="C5074" i="187"/>
  <c r="B549" i="188" s="1"/>
  <c r="F5073" i="187"/>
  <c r="C5073" i="187"/>
  <c r="B548" i="188" s="1"/>
  <c r="F5072" i="187"/>
  <c r="C5072" i="187"/>
  <c r="B547" i="188"/>
  <c r="C5071" i="187"/>
  <c r="B546" i="188" s="1"/>
  <c r="C5070" i="187"/>
  <c r="B545" i="188"/>
  <c r="C5069" i="187"/>
  <c r="B544" i="188" s="1"/>
  <c r="C5068" i="187"/>
  <c r="B543" i="188" s="1"/>
  <c r="F5067" i="187"/>
  <c r="C5067" i="187"/>
  <c r="B542" i="188"/>
  <c r="F5066" i="187"/>
  <c r="C5066" i="187"/>
  <c r="B541" i="188" s="1"/>
  <c r="F5065" i="187"/>
  <c r="C5065" i="187"/>
  <c r="B540" i="188" s="1"/>
  <c r="F5064" i="187"/>
  <c r="C5064" i="187"/>
  <c r="B539" i="188"/>
  <c r="F5063" i="187"/>
  <c r="C5063" i="187"/>
  <c r="B538" i="188" s="1"/>
  <c r="F5062" i="187"/>
  <c r="C5062" i="187"/>
  <c r="B537" i="188" s="1"/>
  <c r="F5061" i="187"/>
  <c r="C5061" i="187"/>
  <c r="B536" i="188" s="1"/>
  <c r="F5060" i="187"/>
  <c r="C5060" i="187"/>
  <c r="B535" i="188" s="1"/>
  <c r="F5059" i="187"/>
  <c r="C5059" i="187"/>
  <c r="B534" i="188"/>
  <c r="F5058" i="187"/>
  <c r="C5058" i="187"/>
  <c r="B533" i="188"/>
  <c r="F5057" i="187"/>
  <c r="C5057" i="187"/>
  <c r="B532" i="188" s="1"/>
  <c r="F5056" i="187"/>
  <c r="C5056" i="187"/>
  <c r="B531" i="188"/>
  <c r="F5055" i="187"/>
  <c r="C5055" i="187"/>
  <c r="B530" i="188"/>
  <c r="C5054" i="187"/>
  <c r="B529" i="188" s="1"/>
  <c r="C5053" i="187"/>
  <c r="B528" i="188" s="1"/>
  <c r="F5052" i="187"/>
  <c r="C5052" i="187"/>
  <c r="B527" i="188" s="1"/>
  <c r="F5051" i="187"/>
  <c r="C5051" i="187"/>
  <c r="B526" i="188" s="1"/>
  <c r="F5050" i="187"/>
  <c r="C5050" i="187"/>
  <c r="B525" i="188" s="1"/>
  <c r="F5049" i="187"/>
  <c r="C5049" i="187"/>
  <c r="B524" i="188" s="1"/>
  <c r="C5048" i="187"/>
  <c r="B523" i="188" s="1"/>
  <c r="C5047" i="187"/>
  <c r="B522" i="188"/>
  <c r="F5046" i="187"/>
  <c r="C5046" i="187"/>
  <c r="B521" i="188"/>
  <c r="F5045" i="187"/>
  <c r="C5045" i="187"/>
  <c r="B520" i="188" s="1"/>
  <c r="F5044" i="187"/>
  <c r="C5044" i="187"/>
  <c r="B519" i="188"/>
  <c r="C5043" i="187"/>
  <c r="B518" i="188" s="1"/>
  <c r="C5042" i="187"/>
  <c r="B517" i="188"/>
  <c r="F5041" i="187"/>
  <c r="C5041" i="187"/>
  <c r="B516" i="188"/>
  <c r="F5040" i="187"/>
  <c r="C5040" i="187"/>
  <c r="B515" i="188" s="1"/>
  <c r="F5039" i="187"/>
  <c r="C5039" i="187"/>
  <c r="B514" i="188" s="1"/>
  <c r="F5038" i="187"/>
  <c r="C5038" i="187"/>
  <c r="B513" i="188" s="1"/>
  <c r="C5037" i="187"/>
  <c r="B512" i="188"/>
  <c r="C5036" i="187"/>
  <c r="B511" i="188" s="1"/>
  <c r="C5033" i="187"/>
  <c r="C5032" i="187"/>
  <c r="C5031" i="187"/>
  <c r="C5030" i="187"/>
  <c r="C5029" i="187"/>
  <c r="C5028" i="187"/>
  <c r="C5027" i="187"/>
  <c r="C5026" i="187"/>
  <c r="C5025" i="187"/>
  <c r="C5024" i="187"/>
  <c r="C5023" i="187"/>
  <c r="C5022" i="187"/>
  <c r="C5021" i="187"/>
  <c r="C5020" i="187"/>
  <c r="C5019" i="187"/>
  <c r="C5018" i="187"/>
  <c r="C5017" i="187"/>
  <c r="C5016" i="187"/>
  <c r="C5015" i="187"/>
  <c r="C5014" i="187"/>
  <c r="C5013" i="187"/>
  <c r="C5012" i="187"/>
  <c r="C5011" i="187"/>
  <c r="C5010" i="187"/>
  <c r="C5009" i="187"/>
  <c r="C5008" i="187"/>
  <c r="C5007" i="187"/>
  <c r="C5006" i="187"/>
  <c r="C5005" i="187"/>
  <c r="C5004" i="187"/>
  <c r="C5003" i="187"/>
  <c r="C5002" i="187"/>
  <c r="C5001" i="187"/>
  <c r="C4998" i="187"/>
  <c r="C4997" i="187"/>
  <c r="C4996" i="187"/>
  <c r="C4995" i="187"/>
  <c r="C4994" i="187"/>
  <c r="C4993" i="187"/>
  <c r="C4992" i="187"/>
  <c r="C4991" i="187"/>
  <c r="C4990" i="187"/>
  <c r="C4989" i="187"/>
  <c r="C4988" i="187"/>
  <c r="C4986" i="187"/>
  <c r="C4985" i="187"/>
  <c r="F4984" i="187"/>
  <c r="C4984" i="187"/>
  <c r="F4983" i="187"/>
  <c r="C4983" i="187"/>
  <c r="F4982" i="187"/>
  <c r="C4982" i="187"/>
  <c r="F4981" i="187"/>
  <c r="C4981" i="187"/>
  <c r="F4980" i="187"/>
  <c r="C4980" i="187"/>
  <c r="F4979" i="187"/>
  <c r="C4979" i="187"/>
  <c r="F4978" i="187"/>
  <c r="C4978" i="187"/>
  <c r="F4977" i="187"/>
  <c r="C4977" i="187"/>
  <c r="F4976" i="187"/>
  <c r="C4976" i="187"/>
  <c r="F4975" i="187"/>
  <c r="C4975" i="187"/>
  <c r="C4974" i="187"/>
  <c r="F4973" i="187"/>
  <c r="C4973" i="187"/>
  <c r="F4972" i="187"/>
  <c r="C4972" i="187"/>
  <c r="F4971" i="187"/>
  <c r="C4971" i="187"/>
  <c r="F4970" i="187"/>
  <c r="C4970" i="187"/>
  <c r="F4969" i="187"/>
  <c r="C4969" i="187"/>
  <c r="F4968" i="187"/>
  <c r="C4968" i="187"/>
  <c r="F4967" i="187"/>
  <c r="C4967" i="187"/>
  <c r="F4966" i="187"/>
  <c r="C4966" i="187"/>
  <c r="F4965" i="187"/>
  <c r="C4965" i="187"/>
  <c r="C4964" i="187"/>
  <c r="C4963" i="187"/>
  <c r="C4962" i="187"/>
  <c r="F4961" i="187"/>
  <c r="C4961" i="187"/>
  <c r="F4960" i="187"/>
  <c r="C4960" i="187"/>
  <c r="F4959" i="187"/>
  <c r="C4959" i="187"/>
  <c r="F4958" i="187"/>
  <c r="C4958" i="187"/>
  <c r="F4957" i="187"/>
  <c r="C4957" i="187"/>
  <c r="F4956" i="187"/>
  <c r="C4956" i="187"/>
  <c r="F4955" i="187"/>
  <c r="C4955" i="187"/>
  <c r="F4954" i="187"/>
  <c r="C4954" i="187"/>
  <c r="C4951" i="187"/>
  <c r="F4950" i="187"/>
  <c r="C4950" i="187"/>
  <c r="F4949" i="187"/>
  <c r="C4949" i="187"/>
  <c r="F4948" i="187"/>
  <c r="C4948" i="187"/>
  <c r="F4947" i="187"/>
  <c r="C4947" i="187"/>
  <c r="F4946" i="187"/>
  <c r="C4946" i="187"/>
  <c r="F4945" i="187"/>
  <c r="C4945" i="187"/>
  <c r="F4944" i="187"/>
  <c r="C4944" i="187"/>
  <c r="F4943" i="187"/>
  <c r="C4943" i="187"/>
  <c r="F4942" i="187"/>
  <c r="C4942" i="187"/>
  <c r="C4941" i="187"/>
  <c r="C4939" i="187"/>
  <c r="C4938" i="187"/>
  <c r="F4937" i="187"/>
  <c r="C4937" i="187"/>
  <c r="F4936" i="187"/>
  <c r="C4936" i="187"/>
  <c r="F4935" i="187"/>
  <c r="C4935" i="187"/>
  <c r="F4934" i="187"/>
  <c r="C4934" i="187"/>
  <c r="F4933" i="187"/>
  <c r="C4933" i="187"/>
  <c r="F4932" i="187"/>
  <c r="C4932" i="187"/>
  <c r="F4931" i="187"/>
  <c r="C4931" i="187"/>
  <c r="F4930" i="187"/>
  <c r="C4930" i="187"/>
  <c r="F4929" i="187"/>
  <c r="C4929" i="187"/>
  <c r="F4928" i="187"/>
  <c r="C4928" i="187"/>
  <c r="C4927" i="187"/>
  <c r="F4926" i="187"/>
  <c r="C4926" i="187"/>
  <c r="F4925" i="187"/>
  <c r="C4925" i="187"/>
  <c r="F4924" i="187"/>
  <c r="C4924" i="187"/>
  <c r="F4923" i="187"/>
  <c r="C4923" i="187"/>
  <c r="F4922" i="187"/>
  <c r="C4922" i="187"/>
  <c r="F4921" i="187"/>
  <c r="C4921" i="187"/>
  <c r="F4920" i="187"/>
  <c r="C4920" i="187"/>
  <c r="F4919" i="187"/>
  <c r="C4919" i="187"/>
  <c r="F4918" i="187"/>
  <c r="C4918" i="187"/>
  <c r="C4917" i="187"/>
  <c r="C4916" i="187"/>
  <c r="C4915" i="187"/>
  <c r="F4914" i="187"/>
  <c r="C4914" i="187"/>
  <c r="F4913" i="187"/>
  <c r="C4913" i="187"/>
  <c r="F4912" i="187"/>
  <c r="C4912" i="187"/>
  <c r="F4911" i="187"/>
  <c r="C4911" i="187"/>
  <c r="F4910" i="187"/>
  <c r="C4910" i="187"/>
  <c r="F4909" i="187"/>
  <c r="C4909" i="187"/>
  <c r="F4908" i="187"/>
  <c r="C4908" i="187"/>
  <c r="F4907" i="187"/>
  <c r="C4907" i="187"/>
  <c r="C4904" i="187"/>
  <c r="F4903" i="187"/>
  <c r="C4903" i="187"/>
  <c r="F4902" i="187"/>
  <c r="C4902" i="187"/>
  <c r="F4901" i="187"/>
  <c r="C4901" i="187"/>
  <c r="F4900" i="187"/>
  <c r="C4900" i="187"/>
  <c r="F4899" i="187"/>
  <c r="C4899" i="187"/>
  <c r="F4898" i="187"/>
  <c r="C4898" i="187"/>
  <c r="F4897" i="187"/>
  <c r="C4897" i="187"/>
  <c r="F4896" i="187"/>
  <c r="C4896" i="187"/>
  <c r="F4895" i="187"/>
  <c r="C4895" i="187"/>
  <c r="C4894" i="187"/>
  <c r="C4892" i="187"/>
  <c r="C4891" i="187"/>
  <c r="F4890" i="187"/>
  <c r="C4890" i="187"/>
  <c r="F4889" i="187"/>
  <c r="C4889" i="187"/>
  <c r="F4888" i="187"/>
  <c r="C4888" i="187"/>
  <c r="F4887" i="187"/>
  <c r="C4887" i="187"/>
  <c r="F4886" i="187"/>
  <c r="C4886" i="187"/>
  <c r="F4885" i="187"/>
  <c r="C4885" i="187"/>
  <c r="F4884" i="187"/>
  <c r="C4884" i="187"/>
  <c r="F4883" i="187"/>
  <c r="C4883" i="187"/>
  <c r="F4882" i="187"/>
  <c r="C4882" i="187"/>
  <c r="F4881" i="187"/>
  <c r="C4881" i="187"/>
  <c r="C4880" i="187"/>
  <c r="F4879" i="187"/>
  <c r="C4879" i="187"/>
  <c r="F4878" i="187"/>
  <c r="C4878" i="187"/>
  <c r="F4877" i="187"/>
  <c r="C4877" i="187"/>
  <c r="F4876" i="187"/>
  <c r="C4876" i="187"/>
  <c r="F4875" i="187"/>
  <c r="C4875" i="187"/>
  <c r="F4874" i="187"/>
  <c r="C4874" i="187"/>
  <c r="F4873" i="187"/>
  <c r="C4873" i="187"/>
  <c r="F4872" i="187"/>
  <c r="C4872" i="187"/>
  <c r="F4871" i="187"/>
  <c r="C4871" i="187"/>
  <c r="C4870" i="187"/>
  <c r="C4869" i="187"/>
  <c r="C4868" i="187"/>
  <c r="F4867" i="187"/>
  <c r="C4867" i="187"/>
  <c r="F4866" i="187"/>
  <c r="C4866" i="187"/>
  <c r="F4865" i="187"/>
  <c r="C4865" i="187"/>
  <c r="F4864" i="187"/>
  <c r="C4864" i="187"/>
  <c r="F4863" i="187"/>
  <c r="C4863" i="187"/>
  <c r="F4862" i="187"/>
  <c r="C4862" i="187"/>
  <c r="F4861" i="187"/>
  <c r="C4861" i="187"/>
  <c r="F4860" i="187"/>
  <c r="C4860" i="187"/>
  <c r="C4857" i="187"/>
  <c r="F4856" i="187"/>
  <c r="C4856" i="187"/>
  <c r="F4855" i="187"/>
  <c r="C4855" i="187"/>
  <c r="F4854" i="187"/>
  <c r="C4854" i="187"/>
  <c r="F4853" i="187"/>
  <c r="C4853" i="187"/>
  <c r="F4852" i="187"/>
  <c r="C4852" i="187"/>
  <c r="F4851" i="187"/>
  <c r="C4851" i="187"/>
  <c r="F4850" i="187"/>
  <c r="C4850" i="187"/>
  <c r="F4849" i="187"/>
  <c r="C4849" i="187"/>
  <c r="F4848" i="187"/>
  <c r="C4848" i="187"/>
  <c r="C4847" i="187"/>
  <c r="C4845" i="187"/>
  <c r="C4844" i="187"/>
  <c r="F4843" i="187"/>
  <c r="C4843" i="187"/>
  <c r="F4842" i="187"/>
  <c r="C4842" i="187"/>
  <c r="F4841" i="187"/>
  <c r="C4841" i="187"/>
  <c r="F4840" i="187"/>
  <c r="C4840" i="187"/>
  <c r="F4839" i="187"/>
  <c r="C4839" i="187"/>
  <c r="F4838" i="187"/>
  <c r="C4838" i="187"/>
  <c r="F4837" i="187"/>
  <c r="C4837" i="187"/>
  <c r="F4836" i="187"/>
  <c r="C4836" i="187"/>
  <c r="F4835" i="187"/>
  <c r="C4835" i="187"/>
  <c r="F4834" i="187"/>
  <c r="C4834" i="187"/>
  <c r="C4833" i="187"/>
  <c r="F4832" i="187"/>
  <c r="C4832" i="187"/>
  <c r="F4831" i="187"/>
  <c r="C4831" i="187"/>
  <c r="F4830" i="187"/>
  <c r="C4830" i="187"/>
  <c r="F4829" i="187"/>
  <c r="C4829" i="187"/>
  <c r="F4828" i="187"/>
  <c r="C4828" i="187"/>
  <c r="F4827" i="187"/>
  <c r="C4827" i="187"/>
  <c r="F4826" i="187"/>
  <c r="C4826" i="187"/>
  <c r="F4825" i="187"/>
  <c r="C4825" i="187"/>
  <c r="F4824" i="187"/>
  <c r="C4824" i="187"/>
  <c r="C4823" i="187"/>
  <c r="C4822" i="187"/>
  <c r="C4821" i="187"/>
  <c r="F4820" i="187"/>
  <c r="C4820" i="187"/>
  <c r="F4819" i="187"/>
  <c r="C4819" i="187"/>
  <c r="F4818" i="187"/>
  <c r="C4818" i="187"/>
  <c r="F4817" i="187"/>
  <c r="C4817" i="187"/>
  <c r="F4816" i="187"/>
  <c r="C4816" i="187"/>
  <c r="F4815" i="187"/>
  <c r="C4815" i="187"/>
  <c r="F4814" i="187"/>
  <c r="C4814" i="187"/>
  <c r="F4813" i="187"/>
  <c r="C4813" i="187"/>
  <c r="C4810" i="187"/>
  <c r="F4809" i="187"/>
  <c r="C4809" i="187"/>
  <c r="F4808" i="187"/>
  <c r="C4808" i="187"/>
  <c r="F4807" i="187"/>
  <c r="C4807" i="187"/>
  <c r="F4806" i="187"/>
  <c r="C4806" i="187"/>
  <c r="F4805" i="187"/>
  <c r="C4805" i="187"/>
  <c r="F4804" i="187"/>
  <c r="C4804" i="187"/>
  <c r="F4803" i="187"/>
  <c r="C4803" i="187"/>
  <c r="F4802" i="187"/>
  <c r="C4802" i="187"/>
  <c r="F4801" i="187"/>
  <c r="C4801" i="187"/>
  <c r="C4800" i="187"/>
  <c r="C4798" i="187"/>
  <c r="C4797" i="187"/>
  <c r="F4796" i="187"/>
  <c r="C4796" i="187"/>
  <c r="F4795" i="187"/>
  <c r="C4795" i="187"/>
  <c r="F4794" i="187"/>
  <c r="C4794" i="187"/>
  <c r="F4793" i="187"/>
  <c r="C4793" i="187"/>
  <c r="F4792" i="187"/>
  <c r="C4792" i="187"/>
  <c r="F4791" i="187"/>
  <c r="C4791" i="187"/>
  <c r="F4790" i="187"/>
  <c r="C4790" i="187"/>
  <c r="F4789" i="187"/>
  <c r="C4789" i="187"/>
  <c r="F4788" i="187"/>
  <c r="C4788" i="187"/>
  <c r="F4787" i="187"/>
  <c r="C4787" i="187"/>
  <c r="C4786" i="187"/>
  <c r="F4785" i="187"/>
  <c r="C4785" i="187"/>
  <c r="F4784" i="187"/>
  <c r="C4784" i="187"/>
  <c r="F4783" i="187"/>
  <c r="C4783" i="187"/>
  <c r="F4782" i="187"/>
  <c r="C4782" i="187"/>
  <c r="F4781" i="187"/>
  <c r="C4781" i="187"/>
  <c r="F4780" i="187"/>
  <c r="C4780" i="187"/>
  <c r="F4779" i="187"/>
  <c r="C4779" i="187"/>
  <c r="F4778" i="187"/>
  <c r="C4778" i="187"/>
  <c r="F4777" i="187"/>
  <c r="C4777" i="187"/>
  <c r="C4776" i="187"/>
  <c r="C4775" i="187"/>
  <c r="C4774" i="187"/>
  <c r="F4773" i="187"/>
  <c r="C4773" i="187"/>
  <c r="F4772" i="187"/>
  <c r="C4772" i="187"/>
  <c r="F4771" i="187"/>
  <c r="C4771" i="187"/>
  <c r="F4770" i="187"/>
  <c r="C4770" i="187"/>
  <c r="F4769" i="187"/>
  <c r="C4769" i="187"/>
  <c r="F4768" i="187"/>
  <c r="C4768" i="187"/>
  <c r="F4767" i="187"/>
  <c r="C4767" i="187"/>
  <c r="F4766" i="187"/>
  <c r="C4766" i="187"/>
  <c r="C4763" i="187"/>
  <c r="F4762" i="187"/>
  <c r="C4762" i="187"/>
  <c r="F4761" i="187"/>
  <c r="C4761" i="187"/>
  <c r="F4760" i="187"/>
  <c r="C4760" i="187"/>
  <c r="F4759" i="187"/>
  <c r="C4759" i="187"/>
  <c r="F4758" i="187"/>
  <c r="C4758" i="187"/>
  <c r="F4757" i="187"/>
  <c r="C4757" i="187"/>
  <c r="F4756" i="187"/>
  <c r="C4756" i="187"/>
  <c r="F4755" i="187"/>
  <c r="C4755" i="187"/>
  <c r="F4754" i="187"/>
  <c r="C4754" i="187"/>
  <c r="C4753" i="187"/>
  <c r="C4751" i="187"/>
  <c r="C4750" i="187"/>
  <c r="F4749" i="187"/>
  <c r="C4749" i="187"/>
  <c r="F4748" i="187"/>
  <c r="C4748" i="187"/>
  <c r="F4747" i="187"/>
  <c r="C4747" i="187"/>
  <c r="F4746" i="187"/>
  <c r="C4746" i="187"/>
  <c r="F4745" i="187"/>
  <c r="C4745" i="187"/>
  <c r="F4744" i="187"/>
  <c r="C4744" i="187"/>
  <c r="F4743" i="187"/>
  <c r="C4743" i="187"/>
  <c r="F4742" i="187"/>
  <c r="C4742" i="187"/>
  <c r="F4741" i="187"/>
  <c r="C4741" i="187"/>
  <c r="F4740" i="187"/>
  <c r="C4740" i="187"/>
  <c r="C4739" i="187"/>
  <c r="F4738" i="187"/>
  <c r="C4738" i="187"/>
  <c r="F4737" i="187"/>
  <c r="C4737" i="187"/>
  <c r="F4736" i="187"/>
  <c r="C4736" i="187"/>
  <c r="F4735" i="187"/>
  <c r="C4735" i="187"/>
  <c r="F4734" i="187"/>
  <c r="C4734" i="187"/>
  <c r="F4733" i="187"/>
  <c r="C4733" i="187"/>
  <c r="F4732" i="187"/>
  <c r="C4732" i="187"/>
  <c r="F4731" i="187"/>
  <c r="C4731" i="187"/>
  <c r="F4730" i="187"/>
  <c r="C4730" i="187"/>
  <c r="C4729" i="187"/>
  <c r="C4728" i="187"/>
  <c r="C4727" i="187"/>
  <c r="F4726" i="187"/>
  <c r="C4726" i="187"/>
  <c r="F4725" i="187"/>
  <c r="C4725" i="187"/>
  <c r="F4724" i="187"/>
  <c r="C4724" i="187"/>
  <c r="F4723" i="187"/>
  <c r="C4723" i="187"/>
  <c r="F4722" i="187"/>
  <c r="C4722" i="187"/>
  <c r="F4721" i="187"/>
  <c r="C4721" i="187"/>
  <c r="F4720" i="187"/>
  <c r="C4720" i="187"/>
  <c r="F4719" i="187"/>
  <c r="C4719" i="187"/>
  <c r="C4716" i="187"/>
  <c r="F4715" i="187"/>
  <c r="C4715" i="187"/>
  <c r="F4714" i="187"/>
  <c r="C4714" i="187"/>
  <c r="F4713" i="187"/>
  <c r="C4713" i="187"/>
  <c r="F4712" i="187"/>
  <c r="C4712" i="187"/>
  <c r="F4711" i="187"/>
  <c r="C4711" i="187"/>
  <c r="F4710" i="187"/>
  <c r="C4710" i="187"/>
  <c r="F4709" i="187"/>
  <c r="C4709" i="187"/>
  <c r="F4708" i="187"/>
  <c r="C4708" i="187"/>
  <c r="F4707" i="187"/>
  <c r="C4707" i="187"/>
  <c r="C4706" i="187"/>
  <c r="C4704" i="187"/>
  <c r="C4703" i="187"/>
  <c r="F4702" i="187"/>
  <c r="C4702" i="187"/>
  <c r="F4701" i="187"/>
  <c r="C4701" i="187"/>
  <c r="F4700" i="187"/>
  <c r="C4700" i="187"/>
  <c r="F4699" i="187"/>
  <c r="C4699" i="187"/>
  <c r="F4698" i="187"/>
  <c r="C4698" i="187"/>
  <c r="F4697" i="187"/>
  <c r="C4697" i="187"/>
  <c r="F4696" i="187"/>
  <c r="C4696" i="187"/>
  <c r="F4695" i="187"/>
  <c r="C4695" i="187"/>
  <c r="F4694" i="187"/>
  <c r="C4694" i="187"/>
  <c r="F4693" i="187"/>
  <c r="C4693" i="187"/>
  <c r="C4692" i="187"/>
  <c r="F4691" i="187"/>
  <c r="C4691" i="187"/>
  <c r="F4690" i="187"/>
  <c r="C4690" i="187"/>
  <c r="F4689" i="187"/>
  <c r="C4689" i="187"/>
  <c r="F4688" i="187"/>
  <c r="C4688" i="187"/>
  <c r="F4687" i="187"/>
  <c r="C4687" i="187"/>
  <c r="F4686" i="187"/>
  <c r="C4686" i="187"/>
  <c r="F4685" i="187"/>
  <c r="C4685" i="187"/>
  <c r="F4684" i="187"/>
  <c r="C4684" i="187"/>
  <c r="F4683" i="187"/>
  <c r="C4683" i="187"/>
  <c r="C4682" i="187"/>
  <c r="C4681" i="187"/>
  <c r="C4680" i="187"/>
  <c r="F4679" i="187"/>
  <c r="C4679" i="187"/>
  <c r="F4678" i="187"/>
  <c r="C4678" i="187"/>
  <c r="F4677" i="187"/>
  <c r="C4677" i="187"/>
  <c r="F4676" i="187"/>
  <c r="C4676" i="187"/>
  <c r="F4675" i="187"/>
  <c r="C4675" i="187"/>
  <c r="F4674" i="187"/>
  <c r="C4674" i="187"/>
  <c r="F4673" i="187"/>
  <c r="C4673" i="187"/>
  <c r="F4672" i="187"/>
  <c r="C4672" i="187"/>
  <c r="C4669" i="187"/>
  <c r="F4668" i="187"/>
  <c r="C4668" i="187"/>
  <c r="F4667" i="187"/>
  <c r="C4667" i="187"/>
  <c r="F4666" i="187"/>
  <c r="C4666" i="187"/>
  <c r="F4665" i="187"/>
  <c r="C4665" i="187"/>
  <c r="F4664" i="187"/>
  <c r="C4664" i="187"/>
  <c r="F4663" i="187"/>
  <c r="C4663" i="187"/>
  <c r="F4662" i="187"/>
  <c r="C4662" i="187"/>
  <c r="F4661" i="187"/>
  <c r="C4661" i="187"/>
  <c r="F4660" i="187"/>
  <c r="C4660" i="187"/>
  <c r="C4659" i="187"/>
  <c r="C4657" i="187"/>
  <c r="C4656" i="187"/>
  <c r="F4655" i="187"/>
  <c r="C4655" i="187"/>
  <c r="F4654" i="187"/>
  <c r="C4654" i="187"/>
  <c r="F4653" i="187"/>
  <c r="C4653" i="187"/>
  <c r="F4652" i="187"/>
  <c r="C4652" i="187"/>
  <c r="F4651" i="187"/>
  <c r="C4651" i="187"/>
  <c r="F4650" i="187"/>
  <c r="C4650" i="187"/>
  <c r="F4649" i="187"/>
  <c r="C4649" i="187"/>
  <c r="F4648" i="187"/>
  <c r="C4648" i="187"/>
  <c r="F4647" i="187"/>
  <c r="C4647" i="187"/>
  <c r="F4646" i="187"/>
  <c r="C4646" i="187"/>
  <c r="C4645" i="187"/>
  <c r="F4644" i="187"/>
  <c r="C4644" i="187"/>
  <c r="F4643" i="187"/>
  <c r="C4643" i="187"/>
  <c r="F4642" i="187"/>
  <c r="C4642" i="187"/>
  <c r="F4641" i="187"/>
  <c r="C4641" i="187"/>
  <c r="F4640" i="187"/>
  <c r="C4640" i="187"/>
  <c r="F4639" i="187"/>
  <c r="C4639" i="187"/>
  <c r="F4638" i="187"/>
  <c r="C4638" i="187"/>
  <c r="F4637" i="187"/>
  <c r="C4637" i="187"/>
  <c r="F4636" i="187"/>
  <c r="C4636" i="187"/>
  <c r="C4635" i="187"/>
  <c r="C4634" i="187"/>
  <c r="C4633" i="187"/>
  <c r="F4632" i="187"/>
  <c r="C4632" i="187"/>
  <c r="F4631" i="187"/>
  <c r="C4631" i="187"/>
  <c r="F4630" i="187"/>
  <c r="C4630" i="187"/>
  <c r="F4629" i="187"/>
  <c r="C4629" i="187"/>
  <c r="F4628" i="187"/>
  <c r="C4628" i="187"/>
  <c r="F4627" i="187"/>
  <c r="C4627" i="187"/>
  <c r="F4626" i="187"/>
  <c r="C4626" i="187"/>
  <c r="F4625" i="187"/>
  <c r="C4625" i="187"/>
  <c r="C4622" i="187"/>
  <c r="F4621" i="187"/>
  <c r="C4621" i="187"/>
  <c r="F4620" i="187"/>
  <c r="C4620" i="187"/>
  <c r="F4619" i="187"/>
  <c r="C4619" i="187"/>
  <c r="F4618" i="187"/>
  <c r="C4618" i="187"/>
  <c r="F4617" i="187"/>
  <c r="C4617" i="187"/>
  <c r="F4616" i="187"/>
  <c r="C4616" i="187"/>
  <c r="F4615" i="187"/>
  <c r="C4615" i="187"/>
  <c r="F4614" i="187"/>
  <c r="C4614" i="187"/>
  <c r="F4613" i="187"/>
  <c r="C4613" i="187"/>
  <c r="C4612" i="187"/>
  <c r="C4610" i="187"/>
  <c r="B508" i="188"/>
  <c r="C4609" i="187"/>
  <c r="B507" i="188" s="1"/>
  <c r="F4608" i="187"/>
  <c r="C4608" i="187"/>
  <c r="B506" i="188"/>
  <c r="F4607" i="187"/>
  <c r="C4607" i="187"/>
  <c r="B505" i="188" s="1"/>
  <c r="F4606" i="187"/>
  <c r="C4606" i="187"/>
  <c r="B504" i="188" s="1"/>
  <c r="F4605" i="187"/>
  <c r="C4605" i="187"/>
  <c r="B503" i="188"/>
  <c r="F4604" i="187"/>
  <c r="C4604" i="187"/>
  <c r="B502" i="188" s="1"/>
  <c r="F4603" i="187"/>
  <c r="C4603" i="187"/>
  <c r="B501" i="188" s="1"/>
  <c r="F4602" i="187"/>
  <c r="C4602" i="187"/>
  <c r="B500" i="188" s="1"/>
  <c r="F4601" i="187"/>
  <c r="C4601" i="187"/>
  <c r="B499" i="188" s="1"/>
  <c r="F4600" i="187"/>
  <c r="C4600" i="187"/>
  <c r="B498" i="188" s="1"/>
  <c r="F4599" i="187"/>
  <c r="C4599" i="187"/>
  <c r="B497" i="188"/>
  <c r="C4598" i="187"/>
  <c r="B496" i="188" s="1"/>
  <c r="F4597" i="187"/>
  <c r="C4597" i="187"/>
  <c r="B495" i="188"/>
  <c r="F4596" i="187"/>
  <c r="C4596" i="187"/>
  <c r="B494" i="188" s="1"/>
  <c r="F4595" i="187"/>
  <c r="C4595" i="187"/>
  <c r="B493" i="188" s="1"/>
  <c r="F4594" i="187"/>
  <c r="C4594" i="187"/>
  <c r="B492" i="188"/>
  <c r="F4593" i="187"/>
  <c r="C4593" i="187"/>
  <c r="B491" i="188" s="1"/>
  <c r="F4592" i="187"/>
  <c r="C4592" i="187"/>
  <c r="B490" i="188"/>
  <c r="F4591" i="187"/>
  <c r="C4591" i="187"/>
  <c r="B489" i="188" s="1"/>
  <c r="F4590" i="187"/>
  <c r="C4590" i="187"/>
  <c r="B488" i="188" s="1"/>
  <c r="F4589" i="187"/>
  <c r="C4589" i="187"/>
  <c r="B487" i="188"/>
  <c r="C4588" i="187"/>
  <c r="B486" i="188" s="1"/>
  <c r="C4587" i="187"/>
  <c r="B485" i="188"/>
  <c r="C4586" i="187"/>
  <c r="B484" i="188" s="1"/>
  <c r="F4585" i="187"/>
  <c r="C4585" i="187"/>
  <c r="B483" i="188" s="1"/>
  <c r="F4584" i="187"/>
  <c r="C4584" i="187"/>
  <c r="B482" i="188"/>
  <c r="F4583" i="187"/>
  <c r="C4583" i="187"/>
  <c r="B481" i="188"/>
  <c r="F4582" i="187"/>
  <c r="C4582" i="187"/>
  <c r="B480" i="188" s="1"/>
  <c r="F4581" i="187"/>
  <c r="C4581" i="187"/>
  <c r="B479" i="188"/>
  <c r="F4580" i="187"/>
  <c r="C4580" i="187"/>
  <c r="B478" i="188"/>
  <c r="F4579" i="187"/>
  <c r="C4579" i="187"/>
  <c r="B477" i="188"/>
  <c r="F4578" i="187"/>
  <c r="C4578" i="187"/>
  <c r="B476" i="188" s="1"/>
  <c r="C4575" i="187"/>
  <c r="B473" i="188"/>
  <c r="F4574" i="187"/>
  <c r="C4574" i="187"/>
  <c r="B472" i="188" s="1"/>
  <c r="F4573" i="187"/>
  <c r="C4573" i="187"/>
  <c r="B471" i="188" s="1"/>
  <c r="F4572" i="187"/>
  <c r="C4572" i="187"/>
  <c r="B470" i="188"/>
  <c r="F4571" i="187"/>
  <c r="C4571" i="187"/>
  <c r="B469" i="188" s="1"/>
  <c r="F4570" i="187"/>
  <c r="C4570" i="187"/>
  <c r="B468" i="188" s="1"/>
  <c r="F4569" i="187"/>
  <c r="C4569" i="187"/>
  <c r="B467" i="188" s="1"/>
  <c r="F4568" i="187"/>
  <c r="C4568" i="187"/>
  <c r="B466" i="188" s="1"/>
  <c r="F4567" i="187"/>
  <c r="C4567" i="187"/>
  <c r="B465" i="188" s="1"/>
  <c r="F4566" i="187"/>
  <c r="C4566" i="187"/>
  <c r="B464" i="188"/>
  <c r="C4565" i="187"/>
  <c r="B463" i="188" s="1"/>
  <c r="C4562" i="187"/>
  <c r="C4561" i="187"/>
  <c r="C4560" i="187"/>
  <c r="C4559" i="187"/>
  <c r="C4558" i="187"/>
  <c r="C4557" i="187"/>
  <c r="C4556" i="187"/>
  <c r="C4555" i="187"/>
  <c r="C4554" i="187"/>
  <c r="C4553" i="187"/>
  <c r="C4552" i="187"/>
  <c r="C4551" i="187"/>
  <c r="C4550" i="187"/>
  <c r="C4549" i="187"/>
  <c r="C4548" i="187"/>
  <c r="C4547" i="187"/>
  <c r="C4546" i="187"/>
  <c r="C4545" i="187"/>
  <c r="C4544" i="187"/>
  <c r="C4543" i="187"/>
  <c r="C4542" i="187"/>
  <c r="C4541" i="187"/>
  <c r="C4540" i="187"/>
  <c r="C4539" i="187"/>
  <c r="C4538" i="187"/>
  <c r="C4537" i="187"/>
  <c r="C4536" i="187"/>
  <c r="C4535" i="187"/>
  <c r="C4534" i="187"/>
  <c r="C4533" i="187"/>
  <c r="C4532" i="187"/>
  <c r="C4531" i="187"/>
  <c r="C4529" i="187"/>
  <c r="C4528" i="187"/>
  <c r="F4527" i="187"/>
  <c r="C4527" i="187"/>
  <c r="F4526" i="187"/>
  <c r="C4526" i="187"/>
  <c r="F4525" i="187"/>
  <c r="C4525" i="187"/>
  <c r="F4524" i="187"/>
  <c r="C4524" i="187"/>
  <c r="F4523" i="187"/>
  <c r="C4523" i="187"/>
  <c r="F4522" i="187"/>
  <c r="C4522" i="187"/>
  <c r="F4521" i="187"/>
  <c r="C4521" i="187"/>
  <c r="F4520" i="187"/>
  <c r="C4520" i="187"/>
  <c r="F4519" i="187"/>
  <c r="C4519" i="187"/>
  <c r="F4518" i="187"/>
  <c r="C4518" i="187"/>
  <c r="C4517" i="187"/>
  <c r="F4516" i="187"/>
  <c r="C4516" i="187"/>
  <c r="F4515" i="187"/>
  <c r="C4515" i="187"/>
  <c r="C4514" i="187"/>
  <c r="C4513" i="187"/>
  <c r="C4512" i="187"/>
  <c r="F4511" i="187"/>
  <c r="C4511" i="187"/>
  <c r="F4510" i="187"/>
  <c r="C4510" i="187"/>
  <c r="F4509" i="187"/>
  <c r="C4509" i="187"/>
  <c r="F4508" i="187"/>
  <c r="C4508" i="187"/>
  <c r="F4507" i="187"/>
  <c r="C4507" i="187"/>
  <c r="F4506" i="187"/>
  <c r="C4506" i="187"/>
  <c r="F4505" i="187"/>
  <c r="C4505" i="187"/>
  <c r="F4504" i="187"/>
  <c r="C4504" i="187"/>
  <c r="F4503" i="187"/>
  <c r="C4503" i="187"/>
  <c r="F4502" i="187"/>
  <c r="C4502" i="187"/>
  <c r="C4501" i="187"/>
  <c r="F4500" i="187"/>
  <c r="C4500" i="187"/>
  <c r="F4499" i="187"/>
  <c r="C4499" i="187"/>
  <c r="C4498" i="187"/>
  <c r="C4496" i="187"/>
  <c r="C4495" i="187"/>
  <c r="F4494" i="187"/>
  <c r="C4494" i="187"/>
  <c r="F4493" i="187"/>
  <c r="C4493" i="187"/>
  <c r="F4492" i="187"/>
  <c r="C4492" i="187"/>
  <c r="F4491" i="187"/>
  <c r="C4491" i="187"/>
  <c r="F4490" i="187"/>
  <c r="C4490" i="187"/>
  <c r="F4489" i="187"/>
  <c r="C4489" i="187"/>
  <c r="F4488" i="187"/>
  <c r="C4488" i="187"/>
  <c r="F4487" i="187"/>
  <c r="C4487" i="187"/>
  <c r="F4486" i="187"/>
  <c r="C4486" i="187"/>
  <c r="F4485" i="187"/>
  <c r="C4485" i="187"/>
  <c r="C4484" i="187"/>
  <c r="F4483" i="187"/>
  <c r="C4483" i="187"/>
  <c r="F4482" i="187"/>
  <c r="C4482" i="187"/>
  <c r="C4481" i="187"/>
  <c r="C4480" i="187"/>
  <c r="C4479" i="187"/>
  <c r="F4478" i="187"/>
  <c r="C4478" i="187"/>
  <c r="F4477" i="187"/>
  <c r="C4477" i="187"/>
  <c r="F4476" i="187"/>
  <c r="C4476" i="187"/>
  <c r="F4475" i="187"/>
  <c r="C4475" i="187"/>
  <c r="F4474" i="187"/>
  <c r="C4474" i="187"/>
  <c r="F4473" i="187"/>
  <c r="C4473" i="187"/>
  <c r="F4472" i="187"/>
  <c r="C4472" i="187"/>
  <c r="F4471" i="187"/>
  <c r="C4471" i="187"/>
  <c r="F4470" i="187"/>
  <c r="C4470" i="187"/>
  <c r="F4469" i="187"/>
  <c r="C4469" i="187"/>
  <c r="C4468" i="187"/>
  <c r="F4467" i="187"/>
  <c r="C4467" i="187"/>
  <c r="F4466" i="187"/>
  <c r="C4466" i="187"/>
  <c r="C4465" i="187"/>
  <c r="C4463" i="187"/>
  <c r="C4462" i="187"/>
  <c r="F4461" i="187"/>
  <c r="C4461" i="187"/>
  <c r="F4460" i="187"/>
  <c r="C4460" i="187"/>
  <c r="F4459" i="187"/>
  <c r="C4459" i="187"/>
  <c r="F4458" i="187"/>
  <c r="C4458" i="187"/>
  <c r="F4457" i="187"/>
  <c r="C4457" i="187"/>
  <c r="F4456" i="187"/>
  <c r="C4456" i="187"/>
  <c r="F4455" i="187"/>
  <c r="C4455" i="187"/>
  <c r="F4454" i="187"/>
  <c r="C4454" i="187"/>
  <c r="F4453" i="187"/>
  <c r="C4453" i="187"/>
  <c r="F4452" i="187"/>
  <c r="C4452" i="187"/>
  <c r="C4451" i="187"/>
  <c r="F4450" i="187"/>
  <c r="C4450" i="187"/>
  <c r="F4449" i="187"/>
  <c r="C4449" i="187"/>
  <c r="C4448" i="187"/>
  <c r="C4447" i="187"/>
  <c r="C4446" i="187"/>
  <c r="F4445" i="187"/>
  <c r="C4445" i="187"/>
  <c r="F4444" i="187"/>
  <c r="C4444" i="187"/>
  <c r="F4443" i="187"/>
  <c r="C4443" i="187"/>
  <c r="F4442" i="187"/>
  <c r="C4442" i="187"/>
  <c r="F4441" i="187"/>
  <c r="C4441" i="187"/>
  <c r="F4440" i="187"/>
  <c r="C4440" i="187"/>
  <c r="F4439" i="187"/>
  <c r="C4439" i="187"/>
  <c r="F4438" i="187"/>
  <c r="C4438" i="187"/>
  <c r="F4437" i="187"/>
  <c r="C4437" i="187"/>
  <c r="F4436" i="187"/>
  <c r="C4436" i="187"/>
  <c r="C4435" i="187"/>
  <c r="F4434" i="187"/>
  <c r="C4434" i="187"/>
  <c r="F4433" i="187"/>
  <c r="C4433" i="187"/>
  <c r="C4432" i="187"/>
  <c r="C4430" i="187"/>
  <c r="C4429" i="187"/>
  <c r="F4428" i="187"/>
  <c r="C4428" i="187"/>
  <c r="F4427" i="187"/>
  <c r="C4427" i="187"/>
  <c r="F4426" i="187"/>
  <c r="C4426" i="187"/>
  <c r="F4425" i="187"/>
  <c r="C4425" i="187"/>
  <c r="F4424" i="187"/>
  <c r="C4424" i="187"/>
  <c r="F4423" i="187"/>
  <c r="C4423" i="187"/>
  <c r="F4422" i="187"/>
  <c r="C4422" i="187"/>
  <c r="F4421" i="187"/>
  <c r="C4421" i="187"/>
  <c r="F4420" i="187"/>
  <c r="C4420" i="187"/>
  <c r="F4419" i="187"/>
  <c r="C4419" i="187"/>
  <c r="C4418" i="187"/>
  <c r="F4417" i="187"/>
  <c r="C4417" i="187"/>
  <c r="F4416" i="187"/>
  <c r="C4416" i="187"/>
  <c r="C4415" i="187"/>
  <c r="C4414" i="187"/>
  <c r="C4413" i="187"/>
  <c r="F4412" i="187"/>
  <c r="C4412" i="187"/>
  <c r="F4411" i="187"/>
  <c r="C4411" i="187"/>
  <c r="F4410" i="187"/>
  <c r="C4410" i="187"/>
  <c r="F4409" i="187"/>
  <c r="C4409" i="187"/>
  <c r="F4408" i="187"/>
  <c r="C4408" i="187"/>
  <c r="F4407" i="187"/>
  <c r="C4407" i="187"/>
  <c r="F4406" i="187"/>
  <c r="C4406" i="187"/>
  <c r="F4405" i="187"/>
  <c r="C4405" i="187"/>
  <c r="F4404" i="187"/>
  <c r="C4404" i="187"/>
  <c r="F4403" i="187"/>
  <c r="C4403" i="187"/>
  <c r="C4402" i="187"/>
  <c r="F4401" i="187"/>
  <c r="C4401" i="187"/>
  <c r="F4400" i="187"/>
  <c r="C4400" i="187"/>
  <c r="C4399" i="187"/>
  <c r="C4397" i="187"/>
  <c r="C4396" i="187"/>
  <c r="F4395" i="187"/>
  <c r="C4395" i="187"/>
  <c r="F4394" i="187"/>
  <c r="C4394" i="187"/>
  <c r="F4393" i="187"/>
  <c r="C4393" i="187"/>
  <c r="F4392" i="187"/>
  <c r="C4392" i="187"/>
  <c r="F4391" i="187"/>
  <c r="C4391" i="187"/>
  <c r="F4390" i="187"/>
  <c r="C4390" i="187"/>
  <c r="F4389" i="187"/>
  <c r="C4389" i="187"/>
  <c r="F4388" i="187"/>
  <c r="C4388" i="187"/>
  <c r="F4387" i="187"/>
  <c r="C4387" i="187"/>
  <c r="F4386" i="187"/>
  <c r="C4386" i="187"/>
  <c r="C4385" i="187"/>
  <c r="F4384" i="187"/>
  <c r="C4384" i="187"/>
  <c r="F4383" i="187"/>
  <c r="C4383" i="187"/>
  <c r="C4382" i="187"/>
  <c r="C4381" i="187"/>
  <c r="C4380" i="187"/>
  <c r="F4379" i="187"/>
  <c r="C4379" i="187"/>
  <c r="F4378" i="187"/>
  <c r="C4378" i="187"/>
  <c r="F4377" i="187"/>
  <c r="C4377" i="187"/>
  <c r="F4376" i="187"/>
  <c r="C4376" i="187"/>
  <c r="F4375" i="187"/>
  <c r="C4375" i="187"/>
  <c r="F4374" i="187"/>
  <c r="C4374" i="187"/>
  <c r="F4373" i="187"/>
  <c r="C4373" i="187"/>
  <c r="F4372" i="187"/>
  <c r="C4372" i="187"/>
  <c r="F4371" i="187"/>
  <c r="C4371" i="187"/>
  <c r="F4370" i="187"/>
  <c r="C4370" i="187"/>
  <c r="C4369" i="187"/>
  <c r="F4368" i="187"/>
  <c r="C4368" i="187"/>
  <c r="F4367" i="187"/>
  <c r="C4367" i="187"/>
  <c r="C4366" i="187"/>
  <c r="C4364" i="187"/>
  <c r="C4363" i="187"/>
  <c r="F4362" i="187"/>
  <c r="C4362" i="187"/>
  <c r="F4361" i="187"/>
  <c r="C4361" i="187"/>
  <c r="F4360" i="187"/>
  <c r="C4360" i="187"/>
  <c r="F4359" i="187"/>
  <c r="C4359" i="187"/>
  <c r="F4358" i="187"/>
  <c r="C4358" i="187"/>
  <c r="F4357" i="187"/>
  <c r="C4357" i="187"/>
  <c r="F4356" i="187"/>
  <c r="C4356" i="187"/>
  <c r="F4355" i="187"/>
  <c r="C4355" i="187"/>
  <c r="F4354" i="187"/>
  <c r="C4354" i="187"/>
  <c r="F4353" i="187"/>
  <c r="C4353" i="187"/>
  <c r="C4352" i="187"/>
  <c r="F4351" i="187"/>
  <c r="C4351" i="187"/>
  <c r="F4350" i="187"/>
  <c r="C4350" i="187"/>
  <c r="C4349" i="187"/>
  <c r="C4348" i="187"/>
  <c r="C4347" i="187"/>
  <c r="F4346" i="187"/>
  <c r="C4346" i="187"/>
  <c r="F4345" i="187"/>
  <c r="C4345" i="187"/>
  <c r="F4344" i="187"/>
  <c r="C4344" i="187"/>
  <c r="F4343" i="187"/>
  <c r="C4343" i="187"/>
  <c r="F4342" i="187"/>
  <c r="C4342" i="187"/>
  <c r="F4341" i="187"/>
  <c r="C4341" i="187"/>
  <c r="F4340" i="187"/>
  <c r="C4340" i="187"/>
  <c r="F4339" i="187"/>
  <c r="C4339" i="187"/>
  <c r="F4338" i="187"/>
  <c r="C4338" i="187"/>
  <c r="F4337" i="187"/>
  <c r="C4337" i="187"/>
  <c r="C4336" i="187"/>
  <c r="F4335" i="187"/>
  <c r="C4335" i="187"/>
  <c r="F4334" i="187"/>
  <c r="C4334" i="187"/>
  <c r="C4333" i="187"/>
  <c r="C4331" i="187"/>
  <c r="C4330" i="187"/>
  <c r="F4329" i="187"/>
  <c r="C4329" i="187"/>
  <c r="F4328" i="187"/>
  <c r="C4328" i="187"/>
  <c r="F4327" i="187"/>
  <c r="C4327" i="187"/>
  <c r="F4326" i="187"/>
  <c r="C4326" i="187"/>
  <c r="F4325" i="187"/>
  <c r="C4325" i="187"/>
  <c r="F4324" i="187"/>
  <c r="C4324" i="187"/>
  <c r="F4323" i="187"/>
  <c r="C4323" i="187"/>
  <c r="F4322" i="187"/>
  <c r="C4322" i="187"/>
  <c r="F4321" i="187"/>
  <c r="C4321" i="187"/>
  <c r="F4320" i="187"/>
  <c r="C4320" i="187"/>
  <c r="C4319" i="187"/>
  <c r="F4318" i="187"/>
  <c r="C4318" i="187"/>
  <c r="F4317" i="187"/>
  <c r="C4317" i="187"/>
  <c r="C4316" i="187"/>
  <c r="C4315" i="187"/>
  <c r="C4314" i="187"/>
  <c r="F4313" i="187"/>
  <c r="C4313" i="187"/>
  <c r="F4312" i="187"/>
  <c r="C4312" i="187"/>
  <c r="F4311" i="187"/>
  <c r="C4311" i="187"/>
  <c r="F4310" i="187"/>
  <c r="C4310" i="187"/>
  <c r="F4309" i="187"/>
  <c r="C4309" i="187"/>
  <c r="F4308" i="187"/>
  <c r="C4308" i="187"/>
  <c r="F4307" i="187"/>
  <c r="C4307" i="187"/>
  <c r="F4306" i="187"/>
  <c r="C4306" i="187"/>
  <c r="F4305" i="187"/>
  <c r="C4305" i="187"/>
  <c r="F4304" i="187"/>
  <c r="C4304" i="187"/>
  <c r="C4303" i="187"/>
  <c r="F4302" i="187"/>
  <c r="C4302" i="187"/>
  <c r="F4301" i="187"/>
  <c r="C4301" i="187"/>
  <c r="C4300" i="187"/>
  <c r="C4298" i="187"/>
  <c r="C4297" i="187"/>
  <c r="F4296" i="187"/>
  <c r="C4296" i="187"/>
  <c r="F4295" i="187"/>
  <c r="C4295" i="187"/>
  <c r="F4294" i="187"/>
  <c r="C4294" i="187"/>
  <c r="F4293" i="187"/>
  <c r="C4293" i="187"/>
  <c r="F4292" i="187"/>
  <c r="C4292" i="187"/>
  <c r="F4291" i="187"/>
  <c r="C4291" i="187"/>
  <c r="F4290" i="187"/>
  <c r="C4290" i="187"/>
  <c r="F4289" i="187"/>
  <c r="C4289" i="187"/>
  <c r="F4288" i="187"/>
  <c r="C4288" i="187"/>
  <c r="F4287" i="187"/>
  <c r="C4287" i="187"/>
  <c r="C4286" i="187"/>
  <c r="F4285" i="187"/>
  <c r="C4285" i="187"/>
  <c r="F4284" i="187"/>
  <c r="C4284" i="187"/>
  <c r="C4283" i="187"/>
  <c r="C4282" i="187"/>
  <c r="C4281" i="187"/>
  <c r="F4280" i="187"/>
  <c r="C4280" i="187"/>
  <c r="F4279" i="187"/>
  <c r="C4279" i="187"/>
  <c r="F4278" i="187"/>
  <c r="C4278" i="187"/>
  <c r="F4277" i="187"/>
  <c r="C4277" i="187"/>
  <c r="F4276" i="187"/>
  <c r="C4276" i="187"/>
  <c r="F4275" i="187"/>
  <c r="C4275" i="187"/>
  <c r="F4274" i="187"/>
  <c r="C4274" i="187"/>
  <c r="F4273" i="187"/>
  <c r="C4273" i="187"/>
  <c r="F4272" i="187"/>
  <c r="C4272" i="187"/>
  <c r="F4271" i="187"/>
  <c r="C4271" i="187"/>
  <c r="C4270" i="187"/>
  <c r="F4269" i="187"/>
  <c r="C4269" i="187"/>
  <c r="F4268" i="187"/>
  <c r="C4268" i="187"/>
  <c r="C4267" i="187"/>
  <c r="C4265" i="187"/>
  <c r="B460" i="188" s="1"/>
  <c r="C4264" i="187"/>
  <c r="B459" i="188" s="1"/>
  <c r="F4263" i="187"/>
  <c r="C4263" i="187"/>
  <c r="B458" i="188" s="1"/>
  <c r="F4262" i="187"/>
  <c r="C4262" i="187"/>
  <c r="B457" i="188"/>
  <c r="F4261" i="187"/>
  <c r="C4261" i="187"/>
  <c r="B456" i="188" s="1"/>
  <c r="F4260" i="187"/>
  <c r="C4260" i="187"/>
  <c r="B455" i="188" s="1"/>
  <c r="F4259" i="187"/>
  <c r="C4259" i="187"/>
  <c r="B454" i="188"/>
  <c r="F4258" i="187"/>
  <c r="C4258" i="187"/>
  <c r="B453" i="188" s="1"/>
  <c r="F4257" i="187"/>
  <c r="C4257" i="187"/>
  <c r="B452" i="188" s="1"/>
  <c r="F4256" i="187"/>
  <c r="C4256" i="187"/>
  <c r="B451" i="188" s="1"/>
  <c r="F4255" i="187"/>
  <c r="C4255" i="187"/>
  <c r="B450" i="188"/>
  <c r="F4254" i="187"/>
  <c r="C4254" i="187"/>
  <c r="B449" i="188" s="1"/>
  <c r="C4253" i="187"/>
  <c r="B448" i="188" s="1"/>
  <c r="F4252" i="187"/>
  <c r="C4252" i="187"/>
  <c r="B447" i="188" s="1"/>
  <c r="F4251" i="187"/>
  <c r="C4251" i="187"/>
  <c r="B446" i="188" s="1"/>
  <c r="C4250" i="187"/>
  <c r="B445" i="188" s="1"/>
  <c r="C4249" i="187"/>
  <c r="B444" i="188"/>
  <c r="C4248" i="187"/>
  <c r="B443" i="188" s="1"/>
  <c r="F4247" i="187"/>
  <c r="C4247" i="187"/>
  <c r="B442" i="188"/>
  <c r="F4246" i="187"/>
  <c r="C4246" i="187"/>
  <c r="B441" i="188"/>
  <c r="F4245" i="187"/>
  <c r="C4245" i="187"/>
  <c r="B440" i="188" s="1"/>
  <c r="F4244" i="187"/>
  <c r="C4244" i="187"/>
  <c r="B439" i="188"/>
  <c r="F4243" i="187"/>
  <c r="C4243" i="187"/>
  <c r="B438" i="188"/>
  <c r="F4242" i="187"/>
  <c r="C4242" i="187"/>
  <c r="B437" i="188" s="1"/>
  <c r="F4241" i="187"/>
  <c r="C4241" i="187"/>
  <c r="B436" i="188" s="1"/>
  <c r="F4240" i="187"/>
  <c r="C4240" i="187"/>
  <c r="B435" i="188" s="1"/>
  <c r="F4239" i="187"/>
  <c r="C4239" i="187"/>
  <c r="B434" i="188"/>
  <c r="F4238" i="187"/>
  <c r="C4238" i="187"/>
  <c r="B433" i="188"/>
  <c r="C4237" i="187"/>
  <c r="B432" i="188" s="1"/>
  <c r="F4236" i="187"/>
  <c r="C4236" i="187"/>
  <c r="B431" i="188"/>
  <c r="F4235" i="187"/>
  <c r="C4235" i="187"/>
  <c r="B430" i="188"/>
  <c r="C4234" i="187"/>
  <c r="B429" i="188" s="1"/>
  <c r="C4231" i="187"/>
  <c r="C4230" i="187"/>
  <c r="C4229" i="187"/>
  <c r="C4228" i="187"/>
  <c r="C4227" i="187"/>
  <c r="C4226" i="187"/>
  <c r="C4225" i="187"/>
  <c r="C4224" i="187"/>
  <c r="C4223" i="187"/>
  <c r="C4222" i="187"/>
  <c r="C4221" i="187"/>
  <c r="C4220" i="187"/>
  <c r="C4219" i="187"/>
  <c r="C4218" i="187"/>
  <c r="C4217" i="187"/>
  <c r="C4216" i="187"/>
  <c r="C4215" i="187"/>
  <c r="C4214" i="187"/>
  <c r="C4213" i="187"/>
  <c r="C4212" i="187"/>
  <c r="C4211" i="187"/>
  <c r="C4210" i="187"/>
  <c r="C4209" i="187"/>
  <c r="C4208" i="187"/>
  <c r="C4207" i="187"/>
  <c r="C4206" i="187"/>
  <c r="C4205" i="187"/>
  <c r="C4204" i="187"/>
  <c r="C4203" i="187"/>
  <c r="C4202" i="187"/>
  <c r="C4201" i="187"/>
  <c r="C4200" i="187"/>
  <c r="C4198" i="187"/>
  <c r="C4197" i="187"/>
  <c r="F4196" i="187"/>
  <c r="C4196" i="187"/>
  <c r="F4195" i="187"/>
  <c r="C4195" i="187"/>
  <c r="F4194" i="187"/>
  <c r="C4194" i="187"/>
  <c r="F4193" i="187"/>
  <c r="C4193" i="187"/>
  <c r="F4192" i="187"/>
  <c r="C4192" i="187"/>
  <c r="F4191" i="187"/>
  <c r="C4191" i="187"/>
  <c r="F4190" i="187"/>
  <c r="C4190" i="187"/>
  <c r="F4189" i="187"/>
  <c r="C4189" i="187"/>
  <c r="F4188" i="187"/>
  <c r="C4188" i="187"/>
  <c r="F4187" i="187"/>
  <c r="C4187" i="187"/>
  <c r="C4186" i="187"/>
  <c r="F4185" i="187"/>
  <c r="C4185" i="187"/>
  <c r="F4184" i="187"/>
  <c r="C4184" i="187"/>
  <c r="C4183" i="187"/>
  <c r="C4182" i="187"/>
  <c r="C4181" i="187"/>
  <c r="F4180" i="187"/>
  <c r="C4180" i="187"/>
  <c r="F4179" i="187"/>
  <c r="C4179" i="187"/>
  <c r="F4178" i="187"/>
  <c r="C4178" i="187"/>
  <c r="F4177" i="187"/>
  <c r="C4177" i="187"/>
  <c r="F4176" i="187"/>
  <c r="C4176" i="187"/>
  <c r="F4175" i="187"/>
  <c r="C4175" i="187"/>
  <c r="F4174" i="187"/>
  <c r="C4174" i="187"/>
  <c r="F4173" i="187"/>
  <c r="C4173" i="187"/>
  <c r="F4172" i="187"/>
  <c r="C4172" i="187"/>
  <c r="F4171" i="187"/>
  <c r="C4171" i="187"/>
  <c r="C4170" i="187"/>
  <c r="F4169" i="187"/>
  <c r="C4169" i="187"/>
  <c r="F4168" i="187"/>
  <c r="C4168" i="187"/>
  <c r="C4167" i="187"/>
  <c r="C4165" i="187"/>
  <c r="C4164" i="187"/>
  <c r="F4163" i="187"/>
  <c r="C4163" i="187"/>
  <c r="F4162" i="187"/>
  <c r="C4162" i="187"/>
  <c r="F4161" i="187"/>
  <c r="C4161" i="187"/>
  <c r="F4160" i="187"/>
  <c r="C4160" i="187"/>
  <c r="F4159" i="187"/>
  <c r="C4159" i="187"/>
  <c r="F4158" i="187"/>
  <c r="C4158" i="187"/>
  <c r="F4157" i="187"/>
  <c r="C4157" i="187"/>
  <c r="F4156" i="187"/>
  <c r="C4156" i="187"/>
  <c r="F4155" i="187"/>
  <c r="C4155" i="187"/>
  <c r="F4154" i="187"/>
  <c r="C4154" i="187"/>
  <c r="C4153" i="187"/>
  <c r="F4152" i="187"/>
  <c r="C4152" i="187"/>
  <c r="F4151" i="187"/>
  <c r="C4151" i="187"/>
  <c r="C4150" i="187"/>
  <c r="C4149" i="187"/>
  <c r="C4148" i="187"/>
  <c r="F4147" i="187"/>
  <c r="C4147" i="187"/>
  <c r="F4146" i="187"/>
  <c r="C4146" i="187"/>
  <c r="F4145" i="187"/>
  <c r="C4145" i="187"/>
  <c r="F4144" i="187"/>
  <c r="C4144" i="187"/>
  <c r="F4143" i="187"/>
  <c r="C4143" i="187"/>
  <c r="F4142" i="187"/>
  <c r="C4142" i="187"/>
  <c r="F4141" i="187"/>
  <c r="C4141" i="187"/>
  <c r="F4140" i="187"/>
  <c r="C4140" i="187"/>
  <c r="F4139" i="187"/>
  <c r="C4139" i="187"/>
  <c r="F4138" i="187"/>
  <c r="C4138" i="187"/>
  <c r="C4137" i="187"/>
  <c r="F4136" i="187"/>
  <c r="C4136" i="187"/>
  <c r="F4135" i="187"/>
  <c r="C4135" i="187"/>
  <c r="C4134" i="187"/>
  <c r="C4132" i="187"/>
  <c r="C4131" i="187"/>
  <c r="F4130" i="187"/>
  <c r="C4130" i="187"/>
  <c r="F4129" i="187"/>
  <c r="C4129" i="187"/>
  <c r="F4128" i="187"/>
  <c r="C4128" i="187"/>
  <c r="F4127" i="187"/>
  <c r="C4127" i="187"/>
  <c r="F4126" i="187"/>
  <c r="C4126" i="187"/>
  <c r="F4125" i="187"/>
  <c r="C4125" i="187"/>
  <c r="F4124" i="187"/>
  <c r="C4124" i="187"/>
  <c r="F4123" i="187"/>
  <c r="C4123" i="187"/>
  <c r="F4122" i="187"/>
  <c r="C4122" i="187"/>
  <c r="F4121" i="187"/>
  <c r="C4121" i="187"/>
  <c r="C4120" i="187"/>
  <c r="F4119" i="187"/>
  <c r="C4119" i="187"/>
  <c r="F4118" i="187"/>
  <c r="C4118" i="187"/>
  <c r="C4117" i="187"/>
  <c r="C4116" i="187"/>
  <c r="C4115" i="187"/>
  <c r="F4114" i="187"/>
  <c r="C4114" i="187"/>
  <c r="F4113" i="187"/>
  <c r="C4113" i="187"/>
  <c r="F4112" i="187"/>
  <c r="C4112" i="187"/>
  <c r="F4111" i="187"/>
  <c r="C4111" i="187"/>
  <c r="F4110" i="187"/>
  <c r="C4110" i="187"/>
  <c r="F4109" i="187"/>
  <c r="C4109" i="187"/>
  <c r="F4108" i="187"/>
  <c r="C4108" i="187"/>
  <c r="F4107" i="187"/>
  <c r="C4107" i="187"/>
  <c r="F4106" i="187"/>
  <c r="C4106" i="187"/>
  <c r="F4105" i="187"/>
  <c r="C4105" i="187"/>
  <c r="C4104" i="187"/>
  <c r="F4103" i="187"/>
  <c r="C4103" i="187"/>
  <c r="F4102" i="187"/>
  <c r="C4102" i="187"/>
  <c r="C4101" i="187"/>
  <c r="C4099" i="187"/>
  <c r="C4098" i="187"/>
  <c r="F4097" i="187"/>
  <c r="C4097" i="187"/>
  <c r="F4096" i="187"/>
  <c r="C4096" i="187"/>
  <c r="F4095" i="187"/>
  <c r="C4095" i="187"/>
  <c r="F4094" i="187"/>
  <c r="C4094" i="187"/>
  <c r="F4093" i="187"/>
  <c r="C4093" i="187"/>
  <c r="F4092" i="187"/>
  <c r="C4092" i="187"/>
  <c r="F4091" i="187"/>
  <c r="C4091" i="187"/>
  <c r="F4090" i="187"/>
  <c r="C4090" i="187"/>
  <c r="F4089" i="187"/>
  <c r="C4089" i="187"/>
  <c r="F4088" i="187"/>
  <c r="C4088" i="187"/>
  <c r="C4087" i="187"/>
  <c r="F4086" i="187"/>
  <c r="C4086" i="187"/>
  <c r="F4085" i="187"/>
  <c r="C4085" i="187"/>
  <c r="C4084" i="187"/>
  <c r="C4083" i="187"/>
  <c r="C4082" i="187"/>
  <c r="F4081" i="187"/>
  <c r="C4081" i="187"/>
  <c r="F4080" i="187"/>
  <c r="C4080" i="187"/>
  <c r="F4079" i="187"/>
  <c r="C4079" i="187"/>
  <c r="F4078" i="187"/>
  <c r="C4078" i="187"/>
  <c r="F4077" i="187"/>
  <c r="C4077" i="187"/>
  <c r="F4076" i="187"/>
  <c r="C4076" i="187"/>
  <c r="F4075" i="187"/>
  <c r="C4075" i="187"/>
  <c r="F4074" i="187"/>
  <c r="C4074" i="187"/>
  <c r="F4073" i="187"/>
  <c r="C4073" i="187"/>
  <c r="F4072" i="187"/>
  <c r="C4072" i="187"/>
  <c r="C4071" i="187"/>
  <c r="F4070" i="187"/>
  <c r="C4070" i="187"/>
  <c r="F4069" i="187"/>
  <c r="C4069" i="187"/>
  <c r="C4068" i="187"/>
  <c r="C4066" i="187"/>
  <c r="C4065" i="187"/>
  <c r="F4064" i="187"/>
  <c r="C4064" i="187"/>
  <c r="F4063" i="187"/>
  <c r="C4063" i="187"/>
  <c r="F4062" i="187"/>
  <c r="C4062" i="187"/>
  <c r="F4061" i="187"/>
  <c r="C4061" i="187"/>
  <c r="F4060" i="187"/>
  <c r="C4060" i="187"/>
  <c r="F4059" i="187"/>
  <c r="C4059" i="187"/>
  <c r="F4058" i="187"/>
  <c r="C4058" i="187"/>
  <c r="F4057" i="187"/>
  <c r="C4057" i="187"/>
  <c r="F4056" i="187"/>
  <c r="C4056" i="187"/>
  <c r="F4055" i="187"/>
  <c r="C4055" i="187"/>
  <c r="C4054" i="187"/>
  <c r="F4053" i="187"/>
  <c r="C4053" i="187"/>
  <c r="F4052" i="187"/>
  <c r="C4052" i="187"/>
  <c r="C4051" i="187"/>
  <c r="C4050" i="187"/>
  <c r="C4049" i="187"/>
  <c r="F4048" i="187"/>
  <c r="C4048" i="187"/>
  <c r="F4047" i="187"/>
  <c r="C4047" i="187"/>
  <c r="F4046" i="187"/>
  <c r="C4046" i="187"/>
  <c r="F4045" i="187"/>
  <c r="C4045" i="187"/>
  <c r="F4044" i="187"/>
  <c r="C4044" i="187"/>
  <c r="F4043" i="187"/>
  <c r="C4043" i="187"/>
  <c r="F4042" i="187"/>
  <c r="C4042" i="187"/>
  <c r="F4041" i="187"/>
  <c r="C4041" i="187"/>
  <c r="F4040" i="187"/>
  <c r="C4040" i="187"/>
  <c r="F4039" i="187"/>
  <c r="C4039" i="187"/>
  <c r="C4038" i="187"/>
  <c r="F4037" i="187"/>
  <c r="C4037" i="187"/>
  <c r="F4036" i="187"/>
  <c r="C4036" i="187"/>
  <c r="C4035" i="187"/>
  <c r="C4033" i="187"/>
  <c r="C4032" i="187"/>
  <c r="F4031" i="187"/>
  <c r="C4031" i="187"/>
  <c r="F4030" i="187"/>
  <c r="C4030" i="187"/>
  <c r="F4029" i="187"/>
  <c r="C4029" i="187"/>
  <c r="F4028" i="187"/>
  <c r="C4028" i="187"/>
  <c r="F4027" i="187"/>
  <c r="C4027" i="187"/>
  <c r="F4026" i="187"/>
  <c r="C4026" i="187"/>
  <c r="F4025" i="187"/>
  <c r="C4025" i="187"/>
  <c r="F4024" i="187"/>
  <c r="C4024" i="187"/>
  <c r="F4023" i="187"/>
  <c r="C4023" i="187"/>
  <c r="F4022" i="187"/>
  <c r="C4022" i="187"/>
  <c r="C4021" i="187"/>
  <c r="F4020" i="187"/>
  <c r="C4020" i="187"/>
  <c r="F4019" i="187"/>
  <c r="C4019" i="187"/>
  <c r="C4018" i="187"/>
  <c r="C4017" i="187"/>
  <c r="C4016" i="187"/>
  <c r="F4015" i="187"/>
  <c r="C4015" i="187"/>
  <c r="F4014" i="187"/>
  <c r="C4014" i="187"/>
  <c r="F4013" i="187"/>
  <c r="C4013" i="187"/>
  <c r="F4012" i="187"/>
  <c r="C4012" i="187"/>
  <c r="F4011" i="187"/>
  <c r="C4011" i="187"/>
  <c r="F4010" i="187"/>
  <c r="C4010" i="187"/>
  <c r="F4009" i="187"/>
  <c r="C4009" i="187"/>
  <c r="F4008" i="187"/>
  <c r="C4008" i="187"/>
  <c r="F4007" i="187"/>
  <c r="C4007" i="187"/>
  <c r="F4006" i="187"/>
  <c r="C4006" i="187"/>
  <c r="C4005" i="187"/>
  <c r="F4004" i="187"/>
  <c r="C4004" i="187"/>
  <c r="F4003" i="187"/>
  <c r="C4003" i="187"/>
  <c r="C4002" i="187"/>
  <c r="C4000" i="187"/>
  <c r="C3999" i="187"/>
  <c r="F3998" i="187"/>
  <c r="C3998" i="187"/>
  <c r="F3997" i="187"/>
  <c r="C3997" i="187"/>
  <c r="F3996" i="187"/>
  <c r="C3996" i="187"/>
  <c r="F3995" i="187"/>
  <c r="C3995" i="187"/>
  <c r="F3994" i="187"/>
  <c r="C3994" i="187"/>
  <c r="F3993" i="187"/>
  <c r="C3993" i="187"/>
  <c r="F3992" i="187"/>
  <c r="C3992" i="187"/>
  <c r="F3991" i="187"/>
  <c r="C3991" i="187"/>
  <c r="F3990" i="187"/>
  <c r="C3990" i="187"/>
  <c r="F3989" i="187"/>
  <c r="C3989" i="187"/>
  <c r="C3988" i="187"/>
  <c r="F3987" i="187"/>
  <c r="C3987" i="187"/>
  <c r="F3986" i="187"/>
  <c r="C3986" i="187"/>
  <c r="C3985" i="187"/>
  <c r="C3984" i="187"/>
  <c r="C3983" i="187"/>
  <c r="F3982" i="187"/>
  <c r="C3982" i="187"/>
  <c r="F3981" i="187"/>
  <c r="C3981" i="187"/>
  <c r="F3980" i="187"/>
  <c r="C3980" i="187"/>
  <c r="F3979" i="187"/>
  <c r="C3979" i="187"/>
  <c r="F3978" i="187"/>
  <c r="C3978" i="187"/>
  <c r="F3977" i="187"/>
  <c r="C3977" i="187"/>
  <c r="F3976" i="187"/>
  <c r="C3976" i="187"/>
  <c r="F3975" i="187"/>
  <c r="C3975" i="187"/>
  <c r="F3974" i="187"/>
  <c r="C3974" i="187"/>
  <c r="F3973" i="187"/>
  <c r="C3973" i="187"/>
  <c r="C3972" i="187"/>
  <c r="F3971" i="187"/>
  <c r="C3971" i="187"/>
  <c r="F3970" i="187"/>
  <c r="C3970" i="187"/>
  <c r="C3969" i="187"/>
  <c r="C3967" i="187"/>
  <c r="C3966" i="187"/>
  <c r="F3965" i="187"/>
  <c r="C3965" i="187"/>
  <c r="F3964" i="187"/>
  <c r="C3964" i="187"/>
  <c r="F3963" i="187"/>
  <c r="C3963" i="187"/>
  <c r="F3962" i="187"/>
  <c r="C3962" i="187"/>
  <c r="F3961" i="187"/>
  <c r="C3961" i="187"/>
  <c r="F3960" i="187"/>
  <c r="C3960" i="187"/>
  <c r="F3959" i="187"/>
  <c r="C3959" i="187"/>
  <c r="F3958" i="187"/>
  <c r="C3958" i="187"/>
  <c r="F3957" i="187"/>
  <c r="C3957" i="187"/>
  <c r="F3956" i="187"/>
  <c r="C3956" i="187"/>
  <c r="C3955" i="187"/>
  <c r="F3954" i="187"/>
  <c r="C3954" i="187"/>
  <c r="F3953" i="187"/>
  <c r="C3953" i="187"/>
  <c r="C3952" i="187"/>
  <c r="C3951" i="187"/>
  <c r="C3950" i="187"/>
  <c r="F3949" i="187"/>
  <c r="C3949" i="187"/>
  <c r="F3948" i="187"/>
  <c r="C3948" i="187"/>
  <c r="F3947" i="187"/>
  <c r="C3947" i="187"/>
  <c r="F3946" i="187"/>
  <c r="C3946" i="187"/>
  <c r="F3945" i="187"/>
  <c r="C3945" i="187"/>
  <c r="F3944" i="187"/>
  <c r="C3944" i="187"/>
  <c r="F3943" i="187"/>
  <c r="C3943" i="187"/>
  <c r="F3942" i="187"/>
  <c r="C3942" i="187"/>
  <c r="F3941" i="187"/>
  <c r="C3941" i="187"/>
  <c r="F3940" i="187"/>
  <c r="C3940" i="187"/>
  <c r="C3939" i="187"/>
  <c r="F3938" i="187"/>
  <c r="C3938" i="187"/>
  <c r="F3937" i="187"/>
  <c r="C3937" i="187"/>
  <c r="C3936" i="187"/>
  <c r="C3934" i="187"/>
  <c r="B426" i="188" s="1"/>
  <c r="C3933" i="187"/>
  <c r="B425" i="188" s="1"/>
  <c r="F3932" i="187"/>
  <c r="C3932" i="187"/>
  <c r="B424" i="188" s="1"/>
  <c r="F3931" i="187"/>
  <c r="C3931" i="187"/>
  <c r="B423" i="188" s="1"/>
  <c r="F3930" i="187"/>
  <c r="C3930" i="187"/>
  <c r="B422" i="188" s="1"/>
  <c r="F3929" i="187"/>
  <c r="C3929" i="187"/>
  <c r="B421" i="188" s="1"/>
  <c r="F3928" i="187"/>
  <c r="C3928" i="187"/>
  <c r="B420" i="188" s="1"/>
  <c r="F3927" i="187"/>
  <c r="C3927" i="187"/>
  <c r="B419" i="188"/>
  <c r="F3926" i="187"/>
  <c r="C3926" i="187"/>
  <c r="B418" i="188" s="1"/>
  <c r="F3925" i="187"/>
  <c r="C3925" i="187"/>
  <c r="B417" i="188" s="1"/>
  <c r="F3924" i="187"/>
  <c r="C3924" i="187"/>
  <c r="B416" i="188"/>
  <c r="F3923" i="187"/>
  <c r="C3923" i="187"/>
  <c r="B415" i="188" s="1"/>
  <c r="C3922" i="187"/>
  <c r="B414" i="188" s="1"/>
  <c r="F3921" i="187"/>
  <c r="C3921" i="187"/>
  <c r="B413" i="188" s="1"/>
  <c r="F3920" i="187"/>
  <c r="C3920" i="187"/>
  <c r="B412" i="188"/>
  <c r="C3919" i="187"/>
  <c r="B411" i="188" s="1"/>
  <c r="C3918" i="187"/>
  <c r="B410" i="188" s="1"/>
  <c r="C3917" i="187"/>
  <c r="B409" i="188" s="1"/>
  <c r="F3916" i="187"/>
  <c r="C3916" i="187"/>
  <c r="B408" i="188" s="1"/>
  <c r="F3915" i="187"/>
  <c r="C3915" i="187"/>
  <c r="B407" i="188"/>
  <c r="F3914" i="187"/>
  <c r="C3914" i="187"/>
  <c r="B406" i="188" s="1"/>
  <c r="F3913" i="187"/>
  <c r="C3913" i="187"/>
  <c r="B405" i="188" s="1"/>
  <c r="F3912" i="187"/>
  <c r="C3912" i="187"/>
  <c r="B404" i="188"/>
  <c r="F3911" i="187"/>
  <c r="C3911" i="187"/>
  <c r="B403" i="188" s="1"/>
  <c r="F3910" i="187"/>
  <c r="C3910" i="187"/>
  <c r="B402" i="188" s="1"/>
  <c r="F3909" i="187"/>
  <c r="C3909" i="187"/>
  <c r="B401" i="188" s="1"/>
  <c r="F3908" i="187"/>
  <c r="C3908" i="187"/>
  <c r="B400" i="188" s="1"/>
  <c r="F3907" i="187"/>
  <c r="C3907" i="187"/>
  <c r="B399" i="188" s="1"/>
  <c r="C3906" i="187"/>
  <c r="B398" i="188" s="1"/>
  <c r="F3905" i="187"/>
  <c r="C3905" i="187"/>
  <c r="B397" i="188" s="1"/>
  <c r="F3904" i="187"/>
  <c r="C3904" i="187"/>
  <c r="B396" i="188"/>
  <c r="C3903" i="187"/>
  <c r="B395" i="188" s="1"/>
  <c r="C3846" i="187"/>
  <c r="C3845" i="187"/>
  <c r="F3844" i="187"/>
  <c r="C3844" i="187"/>
  <c r="F3843" i="187"/>
  <c r="C3843" i="187"/>
  <c r="F3842" i="187"/>
  <c r="C3842" i="187"/>
  <c r="F3841" i="187"/>
  <c r="C3841" i="187"/>
  <c r="C3840" i="187"/>
  <c r="C3839" i="187"/>
  <c r="F3838" i="187"/>
  <c r="C3838" i="187"/>
  <c r="F3837" i="187"/>
  <c r="C3837" i="187"/>
  <c r="F3836" i="187"/>
  <c r="C3836" i="187"/>
  <c r="F3835" i="187"/>
  <c r="C3835" i="187"/>
  <c r="F3834" i="187"/>
  <c r="C3834" i="187"/>
  <c r="F3833" i="187"/>
  <c r="C3833" i="187"/>
  <c r="F3832" i="187"/>
  <c r="C3832" i="187"/>
  <c r="F3831" i="187"/>
  <c r="C3831" i="187"/>
  <c r="F3830" i="187"/>
  <c r="C3830" i="187"/>
  <c r="F3829" i="187"/>
  <c r="C3829" i="187"/>
  <c r="F3828" i="187"/>
  <c r="C3828" i="187"/>
  <c r="B390" i="188"/>
  <c r="F3827" i="187"/>
  <c r="C3827" i="187"/>
  <c r="B389" i="188" s="1"/>
  <c r="B279" i="188"/>
  <c r="B278" i="188"/>
  <c r="C1132" i="187"/>
  <c r="C1133" i="187"/>
  <c r="C1134" i="187"/>
  <c r="C1135" i="187"/>
  <c r="C1136" i="187"/>
  <c r="C1137" i="187"/>
  <c r="C1138" i="187"/>
  <c r="C1139" i="187"/>
  <c r="C1140" i="187"/>
  <c r="C1141" i="187"/>
  <c r="C1142" i="187"/>
  <c r="C1143" i="187"/>
  <c r="C1144" i="187"/>
  <c r="C1145" i="187"/>
  <c r="C1146" i="187"/>
  <c r="C1147" i="187"/>
  <c r="C1149" i="187"/>
  <c r="C1150" i="187"/>
  <c r="C1151" i="187"/>
  <c r="C1152" i="187"/>
  <c r="C1153" i="187"/>
  <c r="C1154" i="187"/>
  <c r="C1155" i="187"/>
  <c r="C1156" i="187"/>
  <c r="C1157" i="187"/>
  <c r="C1158" i="187"/>
  <c r="C1159" i="187"/>
  <c r="C1160" i="187"/>
  <c r="C1161" i="187"/>
  <c r="C1162" i="187"/>
  <c r="C1163" i="187"/>
  <c r="C1164" i="187"/>
  <c r="C1166" i="187"/>
  <c r="C1167" i="187"/>
  <c r="C1168" i="187"/>
  <c r="C1169" i="187"/>
  <c r="C1170" i="187"/>
  <c r="C1171" i="187"/>
  <c r="C1172" i="187"/>
  <c r="C1173" i="187"/>
  <c r="C1174" i="187"/>
  <c r="C1175" i="187"/>
  <c r="C1176" i="187"/>
  <c r="C1177" i="187"/>
  <c r="C1178" i="187"/>
  <c r="C1179" i="187"/>
  <c r="C1180" i="187"/>
  <c r="C1181" i="187"/>
  <c r="C1200" i="187"/>
  <c r="C1201" i="187"/>
  <c r="C1202" i="187"/>
  <c r="C1203" i="187"/>
  <c r="C1204" i="187"/>
  <c r="C1205" i="187"/>
  <c r="C1206" i="187"/>
  <c r="C1207" i="187"/>
  <c r="C1208" i="187"/>
  <c r="C1209" i="187"/>
  <c r="C1210" i="187"/>
  <c r="C1211" i="187"/>
  <c r="C1212" i="187"/>
  <c r="C1213" i="187"/>
  <c r="C1214" i="187"/>
  <c r="C1215" i="187"/>
  <c r="F1111" i="187"/>
  <c r="F1110" i="187"/>
  <c r="F1109" i="187"/>
  <c r="F1108" i="187"/>
  <c r="F1107" i="187"/>
  <c r="F1106" i="187"/>
  <c r="F1105" i="187"/>
  <c r="F1104" i="187"/>
  <c r="F1102" i="187"/>
  <c r="F1101" i="187"/>
  <c r="F1098" i="187"/>
  <c r="F1094" i="187"/>
  <c r="F1093" i="187"/>
  <c r="F1092" i="187"/>
  <c r="F1091" i="187"/>
  <c r="F1090" i="187"/>
  <c r="F1089" i="187"/>
  <c r="F1088" i="187"/>
  <c r="F1087" i="187"/>
  <c r="F1085" i="187"/>
  <c r="F1084" i="187"/>
  <c r="F1081" i="187"/>
  <c r="F1077" i="187"/>
  <c r="F1076" i="187"/>
  <c r="F1075" i="187"/>
  <c r="F1074" i="187"/>
  <c r="F1073" i="187"/>
  <c r="F1072" i="187"/>
  <c r="F1071" i="187"/>
  <c r="F1070" i="187"/>
  <c r="F1068" i="187"/>
  <c r="F1067" i="187"/>
  <c r="F1064" i="187"/>
  <c r="F1060" i="187"/>
  <c r="F1059" i="187"/>
  <c r="F1058" i="187"/>
  <c r="F1057" i="187"/>
  <c r="F1056" i="187"/>
  <c r="F1055" i="187"/>
  <c r="F1054" i="187"/>
  <c r="F1053" i="187"/>
  <c r="F1051" i="187"/>
  <c r="F1050" i="187"/>
  <c r="F1047" i="187"/>
  <c r="C1130" i="187"/>
  <c r="C1129" i="187"/>
  <c r="C1128" i="187"/>
  <c r="C1127" i="187"/>
  <c r="C1126" i="187"/>
  <c r="C1125" i="187"/>
  <c r="C1124" i="187"/>
  <c r="C1123" i="187"/>
  <c r="C1122" i="187"/>
  <c r="C1121" i="187"/>
  <c r="C1120" i="187"/>
  <c r="C1119" i="187"/>
  <c r="C1118" i="187"/>
  <c r="C1117" i="187"/>
  <c r="C1116" i="187"/>
  <c r="C1115" i="187"/>
  <c r="C1113" i="187"/>
  <c r="C1112" i="187"/>
  <c r="C1111" i="187"/>
  <c r="C1110" i="187"/>
  <c r="C1109" i="187"/>
  <c r="C1108" i="187"/>
  <c r="C1107" i="187"/>
  <c r="C1106" i="187"/>
  <c r="C1105" i="187"/>
  <c r="C1104" i="187"/>
  <c r="C1103" i="187"/>
  <c r="C1102" i="187"/>
  <c r="C1101" i="187"/>
  <c r="C1100" i="187"/>
  <c r="C1099" i="187"/>
  <c r="C1098" i="187"/>
  <c r="C1096" i="187"/>
  <c r="C1095" i="187"/>
  <c r="C1094" i="187"/>
  <c r="C1093" i="187"/>
  <c r="C1092" i="187"/>
  <c r="C1091" i="187"/>
  <c r="C1090" i="187"/>
  <c r="C1089" i="187"/>
  <c r="C1088" i="187"/>
  <c r="C1087" i="187"/>
  <c r="C1086" i="187"/>
  <c r="C1085" i="187"/>
  <c r="C1084" i="187"/>
  <c r="C1083" i="187"/>
  <c r="C1082" i="187"/>
  <c r="C1081" i="187"/>
  <c r="C1079" i="187"/>
  <c r="C1078" i="187"/>
  <c r="C1077" i="187"/>
  <c r="C1076" i="187"/>
  <c r="C1075" i="187"/>
  <c r="C1074" i="187"/>
  <c r="C1073" i="187"/>
  <c r="C1072" i="187"/>
  <c r="C1071" i="187"/>
  <c r="C1070" i="187"/>
  <c r="C1069" i="187"/>
  <c r="C1068" i="187"/>
  <c r="C1067" i="187"/>
  <c r="C1066" i="187"/>
  <c r="C1065" i="187"/>
  <c r="C1064" i="187"/>
  <c r="C1062" i="187"/>
  <c r="C1061" i="187"/>
  <c r="C1060" i="187"/>
  <c r="C1059" i="187"/>
  <c r="C1058" i="187"/>
  <c r="C1057" i="187"/>
  <c r="C1056" i="187"/>
  <c r="C1055" i="187"/>
  <c r="C1054" i="187"/>
  <c r="C1053" i="187"/>
  <c r="C1052" i="187"/>
  <c r="C1051" i="187"/>
  <c r="C1050" i="187"/>
  <c r="C1049" i="187"/>
  <c r="C1048" i="187"/>
  <c r="C1047" i="187"/>
  <c r="F1043" i="187"/>
  <c r="F1042" i="187"/>
  <c r="F1041" i="187"/>
  <c r="F1040" i="187"/>
  <c r="F1039" i="187"/>
  <c r="F1038" i="187"/>
  <c r="F1037" i="187"/>
  <c r="F1036" i="187"/>
  <c r="F1034" i="187"/>
  <c r="F1033" i="187"/>
  <c r="F1030" i="187"/>
  <c r="C1045" i="187"/>
  <c r="B295" i="188" s="1"/>
  <c r="C1044" i="187"/>
  <c r="B294" i="188" s="1"/>
  <c r="C1043" i="187"/>
  <c r="B293" i="188" s="1"/>
  <c r="C1042" i="187"/>
  <c r="B292" i="188"/>
  <c r="C1041" i="187"/>
  <c r="B291" i="188" s="1"/>
  <c r="C1040" i="187"/>
  <c r="B290" i="188" s="1"/>
  <c r="C1039" i="187"/>
  <c r="B289" i="188" s="1"/>
  <c r="C1038" i="187"/>
  <c r="B288" i="188" s="1"/>
  <c r="C1037" i="187"/>
  <c r="B287" i="188" s="1"/>
  <c r="C1036" i="187"/>
  <c r="B286" i="188" s="1"/>
  <c r="C1035" i="187"/>
  <c r="B285" i="188" s="1"/>
  <c r="C1034" i="187"/>
  <c r="B284" i="188" s="1"/>
  <c r="C1033" i="187"/>
  <c r="B283" i="188" s="1"/>
  <c r="C1032" i="187"/>
  <c r="B282" i="188" s="1"/>
  <c r="C1031" i="187"/>
  <c r="B281" i="188" s="1"/>
  <c r="C1030" i="187"/>
  <c r="B280" i="188"/>
  <c r="F1035" i="187"/>
  <c r="F7038" i="187"/>
  <c r="F7034" i="187"/>
  <c r="F7030" i="187"/>
  <c r="I12" i="256"/>
  <c r="F7018" i="187" s="1"/>
  <c r="H12" i="256"/>
  <c r="F7012" i="187" s="1"/>
  <c r="G12" i="256"/>
  <c r="F7006" i="187" s="1"/>
  <c r="F12" i="256"/>
  <c r="F7000" i="187"/>
  <c r="E12" i="256"/>
  <c r="F6994" i="187" s="1"/>
  <c r="D12" i="256"/>
  <c r="C12" i="256"/>
  <c r="F6982" i="187"/>
  <c r="J11" i="256"/>
  <c r="F7023" i="187" s="1"/>
  <c r="J10" i="256"/>
  <c r="F7022" i="187" s="1"/>
  <c r="J9" i="256"/>
  <c r="F7021" i="187" s="1"/>
  <c r="J8" i="256"/>
  <c r="F7020" i="187" s="1"/>
  <c r="I23" i="255"/>
  <c r="F6973" i="187" s="1"/>
  <c r="I22" i="255"/>
  <c r="F6972" i="187"/>
  <c r="I21" i="255"/>
  <c r="F6971" i="187" s="1"/>
  <c r="I20" i="255"/>
  <c r="F6970" i="187"/>
  <c r="I19" i="255"/>
  <c r="F6969" i="187" s="1"/>
  <c r="H17" i="255"/>
  <c r="F6953" i="187" s="1"/>
  <c r="G17" i="255"/>
  <c r="F6939" i="187" s="1"/>
  <c r="F17" i="255"/>
  <c r="F6921" i="187" s="1"/>
  <c r="E17" i="255"/>
  <c r="F6907" i="187" s="1"/>
  <c r="D17" i="255"/>
  <c r="D18" i="255" s="1"/>
  <c r="F6894" i="187" s="1"/>
  <c r="F6893" i="187"/>
  <c r="C17" i="255"/>
  <c r="F6879" i="187" s="1"/>
  <c r="I16" i="255"/>
  <c r="F6966" i="187"/>
  <c r="I15" i="255"/>
  <c r="F6965" i="187" s="1"/>
  <c r="I14" i="255"/>
  <c r="F6964" i="187" s="1"/>
  <c r="I13" i="255"/>
  <c r="H11" i="255"/>
  <c r="F6947" i="187" s="1"/>
  <c r="G11" i="255"/>
  <c r="F6933" i="187" s="1"/>
  <c r="F11" i="255"/>
  <c r="E11" i="255"/>
  <c r="F6901" i="187" s="1"/>
  <c r="D11" i="255"/>
  <c r="F6887" i="187"/>
  <c r="C11" i="255"/>
  <c r="F6873" i="187" s="1"/>
  <c r="I10" i="255"/>
  <c r="F6960" i="187" s="1"/>
  <c r="I9" i="255"/>
  <c r="F6959" i="187" s="1"/>
  <c r="I8" i="255"/>
  <c r="F6958" i="187" s="1"/>
  <c r="K59" i="254"/>
  <c r="F6810" i="187" s="1"/>
  <c r="J59" i="254"/>
  <c r="F6755" i="187" s="1"/>
  <c r="I59" i="254"/>
  <c r="F6700" i="187" s="1"/>
  <c r="H59" i="254"/>
  <c r="F6645" i="187"/>
  <c r="G59" i="254"/>
  <c r="F6590" i="187" s="1"/>
  <c r="F59" i="254"/>
  <c r="F6535" i="187" s="1"/>
  <c r="E59" i="254"/>
  <c r="F6480" i="187" s="1"/>
  <c r="D59" i="254"/>
  <c r="F6425" i="187" s="1"/>
  <c r="C59" i="254"/>
  <c r="F6370" i="187" s="1"/>
  <c r="L58" i="254"/>
  <c r="F6864" i="187"/>
  <c r="L57" i="254"/>
  <c r="F6863" i="187" s="1"/>
  <c r="L56" i="254"/>
  <c r="F6862" i="187"/>
  <c r="L55" i="254"/>
  <c r="F6861" i="187" s="1"/>
  <c r="K53" i="254"/>
  <c r="F6804" i="187" s="1"/>
  <c r="J53" i="254"/>
  <c r="F6749" i="187" s="1"/>
  <c r="I53" i="254"/>
  <c r="F6694" i="187"/>
  <c r="H53" i="254"/>
  <c r="F6639" i="187" s="1"/>
  <c r="G53" i="254"/>
  <c r="F6584" i="187"/>
  <c r="F53" i="254"/>
  <c r="F6529" i="187" s="1"/>
  <c r="E53" i="254"/>
  <c r="F6474" i="187"/>
  <c r="D53" i="254"/>
  <c r="F6419" i="187" s="1"/>
  <c r="C53" i="254"/>
  <c r="L52" i="254"/>
  <c r="F6858" i="187"/>
  <c r="L51" i="254"/>
  <c r="F6857" i="187" s="1"/>
  <c r="L50" i="254"/>
  <c r="F6856" i="187" s="1"/>
  <c r="L49" i="254"/>
  <c r="F6855" i="187" s="1"/>
  <c r="L48" i="254"/>
  <c r="F6854" i="187"/>
  <c r="L47" i="254"/>
  <c r="F6853" i="187" s="1"/>
  <c r="K45" i="254"/>
  <c r="F6796" i="187" s="1"/>
  <c r="J45" i="254"/>
  <c r="F6741" i="187" s="1"/>
  <c r="I45" i="254"/>
  <c r="F6686" i="187"/>
  <c r="H45" i="254"/>
  <c r="F6631" i="187" s="1"/>
  <c r="G45" i="254"/>
  <c r="F6576" i="187" s="1"/>
  <c r="F45" i="254"/>
  <c r="F6521" i="187" s="1"/>
  <c r="E45" i="254"/>
  <c r="F6466" i="187" s="1"/>
  <c r="D45" i="254"/>
  <c r="F6411" i="187" s="1"/>
  <c r="C45" i="254"/>
  <c r="L44" i="254"/>
  <c r="F6850" i="187" s="1"/>
  <c r="L43" i="254"/>
  <c r="F6849" i="187"/>
  <c r="L42" i="254"/>
  <c r="F6848" i="187" s="1"/>
  <c r="L41" i="254"/>
  <c r="F6847" i="187" s="1"/>
  <c r="K39" i="254"/>
  <c r="J39" i="254"/>
  <c r="F6735" i="187" s="1"/>
  <c r="I39" i="254"/>
  <c r="F6680" i="187" s="1"/>
  <c r="H39" i="254"/>
  <c r="H60" i="254" s="1"/>
  <c r="G39" i="254"/>
  <c r="F6570" i="187" s="1"/>
  <c r="F39" i="254"/>
  <c r="E39" i="254"/>
  <c r="F6460" i="187" s="1"/>
  <c r="D39" i="254"/>
  <c r="F6405" i="187" s="1"/>
  <c r="C39" i="254"/>
  <c r="L38" i="254"/>
  <c r="F6844" i="187" s="1"/>
  <c r="L37" i="254"/>
  <c r="F6843" i="187"/>
  <c r="L36" i="254"/>
  <c r="F6842" i="187" s="1"/>
  <c r="K32" i="254"/>
  <c r="F6783" i="187"/>
  <c r="J32" i="254"/>
  <c r="F6728" i="187" s="1"/>
  <c r="I32" i="254"/>
  <c r="F6673" i="187" s="1"/>
  <c r="H32" i="254"/>
  <c r="F6618" i="187" s="1"/>
  <c r="G32" i="254"/>
  <c r="F6563" i="187" s="1"/>
  <c r="F32" i="254"/>
  <c r="F6508" i="187" s="1"/>
  <c r="E32" i="254"/>
  <c r="F6453" i="187"/>
  <c r="D32" i="254"/>
  <c r="C32" i="254"/>
  <c r="F6343" i="187"/>
  <c r="L31" i="254"/>
  <c r="F6837" i="187" s="1"/>
  <c r="L30" i="254"/>
  <c r="F6836" i="187" s="1"/>
  <c r="L29" i="254"/>
  <c r="F6835" i="187" s="1"/>
  <c r="L28" i="254"/>
  <c r="F6834" i="187" s="1"/>
  <c r="K26" i="254"/>
  <c r="F6777" i="187" s="1"/>
  <c r="J26" i="254"/>
  <c r="F6722" i="187"/>
  <c r="I26" i="254"/>
  <c r="F6667" i="187" s="1"/>
  <c r="H26" i="254"/>
  <c r="F6612" i="187"/>
  <c r="G26" i="254"/>
  <c r="F6557" i="187" s="1"/>
  <c r="F26" i="254"/>
  <c r="F6502" i="187" s="1"/>
  <c r="E26" i="254"/>
  <c r="F6447" i="187" s="1"/>
  <c r="D26" i="254"/>
  <c r="F6392" i="187" s="1"/>
  <c r="C26" i="254"/>
  <c r="L25" i="254"/>
  <c r="F6831" i="187" s="1"/>
  <c r="L24" i="254"/>
  <c r="F6830" i="187" s="1"/>
  <c r="L23" i="254"/>
  <c r="F6829" i="187" s="1"/>
  <c r="L22" i="254"/>
  <c r="F6828" i="187" s="1"/>
  <c r="L21" i="254"/>
  <c r="F6827" i="187" s="1"/>
  <c r="L20" i="254"/>
  <c r="F6826" i="187" s="1"/>
  <c r="K18" i="254"/>
  <c r="F6769" i="187" s="1"/>
  <c r="J18" i="254"/>
  <c r="F6714" i="187" s="1"/>
  <c r="I18" i="254"/>
  <c r="F6659" i="187" s="1"/>
  <c r="H18" i="254"/>
  <c r="F6604" i="187" s="1"/>
  <c r="G18" i="254"/>
  <c r="F6549" i="187" s="1"/>
  <c r="F18" i="254"/>
  <c r="F6494" i="187" s="1"/>
  <c r="E18" i="254"/>
  <c r="F6439" i="187" s="1"/>
  <c r="D18" i="254"/>
  <c r="F6384" i="187"/>
  <c r="C18" i="254"/>
  <c r="L17" i="254"/>
  <c r="F6823" i="187" s="1"/>
  <c r="L16" i="254"/>
  <c r="F6822" i="187" s="1"/>
  <c r="L15" i="254"/>
  <c r="F6821" i="187"/>
  <c r="L14" i="254"/>
  <c r="F6820" i="187" s="1"/>
  <c r="K12" i="254"/>
  <c r="J12" i="254"/>
  <c r="I12" i="254"/>
  <c r="F6653" i="187" s="1"/>
  <c r="H12" i="254"/>
  <c r="F6598" i="187" s="1"/>
  <c r="G12" i="254"/>
  <c r="F6543" i="187" s="1"/>
  <c r="F12" i="254"/>
  <c r="F6488" i="187" s="1"/>
  <c r="E12" i="254"/>
  <c r="F6433" i="187" s="1"/>
  <c r="D12" i="254"/>
  <c r="C12" i="254"/>
  <c r="F6323" i="187"/>
  <c r="L11" i="254"/>
  <c r="F6817" i="187" s="1"/>
  <c r="L10" i="254"/>
  <c r="F6816" i="187"/>
  <c r="L9" i="254"/>
  <c r="F6815" i="187" s="1"/>
  <c r="K63" i="253"/>
  <c r="F6255" i="187"/>
  <c r="J63" i="253"/>
  <c r="F6196" i="187" s="1"/>
  <c r="I63" i="253"/>
  <c r="F6137" i="187" s="1"/>
  <c r="H63" i="253"/>
  <c r="F6078" i="187" s="1"/>
  <c r="G63" i="253"/>
  <c r="F6019" i="187"/>
  <c r="F63" i="253"/>
  <c r="E63" i="253"/>
  <c r="F5901" i="187" s="1"/>
  <c r="D63" i="253"/>
  <c r="F5842" i="187" s="1"/>
  <c r="C63" i="253"/>
  <c r="F5783" i="187"/>
  <c r="L62" i="253"/>
  <c r="F6313" i="187" s="1"/>
  <c r="L61" i="253"/>
  <c r="F6312" i="187" s="1"/>
  <c r="L60" i="253"/>
  <c r="F6311" i="187" s="1"/>
  <c r="L59" i="253"/>
  <c r="F6310" i="187" s="1"/>
  <c r="L58" i="253"/>
  <c r="F6309" i="187" s="1"/>
  <c r="L57" i="253"/>
  <c r="F6308" i="187" s="1"/>
  <c r="L56" i="253"/>
  <c r="F6307" i="187" s="1"/>
  <c r="L55" i="253"/>
  <c r="F6306" i="187"/>
  <c r="L54" i="253"/>
  <c r="F6305" i="187" s="1"/>
  <c r="L53" i="253"/>
  <c r="F6304" i="187" s="1"/>
  <c r="L52" i="253"/>
  <c r="F6303" i="187" s="1"/>
  <c r="L51" i="253"/>
  <c r="F6302" i="187" s="1"/>
  <c r="L50" i="253"/>
  <c r="L49" i="253"/>
  <c r="F6300" i="187"/>
  <c r="K47" i="253"/>
  <c r="F6239" i="187" s="1"/>
  <c r="J47" i="253"/>
  <c r="F6180" i="187"/>
  <c r="I47" i="253"/>
  <c r="F6121" i="187" s="1"/>
  <c r="H47" i="253"/>
  <c r="F6062" i="187" s="1"/>
  <c r="G47" i="253"/>
  <c r="F6003" i="187" s="1"/>
  <c r="F47" i="253"/>
  <c r="F5944" i="187"/>
  <c r="E47" i="253"/>
  <c r="F5885" i="187" s="1"/>
  <c r="D47" i="253"/>
  <c r="F5826" i="187"/>
  <c r="C47" i="253"/>
  <c r="F5767" i="187" s="1"/>
  <c r="L46" i="253"/>
  <c r="F6297" i="187"/>
  <c r="L45" i="253"/>
  <c r="F6296" i="187" s="1"/>
  <c r="L44" i="253"/>
  <c r="F6295" i="187" s="1"/>
  <c r="K42" i="253"/>
  <c r="F6234" i="187" s="1"/>
  <c r="J42" i="253"/>
  <c r="F6175" i="187"/>
  <c r="I42" i="253"/>
  <c r="F6116" i="187" s="1"/>
  <c r="H42" i="253"/>
  <c r="F6057" i="187" s="1"/>
  <c r="G42" i="253"/>
  <c r="G64" i="253" s="1"/>
  <c r="F6020" i="187" s="1"/>
  <c r="F42" i="253"/>
  <c r="F5939" i="187"/>
  <c r="E42" i="253"/>
  <c r="D42" i="253"/>
  <c r="F5821" i="187" s="1"/>
  <c r="F5762" i="187"/>
  <c r="L41" i="253"/>
  <c r="F6292" i="187" s="1"/>
  <c r="L40" i="253"/>
  <c r="L39" i="253"/>
  <c r="F6290" i="187"/>
  <c r="L34" i="253"/>
  <c r="F6285" i="187" s="1"/>
  <c r="L33" i="253"/>
  <c r="F6284" i="187"/>
  <c r="L32" i="253"/>
  <c r="F6283" i="187" s="1"/>
  <c r="L31" i="253"/>
  <c r="F6282" i="187"/>
  <c r="L30" i="253"/>
  <c r="F6281" i="187" s="1"/>
  <c r="L29" i="253"/>
  <c r="F6280" i="187"/>
  <c r="L28" i="253"/>
  <c r="F6279" i="187" s="1"/>
  <c r="L27" i="253"/>
  <c r="F6278" i="187"/>
  <c r="L26" i="253"/>
  <c r="F6277" i="187" s="1"/>
  <c r="L25" i="253"/>
  <c r="F6276" i="187"/>
  <c r="L24" i="253"/>
  <c r="F6275" i="187" s="1"/>
  <c r="L23" i="253"/>
  <c r="F6274" i="187"/>
  <c r="L22" i="253"/>
  <c r="F6273" i="187" s="1"/>
  <c r="L21" i="253"/>
  <c r="F6272" i="187"/>
  <c r="L20" i="253"/>
  <c r="F6271" i="187" s="1"/>
  <c r="K19" i="253"/>
  <c r="F6211" i="187" s="1"/>
  <c r="K35" i="253"/>
  <c r="F6227" i="187" s="1"/>
  <c r="J19" i="253"/>
  <c r="F6152" i="187" s="1"/>
  <c r="I19" i="253"/>
  <c r="F6093" i="187"/>
  <c r="H19" i="253"/>
  <c r="G19" i="253"/>
  <c r="F5975" i="187" s="1"/>
  <c r="F19" i="253"/>
  <c r="F5916" i="187" s="1"/>
  <c r="E19" i="253"/>
  <c r="E35" i="253" s="1"/>
  <c r="F5873" i="187" s="1"/>
  <c r="D19" i="253"/>
  <c r="D35" i="253" s="1"/>
  <c r="C19" i="253"/>
  <c r="C35" i="253"/>
  <c r="F5755" i="187" s="1"/>
  <c r="K17" i="253"/>
  <c r="F6209" i="187" s="1"/>
  <c r="J17" i="253"/>
  <c r="F6150" i="187" s="1"/>
  <c r="I17" i="253"/>
  <c r="F6091" i="187"/>
  <c r="H17" i="253"/>
  <c r="F6032" i="187" s="1"/>
  <c r="G17" i="253"/>
  <c r="F5973" i="187"/>
  <c r="F17" i="253"/>
  <c r="F5914" i="187" s="1"/>
  <c r="E17" i="253"/>
  <c r="F5855" i="187" s="1"/>
  <c r="D17" i="253"/>
  <c r="F5796" i="187" s="1"/>
  <c r="C17" i="253"/>
  <c r="F5737" i="187" s="1"/>
  <c r="L16" i="253"/>
  <c r="L15" i="253"/>
  <c r="F6266" i="187" s="1"/>
  <c r="L14" i="253"/>
  <c r="F6265" i="187" s="1"/>
  <c r="K12" i="253"/>
  <c r="F6204" i="187" s="1"/>
  <c r="J12" i="253"/>
  <c r="F6145" i="187" s="1"/>
  <c r="I12" i="253"/>
  <c r="F6086" i="187" s="1"/>
  <c r="H12" i="253"/>
  <c r="F6027" i="187" s="1"/>
  <c r="G12" i="253"/>
  <c r="F5968" i="187"/>
  <c r="F12" i="253"/>
  <c r="F5909" i="187" s="1"/>
  <c r="E12" i="253"/>
  <c r="F5850" i="187"/>
  <c r="D12" i="253"/>
  <c r="F5791" i="187" s="1"/>
  <c r="F5732" i="187"/>
  <c r="L11" i="253"/>
  <c r="F6262" i="187" s="1"/>
  <c r="L10" i="253"/>
  <c r="F6261" i="187" s="1"/>
  <c r="L9" i="253"/>
  <c r="F6260" i="187" s="1"/>
  <c r="K73" i="252"/>
  <c r="J73" i="252"/>
  <c r="F5585" i="187" s="1"/>
  <c r="I73" i="252"/>
  <c r="F5516" i="187"/>
  <c r="H73" i="252"/>
  <c r="G73" i="252"/>
  <c r="F5378" i="187" s="1"/>
  <c r="F73" i="252"/>
  <c r="E73" i="252"/>
  <c r="F5240" i="187" s="1"/>
  <c r="D73" i="252"/>
  <c r="F5171" i="187" s="1"/>
  <c r="C73" i="252"/>
  <c r="L72" i="252"/>
  <c r="F5722" i="187" s="1"/>
  <c r="L71" i="252"/>
  <c r="F5721" i="187"/>
  <c r="L70" i="252"/>
  <c r="F5720" i="187" s="1"/>
  <c r="L69" i="252"/>
  <c r="F5719" i="187"/>
  <c r="L68" i="252"/>
  <c r="F5718" i="187" s="1"/>
  <c r="L67" i="252"/>
  <c r="F5717" i="187"/>
  <c r="L66" i="252"/>
  <c r="F5716" i="187" s="1"/>
  <c r="L65" i="252"/>
  <c r="F5715" i="187"/>
  <c r="L64" i="252"/>
  <c r="F5714" i="187" s="1"/>
  <c r="L63" i="252"/>
  <c r="F5713" i="187"/>
  <c r="L62" i="252"/>
  <c r="F5712" i="187" s="1"/>
  <c r="L61" i="252"/>
  <c r="L60" i="252"/>
  <c r="F5710" i="187"/>
  <c r="K58" i="252"/>
  <c r="F5639" i="187" s="1"/>
  <c r="J58" i="252"/>
  <c r="F5570" i="187" s="1"/>
  <c r="I58" i="252"/>
  <c r="H58" i="252"/>
  <c r="F5432" i="187" s="1"/>
  <c r="G58" i="252"/>
  <c r="F5363" i="187" s="1"/>
  <c r="F58" i="252"/>
  <c r="F5294" i="187"/>
  <c r="E58" i="252"/>
  <c r="F5225" i="187" s="1"/>
  <c r="D58" i="252"/>
  <c r="F5156" i="187"/>
  <c r="C58" i="252"/>
  <c r="F5087" i="187" s="1"/>
  <c r="L57" i="252"/>
  <c r="F5707" i="187" s="1"/>
  <c r="L56" i="252"/>
  <c r="F5706" i="187" s="1"/>
  <c r="L55" i="252"/>
  <c r="F5705" i="187"/>
  <c r="L54" i="252"/>
  <c r="K52" i="252"/>
  <c r="F5633" i="187"/>
  <c r="J52" i="252"/>
  <c r="F5564" i="187" s="1"/>
  <c r="I52" i="252"/>
  <c r="F5495" i="187" s="1"/>
  <c r="H52" i="252"/>
  <c r="F5426" i="187" s="1"/>
  <c r="G52" i="252"/>
  <c r="F5357" i="187" s="1"/>
  <c r="F52" i="252"/>
  <c r="F5288" i="187" s="1"/>
  <c r="E52" i="252"/>
  <c r="F5219" i="187"/>
  <c r="D52" i="252"/>
  <c r="F5150" i="187" s="1"/>
  <c r="C52" i="252"/>
  <c r="F5081" i="187" s="1"/>
  <c r="L51" i="252"/>
  <c r="F5701" i="187" s="1"/>
  <c r="L50" i="252"/>
  <c r="F5700" i="187"/>
  <c r="L49" i="252"/>
  <c r="F5699" i="187" s="1"/>
  <c r="K47" i="252"/>
  <c r="F5628" i="187" s="1"/>
  <c r="J47" i="252"/>
  <c r="F5559" i="187" s="1"/>
  <c r="I47" i="252"/>
  <c r="F5490" i="187" s="1"/>
  <c r="H47" i="252"/>
  <c r="F5421" i="187" s="1"/>
  <c r="G47" i="252"/>
  <c r="F5352" i="187" s="1"/>
  <c r="F47" i="252"/>
  <c r="F5283" i="187" s="1"/>
  <c r="E47" i="252"/>
  <c r="F5214" i="187" s="1"/>
  <c r="D47" i="252"/>
  <c r="F5145" i="187" s="1"/>
  <c r="C47" i="252"/>
  <c r="F5076" i="187" s="1"/>
  <c r="L46" i="252"/>
  <c r="F5696" i="187" s="1"/>
  <c r="L45" i="252"/>
  <c r="F5695" i="187" s="1"/>
  <c r="L44" i="252"/>
  <c r="F5694" i="187" s="1"/>
  <c r="L43" i="252"/>
  <c r="F5693" i="187" s="1"/>
  <c r="K39" i="252"/>
  <c r="F5620" i="187" s="1"/>
  <c r="J39" i="252"/>
  <c r="F5551" i="187"/>
  <c r="I39" i="252"/>
  <c r="H39" i="252"/>
  <c r="G39" i="252"/>
  <c r="F5344" i="187"/>
  <c r="F39" i="252"/>
  <c r="F5275" i="187" s="1"/>
  <c r="E39" i="252"/>
  <c r="F5206" i="187"/>
  <c r="D39" i="252"/>
  <c r="F5137" i="187" s="1"/>
  <c r="C39" i="252"/>
  <c r="F5068" i="187"/>
  <c r="L38" i="252"/>
  <c r="F5688" i="187" s="1"/>
  <c r="L37" i="252"/>
  <c r="F5687" i="187"/>
  <c r="L36" i="252"/>
  <c r="F5686" i="187" s="1"/>
  <c r="L35" i="252"/>
  <c r="F5685" i="187"/>
  <c r="L34" i="252"/>
  <c r="F5684" i="187" s="1"/>
  <c r="L33" i="252"/>
  <c r="F5683" i="187"/>
  <c r="L32" i="252"/>
  <c r="F5682" i="187" s="1"/>
  <c r="L31" i="252"/>
  <c r="F5681" i="187"/>
  <c r="L30" i="252"/>
  <c r="F5680" i="187" s="1"/>
  <c r="L29" i="252"/>
  <c r="F5679" i="187"/>
  <c r="L28" i="252"/>
  <c r="F5678" i="187" s="1"/>
  <c r="L27" i="252"/>
  <c r="F5677" i="187"/>
  <c r="L26" i="252"/>
  <c r="K24" i="252"/>
  <c r="F5605" i="187" s="1"/>
  <c r="J24" i="252"/>
  <c r="F5536" i="187" s="1"/>
  <c r="I24" i="252"/>
  <c r="F5467" i="187" s="1"/>
  <c r="H24" i="252"/>
  <c r="F5398" i="187" s="1"/>
  <c r="G24" i="252"/>
  <c r="F24" i="252"/>
  <c r="F5260" i="187" s="1"/>
  <c r="E24" i="252"/>
  <c r="F5191" i="187" s="1"/>
  <c r="D24" i="252"/>
  <c r="F5122" i="187"/>
  <c r="C24" i="252"/>
  <c r="F5053" i="187" s="1"/>
  <c r="L23" i="252"/>
  <c r="F5673" i="187"/>
  <c r="L22" i="252"/>
  <c r="F5672" i="187" s="1"/>
  <c r="L21" i="252"/>
  <c r="F5671" i="187" s="1"/>
  <c r="L20" i="252"/>
  <c r="F5670" i="187" s="1"/>
  <c r="K18" i="252"/>
  <c r="F5599" i="187" s="1"/>
  <c r="J18" i="252"/>
  <c r="I18" i="252"/>
  <c r="F5461" i="187"/>
  <c r="H18" i="252"/>
  <c r="F5392" i="187" s="1"/>
  <c r="G18" i="252"/>
  <c r="F5323" i="187"/>
  <c r="F18" i="252"/>
  <c r="F5254" i="187" s="1"/>
  <c r="E18" i="252"/>
  <c r="F5185" i="187" s="1"/>
  <c r="D18" i="252"/>
  <c r="F5116" i="187" s="1"/>
  <c r="C18" i="252"/>
  <c r="F5047" i="187" s="1"/>
  <c r="L17" i="252"/>
  <c r="F5667" i="187" s="1"/>
  <c r="L16" i="252"/>
  <c r="F5666" i="187"/>
  <c r="L15" i="252"/>
  <c r="F5665" i="187" s="1"/>
  <c r="K13" i="252"/>
  <c r="F5594" i="187"/>
  <c r="J13" i="252"/>
  <c r="F5525" i="187" s="1"/>
  <c r="I13" i="252"/>
  <c r="F5456" i="187" s="1"/>
  <c r="H13" i="252"/>
  <c r="F5387" i="187" s="1"/>
  <c r="G13" i="252"/>
  <c r="F5318" i="187" s="1"/>
  <c r="F13" i="252"/>
  <c r="F5249" i="187" s="1"/>
  <c r="E13" i="252"/>
  <c r="F5180" i="187"/>
  <c r="D13" i="252"/>
  <c r="F5111" i="187" s="1"/>
  <c r="C13" i="252"/>
  <c r="F5042" i="187"/>
  <c r="L12" i="252"/>
  <c r="F5662" i="187" s="1"/>
  <c r="L11" i="252"/>
  <c r="F5661" i="187" s="1"/>
  <c r="L10" i="252"/>
  <c r="F5660" i="187" s="1"/>
  <c r="L9" i="252"/>
  <c r="L13" i="252" s="1"/>
  <c r="F5663" i="187" s="1"/>
  <c r="K51" i="251"/>
  <c r="F4985" i="187" s="1"/>
  <c r="J51" i="251"/>
  <c r="J52" i="251" s="1"/>
  <c r="F4938" i="187"/>
  <c r="I51" i="251"/>
  <c r="F4891" i="187" s="1"/>
  <c r="H51" i="251"/>
  <c r="F4844" i="187"/>
  <c r="G51" i="251"/>
  <c r="G52" i="251" s="1"/>
  <c r="F4798" i="187" s="1"/>
  <c r="F51" i="251"/>
  <c r="F52" i="251" s="1"/>
  <c r="F4751" i="187" s="1"/>
  <c r="E51" i="251"/>
  <c r="D51" i="251"/>
  <c r="F4656" i="187" s="1"/>
  <c r="C51" i="251"/>
  <c r="L50" i="251"/>
  <c r="F5031" i="187" s="1"/>
  <c r="L49" i="251"/>
  <c r="F5030" i="187"/>
  <c r="L48" i="251"/>
  <c r="F5029" i="187" s="1"/>
  <c r="L47" i="251"/>
  <c r="F5028" i="187" s="1"/>
  <c r="L46" i="251"/>
  <c r="F5027" i="187" s="1"/>
  <c r="L45" i="251"/>
  <c r="F5026" i="187" s="1"/>
  <c r="L44" i="251"/>
  <c r="F5025" i="187" s="1"/>
  <c r="L43" i="251"/>
  <c r="F5024" i="187"/>
  <c r="L42" i="251"/>
  <c r="F5023" i="187" s="1"/>
  <c r="L41" i="251"/>
  <c r="F5022" i="187" s="1"/>
  <c r="L39" i="251"/>
  <c r="F5020" i="187"/>
  <c r="L38" i="251"/>
  <c r="F5019" i="187" s="1"/>
  <c r="L37" i="251"/>
  <c r="F5018" i="187"/>
  <c r="L36" i="251"/>
  <c r="F5017" i="187" s="1"/>
  <c r="L35" i="251"/>
  <c r="F5016" i="187" s="1"/>
  <c r="L34" i="251"/>
  <c r="F5015" i="187" s="1"/>
  <c r="L33" i="251"/>
  <c r="F5014" i="187"/>
  <c r="L32" i="251"/>
  <c r="F5013" i="187" s="1"/>
  <c r="L31" i="251"/>
  <c r="F5012" i="187"/>
  <c r="F4962" i="187"/>
  <c r="J29" i="251"/>
  <c r="F4916" i="187" s="1"/>
  <c r="I29" i="251"/>
  <c r="F4869" i="187"/>
  <c r="F4821" i="187"/>
  <c r="F4774" i="187"/>
  <c r="F29" i="251"/>
  <c r="F4728" i="187"/>
  <c r="F4680" i="187"/>
  <c r="F4633" i="187"/>
  <c r="C29" i="251"/>
  <c r="F4587" i="187"/>
  <c r="L27" i="251"/>
  <c r="F5008" i="187" s="1"/>
  <c r="L26" i="251"/>
  <c r="F5007" i="187" s="1"/>
  <c r="L25" i="251"/>
  <c r="F5006" i="187" s="1"/>
  <c r="L24" i="251"/>
  <c r="F5005" i="187" s="1"/>
  <c r="L23" i="251"/>
  <c r="F5004" i="187" s="1"/>
  <c r="L22" i="251"/>
  <c r="F5003" i="187"/>
  <c r="L21" i="251"/>
  <c r="F5002" i="187" s="1"/>
  <c r="L20" i="251"/>
  <c r="F5001" i="187" s="1"/>
  <c r="L16" i="251"/>
  <c r="F4997" i="187" s="1"/>
  <c r="L15" i="251"/>
  <c r="F4996" i="187" s="1"/>
  <c r="L14" i="251"/>
  <c r="F4995" i="187" s="1"/>
  <c r="L13" i="251"/>
  <c r="F4994" i="187" s="1"/>
  <c r="L12" i="251"/>
  <c r="F4993" i="187" s="1"/>
  <c r="L11" i="251"/>
  <c r="F4992" i="187"/>
  <c r="L10" i="251"/>
  <c r="F4991" i="187" s="1"/>
  <c r="L9" i="251"/>
  <c r="F4990" i="187" s="1"/>
  <c r="L8" i="251"/>
  <c r="F4989" i="187" s="1"/>
  <c r="K37" i="250"/>
  <c r="K38" i="250" s="1"/>
  <c r="F4529" i="187" s="1"/>
  <c r="J37" i="250"/>
  <c r="J38" i="250"/>
  <c r="F4496" i="187" s="1"/>
  <c r="I37" i="250"/>
  <c r="I38" i="250" s="1"/>
  <c r="F4463" i="187"/>
  <c r="H37" i="250"/>
  <c r="H38" i="250" s="1"/>
  <c r="F4430" i="187" s="1"/>
  <c r="G37" i="250"/>
  <c r="G38" i="250"/>
  <c r="F4397" i="187" s="1"/>
  <c r="F37" i="250"/>
  <c r="F38" i="250" s="1"/>
  <c r="F4364" i="187" s="1"/>
  <c r="E37" i="250"/>
  <c r="F4330" i="187" s="1"/>
  <c r="D37" i="250"/>
  <c r="F4297" i="187" s="1"/>
  <c r="D38" i="250"/>
  <c r="F4298" i="187" s="1"/>
  <c r="C37" i="250"/>
  <c r="C38" i="250" s="1"/>
  <c r="F4265" i="187" s="1"/>
  <c r="L36" i="250"/>
  <c r="F4560" i="187" s="1"/>
  <c r="L35" i="250"/>
  <c r="F4559" i="187" s="1"/>
  <c r="L34" i="250"/>
  <c r="F4558" i="187" s="1"/>
  <c r="L33" i="250"/>
  <c r="F4557" i="187" s="1"/>
  <c r="L32" i="250"/>
  <c r="F4556" i="187" s="1"/>
  <c r="L31" i="250"/>
  <c r="F4555" i="187"/>
  <c r="L30" i="250"/>
  <c r="F4554" i="187" s="1"/>
  <c r="L29" i="250"/>
  <c r="F4553" i="187" s="1"/>
  <c r="L28" i="250"/>
  <c r="F4552" i="187" s="1"/>
  <c r="L27" i="250"/>
  <c r="F4551" i="187"/>
  <c r="L25" i="250"/>
  <c r="F4549" i="187" s="1"/>
  <c r="L24" i="250"/>
  <c r="F4548" i="187" s="1"/>
  <c r="K21" i="250"/>
  <c r="F4512" i="187" s="1"/>
  <c r="J21" i="250"/>
  <c r="F4479" i="187" s="1"/>
  <c r="I21" i="250"/>
  <c r="I22" i="250" s="1"/>
  <c r="F4447" i="187"/>
  <c r="H21" i="250"/>
  <c r="H22" i="250" s="1"/>
  <c r="F4414" i="187" s="1"/>
  <c r="G21" i="250"/>
  <c r="G22" i="250"/>
  <c r="F4381" i="187" s="1"/>
  <c r="F21" i="250"/>
  <c r="F22" i="250" s="1"/>
  <c r="F4348" i="187" s="1"/>
  <c r="E21" i="250"/>
  <c r="E22" i="250" s="1"/>
  <c r="F4315" i="187" s="1"/>
  <c r="F4314" i="187"/>
  <c r="D21" i="250"/>
  <c r="F4248" i="187"/>
  <c r="L20" i="250"/>
  <c r="F4544" i="187"/>
  <c r="L19" i="250"/>
  <c r="F4543" i="187" s="1"/>
  <c r="L18" i="250"/>
  <c r="F4542" i="187" s="1"/>
  <c r="L17" i="250"/>
  <c r="F4541" i="187" s="1"/>
  <c r="L16" i="250"/>
  <c r="F4540" i="187" s="1"/>
  <c r="L15" i="250"/>
  <c r="F4539" i="187" s="1"/>
  <c r="L14" i="250"/>
  <c r="F4538" i="187"/>
  <c r="L13" i="250"/>
  <c r="F4537" i="187" s="1"/>
  <c r="L12" i="250"/>
  <c r="F4536" i="187" s="1"/>
  <c r="L11" i="250"/>
  <c r="F4535" i="187" s="1"/>
  <c r="L9" i="250"/>
  <c r="F4533" i="187" s="1"/>
  <c r="L8" i="250"/>
  <c r="K37" i="249"/>
  <c r="K38" i="249" s="1"/>
  <c r="F4198" i="187" s="1"/>
  <c r="F4197" i="187"/>
  <c r="J37" i="249"/>
  <c r="J38" i="249" s="1"/>
  <c r="F4165" i="187"/>
  <c r="I37" i="249"/>
  <c r="F4131" i="187" s="1"/>
  <c r="I38" i="249"/>
  <c r="F4132" i="187" s="1"/>
  <c r="H37" i="249"/>
  <c r="H38" i="249"/>
  <c r="F4099" i="187" s="1"/>
  <c r="G37" i="249"/>
  <c r="F4065" i="187" s="1"/>
  <c r="F37" i="249"/>
  <c r="F4032" i="187" s="1"/>
  <c r="E37" i="249"/>
  <c r="F3999" i="187" s="1"/>
  <c r="D37" i="249"/>
  <c r="F3966" i="187"/>
  <c r="C37" i="249"/>
  <c r="C38" i="249" s="1"/>
  <c r="F3934" i="187" s="1"/>
  <c r="L36" i="249"/>
  <c r="F4229" i="187" s="1"/>
  <c r="L35" i="249"/>
  <c r="F4228" i="187" s="1"/>
  <c r="L34" i="249"/>
  <c r="F4227" i="187" s="1"/>
  <c r="L33" i="249"/>
  <c r="F4226" i="187"/>
  <c r="L32" i="249"/>
  <c r="F4225" i="187" s="1"/>
  <c r="L31" i="249"/>
  <c r="F4224" i="187"/>
  <c r="L30" i="249"/>
  <c r="F4223" i="187" s="1"/>
  <c r="L29" i="249"/>
  <c r="F4222" i="187" s="1"/>
  <c r="L28" i="249"/>
  <c r="F4221" i="187" s="1"/>
  <c r="L27" i="249"/>
  <c r="F4220" i="187" s="1"/>
  <c r="L25" i="249"/>
  <c r="F4218" i="187" s="1"/>
  <c r="L24" i="249"/>
  <c r="F4217" i="187"/>
  <c r="K21" i="249"/>
  <c r="J21" i="249"/>
  <c r="F4148" i="187" s="1"/>
  <c r="I21" i="249"/>
  <c r="H21" i="249"/>
  <c r="H22" i="249" s="1"/>
  <c r="F4083" i="187" s="1"/>
  <c r="G21" i="249"/>
  <c r="G22" i="249"/>
  <c r="F4050" i="187" s="1"/>
  <c r="F21" i="249"/>
  <c r="F22" i="249" s="1"/>
  <c r="F4017" i="187" s="1"/>
  <c r="E21" i="249"/>
  <c r="F3983" i="187"/>
  <c r="D21" i="249"/>
  <c r="F3950" i="187" s="1"/>
  <c r="C21" i="249"/>
  <c r="C22" i="249" s="1"/>
  <c r="F3917" i="187"/>
  <c r="I8" i="247"/>
  <c r="L8" i="247" s="1"/>
  <c r="F3846" i="187" s="1"/>
  <c r="I7" i="247"/>
  <c r="L7" i="247"/>
  <c r="F3845" i="187" s="1"/>
  <c r="F4201" i="187"/>
  <c r="F4204" i="187"/>
  <c r="F4915" i="187"/>
  <c r="F6378" i="187"/>
  <c r="G38" i="249"/>
  <c r="F4066" i="187" s="1"/>
  <c r="E29" i="251"/>
  <c r="F4681" i="187" s="1"/>
  <c r="F4868" i="187"/>
  <c r="F5329" i="187"/>
  <c r="K74" i="252"/>
  <c r="F5655" i="187" s="1"/>
  <c r="F5654" i="187"/>
  <c r="F6625" i="187"/>
  <c r="G20" i="188"/>
  <c r="G19" i="188"/>
  <c r="G18" i="188"/>
  <c r="G17" i="188"/>
  <c r="G16" i="188"/>
  <c r="G15" i="188"/>
  <c r="B139" i="188"/>
  <c r="B138" i="188"/>
  <c r="F950" i="187"/>
  <c r="F948" i="187"/>
  <c r="F944" i="187"/>
  <c r="F943" i="187"/>
  <c r="F942" i="187"/>
  <c r="F941" i="187"/>
  <c r="F940" i="187"/>
  <c r="F939" i="187"/>
  <c r="F938" i="187"/>
  <c r="F937" i="187"/>
  <c r="F936" i="187"/>
  <c r="F935" i="187"/>
  <c r="F934" i="187"/>
  <c r="F931" i="187"/>
  <c r="F930" i="187"/>
  <c r="F929" i="187"/>
  <c r="F928" i="187"/>
  <c r="F927" i="187"/>
  <c r="F926" i="187"/>
  <c r="F925" i="187"/>
  <c r="F924" i="187"/>
  <c r="F923" i="187"/>
  <c r="F922" i="187"/>
  <c r="F921" i="187"/>
  <c r="F920" i="187"/>
  <c r="F919" i="187"/>
  <c r="F918" i="187"/>
  <c r="F917" i="187"/>
  <c r="F916" i="187"/>
  <c r="F915" i="187"/>
  <c r="F914" i="187"/>
  <c r="F913" i="187"/>
  <c r="F912" i="187"/>
  <c r="F911" i="187"/>
  <c r="F908" i="187"/>
  <c r="F907" i="187"/>
  <c r="F906" i="187"/>
  <c r="F905" i="187"/>
  <c r="F904" i="187"/>
  <c r="F903" i="187"/>
  <c r="F902" i="187"/>
  <c r="F901" i="187"/>
  <c r="F900" i="187"/>
  <c r="F899" i="187"/>
  <c r="F898" i="187"/>
  <c r="F896" i="187"/>
  <c r="F895" i="187"/>
  <c r="F894" i="187"/>
  <c r="F893" i="187"/>
  <c r="F892" i="187"/>
  <c r="C951" i="187"/>
  <c r="B201" i="188"/>
  <c r="C950" i="187"/>
  <c r="B200" i="188" s="1"/>
  <c r="C949" i="187"/>
  <c r="B199" i="188" s="1"/>
  <c r="C948" i="187"/>
  <c r="B198" i="188" s="1"/>
  <c r="C947" i="187"/>
  <c r="B197" i="188"/>
  <c r="C946" i="187"/>
  <c r="B196" i="188" s="1"/>
  <c r="C945" i="187"/>
  <c r="B195" i="188" s="1"/>
  <c r="C944" i="187"/>
  <c r="B194" i="188" s="1"/>
  <c r="C943" i="187"/>
  <c r="B193" i="188" s="1"/>
  <c r="C942" i="187"/>
  <c r="B192" i="188" s="1"/>
  <c r="C941" i="187"/>
  <c r="B191" i="188" s="1"/>
  <c r="C940" i="187"/>
  <c r="B190" i="188" s="1"/>
  <c r="C939" i="187"/>
  <c r="B189" i="188" s="1"/>
  <c r="C938" i="187"/>
  <c r="B188" i="188" s="1"/>
  <c r="C937" i="187"/>
  <c r="B187" i="188" s="1"/>
  <c r="C936" i="187"/>
  <c r="B186" i="188" s="1"/>
  <c r="C935" i="187"/>
  <c r="B185" i="188" s="1"/>
  <c r="C934" i="187"/>
  <c r="B184" i="188" s="1"/>
  <c r="C933" i="187"/>
  <c r="B183" i="188" s="1"/>
  <c r="C932" i="187"/>
  <c r="B182" i="188" s="1"/>
  <c r="C931" i="187"/>
  <c r="B181" i="188"/>
  <c r="C930" i="187"/>
  <c r="B180" i="188" s="1"/>
  <c r="C929" i="187"/>
  <c r="B179" i="188" s="1"/>
  <c r="C928" i="187"/>
  <c r="B178" i="188" s="1"/>
  <c r="C927" i="187"/>
  <c r="B177" i="188" s="1"/>
  <c r="C926" i="187"/>
  <c r="B176" i="188" s="1"/>
  <c r="C925" i="187"/>
  <c r="B175" i="188"/>
  <c r="C924" i="187"/>
  <c r="B174" i="188" s="1"/>
  <c r="C923" i="187"/>
  <c r="B173" i="188" s="1"/>
  <c r="C922" i="187"/>
  <c r="B172" i="188" s="1"/>
  <c r="C921" i="187"/>
  <c r="B171" i="188" s="1"/>
  <c r="C920" i="187"/>
  <c r="B170" i="188" s="1"/>
  <c r="C919" i="187"/>
  <c r="B169" i="188"/>
  <c r="C918" i="187"/>
  <c r="B168" i="188" s="1"/>
  <c r="C917" i="187"/>
  <c r="B167" i="188" s="1"/>
  <c r="C916" i="187"/>
  <c r="B166" i="188" s="1"/>
  <c r="C915" i="187"/>
  <c r="B165" i="188"/>
  <c r="C914" i="187"/>
  <c r="B164" i="188" s="1"/>
  <c r="C913" i="187"/>
  <c r="B163" i="188" s="1"/>
  <c r="C912" i="187"/>
  <c r="B162" i="188" s="1"/>
  <c r="C911" i="187"/>
  <c r="B161" i="188" s="1"/>
  <c r="C910" i="187"/>
  <c r="B160" i="188" s="1"/>
  <c r="C909" i="187"/>
  <c r="B159" i="188"/>
  <c r="C908" i="187"/>
  <c r="B158" i="188" s="1"/>
  <c r="C907" i="187"/>
  <c r="B157" i="188" s="1"/>
  <c r="C906" i="187"/>
  <c r="B156" i="188" s="1"/>
  <c r="C905" i="187"/>
  <c r="B155" i="188" s="1"/>
  <c r="C904" i="187"/>
  <c r="B154" i="188" s="1"/>
  <c r="C903" i="187"/>
  <c r="B153" i="188"/>
  <c r="C902" i="187"/>
  <c r="B152" i="188" s="1"/>
  <c r="C901" i="187"/>
  <c r="B151" i="188" s="1"/>
  <c r="C900" i="187"/>
  <c r="B150" i="188" s="1"/>
  <c r="C899" i="187"/>
  <c r="B149" i="188"/>
  <c r="C898" i="187"/>
  <c r="B148" i="188" s="1"/>
  <c r="C897" i="187"/>
  <c r="B147" i="188" s="1"/>
  <c r="C896" i="187"/>
  <c r="B146" i="188" s="1"/>
  <c r="C895" i="187"/>
  <c r="B145" i="188" s="1"/>
  <c r="C894" i="187"/>
  <c r="B144" i="188" s="1"/>
  <c r="C893" i="187"/>
  <c r="B143" i="188"/>
  <c r="C892" i="187"/>
  <c r="B142" i="188" s="1"/>
  <c r="C891" i="187"/>
  <c r="B141" i="188" s="1"/>
  <c r="C890" i="187"/>
  <c r="B140" i="188" s="1"/>
  <c r="B111" i="188"/>
  <c r="F17" i="187"/>
  <c r="C17" i="187"/>
  <c r="B32" i="188" s="1"/>
  <c r="F16" i="187"/>
  <c r="A16" i="187" s="1"/>
  <c r="C16" i="187"/>
  <c r="B31" i="188" s="1"/>
  <c r="F15" i="187"/>
  <c r="A15" i="187" s="1"/>
  <c r="C15" i="187"/>
  <c r="B30" i="188" s="1"/>
  <c r="A14" i="187"/>
  <c r="C14" i="187"/>
  <c r="B29" i="188" s="1"/>
  <c r="F12" i="187"/>
  <c r="A12" i="187"/>
  <c r="C12" i="187"/>
  <c r="B27" i="188" s="1"/>
  <c r="F11" i="187"/>
  <c r="A11" i="187" s="1"/>
  <c r="C11" i="187"/>
  <c r="B26" i="188" s="1"/>
  <c r="F10" i="187"/>
  <c r="A10" i="187" s="1"/>
  <c r="C10" i="187"/>
  <c r="B25" i="188" s="1"/>
  <c r="F9" i="187"/>
  <c r="A9" i="187"/>
  <c r="C9" i="187"/>
  <c r="B24" i="188" s="1"/>
  <c r="F945" i="187"/>
  <c r="B33" i="188"/>
  <c r="B23" i="188"/>
  <c r="B11" i="188"/>
  <c r="B10" i="188"/>
  <c r="B9" i="188"/>
  <c r="B8" i="188"/>
  <c r="B7" i="188"/>
  <c r="F882" i="187"/>
  <c r="F779" i="187"/>
  <c r="E44" i="230"/>
  <c r="F213" i="187" s="1"/>
  <c r="F198" i="187"/>
  <c r="F471" i="187"/>
  <c r="F1045" i="187"/>
  <c r="F1044" i="187"/>
  <c r="F569" i="187"/>
  <c r="C68" i="230"/>
  <c r="F80" i="187" s="1"/>
  <c r="F329" i="187"/>
  <c r="F1095" i="187"/>
  <c r="F590" i="187"/>
  <c r="J43" i="230"/>
  <c r="F602" i="187" s="1"/>
  <c r="F68" i="230"/>
  <c r="F553" i="187"/>
  <c r="F563" i="187"/>
  <c r="F1147" i="187"/>
  <c r="I68" i="230"/>
  <c r="F549" i="187" s="1"/>
  <c r="E68" i="230"/>
  <c r="F237" i="187" s="1"/>
  <c r="F475" i="187"/>
  <c r="F485" i="187"/>
  <c r="F397" i="187"/>
  <c r="F407" i="187"/>
  <c r="C83" i="230"/>
  <c r="C84" i="230" s="1"/>
  <c r="F96" i="187" s="1"/>
  <c r="F9708" i="187"/>
  <c r="F539" i="187"/>
  <c r="F227" i="187"/>
  <c r="F4939" i="187"/>
  <c r="C22" i="250"/>
  <c r="F4249" i="187" s="1"/>
  <c r="J53" i="230"/>
  <c r="F5739" i="187"/>
  <c r="F731" i="187"/>
  <c r="F570" i="187"/>
  <c r="F7081" i="187"/>
  <c r="F572" i="187"/>
  <c r="F7097" i="187"/>
  <c r="F7940" i="187"/>
  <c r="C61" i="283"/>
  <c r="C62" i="283" s="1"/>
  <c r="AJ33" i="283"/>
  <c r="F8344" i="187" s="1"/>
  <c r="F4413" i="187"/>
  <c r="D64" i="253"/>
  <c r="F5843" i="187" s="1"/>
  <c r="K22" i="250"/>
  <c r="F4513" i="187" s="1"/>
  <c r="F4049" i="187"/>
  <c r="L17" i="253"/>
  <c r="F6268" i="187" s="1"/>
  <c r="F65" i="187"/>
  <c r="F1052" i="187"/>
  <c r="G35" i="253"/>
  <c r="F5991" i="187" s="1"/>
  <c r="F4797" i="187"/>
  <c r="H29" i="251"/>
  <c r="F4822" i="187"/>
  <c r="H52" i="251"/>
  <c r="F4845" i="187" s="1"/>
  <c r="F18" i="255"/>
  <c r="F6922" i="187"/>
  <c r="F677" i="187"/>
  <c r="G60" i="254"/>
  <c r="F6591" i="187"/>
  <c r="L53" i="254"/>
  <c r="F6859" i="187" s="1"/>
  <c r="F6646" i="187"/>
  <c r="I64" i="253"/>
  <c r="F6138" i="187" s="1"/>
  <c r="K52" i="251"/>
  <c r="F4986" i="187" s="1"/>
  <c r="F4528" i="187"/>
  <c r="F4396" i="187"/>
  <c r="F4164" i="187"/>
  <c r="F38" i="249"/>
  <c r="F4033" i="187" s="1"/>
  <c r="F3918" i="187"/>
  <c r="F9639" i="187"/>
  <c r="F7947" i="187"/>
  <c r="AB33" i="283"/>
  <c r="F8168" i="187"/>
  <c r="F1086" i="187"/>
  <c r="F704" i="187"/>
  <c r="F758" i="187"/>
  <c r="F650" i="187"/>
  <c r="F84" i="187"/>
  <c r="F70" i="187"/>
  <c r="F378" i="187"/>
  <c r="D44" i="230"/>
  <c r="F134" i="187" s="1"/>
  <c r="J72" i="230"/>
  <c r="C36" i="253"/>
  <c r="F5756" i="187" s="1"/>
  <c r="C18" i="255"/>
  <c r="F6880" i="187" s="1"/>
  <c r="K64" i="253"/>
  <c r="F6256" i="187" s="1"/>
  <c r="I35" i="253"/>
  <c r="K29" i="251"/>
  <c r="F4963" i="187" s="1"/>
  <c r="F4264" i="187"/>
  <c r="H18" i="255"/>
  <c r="F6954" i="187" s="1"/>
  <c r="F6364" i="187"/>
  <c r="D60" i="254"/>
  <c r="F6426" i="187" s="1"/>
  <c r="L47" i="253"/>
  <c r="F6298" i="187" s="1"/>
  <c r="F35" i="253"/>
  <c r="F5309" i="187"/>
  <c r="F4380" i="187"/>
  <c r="L39" i="252"/>
  <c r="F5689" i="187"/>
  <c r="F241" i="187"/>
  <c r="K12" i="231"/>
  <c r="F866" i="187" s="1"/>
  <c r="C63" i="232"/>
  <c r="F946" i="187" s="1"/>
  <c r="J58" i="230"/>
  <c r="F617" i="187" s="1"/>
  <c r="C60" i="254"/>
  <c r="F6371" i="187" s="1"/>
  <c r="J64" i="253"/>
  <c r="F6197" i="187" s="1"/>
  <c r="C64" i="253"/>
  <c r="F5784" i="187" s="1"/>
  <c r="G74" i="252"/>
  <c r="F5379" i="187" s="1"/>
  <c r="C40" i="252"/>
  <c r="F5069" i="187" s="1"/>
  <c r="E38" i="250"/>
  <c r="F4331" i="187"/>
  <c r="E38" i="249"/>
  <c r="F4000" i="187" s="1"/>
  <c r="F6915" i="187"/>
  <c r="H64" i="253"/>
  <c r="F6079" i="187"/>
  <c r="D29" i="251"/>
  <c r="F4634" i="187" s="1"/>
  <c r="F44" i="230"/>
  <c r="F291" i="187"/>
  <c r="F27" i="287"/>
  <c r="F8648" i="187" s="1"/>
  <c r="J60" i="254"/>
  <c r="F6756" i="187" s="1"/>
  <c r="F33" i="254"/>
  <c r="F6509" i="187" s="1"/>
  <c r="E33" i="254"/>
  <c r="F6454" i="187" s="1"/>
  <c r="I52" i="251"/>
  <c r="F4892" i="187"/>
  <c r="J22" i="249"/>
  <c r="F4149" i="187" s="1"/>
  <c r="G33" i="254"/>
  <c r="F6564" i="187" s="1"/>
  <c r="D33" i="254"/>
  <c r="F6399" i="187"/>
  <c r="D40" i="252"/>
  <c r="F5138" i="187" s="1"/>
  <c r="L18" i="254"/>
  <c r="F6824" i="187" s="1"/>
  <c r="I17" i="255"/>
  <c r="F6967" i="187" s="1"/>
  <c r="C40" i="279"/>
  <c r="F7377" i="187" s="1"/>
  <c r="F7771" i="187"/>
  <c r="E36" i="253"/>
  <c r="F5874" i="187" s="1"/>
  <c r="F7903" i="187"/>
  <c r="P33" i="283"/>
  <c r="F7904" i="187" s="1"/>
  <c r="F6963" i="187"/>
  <c r="G18" i="255"/>
  <c r="F6940" i="187" s="1"/>
  <c r="F5857" i="187"/>
  <c r="F4586" i="187"/>
  <c r="F3933" i="187"/>
  <c r="F4016" i="187"/>
  <c r="I11" i="255"/>
  <c r="F6961" i="187" s="1"/>
  <c r="I60" i="254"/>
  <c r="F6701" i="187" s="1"/>
  <c r="F4446" i="187"/>
  <c r="D38" i="249"/>
  <c r="F3967" i="187" s="1"/>
  <c r="E22" i="249"/>
  <c r="F3984" i="187" s="1"/>
  <c r="K22" i="249"/>
  <c r="F4182" i="187" s="1"/>
  <c r="F4181" i="187"/>
  <c r="F5711" i="187"/>
  <c r="L73" i="252"/>
  <c r="F5723" i="187" s="1"/>
  <c r="F8079" i="187"/>
  <c r="X33" i="283"/>
  <c r="F8080" i="187"/>
  <c r="AN33" i="283"/>
  <c r="F8432" i="187" s="1"/>
  <c r="F8431" i="187"/>
  <c r="K36" i="253"/>
  <c r="F6228" i="187" s="1"/>
  <c r="F6988" i="187"/>
  <c r="L59" i="254"/>
  <c r="F6865" i="187" s="1"/>
  <c r="H33" i="254"/>
  <c r="F6619" i="187"/>
  <c r="F6267" i="187"/>
  <c r="L12" i="253"/>
  <c r="F6263" i="187"/>
  <c r="I33" i="254"/>
  <c r="F6674" i="187" s="1"/>
  <c r="F1021" i="187"/>
  <c r="F1103" i="187"/>
  <c r="F148" i="187"/>
  <c r="F158" i="187"/>
  <c r="G44" i="230"/>
  <c r="F369" i="187" s="1"/>
  <c r="C44" i="230"/>
  <c r="F56" i="187" s="1"/>
  <c r="L12" i="254"/>
  <c r="F6818" i="187" s="1"/>
  <c r="E18" i="255"/>
  <c r="F6908" i="187"/>
  <c r="F3840" i="187"/>
  <c r="F6291" i="187"/>
  <c r="F446" i="187"/>
  <c r="H44" i="230"/>
  <c r="F447" i="187" s="1"/>
  <c r="F383" i="187"/>
  <c r="F393" i="187"/>
  <c r="D33" i="283"/>
  <c r="F7640" i="187" s="1"/>
  <c r="L33" i="283"/>
  <c r="F7816" i="187" s="1"/>
  <c r="L51" i="251"/>
  <c r="F5032" i="187" s="1"/>
  <c r="F8593" i="187"/>
  <c r="F7683" i="187"/>
  <c r="F8035" i="187"/>
  <c r="L37" i="249"/>
  <c r="F4230" i="187" s="1"/>
  <c r="C74" i="252"/>
  <c r="F5103" i="187" s="1"/>
  <c r="H40" i="252"/>
  <c r="F5414" i="187" s="1"/>
  <c r="F8755" i="187"/>
  <c r="F8211" i="187"/>
  <c r="F8299" i="187"/>
  <c r="F8701" i="187"/>
  <c r="F9616" i="187"/>
  <c r="D36" i="253"/>
  <c r="F5815" i="187" s="1"/>
  <c r="F5814" i="187"/>
  <c r="F5102" i="187"/>
  <c r="E40" i="252"/>
  <c r="F5207" i="187" s="1"/>
  <c r="G40" i="252"/>
  <c r="F5345" i="187" s="1"/>
  <c r="F4347" i="187"/>
  <c r="F4082" i="187"/>
  <c r="F3839" i="187"/>
  <c r="F5798" i="187"/>
  <c r="D74" i="252"/>
  <c r="F5172" i="187" s="1"/>
  <c r="L52" i="252"/>
  <c r="F5702" i="187" s="1"/>
  <c r="F40" i="252"/>
  <c r="F5276" i="187" s="1"/>
  <c r="F5413" i="187"/>
  <c r="F5676" i="187"/>
  <c r="G29" i="251"/>
  <c r="F4775" i="187" s="1"/>
  <c r="F4727" i="187"/>
  <c r="F4495" i="187"/>
  <c r="F4363" i="187"/>
  <c r="F4098" i="187"/>
  <c r="F661" i="187"/>
  <c r="C25" i="231"/>
  <c r="F663" i="187" s="1"/>
  <c r="F715" i="187"/>
  <c r="E25" i="231"/>
  <c r="F717" i="187" s="1"/>
  <c r="H23" i="231"/>
  <c r="F796" i="187" s="1"/>
  <c r="F794" i="187"/>
  <c r="L21" i="249"/>
  <c r="L22" i="249" s="1"/>
  <c r="F688" i="187"/>
  <c r="D25" i="231"/>
  <c r="F690" i="187" s="1"/>
  <c r="F742" i="187"/>
  <c r="F25" i="231"/>
  <c r="F744" i="187"/>
  <c r="F767" i="187"/>
  <c r="G23" i="231"/>
  <c r="F769" i="187" s="1"/>
  <c r="I23" i="231"/>
  <c r="F823" i="187" s="1"/>
  <c r="F821" i="187"/>
  <c r="D35" i="303"/>
  <c r="F9686" i="187" s="1"/>
  <c r="F9685" i="187"/>
  <c r="I33" i="283"/>
  <c r="F7750" i="187" s="1"/>
  <c r="F7749" i="187"/>
  <c r="Q33" i="283"/>
  <c r="F7926" i="187" s="1"/>
  <c r="F7925" i="187"/>
  <c r="Y33" i="283"/>
  <c r="F8102" i="187" s="1"/>
  <c r="F8101" i="187"/>
  <c r="AG33" i="283"/>
  <c r="F8278" i="187" s="1"/>
  <c r="F8277" i="187"/>
  <c r="F659" i="187"/>
  <c r="F686" i="187"/>
  <c r="F713" i="187"/>
  <c r="F740" i="187"/>
  <c r="F785" i="187"/>
  <c r="F812" i="187"/>
  <c r="F1205" i="187"/>
  <c r="F1154" i="187"/>
  <c r="C72" i="258"/>
  <c r="F7130" i="187" s="1"/>
  <c r="C40" i="258"/>
  <c r="F7098" i="187"/>
  <c r="I19" i="293"/>
  <c r="F9369" i="187" s="1"/>
  <c r="F7618" i="187"/>
  <c r="F7617" i="187"/>
  <c r="M33" i="283"/>
  <c r="F7838" i="187"/>
  <c r="F7837" i="187"/>
  <c r="U33" i="283"/>
  <c r="F8014" i="187" s="1"/>
  <c r="F8013" i="187"/>
  <c r="AC33" i="283"/>
  <c r="F8190" i="187" s="1"/>
  <c r="F8189" i="187"/>
  <c r="AK33" i="283"/>
  <c r="F8366" i="187"/>
  <c r="F8365" i="187"/>
  <c r="D27" i="287"/>
  <c r="F8612" i="187" s="1"/>
  <c r="F8611" i="187"/>
  <c r="E27" i="287"/>
  <c r="F8630" i="187" s="1"/>
  <c r="F8629" i="187"/>
  <c r="G27" i="287"/>
  <c r="F8666" i="187"/>
  <c r="F8665" i="187"/>
  <c r="H27" i="287"/>
  <c r="F8684" i="187" s="1"/>
  <c r="F8683" i="187"/>
  <c r="J27" i="287"/>
  <c r="F8720" i="187" s="1"/>
  <c r="F8719" i="187"/>
  <c r="K27" i="287"/>
  <c r="F8738" i="187" s="1"/>
  <c r="F8737" i="187"/>
  <c r="M27" i="287"/>
  <c r="F8774" i="187" s="1"/>
  <c r="F8773" i="187"/>
  <c r="N27" i="287"/>
  <c r="F8792" i="187" s="1"/>
  <c r="F8791" i="187"/>
  <c r="O27" i="287"/>
  <c r="F8810" i="187" s="1"/>
  <c r="F8809" i="187"/>
  <c r="P27" i="287"/>
  <c r="F8828" i="187" s="1"/>
  <c r="F8827" i="187"/>
  <c r="Q27" i="287"/>
  <c r="F8846" i="187"/>
  <c r="F8845" i="187"/>
  <c r="R27" i="287"/>
  <c r="F8864" i="187" s="1"/>
  <c r="F8863" i="187"/>
  <c r="S27" i="287"/>
  <c r="F8882" i="187" s="1"/>
  <c r="F8881" i="187"/>
  <c r="T27" i="287"/>
  <c r="F8900" i="187" s="1"/>
  <c r="F8899" i="187"/>
  <c r="U27" i="287"/>
  <c r="F8918" i="187" s="1"/>
  <c r="F8917" i="187"/>
  <c r="V27" i="287"/>
  <c r="F8936" i="187" s="1"/>
  <c r="F8935" i="187"/>
  <c r="W27" i="287"/>
  <c r="F8954" i="187" s="1"/>
  <c r="F8953" i="187"/>
  <c r="X27" i="287"/>
  <c r="F8972" i="187" s="1"/>
  <c r="F8971" i="187"/>
  <c r="Y27" i="287"/>
  <c r="F8990" i="187"/>
  <c r="F8989" i="187"/>
  <c r="Z27" i="287"/>
  <c r="F9008" i="187" s="1"/>
  <c r="F9007" i="187"/>
  <c r="AA27" i="287"/>
  <c r="F9026" i="187" s="1"/>
  <c r="F9025" i="187"/>
  <c r="AB27" i="287"/>
  <c r="F9044" i="187" s="1"/>
  <c r="F9043" i="187"/>
  <c r="AC27" i="287"/>
  <c r="F9062" i="187" s="1"/>
  <c r="F9061" i="187"/>
  <c r="AD27" i="287"/>
  <c r="F9080" i="187" s="1"/>
  <c r="F9079" i="187"/>
  <c r="AE27" i="287"/>
  <c r="F9098" i="187" s="1"/>
  <c r="F9097" i="187"/>
  <c r="AF27" i="287"/>
  <c r="F9116" i="187" s="1"/>
  <c r="F9115" i="187"/>
  <c r="AG27" i="287"/>
  <c r="F9134" i="187"/>
  <c r="F9133" i="187"/>
  <c r="AH27" i="287"/>
  <c r="F9152" i="187" s="1"/>
  <c r="F9151" i="187"/>
  <c r="AI27" i="287"/>
  <c r="F9170" i="187" s="1"/>
  <c r="F9169" i="187"/>
  <c r="G33" i="283"/>
  <c r="F7706" i="187" s="1"/>
  <c r="F7705" i="187"/>
  <c r="O33" i="283"/>
  <c r="F7882" i="187" s="1"/>
  <c r="F7881" i="187"/>
  <c r="S33" i="283"/>
  <c r="F7970" i="187" s="1"/>
  <c r="F7969" i="187"/>
  <c r="AA33" i="283"/>
  <c r="F8146" i="187"/>
  <c r="F8145" i="187"/>
  <c r="AE33" i="283"/>
  <c r="F8234" i="187" s="1"/>
  <c r="F8233" i="187"/>
  <c r="AM33" i="283"/>
  <c r="F8410" i="187" s="1"/>
  <c r="F8409" i="187"/>
  <c r="F606" i="187"/>
  <c r="F1146" i="187"/>
  <c r="F1137" i="187"/>
  <c r="F8479" i="187"/>
  <c r="D61" i="283"/>
  <c r="F8495" i="187" s="1"/>
  <c r="C27" i="288"/>
  <c r="C28" i="288" s="1"/>
  <c r="F9208" i="187" s="1"/>
  <c r="F631" i="187"/>
  <c r="F641" i="187"/>
  <c r="J68" i="230"/>
  <c r="F627" i="187" s="1"/>
  <c r="C25" i="258"/>
  <c r="F7083" i="187"/>
  <c r="F7962" i="187"/>
  <c r="K21" i="231"/>
  <c r="K23" i="231" s="1"/>
  <c r="F95" i="187"/>
  <c r="C66" i="232"/>
  <c r="F949" i="187" s="1"/>
  <c r="F36" i="253"/>
  <c r="F5933" i="187" s="1"/>
  <c r="F5932" i="187"/>
  <c r="I83" i="230"/>
  <c r="I84" i="230" s="1"/>
  <c r="F565" i="187" s="1"/>
  <c r="G83" i="230"/>
  <c r="G84" i="230" s="1"/>
  <c r="F409" i="187" s="1"/>
  <c r="D83" i="230"/>
  <c r="F173" i="187" s="1"/>
  <c r="F612" i="187"/>
  <c r="F1180" i="187"/>
  <c r="G25" i="231"/>
  <c r="F771" i="187" s="1"/>
  <c r="D62" i="283"/>
  <c r="F8496" i="187" s="1"/>
  <c r="F1163" i="187"/>
  <c r="F1164" i="187"/>
  <c r="F9207" i="187"/>
  <c r="F1214" i="187"/>
  <c r="I25" i="231"/>
  <c r="F825" i="187" s="1"/>
  <c r="F4215" i="187"/>
  <c r="F4214" i="187"/>
  <c r="H25" i="231"/>
  <c r="F798" i="187" s="1"/>
  <c r="F953" i="187"/>
  <c r="F7984" i="187"/>
  <c r="F875" i="187"/>
  <c r="F951" i="187"/>
  <c r="D84" i="230"/>
  <c r="F174" i="187" s="1"/>
  <c r="F8006" i="187"/>
  <c r="F1027" i="187"/>
  <c r="F8028" i="187"/>
  <c r="F8050" i="187"/>
  <c r="F8072" i="187"/>
  <c r="F8094" i="187"/>
  <c r="F8116" i="187"/>
  <c r="F8138" i="187"/>
  <c r="F8160" i="187"/>
  <c r="F8182" i="187"/>
  <c r="F8204" i="187"/>
  <c r="F8248" i="187"/>
  <c r="F8270" i="187"/>
  <c r="F8292" i="187"/>
  <c r="F8314" i="187"/>
  <c r="F8336" i="187"/>
  <c r="F8358" i="187"/>
  <c r="F8380" i="187"/>
  <c r="F8402" i="187"/>
  <c r="F8446" i="187"/>
  <c r="F8424" i="187"/>
  <c r="F1246" i="187"/>
  <c r="Z18" i="320"/>
  <c r="AC18" i="320" s="1"/>
  <c r="C16" i="320"/>
  <c r="C94" i="320" s="1"/>
  <c r="F3553" i="187"/>
  <c r="F3555" i="187"/>
  <c r="F3554" i="187"/>
  <c r="F3556" i="187"/>
  <c r="AA20" i="320"/>
  <c r="F3558" i="187"/>
  <c r="F3557" i="187"/>
  <c r="F3559" i="187"/>
  <c r="AA95" i="320"/>
  <c r="F3627" i="187"/>
  <c r="F3645" i="187"/>
  <c r="F3646" i="187"/>
  <c r="F3742" i="187"/>
  <c r="AB16" i="320"/>
  <c r="F3647" i="187"/>
  <c r="F1365" i="187"/>
  <c r="F1366" i="187"/>
  <c r="F1367" i="187"/>
  <c r="Z44" i="320"/>
  <c r="F1368" i="187"/>
  <c r="F1369" i="187"/>
  <c r="F1370" i="187"/>
  <c r="F1371" i="187"/>
  <c r="F1372" i="187"/>
  <c r="Z48" i="320"/>
  <c r="AC48" i="320" s="1"/>
  <c r="F3772" i="187" s="1"/>
  <c r="F1373" i="187"/>
  <c r="F1374" i="187"/>
  <c r="Z50" i="320"/>
  <c r="AC50" i="320" s="1"/>
  <c r="F3774" i="187" s="1"/>
  <c r="F1375" i="187"/>
  <c r="F1376" i="187"/>
  <c r="Z52" i="320"/>
  <c r="F1377" i="187"/>
  <c r="Z53" i="320"/>
  <c r="D40" i="320"/>
  <c r="F1364" i="187"/>
  <c r="D87" i="320"/>
  <c r="F1411" i="187" s="1"/>
  <c r="F2064" i="187"/>
  <c r="F2065" i="187"/>
  <c r="F2066" i="187"/>
  <c r="F2067" i="187"/>
  <c r="F2068" i="187"/>
  <c r="F2069" i="187"/>
  <c r="K67" i="320"/>
  <c r="N67" i="320" s="1"/>
  <c r="O67" i="320" s="1"/>
  <c r="F2070" i="187"/>
  <c r="F2071" i="187"/>
  <c r="F2072" i="187"/>
  <c r="F2073" i="187"/>
  <c r="F2074" i="187"/>
  <c r="F2075" i="187"/>
  <c r="F2076" i="187"/>
  <c r="F2077" i="187"/>
  <c r="F2078" i="187"/>
  <c r="F2079" i="187"/>
  <c r="F2080" i="187"/>
  <c r="F2081" i="187"/>
  <c r="F2082" i="187"/>
  <c r="F2160" i="187"/>
  <c r="F2161" i="187"/>
  <c r="F2163" i="187"/>
  <c r="F2162" i="187"/>
  <c r="F2164" i="187"/>
  <c r="L67" i="320"/>
  <c r="F2159" i="187"/>
  <c r="F2165" i="187"/>
  <c r="F2166" i="187"/>
  <c r="F2167" i="187"/>
  <c r="F2168" i="187"/>
  <c r="F2169" i="187"/>
  <c r="F2170" i="187"/>
  <c r="F2171" i="187"/>
  <c r="F2172" i="187"/>
  <c r="F2173" i="187"/>
  <c r="F2174" i="187"/>
  <c r="F2175" i="187"/>
  <c r="F2176" i="187"/>
  <c r="F2177" i="187"/>
  <c r="F2178" i="187"/>
  <c r="L87" i="320"/>
  <c r="F2179" i="187"/>
  <c r="F2256" i="187"/>
  <c r="N68" i="320"/>
  <c r="O68" i="320" s="1"/>
  <c r="N69" i="320"/>
  <c r="F2353" i="187" s="1"/>
  <c r="O69" i="320"/>
  <c r="Z69" i="320" s="1"/>
  <c r="AC69" i="320" s="1"/>
  <c r="F2257" i="187"/>
  <c r="F2352" i="187"/>
  <c r="F2258" i="187"/>
  <c r="N70" i="320"/>
  <c r="O70" i="320" s="1"/>
  <c r="F2259" i="187"/>
  <c r="N71" i="320"/>
  <c r="O71" i="320" s="1"/>
  <c r="F2355" i="187"/>
  <c r="N72" i="320"/>
  <c r="O72" i="320" s="1"/>
  <c r="F2260" i="187"/>
  <c r="N73" i="320"/>
  <c r="F2357" i="187" s="1"/>
  <c r="F2261" i="187"/>
  <c r="M67" i="320"/>
  <c r="F2255" i="187" s="1"/>
  <c r="F2356" i="187"/>
  <c r="N74" i="320"/>
  <c r="F2358" i="187" s="1"/>
  <c r="F2262" i="187"/>
  <c r="O74" i="320"/>
  <c r="F2454" i="187" s="1"/>
  <c r="F2263" i="187"/>
  <c r="N75" i="320"/>
  <c r="O75" i="320" s="1"/>
  <c r="N76" i="320"/>
  <c r="O76" i="320" s="1"/>
  <c r="F2264" i="187"/>
  <c r="F2359" i="187"/>
  <c r="N77" i="320"/>
  <c r="O77" i="320" s="1"/>
  <c r="F2265" i="187"/>
  <c r="F2266" i="187"/>
  <c r="N78" i="320"/>
  <c r="F2361" i="187"/>
  <c r="O78" i="320"/>
  <c r="Z78" i="320" s="1"/>
  <c r="F2362" i="187"/>
  <c r="F2267" i="187"/>
  <c r="N79" i="320"/>
  <c r="F2363" i="187" s="1"/>
  <c r="F2268" i="187"/>
  <c r="N80" i="320"/>
  <c r="F2364" i="187" s="1"/>
  <c r="N81" i="320"/>
  <c r="O81" i="320" s="1"/>
  <c r="F2269" i="187"/>
  <c r="F2270" i="187"/>
  <c r="N82" i="320"/>
  <c r="F2366" i="187" s="1"/>
  <c r="F2365" i="187"/>
  <c r="F2271" i="187"/>
  <c r="N83" i="320"/>
  <c r="O83" i="320" s="1"/>
  <c r="N84" i="320"/>
  <c r="F2368" i="187" s="1"/>
  <c r="F2272" i="187"/>
  <c r="N85" i="320"/>
  <c r="F2369" i="187" s="1"/>
  <c r="F2273" i="187"/>
  <c r="O85" i="320"/>
  <c r="F2465" i="187" s="1"/>
  <c r="F2274" i="187"/>
  <c r="N86" i="320"/>
  <c r="M87" i="320"/>
  <c r="F2275" i="187" s="1"/>
  <c r="F2370" i="187"/>
  <c r="O86" i="320"/>
  <c r="Z86" i="320" s="1"/>
  <c r="AC86" i="320" s="1"/>
  <c r="F2466" i="187"/>
  <c r="A9" i="4"/>
  <c r="A8" i="4"/>
  <c r="A11" i="229"/>
  <c r="F1129" i="187" l="1"/>
  <c r="F1061" i="187"/>
  <c r="F1120" i="187"/>
  <c r="F1171" i="187"/>
  <c r="G22" i="233"/>
  <c r="L13" i="233"/>
  <c r="F1069" i="187"/>
  <c r="F1078" i="187"/>
  <c r="J29" i="230"/>
  <c r="F588" i="187" s="1"/>
  <c r="F564" i="187"/>
  <c r="F408" i="187"/>
  <c r="F2450" i="187"/>
  <c r="Z70" i="320"/>
  <c r="F3514" i="187"/>
  <c r="AC78" i="320"/>
  <c r="F3802" i="187" s="1"/>
  <c r="Z75" i="320"/>
  <c r="AC75" i="320" s="1"/>
  <c r="F2455" i="187"/>
  <c r="O73" i="320"/>
  <c r="F3486" i="187"/>
  <c r="F3484" i="187"/>
  <c r="Z85" i="320"/>
  <c r="F2458" i="187"/>
  <c r="F2449" i="187"/>
  <c r="F2063" i="187"/>
  <c r="F3488" i="187"/>
  <c r="AC52" i="320"/>
  <c r="F3776" i="187" s="1"/>
  <c r="I18" i="255"/>
  <c r="F6968" i="187" s="1"/>
  <c r="H83" i="230"/>
  <c r="D52" i="251"/>
  <c r="F4657" i="187" s="1"/>
  <c r="D22" i="249"/>
  <c r="F3951" i="187" s="1"/>
  <c r="J44" i="230"/>
  <c r="F603" i="187" s="1"/>
  <c r="J22" i="250"/>
  <c r="F4480" i="187" s="1"/>
  <c r="F5530" i="187"/>
  <c r="J40" i="252"/>
  <c r="F5552" i="187" s="1"/>
  <c r="J35" i="253"/>
  <c r="F6168" i="187" s="1"/>
  <c r="F5880" i="187"/>
  <c r="E64" i="253"/>
  <c r="F5902" i="187" s="1"/>
  <c r="F6337" i="187"/>
  <c r="L26" i="254"/>
  <c r="F6832" i="187" s="1"/>
  <c r="F6356" i="187"/>
  <c r="L45" i="254"/>
  <c r="F6851" i="187" s="1"/>
  <c r="F3489" i="187"/>
  <c r="AC53" i="320"/>
  <c r="F3777" i="187" s="1"/>
  <c r="F4429" i="187"/>
  <c r="D22" i="250"/>
  <c r="F4282" i="187" s="1"/>
  <c r="F4281" i="187"/>
  <c r="F5659" i="187"/>
  <c r="L24" i="252"/>
  <c r="F5482" i="187"/>
  <c r="I40" i="252"/>
  <c r="F5483" i="187" s="1"/>
  <c r="H35" i="253"/>
  <c r="F6034" i="187"/>
  <c r="L32" i="254"/>
  <c r="F6838" i="187" s="1"/>
  <c r="F6398" i="187"/>
  <c r="L39" i="254"/>
  <c r="F6845" i="187" s="1"/>
  <c r="F6350" i="187"/>
  <c r="F2360" i="187"/>
  <c r="I22" i="249"/>
  <c r="F4116" i="187" s="1"/>
  <c r="F4115" i="187"/>
  <c r="O84" i="320"/>
  <c r="O82" i="320"/>
  <c r="F2354" i="187"/>
  <c r="K87" i="320"/>
  <c r="F3480" i="187"/>
  <c r="AC44" i="320"/>
  <c r="F3454" i="187"/>
  <c r="E52" i="251"/>
  <c r="F4704" i="187" s="1"/>
  <c r="F4703" i="187"/>
  <c r="L18" i="252"/>
  <c r="F5668" i="187" s="1"/>
  <c r="L42" i="253"/>
  <c r="L63" i="253"/>
  <c r="F6314" i="187" s="1"/>
  <c r="F64" i="253"/>
  <c r="F5961" i="187" s="1"/>
  <c r="K33" i="254"/>
  <c r="F6784" i="187" s="1"/>
  <c r="F2419" i="187"/>
  <c r="Z39" i="320"/>
  <c r="F2184" i="187"/>
  <c r="F2393" i="187"/>
  <c r="Z13" i="320"/>
  <c r="Y93" i="320"/>
  <c r="F3433" i="187" s="1"/>
  <c r="F3145" i="187"/>
  <c r="Z17" i="320"/>
  <c r="F2397" i="187"/>
  <c r="F3458" i="187"/>
  <c r="AC22" i="320"/>
  <c r="F3746" i="187" s="1"/>
  <c r="AC66" i="320"/>
  <c r="F3790" i="187" s="1"/>
  <c r="F3502" i="187"/>
  <c r="F2132" i="187"/>
  <c r="N40" i="320"/>
  <c r="F2324" i="187" s="1"/>
  <c r="F3540" i="187"/>
  <c r="X97" i="320"/>
  <c r="F3341" i="187" s="1"/>
  <c r="Z19" i="320"/>
  <c r="N16" i="320"/>
  <c r="F2300" i="187" s="1"/>
  <c r="F1220" i="187"/>
  <c r="L28" i="320"/>
  <c r="F2120" i="187" s="1"/>
  <c r="F3060" i="187"/>
  <c r="J16" i="320"/>
  <c r="F2417" i="187"/>
  <c r="H28" i="320"/>
  <c r="F1736" i="187" s="1"/>
  <c r="R93" i="320"/>
  <c r="F2761" i="187" s="1"/>
  <c r="M92" i="320"/>
  <c r="F2280" i="187" s="1"/>
  <c r="F1917" i="187"/>
  <c r="F1610" i="187"/>
  <c r="F1628" i="187"/>
  <c r="F2308" i="187"/>
  <c r="O23" i="320"/>
  <c r="J95" i="320"/>
  <c r="F1995" i="187" s="1"/>
  <c r="F2484" i="187"/>
  <c r="O10" i="320"/>
  <c r="Z10" i="320" s="1"/>
  <c r="O34" i="320"/>
  <c r="F2317" i="187"/>
  <c r="O33" i="320"/>
  <c r="O99" i="320"/>
  <c r="R87" i="320"/>
  <c r="F2755" i="187" s="1"/>
  <c r="O41" i="320"/>
  <c r="Z56" i="320"/>
  <c r="O9" i="320"/>
  <c r="Z9" i="320" s="1"/>
  <c r="F1909" i="187"/>
  <c r="F2780" i="187"/>
  <c r="S94" i="320"/>
  <c r="F1282" i="187"/>
  <c r="C87" i="320"/>
  <c r="F1315" i="187" s="1"/>
  <c r="F1955" i="187"/>
  <c r="O55" i="320"/>
  <c r="F1965" i="187"/>
  <c r="O65" i="320"/>
  <c r="Z100" i="320"/>
  <c r="F2323" i="187"/>
  <c r="F2964" i="187"/>
  <c r="T101" i="320"/>
  <c r="F2961" i="187" s="1"/>
  <c r="O15" i="320"/>
  <c r="C42" i="319"/>
  <c r="R92" i="320"/>
  <c r="F2760" i="187" s="1"/>
  <c r="N8" i="320"/>
  <c r="F2292" i="187" s="1"/>
  <c r="O12" i="320"/>
  <c r="L93" i="320"/>
  <c r="F2185" i="187" s="1"/>
  <c r="P92" i="320"/>
  <c r="F2568" i="187" s="1"/>
  <c r="O11" i="320"/>
  <c r="E87" i="320"/>
  <c r="F1507" i="187" s="1"/>
  <c r="H92" i="320"/>
  <c r="F1556" i="187"/>
  <c r="F87" i="320"/>
  <c r="F1603" i="187" s="1"/>
  <c r="F1947" i="187"/>
  <c r="O47" i="320"/>
  <c r="F2667" i="187"/>
  <c r="T95" i="320"/>
  <c r="F2955" i="187" s="1"/>
  <c r="F1190" i="187"/>
  <c r="F1192" i="187"/>
  <c r="F2379" i="187"/>
  <c r="I28" i="320"/>
  <c r="F1832" i="187" s="1"/>
  <c r="F3462" i="187"/>
  <c r="AC26" i="320"/>
  <c r="F3750" i="187" s="1"/>
  <c r="T8" i="320"/>
  <c r="F2868" i="187" s="1"/>
  <c r="F2416" i="187"/>
  <c r="F1340" i="187"/>
  <c r="D28" i="320"/>
  <c r="F1352" i="187" s="1"/>
  <c r="Z32" i="320"/>
  <c r="N101" i="320"/>
  <c r="F2385" i="187" s="1"/>
  <c r="I92" i="320"/>
  <c r="F1896" i="187" s="1"/>
  <c r="I93" i="320"/>
  <c r="F1897" i="187" s="1"/>
  <c r="F1428" i="187"/>
  <c r="E92" i="320"/>
  <c r="F1512" i="187" s="1"/>
  <c r="F3586" i="187"/>
  <c r="AA87" i="320"/>
  <c r="F3619" i="187" s="1"/>
  <c r="F1959" i="187"/>
  <c r="O59" i="320"/>
  <c r="F3215" i="187"/>
  <c r="W87" i="320"/>
  <c r="F3235" i="187" s="1"/>
  <c r="AF32" i="283"/>
  <c r="AI32" i="283"/>
  <c r="AL32" i="283"/>
  <c r="E32" i="283"/>
  <c r="H32" i="283"/>
  <c r="K32" i="283"/>
  <c r="N32" i="283"/>
  <c r="T32" i="283"/>
  <c r="W32" i="283"/>
  <c r="AC9" i="320"/>
  <c r="F3733" i="187" s="1"/>
  <c r="F3445" i="187"/>
  <c r="F2389" i="187"/>
  <c r="F1812" i="187"/>
  <c r="J28" i="320"/>
  <c r="F1928" i="187" s="1"/>
  <c r="J93" i="320"/>
  <c r="F1993" i="187" s="1"/>
  <c r="F2461" i="187"/>
  <c r="Z81" i="320"/>
  <c r="AC81" i="320" s="1"/>
  <c r="F2456" i="187"/>
  <c r="Z76" i="320"/>
  <c r="AC76" i="320" s="1"/>
  <c r="F2448" i="187"/>
  <c r="Z68" i="320"/>
  <c r="AC68" i="320" s="1"/>
  <c r="C97" i="320"/>
  <c r="F1322" i="187"/>
  <c r="Z77" i="320"/>
  <c r="AC77" i="320" s="1"/>
  <c r="F2457" i="187"/>
  <c r="F3522" i="187"/>
  <c r="F3810" i="187"/>
  <c r="F2451" i="187"/>
  <c r="Z71" i="320"/>
  <c r="AC71" i="320" s="1"/>
  <c r="Z83" i="320"/>
  <c r="AC83" i="320" s="1"/>
  <c r="F2463" i="187"/>
  <c r="F3511" i="187"/>
  <c r="F3799" i="187"/>
  <c r="F2447" i="187"/>
  <c r="F3505" i="187"/>
  <c r="F3793" i="187"/>
  <c r="Z72" i="320"/>
  <c r="AC72" i="320" s="1"/>
  <c r="F2452" i="187"/>
  <c r="F3644" i="187"/>
  <c r="AB94" i="320"/>
  <c r="F3722" i="187" s="1"/>
  <c r="AA28" i="320"/>
  <c r="F3560" i="187" s="1"/>
  <c r="F3552" i="187"/>
  <c r="O80" i="320"/>
  <c r="O79" i="320"/>
  <c r="Z74" i="320"/>
  <c r="AC74" i="320" s="1"/>
  <c r="F2351" i="187"/>
  <c r="F3768" i="187"/>
  <c r="J83" i="230"/>
  <c r="F6109" i="187"/>
  <c r="I36" i="253"/>
  <c r="F6110" i="187" s="1"/>
  <c r="F94" i="187"/>
  <c r="F1062" i="187"/>
  <c r="F315" i="187"/>
  <c r="F83" i="230"/>
  <c r="F2367" i="187"/>
  <c r="F1215" i="187"/>
  <c r="F486" i="187"/>
  <c r="H84" i="230"/>
  <c r="F487" i="187" s="1"/>
  <c r="F1096" i="187"/>
  <c r="AB28" i="320"/>
  <c r="F3656" i="187" s="1"/>
  <c r="AA96" i="320"/>
  <c r="F1244" i="187"/>
  <c r="C28" i="320"/>
  <c r="K25" i="231"/>
  <c r="K33" i="231" s="1"/>
  <c r="F877" i="187"/>
  <c r="F8478" i="187"/>
  <c r="F4532" i="187"/>
  <c r="C52" i="251"/>
  <c r="F4609" i="187"/>
  <c r="L47" i="252"/>
  <c r="F5697" i="187" s="1"/>
  <c r="F74" i="252"/>
  <c r="F5310" i="187" s="1"/>
  <c r="F5501" i="187"/>
  <c r="I74" i="252"/>
  <c r="F5517" i="187" s="1"/>
  <c r="F6790" i="187"/>
  <c r="K60" i="254"/>
  <c r="F6811" i="187" s="1"/>
  <c r="F4750" i="187"/>
  <c r="K40" i="252"/>
  <c r="F5621" i="187" s="1"/>
  <c r="L21" i="250"/>
  <c r="F4545" i="187" s="1"/>
  <c r="J36" i="253"/>
  <c r="F6169" i="187" s="1"/>
  <c r="L37" i="250"/>
  <c r="F4561" i="187" s="1"/>
  <c r="E74" i="252"/>
  <c r="F5241" i="187" s="1"/>
  <c r="L19" i="253"/>
  <c r="F4462" i="187"/>
  <c r="L28" i="251"/>
  <c r="F251" i="187"/>
  <c r="E83" i="230"/>
  <c r="F5704" i="187"/>
  <c r="L58" i="252"/>
  <c r="G36" i="253"/>
  <c r="F5992" i="187" s="1"/>
  <c r="F5998" i="187"/>
  <c r="F6301" i="187"/>
  <c r="F5960" i="187"/>
  <c r="E60" i="254"/>
  <c r="F6481" i="187" s="1"/>
  <c r="F6708" i="187"/>
  <c r="J33" i="254"/>
  <c r="F6729" i="187" s="1"/>
  <c r="F6515" i="187"/>
  <c r="F60" i="254"/>
  <c r="F6536" i="187" s="1"/>
  <c r="L38" i="249"/>
  <c r="F4231" i="187" s="1"/>
  <c r="F5447" i="187"/>
  <c r="H74" i="252"/>
  <c r="F5448" i="187" s="1"/>
  <c r="J74" i="252"/>
  <c r="F5586" i="187" s="1"/>
  <c r="F6763" i="187"/>
  <c r="F6329" i="187"/>
  <c r="C33" i="254"/>
  <c r="J12" i="256"/>
  <c r="F7024" i="187" s="1"/>
  <c r="AB92" i="320"/>
  <c r="F1195" i="187"/>
  <c r="F1229" i="187"/>
  <c r="F2404" i="187"/>
  <c r="Z24" i="320"/>
  <c r="AC24" i="320" s="1"/>
  <c r="AB93" i="320"/>
  <c r="F3721" i="187" s="1"/>
  <c r="F1187" i="187"/>
  <c r="F1221" i="187"/>
  <c r="F3473" i="187"/>
  <c r="F3761" i="187"/>
  <c r="F3472" i="187"/>
  <c r="F3760" i="187"/>
  <c r="M28" i="320"/>
  <c r="F2216" i="187" s="1"/>
  <c r="M94" i="320"/>
  <c r="F2204" i="187"/>
  <c r="F2407" i="187"/>
  <c r="Z27" i="320"/>
  <c r="AC27" i="320" s="1"/>
  <c r="Y28" i="320"/>
  <c r="F3368" i="187" s="1"/>
  <c r="F2984" i="187"/>
  <c r="F2024" i="187"/>
  <c r="F2395" i="187"/>
  <c r="Z15" i="320"/>
  <c r="AC15" i="320" s="1"/>
  <c r="F1802" i="187"/>
  <c r="H97" i="320"/>
  <c r="F1805" i="187" s="1"/>
  <c r="F2391" i="187"/>
  <c r="Z11" i="320"/>
  <c r="AC11" i="320" s="1"/>
  <c r="F3168" i="187"/>
  <c r="W96" i="320"/>
  <c r="F3784" i="187"/>
  <c r="F3496" i="187"/>
  <c r="F2445" i="187"/>
  <c r="Z65" i="320"/>
  <c r="AC65" i="320" s="1"/>
  <c r="F1652" i="187"/>
  <c r="J40" i="320"/>
  <c r="G87" i="320"/>
  <c r="F1949" i="187"/>
  <c r="O49" i="320"/>
  <c r="F3010" i="187"/>
  <c r="U87" i="320"/>
  <c r="Y54" i="320"/>
  <c r="F3394" i="187" s="1"/>
  <c r="F2348" i="187"/>
  <c r="O64" i="320"/>
  <c r="F3119" i="187"/>
  <c r="Y67" i="320"/>
  <c r="F3407" i="187" s="1"/>
  <c r="V87" i="320"/>
  <c r="F3139" i="187" s="1"/>
  <c r="F3695" i="187"/>
  <c r="AB87" i="320"/>
  <c r="F3715" i="187" s="1"/>
  <c r="F1223" i="187"/>
  <c r="F1230" i="187"/>
  <c r="F3156" i="187"/>
  <c r="K94" i="320"/>
  <c r="U92" i="320"/>
  <c r="J94" i="320"/>
  <c r="O14" i="320"/>
  <c r="F2012" i="187"/>
  <c r="G97" i="320"/>
  <c r="F1709" i="187" s="1"/>
  <c r="F1820" i="187"/>
  <c r="N20" i="320"/>
  <c r="F2304" i="187" s="1"/>
  <c r="F1532" i="187"/>
  <c r="Q92" i="320"/>
  <c r="F2580" i="187"/>
  <c r="Q28" i="320"/>
  <c r="F2569" i="187"/>
  <c r="L96" i="320"/>
  <c r="F2112" i="187"/>
  <c r="F2092" i="187"/>
  <c r="F3468" i="187"/>
  <c r="F2413" i="187"/>
  <c r="Z33" i="320"/>
  <c r="AC33" i="320" s="1"/>
  <c r="S87" i="320"/>
  <c r="F2851" i="187" s="1"/>
  <c r="F2858" i="187"/>
  <c r="T94" i="320"/>
  <c r="F2954" i="187" s="1"/>
  <c r="F1954" i="187"/>
  <c r="W92" i="320"/>
  <c r="S92" i="320"/>
  <c r="S93" i="320"/>
  <c r="F2857" i="187" s="1"/>
  <c r="R97" i="320"/>
  <c r="F2765" i="187" s="1"/>
  <c r="O38" i="320"/>
  <c r="F1514" i="187"/>
  <c r="F2415" i="187"/>
  <c r="Z35" i="320"/>
  <c r="AC35" i="320" s="1"/>
  <c r="F1418" i="187"/>
  <c r="D97" i="320"/>
  <c r="F1421" i="187" s="1"/>
  <c r="F3164" i="187"/>
  <c r="W94" i="320"/>
  <c r="F3242" i="187" s="1"/>
  <c r="F3050" i="187"/>
  <c r="Y20" i="320"/>
  <c r="F3360" i="187" s="1"/>
  <c r="J92" i="320"/>
  <c r="F1800" i="187"/>
  <c r="J96" i="320"/>
  <c r="I97" i="320"/>
  <c r="F1901" i="187" s="1"/>
  <c r="F2384" i="187"/>
  <c r="Z21" i="320"/>
  <c r="AC21" i="320" s="1"/>
  <c r="F2390" i="187"/>
  <c r="V94" i="320"/>
  <c r="F3146" i="187" s="1"/>
  <c r="F3068" i="187"/>
  <c r="P96" i="320"/>
  <c r="P97" i="320" s="1"/>
  <c r="T20" i="320"/>
  <c r="F2880" i="187" s="1"/>
  <c r="F3648" i="187"/>
  <c r="AB96" i="320"/>
  <c r="F3724" i="187" s="1"/>
  <c r="F2330" i="187"/>
  <c r="O46" i="320"/>
  <c r="F2341" i="187"/>
  <c r="O57" i="320"/>
  <c r="O61" i="320"/>
  <c r="F1961" i="187"/>
  <c r="O25" i="320"/>
  <c r="J8" i="320"/>
  <c r="F1632" i="187"/>
  <c r="O62" i="320"/>
  <c r="O42" i="320"/>
  <c r="F2496" i="187"/>
  <c r="F2612" i="187"/>
  <c r="T40" i="320"/>
  <c r="F2900" i="187" s="1"/>
  <c r="F1943" i="187"/>
  <c r="O43" i="320"/>
  <c r="F2329" i="187"/>
  <c r="O45" i="320"/>
  <c r="F2335" i="187"/>
  <c r="O51" i="320"/>
  <c r="F2626" i="187"/>
  <c r="Q87" i="320"/>
  <c r="F2659" i="187" s="1"/>
  <c r="T54" i="320"/>
  <c r="F2914" i="187" s="1"/>
  <c r="F2342" i="187"/>
  <c r="O58" i="320"/>
  <c r="F2543" i="187"/>
  <c r="P87" i="320"/>
  <c r="T67" i="320"/>
  <c r="F2927" i="187" s="1"/>
  <c r="Z32" i="283"/>
  <c r="AO32" i="283"/>
  <c r="Y16" i="320"/>
  <c r="F3356" i="187" s="1"/>
  <c r="F2972" i="187"/>
  <c r="T16" i="320"/>
  <c r="J101" i="320"/>
  <c r="F2443" i="187"/>
  <c r="Z63" i="320"/>
  <c r="AC63" i="320" s="1"/>
  <c r="F2242" i="187"/>
  <c r="N54" i="320"/>
  <c r="F2338" i="187" s="1"/>
  <c r="L22" i="233" l="1"/>
  <c r="L23" i="233" s="1"/>
  <c r="F1198" i="187" s="1"/>
  <c r="G23" i="233"/>
  <c r="F1113" i="187" s="1"/>
  <c r="F1112" i="187"/>
  <c r="F7991" i="187"/>
  <c r="T33" i="283"/>
  <c r="F7992" i="187" s="1"/>
  <c r="E33" i="283"/>
  <c r="F7662" i="187" s="1"/>
  <c r="F7661" i="187"/>
  <c r="F2414" i="187"/>
  <c r="Z34" i="320"/>
  <c r="Z23" i="320"/>
  <c r="F2403" i="187"/>
  <c r="F1231" i="187"/>
  <c r="F1188" i="187"/>
  <c r="O95" i="320"/>
  <c r="F1222" i="187"/>
  <c r="F6293" i="187"/>
  <c r="L64" i="253"/>
  <c r="F6315" i="187" s="1"/>
  <c r="F2083" i="187"/>
  <c r="N87" i="320"/>
  <c r="F2371" i="187" s="1"/>
  <c r="F6050" i="187"/>
  <c r="H36" i="253"/>
  <c r="F6051" i="187" s="1"/>
  <c r="Z67" i="320"/>
  <c r="AC67" i="320" s="1"/>
  <c r="N33" i="283"/>
  <c r="F7860" i="187" s="1"/>
  <c r="F7859" i="187"/>
  <c r="AL33" i="283"/>
  <c r="F8388" i="187" s="1"/>
  <c r="F8387" i="187"/>
  <c r="F2427" i="187"/>
  <c r="Z47" i="320"/>
  <c r="F3877" i="187"/>
  <c r="C55" i="319"/>
  <c r="F2479" i="187"/>
  <c r="Z99" i="320"/>
  <c r="F3446" i="187"/>
  <c r="AC10" i="320"/>
  <c r="F3734" i="187" s="1"/>
  <c r="F1916" i="187"/>
  <c r="O16" i="320"/>
  <c r="F2396" i="187" s="1"/>
  <c r="AC13" i="320"/>
  <c r="F3737" i="187" s="1"/>
  <c r="F3449" i="187"/>
  <c r="N92" i="320"/>
  <c r="F2376" i="187" s="1"/>
  <c r="Z73" i="320"/>
  <c r="F2453" i="187"/>
  <c r="K33" i="283"/>
  <c r="F7794" i="187" s="1"/>
  <c r="F7793" i="187"/>
  <c r="AI33" i="283"/>
  <c r="F8322" i="187" s="1"/>
  <c r="F8321" i="187"/>
  <c r="F2439" i="187"/>
  <c r="Z59" i="320"/>
  <c r="E97" i="320"/>
  <c r="F1517" i="187" s="1"/>
  <c r="F2392" i="187"/>
  <c r="Z12" i="320"/>
  <c r="Z55" i="320"/>
  <c r="F2435" i="187"/>
  <c r="AC56" i="320"/>
  <c r="F3780" i="187" s="1"/>
  <c r="F3492" i="187"/>
  <c r="F3453" i="187"/>
  <c r="AC17" i="320"/>
  <c r="F3741" i="187" s="1"/>
  <c r="F2462" i="187"/>
  <c r="Z82" i="320"/>
  <c r="F3521" i="187"/>
  <c r="AC85" i="320"/>
  <c r="F3809" i="187" s="1"/>
  <c r="F3506" i="187"/>
  <c r="AC70" i="320"/>
  <c r="F3794" i="187" s="1"/>
  <c r="T93" i="320"/>
  <c r="F2953" i="187" s="1"/>
  <c r="W33" i="283"/>
  <c r="F8058" i="187" s="1"/>
  <c r="F8057" i="187"/>
  <c r="F7727" i="187"/>
  <c r="H33" i="283"/>
  <c r="F7728" i="187" s="1"/>
  <c r="AF33" i="283"/>
  <c r="F8256" i="187" s="1"/>
  <c r="F8255" i="187"/>
  <c r="AC32" i="320"/>
  <c r="F3756" i="187" s="1"/>
  <c r="AC100" i="320"/>
  <c r="F3824" i="187" s="1"/>
  <c r="F3536" i="187"/>
  <c r="F2421" i="187"/>
  <c r="Z41" i="320"/>
  <c r="F3455" i="187"/>
  <c r="AC19" i="320"/>
  <c r="F3743" i="187" s="1"/>
  <c r="N93" i="320"/>
  <c r="F2377" i="187" s="1"/>
  <c r="F3475" i="187"/>
  <c r="AC39" i="320"/>
  <c r="F3763" i="187" s="1"/>
  <c r="Z84" i="320"/>
  <c r="F2464" i="187"/>
  <c r="F5674" i="187"/>
  <c r="L40" i="252"/>
  <c r="F5690" i="187" s="1"/>
  <c r="F2573" i="187"/>
  <c r="F2563" i="187"/>
  <c r="T87" i="320"/>
  <c r="F2947" i="187" s="1"/>
  <c r="F2405" i="187"/>
  <c r="Z25" i="320"/>
  <c r="AC25" i="320" s="1"/>
  <c r="V97" i="320"/>
  <c r="F3149" i="187" s="1"/>
  <c r="F2188" i="187"/>
  <c r="L97" i="320"/>
  <c r="F2189" i="187" s="1"/>
  <c r="L74" i="252"/>
  <c r="F5724" i="187" s="1"/>
  <c r="F5708" i="187"/>
  <c r="F3503" i="187"/>
  <c r="F3791" i="187"/>
  <c r="F2001" i="187"/>
  <c r="O101" i="320"/>
  <c r="F2425" i="187"/>
  <c r="Z45" i="320"/>
  <c r="AC45" i="320" s="1"/>
  <c r="F2442" i="187"/>
  <c r="Z62" i="320"/>
  <c r="AC62" i="320" s="1"/>
  <c r="F2426" i="187"/>
  <c r="Z46" i="320"/>
  <c r="AC46" i="320" s="1"/>
  <c r="F1996" i="187"/>
  <c r="F2664" i="187"/>
  <c r="T92" i="320"/>
  <c r="F2952" i="187" s="1"/>
  <c r="Q97" i="320"/>
  <c r="F2669" i="187" s="1"/>
  <c r="F3048" i="187"/>
  <c r="Y92" i="320"/>
  <c r="F3432" i="187" s="1"/>
  <c r="U97" i="320"/>
  <c r="F3789" i="187"/>
  <c r="F3501" i="187"/>
  <c r="F3244" i="187"/>
  <c r="Y96" i="320"/>
  <c r="F3436" i="187" s="1"/>
  <c r="N28" i="320"/>
  <c r="F2282" i="187"/>
  <c r="M97" i="320"/>
  <c r="F2285" i="187" s="1"/>
  <c r="J97" i="320"/>
  <c r="F1022" i="187"/>
  <c r="C79" i="268"/>
  <c r="F1025" i="187" s="1"/>
  <c r="L22" i="250"/>
  <c r="F4546" i="187" s="1"/>
  <c r="F879" i="187"/>
  <c r="F887" i="187"/>
  <c r="F3510" i="187"/>
  <c r="F3798" i="187"/>
  <c r="F3508" i="187"/>
  <c r="F3796" i="187"/>
  <c r="F1325" i="187"/>
  <c r="F3512" i="187"/>
  <c r="F3800" i="187"/>
  <c r="F2429" i="187"/>
  <c r="Z49" i="320"/>
  <c r="AC49" i="320" s="1"/>
  <c r="F3720" i="187"/>
  <c r="AB97" i="320"/>
  <c r="F3725" i="187" s="1"/>
  <c r="F4610" i="187"/>
  <c r="L52" i="251"/>
  <c r="F5033" i="187" s="1"/>
  <c r="F3628" i="187"/>
  <c r="AA97" i="320"/>
  <c r="F3629" i="187" s="1"/>
  <c r="F3507" i="187"/>
  <c r="F3795" i="187"/>
  <c r="Z33" i="283"/>
  <c r="F8124" i="187" s="1"/>
  <c r="F8123" i="187"/>
  <c r="F2441" i="187"/>
  <c r="Z61" i="320"/>
  <c r="AC61" i="320" s="1"/>
  <c r="F2572" i="187"/>
  <c r="T96" i="320"/>
  <c r="F2956" i="187" s="1"/>
  <c r="F3457" i="187"/>
  <c r="F3745" i="187"/>
  <c r="Y94" i="320"/>
  <c r="F3434" i="187" s="1"/>
  <c r="Z38" i="320"/>
  <c r="AC38" i="320" s="1"/>
  <c r="F2418" i="187"/>
  <c r="F2856" i="187"/>
  <c r="S97" i="320"/>
  <c r="F2861" i="187" s="1"/>
  <c r="O54" i="320"/>
  <c r="F2394" i="187"/>
  <c r="Z14" i="320"/>
  <c r="AC14" i="320" s="1"/>
  <c r="F2090" i="187"/>
  <c r="K97" i="320"/>
  <c r="N94" i="320"/>
  <c r="F2378" i="187" s="1"/>
  <c r="F3043" i="187"/>
  <c r="Y87" i="320"/>
  <c r="F3427" i="187" s="1"/>
  <c r="F1699" i="187"/>
  <c r="J87" i="320"/>
  <c r="F3463" i="187"/>
  <c r="F3751" i="187"/>
  <c r="L38" i="250"/>
  <c r="F4562" i="187" s="1"/>
  <c r="E84" i="230"/>
  <c r="F253" i="187" s="1"/>
  <c r="F252" i="187"/>
  <c r="L35" i="253"/>
  <c r="F6270" i="187"/>
  <c r="F1256" i="187"/>
  <c r="F330" i="187"/>
  <c r="F84" i="230"/>
  <c r="F331" i="187" s="1"/>
  <c r="J84" i="230"/>
  <c r="F643" i="187" s="1"/>
  <c r="F642" i="187"/>
  <c r="F2459" i="187"/>
  <c r="Z79" i="320"/>
  <c r="AC79" i="320" s="1"/>
  <c r="F2422" i="187"/>
  <c r="Z42" i="320"/>
  <c r="AC42" i="320" s="1"/>
  <c r="L29" i="251"/>
  <c r="F5010" i="187" s="1"/>
  <c r="F5009" i="187"/>
  <c r="F8453" i="187"/>
  <c r="AO33" i="283"/>
  <c r="F8454" i="187" s="1"/>
  <c r="F2876" i="187"/>
  <c r="Z16" i="320"/>
  <c r="AC16" i="320" s="1"/>
  <c r="F2438" i="187"/>
  <c r="Z58" i="320"/>
  <c r="AC58" i="320" s="1"/>
  <c r="F3499" i="187"/>
  <c r="F3787" i="187"/>
  <c r="F2431" i="187"/>
  <c r="Z51" i="320"/>
  <c r="AC51" i="320" s="1"/>
  <c r="F2423" i="187"/>
  <c r="Z43" i="320"/>
  <c r="AC43" i="320" s="1"/>
  <c r="O8" i="320"/>
  <c r="F1908" i="187"/>
  <c r="F2437" i="187"/>
  <c r="Z57" i="320"/>
  <c r="AC57" i="320" s="1"/>
  <c r="F1992" i="187"/>
  <c r="O92" i="320"/>
  <c r="F3471" i="187"/>
  <c r="F3759" i="187"/>
  <c r="O20" i="320"/>
  <c r="W97" i="320"/>
  <c r="F3245" i="187" s="1"/>
  <c r="F3240" i="187"/>
  <c r="F3469" i="187"/>
  <c r="F3757" i="187"/>
  <c r="F2600" i="187"/>
  <c r="T28" i="320"/>
  <c r="F2888" i="187" s="1"/>
  <c r="F1994" i="187"/>
  <c r="O94" i="320"/>
  <c r="F2444" i="187"/>
  <c r="Z64" i="320"/>
  <c r="AC64" i="320" s="1"/>
  <c r="O40" i="320"/>
  <c r="F1940" i="187"/>
  <c r="F3447" i="187"/>
  <c r="F3735" i="187"/>
  <c r="F3451" i="187"/>
  <c r="F3739" i="187"/>
  <c r="N96" i="320"/>
  <c r="F2380" i="187" s="1"/>
  <c r="F3460" i="187"/>
  <c r="F3748" i="187"/>
  <c r="L33" i="254"/>
  <c r="F6839" i="187" s="1"/>
  <c r="F6344" i="187"/>
  <c r="L60" i="254"/>
  <c r="F6866" i="187" s="1"/>
  <c r="F1232" i="187"/>
  <c r="Z80" i="320"/>
  <c r="AC80" i="320" s="1"/>
  <c r="F2460" i="187"/>
  <c r="F3519" i="187"/>
  <c r="F3807" i="187"/>
  <c r="F3513" i="187"/>
  <c r="F3801" i="187"/>
  <c r="F3792" i="187"/>
  <c r="F3504" i="187"/>
  <c r="F3805" i="187"/>
  <c r="F3517" i="187"/>
  <c r="F1197" i="187" l="1"/>
  <c r="AC41" i="320"/>
  <c r="F3765" i="187" s="1"/>
  <c r="F3477" i="187"/>
  <c r="AC55" i="320"/>
  <c r="F3779" i="187" s="1"/>
  <c r="F3491" i="187"/>
  <c r="F3495" i="187"/>
  <c r="AC59" i="320"/>
  <c r="F3783" i="187" s="1"/>
  <c r="F3518" i="187"/>
  <c r="AC82" i="320"/>
  <c r="F3806" i="187" s="1"/>
  <c r="F3448" i="187"/>
  <c r="AC12" i="320"/>
  <c r="F3736" i="187" s="1"/>
  <c r="C66" i="319"/>
  <c r="F3898" i="187" s="1"/>
  <c r="F3888" i="187"/>
  <c r="F2475" i="187"/>
  <c r="Z95" i="320"/>
  <c r="AC23" i="320"/>
  <c r="F3747" i="187" s="1"/>
  <c r="F3459" i="187"/>
  <c r="O93" i="320"/>
  <c r="AC84" i="320"/>
  <c r="F3808" i="187" s="1"/>
  <c r="F3520" i="187"/>
  <c r="AC34" i="320"/>
  <c r="F3758" i="187" s="1"/>
  <c r="F3470" i="187"/>
  <c r="AC73" i="320"/>
  <c r="F3797" i="187" s="1"/>
  <c r="F3509" i="187"/>
  <c r="AC99" i="320"/>
  <c r="F3823" i="187" s="1"/>
  <c r="F3535" i="187"/>
  <c r="AC47" i="320"/>
  <c r="F3771" i="187" s="1"/>
  <c r="F3483" i="187"/>
  <c r="F2472" i="187"/>
  <c r="Z92" i="320"/>
  <c r="AC92" i="320" s="1"/>
  <c r="F2474" i="187"/>
  <c r="Z94" i="320"/>
  <c r="AC94" i="320" s="1"/>
  <c r="F2388" i="187"/>
  <c r="Z8" i="320"/>
  <c r="AC8" i="320" s="1"/>
  <c r="F2420" i="187"/>
  <c r="Z40" i="320"/>
  <c r="AC40" i="320" s="1"/>
  <c r="F3781" i="187"/>
  <c r="F3493" i="187"/>
  <c r="F3767" i="187"/>
  <c r="F3479" i="187"/>
  <c r="F3452" i="187"/>
  <c r="F3740" i="187"/>
  <c r="F3803" i="187"/>
  <c r="F3515" i="187"/>
  <c r="F2093" i="187"/>
  <c r="N97" i="320"/>
  <c r="F2381" i="187" s="1"/>
  <c r="Z54" i="320"/>
  <c r="AC54" i="320" s="1"/>
  <c r="F2434" i="187"/>
  <c r="F3474" i="187"/>
  <c r="F3762" i="187"/>
  <c r="O28" i="320"/>
  <c r="F2312" i="187"/>
  <c r="F3478" i="187"/>
  <c r="F3766" i="187"/>
  <c r="F2400" i="187"/>
  <c r="Z20" i="320"/>
  <c r="AC20" i="320" s="1"/>
  <c r="F3804" i="187"/>
  <c r="F3516" i="187"/>
  <c r="F3500" i="187"/>
  <c r="F3788" i="187"/>
  <c r="F6286" i="187"/>
  <c r="L36" i="253"/>
  <c r="F6287" i="187" s="1"/>
  <c r="F1997" i="187"/>
  <c r="O97" i="320"/>
  <c r="F3053" i="187"/>
  <c r="Y97" i="320"/>
  <c r="F3437" i="187" s="1"/>
  <c r="O96" i="320"/>
  <c r="F3786" i="187"/>
  <c r="F3498" i="187"/>
  <c r="F2481" i="187"/>
  <c r="Z101" i="320"/>
  <c r="AC101" i="320" s="1"/>
  <c r="F3782" i="187"/>
  <c r="F3494" i="187"/>
  <c r="F3450" i="187"/>
  <c r="F3738" i="187"/>
  <c r="F3497" i="187"/>
  <c r="F3785" i="187"/>
  <c r="F3773" i="187"/>
  <c r="F3485" i="187"/>
  <c r="F3461" i="187"/>
  <c r="F3749" i="187"/>
  <c r="T97" i="320"/>
  <c r="F2957" i="187" s="1"/>
  <c r="F3775" i="187"/>
  <c r="F3487" i="187"/>
  <c r="F1987" i="187"/>
  <c r="O87" i="320"/>
  <c r="F2467" i="187" s="1"/>
  <c r="F3770" i="187"/>
  <c r="F3482" i="187"/>
  <c r="F3481" i="187"/>
  <c r="F3769" i="187"/>
  <c r="AC95" i="320" l="1"/>
  <c r="F3819" i="187" s="1"/>
  <c r="F3531" i="187"/>
  <c r="F2473" i="187"/>
  <c r="Z93" i="320"/>
  <c r="F3816" i="187"/>
  <c r="F3528" i="187"/>
  <c r="F3537" i="187"/>
  <c r="F3825" i="187"/>
  <c r="F3476" i="187"/>
  <c r="F3764" i="187"/>
  <c r="F3530" i="187"/>
  <c r="F3818" i="187"/>
  <c r="F2477" i="187"/>
  <c r="Z97" i="320"/>
  <c r="AC97" i="320" s="1"/>
  <c r="F3456" i="187"/>
  <c r="F3744" i="187"/>
  <c r="F3732" i="187"/>
  <c r="F3444" i="187"/>
  <c r="F2476" i="187"/>
  <c r="Z96" i="320"/>
  <c r="AC96" i="320" s="1"/>
  <c r="F2408" i="187"/>
  <c r="Z28" i="320"/>
  <c r="AC28" i="320" s="1"/>
  <c r="F3778" i="187"/>
  <c r="F3490" i="187"/>
  <c r="Z87" i="320"/>
  <c r="AC87" i="320" s="1"/>
  <c r="AC93" i="320" l="1"/>
  <c r="F3817" i="187" s="1"/>
  <c r="F3529" i="187"/>
  <c r="F3464" i="187"/>
  <c r="F3752" i="187"/>
  <c r="F3821" i="187"/>
  <c r="F3533" i="187"/>
  <c r="F3523" i="187"/>
  <c r="F3811" i="187"/>
  <c r="F3532" i="187"/>
  <c r="F3820" i="187"/>
</calcChain>
</file>

<file path=xl/comments1.xml><?xml version="1.0" encoding="utf-8"?>
<comments xmlns="http://schemas.openxmlformats.org/spreadsheetml/2006/main">
  <authors>
    <author>Iñaki Vazquez</author>
  </authors>
  <commentList>
    <comment ref="C8" authorId="0" shapeId="0">
      <text>
        <r>
          <rPr>
            <b/>
            <sz val="9"/>
            <color indexed="10"/>
            <rFont val="Tahoma"/>
            <family val="2"/>
          </rPr>
          <t>¡ ATENCIÓN !</t>
        </r>
        <r>
          <rPr>
            <sz val="9"/>
            <color indexed="10"/>
            <rFont val="Tahoma"/>
            <family val="2"/>
          </rPr>
          <t xml:space="preserve">
Formato OBLIGATORIO de FECHA: </t>
        </r>
        <r>
          <rPr>
            <b/>
            <sz val="9"/>
            <color indexed="10"/>
            <rFont val="Tahoma"/>
            <family val="2"/>
          </rPr>
          <t>aaaa-mm-dd</t>
        </r>
      </text>
    </comment>
    <comment ref="C9" authorId="0" shapeId="0">
      <text>
        <r>
          <rPr>
            <b/>
            <sz val="9"/>
            <color indexed="10"/>
            <rFont val="Tahoma"/>
            <family val="2"/>
          </rPr>
          <t>¡ ATENCIÓN !</t>
        </r>
        <r>
          <rPr>
            <sz val="9"/>
            <color indexed="10"/>
            <rFont val="Tahoma"/>
            <family val="2"/>
          </rPr>
          <t xml:space="preserve">
Formato OBLIGATORIO de FECHA: </t>
        </r>
        <r>
          <rPr>
            <b/>
            <sz val="9"/>
            <color indexed="10"/>
            <rFont val="Tahoma"/>
            <family val="2"/>
          </rPr>
          <t>aaaa-mm-dd</t>
        </r>
      </text>
    </comment>
  </commentList>
</comments>
</file>

<file path=xl/comments2.xml><?xml version="1.0" encoding="utf-8"?>
<comments xmlns="http://schemas.openxmlformats.org/spreadsheetml/2006/main">
  <authors>
    <author>Iñaki Vazquez</author>
  </authors>
  <commentList>
    <comment ref="C11" authorId="0" shapeId="0">
      <text>
        <r>
          <rPr>
            <b/>
            <sz val="9"/>
            <color indexed="10"/>
            <rFont val="Tahoma"/>
            <family val="2"/>
          </rPr>
          <t>¡ ATENCIÓN !</t>
        </r>
        <r>
          <rPr>
            <sz val="9"/>
            <color indexed="10"/>
            <rFont val="Tahoma"/>
            <family val="2"/>
          </rPr>
          <t xml:space="preserve">
Formato OBLIGATORIO de FECHA: </t>
        </r>
        <r>
          <rPr>
            <b/>
            <sz val="9"/>
            <color indexed="10"/>
            <rFont val="Tahoma"/>
            <family val="2"/>
          </rPr>
          <t>aaaa-mm-dd</t>
        </r>
      </text>
    </comment>
  </commentList>
</comments>
</file>

<file path=xl/comments3.xml><?xml version="1.0" encoding="utf-8"?>
<comments xmlns="http://schemas.openxmlformats.org/spreadsheetml/2006/main">
  <authors>
    <author>Iñaki Vazquez</author>
  </authors>
  <commentList>
    <comment ref="C8" authorId="0" shapeId="0">
      <text>
        <r>
          <rPr>
            <b/>
            <sz val="9"/>
            <color indexed="10"/>
            <rFont val="Tahoma"/>
            <family val="2"/>
          </rPr>
          <t>¡ ATENCIÓN !</t>
        </r>
        <r>
          <rPr>
            <sz val="9"/>
            <color indexed="10"/>
            <rFont val="Tahoma"/>
            <family val="2"/>
          </rPr>
          <t xml:space="preserve">
Formato OBLIGATORIO de FECHA: </t>
        </r>
        <r>
          <rPr>
            <b/>
            <sz val="9"/>
            <color indexed="10"/>
            <rFont val="Tahoma"/>
            <family val="2"/>
          </rPr>
          <t>aaaa-mm-dd</t>
        </r>
      </text>
    </comment>
  </commentList>
</comments>
</file>

<file path=xl/comments4.xml><?xml version="1.0" encoding="utf-8"?>
<comments xmlns="http://schemas.openxmlformats.org/spreadsheetml/2006/main">
  <authors>
    <author>Iñaki Vazquez</author>
  </authors>
  <commentList>
    <comment ref="C13" authorId="0" shapeId="0">
      <text>
        <r>
          <rPr>
            <b/>
            <sz val="9"/>
            <color indexed="10"/>
            <rFont val="Tahoma"/>
            <family val="2"/>
          </rPr>
          <t>¡ ATENCIÓN !</t>
        </r>
        <r>
          <rPr>
            <sz val="9"/>
            <color indexed="10"/>
            <rFont val="Tahoma"/>
            <family val="2"/>
          </rPr>
          <t xml:space="preserve">
Formato OBLIGATORIO de FECHA: </t>
        </r>
        <r>
          <rPr>
            <b/>
            <sz val="9"/>
            <color indexed="10"/>
            <rFont val="Tahoma"/>
            <family val="2"/>
          </rPr>
          <t>aaaa-mm-dd</t>
        </r>
      </text>
    </comment>
    <comment ref="D13" authorId="0" shapeId="0">
      <text>
        <r>
          <rPr>
            <b/>
            <sz val="9"/>
            <color indexed="10"/>
            <rFont val="Tahoma"/>
            <family val="2"/>
          </rPr>
          <t>¡ ATENCIÓN !</t>
        </r>
        <r>
          <rPr>
            <sz val="9"/>
            <color indexed="10"/>
            <rFont val="Tahoma"/>
            <family val="2"/>
          </rPr>
          <t xml:space="preserve">
Formato OBLIGATORIO de FECHA: </t>
        </r>
        <r>
          <rPr>
            <b/>
            <sz val="9"/>
            <color indexed="10"/>
            <rFont val="Tahoma"/>
            <family val="2"/>
          </rPr>
          <t>aaaa-mm-dd</t>
        </r>
      </text>
    </comment>
  </commentList>
</comments>
</file>

<file path=xl/comments5.xml><?xml version="1.0" encoding="utf-8"?>
<comments xmlns="http://schemas.openxmlformats.org/spreadsheetml/2006/main">
  <authors>
    <author>Familia Rodríguez Jiménez</author>
  </authors>
  <commentList>
    <comment ref="C19" authorId="0" shapeId="0">
      <text>
        <r>
          <rPr>
            <b/>
            <sz val="9"/>
            <color indexed="81"/>
            <rFont val="Tahoma"/>
            <family val="2"/>
          </rPr>
          <t>Esta cifra debe ser igual a la reportada en el Estado de Resultados</t>
        </r>
      </text>
    </comment>
  </commentList>
</comments>
</file>

<file path=xl/sharedStrings.xml><?xml version="1.0" encoding="utf-8"?>
<sst xmlns="http://schemas.openxmlformats.org/spreadsheetml/2006/main" count="112783" uniqueCount="3708">
  <si>
    <t>Nombre de la entidad que informa u otras formas de identificación</t>
  </si>
  <si>
    <t>Descripción de la moneda de presentación</t>
  </si>
  <si>
    <t/>
  </si>
  <si>
    <t>RowID</t>
  </si>
  <si>
    <t>Footnote</t>
  </si>
  <si>
    <t>Primary Item</t>
  </si>
  <si>
    <t>Decimals</t>
  </si>
  <si>
    <t>UnitRef</t>
  </si>
  <si>
    <t>Fact</t>
  </si>
  <si>
    <t>Identifier</t>
  </si>
  <si>
    <t>IdentifierSchema</t>
  </si>
  <si>
    <t>PeriodInitDuration</t>
  </si>
  <si>
    <t>PeriodEndInstant</t>
  </si>
  <si>
    <t>Dimension</t>
  </si>
  <si>
    <t>DimensionMember</t>
  </si>
  <si>
    <t>/*</t>
  </si>
  <si>
    <t xml:space="preserve">/* </t>
  </si>
  <si>
    <t>/**OutputHeader</t>
  </si>
  <si>
    <t>/**OutputMiddle</t>
  </si>
  <si>
    <t>&lt;/xbrli:measure&gt;
&lt;/xbrli:unit&gt;</t>
  </si>
  <si>
    <t>/**OutputTail</t>
  </si>
  <si>
    <t>&lt;/xbrli:xbrl&gt;</t>
  </si>
  <si>
    <t>/**Replace</t>
  </si>
  <si>
    <t>Entity1</t>
  </si>
  <si>
    <t>Entity2</t>
  </si>
  <si>
    <t>COP</t>
  </si>
  <si>
    <t>peso</t>
  </si>
  <si>
    <t>&lt;xbrli:unit id="peso"&gt;
&lt;xbrli:measure&gt;iso4217:</t>
  </si>
  <si>
    <t>pure</t>
  </si>
  <si>
    <t>&lt;xbrli:unit id="entero"&gt;
&lt;xbrli:measure&gt;xbrli:</t>
  </si>
  <si>
    <t>Entity3</t>
  </si>
  <si>
    <t>entero</t>
  </si>
  <si>
    <t xml:space="preserve">    &lt;xbrli:divide&gt;
      &lt;xbrli:unitNumerator&gt;
        &lt;xbrli:measure&gt;iso4217:COP&lt;/xbrli:measure&gt;
      &lt;/xbrli:unitNumerator&gt;
      &lt;xbrli:unitDenominator&gt;
        &lt;xbrli:measure&gt;xbrli:shares&lt;/xbrli:measure&gt;
      &lt;/xbrli:unitDenominator&gt;
    &lt;/xbrli:divide&gt;
</t>
  </si>
  <si>
    <t>&lt;/xbrli:unit&gt;</t>
  </si>
  <si>
    <t xml:space="preserve">&lt;xbrli:unit id="pesoXaccion"&gt;
</t>
  </si>
  <si>
    <t>Entity4</t>
  </si>
  <si>
    <t>pesoXaccion</t>
  </si>
  <si>
    <t>Entity5</t>
  </si>
  <si>
    <t>porcentaje</t>
  </si>
  <si>
    <t>&lt;xbrli:unit id="porcentaje"&gt;
&lt;xbrli:measure&gt;xbrli:</t>
  </si>
  <si>
    <t>Fecha inicio periodo</t>
  </si>
  <si>
    <t>Fecha final periodo</t>
  </si>
  <si>
    <t>Entity6</t>
  </si>
  <si>
    <t>decimal</t>
  </si>
  <si>
    <t>&lt;xbrli:unit id="decimal"&gt;
&lt;xbrli:measure&gt;xbrli:</t>
  </si>
  <si>
    <t>INF</t>
  </si>
  <si>
    <t>FC01</t>
  </si>
  <si>
    <t>Contribuciones</t>
  </si>
  <si>
    <t>FC02</t>
  </si>
  <si>
    <t>FC03-1</t>
  </si>
  <si>
    <t>FC03-2</t>
  </si>
  <si>
    <t>FC03-3</t>
  </si>
  <si>
    <t>FC03-4</t>
  </si>
  <si>
    <t>FC03-5</t>
  </si>
  <si>
    <t>FC03-6</t>
  </si>
  <si>
    <t>FC04</t>
  </si>
  <si>
    <t>FC05</t>
  </si>
  <si>
    <t>TOTAL ESF INDIVIDUAL O SEPARADO</t>
  </si>
  <si>
    <t>ACUEDUCTO</t>
  </si>
  <si>
    <t>ALCANTARILLADO</t>
  </si>
  <si>
    <t>ASEO</t>
  </si>
  <si>
    <t>ENERGIA ELÉCTRICA</t>
  </si>
  <si>
    <t>GAS COMBUSTIBLE POR REDES</t>
  </si>
  <si>
    <t>GAS LICUADO DE PETRÓLEO</t>
  </si>
  <si>
    <t>OTRAS ACTIVIDADES NO VIGILADAS SSPD</t>
  </si>
  <si>
    <t>ACTIVOS</t>
  </si>
  <si>
    <t>Activos corrientes</t>
  </si>
  <si>
    <t>Efectivo y equivalentes al efectivo</t>
  </si>
  <si>
    <t>Total de activos corrientes</t>
  </si>
  <si>
    <t>Activos no corrientes</t>
  </si>
  <si>
    <t>Propiedades, planta y equipo</t>
  </si>
  <si>
    <t>Plusvalía</t>
  </si>
  <si>
    <t>Activos por impuestos diferidos</t>
  </si>
  <si>
    <t>Total de activos no corrientes</t>
  </si>
  <si>
    <t>TOTAL DE ACTIVOS</t>
  </si>
  <si>
    <t>PASIVOS</t>
  </si>
  <si>
    <t>Pasivos corrientes</t>
  </si>
  <si>
    <t>Total pasivos corrientes</t>
  </si>
  <si>
    <t>Pasivos no corrientes</t>
  </si>
  <si>
    <t>Total pasivos no corrientes</t>
  </si>
  <si>
    <t>Total pasivos</t>
  </si>
  <si>
    <t>Ganancias acumuladas</t>
  </si>
  <si>
    <t>Otras participaciones en el patrimonio</t>
  </si>
  <si>
    <t>Total patrimonio</t>
  </si>
  <si>
    <t>TOTAL DE PATRIMONIO Y PASIVOS</t>
  </si>
  <si>
    <t>OTRO RESULTADO INTEGRAL</t>
  </si>
  <si>
    <t>http://www.superservicios.gov.co</t>
  </si>
  <si>
    <t>ÍNDICE</t>
  </si>
  <si>
    <t>--1--</t>
  </si>
  <si>
    <t>--2--</t>
  </si>
  <si>
    <t>--3--</t>
  </si>
  <si>
    <t>--4--</t>
  </si>
  <si>
    <t>--5--</t>
  </si>
  <si>
    <t>--7--</t>
  </si>
  <si>
    <t>--8--</t>
  </si>
  <si>
    <t>0</t>
  </si>
  <si>
    <t>PATRIMONIO Y PASIVOS</t>
  </si>
  <si>
    <t>PATRIMONIO</t>
  </si>
  <si>
    <t>--9--</t>
  </si>
  <si>
    <t>Total</t>
  </si>
  <si>
    <t>GLP</t>
  </si>
  <si>
    <t>Gas combustible por redes</t>
  </si>
  <si>
    <t>Aseo</t>
  </si>
  <si>
    <t>Alcantarillado</t>
  </si>
  <si>
    <t>Acueducto</t>
  </si>
  <si>
    <t>Energía</t>
  </si>
  <si>
    <t>180 Días</t>
  </si>
  <si>
    <t>90 Días</t>
  </si>
  <si>
    <t>60 Días</t>
  </si>
  <si>
    <t>30 Días</t>
  </si>
  <si>
    <t>No vencida</t>
  </si>
  <si>
    <t>TOTAL</t>
  </si>
  <si>
    <t>Inventarios</t>
  </si>
  <si>
    <t>Terrenos y construcciones</t>
  </si>
  <si>
    <t>Maquinaria</t>
  </si>
  <si>
    <t>Vehículos</t>
  </si>
  <si>
    <t>Enseres y accesorios</t>
  </si>
  <si>
    <t>Construcciones en proceso</t>
  </si>
  <si>
    <t>Otras propiedades, planta y equipo</t>
  </si>
  <si>
    <t>Terrenos</t>
  </si>
  <si>
    <t>Edificios</t>
  </si>
  <si>
    <t>Pérdidas por deterioro de valor reconocidas en el resultado del periodo, propiedades, planta y equipo</t>
  </si>
  <si>
    <t>Reversión de pérdidas por deterioro de valor reconocidas en el resultado del periodo, propiedades, planta y equipo</t>
  </si>
  <si>
    <t>Provisión por reembolsos</t>
  </si>
  <si>
    <t>Otras provisiones</t>
  </si>
  <si>
    <t>Generación</t>
  </si>
  <si>
    <t>Distribución</t>
  </si>
  <si>
    <t>Comercialización</t>
  </si>
  <si>
    <t>Recolección y transporte</t>
  </si>
  <si>
    <t>Recolección domiciliaria</t>
  </si>
  <si>
    <t>Aprovechamiento</t>
  </si>
  <si>
    <t>Disposición final</t>
  </si>
  <si>
    <t>Ingresos netos de servicios públicos</t>
  </si>
  <si>
    <t>Sede de la entidad</t>
  </si>
  <si>
    <t>Forma legal de la entidad</t>
  </si>
  <si>
    <t>País de constitución</t>
  </si>
  <si>
    <t>Dirección de la sede social de la entidad</t>
  </si>
  <si>
    <t>Domicilio principal donde desarrolla sus actividades</t>
  </si>
  <si>
    <t>Descripción de la naturaleza de las operaciones de la entidad y actividades principales</t>
  </si>
  <si>
    <t>Conclusión de la gerencia sobre la presentación razonable como consecuencia de la falta de aplicación</t>
  </si>
  <si>
    <t>Explicación de ajustes que serían necesarios para lograr la presentación fiel</t>
  </si>
  <si>
    <t>Explicación del hecho y bases para la elaboración de los estados financieros cuando no es aplicable la hipótesis de negocio en marcha</t>
  </si>
  <si>
    <t>Explicación de la razón por la que no se considera a la entidad como negocio en marcha</t>
  </si>
  <si>
    <t>Descripción de la razón para utilizar un periodo sobre el que se informa de duración inferior o superior</t>
  </si>
  <si>
    <t>Por prestación de servicios en el exterior</t>
  </si>
  <si>
    <t>Otros Gastos Servicios Públicos no vigilados</t>
  </si>
  <si>
    <t>Total Periodo</t>
  </si>
  <si>
    <t>Impuestos, Tasas y Contribuciones (No incluye impuesto de renta)</t>
  </si>
  <si>
    <t>Total prestación servicios públicos nacionales</t>
  </si>
  <si>
    <t>Licencia De Operación Del Servicio</t>
  </si>
  <si>
    <t>Comité De Estratificación –Ley 505 De 1999</t>
  </si>
  <si>
    <t>Ordenes Y Contratos De Mantenimiento Y Reparaciones</t>
  </si>
  <si>
    <t>Honorarios</t>
  </si>
  <si>
    <t>Servicios Públicos</t>
  </si>
  <si>
    <t>Seguros</t>
  </si>
  <si>
    <t>Costos y gastos</t>
  </si>
  <si>
    <t>Descripción</t>
  </si>
  <si>
    <t>Vencida 1 a 30 días</t>
  </si>
  <si>
    <t>Vencida 31 a 60 días</t>
  </si>
  <si>
    <t>Vencida 61 a 90 días</t>
  </si>
  <si>
    <t>Vencida 91 a 120 días</t>
  </si>
  <si>
    <t>Vencida 121 a 150 días</t>
  </si>
  <si>
    <t>Vencida 151 a 180 días</t>
  </si>
  <si>
    <t>Vencida 181 a 360 días</t>
  </si>
  <si>
    <t>Vencida mayor de 360 días</t>
  </si>
  <si>
    <t>Vencida  1 a 30 días</t>
  </si>
  <si>
    <t>Consumo De Insumos Directos</t>
  </si>
  <si>
    <t xml:space="preserve">Licencias, Contribuciones y Regalías  </t>
  </si>
  <si>
    <t>Ingresos de actividades ordinarias</t>
  </si>
  <si>
    <t>Comercial</t>
  </si>
  <si>
    <t>Industrial</t>
  </si>
  <si>
    <t>Información de Subsidios y Contribuciones</t>
  </si>
  <si>
    <t>Subsidios</t>
  </si>
  <si>
    <t>Estrato 1</t>
  </si>
  <si>
    <t>Estrato 2</t>
  </si>
  <si>
    <t>Estrato 3</t>
  </si>
  <si>
    <t>Total Subsidios</t>
  </si>
  <si>
    <t>Estrato 5</t>
  </si>
  <si>
    <t>Estrato 6</t>
  </si>
  <si>
    <t>Total Contribución</t>
  </si>
  <si>
    <t>Valor Neto Subsidios vs. Contribuciones</t>
  </si>
  <si>
    <t>Detalle deterioro cartera de municipios</t>
  </si>
  <si>
    <r>
      <t>TOTAL</t>
    </r>
    <r>
      <rPr>
        <b/>
        <sz val="9"/>
        <color indexed="9"/>
        <rFont val="Arial"/>
        <family val="2"/>
      </rPr>
      <t xml:space="preserve">  (FC05)</t>
    </r>
  </si>
  <si>
    <r>
      <t>Otras cuentas por pagar</t>
    </r>
    <r>
      <rPr>
        <sz val="9"/>
        <color indexed="9"/>
        <rFont val="Arial"/>
        <family val="2"/>
      </rPr>
      <t xml:space="preserve"> (FC05)</t>
    </r>
  </si>
  <si>
    <r>
      <t>Residencial Estrato 1</t>
    </r>
    <r>
      <rPr>
        <sz val="9"/>
        <color indexed="9"/>
        <rFont val="Arial"/>
        <family val="2"/>
      </rPr>
      <t xml:space="preserve"> (FC03-1)</t>
    </r>
  </si>
  <si>
    <r>
      <t>Residencial Estrato 2</t>
    </r>
    <r>
      <rPr>
        <sz val="9"/>
        <color indexed="9"/>
        <rFont val="Arial"/>
        <family val="2"/>
      </rPr>
      <t xml:space="preserve"> (FC03-1)</t>
    </r>
  </si>
  <si>
    <r>
      <t>Residencial Estrato 3</t>
    </r>
    <r>
      <rPr>
        <sz val="9"/>
        <color indexed="9"/>
        <rFont val="Arial"/>
        <family val="2"/>
      </rPr>
      <t xml:space="preserve"> (FC03-1)</t>
    </r>
  </si>
  <si>
    <r>
      <t>Residencial Estrato 4</t>
    </r>
    <r>
      <rPr>
        <sz val="9"/>
        <color indexed="9"/>
        <rFont val="Arial"/>
        <family val="2"/>
      </rPr>
      <t xml:space="preserve"> (FC03-1)</t>
    </r>
  </si>
  <si>
    <r>
      <t>Residencial Estrato 5</t>
    </r>
    <r>
      <rPr>
        <sz val="9"/>
        <color indexed="9"/>
        <rFont val="Arial"/>
        <family val="2"/>
      </rPr>
      <t xml:space="preserve"> (FC03-1)</t>
    </r>
  </si>
  <si>
    <r>
      <t>Residencial Estrato 6</t>
    </r>
    <r>
      <rPr>
        <sz val="9"/>
        <color indexed="9"/>
        <rFont val="Arial"/>
        <family val="2"/>
      </rPr>
      <t xml:space="preserve"> (FC03-1)</t>
    </r>
  </si>
  <si>
    <r>
      <t>No Residencial Industrial</t>
    </r>
    <r>
      <rPr>
        <sz val="9"/>
        <color indexed="9"/>
        <rFont val="Arial"/>
        <family val="2"/>
      </rPr>
      <t xml:space="preserve"> (FC03-1)</t>
    </r>
  </si>
  <si>
    <r>
      <t>No Residencial Comercial</t>
    </r>
    <r>
      <rPr>
        <sz val="9"/>
        <color indexed="9"/>
        <rFont val="Arial"/>
        <family val="2"/>
      </rPr>
      <t xml:space="preserve"> (FC03-1)</t>
    </r>
  </si>
  <si>
    <r>
      <t>No Residencial Oficial</t>
    </r>
    <r>
      <rPr>
        <sz val="9"/>
        <color indexed="9"/>
        <rFont val="Arial"/>
        <family val="2"/>
      </rPr>
      <t xml:space="preserve"> (FC03-1)</t>
    </r>
  </si>
  <si>
    <r>
      <t>No Residencial Especial</t>
    </r>
    <r>
      <rPr>
        <sz val="9"/>
        <color indexed="9"/>
        <rFont val="Arial"/>
        <family val="2"/>
      </rPr>
      <t xml:space="preserve"> (FC03-1)</t>
    </r>
  </si>
  <si>
    <r>
      <t>Total Comercialización</t>
    </r>
    <r>
      <rPr>
        <b/>
        <sz val="9"/>
        <color indexed="9"/>
        <rFont val="Arial"/>
        <family val="2"/>
      </rPr>
      <t xml:space="preserve"> (FC03-1)</t>
    </r>
  </si>
  <si>
    <r>
      <t>Residencial Estrato 1</t>
    </r>
    <r>
      <rPr>
        <sz val="9"/>
        <color indexed="9"/>
        <rFont val="Arial"/>
        <family val="2"/>
      </rPr>
      <t xml:space="preserve"> (FC03-2)</t>
    </r>
  </si>
  <si>
    <r>
      <t>Residencial Estrato 2</t>
    </r>
    <r>
      <rPr>
        <sz val="9"/>
        <color indexed="9"/>
        <rFont val="Arial"/>
        <family val="2"/>
      </rPr>
      <t xml:space="preserve"> (FC03-2)</t>
    </r>
  </si>
  <si>
    <r>
      <t>Residencial Estrato 3</t>
    </r>
    <r>
      <rPr>
        <sz val="9"/>
        <color indexed="9"/>
        <rFont val="Arial"/>
        <family val="2"/>
      </rPr>
      <t xml:space="preserve"> (FC03-2)</t>
    </r>
  </si>
  <si>
    <r>
      <t>Residencial Estrato 4</t>
    </r>
    <r>
      <rPr>
        <sz val="9"/>
        <color indexed="9"/>
        <rFont val="Arial"/>
        <family val="2"/>
      </rPr>
      <t xml:space="preserve"> (FC03-2)</t>
    </r>
  </si>
  <si>
    <r>
      <t>Residencial Estrato 5</t>
    </r>
    <r>
      <rPr>
        <sz val="9"/>
        <color indexed="9"/>
        <rFont val="Arial"/>
        <family val="2"/>
      </rPr>
      <t xml:space="preserve"> (FC03-2)</t>
    </r>
  </si>
  <si>
    <r>
      <t>Residencial Estrato 6</t>
    </r>
    <r>
      <rPr>
        <sz val="9"/>
        <color indexed="9"/>
        <rFont val="Arial"/>
        <family val="2"/>
      </rPr>
      <t xml:space="preserve"> (FC03-2)</t>
    </r>
  </si>
  <si>
    <r>
      <t>No Residencial Industrial</t>
    </r>
    <r>
      <rPr>
        <sz val="9"/>
        <color indexed="9"/>
        <rFont val="Arial"/>
        <family val="2"/>
      </rPr>
      <t xml:space="preserve"> (FC03-2)</t>
    </r>
  </si>
  <si>
    <r>
      <t>No Residencial Comercial</t>
    </r>
    <r>
      <rPr>
        <sz val="9"/>
        <color indexed="9"/>
        <rFont val="Arial"/>
        <family val="2"/>
      </rPr>
      <t xml:space="preserve"> (FC03-2)</t>
    </r>
  </si>
  <si>
    <r>
      <t>No Residencial Oficial</t>
    </r>
    <r>
      <rPr>
        <sz val="9"/>
        <color indexed="9"/>
        <rFont val="Arial"/>
        <family val="2"/>
      </rPr>
      <t xml:space="preserve"> (FC03-2)</t>
    </r>
  </si>
  <si>
    <r>
      <t>No Residencial Especial</t>
    </r>
    <r>
      <rPr>
        <sz val="9"/>
        <color indexed="9"/>
        <rFont val="Arial"/>
        <family val="2"/>
      </rPr>
      <t xml:space="preserve"> (FC03-2)</t>
    </r>
  </si>
  <si>
    <r>
      <t>Total Comercialización</t>
    </r>
    <r>
      <rPr>
        <b/>
        <sz val="9"/>
        <color indexed="9"/>
        <rFont val="Arial"/>
        <family val="2"/>
      </rPr>
      <t xml:space="preserve"> (FC03-2)</t>
    </r>
  </si>
  <si>
    <r>
      <t>Distribución</t>
    </r>
    <r>
      <rPr>
        <sz val="9"/>
        <color indexed="9"/>
        <rFont val="Arial"/>
        <family val="2"/>
      </rPr>
      <t xml:space="preserve"> (FC03-1)</t>
    </r>
  </si>
  <si>
    <r>
      <t>Otros Servicios</t>
    </r>
    <r>
      <rPr>
        <sz val="9"/>
        <color indexed="9"/>
        <rFont val="Arial"/>
        <family val="2"/>
      </rPr>
      <t xml:space="preserve"> (FC03-1)</t>
    </r>
  </si>
  <si>
    <r>
      <t>Total Servicio de Acueducto</t>
    </r>
    <r>
      <rPr>
        <b/>
        <sz val="9"/>
        <color indexed="9"/>
        <rFont val="Arial"/>
        <family val="2"/>
      </rPr>
      <t xml:space="preserve"> (FC03-1)</t>
    </r>
  </si>
  <si>
    <r>
      <t>Distribución</t>
    </r>
    <r>
      <rPr>
        <sz val="9"/>
        <color indexed="9"/>
        <rFont val="Arial"/>
        <family val="2"/>
      </rPr>
      <t xml:space="preserve"> (Deterioro) (FC03-1)</t>
    </r>
  </si>
  <si>
    <r>
      <t>Otros Servicios</t>
    </r>
    <r>
      <rPr>
        <sz val="9"/>
        <color indexed="9"/>
        <rFont val="Arial"/>
        <family val="2"/>
      </rPr>
      <t xml:space="preserve"> (Deterioro) (FC03-1)</t>
    </r>
  </si>
  <si>
    <r>
      <t>Residencial Estrato 1</t>
    </r>
    <r>
      <rPr>
        <sz val="9"/>
        <color indexed="9"/>
        <rFont val="Arial"/>
        <family val="2"/>
      </rPr>
      <t xml:space="preserve"> (Deterioro) (FC03-1)</t>
    </r>
  </si>
  <si>
    <r>
      <t>Residencial Estrato 2</t>
    </r>
    <r>
      <rPr>
        <sz val="9"/>
        <color indexed="9"/>
        <rFont val="Arial"/>
        <family val="2"/>
      </rPr>
      <t xml:space="preserve"> (Deterioro) (FC03-1)</t>
    </r>
  </si>
  <si>
    <r>
      <t>Residencial Estrato 3</t>
    </r>
    <r>
      <rPr>
        <sz val="9"/>
        <color indexed="9"/>
        <rFont val="Arial"/>
        <family val="2"/>
      </rPr>
      <t xml:space="preserve"> (Deterioro) (FC03-1)</t>
    </r>
  </si>
  <si>
    <r>
      <t>Residencial Estrato 4</t>
    </r>
    <r>
      <rPr>
        <sz val="9"/>
        <color indexed="9"/>
        <rFont val="Arial"/>
        <family val="2"/>
      </rPr>
      <t xml:space="preserve"> (Deterioro) (FC03-1)</t>
    </r>
  </si>
  <si>
    <r>
      <t>Residencial Estrato 5</t>
    </r>
    <r>
      <rPr>
        <sz val="9"/>
        <color indexed="9"/>
        <rFont val="Arial"/>
        <family val="2"/>
      </rPr>
      <t xml:space="preserve"> (Deterioro) (FC03-1)</t>
    </r>
  </si>
  <si>
    <r>
      <t>Residencial Estrato 6</t>
    </r>
    <r>
      <rPr>
        <sz val="9"/>
        <color indexed="9"/>
        <rFont val="Arial"/>
        <family val="2"/>
      </rPr>
      <t xml:space="preserve"> (Deterioro) (FC03-1)</t>
    </r>
  </si>
  <si>
    <r>
      <t>No Residencial Industrial</t>
    </r>
    <r>
      <rPr>
        <sz val="9"/>
        <color indexed="9"/>
        <rFont val="Arial"/>
        <family val="2"/>
      </rPr>
      <t xml:space="preserve"> (Deterioro) (FC03-1)</t>
    </r>
  </si>
  <si>
    <r>
      <t>No Residencial Comercial</t>
    </r>
    <r>
      <rPr>
        <sz val="9"/>
        <color indexed="9"/>
        <rFont val="Arial"/>
        <family val="2"/>
      </rPr>
      <t xml:space="preserve"> (Deterioro) (FC03-1)</t>
    </r>
  </si>
  <si>
    <r>
      <t>No Residencial Oficial</t>
    </r>
    <r>
      <rPr>
        <sz val="9"/>
        <color indexed="9"/>
        <rFont val="Arial"/>
        <family val="2"/>
      </rPr>
      <t xml:space="preserve"> (Deterioro) (FC03-1)</t>
    </r>
  </si>
  <si>
    <r>
      <t>No Residencial Especial</t>
    </r>
    <r>
      <rPr>
        <sz val="9"/>
        <color indexed="9"/>
        <rFont val="Arial"/>
        <family val="2"/>
      </rPr>
      <t xml:space="preserve"> (Deterioro) (FC03-1)</t>
    </r>
  </si>
  <si>
    <r>
      <t>Total Comercialización</t>
    </r>
    <r>
      <rPr>
        <b/>
        <sz val="9"/>
        <color indexed="9"/>
        <rFont val="Arial"/>
        <family val="2"/>
      </rPr>
      <t xml:space="preserve"> (Deterioro) (FC03-1)</t>
    </r>
  </si>
  <si>
    <r>
      <t>Total Deterioro Cuentas por Cobrar</t>
    </r>
    <r>
      <rPr>
        <b/>
        <sz val="9"/>
        <color indexed="9"/>
        <rFont val="Arial"/>
        <family val="2"/>
      </rPr>
      <t xml:space="preserve"> (FC03-1)</t>
    </r>
  </si>
  <si>
    <r>
      <t>Comercialización</t>
    </r>
    <r>
      <rPr>
        <sz val="9"/>
        <color indexed="22"/>
        <rFont val="Arial"/>
        <family val="2"/>
      </rPr>
      <t xml:space="preserve"> (Deterioro) (FC03-1)</t>
    </r>
  </si>
  <si>
    <r>
      <t>Deterioro de cuentas por cobrar</t>
    </r>
    <r>
      <rPr>
        <b/>
        <sz val="9"/>
        <color indexed="22"/>
        <rFont val="Arial"/>
        <family val="2"/>
      </rPr>
      <t xml:space="preserve"> (FC03-1)</t>
    </r>
  </si>
  <si>
    <r>
      <t>Servicio de acueducto</t>
    </r>
    <r>
      <rPr>
        <b/>
        <sz val="9"/>
        <color indexed="22"/>
        <rFont val="Arial"/>
        <family val="2"/>
      </rPr>
      <t xml:space="preserve"> (FC03-1)</t>
    </r>
  </si>
  <si>
    <r>
      <t>Servicio de alcantarillado</t>
    </r>
    <r>
      <rPr>
        <b/>
        <sz val="9"/>
        <color indexed="22"/>
        <rFont val="Arial"/>
        <family val="2"/>
      </rPr>
      <t xml:space="preserve"> (FC03-2)</t>
    </r>
  </si>
  <si>
    <r>
      <t>Comercialización</t>
    </r>
    <r>
      <rPr>
        <sz val="9"/>
        <color indexed="22"/>
        <rFont val="Arial"/>
        <family val="2"/>
      </rPr>
      <t xml:space="preserve"> (FC03-2)</t>
    </r>
  </si>
  <si>
    <r>
      <t>Deterioro de cuentas por cobrar</t>
    </r>
    <r>
      <rPr>
        <b/>
        <sz val="9"/>
        <color indexed="22"/>
        <rFont val="Arial"/>
        <family val="2"/>
      </rPr>
      <t xml:space="preserve"> (FC03-2)</t>
    </r>
  </si>
  <si>
    <r>
      <t>Comercialización</t>
    </r>
    <r>
      <rPr>
        <sz val="9"/>
        <color indexed="22"/>
        <rFont val="Arial"/>
        <family val="2"/>
      </rPr>
      <t xml:space="preserve"> (Deterioro) (FC03-2)</t>
    </r>
  </si>
  <si>
    <r>
      <t>Recolección</t>
    </r>
    <r>
      <rPr>
        <sz val="9"/>
        <color indexed="9"/>
        <rFont val="Arial"/>
        <family val="2"/>
      </rPr>
      <t xml:space="preserve"> (FC03-2)</t>
    </r>
  </si>
  <si>
    <r>
      <t>Tratamiento y Disposición final</t>
    </r>
    <r>
      <rPr>
        <sz val="9"/>
        <color indexed="9"/>
        <rFont val="Arial"/>
        <family val="2"/>
      </rPr>
      <t xml:space="preserve"> (FC03-2)</t>
    </r>
  </si>
  <si>
    <r>
      <t>Total Servicio de Alcantarillado</t>
    </r>
    <r>
      <rPr>
        <b/>
        <sz val="9"/>
        <color indexed="9"/>
        <rFont val="Arial"/>
        <family val="2"/>
      </rPr>
      <t xml:space="preserve"> (FC03-2)</t>
    </r>
  </si>
  <si>
    <r>
      <t>Recolección</t>
    </r>
    <r>
      <rPr>
        <sz val="9"/>
        <color indexed="9"/>
        <rFont val="Arial"/>
        <family val="2"/>
      </rPr>
      <t xml:space="preserve"> (Deterioro) (FC03-2)</t>
    </r>
  </si>
  <si>
    <r>
      <t>Tratamiento y disposición final</t>
    </r>
    <r>
      <rPr>
        <sz val="9"/>
        <color indexed="9"/>
        <rFont val="Arial"/>
        <family val="2"/>
      </rPr>
      <t xml:space="preserve"> (Deterioro) (FC03-2)</t>
    </r>
  </si>
  <si>
    <r>
      <t>Residencial Estrato 1</t>
    </r>
    <r>
      <rPr>
        <sz val="9"/>
        <color indexed="9"/>
        <rFont val="Arial"/>
        <family val="2"/>
      </rPr>
      <t xml:space="preserve"> (Deterioro) (FC03-2)</t>
    </r>
  </si>
  <si>
    <r>
      <t>Residencial Estrato 2</t>
    </r>
    <r>
      <rPr>
        <sz val="9"/>
        <color indexed="9"/>
        <rFont val="Arial"/>
        <family val="2"/>
      </rPr>
      <t xml:space="preserve"> (Deterioro) (FC03-2)</t>
    </r>
  </si>
  <si>
    <r>
      <t>Residencial Estrato 3</t>
    </r>
    <r>
      <rPr>
        <sz val="9"/>
        <color indexed="9"/>
        <rFont val="Arial"/>
        <family val="2"/>
      </rPr>
      <t xml:space="preserve"> (Deterioro) (FC03-2)</t>
    </r>
  </si>
  <si>
    <r>
      <t>Residencial Estrato 4</t>
    </r>
    <r>
      <rPr>
        <sz val="9"/>
        <color indexed="9"/>
        <rFont val="Arial"/>
        <family val="2"/>
      </rPr>
      <t xml:space="preserve"> (Deterioro) (FC03-2)</t>
    </r>
  </si>
  <si>
    <r>
      <t>Residencial Estrato 5</t>
    </r>
    <r>
      <rPr>
        <sz val="9"/>
        <color indexed="9"/>
        <rFont val="Arial"/>
        <family val="2"/>
      </rPr>
      <t xml:space="preserve"> (Deterioro) (FC03-2)</t>
    </r>
  </si>
  <si>
    <r>
      <t>Residencial Estrato 6</t>
    </r>
    <r>
      <rPr>
        <sz val="9"/>
        <color indexed="9"/>
        <rFont val="Arial"/>
        <family val="2"/>
      </rPr>
      <t xml:space="preserve"> (Deterioro) (FC03-2)</t>
    </r>
  </si>
  <si>
    <r>
      <t>No Residencial Industrial</t>
    </r>
    <r>
      <rPr>
        <sz val="9"/>
        <color indexed="9"/>
        <rFont val="Arial"/>
        <family val="2"/>
      </rPr>
      <t xml:space="preserve"> (Deterioro) (FC03-2)</t>
    </r>
  </si>
  <si>
    <r>
      <t>No Residencial Comercial</t>
    </r>
    <r>
      <rPr>
        <sz val="9"/>
        <color indexed="9"/>
        <rFont val="Arial"/>
        <family val="2"/>
      </rPr>
      <t xml:space="preserve"> (Deterioro) (FC03-2)</t>
    </r>
  </si>
  <si>
    <r>
      <t>No Residencial Oficial</t>
    </r>
    <r>
      <rPr>
        <sz val="9"/>
        <color indexed="9"/>
        <rFont val="Arial"/>
        <family val="2"/>
      </rPr>
      <t xml:space="preserve"> (Deterioro) (FC03-2)</t>
    </r>
  </si>
  <si>
    <r>
      <t>No Residencial Especial</t>
    </r>
    <r>
      <rPr>
        <sz val="9"/>
        <color indexed="9"/>
        <rFont val="Arial"/>
        <family val="2"/>
      </rPr>
      <t xml:space="preserve"> (Deterioro) (FC03-2)</t>
    </r>
  </si>
  <si>
    <r>
      <t>Total Comercialización</t>
    </r>
    <r>
      <rPr>
        <b/>
        <sz val="9"/>
        <color indexed="9"/>
        <rFont val="Arial"/>
        <family val="2"/>
      </rPr>
      <t xml:space="preserve"> (Deterioro) (FC03-2)</t>
    </r>
  </si>
  <si>
    <r>
      <t>Total Deterioro Cuentas por Cobrar</t>
    </r>
    <r>
      <rPr>
        <b/>
        <sz val="9"/>
        <color indexed="9"/>
        <rFont val="Arial"/>
        <family val="2"/>
      </rPr>
      <t xml:space="preserve"> (FC03-2)</t>
    </r>
  </si>
  <si>
    <r>
      <t>Barrido y Limpieza de vias y Areas Publicas</t>
    </r>
    <r>
      <rPr>
        <sz val="9"/>
        <color indexed="9"/>
        <rFont val="Arial"/>
        <family val="2"/>
      </rPr>
      <t xml:space="preserve"> (FC03-3)</t>
    </r>
  </si>
  <si>
    <r>
      <t>Recoleccion y Transporte de Residuos Convencionales</t>
    </r>
    <r>
      <rPr>
        <sz val="9"/>
        <color indexed="9"/>
        <rFont val="Arial"/>
        <family val="2"/>
      </rPr>
      <t xml:space="preserve"> (FC03-3)</t>
    </r>
  </si>
  <si>
    <r>
      <t>Recoleccion de Residuos Peligrosos</t>
    </r>
    <r>
      <rPr>
        <sz val="9"/>
        <color indexed="9"/>
        <rFont val="Arial"/>
        <family val="2"/>
      </rPr>
      <t xml:space="preserve"> (FC03-3)</t>
    </r>
  </si>
  <si>
    <r>
      <t>Recoleccion de Residuos Hospitalarios e infecciosos</t>
    </r>
    <r>
      <rPr>
        <sz val="9"/>
        <color indexed="9"/>
        <rFont val="Arial"/>
        <family val="2"/>
      </rPr>
      <t xml:space="preserve"> (FC03-3)</t>
    </r>
  </si>
  <si>
    <r>
      <t>Recoleccion de Escombros</t>
    </r>
    <r>
      <rPr>
        <sz val="9"/>
        <color indexed="9"/>
        <rFont val="Arial"/>
        <family val="2"/>
      </rPr>
      <t xml:space="preserve"> (FC03-3)</t>
    </r>
  </si>
  <si>
    <r>
      <t>Tratamiento</t>
    </r>
    <r>
      <rPr>
        <sz val="9"/>
        <color indexed="9"/>
        <rFont val="Arial"/>
        <family val="2"/>
      </rPr>
      <t xml:space="preserve"> (FC03-3)</t>
    </r>
  </si>
  <si>
    <r>
      <t>Aprovechamientos</t>
    </r>
    <r>
      <rPr>
        <sz val="9"/>
        <color indexed="9"/>
        <rFont val="Arial"/>
        <family val="2"/>
      </rPr>
      <t xml:space="preserve"> (FC03-3)</t>
    </r>
  </si>
  <si>
    <r>
      <t>Disposicion Final</t>
    </r>
    <r>
      <rPr>
        <sz val="9"/>
        <color indexed="9"/>
        <rFont val="Arial"/>
        <family val="2"/>
      </rPr>
      <t xml:space="preserve"> (FC03-3)</t>
    </r>
  </si>
  <si>
    <r>
      <t>Incineracion</t>
    </r>
    <r>
      <rPr>
        <sz val="9"/>
        <color indexed="9"/>
        <rFont val="Arial"/>
        <family val="2"/>
      </rPr>
      <t xml:space="preserve"> (FC03-3)</t>
    </r>
  </si>
  <si>
    <r>
      <t>Residencial Estrato 3</t>
    </r>
    <r>
      <rPr>
        <sz val="9"/>
        <color indexed="9"/>
        <rFont val="Arial"/>
        <family val="2"/>
      </rPr>
      <t xml:space="preserve"> (FC03-3)</t>
    </r>
  </si>
  <si>
    <r>
      <t>Residencial Estrato 4</t>
    </r>
    <r>
      <rPr>
        <sz val="9"/>
        <color indexed="9"/>
        <rFont val="Arial"/>
        <family val="2"/>
      </rPr>
      <t xml:space="preserve"> (FC03-3)</t>
    </r>
  </si>
  <si>
    <r>
      <t>Residencial Estrato 5</t>
    </r>
    <r>
      <rPr>
        <sz val="9"/>
        <color indexed="9"/>
        <rFont val="Arial"/>
        <family val="2"/>
      </rPr>
      <t xml:space="preserve"> (FC03-3)</t>
    </r>
  </si>
  <si>
    <r>
      <t>Residencial Estrato 6</t>
    </r>
    <r>
      <rPr>
        <sz val="9"/>
        <color indexed="9"/>
        <rFont val="Arial"/>
        <family val="2"/>
      </rPr>
      <t xml:space="preserve"> (FC03-3)</t>
    </r>
  </si>
  <si>
    <r>
      <t>No residencial industrial</t>
    </r>
    <r>
      <rPr>
        <sz val="9"/>
        <color indexed="9"/>
        <rFont val="Arial"/>
        <family val="2"/>
      </rPr>
      <t xml:space="preserve"> (FC03-3)</t>
    </r>
  </si>
  <si>
    <r>
      <t>No residencial comercial</t>
    </r>
    <r>
      <rPr>
        <sz val="9"/>
        <color indexed="9"/>
        <rFont val="Arial"/>
        <family val="2"/>
      </rPr>
      <t xml:space="preserve"> (FC03-3)</t>
    </r>
  </si>
  <si>
    <r>
      <t>No residencial oficial</t>
    </r>
    <r>
      <rPr>
        <sz val="9"/>
        <color indexed="9"/>
        <rFont val="Arial"/>
        <family val="2"/>
      </rPr>
      <t xml:space="preserve"> (FC03-3)</t>
    </r>
  </si>
  <si>
    <r>
      <t>No residencial especial</t>
    </r>
    <r>
      <rPr>
        <sz val="9"/>
        <color indexed="9"/>
        <rFont val="Arial"/>
        <family val="2"/>
      </rPr>
      <t xml:space="preserve"> (FC03-3)</t>
    </r>
  </si>
  <si>
    <r>
      <t>Total Comercialización</t>
    </r>
    <r>
      <rPr>
        <b/>
        <sz val="9"/>
        <color indexed="9"/>
        <rFont val="Arial"/>
        <family val="2"/>
      </rPr>
      <t xml:space="preserve"> (FC03-3)</t>
    </r>
  </si>
  <si>
    <r>
      <t>Total Servicio de Aseo</t>
    </r>
    <r>
      <rPr>
        <b/>
        <sz val="9"/>
        <color indexed="9"/>
        <rFont val="Arial"/>
        <family val="2"/>
      </rPr>
      <t xml:space="preserve"> (FC03-3)</t>
    </r>
  </si>
  <si>
    <r>
      <t>Barrido y Limpieza de vias y Areas Publicas</t>
    </r>
    <r>
      <rPr>
        <sz val="9"/>
        <color indexed="9"/>
        <rFont val="Arial"/>
        <family val="2"/>
      </rPr>
      <t xml:space="preserve"> (Deterioro) (FC03-3)</t>
    </r>
  </si>
  <si>
    <r>
      <t>Recoleccion y Transporte de Residuos Convencionales</t>
    </r>
    <r>
      <rPr>
        <sz val="9"/>
        <color indexed="9"/>
        <rFont val="Arial"/>
        <family val="2"/>
      </rPr>
      <t xml:space="preserve"> (Deterioro) (FC03-3)</t>
    </r>
  </si>
  <si>
    <r>
      <t>Recoleccion de Residuos Peligrosos</t>
    </r>
    <r>
      <rPr>
        <sz val="9"/>
        <color indexed="9"/>
        <rFont val="Arial"/>
        <family val="2"/>
      </rPr>
      <t xml:space="preserve"> (Deterioro) (FC03-3)</t>
    </r>
  </si>
  <si>
    <r>
      <t>Recoleccion de Residuos Hospitalarios e infecciosos</t>
    </r>
    <r>
      <rPr>
        <sz val="9"/>
        <color indexed="9"/>
        <rFont val="Arial"/>
        <family val="2"/>
      </rPr>
      <t xml:space="preserve"> (Deterioro) (FC03-3)</t>
    </r>
  </si>
  <si>
    <r>
      <t>Recoleccion de Escombros</t>
    </r>
    <r>
      <rPr>
        <sz val="9"/>
        <color indexed="9"/>
        <rFont val="Arial"/>
        <family val="2"/>
      </rPr>
      <t xml:space="preserve"> (Deterioro) (FC03-3)</t>
    </r>
  </si>
  <si>
    <r>
      <t>Tratamiento</t>
    </r>
    <r>
      <rPr>
        <sz val="9"/>
        <color indexed="9"/>
        <rFont val="Arial"/>
        <family val="2"/>
      </rPr>
      <t xml:space="preserve"> (Deterioro) (FC03-3)</t>
    </r>
  </si>
  <si>
    <r>
      <t>Aprovechamientos</t>
    </r>
    <r>
      <rPr>
        <sz val="9"/>
        <color indexed="9"/>
        <rFont val="Arial"/>
        <family val="2"/>
      </rPr>
      <t xml:space="preserve"> (Deterioro) (FC03-3)</t>
    </r>
  </si>
  <si>
    <r>
      <t>Disposicion Final</t>
    </r>
    <r>
      <rPr>
        <sz val="9"/>
        <color indexed="9"/>
        <rFont val="Arial"/>
        <family val="2"/>
      </rPr>
      <t xml:space="preserve"> (Deterioro) (FC03-3)</t>
    </r>
  </si>
  <si>
    <r>
      <t>Incineracion</t>
    </r>
    <r>
      <rPr>
        <sz val="9"/>
        <color indexed="9"/>
        <rFont val="Arial"/>
        <family val="2"/>
      </rPr>
      <t xml:space="preserve"> (Deterioro) (FC03-3)</t>
    </r>
  </si>
  <si>
    <r>
      <t>Residencial Estrato 1</t>
    </r>
    <r>
      <rPr>
        <sz val="9"/>
        <color indexed="9"/>
        <rFont val="Arial"/>
        <family val="2"/>
      </rPr>
      <t xml:space="preserve"> (Deterioro) (FC03-3)</t>
    </r>
  </si>
  <si>
    <r>
      <t>Residencial Estrato 2</t>
    </r>
    <r>
      <rPr>
        <sz val="9"/>
        <color indexed="9"/>
        <rFont val="Arial"/>
        <family val="2"/>
      </rPr>
      <t xml:space="preserve"> (Deterioro) (FC03-3)</t>
    </r>
  </si>
  <si>
    <r>
      <t>Residencial Estrato 3</t>
    </r>
    <r>
      <rPr>
        <sz val="9"/>
        <color indexed="9"/>
        <rFont val="Arial"/>
        <family val="2"/>
      </rPr>
      <t xml:space="preserve"> (Deterioro) (FC03-3)</t>
    </r>
  </si>
  <si>
    <r>
      <t>Residencial Estrato 4</t>
    </r>
    <r>
      <rPr>
        <sz val="9"/>
        <color indexed="9"/>
        <rFont val="Arial"/>
        <family val="2"/>
      </rPr>
      <t xml:space="preserve"> (Deterioro) (FC03-3)</t>
    </r>
  </si>
  <si>
    <r>
      <t>Residencial Estrato 5</t>
    </r>
    <r>
      <rPr>
        <sz val="9"/>
        <color indexed="9"/>
        <rFont val="Arial"/>
        <family val="2"/>
      </rPr>
      <t xml:space="preserve"> (Deterioro) (FC03-3)</t>
    </r>
  </si>
  <si>
    <r>
      <t>Residencial Estrato 6</t>
    </r>
    <r>
      <rPr>
        <sz val="9"/>
        <color indexed="9"/>
        <rFont val="Arial"/>
        <family val="2"/>
      </rPr>
      <t xml:space="preserve"> (Deterioro) (FC03-3)</t>
    </r>
  </si>
  <si>
    <r>
      <t>No Residencial Industrial</t>
    </r>
    <r>
      <rPr>
        <sz val="9"/>
        <color indexed="9"/>
        <rFont val="Arial"/>
        <family val="2"/>
      </rPr>
      <t xml:space="preserve"> (Deterioro) (FC03-3)</t>
    </r>
  </si>
  <si>
    <r>
      <t>No Residencial Comercial</t>
    </r>
    <r>
      <rPr>
        <sz val="9"/>
        <color indexed="9"/>
        <rFont val="Arial"/>
        <family val="2"/>
      </rPr>
      <t xml:space="preserve"> (Deterioro) (FC03-3)</t>
    </r>
  </si>
  <si>
    <r>
      <t>No Residencial Oficial</t>
    </r>
    <r>
      <rPr>
        <sz val="9"/>
        <color indexed="9"/>
        <rFont val="Arial"/>
        <family val="2"/>
      </rPr>
      <t xml:space="preserve"> (Deterioro) (FC03-3)</t>
    </r>
  </si>
  <si>
    <r>
      <t>No Residencial Especial</t>
    </r>
    <r>
      <rPr>
        <sz val="9"/>
        <color indexed="9"/>
        <rFont val="Arial"/>
        <family val="2"/>
      </rPr>
      <t xml:space="preserve"> (Deterioro) (FC03-3)</t>
    </r>
  </si>
  <si>
    <r>
      <t>Total Comercialización</t>
    </r>
    <r>
      <rPr>
        <b/>
        <sz val="9"/>
        <color indexed="9"/>
        <rFont val="Arial"/>
        <family val="2"/>
      </rPr>
      <t xml:space="preserve"> (Deterioro) (FC03-3)</t>
    </r>
  </si>
  <si>
    <r>
      <t>Total deterioro cuentas por cobrar</t>
    </r>
    <r>
      <rPr>
        <b/>
        <sz val="9"/>
        <color indexed="9"/>
        <rFont val="Arial"/>
        <family val="2"/>
      </rPr>
      <t xml:space="preserve"> (FC03-3)</t>
    </r>
  </si>
  <si>
    <r>
      <t>Comercialización</t>
    </r>
    <r>
      <rPr>
        <sz val="9"/>
        <color indexed="22"/>
        <rFont val="Arial"/>
        <family val="2"/>
      </rPr>
      <t xml:space="preserve"> (Deterioro) (FC03-3)</t>
    </r>
  </si>
  <si>
    <r>
      <t>Deterioro de cuentas por cobrar</t>
    </r>
    <r>
      <rPr>
        <b/>
        <sz val="9"/>
        <color indexed="22"/>
        <rFont val="Arial"/>
        <family val="2"/>
      </rPr>
      <t xml:space="preserve"> (FC03-3)</t>
    </r>
  </si>
  <si>
    <r>
      <t>Comercializacion</t>
    </r>
    <r>
      <rPr>
        <sz val="9"/>
        <color indexed="22"/>
        <rFont val="Arial"/>
        <family val="2"/>
      </rPr>
      <t xml:space="preserve"> (FC03-3)</t>
    </r>
  </si>
  <si>
    <r>
      <t>Servicio de aseo</t>
    </r>
    <r>
      <rPr>
        <b/>
        <sz val="9"/>
        <color indexed="22"/>
        <rFont val="Arial"/>
        <family val="2"/>
      </rPr>
      <t xml:space="preserve"> (FC03-3)</t>
    </r>
  </si>
  <si>
    <r>
      <t>Contratos bilaterales empresas del sector</t>
    </r>
    <r>
      <rPr>
        <sz val="9"/>
        <color indexed="9"/>
        <rFont val="Arial"/>
        <family val="2"/>
      </rPr>
      <t xml:space="preserve"> (FC03-4)</t>
    </r>
  </si>
  <si>
    <r>
      <t>Contratos bilaterales usuarios no regulados</t>
    </r>
    <r>
      <rPr>
        <sz val="9"/>
        <color indexed="9"/>
        <rFont val="Arial"/>
        <family val="2"/>
      </rPr>
      <t xml:space="preserve"> (FC03-4)</t>
    </r>
  </si>
  <si>
    <r>
      <t>Bolsa de energía</t>
    </r>
    <r>
      <rPr>
        <sz val="9"/>
        <color indexed="9"/>
        <rFont val="Arial"/>
        <family val="2"/>
      </rPr>
      <t xml:space="preserve"> (FC03-4)</t>
    </r>
  </si>
  <si>
    <r>
      <t>Otros</t>
    </r>
    <r>
      <rPr>
        <sz val="9"/>
        <color indexed="9"/>
        <rFont val="Arial"/>
        <family val="2"/>
      </rPr>
      <t xml:space="preserve"> (FC03-4)</t>
    </r>
  </si>
  <si>
    <r>
      <t>Total Generación</t>
    </r>
    <r>
      <rPr>
        <b/>
        <sz val="9"/>
        <color indexed="9"/>
        <rFont val="Arial"/>
        <family val="2"/>
      </rPr>
      <t xml:space="preserve"> (FC03-4)</t>
    </r>
  </si>
  <si>
    <r>
      <t>Ingreso regulado</t>
    </r>
    <r>
      <rPr>
        <sz val="9"/>
        <color indexed="9"/>
        <rFont val="Arial"/>
        <family val="2"/>
      </rPr>
      <t xml:space="preserve"> (FC03-4)</t>
    </r>
  </si>
  <si>
    <r>
      <t>Cargos por conexión</t>
    </r>
    <r>
      <rPr>
        <sz val="9"/>
        <color indexed="9"/>
        <rFont val="Arial"/>
        <family val="2"/>
      </rPr>
      <t xml:space="preserve"> (FC03-4)</t>
    </r>
  </si>
  <si>
    <r>
      <t>Otros</t>
    </r>
    <r>
      <rPr>
        <sz val="9"/>
        <color indexed="9"/>
        <rFont val="Arial"/>
        <family val="2"/>
      </rPr>
      <t xml:space="preserve"> (Transmisión) (FC03-4)</t>
    </r>
  </si>
  <si>
    <r>
      <t>Total Transmisión</t>
    </r>
    <r>
      <rPr>
        <b/>
        <sz val="9"/>
        <color indexed="9"/>
        <rFont val="Arial"/>
        <family val="2"/>
      </rPr>
      <t xml:space="preserve"> (FC03-4)</t>
    </r>
  </si>
  <si>
    <r>
      <t>Cargos por uso de usuarios regulados</t>
    </r>
    <r>
      <rPr>
        <sz val="9"/>
        <color indexed="9"/>
        <rFont val="Arial"/>
        <family val="2"/>
      </rPr>
      <t xml:space="preserve"> (FC03-4)</t>
    </r>
  </si>
  <si>
    <r>
      <t>Cargos por uso de usuarios no regulados</t>
    </r>
    <r>
      <rPr>
        <sz val="9"/>
        <color indexed="9"/>
        <rFont val="Arial"/>
        <family val="2"/>
      </rPr>
      <t xml:space="preserve"> (FC03-4)</t>
    </r>
  </si>
  <si>
    <r>
      <t>Ingreso regulado</t>
    </r>
    <r>
      <rPr>
        <sz val="9"/>
        <color indexed="9"/>
        <rFont val="Arial"/>
        <family val="2"/>
      </rPr>
      <t xml:space="preserve"> (Operador) (FC03-4)</t>
    </r>
  </si>
  <si>
    <r>
      <t>Otros</t>
    </r>
    <r>
      <rPr>
        <sz val="9"/>
        <color indexed="9"/>
        <rFont val="Arial"/>
        <family val="2"/>
      </rPr>
      <t xml:space="preserve"> (Operador) (FC03-4)</t>
    </r>
  </si>
  <si>
    <r>
      <t>Total Operador de red</t>
    </r>
    <r>
      <rPr>
        <b/>
        <sz val="9"/>
        <color indexed="9"/>
        <rFont val="Arial"/>
        <family val="2"/>
      </rPr>
      <t xml:space="preserve"> (FC03-4)</t>
    </r>
  </si>
  <si>
    <r>
      <t>Residencial Estrato 1</t>
    </r>
    <r>
      <rPr>
        <sz val="9"/>
        <color indexed="9"/>
        <rFont val="Arial"/>
        <family val="2"/>
      </rPr>
      <t xml:space="preserve"> (FC03-4)</t>
    </r>
  </si>
  <si>
    <r>
      <t>Residencial Estrato 2</t>
    </r>
    <r>
      <rPr>
        <sz val="9"/>
        <color indexed="9"/>
        <rFont val="Arial"/>
        <family val="2"/>
      </rPr>
      <t xml:space="preserve"> (FC03-4)</t>
    </r>
  </si>
  <si>
    <r>
      <t>Residencial Estrato 3</t>
    </r>
    <r>
      <rPr>
        <sz val="9"/>
        <color indexed="9"/>
        <rFont val="Arial"/>
        <family val="2"/>
      </rPr>
      <t xml:space="preserve"> (FC03-4)</t>
    </r>
  </si>
  <si>
    <r>
      <t>Residencial Estrato 4</t>
    </r>
    <r>
      <rPr>
        <sz val="9"/>
        <color indexed="9"/>
        <rFont val="Arial"/>
        <family val="2"/>
      </rPr>
      <t xml:space="preserve"> (FC03-4)</t>
    </r>
  </si>
  <si>
    <r>
      <t>Residencial Estrato 5</t>
    </r>
    <r>
      <rPr>
        <sz val="9"/>
        <color indexed="9"/>
        <rFont val="Arial"/>
        <family val="2"/>
      </rPr>
      <t xml:space="preserve"> (FC03-4)</t>
    </r>
  </si>
  <si>
    <r>
      <t>Residencial Estrato 6</t>
    </r>
    <r>
      <rPr>
        <sz val="9"/>
        <color indexed="9"/>
        <rFont val="Arial"/>
        <family val="2"/>
      </rPr>
      <t xml:space="preserve"> (FC03-4)</t>
    </r>
  </si>
  <si>
    <r>
      <t>Comercial</t>
    </r>
    <r>
      <rPr>
        <sz val="9"/>
        <color indexed="9"/>
        <rFont val="Arial"/>
        <family val="2"/>
      </rPr>
      <t xml:space="preserve"> (FC03-4)</t>
    </r>
  </si>
  <si>
    <r>
      <t>Industrial</t>
    </r>
    <r>
      <rPr>
        <sz val="9"/>
        <color indexed="9"/>
        <rFont val="Arial"/>
        <family val="2"/>
      </rPr>
      <t xml:space="preserve"> (FC03-4)</t>
    </r>
  </si>
  <si>
    <r>
      <t>Oficial</t>
    </r>
    <r>
      <rPr>
        <sz val="9"/>
        <color indexed="9"/>
        <rFont val="Arial"/>
        <family val="2"/>
      </rPr>
      <t xml:space="preserve"> (FC03-4)</t>
    </r>
  </si>
  <si>
    <r>
      <t>Alumbrado público</t>
    </r>
    <r>
      <rPr>
        <sz val="9"/>
        <color indexed="9"/>
        <rFont val="Arial"/>
        <family val="2"/>
      </rPr>
      <t xml:space="preserve"> (FC03-4)</t>
    </r>
  </si>
  <si>
    <r>
      <t>Empresas del sector</t>
    </r>
    <r>
      <rPr>
        <sz val="9"/>
        <color indexed="9"/>
        <rFont val="Arial"/>
        <family val="2"/>
      </rPr>
      <t xml:space="preserve"> (FC03-4)</t>
    </r>
  </si>
  <si>
    <r>
      <t>Usuarios no regulados</t>
    </r>
    <r>
      <rPr>
        <sz val="9"/>
        <color indexed="9"/>
        <rFont val="Arial"/>
        <family val="2"/>
      </rPr>
      <t xml:space="preserve"> (FC03-4)</t>
    </r>
  </si>
  <si>
    <r>
      <t>Otros</t>
    </r>
    <r>
      <rPr>
        <sz val="9"/>
        <color indexed="9"/>
        <rFont val="Arial"/>
        <family val="2"/>
      </rPr>
      <t xml:space="preserve"> (Comercialización) (FC03-4)</t>
    </r>
  </si>
  <si>
    <r>
      <t>Total Servicio de Energía</t>
    </r>
    <r>
      <rPr>
        <b/>
        <sz val="9"/>
        <color indexed="9"/>
        <rFont val="Arial"/>
        <family val="2"/>
      </rPr>
      <t xml:space="preserve"> (FC03-4)</t>
    </r>
  </si>
  <si>
    <r>
      <t>Total Comercialización</t>
    </r>
    <r>
      <rPr>
        <b/>
        <sz val="9"/>
        <color indexed="9"/>
        <rFont val="Arial"/>
        <family val="2"/>
      </rPr>
      <t xml:space="preserve"> (FC03-4)</t>
    </r>
  </si>
  <si>
    <r>
      <t>Contratos bilaterales empresas del sector</t>
    </r>
    <r>
      <rPr>
        <sz val="9"/>
        <color indexed="9"/>
        <rFont val="Arial"/>
        <family val="2"/>
      </rPr>
      <t xml:space="preserve"> (Deterioro) (FC03-4)</t>
    </r>
  </si>
  <si>
    <r>
      <t>Contratos bilaterales usuarios no regulados</t>
    </r>
    <r>
      <rPr>
        <sz val="9"/>
        <color indexed="9"/>
        <rFont val="Arial"/>
        <family val="2"/>
      </rPr>
      <t xml:space="preserve"> (Deterioro) (FC03-4)</t>
    </r>
  </si>
  <si>
    <r>
      <t>Bolsa de energía</t>
    </r>
    <r>
      <rPr>
        <sz val="9"/>
        <color indexed="9"/>
        <rFont val="Arial"/>
        <family val="2"/>
      </rPr>
      <t xml:space="preserve"> (Deterioro) (FC03-4)</t>
    </r>
  </si>
  <si>
    <r>
      <t>Otros</t>
    </r>
    <r>
      <rPr>
        <sz val="9"/>
        <color indexed="9"/>
        <rFont val="Arial"/>
        <family val="2"/>
      </rPr>
      <t xml:space="preserve"> (Deterioro) (FC03-4)</t>
    </r>
  </si>
  <si>
    <r>
      <t>Total Generación</t>
    </r>
    <r>
      <rPr>
        <b/>
        <sz val="9"/>
        <color indexed="9"/>
        <rFont val="Arial"/>
        <family val="2"/>
      </rPr>
      <t xml:space="preserve"> (Deterioro) (FC03-4)</t>
    </r>
  </si>
  <si>
    <r>
      <t>Ingreso regulado</t>
    </r>
    <r>
      <rPr>
        <sz val="9"/>
        <color indexed="9"/>
        <rFont val="Arial"/>
        <family val="2"/>
      </rPr>
      <t xml:space="preserve"> (Deterioro) (FC03-4)</t>
    </r>
  </si>
  <si>
    <r>
      <t>Cargos por conexión</t>
    </r>
    <r>
      <rPr>
        <sz val="9"/>
        <color indexed="9"/>
        <rFont val="Arial"/>
        <family val="2"/>
      </rPr>
      <t xml:space="preserve"> (Deterioro) (FC03-4)</t>
    </r>
  </si>
  <si>
    <r>
      <t>Otros</t>
    </r>
    <r>
      <rPr>
        <sz val="9"/>
        <color indexed="9"/>
        <rFont val="Arial"/>
        <family val="2"/>
      </rPr>
      <t xml:space="preserve"> (Transmisión) (Deterioro) (FC03-4)</t>
    </r>
  </si>
  <si>
    <r>
      <t>Total Transmisión</t>
    </r>
    <r>
      <rPr>
        <b/>
        <sz val="9"/>
        <color indexed="9"/>
        <rFont val="Arial"/>
        <family val="2"/>
      </rPr>
      <t xml:space="preserve"> (Deterioro) (FC03-4)</t>
    </r>
  </si>
  <si>
    <r>
      <t>Cargos por uso de usuarios regulados</t>
    </r>
    <r>
      <rPr>
        <sz val="9"/>
        <color indexed="9"/>
        <rFont val="Arial"/>
        <family val="2"/>
      </rPr>
      <t xml:space="preserve"> (Deterioro) (FC03-4)</t>
    </r>
  </si>
  <si>
    <r>
      <t>Cargos por uso de usuarios no regulados</t>
    </r>
    <r>
      <rPr>
        <sz val="9"/>
        <color indexed="9"/>
        <rFont val="Arial"/>
        <family val="2"/>
      </rPr>
      <t xml:space="preserve"> (Deterioro) (FC03-4)</t>
    </r>
  </si>
  <si>
    <r>
      <t>Ingreso regulado</t>
    </r>
    <r>
      <rPr>
        <sz val="9"/>
        <color indexed="9"/>
        <rFont val="Arial"/>
        <family val="2"/>
      </rPr>
      <t xml:space="preserve"> (Operador) (Deterioro) (FC03-4)</t>
    </r>
  </si>
  <si>
    <r>
      <t>Otros</t>
    </r>
    <r>
      <rPr>
        <sz val="9"/>
        <color indexed="9"/>
        <rFont val="Arial"/>
        <family val="2"/>
      </rPr>
      <t xml:space="preserve"> (Operador) (Deterioro) (FC03-4)</t>
    </r>
  </si>
  <si>
    <r>
      <t>Total Operador de red</t>
    </r>
    <r>
      <rPr>
        <b/>
        <sz val="9"/>
        <color indexed="9"/>
        <rFont val="Arial"/>
        <family val="2"/>
      </rPr>
      <t xml:space="preserve"> (Deterioro) (FC03-4)</t>
    </r>
  </si>
  <si>
    <r>
      <t>Residencial Estrato 1</t>
    </r>
    <r>
      <rPr>
        <sz val="9"/>
        <color indexed="9"/>
        <rFont val="Arial"/>
        <family val="2"/>
      </rPr>
      <t xml:space="preserve"> (Deterioro) (FC03-4)</t>
    </r>
  </si>
  <si>
    <r>
      <t>Residencial Estrato 2</t>
    </r>
    <r>
      <rPr>
        <sz val="9"/>
        <color indexed="9"/>
        <rFont val="Arial"/>
        <family val="2"/>
      </rPr>
      <t xml:space="preserve"> (Deterioro) (FC03-4)</t>
    </r>
  </si>
  <si>
    <r>
      <t>Residencial Estrato 3</t>
    </r>
    <r>
      <rPr>
        <sz val="9"/>
        <color indexed="9"/>
        <rFont val="Arial"/>
        <family val="2"/>
      </rPr>
      <t xml:space="preserve"> (Deterioro) (FC03-4)</t>
    </r>
  </si>
  <si>
    <r>
      <t>Residencial Estrato 4</t>
    </r>
    <r>
      <rPr>
        <sz val="9"/>
        <color indexed="9"/>
        <rFont val="Arial"/>
        <family val="2"/>
      </rPr>
      <t xml:space="preserve"> (Deterioro) (FC03-4)</t>
    </r>
  </si>
  <si>
    <r>
      <t>Residencial Estrato 5</t>
    </r>
    <r>
      <rPr>
        <sz val="9"/>
        <color indexed="9"/>
        <rFont val="Arial"/>
        <family val="2"/>
      </rPr>
      <t xml:space="preserve"> (Deterioro) (FC03-4)</t>
    </r>
  </si>
  <si>
    <r>
      <t>Residencial Estrato 6</t>
    </r>
    <r>
      <rPr>
        <sz val="9"/>
        <color indexed="9"/>
        <rFont val="Arial"/>
        <family val="2"/>
      </rPr>
      <t xml:space="preserve"> (Deterioro) (FC03-4)</t>
    </r>
  </si>
  <si>
    <r>
      <t>Comercial</t>
    </r>
    <r>
      <rPr>
        <sz val="9"/>
        <color indexed="9"/>
        <rFont val="Arial"/>
        <family val="2"/>
      </rPr>
      <t xml:space="preserve"> (Deterioro) (FC03-4)</t>
    </r>
  </si>
  <si>
    <r>
      <t>Industrial</t>
    </r>
    <r>
      <rPr>
        <sz val="9"/>
        <color indexed="9"/>
        <rFont val="Arial"/>
        <family val="2"/>
      </rPr>
      <t xml:space="preserve"> (Deterioro) (FC03-4)</t>
    </r>
  </si>
  <si>
    <r>
      <t>Oficial</t>
    </r>
    <r>
      <rPr>
        <sz val="9"/>
        <color indexed="9"/>
        <rFont val="Arial"/>
        <family val="2"/>
      </rPr>
      <t xml:space="preserve"> (Deterioro) (FC03-4)</t>
    </r>
  </si>
  <si>
    <r>
      <t>Alumbrado público</t>
    </r>
    <r>
      <rPr>
        <sz val="9"/>
        <color indexed="9"/>
        <rFont val="Arial"/>
        <family val="2"/>
      </rPr>
      <t xml:space="preserve"> (Deterioro) (FC03-4)</t>
    </r>
  </si>
  <si>
    <r>
      <t>Empresas del sector</t>
    </r>
    <r>
      <rPr>
        <sz val="9"/>
        <color indexed="9"/>
        <rFont val="Arial"/>
        <family val="2"/>
      </rPr>
      <t xml:space="preserve"> (Deterioro) (FC03-4)</t>
    </r>
  </si>
  <si>
    <r>
      <t>Usuarios no regulados</t>
    </r>
    <r>
      <rPr>
        <sz val="9"/>
        <color indexed="9"/>
        <rFont val="Arial"/>
        <family val="2"/>
      </rPr>
      <t xml:space="preserve"> (Deterioro) (FC03-4)</t>
    </r>
  </si>
  <si>
    <r>
      <t>Otros</t>
    </r>
    <r>
      <rPr>
        <sz val="9"/>
        <color indexed="9"/>
        <rFont val="Arial"/>
        <family val="2"/>
      </rPr>
      <t xml:space="preserve"> (Comercialización) (Deterioro) (FC03-4)</t>
    </r>
  </si>
  <si>
    <r>
      <t>Total Comercialización</t>
    </r>
    <r>
      <rPr>
        <b/>
        <sz val="9"/>
        <color indexed="9"/>
        <rFont val="Arial"/>
        <family val="2"/>
      </rPr>
      <t xml:space="preserve"> (Deterioro) (FC03-4)</t>
    </r>
  </si>
  <si>
    <r>
      <t>Total Deterioro Cuentas por Cobrar</t>
    </r>
    <r>
      <rPr>
        <b/>
        <sz val="9"/>
        <color indexed="9"/>
        <rFont val="Arial"/>
        <family val="2"/>
      </rPr>
      <t xml:space="preserve"> (FC03-4)</t>
    </r>
  </si>
  <si>
    <r>
      <t>Comercialización</t>
    </r>
    <r>
      <rPr>
        <sz val="9"/>
        <color indexed="22"/>
        <rFont val="Arial"/>
        <family val="2"/>
      </rPr>
      <t xml:space="preserve"> (Deterioro) (FC03-4)</t>
    </r>
  </si>
  <si>
    <r>
      <t>Operador de red</t>
    </r>
    <r>
      <rPr>
        <sz val="9"/>
        <color indexed="22"/>
        <rFont val="Arial"/>
        <family val="2"/>
      </rPr>
      <t xml:space="preserve"> (Deterioro) (FC03-4)</t>
    </r>
  </si>
  <si>
    <r>
      <t>Transmisión</t>
    </r>
    <r>
      <rPr>
        <sz val="9"/>
        <color indexed="22"/>
        <rFont val="Arial"/>
        <family val="2"/>
      </rPr>
      <t xml:space="preserve"> (Deterioro) (FC03-4)</t>
    </r>
  </si>
  <si>
    <r>
      <t>Deterioro de cuentas por cobrar</t>
    </r>
    <r>
      <rPr>
        <b/>
        <sz val="9"/>
        <color indexed="22"/>
        <rFont val="Arial"/>
        <family val="2"/>
      </rPr>
      <t xml:space="preserve"> (FC03-4)</t>
    </r>
  </si>
  <si>
    <r>
      <t>Generación</t>
    </r>
    <r>
      <rPr>
        <sz val="9"/>
        <color indexed="22"/>
        <rFont val="Arial"/>
        <family val="2"/>
      </rPr>
      <t xml:space="preserve"> (Deterioro) (FC03-4)</t>
    </r>
  </si>
  <si>
    <r>
      <t>Comercialización</t>
    </r>
    <r>
      <rPr>
        <sz val="9"/>
        <color indexed="22"/>
        <rFont val="Arial"/>
        <family val="2"/>
      </rPr>
      <t xml:space="preserve"> (FC03-4)</t>
    </r>
  </si>
  <si>
    <r>
      <t>Operador de red</t>
    </r>
    <r>
      <rPr>
        <sz val="9"/>
        <color indexed="22"/>
        <rFont val="Arial"/>
        <family val="2"/>
      </rPr>
      <t xml:space="preserve"> (FC03-4)</t>
    </r>
  </si>
  <si>
    <r>
      <t>Transmisión</t>
    </r>
    <r>
      <rPr>
        <sz val="9"/>
        <color indexed="22"/>
        <rFont val="Arial"/>
        <family val="2"/>
      </rPr>
      <t xml:space="preserve"> (FC03-4)</t>
    </r>
  </si>
  <si>
    <r>
      <t>Generación</t>
    </r>
    <r>
      <rPr>
        <sz val="9"/>
        <color indexed="22"/>
        <rFont val="Arial"/>
        <family val="2"/>
      </rPr>
      <t xml:space="preserve"> (FC03-4)</t>
    </r>
  </si>
  <si>
    <r>
      <t>Servicio de Energía Eléctrica</t>
    </r>
    <r>
      <rPr>
        <b/>
        <sz val="9"/>
        <color indexed="22"/>
        <rFont val="Arial"/>
        <family val="2"/>
      </rPr>
      <t xml:space="preserve"> (FC03-4)</t>
    </r>
  </si>
  <si>
    <r>
      <t>Servicio de Gas combustible por redes</t>
    </r>
    <r>
      <rPr>
        <b/>
        <sz val="9"/>
        <color indexed="22"/>
        <rFont val="Arial"/>
        <family val="2"/>
      </rPr>
      <t xml:space="preserve"> (FC03-5)</t>
    </r>
  </si>
  <si>
    <r>
      <t>Negocio transporte de gas combustible</t>
    </r>
    <r>
      <rPr>
        <sz val="9"/>
        <color indexed="22"/>
        <rFont val="Arial"/>
        <family val="2"/>
      </rPr>
      <t xml:space="preserve"> (FC03-5)</t>
    </r>
  </si>
  <si>
    <r>
      <t>Negocio distribución de gas combustible</t>
    </r>
    <r>
      <rPr>
        <sz val="9"/>
        <color indexed="22"/>
        <rFont val="Arial"/>
        <family val="2"/>
      </rPr>
      <t xml:space="preserve"> (FC03-5)</t>
    </r>
  </si>
  <si>
    <r>
      <t>Negocio comercializacion de gas combustible</t>
    </r>
    <r>
      <rPr>
        <sz val="9"/>
        <color indexed="22"/>
        <rFont val="Arial"/>
        <family val="2"/>
      </rPr>
      <t xml:space="preserve"> (FC03-5)</t>
    </r>
  </si>
  <si>
    <r>
      <t>Deterioro de cuentas por cobrar</t>
    </r>
    <r>
      <rPr>
        <b/>
        <sz val="9"/>
        <color indexed="22"/>
        <rFont val="Arial"/>
        <family val="2"/>
      </rPr>
      <t xml:space="preserve"> (FC03-5)</t>
    </r>
  </si>
  <si>
    <r>
      <t>Negocio transporte de gas combustible</t>
    </r>
    <r>
      <rPr>
        <sz val="9"/>
        <color indexed="22"/>
        <rFont val="Arial"/>
        <family val="2"/>
      </rPr>
      <t xml:space="preserve"> (Deterioro) (FC03-5)</t>
    </r>
  </si>
  <si>
    <r>
      <t>Negocio distribución de gas combustible</t>
    </r>
    <r>
      <rPr>
        <sz val="9"/>
        <color indexed="22"/>
        <rFont val="Arial"/>
        <family val="2"/>
      </rPr>
      <t xml:space="preserve"> (Deterioro) (FC03-5)</t>
    </r>
  </si>
  <si>
    <r>
      <t>Negocio comercializacion de gas combustible</t>
    </r>
    <r>
      <rPr>
        <sz val="9"/>
        <color indexed="22"/>
        <rFont val="Arial"/>
        <family val="2"/>
      </rPr>
      <t xml:space="preserve"> (Deterioro) (FC03-5)</t>
    </r>
  </si>
  <si>
    <r>
      <t>Servicio de gas licuado del petróleo</t>
    </r>
    <r>
      <rPr>
        <b/>
        <sz val="9"/>
        <color indexed="22"/>
        <rFont val="Arial"/>
        <family val="2"/>
      </rPr>
      <t xml:space="preserve"> (FC03-6)</t>
    </r>
  </si>
  <si>
    <r>
      <t>Negocio transporte de GLP</t>
    </r>
    <r>
      <rPr>
        <sz val="9"/>
        <color indexed="22"/>
        <rFont val="Arial"/>
        <family val="2"/>
      </rPr>
      <t xml:space="preserve"> (FC03-6)</t>
    </r>
  </si>
  <si>
    <r>
      <t>Negocio comercializacion Mayorista de GLP</t>
    </r>
    <r>
      <rPr>
        <sz val="9"/>
        <color indexed="22"/>
        <rFont val="Arial"/>
        <family val="2"/>
      </rPr>
      <t xml:space="preserve"> (FC03-6)</t>
    </r>
  </si>
  <si>
    <r>
      <t>Negocio distribución de GLP</t>
    </r>
    <r>
      <rPr>
        <sz val="9"/>
        <color indexed="22"/>
        <rFont val="Arial"/>
        <family val="2"/>
      </rPr>
      <t xml:space="preserve"> (FC03-6)</t>
    </r>
  </si>
  <si>
    <r>
      <t>Negocio comercializacion Minorista GLP</t>
    </r>
    <r>
      <rPr>
        <sz val="9"/>
        <color indexed="22"/>
        <rFont val="Arial"/>
        <family val="2"/>
      </rPr>
      <t xml:space="preserve"> (FC03-6)</t>
    </r>
  </si>
  <si>
    <r>
      <t>Deterioro de cuentas por cobrar</t>
    </r>
    <r>
      <rPr>
        <b/>
        <sz val="9"/>
        <color indexed="22"/>
        <rFont val="Arial"/>
        <family val="2"/>
      </rPr>
      <t xml:space="preserve"> (FC03-6)</t>
    </r>
  </si>
  <si>
    <r>
      <t>Negocio transporte de GLP</t>
    </r>
    <r>
      <rPr>
        <sz val="9"/>
        <color indexed="22"/>
        <rFont val="Arial"/>
        <family val="2"/>
      </rPr>
      <t xml:space="preserve"> (Deterioro) (FC03-6)</t>
    </r>
  </si>
  <si>
    <r>
      <t>Negocio comercializacion Mayorista de GLP</t>
    </r>
    <r>
      <rPr>
        <sz val="9"/>
        <color indexed="22"/>
        <rFont val="Arial"/>
        <family val="2"/>
      </rPr>
      <t xml:space="preserve"> (Deterioro) (FC03-6)</t>
    </r>
  </si>
  <si>
    <r>
      <t>Negocio distribución de GLP</t>
    </r>
    <r>
      <rPr>
        <sz val="9"/>
        <color indexed="22"/>
        <rFont val="Arial"/>
        <family val="2"/>
      </rPr>
      <t xml:space="preserve"> (Deterioro) (FC03-6)</t>
    </r>
  </si>
  <si>
    <r>
      <t>Negocio comercializacion Minorista GLP</t>
    </r>
    <r>
      <rPr>
        <sz val="9"/>
        <color indexed="22"/>
        <rFont val="Arial"/>
        <family val="2"/>
      </rPr>
      <t xml:space="preserve"> (Deterioro) (FC03-6)</t>
    </r>
  </si>
  <si>
    <r>
      <t>Empresas del sector</t>
    </r>
    <r>
      <rPr>
        <sz val="9"/>
        <color indexed="9"/>
        <rFont val="Arial"/>
        <family val="2"/>
      </rPr>
      <t xml:space="preserve"> (Transporte) (FC03-5)</t>
    </r>
  </si>
  <si>
    <r>
      <t>Grandes consumidores</t>
    </r>
    <r>
      <rPr>
        <sz val="9"/>
        <color indexed="9"/>
        <rFont val="Arial"/>
        <family val="2"/>
      </rPr>
      <t xml:space="preserve"> (Transporte) (FC03-5)</t>
    </r>
  </si>
  <si>
    <r>
      <t>Otros</t>
    </r>
    <r>
      <rPr>
        <sz val="9"/>
        <color indexed="9"/>
        <rFont val="Arial"/>
        <family val="2"/>
      </rPr>
      <t xml:space="preserve"> (Transporte) (FC03-5)</t>
    </r>
  </si>
  <si>
    <r>
      <t>Total Transporte de gas combustible</t>
    </r>
    <r>
      <rPr>
        <b/>
        <sz val="9"/>
        <color indexed="9"/>
        <rFont val="Arial"/>
        <family val="2"/>
      </rPr>
      <t xml:space="preserve"> (FC03-5)</t>
    </r>
  </si>
  <si>
    <r>
      <t>Empresas del sector</t>
    </r>
    <r>
      <rPr>
        <sz val="9"/>
        <color indexed="9"/>
        <rFont val="Arial"/>
        <family val="2"/>
      </rPr>
      <t xml:space="preserve"> (Distribución) (FC03-5)</t>
    </r>
  </si>
  <si>
    <r>
      <t>Grandes consumidores</t>
    </r>
    <r>
      <rPr>
        <sz val="9"/>
        <color indexed="9"/>
        <rFont val="Arial"/>
        <family val="2"/>
      </rPr>
      <t xml:space="preserve"> (Distribución) (FC03-5)</t>
    </r>
  </si>
  <si>
    <r>
      <t>Otros</t>
    </r>
    <r>
      <rPr>
        <sz val="9"/>
        <color indexed="9"/>
        <rFont val="Arial"/>
        <family val="2"/>
      </rPr>
      <t xml:space="preserve"> (Distribución) (FC03-5)</t>
    </r>
  </si>
  <si>
    <r>
      <t>Total Distribución de gas combustible</t>
    </r>
    <r>
      <rPr>
        <b/>
        <sz val="9"/>
        <color indexed="9"/>
        <rFont val="Arial"/>
        <family val="2"/>
      </rPr>
      <t xml:space="preserve"> (FC03-5)</t>
    </r>
  </si>
  <si>
    <r>
      <t>Residencial Estrato 1</t>
    </r>
    <r>
      <rPr>
        <sz val="9"/>
        <color indexed="9"/>
        <rFont val="Arial"/>
        <family val="2"/>
      </rPr>
      <t xml:space="preserve"> (FC03-5)</t>
    </r>
  </si>
  <si>
    <r>
      <t>Residencial Estrato 2</t>
    </r>
    <r>
      <rPr>
        <sz val="9"/>
        <color indexed="9"/>
        <rFont val="Arial"/>
        <family val="2"/>
      </rPr>
      <t xml:space="preserve"> (FC03-5)</t>
    </r>
  </si>
  <si>
    <r>
      <t>Residencial Estrato 3</t>
    </r>
    <r>
      <rPr>
        <sz val="9"/>
        <color indexed="9"/>
        <rFont val="Arial"/>
        <family val="2"/>
      </rPr>
      <t xml:space="preserve"> (FC03-5)</t>
    </r>
  </si>
  <si>
    <r>
      <t>Residencial Estrato 4</t>
    </r>
    <r>
      <rPr>
        <sz val="9"/>
        <color indexed="9"/>
        <rFont val="Arial"/>
        <family val="2"/>
      </rPr>
      <t xml:space="preserve"> (FC03-5)</t>
    </r>
  </si>
  <si>
    <r>
      <t>Residencial Estrato 5</t>
    </r>
    <r>
      <rPr>
        <sz val="9"/>
        <color indexed="9"/>
        <rFont val="Arial"/>
        <family val="2"/>
      </rPr>
      <t xml:space="preserve"> (FC03-5)</t>
    </r>
  </si>
  <si>
    <r>
      <t>Residencial Estrato 6</t>
    </r>
    <r>
      <rPr>
        <sz val="9"/>
        <color indexed="9"/>
        <rFont val="Arial"/>
        <family val="2"/>
      </rPr>
      <t xml:space="preserve"> (FC03-5)</t>
    </r>
  </si>
  <si>
    <r>
      <t>Comercial</t>
    </r>
    <r>
      <rPr>
        <sz val="9"/>
        <color indexed="9"/>
        <rFont val="Arial"/>
        <family val="2"/>
      </rPr>
      <t xml:space="preserve"> (FC03-5)</t>
    </r>
  </si>
  <si>
    <r>
      <t>Industrial</t>
    </r>
    <r>
      <rPr>
        <sz val="9"/>
        <color indexed="9"/>
        <rFont val="Arial"/>
        <family val="2"/>
      </rPr>
      <t xml:space="preserve"> (FC03-5)</t>
    </r>
  </si>
  <si>
    <r>
      <t>Oficial</t>
    </r>
    <r>
      <rPr>
        <sz val="9"/>
        <color indexed="9"/>
        <rFont val="Arial"/>
        <family val="2"/>
      </rPr>
      <t xml:space="preserve"> (FC03-5)</t>
    </r>
  </si>
  <si>
    <r>
      <t>Especial Asistencial</t>
    </r>
    <r>
      <rPr>
        <sz val="9"/>
        <color indexed="9"/>
        <rFont val="Arial"/>
        <family val="2"/>
      </rPr>
      <t xml:space="preserve"> (FC03-5)</t>
    </r>
  </si>
  <si>
    <r>
      <t>Especial Educativo</t>
    </r>
    <r>
      <rPr>
        <sz val="9"/>
        <color indexed="9"/>
        <rFont val="Arial"/>
        <family val="2"/>
      </rPr>
      <t xml:space="preserve"> (FC03-5)</t>
    </r>
  </si>
  <si>
    <r>
      <t>Grandes consumidores</t>
    </r>
    <r>
      <rPr>
        <sz val="9"/>
        <color indexed="9"/>
        <rFont val="Arial"/>
        <family val="2"/>
      </rPr>
      <t xml:space="preserve"> (Comercialización) (FC03-5)</t>
    </r>
  </si>
  <si>
    <r>
      <t>Empresas del sector</t>
    </r>
    <r>
      <rPr>
        <sz val="9"/>
        <color indexed="9"/>
        <rFont val="Arial"/>
        <family val="2"/>
      </rPr>
      <t xml:space="preserve"> (Comercialización) (FC03-5)</t>
    </r>
  </si>
  <si>
    <r>
      <t>Otros</t>
    </r>
    <r>
      <rPr>
        <sz val="9"/>
        <color indexed="9"/>
        <rFont val="Arial"/>
        <family val="2"/>
      </rPr>
      <t xml:space="preserve"> (Comercialización) (FC03-5)</t>
    </r>
  </si>
  <si>
    <r>
      <t>Total Comercialización de gas combustible</t>
    </r>
    <r>
      <rPr>
        <b/>
        <sz val="9"/>
        <color indexed="9"/>
        <rFont val="Arial"/>
        <family val="2"/>
      </rPr>
      <t xml:space="preserve"> (FC03-5)</t>
    </r>
  </si>
  <si>
    <r>
      <t>Total  Servicio de Gas combustible por redes</t>
    </r>
    <r>
      <rPr>
        <b/>
        <sz val="9"/>
        <color indexed="9"/>
        <rFont val="Arial"/>
        <family val="2"/>
      </rPr>
      <t xml:space="preserve"> (FC03-5)</t>
    </r>
  </si>
  <si>
    <r>
      <t>Empresas del sector</t>
    </r>
    <r>
      <rPr>
        <sz val="9"/>
        <color indexed="9"/>
        <rFont val="Arial"/>
        <family val="2"/>
      </rPr>
      <t xml:space="preserve"> (Transporte) (Deterioro) (FC03-5)</t>
    </r>
  </si>
  <si>
    <r>
      <t>Grandes consumidores</t>
    </r>
    <r>
      <rPr>
        <sz val="9"/>
        <color indexed="9"/>
        <rFont val="Arial"/>
        <family val="2"/>
      </rPr>
      <t xml:space="preserve"> (Transporte) (Deterioro) (FC03-5)</t>
    </r>
  </si>
  <si>
    <r>
      <t>Otros</t>
    </r>
    <r>
      <rPr>
        <sz val="9"/>
        <color indexed="9"/>
        <rFont val="Arial"/>
        <family val="2"/>
      </rPr>
      <t xml:space="preserve"> (Transporte) (Deterioro) (FC03-5)</t>
    </r>
  </si>
  <si>
    <r>
      <t>Total Transporte de gas combustible</t>
    </r>
    <r>
      <rPr>
        <b/>
        <sz val="9"/>
        <color indexed="9"/>
        <rFont val="Arial"/>
        <family val="2"/>
      </rPr>
      <t xml:space="preserve"> (Deterioro) (FC03-5)</t>
    </r>
  </si>
  <si>
    <r>
      <t>Empresas del sector</t>
    </r>
    <r>
      <rPr>
        <sz val="9"/>
        <color indexed="9"/>
        <rFont val="Arial"/>
        <family val="2"/>
      </rPr>
      <t xml:space="preserve"> (Distribución) (Deterioro) (FC03-5)</t>
    </r>
  </si>
  <si>
    <r>
      <t>Grandes consumidores</t>
    </r>
    <r>
      <rPr>
        <sz val="9"/>
        <color indexed="9"/>
        <rFont val="Arial"/>
        <family val="2"/>
      </rPr>
      <t xml:space="preserve"> (Distribución) (Deterioro) (FC03-5)</t>
    </r>
  </si>
  <si>
    <r>
      <t>Otros</t>
    </r>
    <r>
      <rPr>
        <sz val="9"/>
        <color indexed="9"/>
        <rFont val="Arial"/>
        <family val="2"/>
      </rPr>
      <t xml:space="preserve"> (Distribución) (Deterioro) (FC03-5)</t>
    </r>
  </si>
  <si>
    <r>
      <t>Total Distribución de gas combustible</t>
    </r>
    <r>
      <rPr>
        <b/>
        <sz val="9"/>
        <color indexed="9"/>
        <rFont val="Arial"/>
        <family val="2"/>
      </rPr>
      <t xml:space="preserve"> (Deterioro) (FC03-5)</t>
    </r>
  </si>
  <si>
    <r>
      <t>Residencial Estrato 1</t>
    </r>
    <r>
      <rPr>
        <sz val="9"/>
        <color indexed="9"/>
        <rFont val="Arial"/>
        <family val="2"/>
      </rPr>
      <t xml:space="preserve"> (Deterioro) (FC03-5)</t>
    </r>
  </si>
  <si>
    <r>
      <t>Residencial Estrato 2</t>
    </r>
    <r>
      <rPr>
        <sz val="9"/>
        <color indexed="9"/>
        <rFont val="Arial"/>
        <family val="2"/>
      </rPr>
      <t xml:space="preserve"> (Deterioro) (FC03-5)</t>
    </r>
  </si>
  <si>
    <r>
      <t>Residencial Estrato 3</t>
    </r>
    <r>
      <rPr>
        <sz val="9"/>
        <color indexed="9"/>
        <rFont val="Arial"/>
        <family val="2"/>
      </rPr>
      <t xml:space="preserve"> (Deterioro) (FC03-5)</t>
    </r>
  </si>
  <si>
    <r>
      <t>Residencial Estrato 4</t>
    </r>
    <r>
      <rPr>
        <sz val="9"/>
        <color indexed="9"/>
        <rFont val="Arial"/>
        <family val="2"/>
      </rPr>
      <t xml:space="preserve"> (Deterioro) (FC03-5)</t>
    </r>
  </si>
  <si>
    <r>
      <t>Residencial Estrato 5</t>
    </r>
    <r>
      <rPr>
        <sz val="9"/>
        <color indexed="9"/>
        <rFont val="Arial"/>
        <family val="2"/>
      </rPr>
      <t xml:space="preserve"> (Deterioro) (FC03-5)</t>
    </r>
  </si>
  <si>
    <r>
      <t>Residencial Estrato 6</t>
    </r>
    <r>
      <rPr>
        <sz val="9"/>
        <color indexed="9"/>
        <rFont val="Arial"/>
        <family val="2"/>
      </rPr>
      <t xml:space="preserve"> (Deterioro) (FC03-5)</t>
    </r>
  </si>
  <si>
    <r>
      <t>Comercial</t>
    </r>
    <r>
      <rPr>
        <sz val="9"/>
        <color indexed="9"/>
        <rFont val="Arial"/>
        <family val="2"/>
      </rPr>
      <t xml:space="preserve"> (Deterioro) (FC03-5)</t>
    </r>
  </si>
  <si>
    <r>
      <t>Industrial</t>
    </r>
    <r>
      <rPr>
        <sz val="9"/>
        <color indexed="9"/>
        <rFont val="Arial"/>
        <family val="2"/>
      </rPr>
      <t xml:space="preserve"> (Deterioro) (FC03-5)</t>
    </r>
  </si>
  <si>
    <r>
      <t>Oficial</t>
    </r>
    <r>
      <rPr>
        <sz val="9"/>
        <color indexed="9"/>
        <rFont val="Arial"/>
        <family val="2"/>
      </rPr>
      <t xml:space="preserve"> (Deterioro) (FC03-5)</t>
    </r>
  </si>
  <si>
    <r>
      <t>Especial Asistencial</t>
    </r>
    <r>
      <rPr>
        <sz val="9"/>
        <color indexed="9"/>
        <rFont val="Arial"/>
        <family val="2"/>
      </rPr>
      <t xml:space="preserve"> (Deterioro) (FC03-5)</t>
    </r>
  </si>
  <si>
    <r>
      <t>Especial Educativo</t>
    </r>
    <r>
      <rPr>
        <sz val="9"/>
        <color indexed="9"/>
        <rFont val="Arial"/>
        <family val="2"/>
      </rPr>
      <t xml:space="preserve"> (Deterioro) (FC03-5)</t>
    </r>
  </si>
  <si>
    <r>
      <t>Grandes consumidores</t>
    </r>
    <r>
      <rPr>
        <sz val="9"/>
        <color indexed="9"/>
        <rFont val="Arial"/>
        <family val="2"/>
      </rPr>
      <t xml:space="preserve"> (Comercialización) (Deterioro) (FC03-5)</t>
    </r>
  </si>
  <si>
    <r>
      <t>Empresas del sector</t>
    </r>
    <r>
      <rPr>
        <sz val="9"/>
        <color indexed="9"/>
        <rFont val="Arial"/>
        <family val="2"/>
      </rPr>
      <t xml:space="preserve"> (Comercialización) (Deterioro) (FC03-5)</t>
    </r>
  </si>
  <si>
    <r>
      <t>Otros</t>
    </r>
    <r>
      <rPr>
        <sz val="9"/>
        <color indexed="9"/>
        <rFont val="Arial"/>
        <family val="2"/>
      </rPr>
      <t xml:space="preserve"> (Comercialización) (Deterioro) (FC03-5)</t>
    </r>
  </si>
  <si>
    <r>
      <t>Total Comercialización de gas combustible</t>
    </r>
    <r>
      <rPr>
        <b/>
        <sz val="9"/>
        <color indexed="9"/>
        <rFont val="Arial"/>
        <family val="2"/>
      </rPr>
      <t xml:space="preserve"> (Deterioro) (FC03-5)</t>
    </r>
  </si>
  <si>
    <r>
      <t>Total Deterioro Cuentas por Cobrar</t>
    </r>
    <r>
      <rPr>
        <b/>
        <sz val="9"/>
        <color indexed="9"/>
        <rFont val="Arial"/>
        <family val="2"/>
      </rPr>
      <t xml:space="preserve"> (FC03-5)</t>
    </r>
  </si>
  <si>
    <r>
      <t>Empresas del sector</t>
    </r>
    <r>
      <rPr>
        <sz val="9"/>
        <color indexed="9"/>
        <rFont val="Arial"/>
        <family val="2"/>
      </rPr>
      <t xml:space="preserve"> (FC03-6)</t>
    </r>
  </si>
  <si>
    <r>
      <t>Otros</t>
    </r>
    <r>
      <rPr>
        <sz val="9"/>
        <color indexed="9"/>
        <rFont val="Arial"/>
        <family val="2"/>
      </rPr>
      <t xml:space="preserve"> (Transporte) (FC03-6)</t>
    </r>
  </si>
  <si>
    <r>
      <t>Total Transporte de GLP</t>
    </r>
    <r>
      <rPr>
        <b/>
        <sz val="9"/>
        <color indexed="9"/>
        <rFont val="Arial"/>
        <family val="2"/>
      </rPr>
      <t xml:space="preserve"> (FC03-6)</t>
    </r>
  </si>
  <si>
    <r>
      <t>Distribuidores Inversionistas</t>
    </r>
    <r>
      <rPr>
        <sz val="9"/>
        <color indexed="9"/>
        <rFont val="Arial"/>
        <family val="2"/>
      </rPr>
      <t xml:space="preserve"> (FC03-6)</t>
    </r>
  </si>
  <si>
    <r>
      <t>Comercializadores Mayoristas</t>
    </r>
    <r>
      <rPr>
        <sz val="9"/>
        <color indexed="9"/>
        <rFont val="Arial"/>
        <family val="2"/>
      </rPr>
      <t xml:space="preserve"> (FC03-6)</t>
    </r>
  </si>
  <si>
    <r>
      <t>Otros</t>
    </r>
    <r>
      <rPr>
        <sz val="9"/>
        <color indexed="9"/>
        <rFont val="Arial"/>
        <family val="2"/>
      </rPr>
      <t xml:space="preserve"> (CM-GLP) (FC03-6)</t>
    </r>
  </si>
  <si>
    <r>
      <t>Total Comercializacion Mayorista de GLP</t>
    </r>
    <r>
      <rPr>
        <b/>
        <sz val="9"/>
        <color indexed="9"/>
        <rFont val="Arial"/>
        <family val="2"/>
      </rPr>
      <t xml:space="preserve"> (FC03-6)</t>
    </r>
  </si>
  <si>
    <r>
      <t>Comercializadores  minoristas</t>
    </r>
    <r>
      <rPr>
        <sz val="9"/>
        <color indexed="9"/>
        <rFont val="Arial"/>
        <family val="2"/>
      </rPr>
      <t xml:space="preserve"> (FC03-6)</t>
    </r>
  </si>
  <si>
    <r>
      <t>Tanques Estacionarios</t>
    </r>
    <r>
      <rPr>
        <sz val="9"/>
        <color indexed="9"/>
        <rFont val="Arial"/>
        <family val="2"/>
      </rPr>
      <t xml:space="preserve"> (FC03-6)</t>
    </r>
  </si>
  <si>
    <r>
      <t>Puntos de Venta</t>
    </r>
    <r>
      <rPr>
        <sz val="9"/>
        <color indexed="9"/>
        <rFont val="Arial"/>
        <family val="2"/>
      </rPr>
      <t xml:space="preserve"> (FC03-6)</t>
    </r>
  </si>
  <si>
    <r>
      <t>Estrato 1 Subsidiado</t>
    </r>
    <r>
      <rPr>
        <sz val="9"/>
        <color indexed="9"/>
        <rFont val="Arial"/>
        <family val="2"/>
      </rPr>
      <t xml:space="preserve"> (DT-GLP) (FC03-6)</t>
    </r>
  </si>
  <si>
    <r>
      <t>Estrato 2 Subsidiado</t>
    </r>
    <r>
      <rPr>
        <sz val="9"/>
        <color indexed="9"/>
        <rFont val="Arial"/>
        <family val="2"/>
      </rPr>
      <t xml:space="preserve"> (DT-GLP) (FC03-6)</t>
    </r>
  </si>
  <si>
    <r>
      <t>Otros</t>
    </r>
    <r>
      <rPr>
        <sz val="9"/>
        <color indexed="9"/>
        <rFont val="Arial"/>
        <family val="2"/>
      </rPr>
      <t xml:space="preserve"> (DT-GLP) (FC03-6)</t>
    </r>
  </si>
  <si>
    <r>
      <t>Total distribución de GLP</t>
    </r>
    <r>
      <rPr>
        <b/>
        <sz val="9"/>
        <color indexed="9"/>
        <rFont val="Arial"/>
        <family val="2"/>
      </rPr>
      <t xml:space="preserve"> (FC03-6)</t>
    </r>
  </si>
  <si>
    <r>
      <t>Estrato 1 Subsidiado</t>
    </r>
    <r>
      <rPr>
        <sz val="9"/>
        <color indexed="9"/>
        <rFont val="Arial"/>
        <family val="2"/>
      </rPr>
      <t xml:space="preserve"> (CI-GLP) (FC03-6)</t>
    </r>
  </si>
  <si>
    <r>
      <t>Estrato 2 Subsidiado</t>
    </r>
    <r>
      <rPr>
        <sz val="9"/>
        <color indexed="9"/>
        <rFont val="Arial"/>
        <family val="2"/>
      </rPr>
      <t xml:space="preserve"> (CI-GLP) (FC03-6)</t>
    </r>
  </si>
  <si>
    <r>
      <t>Usuario Final</t>
    </r>
    <r>
      <rPr>
        <sz val="9"/>
        <color indexed="9"/>
        <rFont val="Arial"/>
        <family val="2"/>
      </rPr>
      <t xml:space="preserve"> (FC03-6)</t>
    </r>
  </si>
  <si>
    <r>
      <t>Otros</t>
    </r>
    <r>
      <rPr>
        <sz val="9"/>
        <color indexed="9"/>
        <rFont val="Arial"/>
        <family val="2"/>
      </rPr>
      <t xml:space="preserve"> (CI-GLP) (FC03-6)</t>
    </r>
  </si>
  <si>
    <r>
      <t>Total comercialización minorista de GLP</t>
    </r>
    <r>
      <rPr>
        <b/>
        <sz val="9"/>
        <color indexed="9"/>
        <rFont val="Arial"/>
        <family val="2"/>
      </rPr>
      <t xml:space="preserve"> (FC03-6)</t>
    </r>
  </si>
  <si>
    <r>
      <t>Total Cuentas por cobrar  Servicio de Gas Licuado del Petroleo</t>
    </r>
    <r>
      <rPr>
        <b/>
        <sz val="9"/>
        <color indexed="9"/>
        <rFont val="Arial"/>
        <family val="2"/>
      </rPr>
      <t xml:space="preserve"> (FC03-6)</t>
    </r>
  </si>
  <si>
    <r>
      <t>Empresas del sector</t>
    </r>
    <r>
      <rPr>
        <sz val="9"/>
        <color indexed="9"/>
        <rFont val="Arial"/>
        <family val="2"/>
      </rPr>
      <t xml:space="preserve"> (Deterioro) (FC03-6)</t>
    </r>
  </si>
  <si>
    <r>
      <t>Otros</t>
    </r>
    <r>
      <rPr>
        <sz val="9"/>
        <color indexed="9"/>
        <rFont val="Arial"/>
        <family val="2"/>
      </rPr>
      <t xml:space="preserve"> (Transporte) (Deterioro) (FC03-6)</t>
    </r>
  </si>
  <si>
    <r>
      <t>Total Transporte de GLP</t>
    </r>
    <r>
      <rPr>
        <b/>
        <sz val="9"/>
        <color indexed="9"/>
        <rFont val="Arial"/>
        <family val="2"/>
      </rPr>
      <t xml:space="preserve"> (Deterioro) (FC03-6)</t>
    </r>
  </si>
  <si>
    <r>
      <t>Distribuidores Inversionistas</t>
    </r>
    <r>
      <rPr>
        <sz val="9"/>
        <color indexed="9"/>
        <rFont val="Arial"/>
        <family val="2"/>
      </rPr>
      <t xml:space="preserve"> (Deterioro) (FC03-6)</t>
    </r>
  </si>
  <si>
    <r>
      <t>Comercializadores Mayoristas</t>
    </r>
    <r>
      <rPr>
        <sz val="9"/>
        <color indexed="9"/>
        <rFont val="Arial"/>
        <family val="2"/>
      </rPr>
      <t xml:space="preserve"> (Deterioro) (FC03-6)</t>
    </r>
  </si>
  <si>
    <r>
      <t>Otros</t>
    </r>
    <r>
      <rPr>
        <sz val="9"/>
        <color indexed="9"/>
        <rFont val="Arial"/>
        <family val="2"/>
      </rPr>
      <t xml:space="preserve"> (CM-GLP) (Deterioro) (FC03-6)</t>
    </r>
  </si>
  <si>
    <r>
      <t>Total Comercializacion Mayorista de GLP</t>
    </r>
    <r>
      <rPr>
        <b/>
        <sz val="9"/>
        <color indexed="9"/>
        <rFont val="Arial"/>
        <family val="2"/>
      </rPr>
      <t xml:space="preserve"> (Deterioro) (FC03-6)</t>
    </r>
  </si>
  <si>
    <r>
      <t>Comercializadores  minoristas</t>
    </r>
    <r>
      <rPr>
        <sz val="9"/>
        <color indexed="9"/>
        <rFont val="Arial"/>
        <family val="2"/>
      </rPr>
      <t xml:space="preserve"> (Deterioro) (FC03-6)</t>
    </r>
  </si>
  <si>
    <r>
      <t>Tanques Estacionarios</t>
    </r>
    <r>
      <rPr>
        <sz val="9"/>
        <color indexed="9"/>
        <rFont val="Arial"/>
        <family val="2"/>
      </rPr>
      <t xml:space="preserve"> (Deterioro) (FC03-6)</t>
    </r>
  </si>
  <si>
    <r>
      <t>Puntos de Venta</t>
    </r>
    <r>
      <rPr>
        <sz val="9"/>
        <color indexed="9"/>
        <rFont val="Arial"/>
        <family val="2"/>
      </rPr>
      <t xml:space="preserve"> (Deterioro) (FC03-6)</t>
    </r>
  </si>
  <si>
    <r>
      <t>Estrato 1 Subsidiado</t>
    </r>
    <r>
      <rPr>
        <sz val="9"/>
        <color indexed="9"/>
        <rFont val="Arial"/>
        <family val="2"/>
      </rPr>
      <t xml:space="preserve"> (DT-GLP) (Deterioro) (FC03-6)</t>
    </r>
  </si>
  <si>
    <r>
      <t>Estrato 2 Subsidiado</t>
    </r>
    <r>
      <rPr>
        <sz val="9"/>
        <color indexed="9"/>
        <rFont val="Arial"/>
        <family val="2"/>
      </rPr>
      <t xml:space="preserve"> (DT-GLP) (Deterioro) (FC03-6)</t>
    </r>
  </si>
  <si>
    <r>
      <t>Otros</t>
    </r>
    <r>
      <rPr>
        <sz val="9"/>
        <color indexed="9"/>
        <rFont val="Arial"/>
        <family val="2"/>
      </rPr>
      <t xml:space="preserve"> (DT-GLP) (Deterioro) (FC03-6)</t>
    </r>
  </si>
  <si>
    <r>
      <t>Total distribución de GLP</t>
    </r>
    <r>
      <rPr>
        <b/>
        <sz val="9"/>
        <color indexed="9"/>
        <rFont val="Arial"/>
        <family val="2"/>
      </rPr>
      <t xml:space="preserve"> (Deterioro) (FC03-6)</t>
    </r>
  </si>
  <si>
    <r>
      <t>Estrato 1 Subsidiado</t>
    </r>
    <r>
      <rPr>
        <sz val="9"/>
        <color indexed="9"/>
        <rFont val="Arial"/>
        <family val="2"/>
      </rPr>
      <t xml:space="preserve"> (CI-GLP) (Deterioro) (FC03-6)</t>
    </r>
  </si>
  <si>
    <r>
      <t>Estrato 2 Subsidiado</t>
    </r>
    <r>
      <rPr>
        <sz val="9"/>
        <color indexed="9"/>
        <rFont val="Arial"/>
        <family val="2"/>
      </rPr>
      <t xml:space="preserve"> (CI-GLP) (Deterioro) (FC03-6)</t>
    </r>
  </si>
  <si>
    <r>
      <t>Usuario Final</t>
    </r>
    <r>
      <rPr>
        <sz val="9"/>
        <color indexed="9"/>
        <rFont val="Arial"/>
        <family val="2"/>
      </rPr>
      <t xml:space="preserve"> (Deterioro) (FC03-6)</t>
    </r>
  </si>
  <si>
    <r>
      <t>Otros</t>
    </r>
    <r>
      <rPr>
        <sz val="9"/>
        <color indexed="9"/>
        <rFont val="Arial"/>
        <family val="2"/>
      </rPr>
      <t xml:space="preserve"> (CI-GLP) (Deterioro) (FC03-6)</t>
    </r>
  </si>
  <si>
    <r>
      <t>Total comercialización minorista de GLP</t>
    </r>
    <r>
      <rPr>
        <b/>
        <sz val="9"/>
        <color indexed="9"/>
        <rFont val="Arial"/>
        <family val="2"/>
      </rPr>
      <t xml:space="preserve"> (Deterioro) (FC03-6)</t>
    </r>
  </si>
  <si>
    <r>
      <t>Total Deterioro Cuentas por Cobrar</t>
    </r>
    <r>
      <rPr>
        <b/>
        <sz val="9"/>
        <color indexed="9"/>
        <rFont val="Arial"/>
        <family val="2"/>
      </rPr>
      <t xml:space="preserve"> (FC03-6)</t>
    </r>
  </si>
  <si>
    <r>
      <t>Usuarios No Regulados</t>
    </r>
    <r>
      <rPr>
        <sz val="9"/>
        <color indexed="9"/>
        <rFont val="Arial"/>
        <family val="2"/>
      </rPr>
      <t xml:space="preserve"> (Transporte) (Deterioro) (FC03-6)</t>
    </r>
  </si>
  <si>
    <r>
      <t>Usuarios No Regulados</t>
    </r>
    <r>
      <rPr>
        <sz val="9"/>
        <color indexed="9"/>
        <rFont val="Arial"/>
        <family val="2"/>
      </rPr>
      <t xml:space="preserve"> (Comercialización) (Deterioro) (FC03-6)</t>
    </r>
  </si>
  <si>
    <r>
      <t>Usuarios No Regulados</t>
    </r>
    <r>
      <rPr>
        <sz val="9"/>
        <color indexed="9"/>
        <rFont val="Arial"/>
        <family val="2"/>
      </rPr>
      <t xml:space="preserve"> (Transporte) (FC03-6)</t>
    </r>
  </si>
  <si>
    <r>
      <t>Usuarios No Regulados</t>
    </r>
    <r>
      <rPr>
        <sz val="9"/>
        <color indexed="9"/>
        <rFont val="Arial"/>
        <family val="2"/>
      </rPr>
      <t xml:space="preserve"> (Comercialización) (FC03-6)</t>
    </r>
  </si>
  <si>
    <t>Estado de Situación Financiera por Servicio</t>
  </si>
  <si>
    <t>ESTADOS FINANCIEROS</t>
  </si>
  <si>
    <t>Información general sobre estados financieros</t>
  </si>
  <si>
    <t>Estado de situación financiera, corriente/no corriente</t>
  </si>
  <si>
    <t>Estado de resultado integral, resultado del periodo, por función de gasto</t>
  </si>
  <si>
    <t>Estado de flujos de efectivo, método directo</t>
  </si>
  <si>
    <t>Estado de cambios en el patrimonio</t>
  </si>
  <si>
    <t>NOTAS DE REVELACIÓN (NOTAS A LOS ESTADOS FINANCIEROS)</t>
  </si>
  <si>
    <t>Subclasificaciones de activos, pasivos y patrimonios</t>
  </si>
  <si>
    <t>Análisis de ingresos y gastos</t>
  </si>
  <si>
    <t>Políticas contables, cambios en las estimaciones contables y errores</t>
  </si>
  <si>
    <t>Hechos ocurridos después del periodo sobre el que se informa</t>
  </si>
  <si>
    <t>Información hiperinflacionaria</t>
  </si>
  <si>
    <t>Combinaciones de negocios</t>
  </si>
  <si>
    <t>Partes relacionadas</t>
  </si>
  <si>
    <t>Instrumentos financieros</t>
  </si>
  <si>
    <t>Activos intangibles</t>
  </si>
  <si>
    <t>Propiedades de inversión</t>
  </si>
  <si>
    <t>Otras provisiones, pasivos contingentes y activos contingentes</t>
  </si>
  <si>
    <t>Subvenciones del gobierno</t>
  </si>
  <si>
    <t>Contratos de construcción</t>
  </si>
  <si>
    <t>Deterioro del valor de activos</t>
  </si>
  <si>
    <t>Arrendamientos</t>
  </si>
  <si>
    <t>Acuerdos con pagos basados en acciones</t>
  </si>
  <si>
    <t>Beneficios a los empleados</t>
  </si>
  <si>
    <t>Impuestos a las ganancias</t>
  </si>
  <si>
    <t>Efectos de las variaciones en las tasas de cambio de la moneda extranjera</t>
  </si>
  <si>
    <t>Estado de flujos de efectivo</t>
  </si>
  <si>
    <t>Capital en acciones, reservas y otras participaciones en el patrimonio</t>
  </si>
  <si>
    <t>Activos intangibles distintos de la plusvalía</t>
  </si>
  <si>
    <r>
      <t>Inventarios</t>
    </r>
    <r>
      <rPr>
        <sz val="9"/>
        <color indexed="9"/>
        <rFont val="Arial"/>
        <family val="2"/>
      </rPr>
      <t xml:space="preserve"> (no corrientes)</t>
    </r>
  </si>
  <si>
    <t>Activos por impuestos corrientes, no corriente</t>
  </si>
  <si>
    <r>
      <t>Otros activos financieros</t>
    </r>
    <r>
      <rPr>
        <sz val="9"/>
        <color indexed="9"/>
        <rFont val="Arial"/>
        <family val="2"/>
      </rPr>
      <t xml:space="preserve"> (no corrientes)</t>
    </r>
  </si>
  <si>
    <r>
      <t>Otros activos no financieros</t>
    </r>
    <r>
      <rPr>
        <sz val="9"/>
        <color indexed="9"/>
        <rFont val="Arial"/>
        <family val="2"/>
      </rPr>
      <t xml:space="preserve"> (no corrientes)</t>
    </r>
  </si>
  <si>
    <t>Provisiones corrientes por beneficios a los empleados</t>
  </si>
  <si>
    <t>Otras provisiones corrientes</t>
  </si>
  <si>
    <t>Pasivos por impuestos corrientes, corriente</t>
  </si>
  <si>
    <t>Otros pasivos financieros corrientes</t>
  </si>
  <si>
    <t>Otros pasivos no financieros corrientes</t>
  </si>
  <si>
    <t>Provisiones no corrientes por beneficios a los empleados</t>
  </si>
  <si>
    <t>Otras provisiones no corrientes</t>
  </si>
  <si>
    <t>Cuentas comerciales por pagar y otras cuentas por pagar no corrientes</t>
  </si>
  <si>
    <t>Pasivo por impuestos diferidos</t>
  </si>
  <si>
    <t>Pasivos por impuestos corrientes, no corriente</t>
  </si>
  <si>
    <t>Otros pasivos financieros no corrientes</t>
  </si>
  <si>
    <t>Otros pasivos no financieros no corrientes</t>
  </si>
  <si>
    <t>Capital emitido</t>
  </si>
  <si>
    <t>Acciones propias en cartera</t>
  </si>
  <si>
    <t>Prima de emisión</t>
  </si>
  <si>
    <t>Otras reservas</t>
  </si>
  <si>
    <t>Estado de resultados Integral por función del gasto</t>
  </si>
  <si>
    <t>OTROS SERVICIOS NO VIGILADOS SSPD</t>
  </si>
  <si>
    <t>Ganancias (pérdidas) derivadas de la posición monetaria neta</t>
  </si>
  <si>
    <t>Año Actual</t>
  </si>
  <si>
    <t>Capital Emitido</t>
  </si>
  <si>
    <t>Acciones Propias en Cartera</t>
  </si>
  <si>
    <t>Total Patrimonio</t>
  </si>
  <si>
    <t>Ganancia (pérdida)</t>
  </si>
  <si>
    <t>--110000--</t>
  </si>
  <si>
    <t>--21000--</t>
  </si>
  <si>
    <t>--310000--</t>
  </si>
  <si>
    <t>FLUJOS DE EFECTIVO PROCEDENTES DE (UTILIZADOS EN) ACTIVIDADES DE OPERACIÓN</t>
  </si>
  <si>
    <t>--510000--</t>
  </si>
  <si>
    <t>--AÑO ACTUAL--</t>
  </si>
  <si>
    <t>FORMATOS COMPLEMENTARIOS</t>
  </si>
  <si>
    <t>Complementario ingresos</t>
  </si>
  <si>
    <t>CXC - Acueducto (Detallado por estrato)</t>
  </si>
  <si>
    <t>CXC - Alcantarillado (Detallado por estrato)</t>
  </si>
  <si>
    <t>CXC - Aseo (Detallado por estrato)</t>
  </si>
  <si>
    <t>CXC - Energía (Detallado por estrato)</t>
  </si>
  <si>
    <t>CXC - Gas combustible por redes  (Detallado por estrato)</t>
  </si>
  <si>
    <t>CXC - Gas Licuado del Petróleo (Detallado por estrato)</t>
  </si>
  <si>
    <t>Información Subsidios y Contribuciones</t>
  </si>
  <si>
    <t>Acreedores comerciales y otras cuentas por pagar</t>
  </si>
  <si>
    <t>FC06</t>
  </si>
  <si>
    <t>Depósitos en Garantía de GLP - Distribuidores Inversionistas</t>
  </si>
  <si>
    <t>ENERGIA - SIN</t>
  </si>
  <si>
    <t>ENERGIA - ZNI</t>
  </si>
  <si>
    <t>Total Gas combustible por redes</t>
  </si>
  <si>
    <t>Total GLP</t>
  </si>
  <si>
    <t>Total Energía ZNI</t>
  </si>
  <si>
    <t>Producción</t>
  </si>
  <si>
    <t>Transporte</t>
  </si>
  <si>
    <t>Comercialización Mayorista</t>
  </si>
  <si>
    <t>Distribución Inversionista</t>
  </si>
  <si>
    <t>Comercialización Minorista</t>
  </si>
  <si>
    <t>Energia Total</t>
  </si>
  <si>
    <t>Generacion</t>
  </si>
  <si>
    <t>Transmision</t>
  </si>
  <si>
    <t>Total Energia SIN</t>
  </si>
  <si>
    <t>Compras en Bloque y/o a Largo Plazo</t>
  </si>
  <si>
    <t>Compras en Bolsa  y/o a Corto Plazo</t>
  </si>
  <si>
    <t>Uso de Líneas, redes y ductos</t>
  </si>
  <si>
    <t>Manejo Comercial y Financiero del Servicio</t>
  </si>
  <si>
    <t>Contrato de explotación</t>
  </si>
  <si>
    <t>Contrato de concesión</t>
  </si>
  <si>
    <t>Productos Químicos</t>
  </si>
  <si>
    <t>Gas Combustible</t>
  </si>
  <si>
    <t>Carbón Mineral</t>
  </si>
  <si>
    <t>ACPM, Fuel Oil</t>
  </si>
  <si>
    <t>Otros Elementos de Consumo de Insumos Directos</t>
  </si>
  <si>
    <t>Formato Complementario 01A                                                                                                                                                                                                                                                                                                                                                                                                                                                 Contribuciones</t>
  </si>
  <si>
    <t>Energia</t>
  </si>
  <si>
    <t>GN</t>
  </si>
  <si>
    <t>Provisiones, Agotamiento, Depreciaciones y Amortizaciones</t>
  </si>
  <si>
    <r>
      <t>Otros Gastos</t>
    </r>
    <r>
      <rPr>
        <sz val="9"/>
        <color indexed="9"/>
        <rFont val="Arial"/>
        <family val="2"/>
      </rPr>
      <t xml:space="preserve"> (FC01A)</t>
    </r>
  </si>
  <si>
    <t>ENERGIA ELECTRICA - SIN</t>
  </si>
  <si>
    <t>InFC02</t>
  </si>
  <si>
    <t>Trasmisión</t>
  </si>
  <si>
    <t>Subtotal Energia - SIN</t>
  </si>
  <si>
    <t>Subtotal Energia - ZNI</t>
  </si>
  <si>
    <t>Subtotal Energía Eléctrica</t>
  </si>
  <si>
    <t>Subtotal Gas combustible por redes</t>
  </si>
  <si>
    <t>Subtotal GLP</t>
  </si>
  <si>
    <t>Abastecimiento</t>
  </si>
  <si>
    <t>Subtotal Acueducto</t>
  </si>
  <si>
    <t>Tratamiento de aguas residuales</t>
  </si>
  <si>
    <t>Subtotal Alcantarillado</t>
  </si>
  <si>
    <t>Barrido y Limpieza</t>
  </si>
  <si>
    <t>Transferencia</t>
  </si>
  <si>
    <t>Tratamiento</t>
  </si>
  <si>
    <t>Corte de césped y poda de arboles</t>
  </si>
  <si>
    <t>Limpieza y lavado de áreas públicas</t>
  </si>
  <si>
    <t>Otros especiales</t>
  </si>
  <si>
    <t>Subtotal Aseo</t>
  </si>
  <si>
    <t>Total Devoluciones rebajas y descuentos en venta de servicios</t>
  </si>
  <si>
    <r>
      <t xml:space="preserve">     Hogares sustitutos</t>
    </r>
    <r>
      <rPr>
        <sz val="9"/>
        <color indexed="9"/>
        <rFont val="Arial"/>
        <family val="2"/>
      </rPr>
      <t xml:space="preserve"> (FC03-5)</t>
    </r>
  </si>
  <si>
    <r>
      <t xml:space="preserve">     Otros residencial estrato 1 </t>
    </r>
    <r>
      <rPr>
        <sz val="9"/>
        <color indexed="9"/>
        <rFont val="Arial"/>
        <family val="2"/>
      </rPr>
      <t>(FC03-5)</t>
    </r>
  </si>
  <si>
    <t>Subsidio FOES</t>
  </si>
  <si>
    <t>Subsidio FAER</t>
  </si>
  <si>
    <t>Subsidio FAZNI</t>
  </si>
  <si>
    <t>Subsidio PRONE</t>
  </si>
  <si>
    <t>Información a revelar sobre acreedores comerciales                                  y otras cuentas por pagar                                                                                                                [Texto]</t>
  </si>
  <si>
    <t>Información a revelar sobre acreedores comerciales                                  y otras cuentas por pagar                                                                                                                [Partidas]</t>
  </si>
  <si>
    <t>360 días</t>
  </si>
  <si>
    <t>Mayores de 360 días</t>
  </si>
  <si>
    <r>
      <t>Proveedores</t>
    </r>
    <r>
      <rPr>
        <sz val="9"/>
        <color indexed="9"/>
        <rFont val="Arial"/>
        <family val="2"/>
      </rPr>
      <t xml:space="preserve"> (FC05)</t>
    </r>
  </si>
  <si>
    <r>
      <t>Ingresos Diferidos</t>
    </r>
    <r>
      <rPr>
        <sz val="9"/>
        <color indexed="9"/>
        <rFont val="Arial"/>
        <family val="2"/>
      </rPr>
      <t xml:space="preserve"> (FC05)</t>
    </r>
  </si>
  <si>
    <r>
      <t>Gastos acumulados por pagar</t>
    </r>
    <r>
      <rPr>
        <sz val="9"/>
        <color indexed="9"/>
        <rFont val="Arial"/>
        <family val="2"/>
      </rPr>
      <t xml:space="preserve"> (FC05)</t>
    </r>
  </si>
  <si>
    <t>Información a revelar sobre depósitos en garantia de GLP según CREG 165 de 2008 a:</t>
  </si>
  <si>
    <t>Valor de la Fiducia</t>
  </si>
  <si>
    <t>Valor Depósitos en Garantía</t>
  </si>
  <si>
    <t>PORCENTAJE</t>
  </si>
  <si>
    <t>Trimestre Enero - Marzo</t>
  </si>
  <si>
    <t>Trimestre Abril - Junio</t>
  </si>
  <si>
    <t>Trimestre Julio - Septiembre</t>
  </si>
  <si>
    <t>Trimestre Octubre - Diciembre</t>
  </si>
  <si>
    <t>--610000--</t>
  </si>
  <si>
    <t>--10--</t>
  </si>
  <si>
    <t>--6--</t>
  </si>
  <si>
    <t>Ganancias Acumuladas</t>
  </si>
  <si>
    <t>Reserva de diferencias de cambio en conversiones</t>
  </si>
  <si>
    <t>Reserva de coberturas de flujo de efectivo</t>
  </si>
  <si>
    <t>--Formato Complementario 01A--</t>
  </si>
  <si>
    <t>--Formato Complementario 02--</t>
  </si>
  <si>
    <t>--Formato Complementario 03-1--</t>
  </si>
  <si>
    <t>-- 01 --</t>
  </si>
  <si>
    <t>-- 02 --</t>
  </si>
  <si>
    <t>-- 03 --</t>
  </si>
  <si>
    <t>-- 04 --</t>
  </si>
  <si>
    <t>-- 05 --</t>
  </si>
  <si>
    <t>-- 06 --</t>
  </si>
  <si>
    <t>-- 07 --</t>
  </si>
  <si>
    <t>-- 08 --</t>
  </si>
  <si>
    <t>-- 09 --</t>
  </si>
  <si>
    <t>-- 10 --</t>
  </si>
  <si>
    <t>--Formato Complementario 03-2--</t>
  </si>
  <si>
    <t>--Formato Complementario 03-3--</t>
  </si>
  <si>
    <t>--Formato Complementario 03-4--</t>
  </si>
  <si>
    <t>--Formato Complementario 03-5--</t>
  </si>
  <si>
    <t>--Formato Complementario 03-6--</t>
  </si>
  <si>
    <t>--Formato Complementario 04--</t>
  </si>
  <si>
    <t>--Formato Complementario 05--</t>
  </si>
  <si>
    <t>--Formato Complementario 06--</t>
  </si>
  <si>
    <t>--Formato Complementario 01--</t>
  </si>
  <si>
    <t>Marcas comerciales</t>
  </si>
  <si>
    <t>Cabeceras de periódicos o revistas y títulos de publicaciones</t>
  </si>
  <si>
    <t>Activos intangibles en desarrollo</t>
  </si>
  <si>
    <t>Otros activos</t>
  </si>
  <si>
    <t>Pasivos financieros al costo amortizado</t>
  </si>
  <si>
    <t>Activos</t>
  </si>
  <si>
    <t>Rebaja del valor del inventario</t>
  </si>
  <si>
    <t>Reversión de la rebaja del inventario</t>
  </si>
  <si>
    <t>Gasto por investigación y desarrollo</t>
  </si>
  <si>
    <t>Nombre de la entidad controladora</t>
  </si>
  <si>
    <t>Nombre de la controladora última del grupo</t>
  </si>
  <si>
    <t>Explicación de faltas de aplicación de las NIIF</t>
  </si>
  <si>
    <t>Explicación de la naturaleza del requerimiento de las NIIF y conclusiones sobre la razón por la que dicho requerimiento está en conflicto con algún objetivo de los estados financieros establecido en el Marco Conceptual</t>
  </si>
  <si>
    <t>Descripción del hecho de que los importes presentados en los estados financieros no son totalmente comparables</t>
  </si>
  <si>
    <t>Descripción de la naturaleza de reclasificaciones o cambios en la presentación</t>
  </si>
  <si>
    <t>Importe de reclasificaciones o cambios en la presentación</t>
  </si>
  <si>
    <t>Descripción de la razón para reclasificaciones o cambios en la presentación</t>
  </si>
  <si>
    <t>Descripción de la razón por la que es impracticable la reclasificación de importes comparativos</t>
  </si>
  <si>
    <t>Explicación de juicios de la gerencia al aplicar las políticas contables de la entidad con efectos significativos en los importes reconocidos</t>
  </si>
  <si>
    <t>Explicación del origen de incertidumbre de la estimación con riesgo significativo de causar ajustes importantes</t>
  </si>
  <si>
    <t>Descripción de la naturaleza de activos con riesgo significativo de ajustes materiales dentro del ejercicio contable siguiente</t>
  </si>
  <si>
    <t>Descripción de la naturaleza de pasivos con riesgo significativo de ajustes materiales dentro del ejercicio contable siguiente</t>
  </si>
  <si>
    <t>Activos con riesgo significativo de ajustes materiales dentro del ejercicio contable siguiente</t>
  </si>
  <si>
    <t>Información a revelar sobre la aplicación inicial de normas o interpretaciones</t>
  </si>
  <si>
    <t>Información a revelar sobre cambio voluntario en política contable</t>
  </si>
  <si>
    <t>Explicación de la razón por la que es impracticable determinar importes de ajustes relacionados con cambios en políticas contables</t>
  </si>
  <si>
    <t>Información a revelar sobre cambios en las estimaciones contables</t>
  </si>
  <si>
    <t>Estimaciones contables</t>
  </si>
  <si>
    <t>Descripción de la naturaleza de cambio en estimación contable</t>
  </si>
  <si>
    <t>Incrementos (disminuciones) de estimaciones contables</t>
  </si>
  <si>
    <t>Descripción del hecho de que el importe del cambio en una estimación contable es impracticable</t>
  </si>
  <si>
    <t>Descripción de la naturaleza de errores contables de periodos anteriores</t>
  </si>
  <si>
    <t>Explicación del órgano de autorización</t>
  </si>
  <si>
    <t>Explicación del hecho de que los propietarios de la entidad u otros tengan poder para modificar los estados financieros tras la publicación</t>
  </si>
  <si>
    <t>Cuentas comerciales por cobrar y otras cuentas por cobrar no corrientes</t>
  </si>
  <si>
    <t>Activos financieros al valor razonable con cambios en resultados</t>
  </si>
  <si>
    <t>Provisiones por procesos legales</t>
  </si>
  <si>
    <t>Otras provisiones diversas</t>
  </si>
  <si>
    <t>--Nota [800100]--</t>
  </si>
  <si>
    <t>--520000--</t>
  </si>
  <si>
    <t>Información a revelar sobre notas y otra información explicativa [Texto]</t>
  </si>
  <si>
    <t>Información a revelar sobre combinaciones de negocios [Texto]</t>
  </si>
  <si>
    <t>Información a revelar sobre el estado de flujos de efectivo [Texto]</t>
  </si>
  <si>
    <t>Información a revelar sobre beneficios a los empleados [Texto]</t>
  </si>
  <si>
    <t>Información a revelar sobre hechos ocurridos después del periodo sobre el que se informa [Texto]</t>
  </si>
  <si>
    <t>Información a revelar sobre deterioro de valor de activos [Texto]</t>
  </si>
  <si>
    <t>Información a revelar sobre impuestos a las ganancias [Texto]</t>
  </si>
  <si>
    <t>Información a revelar sobre inventarios [Texto]</t>
  </si>
  <si>
    <t>Información a revelar sobre arrendamientos [Texto]</t>
  </si>
  <si>
    <t>Información a revelar sobre partes relacionadas [Texto]</t>
  </si>
  <si>
    <t>Información a revelar sobre reservas dentro de patrimonio [Texto]</t>
  </si>
  <si>
    <t>Información a revelar sobre acuerdos con pagos basados en acciones [Texto]</t>
  </si>
  <si>
    <t>Información a revelar sobre un resumen de las políticas contables significativas [Texto]</t>
  </si>
  <si>
    <t>Descripción de las políticas contables para la medición de inventarios [Texto]</t>
  </si>
  <si>
    <t>Información a revelar sobre reclasificaciones o cambios en la presentación</t>
  </si>
  <si>
    <t>Información a revelar sobre presentación de información hiperinflacionaria</t>
  </si>
  <si>
    <t>Explicación del hecho de que los estados financieros y cifras comparativas correspondientes de periodos anteriores se han reexpresado por cambios en el poder adquisitivo general de la moneda funcional</t>
  </si>
  <si>
    <t>Descripción de la identidad de los índices de precios</t>
  </si>
  <si>
    <t>Nivel del índice de precios</t>
  </si>
  <si>
    <t>Movimientos del índice de precios</t>
  </si>
  <si>
    <t>Nombre de la adquirida</t>
  </si>
  <si>
    <t>Descripción de la adquirida</t>
  </si>
  <si>
    <t>Fecha de adquisición</t>
  </si>
  <si>
    <t>Porcentaje de participaciones en el patrimonio con derecho a voto adquiridas</t>
  </si>
  <si>
    <t>Importes reconocidos a partir de la fecha de la adquisición para cada clase principal de activos adquiridos y pasivos asumidos [resumen]</t>
  </si>
  <si>
    <t>Activos financieros reconocidos en la fecha de la adquisición</t>
  </si>
  <si>
    <t>Inventario reconocido en la fecha de adquisición</t>
  </si>
  <si>
    <t>Propiedades, planta y equipo reconocidos en la fecha de adquisición</t>
  </si>
  <si>
    <t>Activos intangibles identificables reconocidos en la fecha de la adquisición</t>
  </si>
  <si>
    <t>Pasivos financieros reconocidos en la fecha de la adquisición</t>
  </si>
  <si>
    <t>Pasivos contingentes reconocidos en la fecha de la adquisición</t>
  </si>
  <si>
    <t>Plusvalía al comienzo del periodo</t>
  </si>
  <si>
    <t>Reconocimiento adicional, plusvalía</t>
  </si>
  <si>
    <t>Pérdidas por deterioro de valor reconocidas en el resultado del periodo, plusvalía</t>
  </si>
  <si>
    <t>Incremento (disminución) por diferencias de cambio netas, plusvalía</t>
  </si>
  <si>
    <t>Incremento (disminución) por otros cambios, plusvalía</t>
  </si>
  <si>
    <t>Total incremento (disminución) en la plusvalía</t>
  </si>
  <si>
    <t>Plusvalía al final del periodo</t>
  </si>
  <si>
    <t>El nombre de la controladora intermedia más próxima que elabora estados financieros disponibles públicamente</t>
  </si>
  <si>
    <t>Explicación de la relación entre controladoras y subsidiarias</t>
  </si>
  <si>
    <t>Remuneración al personal clave de la gerencia</t>
  </si>
  <si>
    <t>Información a revelar sobre transacciones entre partes relacionadas</t>
  </si>
  <si>
    <t>Descripción de transacciones con partes relacionadas</t>
  </si>
  <si>
    <t>Descripción de la naturaleza de la relación entre partes relacionadas</t>
  </si>
  <si>
    <t>Compras de bienes, transacciones con partes relacionadas</t>
  </si>
  <si>
    <t>Ingresos de actividades ordinarias procedentes de la venta de bienes, transacciones con partes relacionadas</t>
  </si>
  <si>
    <t>Compras de propiedad inmobiliaria y otros activos, transacciones con partes relacionadas</t>
  </si>
  <si>
    <t>Ventas de propiedad inmobiliaria y otros activos, transacciones con partes relacionadas</t>
  </si>
  <si>
    <t>Servicios recibidos, transacciones con partes relacionadas</t>
  </si>
  <si>
    <t>Ingresos de actividades ordinarias procedentes de la prestación de servicios, transacciones con partes relacionadas</t>
  </si>
  <si>
    <t>Arrendamientos como arrendador, transacciones con partes relacionadas</t>
  </si>
  <si>
    <t>Arrendamientos como arrendatario, transacciones con partes relacionadas</t>
  </si>
  <si>
    <t>Transferencia de investigación y desarrollo desde la entidad, transacciones con partes relacionadas</t>
  </si>
  <si>
    <t>Transferencia de investigación y desarrollo a la entidad, transacciones con partes relacionadas</t>
  </si>
  <si>
    <t>Transferencias según acuerdos de licencia desde la entidad, transacciones con partes relacionadas</t>
  </si>
  <si>
    <t>Transferencias según acuerdos de licencia a la entidad, transacciones con partes relacionadas</t>
  </si>
  <si>
    <t>Transferencias según acuerdos financieros desde la entidad, transacciones con partes relacionadas</t>
  </si>
  <si>
    <t>Transferencias según acuerdos financieros a la entidad, transacciones con partes relacionadas</t>
  </si>
  <si>
    <t>Provisión de garantías o garantías colaterales por la entidad, transacciones con partes relacionadas</t>
  </si>
  <si>
    <t>Provisión de garantías o garantías colaterales a la entidad, transacciones con partes relacionadas</t>
  </si>
  <si>
    <t>Liquidación de pasivos por la entidad en nombre de una parte relacionada, transacciones con partes relacionadas</t>
  </si>
  <si>
    <t>Liquidación de pasivos en nombre de la entidad por una parte relacionada, transacciones con partes relacionadas</t>
  </si>
  <si>
    <t>Participación en planes de beneficios definidos que comparten riesgos entre las entidades del grupo, transacciones con partes relacionadas</t>
  </si>
  <si>
    <t>Importes por pagar, transacciones con partes relacionadas</t>
  </si>
  <si>
    <t>Importes por cobrar, transacciones con partes relacionadas</t>
  </si>
  <si>
    <t>Explicación de los términos y condiciones de saldos existentes por transacciones entre partes relacionadas</t>
  </si>
  <si>
    <t>Explicación de los detalles de garantías otorgadas o recibidas de saldos pendientes para transacciones con partes relacionadas</t>
  </si>
  <si>
    <t>Provisiones por deudas de dudoso cobro relativas a saldos pendientes de transacciones con partes relacionadas</t>
  </si>
  <si>
    <t>Gastos reconocidos durante el periodo por deudas de dudoso cobro para transacciones entre partes relacionadas</t>
  </si>
  <si>
    <t>Información a revelar sobre la adopción por primera vez de las NIIF</t>
  </si>
  <si>
    <t>Patrimonio</t>
  </si>
  <si>
    <t>Explicación del efecto de la transición la situación financiera informada</t>
  </si>
  <si>
    <t>Explicación del efecto de la transición en el rendimiento financiero informado</t>
  </si>
  <si>
    <t>Explicación del efecto de la transición en los flujos de efectivo informados</t>
  </si>
  <si>
    <t>Explicación del hecho de que no se presentan estados financieros de periodos anteriores</t>
  </si>
  <si>
    <t>Partidas reclasificadas</t>
  </si>
  <si>
    <t>Hasta un año</t>
  </si>
  <si>
    <t>Explicación los criterios de medición utilizados para preparar los estados financieros</t>
  </si>
  <si>
    <t>Descripción de otras políticas contables relevantes para comprender los estados financieros</t>
  </si>
  <si>
    <t>Información a revelar sobre activos y pasivos con riesgo significativo de ajustes importantes [Texto]</t>
  </si>
  <si>
    <t>Activos y Pasivos</t>
  </si>
  <si>
    <t>Fecha de autorización para la publicación de los estados financieros</t>
  </si>
  <si>
    <t>Información a revelar sobre hechos ocurridos después del periodo sobre el que se informa que no implican ajuste [Texto]</t>
  </si>
  <si>
    <t>Disposición de una subsidiaria importante</t>
  </si>
  <si>
    <t>Anuncio de un plan para discontinuar operaciones</t>
  </si>
  <si>
    <t>Compras importantes de activos</t>
  </si>
  <si>
    <t>Otras disposiciones de activos</t>
  </si>
  <si>
    <t>Expropiación de activos importantes por parte del gobierno</t>
  </si>
  <si>
    <t>Destrucción de una planta importante de producción</t>
  </si>
  <si>
    <t>Anuncio, o comienzo de la ejecución de una reestructuración importante</t>
  </si>
  <si>
    <t>Variaciones anormalmente grandes en los precios de los activos o en las tasas de cambio de alguna moneda extranjera</t>
  </si>
  <si>
    <t>Variaciones en las tasas impositivas o en las leyes fiscales, aprobadas o anunciadas</t>
  </si>
  <si>
    <t>Aceptación de compromisos significativos o pasivos contingentes</t>
  </si>
  <si>
    <t>Inicio de litigios importantes</t>
  </si>
  <si>
    <t>Hechos ocurridos después del periodo sobre el que se informa que no implican ajuste</t>
  </si>
  <si>
    <t>Combinación de negocios importante</t>
  </si>
  <si>
    <t>Descripción de la naturaleza de hechos ocurridos después del periodo sobre el que se informa que no implican ajuste</t>
  </si>
  <si>
    <t>Explicación del efecto financiero de hechos ocurridos después del periodo sobre el que se informa que no implican ajuste</t>
  </si>
  <si>
    <r>
      <t xml:space="preserve">Información a revelar </t>
    </r>
    <r>
      <rPr>
        <b/>
        <sz val="10"/>
        <color indexed="63"/>
        <rFont val="Arial"/>
        <family val="2"/>
      </rPr>
      <t>DETALLADA</t>
    </r>
    <r>
      <rPr>
        <sz val="10"/>
        <color indexed="63"/>
        <rFont val="Arial"/>
        <family val="2"/>
      </rPr>
      <t xml:space="preserve"> sobre combinaciones de negocios</t>
    </r>
  </si>
  <si>
    <t>Información a revelar detallada sobre combinaciones de negocios</t>
  </si>
  <si>
    <t>Total de la entidad por combinaciones de negocios</t>
  </si>
  <si>
    <t>Información a revelar sobre conciliaciones o cambios en la plusvalía</t>
  </si>
  <si>
    <t>Importe en libros en términos brutos</t>
  </si>
  <si>
    <t>Depreciación acumulada, amortización y deterioro de valor</t>
  </si>
  <si>
    <t>Importe en libros</t>
  </si>
  <si>
    <t>Cambios en la plusvalía</t>
  </si>
  <si>
    <t>Transacciones con partes relacionadas</t>
  </si>
  <si>
    <t>Saldos pendientes de transacciones con partes relacionadas</t>
  </si>
  <si>
    <t>Personal clave de la gerencia de la entidad o de la controladora</t>
  </si>
  <si>
    <t>Otras partes relacionadas</t>
  </si>
  <si>
    <t>Total de la entidad por partes relacionadas</t>
  </si>
  <si>
    <t>Efecto de la transición a las NIIF</t>
  </si>
  <si>
    <t>Las NIIF</t>
  </si>
  <si>
    <t>PCGA anteriores</t>
  </si>
  <si>
    <t>Información a revelar sobre hechos ocurridos después del periodo sobre el que se informa que no implican ajuste [Partidas]</t>
  </si>
  <si>
    <t>Gastos [sinopsis]</t>
  </si>
  <si>
    <t>Total Gastos</t>
  </si>
  <si>
    <t>Departamento Administrativo del Medio Ambiente "DAMA"</t>
  </si>
  <si>
    <t>Ley 56 de 1981</t>
  </si>
  <si>
    <t>Medio Ambiente – Ley 99 de 1993</t>
  </si>
  <si>
    <t>Regalías</t>
  </si>
  <si>
    <t>FAZNI</t>
  </si>
  <si>
    <t>FAER</t>
  </si>
  <si>
    <t>Ministerio de Comunicaciones y/o Fondo de Comunicaciones</t>
  </si>
  <si>
    <t>Otras licencias Ley 142 de 1994</t>
  </si>
  <si>
    <t>Donaciones</t>
  </si>
  <si>
    <t>Clases de las propiedades, planta y equipo</t>
  </si>
  <si>
    <t>Equipo de Oficina</t>
  </si>
  <si>
    <t>Equipos de transporte</t>
  </si>
  <si>
    <t>Bases de medición, propiedades, planta y equipo</t>
  </si>
  <si>
    <t>Método de depreciación, propiedades, planta y equipo</t>
  </si>
  <si>
    <t>Vidas útiles o tasas de depreciación, propiedades, planta y equipo</t>
  </si>
  <si>
    <t>Propiedades, planta y equipo al comienzo del periodo</t>
  </si>
  <si>
    <t>Incremento (disminución) por diferencias de cambio netas, propiedades, planta y equipo</t>
  </si>
  <si>
    <t>Depreciación, propiedades, planta y equipo</t>
  </si>
  <si>
    <t>Disposiciones, propiedades, planta y equipo</t>
  </si>
  <si>
    <t>Total incremento (disminución) en propiedades, planta y equipo</t>
  </si>
  <si>
    <t>Propiedades, planta y equipo al final del periodo</t>
  </si>
  <si>
    <t>Propiedades, planta y equipo, restricciones en la titularidad</t>
  </si>
  <si>
    <t>Descripción de la existencia de restricciones en la titularidad, propiedades, planta y equipo</t>
  </si>
  <si>
    <t>Propiedades, planta y equipo, pignoradas como garantía</t>
  </si>
  <si>
    <t>Compromisos contractuales para la adquisición de propiedades, planta y equipo</t>
  </si>
  <si>
    <t>Pérdidas por deterioro de valor, activos financieros</t>
  </si>
  <si>
    <t>Descripción del tipo de cobertura</t>
  </si>
  <si>
    <t>Descripción de instrumentos financieros designados como instrumentos de cobertura</t>
  </si>
  <si>
    <t>Instrumentos financieros designados como instrumentos de cobertura, al valor razonable</t>
  </si>
  <si>
    <t>Descripción de la naturaleza de los riesgos que han sido cubiertos</t>
  </si>
  <si>
    <t>Descripción de la partida o partidas, del estado de resultado integral en las que está incluida la amortización de los activos intangibles</t>
  </si>
  <si>
    <t>Método de amortización, activos intangibles distintos de la plusvalía</t>
  </si>
  <si>
    <t>Vidas útiles o tasas de amortización, activos intangibles distintos de la plusvalía</t>
  </si>
  <si>
    <t>Conciliación de cambios en activos intangibles distintos de la plusvalía [sinopsis]</t>
  </si>
  <si>
    <t>Activos intangibles distintos de la plusvalía al comienzo del periodo</t>
  </si>
  <si>
    <t>Cambios en activos intangibles distintos de la plusvalía [sinopsis]</t>
  </si>
  <si>
    <t>Incrementos distintos de los procedentes de combinaciones de negocios, activos intangibles distintos de la plusvalía</t>
  </si>
  <si>
    <t>Adquisiciones realizadas mediante combinaciones de negocios, activos intangibles distintos a la plusvalía</t>
  </si>
  <si>
    <t>Incremento (disminución) por diferencias de cambio netas, activos intangibles distintos de la plusvalía</t>
  </si>
  <si>
    <t>Amortización, activos intangibles distintos de la plusvalía</t>
  </si>
  <si>
    <t>Pérdidas por deterioro de valor reconocidas en el resultado del periodo, activos intangibles distintos de la plusvalía</t>
  </si>
  <si>
    <t>Reversión de pérdidas por deterioro de valor reconocidas en el resultado del periodo, activos intangibles distintos de la plusvalía</t>
  </si>
  <si>
    <t>Incrementos (disminuciones) por otros cambios, activos intangibles distintos de la plusvalía</t>
  </si>
  <si>
    <t>Disposiciones, activos intangibles distintos de la plusvalía</t>
  </si>
  <si>
    <t>Total incremento (disminución) en activos intangibles distintos de la plusvalía</t>
  </si>
  <si>
    <t>Activos intangibles distintos de la plusvalía al final del periodo</t>
  </si>
  <si>
    <t>Descripción de los activos intangibles de importancia relativa para la entidad</t>
  </si>
  <si>
    <t>Activos intangibles materiales (con importancia relativa) para la entidad</t>
  </si>
  <si>
    <t>Periodo de amortización restante de activos intangibles significativos para la entidad</t>
  </si>
  <si>
    <t>Activos intangibles adquiridos mediante subvenciones del gobierno, valor razonable reconocido inicialmente</t>
  </si>
  <si>
    <t>Activos intangibles adquiridos mediante subvenciones del gobierno</t>
  </si>
  <si>
    <t>Activos intangibles cuya titularidad está restringida</t>
  </si>
  <si>
    <t>Activos intangibles pignorados como garantía al cumplimiento de deudas</t>
  </si>
  <si>
    <t>Compromisos contractuales para la adquisición de activos intangibles</t>
  </si>
  <si>
    <t>Descripción de los métodos y suposiciones significativas aplicadas para determinar el valor razonable de propiedades de inversión</t>
  </si>
  <si>
    <t>Descripción de la medida en que el valor razonable de las propiedades de inversión se basan en la valoración por un tasador independiente</t>
  </si>
  <si>
    <t>Fecha de terminación del periodo sobre el que se informa de los estados financieros de la subsidiaria</t>
  </si>
  <si>
    <t>Descripción de la naturaleza y alcance de restricciones significativas sobre transferencia de fondos a la entidad</t>
  </si>
  <si>
    <t>Método utilizado para contabilizar las inversiones en subsidiarias</t>
  </si>
  <si>
    <t>Método utilizado para contabilizar las inversiones en asociadas</t>
  </si>
  <si>
    <t>Descripción de la identificación de los estados financieros con los que se relacionan los estados financieros separados</t>
  </si>
  <si>
    <t>Descripción de las fórmulas del costo de inventario</t>
  </si>
  <si>
    <t>Costo de inventarios reconocidos como gasto durante el periodo</t>
  </si>
  <si>
    <t>Inventarios pignorados como garantía de pasivos</t>
  </si>
  <si>
    <t>Otras provisiones al comienzo del periodo</t>
  </si>
  <si>
    <t>Cambios en otras provisiones [sinopsis]</t>
  </si>
  <si>
    <t>Provisiones utilizadas, otras provisiones</t>
  </si>
  <si>
    <t>Provisiones revertidas no utilizadas, otras provisiones</t>
  </si>
  <si>
    <t>Incremento (disminución) por diferencias de cambio netas, otras provisiones</t>
  </si>
  <si>
    <t>Incremento (disminución) por transferencias y otros cambios, otras provisiones</t>
  </si>
  <si>
    <t>Total incremento (disminución) en otras provisiones</t>
  </si>
  <si>
    <t>Otras provisiones al final del periodo</t>
  </si>
  <si>
    <t>Descripción de la naturaleza de obligaciones, otras provisiones</t>
  </si>
  <si>
    <t>Descripción del calendario esperado de flujos de salida, otras provisiones</t>
  </si>
  <si>
    <t>Indicación de incertidumbres de importes o calendario de salidas, otras provisiones</t>
  </si>
  <si>
    <t>Activo reconocido por reembolsos esperados, otras provisiones</t>
  </si>
  <si>
    <t>Reembolso esperado, otras provisiones</t>
  </si>
  <si>
    <t>Descripción de la naturaleza de obligaciones, pasivos contingentes</t>
  </si>
  <si>
    <t>Explicación del efecto financiero estimado de los pasivos contingentes</t>
  </si>
  <si>
    <t>Efecto financiero esperado de pasivos contingentes</t>
  </si>
  <si>
    <t>Explicación de la posibilidad de reembolso, pasivos contingentes</t>
  </si>
  <si>
    <t>Indicación de incertidumbres de importes o calendario de salidas, pasivos contingentes</t>
  </si>
  <si>
    <t>Descripción de la naturaleza de activos contingentes</t>
  </si>
  <si>
    <t>Explicación del efecto financiero estimado de activos contingentes</t>
  </si>
  <si>
    <t>Efecto financiero esperado de activos contingentes</t>
  </si>
  <si>
    <t>Información sobre activos contingentes cuya información a revelar no es practicable</t>
  </si>
  <si>
    <t>Información sobre pasivos contingentes cuya información a revelar no es practicable</t>
  </si>
  <si>
    <t>Explicación de la naturaleza general del conflicto y de la razón para no revelar información con respecto a provisiones</t>
  </si>
  <si>
    <t>Explicación de la naturaleza general del conflicto y de la razón para no revelar información con respecto a pasivos contingentes</t>
  </si>
  <si>
    <t>Explicación de la naturaleza general del conflicto y de la razón para no revelar información con respecto a activos contingentes</t>
  </si>
  <si>
    <t>Conciliación de cambios en propiedades, planta y equipo</t>
  </si>
  <si>
    <t>Cambios en propiedades, planta y equipo</t>
  </si>
  <si>
    <t>Información a revelar sobre instrumentos financieros</t>
  </si>
  <si>
    <t>Información a revelar detallada sobre coberturas</t>
  </si>
  <si>
    <t>Información a revelar detallada sobre coberturas [Texto]</t>
  </si>
  <si>
    <t>Activos intangibles significativos para la entidad</t>
  </si>
  <si>
    <t>Información a revelar sobre activos intangibles significativos para la entidad</t>
  </si>
  <si>
    <t>Información a revelar detallada sobre activos intangibles</t>
  </si>
  <si>
    <t>Información a revelar detallada sobre activos intangibles [Texto]</t>
  </si>
  <si>
    <t>Información a revelar sobre otras provisiones [Texto]</t>
  </si>
  <si>
    <t>Información a revelar sobre otras provisiones, pasivos contingentes y activos contingentes [Texto]</t>
  </si>
  <si>
    <t>Provisión por garantías</t>
  </si>
  <si>
    <t>Provisión por reestructuración</t>
  </si>
  <si>
    <t>Provisión por contratos onerosos</t>
  </si>
  <si>
    <t>Pasivo contingente derivado de garantía</t>
  </si>
  <si>
    <t>Pasivo contingente por reestructuración</t>
  </si>
  <si>
    <t>Pasivos contingentes por procesos legales</t>
  </si>
  <si>
    <t>Pasivos contingentes por contratos onerosos</t>
  </si>
  <si>
    <t>Pasivos contingentes por costos de retiro del servicio, restauración y rehabilitación</t>
  </si>
  <si>
    <t>Otros pasivos contingentes</t>
  </si>
  <si>
    <t>Conciliación de cambios en otras provisiones</t>
  </si>
  <si>
    <t>Pasivos Contingentes</t>
  </si>
  <si>
    <t>Información a revelar sobre pasivos contingentes</t>
  </si>
  <si>
    <t>Indicación de otras formas de ayudas del gobierno con beneficios directos para la entidad</t>
  </si>
  <si>
    <t>Explicación de las condiciones no cumplidas y otras contingencias anexas a las ayudas del gobierno</t>
  </si>
  <si>
    <t>Pérdidas por deterioro de valor reconocidas en el resultado del periodo</t>
  </si>
  <si>
    <t>Descripción de la partida o partidas del estado del resultado integral en las que se incluyen las pérdidas por deterioro de valor reconocidas en el resultado del periodo</t>
  </si>
  <si>
    <t>Descripción de la partida o partidas del estado del resultado integral en las que se revierten las pérdidas por deterioro de valor reconocidas en el resultado del periodo</t>
  </si>
  <si>
    <t>Arrendamientos financieros reconocidos como activos</t>
  </si>
  <si>
    <t>Pagos mínimos de arrendamientos financieros por pagar</t>
  </si>
  <si>
    <t>Pagos mínimos de arrendamientos por pagar bajo arrendamientos operativos no cancelables</t>
  </si>
  <si>
    <t>Descripción de los acuerdos de arrendamiento significativos clasificados por los arrendatarios como arrendamientos financieros</t>
  </si>
  <si>
    <t>Descripción de los acuerdos de arrendamiento significativos clasificados por los arrendatarios como arrendamientos operativos</t>
  </si>
  <si>
    <t>Inversión bruta en arrendamientos financieros</t>
  </si>
  <si>
    <t>Ingresos financieros no devengados por arrendamientos financieros</t>
  </si>
  <si>
    <t>Pagos mínimos de arrendamientos financieros por cobrar, al valor presente</t>
  </si>
  <si>
    <t>Pagos mínimos de arrendamientos por cobrar bajo arrendamientos operativos no cancelables</t>
  </si>
  <si>
    <t>Cuotas contingentes reconocidas como ingreso [sinopsis]</t>
  </si>
  <si>
    <t>Cuotas contingentes reconocidas como ingreso, clasificadas como arrendamiento financiero</t>
  </si>
  <si>
    <t>Cuotas contingentes reconocidas como ingreso, clasificadas como arrendamiento operativo</t>
  </si>
  <si>
    <t>Total de cuotas contingentes reconocidas como ingreso</t>
  </si>
  <si>
    <t>Explicación de los valores residuales no garantizados reconocidos a favor del arrendador</t>
  </si>
  <si>
    <t>Correcciones de valor acumuladas que cubran insolvencias relativas a los pagos mínimos por el arrendamiento pendientes de cobro</t>
  </si>
  <si>
    <t>Descripción de los acuerdos de arrendamiento significativos clasificados por los arrendadores como arrendamientos financieros</t>
  </si>
  <si>
    <t>Descripción de los acuerdos de arrendamiento significativos clasificados por los arrendadores como arrendamientos operativos</t>
  </si>
  <si>
    <t>Descripción de acuerdos con pagos basados en acciones</t>
  </si>
  <si>
    <t>Descripción de los requerimientos de consolidación (irrevocabilidad) de acuerdos con pagos basados en acciones</t>
  </si>
  <si>
    <t>Descripción del plazo máximo de opciones concedidas para acuerdos con pagos basados en acciones</t>
  </si>
  <si>
    <t>Descripción del método de liquidación de acuerdos con pagos basados en acciones</t>
  </si>
  <si>
    <t>Número de opciones sobre acciones en circulación en acuerdos con pagos basados en acciones al comienzo del periodo</t>
  </si>
  <si>
    <t>Número de opciones sobre acciones concedidas en acuerdos con pagos basados en acciones</t>
  </si>
  <si>
    <t>Número de opciones sobre acciones anuladas en acuerdos con pagos basados en acciones</t>
  </si>
  <si>
    <t>Número de opciones sobre acciones ejercidas en acuerdos con pagos basados en acciones</t>
  </si>
  <si>
    <t>Número de opciones sobre acciones expiradas en acuerdos con pagos basados en acciones</t>
  </si>
  <si>
    <t>Número de opciones sobre acciones en circulación en acuerdos con pagos basados en acciones al final del periodo</t>
  </si>
  <si>
    <t>Número de opciones sobre acciones ejercitables en acuerdos con pagos basados en acciones</t>
  </si>
  <si>
    <t>Promedio ponderado del precio de ejercicio de opciones sobre acciones en circulación en acuerdos con pagos basados en acciones, al comienzo del periodo</t>
  </si>
  <si>
    <t>Promedio ponderado del precio de ejercicio de opciones sobre acciones concedidas en acuerdos con pagos basados en acciones</t>
  </si>
  <si>
    <t>Promedio ponderado del precio de ejercicio de opciones sobre acciones anuladas en acuerdos con pagos basados en acciones</t>
  </si>
  <si>
    <t>Promedio ponderado del precio de ejercicio de opciones sobre acciones ejercidas en acuerdos con pagos basados en acciones</t>
  </si>
  <si>
    <t>Promedio ponderado del precio de ejercicio de opciones sobre acciones expiradas en acuerdos con pagos basados en acciones</t>
  </si>
  <si>
    <t>Promedio ponderado del precio de ejercicio de opciones sobre acciones en circulación en acuerdos con pagos basados en acciones, al final del periodo</t>
  </si>
  <si>
    <t>Promedio ponderado del precio de ejercicio de opciones sobre acciones ejercitables en acuerdos con pagos basados en acciones</t>
  </si>
  <si>
    <t>Explicación de modificaciones, acuerdos con pagos basados en acciones modificados</t>
  </si>
  <si>
    <t>Pasivos procedentes de transacciones con pagos basados en acciones</t>
  </si>
  <si>
    <t>Información a revelar sobre planes de beneficios definidos [partidas]</t>
  </si>
  <si>
    <t>Descripción del tipo de plan</t>
  </si>
  <si>
    <t>Instrumentos financieros propios de la entidad incluidos en el valor razonable de los activos del plan</t>
  </si>
  <si>
    <t>Propiedad inmobiliaria ocupada por la entidad incluida en el valor razonable de los activos del plan</t>
  </si>
  <si>
    <t>Otros activos utilizados por la entidad incluidos en el valor razonable de los activos del plan</t>
  </si>
  <si>
    <t>Suposiciones actuariales de tasas de descuento</t>
  </si>
  <si>
    <t>Suposiciones actuariales de tasas esperadas de incrementos de salarios</t>
  </si>
  <si>
    <t>Suposiciones actuariales de la tendencia en la variación de los costos de atención sanitaria</t>
  </si>
  <si>
    <t>Otras suposiciones actuariales significativas</t>
  </si>
  <si>
    <t>Descripción del hecho de que el plan de gobierno o multi-patronal es un plan de beneficios definidos</t>
  </si>
  <si>
    <t>Gasto (ingreso) por impuesto corriente</t>
  </si>
  <si>
    <t>Ajustes por impuestos corrientes de periodos anteriores</t>
  </si>
  <si>
    <t>Gasto (ingreso) por impuestos diferidos relacionado con el nacimiento y reversión de diferencias temporarias</t>
  </si>
  <si>
    <t>Gasto (ingreso) por impuestos diferidos relacionado con cambios en las tasas fiscales o con la imposición de nuevos impuestos</t>
  </si>
  <si>
    <t>Gasto (ingreso) por impuestos relacionado con cambios en políticas contables y errores incluidos en el resultado del periodo</t>
  </si>
  <si>
    <t>Otros componentes del gasto (ingreso) por impuestos diferido</t>
  </si>
  <si>
    <t>Total de gasto (ingreso) por impuestos</t>
  </si>
  <si>
    <t>Activos y pasivos por impuestos diferidos [sinopsis]</t>
  </si>
  <si>
    <t>Descripción de la naturaleza de las consecuencias potenciales en el impuesto a las ganancias que podrían producirse por el pago de dividendos</t>
  </si>
  <si>
    <t>Descripción de la naturaleza y alcance de las subvenciones del gobierno reconocidas en los estados financieros</t>
  </si>
  <si>
    <t>Métodos utilizados para determinar los ingresos de actividades ordinarias por contratos de construcción reconocidos</t>
  </si>
  <si>
    <t>Métodos utilizados para determinar el grado de avance de construcciones en curso</t>
  </si>
  <si>
    <t>Información a revelar sobre pérdidas por deterioro del valor y reversión de las pérdidas por deterioro del valor [Texto]</t>
  </si>
  <si>
    <t>Activos financieros, clase</t>
  </si>
  <si>
    <t>Información a revelar por el arrendatario sobre arrendamientos financieros reconocidos como activos [Texto]</t>
  </si>
  <si>
    <t>Información a revelar por el arrendatario sobre arrendamientos financieros y operativos [Texto]</t>
  </si>
  <si>
    <t>Activos biológicos</t>
  </si>
  <si>
    <t>Bandas de tiempo acumuladas</t>
  </si>
  <si>
    <t>Entre uno y cinco años</t>
  </si>
  <si>
    <t>Más de cinco años</t>
  </si>
  <si>
    <t>Pagos de arriendos y subarriendos reconocidos como gasto</t>
  </si>
  <si>
    <t>Información a revelar por el arrendador sobre arrendamientos financieros y operativos [Texto]</t>
  </si>
  <si>
    <t>Información a revelar sobre los plazos y condiciones de acuerdos con pagos basados en acciones [Texto]</t>
  </si>
  <si>
    <t>Información a revelar del número y media ponderada de los precios de ejercicio de las opciones sobre acciones [Texto]</t>
  </si>
  <si>
    <t>Información a revelar sobre planes de beneficios definidos [Texto]</t>
  </si>
  <si>
    <t>Planes de beneficios definidos</t>
  </si>
  <si>
    <t>Planes de beneficios definidos multipatronales</t>
  </si>
  <si>
    <t>Principales componentes del gasto (ingreso) por impuestos</t>
  </si>
  <si>
    <t>Información a revelar sobre diferencias temporarias, pérdidas y créditos fiscales no utilizados [Texto]</t>
  </si>
  <si>
    <t>Diferencias temporarias, pérdidas y créditos fiscales no utilizados</t>
  </si>
  <si>
    <t>Diferencias temporarias</t>
  </si>
  <si>
    <t>Pérdidas fiscales no utilizadas</t>
  </si>
  <si>
    <t>Créditos fiscales no utilizados</t>
  </si>
  <si>
    <t>Información a revelar sobre el efecto de las variaciones en las tasas de cambio de la moneda extranjera</t>
  </si>
  <si>
    <t>Sobregiros bancarios</t>
  </si>
  <si>
    <t>Otras diferencias de efectivo y equivalentes al efectivo en el estado de flujos de efectivo</t>
  </si>
  <si>
    <t>Total efectivo y equivalentes al efectivo si son diferentes del estado de situación financiera</t>
  </si>
  <si>
    <t>Explicación de las transacciones de inversión y financiación que no requieren el uso de efectivo o equivalentes al efectivo</t>
  </si>
  <si>
    <t>Descripción de la adquisición de activos, ya sea asumiendo directamente los pasivos relacionados, o mediante operaciones de arrendamiento financiero</t>
  </si>
  <si>
    <t>Descripción de la adquisición de una entidad mediante una ampliación de capital</t>
  </si>
  <si>
    <t>Descripción de la conversión de deuda en patrimonio</t>
  </si>
  <si>
    <t>Efectivo y equivalentes al efectivo mantenido por la entidad no disponible para uso del grupo</t>
  </si>
  <si>
    <t>Comentario de la gerencia sobre saldos de efectivo y equivalentes al efectivo significativos mantenidos por la entidad que no están disponibles para su uso por el grupo</t>
  </si>
  <si>
    <t>Impuestos a las ganancias pagados (reembolso) [sinopsis]</t>
  </si>
  <si>
    <t>Impuestos a las ganancias pagados (reembolsados), clasificados como actividades de operación</t>
  </si>
  <si>
    <t>Impuestos a las ganancias pagados (reembolsados), clasificados como actividades de inversión</t>
  </si>
  <si>
    <t>Impuestos a las ganancias pagados (reembolsados), clasificados como actividades de financiación</t>
  </si>
  <si>
    <t>Total impuestos a las ganancias pagados (reembolso)</t>
  </si>
  <si>
    <t>Otras reservas [miembro]</t>
  </si>
  <si>
    <t>Número de acciones autorizadas</t>
  </si>
  <si>
    <t>Valor nominal de las acciones</t>
  </si>
  <si>
    <t>Explicación del hecho de que las acciones no tienen valor nominal</t>
  </si>
  <si>
    <t>Descripción de la naturaleza y propósito de las reservas dentro del patrimonio</t>
  </si>
  <si>
    <t>Descripción de la razón por la que la moneda de presentación es diferente de la moneda funcional</t>
  </si>
  <si>
    <t>Descripción de la moneda funcional</t>
  </si>
  <si>
    <t>Descripción de la razón para introducir cambios en la moneda funcional</t>
  </si>
  <si>
    <t>Efectivo y equivalentes al efectivo si son diferentes del estado de situación financiera</t>
  </si>
  <si>
    <t>Información a revelar sobre capital en acciones, reservas y otras participaciones en el patrimonio [Texto]</t>
  </si>
  <si>
    <t>Información a revelar sobre clases de capital en acciones [Texto]</t>
  </si>
  <si>
    <t>Capital en acciones</t>
  </si>
  <si>
    <t>Número de acciones emitidas y completamente pagadas</t>
  </si>
  <si>
    <t>Número de acciones emitidas pero no completamente pagadas</t>
  </si>
  <si>
    <t>Conciliación del número de acciones en circulación [resumen]</t>
  </si>
  <si>
    <t>Número de acciones en circulación al comienzo del periodo</t>
  </si>
  <si>
    <t>Total incremento (disminución) en el número de acciones en circulación</t>
  </si>
  <si>
    <t>Número de acciones en circulación al final del periodo</t>
  </si>
  <si>
    <t>Derechos, preferencias y restricciones asociadas a las clases de capital en acciones</t>
  </si>
  <si>
    <t>Número de acciones de la entidad que estén en su poder o bien en el de sus subsidiarias o asociadas</t>
  </si>
  <si>
    <t>Número de acciones cuya emisión está reservada como consecuencia de la existencia de opciones o contratos para la venta de acciones</t>
  </si>
  <si>
    <t>Solicitud cálculo actorial</t>
  </si>
  <si>
    <t>Representante legal</t>
  </si>
  <si>
    <t>Número de Identificación Tributaria NIT</t>
  </si>
  <si>
    <t>Domicilio</t>
  </si>
  <si>
    <t>Dirección</t>
  </si>
  <si>
    <t>Administración regional de impuestos que le corresponde</t>
  </si>
  <si>
    <t>Grandes contribuyentes) (SI o NO)</t>
  </si>
  <si>
    <t>Nota técnica</t>
  </si>
  <si>
    <t>Nombre del actuario</t>
  </si>
  <si>
    <t>Identificación</t>
  </si>
  <si>
    <t>Profesión</t>
  </si>
  <si>
    <t>Matrícula profesional de la persona natural o jurídica que elaboró el cálculo actuarial, matriculado como actuario.</t>
  </si>
  <si>
    <t>Si pertenece a una persona Jurídica indique la Razón social</t>
  </si>
  <si>
    <t>Si pertenece a una persona Jurídica indique el NIT</t>
  </si>
  <si>
    <t>Certificación</t>
  </si>
  <si>
    <t>Valor del cálculo actuarial</t>
  </si>
  <si>
    <t>Metodología</t>
  </si>
  <si>
    <t>Procedimiento empleado</t>
  </si>
  <si>
    <t>Incremento del porcentaje acumulado de amortización respecto del año anterior</t>
  </si>
  <si>
    <t>Incremento del porcentaje anual de amortización respecto del año anterior</t>
  </si>
  <si>
    <t>--Formato Complementario 07--</t>
  </si>
  <si>
    <r>
      <t>Propiedades, planta y equipo</t>
    </r>
    <r>
      <rPr>
        <b/>
        <sz val="9"/>
        <color indexed="22"/>
        <rFont val="Arial"/>
        <family val="2"/>
      </rPr>
      <t xml:space="preserve">  (800100)</t>
    </r>
  </si>
  <si>
    <r>
      <t xml:space="preserve">Terrenos y construcciones </t>
    </r>
    <r>
      <rPr>
        <sz val="9"/>
        <color indexed="9"/>
        <rFont val="Arial"/>
        <family val="2"/>
      </rPr>
      <t xml:space="preserve"> (800100)</t>
    </r>
  </si>
  <si>
    <r>
      <t xml:space="preserve">Edificios  </t>
    </r>
    <r>
      <rPr>
        <sz val="9"/>
        <color indexed="9"/>
        <rFont val="Arial"/>
        <family val="2"/>
      </rPr>
      <t>(800100)</t>
    </r>
  </si>
  <si>
    <r>
      <t xml:space="preserve">Total terrenos y edificios  </t>
    </r>
    <r>
      <rPr>
        <b/>
        <sz val="9"/>
        <color indexed="9"/>
        <rFont val="Arial"/>
        <family val="2"/>
      </rPr>
      <t>(800100)</t>
    </r>
  </si>
  <si>
    <r>
      <t xml:space="preserve">Maquinaria  </t>
    </r>
    <r>
      <rPr>
        <sz val="9"/>
        <color indexed="9"/>
        <rFont val="Arial"/>
        <family val="2"/>
      </rPr>
      <t>(800100)</t>
    </r>
  </si>
  <si>
    <r>
      <t xml:space="preserve">Vehículos  </t>
    </r>
    <r>
      <rPr>
        <sz val="9"/>
        <color indexed="9"/>
        <rFont val="Arial"/>
        <family val="2"/>
      </rPr>
      <t>(800100)</t>
    </r>
  </si>
  <si>
    <r>
      <t xml:space="preserve">Buques  </t>
    </r>
    <r>
      <rPr>
        <sz val="9"/>
        <color indexed="9"/>
        <rFont val="Arial"/>
        <family val="2"/>
      </rPr>
      <t>(800100)</t>
    </r>
  </si>
  <si>
    <r>
      <t xml:space="preserve">Aeronaves  </t>
    </r>
    <r>
      <rPr>
        <sz val="9"/>
        <color indexed="9"/>
        <rFont val="Arial"/>
        <family val="2"/>
      </rPr>
      <t>(800100)</t>
    </r>
  </si>
  <si>
    <r>
      <t xml:space="preserve">Equipos de Transporte  </t>
    </r>
    <r>
      <rPr>
        <sz val="9"/>
        <color indexed="9"/>
        <rFont val="Arial"/>
        <family val="2"/>
      </rPr>
      <t>(800100)</t>
    </r>
  </si>
  <si>
    <r>
      <t xml:space="preserve">Total vehículos  </t>
    </r>
    <r>
      <rPr>
        <b/>
        <sz val="9"/>
        <color indexed="9"/>
        <rFont val="Arial"/>
        <family val="2"/>
      </rPr>
      <t>(800100)</t>
    </r>
  </si>
  <si>
    <r>
      <t xml:space="preserve">Enseres y accesorios  </t>
    </r>
    <r>
      <rPr>
        <sz val="9"/>
        <color indexed="9"/>
        <rFont val="Arial"/>
        <family val="2"/>
      </rPr>
      <t>(800100)</t>
    </r>
  </si>
  <si>
    <r>
      <t xml:space="preserve">Equipo de oficina  </t>
    </r>
    <r>
      <rPr>
        <sz val="9"/>
        <color indexed="9"/>
        <rFont val="Arial"/>
        <family val="2"/>
      </rPr>
      <t>(800100)</t>
    </r>
  </si>
  <si>
    <r>
      <t xml:space="preserve">Activos tangibles para exploración y evaluación  </t>
    </r>
    <r>
      <rPr>
        <sz val="9"/>
        <color indexed="9"/>
        <rFont val="Arial"/>
        <family val="2"/>
      </rPr>
      <t>(800100)</t>
    </r>
  </si>
  <si>
    <r>
      <t xml:space="preserve">Construcciones en proceso  </t>
    </r>
    <r>
      <rPr>
        <sz val="9"/>
        <color indexed="9"/>
        <rFont val="Arial"/>
        <family val="2"/>
      </rPr>
      <t>(800100)</t>
    </r>
  </si>
  <si>
    <r>
      <t xml:space="preserve">Otras propiedades, planta y equipo  </t>
    </r>
    <r>
      <rPr>
        <sz val="9"/>
        <color indexed="9"/>
        <rFont val="Arial"/>
        <family val="2"/>
      </rPr>
      <t>(800100)</t>
    </r>
  </si>
  <si>
    <r>
      <t xml:space="preserve">Total de propiedades, planta y equipo  </t>
    </r>
    <r>
      <rPr>
        <b/>
        <sz val="9"/>
        <color indexed="9"/>
        <rFont val="Arial"/>
        <family val="2"/>
      </rPr>
      <t>(800100)</t>
    </r>
  </si>
  <si>
    <r>
      <t xml:space="preserve">Activos intangibles y plusvalía  </t>
    </r>
    <r>
      <rPr>
        <b/>
        <sz val="9"/>
        <color indexed="22"/>
        <rFont val="Arial"/>
        <family val="2"/>
      </rPr>
      <t>(800100)</t>
    </r>
  </si>
  <si>
    <r>
      <t xml:space="preserve">Activos intangibles distintos de la plusvalía  </t>
    </r>
    <r>
      <rPr>
        <sz val="9"/>
        <color indexed="9"/>
        <rFont val="Arial"/>
        <family val="2"/>
      </rPr>
      <t>(800100)</t>
    </r>
  </si>
  <si>
    <r>
      <t xml:space="preserve">Marcas comerciales  </t>
    </r>
    <r>
      <rPr>
        <sz val="9"/>
        <color indexed="9"/>
        <rFont val="Arial"/>
        <family val="2"/>
      </rPr>
      <t>(800100)</t>
    </r>
  </si>
  <si>
    <r>
      <t xml:space="preserve">Activos intangibles para exploración y evaluación  </t>
    </r>
    <r>
      <rPr>
        <sz val="9"/>
        <color indexed="9"/>
        <rFont val="Arial"/>
        <family val="2"/>
      </rPr>
      <t>(800100)</t>
    </r>
  </si>
  <si>
    <r>
      <t xml:space="preserve">Cabeceras de periódicos o revistas y títulos de publicaciones  </t>
    </r>
    <r>
      <rPr>
        <sz val="9"/>
        <color indexed="9"/>
        <rFont val="Arial"/>
        <family val="2"/>
      </rPr>
      <t>(800100)</t>
    </r>
  </si>
  <si>
    <r>
      <t xml:space="preserve">Programas de computador  </t>
    </r>
    <r>
      <rPr>
        <sz val="9"/>
        <color indexed="9"/>
        <rFont val="Arial"/>
        <family val="2"/>
      </rPr>
      <t>(800100)</t>
    </r>
  </si>
  <si>
    <r>
      <t xml:space="preserve">Licencias y franquicias  </t>
    </r>
    <r>
      <rPr>
        <sz val="9"/>
        <color indexed="9"/>
        <rFont val="Arial"/>
        <family val="2"/>
      </rPr>
      <t>(800100)</t>
    </r>
  </si>
  <si>
    <r>
      <t xml:space="preserve">Derechos de propiedad intelectual, patentes y otros derechos de propiedad industrial, servicio y derechos de explotación  </t>
    </r>
    <r>
      <rPr>
        <sz val="9"/>
        <color indexed="9"/>
        <rFont val="Arial"/>
        <family val="2"/>
      </rPr>
      <t>(800100)</t>
    </r>
  </si>
  <si>
    <r>
      <t xml:space="preserve">Recetas, fórmulas, modelos, diseños y prototipos  </t>
    </r>
    <r>
      <rPr>
        <sz val="9"/>
        <color indexed="9"/>
        <rFont val="Arial"/>
        <family val="2"/>
      </rPr>
      <t>(800100)</t>
    </r>
  </si>
  <si>
    <r>
      <t xml:space="preserve">Activos intangibles en desarrollo  </t>
    </r>
    <r>
      <rPr>
        <sz val="9"/>
        <color indexed="9"/>
        <rFont val="Arial"/>
        <family val="2"/>
      </rPr>
      <t>(800100)</t>
    </r>
  </si>
  <si>
    <r>
      <t xml:space="preserve">Otros activos intangibles  </t>
    </r>
    <r>
      <rPr>
        <sz val="9"/>
        <color indexed="9"/>
        <rFont val="Arial"/>
        <family val="2"/>
      </rPr>
      <t>(800100)</t>
    </r>
  </si>
  <si>
    <r>
      <t xml:space="preserve">Total de activos intangibles distintos de la plusvalía  </t>
    </r>
    <r>
      <rPr>
        <b/>
        <sz val="9"/>
        <color indexed="9"/>
        <rFont val="Arial"/>
        <family val="2"/>
      </rPr>
      <t>(800100)</t>
    </r>
  </si>
  <si>
    <r>
      <t xml:space="preserve">Plusvalía  </t>
    </r>
    <r>
      <rPr>
        <sz val="9"/>
        <color indexed="9"/>
        <rFont val="Arial"/>
        <family val="2"/>
      </rPr>
      <t>(800100)</t>
    </r>
  </si>
  <si>
    <r>
      <t xml:space="preserve">Total activos intangibles y plusvalía  </t>
    </r>
    <r>
      <rPr>
        <b/>
        <sz val="9"/>
        <color indexed="9"/>
        <rFont val="Arial"/>
        <family val="2"/>
      </rPr>
      <t>(800100)</t>
    </r>
  </si>
  <si>
    <r>
      <t xml:space="preserve">Total otras reservas  </t>
    </r>
    <r>
      <rPr>
        <b/>
        <sz val="9"/>
        <color indexed="9"/>
        <rFont val="Arial"/>
        <family val="2"/>
      </rPr>
      <t>(800100)</t>
    </r>
  </si>
  <si>
    <r>
      <t xml:space="preserve">Reserva de coberturas del flujo de efectivo  </t>
    </r>
    <r>
      <rPr>
        <sz val="9"/>
        <color indexed="9"/>
        <rFont val="Arial"/>
        <family val="2"/>
      </rPr>
      <t>(800100)</t>
    </r>
  </si>
  <si>
    <r>
      <t xml:space="preserve">Reserva de diferencias de cambio por conversión </t>
    </r>
    <r>
      <rPr>
        <sz val="9"/>
        <color indexed="9"/>
        <rFont val="Arial"/>
        <family val="2"/>
      </rPr>
      <t xml:space="preserve"> (800100)</t>
    </r>
  </si>
  <si>
    <r>
      <t xml:space="preserve">Otras reservas  </t>
    </r>
    <r>
      <rPr>
        <b/>
        <sz val="9"/>
        <color indexed="22"/>
        <rFont val="Arial"/>
        <family val="2"/>
      </rPr>
      <t>(800100)</t>
    </r>
  </si>
  <si>
    <r>
      <t xml:space="preserve">Acumuladas (o devengadas)  </t>
    </r>
    <r>
      <rPr>
        <sz val="9"/>
        <color indexed="9"/>
        <rFont val="Arial"/>
        <family val="2"/>
      </rPr>
      <t>(800100)</t>
    </r>
  </si>
  <si>
    <r>
      <t xml:space="preserve">Ingresos diferidos  </t>
    </r>
    <r>
      <rPr>
        <sz val="9"/>
        <color indexed="9"/>
        <rFont val="Arial"/>
        <family val="2"/>
      </rPr>
      <t>(800100)</t>
    </r>
  </si>
  <si>
    <r>
      <t xml:space="preserve">Cuentas por pagar a partes relacionadas  </t>
    </r>
    <r>
      <rPr>
        <sz val="9"/>
        <color indexed="9"/>
        <rFont val="Arial"/>
        <family val="2"/>
      </rPr>
      <t>(800100)</t>
    </r>
  </si>
  <si>
    <r>
      <t xml:space="preserve">Cuentas comerciales por pagar  </t>
    </r>
    <r>
      <rPr>
        <sz val="9"/>
        <color indexed="9"/>
        <rFont val="Arial"/>
        <family val="2"/>
      </rPr>
      <t>(800100)</t>
    </r>
  </si>
  <si>
    <r>
      <t xml:space="preserve">Acumuladas (o devengadas) clasificadas como corrientes  </t>
    </r>
    <r>
      <rPr>
        <sz val="9"/>
        <color indexed="9"/>
        <rFont val="Arial"/>
        <family val="2"/>
      </rPr>
      <t>(800100)</t>
    </r>
  </si>
  <si>
    <r>
      <t xml:space="preserve">Ingresos diferidos clasificados como corrientes  </t>
    </r>
    <r>
      <rPr>
        <sz val="9"/>
        <color indexed="9"/>
        <rFont val="Arial"/>
        <family val="2"/>
      </rPr>
      <t>(800100)</t>
    </r>
  </si>
  <si>
    <r>
      <t xml:space="preserve">Cuentas por pagar corrientes a partes relacionadas  </t>
    </r>
    <r>
      <rPr>
        <sz val="9"/>
        <color indexed="9"/>
        <rFont val="Arial"/>
        <family val="2"/>
      </rPr>
      <t>(800100)</t>
    </r>
  </si>
  <si>
    <r>
      <t xml:space="preserve">Cuentas comerciales por pagar corrientes  </t>
    </r>
    <r>
      <rPr>
        <sz val="9"/>
        <color indexed="9"/>
        <rFont val="Arial"/>
        <family val="2"/>
      </rPr>
      <t>(800100)</t>
    </r>
  </si>
  <si>
    <r>
      <t xml:space="preserve">Acumuladas (o devengadas) clasificadas como no corrientes  </t>
    </r>
    <r>
      <rPr>
        <sz val="9"/>
        <color indexed="9"/>
        <rFont val="Arial"/>
        <family val="2"/>
      </rPr>
      <t>(800100)</t>
    </r>
  </si>
  <si>
    <r>
      <t xml:space="preserve">Ingresos diferidos clasificados como no corrientes  </t>
    </r>
    <r>
      <rPr>
        <sz val="9"/>
        <color indexed="9"/>
        <rFont val="Arial"/>
        <family val="2"/>
      </rPr>
      <t>(800100)</t>
    </r>
  </si>
  <si>
    <r>
      <t xml:space="preserve">Cuentas por pagar no corrientes con partes relacionadas  </t>
    </r>
    <r>
      <rPr>
        <sz val="9"/>
        <color indexed="9"/>
        <rFont val="Arial"/>
        <family val="2"/>
      </rPr>
      <t>(800100)</t>
    </r>
  </si>
  <si>
    <r>
      <t xml:space="preserve">Cuentas comerciales por pagar no corrientes  </t>
    </r>
    <r>
      <rPr>
        <sz val="9"/>
        <color indexed="9"/>
        <rFont val="Arial"/>
        <family val="2"/>
      </rPr>
      <t>(800100)</t>
    </r>
  </si>
  <si>
    <r>
      <t xml:space="preserve">Total de otras provisiones  </t>
    </r>
    <r>
      <rPr>
        <b/>
        <sz val="9"/>
        <color indexed="9"/>
        <rFont val="Arial"/>
        <family val="2"/>
      </rPr>
      <t>(800100)</t>
    </r>
  </si>
  <si>
    <r>
      <t xml:space="preserve">Otras provisiones corrientes  </t>
    </r>
    <r>
      <rPr>
        <sz val="9"/>
        <color indexed="9"/>
        <rFont val="Arial"/>
        <family val="2"/>
      </rPr>
      <t>(800100)</t>
    </r>
  </si>
  <si>
    <r>
      <t xml:space="preserve">Otras provisiones no corrientes  </t>
    </r>
    <r>
      <rPr>
        <sz val="9"/>
        <color indexed="9"/>
        <rFont val="Arial"/>
        <family val="2"/>
      </rPr>
      <t>(800100)</t>
    </r>
  </si>
  <si>
    <r>
      <t xml:space="preserve">Otras provisiones  </t>
    </r>
    <r>
      <rPr>
        <sz val="9"/>
        <color indexed="9"/>
        <rFont val="Arial"/>
        <family val="2"/>
      </rPr>
      <t>(800100)</t>
    </r>
  </si>
  <si>
    <r>
      <t xml:space="preserve">Total de otras provisiones diversas  </t>
    </r>
    <r>
      <rPr>
        <b/>
        <sz val="9"/>
        <color indexed="9"/>
        <rFont val="Arial"/>
        <family val="2"/>
      </rPr>
      <t>(800100)</t>
    </r>
  </si>
  <si>
    <r>
      <t xml:space="preserve">Otras provisiones variadas corrientes  </t>
    </r>
    <r>
      <rPr>
        <sz val="9"/>
        <color indexed="9"/>
        <rFont val="Arial"/>
        <family val="2"/>
      </rPr>
      <t>(800100)</t>
    </r>
  </si>
  <si>
    <r>
      <t xml:space="preserve">Otras provisiones variadas no corrientes  </t>
    </r>
    <r>
      <rPr>
        <sz val="9"/>
        <color indexed="9"/>
        <rFont val="Arial"/>
        <family val="2"/>
      </rPr>
      <t>(800100)</t>
    </r>
  </si>
  <si>
    <r>
      <t xml:space="preserve">Otras provisiones diversas  </t>
    </r>
    <r>
      <rPr>
        <sz val="9"/>
        <color indexed="9"/>
        <rFont val="Arial"/>
        <family val="2"/>
      </rPr>
      <t>(800100)</t>
    </r>
  </si>
  <si>
    <r>
      <t xml:space="preserve">Total de provisiones por contratos onerosos  </t>
    </r>
    <r>
      <rPr>
        <b/>
        <sz val="9"/>
        <color indexed="9"/>
        <rFont val="Arial"/>
        <family val="2"/>
      </rPr>
      <t>(800100)</t>
    </r>
  </si>
  <si>
    <r>
      <t xml:space="preserve">Provisión corriente por contratos onerosos  </t>
    </r>
    <r>
      <rPr>
        <sz val="9"/>
        <color indexed="9"/>
        <rFont val="Arial"/>
        <family val="2"/>
      </rPr>
      <t>(800100)</t>
    </r>
  </si>
  <si>
    <r>
      <t xml:space="preserve">Provisión por contratos onerosos no corriente  </t>
    </r>
    <r>
      <rPr>
        <sz val="9"/>
        <color indexed="9"/>
        <rFont val="Arial"/>
        <family val="2"/>
      </rPr>
      <t>(800100)</t>
    </r>
  </si>
  <si>
    <r>
      <t xml:space="preserve">Provisiones por contratos onerosos  </t>
    </r>
    <r>
      <rPr>
        <sz val="9"/>
        <color indexed="9"/>
        <rFont val="Arial"/>
        <family val="2"/>
      </rPr>
      <t>(800100)</t>
    </r>
  </si>
  <si>
    <r>
      <t xml:space="preserve">Total provisión por reembolso  </t>
    </r>
    <r>
      <rPr>
        <b/>
        <sz val="9"/>
        <color indexed="9"/>
        <rFont val="Arial"/>
        <family val="2"/>
      </rPr>
      <t>(800100)</t>
    </r>
  </si>
  <si>
    <r>
      <t xml:space="preserve">Provisión por reembolsos corrientes  </t>
    </r>
    <r>
      <rPr>
        <sz val="9"/>
        <color indexed="9"/>
        <rFont val="Arial"/>
        <family val="2"/>
      </rPr>
      <t>(800100)</t>
    </r>
  </si>
  <si>
    <r>
      <t xml:space="preserve">Provisión por reembolsos no corriente  </t>
    </r>
    <r>
      <rPr>
        <sz val="9"/>
        <color indexed="9"/>
        <rFont val="Arial"/>
        <family val="2"/>
      </rPr>
      <t>(800100)</t>
    </r>
  </si>
  <si>
    <r>
      <t xml:space="preserve">Provisión por reembolsos  </t>
    </r>
    <r>
      <rPr>
        <sz val="9"/>
        <color indexed="9"/>
        <rFont val="Arial"/>
        <family val="2"/>
      </rPr>
      <t>(800100)</t>
    </r>
  </si>
  <si>
    <r>
      <t xml:space="preserve">Total de provisiones por procesos legales  </t>
    </r>
    <r>
      <rPr>
        <b/>
        <sz val="9"/>
        <color indexed="9"/>
        <rFont val="Arial"/>
        <family val="2"/>
      </rPr>
      <t>(800100)</t>
    </r>
  </si>
  <si>
    <r>
      <t xml:space="preserve">Provisión corriente por procesos legales  </t>
    </r>
    <r>
      <rPr>
        <sz val="9"/>
        <color indexed="9"/>
        <rFont val="Arial"/>
        <family val="2"/>
      </rPr>
      <t>(800100)</t>
    </r>
  </si>
  <si>
    <r>
      <t xml:space="preserve">Provisión por procesos legales no corriente  </t>
    </r>
    <r>
      <rPr>
        <sz val="9"/>
        <color indexed="9"/>
        <rFont val="Arial"/>
        <family val="2"/>
      </rPr>
      <t>(800100)</t>
    </r>
  </si>
  <si>
    <r>
      <t xml:space="preserve">Provisiones por procesos legales  </t>
    </r>
    <r>
      <rPr>
        <sz val="9"/>
        <color indexed="9"/>
        <rFont val="Arial"/>
        <family val="2"/>
      </rPr>
      <t>(800100)</t>
    </r>
  </si>
  <si>
    <r>
      <t xml:space="preserve">Total de otras provisiones de reestructuración  </t>
    </r>
    <r>
      <rPr>
        <b/>
        <sz val="9"/>
        <color indexed="9"/>
        <rFont val="Arial"/>
        <family val="2"/>
      </rPr>
      <t>(800100)</t>
    </r>
  </si>
  <si>
    <r>
      <t xml:space="preserve">Provisión por restructuración corriente  </t>
    </r>
    <r>
      <rPr>
        <sz val="9"/>
        <color indexed="9"/>
        <rFont val="Arial"/>
        <family val="2"/>
      </rPr>
      <t>(800100)</t>
    </r>
  </si>
  <si>
    <r>
      <t xml:space="preserve">Provisión de reestructuración no corriente  </t>
    </r>
    <r>
      <rPr>
        <sz val="9"/>
        <color indexed="9"/>
        <rFont val="Arial"/>
        <family val="2"/>
      </rPr>
      <t>(800100)</t>
    </r>
  </si>
  <si>
    <r>
      <t xml:space="preserve">Provisiones por reestructuración  </t>
    </r>
    <r>
      <rPr>
        <sz val="9"/>
        <color indexed="9"/>
        <rFont val="Arial"/>
        <family val="2"/>
      </rPr>
      <t>(800100)</t>
    </r>
  </si>
  <si>
    <r>
      <t xml:space="preserve">Total de provisiones de garantías  </t>
    </r>
    <r>
      <rPr>
        <b/>
        <sz val="9"/>
        <color indexed="9"/>
        <rFont val="Arial"/>
        <family val="2"/>
      </rPr>
      <t>(800100)</t>
    </r>
  </si>
  <si>
    <r>
      <t xml:space="preserve">Provisión de garantía corriente  </t>
    </r>
    <r>
      <rPr>
        <sz val="9"/>
        <color indexed="9"/>
        <rFont val="Arial"/>
        <family val="2"/>
      </rPr>
      <t>(800100)</t>
    </r>
  </si>
  <si>
    <r>
      <t xml:space="preserve">Provisión por garantías no corriente  </t>
    </r>
    <r>
      <rPr>
        <sz val="9"/>
        <color indexed="9"/>
        <rFont val="Arial"/>
        <family val="2"/>
      </rPr>
      <t>(800100)</t>
    </r>
  </si>
  <si>
    <r>
      <t xml:space="preserve">Provisiones de garantías  </t>
    </r>
    <r>
      <rPr>
        <sz val="9"/>
        <color indexed="9"/>
        <rFont val="Arial"/>
        <family val="2"/>
      </rPr>
      <t>(800100)</t>
    </r>
  </si>
  <si>
    <r>
      <t xml:space="preserve">Efectivo y equivalentes al efectivo  </t>
    </r>
    <r>
      <rPr>
        <b/>
        <sz val="9"/>
        <color indexed="22"/>
        <rFont val="Arial"/>
        <family val="2"/>
      </rPr>
      <t>(800100)</t>
    </r>
  </si>
  <si>
    <r>
      <t xml:space="preserve">Clases de otras provisiones  </t>
    </r>
    <r>
      <rPr>
        <b/>
        <sz val="9"/>
        <color indexed="22"/>
        <rFont val="Arial"/>
        <family val="2"/>
      </rPr>
      <t>(800100)</t>
    </r>
  </si>
  <si>
    <r>
      <t xml:space="preserve">Trabajo en curso corriente  </t>
    </r>
    <r>
      <rPr>
        <sz val="9"/>
        <color indexed="9"/>
        <rFont val="Arial"/>
        <family val="2"/>
      </rPr>
      <t>(800100)</t>
    </r>
  </si>
  <si>
    <r>
      <t xml:space="preserve">Total inventarios corrientes  </t>
    </r>
    <r>
      <rPr>
        <b/>
        <sz val="9"/>
        <color indexed="9"/>
        <rFont val="Arial"/>
        <family val="2"/>
      </rPr>
      <t>(800100)</t>
    </r>
  </si>
  <si>
    <r>
      <t xml:space="preserve">Total de efectivo y equivalentes al efectivo  </t>
    </r>
    <r>
      <rPr>
        <b/>
        <sz val="9"/>
        <color indexed="9"/>
        <rFont val="Arial"/>
        <family val="2"/>
      </rPr>
      <t>(800100)</t>
    </r>
  </si>
  <si>
    <r>
      <t xml:space="preserve">Otro efectivo y equivalentes al efectivo  </t>
    </r>
    <r>
      <rPr>
        <sz val="9"/>
        <color indexed="9"/>
        <rFont val="Arial"/>
        <family val="2"/>
      </rPr>
      <t>(800100)</t>
    </r>
  </si>
  <si>
    <r>
      <t xml:space="preserve">Total equivalentes al efectivo  </t>
    </r>
    <r>
      <rPr>
        <b/>
        <sz val="9"/>
        <color indexed="9"/>
        <rFont val="Arial"/>
        <family val="2"/>
      </rPr>
      <t>(800100)</t>
    </r>
  </si>
  <si>
    <r>
      <t xml:space="preserve">Otros acuerdos bancarios, clasificados como equivalentes al efectivo  </t>
    </r>
    <r>
      <rPr>
        <sz val="9"/>
        <color indexed="9"/>
        <rFont val="Arial"/>
        <family val="2"/>
      </rPr>
      <t>(800100)</t>
    </r>
  </si>
  <si>
    <r>
      <t xml:space="preserve">Inversiones a corto plazo, clasificados como equivalentes al efectivo  </t>
    </r>
    <r>
      <rPr>
        <sz val="9"/>
        <color indexed="9"/>
        <rFont val="Arial"/>
        <family val="2"/>
      </rPr>
      <t>(800100)</t>
    </r>
  </si>
  <si>
    <r>
      <t xml:space="preserve">Depósitos a corto plazo, clasificados como equivalentes al efectivo  </t>
    </r>
    <r>
      <rPr>
        <sz val="9"/>
        <color indexed="9"/>
        <rFont val="Arial"/>
        <family val="2"/>
      </rPr>
      <t>(800100)</t>
    </r>
  </si>
  <si>
    <r>
      <t xml:space="preserve">Equivalentes al efectivo  </t>
    </r>
    <r>
      <rPr>
        <sz val="9"/>
        <color indexed="9"/>
        <rFont val="Arial"/>
        <family val="2"/>
      </rPr>
      <t>(800100)</t>
    </r>
  </si>
  <si>
    <r>
      <t xml:space="preserve">Total efectivo  </t>
    </r>
    <r>
      <rPr>
        <b/>
        <sz val="9"/>
        <color indexed="9"/>
        <rFont val="Arial"/>
        <family val="2"/>
      </rPr>
      <t>(800100)</t>
    </r>
  </si>
  <si>
    <r>
      <t xml:space="preserve">Saldos en bancos  </t>
    </r>
    <r>
      <rPr>
        <sz val="9"/>
        <color indexed="9"/>
        <rFont val="Arial"/>
        <family val="2"/>
      </rPr>
      <t>(800100)</t>
    </r>
  </si>
  <si>
    <r>
      <t xml:space="preserve">Efectivo en caja  </t>
    </r>
    <r>
      <rPr>
        <sz val="9"/>
        <color indexed="9"/>
        <rFont val="Arial"/>
        <family val="2"/>
      </rPr>
      <t>(800100)</t>
    </r>
  </si>
  <si>
    <r>
      <t xml:space="preserve">Efectivo  </t>
    </r>
    <r>
      <rPr>
        <sz val="9"/>
        <color indexed="9"/>
        <rFont val="Arial"/>
        <family val="2"/>
      </rPr>
      <t>(800100)</t>
    </r>
  </si>
  <si>
    <t>Información sobre el cálculo actuarial</t>
  </si>
  <si>
    <t>FC07</t>
  </si>
  <si>
    <r>
      <t xml:space="preserve">Efectivo y equivalentes al efectivo al final del periodo </t>
    </r>
    <r>
      <rPr>
        <b/>
        <sz val="9"/>
        <color indexed="9"/>
        <rFont val="Arial"/>
        <family val="2"/>
      </rPr>
      <t>(510000)</t>
    </r>
  </si>
  <si>
    <r>
      <t xml:space="preserve">Efectivo y equivalentes al efectivo al principio del periodo </t>
    </r>
    <r>
      <rPr>
        <sz val="9"/>
        <color indexed="9"/>
        <rFont val="Arial"/>
        <family val="2"/>
      </rPr>
      <t>(510000)</t>
    </r>
  </si>
  <si>
    <r>
      <t xml:space="preserve">Incremento (disminución) neto de efectivo y equivalentes al efectivo </t>
    </r>
    <r>
      <rPr>
        <b/>
        <sz val="9"/>
        <color indexed="9"/>
        <rFont val="Arial"/>
        <family val="2"/>
      </rPr>
      <t>(510000)</t>
    </r>
  </si>
  <si>
    <r>
      <t xml:space="preserve">Efectos de la variación en la tasa de cambio sobre el efectivo y equivalentes al efectivo </t>
    </r>
    <r>
      <rPr>
        <sz val="9"/>
        <color indexed="9"/>
        <rFont val="Arial"/>
        <family val="2"/>
      </rPr>
      <t>(510000)</t>
    </r>
  </si>
  <si>
    <r>
      <t xml:space="preserve">Efectos de la variación en la tasa de cambio sobre el efectivo y equivalentes al efectivo (Sinopsis) </t>
    </r>
    <r>
      <rPr>
        <b/>
        <sz val="9"/>
        <color indexed="22"/>
        <rFont val="Arial"/>
        <family val="2"/>
      </rPr>
      <t>(510000)</t>
    </r>
  </si>
  <si>
    <r>
      <t xml:space="preserve">Incremento (disminución) neto de efectivo y equivalentes al efectivo, antes del efecto de los cambios en la tasa de cambio </t>
    </r>
    <r>
      <rPr>
        <b/>
        <sz val="9"/>
        <color indexed="9"/>
        <rFont val="Arial"/>
        <family val="2"/>
      </rPr>
      <t>(510000)</t>
    </r>
  </si>
  <si>
    <r>
      <t xml:space="preserve">Otras entradas (salidas) de efectivo </t>
    </r>
    <r>
      <rPr>
        <sz val="9"/>
        <color indexed="9"/>
        <rFont val="Arial"/>
        <family val="2"/>
      </rPr>
      <t>(fin) (510000)</t>
    </r>
  </si>
  <si>
    <r>
      <t>Clases de cobros por actividades de OPERACIÓN</t>
    </r>
    <r>
      <rPr>
        <b/>
        <sz val="9"/>
        <color indexed="22"/>
        <rFont val="Arial"/>
        <family val="2"/>
      </rPr>
      <t xml:space="preserve"> (510000)</t>
    </r>
  </si>
  <si>
    <r>
      <t xml:space="preserve">Cobros procedentes de las ventas de bienes y prestación de servicios </t>
    </r>
    <r>
      <rPr>
        <sz val="9"/>
        <color indexed="9"/>
        <rFont val="Arial"/>
        <family val="2"/>
      </rPr>
      <t>(op) (510000)</t>
    </r>
  </si>
  <si>
    <r>
      <t>Cobros procedentes de regalías, cuotas, comisiones y otros ingresos de actividades ordinarias</t>
    </r>
    <r>
      <rPr>
        <sz val="9"/>
        <color indexed="9"/>
        <rFont val="Arial"/>
        <family val="2"/>
      </rPr>
      <t xml:space="preserve"> (op) (510000)</t>
    </r>
  </si>
  <si>
    <r>
      <t xml:space="preserve">Cobros derivados de contratos mantenidos para intermediación o para negociar con ellos </t>
    </r>
    <r>
      <rPr>
        <sz val="9"/>
        <color indexed="9"/>
        <rFont val="Arial"/>
        <family val="2"/>
      </rPr>
      <t>(op) (510000)</t>
    </r>
  </si>
  <si>
    <r>
      <t xml:space="preserve">Cobros procedentes de primas y prestaciones, anualidades y otros beneficios de pólizas suscritas </t>
    </r>
    <r>
      <rPr>
        <sz val="9"/>
        <color indexed="9"/>
        <rFont val="Arial"/>
        <family val="2"/>
      </rPr>
      <t>(op) (510000)</t>
    </r>
  </si>
  <si>
    <r>
      <t xml:space="preserve">Otros cobros por actividades de operación </t>
    </r>
    <r>
      <rPr>
        <sz val="9"/>
        <color indexed="9"/>
        <rFont val="Arial"/>
        <family val="2"/>
      </rPr>
      <t>(op) (510000)</t>
    </r>
  </si>
  <si>
    <r>
      <t xml:space="preserve">Clases de pagos en efectivo procedentes de actividades de operación </t>
    </r>
    <r>
      <rPr>
        <sz val="9"/>
        <color indexed="9"/>
        <rFont val="Arial"/>
        <family val="2"/>
      </rPr>
      <t>(op) (510000)</t>
    </r>
  </si>
  <si>
    <r>
      <t>Pagos a proveedores por el suministro de bienes y servicios</t>
    </r>
    <r>
      <rPr>
        <sz val="9"/>
        <color indexed="9"/>
        <rFont val="Arial"/>
        <family val="2"/>
      </rPr>
      <t xml:space="preserve"> (op) (510000)</t>
    </r>
  </si>
  <si>
    <r>
      <t xml:space="preserve">Pagos procedentes de contratos mantenidos para intermediación o para negociar </t>
    </r>
    <r>
      <rPr>
        <sz val="9"/>
        <color indexed="9"/>
        <rFont val="Arial"/>
        <family val="2"/>
      </rPr>
      <t>(op) (510000)</t>
    </r>
  </si>
  <si>
    <r>
      <t xml:space="preserve">Pagos a y por cuenta de los empleados </t>
    </r>
    <r>
      <rPr>
        <sz val="9"/>
        <color indexed="9"/>
        <rFont val="Arial"/>
        <family val="2"/>
      </rPr>
      <t>(op) (510000)</t>
    </r>
  </si>
  <si>
    <r>
      <t xml:space="preserve">Pagos por primas y prestaciones, anualidades y otras obligaciones derivadas de las pólizas suscritas </t>
    </r>
    <r>
      <rPr>
        <sz val="9"/>
        <color indexed="9"/>
        <rFont val="Arial"/>
        <family val="2"/>
      </rPr>
      <t>(op) (510000)</t>
    </r>
  </si>
  <si>
    <r>
      <t>Otros pagos por actividades de operación</t>
    </r>
    <r>
      <rPr>
        <sz val="9"/>
        <color indexed="9"/>
        <rFont val="Arial"/>
        <family val="2"/>
      </rPr>
      <t xml:space="preserve"> (op) (510000)</t>
    </r>
  </si>
  <si>
    <r>
      <t xml:space="preserve">Dividendos pagados </t>
    </r>
    <r>
      <rPr>
        <sz val="9"/>
        <color indexed="9"/>
        <rFont val="Arial"/>
        <family val="2"/>
      </rPr>
      <t>(op) (510000)</t>
    </r>
  </si>
  <si>
    <r>
      <t>Dividendos recibidos</t>
    </r>
    <r>
      <rPr>
        <sz val="9"/>
        <color indexed="9"/>
        <rFont val="Arial"/>
        <family val="2"/>
      </rPr>
      <t xml:space="preserve"> (op) (510000)</t>
    </r>
  </si>
  <si>
    <r>
      <t xml:space="preserve">Intereses pagados </t>
    </r>
    <r>
      <rPr>
        <sz val="9"/>
        <color indexed="9"/>
        <rFont val="Arial"/>
        <family val="2"/>
      </rPr>
      <t>(op) (510000)</t>
    </r>
  </si>
  <si>
    <r>
      <t xml:space="preserve">Intereses recibidos </t>
    </r>
    <r>
      <rPr>
        <sz val="9"/>
        <color indexed="9"/>
        <rFont val="Arial"/>
        <family val="2"/>
      </rPr>
      <t>(op) (510000)</t>
    </r>
  </si>
  <si>
    <r>
      <t xml:space="preserve">Impuestos a las ganancias reembolsados (pagados) </t>
    </r>
    <r>
      <rPr>
        <sz val="9"/>
        <color indexed="9"/>
        <rFont val="Arial"/>
        <family val="2"/>
      </rPr>
      <t>(op) (510000)</t>
    </r>
  </si>
  <si>
    <r>
      <t xml:space="preserve">Otras entradas (salidas) de efectivo </t>
    </r>
    <r>
      <rPr>
        <sz val="9"/>
        <color indexed="9"/>
        <rFont val="Arial"/>
        <family val="2"/>
      </rPr>
      <t>(op) (510000)</t>
    </r>
  </si>
  <si>
    <r>
      <t>Flujos de efectivo netos procedentes de (utilizados en) actividades de operación</t>
    </r>
    <r>
      <rPr>
        <b/>
        <sz val="9"/>
        <color indexed="9"/>
        <rFont val="Arial"/>
        <family val="2"/>
      </rPr>
      <t xml:space="preserve"> (op) (510000)</t>
    </r>
  </si>
  <si>
    <r>
      <t>Flujos de efectivo procedentes de (utilizados en) actividades de INVERSIÓN</t>
    </r>
    <r>
      <rPr>
        <b/>
        <sz val="9"/>
        <color indexed="22"/>
        <rFont val="Arial"/>
        <family val="2"/>
      </rPr>
      <t xml:space="preserve"> (510000)</t>
    </r>
  </si>
  <si>
    <r>
      <t xml:space="preserve">Flujos de efectivo procedentes de la pérdida de control de subsidiarias u otros negocios </t>
    </r>
    <r>
      <rPr>
        <sz val="9"/>
        <color indexed="9"/>
        <rFont val="Arial"/>
        <family val="2"/>
      </rPr>
      <t>(inv) (510000)</t>
    </r>
  </si>
  <si>
    <r>
      <t xml:space="preserve">Flujos de efectivo utilizados para obtener el control de subsidiarias u otros negocios </t>
    </r>
    <r>
      <rPr>
        <sz val="9"/>
        <color indexed="9"/>
        <rFont val="Arial"/>
        <family val="2"/>
      </rPr>
      <t>(inv) (510000)</t>
    </r>
  </si>
  <si>
    <r>
      <t>Otros cobros por la venta de patrimonio o instrumentos de deuda de otras entidades</t>
    </r>
    <r>
      <rPr>
        <sz val="9"/>
        <color indexed="9"/>
        <rFont val="Arial"/>
        <family val="2"/>
      </rPr>
      <t xml:space="preserve"> (inv) (510000)</t>
    </r>
  </si>
  <si>
    <r>
      <t xml:space="preserve">Otros pagos para adquirir patrimonio o instrumentos de deuda de otras entidades </t>
    </r>
    <r>
      <rPr>
        <sz val="9"/>
        <color indexed="9"/>
        <rFont val="Arial"/>
        <family val="2"/>
      </rPr>
      <t>(inv) (510000)</t>
    </r>
  </si>
  <si>
    <r>
      <t>Otros cobros por la venta de participaciones en negocios conjuntos</t>
    </r>
    <r>
      <rPr>
        <sz val="9"/>
        <color indexed="9"/>
        <rFont val="Arial"/>
        <family val="2"/>
      </rPr>
      <t xml:space="preserve"> (inv) (510000)</t>
    </r>
  </si>
  <si>
    <r>
      <t>Otros pagos para adquirir participaciones en negocios conjuntos</t>
    </r>
    <r>
      <rPr>
        <sz val="9"/>
        <color indexed="9"/>
        <rFont val="Arial"/>
        <family val="2"/>
      </rPr>
      <t xml:space="preserve"> (inv) (510000)</t>
    </r>
  </si>
  <si>
    <r>
      <t>Importes procedentes de la venta de propiedades, planta y equipo</t>
    </r>
    <r>
      <rPr>
        <sz val="9"/>
        <color indexed="9"/>
        <rFont val="Arial"/>
        <family val="2"/>
      </rPr>
      <t xml:space="preserve"> (inv) (510000)</t>
    </r>
  </si>
  <si>
    <r>
      <t xml:space="preserve">Compras de propiedades, planta y equipo </t>
    </r>
    <r>
      <rPr>
        <sz val="9"/>
        <color indexed="9"/>
        <rFont val="Arial"/>
        <family val="2"/>
      </rPr>
      <t>(inv) (510000)</t>
    </r>
  </si>
  <si>
    <r>
      <t>Importes procedentes de ventas de activos intangibles</t>
    </r>
    <r>
      <rPr>
        <sz val="9"/>
        <color indexed="9"/>
        <rFont val="Arial"/>
        <family val="2"/>
      </rPr>
      <t xml:space="preserve"> (inv) (510000)</t>
    </r>
  </si>
  <si>
    <r>
      <t>Compras de activos intangibles</t>
    </r>
    <r>
      <rPr>
        <sz val="9"/>
        <color indexed="9"/>
        <rFont val="Arial"/>
        <family val="2"/>
      </rPr>
      <t xml:space="preserve"> (inv) (510000)</t>
    </r>
  </si>
  <si>
    <r>
      <t xml:space="preserve">Recursos por ventas de otros activos a largo plazo </t>
    </r>
    <r>
      <rPr>
        <sz val="9"/>
        <color indexed="9"/>
        <rFont val="Arial"/>
        <family val="2"/>
      </rPr>
      <t>(inv) (510000)</t>
    </r>
  </si>
  <si>
    <r>
      <t>Compras de otros activos a largo plazo</t>
    </r>
    <r>
      <rPr>
        <sz val="9"/>
        <color indexed="9"/>
        <rFont val="Arial"/>
        <family val="2"/>
      </rPr>
      <t xml:space="preserve"> (inv) (510000)</t>
    </r>
  </si>
  <si>
    <r>
      <t xml:space="preserve">Anticipos de efectivo y préstamos concedidos a terceros </t>
    </r>
    <r>
      <rPr>
        <sz val="9"/>
        <color indexed="9"/>
        <rFont val="Arial"/>
        <family val="2"/>
      </rPr>
      <t>(inv) (510000)</t>
    </r>
  </si>
  <si>
    <r>
      <t xml:space="preserve">Cobros procedentes del reembolso de anticipos y préstamos concedidos a terceros </t>
    </r>
    <r>
      <rPr>
        <sz val="9"/>
        <color indexed="9"/>
        <rFont val="Arial"/>
        <family val="2"/>
      </rPr>
      <t>(inv) (510000)</t>
    </r>
  </si>
  <si>
    <r>
      <t xml:space="preserve">Pagos derivados de contratos de futuro, a término, de opciones y de permuta financiera </t>
    </r>
    <r>
      <rPr>
        <sz val="9"/>
        <color indexed="9"/>
        <rFont val="Arial"/>
        <family val="2"/>
      </rPr>
      <t>(inv) (510000)</t>
    </r>
  </si>
  <si>
    <r>
      <t xml:space="preserve">Cobros procedentes de contratos de futuro, a término, de opciones y de permuta financiera </t>
    </r>
    <r>
      <rPr>
        <sz val="9"/>
        <color indexed="9"/>
        <rFont val="Arial"/>
        <family val="2"/>
      </rPr>
      <t>(inv) (510000)</t>
    </r>
  </si>
  <si>
    <r>
      <t xml:space="preserve">Dividendos recibidos </t>
    </r>
    <r>
      <rPr>
        <sz val="9"/>
        <color indexed="9"/>
        <rFont val="Arial"/>
        <family val="2"/>
      </rPr>
      <t>(inv) (510000)</t>
    </r>
  </si>
  <si>
    <r>
      <t>Intereses pagados</t>
    </r>
    <r>
      <rPr>
        <sz val="9"/>
        <color indexed="9"/>
        <rFont val="Arial"/>
        <family val="2"/>
      </rPr>
      <t xml:space="preserve"> (inv) (510000)</t>
    </r>
  </si>
  <si>
    <r>
      <t xml:space="preserve">Intereses recibidos </t>
    </r>
    <r>
      <rPr>
        <sz val="9"/>
        <color indexed="9"/>
        <rFont val="Arial"/>
        <family val="2"/>
      </rPr>
      <t>(inv) (510000)</t>
    </r>
  </si>
  <si>
    <r>
      <t xml:space="preserve">Impuestos a las ganancias reembolsados (pagados) </t>
    </r>
    <r>
      <rPr>
        <sz val="9"/>
        <color indexed="9"/>
        <rFont val="Arial"/>
        <family val="2"/>
      </rPr>
      <t>(inv) (510000)</t>
    </r>
  </si>
  <si>
    <r>
      <t xml:space="preserve">Otras entradas (salidas) de efectivo </t>
    </r>
    <r>
      <rPr>
        <sz val="9"/>
        <color indexed="9"/>
        <rFont val="Arial"/>
        <family val="2"/>
      </rPr>
      <t>(inv) (510000)</t>
    </r>
  </si>
  <si>
    <r>
      <t xml:space="preserve">Flujos de efectivo netos procedentes de (utilizados en) actividades de inversión </t>
    </r>
    <r>
      <rPr>
        <b/>
        <sz val="9"/>
        <color indexed="9"/>
        <rFont val="Arial"/>
        <family val="2"/>
      </rPr>
      <t>(510000)</t>
    </r>
  </si>
  <si>
    <r>
      <t xml:space="preserve">Flujos de efectivo procedentes de (utilizados en) actividades de FINANCIACIÓN </t>
    </r>
    <r>
      <rPr>
        <b/>
        <sz val="9"/>
        <color indexed="22"/>
        <rFont val="Arial"/>
        <family val="2"/>
      </rPr>
      <t>(510000)</t>
    </r>
  </si>
  <si>
    <r>
      <t>Importes procedentes de la emisión de acciones</t>
    </r>
    <r>
      <rPr>
        <sz val="9"/>
        <color indexed="9"/>
        <rFont val="Arial"/>
        <family val="2"/>
      </rPr>
      <t xml:space="preserve"> (fin) (510000)</t>
    </r>
  </si>
  <si>
    <r>
      <t xml:space="preserve">Importes procedentes de la emisión de otros instrumentos de patrimonio </t>
    </r>
    <r>
      <rPr>
        <sz val="9"/>
        <color indexed="9"/>
        <rFont val="Arial"/>
        <family val="2"/>
      </rPr>
      <t>(fin) (510000)</t>
    </r>
  </si>
  <si>
    <r>
      <t xml:space="preserve">Pagos por adquirir o rescatar las acciones de la entidad </t>
    </r>
    <r>
      <rPr>
        <sz val="9"/>
        <color indexed="9"/>
        <rFont val="Arial"/>
        <family val="2"/>
      </rPr>
      <t>(fin) (510000)</t>
    </r>
  </si>
  <si>
    <r>
      <t xml:space="preserve">Pagos por otras participaciones en el patrimonio </t>
    </r>
    <r>
      <rPr>
        <sz val="9"/>
        <color indexed="9"/>
        <rFont val="Arial"/>
        <family val="2"/>
      </rPr>
      <t>(fin) (510000)</t>
    </r>
  </si>
  <si>
    <r>
      <t xml:space="preserve">Importes procedentes de préstamos </t>
    </r>
    <r>
      <rPr>
        <sz val="9"/>
        <color indexed="9"/>
        <rFont val="Arial"/>
        <family val="2"/>
      </rPr>
      <t>(fin) (510000)</t>
    </r>
  </si>
  <si>
    <r>
      <t>Reembolsos de préstamos</t>
    </r>
    <r>
      <rPr>
        <sz val="9"/>
        <color indexed="9"/>
        <rFont val="Arial"/>
        <family val="2"/>
      </rPr>
      <t xml:space="preserve"> (fin) (510000)</t>
    </r>
  </si>
  <si>
    <r>
      <t>Pagos de pasivos por arrendamientos financieros</t>
    </r>
    <r>
      <rPr>
        <sz val="9"/>
        <color indexed="9"/>
        <rFont val="Arial"/>
        <family val="2"/>
      </rPr>
      <t xml:space="preserve"> (fin) (510000)</t>
    </r>
  </si>
  <si>
    <r>
      <t xml:space="preserve">Dividendos pagados </t>
    </r>
    <r>
      <rPr>
        <sz val="9"/>
        <color indexed="9"/>
        <rFont val="Arial"/>
        <family val="2"/>
      </rPr>
      <t>(fin) (510000)</t>
    </r>
  </si>
  <si>
    <r>
      <t>Impuestos a las ganancias reembolsados (pagados)</t>
    </r>
    <r>
      <rPr>
        <sz val="9"/>
        <color indexed="9"/>
        <rFont val="Arial"/>
        <family val="2"/>
      </rPr>
      <t xml:space="preserve"> (fin) (510000)</t>
    </r>
  </si>
  <si>
    <r>
      <t>Flujos de efectivo netos procedentes de (utilizados en) actividades de financiación</t>
    </r>
    <r>
      <rPr>
        <b/>
        <sz val="9"/>
        <color indexed="9"/>
        <rFont val="Arial"/>
        <family val="2"/>
      </rPr>
      <t xml:space="preserve"> (fin) (510000)</t>
    </r>
  </si>
  <si>
    <r>
      <t>Ganancia (pérdida)</t>
    </r>
    <r>
      <rPr>
        <b/>
        <sz val="11"/>
        <color indexed="9"/>
        <rFont val="Arial"/>
        <family val="2"/>
      </rPr>
      <t xml:space="preserve"> (EF52) (520000)</t>
    </r>
  </si>
  <si>
    <r>
      <t xml:space="preserve">Ajustes para conciliar la ganancia (pérdida) </t>
    </r>
    <r>
      <rPr>
        <b/>
        <sz val="9"/>
        <color indexed="22"/>
        <rFont val="Arial"/>
        <family val="2"/>
      </rPr>
      <t>(520000)</t>
    </r>
  </si>
  <si>
    <r>
      <t xml:space="preserve">Ajustes por disminuciones (incrementos) en los inventarios </t>
    </r>
    <r>
      <rPr>
        <sz val="9"/>
        <color indexed="9"/>
        <rFont val="Arial"/>
        <family val="2"/>
      </rPr>
      <t>(op52) (520000)</t>
    </r>
  </si>
  <si>
    <r>
      <t>Ajustes por la disminución (incremento) de cuentas por cobrar de origen comercial</t>
    </r>
    <r>
      <rPr>
        <sz val="9"/>
        <color indexed="9"/>
        <rFont val="Arial"/>
        <family val="2"/>
      </rPr>
      <t xml:space="preserve"> (op52) (520000)</t>
    </r>
  </si>
  <si>
    <r>
      <t xml:space="preserve">Ajustes por disminuciones (incrementos) en otras cuentas por cobrar derivadas de las actividades de operación </t>
    </r>
    <r>
      <rPr>
        <sz val="9"/>
        <color indexed="9"/>
        <rFont val="Arial"/>
        <family val="2"/>
      </rPr>
      <t>(op52) (520000)</t>
    </r>
  </si>
  <si>
    <r>
      <t xml:space="preserve">Ajustes por el incremento (disminución) de cuentas por pagar de origen comercial </t>
    </r>
    <r>
      <rPr>
        <sz val="9"/>
        <color indexed="9"/>
        <rFont val="Arial"/>
        <family val="2"/>
      </rPr>
      <t>(op52) (520000)</t>
    </r>
  </si>
  <si>
    <r>
      <t>Ajustes por incrementos (disminuciones) en otras cuentas por pagar derivadas de las actividades de operación</t>
    </r>
    <r>
      <rPr>
        <sz val="9"/>
        <color indexed="9"/>
        <rFont val="Arial"/>
        <family val="2"/>
      </rPr>
      <t xml:space="preserve"> (op52) (520000)</t>
    </r>
  </si>
  <si>
    <r>
      <t>Ajustes por gastos de depreciación y amortización</t>
    </r>
    <r>
      <rPr>
        <sz val="9"/>
        <color indexed="9"/>
        <rFont val="Arial"/>
        <family val="2"/>
      </rPr>
      <t xml:space="preserve"> (op52) (520000)</t>
    </r>
  </si>
  <si>
    <r>
      <t xml:space="preserve">Ajustes por deterioro de valor (reversiones de pérdidas por deterioro de valor) reconocidas en el resultado del periodo </t>
    </r>
    <r>
      <rPr>
        <sz val="9"/>
        <color indexed="9"/>
        <rFont val="Arial"/>
        <family val="2"/>
      </rPr>
      <t>(op52) (520000)</t>
    </r>
  </si>
  <si>
    <r>
      <t>Ajustes por provisiones</t>
    </r>
    <r>
      <rPr>
        <sz val="9"/>
        <color indexed="9"/>
        <rFont val="Arial"/>
        <family val="2"/>
      </rPr>
      <t xml:space="preserve"> (op52) (520000)</t>
    </r>
  </si>
  <si>
    <r>
      <t>Ajustes por pérdidas (ganancias) de moneda extranjera no realizadas</t>
    </r>
    <r>
      <rPr>
        <sz val="9"/>
        <color indexed="9"/>
        <rFont val="Arial"/>
        <family val="2"/>
      </rPr>
      <t xml:space="preserve"> (op52) (520000)</t>
    </r>
  </si>
  <si>
    <r>
      <t>Ajustes por pagos basados en acciones</t>
    </r>
    <r>
      <rPr>
        <sz val="9"/>
        <color indexed="9"/>
        <rFont val="Arial"/>
        <family val="2"/>
      </rPr>
      <t xml:space="preserve"> (op52) (520000)</t>
    </r>
  </si>
  <si>
    <r>
      <t xml:space="preserve">Ajustes por pérdidas (ganancias) del valor razonable </t>
    </r>
    <r>
      <rPr>
        <sz val="9"/>
        <color indexed="9"/>
        <rFont val="Arial"/>
        <family val="2"/>
      </rPr>
      <t>(op52) (520000)</t>
    </r>
  </si>
  <si>
    <r>
      <t>Ajustes por ganancias no distribuidas de asociadas</t>
    </r>
    <r>
      <rPr>
        <sz val="9"/>
        <color indexed="9"/>
        <rFont val="Arial"/>
        <family val="2"/>
      </rPr>
      <t xml:space="preserve"> (op52) (520000)</t>
    </r>
  </si>
  <si>
    <r>
      <t>Otros ajustes por partidas distintas al efectivo</t>
    </r>
    <r>
      <rPr>
        <sz val="9"/>
        <color indexed="9"/>
        <rFont val="Arial"/>
        <family val="2"/>
      </rPr>
      <t xml:space="preserve"> (op52) (520000)</t>
    </r>
  </si>
  <si>
    <r>
      <t>Ajustes por pérdidas (ganancias) por la disposición de activos no corrientes</t>
    </r>
    <r>
      <rPr>
        <sz val="9"/>
        <color indexed="9"/>
        <rFont val="Arial"/>
        <family val="2"/>
      </rPr>
      <t xml:space="preserve"> (op52) (520000)</t>
    </r>
  </si>
  <si>
    <r>
      <t xml:space="preserve">Otros ajustes para los que los efectos sobre el efectivo son flujos de efectivo de inversión o financiación </t>
    </r>
    <r>
      <rPr>
        <sz val="9"/>
        <color indexed="9"/>
        <rFont val="Arial"/>
        <family val="2"/>
      </rPr>
      <t>(op52) (520000)</t>
    </r>
  </si>
  <si>
    <r>
      <t>Otros ajustes para conciliar la ganancia (pérdida)</t>
    </r>
    <r>
      <rPr>
        <sz val="9"/>
        <color indexed="9"/>
        <rFont val="Arial"/>
        <family val="2"/>
      </rPr>
      <t xml:space="preserve"> (op52) (520000)</t>
    </r>
  </si>
  <si>
    <r>
      <t>Total ajustes para conciliar la ganancia (pérdida)</t>
    </r>
    <r>
      <rPr>
        <b/>
        <sz val="9"/>
        <color indexed="9"/>
        <rFont val="Arial"/>
        <family val="2"/>
      </rPr>
      <t xml:space="preserve"> (op52) (520000)</t>
    </r>
  </si>
  <si>
    <r>
      <t>Flujos de efectivo netos procedentes (utilizados en) operaciones</t>
    </r>
    <r>
      <rPr>
        <b/>
        <sz val="9"/>
        <color indexed="22"/>
        <rFont val="Arial"/>
        <family val="2"/>
      </rPr>
      <t xml:space="preserve"> (op52) (520000)</t>
    </r>
  </si>
  <si>
    <r>
      <t xml:space="preserve">Dividendos pagados </t>
    </r>
    <r>
      <rPr>
        <sz val="9"/>
        <color indexed="9"/>
        <rFont val="Arial"/>
        <family val="2"/>
      </rPr>
      <t>(op52) (520000)</t>
    </r>
  </si>
  <si>
    <r>
      <t>Dividendos recibidos</t>
    </r>
    <r>
      <rPr>
        <sz val="9"/>
        <color indexed="9"/>
        <rFont val="Arial"/>
        <family val="2"/>
      </rPr>
      <t xml:space="preserve"> (op52) (520000)</t>
    </r>
  </si>
  <si>
    <r>
      <t xml:space="preserve">Intereses pagados </t>
    </r>
    <r>
      <rPr>
        <sz val="9"/>
        <color indexed="9"/>
        <rFont val="Arial"/>
        <family val="2"/>
      </rPr>
      <t>(op52) (520000)</t>
    </r>
  </si>
  <si>
    <r>
      <t xml:space="preserve">Intereses recibidos </t>
    </r>
    <r>
      <rPr>
        <sz val="9"/>
        <color indexed="9"/>
        <rFont val="Arial"/>
        <family val="2"/>
      </rPr>
      <t>(op52) (520000)</t>
    </r>
  </si>
  <si>
    <r>
      <t xml:space="preserve">Impuestos a las ganancias reembolsados (pagados) </t>
    </r>
    <r>
      <rPr>
        <sz val="9"/>
        <color indexed="9"/>
        <rFont val="Arial"/>
        <family val="2"/>
      </rPr>
      <t>(op52) (520000)</t>
    </r>
  </si>
  <si>
    <r>
      <t xml:space="preserve">Otras entradas (salidas) de efectivo </t>
    </r>
    <r>
      <rPr>
        <sz val="9"/>
        <color indexed="9"/>
        <rFont val="Arial"/>
        <family val="2"/>
      </rPr>
      <t>(op52) (520000)</t>
    </r>
  </si>
  <si>
    <r>
      <t xml:space="preserve">Flujos de efectivo netos procedentes de (utilizados en) actividades de operación </t>
    </r>
    <r>
      <rPr>
        <b/>
        <sz val="9"/>
        <color indexed="9"/>
        <rFont val="Arial"/>
        <family val="2"/>
      </rPr>
      <t>(op52) (520000)</t>
    </r>
  </si>
  <si>
    <r>
      <t>Flujos de efectivo procedentes de (utilizados en) actividades de INVERSIÓN</t>
    </r>
    <r>
      <rPr>
        <b/>
        <sz val="9"/>
        <color indexed="22"/>
        <rFont val="Arial"/>
        <family val="2"/>
      </rPr>
      <t xml:space="preserve"> (inv52) (520000)</t>
    </r>
  </si>
  <si>
    <r>
      <t xml:space="preserve">Flujos de efectivo procedentes de la pérdida de control de subsidiarias u otros negocios </t>
    </r>
    <r>
      <rPr>
        <sz val="9"/>
        <color indexed="9"/>
        <rFont val="Arial"/>
        <family val="2"/>
      </rPr>
      <t>(inv52) (520000)</t>
    </r>
  </si>
  <si>
    <r>
      <t xml:space="preserve">Flujos de efectivo utilizados para obtener el control de subsidiarias u otros negocios </t>
    </r>
    <r>
      <rPr>
        <sz val="9"/>
        <color indexed="9"/>
        <rFont val="Arial"/>
        <family val="2"/>
      </rPr>
      <t>(inv52) (520000)</t>
    </r>
  </si>
  <si>
    <r>
      <t xml:space="preserve">Otros cobros por la venta de patrimonio o instrumentos de deuda de otras entidades </t>
    </r>
    <r>
      <rPr>
        <sz val="9"/>
        <color indexed="9"/>
        <rFont val="Arial"/>
        <family val="2"/>
      </rPr>
      <t>(inv52) (520000)</t>
    </r>
  </si>
  <si>
    <r>
      <t xml:space="preserve">Otros pagos para adquirir patrimonio o instrumentos de deuda de otras entidades </t>
    </r>
    <r>
      <rPr>
        <sz val="9"/>
        <color indexed="9"/>
        <rFont val="Arial"/>
        <family val="2"/>
      </rPr>
      <t>(inv52) (520000)</t>
    </r>
  </si>
  <si>
    <r>
      <t>Otros cobros por la venta de participaciones en negocios conjuntos</t>
    </r>
    <r>
      <rPr>
        <sz val="9"/>
        <color indexed="9"/>
        <rFont val="Arial"/>
        <family val="2"/>
      </rPr>
      <t xml:space="preserve"> (inv52) (520000)</t>
    </r>
  </si>
  <si>
    <r>
      <t>Otros pagos para adquirir participaciones en negocios conjuntos</t>
    </r>
    <r>
      <rPr>
        <sz val="9"/>
        <color indexed="9"/>
        <rFont val="Arial"/>
        <family val="2"/>
      </rPr>
      <t xml:space="preserve"> (inv52) (520000)</t>
    </r>
  </si>
  <si>
    <r>
      <t>Importes procedentes de la venta de propiedades, planta y equipo</t>
    </r>
    <r>
      <rPr>
        <sz val="9"/>
        <color indexed="9"/>
        <rFont val="Arial"/>
        <family val="2"/>
      </rPr>
      <t xml:space="preserve"> (inv52) (520000)</t>
    </r>
  </si>
  <si>
    <r>
      <t xml:space="preserve">Compras de propiedades, planta y equipo </t>
    </r>
    <r>
      <rPr>
        <sz val="9"/>
        <color indexed="9"/>
        <rFont val="Arial"/>
        <family val="2"/>
      </rPr>
      <t>(inv52) (520000)</t>
    </r>
  </si>
  <si>
    <r>
      <t xml:space="preserve">Importes procedentes de ventas de activos intangibles </t>
    </r>
    <r>
      <rPr>
        <sz val="9"/>
        <color indexed="9"/>
        <rFont val="Arial"/>
        <family val="2"/>
      </rPr>
      <t>(inv52) (520000)</t>
    </r>
  </si>
  <si>
    <r>
      <t>Compras de activos intangibles</t>
    </r>
    <r>
      <rPr>
        <sz val="9"/>
        <color indexed="9"/>
        <rFont val="Arial"/>
        <family val="2"/>
      </rPr>
      <t xml:space="preserve"> (inv52) (520000)</t>
    </r>
  </si>
  <si>
    <r>
      <t xml:space="preserve">Recursos por ventas de otros activos a largo plazo </t>
    </r>
    <r>
      <rPr>
        <sz val="9"/>
        <color indexed="9"/>
        <rFont val="Arial"/>
        <family val="2"/>
      </rPr>
      <t>(inv52) (520000)</t>
    </r>
  </si>
  <si>
    <r>
      <t>Compras de otros activos a largo plazo</t>
    </r>
    <r>
      <rPr>
        <sz val="9"/>
        <color indexed="9"/>
        <rFont val="Arial"/>
        <family val="2"/>
      </rPr>
      <t xml:space="preserve"> (inv52) (520000)</t>
    </r>
  </si>
  <si>
    <r>
      <t>Anticipos de efectivo y préstamos concedidos a terceros</t>
    </r>
    <r>
      <rPr>
        <sz val="9"/>
        <color indexed="9"/>
        <rFont val="Arial"/>
        <family val="2"/>
      </rPr>
      <t xml:space="preserve"> (inv52) (520000)</t>
    </r>
  </si>
  <si>
    <r>
      <t xml:space="preserve">Cobros procedentes del reembolso de anticipos y préstamos concedidos a terceros </t>
    </r>
    <r>
      <rPr>
        <sz val="9"/>
        <color indexed="9"/>
        <rFont val="Arial"/>
        <family val="2"/>
      </rPr>
      <t>(inv52) (520000)</t>
    </r>
  </si>
  <si>
    <r>
      <t>Pagos derivados de contratos de futuro, a término, de opciones y de permuta financiera</t>
    </r>
    <r>
      <rPr>
        <sz val="9"/>
        <color indexed="9"/>
        <rFont val="Arial"/>
        <family val="2"/>
      </rPr>
      <t xml:space="preserve"> (inv52) (520000)</t>
    </r>
  </si>
  <si>
    <r>
      <t>Cobros procedentes de contratos de futuro, a término, de opciones y de permuta financiera</t>
    </r>
    <r>
      <rPr>
        <sz val="9"/>
        <color indexed="9"/>
        <rFont val="Arial"/>
        <family val="2"/>
      </rPr>
      <t xml:space="preserve"> (inv52) (520000)</t>
    </r>
  </si>
  <si>
    <r>
      <t>Dividendos recibidos</t>
    </r>
    <r>
      <rPr>
        <sz val="9"/>
        <color indexed="9"/>
        <rFont val="Arial"/>
        <family val="2"/>
      </rPr>
      <t xml:space="preserve"> (inv52) (520000)</t>
    </r>
  </si>
  <si>
    <r>
      <t>Intereses pagados</t>
    </r>
    <r>
      <rPr>
        <sz val="9"/>
        <color indexed="9"/>
        <rFont val="Arial"/>
        <family val="2"/>
      </rPr>
      <t xml:space="preserve"> (inv52) (520000)</t>
    </r>
  </si>
  <si>
    <r>
      <t xml:space="preserve">Intereses recibidos </t>
    </r>
    <r>
      <rPr>
        <sz val="9"/>
        <color indexed="9"/>
        <rFont val="Arial"/>
        <family val="2"/>
      </rPr>
      <t>(inv52) (520000)</t>
    </r>
  </si>
  <si>
    <r>
      <t xml:space="preserve">Impuestos a las ganancias reembolsados (pagados) </t>
    </r>
    <r>
      <rPr>
        <sz val="9"/>
        <color indexed="9"/>
        <rFont val="Arial"/>
        <family val="2"/>
      </rPr>
      <t>(inv52) (520000)</t>
    </r>
  </si>
  <si>
    <r>
      <t xml:space="preserve">Otras entradas (salidas) de efectivo </t>
    </r>
    <r>
      <rPr>
        <sz val="9"/>
        <color indexed="9"/>
        <rFont val="Arial"/>
        <family val="2"/>
      </rPr>
      <t>(inv52) (520000)</t>
    </r>
  </si>
  <si>
    <r>
      <t xml:space="preserve">Flujos de efectivo netos procedentes de (utilizados en) actividades de inversión </t>
    </r>
    <r>
      <rPr>
        <b/>
        <sz val="9"/>
        <color indexed="9"/>
        <rFont val="Arial"/>
        <family val="2"/>
      </rPr>
      <t>(inv52) (520000)</t>
    </r>
  </si>
  <si>
    <r>
      <t xml:space="preserve">Flujos de efectivo procedentes de (utilizados en) actividades de FINANCIACIÓN </t>
    </r>
    <r>
      <rPr>
        <b/>
        <sz val="9"/>
        <color indexed="22"/>
        <rFont val="Arial"/>
        <family val="2"/>
      </rPr>
      <t>(520000)</t>
    </r>
  </si>
  <si>
    <r>
      <t xml:space="preserve">Importes procedentes de la emisión de acciones </t>
    </r>
    <r>
      <rPr>
        <sz val="9"/>
        <color indexed="9"/>
        <rFont val="Arial"/>
        <family val="2"/>
      </rPr>
      <t>(fin52) (520000)</t>
    </r>
  </si>
  <si>
    <r>
      <t>Importes procedentes de la emisión de otros instrumentos de patrimonio</t>
    </r>
    <r>
      <rPr>
        <sz val="9"/>
        <color indexed="9"/>
        <rFont val="Arial"/>
        <family val="2"/>
      </rPr>
      <t xml:space="preserve"> (fin52) (520000)</t>
    </r>
  </si>
  <si>
    <r>
      <t xml:space="preserve">Pagos por adquirir o rescatar las acciones de la entidad </t>
    </r>
    <r>
      <rPr>
        <sz val="9"/>
        <color indexed="9"/>
        <rFont val="Arial"/>
        <family val="2"/>
      </rPr>
      <t>(fin52) (520000)</t>
    </r>
  </si>
  <si>
    <r>
      <t>Pagos por otras participaciones en el patrimonio</t>
    </r>
    <r>
      <rPr>
        <sz val="9"/>
        <color indexed="9"/>
        <rFont val="Arial"/>
        <family val="2"/>
      </rPr>
      <t xml:space="preserve"> (fin52) (520000)</t>
    </r>
  </si>
  <si>
    <r>
      <t>Importes procedentes de préstamos</t>
    </r>
    <r>
      <rPr>
        <sz val="9"/>
        <color indexed="9"/>
        <rFont val="Arial"/>
        <family val="2"/>
      </rPr>
      <t xml:space="preserve"> (fin52) (520000)</t>
    </r>
  </si>
  <si>
    <r>
      <t>Reembolsos de préstamos</t>
    </r>
    <r>
      <rPr>
        <sz val="9"/>
        <color indexed="9"/>
        <rFont val="Arial"/>
        <family val="2"/>
      </rPr>
      <t xml:space="preserve"> (fin52) (520000)</t>
    </r>
  </si>
  <si>
    <r>
      <t xml:space="preserve">Pagos de pasivos por arrendamientos financieros </t>
    </r>
    <r>
      <rPr>
        <sz val="9"/>
        <color indexed="9"/>
        <rFont val="Arial"/>
        <family val="2"/>
      </rPr>
      <t>(fin52) (520000)</t>
    </r>
  </si>
  <si>
    <r>
      <t>Dividendos pagados</t>
    </r>
    <r>
      <rPr>
        <sz val="9"/>
        <color indexed="9"/>
        <rFont val="Arial"/>
        <family val="2"/>
      </rPr>
      <t xml:space="preserve"> (fin52) (520000)</t>
    </r>
  </si>
  <si>
    <r>
      <t xml:space="preserve">Intereses pagados </t>
    </r>
    <r>
      <rPr>
        <sz val="9"/>
        <color indexed="9"/>
        <rFont val="Arial"/>
        <family val="2"/>
      </rPr>
      <t>(fin52) (520000)</t>
    </r>
  </si>
  <si>
    <r>
      <t>Impuestos a las ganancias reembolsados (pagados)</t>
    </r>
    <r>
      <rPr>
        <sz val="9"/>
        <color indexed="9"/>
        <rFont val="Arial"/>
        <family val="2"/>
      </rPr>
      <t xml:space="preserve"> (fin52) (520000)</t>
    </r>
  </si>
  <si>
    <r>
      <t xml:space="preserve">Otras entradas (salidas) de efectivo </t>
    </r>
    <r>
      <rPr>
        <sz val="9"/>
        <color indexed="9"/>
        <rFont val="Arial"/>
        <family val="2"/>
      </rPr>
      <t>(fin52) (520000)</t>
    </r>
  </si>
  <si>
    <r>
      <t xml:space="preserve">Flujos de efectivo netos procedentes de (utilizados en) actividades de financiación </t>
    </r>
    <r>
      <rPr>
        <b/>
        <sz val="9"/>
        <color indexed="9"/>
        <rFont val="Arial"/>
        <family val="2"/>
      </rPr>
      <t>(fin52) (520000)</t>
    </r>
  </si>
  <si>
    <r>
      <t xml:space="preserve">Incremento (disminución) neto de efectivo y equivalentes al efectivo, antes del efecto de los cambios en la tasa de cambio </t>
    </r>
    <r>
      <rPr>
        <b/>
        <sz val="9"/>
        <color indexed="9"/>
        <rFont val="Arial"/>
        <family val="2"/>
      </rPr>
      <t>(EF52) (520000)</t>
    </r>
  </si>
  <si>
    <r>
      <t>Efectos de la variación en la tasa de cambio sobre el efectivo y equivalentes al efectivo</t>
    </r>
    <r>
      <rPr>
        <b/>
        <sz val="9"/>
        <color indexed="22"/>
        <rFont val="Arial"/>
        <family val="2"/>
      </rPr>
      <t xml:space="preserve"> (EF52) (520000)</t>
    </r>
  </si>
  <si>
    <r>
      <t xml:space="preserve">Efectos de la variación en la tasa de cambio sobre el efectivo y equivalentes al efectivo </t>
    </r>
    <r>
      <rPr>
        <sz val="9"/>
        <color indexed="9"/>
        <rFont val="Arial"/>
        <family val="2"/>
      </rPr>
      <t>(EF52) (520000)</t>
    </r>
  </si>
  <si>
    <r>
      <t>Incremento (disminución) neto de efectivo y equivalentes al efectivo</t>
    </r>
    <r>
      <rPr>
        <b/>
        <sz val="9"/>
        <color indexed="9"/>
        <rFont val="Arial"/>
        <family val="2"/>
      </rPr>
      <t xml:space="preserve"> (EF52) (520000)</t>
    </r>
  </si>
  <si>
    <r>
      <t>Efectivo y Equivalente al Efectivo al Inicio del Ejercicio</t>
    </r>
    <r>
      <rPr>
        <sz val="9"/>
        <color indexed="9"/>
        <rFont val="Arial"/>
        <family val="2"/>
      </rPr>
      <t xml:space="preserve"> (EF52) (520000)</t>
    </r>
  </si>
  <si>
    <r>
      <t>Efectivo y Equivalente al Efectivo al Finalizar el Ejercicio</t>
    </r>
    <r>
      <rPr>
        <b/>
        <sz val="9"/>
        <color indexed="9"/>
        <rFont val="Arial"/>
        <family val="2"/>
      </rPr>
      <t xml:space="preserve"> (EF52) (520000)</t>
    </r>
  </si>
  <si>
    <r>
      <t>Incrementos por otras aportaciones de los propietarios</t>
    </r>
    <r>
      <rPr>
        <sz val="9"/>
        <color indexed="9"/>
        <rFont val="Arial"/>
        <family val="2"/>
      </rPr>
      <t xml:space="preserve"> (610000)</t>
    </r>
  </si>
  <si>
    <r>
      <t>Disminución por otras distribuciones a los propietarios</t>
    </r>
    <r>
      <rPr>
        <sz val="9"/>
        <color indexed="9"/>
        <rFont val="Arial"/>
        <family val="2"/>
      </rPr>
      <t>, patrimonio (610000)</t>
    </r>
  </si>
  <si>
    <r>
      <t>Incrementos (disminuciones) por otros cambios</t>
    </r>
    <r>
      <rPr>
        <sz val="9"/>
        <color indexed="9"/>
        <rFont val="Arial"/>
        <family val="2"/>
      </rPr>
      <t>, patrimonio (610000)</t>
    </r>
  </si>
  <si>
    <r>
      <t>Incrementos (disminuciones) por transacciones con acciones propias</t>
    </r>
    <r>
      <rPr>
        <sz val="9"/>
        <color indexed="9"/>
        <rFont val="Arial"/>
        <family val="2"/>
      </rPr>
      <t>, patrimonio (610000)</t>
    </r>
  </si>
  <si>
    <r>
      <t>Incrementos (disminuciones) por cambios las participaciones en la propiedad de subsidiarias que no dan lugar a pérdida de control</t>
    </r>
    <r>
      <rPr>
        <sz val="9"/>
        <color indexed="9"/>
        <rFont val="Arial"/>
        <family val="2"/>
      </rPr>
      <t>, patrimonio (610000)</t>
    </r>
  </si>
  <si>
    <r>
      <t>Incrementos (disminuciones) por transacciones con pagos basados en acciones</t>
    </r>
    <r>
      <rPr>
        <sz val="9"/>
        <color indexed="9"/>
        <rFont val="Arial"/>
        <family val="2"/>
      </rPr>
      <t>, patrimonio (610000)</t>
    </r>
  </si>
  <si>
    <r>
      <t>Patrimonio al comienzo del periodo</t>
    </r>
    <r>
      <rPr>
        <sz val="9"/>
        <color indexed="9"/>
        <rFont val="Arial"/>
        <family val="2"/>
      </rPr>
      <t xml:space="preserve"> (610000)</t>
    </r>
  </si>
  <si>
    <r>
      <t xml:space="preserve">Cambios en el patrimonio </t>
    </r>
    <r>
      <rPr>
        <b/>
        <sz val="9"/>
        <color indexed="22"/>
        <rFont val="Arial"/>
        <family val="2"/>
      </rPr>
      <t>(610000)</t>
    </r>
  </si>
  <si>
    <r>
      <t>Resultado integral</t>
    </r>
    <r>
      <rPr>
        <sz val="9"/>
        <color indexed="9"/>
        <rFont val="Arial"/>
        <family val="2"/>
      </rPr>
      <t xml:space="preserve"> (610000)</t>
    </r>
  </si>
  <si>
    <r>
      <t>Ganancia (pérdida)</t>
    </r>
    <r>
      <rPr>
        <sz val="9"/>
        <color indexed="9"/>
        <rFont val="Arial"/>
        <family val="2"/>
      </rPr>
      <t xml:space="preserve"> (610000)</t>
    </r>
  </si>
  <si>
    <r>
      <t xml:space="preserve">Otro resultado integral </t>
    </r>
    <r>
      <rPr>
        <sz val="9"/>
        <color indexed="9"/>
        <rFont val="Arial"/>
        <family val="2"/>
      </rPr>
      <t>(610000)</t>
    </r>
  </si>
  <si>
    <r>
      <t xml:space="preserve">Resultado integral total </t>
    </r>
    <r>
      <rPr>
        <sz val="9"/>
        <color indexed="9"/>
        <rFont val="Arial"/>
        <family val="2"/>
      </rPr>
      <t>(610000)</t>
    </r>
  </si>
  <si>
    <r>
      <t>Emisión de patrimonio</t>
    </r>
    <r>
      <rPr>
        <sz val="9"/>
        <color indexed="9"/>
        <rFont val="Arial"/>
        <family val="2"/>
      </rPr>
      <t xml:space="preserve"> (610000)</t>
    </r>
  </si>
  <si>
    <r>
      <t>Dividendos reconocidos como distribuciones a los propietarios</t>
    </r>
    <r>
      <rPr>
        <sz val="9"/>
        <color indexed="9"/>
        <rFont val="Arial"/>
        <family val="2"/>
      </rPr>
      <t xml:space="preserve"> (610000)</t>
    </r>
  </si>
  <si>
    <r>
      <t>Total incremento (disminución) en el patrimonio</t>
    </r>
    <r>
      <rPr>
        <b/>
        <sz val="9"/>
        <color indexed="9"/>
        <rFont val="Arial"/>
        <family val="2"/>
      </rPr>
      <t xml:space="preserve"> (610000)</t>
    </r>
  </si>
  <si>
    <r>
      <t>Patrimonio al final del periodo</t>
    </r>
    <r>
      <rPr>
        <sz val="9"/>
        <color indexed="9"/>
        <rFont val="Arial"/>
        <family val="2"/>
      </rPr>
      <t xml:space="preserve"> (610000)</t>
    </r>
  </si>
  <si>
    <r>
      <t>Otras ganancias (pérdidas)</t>
    </r>
    <r>
      <rPr>
        <sz val="9"/>
        <color indexed="9"/>
        <rFont val="Arial"/>
        <family val="2"/>
      </rPr>
      <t xml:space="preserve"> (310000)</t>
    </r>
  </si>
  <si>
    <r>
      <t>Estado de Resultados Integral por servicios</t>
    </r>
    <r>
      <rPr>
        <b/>
        <sz val="9"/>
        <color indexed="22"/>
        <rFont val="Arial"/>
        <family val="2"/>
      </rPr>
      <t xml:space="preserve"> (310000)</t>
    </r>
  </si>
  <si>
    <r>
      <t xml:space="preserve">Ingresos de actividades ordinarias </t>
    </r>
    <r>
      <rPr>
        <sz val="9"/>
        <color indexed="9"/>
        <rFont val="Arial"/>
        <family val="2"/>
      </rPr>
      <t>(310000)</t>
    </r>
  </si>
  <si>
    <r>
      <t>Costo de ventas</t>
    </r>
    <r>
      <rPr>
        <sz val="9"/>
        <color indexed="9"/>
        <rFont val="Arial"/>
        <family val="2"/>
      </rPr>
      <t xml:space="preserve"> (310000)</t>
    </r>
  </si>
  <si>
    <r>
      <t xml:space="preserve">Ganancia Bruta </t>
    </r>
    <r>
      <rPr>
        <b/>
        <sz val="9"/>
        <color indexed="9"/>
        <rFont val="Arial"/>
        <family val="2"/>
      </rPr>
      <t>(310000)</t>
    </r>
  </si>
  <si>
    <r>
      <t>Otros ingresos</t>
    </r>
    <r>
      <rPr>
        <sz val="9"/>
        <color indexed="9"/>
        <rFont val="Arial"/>
        <family val="2"/>
      </rPr>
      <t xml:space="preserve"> (310000)</t>
    </r>
  </si>
  <si>
    <r>
      <t>Costos de distribución</t>
    </r>
    <r>
      <rPr>
        <sz val="9"/>
        <color indexed="9"/>
        <rFont val="Arial"/>
        <family val="2"/>
      </rPr>
      <t xml:space="preserve"> (310000)</t>
    </r>
  </si>
  <si>
    <r>
      <t xml:space="preserve">Gastos de administración </t>
    </r>
    <r>
      <rPr>
        <sz val="9"/>
        <color indexed="9"/>
        <rFont val="Arial"/>
        <family val="2"/>
      </rPr>
      <t>(310000)</t>
    </r>
  </si>
  <si>
    <r>
      <t>Otros gastos</t>
    </r>
    <r>
      <rPr>
        <sz val="9"/>
        <color indexed="9"/>
        <rFont val="Arial"/>
        <family val="2"/>
      </rPr>
      <t xml:space="preserve"> (310000)</t>
    </r>
  </si>
  <si>
    <r>
      <t>Ingresos financieros</t>
    </r>
    <r>
      <rPr>
        <sz val="9"/>
        <color indexed="9"/>
        <rFont val="Arial"/>
        <family val="2"/>
      </rPr>
      <t xml:space="preserve"> (310000)</t>
    </r>
  </si>
  <si>
    <r>
      <t>Costos financieros</t>
    </r>
    <r>
      <rPr>
        <sz val="9"/>
        <color indexed="9"/>
        <rFont val="Arial"/>
        <family val="2"/>
      </rPr>
      <t xml:space="preserve"> (310000)</t>
    </r>
  </si>
  <si>
    <r>
      <t xml:space="preserve">Participación en las ganancias (pérdidas) de asociadas y negocios conjuntos que se contabilicen utilizando el método de la participación </t>
    </r>
    <r>
      <rPr>
        <sz val="9"/>
        <color indexed="9"/>
        <rFont val="Arial"/>
        <family val="2"/>
      </rPr>
      <t>(310000)</t>
    </r>
  </si>
  <si>
    <r>
      <t>Ganancia (pérdida), antes de Impuestos</t>
    </r>
    <r>
      <rPr>
        <b/>
        <sz val="9"/>
        <color indexed="9"/>
        <rFont val="Arial"/>
        <family val="2"/>
      </rPr>
      <t xml:space="preserve"> (310000)</t>
    </r>
  </si>
  <si>
    <r>
      <t xml:space="preserve">Ganancia (pérdida) procedente de operaciones continuadas </t>
    </r>
    <r>
      <rPr>
        <b/>
        <sz val="9"/>
        <color indexed="9"/>
        <rFont val="Arial"/>
        <family val="2"/>
      </rPr>
      <t>(310000)</t>
    </r>
  </si>
  <si>
    <r>
      <t>Ganancia (pérdida) procedente de operaciones discontinuadas</t>
    </r>
    <r>
      <rPr>
        <sz val="9"/>
        <color indexed="9"/>
        <rFont val="Arial"/>
        <family val="2"/>
      </rPr>
      <t xml:space="preserve">  (310000)</t>
    </r>
  </si>
  <si>
    <r>
      <t>GANANCIA (PÉRDIDA)</t>
    </r>
    <r>
      <rPr>
        <b/>
        <sz val="11"/>
        <color indexed="9"/>
        <rFont val="Arial"/>
        <family val="2"/>
      </rPr>
      <t xml:space="preserve"> (310000)</t>
    </r>
  </si>
  <si>
    <r>
      <t>RESULTADO INTEGRAL TOTAL</t>
    </r>
    <r>
      <rPr>
        <b/>
        <sz val="11"/>
        <color indexed="9"/>
        <rFont val="Arial"/>
        <family val="2"/>
      </rPr>
      <t xml:space="preserve"> (310000)</t>
    </r>
  </si>
  <si>
    <t>--Nota [800200]--</t>
  </si>
  <si>
    <r>
      <t>Ingresos de actividades ordinarias</t>
    </r>
    <r>
      <rPr>
        <b/>
        <sz val="9"/>
        <color indexed="22"/>
        <rFont val="Arial"/>
        <family val="2"/>
      </rPr>
      <t xml:space="preserve"> (800200)</t>
    </r>
  </si>
  <si>
    <r>
      <t xml:space="preserve">Ingresos de actividades ordinarias procedentes de la venta de bienes </t>
    </r>
    <r>
      <rPr>
        <sz val="9"/>
        <color indexed="9"/>
        <rFont val="Arial"/>
        <family val="2"/>
      </rPr>
      <t>(800200)</t>
    </r>
  </si>
  <si>
    <r>
      <t xml:space="preserve">Ingresos de actividades ordinarias procedentes de la prestación de servicios </t>
    </r>
    <r>
      <rPr>
        <sz val="9"/>
        <color indexed="9"/>
        <rFont val="Arial"/>
        <family val="2"/>
      </rPr>
      <t>(800200)</t>
    </r>
  </si>
  <si>
    <r>
      <t>Ingresos de actividades ordinarias procedentes de contratos de construcción</t>
    </r>
    <r>
      <rPr>
        <sz val="9"/>
        <color indexed="9"/>
        <rFont val="Arial"/>
        <family val="2"/>
      </rPr>
      <t xml:space="preserve"> (800200)</t>
    </r>
  </si>
  <si>
    <r>
      <t xml:space="preserve">Ingresos por regalías </t>
    </r>
    <r>
      <rPr>
        <sz val="9"/>
        <color indexed="9"/>
        <rFont val="Arial"/>
        <family val="2"/>
      </rPr>
      <t>(800200)</t>
    </r>
  </si>
  <si>
    <r>
      <t xml:space="preserve">Ingresos por intereses </t>
    </r>
    <r>
      <rPr>
        <sz val="9"/>
        <color indexed="9"/>
        <rFont val="Arial"/>
        <family val="2"/>
      </rPr>
      <t>(800200)</t>
    </r>
  </si>
  <si>
    <r>
      <t xml:space="preserve">Ingreso por dividendo </t>
    </r>
    <r>
      <rPr>
        <sz val="9"/>
        <color indexed="9"/>
        <rFont val="Arial"/>
        <family val="2"/>
      </rPr>
      <t>(800200)</t>
    </r>
  </si>
  <si>
    <r>
      <rPr>
        <b/>
        <sz val="9"/>
        <rFont val="Arial"/>
        <family val="2"/>
      </rPr>
      <t xml:space="preserve">Total de ingresos de actividades ordinarias </t>
    </r>
    <r>
      <rPr>
        <b/>
        <sz val="9"/>
        <color indexed="9"/>
        <rFont val="Arial"/>
        <family val="2"/>
      </rPr>
      <t>(800200)</t>
    </r>
  </si>
  <si>
    <r>
      <t xml:space="preserve">Otros ingresos de actividades ordinarias </t>
    </r>
    <r>
      <rPr>
        <sz val="9"/>
        <color indexed="9"/>
        <rFont val="Arial"/>
        <family val="2"/>
      </rPr>
      <t>(800200)</t>
    </r>
  </si>
  <si>
    <r>
      <t xml:space="preserve">Clases de gasto de beneficios a los empleados </t>
    </r>
    <r>
      <rPr>
        <b/>
        <sz val="9"/>
        <color indexed="22"/>
        <rFont val="Arial"/>
        <family val="2"/>
      </rPr>
      <t>(800200)</t>
    </r>
  </si>
  <si>
    <r>
      <t xml:space="preserve">Sueldos y salarios </t>
    </r>
    <r>
      <rPr>
        <sz val="9"/>
        <color indexed="9"/>
        <rFont val="Arial"/>
        <family val="2"/>
      </rPr>
      <t>(800200)</t>
    </r>
  </si>
  <si>
    <r>
      <t xml:space="preserve">Aportaciones a la seguridad social </t>
    </r>
    <r>
      <rPr>
        <sz val="9"/>
        <color indexed="9"/>
        <rFont val="Arial"/>
        <family val="2"/>
      </rPr>
      <t>(800200)</t>
    </r>
  </si>
  <si>
    <r>
      <t xml:space="preserve">Otros beneficios a los empleados a corto plazo </t>
    </r>
    <r>
      <rPr>
        <sz val="9"/>
        <color indexed="9"/>
        <rFont val="Arial"/>
        <family val="2"/>
      </rPr>
      <t>(800200)</t>
    </r>
  </si>
  <si>
    <r>
      <t xml:space="preserve">Gastos por beneficios post-empleo, planes de aportaciones definidas </t>
    </r>
    <r>
      <rPr>
        <sz val="9"/>
        <color indexed="9"/>
        <rFont val="Arial"/>
        <family val="2"/>
      </rPr>
      <t>(800200)</t>
    </r>
  </si>
  <si>
    <r>
      <t xml:space="preserve">Gastos por beneficios post-empleo, planes de beneficios definidos </t>
    </r>
    <r>
      <rPr>
        <sz val="9"/>
        <color indexed="9"/>
        <rFont val="Arial"/>
        <family val="2"/>
      </rPr>
      <t>(800200)</t>
    </r>
  </si>
  <si>
    <r>
      <t xml:space="preserve">Gastos por beneficios de terminación </t>
    </r>
    <r>
      <rPr>
        <sz val="9"/>
        <color indexed="9"/>
        <rFont val="Arial"/>
        <family val="2"/>
      </rPr>
      <t>(800200)</t>
    </r>
  </si>
  <si>
    <r>
      <t xml:space="preserve">Otros beneficios a los empleados a largo plazo </t>
    </r>
    <r>
      <rPr>
        <sz val="9"/>
        <color indexed="9"/>
        <rFont val="Arial"/>
        <family val="2"/>
      </rPr>
      <t>(800200)</t>
    </r>
  </si>
  <si>
    <r>
      <t xml:space="preserve">Otros gastos de personal </t>
    </r>
    <r>
      <rPr>
        <sz val="9"/>
        <color indexed="9"/>
        <rFont val="Arial"/>
        <family val="2"/>
      </rPr>
      <t>(800200)</t>
    </r>
  </si>
  <si>
    <r>
      <t xml:space="preserve">Total de gastos por beneficios a los empleados </t>
    </r>
    <r>
      <rPr>
        <b/>
        <sz val="9"/>
        <color indexed="9"/>
        <rFont val="Arial"/>
        <family val="2"/>
      </rPr>
      <t>(800200)</t>
    </r>
  </si>
  <si>
    <t>--Nota [810000]--</t>
  </si>
  <si>
    <t>--Nota [811000]--</t>
  </si>
  <si>
    <t>Explicación de la razón por la que es impracticable determinar importes por correcciones relacionadascon errores de periodos anteriores</t>
  </si>
  <si>
    <t>--Nota [815000]--</t>
  </si>
  <si>
    <t>--Nota [816000]--</t>
  </si>
  <si>
    <t>--Nota [817000]--</t>
  </si>
  <si>
    <t>- 01 -</t>
  </si>
  <si>
    <t>- 02 -</t>
  </si>
  <si>
    <t>--Nota [818000]--</t>
  </si>
  <si>
    <t>-01-</t>
  </si>
  <si>
    <t>-03-</t>
  </si>
  <si>
    <t>-02-</t>
  </si>
  <si>
    <t>-09-</t>
  </si>
  <si>
    <t>-08-</t>
  </si>
  <si>
    <t>-07-</t>
  </si>
  <si>
    <t>-06-</t>
  </si>
  <si>
    <t>-05-</t>
  </si>
  <si>
    <t>-04-</t>
  </si>
  <si>
    <t>--Nota [819100]--</t>
  </si>
  <si>
    <t>Información a revelar sobre información comparativa preparada de conformidad con PCGA anteriores [Texto]</t>
  </si>
  <si>
    <t>Información a revelar sobre información comparativa preparada de conformidad con PCGA anteriores [Partidas]</t>
  </si>
  <si>
    <t>--Nota [822100]--</t>
  </si>
  <si>
    <t>Información detallada a revelar sobre propiedades, planta y equipo</t>
  </si>
  <si>
    <t>-10-</t>
  </si>
  <si>
    <t>-11-</t>
  </si>
  <si>
    <t>-12-</t>
  </si>
  <si>
    <t>-13-</t>
  </si>
  <si>
    <t>-14-</t>
  </si>
  <si>
    <t>-15-</t>
  </si>
  <si>
    <t>--Nota [822390]--</t>
  </si>
  <si>
    <t>--Nota [823180]--</t>
  </si>
  <si>
    <t>--Nota [825100]--</t>
  </si>
  <si>
    <t>--Nota [825480]--</t>
  </si>
  <si>
    <t>--Nota [825900]--</t>
  </si>
  <si>
    <t>--Nota [826380]--</t>
  </si>
  <si>
    <t>--Nota [827570]--</t>
  </si>
  <si>
    <t>--Nota [831110]--</t>
  </si>
  <si>
    <r>
      <t>Descripción de las políticas contables para el reconocimiento de ingresos de actividades ordinarias [Texto]</t>
    </r>
    <r>
      <rPr>
        <sz val="10"/>
        <color indexed="22"/>
        <rFont val="Arial"/>
        <family val="2"/>
      </rPr>
      <t xml:space="preserve"> (831110)</t>
    </r>
  </si>
  <si>
    <t>--Nota [831400]--</t>
  </si>
  <si>
    <t>--Nota [831710]--</t>
  </si>
  <si>
    <t>Importe bruto debido por los clientes por contratos de construcción como activo</t>
  </si>
  <si>
    <t>Importe bruto debido a los clientes por contratos de construcción como pasivo</t>
  </si>
  <si>
    <t>Ingresos de actividades ordinarias procedentes de contratos de construcción</t>
  </si>
  <si>
    <t>--Nota [832410]--</t>
  </si>
  <si>
    <r>
      <t>Descripción de la naturaleza de los estados financieros</t>
    </r>
    <r>
      <rPr>
        <sz val="10"/>
        <color indexed="22"/>
        <rFont val="Arial"/>
        <family val="2"/>
      </rPr>
      <t xml:space="preserve"> (110000)</t>
    </r>
  </si>
  <si>
    <r>
      <t>Nombre de la entidad que informa u otras formas de identificación</t>
    </r>
    <r>
      <rPr>
        <sz val="10"/>
        <color indexed="22"/>
        <rFont val="Arial"/>
        <family val="2"/>
      </rPr>
      <t xml:space="preserve"> (110000)</t>
    </r>
  </si>
  <si>
    <r>
      <t xml:space="preserve">Identificación de la Empresa (ID) </t>
    </r>
    <r>
      <rPr>
        <sz val="10"/>
        <color indexed="22"/>
        <rFont val="Arial"/>
        <family val="2"/>
      </rPr>
      <t>(110000)</t>
    </r>
  </si>
  <si>
    <r>
      <t xml:space="preserve">Explicación del cambio en el nombre de la entidad que informa u otras formas de identificación desde el final del periodo sobre el que se informa precedente </t>
    </r>
    <r>
      <rPr>
        <sz val="10"/>
        <color indexed="22"/>
        <rFont val="Arial"/>
        <family val="2"/>
      </rPr>
      <t>(110000)</t>
    </r>
  </si>
  <si>
    <r>
      <t xml:space="preserve">Fecha de cierre del periodo sobre el que se informa </t>
    </r>
    <r>
      <rPr>
        <sz val="10"/>
        <color indexed="22"/>
        <rFont val="Arial"/>
        <family val="2"/>
      </rPr>
      <t>(110000)</t>
    </r>
  </si>
  <si>
    <r>
      <t xml:space="preserve">Periodo cubierto por los estados financieros </t>
    </r>
    <r>
      <rPr>
        <sz val="10"/>
        <color indexed="22"/>
        <rFont val="Arial"/>
        <family val="2"/>
      </rPr>
      <t>(110000)</t>
    </r>
  </si>
  <si>
    <r>
      <t xml:space="preserve">Descripción de la moneda de presentación </t>
    </r>
    <r>
      <rPr>
        <sz val="10"/>
        <color indexed="22"/>
        <rFont val="Arial"/>
        <family val="2"/>
      </rPr>
      <t>(110000)</t>
    </r>
  </si>
  <si>
    <r>
      <t xml:space="preserve">Grado de redondeo utilizado en los estados financieros </t>
    </r>
    <r>
      <rPr>
        <sz val="10"/>
        <color indexed="22"/>
        <rFont val="Arial"/>
        <family val="2"/>
      </rPr>
      <t>(110000)</t>
    </r>
  </si>
  <si>
    <t>--Nota [832600]--</t>
  </si>
  <si>
    <t>--Nota [834120]--</t>
  </si>
  <si>
    <t>--Nota [834480]--</t>
  </si>
  <si>
    <t>--Nota [835110]--</t>
  </si>
  <si>
    <t>--Nota [842000]--</t>
  </si>
  <si>
    <t>Ganancias (pérdidas) de cambio en moneda extranjera</t>
  </si>
  <si>
    <t>Reserva de diferencias de cambio por conversión</t>
  </si>
  <si>
    <t>--Nota [851100]--</t>
  </si>
  <si>
    <t>--Nota [861200]--</t>
  </si>
  <si>
    <t>&lt;xbrli:unit id="acciones"&gt;
&lt;xbrli:measure&gt;xbrli:</t>
  </si>
  <si>
    <t>shares</t>
  </si>
  <si>
    <t>Entity7</t>
  </si>
  <si>
    <t>acciones</t>
  </si>
  <si>
    <t>Inventarios (corrientes)</t>
  </si>
  <si>
    <t>Activos por impuestos corrientes (corrientes)</t>
  </si>
  <si>
    <t>Otros activos financieros (corrientes)</t>
  </si>
  <si>
    <t>Otros activos no financieros (corrientes)</t>
  </si>
  <si>
    <t>Activos biológicos corrientes, al costo menos depreciación acumulada y deterioro de valor</t>
  </si>
  <si>
    <t>Activos biológicos corrientes, al valor razonable</t>
  </si>
  <si>
    <t>Inversiones en asociadas</t>
  </si>
  <si>
    <t>Inversiones en negocios conjuntos</t>
  </si>
  <si>
    <t>Activos biológicos no corrientes, al costo menos depreciación acumulada y deterioro de valor</t>
  </si>
  <si>
    <t>Activos biológicos no corrientes, al valor razonable</t>
  </si>
  <si>
    <r>
      <t xml:space="preserve">Cuentas comerciales por cobrar y otras cuentas por cobrar corrientes </t>
    </r>
    <r>
      <rPr>
        <sz val="9"/>
        <color indexed="9"/>
        <rFont val="Arial"/>
        <family val="2"/>
      </rPr>
      <t>(210000)</t>
    </r>
  </si>
  <si>
    <t>Total Provisiones no corrientes</t>
  </si>
  <si>
    <t>Total Provisiones corrientes</t>
  </si>
  <si>
    <t>Préstamos corrientes</t>
  </si>
  <si>
    <t>Parte corriente de préstamos no corrientes</t>
  </si>
  <si>
    <t>Parte no corriente de préstamos no corrientes</t>
  </si>
  <si>
    <r>
      <t>Ingreso (gasto) por impuestos</t>
    </r>
    <r>
      <rPr>
        <sz val="9"/>
        <color indexed="9"/>
        <rFont val="Arial"/>
        <family val="2"/>
      </rPr>
      <t xml:space="preserve"> (310000)</t>
    </r>
  </si>
  <si>
    <t>Componentes de otro resultado integral, neto de impuestos</t>
  </si>
  <si>
    <t>Otro resultado integral, neto de impuestos, diferencias de cambio por conversión</t>
  </si>
  <si>
    <t>Otro resultado integral, neto de impuestos, coberturas del flujo de efectivo</t>
  </si>
  <si>
    <t>Otro resultado integral, neto de impuestos, ganancias (pérdidas) actuariales por planes de beneficios definidos</t>
  </si>
  <si>
    <t>Participación de otro resultado integral de asociadas y negocios conjuntos contabilizados utilizando el método de la participación, neto de impuestos</t>
  </si>
  <si>
    <t>Total Otro Resultado Integral</t>
  </si>
  <si>
    <r>
      <t xml:space="preserve">RESULTADO DEL PERIODO </t>
    </r>
    <r>
      <rPr>
        <b/>
        <sz val="11"/>
        <color indexed="9"/>
        <rFont val="Arial"/>
        <family val="2"/>
      </rPr>
      <t>(310000)</t>
    </r>
  </si>
  <si>
    <r>
      <t xml:space="preserve">Ajustes por gastos por impuestos a las ganancias no monetarios </t>
    </r>
    <r>
      <rPr>
        <sz val="9"/>
        <color indexed="9"/>
        <rFont val="Arial"/>
        <family val="2"/>
      </rPr>
      <t>(op52) (520000)</t>
    </r>
  </si>
  <si>
    <r>
      <t xml:space="preserve">Ajustes por costos financieros no monetarios </t>
    </r>
    <r>
      <rPr>
        <sz val="9"/>
        <color indexed="9"/>
        <rFont val="Arial"/>
        <family val="2"/>
      </rPr>
      <t>(op52) (520000)</t>
    </r>
  </si>
  <si>
    <r>
      <t>Ajustes por participaciones no controladoras</t>
    </r>
    <r>
      <rPr>
        <sz val="9"/>
        <color indexed="9"/>
        <rFont val="Arial"/>
        <family val="2"/>
      </rPr>
      <t xml:space="preserve"> (op52) (520000)</t>
    </r>
  </si>
  <si>
    <r>
      <t>Ajustes por gastos (ingresos) acumulados o devengados pendientes de pagar (o cobrar)</t>
    </r>
    <r>
      <rPr>
        <sz val="9"/>
        <color indexed="9"/>
        <rFont val="Arial"/>
        <family val="2"/>
      </rPr>
      <t xml:space="preserve"> (op52) (520000)</t>
    </r>
  </si>
  <si>
    <r>
      <t>Ajustes por gasto por impuestos a las ganancias</t>
    </r>
    <r>
      <rPr>
        <sz val="9"/>
        <color indexed="9"/>
        <rFont val="Arial"/>
        <family val="2"/>
      </rPr>
      <t xml:space="preserve"> (op52) (520000)</t>
    </r>
  </si>
  <si>
    <r>
      <t>Ajustes por costos financieros</t>
    </r>
    <r>
      <rPr>
        <sz val="9"/>
        <color indexed="9"/>
        <rFont val="Arial"/>
        <family val="2"/>
      </rPr>
      <t xml:space="preserve"> (op52) (520000)</t>
    </r>
  </si>
  <si>
    <t>Prima de Emisión</t>
  </si>
  <si>
    <t>Otras Reservas</t>
  </si>
  <si>
    <t>Participaciones en negocios conjuntos</t>
  </si>
  <si>
    <r>
      <t xml:space="preserve">Descripción de las políticas contables para inversiones en asociadas [Texto] </t>
    </r>
    <r>
      <rPr>
        <sz val="10"/>
        <color indexed="22"/>
        <rFont val="Arial"/>
        <family val="2"/>
      </rPr>
      <t>(825600)</t>
    </r>
  </si>
  <si>
    <r>
      <t xml:space="preserve">Inversiones en asociadas </t>
    </r>
    <r>
      <rPr>
        <sz val="9"/>
        <color indexed="9"/>
        <rFont val="Arial"/>
        <family val="2"/>
      </rPr>
      <t>(825600)</t>
    </r>
  </si>
  <si>
    <r>
      <t xml:space="preserve">Dividendos y otras distribuciones procedentes de asociadas contabilizados por el modelo del costo reconocidos como ingresos </t>
    </r>
    <r>
      <rPr>
        <sz val="9"/>
        <color indexed="9"/>
        <rFont val="Arial"/>
        <family val="2"/>
      </rPr>
      <t>(825600)</t>
    </r>
  </si>
  <si>
    <r>
      <t xml:space="preserve">Participación en ganancias (pérdidas) de asociadas contabilizadas utilizando el método de la participación </t>
    </r>
    <r>
      <rPr>
        <sz val="9"/>
        <color indexed="9"/>
        <rFont val="Arial"/>
        <family val="2"/>
      </rPr>
      <t>(825600)</t>
    </r>
  </si>
  <si>
    <r>
      <t xml:space="preserve">Valor razonable de inversiones en asociadas para las que existen precios de mercado cotizados </t>
    </r>
    <r>
      <rPr>
        <sz val="9"/>
        <color indexed="9"/>
        <rFont val="Arial"/>
        <family val="2"/>
      </rPr>
      <t>(825600)</t>
    </r>
  </si>
  <si>
    <r>
      <t xml:space="preserve">Participación en ganancias (pérdidas) de operaciones discontinuadas de asociadas contabilizadas utilizando el método de la participación </t>
    </r>
    <r>
      <rPr>
        <sz val="9"/>
        <color indexed="9"/>
        <rFont val="Arial"/>
        <family val="2"/>
      </rPr>
      <t>(825600)</t>
    </r>
  </si>
  <si>
    <r>
      <t xml:space="preserve">Compromisos en relación con negocios conjuntos </t>
    </r>
    <r>
      <rPr>
        <sz val="9"/>
        <color indexed="9"/>
        <rFont val="Arial"/>
        <family val="2"/>
      </rPr>
      <t>(825500)</t>
    </r>
  </si>
  <si>
    <r>
      <t xml:space="preserve">Participación en las ganancias (pérdidas) de negocios conjuntos contabilizados utilizando el método de la participación </t>
    </r>
    <r>
      <rPr>
        <sz val="9"/>
        <color indexed="9"/>
        <rFont val="Arial"/>
        <family val="2"/>
      </rPr>
      <t>(825500)</t>
    </r>
  </si>
  <si>
    <r>
      <t xml:space="preserve">Participación en las ganancias (pérdidas) de operaciones discontinuadas de negocios conjuntos contabilizados utilizando el método de la participación </t>
    </r>
    <r>
      <rPr>
        <sz val="9"/>
        <color indexed="9"/>
        <rFont val="Arial"/>
        <family val="2"/>
      </rPr>
      <t>(825500)</t>
    </r>
  </si>
  <si>
    <r>
      <t xml:space="preserve">Inversiones en negocios conjuntos </t>
    </r>
    <r>
      <rPr>
        <sz val="9"/>
        <color indexed="9"/>
        <rFont val="Arial"/>
        <family val="2"/>
      </rPr>
      <t>(825500)</t>
    </r>
  </si>
  <si>
    <r>
      <t xml:space="preserve">Valor razonable de inversiones en negocios conjuntos para las que existen precios de mercado cotizados </t>
    </r>
    <r>
      <rPr>
        <sz val="9"/>
        <color indexed="9"/>
        <rFont val="Arial"/>
        <family val="2"/>
      </rPr>
      <t>(825500)</t>
    </r>
  </si>
  <si>
    <r>
      <t xml:space="preserve">Descripción de las políticas contables para inversiones en negocios conjuntos                  [Texto] </t>
    </r>
    <r>
      <rPr>
        <sz val="10"/>
        <color indexed="22"/>
        <rFont val="Arial"/>
        <family val="2"/>
      </rPr>
      <t>(825500)</t>
    </r>
  </si>
  <si>
    <r>
      <t xml:space="preserve">Propiedades de inversión cuyo valor razonable no puede medirse con fiabilidad sin costo o esfuerzo indebido sobre la hipótesis de negocio en marcha  </t>
    </r>
    <r>
      <rPr>
        <sz val="9"/>
        <color indexed="9"/>
        <rFont val="Arial"/>
        <family val="2"/>
      </rPr>
      <t>(800100)</t>
    </r>
  </si>
  <si>
    <r>
      <t xml:space="preserve">Acuerdos de concesión de servicios, clasificados como activos intangibles  </t>
    </r>
    <r>
      <rPr>
        <sz val="9"/>
        <color indexed="9"/>
        <rFont val="Arial"/>
        <family val="2"/>
      </rPr>
      <t>(800100)</t>
    </r>
  </si>
  <si>
    <t>Inventarios corrientes mantenidos para la venta</t>
  </si>
  <si>
    <r>
      <t xml:space="preserve">Materiales y suministros corrientes a consumir en procesos de producción o prestación de servicios  </t>
    </r>
    <r>
      <rPr>
        <sz val="9"/>
        <color indexed="9"/>
        <rFont val="Arial"/>
        <family val="2"/>
      </rPr>
      <t>(800100)</t>
    </r>
  </si>
  <si>
    <r>
      <t xml:space="preserve">Cuentas por cobrar a cargo de terceros  </t>
    </r>
    <r>
      <rPr>
        <sz val="9"/>
        <color indexed="9"/>
        <rFont val="Arial"/>
        <family val="2"/>
      </rPr>
      <t>(800100_3)</t>
    </r>
  </si>
  <si>
    <r>
      <t xml:space="preserve">Cuentas por cobrar a cargo de partes relacionadas  </t>
    </r>
    <r>
      <rPr>
        <sz val="9"/>
        <color indexed="9"/>
        <rFont val="Arial"/>
        <family val="2"/>
      </rPr>
      <t>(800100_3)</t>
    </r>
  </si>
  <si>
    <r>
      <t xml:space="preserve">Cuentas por cobrar que surgen de ingresos acumulados o devengados todavía no facturados  </t>
    </r>
    <r>
      <rPr>
        <sz val="9"/>
        <color indexed="9"/>
        <rFont val="Arial"/>
        <family val="2"/>
      </rPr>
      <t>(800100_3)</t>
    </r>
  </si>
  <si>
    <r>
      <t xml:space="preserve">Cuentas por cobrar corrientes que surgen de ingresos acumulados o devengados todavía no facturados  </t>
    </r>
    <r>
      <rPr>
        <sz val="9"/>
        <color indexed="9"/>
        <rFont val="Arial"/>
        <family val="2"/>
      </rPr>
      <t>(800100_2)</t>
    </r>
  </si>
  <si>
    <r>
      <t xml:space="preserve">Cuentas por cobrar corrientes a terceros  </t>
    </r>
    <r>
      <rPr>
        <sz val="9"/>
        <color indexed="9"/>
        <rFont val="Arial"/>
        <family val="2"/>
      </rPr>
      <t>(800100_2)</t>
    </r>
  </si>
  <si>
    <r>
      <t xml:space="preserve">Cuentas por cobrar corrientes a partes relacionadas  </t>
    </r>
    <r>
      <rPr>
        <sz val="9"/>
        <color indexed="9"/>
        <rFont val="Arial"/>
        <family val="2"/>
      </rPr>
      <t>(800100_2)</t>
    </r>
  </si>
  <si>
    <r>
      <t xml:space="preserve">Cuentas por cobrar no corrientes que surgen de ingresos acumulados (devengados) pendientes de facturar  </t>
    </r>
    <r>
      <rPr>
        <sz val="9"/>
        <color indexed="9"/>
        <rFont val="Arial"/>
        <family val="2"/>
      </rPr>
      <t>(800100_1)</t>
    </r>
  </si>
  <si>
    <r>
      <t xml:space="preserve">Cuentas por cobrar no corrientes debidas por terceros  </t>
    </r>
    <r>
      <rPr>
        <sz val="9"/>
        <color indexed="9"/>
        <rFont val="Arial"/>
        <family val="2"/>
      </rPr>
      <t>(800100_1)</t>
    </r>
  </si>
  <si>
    <r>
      <t xml:space="preserve">Cuentas por cobrar no corrientes debidas por partes relacionadas  </t>
    </r>
    <r>
      <rPr>
        <sz val="9"/>
        <color indexed="9"/>
        <rFont val="Arial"/>
        <family val="2"/>
      </rPr>
      <t>(800100_1)</t>
    </r>
  </si>
  <si>
    <r>
      <t>Categorías de activos financieros no corrientes y pasivos financieros no corrientes</t>
    </r>
    <r>
      <rPr>
        <b/>
        <sz val="9"/>
        <color indexed="22"/>
        <rFont val="Arial"/>
        <family val="2"/>
      </rPr>
      <t xml:space="preserve"> (800100_1)</t>
    </r>
  </si>
  <si>
    <r>
      <t xml:space="preserve">Categorías de activos financieros corrientes y pasivos financieros corrientes </t>
    </r>
    <r>
      <rPr>
        <b/>
        <sz val="9"/>
        <color indexed="22"/>
        <rFont val="Arial"/>
        <family val="2"/>
      </rPr>
      <t>(800100_2)</t>
    </r>
  </si>
  <si>
    <r>
      <t xml:space="preserve">Categorías de activos financieros y pasivos financieros </t>
    </r>
    <r>
      <rPr>
        <b/>
        <sz val="9"/>
        <color indexed="22"/>
        <rFont val="Arial"/>
        <family val="2"/>
      </rPr>
      <t>(800100_3)</t>
    </r>
  </si>
  <si>
    <r>
      <t xml:space="preserve">Activos financieros no corrientes al valor razonable con cambios en resultados </t>
    </r>
    <r>
      <rPr>
        <sz val="9"/>
        <color indexed="9"/>
        <rFont val="Arial"/>
        <family val="2"/>
      </rPr>
      <t>(800100_1)</t>
    </r>
  </si>
  <si>
    <r>
      <t xml:space="preserve">Activos financieros no corrientes que son instrumentos de deuda, al costo amortizado </t>
    </r>
    <r>
      <rPr>
        <sz val="9"/>
        <color indexed="9"/>
        <rFont val="Arial"/>
        <family val="2"/>
      </rPr>
      <t>(800100_1)</t>
    </r>
  </si>
  <si>
    <r>
      <t xml:space="preserve">Activos financieros no corrientes que son instrumentos de patrimonio, al costo </t>
    </r>
    <r>
      <rPr>
        <sz val="9"/>
        <color indexed="9"/>
        <rFont val="Arial"/>
        <family val="2"/>
      </rPr>
      <t>(800100_1)</t>
    </r>
  </si>
  <si>
    <r>
      <t xml:space="preserve">Pasivos financieros no corrientes al valor razonable con cambios en resultados </t>
    </r>
    <r>
      <rPr>
        <sz val="9"/>
        <color indexed="9"/>
        <rFont val="Arial"/>
        <family val="2"/>
      </rPr>
      <t>(800100_1)</t>
    </r>
  </si>
  <si>
    <r>
      <t xml:space="preserve">Pasivos financieros no corrientes al costo amortizado </t>
    </r>
    <r>
      <rPr>
        <sz val="9"/>
        <color indexed="9"/>
        <rFont val="Arial"/>
        <family val="2"/>
      </rPr>
      <t>(800100_1)</t>
    </r>
  </si>
  <si>
    <r>
      <t xml:space="preserve">Compromisos de préstamo no corrientes, al costo </t>
    </r>
    <r>
      <rPr>
        <sz val="9"/>
        <color indexed="9"/>
        <rFont val="Arial"/>
        <family val="2"/>
      </rPr>
      <t>(800100_1)</t>
    </r>
  </si>
  <si>
    <r>
      <t xml:space="preserve">Activos financieros corrientes al valor razonable con cambios en resultados </t>
    </r>
    <r>
      <rPr>
        <sz val="9"/>
        <color indexed="9"/>
        <rFont val="Arial"/>
        <family val="2"/>
      </rPr>
      <t>(800100_2)</t>
    </r>
  </si>
  <si>
    <r>
      <t xml:space="preserve">Activos financieros corrientes que son instrumentos de deuda, al costo amortizado </t>
    </r>
    <r>
      <rPr>
        <sz val="9"/>
        <color indexed="9"/>
        <rFont val="Arial"/>
        <family val="2"/>
      </rPr>
      <t>(800100_2)</t>
    </r>
  </si>
  <si>
    <r>
      <t xml:space="preserve">Activos financieros corrientes que son instrumentos de patrimonio, al costo </t>
    </r>
    <r>
      <rPr>
        <sz val="9"/>
        <color indexed="9"/>
        <rFont val="Arial"/>
        <family val="2"/>
      </rPr>
      <t>(800100_2)</t>
    </r>
  </si>
  <si>
    <r>
      <t xml:space="preserve">Pasivos financieros corrientes al valor razonable con cambios en resultados </t>
    </r>
    <r>
      <rPr>
        <sz val="9"/>
        <color indexed="9"/>
        <rFont val="Arial"/>
        <family val="2"/>
      </rPr>
      <t>(800100_2)</t>
    </r>
  </si>
  <si>
    <r>
      <t xml:space="preserve">Pasivos financieros corrientes al costo amortizado </t>
    </r>
    <r>
      <rPr>
        <sz val="9"/>
        <color indexed="9"/>
        <rFont val="Arial"/>
        <family val="2"/>
      </rPr>
      <t>(800100_2)</t>
    </r>
  </si>
  <si>
    <r>
      <t xml:space="preserve">Compromisos de préstamo corrientes, al costo </t>
    </r>
    <r>
      <rPr>
        <sz val="9"/>
        <color indexed="9"/>
        <rFont val="Arial"/>
        <family val="2"/>
      </rPr>
      <t>(800100_2)</t>
    </r>
  </si>
  <si>
    <r>
      <t xml:space="preserve">Activos financieros al valor razonable con cambios en resultados </t>
    </r>
    <r>
      <rPr>
        <sz val="9"/>
        <color indexed="9"/>
        <rFont val="Arial"/>
        <family val="2"/>
      </rPr>
      <t>(800100_3)</t>
    </r>
  </si>
  <si>
    <r>
      <t xml:space="preserve">Activos financieros que son instrumentos de deuda, al costo amortizado </t>
    </r>
    <r>
      <rPr>
        <sz val="9"/>
        <color indexed="9"/>
        <rFont val="Arial"/>
        <family val="2"/>
      </rPr>
      <t>(800100_3)</t>
    </r>
  </si>
  <si>
    <r>
      <t xml:space="preserve">Activos financieros que son instrumentos de patrimonio, al costo </t>
    </r>
    <r>
      <rPr>
        <sz val="9"/>
        <color indexed="9"/>
        <rFont val="Arial"/>
        <family val="2"/>
      </rPr>
      <t>(800100_3)</t>
    </r>
  </si>
  <si>
    <r>
      <t xml:space="preserve">Pasivos financieros al valor razonable con cambios en resultados </t>
    </r>
    <r>
      <rPr>
        <sz val="9"/>
        <color indexed="9"/>
        <rFont val="Arial"/>
        <family val="2"/>
      </rPr>
      <t>(800100_3)</t>
    </r>
  </si>
  <si>
    <r>
      <t xml:space="preserve">Pasivos financieros al costo amortizado </t>
    </r>
    <r>
      <rPr>
        <sz val="9"/>
        <color indexed="9"/>
        <rFont val="Arial"/>
        <family val="2"/>
      </rPr>
      <t>(800100_3)</t>
    </r>
  </si>
  <si>
    <r>
      <t xml:space="preserve">Compromisos de préstamo, al costo </t>
    </r>
    <r>
      <rPr>
        <sz val="9"/>
        <color indexed="9"/>
        <rFont val="Arial"/>
        <family val="2"/>
      </rPr>
      <t>(800100_3)</t>
    </r>
  </si>
  <si>
    <r>
      <t xml:space="preserve">Clases de inventarios corrientes  </t>
    </r>
    <r>
      <rPr>
        <b/>
        <sz val="9"/>
        <color indexed="22"/>
        <rFont val="Arial"/>
        <family val="2"/>
      </rPr>
      <t>(800100_1)</t>
    </r>
  </si>
  <si>
    <r>
      <t xml:space="preserve">Ingresos de actividades ordinarias procedentes de comisiones por franquicia </t>
    </r>
    <r>
      <rPr>
        <sz val="9"/>
        <color indexed="9"/>
        <rFont val="Arial"/>
        <family val="2"/>
      </rPr>
      <t>(800200)</t>
    </r>
  </si>
  <si>
    <r>
      <t xml:space="preserve">Ingresos de actividades ordinarias por comisiones </t>
    </r>
    <r>
      <rPr>
        <sz val="9"/>
        <color indexed="9"/>
        <rFont val="Arial"/>
        <family val="2"/>
      </rPr>
      <t>(800200)</t>
    </r>
  </si>
  <si>
    <r>
      <t xml:space="preserve">Ingresos procedentes de subvenciones del gobierno </t>
    </r>
    <r>
      <rPr>
        <sz val="9"/>
        <color indexed="9"/>
        <rFont val="Arial"/>
        <family val="2"/>
      </rPr>
      <t>(800200)</t>
    </r>
  </si>
  <si>
    <t>Declaración de cumplimiento con las NIIF [bloque de texto]</t>
  </si>
  <si>
    <t>Información a revelar sobre incertidumbres sobre la capacidad de la entidad para continuar como negocio en marcha [bloque de texto]</t>
  </si>
  <si>
    <t>Descripción de la base de preparación y presentación de información no requerida por la NIIF para las PYME</t>
  </si>
  <si>
    <t>Información a revelar sobre cambios en políticas contables, estimaciones contables y errores [Texto]</t>
  </si>
  <si>
    <t>Emisiones o recompras de deuda de la entidad o instrumentos de patrimonio</t>
  </si>
  <si>
    <t>Costo de combinaciones de negocios</t>
  </si>
  <si>
    <t>Descripción de los componentes del costo de la combinación de negocios</t>
  </si>
  <si>
    <t>Amortización, plusvalía</t>
  </si>
  <si>
    <t>Disminuciones mediante la disposición de negocios anteriormente adquiridos, plusvalía</t>
  </si>
  <si>
    <t>Entidades con control, control conjunto o influencia significativa sobre la entidad</t>
  </si>
  <si>
    <t>Entidades sobre las que la entidad tiene control, control conjunto o influencia significativa</t>
  </si>
  <si>
    <t>Información a revelar sobre transacciones entre partes relacionadas [Texto]</t>
  </si>
  <si>
    <t>Información a revelar detallada sobre propiedades, planta y equipo [Texto]</t>
  </si>
  <si>
    <t>Incrementos distintos de los procedentes de combinaciones de negocios, propiedades, planta y equipo</t>
  </si>
  <si>
    <t>Adquisiciones realizadas mediante combinaciones de negocios, propiedades, planta y equipo</t>
  </si>
  <si>
    <t>Transferencias de propiedades de inversión cuando pasa a estar disponible la medición fiable del valor razonable, propiedades, planta y equipo</t>
  </si>
  <si>
    <t>Incrementos (disminuciones) por otros cambios, propiedades, planta y equipo</t>
  </si>
  <si>
    <t>Categorías de activos financieros y pasivos financieros [sinopsis]</t>
  </si>
  <si>
    <t>Activos financieros que son instrumentos de deuda, al costo amortizado</t>
  </si>
  <si>
    <t>Activos financieros que son instrumentos de patrimonio, al costo</t>
  </si>
  <si>
    <t>Pasivos financieros al valor razonable con cambios en resultados</t>
  </si>
  <si>
    <t>Compromisos de préstamo, al costo</t>
  </si>
  <si>
    <t>Descripción de los métodos y suposiciones para determinar el valor razonable</t>
  </si>
  <si>
    <t>Activos financieros transferidos que no se dan de baja en cuentas en su totalidad</t>
  </si>
  <si>
    <t>Descripción de la naturaleza de activos financieros transferidos que no se dan de baja en cuentas en su totalidad</t>
  </si>
  <si>
    <t>Descripción de la naturaleza de los riesgos y ventajas inherentes a la propiedad a los que la entidad está expuesta</t>
  </si>
  <si>
    <t>Activos que la entidad continúa reconociendo</t>
  </si>
  <si>
    <t>Pasivos asociados que la entidad continúa reconociendo</t>
  </si>
  <si>
    <t>Información a revelar sobre activos financieros transferidos que no se dan de baja en cuentas en su totalidad [partidas]</t>
  </si>
  <si>
    <t>Activos financieros pignorados como garantía de pasivos o pasivos contingentes</t>
  </si>
  <si>
    <t>Descripción de los plazos y condiciones de activos financieros pignorados como garantía colateral para pasivos o pasivos contingentes</t>
  </si>
  <si>
    <t>Descripción de los detalles de incumplimientos durante el período que se refieran al principal, a los intereses, a los fondos de amortización para cancelación de deudas o a las condiciones de rescate relativas a esos préstamos por pagar</t>
  </si>
  <si>
    <t>Préstamos pagaderos por incumplimiento</t>
  </si>
  <si>
    <t>Explicación de si se subsanaron los incumplimientos o se renegociaron los plazos de préstamos pagaderos antes de que los estados financieros se autorizasen para su publicación</t>
  </si>
  <si>
    <t>Ingresos, gastos, ganancias o pérdidas de instrumentos financieros [sinopsis]</t>
  </si>
  <si>
    <t>Ganancias (pérdidas) por instrumentos financieros [sinopsis]</t>
  </si>
  <si>
    <t>Ganancias (pérdidas) en activos financieros al valor razonable con cambios en resultados</t>
  </si>
  <si>
    <t>Ganancias (pérdidas) en pasivos financieros al valor razonable con cambios en resultados</t>
  </si>
  <si>
    <t>Ganancias (pérdidas) por activos financieros al costo amortizado</t>
  </si>
  <si>
    <t>Ganancias (pérdidas) por pasivos financieros al costo amortizado</t>
  </si>
  <si>
    <t>Ingresos por intereses y gastos por intereses por activos financieros o pasivos financieros valorados de forma distinta al valor razonable con cambios en resultados [sinopsis]</t>
  </si>
  <si>
    <t>Ingresos por intereses por activos financieros valorados de forma distinta al valor razonable con cambios en resultados</t>
  </si>
  <si>
    <t>Gastos por intereses por pasivos financieros valorados de forma distinta al valor razonable con cambios en resultados</t>
  </si>
  <si>
    <t>Información a revelar de activos financieros [Texto]</t>
  </si>
  <si>
    <t>Información a revelar sobre activos financieros [resumen]</t>
  </si>
  <si>
    <t>Información a revelar sobre contabilidad de coberturas [Texto]</t>
  </si>
  <si>
    <t>Riesgos de tasa de interés de instrumentos de deuda medidos al costo amortizado</t>
  </si>
  <si>
    <t>Cambio de moneda extranjera o riesgos de tasa de interés en compromisos firmes o transacciones previstas altamente probables</t>
  </si>
  <si>
    <t>Riesgos de precio de materias primas cotizadas o compromisos en firme o transacciones previstas altamente probables para comprar o vender materias primas cotizadas</t>
  </si>
  <si>
    <t>Riesgos de cambio en moneda extranjera en inversiones netas en negocios en el extranjero</t>
  </si>
  <si>
    <t>Riesgos</t>
  </si>
  <si>
    <t>Ganancias (pérdidas) por instrumentos de cobertura, coberturas a valor razonable</t>
  </si>
  <si>
    <t>Ganancias (pérdidas) por partidas cubiertas atribuibles al riesgo cubierto, coberturas a valor razonable</t>
  </si>
  <si>
    <t>Descripción de los periodos en los que ocurren los flujos de efectivo esperados</t>
  </si>
  <si>
    <t>Descripción de los periodos en los que los flujos de efectivo afectan al resultado</t>
  </si>
  <si>
    <t>Descripción de las transacciones previstas para las que anteriormente se utilizó la contabilidad de coberturas pero que no se espera que vuelvan a suceder</t>
  </si>
  <si>
    <t>Ganancias (pérdidas) por coberturas de flujos de efectivo, neto de impuestos</t>
  </si>
  <si>
    <t>Ganancias (pérdidas) por coberturas de flujos de efectivo, antes de impuestos</t>
  </si>
  <si>
    <t>Ajustes de reclasificación en coberturas de flujos de efectivo, neto de impuestos</t>
  </si>
  <si>
    <t>Ajustes de reclasificación en coberturas de flujos de efectivo, antes de impuestos</t>
  </si>
  <si>
    <t>Ganancias (pérdidas) por ineficacia de las coberturas de flujos de efectivo reconocidas en el resultado del periodo</t>
  </si>
  <si>
    <t>Información a revelar sobre activos intangibles [Texto]</t>
  </si>
  <si>
    <t>Activos intangibles de exploración y evaluación</t>
  </si>
  <si>
    <t>Programas de computador</t>
  </si>
  <si>
    <t>Derechos de propiedad intelectual, patentes y otros derechos de propiedad industrial, servicio y derechos de operación</t>
  </si>
  <si>
    <t>Licencias y franquicias</t>
  </si>
  <si>
    <t>Recetas, fórmulas, modelos, diseños y prototipos</t>
  </si>
  <si>
    <t>Acuerdos de concesión de servicios, clasificados como activos intangibles</t>
  </si>
  <si>
    <t>Otros activos intangibles</t>
  </si>
  <si>
    <t>Información a revelar sobre activos intangibles significativos para la entidad [Texto]</t>
  </si>
  <si>
    <t>Descripción de los juicios significativos y suposiciones realizadas para determinar que la entidad controla otra entidad aun cuando mantenga menos de la mitad de los derechos de voto</t>
  </si>
  <si>
    <t>Descripción de la naturaleza de los estados financieros</t>
  </si>
  <si>
    <t>Explicación de la razones por las que se preparan estados financieros combinados</t>
  </si>
  <si>
    <t>Descripción de los criterios para determinar qué entidades se incluyen en los estados financieros combinados</t>
  </si>
  <si>
    <t>Descripción de los criterios para la preparación de estados financieros combinados</t>
  </si>
  <si>
    <t>Método utilizado para contabilizar las inversiones en entidades controladas de forma conjunta</t>
  </si>
  <si>
    <t>Información a revelar sobre estados financieros consolidados, separados y combinados [Texto]</t>
  </si>
  <si>
    <t>Estados financieros consolidados, combinados y separados</t>
  </si>
  <si>
    <t>--Nota [825500]--</t>
  </si>
  <si>
    <t>--Nota [825600]--</t>
  </si>
  <si>
    <t>Activos no corrientes o grupo de activos mantenidos para la venta</t>
  </si>
  <si>
    <t>Información a revelar del plan de venta de activos no corrientes o grupos de activos para su disposición [Texto]</t>
  </si>
  <si>
    <r>
      <t xml:space="preserve">Descripción de los hechos y circunstancias de la venta o del plan [Texto] </t>
    </r>
    <r>
      <rPr>
        <sz val="10"/>
        <color indexed="22"/>
        <rFont val="Arial"/>
        <family val="2"/>
      </rPr>
      <t>(825900)</t>
    </r>
  </si>
  <si>
    <r>
      <t xml:space="preserve">Descripción de los activos o grupos de activos y pasivos si la entidad tiene un acuerdo de venta en firme [Texto] </t>
    </r>
    <r>
      <rPr>
        <sz val="10"/>
        <color indexed="22"/>
        <rFont val="Arial"/>
        <family val="2"/>
      </rPr>
      <t>(825900)</t>
    </r>
  </si>
  <si>
    <t>Activos para los que la entidad tiene un acuerdo de venta en firme</t>
  </si>
  <si>
    <t>Pasivos para los que la entidad tiene un acuerdo de venta en firme</t>
  </si>
  <si>
    <t>Provisiones adicionales, otras provisiones</t>
  </si>
  <si>
    <t>Información a revelar sobre pasivos contingentes [Texto]</t>
  </si>
  <si>
    <t>Buques</t>
  </si>
  <si>
    <t>Aeronaves</t>
  </si>
  <si>
    <t xml:space="preserve">Activos tangibles de exploración y evaluación </t>
  </si>
  <si>
    <t>Explicación de la medición del valor razonable de bienes o servicios recibidos o valor razonable de instrumentos de patrimonio concedidos en pagos basados en acciones liquidados en instrumentos de patrimonio</t>
  </si>
  <si>
    <t>Gasto por transacciones con pagos basados en acciones</t>
  </si>
  <si>
    <t>Explicación del reconocimiento y medición de gastos con pagos basados en acciones sobre la base de la asignación razonable de los gastos reconocidos para el grupo</t>
  </si>
  <si>
    <t>Descripción de las mediciones de pasivo por acuerdos con pagos basados en acciones liquidadas en efectivo</t>
  </si>
  <si>
    <t>Descripción de las políticas contables para el reconocimiento de ganancias y pérdidas actuariales</t>
  </si>
  <si>
    <t>Ganancias (pérdidas) actuariales reconocidas en el resultado del periodo, planes de beneficios definidos</t>
  </si>
  <si>
    <t>Otro resultado integral, antes de impuestos, ganancias (pérdidas) actuariales por planes de beneficios definidos</t>
  </si>
  <si>
    <t>Explicación del uso de simplificaciones en la medición de obligaciones por beneficios definidos</t>
  </si>
  <si>
    <t>Fecha de la valoración actuarial integral más reciente</t>
  </si>
  <si>
    <t>Descripción de ajustes realizados para medir obligaciones por beneficios definidos</t>
  </si>
  <si>
    <t>Obligación por beneficios definidos, al valor presente al comienzo del periodo</t>
  </si>
  <si>
    <t>Obligación por beneficios definidos, al valor presente al final del periodo</t>
  </si>
  <si>
    <t>Total incremento (disminución) en obligaciones por beneficios definidos, a valor presente</t>
  </si>
  <si>
    <t>Incremento (disminución) por costos de servicios del periodo corriente, obligaciones de beneficios definidos, al valor presente</t>
  </si>
  <si>
    <t>Incremento (disminución) por costos por intereses, obligaciones de beneficios definidos, al valor presente</t>
  </si>
  <si>
    <t>Adquisiciones realizadas mediante combinaciones de negocios, obligaciones por beneficios definidos, al valor presente</t>
  </si>
  <si>
    <t>Incrementos (disminuciones) por pérdidas (ganancias) actuariales, planes de beneficios definidos, al valor presente</t>
  </si>
  <si>
    <t>Aportaciones efectuadas por los participantes del plan, obligaciones por beneficios definidos, al valor presente</t>
  </si>
  <si>
    <t>Disminuciones por beneficios pagados, obligaciones de beneficios definidos, al valor presente</t>
  </si>
  <si>
    <t>Incremento (disminución) por costos de servicios pasados, obligaciones de beneficios definidos, al valor presente</t>
  </si>
  <si>
    <t>Incremento (disminuciones) por reducciones, obligaciones de beneficios definidos, al valor presente</t>
  </si>
  <si>
    <t>Incrementos (disminuciones) por liquidaciones, obligaciones de beneficios definidos, a valor presente</t>
  </si>
  <si>
    <t>Incremento (disminución) por diferencias de cambio netas, obligaciones de beneficios definidos, al valor presente</t>
  </si>
  <si>
    <t>Conciliación de cambios en el valor presente de obligaciones de beneficios definidos</t>
  </si>
  <si>
    <t>Conciliación de cambios en el valor razonable de activos del plan</t>
  </si>
  <si>
    <t>Cambios en obligaciones por beneficios definidos, al valor presente</t>
  </si>
  <si>
    <t>Incrementos (disminuciones) por ganancias (pérdidas) actuariales, activos del plan, al valor razonable</t>
  </si>
  <si>
    <t>Incrementos (disminuciones) por combinaciones de negocios, activos del plan, al valor razonable</t>
  </si>
  <si>
    <t>Disminuciones por beneficios pagados, activos del plan, al valor razonable</t>
  </si>
  <si>
    <t>Incremento (disminución) por aportaciones de los partícipes del plan, activos del plan, al valor razonable</t>
  </si>
  <si>
    <t>Incremento (disminuciones) por aportaciones del empleador, activos del plan, al valor razonable</t>
  </si>
  <si>
    <t>Incremento (disminución) por diferencias de cambio netas, activos del plan, al valor razonable</t>
  </si>
  <si>
    <t>Incrementos (disminuciones) por liquidaciones, activos del plan, a valor razonable</t>
  </si>
  <si>
    <t>Total incremento (disminución) en activos del plan, a valor razonable</t>
  </si>
  <si>
    <t>Cambios en activos del plan, al valor razonable</t>
  </si>
  <si>
    <t>Activos del plan, a valor razonable al comienzo del periodo</t>
  </si>
  <si>
    <t>Activos del plan, a valor razonable al final del periodo</t>
  </si>
  <si>
    <t>Derechos de reembolso, a valor razonable al comienzo del periodo</t>
  </si>
  <si>
    <t>Derechos de reembolso, a valor razonable al final del periodo</t>
  </si>
  <si>
    <t>Incrementos (disminuciones) por ganancias (pérdidas) actuariales, derechos de reembolso, al valor razonable</t>
  </si>
  <si>
    <t>Incrementos (disminuciones) por combinaciones de negocios, derechos de reembolso, al valor razonable</t>
  </si>
  <si>
    <t>Disminuciones por beneficios pagados, derechos de reembolso, al valor razonable</t>
  </si>
  <si>
    <t>Incremento (disminución) por aportaciones de los partícipes del plan, derechos de reembolso, al valor razonable</t>
  </si>
  <si>
    <t>Incremento (disminución) por aportaciones del empleador, derechos de reembolso, al valor razonable</t>
  </si>
  <si>
    <t>Incremento (disminución) por diferencias de cambio netas, derechos de reembolso, al valor razonable</t>
  </si>
  <si>
    <t>Incrementos (disminuciones) por liquidaciones, derechos de reembolso, a valor razonable</t>
  </si>
  <si>
    <t>Total incremento (disminución) en derechos de reembolso, a valor razonable</t>
  </si>
  <si>
    <t>Cambios en derechos de reembolso, al valor razonable</t>
  </si>
  <si>
    <t>Costo vinculado con planes de beneficios definidos</t>
  </si>
  <si>
    <t>Gastos por beneficios post-empleo, planes de beneficios definidos</t>
  </si>
  <si>
    <t>Costo vinculado con planes de beneficios definidos para periodos incluidos en el costo de activos</t>
  </si>
  <si>
    <t>Descripción del porcentaje o importe en el que cada categoría importante contribuye al valor razonable de los activos del plan totales [Texto]</t>
  </si>
  <si>
    <t>Instrumentos de patrimonio, importes aportados a valor razonable de activos del plan</t>
  </si>
  <si>
    <t>Instrumentos de deuda, importes aportados al valor razonable de los activos del plan</t>
  </si>
  <si>
    <t>Bienes inmuebles, importe aportado al valor razonable de los activos del plan</t>
  </si>
  <si>
    <t>Otros activos, importes aportados a valor razonable de activos del plan</t>
  </si>
  <si>
    <t>Instrumentos de patrimonio, porcentaje aportado a valor razonable de activos del plan</t>
  </si>
  <si>
    <t>Instrumentos de deuda, porcentaje aportado al valor razonable de los activos del plan</t>
  </si>
  <si>
    <t>Bienes inmuebles, porcentaje aportado al valor razonable de los activos del plan</t>
  </si>
  <si>
    <t>Otros activos, porcentaje aportado a valor razonable de activos del plan</t>
  </si>
  <si>
    <t>Rendimiento real de los activos del plan y derechos de reembolso reconocidos como activo</t>
  </si>
  <si>
    <t>Suposiciones actuariales de tasas de rendimiento esperados de los activos del plan</t>
  </si>
  <si>
    <t>Información a revelar sobre otros beneficios a los empleados a largo plazo [Texto]</t>
  </si>
  <si>
    <t xml:space="preserve">Otros beneficios a los empleados a largo plazo </t>
  </si>
  <si>
    <t>Descripción de la naturaleza de beneficios a los empleados a largo plazo</t>
  </si>
  <si>
    <t>Otras obligaciones por beneficios a los empleados a largo plazo</t>
  </si>
  <si>
    <t>Descripción de la financiación de obligaciones de otros de beneficios a los empleados a largo plazo</t>
  </si>
  <si>
    <t>Información a revelar sobre beneficios por terminación [Texto]</t>
  </si>
  <si>
    <t>Descripción de la naturaleza de beneficios por terminación</t>
  </si>
  <si>
    <t>Descripción de las políticas contables para los beneficios por terminación [bloque de texto]</t>
  </si>
  <si>
    <t>Obligaciones de beneficios por terminación</t>
  </si>
  <si>
    <t>Descripción de la financiación de obligaciones de beneficios de terminación</t>
  </si>
  <si>
    <t>Beneficios por terminación</t>
  </si>
  <si>
    <t>Descripción de la naturaleza de obligaciones, pasivos contingentes por pasivos por terminación</t>
  </si>
  <si>
    <t>Efecto sobre los gastos por impuestos diferidos procedentes de una revisión por las autoridades fiscales</t>
  </si>
  <si>
    <t>Gastos (ingresos) por impuestos procedentes de cambios en correcciones valorativas contra activos por impuestos diferidos</t>
  </si>
  <si>
    <t>Correcciones de valoración contra activos por impuestos diferidos</t>
  </si>
  <si>
    <t>Análisis del cambio en los pasivos por impuestos diferidos [Texto]</t>
  </si>
  <si>
    <t>Análisis del cambio en activos por impuestos diferidos [Texto]</t>
  </si>
  <si>
    <t>Análisis del cambio en correcciones de valoración contra activos por impuestos diferidos [Texto]</t>
  </si>
  <si>
    <t>-01b-</t>
  </si>
  <si>
    <t>-01c-</t>
  </si>
  <si>
    <t>-02b-</t>
  </si>
  <si>
    <t>-02c-</t>
  </si>
  <si>
    <t>-03b-</t>
  </si>
  <si>
    <t>-03c-</t>
  </si>
  <si>
    <t>-11c-</t>
  </si>
  <si>
    <t>-11b-</t>
  </si>
  <si>
    <t>-10c-</t>
  </si>
  <si>
    <t>-10b-</t>
  </si>
  <si>
    <t>-09c-</t>
  </si>
  <si>
    <t>-09b-</t>
  </si>
  <si>
    <t>-08c-</t>
  </si>
  <si>
    <t>-08b-</t>
  </si>
  <si>
    <t>-07c-</t>
  </si>
  <si>
    <t>-07b-</t>
  </si>
  <si>
    <t>-06c-</t>
  </si>
  <si>
    <t>-06b-</t>
  </si>
  <si>
    <t>-05c-</t>
  </si>
  <si>
    <t>-05b-</t>
  </si>
  <si>
    <t>-04c-</t>
  </si>
  <si>
    <t>-04b-</t>
  </si>
  <si>
    <t>-15c-</t>
  </si>
  <si>
    <t>-15b-</t>
  </si>
  <si>
    <t>-12b-</t>
  </si>
  <si>
    <t>-12c-</t>
  </si>
  <si>
    <t>-13b-</t>
  </si>
  <si>
    <t>-13c-</t>
  </si>
  <si>
    <t>-14b-</t>
  </si>
  <si>
    <t>-14c-</t>
  </si>
  <si>
    <t>Estado de flujos de efectivo, método indirecto</t>
  </si>
  <si>
    <t>Información a revelar sobre ingresos de actividades ordinarias reconocidos procedentes de contratos de construcción [Texto]</t>
  </si>
  <si>
    <r>
      <t xml:space="preserve">Información a revelar sobre subvenciones del gobierno [Texto] </t>
    </r>
    <r>
      <rPr>
        <b/>
        <sz val="10"/>
        <color indexed="17"/>
        <rFont val="Arial"/>
        <family val="2"/>
      </rPr>
      <t>(831400)</t>
    </r>
  </si>
  <si>
    <r>
      <t xml:space="preserve">Información a revelar sobre ingresos de actividades ordinarias [Texto] </t>
    </r>
    <r>
      <rPr>
        <b/>
        <sz val="10"/>
        <color indexed="17"/>
        <rFont val="Arial"/>
        <family val="2"/>
      </rPr>
      <t>(831110)</t>
    </r>
  </si>
  <si>
    <t>Información a revelar sobre inversiones en asociadas [Texto] (825600)</t>
  </si>
  <si>
    <r>
      <t xml:space="preserve">Información a revelar sobre participaciones en negocios conjuntos [Texto] </t>
    </r>
    <r>
      <rPr>
        <b/>
        <sz val="10"/>
        <color indexed="17"/>
        <rFont val="Arial"/>
        <family val="2"/>
      </rPr>
      <t>(825500)</t>
    </r>
  </si>
  <si>
    <r>
      <t xml:space="preserve">Información a revelar sobre información general sobre los estados financieros                 [Texto] </t>
    </r>
    <r>
      <rPr>
        <b/>
        <sz val="10"/>
        <color indexed="17"/>
        <rFont val="Arial"/>
        <family val="2"/>
      </rPr>
      <t>(110000)</t>
    </r>
  </si>
  <si>
    <r>
      <t>Intereses pagados</t>
    </r>
    <r>
      <rPr>
        <sz val="9"/>
        <color indexed="9"/>
        <rFont val="Arial"/>
        <family val="2"/>
      </rPr>
      <t xml:space="preserve"> (fin) (510000)</t>
    </r>
  </si>
  <si>
    <t>Información de la entidad y declaración de cumplimiento con el marco normativo</t>
  </si>
  <si>
    <t>Adopción del marco normativo por primera vez</t>
  </si>
  <si>
    <t>2016-01-01</t>
  </si>
  <si>
    <t>Seleccione el método mediante el cual se presentará el Flujo de Efectivo</t>
  </si>
  <si>
    <t>2016-12-31</t>
  </si>
  <si>
    <t>Método Indirecto</t>
  </si>
  <si>
    <t>Seleccione el método</t>
  </si>
  <si>
    <t>Método Directo</t>
  </si>
  <si>
    <t>Propiedades de inversión al costo menos la depreciación y deterioro de valor acumulados</t>
  </si>
  <si>
    <t>Propiedades de inversión a valor razonable con cambios en resultados</t>
  </si>
  <si>
    <t>Activos no corrientes distintos al efectivo pignorados como garantía colateral para la cual el receptor de la transferencia tiene derecho por contrato o costumbre a vender o pignorar nuevamente la garantía colateral</t>
  </si>
  <si>
    <t>Activos corrientes distintos al efectivo pignorados como garantía colateral para la cual el receptor de la transferencia tiene derecho por contrato o costumbre a vender o pignorar nuevamente la garantía colateral</t>
  </si>
  <si>
    <t>Superávit de revaluación</t>
  </si>
  <si>
    <t>Reserva Legal</t>
  </si>
  <si>
    <t>--12--</t>
  </si>
  <si>
    <t>Activos con riesgo significativo de ajustes importantes dentro del ejercicio contable siguiente</t>
  </si>
  <si>
    <t>Activos identificables netos adquiridos (pasivos asumidos)</t>
  </si>
  <si>
    <t>Ganancias reconocidas en combinaciones de negocios cuando la participación de la adquirente en el valor razonable neto de los activos, pasivos y provisiones para pasivos contingentes identificables supera el costo de la combinación de negocios</t>
  </si>
  <si>
    <t>Descripción de la partida del estado del resultado integral en la que se reconoce la ganancia en combinaciones de negocios cuando la participación de la adquirente en el valor razonable neto de los activos, pasivos y provisiones para pasivos contingentes identificables supera el costo de la combinación de negocios</t>
  </si>
  <si>
    <t>Descripción de los factores que formaron la plusvalía reconocida</t>
  </si>
  <si>
    <t>Vidas útiles, plusvalía</t>
  </si>
  <si>
    <t>Identificación de importes que no se han reexpresado en la fecha de transición a la NIIF para las PYMES</t>
  </si>
  <si>
    <t>Descripción de omisiones en la información a revelar requerida por la NIIF para las PYMES</t>
  </si>
  <si>
    <t>Identificación de importes que no se han reexpresado como consecuencia de aplicar modificaciones a la NIIF para las PYMES</t>
  </si>
  <si>
    <t>Descripción de la razón por la cual la entidad dejó de aplicar la NIIF para las PYMES</t>
  </si>
  <si>
    <t>Descripción de la razón por la cual la entidad está reasumiendo la aplicación de la NIIF para las PYMES</t>
  </si>
  <si>
    <t>Descripción de si la entidad ha aplicado la sección 35 o la sección 10 al aplicar la NIIF para las PYMES</t>
  </si>
  <si>
    <t xml:space="preserve"> Información a revelar sobre propiedades, planta y equipo y propiedades de inversión al costo menos la depreciación y deterioro de valor acumulados [bloque de texto]</t>
  </si>
  <si>
    <t>Propiedades de inversión al costo menos la depreciación y deterioro de valor acumulados [miembro]</t>
  </si>
  <si>
    <t>Incremento (disminución) de revaluaciones, propiedades, planta y equipo</t>
  </si>
  <si>
    <t>Pérdidas por deterioro de valor reconocidas en otro resultado integral, propiedades, planta y equipo</t>
  </si>
  <si>
    <t>Reversión de deterioros de valor reconocidos en otro resultado integral, propiedades, planta y equipo</t>
  </si>
  <si>
    <t>Fecha de vigencia de revaluación, propiedades, planta y equipo</t>
  </si>
  <si>
    <t>Explicación de la implicación del tasador independiente en la revaluación, propiedades, planta y equipo</t>
  </si>
  <si>
    <t>Explicación de los métodos de revaluación y suposiciones significativas, propiedades, planta y equipo</t>
  </si>
  <si>
    <t>Propiedades, planta y equipo, activos revaluados, al costo</t>
  </si>
  <si>
    <t>Bases de medición, propiedades de inversión al costo menos la depreciación y deterioro de valor acumulados</t>
  </si>
  <si>
    <t>Método de depreciación, propiedades de inversión al costo menos la depreciación y deterioro de valor acumulados</t>
  </si>
  <si>
    <t>Vidas útiles o tasas de depreciación, propiedades de inversión al costo menos la depreciación y deterioro de valor acumulados</t>
  </si>
  <si>
    <t>Información a revelar sobre la conciliación de propiedades de inversión al costo menos la depreciación y deterioro de valor acumulados [bloque de texto]</t>
  </si>
  <si>
    <t>Importe en libros [miembro]</t>
  </si>
  <si>
    <t>Importe en libros en términos brutos [miembro]</t>
  </si>
  <si>
    <t>Depreciación acumulada, amortización y deterioro de valor [miembro]</t>
  </si>
  <si>
    <t xml:space="preserve">Propiedades de inversión al costo menos la depreciación y deterioro de valor acumulados al comienzo del periodo </t>
  </si>
  <si>
    <t>Cambios en las propiedades de inversión al costo menos la depreciación y deterioro de valor acumulados [resumen]</t>
  </si>
  <si>
    <t>Incorporaciones por otras vías distintas a las combinaciones de negocios, propiedades de inversión al costo menos la depreciación y deterioro acumulados</t>
  </si>
  <si>
    <t>Adquisiciones a través de combinaciones de negocios, propiedades de inversión al costo menos la depreciación y deterioro acumulados</t>
  </si>
  <si>
    <t>Transferencia a (desde) propiedades de inversión a valor razonable con cambios en resultados [resumen]</t>
  </si>
  <si>
    <t>Transferencia a propiedades de inversión a valor razonable con cambios en resultados</t>
  </si>
  <si>
    <t>Transferencia desde propiedades de inversión a valor razonable con cambios en resultados</t>
  </si>
  <si>
    <t>Transferencia neta a (desde) propiedades de inversión a valor razonable con cambios en resultados</t>
  </si>
  <si>
    <t>Incremento (disminución) por diferencias de cambio, propiedades de inversión al costo menos la depreciación y deterioro de valor acumulados</t>
  </si>
  <si>
    <t>Depreciación, propiedades de inversión al costo menos la depreciación y deterioro de valor acumulados</t>
  </si>
  <si>
    <t>Pérdidas por deterioro de valor reconocidas en el resultado del periodo, propiedades de inversión, al costo menos la depreciación y deterioro de valor acumulados</t>
  </si>
  <si>
    <t>Reversión de deterioros de valor reconocidos en el resultado del periodo, propiedades de inversión, al costo menos la depreciación y deterioro de valor acumulados</t>
  </si>
  <si>
    <t>Incremento (disminución) por otros cambios, propiedades de inversión al costo menos la depreciación y deterioro de valor acumulados</t>
  </si>
  <si>
    <t>Disposiciones, propiedades de inversión al costo menos la depreciación y deterioro de valor acumulados</t>
  </si>
  <si>
    <t>Incremento (disminución) total en propiedades de inversión al costo menos la depreciación y deterioro de valor acumulados</t>
  </si>
  <si>
    <t>Propiedades de inversión al costo menos la depreciación y deterioro acumulados al final del periodo</t>
  </si>
  <si>
    <t>Declaración de que la entidad tiene propiedades de inversión cuyo valor razonable no puede medirse con fiabilidad sin costo o esfuerzo desproporcionado</t>
  </si>
  <si>
    <t>Descripción de las razones por las que la medición del valor razonable de propiedades de inversión implicaría un costo o esfuerzo desproporcionado</t>
  </si>
  <si>
    <t>Propiedades, planta y equipo, superávit de revaluación</t>
  </si>
  <si>
    <t>Descripción de restricciones sobre la distribución del superávit de revaluación a los accionistas, propiedades, planta y equipo</t>
  </si>
  <si>
    <t>Información a revelar sobre propiedades de inversión al valor razonable con cambios en resultados [texto]</t>
  </si>
  <si>
    <t>Explicación de las restricciones sobre la realización de las propiedades de inversión a valor razonable con cambios en resultadoso al envío de ingresos y recursos de la disposición de propiedades de inversión a valor razoable con cambios en resultados</t>
  </si>
  <si>
    <t xml:space="preserve"> Restricciones sobre la realización de propiedades de inversión a valor razonable con cambios en resultados o al envío de ingresos y recursos de la dispocición de propiedades de inversión a valor razonable con cambios en resultados</t>
  </si>
  <si>
    <t>Explicación de obligaciones contractuales para comprar, construir o desarrollar propiedades de inversión a valor razonable con cambios en resulados o para reparaciones,mantenimiento o mejoras</t>
  </si>
  <si>
    <t xml:space="preserve">Cambios en las propiedades de inversión al valor razonable con cambios en resultados </t>
  </si>
  <si>
    <t>Conciliación de cambios  en propiedades de inversión al valor razonable con cambios en resultados [resumen]</t>
  </si>
  <si>
    <t>Propiedades de inversión a valor razonable con cambios en resultados al comienzo del periodo</t>
  </si>
  <si>
    <t>Incorporaciones por otras vías distintas a las combinaciones de negocios, propiedades de inversión a valor razonable con cambios en resultados</t>
  </si>
  <si>
    <t>Adquisición a través de combinaciones de negocios, propiedades de inversión a valor razonable con cambios en resultados</t>
  </si>
  <si>
    <t>Ganancias (pérdidas) por el ajuste del valor razonable, propiedades de inversión a valor razonable con cambios en resultados</t>
  </si>
  <si>
    <t>Transferencia a propiedades, planta y equipo cuando la medida fiable del valor razonable deja de estar disponible, propiedades de inversión a valor razonable con cambios en resultados</t>
  </si>
  <si>
    <t>Transferencia a (desde) propiedades de inversión al costo menos la depreciación y deterioro de valor acumulados [resumen]</t>
  </si>
  <si>
    <t>Transferencias a propiedades de inversión al costo menos la depreciación y deterioro de valor acumulados</t>
  </si>
  <si>
    <t>Transferencias de propiedades de inversión al costo menos la depreciación y deterioro de valor acumulados</t>
  </si>
  <si>
    <t>Transferencia neta a (desde) propiedades de inversión al costo menos la depreciación y deterioro de valor acumulados</t>
  </si>
  <si>
    <t>Transferencia desde (a) inventarios y propiedades ocupadas por el dueño, propiedades de inversión al valor razonable con cambios en resultados</t>
  </si>
  <si>
    <t>Incremento (disminución) por diferencias de cambio, propiedades de inversión al valor razonable con cambios en resultados</t>
  </si>
  <si>
    <t>Incremento (disminución) por otros cambios, propiedades de inversión al valor razonable con cambios en resultados</t>
  </si>
  <si>
    <t>Incremento (disminución) total en inversión al valor razonable con cambios en resultados</t>
  </si>
  <si>
    <t>Propiedades de inversión a valor razonable con cambios en resultados al final del periodo</t>
  </si>
  <si>
    <t>Inversiones en subsidiarias no consolidadas en la fecha de presentación</t>
  </si>
  <si>
    <t>Declaración de que la exención de costo o esfuerzo desproporcionado se aplica para entidades controladas de forma conjunta</t>
  </si>
  <si>
    <t>Descripción de las razones por las que la medición del valor razonable de entidades controladas de forma conjunta implicaría un costo o esfuerzo desproporcionado</t>
  </si>
  <si>
    <t>Inversiones en entidades controladas de forma conjunta contabilizadas según el modelo del costo por aplicarse la exención de costo o esfuerzo desproporcionado</t>
  </si>
  <si>
    <t>Declaración de que la exención de costo o esfuerzo desproporcionado se aplica para asociadas</t>
  </si>
  <si>
    <t>Descripción de las razones por las que la medición del valor razonable de asociadas implicaría un costo o esfuerzo desproporcionado</t>
  </si>
  <si>
    <t>Inversiones en asociadas contabilizadas según el modelo del costo por aplicarse la exención de costo o esfuerzo desproporcionado</t>
  </si>
  <si>
    <t>Beneficios totales de carácter fiscal, procedentes de pérdidas fiscales, créditos fiscales o diferencias temporarias, no reconocidos en periodos anteriores utilizadas para reducir el gasto por impuestos</t>
  </si>
  <si>
    <t>Gasto (ingreso) por impuestos diferidos que surgen de una reducción o reversión de una reducción del activo por por impuestos diferidos</t>
  </si>
  <si>
    <t>Ajustes al gasto (ingreso) por impuestos diferidos que surge del cambio en el estatus fiscal de la entidad o de los accionistas</t>
  </si>
  <si>
    <t>Explicación de las diferencias significativas entre gastos (ingresos) por impuestos y ganancia contable multiplicada por la tasa fiscal aplicable</t>
  </si>
  <si>
    <t>Pasivo (activo) por impuestos diferidos neto</t>
  </si>
  <si>
    <t>Descripción de la fecha de caducidad de las diferencias temporarias deducibles, pérdidas fiscales no utilizadas y créditos fiscales no utilizados</t>
  </si>
  <si>
    <t>Impuestos corrientes y diferidos agregados relacionados con los elementos acreditados (cargados) directamente al patrimonio</t>
  </si>
  <si>
    <t>Explicación de la diferencias significativas entre gastos (ingresos) por impuestos y ganancia contable multiplicada por la tasa fiscal aplicable</t>
  </si>
  <si>
    <t>Efecto fiscal de ingresos de actividades ordinarias exentos de tributación</t>
  </si>
  <si>
    <t>Efecto fiscal de gastos no deducibles para la determinación de la ganancia fiscal (pérdida fiscal)</t>
  </si>
  <si>
    <t>Diferencias temporarias deducibles, pérdidas fiscales no usadas y créditos fiscales no utilizados para los que no se reconoce un activo por impuestos diferidos</t>
  </si>
  <si>
    <t>Descripción de los términos de acciones reservadas para su emisión bajo opciones y contratos para venta de acciones</t>
  </si>
  <si>
    <t>Información a revelar sobre reservas dentro de patrimonio</t>
  </si>
  <si>
    <t>Reservas dentro del patrimonio</t>
  </si>
  <si>
    <t>Superavit de revaluación</t>
  </si>
  <si>
    <t>Descripción de derechos, preferencias y restricciones asociadas a la categoría de participación en el patrimonio por entidades sin capital por acciones</t>
  </si>
  <si>
    <t>co-sspd-niif-ef-core_2016-12-31:EstadoSituacionFinancieraEje</t>
  </si>
  <si>
    <t>co-sspd-niif-ef-core_2016-12-31:AcueductoMember</t>
  </si>
  <si>
    <t>co-sspd-niif-ef-core_2016-12-31:AlcantarilladoMember</t>
  </si>
  <si>
    <t>co-sspd-niif-ef-core_2016-12-31:AseoMember</t>
  </si>
  <si>
    <t>co-sspd-niif-ef-core_2016-12-31:EnergiaElectricaMember</t>
  </si>
  <si>
    <t>co-sspd-niif-ef-core_2016-12-31:GasNaturalMember</t>
  </si>
  <si>
    <t>co-sspd-niif-ef-core_2016-12-31:GasLicuadoDePetroleoMember</t>
  </si>
  <si>
    <t>co-sspd-niif-ef-core_2016-12-31:OtrasActividadesNoVigiladasMember</t>
  </si>
  <si>
    <t>co-sspd-niif-ef-core_2016-12-31:EstadoResultadosIntegralEje</t>
  </si>
  <si>
    <t>co-sspd-niif-ef-core_2016-12-31:OtroResultadoIntegralMember</t>
  </si>
  <si>
    <t>co-sspd-niif-ef-core_2016-12-31:FormatoComplementarioCostosGastosServiciosPublicosEje</t>
  </si>
  <si>
    <t>co-sspd-niif-ef-core_2016-12-31:EnergiaSinGeneracionMember</t>
  </si>
  <si>
    <t>co-sspd-niif-ef-core_2016-12-31:EnergiaSinTransmisionMember</t>
  </si>
  <si>
    <t>co-sspd-niif-ef-core_2016-12-31:EnergiaSinDistribucionMember</t>
  </si>
  <si>
    <t>co-sspd-niif-ef-core_2016-12-31:EnergiaSinComercializacionMember</t>
  </si>
  <si>
    <t>co-sspd-niif-ef-core_2016-12-31:EnergiaSinMember</t>
  </si>
  <si>
    <t>co-sspd-niif-ef-core_2016-12-31:EnergiaZniGeneracionMember</t>
  </si>
  <si>
    <t>co-sspd-niif-ef-core_2016-12-31:EnergiaZniDistribucionMember</t>
  </si>
  <si>
    <t>co-sspd-niif-ef-core_2016-12-31:EnergiaZniComercializacionMember</t>
  </si>
  <si>
    <t>co-sspd-niif-ef-core_2016-12-31:EnergiaZniMember</t>
  </si>
  <si>
    <t>co-sspd-niif-ef-core_2016-12-31:GasNaturaProduccionMember</t>
  </si>
  <si>
    <t>co-sspd-niif-ef-core_2016-12-31:GasNaturalTransporteMember</t>
  </si>
  <si>
    <t>co-sspd-niif-ef-core_2016-12-31:GasNaturalDistribucionMember</t>
  </si>
  <si>
    <t>co-sspd-niif-ef-core_2016-12-31:GasNaturalComercializacionMember</t>
  </si>
  <si>
    <t>co-sspd-niif-ef-core_2016-12-31:GLPComercializacionMayoristaMember</t>
  </si>
  <si>
    <t>co-sspd-niif-ef-core_2016-12-31:GLPDistribucionInversionistaMember</t>
  </si>
  <si>
    <t>co-sspd-niif-ef-core_2016-12-31:GLPComercializacionMinoristaMember</t>
  </si>
  <si>
    <t>co-sspd-niif-ef-core_2016-12-31:TotalPrestacionSserviciosPublicosNacionalesMember</t>
  </si>
  <si>
    <t>co-sspd-niif-ef-core_2016-12-31:PorPrestacionServiciosExteriorMember</t>
  </si>
  <si>
    <t>co-sspd-niif-ef-core_2016-12-31:OtrosGastosServiciosPublicosNoVigiladosMember</t>
  </si>
  <si>
    <t>co-sspd-niif-ef-core_2016-12-31:TotalPeriodoMember</t>
  </si>
  <si>
    <t>co-sspd-niif-ef-core_2016-12-31:FormatoComplementarioAdicionalCostosGastosServiciosPublicosEje</t>
  </si>
  <si>
    <t>co-sspd-niif-ef-core_2016-12-31:FormatoComplementarioDetalleIngresosEje</t>
  </si>
  <si>
    <t>co-sspd-niif-ef-core_2016-12-31:EnergiaSinDevolucionesDescuentosMember</t>
  </si>
  <si>
    <t>co-sspd-niif-ef-core_2016-12-31:EnergiaZniDevolucionesDescuentosMember</t>
  </si>
  <si>
    <t>co-sspd-niif-ef-core_2016-12-31:GasNaturalDevolucionesDescuentosMember</t>
  </si>
  <si>
    <t>co-sspd-niif-ef-core_2016-12-31:GLPDevolucionesDescuentosMember</t>
  </si>
  <si>
    <t>co-sspd-niif-ef-core_2016-12-31:AcueductoAbastecimientoMember</t>
  </si>
  <si>
    <t>co-sspd-niif-ef-core_2016-12-31:AcueductoDistribucionMember</t>
  </si>
  <si>
    <t>co-sspd-niif-ef-core_2016-12-31:AcueductoComercializacionMember</t>
  </si>
  <si>
    <t>co-sspd-niif-ef-core_2016-12-31:AcueductoDevolucionesDescuentosMember</t>
  </si>
  <si>
    <t>co-sspd-niif-ef-core_2016-12-31:AlcantarilladoRecoleccionTransporteMember</t>
  </si>
  <si>
    <t>co-sspd-niif-ef-core_2016-12-31:AlcantarilladoTratamientoAguasResidualesMember</t>
  </si>
  <si>
    <t>co-sspd-niif-ef-core_2016-12-31:AlcantarilladoComercializacionMember</t>
  </si>
  <si>
    <t>co-sspd-niif-ef-core_2016-12-31:AlcantarilladoDevolucionesDescuentosMember</t>
  </si>
  <si>
    <t>co-sspd-niif-ef-core_2016-12-31:AseoRecoleccionDomiciliariaMember</t>
  </si>
  <si>
    <t>co-sspd-niif-ef-core_2016-12-31:AseoTransporteMember</t>
  </si>
  <si>
    <t>co-sspd-niif-ef-core_2016-12-31:AseoBarridoLimpiezaMember2</t>
  </si>
  <si>
    <t>co-sspd-niif-ef-core_2016-12-31:AseoTransferenciaMember</t>
  </si>
  <si>
    <t>co-sspd-niif-ef-core_2016-12-31:AseoAprovechamientoMember</t>
  </si>
  <si>
    <t>co-sspd-niif-ef-core_2016-12-31:AseoTratamientoMember</t>
  </si>
  <si>
    <t>co-sspd-niif-ef-core_2016-12-31:AseoDisposicionFinalMember</t>
  </si>
  <si>
    <t>co-sspd-niif-ef-core_2016-12-31:AseoCorteCespedPodaArbolesMember</t>
  </si>
  <si>
    <t>co-sspd-niif-ef-core_2016-12-31:AseoLimpiezaLavadoAreasPublicasMember</t>
  </si>
  <si>
    <t>co-sspd-niif-ef-core_2016-12-31:AseoOtrosEspecialesMember</t>
  </si>
  <si>
    <t>co-sspd-niif-ef-core_2016-12-31:AseoComercializacionMember</t>
  </si>
  <si>
    <t>co-sspd-niif-ef-core_2016-12-31:AseoDevolucionesDescuentosMember</t>
  </si>
  <si>
    <t>co-sspd-niif-ef-core_2016-12-31:DevolucionesRebajasYDescuentosEnVentaDeServiciosMember</t>
  </si>
  <si>
    <t>co-sspd-niif-ef-core_2016-12-31:IngresosNetosDeServiciosPublicosMember</t>
  </si>
  <si>
    <t>co-sspd-niif-ef-core_2016-12-31:FormatoComplementarioCuentasCobrarAcueductoDetalladoEstratoEje</t>
  </si>
  <si>
    <t>co-sspd-niif-ef-core_2016-12-31:NoVencidaMember</t>
  </si>
  <si>
    <t>co-sspd-niif-ef-core_2016-12-31:Vencida1-30DiasMember</t>
  </si>
  <si>
    <t>co-sspd-niif-ef-core_2016-12-31:Vencida31-60DiasMember</t>
  </si>
  <si>
    <t>co-sspd-niif-ef-core_2016-12-31:Vencida61-90DiasMember</t>
  </si>
  <si>
    <t>co-sspd-niif-ef-core_2016-12-31:Vencida91-120DiasMember</t>
  </si>
  <si>
    <t>co-sspd-niif-ef-core_2016-12-31:Vencida121-150DiasMember</t>
  </si>
  <si>
    <t>co-sspd-niif-ef-core_2016-12-31:Vencida151-180DiasMember</t>
  </si>
  <si>
    <t>co-sspd-niif-ef-core_2016-12-31:Vencida181-360DiasMember</t>
  </si>
  <si>
    <t>co-sspd-niif-ef-core_2016-12-31:VencidaMayor360DiasMember</t>
  </si>
  <si>
    <t>co-sspd-niif-ef-core_2016-12-31:VencidaTotalMember</t>
  </si>
  <si>
    <t>co-sspd-niif-ef-core_2016-12-31:FormatoComplementarioCuentasCobrarAlcantarilladoDetalladoEstratoEje</t>
  </si>
  <si>
    <t>co-sspd-niif-ef-core_2016-12-31:FormatoComplementarioCuentasCobrarAseoDetalladoEstratoEje</t>
  </si>
  <si>
    <t>co-sspd-niif-ef-core_2016-12-31:FormatoComplementarioCuentasCobrarEnergiaElectricaDetalladoEstratoEje</t>
  </si>
  <si>
    <t>co-sspd-niif-ef-core_2016-12-31:FormatoComplementarioCuentasCobrarGasNaturalDetalladoEstratoEje</t>
  </si>
  <si>
    <t>co-sspd-niif-ef-core_2016-12-31:FormatoComplementarioCuentasCobrarGasLicuadoPetroleoDetalladoEstratoEje</t>
  </si>
  <si>
    <t>co-sspd-niif-ef-core_2016-12-31:FormatoComplementarioSubsidiosContribucionesEje</t>
  </si>
  <si>
    <t>co-sspd-niif-ef-core_2016-12-31:FormatoComplementarioAcreedoresComercialesOtrasCuentasPagarEje</t>
  </si>
  <si>
    <t>co-sspd-niif-ef-core_2016-12-31:TreintaDiasMember</t>
  </si>
  <si>
    <t>co-sspd-niif-ef-core_2016-12-31:SesentaDiasMember</t>
  </si>
  <si>
    <t>co-sspd-niif-ef-core_2016-12-31:NoventaDiasMember</t>
  </si>
  <si>
    <t>co-sspd-niif-ef-core_2016-12-31:CientoOchentaDiasMember</t>
  </si>
  <si>
    <t>co-sspd-niif-ef-core_2016-12-31:TrescientosSesentaDiasMember</t>
  </si>
  <si>
    <t>co-sspd-niif-ef-core_2016-12-31:MayoresATrescientosSesentaDiasMember</t>
  </si>
  <si>
    <t>co-sspd-niif-ef-core_2016-12-31:TotalCuentasComercialesMember</t>
  </si>
  <si>
    <t>co-sspd-niif-ef-core_2016-12-31:FormatoComplementarioDepositosGarantiaGLPDistribuidoresInversionistasEje</t>
  </si>
  <si>
    <t>co-sspd-niif-ef-core_2016-12-31:TrimestreEneroMarzoMember</t>
  </si>
  <si>
    <t>co-sspd-niif-ef-core_2016-12-31:TrimestreAbrilJunioMember</t>
  </si>
  <si>
    <t>co-sspd-niif-ef-core_2016-12-31:TrimestreJulioSeptiembreMember</t>
  </si>
  <si>
    <t>co-sspd-niif-ef-core_2016-12-31:TrimestreOctubreDiciembreMember</t>
  </si>
  <si>
    <t>co-sspd-niif-ef-core_2016-12-31:IdentificacionDeLaEmpresa</t>
  </si>
  <si>
    <t>co-sspd-niif-ef-core_2016-12-31:FormatoComplementarioAdicionalCostosGastosServiciosPublicosProvisionesAgotamientoDepreciacionesAmortizaciones</t>
  </si>
  <si>
    <t>co-sspd-niif-ef-core_2016-12-31:FormatoComplementarioAdicionalCostosGastosServiciosPublicosOtrosGastos</t>
  </si>
  <si>
    <t>co-sspd-niif-ef-core_2016-12-31:IngresosDeActividadesOrdinarias</t>
  </si>
  <si>
    <t>co-sspd-niif-ef-core_2016-12-31:ServicioAcueductoPartidas</t>
  </si>
  <si>
    <t>co-sspd-niif-ef-core_2016-12-31:ServicioAcueductoDistribucion</t>
  </si>
  <si>
    <t>co-sspd-niif-ef-core_2016-12-31:ServicioAcueductoOtrosServicios</t>
  </si>
  <si>
    <t>co-sspd-niif-ef-core_2016-12-31:ServicioAcueductoComercializacionSinopsis</t>
  </si>
  <si>
    <t>co-sspd-niif-ef-core_2016-12-31:ServicioAcueductoComercializacionResidencialEstrato1</t>
  </si>
  <si>
    <t>co-sspd-niif-ef-core_2016-12-31:ServicioAcueductoComercializacionResidencialEstrato2</t>
  </si>
  <si>
    <t>co-sspd-niif-ef-core_2016-12-31:ServicioAcueductoComercializacionResidencialEstrato3</t>
  </si>
  <si>
    <t>co-sspd-niif-ef-core_2016-12-31:ServicioAcueductoComercializacionResidencialEstrato4</t>
  </si>
  <si>
    <t>co-sspd-niif-ef-core_2016-12-31:ServicioAcueductoComercializacionResidencialEstrato5</t>
  </si>
  <si>
    <t>co-sspd-niif-ef-core_2016-12-31:ServicioAcueductoComercializacionResidencialEstrato6</t>
  </si>
  <si>
    <t>co-sspd-niif-ef-core_2016-12-31:ServicioAcueductoComercializacionNoResidencialIndustrial</t>
  </si>
  <si>
    <t>co-sspd-niif-ef-core_2016-12-31:ServicioAcueductoComercializacionNoResidencialComercial</t>
  </si>
  <si>
    <t>co-sspd-niif-ef-core_2016-12-31:ServicioAcueductoComercializacionNoResidencialOficial</t>
  </si>
  <si>
    <t>co-sspd-niif-ef-core_2016-12-31:ServicioAcueductoComercializacionNoResidencialEspecial</t>
  </si>
  <si>
    <t>co-sspd-niif-ef-core_2016-12-31:ServicioAcueductoComercializacionTotal</t>
  </si>
  <si>
    <t>co-sspd-niif-ef-core_2016-12-31:ServicioAcueductoTotal</t>
  </si>
  <si>
    <t>co-sspd-niif-ef-core_2016-12-31:ServicioAcueductoDeterioroCuentasCobrarPartidas</t>
  </si>
  <si>
    <t>co-sspd-niif-ef-core_2016-12-31:ServicioAcueductoDeterioroCuentasCobrarDistribucion</t>
  </si>
  <si>
    <t>co-sspd-niif-ef-core_2016-12-31:ServicioAcueductoDeterioroCuentasCobrarOtrosServicios</t>
  </si>
  <si>
    <t>co-sspd-niif-ef-core_2016-12-31:ServicioAcueductoDeterioroCuentasCobrarComercializacionSinopsis</t>
  </si>
  <si>
    <t>co-sspd-niif-ef-core_2016-12-31:ServicioAcueductoDeterioroCuentasCobrarComercializacionResidencialEstrato1</t>
  </si>
  <si>
    <t>co-sspd-niif-ef-core_2016-12-31:ServicioAcueductoDeterioroCuentasCobrarComercializacionResidencialEstrato2</t>
  </si>
  <si>
    <t>co-sspd-niif-ef-core_2016-12-31:ServicioAcueductoDeterioroCuentasCobrarComercializacionResidencialEstrato3</t>
  </si>
  <si>
    <t>co-sspd-niif-ef-core_2016-12-31:ServicioAcueductoDeterioroCuentasCobrarComercializacionResidencialEstrato4</t>
  </si>
  <si>
    <t>co-sspd-niif-ef-core_2016-12-31:ServicioAcueductoDeterioroCuentasCobrarComercializacionResidencialEstrato5</t>
  </si>
  <si>
    <t>co-sspd-niif-ef-core_2016-12-31:ServicioAcueductoDeterioroCuentasCobrarComercializacionResidencialEstrato6</t>
  </si>
  <si>
    <t>co-sspd-niif-ef-core_2016-12-31:ServicioAcueductoDeterioroCuentasCobrarComercializacionNoResidencialIndustrial</t>
  </si>
  <si>
    <t>co-sspd-niif-ef-core_2016-12-31:ServicioAcueductoDeterioroCuentasCobrarComercializacionNoResidencialComercial</t>
  </si>
  <si>
    <t>co-sspd-niif-ef-core_2016-12-31:ServicioAcueductoDeterioroCuentasCobrarComercializacionNoResidencialOficial</t>
  </si>
  <si>
    <t>co-sspd-niif-ef-core_2016-12-31:ServicioAcueductoDeterioroCuentasCobrarComercializacionNoResidencialEspecial</t>
  </si>
  <si>
    <t>co-sspd-niif-ef-core_2016-12-31:ServicioAcueductoDeterioroCuentasCobrarComercializacionTotal</t>
  </si>
  <si>
    <t>co-sspd-niif-ef-core_2016-12-31:ServicioAcueductoDeterioroCuentasCobrarTotal</t>
  </si>
  <si>
    <t>co-sspd-niif-ef-core_2016-12-31:ServicioAlcantarilladoPartidas</t>
  </si>
  <si>
    <t>co-sspd-niif-ef-core_2016-12-31:ServicioAlcantarilladoRecoleccion</t>
  </si>
  <si>
    <t>co-sspd-niif-ef-core_2016-12-31:ServicioAlcantarilladoTratamientoDisposicionFinal</t>
  </si>
  <si>
    <t>co-sspd-niif-ef-core_2016-12-31:ServicioAlcantarilladoComercializacionSinopsis</t>
  </si>
  <si>
    <t>co-sspd-niif-ef-core_2016-12-31:ServicioAlcantarilladoComercializacionResidencialEstrato1</t>
  </si>
  <si>
    <t>co-sspd-niif-ef-core_2016-12-31:ServicioAlcantarilladoComercializacionResidencialEstrato2</t>
  </si>
  <si>
    <t>co-sspd-niif-ef-core_2016-12-31:ServicioAlcantarilladoComercializacionResidencialEstrato3</t>
  </si>
  <si>
    <t>co-sspd-niif-ef-core_2016-12-31:ServicioAlcantarilladoComercializacionResidencialEstrato4</t>
  </si>
  <si>
    <t>co-sspd-niif-ef-core_2016-12-31:ServicioAlcantarilladoComercializacionResidencialEstrato5</t>
  </si>
  <si>
    <t>co-sspd-niif-ef-core_2016-12-31:ServicioAlcantarilladoComercializacionResidencialEstrato6</t>
  </si>
  <si>
    <t>co-sspd-niif-ef-core_2016-12-31:ServicioAlcantarilladoComercializacionNoResidencialIndustrial</t>
  </si>
  <si>
    <t>co-sspd-niif-ef-core_2016-12-31:ServicioAlcantarilladoComercializacionNoResidencialComercial</t>
  </si>
  <si>
    <t>co-sspd-niif-ef-core_2016-12-31:ServicioAlcantarilladoComercializacionNoResidencialOficial</t>
  </si>
  <si>
    <t>co-sspd-niif-ef-core_2016-12-31:ServicioAlcantarilladoComercializacionNoResidencialEspecial</t>
  </si>
  <si>
    <t>co-sspd-niif-ef-core_2016-12-31:ServicioAlcantarilladoComercializacionTotal</t>
  </si>
  <si>
    <t>co-sspd-niif-ef-core_2016-12-31:ServicioAlcantarilladoTotal</t>
  </si>
  <si>
    <t>co-sspd-niif-ef-core_2016-12-31:ServicioAlcantarilladoDeterioroCuentasCobrarPartidas</t>
  </si>
  <si>
    <t>co-sspd-niif-ef-core_2016-12-31:ServicioAlcantarilladoDeterioroCuentasCobrarRecoleccion</t>
  </si>
  <si>
    <t>co-sspd-niif-ef-core_2016-12-31:ServicioAlcantarilladoDeterioroCuentasCobrarTratamientoDisposicionFinal</t>
  </si>
  <si>
    <t>co-sspd-niif-ef-core_2016-12-31:ServicioAlcantarilladoDeterioroCuentasCobrarComercializacionSinopsis</t>
  </si>
  <si>
    <t>co-sspd-niif-ef-core_2016-12-31:ServicioAlcantarilladoDeterioroCuentasCobrarComercializacionResidencialEstrato1</t>
  </si>
  <si>
    <t>co-sspd-niif-ef-core_2016-12-31:ServicioAlcantarilladoDeterioroCuentasCobrarComercializacionResidencialEstrato2</t>
  </si>
  <si>
    <t>co-sspd-niif-ef-core_2016-12-31:ServicioAlcantarilladoDeterioroCuentasCobrarComercializacionResidencialEstrato3</t>
  </si>
  <si>
    <t>co-sspd-niif-ef-core_2016-12-31:ServicioAlcantarilladoDeterioroCuentasCobrarComercializacionResidencialEstrato4</t>
  </si>
  <si>
    <t>co-sspd-niif-ef-core_2016-12-31:ServicioAlcantarilladoDeterioroCuentasCobrarComercializacionResidencialEstrato5</t>
  </si>
  <si>
    <t>co-sspd-niif-ef-core_2016-12-31:ServicioAlcantarilladoDeterioroCuentasCobrarComercializacionResidencialEstrato6</t>
  </si>
  <si>
    <t>co-sspd-niif-ef-core_2016-12-31:ServicioAlcantarilladoDeterioroCuentasCobrarComercializacionNoResidencialIndustrial</t>
  </si>
  <si>
    <t>co-sspd-niif-ef-core_2016-12-31:ServicioAlcantarilladoDeterioroCuentasCobrarComercializacionNoResidencialComercial</t>
  </si>
  <si>
    <t>co-sspd-niif-ef-core_2016-12-31:ServicioAlcantarilladoDeterioroCuentasCobrarComercializacionNoResidencialOficial</t>
  </si>
  <si>
    <t>co-sspd-niif-ef-core_2016-12-31:ServicioAlcantarilladoDeterioroCuentasCobrarComercializacionNoResidencialEspecial</t>
  </si>
  <si>
    <t>co-sspd-niif-ef-core_2016-12-31:ServicioAlcantarilladoDeterioroCuentasCobrarComercializacionTotal</t>
  </si>
  <si>
    <t>co-sspd-niif-ef-core_2016-12-31:ServicioAlcantarilladoDeterioroCuentasCobrarTotal</t>
  </si>
  <si>
    <t>co-sspd-niif-ef-core_2016-12-31:ServicioAseoPartidas</t>
  </si>
  <si>
    <t>co-sspd-niif-ef-core_2016-12-31:ServicioAseoBarridoLimpiezaViasAreasPublicas</t>
  </si>
  <si>
    <t>co-sspd-niif-ef-core_2016-12-31:ServicioAseoRecoleccionTransporteResiduosConvencionales</t>
  </si>
  <si>
    <t>co-sspd-niif-ef-core_2016-12-31:ServicioAseoRecoleccionResiduosPeligrosos</t>
  </si>
  <si>
    <t>co-sspd-niif-ef-core_2016-12-31:ServicioAseoRecoleccionResiduosHospitalariosInfecciosos</t>
  </si>
  <si>
    <t>co-sspd-niif-ef-core_2016-12-31:ServicioAseoRecoleccionscombros</t>
  </si>
  <si>
    <t>co-sspd-niif-ef-core_2016-12-31:ServicioAseoTratamiento</t>
  </si>
  <si>
    <t>co-sspd-niif-ef-core_2016-12-31:ServicioAseoAprovechamientos</t>
  </si>
  <si>
    <t>co-sspd-niif-ef-core_2016-12-31:ServicioAseoDisposicionFinal</t>
  </si>
  <si>
    <t>co-sspd-niif-ef-core_2016-12-31:ServicioAseoIncineracion</t>
  </si>
  <si>
    <t>co-sspd-niif-ef-core_2016-12-31:ServicioAseoComercializacionSinopsis</t>
  </si>
  <si>
    <t>co-sspd-niif-ef-core_2016-12-31:ServicioAseoComercializacionResidencialEstrato3</t>
  </si>
  <si>
    <t>co-sspd-niif-ef-core_2016-12-31:ServicioAseoComercializacionResidencialEstrato4</t>
  </si>
  <si>
    <t>co-sspd-niif-ef-core_2016-12-31:ServicioAseoComercializacionResidencialEstrato5</t>
  </si>
  <si>
    <t>co-sspd-niif-ef-core_2016-12-31:ServicioAseoComercializacionResidencialEstrato6</t>
  </si>
  <si>
    <t>co-sspd-niif-ef-core_2016-12-31:ServicioAseoComercializacionNoResidencialIndustrial</t>
  </si>
  <si>
    <t>co-sspd-niif-ef-core_2016-12-31:ServicioAseoComercializacionNoResidencialComercial</t>
  </si>
  <si>
    <t>co-sspd-niif-ef-core_2016-12-31:ServicioAseoComercializacionNoResidencialOficial</t>
  </si>
  <si>
    <t>co-sspd-niif-ef-core_2016-12-31:ServicioAseoComercializacionNoResidencialEspecial</t>
  </si>
  <si>
    <t>co-sspd-niif-ef-core_2016-12-31:ServicioAseoComercializacionTotal</t>
  </si>
  <si>
    <t>co-sspd-niif-ef-core_2016-12-31:ServicioAseoTotal</t>
  </si>
  <si>
    <t>co-sspd-niif-ef-core_2016-12-31:ServicioAseoDeterioroCuentasCobrarPartidas</t>
  </si>
  <si>
    <t>co-sspd-niif-ef-core_2016-12-31:ServicioAseoDeterioroCuentasCobrarBarridoLimpiezaViasAreasPublicas</t>
  </si>
  <si>
    <t>co-sspd-niif-ef-core_2016-12-31:ServicioAseoDeterioroCuentasCobrarRecoleccionTransporteResiduosConvencionales</t>
  </si>
  <si>
    <t>co-sspd-niif-ef-core_2016-12-31:ServicioAseoDeterioroCuentasCobrarRecoleccionResiduosPeligrosos</t>
  </si>
  <si>
    <t>co-sspd-niif-ef-core_2016-12-31:ServicioAseoDeterioroCuentasCobrarRecoleccionResiduosHospitalariosInfecciosos</t>
  </si>
  <si>
    <t>co-sspd-niif-ef-core_2016-12-31:ServicioAseoDeterioroCuentasCobrarRecoleccionEscombros</t>
  </si>
  <si>
    <t>co-sspd-niif-ef-core_2016-12-31:ServicioAseoDeterioroCuentasCobrarTratamiento</t>
  </si>
  <si>
    <t>co-sspd-niif-ef-core_2016-12-31:ServicioAseoDeterioroCuentasCobrarAprovechamientos</t>
  </si>
  <si>
    <t>co-sspd-niif-ef-core_2016-12-31:ServicioAseoDeterioroCuentasCobrarDisposicionFinal</t>
  </si>
  <si>
    <t>co-sspd-niif-ef-core_2016-12-31:ServicioAseoDeterioroCuentasCobrarIncineracion</t>
  </si>
  <si>
    <t>co-sspd-niif-ef-core_2016-12-31:ServicioAseoDeterioroCuentasCobrarComercializacionSinopsis</t>
  </si>
  <si>
    <t>co-sspd-niif-ef-core_2016-12-31:ServicioAseoDeterioroCuentasCobrarComercializacionResidencialEstrato1</t>
  </si>
  <si>
    <t>co-sspd-niif-ef-core_2016-12-31:ServicioAseoDeterioroCuentasCobrarComercializacionResidencialEstrato2</t>
  </si>
  <si>
    <t>co-sspd-niif-ef-core_2016-12-31:ServicioAseoDeterioroCuentasCobrarComercializacionResidencialEstrato3</t>
  </si>
  <si>
    <t>co-sspd-niif-ef-core_2016-12-31:ServicioAseoDeterioroCuentasCobrarComercializacionResidencialEstrato4</t>
  </si>
  <si>
    <t>co-sspd-niif-ef-core_2016-12-31:ServicioAseoDeterioroCuentasCobrarComercializacionResidencialEstrato5</t>
  </si>
  <si>
    <t>co-sspd-niif-ef-core_2016-12-31:ServicioAseoDeterioroCuentasCobrarComercializacionResidencialEstrato6</t>
  </si>
  <si>
    <t>co-sspd-niif-ef-core_2016-12-31:ServicioAseoDeterioroCuentasCobrarComercializacionNoResidencialIndustrial</t>
  </si>
  <si>
    <t>co-sspd-niif-ef-core_2016-12-31:ServicioAseoDeterioroCuentasCobrarComercializacionNoResidencialComercial</t>
  </si>
  <si>
    <t>co-sspd-niif-ef-core_2016-12-31:ServicioAseoDeterioroCuentasCobrarComercializacionNoResidencialOficial</t>
  </si>
  <si>
    <t>co-sspd-niif-ef-core_2016-12-31:ServicioAseoDeterioroCuentasCobrarComercializacionNoResidencialEspecial</t>
  </si>
  <si>
    <t>co-sspd-niif-ef-core_2016-12-31:ServicioAseoDeterioroCuentasCobrarComercializacionTotal</t>
  </si>
  <si>
    <t>co-sspd-niif-ef-core_2016-12-31:ServicioAseoDeterioroCuentasCobrarTotal</t>
  </si>
  <si>
    <t>co-sspd-niif-ef-core_2016-12-31:ServicioEnergiaElectricaPartidas</t>
  </si>
  <si>
    <t>co-sspd-niif-ef-core_2016-12-31:ServicioEnergiaElectricaGeneracionSinopsis</t>
  </si>
  <si>
    <t>co-sspd-niif-ef-core_2016-12-31:ServicioEnergiaElectricaGeneracionContratosBilateralesEmpresasSector</t>
  </si>
  <si>
    <t>co-sspd-niif-ef-core_2016-12-31:ServicioEnergiaElectricaGeneracionContratosBilateralesUsuariosNoRegulados</t>
  </si>
  <si>
    <t>co-sspd-niif-ef-core_2016-12-31:ServicioEnergiaElectricaGeneracionBolsaEnergia</t>
  </si>
  <si>
    <t>co-sspd-niif-ef-core_2016-12-31:ServicioEnergiaElectricaGeneracionOtros</t>
  </si>
  <si>
    <t>co-sspd-niif-ef-core_2016-12-31:ServicioEnergiaElectricaGeneracionTotalGeneracion</t>
  </si>
  <si>
    <t>co-sspd-niif-ef-core_2016-12-31:ServicioEnergiaElectricaTransmisionSinopsis</t>
  </si>
  <si>
    <t>co-sspd-niif-ef-core_2016-12-31:ServicioEnergiaElectricaTransmisionIngresoRegulado</t>
  </si>
  <si>
    <t>co-sspd-niif-ef-core_2016-12-31:ServicioEnergiaElectricaTransmisionCargosConexion</t>
  </si>
  <si>
    <t>co-sspd-niif-ef-core_2016-12-31:ServicioEnergiaElectricaTransmisionOtros</t>
  </si>
  <si>
    <t>co-sspd-niif-ef-core_2016-12-31:ServicioEnergiaElectricaTransmisionTotalTransmision</t>
  </si>
  <si>
    <t>co-sspd-niif-ef-core_2016-12-31:ServicioEnergiaElectricaOperadorRedSinopsis</t>
  </si>
  <si>
    <t>co-sspd-niif-ef-core_2016-12-31:ServicioEnergiaElectricaOperadorRedCargosUsoUsuariosRegulados</t>
  </si>
  <si>
    <t>co-sspd-niif-ef-core_2016-12-31:ServicioEnergiaElectricaOperadorRedCargosUsoUsuariosNoRegulados</t>
  </si>
  <si>
    <t>co-sspd-niif-ef-core_2016-12-31:ServicioEnergiaElectricaOperadorRedIngresoRegulado</t>
  </si>
  <si>
    <t>co-sspd-niif-ef-core_2016-12-31:ServicioEnergiaElectricaOperadorRedOtros</t>
  </si>
  <si>
    <t>co-sspd-niif-ef-core_2016-12-31:ServicioEnergiaElectricaOperadorRedTotalOperadorRed</t>
  </si>
  <si>
    <t>co-sspd-niif-ef-core_2016-12-31:ServicioEnergiaElectricaComercializacionSinopsis</t>
  </si>
  <si>
    <t>co-sspd-niif-ef-core_2016-12-31:ServicioEnergiaElectricaComercializacionResidencialEstrato1</t>
  </si>
  <si>
    <t>co-sspd-niif-ef-core_2016-12-31:ServicioEnergiaElectricaComercializacionResidencialEstrato2</t>
  </si>
  <si>
    <t>co-sspd-niif-ef-core_2016-12-31:ServicioEnergiaElectricaComercializacionResidencialEstrato3</t>
  </si>
  <si>
    <t>co-sspd-niif-ef-core_2016-12-31:ServicioEnergiaElectricaComercializacionResidencialEstrato4</t>
  </si>
  <si>
    <t>co-sspd-niif-ef-core_2016-12-31:ServicioEnergiaElectricaComercializacionResidencialEstrato5</t>
  </si>
  <si>
    <t>co-sspd-niif-ef-core_2016-12-31:ServicioEnergiaElectricaComercializacionResidencialEstrato6</t>
  </si>
  <si>
    <t>co-sspd-niif-ef-core_2016-12-31:ServicioEnergiaElectricaComercializacionComercial</t>
  </si>
  <si>
    <t>co-sspd-niif-ef-core_2016-12-31:ServicioEnergiaElectricaComercializacionIndustrial</t>
  </si>
  <si>
    <t>co-sspd-niif-ef-core_2016-12-31:ServicioEnergiaElectricaComercializacionOficial</t>
  </si>
  <si>
    <t>co-sspd-niif-ef-core_2016-12-31:ServicioEnergiaElectricaComercializacionAlumbradoPublico</t>
  </si>
  <si>
    <t>co-sspd-niif-ef-core_2016-12-31:ServicioEnergiaElectricaComercializacionEmpresasSector</t>
  </si>
  <si>
    <t>co-sspd-niif-ef-core_2016-12-31:ServicioEnergiaElectricaComercializacionUsuariosNoRegulados</t>
  </si>
  <si>
    <t>co-sspd-niif-ef-core_2016-12-31:ServicioEnergiaElectricaComercializacionOtros</t>
  </si>
  <si>
    <t>co-sspd-niif-ef-core_2016-12-31:ServicioEnergiaElectricaComercializacionTotal</t>
  </si>
  <si>
    <t>co-sspd-niif-ef-core_2016-12-31:ServicioEnergiaElectricaTotal</t>
  </si>
  <si>
    <t>co-sspd-niif-ef-core_2016-12-31:ServicioEnergiaElectricaDeterioroCuentasCobrarPartidas</t>
  </si>
  <si>
    <t>co-sspd-niif-ef-core_2016-12-31:ServicioEnergiaElectricaDeterioroCuentasCobrarGeneracionSinopsis</t>
  </si>
  <si>
    <t>co-sspd-niif-ef-core_2016-12-31:ServicioEnergiaElectricaDeterioroCuentasCobrarGeneracionContratosBilateralesEmpresasSector</t>
  </si>
  <si>
    <t>co-sspd-niif-ef-core_2016-12-31:ServicioEnergiaElectricaDeterioroCuentasCobrarGeneracionContratosBilateralesUsuariosNoRegulados</t>
  </si>
  <si>
    <t>co-sspd-niif-ef-core_2016-12-31:ServicioEnergiaElectricaDeterioroCuentasCobrarGeneracionBolsaEnergia</t>
  </si>
  <si>
    <t>co-sspd-niif-ef-core_2016-12-31:ServicioEnergiaElectricaDeterioroCuentasCobrarGeneracionOtros</t>
  </si>
  <si>
    <t>co-sspd-niif-ef-core_2016-12-31:ServicioEnergiaElectricaDeterioroCuentasCobrarGeneracionTotalGeneracion</t>
  </si>
  <si>
    <t>co-sspd-niif-ef-core_2016-12-31:ServicioEnergiaElectricaDeterioroCuentasCobrarTransmisionSinopsis</t>
  </si>
  <si>
    <t>co-sspd-niif-ef-core_2016-12-31:ServicioEnergiaElectricaDeterioroCuentasCobrarTransmisionIngresoRegulado</t>
  </si>
  <si>
    <t>co-sspd-niif-ef-core_2016-12-31:ServicioEnergiaElectricaDeterioroCuentasCobrarTransmisionCargosConexion</t>
  </si>
  <si>
    <t>co-sspd-niif-ef-core_2016-12-31:ServicioEnergiaElectricaDeterioroCuentasCobrarTransmisionOtros</t>
  </si>
  <si>
    <t>co-sspd-niif-ef-core_2016-12-31:ServicioEnergiaElectricaDeterioroCuentasCobrarTransmisionTotalTransmision</t>
  </si>
  <si>
    <t>co-sspd-niif-ef-core_2016-12-31:ServicioEnergiaElectricaDeterioroCuentasCobrarOperadorRedSinopsis</t>
  </si>
  <si>
    <t>co-sspd-niif-ef-core_2016-12-31:ServicioEnergiaElectricaDeterioroCuentasCobrarOperadorRedCargosUsoUsuariosRegulados</t>
  </si>
  <si>
    <t>co-sspd-niif-ef-core_2016-12-31:ServicioEnergiaElectricaDeterioroCuentasCobrarOperadorRedCargosUsoUsuariosNoRegulados</t>
  </si>
  <si>
    <t>co-sspd-niif-ef-core_2016-12-31:ServicioEnergiaElectricaDeterioroCuentasCobrarOperadorRedIngresoRegulado</t>
  </si>
  <si>
    <t>co-sspd-niif-ef-core_2016-12-31:ServicioEnergiaElectricaDeterioroCuentasCobrarOperadorRedOtros</t>
  </si>
  <si>
    <t>co-sspd-niif-ef-core_2016-12-31:ServicioEnergiaElectricaDeterioroCuentasCobrarOperadorRedTotalOperadorRed</t>
  </si>
  <si>
    <t>co-sspd-niif-ef-core_2016-12-31:ServicioEnergiaElectricaDeterioroCuentasCobrarComercializacionSinopsis</t>
  </si>
  <si>
    <t>co-sspd-niif-ef-core_2016-12-31:ServicioEnergiaElectricaDeterioroCuentasCobrarComercializacionResidencialEstrato1</t>
  </si>
  <si>
    <t>co-sspd-niif-ef-core_2016-12-31:ServicioEnergiaElectricaDeterioroCuentasCobrarComercializacionResidencialEstrato2</t>
  </si>
  <si>
    <t>co-sspd-niif-ef-core_2016-12-31:ServicioEnergiaElectricaDeterioroCuentasCobrarComercializacionResidencialEstrato3</t>
  </si>
  <si>
    <t>co-sspd-niif-ef-core_2016-12-31:ServicioEnergiaElectricaDeterioroCuentasCobrarComercializacionResidencialEstrato4</t>
  </si>
  <si>
    <t>co-sspd-niif-ef-core_2016-12-31:ServicioEnergiaElectricaDeterioroCuentasCobrarComercializacionResidencialEstrato5</t>
  </si>
  <si>
    <t>co-sspd-niif-ef-core_2016-12-31:ServicioEnergiaElectricaDeterioroCuentasCobrarComercializacionResidencialEstrato6</t>
  </si>
  <si>
    <t>co-sspd-niif-ef-core_2016-12-31:ServicioEnergiaElectricaDeterioroCuentasCobrarComercializacionComercial</t>
  </si>
  <si>
    <t>co-sspd-niif-ef-core_2016-12-31:ServicioEnergiaElectricaDeterioroCuentasCobrarComercializacionIndustrial</t>
  </si>
  <si>
    <t>co-sspd-niif-ef-core_2016-12-31:ServicioEnergiaElectricaDeterioroCuentasCobrarComercializacionOficial</t>
  </si>
  <si>
    <t>co-sspd-niif-ef-core_2016-12-31:ServicioEnergiaElectricaDeterioroCuentasCobrarComercializacionAlumbradoPublico</t>
  </si>
  <si>
    <t>co-sspd-niif-ef-core_2016-12-31:ServicioEnergiaElectricaDeterioroCuentasCobrarComercializacionEmpresasSector</t>
  </si>
  <si>
    <t>co-sspd-niif-ef-core_2016-12-31:ServicioEnergiaElectricaDeterioroCuentasCobrarComercializacionUsuariosNoRegulados</t>
  </si>
  <si>
    <t>co-sspd-niif-ef-core_2016-12-31:ServicioEnergiaElectricaDeterioroCuentasCobrarComercializacionOtros</t>
  </si>
  <si>
    <t>co-sspd-niif-ef-core_2016-12-31:ServicioEnergiaElectricaDeterioroCuentasCobrarComercializacionTotal</t>
  </si>
  <si>
    <t>co-sspd-niif-ef-core_2016-12-31:ServicioEnergiaElectricaDeterioroCuentasCobrarTotal</t>
  </si>
  <si>
    <t>co-sspd-niif-ef-core_2016-12-31:ServicioGasCombustibleRedesPartidas</t>
  </si>
  <si>
    <t>co-sspd-niif-ef-core_2016-12-31:ServicioGasCombustibleRedesNegocioTransporteGasCombustibleSinopsis</t>
  </si>
  <si>
    <t>co-sspd-niif-ef-core_2016-12-31:ServicioGasCombustibleRedesNegocioTransporteGasCombustibleEmpresasSector</t>
  </si>
  <si>
    <t>co-sspd-niif-ef-core_2016-12-31:ServicioGasCombustibleRedesNegocioTransporteGasCombustibleGrandesConsumidores</t>
  </si>
  <si>
    <t>co-sspd-niif-ef-core_2016-12-31:ServicioGasCombustibleRedesNegocioTransporteGasCombustibleOtros</t>
  </si>
  <si>
    <t>co-sspd-niif-ef-core_2016-12-31:ServicioGasCombustibleRedesNegocioTransporteGasCombustibleTotal</t>
  </si>
  <si>
    <t>co-sspd-niif-ef-core_2016-12-31:ServicioGasCombustibleRedesNegocioDistribucionGasCombustibleSinopsis</t>
  </si>
  <si>
    <t>co-sspd-niif-ef-core_2016-12-31:ServicioGasCombustibleRedesNegocioDistribucionGasCombustibleEmpresasSector</t>
  </si>
  <si>
    <t>co-sspd-niif-ef-core_2016-12-31:ServicioGasCombustibleRedesNegocioDistribucionGasCombustibleGrandesConsumidores</t>
  </si>
  <si>
    <t>co-sspd-niif-ef-core_2016-12-31:ServicioGasCombustibleRedesNegocioDistribucionGasCombustibleOtros</t>
  </si>
  <si>
    <t>co-sspd-niif-ef-core_2016-12-31:ServicioGasCombustibleRedesNegocioDistribucionGasCombustibleTotal</t>
  </si>
  <si>
    <t>co-sspd-niif-ef-core_2016-12-31:ServicioGasCombustibleRedesNegocioComercializacionGasCombustibleSinopsis</t>
  </si>
  <si>
    <t>co-sspd-niif-ef-core_2016-12-31:ServicioGasCombustibleRedesNegocioComercializacionGasCombustibleResidencialEstrato1</t>
  </si>
  <si>
    <t>co-sspd-niif-ef-core_2016-12-31:ServicioGasCombustibleRedesNegocioComercializacionGasCombustibleResidencialEstrato1HogaresSustitutos</t>
  </si>
  <si>
    <t>co-sspd-niif-ef-core_2016-12-31:ServicioGasCombustibleRedesNegocioComercializacionGasCombustibleOtrosResidencialEstrato1OtrosResidencialEstrato1</t>
  </si>
  <si>
    <t>co-sspd-niif-ef-core_2016-12-31:ServicioGasCombustibleRedesNegocioComercializacionGasCombustibleResidencialEstrato2</t>
  </si>
  <si>
    <t>co-sspd-niif-ef-core_2016-12-31:ServicioGasCombustibleRedesNegocioComercializacionGasCombustibleResidencialEstrato3</t>
  </si>
  <si>
    <t>co-sspd-niif-ef-core_2016-12-31:ServicioGasCombustibleRedesNegocioComercializacionGasCombustibleResidencialEstrato4</t>
  </si>
  <si>
    <t>co-sspd-niif-ef-core_2016-12-31:ServicioGasCombustibleRedesNegocioComercializacionGasCombustibleResidencialEstrato5</t>
  </si>
  <si>
    <t>co-sspd-niif-ef-core_2016-12-31:ServicioGasCombustibleRedesNegocioComercializacionGasCombustibleResidencialEstrato6</t>
  </si>
  <si>
    <t>co-sspd-niif-ef-core_2016-12-31:ServicioGasCombustibleRedesNegocioComercializacionGasCombustibleComercial</t>
  </si>
  <si>
    <t>co-sspd-niif-ef-core_2016-12-31:ServicioGasCombustibleRedesNegocioComercializacionGasCombustibleIndustrial</t>
  </si>
  <si>
    <t>co-sspd-niif-ef-core_2016-12-31:ServicioGasCombustibleRedesNegocioComercializacionGasCombustibleOficial</t>
  </si>
  <si>
    <t>co-sspd-niif-ef-core_2016-12-31:ServicioGasCombustibleRedesNegocioComercializacionGasCombustibleEspecialAsistencial</t>
  </si>
  <si>
    <t>co-sspd-niif-ef-core_2016-12-31:ServicioGasCombustibleRedesNegocioComercializacionGasCombustibleEspecialEducativo</t>
  </si>
  <si>
    <t>co-sspd-niif-ef-core_2016-12-31:ServicioGasCombustibleRedesNegocioComercializacionGasCombustibleGrandesConsumidores</t>
  </si>
  <si>
    <t>co-sspd-niif-ef-core_2016-12-31:ServicioGasCombustibleRedesNegocioComercializacionGasCombustibleEmpresasSector</t>
  </si>
  <si>
    <t>co-sspd-niif-ef-core_2016-12-31:ServicioGasCombustibleRedesNegocioComercializacionGasCombustibleOtros</t>
  </si>
  <si>
    <t>co-sspd-niif-ef-core_2016-12-31:ServicioGasCombustibleRedesNegocioComercializacionGasCombustibleTotal</t>
  </si>
  <si>
    <t>co-sspd-niif-ef-core_2016-12-31:ServicioGasCombustibleRedesTotal</t>
  </si>
  <si>
    <t>co-sspd-niif-ef-core_2016-12-31:ServicioGasCombustibleRedesDeterioroCuentasCobrarSinopsis</t>
  </si>
  <si>
    <t>co-sspd-niif-ef-core_2016-12-31:ServicioGasCombustibleRedesDeterioroCuentasCobrarNegocioTransporteGasCombustibleSinopsis</t>
  </si>
  <si>
    <t>co-sspd-niif-ef-core_2016-12-31:ServicioGasCombustibleRedesDeterioroCuentasCobrarNegocioTransporteGasCombustibleEmpresasSector</t>
  </si>
  <si>
    <t>co-sspd-niif-ef-core_2016-12-31:ServicioGasCombustibleRedesDeterioroCuentasCobrarNegocioTransporteGasCombustibleGrandesConsumidores</t>
  </si>
  <si>
    <t>co-sspd-niif-ef-core_2016-12-31:ServicioGasCombustibleRedesDeterioroCuentasCobrarNegocioTransporteGasCombustibleOtros</t>
  </si>
  <si>
    <t>co-sspd-niif-ef-core_2016-12-31:ServicioGasCombustibleRedesDeterioroCuentasCobrarNegocioTransporteGasCombustibleTotal</t>
  </si>
  <si>
    <t>co-sspd-niif-ef-core_2016-12-31:ServicioGasCombustibleRedesDeterioroCuentasCobrarNegocioDistribucionGasCombustibleSinopsis</t>
  </si>
  <si>
    <t>co-sspd-niif-ef-core_2016-12-31:ServicioGasCombustibleRedesDeterioroCuentasCobrarNegocioDistribucionGasCombustibleEmpresasSector</t>
  </si>
  <si>
    <t>co-sspd-niif-ef-core_2016-12-31:ServicioGasCombustibleRedesDeterioroCuentasCobrarNegocioDistribucionGasCombustibleGrandesConsumidores</t>
  </si>
  <si>
    <t>co-sspd-niif-ef-core_2016-12-31:ServicioGasCombustibleRedesDeterioroCuentasCobrarNegocioDistribucionGasCombustibleOtros</t>
  </si>
  <si>
    <t>co-sspd-niif-ef-core_2016-12-31:ServicioGasCombustibleRedesDeterioroCuentasCobrarNegocioDistribucionGasCombustibleTotal</t>
  </si>
  <si>
    <t>co-sspd-niif-ef-core_2016-12-31:ServicioGasCombustibleRedesDeterioroCuentasCobrarNegocioComercializacionGasCombustibleSinopsis</t>
  </si>
  <si>
    <t>co-sspd-niif-ef-core_2016-12-31:ServicioGasCombustibleRedesDeterioroCuentasCobrarNegocioComercializacionGasCombustibleResidencialEstrato1</t>
  </si>
  <si>
    <t>co-sspd-niif-ef-core_2016-12-31:ServicioGasCombustibleRedesDeterioroCuentasCobrarNegocioComercializacionGasCombustibleResidencialEstrato2</t>
  </si>
  <si>
    <t>co-sspd-niif-ef-core_2016-12-31:ServicioGasCombustibleRedesDeterioroCuentasCobrarNegocioComercializacionGasCombustibleResidencialEstrato3</t>
  </si>
  <si>
    <t>co-sspd-niif-ef-core_2016-12-31:ServicioGasCombustibleRedesDeterioroCuentasCobrarNegocioComercializacionGasCombustibleResidencialEstrato4</t>
  </si>
  <si>
    <t>co-sspd-niif-ef-core_2016-12-31:ServicioGasCombustibleRedesDeterioroCuentasCobrarComercializacionGasCombustibleResidencialEstrato5</t>
  </si>
  <si>
    <t>co-sspd-niif-ef-core_2016-12-31:ServicioGasCombustibleRedesDeterioroCuentasCobrarNegocioComercializacionGasCombustibleResidencialEstrato6</t>
  </si>
  <si>
    <t>co-sspd-niif-ef-core_2016-12-31:ServicioGasCombustibleRedesDeterioroCuentasCobrarNegocioComercializacionGasCombustibleComercial</t>
  </si>
  <si>
    <t>co-sspd-niif-ef-core_2016-12-31:ServicioGasCombustibleRedesDeterioroCuentasCobrarNegocioComercializacionGasCombustibleIndustrial</t>
  </si>
  <si>
    <t>co-sspd-niif-ef-core_2016-12-31:ServicioGasCombustibleRedesDeterioroCuentasCobrarNegocioComercializacionGasCombustibleOficial</t>
  </si>
  <si>
    <t>co-sspd-niif-ef-core_2016-12-31:ServicioGasCombustibleRedesDeterioroCuentasCobrarNegocioComercializacionGasCombustibleEspecialAsistencial</t>
  </si>
  <si>
    <t>co-sspd-niif-ef-core_2016-12-31:ServicioGasCombustibleRedesDeterioroCuentasCobrarNegocioComercializacionGasCombustibleEspecialEducativo</t>
  </si>
  <si>
    <t>co-sspd-niif-ef-core_2016-12-31:ServicioGasCombustibleRedesDeterioroCuentasCobrarNegocioComercializacionGasCombustibleGrandesConsumidores</t>
  </si>
  <si>
    <t>co-sspd-niif-ef-core_2016-12-31:ServicioGasCombustibleRedesDeterioroCuentasCobrarNegocioComercializacionGasCombustibleEmpresasSector</t>
  </si>
  <si>
    <t>co-sspd-niif-ef-core_2016-12-31:ServicioGasCombustibleRedesDeterioroCuentasCobrarNegocioComercializacionGasCombustibleOtros</t>
  </si>
  <si>
    <t>co-sspd-niif-ef-core_2016-12-31:ServicioGasCombustibleRedesDeterioroCuentasCobrarNegocioComercializacionGasCombustibleTotal</t>
  </si>
  <si>
    <t>co-sspd-niif-ef-core_2016-12-31:ServicioGasCombustibleRedesDeterioroCuentasCobrarTotal</t>
  </si>
  <si>
    <t>co-sspd-niif-ef-core_2016-12-31:ServicioGasLicuadoPetroleoSinopsis</t>
  </si>
  <si>
    <t>co-sspd-niif-ef-core_2016-12-31:ServicioGasLicuadoPetroleoNegocioTransporteGLPSinopsis</t>
  </si>
  <si>
    <t>co-sspd-niif-ef-core_2016-12-31:ServicioGasLicuadoPetroleoNegocioTransporteGLPEmpresasSector</t>
  </si>
  <si>
    <t>co-sspd-niif-ef-core_2016-12-31:ServicioGasLicuadoPetroleoNegocioTransporteGLPUsuariosNoRegulados</t>
  </si>
  <si>
    <t>co-sspd-niif-ef-core_2016-12-31:ServicioGasLicuadoPetroleoNegocioTransporteGLPOtros</t>
  </si>
  <si>
    <t>co-sspd-niif-ef-core_2016-12-31:ServicioGasLicuadoPetroleoNegocioTransporteGLPTotal</t>
  </si>
  <si>
    <t>co-sspd-niif-ef-core_2016-12-31:ServicioGasLicuadoPetroleoNegocioComercializacionMayoristaGLPSinopsis</t>
  </si>
  <si>
    <t>co-sspd-niif-ef-core_2016-12-31:ServicioGasLicuadoPetroleoNegocioComercializacionMayoristaGLPDistribuidoresInversionistas</t>
  </si>
  <si>
    <t>co-sspd-niif-ef-core_2016-12-31:ServicioGasLicuadoPetroleoNegocioComercializacionMayoristaGLPComercializadoresMayoristas</t>
  </si>
  <si>
    <t>co-sspd-niif-ef-core_2016-12-31:ServicioGasLicuadoPetroleoNegocioComercializacionMayoristaGLPUsuariosNoRegulados</t>
  </si>
  <si>
    <t>co-sspd-niif-ef-core_2016-12-31:ServicioGasLicuadoPetroleoNegocioComercializacionMayoristaGLPOtros</t>
  </si>
  <si>
    <t>co-sspd-niif-ef-core_2016-12-31:ServicioGasLicuadoPetroleoNegocioComercializacionMayoristaGLPTotal</t>
  </si>
  <si>
    <t>co-sspd-niif-ef-core_2016-12-31:ServicioGasLicuadoPetroleoNegocioDistribucionGLPSinopsis</t>
  </si>
  <si>
    <t>co-sspd-niif-ef-core_2016-12-31:ServicioGasLicuadoPetroleoNegocioDistribucionGLPComercializadoresMinoristas</t>
  </si>
  <si>
    <t>co-sspd-niif-ef-core_2016-12-31:ServicioGasLicuadoPetroleoNegocioDistribucionGLPTanquesEstacionarios</t>
  </si>
  <si>
    <t>co-sspd-niif-ef-core_2016-12-31:ServicioGasLicuadoPetroleoNegocioDistribucionGLPPuntosVenta</t>
  </si>
  <si>
    <t>co-sspd-niif-ef-core_2016-12-31:ServicioGasLicuadoPetroleoNegocioDistribucionGLPEstrato1Subsidiado</t>
  </si>
  <si>
    <t>co-sspd-niif-ef-core_2016-12-31:ServicioGasLicuadoPetroleoNegocioDistribucionGLPEstrato2Subsidiado</t>
  </si>
  <si>
    <t>co-sspd-niif-ef-core_2016-12-31:ServicioGasLicuadoPetroleoNegocioDistribucionGLPOtros</t>
  </si>
  <si>
    <t>co-sspd-niif-ef-core_2016-12-31:ServicioGasLicuadoPetroleoNegocioDistribucionGLPTotal</t>
  </si>
  <si>
    <t>co-sspd-niif-ef-core_2016-12-31:ServicioGasLicuadoPetroleoNegocioComercializacionMinoristaGLPSinopsis</t>
  </si>
  <si>
    <t>co-sspd-niif-ef-core_2016-12-31:ServicioGasLicuadoPetroleoNegocioComercializacionMinoristaGLPEstrato1Subsidiado</t>
  </si>
  <si>
    <t>co-sspd-niif-ef-core_2016-12-31:ServicioGasLicuadoPetroleoNegocioComercializacionMinoristaGLPEstrato2Subsidiado</t>
  </si>
  <si>
    <t>co-sspd-niif-ef-core_2016-12-31:ServicioGasLicuadoPetroleoNegocioComercializacionMinoristaGLPUsuarioFinal</t>
  </si>
  <si>
    <t>co-sspd-niif-ef-core_2016-12-31:ServicioGasLicuadoPetroleoNegocioComercializacionMinoristaGLPOtros</t>
  </si>
  <si>
    <t>co-sspd-niif-ef-core_2016-12-31:ServicioGasLicuadoPetroleoNegocioComercializacionMinoristaGLPTotal</t>
  </si>
  <si>
    <t>co-sspd-niif-ef-core_2016-12-31:ServicioGasLicuadoPetroleoTotal</t>
  </si>
  <si>
    <t>co-sspd-niif-ef-core_2016-12-31:ServicioGasLicuadoPetroleoDeterioroCuentasCobrarSinopsis</t>
  </si>
  <si>
    <t>co-sspd-niif-ef-core_2016-12-31:ServicioGasLicuadoPetroleoDeterioroCuentasCobrarNegocioTransporteGLPSinopsis</t>
  </si>
  <si>
    <t>co-sspd-niif-ef-core_2016-12-31:ServicioGasLicuadoPetroleoDeterioroCuentasCobrarNegocioTransporteGLPEmpresasSector</t>
  </si>
  <si>
    <t>co-sspd-niif-ef-core_2016-12-31:ServicioGasLicuadoPetroleoDeterioroCuentasCobrarNegocioTransporteGLPUsuariosNoRegulados</t>
  </si>
  <si>
    <t>co-sspd-niif-ef-core_2016-12-31:ServicioGasLicuadoPetroleoDeterioroCuentasCobrarNegocioTransporteGLPOtros</t>
  </si>
  <si>
    <t>co-sspd-niif-ef-core_2016-12-31:ServicioGasLicuadoPetroleoDeterioroCuentasCobrarNegocioTransporteGLPTotal</t>
  </si>
  <si>
    <t>co-sspd-niif-ef-core_2016-12-31:ServicioGasLicuadoPetroleoDeterioroCuentasCobrarNegocioComercializacionMayoristaGLPSinopsis</t>
  </si>
  <si>
    <t>co-sspd-niif-ef-core_2016-12-31:ServicioGasLicuadoPetroleoDeterioroCuentasCobrarNegocioComercializacionMayoristaGLPDistribuidoresInversionistas</t>
  </si>
  <si>
    <t>co-sspd-niif-ef-core_2016-12-31:ServicioGasLicuadoPetroleoDeterioroCuentasCobrarNegocioComercializacionMayoristaGLPComercializadores</t>
  </si>
  <si>
    <t>co-sspd-niif-ef-core_2016-12-31:copyOfServicioGasCombustibleRedesDeterioroCuentasCobrarTotal37</t>
  </si>
  <si>
    <t>co-sspd-niif-ef-core_2016-12-31:ServicioGasLicuadoPetroleoDeterioroCuentasCobrarNegocioComercializacionMayoristaGLPOtros</t>
  </si>
  <si>
    <t>co-sspd-niif-ef-core_2016-12-31:ServicioGasLicuadoPetroleoDeterioroCuentasCobrarNegocioComercializacionMayoristaGLPTotal</t>
  </si>
  <si>
    <t>co-sspd-niif-ef-core_2016-12-31:ServicioGasLicuadoPetroleoDeterioroCuentasCobrarNegocioDistribucionGLPSinopsis</t>
  </si>
  <si>
    <t>co-sspd-niif-ef-core_2016-12-31:ServicioGasLicuadoPetroleoDeterioroCuentasCobrarNegocioDistribucionGLPComercializadoresMinoristas</t>
  </si>
  <si>
    <t>co-sspd-niif-ef-core_2016-12-31:ServicioGasLicuadoPetroleoDeterioroCuentasCobrarNegocioDistribucionGLPTanquesEstacionarios</t>
  </si>
  <si>
    <t>co-sspd-niif-ef-core_2016-12-31:ServicioGasLicuadoPetroleoDeterioroCuentasCobrarNegocioDistribucionGLPPuntosVenta</t>
  </si>
  <si>
    <t>co-sspd-niif-ef-core_2016-12-31:ServicioGasLicuadoPetroleoDeterioroCuentasCobrarNegocioDistribucionGLPEstrato1Subsidiado</t>
  </si>
  <si>
    <t>co-sspd-niif-ef-core_2016-12-31:ServicioGasLicuadoPetroleoDeterioroCuentasCobrarNegocioDistribucionGLPEstrato2Subsidiado</t>
  </si>
  <si>
    <t>co-sspd-niif-ef-core_2016-12-31:ServicioGasLicuadoPetroleoDeterioroCuentasCobrarNegocioDistribucionGLPOtros</t>
  </si>
  <si>
    <t>co-sspd-niif-ef-core_2016-12-31:ServicioGasLicuadoPetroleoDeterioroCuentasCobrarNegocioDistribucionGLPTotal</t>
  </si>
  <si>
    <t>co-sspd-niif-ef-core_2016-12-31:ServicioGasLicuadoPetroleoDeterioroCuentasCobrarNegocioComercializacionMinoristaGLPSinopsis</t>
  </si>
  <si>
    <t>co-sspd-niif-ef-core_2016-12-31:ServicioGasLicuadoPetroleoDeterioroCuentasCobrarNegocioComercializacionMinoristaGLPEstrato1Subsidiado</t>
  </si>
  <si>
    <t>co-sspd-niif-ef-core_2016-12-31:ServicioGasLicuadoPetroleoDeterioroCuentasCobrarNegocioComercializacionMinoristaGLPEstrato2Subsidiado</t>
  </si>
  <si>
    <t>co-sspd-niif-ef-core_2016-12-31:ServicioGasLicuadoPetroleoDeterioroCuentasCobrarNegocioComercializacionMinoristaGLPUsuarioFinal</t>
  </si>
  <si>
    <t>co-sspd-niif-ef-core_2016-12-31:ServicioGasLicuadoPetroleoDeterioroCuentasCobrarNegocioComercializacionMinoristaGLPOtros</t>
  </si>
  <si>
    <t>co-sspd-niif-ef-core_2016-12-31:ServicioGasLicuadoPetroleoDeterioroCuentasCobrarNegocioComercializacionMinoristaGLPTotal</t>
  </si>
  <si>
    <t>co-sspd-niif-ef-core_2016-12-31:ServicioGasLicuadoPetroleoDeterioroCuentasCobrarTotal</t>
  </si>
  <si>
    <t>co-sspd-niif-ef-core_2016-12-31:FormatoComplementarioSubsidiosContribucionesPartidas</t>
  </si>
  <si>
    <t>co-sspd-niif-ef-core_2016-12-31:FormatoComplementarioSubsidiosContribucionesSubsidios</t>
  </si>
  <si>
    <t>co-sspd-niif-ef-core_2016-12-31:FormatoComplementarioSubsidiosContribucionesSubsidiosEstrato1</t>
  </si>
  <si>
    <t>co-sspd-niif-ef-core_2016-12-31:FormatoComplementarioSubsidiosContribucionesSubsidiosEstrato2</t>
  </si>
  <si>
    <t>co-sspd-niif-ef-core_2016-12-31:FormatoComplementarioSubsidiosContribucionesSubsidiosEstrato3</t>
  </si>
  <si>
    <t>co-sspd-niif-ef-core_2016-12-31:FormatoComplementarioSubsidiosContribucionesSubsidiosTotalSubsidios</t>
  </si>
  <si>
    <t>co-sspd-niif-ef-core_2016-12-31:FormatoComplementarioSubsidiosContribucionesContribuciones</t>
  </si>
  <si>
    <t>co-sspd-niif-ef-core_2016-12-31:FormatoComplementarioSubsidiosContribucionesContribucionesEstrato5</t>
  </si>
  <si>
    <t>co-sspd-niif-ef-core_2016-12-31:FormatoComplementarioSubsidiosContribucionesContribucionesEstrato6</t>
  </si>
  <si>
    <t>co-sspd-niif-ef-core_2016-12-31:FormatoComplementarioSubsidiosContribucionesContribucionesComercial</t>
  </si>
  <si>
    <t>co-sspd-niif-ef-core_2016-12-31:FormatoComplementarioSubsidiosContribucionesContribucionesIndustrial</t>
  </si>
  <si>
    <t>co-sspd-niif-ef-core_2016-12-31:FormatoComplementarioSubsidiosContribucionesContribucionesTotalContribucion</t>
  </si>
  <si>
    <t>co-sspd-niif-ef-core_2016-12-31:FormatoComplementarioSubsidiosContribucionesContribucionesValorNetoSubsidiosContribuciones</t>
  </si>
  <si>
    <t>co-sspd-niif-ef-core_2016-12-31:FormatoComplementarioSubsidiosContribucionesContribucionesDetalleDeterioroCarteraMunicipios</t>
  </si>
  <si>
    <t>co-sspd-niif-ef-core_2016-12-31:SubsidioFoes</t>
  </si>
  <si>
    <t>co-sspd-niif-ef-core_2016-12-31:SubsidioFaer</t>
  </si>
  <si>
    <t>co-sspd-niif-ef-core_2016-12-31:SubsidioFazni</t>
  </si>
  <si>
    <t>co-sspd-niif-ef-core_2016-12-31:SubsidioProne</t>
  </si>
  <si>
    <t>co-sspd-niif-ef-core_2016-12-31:InformacionARevelarSobreProvisionesSinopsis</t>
  </si>
  <si>
    <t>co-sspd-niif-ef-core_2016-12-31:InformacionARevelarSobreObligacionesFinancierasYCuentasPorPagar</t>
  </si>
  <si>
    <t>co-sspd-niif-ef-core_2016-12-31:FormatoComplementarioAcreedoresComercialesOtrasCuentasPagarPartidas</t>
  </si>
  <si>
    <t>co-sspd-niif-ef-core_2016-12-31:ProveedoresCorriente</t>
  </si>
  <si>
    <t>co-sspd-niif-ef-core_2016-12-31:IngresosDiferidosCorriente</t>
  </si>
  <si>
    <t>co-sspd-niif-ef-core_2016-12-31:GastosAcumuladosPorPagarCorriente</t>
  </si>
  <si>
    <t>co-sspd-niif-ef-core_2016-12-31:OtrasCuentasPorPagar</t>
  </si>
  <si>
    <t>co-sspd-niif-ef-core_2016-12-31:InformacionARevelarSobreObligacionesFinancierasYCuentasPorPagarTotal</t>
  </si>
  <si>
    <t>co-sspd-niif-ef-core_2016-12-31:FormatoComplementarioDepositosGarantiaGLPDistribuidoresInversionistasPartidas</t>
  </si>
  <si>
    <t>co-sspd-niif-ef-core_2016-12-31:ValorFiducia</t>
  </si>
  <si>
    <t>co-sspd-niif-ef-core_2016-12-31:ValorDepositosGarantia</t>
  </si>
  <si>
    <t>co-sspd-niif-ef-core_2016-12-31:PORCENTAJE</t>
  </si>
  <si>
    <t>co-sspd-niif-ef-core_2016-12-31:SolicitudCálculoActorial</t>
  </si>
  <si>
    <t>co-sspd-niif-ef-core_2016-12-31:RepresentanteLegal</t>
  </si>
  <si>
    <t>co-sspd-niif-ef-core_2016-12-31:NúmeroDeIdentificaciónTributariaNIT</t>
  </si>
  <si>
    <t>co-sspd-niif-ef-core_2016-12-31:Domicilio</t>
  </si>
  <si>
    <t>co-sspd-niif-ef-core_2016-12-31:Dirección</t>
  </si>
  <si>
    <t>co-sspd-niif-ef-core_2016-12-31:AdministraciónRegionalDeImpuestosQueLeCorresponde</t>
  </si>
  <si>
    <t>co-sspd-niif-ef-core_2016-12-31:GrandesContribuyentesSiNo</t>
  </si>
  <si>
    <t>co-sspd-niif-ef-core_2016-12-31:NotaTécnica</t>
  </si>
  <si>
    <t>co-sspd-niif-ef-core_2016-12-31:NombreDelActuario</t>
  </si>
  <si>
    <t>co-sspd-niif-ef-core_2016-12-31:Identificación</t>
  </si>
  <si>
    <t>co-sspd-niif-ef-core_2016-12-31:Profesión</t>
  </si>
  <si>
    <t>co-sspd-niif-ef-core_2016-12-31:MatrículaProfesionalDeLaPersonaNaturalOJurídicaQueElaboróElCálculoActuarialMatriculadoComoActuario</t>
  </si>
  <si>
    <t>co-sspd-niif-ef-core_2016-12-31:SiPerteneceAUnaPersonaJurídicaIndiqueLaRazónSocial</t>
  </si>
  <si>
    <t>co-sspd-niif-ef-core_2016-12-31:SiPerteneceAUnaPersonaJurídicaIndiqueElNIT</t>
  </si>
  <si>
    <t>co-sspd-niif-ef-core_2016-12-31:Certificación</t>
  </si>
  <si>
    <t>co-sspd-niif-ef-core_2016-12-31:ValorDelCálculoActuarial</t>
  </si>
  <si>
    <t>co-sspd-niif-ef-core_2016-12-31:Metodología</t>
  </si>
  <si>
    <t>co-sspd-niif-ef-core_2016-12-31:ProcedimientoEmpleado</t>
  </si>
  <si>
    <t>co-sspd-niif-ef-core_2016-12-31:IncrementoDelPorcentajeAcumuladoDeAmortizaciónRespectoDelAñoAnterior</t>
  </si>
  <si>
    <t>co-sspd-niif-ef-core_2016-12-31:IncrementoDelPorcentajeAnualDeAmortizaciónRespectoDelAñoAnterior</t>
  </si>
  <si>
    <t>co-sspd-niif-ef-core_2016-12-31:DateOfEndOfReportingPeriod</t>
  </si>
  <si>
    <t>ifrs-smes:ComponentsOfEquityAxis</t>
  </si>
  <si>
    <t>ifrs-smes:IssuedCapitalMember</t>
  </si>
  <si>
    <t>ifrs-smes:SharePremiumMember</t>
  </si>
  <si>
    <t>ifrs-smes:TreasurySharesMember</t>
  </si>
  <si>
    <t>ifrs-smes:OtherEquityInterestMember</t>
  </si>
  <si>
    <t>ifrs-smes:ReserveOfExchangeDifferencesOnTranslationMember</t>
  </si>
  <si>
    <t>ifrs-smes:ReserveOfCashFlowHedgesMember</t>
  </si>
  <si>
    <t>ifrs-smes:OtherReservesMember</t>
  </si>
  <si>
    <t>ifrs-smes:RetainedEarningsMember</t>
  </si>
  <si>
    <t>ifrs-smes:AccountingEstimatesAxis</t>
  </si>
  <si>
    <t>ifrs-smes:AccountingEstimatesMember</t>
  </si>
  <si>
    <t>ifrs-smes:NonadjustingEventsAfterReportingPeriodAxis</t>
  </si>
  <si>
    <t>ifrs-smes:MajorBusinessCombinationMember</t>
  </si>
  <si>
    <t>ifrs-smes:DisposalOfMajorSubsidiaryMember</t>
  </si>
  <si>
    <t>ifrs-smes:AnnouncementOfPlanToDiscontinueOperationMember</t>
  </si>
  <si>
    <t>ifrs-smes:MajorPurchasesOfAssetsMember</t>
  </si>
  <si>
    <t>ifrs-smes:OtherDisposalsOfAssetsMember</t>
  </si>
  <si>
    <t>ifrs-smes:ExpropriationOfMajorAssetsByGovernmentMember</t>
  </si>
  <si>
    <t>ifrs-smes:DestructionOfMajorProductionPlantMember</t>
  </si>
  <si>
    <t>ifrs-smes:AnnouncingOrCommencingImplementationOfMajorRestructuringMember</t>
  </si>
  <si>
    <t>ifrs-smes:IssuesOrRepurchasesOfEntitysDebtOrEquityInstrumentsMember</t>
  </si>
  <si>
    <t>ifrs-smes:AbnormallyLargeChangesInAssetPricesOrForeignExchangeRatesMember</t>
  </si>
  <si>
    <t>ifrs-smes:ChangesInTaxRatesOrTaxLawsEnactedOrAnnouncedMember</t>
  </si>
  <si>
    <t>ifrs-smes:EnteringIntoSignificantCommitmentsOrContingentLiabilitiesMember</t>
  </si>
  <si>
    <t>ifrs-smes:CommencementOfMajorLitigationMember</t>
  </si>
  <si>
    <t>ifrs-smes:NonadjustingEventsMember</t>
  </si>
  <si>
    <t>ifrs-smes:BusinessCombinationsAxis</t>
  </si>
  <si>
    <t>ifrs-smes:BusinessCombinationsMember</t>
  </si>
  <si>
    <t>ifrs-smes:EntitysTotalForBusinessCombinationsMember</t>
  </si>
  <si>
    <t>ifrs-smes:CategoriesOfRelatedPartiesAxis</t>
  </si>
  <si>
    <t>ifrs-smes:EntitiesWithControlJointControlOrSignificantInfluenceOverEntityMember</t>
  </si>
  <si>
    <t>ifrs-smes:EntitiesOverWhichEntityHasControlJointControlOrSignificantInfluenceMember</t>
  </si>
  <si>
    <t>ifrs-smes:KeyManagementPersonnelOfEntityOrParentMember</t>
  </si>
  <si>
    <t>ifrs-smes:OtherRelatedPartiesMember</t>
  </si>
  <si>
    <t>ifrs-smes:RelatedPartiesMember</t>
  </si>
  <si>
    <t>ifrs-smes:EntitysTotalForRelatedPartiesMember</t>
  </si>
  <si>
    <t>ifrs-smes:FinancialEffectOfTransitionFromPreviousGAAPToIFRSsAxis</t>
  </si>
  <si>
    <t>ifrs-smes:PreviousGAAPMember</t>
  </si>
  <si>
    <t>ifrs-smes:EffectOfTransitionToIFRSsMember</t>
  </si>
  <si>
    <t>ifrs-smes:IFRSsMember</t>
  </si>
  <si>
    <t>ifrs-smes:ClassesOfPropertyPlantAndEquipmentAxis</t>
  </si>
  <si>
    <t>ifrs-smes:LandMember</t>
  </si>
  <si>
    <t>ifrs-smes:CarryingAmountAccumulatedDepreciationAmortisationAndImpairmentAndGrossCarryingAmountAxis</t>
  </si>
  <si>
    <t>ifrs-smes:GrossCarryingAmountMember</t>
  </si>
  <si>
    <t>ifrs-smes:AccumulatedDepreciationAmortisationAndImpairmentMember</t>
  </si>
  <si>
    <t>ifrs-smes:CarryingAmountMember</t>
  </si>
  <si>
    <t>ifrs-smes:BuildingsMember</t>
  </si>
  <si>
    <t>ifrs-smes:MachineryMember</t>
  </si>
  <si>
    <t>ifrs-smes:ShipsMember</t>
  </si>
  <si>
    <t>ifrs-smes:AircraftMember</t>
  </si>
  <si>
    <t>ifrs-smes:MotorVehiclesMember</t>
  </si>
  <si>
    <t>ifrs-smes:FixturesAndFittingsMember</t>
  </si>
  <si>
    <t>ifrs-smes:OfficeEquipmentMember</t>
  </si>
  <si>
    <t>ifrs-smes:TangibleExplorationAndEvaluationAssetsMember</t>
  </si>
  <si>
    <t>ifrs-smes:ConstructionInProgressMember</t>
  </si>
  <si>
    <t>ifrs-smes:InvestmentPropertyWhoseFairValueCannotBeMeasuredReliablyWithoutUndueCostOrEffortOnOngoingBasisMember</t>
  </si>
  <si>
    <t>ifrs-smes:OtherPropertyPlantAndEquipmentMember</t>
  </si>
  <si>
    <t>ifrs-smes:PropertyPlantAndEquipmentMember</t>
  </si>
  <si>
    <t>ifrs-smes:FinancialAssetsWhichDoNotQualifyForDerecognitionAxis</t>
  </si>
  <si>
    <t>ifrs-smes:FinancialAssetsWhichDoNotQualifyForDerecognitionMember</t>
  </si>
  <si>
    <t>ifrs-smes:ClassesOfFinancialAssetsAxis</t>
  </si>
  <si>
    <t>ifrs-smes:FinancialAssetsMember</t>
  </si>
  <si>
    <t>ifrs-smes:TypesOfRisksAxis</t>
  </si>
  <si>
    <t>ifrs-smes:InterestRateRisksOfDebtInstrumentsMeasuredAtAmortisedCostMember</t>
  </si>
  <si>
    <t>ifrs-smes:ForeignExchangeOrInterestRateRisksInFirmCommitmentOrHighlyProbableForecastTransactionsMember</t>
  </si>
  <si>
    <t>ifrs-smes:PriceRisksOfCommodityOrFirmCommitmentsOrHighlyProbableForecastTransactionsToPurchaseOrSellCommodityMember</t>
  </si>
  <si>
    <t>ifrs-smes:ForeignExchangeRisksInNetInvestmentInForeignOperationsMember</t>
  </si>
  <si>
    <t>ifrs-smes:TypesOfRisksMember</t>
  </si>
  <si>
    <t>ifrs-smes:ClassesOfIntangibleAssetsOtherThanGoodwillAxis</t>
  </si>
  <si>
    <t>ifrs-smes:BrandNamesMember</t>
  </si>
  <si>
    <t>ifrs-smes:IntangibleExplorationAndEvaluationAssetsMember</t>
  </si>
  <si>
    <t>ifrs-smes:MastheadsAndPublishingTitlesMember</t>
  </si>
  <si>
    <t>ifrs-smes:ComputerSoftwareMember</t>
  </si>
  <si>
    <t>ifrs-smes:LicencesAndFranchisesMember</t>
  </si>
  <si>
    <t>ifrs-smes:CopyrightsPatentsAndOtherIndustrialPropertyRightsServiceAndOperatingRightsMember</t>
  </si>
  <si>
    <t>ifrs-smes:RecipesFormulaeModelsDesignsAndPrototypesMember</t>
  </si>
  <si>
    <t>ifrs-smes:IntangibleAssetsUnderDevelopmentMember</t>
  </si>
  <si>
    <t>ifrs-smes:ServiceConcessionArrangementsClassifiedAsIntangibleAssetsMember</t>
  </si>
  <si>
    <t>ifrs-smes:OtherIntangibleAssetsMember</t>
  </si>
  <si>
    <t>ifrs-smes:IntangibleAssetsOtherThanGoodwillMember</t>
  </si>
  <si>
    <t>ifrs-smes:IntangibleAssetsMaterialToEntityAxis</t>
  </si>
  <si>
    <t>ifrs-smes:IntangibleAssetsMaterialToEntityMember</t>
  </si>
  <si>
    <t>ifrs-smes:ClassesOfProvisionsAxis</t>
  </si>
  <si>
    <t>ifrs-smes:WarrantyProvisionMember</t>
  </si>
  <si>
    <t>ifrs-smes:RestructuringProvisionMember</t>
  </si>
  <si>
    <t>ifrs-smes:LegalProceedingsProvisionMember</t>
  </si>
  <si>
    <t>ifrs-smes:RefundsProvisionMember</t>
  </si>
  <si>
    <t>ifrs-smes:OnerousContractsProvisionMember</t>
  </si>
  <si>
    <t>ifrs-smes:MiscellaneousOtherProvisionsMember</t>
  </si>
  <si>
    <t>ifrs-smes:ClassesOfContingentLiabilitiesAxis</t>
  </si>
  <si>
    <t>ifrs-smes:WarrantyContingentLiabilityMember</t>
  </si>
  <si>
    <t>ifrs-smes:RestructuringContingentLiabilityMember</t>
  </si>
  <si>
    <t>ifrs-smes:LegalProceedingsContingentLiabilityMember</t>
  </si>
  <si>
    <t>ifrs-smes:OnerousContractsContingentLiabilityMember</t>
  </si>
  <si>
    <t>ifrs-smes:ContingentLiabilityForDecommissioningRestorationAndRehabilitationCostsMember</t>
  </si>
  <si>
    <t>ifrs-smes:OtherContingentLiabilitiesMember</t>
  </si>
  <si>
    <t>ifrs-smes:ContingentLiabilitiesMember</t>
  </si>
  <si>
    <t>ifrs-smes:ClassesOfAssetsAxis</t>
  </si>
  <si>
    <t>ifrs-smes:InventoriesMember</t>
  </si>
  <si>
    <t>ifrs-smes:GoodwillMember</t>
  </si>
  <si>
    <t>ifrs-smes:InvestmentsInAssociatesMember</t>
  </si>
  <si>
    <t>ifrs-smes:InvestmentsInJointVenturesMember</t>
  </si>
  <si>
    <t>ifrs-smes:ClassesOfAssetsMember</t>
  </si>
  <si>
    <t>ifrs-smes:InvestmentPropertyMember</t>
  </si>
  <si>
    <t>ifrs-smes:BiologicalAssetsMember</t>
  </si>
  <si>
    <t>ifrs-smes:OtherAssetsMember</t>
  </si>
  <si>
    <t>ifrs-smes:MaturityAxis</t>
  </si>
  <si>
    <t>ifrs-smes:NotLaterThanOneYearMember</t>
  </si>
  <si>
    <t>ifrs-smes:LaterThanOneYearAndNotLaterThanFiveYearsMember</t>
  </si>
  <si>
    <t>ifrs-smes:LaterThanFiveYearsMember</t>
  </si>
  <si>
    <t>ifrs-smes:AggregatedTimeBandsMember</t>
  </si>
  <si>
    <t>ifrs-smes:TypesOfSharebasedPaymentArrangementsAxis</t>
  </si>
  <si>
    <t>ifrs-smes:SharebasedPaymentArrangementsMember</t>
  </si>
  <si>
    <t>ifrs-smes:DefinedBenefitPlansAxis</t>
  </si>
  <si>
    <t>ifrs-smes:MultiemployerDefinedBenefitPlansMember</t>
  </si>
  <si>
    <t>ifrs-smes:CategoriesOfOtherLongtermBenefitsAxis</t>
  </si>
  <si>
    <t>ifrs-smes:OtherLongtermBenefitsMember</t>
  </si>
  <si>
    <t>ifrs-smes:CategoriesOfTerminationBenefitsAxis</t>
  </si>
  <si>
    <t>ifrs-smes:TerminationBenefitsMember</t>
  </si>
  <si>
    <t>ifrs-smes:TemporaryDifferenceUnusedTaxLossesAndUnusedTaxCreditsAxis</t>
  </si>
  <si>
    <t>ifrs-smes:TemporaryDifferenceMember</t>
  </si>
  <si>
    <t>ifrs-smes:UnusedTaxLossesMember</t>
  </si>
  <si>
    <t>ifrs-smes:UnusedTaxCreditsMember</t>
  </si>
  <si>
    <t>ifrs-smes:TemporaryDifferenceUnusedTaxLossesAndUnusedTaxCreditsMember</t>
  </si>
  <si>
    <t>ifrs-smes:ClassesOfShareCapitalAxis</t>
  </si>
  <si>
    <t>ifrs-smes:ClassesOfShareCapitalMember</t>
  </si>
  <si>
    <t>ifrs-smes:ReservesWithinEquityAxis</t>
  </si>
  <si>
    <t>ifrs-smes:DisclosureOfGeneralInformationAboutFinancialStatementsExplanatory</t>
  </si>
  <si>
    <t>ifrs-smes:NameOfReportingEntityOrOtherMeansOfIdentification</t>
  </si>
  <si>
    <t>ifrs-smes:ExplanationOfChangeInNameOfReportingEntityOrOtherMeansOfIdentificationFromEndOfPrecedingReportingPeriod</t>
  </si>
  <si>
    <t>ifrs-smes:DescriptionOfNatureOfFinancialStatements</t>
  </si>
  <si>
    <t>ifrs-smes:PeriodCoveredByFinancialStatements</t>
  </si>
  <si>
    <t>ifrs-smes:DescriptionOfPresentationCurrency</t>
  </si>
  <si>
    <t>ifrs-smes:LevelOfRoundingUsedInFinancialStatements</t>
  </si>
  <si>
    <t>ifrs-smes:NoncurrentAssetsAbstract</t>
  </si>
  <si>
    <t>ifrs-smes:PropertyPlantAndEquipment</t>
  </si>
  <si>
    <t>ifrs-smes:InvestmentProperty</t>
  </si>
  <si>
    <t>ifrs-smes:Goodwill</t>
  </si>
  <si>
    <t>ifrs-smes:IntangibleAssetsOtherThanGoodwill</t>
  </si>
  <si>
    <t>ifrs-smes:InvestmentsInAssociates</t>
  </si>
  <si>
    <t>ifrs-smes:InvestmentsInJointVentures</t>
  </si>
  <si>
    <t>ifrs-smes:NoncurrentBiologicalAssetsAtCost</t>
  </si>
  <si>
    <t>ifrs-smes:NoncurrentBiologicalAssetsAtFairValue</t>
  </si>
  <si>
    <t>ifrs-smes:NoncurrentReceivables</t>
  </si>
  <si>
    <t>ifrs-smes:NoncurrentInventories</t>
  </si>
  <si>
    <t>ifrs-smes:DeferredTaxAssets</t>
  </si>
  <si>
    <t>ifrs-smes:CurrentTaxAssetsNoncurrent</t>
  </si>
  <si>
    <t>ifrs-smes:OtherNoncurrentFinancialAssets</t>
  </si>
  <si>
    <t>ifrs-smes:OtherNoncurrentNonfinancialAssets</t>
  </si>
  <si>
    <t>ifrs-smes:NoncurrentAssets</t>
  </si>
  <si>
    <t>ifrs-smes:CurrentAssetsAbstract</t>
  </si>
  <si>
    <t>ifrs-smes:Inventories</t>
  </si>
  <si>
    <t>ifrs-smes:TradeAndOtherCurrentReceivables</t>
  </si>
  <si>
    <t>ifrs-smes:CurrentTaxAssetsCurrent</t>
  </si>
  <si>
    <t>ifrs-smes:CurrentBiologicalAssetsAtCost</t>
  </si>
  <si>
    <t>ifrs-smes:CurrentBiologicalAssetsAtFairValue</t>
  </si>
  <si>
    <t>ifrs-smes:OtherCurrentFinancialAssets</t>
  </si>
  <si>
    <t>ifrs-smes:OtherCurrentNonfinancialAssets</t>
  </si>
  <si>
    <t>ifrs-smes:CashAndCashEquivalents</t>
  </si>
  <si>
    <t>ifrs-smes:CurrentAssets</t>
  </si>
  <si>
    <t>ifrs-smes:Assets</t>
  </si>
  <si>
    <t>ifrs-smes:EquityAndLiabilitiesAbstract</t>
  </si>
  <si>
    <t>ifrs-smes:EquityAbstract</t>
  </si>
  <si>
    <t>ifrs-smes:IssuedCapital</t>
  </si>
  <si>
    <t>ifrs-smes:RetainedEarnings</t>
  </si>
  <si>
    <t>ifrs-smes:SharePremium</t>
  </si>
  <si>
    <t>ifrs-smes:TreasuryShares</t>
  </si>
  <si>
    <t>ifrs-smes:OtherEquityInterest</t>
  </si>
  <si>
    <t>ifrs-smes:OtherReserves</t>
  </si>
  <si>
    <t>ifrs-smes:Equity</t>
  </si>
  <si>
    <t>ifrs-smes:LiabilitiesAbstract</t>
  </si>
  <si>
    <t>ifrs-smes:NoncurrentLiabilitiesAbstract</t>
  </si>
  <si>
    <t>ifrs-smes:NoncurrentProvisionsForEmployeeBenefits</t>
  </si>
  <si>
    <t>ifrs-smes:OtherLongtermProvisions</t>
  </si>
  <si>
    <t>ifrs-smes:NoncurrentProvisions</t>
  </si>
  <si>
    <t>ifrs-smes:NoncurrentPayables</t>
  </si>
  <si>
    <t>ifrs-smes:DeferredTaxLiabilities</t>
  </si>
  <si>
    <t>ifrs-smes:CurrentTaxLiabilitiesNoncurrent</t>
  </si>
  <si>
    <t>ifrs-smes:OtherNoncurrentFinancialLiabilities</t>
  </si>
  <si>
    <t>ifrs-smes:LongtermBorrowings</t>
  </si>
  <si>
    <t>ifrs-smes:OtherNoncurrentNonfinancialLiabilities</t>
  </si>
  <si>
    <t>ifrs-smes:NoncurrentLiabilities</t>
  </si>
  <si>
    <t>ifrs-smes:CurrentLiabilitiesAbstract</t>
  </si>
  <si>
    <t>ifrs-smes:CurrentProvisionsForEmployeeBenefits</t>
  </si>
  <si>
    <t>ifrs-smes:OtherShorttermProvisions</t>
  </si>
  <si>
    <t>ifrs-smes:CurrentProvisions</t>
  </si>
  <si>
    <t>ifrs-smes:TradeAndOtherCurrentPayables</t>
  </si>
  <si>
    <t>ifrs-smes:CurrentTaxLiabilitiesCurrent</t>
  </si>
  <si>
    <t>ifrs-smes:OtherCurrentFinancialLiabilities</t>
  </si>
  <si>
    <t>ifrs-smes:ShorttermBorrowings</t>
  </si>
  <si>
    <t>ifrs-smes:CurrentPortionOfLongtermBorrowings</t>
  </si>
  <si>
    <t>ifrs-smes:OtherCurrentNonfinancialLiabilities</t>
  </si>
  <si>
    <t>ifrs-smes:CurrentLiabilities</t>
  </si>
  <si>
    <t>ifrs-smes:Liabilities</t>
  </si>
  <si>
    <t>ifrs-smes:EquityAndLiabilities</t>
  </si>
  <si>
    <t>ifrs-smes:ProfitLossAbstract</t>
  </si>
  <si>
    <t>ifrs-smes:Revenue</t>
  </si>
  <si>
    <t>ifrs-smes:CostOfSales</t>
  </si>
  <si>
    <t>ifrs-smes:GrossProfit</t>
  </si>
  <si>
    <t>ifrs-smes:OtherIncome</t>
  </si>
  <si>
    <t>ifrs-smes:DistributionCosts</t>
  </si>
  <si>
    <t>ifrs-smes:AdministrativeExpense</t>
  </si>
  <si>
    <t>ifrs-smes:OtherExpenseByFunction</t>
  </si>
  <si>
    <t>ifrs-smes:OtherGainsLosses</t>
  </si>
  <si>
    <t>ifrs-smes:FinanceIncome</t>
  </si>
  <si>
    <t>ifrs-smes:FinanceCosts</t>
  </si>
  <si>
    <t>ifrs-smes:ShareOfProfitLossOfAssociatesAndJointVenturesAccountedForUsingEquityMethod</t>
  </si>
  <si>
    <t>ifrs-smes:ProfitLossBeforeTax</t>
  </si>
  <si>
    <t>ifrs-smes:IncomeTaxExpenseContinuingOperations</t>
  </si>
  <si>
    <t>ifrs-smes:ProfitLossFromContinuingOperations</t>
  </si>
  <si>
    <t>ifrs-smes:ProfitLossFromDiscontinuedOperations</t>
  </si>
  <si>
    <t>ifrs-smes:ProfitLoss</t>
  </si>
  <si>
    <t>ifrs-smes:OtherComprehensiveIncomeAbstract</t>
  </si>
  <si>
    <t>ifrs-smes:ComponentsOfOtherComprehensiveIncomeNetOfTaxAbstract</t>
  </si>
  <si>
    <t>ifrs-smes:OtherComprehensiveIncomeNetOfTaxExchangeDifferencesOnTranslation</t>
  </si>
  <si>
    <t>ifrs-smes:OtherComprehensiveIncomeNetOfTaxCashFlowHedges</t>
  </si>
  <si>
    <t>ifrs-smes:OtherComprehensiveIncomeNetOfTaxActuarialGainsLossesOnDefinedBenefitPlans</t>
  </si>
  <si>
    <t>ifrs-smes:ShareOfOtherComprehensiveIncomeOfAssociatesAndJointVenturesAccountedForUsingEquityMethod</t>
  </si>
  <si>
    <t>ifrs-smes:OtherComprehensiveIncome</t>
  </si>
  <si>
    <t>ifrs-smes:ComprehensiveIncome</t>
  </si>
  <si>
    <t>ifrs-smes:CashFlowsFromUsedInOperatingActivitiesAbstract</t>
  </si>
  <si>
    <t>ifrs-smes:ClassesOfCashReceiptsFromOperatingActivitiesAbstract</t>
  </si>
  <si>
    <t>ifrs-smes:ReceiptsFromSalesOfGoodsAndRenderingOfServices</t>
  </si>
  <si>
    <t>ifrs-smes:ReceiptsFromRoyaltiesFeesCommissionsAndOtherRevenue</t>
  </si>
  <si>
    <t>ifrs-smes:ReceiptsFromContractsHeldForDealingOrTradingPurpose</t>
  </si>
  <si>
    <t>ifrs-smes:ReceiptsFromPremiumsAndClaimsAnnuitiesAndOtherPolicyBenefits</t>
  </si>
  <si>
    <t>ifrs-smes:OtherCashReceiptsFromOperatingActivities</t>
  </si>
  <si>
    <t>ifrs-smes:ClassesOfCashPaymentsAbstract</t>
  </si>
  <si>
    <t>ifrs-smes:PaymentsToSuppliersForGoodsAndServices</t>
  </si>
  <si>
    <t>ifrs-smes:PaymentsFromContractsHeldForDealingOrTradingPurpose</t>
  </si>
  <si>
    <t>ifrs-smes:PaymentsToAndOnBehalfOfEmployees</t>
  </si>
  <si>
    <t>ifrs-smes:PaymentsForPremiumsAndClaimsAnnuitiesAndOtherPolicyBenefits</t>
  </si>
  <si>
    <t>ifrs-smes:OtherCashPaymentsFromOperatingActivities</t>
  </si>
  <si>
    <t>ifrs-smes:DividendsPaidClassifiedAsOperatingActivities</t>
  </si>
  <si>
    <t>ifrs-smes:DividendsReceivedClassifiedAsOperatingActivities</t>
  </si>
  <si>
    <t>ifrs-smes:InterestPaidClassifiedAsOperatingActivities</t>
  </si>
  <si>
    <t>ifrs-smes:InterestReceivedClassifiedAsOperatingActivities</t>
  </si>
  <si>
    <t>ifrs-smes:IncomeTaxesPaidRefundClassifiedAsOperatingActivities</t>
  </si>
  <si>
    <t>ifrs-smes:OtherInflowsOutflowsOfCashClassifiedAsOperatingActivities</t>
  </si>
  <si>
    <t>ifrs-smes:CashFlowsFromUsedInOperatingActivities</t>
  </si>
  <si>
    <t>ifrs-smes:CashFlowsFromUsedInInvestingActivitiesAbstract</t>
  </si>
  <si>
    <t>ifrs-smes:CashFlowsFromLosingControlOfSubsidiariesOrOtherBusinessesClassifiedAsInvestingActivities</t>
  </si>
  <si>
    <t>ifrs-smes:CashFlowsUsedInObtainingControlOfSubsidiariesOrOtherBusinessesClassifiedAsInvestingActivities</t>
  </si>
  <si>
    <t>ifrs-smes:OtherCashReceiptsFromSalesOfEquityOrDebtInstrumentsOfOtherEntitiesClassifiedAsInvestingActivities</t>
  </si>
  <si>
    <t>ifrs-smes:OtherCashPaymentsToAcquireEquityOrDebtInstrumentsOfOtherEntitiesClassifiedAsInvestingActivities</t>
  </si>
  <si>
    <t>ifrs-smes:OtherCashReceiptsFromSalesOfInterestsInJointVenturesClassifiedAsInvestingActivities</t>
  </si>
  <si>
    <t>ifrs-smes:OtherCashPaymentsToAcquireInterestsInJointVenturesClassifiedAsInvestingActivities</t>
  </si>
  <si>
    <t>ifrs-smes:ProceedsFromSalesOfPropertyPlantAndEquipmentClassifiedAsInvestingActivities</t>
  </si>
  <si>
    <t>ifrs-smes:PurchaseOfPropertyPlantAndEquipmentClassifiedAsInvestingActivities</t>
  </si>
  <si>
    <t>ifrs-smes:ProceedsFromSalesOfIntangibleAssetsClassifiedAsInvestingActivities</t>
  </si>
  <si>
    <t>ifrs-smes:PurchaseOfIntangibleAssetsClassifiedAsInvestingActivities</t>
  </si>
  <si>
    <t>ifrs-smes:ProceedsFromOtherLongtermAssetsClassifiedAsInvestingActivities</t>
  </si>
  <si>
    <t>ifrs-smes:PurchaseOfOtherLongtermAssetsClassifiedAsInvestingActivities</t>
  </si>
  <si>
    <t>ifrs-smes:CashAdvancesAndLoansMadeToOtherPartiesClassifiedAsInvestingActivities</t>
  </si>
  <si>
    <t>ifrs-smes:CashReceiptsFromRepaymentOfAdvancesAndLoansMadeToOtherPartiesClassifiedAsInvestingActivities</t>
  </si>
  <si>
    <t>ifrs-smes:CashPaymentsForFutureContractsForwardContractsOptionContractsAndSwapContractsClassifiedAsInvestingActivities</t>
  </si>
  <si>
    <t>ifrs-smes:CashReceiptsFromFutureContractsForwardContractsOptionContractsAndSwapContractsClassifiedAsInvestingActivities</t>
  </si>
  <si>
    <t>ifrs-smes:DividendsReceivedClassifiedAsInvestingActivities</t>
  </si>
  <si>
    <t>ifrs-smes:InterestPaidClassifiedAsInvestingActivities</t>
  </si>
  <si>
    <t>ifrs-smes:InterestReceivedClassifiedAsInvestingActivities</t>
  </si>
  <si>
    <t>ifrs-smes:IncomeTaxesPaidRefundClassifiedAsInvestingActivities</t>
  </si>
  <si>
    <t>ifrs-smes:OtherInflowsOutflowsOfCashClassifiedAsInvestingActivities</t>
  </si>
  <si>
    <t>ifrs-smes:CashFlowsFromUsedInInvestingActivities</t>
  </si>
  <si>
    <t>ifrs-smes:CashFlowsFromUsedInFinancingActivitiesAbstract</t>
  </si>
  <si>
    <t>ifrs-smes:ProceedsFromIssuingShares</t>
  </si>
  <si>
    <t>ifrs-smes:ProceedsFromIssuingOtherEquityInstruments</t>
  </si>
  <si>
    <t>ifrs-smes:PaymentsToAcquireOrRedeemEntitysShares</t>
  </si>
  <si>
    <t>ifrs-smes:PaymentsOfOtherEquityInstruments</t>
  </si>
  <si>
    <t>ifrs-smes:ProceedsFromBorrowingsClassifiedAsFinancingActivities</t>
  </si>
  <si>
    <t>ifrs-smes:RepaymentsOfBorrowingsClassifiedAsFinancingActivities</t>
  </si>
  <si>
    <t>ifrs-smes:PaymentsOfFinanceLeaseLiabilitiesClassifiedAsFinancingActivities</t>
  </si>
  <si>
    <t>ifrs-smes:DividendsPaidClassifiedAsFinancingActivities</t>
  </si>
  <si>
    <t>ifrs-smes:InterestPaidClassifiedAsFinancingActivities</t>
  </si>
  <si>
    <t>ifrs-smes:IncomeTaxesPaidRefundClassifiedAsFinancingActivities</t>
  </si>
  <si>
    <t>ifrs-smes:OtherInflowsOutflowsOfCashClassifiedAsFinancingActivities</t>
  </si>
  <si>
    <t>ifrs-smes:CashFlowsFromUsedInFinancingActivities</t>
  </si>
  <si>
    <t>ifrs-smes:IncreaseDecreaseInCashAndCashEquivalentsBeforeEffectOfExchangeRateChanges</t>
  </si>
  <si>
    <t>ifrs-smes:EffectOfExchangeRateChangesOnCashAndCashEquivalentsAbstract</t>
  </si>
  <si>
    <t>ifrs-smes:EffectOfExchangeRateChangesOnCashAndCashEquivalents</t>
  </si>
  <si>
    <t>ifrs-smes:IncreaseDecreaseInCashAndCashEquivalents</t>
  </si>
  <si>
    <t>ifrs-smes:AdjustmentsForReconcileProfitLossAbstract</t>
  </si>
  <si>
    <t>ifrs-smes:AdjustmentsForNoncashIncomeTaxExpense</t>
  </si>
  <si>
    <t>ifrs-smes:AdjustmentsForNoncashFinanceCosts</t>
  </si>
  <si>
    <t>ifrs-smes:AdjustmentsForIncomeTaxExpense</t>
  </si>
  <si>
    <t>ifrs-smes:AdjustmentsForFinanceCosts</t>
  </si>
  <si>
    <t>ifrs-smes:AdjustmentsForDecreaseIncreaseInInventories</t>
  </si>
  <si>
    <t>ifrs-smes:AdjustmentsForDecreaseIncreaseInTradeAccountReceivable</t>
  </si>
  <si>
    <t>ifrs-smes:AdjustmentsForDecreaseIncreaseInOtherOperatingReceivables</t>
  </si>
  <si>
    <t>ifrs-smes:AdjustmentsForIncreaseDecreaseInTradeAccountPayable</t>
  </si>
  <si>
    <t>ifrs-smes:AdjustmentsForIncreaseDecreaseInOtherOperatingPayables</t>
  </si>
  <si>
    <t>ifrs-smes:AdjustmentsForDepreciationAndAmortisationExpense</t>
  </si>
  <si>
    <t>ifrs-smes:AdjustmentsForImpairmentLossReversalOfImpairmentLossRecognisedInProfitOrLoss</t>
  </si>
  <si>
    <t>ifrs-smes:AdjustmentsForProvisions</t>
  </si>
  <si>
    <t>ifrs-smes:AdjustmentsForUnrealisedForeignExchangeLossesGains</t>
  </si>
  <si>
    <t>ifrs-smes:AdjustmentsForSharebasedPayments</t>
  </si>
  <si>
    <t>ifrs-smes:AdjustmentsForFairValueGainsLosses</t>
  </si>
  <si>
    <t>ifrs-smes:AdjustmentsForUndistributedProfitsOfAssociates</t>
  </si>
  <si>
    <t>ifrs-smes:AdjustmentsForNoncontrollingInterests</t>
  </si>
  <si>
    <t>ifrs-smes:AdjustmentsForAccruedIncomeExpensesNotYetReceivedPaid</t>
  </si>
  <si>
    <t>ifrs-smes:OtherAdjustmentsForNoncashItems</t>
  </si>
  <si>
    <t>ifrs-smes:AdjustmentsForLossesGainsOnDisposalOfNoncurrentAssets</t>
  </si>
  <si>
    <t>ifrs-smes:OtherAdjustmentsForWhichCashEffectsAreInvestingOrFinancingCashFlow</t>
  </si>
  <si>
    <t>ifrs-smes:OtherAdjustmentsToReconcileProfitLoss</t>
  </si>
  <si>
    <t>ifrs-smes:AdjustmentsForReconcileProfitLoss</t>
  </si>
  <si>
    <t>ifrs-smes:CashFlowsFromUsedInOperations</t>
  </si>
  <si>
    <t>ifrs-smes:ChangesInEquityAbstract</t>
  </si>
  <si>
    <t>ifrs-smes:ComprehensiveIncomeAbstract</t>
  </si>
  <si>
    <t>ifrs-smes:IssueOfEquity</t>
  </si>
  <si>
    <t>ifrs-smes:DividendsPaid</t>
  </si>
  <si>
    <t>ifrs-smes:IncreaseDecreaseThroughOtherContributionsByOwners</t>
  </si>
  <si>
    <t>ifrs-smes:IncreaseDecreaseThroughOtherDistributionsToOwners</t>
  </si>
  <si>
    <t>ifrs-smes:IncreaseDecreaseThroughTransfersAndOtherChangesEquity</t>
  </si>
  <si>
    <t>ifrs-smes:IncreaseDecreaseThroughTreasuryShareTransactions</t>
  </si>
  <si>
    <t>ifrs-smes:IncreaseDecreaseThroughChangesInOwnershipInterestsInSubsidiariesThatDoNotResultInLossOfControl</t>
  </si>
  <si>
    <t>ifrs-smes:IncreaseDecreaseThroughSharebasedPaymentTransactions</t>
  </si>
  <si>
    <t>ifrs-smes:ChangesInEquity</t>
  </si>
  <si>
    <t>ifrs-smes:SubclassificationsOfAssetsLiabilitiesAndEquitiesAbstract</t>
  </si>
  <si>
    <t>ifrs-smes:PropertyPlantAndEquipmentAbstract</t>
  </si>
  <si>
    <t>ifrs-smes:LandAndBuildingsAbstract</t>
  </si>
  <si>
    <t>ifrs-smes:Land</t>
  </si>
  <si>
    <t>ifrs-smes:Buildings</t>
  </si>
  <si>
    <t>ifrs-smes:LandAndBuildings</t>
  </si>
  <si>
    <t>ifrs-smes:Machinery</t>
  </si>
  <si>
    <t>ifrs-smes:VehiclesAbstract</t>
  </si>
  <si>
    <t>ifrs-smes:Ships</t>
  </si>
  <si>
    <t>ifrs-smes:Aircraft</t>
  </si>
  <si>
    <t>ifrs-smes:MotorVehicles</t>
  </si>
  <si>
    <t>ifrs-smes:Vehicles</t>
  </si>
  <si>
    <t>ifrs-smes:FixturesAndFittings</t>
  </si>
  <si>
    <t>ifrs-smes:OfficeEquipment</t>
  </si>
  <si>
    <t>ifrs-smes:TangibleExplorationAndEvaluationAssets</t>
  </si>
  <si>
    <t>ifrs-smes:ConstructionInProgress</t>
  </si>
  <si>
    <t>ifrs-smes:InvestmentPropertyWhoseFairValueCannotBeMeasuredReliablyWithoutUndueCostOrEffortOnOngoingBasis</t>
  </si>
  <si>
    <t>ifrs-smes:OtherPropertyPlantAndEquipment</t>
  </si>
  <si>
    <t>ifrs-smes:IntangibleAssetsAndGoodwillAbstract</t>
  </si>
  <si>
    <t>ifrs-smes:IntangibleAssetsOtherThanGoodwillAbstract</t>
  </si>
  <si>
    <t>ifrs-smes:BrandNames</t>
  </si>
  <si>
    <t>ifrs-smes:IntangibleExplorationAndEvaluationAssets</t>
  </si>
  <si>
    <t>ifrs-smes:MastheadsAndPublishingTitles</t>
  </si>
  <si>
    <t>ifrs-smes:ComputerSoftware</t>
  </si>
  <si>
    <t>ifrs-smes:LicencesAndFranchises</t>
  </si>
  <si>
    <t>ifrs-smes:CopyrightsPatentsAndOtherIndustrialPropertyRightsServiceAndOperatingRights</t>
  </si>
  <si>
    <t>ifrs-smes:RecipesFormulaeModelsDesignsAndPrototypes</t>
  </si>
  <si>
    <t>ifrs-smes:IntangibleAssetsUnderDevelopment</t>
  </si>
  <si>
    <t>ifrs-smes:ServiceConcessionArrangementsClassifiedAsIntangibleAssets</t>
  </si>
  <si>
    <t>ifrs-smes:OtherIntangibleAssets</t>
  </si>
  <si>
    <t>ifrs-smes:IntangibleAssetsAndGoodwill</t>
  </si>
  <si>
    <t>ifrs-smes:ClassesOfInventoriesAbstract</t>
  </si>
  <si>
    <t>ifrs-smes:InventoriesHeldForSale</t>
  </si>
  <si>
    <t>ifrs-smes:WorkInProgress</t>
  </si>
  <si>
    <t>ifrs-smes:MaterialsAndSuppliesToBeConsumedInProductionProcessOrRenderingServices</t>
  </si>
  <si>
    <t>ifrs-smes:NoncurrentReceivablesAbstract</t>
  </si>
  <si>
    <t>ifrs-smes:NoncurrentReceivablesDueFromRelatedParties</t>
  </si>
  <si>
    <t>ifrs-smes:NoncurrentReceivablesDueFromOtherParties</t>
  </si>
  <si>
    <t>ifrs-smes:NoncurrentReceivablesArisingFromAccruedIncomeNotYetBilled</t>
  </si>
  <si>
    <t>ifrs-smes:TradeAndOtherCurrentReceivablesAbstract</t>
  </si>
  <si>
    <t>ifrs-smes:TradeAndOtherCurrentReceivablesDueFromRelatedParties</t>
  </si>
  <si>
    <t>ifrs-smes:TradeAndOtherCurrentReceivablesDueFromOtherParties</t>
  </si>
  <si>
    <t>ifrs-smes:TradeAndOtherCurrentReceivablesArisingFromAccruedIncomeNotYetBilled</t>
  </si>
  <si>
    <t>ifrs-smes:TradeAndOtherReceivablesAbstract</t>
  </si>
  <si>
    <t>ifrs-smes:TradeAndOtherReceivablesDueFromRelatedParties</t>
  </si>
  <si>
    <t>ifrs-smes:TradeAndOtherReceivablesDueFromOtherParties</t>
  </si>
  <si>
    <t>ifrs-smes:TradeAndOtherReceivablesArisingFromAccruedIncomeNotYetBilled</t>
  </si>
  <si>
    <t>ifrs-smes:CashAndCashEquivalentsAbstract</t>
  </si>
  <si>
    <t>ifrs-smes:CashAbstract</t>
  </si>
  <si>
    <t>ifrs-smes:CashOnHand</t>
  </si>
  <si>
    <t>ifrs-smes:BalancesWithBanks</t>
  </si>
  <si>
    <t>ifrs-smes:Cash</t>
  </si>
  <si>
    <t>ifrs-smes:CashEquivalentsAbstract</t>
  </si>
  <si>
    <t>ifrs-smes:ShorttermDepositsClassifiedAsCashEquivalents</t>
  </si>
  <si>
    <t>ifrs-smes:ShorttermInvestmentsClassifiedAsCashEquivalents</t>
  </si>
  <si>
    <t>ifrs-smes:BankingArrangementsClassifiedAsCashEquivalents</t>
  </si>
  <si>
    <t>ifrs-smes:CashEquivalents</t>
  </si>
  <si>
    <t>ifrs-smes:OtherCashAndCashEquivalents</t>
  </si>
  <si>
    <t>ifrs-smes:ClassesOfOtherProvisionsAbstract</t>
  </si>
  <si>
    <t>ifrs-smes:WarrantyProvisionAbstract</t>
  </si>
  <si>
    <t>ifrs-smes:LongtermWarrantyProvision</t>
  </si>
  <si>
    <t>ifrs-smes:ShorttermWarrantyProvision</t>
  </si>
  <si>
    <t>ifrs-smes:WarrantyProvision</t>
  </si>
  <si>
    <t>ifrs-smes:RestructuringProvisionAbstract</t>
  </si>
  <si>
    <t>ifrs-smes:LongtermRestructuringProvision</t>
  </si>
  <si>
    <t>ifrs-smes:ShorttermRestructuringProvision</t>
  </si>
  <si>
    <t>ifrs-smes:RestructuringProvision</t>
  </si>
  <si>
    <t>ifrs-smes:LegalProceedingsProvisionAbstract</t>
  </si>
  <si>
    <t>ifrs-smes:LongtermLegalProceedingsProvision</t>
  </si>
  <si>
    <t>ifrs-smes:ShorttermLegalProceedingsProvision</t>
  </si>
  <si>
    <t>ifrs-smes:LegalProceedingsProvision</t>
  </si>
  <si>
    <t>ifrs-smes:RefundsProvisionAbstract</t>
  </si>
  <si>
    <t>ifrs-smes:NoncurrentRefundsProvision</t>
  </si>
  <si>
    <t>ifrs-smes:CurrentRefundsProvision</t>
  </si>
  <si>
    <t>ifrs-smes:RefundsProvision</t>
  </si>
  <si>
    <t>ifrs-smes:OnerousContractsProvisionAbstract</t>
  </si>
  <si>
    <t>ifrs-smes:LongtermOnerousContractsProvision</t>
  </si>
  <si>
    <t>ifrs-smes:ShorttermOnerousContractsProvision</t>
  </si>
  <si>
    <t>ifrs-smes:OnerousContractsProvision</t>
  </si>
  <si>
    <t>ifrs-smes:MiscellaneousOtherProvisionsAbstract</t>
  </si>
  <si>
    <t>ifrs-smes:LongtermMiscellaneousOtherProvisions</t>
  </si>
  <si>
    <t>ifrs-smes:ShorttermMiscellaneousOtherProvisions</t>
  </si>
  <si>
    <t>ifrs-smes:MiscellaneousOtherProvisions</t>
  </si>
  <si>
    <t>ifrs-smes:OtherProvisionsAbstract</t>
  </si>
  <si>
    <t>ifrs-smes:OtherProvisions</t>
  </si>
  <si>
    <t>ifrs-smes:NoncurrentPayablesAbstract</t>
  </si>
  <si>
    <t>ifrs-smes:NoncurrentPayablesToTradeSuppliers</t>
  </si>
  <si>
    <t>ifrs-smes:NoncurrentPayablesToRelatedParties</t>
  </si>
  <si>
    <t>ifrs-smes:DeferredIncomeClassifiedAsNoncurrent</t>
  </si>
  <si>
    <t>ifrs-smes:AccrualsClassifiedAsNoncurrent</t>
  </si>
  <si>
    <t>ifrs-smes:TradeAndOtherCurrentPayablesAbstract</t>
  </si>
  <si>
    <t>ifrs-smes:TradeAndOtherCurrentPayablesToTradeSuppliers</t>
  </si>
  <si>
    <t>ifrs-smes:TradeAndOtherCurrentPayablesToRelatedParties</t>
  </si>
  <si>
    <t>ifrs-smes:DeferredIncomeClassifiedAsCurrent</t>
  </si>
  <si>
    <t>ifrs-smes:AccrualsClassifiedAsCurrent</t>
  </si>
  <si>
    <t>ifrs-smes:TradeAndOtherPayablesAbstract</t>
  </si>
  <si>
    <t>ifrs-smes:TradeAndOtherPayablesToTradeSuppliers</t>
  </si>
  <si>
    <t>ifrs-smes:TradeAndOtherPayablesToRelatedParties</t>
  </si>
  <si>
    <t>ifrs-smes:DeferredIncome</t>
  </si>
  <si>
    <t>ifrs-smes:Accruals</t>
  </si>
  <si>
    <t>ifrs-smes:CategoriesOfNoncurrentFinancialAssetsAndNoncurrentFinancialLiabilitiesAbstract</t>
  </si>
  <si>
    <t>ifrs-smes:NoncurrentFinancialAssetsAtFairValueThroughProfitOrLoss</t>
  </si>
  <si>
    <t>ifrs-smes:NoncurrentFinancialAssetsThatAreDebtInstrumentsAtCost</t>
  </si>
  <si>
    <t>ifrs-smes:NoncurrentFinancialAssetsThatAreEquityInstrumentsAtCost</t>
  </si>
  <si>
    <t>ifrs-smes:NoncurrentFinancialLiabilitiesAtFairValueThroughProfitOrLoss</t>
  </si>
  <si>
    <t>ifrs-smes:NoncurrentFinancialLiabilitiesAtAmortisedCost</t>
  </si>
  <si>
    <t>ifrs-smes:NoncurrentLoanCommitmentsAtCost</t>
  </si>
  <si>
    <t>ifrs-smes:CategoriesOfCurrentFinancialAssetsAndCurrentFinancialLiabilitiesAbstract</t>
  </si>
  <si>
    <t>ifrs-smes:CurrentFinancialAssetsAtFairValueThroughProfitOrLoss</t>
  </si>
  <si>
    <t>ifrs-smes:CurrentFinancialAssetsThatAreDebtInstrumentsAtCost</t>
  </si>
  <si>
    <t>ifrs-smes:CurrentFinancialAssetsThatAreEquityInstrumentsAtCost</t>
  </si>
  <si>
    <t>ifrs-smes:CurrentFinancialLiabilitiesAtFairValueThroughProfitOrLoss</t>
  </si>
  <si>
    <t>ifrs-smes:CurrentFinancialLiabilitiesAtAmortisedCost</t>
  </si>
  <si>
    <t>ifrs-smes:CurrentLoanCommitmentsAtCost</t>
  </si>
  <si>
    <t>ifrs-smes:CategoriesOfFinancialAssetsAndFinancialLiabilitiesAbstract</t>
  </si>
  <si>
    <t>ifrs-smes:FinancialAssetsAtFairValueThroughProfitOrLoss</t>
  </si>
  <si>
    <t>ifrs-smes:FinancialAssetsThatAreDebtInstrumentsAtCost</t>
  </si>
  <si>
    <t>ifrs-smes:FinancialAssetsThatAreEquityInstrumentsAtCost</t>
  </si>
  <si>
    <t>ifrs-smes:FinancialLiabilitiesAtFairValueThroughProfitOrLoss</t>
  </si>
  <si>
    <t>ifrs-smes:FinancialLiabilitiesAtAmortisedCost</t>
  </si>
  <si>
    <t>ifrs-smes:LoanCommitmentsAtCost</t>
  </si>
  <si>
    <t>ifrs-smes:OtherReservesAbstract</t>
  </si>
  <si>
    <t>ifrs-smes:ReserveOfExchangeDifferencesOnTranslation</t>
  </si>
  <si>
    <t>ifrs-smes:ReserveOfCashFlowHedges</t>
  </si>
  <si>
    <t>ifrs-smes:RevenueFromSaleOfGoods</t>
  </si>
  <si>
    <t>ifrs-smes:RevenueFromRenderingOfServices</t>
  </si>
  <si>
    <t>ifrs-smes:RevenueFromConstructionContracts</t>
  </si>
  <si>
    <t>ifrs-smes:RevenueFromRoyalties</t>
  </si>
  <si>
    <t>ifrs-smes:RevenueFromInterest</t>
  </si>
  <si>
    <t>ifrs-smes:RevenueFromDividends</t>
  </si>
  <si>
    <t>ifrs-smes:RevenueFromCommissions</t>
  </si>
  <si>
    <t>ifrs-smes:RevenueFromGovernmentGrants</t>
  </si>
  <si>
    <t>ifrs-smes:RevenueFromFranchiseFees</t>
  </si>
  <si>
    <t>ifrs-smes:OtherRevenue</t>
  </si>
  <si>
    <t>ifrs-smes:ClassesOfEmployeeBenefitsExpenseAbstract</t>
  </si>
  <si>
    <t>ifrs-smes:WagesAndSalaries</t>
  </si>
  <si>
    <t>ifrs-smes:SocialSecurityContributions</t>
  </si>
  <si>
    <t>ifrs-smes:OtherShorttermEmployeeBenefits</t>
  </si>
  <si>
    <t>ifrs-smes:PostemploymentBenefitExpenseDefinedContributionPlans</t>
  </si>
  <si>
    <t>ifrs-smes:PostemploymentBenefitExpenseDefinedBenefitPlans</t>
  </si>
  <si>
    <t>ifrs-smes:TerminationBenefitsExpense</t>
  </si>
  <si>
    <t>ifrs-smes:OtherLongtermBenefits</t>
  </si>
  <si>
    <t>ifrs-smes:OtherEmployeeExpense</t>
  </si>
  <si>
    <t>ifrs-smes:EmployeeBenefitsExpense</t>
  </si>
  <si>
    <t>ifrs-smes:DisclosureOfNotesAndOtherExplanatoryInformationExplanatory</t>
  </si>
  <si>
    <t>ifrs-smes:DomicileOfEntity</t>
  </si>
  <si>
    <t>ifrs-smes:LegalFormOfEntity</t>
  </si>
  <si>
    <t>ifrs-smes:CountryOfIncorporation</t>
  </si>
  <si>
    <t>ifrs-smes:AddressOfRegisteredOfficeOfEntity</t>
  </si>
  <si>
    <t>ifrs-smes:PrincipalPlaceOfBusiness</t>
  </si>
  <si>
    <t>ifrs-smes:DescriptionOfNatureOfEntitysOperationsAndPrincipalActivities</t>
  </si>
  <si>
    <t>ifrs-smes:NameOfParentEntity</t>
  </si>
  <si>
    <t>ifrs-smes:NameOfUltimateParentOfGroup</t>
  </si>
  <si>
    <t>ifrs-smes:StatementOfIFRSCompliance</t>
  </si>
  <si>
    <t>ifrs-smes:ManagementConclusionOnFairPresentationAsConsequenceOfDeparture</t>
  </si>
  <si>
    <t>ifrs-smes:ExplanationOfDepartureFromIFRS</t>
  </si>
  <si>
    <t>ifrs-smes:ExplanationOfNatureOfRequirementInIFRSAndConclusionWhyRequirementIsInConflictWithFairPresentation</t>
  </si>
  <si>
    <t>ifrs-smes:ExplanationOfAdjustmentsThatWouldBeNecessaryToAchieveFairPresentation</t>
  </si>
  <si>
    <t>ifrs-smes:DescriptionOfUncertaintiesOfEntitysAbilityToContinueAsGoingConcern</t>
  </si>
  <si>
    <t>ifrs-smes:ExplanationOfFactAndBasisForPreparationOfFinancialStatementsWhenNotGoingConcernBasis</t>
  </si>
  <si>
    <t>ifrs-smes:ExplanationWhyFinancialStatementsNotPreparedOnGoingConcernBasis</t>
  </si>
  <si>
    <t>ifrs-smes:DescriptionOfReasonForUsingLongerOrShorterReportingPeriod</t>
  </si>
  <si>
    <t>ifrs-smes:DescriptionOfReasonWhyFinancialStatementsAreNotEntirelyComparable</t>
  </si>
  <si>
    <t>ifrs-smes:DisclosureOfReclassificationsOrChangesInPresentationExplanatory</t>
  </si>
  <si>
    <t>ifrs-smes:DisclosureOfReclassificationsOrChangesInPresentationLineItems</t>
  </si>
  <si>
    <t>ifrs-smes:DescriptionOfNatureOfReclassificationOrChangesInPresentation</t>
  </si>
  <si>
    <t>ifrs-smes:AmountOfReclassificationsOrChangesInPresentation</t>
  </si>
  <si>
    <t>ifrs-smes:DescriptionOfReasonForReclassificationOrChangesInPresentation</t>
  </si>
  <si>
    <t>ifrs-smes:DescriptionOfReasonWhyReclassificationOfComparativeAmountsIsImpracticable</t>
  </si>
  <si>
    <t>ifrs-smes:DisclosureOfSummaryOfSignificantAccountingPoliciesExplanatory</t>
  </si>
  <si>
    <t>ifrs-smes:ExplanationOfMeasurementBasesUsedInPreparingFinancialStatements</t>
  </si>
  <si>
    <t>ifrs-smes:DescriptionOfOtherAccountingPoliciesRelevantToUnderstandingOfFinancialStatements</t>
  </si>
  <si>
    <t>ifrs-smes:ExplanationOfManagementJudgementsInApplyingEntitysAccountingPoliciesWithSignificantEffectOnRecognisedAmounts</t>
  </si>
  <si>
    <t>ifrs-smes:DescriptionOfBasisForPreparingAndPresentingInformationNotRequiredByIFRSForSMEs</t>
  </si>
  <si>
    <t>ifrs-smes:ExplanationOfAssumptionAboutFutureWithSignificantRiskOfResultingInMaterialAdjustments</t>
  </si>
  <si>
    <t>ifrs-smes:DisclosureOfAssetsAndLiabilitiesWithSignificantRiskOfMaterialAdjustmentExplanatory</t>
  </si>
  <si>
    <t>ifrs-smes:DescriptionOfNatureOfAssetsWithSignificantRiskOfMaterialAdjustmentsWithinNextFinancialYear</t>
  </si>
  <si>
    <t>ifrs-smes:DescriptionOfNatureOfLiabilitiesWithSignificantRiskOfMaterialAdjustmentsWithinNextFinancialYear</t>
  </si>
  <si>
    <t>ifrs-smes:AssetsWithSignificantRiskOfMaterialAdjustmentsWithinNextFinancialYear</t>
  </si>
  <si>
    <t>ifrs-smes:LiabilitiesWithSignificantRiskOfMaterialAdjustmentsWithinNextFinancialYear</t>
  </si>
  <si>
    <t>ifrs-smes:DisclosureOfChangesInAccountingPoliciesAccountingEstimatesAndErrorsExplanatory</t>
  </si>
  <si>
    <t>ifrs-smes:DescriptionOfInitialApplicationOfStandardsOrInterpretations</t>
  </si>
  <si>
    <t>ifrs-smes:DescriptionOfVoluntaryChangeInAccountingPolicy</t>
  </si>
  <si>
    <t>ifrs-smes:ExplanationOfReasonWhyItIsImpracticableToDetermineAmountsOfAdjustmentsRelatedToChangeInAccountingPolicy</t>
  </si>
  <si>
    <t>ifrs-smes:DisclosureOfChangesInAccountingEstimatesExplanatory</t>
  </si>
  <si>
    <t>ifrs-smes:DescriptionOfNatureAndAmountOfChangeInAccountingEstimate</t>
  </si>
  <si>
    <t>ifrs-smes:IncreaseDecreaseInAccountingEstimate</t>
  </si>
  <si>
    <t>ifrs-smes:DescriptionOfFactThatAmountOfChangeInAccountingEstimateIsImpracticable</t>
  </si>
  <si>
    <t>ifrs-smes:DescriptionOfNatureAmountAndCorrectionOfAccountingErrorsInPriorPeriodsEstimate</t>
  </si>
  <si>
    <t>ifrs-smes:ExplanationOfReasonWhyItIsImpracticableToDetermineAmountsForCorrectionRelatedToPriorPeriodErrors</t>
  </si>
  <si>
    <t>ifrs-smes:DisclosureOfEventsAfterReportingPeriodExplanatory</t>
  </si>
  <si>
    <t>ifrs-smes:ExplanationOfBodyOfAuthorisation</t>
  </si>
  <si>
    <t>ifrs-smes:ExplanationOfFactThatEntitysOwnersOrOthersHavePowerToAmendFinancialStatementsAfterIssue</t>
  </si>
  <si>
    <t>ifrs-smes:DisclosureOfNonadjustingEventsAfterReportingPeriodExplanatory</t>
  </si>
  <si>
    <t>ifrs-smes:DescriptionOfNatureOfNonadjustingEventAfterReportingPeriod</t>
  </si>
  <si>
    <t>ifrs-smes:ExplanationOfFinancialEffectOfNonadjustingEventAfterReportingPeriod</t>
  </si>
  <si>
    <t>ifrs-smes:DisclosureOfHyperinflationaryReportingExplanatory</t>
  </si>
  <si>
    <t>ifrs-smes:ExplanationOfFactThatFinancialStatementsAndCorrespondingFiguresForPreviousPeriodsHaveBeenRestatedForChangesInGeneralPurchasingPowerOfFunctionalCurrency</t>
  </si>
  <si>
    <t>ifrs-smes:IdentityOfPriceIndex</t>
  </si>
  <si>
    <t>ifrs-smes:LevelOfPriceIndex</t>
  </si>
  <si>
    <t>ifrs-smes:PriceIndexMovements</t>
  </si>
  <si>
    <t>ifrs-smes:GainsLossesOnNetMonetaryPosition</t>
  </si>
  <si>
    <t>ifrs-smes:DisclosureOfBusinessCombinationsExplanatory</t>
  </si>
  <si>
    <t>ifrs-smes:DisclosureOfDetailedInformationAboutBusinessCombinationsExplanatory</t>
  </si>
  <si>
    <t>ifrs-smes:DisclosureOfBusinessCombinationsLineItems</t>
  </si>
  <si>
    <t>ifrs-smes:NameOfAcquiree</t>
  </si>
  <si>
    <t>ifrs-smes:DescriptionOfAcquiree</t>
  </si>
  <si>
    <t>ifrs-smes:PercentageOfVotingEquityInterestsAcquired</t>
  </si>
  <si>
    <t>ifrs-smes:CostOfBusinessCombination</t>
  </si>
  <si>
    <t>ifrs-smes:DescriptionOfComponentsOfCostOfBusinessCombination</t>
  </si>
  <si>
    <t>ifrs-smes:AmountsRecognisedAsOfAcquisitionDateForEachMajorClassOfAssetsAcquiredAndLiabilitiesAssumedAbstract</t>
  </si>
  <si>
    <t>ifrs-smes:FinancialAssetsRecognisedAsOfAcquisitionDate</t>
  </si>
  <si>
    <t>ifrs-smes:InventoryRecognisedAsOfAcquisitionDate</t>
  </si>
  <si>
    <t>ifrs-smes:PropertyPlantAndEquipmentRecognisedAsOfAcquisitionDate</t>
  </si>
  <si>
    <t>ifrs-smes:IdentifiableIntangibleAssetsRecognisedAsOfAcquisitionDate</t>
  </si>
  <si>
    <t>ifrs-smes:FinancialLiabilitiesRecognisedAsOfAcquisitionDate</t>
  </si>
  <si>
    <t>ifrs-smes:ContingentLiabilitiesRecognisedAsOfAcquisitionDate</t>
  </si>
  <si>
    <t>ifrs-smes:IdentifiableAssetsAcquiredLiabilitiesAssumed</t>
  </si>
  <si>
    <t>ifrs-smes:GainRecognisedInBargainPurchaseTransaction</t>
  </si>
  <si>
    <t>ifrs-smes:ExplanationOfAmountOfAnyGainRecognisedAndLineItemInStatementOfComprehensiveIncomeInWhichGainIsRecognisedInBargainPurchase</t>
  </si>
  <si>
    <t>ifrs-smes:ReconciliationOfChangesInGoodwillAbstract</t>
  </si>
  <si>
    <t>ifrs-smes:ChangesInGoodwillAbstract</t>
  </si>
  <si>
    <t>ifrs-smes:AdditionalRecognitionGoodwill</t>
  </si>
  <si>
    <t>ifrs-smes:IncreaseDecreaseThroughNetExchangeDifferencesGoodwill</t>
  </si>
  <si>
    <t>ifrs-smes:IncreaseDecreaseThroughTransfersAndOtherChangesGoodwill</t>
  </si>
  <si>
    <t>ifrs-smes:ImpairmentLossRecognisedInProfitOrLossGoodwill</t>
  </si>
  <si>
    <t>ifrs-smes:AmortisationGoodwill</t>
  </si>
  <si>
    <t>ifrs-smes:DecreaseThroughDisposalOfPreviouslyAcquiredBusinessesGoodwill</t>
  </si>
  <si>
    <t>ifrs-smes:ChangesInGoodwill</t>
  </si>
  <si>
    <t>ifrs-smes:DisclosureOfRelatedPartyExplanatory</t>
  </si>
  <si>
    <t>ifrs-smes:NameOfMostSeniorParentEntityProducingPubliclyAvailableFinancialStatements</t>
  </si>
  <si>
    <t>ifrs-smes:ExplanationOfRelationshipsBetweenParentsAndEntity</t>
  </si>
  <si>
    <t>ifrs-smes:KeyManagementPersonnelCompensation</t>
  </si>
  <si>
    <t>ifrs-smes:DisclosureOfTransactionsBetweenRelatedPartiesExplanatory</t>
  </si>
  <si>
    <t>ifrs-smes:DisclosureOfTransactionsBetweenRelatedPartiesLineItems</t>
  </si>
  <si>
    <t>ifrs-smes:DescriptionOfTransactionsWithRelatedParty</t>
  </si>
  <si>
    <t>ifrs-smes:DescriptionOfNatureOfRelatedPartyRelationship</t>
  </si>
  <si>
    <t>ifrs-smes:RelatedPartyTransactionsAbstract</t>
  </si>
  <si>
    <t>ifrs-smes:PurchasesOfGoodsRelatedPartyTransactions</t>
  </si>
  <si>
    <t>ifrs-smes:RevenueFromSaleOfGoodsRelatedPartyTransactions</t>
  </si>
  <si>
    <t>ifrs-smes:PurchasesOfPropertyAndOtherAssetsRelatedPartyTransactions</t>
  </si>
  <si>
    <t>ifrs-smes:SalesOfPropertyAndOtherAssetsRelatedPartyTransactions</t>
  </si>
  <si>
    <t>ifrs-smes:ServicesReceivedRelatedPartyTransactions</t>
  </si>
  <si>
    <t>ifrs-smes:RevenueFromRenderingOfServicesRelatedPartyTransactions</t>
  </si>
  <si>
    <t>ifrs-smes:LeasesAsLessorRelatedPartyTransactions</t>
  </si>
  <si>
    <t>ifrs-smes:LeasesAsLesseeRelatedPartyTransactions</t>
  </si>
  <si>
    <t>ifrs-smes:TransfersOfResearchAndDevelopmentFromEntityRelatedPartyTransactions</t>
  </si>
  <si>
    <t>ifrs-smes:TransfersOfResearchAndDevelopmentToEntityRelatedPartyTransactions</t>
  </si>
  <si>
    <t>ifrs-smes:TransfersUnderLicenseAgreementsFromEntityRelatedPartyTransactions</t>
  </si>
  <si>
    <t>ifrs-smes:TransfersUnderLicenseAgreementsToEntityRelatedPartyTransactions</t>
  </si>
  <si>
    <t>ifrs-smes:TransfersUnderFinanceAgreementsFromEntityRelatedPartyTransactions</t>
  </si>
  <si>
    <t>ifrs-smes:TransfersUnderFinanceAgreementsToEntityRelatedPartyTransactions</t>
  </si>
  <si>
    <t>ifrs-smes:ProvisionOfGuaranteesOrCollateralByEntityRelatedPartyTransactions</t>
  </si>
  <si>
    <t>ifrs-smes:ProvisionOfGuaranteesOrCollateralToEntityRelatedPartyTransactions</t>
  </si>
  <si>
    <t>ifrs-smes:SettlementOfLiabilitiesByEntityOnBehalfOfRelatedPartyRelatedPartyTransactions</t>
  </si>
  <si>
    <t>ifrs-smes:SettlementOfLiabilitiesOnBehalfOfEntityByRelatedPartyRelatedPartyTransactions</t>
  </si>
  <si>
    <t>ifrs-smes:ParticipationInDefinedBenefitPlanThatSharesRisksBetweenGroupEntitiesRelatedPartyTransactions</t>
  </si>
  <si>
    <t>ifrs-smes:OutstandingBalancesForRelatedPartyTransactionsAbstract</t>
  </si>
  <si>
    <t>ifrs-smes:AmountsPayableRelatedPartyTransactions</t>
  </si>
  <si>
    <t>ifrs-smes:AmountsReceivableRelatedPartyTransactions</t>
  </si>
  <si>
    <t>ifrs-smes:ExplanationOfTermsAndConditionsOfOutstandingBalancesForRelatedPartyTransaction</t>
  </si>
  <si>
    <t>ifrs-smes:ExplanationOfDetailsOfGuaranteesGivenOrReceivedOfOutstandingBalancesForRelatedPartyTransaction</t>
  </si>
  <si>
    <t>ifrs-smes:ProvisionsForDoubtfulDebtsRelatedToOutstandingBalancesOfRelatedPartyTransaction</t>
  </si>
  <si>
    <t>ifrs-smes:ExpenseRecognisedDuringPeriodForBadAndDoubtfulDebtsForRelatedPartyTransaction</t>
  </si>
  <si>
    <t>ifrs-smes:DisclosureOfFirstTimeAdoptionExplanatory</t>
  </si>
  <si>
    <t>ifrs-smes:DisclosureOfComparativeInformationPreparedUnderPreviousGAAPExplanatory</t>
  </si>
  <si>
    <t>ifrs-smes:DisclosureOfComparativeInformationPreparedUnderPreviousGAAPLineItems</t>
  </si>
  <si>
    <t>ifrs-smes:ExplanationOfEffectOfTransitionOnReportedFinancialPosition</t>
  </si>
  <si>
    <t>ifrs-smes:ExplanationOfEffectOfTransitionOnReportedFinancialPerformance</t>
  </si>
  <si>
    <t>ifrs-smes:ExplanationOfEffectOfTransitionOnReportedCashFlows</t>
  </si>
  <si>
    <t>ifrs-smes:ExplanationOfFactThatFinancialStatementsForPreviousPeriodsNotPresented</t>
  </si>
  <si>
    <t>ifrs-smes:DisclosureOfPropertyPlantAndEquipmentExplanatory</t>
  </si>
  <si>
    <t>ifrs-smes:DisclosureOfDetailedInformationAboutPropertyPlantAndEquipmentExplanatory</t>
  </si>
  <si>
    <t>ifrs-smes:MeasurementBasesPropertyPlantAndEquipment</t>
  </si>
  <si>
    <t>ifrs-smes:DepreciationMethodPropertyPlantAndEquipment</t>
  </si>
  <si>
    <t>ifrs-smes:UsefulLivesOrDepreciationRatesPropertyPlantAndEquipment</t>
  </si>
  <si>
    <t>ifrs-smes:ReconciliationOfChangesInPropertyPlantAndEquipmentAbstract</t>
  </si>
  <si>
    <t>ifrs-smes:ChangesInPropertyPlantAndEquipmentAbstract</t>
  </si>
  <si>
    <t>ifrs-smes:AdditionsOtherThanThroughBusinessCombinationsPropertyPlantAndEquipment</t>
  </si>
  <si>
    <t>ifrs-smes:AcquisitionsThroughBusinessCombinationsPropertyPlantAndEquipment</t>
  </si>
  <si>
    <t>ifrs-smes:TransfersToInvestmentPropertyAtFairValuePropertyPlantAndEquipment</t>
  </si>
  <si>
    <t>ifrs-smes:IncreaseDecreaseThroughNetExchangeDifferencesPropertyPlantAndEquipment</t>
  </si>
  <si>
    <t>ifrs-smes:DepreciationPropertyPlantAndEquipment</t>
  </si>
  <si>
    <t>ifrs-smes:ImpairmentLossRecognisedInProfitOrLossPropertyPlantAndEquipment</t>
  </si>
  <si>
    <t>ifrs-smes:ReversalOfImpairmentLossRecognisedInProfitOrLossPropertyPlantAndEquipment</t>
  </si>
  <si>
    <t>ifrs-smes:IncreaseDecreaseThroughOtherChangesPropertyPlantAndEquipment</t>
  </si>
  <si>
    <t>ifrs-smes:DisposalsPropertyPlantAndEquipment</t>
  </si>
  <si>
    <t>ifrs-smes:ChangesInPropertyPlantAndEquipment</t>
  </si>
  <si>
    <t>ifrs-smes:PropertyPlantAndEquipmentRestrictionsOnTitle</t>
  </si>
  <si>
    <t>ifrs-smes:DescriptionOfExistenceOfRestrictionsOnTitlePropertyPlantAndEquipment</t>
  </si>
  <si>
    <t>ifrs-smes:PropertyPlantAndEquipmentPledgedAsSecurity</t>
  </si>
  <si>
    <t>ifrs-smes:ContractualCommitmentsForAcquisitionOfPropertyPlantAndEquipment</t>
  </si>
  <si>
    <t>ifrs-smes:DisclosureOfFinancialInstrumentsExplanatory</t>
  </si>
  <si>
    <t>ifrs-smes:DisclosureOfFinancialAssetsTransferredDuringPeriodWhichDoNotQualifyForDerecognitionLineItems</t>
  </si>
  <si>
    <t>ifrs-smes:NatureOfFinancialAssetsTransferredDuringPeriodWhichDoNotQualifyForDerecognition</t>
  </si>
  <si>
    <t>ifrs-smes:NatureOfRisksAndRewardsOfOwnershipToWhichEntityRemainsExposed</t>
  </si>
  <si>
    <t>ifrs-smes:AssetsThatEntityContinuesToRecognise</t>
  </si>
  <si>
    <t>ifrs-smes:AssociatedLiabilitiesThatEntityContinuesToRecognise</t>
  </si>
  <si>
    <t>ifrs-smes:FinancialAssetsPledgedAsCollateralForLiabilitiesOrContingentLiabilities</t>
  </si>
  <si>
    <t>ifrs-smes:DescriptionOfTermAndConditionsOfFinancialAssetsPledgedAsCollateralForLiabilitiesOrContingentLiabilities</t>
  </si>
  <si>
    <t>ifrs-smes:DescriptionOfDetailsOfDefaultsDuringPeriodOfPrincipalInterestSinkingFundOrRedemptionTermsOfLoansPayable</t>
  </si>
  <si>
    <t>ifrs-smes:LoansPayableInDefault</t>
  </si>
  <si>
    <t>ifrs-smes:DisclosureWhetherLoansPayableInDefaultRemediedOrTermsOfLoansPayableRenegotiatedBeforeAuthorisationForIssueOfFinancialStatements</t>
  </si>
  <si>
    <t>ifrs-smes:IncomeExpenseGainsOrLossesOfFinancialInstrumentsAbstract</t>
  </si>
  <si>
    <t>ifrs-smes:GainsLossesOnFinancialInstrumentsAbstract</t>
  </si>
  <si>
    <t>ifrs-smes:GainsLossesOnFinancialAssetsAtFairValueThroughProfitOrLoss</t>
  </si>
  <si>
    <t>ifrs-smes:GainsLossesOnFinancialLiabilitiesAtFairValueThroughProfitOrLoss</t>
  </si>
  <si>
    <t>ifrs-smes:GainsLossesOnFinancialAssetsAtAmortisedCost</t>
  </si>
  <si>
    <t>ifrs-smes:GainsLossesOnFinancialLiabilitiesAtAmortisedCost</t>
  </si>
  <si>
    <t>ifrs-smes:InterestIncomeAndInterestExpenseForFinancialAssetsOrFinancialLiabilitiesNotAtFairValueThroughProfitOrLossAbstract</t>
  </si>
  <si>
    <t>ifrs-smes:InterestIncomeForFinancialAssetsNotAtFairValueThroughProfitOrLoss</t>
  </si>
  <si>
    <t>ifrs-smes:InterestExpenseForFinancialLiabilitiesNotAtFairValueThroughProfitOrLoss</t>
  </si>
  <si>
    <t>ifrs-smes:DisclosureOfFinancialAssetsExplanatory</t>
  </si>
  <si>
    <t>ifrs-smes:DisclosureOfFinancialAssetsAbstract</t>
  </si>
  <si>
    <t>ifrs-smes:ImpairmentLossOnFinancialAssets</t>
  </si>
  <si>
    <t>ifrs-smes:DisclosureOfHedgeAccountingExplanatory</t>
  </si>
  <si>
    <t>ifrs-smes:DisclosureOfDetailedInformationAboutHedgesExplanatory</t>
  </si>
  <si>
    <t>ifrs-smes:DisclosureOfHedgeAccountingAbstract</t>
  </si>
  <si>
    <t>ifrs-smes:DescriptionOfTypeOfHedge</t>
  </si>
  <si>
    <t>ifrs-smes:DescriptionOfFinancialInstrumentsDesignatedAsHedgingInstrument</t>
  </si>
  <si>
    <t>ifrs-smes:FinancialInstrumentsDesignatedAsHedgingInstrumentsAtFairValue</t>
  </si>
  <si>
    <t>ifrs-smes:DescriptionOfNatureOfRisksBeingHedged</t>
  </si>
  <si>
    <t>ifrs-smes:GainsLossesOnHedgingInstrument</t>
  </si>
  <si>
    <t>ifrs-smes:GainsLossesOnHedgedItemAttributableToHedgedRisk</t>
  </si>
  <si>
    <t>ifrs-smes:DescriptionOfPeriodsWhenCashFlowsExpectedToOccur</t>
  </si>
  <si>
    <t>ifrs-smes:DescriptionOfPeriodsWhenCashFlowsAffectProfitOrLoss</t>
  </si>
  <si>
    <t>ifrs-smes:DescriptionOfForecastTransactionHedgeAccountingPreviouslyUsedButNoLongerExpectedToOccur</t>
  </si>
  <si>
    <t>ifrs-smes:GainsLossesOnCashFlowHedgesNetOfTax</t>
  </si>
  <si>
    <t>ifrs-smes:GainsLossesOnCashFlowHedgesBeforeTax</t>
  </si>
  <si>
    <t>ifrs-smes:ReclassificationAdjustmentsOnCashFlowHedgesNetOfTax</t>
  </si>
  <si>
    <t>ifrs-smes:ReclassificationAdjustmentsOnCashFlowHedgesBeforeTax</t>
  </si>
  <si>
    <t>ifrs-smes:GainsLossesOnIneffectivenessOfCashFlowHedgesRecognisedInProfitOrLoss</t>
  </si>
  <si>
    <t>ifrs-smes:DisclosureOfIntangibleAssetsExplanatory</t>
  </si>
  <si>
    <t>ifrs-smes:DisclosureOfDetailedInformationAboutIntangibleAssetsExplanatory</t>
  </si>
  <si>
    <t>ifrs-smes:DisclosureOfIntangibleAssetsLineItems</t>
  </si>
  <si>
    <t>ifrs-smes:LineItemsIncludingAmortisationOfIntangibleAssetsIntangibleAssetsOtherThanGoodwill</t>
  </si>
  <si>
    <t>ifrs-smes:AmortisationMethodIntangibleAssetsOtherThanGoodwill</t>
  </si>
  <si>
    <t>ifrs-smes:UsefulLivesOrAmortisationRatesIntangibleAssetsOtherThanGoodwill</t>
  </si>
  <si>
    <t>ifrs-smes:ReconciliationOfChangesInIntangibleAssetsOtherThanGoodwillAbstract</t>
  </si>
  <si>
    <t>ifrs-smes:ChangesInIntangibleAssetsOtherThanGoodwillAbstract</t>
  </si>
  <si>
    <t>ifrs-smes:AdditionsOtherThanThroughBusinessCombinationsIntangibleAssetsOtherThanGoodwill</t>
  </si>
  <si>
    <t>ifrs-smes:AcquisitionsThroughBusinessCombinationsIntangibleAssetsOtherThanGoodwill</t>
  </si>
  <si>
    <t>ifrs-smes:IncreaseDecreaseThroughNetExchangeDifferencesIntangibleAssetsOtherThanGoodwill</t>
  </si>
  <si>
    <t>ifrs-smes:AmortisationIntangibleAssetsOtherThanGoodwill</t>
  </si>
  <si>
    <t>ifrs-smes:ImpairmentLossRecognisedInProfitOrLossIntangibleAssetsOtherThanGoodwill</t>
  </si>
  <si>
    <t>ifrs-smes:ReversalOfImpairmentLossRecognisedInProfitOrLossIntangibleAssetsOtherThanGoodwill</t>
  </si>
  <si>
    <t>ifrs-smes:IncreaseDecreaseThroughOtherChangesIntangibleAssetsOtherThanGoodwill</t>
  </si>
  <si>
    <t>ifrs-smes:DisposalsIntangibleAssetsOtherThanGoodwill</t>
  </si>
  <si>
    <t>ifrs-smes:ChangesInIntangibleAssetsOtherThanGoodwill</t>
  </si>
  <si>
    <t>ifrs-smes:DisclosureOfIntangibleAssetsMaterialToEntityExplanatory</t>
  </si>
  <si>
    <t>ifrs-smes:DisclosureOfIntangibleAssetsMaterialToEntityLineItems</t>
  </si>
  <si>
    <t>ifrs-smes:DescriptionAndCarryingAmountOfIntangibleAssetsMaterialToEntity</t>
  </si>
  <si>
    <t>ifrs-smes:IntangibleAssetsMaterialToEntity</t>
  </si>
  <si>
    <t>ifrs-smes:RemainingAmortisationPeriodOfIntangibleAssetsMaterialToEntity</t>
  </si>
  <si>
    <t>ifrs-smes:IntangibleAssetsAcquiredByWayOfGovernmentGrantAtFairValue</t>
  </si>
  <si>
    <t>ifrs-smes:IntangibleAssetsAcquiredByWayOfGovernmentGrant</t>
  </si>
  <si>
    <t>ifrs-smes:IntangibleAssetsWhoseTitleIsRestricted</t>
  </si>
  <si>
    <t>ifrs-smes:IntangibleAssetsPledgedAsSecurityForLiabilities</t>
  </si>
  <si>
    <t>ifrs-smes:ContractualCommitmentsForAcquisitionOfIntangibleAssets</t>
  </si>
  <si>
    <t>ifrs-smes:ResearchAndDevelopmentExpense</t>
  </si>
  <si>
    <t>ifrs-smes:DisclosureOfInvestmentPropertyExplanatory</t>
  </si>
  <si>
    <t>ifrs-smes:AdditionsOtherThanThroughBusinessCombinationsInvestmentProperty</t>
  </si>
  <si>
    <t>ifrs-smes:AcquisitionsThroughBusinessCombinationsInvestmentProperty</t>
  </si>
  <si>
    <t>ifrs-smes:GainsLossesOnFairValueAdjustmentInvestmentProperty</t>
  </si>
  <si>
    <t>ifrs-smes:TransferToPropertyPlantAndEquipmentInvestmentProperty</t>
  </si>
  <si>
    <t>ifrs-smes:TransferFromToInventoriesAndOwnerOccupiedPropertyInvestmentProperty</t>
  </si>
  <si>
    <t>ifrs-smes:IncreaseDecreaseThroughNetExchangeDifferencesInvestmentProperty</t>
  </si>
  <si>
    <t>ifrs-smes:IncreaseDecreaseThroughOtherChangesInvestmentProperty</t>
  </si>
  <si>
    <t>ifrs-smes:ChangesInInvestmentProperty</t>
  </si>
  <si>
    <t>ifrs-smes:DescriptionOfMethodsAndSignificantAssumptionsAppliedInDeterminingFairValueOfInvestmentProperty</t>
  </si>
  <si>
    <t>ifrs-smes:DescriptionOfExtentToWhichFairValueOfInvestmentPropertyIsBasedOnValuationByIndependentValuer</t>
  </si>
  <si>
    <t>ifrs-smes:ExplanationOfRestrictionsOnRemittanceOfIncomeAndDisposalProceedsOfInvestmentProperty</t>
  </si>
  <si>
    <t>ifrs-smes:RestrictionsOnRealisabilityOfInvestmentPropertyOrRemittanceOfIncomeAndProceedsOfDisposalOfInvestmentProperty</t>
  </si>
  <si>
    <t>ifrs-smes:ExplanationOfContractualObligationsToPurchaseConstructOrDevelopInvestmentPropertyOrForRepairsMaintenanceOrEnhancements</t>
  </si>
  <si>
    <t>ifrs-smes:DisclosureOfConsolidatedSeparateAndCombinedFinancialStatementsExplanatory</t>
  </si>
  <si>
    <t>ifrs-smes:DescriptionOfNatureOfRelationshipWithSubsidiaryWhereParentHasDirectlyOrIndirectlyLessThanHalfOfVotingPower</t>
  </si>
  <si>
    <t>ifrs-smes:DateOfEndOfReportingPeriodOfFinancialStatementsOfSubsidiary</t>
  </si>
  <si>
    <t>ifrs-smes:DescriptionOfNatureAndExtentOfSignificantRestrictionsOnTransferOfFundsToParent</t>
  </si>
  <si>
    <t>ifrs-smes:ExplanationOfReasonsWhyCombinedFinancialStatementsArePrepared</t>
  </si>
  <si>
    <t>ifrs-smes:BasisForDeterminingWhichEntitiesAreIncludedInCombinedFinancialStatements</t>
  </si>
  <si>
    <t>ifrs-smes:BasisOfPreparationOfCombinedFinancialStatements</t>
  </si>
  <si>
    <t>ifrs-smes:MethodUsedToAccountForInvestmentsInSubsidiaries</t>
  </si>
  <si>
    <t>ifrs-smes:MethodUsedToAccountForInvestmentsInJointlyControlledEntities</t>
  </si>
  <si>
    <t>ifrs-smes:MethodUsedToAccountForInvestmentsInAssociates</t>
  </si>
  <si>
    <t>ifrs-smes:DescriptionOfIdentificationOfFinancialStatementsToWhichSeparateFinancialStatementsRelate</t>
  </si>
  <si>
    <t>ifrs-smes:DisclosureOfInterestsInJointVenturesExplanatory</t>
  </si>
  <si>
    <t>ifrs-smes:DescriptionOfAccountingPolicyForInvestmentsInJointVentures</t>
  </si>
  <si>
    <t>ifrs-smes:FairValueOfInvestmentInJointVenturesWherePriceQuotationsPublished</t>
  </si>
  <si>
    <t>ifrs-smes:ShareOfProfitLossOfJointVentures</t>
  </si>
  <si>
    <t>ifrs-smes:ShareOfProfitLossOfDiscontinuedOperationsOfJointVentures</t>
  </si>
  <si>
    <t>ifrs-smes:CommitmentsInRelationToJointVentures</t>
  </si>
  <si>
    <t>ifrs-smes:DisclosureOfInvestmentInAssociatesExplanatory</t>
  </si>
  <si>
    <t>ifrs-smes:DescriptionOfAccountingPolicyForInvestmentInAssociates</t>
  </si>
  <si>
    <t>ifrs-smes:DividendsAndOtherDistributionsRecognisedAsIncome</t>
  </si>
  <si>
    <t>ifrs-smes:ShareOfProfitLossOfAssociates</t>
  </si>
  <si>
    <t>ifrs-smes:FairValueOfInvestmentsInAssociatesWherePriceQuotationsPublished</t>
  </si>
  <si>
    <t>ifrs-smes:ShareOfProfitLossOfDiscontinuedOperationsOfAssociates</t>
  </si>
  <si>
    <t>ifrs-smes:DisclosureOfPlanToSellNoncurrentAssetOrDisposalGroupExplanatory</t>
  </si>
  <si>
    <t>ifrs-smes:DescriptionOfAssetsOrGroupOfAssetsAndLiabilitiesIfEntityHasBindingSaleAgreement</t>
  </si>
  <si>
    <t>ifrs-smes:DescriptionOfFactsAndCircumstancesOfSaleOrPlan</t>
  </si>
  <si>
    <t>ifrs-smes:AssetsForWhichEntityHasBindingSaleAgreement</t>
  </si>
  <si>
    <t>ifrs-smes:LiabilitiesForWhichEntityHasBindingSaleAgreement</t>
  </si>
  <si>
    <t>ifrs-smes:DisclosureOfInventoriesExplanatory</t>
  </si>
  <si>
    <t>ifrs-smes:DescriptionOfAccountingPolicyForMeasuringInventories</t>
  </si>
  <si>
    <t>ifrs-smes:InventoryCostFormulas</t>
  </si>
  <si>
    <t>ifrs-smes:InventoryWritedown2011</t>
  </si>
  <si>
    <t>ifrs-smes:ReversalOfInventoryWritedown</t>
  </si>
  <si>
    <t>ifrs-smes:CostOfInventoriesRecognisedAsExpenseDuringPeriod</t>
  </si>
  <si>
    <t>ifrs-smes:InventoriesPledgedAsSecurityForLiabilities</t>
  </si>
  <si>
    <t>ifrs-smes:DisclosureOfOtherProvisionsContingentLiabilitiesAndContingentAssetsExplanatory</t>
  </si>
  <si>
    <t>ifrs-smes:DisclosureOfOtherProvisionsExplanatory</t>
  </si>
  <si>
    <t>ifrs-smes:ReconciliationOfChangesInOtherProvisionsAbstract</t>
  </si>
  <si>
    <t>ifrs-smes:ChangesInOtherProvisionsAbstract</t>
  </si>
  <si>
    <t>ifrs-smes:AdditionalProvisionsOtherProvisions</t>
  </si>
  <si>
    <t>ifrs-smes:ProvisionUsedOtherProvisions</t>
  </si>
  <si>
    <t>ifrs-smes:UnusedProvisionReversedOtherProvisions</t>
  </si>
  <si>
    <t>ifrs-smes:IncreaseDecreaseThroughNetExchangeDifferencesOtherProvisions</t>
  </si>
  <si>
    <t>ifrs-smes:IncreaseDecreaseThroughTransfersAndOtherChangesOtherProvisions</t>
  </si>
  <si>
    <t>ifrs-smes:ChangesInOtherProvisions</t>
  </si>
  <si>
    <t>ifrs-smes:DescriptionOfNatureOfObligationOtherProvisions</t>
  </si>
  <si>
    <t>ifrs-smes:DescriptionOfExpectedTimingOfOutflowsOtherProvisions</t>
  </si>
  <si>
    <t>ifrs-smes:IndicationOfUncertaintiesOfAmountOrTimingOfOutflowsOtherProvisions</t>
  </si>
  <si>
    <t>ifrs-smes:AssetRecognisedForExpectedReimbursementOtherProvisions</t>
  </si>
  <si>
    <t>ifrs-smes:ExpectedReimbursementOtherProvisions</t>
  </si>
  <si>
    <t>ifrs-smes:DisclosureOfContingentLiabilitiesExplanatory</t>
  </si>
  <si>
    <t>ifrs-smes:DisclosureOfContingentLiabilitiesLineItems</t>
  </si>
  <si>
    <t>ifrs-smes:DescriptionOfNatureOfObligationContingentLiabilities</t>
  </si>
  <si>
    <t>ifrs-smes:ExplanationOfFinancialEffectOfContingentLiabilities</t>
  </si>
  <si>
    <t>ifrs-smes:EstimatedFinancialEffectOfContingentLiabilities</t>
  </si>
  <si>
    <t>ifrs-smes:ExplanationOfPossibilityOfReimbursementContingentLiabilities</t>
  </si>
  <si>
    <t>ifrs-smes:IndicationOfUncertaintiesOfAmountOrTimingOfOutflowsContingentLiabilities</t>
  </si>
  <si>
    <t>ifrs-smes:DescriptionOfNatureOfContingentAssets</t>
  </si>
  <si>
    <t>ifrs-smes:ExplanationOfEstimatedFinancialEffectOfContingentAssets</t>
  </si>
  <si>
    <t>ifrs-smes:EstimatedFinancialEffectOfContingentAssets</t>
  </si>
  <si>
    <t>ifrs-smes:InformationAboutContingentAssetsThatDisclosureIsNotPracticable</t>
  </si>
  <si>
    <t>ifrs-smes:InformationAboutContingentLiabilitiesThatDisclosureIsNotPracticable</t>
  </si>
  <si>
    <t>ifrs-smes:ExplanationOfReasonForNondisclosureOfInformationRegardingProvision</t>
  </si>
  <si>
    <t>ifrs-smes:ExplanationOfReasonForNondisclosureOfInformationRegardingContingentLiability</t>
  </si>
  <si>
    <t>ifrs-smes:ExplanationOfReasonForNondisclosureOfInformationRegardingContingentAsset</t>
  </si>
  <si>
    <t>ifrs-smes:DisclosureOfRevenueExplanatory</t>
  </si>
  <si>
    <t>ifrs-smes:DescriptionOfAccountingPolicyForRecognitionOfRevenue</t>
  </si>
  <si>
    <t>ifrs-smes:DisclosureOfGovernmentGrantsExplanatory</t>
  </si>
  <si>
    <t>ifrs-smes:DescriptionOfNatureAndExtentOfGovernmentGrantsRecognisedInFinancialStatements</t>
  </si>
  <si>
    <t>ifrs-smes:GovernmentGrants</t>
  </si>
  <si>
    <t>ifrs-smes:IndicationOfOtherFormsOfGovernmentAssistanceWithDirectBenefitsForEntity</t>
  </si>
  <si>
    <t>ifrs-smes:ExplanationOfUnfulfilledConditionsAndOtherContingenciesAttachingToGovernmentAssistance</t>
  </si>
  <si>
    <t>ifrs-smes:DisclosureOfRecognisedRevenueFromConstructionContractsExplanatory</t>
  </si>
  <si>
    <t>ifrs-smes:MethodsUsedToDetermineConstructionContractRevenueRecognised</t>
  </si>
  <si>
    <t>ifrs-smes:MethodsUsedToDetermineStageOfCompletionOfConstructionInProgress</t>
  </si>
  <si>
    <t>ifrs-smes:GrossAmountDueFromCustomersForContractWorkAsAsset</t>
  </si>
  <si>
    <t>ifrs-smes:GrossAmountDueToCustomersForContractWorkAsLiability</t>
  </si>
  <si>
    <t>ifrs-smes:DisclosureOfImpairmentOfAssetsExplanatory</t>
  </si>
  <si>
    <t>ifrs-smes:DisclosureOfImpairmentLossAndReversalOfImpairmentLossExplanatory</t>
  </si>
  <si>
    <t>ifrs-smes:ImpairmentLossRecognisedInProfitOrLoss</t>
  </si>
  <si>
    <t>ifrs-smes:DescriptionOfLineItemsInStatementOfComprehensiveIncomeInWhichImpairmentLossesRecognisedInProfitOrLossAreIncluded</t>
  </si>
  <si>
    <t>ifrs-smes:ReversalOfImpairmentLossRecognisedInProfitOrLoss</t>
  </si>
  <si>
    <t>ifrs-smes:DescriptionOfLineItemsInStatementOfComprehensiveIncomeInWhichImpairmentLossesRecognisedInProfitOrLossAreReversed</t>
  </si>
  <si>
    <t>ifrs-smes:DisclosureOfLeasesExplanatory</t>
  </si>
  <si>
    <t>ifrs-smes:DisclosureOfRecognisedFinanceLeaseAsAssetsByLesseeExplanatory</t>
  </si>
  <si>
    <t>ifrs-smes:RecognisedFinanceLeaseAsAssets</t>
  </si>
  <si>
    <t>ifrs-smes:DisclosureOfFinanceLeaseAndOperatingLeaseByLesseeExplanatory</t>
  </si>
  <si>
    <t>ifrs-smes:MinimumFinanceLeasePaymentsPayable</t>
  </si>
  <si>
    <t>ifrs-smes:MinimumLeasePaymentsPayableUnderNoncancellableOperatingLease</t>
  </si>
  <si>
    <t>ifrs-smes:LeaseAndSubleasePaymentsRecognisedAsExpense</t>
  </si>
  <si>
    <t>ifrs-smes:DescriptionOfMaterialLeasingArrangementsByLesseeClassifiedAsFinanceLease</t>
  </si>
  <si>
    <t>ifrs-smes:DescriptionOfMaterialLeasingArrangementsByLesseeClassifiedAsOperatingLease</t>
  </si>
  <si>
    <t>ifrs-smes:DisclosureOfFinanceLeaseAndOperatingLeaseByLessorExplanatory</t>
  </si>
  <si>
    <t>ifrs-smes:GrossInvestmentInFinanceLease</t>
  </si>
  <si>
    <t>ifrs-smes:UnearnedFinanceIncomeOnFinanceLease</t>
  </si>
  <si>
    <t>ifrs-smes:MinimumFinanceLeasePaymentsReceivableAtPresentValue</t>
  </si>
  <si>
    <t>ifrs-smes:MinimumLeasePaymentsReceivableUnderNoncancellableOperatingLease</t>
  </si>
  <si>
    <t>ifrs-smes:ContingentRentsRecognisedAsIncomeAbstract</t>
  </si>
  <si>
    <t>ifrs-smes:ContingentRentsRecognisedAsIncomeClassifiedAsFinanceLease</t>
  </si>
  <si>
    <t>ifrs-smes:ContingentRentsRecognisedAsIncomeClassifiedAsOperatingLease</t>
  </si>
  <si>
    <t>ifrs-smes:ContingentRentsRecognisedAsIncome</t>
  </si>
  <si>
    <t>ifrs-smes:ExplanationOfUnguaranteedResidualValuesAccruingToBenefitOfLessor</t>
  </si>
  <si>
    <t>ifrs-smes:AccumulatedAllowanceForUncollectibleMinimumLeasePaymentsReceivable</t>
  </si>
  <si>
    <t>ifrs-smes:DescriptionOfMaterialLeasingArrangementsByLessorClassifiedAsFinanceLease</t>
  </si>
  <si>
    <t>ifrs-smes:DescriptionOfMaterialLeasingArrangementsByLessorClassifiedAsOperatingLease</t>
  </si>
  <si>
    <t>ifrs-smes:DisclosureOfSharebasedPaymentArrangementsExplanatory</t>
  </si>
  <si>
    <t>ifrs-smes:DisclosureOfTermsAndConditionsOfSharebasedPaymentArrangementExplanatory</t>
  </si>
  <si>
    <t>ifrs-smes:ExplanationOfShareOptionsInSharebasedPaymentArrangement</t>
  </si>
  <si>
    <t>ifrs-smes:DescriptionOfVestingRequirementsForSharebasedPaymentArrangement</t>
  </si>
  <si>
    <t>ifrs-smes:DescriptionOfMaximumTermOfOptionsGrantedForSharebasedPaymentArrangement</t>
  </si>
  <si>
    <t>ifrs-smes:DescriptionOfMethodOfSettlementForSharebasedPaymentArrangement</t>
  </si>
  <si>
    <t>ifrs-smes:DisclosureOfNumberAndWeightedAverageExercisePricesOfShareOptionsExplanatory</t>
  </si>
  <si>
    <t>ifrs-smes:NumberOfOutstandingShareOptions</t>
  </si>
  <si>
    <t>ifrs-smes:NumberOfShareOptionsGrantedInSharebasedPaymentArrangement</t>
  </si>
  <si>
    <t>ifrs-smes:NumberOfShareOptionsForfeitedInSharebasedPaymentArrangement</t>
  </si>
  <si>
    <t>ifrs-smes:NumberOfShareOptionsExercisedInSharebasedPaymentArrangement</t>
  </si>
  <si>
    <t>ifrs-smes:NumberOfShareOptionsExpiredInSharebasedPaymentArrangement</t>
  </si>
  <si>
    <t>ifrs-smes:NumberOfShareOptionsExercisableInSharebasedPaymentArrangement</t>
  </si>
  <si>
    <t>ifrs-smes:WeightedAverageExercisePriceOfShareOptionsOutstandingInSharebasedPaymentArrangement</t>
  </si>
  <si>
    <t>ifrs-smes:WeightedAverageExercisePriceOfShareOptionsGrantedInSharebasedPaymentArrangement</t>
  </si>
  <si>
    <t>ifrs-smes:WeightedAverageExercisePriceOfShareOptionsForfeitedInSharebasedPaymentArrangement</t>
  </si>
  <si>
    <t>ifrs-smes:WeightedAverageExercisePriceOfShareOptionsExercisedInSharebasedPaymentArrangement</t>
  </si>
  <si>
    <t>ifrs-smes:WeightedAverageExercisePriceOfShareOptionsExpiredInSharebasedPaymentArrangement</t>
  </si>
  <si>
    <t>ifrs-smes:WeightedAverageExercisePriceOfShareOptionsExercisableInSharebasedPaymentArrangement</t>
  </si>
  <si>
    <t>ifrs-smes:DisclosureOfDeterminationOfFairValueOfGoodsOrServicesReceivedOrFairValueOfEquityInstrumentsGrantedOnSharebasedPaymentsExplanatory</t>
  </si>
  <si>
    <t>ifrs-smes:DescriptionOfLiabilityMeasurementForCashsettledSharebasedPaymentArrangements</t>
  </si>
  <si>
    <t>ifrs-smes:ExplanationOfModificationsModifiedSharebasedPaymentArrangements</t>
  </si>
  <si>
    <t>ifrs-smes:ExplanationOfRecognitionAndMeasurementOfSharebasedPaymentExpenseOnBasisOfReasonableAllocationOfExpensesRecognisedForGroup</t>
  </si>
  <si>
    <t>ifrs-smes:SharebasedPaymentTransactions</t>
  </si>
  <si>
    <t>ifrs-smes:LiabilitiesFromSharebasedPaymentTransactions2011</t>
  </si>
  <si>
    <t>ifrs-smes:DisclosureOfEmployeeBenefitsExplanatory</t>
  </si>
  <si>
    <t>ifrs-smes:DisclosureOfDefinedBenefitPlansExplanatory</t>
  </si>
  <si>
    <t>ifrs-smes:DescriptionOfFactThatMultiemployerPlanIsDefinedBenefitPlan</t>
  </si>
  <si>
    <t>ifrs-smes:DisclosureOfDefinedBenefitPlansLineItems</t>
  </si>
  <si>
    <t>ifrs-smes:DescriptionOfTypeOfPlan</t>
  </si>
  <si>
    <t>ifrs-smes:DescriptionOfAccountingPolicyForDefinedBenefitPlans</t>
  </si>
  <si>
    <t>ifrs-smes:ActuarialGainsLossesRecognisedInProfitOrLossDefinedBenefitPlan</t>
  </si>
  <si>
    <t>ifrs-smes:OtherComprehensiveIncomeBeforeTaxActuarialGainsLossesOnDefinedBenefitPlans</t>
  </si>
  <si>
    <t>ifrs-smes:ExplanationOfUsesOfAnySimplificationsInMeasuringDefinedBenefitObligation</t>
  </si>
  <si>
    <t>ifrs-smes:DescriptionOfAdjustmentsMadeToMeasureDefinedBenefitObligation</t>
  </si>
  <si>
    <t>ifrs-smes:ReconciliationOfChangesInPresentValueOfDefinedBenefitObligationAbstract</t>
  </si>
  <si>
    <t>ifrs-smes:DefinedBenefitObligationAtPresentValue</t>
  </si>
  <si>
    <t>ifrs-smes:ChangesInDefinedBenefitObligationAtPresentValueAbstract</t>
  </si>
  <si>
    <t>ifrs-smes:IncreaseDecreaseThroughCurrentServiceCostDefinedBenefitObligationAtPresentValue</t>
  </si>
  <si>
    <t>ifrs-smes:IncreaseDecreaseThroughInterestCostDefinedBenefitObligationAtPresentValue</t>
  </si>
  <si>
    <t>ifrs-smes:AcquisitionsThroughBusinessCombinationsDefinedBenefitObligationAtPresentValue</t>
  </si>
  <si>
    <t>ifrs-smes:DecreaseIncreaseThroughActuarialGainsLossesDefinedBenefitObligationAtPresentValue</t>
  </si>
  <si>
    <t>ifrs-smes:ContributionsByPlanParticipantsDefinedBenefitObligationAtPresentValue</t>
  </si>
  <si>
    <t>ifrs-smes:DecreaseThroughBenefitsPaidDefinedBenefitObligationAtPresentValue</t>
  </si>
  <si>
    <t>ifrs-smes:IncreaseDecreaseThroughPastServiceCostDefinedBenefitObligationAtPresentValue</t>
  </si>
  <si>
    <t>ifrs-smes:DecreaseIncreaseThroughCurtailmentsDefinedBenefitObligationAtPresentValue</t>
  </si>
  <si>
    <t>ifrs-smes:DecreaseIncreaseThroughSettlementsDefinedBenefitObligationAtPresentValue</t>
  </si>
  <si>
    <t>ifrs-smes:IncreaseDecreaseThroughNetExchangeDifferencesDefinedBenefitObligationAtPresentValue</t>
  </si>
  <si>
    <t>ifrs-smes:ChangesInDefinedBenefitObligationAtPresentValue</t>
  </si>
  <si>
    <t>ifrs-smes:ReconciliationOfChangesInFairValueOfPlanAssetsAbstract</t>
  </si>
  <si>
    <t>ifrs-smes:PlanAssetsAtFairValue</t>
  </si>
  <si>
    <t>ifrs-smes:ChangesInPlanAssetsAtFairValueAbstract</t>
  </si>
  <si>
    <t>ifrs-smes:IncreaseDecreaseThroughActuarialGainsLossesPlanAssetsAtFairValue</t>
  </si>
  <si>
    <t>ifrs-smes:IncreaseDecreaseThroughBusinessCombinationsPlanAssetsAtFairValue</t>
  </si>
  <si>
    <t>ifrs-smes:DecreaseThroughBenefitsPaidPlanAssetsAtFairValue</t>
  </si>
  <si>
    <t>ifrs-smes:IncreaseDecreaseThroughContributionsByPlanParticipantsPlanAssetsAtFairValue</t>
  </si>
  <si>
    <t>ifrs-smes:IncreaseDecreaseThroughContributionsByEmployerPlanAssetsAtFairValue</t>
  </si>
  <si>
    <t>ifrs-smes:IncreaseDecreaseThroughNetExchangeDifferencesPlanAssetsAtFairValue</t>
  </si>
  <si>
    <t>ifrs-smes:DecreaseIncreaseThroughSettlementsPlanAssetsAtFairValue</t>
  </si>
  <si>
    <t>ifrs-smes:ChangesInPlanAssetsAtFairValue</t>
  </si>
  <si>
    <t>ifrs-smes:ReimbursementRightsAtFairValue</t>
  </si>
  <si>
    <t>ifrs-smes:ChangesInReimbursementRightsAtFairValueAbstract</t>
  </si>
  <si>
    <t>ifrs-smes:IncreaseDecreaseThroughActuarialGainsLossesReimbursementRightsAtFairValue</t>
  </si>
  <si>
    <t>ifrs-smes:IncreaseDecreaseThroughBusinessCombinationsReimbursementRightsAtFairValue</t>
  </si>
  <si>
    <t>ifrs-smes:DecreaseThroughBenefitsPaidReimbursementRightsAtFairValue</t>
  </si>
  <si>
    <t>ifrs-smes:IncreaseDecreaseThroughContributionsByPlanParticipantsReimbursementRightsAtFairValue</t>
  </si>
  <si>
    <t>ifrs-smes:IncreaseDecreaseThroughContributionsByEmployerReimbursementRightsAtFairValue</t>
  </si>
  <si>
    <t>ifrs-smes:IncreaseDecreaseThroughNetExchangeDifferencesReimbursementRightsAtFairValue</t>
  </si>
  <si>
    <t>ifrs-smes:DecreaseIncreaseThroughSettlementsReimbursementRightsAtFairValue</t>
  </si>
  <si>
    <t>ifrs-smes:ChangesInReimbursementRightsAtFairValue</t>
  </si>
  <si>
    <t>ifrs-smes:CostRelatingToDefinedBenefitPlans</t>
  </si>
  <si>
    <t>ifrs-smes:CostRelatingToDefinedBenefitPlansForPeriodIncludedInCostOfAssets</t>
  </si>
  <si>
    <t>ifrs-smes:DescriptionOfPercentageOrAmountWhichEachMajorCategoryContributesToFairValueOfTotalPlanAssets</t>
  </si>
  <si>
    <t>ifrs-smes:EquityInstrumentsAmountContributedToFairValueOfPlanAssets</t>
  </si>
  <si>
    <t>ifrs-smes:DebtInstrumentsAmountContributedToFairValueOfPlanAssets</t>
  </si>
  <si>
    <t>ifrs-smes:PropertyAmountContributedToFairValueOfPlanAssets</t>
  </si>
  <si>
    <t>ifrs-smes:OtherAssetsAmountContributedToFairValueOfPlanAssets</t>
  </si>
  <si>
    <t>ifrs-smes:EquityInstrumentsPercentageContributedToFairValueOfPlanAssets</t>
  </si>
  <si>
    <t>ifrs-smes:DebtInstrumentsPercentageContributedToFairValueOfPlanAssets</t>
  </si>
  <si>
    <t>ifrs-smes:PropertyPercentageContributedToFairValueOfPlanAssets</t>
  </si>
  <si>
    <t>ifrs-smes:OtherAssetsPercentageContributedToFairValueOfPlanAssets</t>
  </si>
  <si>
    <t>ifrs-smes:DescriptionOfAmountsOfEntitysOwnFinancialInstrumentsIncludedInFairValueOfPlanAssets</t>
  </si>
  <si>
    <t>ifrs-smes:DescriptionOfAmountsOfPropertyOccupiedByEntityIncludedInFairValueOfPlanAssets</t>
  </si>
  <si>
    <t>ifrs-smes:DescriptionOfAmountsOfOtherAssetsUsedByEntityIncludedInFairValueOfPlanAssets</t>
  </si>
  <si>
    <t>ifrs-smes:DescriptionOfActualReturnOnPlanAssetsAndReimbursementRightRecognisedAsAsset</t>
  </si>
  <si>
    <t>ifrs-smes:ActuarialAssumptionOfDiscountRates</t>
  </si>
  <si>
    <t>ifrs-smes:ActuarialAssumptionOfExpectedRatesOfReturnOnPlanAssets</t>
  </si>
  <si>
    <t>ifrs-smes:ActuarialAssumptionOfExpectedRatesOfSalaryIncreases</t>
  </si>
  <si>
    <t>ifrs-smes:ActuarialAssumptionOfMedicalCostTrendRates</t>
  </si>
  <si>
    <t>ifrs-smes:OtherMaterialActuarialAssumptions</t>
  </si>
  <si>
    <t>ifrs-smes:DisclosureOfOtherLongtermBenefitsExplanatory</t>
  </si>
  <si>
    <t>ifrs-smes:DescriptionOfNatureOfOtherLongtermBenefits</t>
  </si>
  <si>
    <t>ifrs-smes:OtherLongtermBenefitObligation</t>
  </si>
  <si>
    <t>ifrs-smes:DescriptionOfFundingOfObligationsOfOtherLongtermBenefitsAtReportingDate</t>
  </si>
  <si>
    <t>ifrs-smes:DisclosureOfTerminationBenefitsExplanatory</t>
  </si>
  <si>
    <t>ifrs-smes:DescriptionOfNatureOfTerminationBenefits</t>
  </si>
  <si>
    <t>ifrs-smes:DescriptionOfAccountingPolicyForTerminationBenefits</t>
  </si>
  <si>
    <t>ifrs-smes:TerminationBenefitObligation</t>
  </si>
  <si>
    <t>ifrs-smes:DescriptionOfFundingOfObligationsOfTerminationBenefits</t>
  </si>
  <si>
    <t>ifrs-smes:DescriptionOfNatureOfObligationTerminationBenefitsContingentLiability</t>
  </si>
  <si>
    <t>ifrs-smes:DisclosureOfIncomeTaxExplanatory</t>
  </si>
  <si>
    <t>ifrs-smes:MajorComponentsOfTaxExpenseIncomeAbstract</t>
  </si>
  <si>
    <t>ifrs-smes:CurrentTaxExpenseIncome</t>
  </si>
  <si>
    <t>ifrs-smes:AdjustmentsForCurrentTaxOfPriorPeriod</t>
  </si>
  <si>
    <t>ifrs-smes:DeferredTaxExpenseIncomeRelatingToOriginationAndReversalOfTemporaryDifferences</t>
  </si>
  <si>
    <t>ifrs-smes:DeferredTaxExpenseIncomeRelatingToTaxRateChangesOrImpositionOfNewTaxes</t>
  </si>
  <si>
    <t>ifrs-smes:TaxBenefitArisingFromPreviouslyUnrecognisedTaxLossTaxCreditOrTemporaryDifferenceOfPriorPeriodUsedToReduceCurrentTaxExpense</t>
  </si>
  <si>
    <t>ifrs-smes:DeferredTaxExpenseArisingFromWritedownOrReversalOfWritedownOfDeferredTaxAsset</t>
  </si>
  <si>
    <t>ifrs-smes:TaxExpenseIncomeRelatingToChangesInAccountingPoliciesAndErrorsIncludedInProfitOrLoss</t>
  </si>
  <si>
    <t>ifrs-smes:EffectOnDeferredTaxExpenseArisingFromReviewByTaxAuthorities</t>
  </si>
  <si>
    <t>ifrs-smes:AdjustmentsToDeferredTaxExpenseArisingFromChangeInTaxStatusOfEntityOrShareholders</t>
  </si>
  <si>
    <t>ifrs-smes:TaxExpenseIncomeFromChangeInValuationAllowance</t>
  </si>
  <si>
    <t>ifrs-smes:OtherComponentsOfDeferredTaxExpenseIncome</t>
  </si>
  <si>
    <t>ifrs-smes:ExplanationOfChangesInApplicableTaxRatesToPreviousAccountingPeriod</t>
  </si>
  <si>
    <t>ifrs-smes:DisclosureOfTemporaryDifferenceUnusedTaxLossesAndUnusedTaxCreditsExplanatory</t>
  </si>
  <si>
    <t>ifrs-smes:DeferredTaxAssetsAndLiabilitiesAbstract</t>
  </si>
  <si>
    <t>ifrs-smes:DeferredTaxLiabilityAsset</t>
  </si>
  <si>
    <t>ifrs-smes:ValuationAllowance2011</t>
  </si>
  <si>
    <t>ifrs-smes:AnalysisOfChangeInDeferredTaxLiabilitiesExplanatory</t>
  </si>
  <si>
    <t>ifrs-smes:AnalysisOfChangeInDeferredTaxAssetsExplanatory</t>
  </si>
  <si>
    <t>ifrs-smes:AnalysisOfChangeInValuationAllowancesExplanatory</t>
  </si>
  <si>
    <t>ifrs-smes:DisclosureOfNatureOfPotentialIncomeTaxConsequencesThatWouldResultFromPaymentOfDividendExplanatory</t>
  </si>
  <si>
    <t>ifrs-smes:DisclosureOfEffectOfChangesInForeignExchangeRatesExplanatory</t>
  </si>
  <si>
    <t>ifrs-smes:DescriptionOfFunctionalCurrency</t>
  </si>
  <si>
    <t>ifrs-smes:DescriptionOfReasonWhyPresentationCurrencyIsDifferentFromFunctionalCurrency</t>
  </si>
  <si>
    <t>ifrs-smes:DescriptionOfReasonForChangeInFunctionalCurrency</t>
  </si>
  <si>
    <t>ifrs-smes:GainsLossesOnExchangeDifferencesOnTranslationRecognisedInProfitOrLoss</t>
  </si>
  <si>
    <t>ifrs-smes:DisclosureOfCashFlowStatementExplanatory</t>
  </si>
  <si>
    <t>ifrs-smes:CashAndCashEquivalentsIfDifferentFromStatementOfFinancialPositionAbstract</t>
  </si>
  <si>
    <t>ifrs-smes:BankOverdraftsClassifiedAsCashEquivalents</t>
  </si>
  <si>
    <t>ifrs-smes:OtherDifferencesToCashAndCashEquivalentsInStatementOfCashFlows</t>
  </si>
  <si>
    <t>ifrs-smes:CashAndCashEquivalentsIfDifferentFromStatementOfFinancialPosition</t>
  </si>
  <si>
    <t>ifrs-smes:ExplanationOfInvestingAndFinancingTransactionsNotRequireUseOfCashOrCashEquivalents</t>
  </si>
  <si>
    <t>ifrs-smes:DescriptionOfAcquisitionOfAssetsByAssumingDirectlyRelatedLiabilitiesOrMeansOfFinanceLease</t>
  </si>
  <si>
    <t>ifrs-smes:DescriptionOfAcquisitionOfEntityByMeansOfEquityIssue</t>
  </si>
  <si>
    <t>ifrs-smes:DescriptionOfConversionOfDebtToEquity</t>
  </si>
  <si>
    <t>ifrs-smes:CashAndCashEquivalentsHeldByEntityUnavailableForUseByGroup</t>
  </si>
  <si>
    <t>ifrs-smes:CommentaryByManagementOnSignificantCashAndCashEquivalentBalancesHeldByEntityThatAreNotAvailableForUseByGroup</t>
  </si>
  <si>
    <t>ifrs-smes:IncomeTaxesPaidRefundAbstract</t>
  </si>
  <si>
    <t>ifrs-smes:IncomeTaxesPaidRefund</t>
  </si>
  <si>
    <t>ifrs-smes:DisclosureOfShareCapitalReservesAndOtherEquityInterestExplanatory</t>
  </si>
  <si>
    <t>ifrs-smes:DisclosureOfClassesOfShareCapitalExplanatory</t>
  </si>
  <si>
    <t>ifrs-smes:NumberOfSharesAuthorised</t>
  </si>
  <si>
    <t>ifrs-smes:NumberOfSharesIssuedAndFullyPaid</t>
  </si>
  <si>
    <t>ifrs-smes:NumberOfSharesIssuedButNotFullyPaid</t>
  </si>
  <si>
    <t>ifrs-smes:ParValuePerShare</t>
  </si>
  <si>
    <t>ifrs-smes:ExplanationOfFactThatSharesHaveNoParValue</t>
  </si>
  <si>
    <t>ifrs-smes:ReconciliationOfNumberOfSharesOutstandingAbstract</t>
  </si>
  <si>
    <t>ifrs-smes:NumberOfSharesOutstanding</t>
  </si>
  <si>
    <t>ifrs-smes:IncreaseDecreaseInNumberOfSharesOutstanding</t>
  </si>
  <si>
    <t>ifrs-smes:RightsPreferencesAndRestrictionsAttachingToClassOfShareCapital</t>
  </si>
  <si>
    <t>ifrs-smes:SharesInEntityHeldByEntityOrByItsSubsidiariesOrAssociates</t>
  </si>
  <si>
    <t>ifrs-smes:SharesReservedForIssueUnderOptionsAndContractsForSaleOfShares</t>
  </si>
  <si>
    <t>ifrs-smes:DisclosureOfReservesAndOtherEquityInterestExplanatory</t>
  </si>
  <si>
    <t>ifrs-smes:DescriptionOfNatureAndPurposeOfReservesWithinEquity</t>
  </si>
  <si>
    <t>ifrs-smes:DescriptionOfOtherEquityInterest</t>
  </si>
  <si>
    <t>&lt;xbrli:xbrl xmlns:xbrli="http://www.xbrl.org/2003/instance" xmlns:link="http://www.xbrl.org/2003/linkbase" xmlns:xlink="http://www.w3.org/1999/xlink" xmlns:ifrs-smes="http://xbrl.ifrs.org/taxonomy/2016-03-31/ifrs-smes" xmlns:co-sspd-niif-ef-core_2016-12-31="http://www.superservicios.gov.co/xbrl/niif/ef/core/2016-12-31" xmlns:xbrldi="http://xbrl.org/2006/xbrldi" xmlns:iso4217="http://www.xbrl.org/2003/iso4217"&gt;</t>
  </si>
  <si>
    <t>co-sspd-niif-ef-core_2016-12-31:CuentasComercialesPorPagarPorAdquisicionDeBienesNoCorrientes</t>
  </si>
  <si>
    <t>co-sspd-niif-ef-core_2016-12-31:CuentasComercialesPorPagarPorAdquisicionDeServiciosNoCorrientes</t>
  </si>
  <si>
    <t>co-sspd-niif-ef-core_2016-12-31:OtrasCuentasComercialesPorPagarNoCorrientes</t>
  </si>
  <si>
    <t>co-sspd-niif-ef-core_2016-12-31:CuentasComercialesPorPagarPorAdquisicionDeBienesCorrientes</t>
  </si>
  <si>
    <t>co-sspd-niif-ef-core_2016-12-31:CuentasComercialesPorPagarPorAdquisicionDeServiciosCorrientes</t>
  </si>
  <si>
    <t>co-sspd-niif-ef-core_2016-12-31:OtrasCuentasComercialesPorPagarCorrientes</t>
  </si>
  <si>
    <t>*</t>
  </si>
  <si>
    <t>ifrs-smes:DisclosureOfPropertyPlantAndEquipmentAbstract</t>
  </si>
  <si>
    <t>ifrs-smes:RevaluationIncreaseDecreasePropertyPlantAndEquipment</t>
  </si>
  <si>
    <t>ifrs-smes:ImpairmentLossRecognisedInOtherComprehensiveIncomePropertyPlantAndEquipment</t>
  </si>
  <si>
    <t>ifrs-smes:ReversalOfImpairmentLossRecognisedInOtherComprehensiveIncomePropertyPlantAndEquipment</t>
  </si>
  <si>
    <t>ifrs-smes:EffectiveDateOfRevaluationPropertyPlantAndEquipment</t>
  </si>
  <si>
    <t>ifrs-smes:ExplanationOfInvolvementOfIndependentValuerInRevaluationPropertyPlantAndEquipment</t>
  </si>
  <si>
    <t>ifrs-smes:ExplanationOfRevaluationMethodsAndSignificantAssumptionsPropertyPlantAndEquipment</t>
  </si>
  <si>
    <t>ifrs-smes:PropertyPlantAndEquipmentRevaluedAssetsAtCost</t>
  </si>
  <si>
    <t>ifrs-smes:MeasurementBasesInvestmentPropertyAtCostLessAccumulatedDepreciationAndImpairment</t>
  </si>
  <si>
    <t>ifrs-smes:DepreciationMethodInvestmentPropertyAtCostLessAccumulatedDepreciationAndImpairment</t>
  </si>
  <si>
    <t>ifrs-smes:UsefulLivesOrDepreciationRatesInvestmentPropertyAtCostLessAccumulatedDepreciationAndImpairment</t>
  </si>
  <si>
    <t>ifrs-smes:DisclosureOfReconciliationOfInvestmentPropertyAtCostLessAccumulatedDepreciationAndImpairmentExplanatory</t>
  </si>
  <si>
    <t>ifrs-smes:ChangesInInvestmentPropertyAtCostLessAccumulatedDepreciationAndImpairmentAbstract</t>
  </si>
  <si>
    <t>ifrs-smes:AdditionsOtherThanThroughBusinessCombinationsInvestmentPropertyAtCostLessAccumulatedDepreciationAndImpairment</t>
  </si>
  <si>
    <t>ifrs-smes:AcquisitionsThroughBusinessCombinationsInvestmentPropertyAtCostLessAccumulatedDepreciationAndImpairment</t>
  </si>
  <si>
    <t>ifrs-smes:TransferToFromInvestmentPropertyAtFairValueThroughProfitOrLossAbstract</t>
  </si>
  <si>
    <t>ifrs-smes:TransferToInvestmentPropertyAtFairValueThroughProfitOrLoss</t>
  </si>
  <si>
    <t>ifrs-smes:TransferFromInvestmentPropertyAtFairValueThroughProfitOrLoss</t>
  </si>
  <si>
    <t>ifrs-smes:TransferToFromInvestmentPropertyAtFairValueThroughProfitOrLoss</t>
  </si>
  <si>
    <t>ifrs-smes:IncreaseDecreaseThroughNetExchangeDifferencesInvestmentPropertyAtCostLessAccumulatedDepreciationAndImpairment</t>
  </si>
  <si>
    <t>ifrs-smes:DepreciationInvestmentPropertyAtCostLessAccumulatedDepreciationAndImpairment</t>
  </si>
  <si>
    <t>ifrs-smes:ImpairmentLossRecognisedInProfitOrLossInvestmentPropertyAtCostLessAccumulatedDepreciationAndImpairment</t>
  </si>
  <si>
    <t>ifrs-smes:ReversalOfImpairmentLossRecognisedInProfitOrLossInvestmentPropertyAtCostLessAccumulatedDepreciationAndImpairment</t>
  </si>
  <si>
    <t>ifrs-smes:IncreaseDecreaseThroughOtherChangesInvestmentPropertyAtCostLessAccumulatedDepreciationAndImpairment</t>
  </si>
  <si>
    <t>ifrs-smes:DisposalsInvestmentPropertyAtCostLessAccumulatedDepreciationAndImpairment</t>
  </si>
  <si>
    <t>ifrs-smes:IncreaseDecreaseInInvestmentPropertyAtCostLessAccumulatedDepreciationAndImpairment</t>
  </si>
  <si>
    <t>ifrs-smes:StatementThatEntityHasInvestmentPropertyWhoseFairValueCannotBeMeasuredReliablyWithoutUndueCostOrEffort</t>
  </si>
  <si>
    <t>ifrs-smes:DescriptionOfReasonsWhyFairValueMeasurementOfInvestmentPropertyWouldInvolveUndueCostOrEffort</t>
  </si>
  <si>
    <t>ifrs-smes:PropertyPlantAndEquipmentRevaluationSurplus</t>
  </si>
  <si>
    <t>ifrs-smes:DescriptionOfRestrictionsOnDistributionOfRevaluationSurplusToShareholdersPropertyPlantAndEquipment</t>
  </si>
  <si>
    <t>ifrs-smes:ReconciliationOfChangesInInvestmentPropertyAbstract</t>
  </si>
  <si>
    <t>ifrs-smes:TransferToFromInvestmentPropertyAtCostLessAccumulatedDepreciationAndImpairmentAbstract</t>
  </si>
  <si>
    <t>ifrs-smes:TransferToInvestmentPropertyAtCostLessAccumulatedDepreciationAndImpairment</t>
  </si>
  <si>
    <t>ifrs-smes:TransferFromInvestmentPropertyAtCostLessAccumulatedDepreciationAndImpairment</t>
  </si>
  <si>
    <t>ifrs-smes:TransferToFromInvestmentPropertyAtCostLessAccumulatedDepreciationAndImpairment</t>
  </si>
  <si>
    <t>Descripción de las razones por las que la estimación del efecto financiero de activos contingentes implicaría un costo o esfuerzo desproporcionado</t>
  </si>
  <si>
    <t>ifrs-smes:DescriptionOfReasonsWhyEstimatingFinancialEffectOfContingentAssetsWouldInvolveUndueCostOrEffort</t>
  </si>
  <si>
    <t>ifrs-smes:DescriptionOfReasonsWhyFairValueMeasurementOfJointlyControlledEntitiesWouldInvolveUndueCostOrEffort</t>
  </si>
  <si>
    <t>ifrs-smes:InvestmentsInJointlyControlledEntitiesAccountedForUnderCostModelBecauseUndueCostOrEffortExemptionIsApplied</t>
  </si>
  <si>
    <t>ifrs-smes:StatementThatUndueCostOrEffortExemptionIsAppliedForAssociates</t>
  </si>
  <si>
    <t>ifrs-smes:DescriptionOfReasonsWhyFairValueMeasurementOfAssociatesWouldInvolveUndueCostOrEffort</t>
  </si>
  <si>
    <t>ifrs-smes:InvestmentsInAssociatesAccountedForUnderCostModelBecauseUndueCostOrEffortExemptionIsApplied</t>
  </si>
  <si>
    <t>ifrs-smes:DateOfMostRecentComprehensiveActuarialValuation2013</t>
  </si>
  <si>
    <t>ifrs-smes:MethodsAndAssumptionsToDetermineFairValueOfFinancialAssetsAndFinancialLiabilities</t>
  </si>
  <si>
    <t>ifrs-smes:CurrentNoncashAssetsPledgedAsCollateralForWhichTransfereeHasRightByContractOrCustomToSellOrRepledgeCollateral</t>
  </si>
  <si>
    <t>co-sspd-niif-ef-core_2016-12-31:CuentasComercialesCobrarCorrientesServiciosPublicos</t>
  </si>
  <si>
    <t>co-sspd-niif-ef-core_2016-12-31:OtrasCuentasComercialesCobrarOtrasCuentasCobrarCorrientes</t>
  </si>
  <si>
    <t>ifrs-smes:NoncurrentNoncashAssetsPledgedAsCollateralForWhichTransfereeHasRightByContractOrCustomToSellOrRepledgeCollateral</t>
  </si>
  <si>
    <t>co-sspd-niif-ef-core_2016-12-31:CuentasComercialesCobrarAdquisiciónBienesCorrientes</t>
  </si>
  <si>
    <t>ifrs-smes:RevaluationSurplusMember</t>
  </si>
  <si>
    <t>co-sspd-niif-ef-core_2016-12-31:ReservaLegal_SSPDMiembro</t>
  </si>
  <si>
    <t>co-sspd-niif-ef-core_2016-12-31:OtrasReservasECP_SSPDMiembro</t>
  </si>
  <si>
    <t>ifrs-smes:EquityMember</t>
  </si>
  <si>
    <t>ifrs-smes:StatementThatUndueCostOrEffortExemptionIsAppliedForJointlyControlledEntities</t>
  </si>
  <si>
    <t>ifrs-smes:OtherProvisionsMember</t>
  </si>
  <si>
    <t>ifrs-smes:DefinedBenefitPlansMember</t>
  </si>
  <si>
    <t xml:space="preserve">    Cuentas Comerciales por Cobrar por Prestación de Servicios públicos no corrientes</t>
  </si>
  <si>
    <t xml:space="preserve">    Otras cuentas por cobrar  no corrientes</t>
  </si>
  <si>
    <t xml:space="preserve">   Cuentas Comerciales por Cobrar por Prestación de Servicios públicos corrientes</t>
  </si>
  <si>
    <t xml:space="preserve">    Otras cuentas por cobrar corrientes</t>
  </si>
  <si>
    <t>Cuentas por pagar comerciales y otras cuentas por pagar corrientes</t>
  </si>
  <si>
    <t>Cuentas Comerciales por Pagar por Adquisición de Bienes corrientes</t>
  </si>
  <si>
    <t>Cuentas Comerciales por Pagar por Adquisición de Servicios corrientes</t>
  </si>
  <si>
    <t>Otras Cuentas Comerciales por Pagar corrientes</t>
  </si>
  <si>
    <t>Cuentas Comerciales por Pagar por Adquisición de Bienes no corrientes</t>
  </si>
  <si>
    <t>Cuentas Comerciales por Pagar por Adquisición de Servicios no corrientes</t>
  </si>
  <si>
    <t>Otras Cuentas Comerciales por Pagar no corrientes</t>
  </si>
  <si>
    <t>ifrs-smes:DescriptionOfReasonWhyEntityStoppedApplyingIFRSForSMEs</t>
  </si>
  <si>
    <t>ifrs-smes:DescriptionOfReasonWhyEntityIsResumingApplicationOfIFRSForSMEs</t>
  </si>
  <si>
    <t>ifrs-smes:DescriptionOfWhetherEntityHasAppliedSection35OrSection10WhenApplyingIFRSForSMEs</t>
  </si>
  <si>
    <t>j</t>
  </si>
  <si>
    <t>2015-12-31</t>
  </si>
  <si>
    <t>co-sspd-niif-ef-core_2016-12-31:CuentasComercialesCobrarNoCorrientesServiciosPublicos</t>
  </si>
  <si>
    <t>co-sspd-niif-ef-core_2016-12-31:CuentasComercialesCobrarAdquisiciónBienesNoCorrientes</t>
  </si>
  <si>
    <t>co-sspd-niif-ef-core_2016-12-31:OtrasCuentasComercialesCobrarOtrasCuentasCobrarNoCorrientes</t>
  </si>
  <si>
    <t xml:space="preserve">    Cuentas Comerciales por cobrar por Adquisición de Bienes no corrientes</t>
  </si>
  <si>
    <t xml:space="preserve">   Cuentas Comerciales por cobrar por Adquisición de Bienes corrientes</t>
  </si>
  <si>
    <t>ifrs-smes:DateOfAuthorisationForIssueOfFinancialStatements2013</t>
  </si>
  <si>
    <t>ifrs-smes:DescriptionOfFactorsThatMakeUpGoodwillRecognised</t>
  </si>
  <si>
    <t>ifrs-smes:UsefulLivesGoodwill</t>
  </si>
  <si>
    <t>ifrs-smes:IdentificationOfAmountsThatHaveNotBeenRestatedAtDateOfTransitionToIFRSForSMEs</t>
  </si>
  <si>
    <t>ifrs-smes:DescriptionOfOmissionOfDisclosuresRequiredByIFRSForSMEs</t>
  </si>
  <si>
    <t>ifrs-smes:IdentificationOfAmountsThatHaveNotBeenRestatedAsResultOfApplyingAmendmentsToIFRSForSMEs</t>
  </si>
  <si>
    <t>ifrs-smes:DateOfAcquisition2013</t>
  </si>
  <si>
    <t>ifrs-smes:InvestmentsInSubsidiariesNotConsolidatedAtReportingDate</t>
  </si>
  <si>
    <t>Reversión de pérdidas por deterioro de valor reconocidas en el resultado del periodo (832410)</t>
  </si>
  <si>
    <t>ifrs-smes:DeductibleTemporaryDifferencesUnusedTaxLossesAndUnusedTaxCreditsForWhichNoDeferredTaxAssetIsRecognised</t>
  </si>
  <si>
    <t>ifrs-smes:DescriptionOfExpiryDateOfTemporaryDifferencesUnusedTaxLossesAndUnusedTaxCredits</t>
  </si>
  <si>
    <t>ifrs-smes:DescriptionOfTermsOfSharesReservedForIssueUnderOptionsAndContractsForSaleOfShares</t>
  </si>
  <si>
    <r>
      <t>Residencial Estrato 2</t>
    </r>
    <r>
      <rPr>
        <sz val="9"/>
        <color indexed="9"/>
        <rFont val="Arial"/>
        <family val="2"/>
      </rPr>
      <t xml:space="preserve"> (FC03-3)</t>
    </r>
  </si>
  <si>
    <r>
      <t>Residencial Estrato 1</t>
    </r>
    <r>
      <rPr>
        <sz val="9"/>
        <color indexed="9"/>
        <rFont val="Arial"/>
        <family val="2"/>
      </rPr>
      <t xml:space="preserve"> (FC03-3)</t>
    </r>
  </si>
  <si>
    <t>ifrs-smes:CurrentAndDeferredTaxRelatingToItemsCreditedChargedDirectlyToEquity</t>
  </si>
  <si>
    <t>ifrs-smes:ExplanationOfSignificantDifferencesBetweenTaxExpenseIncomeAndAccountingProfitMultipliedByApplicableTaxRate</t>
  </si>
  <si>
    <t>ifrs-smes:TaxEffectOfRevenuesExemptFromTaxation</t>
  </si>
  <si>
    <t>ifrs-smes:TaxEffectOfExpenseNotDeductibleInDeterminingTaxableProfitTaxLoss</t>
  </si>
  <si>
    <t>co-sspd-niif-ef-core_2016-12-31:ServicioAseoComercializacionResidencialEstrato1</t>
  </si>
  <si>
    <t>co-sspd-niif-ef-core_2016-12-31:ServicioAseoComercializacionResidencialEstrato2</t>
  </si>
  <si>
    <r>
      <t xml:space="preserve">Total Otras Reservas </t>
    </r>
    <r>
      <rPr>
        <b/>
        <sz val="10"/>
        <color indexed="17"/>
        <rFont val="Arial"/>
        <family val="2"/>
      </rPr>
      <t>(610000)</t>
    </r>
  </si>
  <si>
    <r>
      <t xml:space="preserve">Total Otras Reservas </t>
    </r>
    <r>
      <rPr>
        <b/>
        <sz val="9"/>
        <color indexed="17"/>
        <rFont val="Arial"/>
        <family val="2"/>
      </rPr>
      <t>(610000)</t>
    </r>
  </si>
  <si>
    <t>--9a--</t>
  </si>
  <si>
    <t>ifrs-smes:StatementThatEstimateOfFinancialEffectOfContingentAssetsWouldInvolveUndueCostOrEffort</t>
  </si>
  <si>
    <t>Descripción de las razones por las cuales el uso del método de la unidad de crédito proyectada para medir las obligaciones y el costo en planes de beneficios definidos implicaría un costo o esfuerzo desproporcionado</t>
  </si>
  <si>
    <t>ifrs-smes:DescriptionOfReasonsWhyUsingProjectedUnitCreditMethodToMeasureObligationAndCostUnderDefinedBenefitPlansWouldInvolveUndueCostOrEffort</t>
  </si>
  <si>
    <t>ENERGIA ELECTRICA (sinopsis)</t>
  </si>
  <si>
    <t>ENERGIA ELECTRICA - ZNI (sinopsis)</t>
  </si>
  <si>
    <t>GAS COMBUSTIBLE POR REDES (sinopsis)</t>
  </si>
  <si>
    <t>GLP (sinopsis)</t>
  </si>
  <si>
    <t>Transporte (GLP)</t>
  </si>
  <si>
    <t>ACUEDUCTO (sinopsis)</t>
  </si>
  <si>
    <t>ALCANTARILLADO (sinopsis)</t>
  </si>
  <si>
    <t>ASEO (sinopsis)</t>
  </si>
  <si>
    <t>Total ingresos brutos por actividades de servicios públicos</t>
  </si>
  <si>
    <t>Devoluciones y/o Descuentos (sinopsis)</t>
  </si>
  <si>
    <t>Devoluciones y/o Descuentos Energia SIN</t>
  </si>
  <si>
    <t>Devoluciones y/o Descuentos Energia ZNI</t>
  </si>
  <si>
    <t>Devoluciones y/o Descuentos Gas combustible por redes</t>
  </si>
  <si>
    <t>Devoluciones y/o Descuentos GLP</t>
  </si>
  <si>
    <t>Devoluciones y/o Descuentos Acueducto</t>
  </si>
  <si>
    <t>Devoluciones y/o Descuentos Alcantarillado</t>
  </si>
  <si>
    <t>Devoluciones y/o Descuentos Aseo</t>
  </si>
  <si>
    <t>Ingresos operador del mercado LAC</t>
  </si>
  <si>
    <t>Devoluciones y /o descuentos operador del mercado</t>
  </si>
  <si>
    <t>Ingresos netos operador del mercado</t>
  </si>
  <si>
    <t>co-sspd-niif-ef-core_2016-12-31:GLPTransporteMember</t>
  </si>
  <si>
    <t>co-sspd-niif-ef-core_2016-12-31:IngresosOperadorDelMercadoLAC</t>
  </si>
  <si>
    <t>co-sspd-niif-ef-core_2016-12-31:DevolucionesDescuentosOperadorMercadoLACMember</t>
  </si>
  <si>
    <t>co-sspd-niif-ef-core_2016-12-31:IngresosNetosOperadorDelMercadoLAC</t>
  </si>
  <si>
    <t>co-sspd-niif-ef-core_2016-12-31:IngresosBrutosPorActividadesDeServiciosPublicos</t>
  </si>
  <si>
    <r>
      <t>Declaración de que la exención de costo o esfuerzo desproporcionado se aplica para entidades controladas de forma conjunta</t>
    </r>
    <r>
      <rPr>
        <sz val="9"/>
        <color indexed="9"/>
        <rFont val="Arial"/>
        <family val="2"/>
      </rPr>
      <t xml:space="preserve"> (825500)</t>
    </r>
  </si>
  <si>
    <t>Formato Complementario 01
Gastos de Servicios Públicos</t>
  </si>
  <si>
    <t xml:space="preserve">Detalle de los gastos </t>
  </si>
  <si>
    <t>Total prestación servicios públicos</t>
  </si>
  <si>
    <t>Operador del sistema y administrador del mercado de energía (XM)</t>
  </si>
  <si>
    <t>Otros Gastos no vigilados</t>
  </si>
  <si>
    <t xml:space="preserve">De administración </t>
  </si>
  <si>
    <t>Beneficios a empleados</t>
  </si>
  <si>
    <t xml:space="preserve">Impuestos, Contribuciones y tasas </t>
  </si>
  <si>
    <t xml:space="preserve">Generales </t>
  </si>
  <si>
    <t>Deterioro</t>
  </si>
  <si>
    <t>Depreciación</t>
  </si>
  <si>
    <t>Amortización</t>
  </si>
  <si>
    <t>Provisiones</t>
  </si>
  <si>
    <t>Litigios y demandas</t>
  </si>
  <si>
    <t xml:space="preserve">Garantías </t>
  </si>
  <si>
    <t>Diversas</t>
  </si>
  <si>
    <t>Otros gastos</t>
  </si>
  <si>
    <t>Comisiones</t>
  </si>
  <si>
    <t>Ajuste por diferencia en cambio</t>
  </si>
  <si>
    <t>Financieros</t>
  </si>
  <si>
    <t>Pérdidas por la aplicación del método de participación patrimonial</t>
  </si>
  <si>
    <t xml:space="preserve">Gastos diversos </t>
  </si>
  <si>
    <t>Impuesto a las ganancias corrientes</t>
  </si>
  <si>
    <t>Impuesto a las ganancias diferido</t>
  </si>
  <si>
    <t xml:space="preserve">Total Gastos </t>
  </si>
  <si>
    <t>Detalle de los gastos operativos</t>
  </si>
  <si>
    <t>Otros Gastos operativos no vigilados</t>
  </si>
  <si>
    <t>Servicios Personales</t>
  </si>
  <si>
    <t>Generales</t>
  </si>
  <si>
    <t>Deterioro (Operativo)</t>
  </si>
  <si>
    <t>Depreciación (Operativo)</t>
  </si>
  <si>
    <t>Provisiones (Operativo)</t>
  </si>
  <si>
    <t>Agotamiento (Operativo)</t>
  </si>
  <si>
    <t>Amortización (Operativo)</t>
  </si>
  <si>
    <t>Gastos operativos de Bienes y Servicios Públicos para la Venta</t>
  </si>
  <si>
    <t>Gastos operativos de suministro de agua potable (Agua en Bloque)</t>
  </si>
  <si>
    <t xml:space="preserve">Gastos operativos por Conexión / Interconexión </t>
  </si>
  <si>
    <t>Gastos operativos de Distribución  y/o Comercialización de Gas combustible por redes</t>
  </si>
  <si>
    <t>Gastos operativos de Distribución  y/o Comercialización de Gas Licuado de Petróleo –GLP</t>
  </si>
  <si>
    <t>Gastos operativos asociados a las transacciones en el mercado mayorista</t>
  </si>
  <si>
    <t>Otros</t>
  </si>
  <si>
    <t>Gastos operativos asociados a las transacciones en el mercado minorista</t>
  </si>
  <si>
    <t>Cuota de fomento de gas</t>
  </si>
  <si>
    <t>Art 25 Ley 142 - Concesiones, y permisos ambientales y sanitarios</t>
  </si>
  <si>
    <t>Peajes terrestres</t>
  </si>
  <si>
    <t>Peajes por interconexión de acueducto</t>
  </si>
  <si>
    <t>Peajes por interconexión de alcantarillado</t>
  </si>
  <si>
    <t>Honorarios (Operativos)</t>
  </si>
  <si>
    <t>Materiales y otros gastos de operación</t>
  </si>
  <si>
    <t>Gastos operativos De Pérdidas En Prestación Del Servicio  De Acueducto</t>
  </si>
  <si>
    <t>Impuestos y Tasas</t>
  </si>
  <si>
    <t>Órdenes y Contratos Por Otros  Servicios</t>
  </si>
  <si>
    <t>Total Gastos operativos</t>
  </si>
  <si>
    <t>Detalle de los gastos y gastos operativos</t>
  </si>
  <si>
    <t>Otros gastos y gastos operativos no vigilados</t>
  </si>
  <si>
    <t>Gastos de Administración sin impuestos, contribuciones y tasas</t>
  </si>
  <si>
    <t>Depreciación, deterioro, Amortización y provisión</t>
  </si>
  <si>
    <t>Gasto por impuesto a las ganancias</t>
  </si>
  <si>
    <t>Otros gastos (gastos y gastos operativos)</t>
  </si>
  <si>
    <t>Gastos operativos de Ventas y Distribución [sinopsis]</t>
  </si>
  <si>
    <t>Gastos operativos de Ventas</t>
  </si>
  <si>
    <t>Gastos operativos de Distribución</t>
  </si>
  <si>
    <t>Total Gastos operativos de ventas y distribución</t>
  </si>
  <si>
    <t>co-sspd-niif-ef-core_2016-12-31:GLPDistribucionMember</t>
  </si>
  <si>
    <t>co-sspd-niif-ef-core_2016-12-31:OperadorDelSistemaYAdministradorDelMercadoDeEnergíaXMMember</t>
  </si>
  <si>
    <t>co-sspd-niif-ef-core_2016-12-31:FormatoComplementario01_2017_DetalleDeLosGastos</t>
  </si>
  <si>
    <t>co-sspd-niif-ef-core_2016-12-31:FormatoComplementario01_2017_DeAdministracion</t>
  </si>
  <si>
    <t>co-sspd-niif-ef-core_2016-12-31:FormatoComplementario01_2017_BeneficiosAEmpleados</t>
  </si>
  <si>
    <t>co-sspd-niif-ef-core_2016-12-31:FormatoComplementario01_2017_Honorarios</t>
  </si>
  <si>
    <t>co-sspd-niif-ef-core_2016-12-31:FormatoComplementario01_2017_ImpuestosContribucionesYTasas</t>
  </si>
  <si>
    <t>co-sspd-niif-ef-core_2016-12-31:FormatoComplementario01_2017_Generales</t>
  </si>
  <si>
    <t>co-sspd-niif-ef-core_2016-12-31:FormatoComplementario01_2017_Deterioro</t>
  </si>
  <si>
    <t>co-sspd-niif-ef-core_2016-12-31:FormatoComplementario01_2017_Depreciacion</t>
  </si>
  <si>
    <t>co-sspd-niif-ef-core_2016-12-31:FormatoComplementario01_2017_Amortizacion</t>
  </si>
  <si>
    <t>co-sspd-niif-ef-core_2016-12-31:FormatoComplementario01_2017_Provisiones</t>
  </si>
  <si>
    <t>co-sspd-niif-ef-core_2016-12-31:FormatoComplementario01_2017_LitigiosYDemandas</t>
  </si>
  <si>
    <t>co-sspd-niif-ef-core_2016-12-31:FormatoComplementario01_2017_Garantias</t>
  </si>
  <si>
    <t>co-sspd-niif-ef-core_2016-12-31:FormatoComplementario01_2017_Diversas</t>
  </si>
  <si>
    <t>co-sspd-niif-ef-core_2016-12-31:FormatoComplementario01_2017_OtrosGastos</t>
  </si>
  <si>
    <t>co-sspd-niif-ef-core_2016-12-31:FormatoComplementario01_2017_Comisiones</t>
  </si>
  <si>
    <t>co-sspd-niif-ef-core_2016-12-31:FormatoComplementario01_2017_AjustePorDiferenciaEnCambio</t>
  </si>
  <si>
    <t>co-sspd-niif-ef-core_2016-12-31:FormatoComplementario01_2017_Financieros</t>
  </si>
  <si>
    <t>co-sspd-niif-ef-core_2016-12-31:FormatoComplementario01_2017_PerdidasPorLaAplicacionDelMetodoDeParticipacionPatrimonial</t>
  </si>
  <si>
    <t>co-sspd-niif-ef-core_2016-12-31:FormatoComplementario01_2017_GastosDiversos</t>
  </si>
  <si>
    <t>co-sspd-niif-ef-core_2016-12-31:FormatoComplementario01_2017_ImpuestoALasGananciasCorrientes</t>
  </si>
  <si>
    <t>co-sspd-niif-ef-core_2016-12-31:FormatoComplementario01_2017_ImpuestoALasGananciasDiferido</t>
  </si>
  <si>
    <t>co-sspd-niif-ef-core_2016-12-31:FormatoComplementario01_2017_TotalGastos</t>
  </si>
  <si>
    <t>co-sspd-niif-ef-core_2016-12-31:FormatoComplementario01_2017_DetalleDeLosGastosOperativos</t>
  </si>
  <si>
    <t>co-sspd-niif-ef-core_2016-12-31:FormatoComplementario01_2017_ServiciosPersonales</t>
  </si>
  <si>
    <t>co-sspd-niif-ef-core_2016-12-31:FormatoComplementario01_2017_GeneralesOperativos</t>
  </si>
  <si>
    <t>co-sspd-niif-ef-core_2016-12-31:FormatoComplementario01_2017_ArrendamientosOperativos</t>
  </si>
  <si>
    <t>co-sspd-niif-ef-core_2016-12-31:FormatoComplementario01_2017_DeterioroOperativos</t>
  </si>
  <si>
    <t>co-sspd-niif-ef-core_2016-12-31:FormatoComplementario01_2017_DepreciacionOperativos</t>
  </si>
  <si>
    <t>co-sspd-niif-ef-core_2016-12-31:FormatoComplementario01_2017_ProvisionesOperativos</t>
  </si>
  <si>
    <t>co-sspd-niif-ef-core_2016-12-31:FormatoComplementario01_2017_AgotamientoOperativos</t>
  </si>
  <si>
    <t>co-sspd-niif-ef-core_2016-12-31:FormatoComplementario01_2017_AmortizacionOperativos</t>
  </si>
  <si>
    <t>co-sspd-niif-ef-core_2016-12-31:FormatoComplementario01_2017_GastosOperativosDeBienesYServiciosPublicosParaLaVenta</t>
  </si>
  <si>
    <t>co-sspd-niif-ef-core_2016-12-31:FormatoComplementario01_2017_ComprasEnBloqueY_OALargoPlazo</t>
  </si>
  <si>
    <t>co-sspd-niif-ef-core_2016-12-31:FormatoComplementario01_2017_ComprasEnBolsaY_OACortoPlazo</t>
  </si>
  <si>
    <t>co-sspd-niif-ef-core_2016-12-31:FormatoComplementario01_2017_GastosOperativosDeSuministroDeAguaPotableAguaEnBloque</t>
  </si>
  <si>
    <t>co-sspd-niif-ef-core_2016-12-31:FormatoComplementario01_2017_GastosOperativosPorConexion_Interconexion</t>
  </si>
  <si>
    <t>co-sspd-niif-ef-core_2016-12-31:FormatoComplementario01_2017_UsoDeLineasRedesYDuctos</t>
  </si>
  <si>
    <t>co-sspd-niif-ef-core_2016-12-31:FormatoComplementario01_2017_GastosOperativosDeDistribucionY_OComercializacionDeGasCombustiblePorRedes</t>
  </si>
  <si>
    <t>co-sspd-niif-ef-core_2016-12-31:FormatoComplementario01_2017_ManejoComercialYFinancieroDelServicio</t>
  </si>
  <si>
    <t>co-sspd-niif-ef-core_2016-12-31:FormatoComplementario01_2017_GastosOperativosDeDistribucionY_OComercializacionDeGasLicuadoDePetroleo_Glp</t>
  </si>
  <si>
    <t>co-sspd-niif-ef-core_2016-12-31:FormatoComplementario01_2017_ContratoDeExplotacion</t>
  </si>
  <si>
    <t>co-sspd-niif-ef-core_2016-12-31:FormatoComplementario01_2017_GastosOperativosAsociadosALasTransaccionesEnElMercadoMayorista</t>
  </si>
  <si>
    <t>co-sspd-niif-ef-core_2016-12-31:FormatoComplementario01_2017_ContratoDeConcesion</t>
  </si>
  <si>
    <t>co-sspd-niif-ef-core_2016-12-31:FormatoComplementario01_2017_Otros</t>
  </si>
  <si>
    <t>co-sspd-niif-ef-core_2016-12-31:FormatoComplementario01_2017_GastosOperativosAsociadosALasTransaccionesEnElMercadoMinorista</t>
  </si>
  <si>
    <t>co-sspd-niif-ef-core_2016-12-31:FormatoComplementario01_2017_LicenciasContribucionesYRegalias</t>
  </si>
  <si>
    <t>co-sspd-niif-ef-core_2016-12-31:FormatoComplementario01_2017_DepartamentoAdministrativoDelMedioAmbiente</t>
  </si>
  <si>
    <t>co-sspd-niif-ef-core_2016-12-31:FormatoComplementario01_2017_Ley56De1981</t>
  </si>
  <si>
    <t>co-sspd-niif-ef-core_2016-12-31:FormatoComplementario01_2017_MedioAmbiente_Ley99De1993</t>
  </si>
  <si>
    <t>co-sspd-niif-ef-core_2016-12-31:FormatoComplementario01_2017_Regalias</t>
  </si>
  <si>
    <t>co-sspd-niif-ef-core_2016-12-31:FormatoComplementario01_2017_LicenciaDeOperacionDelServicio</t>
  </si>
  <si>
    <t>co-sspd-niif-ef-core_2016-12-31:FormatoComplementario01_2017_Fazni</t>
  </si>
  <si>
    <t>co-sspd-niif-ef-core_2016-12-31:FormatoComplementario01_2017_Faer</t>
  </si>
  <si>
    <t>co-sspd-niif-ef-core_2016-12-31:FormatoComplementario01_2017_CuotaDeFomentoDeGas</t>
  </si>
  <si>
    <t>co-sspd-niif-ef-core_2016-12-31:FormatoComplementario01_2017_MinisterioDeComunicacionesY_OFondoDeComunicaciones</t>
  </si>
  <si>
    <t>co-sspd-niif-ef-core_2016-12-31:FormatoComplementario01_2017_ComiteDeEstratificacion_Ley505De1999</t>
  </si>
  <si>
    <t>co-sspd-niif-ef-core_2016-12-31:FormatoComplementario01_2017_Art25Ley142-ConcesionesYPermisosAmbientalesYSanitarios</t>
  </si>
  <si>
    <t>co-sspd-niif-ef-core_2016-12-31:FormatoComplementario01_2017_OtrasLicenciasLey142De1994</t>
  </si>
  <si>
    <t>co-sspd-niif-ef-core_2016-12-31:FormatoComplementario01_2017_ConsumoDeInsumosDirectos</t>
  </si>
  <si>
    <t>co-sspd-niif-ef-core_2016-12-31:FormatoComplementario01_2017_ProductosQuimicos</t>
  </si>
  <si>
    <t>co-sspd-niif-ef-core_2016-12-31:FormatoComplementario01_2017_GasCombustible</t>
  </si>
  <si>
    <t>co-sspd-niif-ef-core_2016-12-31:FormatoComplementario01_2017_CarbonMineral</t>
  </si>
  <si>
    <t>co-sspd-niif-ef-core_2016-12-31:FormatoComplementario01_2017_Energia</t>
  </si>
  <si>
    <t>co-sspd-niif-ef-core_2016-12-31:FormatoComplementario01_2017_AcpmFuelOil</t>
  </si>
  <si>
    <t>co-sspd-niif-ef-core_2016-12-31:FormatoComplementario01_2017_OtrosElementosDeConsumoDeInsumosDirectos</t>
  </si>
  <si>
    <t>co-sspd-niif-ef-core_2016-12-31:FormatoComplementario01_2017_OrdenesYContratosDeMantenimientoYReparaciones</t>
  </si>
  <si>
    <t>co-sspd-niif-ef-core_2016-12-31:FormatoComplementario01_2017_PeajesTerrestres</t>
  </si>
  <si>
    <t>co-sspd-niif-ef-core_2016-12-31:FormatoComplementario01_2017_DisposicionFinal</t>
  </si>
  <si>
    <t>co-sspd-niif-ef-core_2016-12-31:FormatoComplementario01_2017_PeajesPorInterconexionDeAcueducto</t>
  </si>
  <si>
    <t>co-sspd-niif-ef-core_2016-12-31:FormatoComplementario01_2017_PeajesPorInterconexionDeAlcantarillado</t>
  </si>
  <si>
    <t>co-sspd-niif-ef-core_2016-12-31:FormatoComplementario01_2017_HonorariosOperativos</t>
  </si>
  <si>
    <t>co-sspd-niif-ef-core_2016-12-31:FormatoComplementario01_2017_ServiciosPublicos</t>
  </si>
  <si>
    <t>co-sspd-niif-ef-core_2016-12-31:FormatoComplementario01_2017_MaterialesYOtrosGastosDeOperacion</t>
  </si>
  <si>
    <t>co-sspd-niif-ef-core_2016-12-31:FormatoComplementario01_2017_GastosOperativosDePerdidasEnPrestacionDelServicioDeAcueducto</t>
  </si>
  <si>
    <t>co-sspd-niif-ef-core_2016-12-31:FormatoComplementario01_2017_Seguros</t>
  </si>
  <si>
    <t>co-sspd-niif-ef-core_2016-12-31:FormatoComplementario01_2017_ImpuestosYTasas</t>
  </si>
  <si>
    <t>co-sspd-niif-ef-core_2016-12-31:FormatoComplementario01_2017_ordenesYContratosPorOtrosServicios</t>
  </si>
  <si>
    <t>co-sspd-niif-ef-core_2016-12-31:FormatoComplementario01_2017_Donaciones</t>
  </si>
  <si>
    <t>co-sspd-niif-ef-core_2016-12-31:FormatoComplementario01_2017_TotalGastosOperativos</t>
  </si>
  <si>
    <t>co-sspd-niif-ef-core_2016-12-31:FormatoComplementario01_2017_DetalleDeLosGastosYGastosOperativos</t>
  </si>
  <si>
    <t>co-sspd-niif-ef-core_2016-12-31:FormatoComplementario01_2017_Gastossinopsis</t>
  </si>
  <si>
    <t>co-sspd-niif-ef-core_2016-12-31:FormatoComplementario01_2017_GastosDeAdministracionSinImpuestosContribucionesYTasas</t>
  </si>
  <si>
    <t>co-sspd-niif-ef-core_2016-12-31:FormatoComplementario01_2017_ImpuestosTasasYContribuciones_NoIncluyeImpuestoDeRenta</t>
  </si>
  <si>
    <t>co-sspd-niif-ef-core_2016-12-31:FormatoComplementario01_2017_DepreciaciónDeterioroAmortizacionYProvision</t>
  </si>
  <si>
    <t>co-sspd-niif-ef-core_2016-12-31:FormatoComplementario01_2017_GastoPorImpuestoALasGanancias</t>
  </si>
  <si>
    <t>co-sspd-niif-ef-core_2016-12-31:FormatoComplementario01_2017_OtrosGastosOperativosYGastos</t>
  </si>
  <si>
    <t>co-sspd-niif-ef-core_2016-12-31:FormatoComplementario01_2017_TotalGastosOperativosYGastos</t>
  </si>
  <si>
    <t>co-sspd-niif-ef-core_2016-12-31:FormatoComplementario01_2017_GastosOperativosDeVentasYDistribucionSinopsis</t>
  </si>
  <si>
    <t>co-sspd-niif-ef-core_2016-12-31:FormatoComplementario01_2017_GastosOperativosDeVentas</t>
  </si>
  <si>
    <t>co-sspd-niif-ef-core_2016-12-31:FormatoComplementario01_2017_GastosOperativosDeDistribucion</t>
  </si>
  <si>
    <t>co-sspd-niif-ef-core_2016-12-31:FormatoComplementario01_2017_TotalGastosOperativosDeVentasYDistribucion</t>
  </si>
  <si>
    <t>Por incluir información</t>
  </si>
  <si>
    <t>Dato informativo</t>
  </si>
  <si>
    <t>Por incluir infornación</t>
  </si>
  <si>
    <t>Por incluir  información</t>
  </si>
  <si>
    <r>
      <t>Comercialización</t>
    </r>
    <r>
      <rPr>
        <sz val="11"/>
        <color indexed="9"/>
        <rFont val="Arial"/>
        <family val="2"/>
      </rPr>
      <t xml:space="preserve"> (ACU)</t>
    </r>
  </si>
  <si>
    <r>
      <t>Comercialización</t>
    </r>
    <r>
      <rPr>
        <sz val="11"/>
        <color indexed="9"/>
        <rFont val="Arial"/>
        <family val="2"/>
      </rPr>
      <t xml:space="preserve"> (ALC)</t>
    </r>
  </si>
  <si>
    <r>
      <t>Transporte</t>
    </r>
    <r>
      <rPr>
        <sz val="11"/>
        <color indexed="9"/>
        <rFont val="Arial"/>
        <family val="2"/>
      </rPr>
      <t xml:space="preserve"> (ASE)</t>
    </r>
  </si>
  <si>
    <r>
      <t>Comercialización</t>
    </r>
    <r>
      <rPr>
        <sz val="11"/>
        <color indexed="9"/>
        <rFont val="Arial"/>
        <family val="2"/>
      </rPr>
      <t xml:space="preserve"> (ASE)</t>
    </r>
  </si>
  <si>
    <r>
      <t>Generación</t>
    </r>
    <r>
      <rPr>
        <sz val="11"/>
        <color indexed="9"/>
        <rFont val="Arial"/>
        <family val="2"/>
      </rPr>
      <t xml:space="preserve"> (ZNI)</t>
    </r>
  </si>
  <si>
    <r>
      <t>Distribución</t>
    </r>
    <r>
      <rPr>
        <sz val="11"/>
        <color indexed="9"/>
        <rFont val="Arial"/>
        <family val="2"/>
      </rPr>
      <t xml:space="preserve"> (ZNI)</t>
    </r>
  </si>
  <si>
    <r>
      <t>Comercialización</t>
    </r>
    <r>
      <rPr>
        <sz val="11"/>
        <color indexed="9"/>
        <rFont val="Arial"/>
        <family val="2"/>
      </rPr>
      <t xml:space="preserve"> (ZNI)</t>
    </r>
  </si>
  <si>
    <r>
      <t>Transporte</t>
    </r>
    <r>
      <rPr>
        <sz val="11"/>
        <color indexed="9"/>
        <rFont val="Arial"/>
        <family val="2"/>
      </rPr>
      <t xml:space="preserve"> (GCR)</t>
    </r>
  </si>
  <si>
    <r>
      <t>Distribución</t>
    </r>
    <r>
      <rPr>
        <sz val="11"/>
        <color indexed="9"/>
        <rFont val="Arial"/>
        <family val="2"/>
      </rPr>
      <t xml:space="preserve"> (GCR)</t>
    </r>
  </si>
  <si>
    <r>
      <t>Comercialización</t>
    </r>
    <r>
      <rPr>
        <sz val="11"/>
        <color indexed="9"/>
        <rFont val="Arial"/>
        <family val="2"/>
      </rPr>
      <t xml:space="preserve"> (GCR)</t>
    </r>
  </si>
  <si>
    <t>Detalle de Cuentas comerciales por cobrar y otras cuentas por cobrar no corrientes  (800100)</t>
  </si>
  <si>
    <t>Total detallado de cuentas comerciales por cobrar y otras cuentas por cobrar no corrientes  (800100_1)</t>
  </si>
  <si>
    <t>Detalle de Cuentas comerciales por cobrar y otras cuentas por cobrar  (800100)</t>
  </si>
  <si>
    <t>Detalle de Cuentas comerciales por pagar y otras cuentas por pagar no corrientes  (800100)</t>
  </si>
  <si>
    <t>Detalle de Cuentas por pagar comerciales y otras cuentas por pagar corrientes  (800100)</t>
  </si>
  <si>
    <t>Detalle de Cuentas comerciales por pagar y otras cuentas por pagar  (800100)</t>
  </si>
  <si>
    <t>co-sspd-niif-ef-core_2016-12-31:NoncurrentReceivables</t>
  </si>
  <si>
    <t>co-sspd-niif-ef-core_2016-12-31:TradeAndOtherCurrentReceivables</t>
  </si>
  <si>
    <t>co-sspd-niif-ef-core_2016-12-31:TradeAndOtherReceivables</t>
  </si>
  <si>
    <t>co-sspd-niif-ef-core_2016-12-31:NoncurrentPayables</t>
  </si>
  <si>
    <t>co-sspd-niif-ef-core_2016-12-31:TradeAndOtherCurrentPayables</t>
  </si>
  <si>
    <t>co-sspd-niif-ef-core_2016-12-31:TradeAndOtherPayables</t>
  </si>
  <si>
    <t>Total detallado de cuentas  comerciales por cobrar y otras cuentas por cobrar corrientes  (800100_2)</t>
  </si>
  <si>
    <t>Total detallado Total cuentas comerciales por cobrar y otras cuentas por cobrar  (800100_3)</t>
  </si>
  <si>
    <t>Total Detallado de cuentas comerciales por pagar y otras cuentas por pagar no corrientes  (800100)</t>
  </si>
  <si>
    <t>Total detallado de cuentas comerciales por pagar y otras cuentas por pagar corrientes  (800100)</t>
  </si>
  <si>
    <t>Total detallado de  cuentas comerciales por pagar y otras cuentas por pagar  (800100)</t>
  </si>
  <si>
    <t>Detalle de Cuentas comerciales por cobrar y otras cuentas por cobrar corrientes  (800100)</t>
  </si>
  <si>
    <t>&lt;link:schemaRef xlink:type="simple" xlink:href="http://www.sui.gov.co/xbrl/ifrs/2017/grupo2ind/co-sspd-niif-ef-g2-ind-efedir-2016-12-31.xsd"/&gt;</t>
  </si>
  <si>
    <t>&lt;link:schemaRef xlink:type="simple" xlink:href="http://www.sui.gov.co/xbrl/ifrs/2017/grupo2ind/co-sspd-niif-ef-g2-ind-efeindir-2016-12-31.xsd"/&gt;</t>
  </si>
  <si>
    <t>co-sspd-niif-ef-core_2016-12-31:PropertyPlantAndEquipment</t>
  </si>
  <si>
    <t>Gastos de servicios públicos</t>
  </si>
  <si>
    <r>
      <t>Subvenciones del gobierno</t>
    </r>
    <r>
      <rPr>
        <sz val="9"/>
        <color theme="0"/>
        <rFont val="Arial"/>
        <family val="2"/>
      </rPr>
      <t xml:space="preserve"> (831400)</t>
    </r>
  </si>
  <si>
    <r>
      <t xml:space="preserve">Ingresos procedentes de subvenciones del gobierno </t>
    </r>
    <r>
      <rPr>
        <sz val="9"/>
        <color theme="0"/>
        <rFont val="Arial"/>
        <family val="2"/>
      </rPr>
      <t>(831400)</t>
    </r>
  </si>
  <si>
    <r>
      <t>Diferencias temporarias deducibles , pérdidas fiscales no usadas y créditos fiscales no utilizados para los que no se reconoce un activo por impuestos diferidos</t>
    </r>
    <r>
      <rPr>
        <sz val="9"/>
        <color indexed="22"/>
        <rFont val="Arial"/>
        <family val="2"/>
      </rPr>
      <t xml:space="preserve"> (835110)</t>
    </r>
  </si>
  <si>
    <r>
      <t>Nota [842000]
E</t>
    </r>
    <r>
      <rPr>
        <b/>
        <sz val="16"/>
        <rFont val="Arial"/>
        <family val="2"/>
      </rPr>
      <t>fectos de las variaciones en las tasas 
de cambio de la moneda extranjera</t>
    </r>
  </si>
  <si>
    <r>
      <t xml:space="preserve">Nota [851100]
</t>
    </r>
    <r>
      <rPr>
        <b/>
        <sz val="16"/>
        <rFont val="Arial"/>
        <family val="2"/>
      </rPr>
      <t>Estado de flujos de efectivo</t>
    </r>
  </si>
  <si>
    <r>
      <t xml:space="preserve">Nota [861200]
</t>
    </r>
    <r>
      <rPr>
        <b/>
        <sz val="16"/>
        <rFont val="Arial"/>
        <family val="2"/>
      </rPr>
      <t>Capital en acciones, reservas y otras participaciones en el patrimonio</t>
    </r>
  </si>
  <si>
    <t>Formato Complementario 02 
Detalle de Ingresos</t>
  </si>
  <si>
    <t>Formato Complementario 03-1
Cuentas por cobrar (Acueducto - Detallado por estrato)</t>
  </si>
  <si>
    <t>Formato Complementario 03-2
Cuentas por cobrar (Alcantarillado - Detallado por estrato)</t>
  </si>
  <si>
    <t>Formato Complementario 03-3
Cuentas por cobrar (Aseo - Detallado por estrato)</t>
  </si>
  <si>
    <t>Formato Complementario 03-4
Cuentas por cobrar (Energía Eléctrica - Detallado por estrato)</t>
  </si>
  <si>
    <t>Formato Complementario 03-5
Cuentas por cobrar (Gas Combustible por Redes - Detallado por estrato)</t>
  </si>
  <si>
    <t>Formato Complementario 03-6 
Cuentas por cobrar (Gas Licuado del Petróleo - Detallado por estrato)</t>
  </si>
  <si>
    <t>Formato Complementario 04
Subsidios y Contribuciones</t>
  </si>
  <si>
    <t>Formato Complementario 05
Acreedores comerciales y otras cuentas por pagar</t>
  </si>
  <si>
    <r>
      <t xml:space="preserve">Formato Complementario 06
</t>
    </r>
    <r>
      <rPr>
        <b/>
        <sz val="16"/>
        <rFont val="Arial"/>
        <family val="2"/>
      </rPr>
      <t>Depósitos en Garantía de GLP
Distribuidores Inversionistas</t>
    </r>
  </si>
  <si>
    <r>
      <t xml:space="preserve">Formato Complementario 07
</t>
    </r>
    <r>
      <rPr>
        <b/>
        <sz val="16"/>
        <rFont val="Arial"/>
        <family val="2"/>
      </rPr>
      <t xml:space="preserve">Información sobre el cálculo actuarial
</t>
    </r>
    <r>
      <rPr>
        <b/>
        <sz val="12"/>
        <rFont val="Arial"/>
        <family val="2"/>
      </rPr>
      <t>(Información fiscal)
El anexo técnico de la Resolución SSPD 20161300013475 en el numeral "8.2 Específicas" indica que:  "El formato sobre el cálculo actuarial deberá ser diligenciado por aquellos PSPD que tengan la obligación a su cargo y deberá corresponder a la información preparada para efectos fiscales, de conformidad con lo señalado en el Decreto 2548 de diciembre de 2014."</t>
    </r>
  </si>
  <si>
    <r>
      <t xml:space="preserve">Nota [825600]
</t>
    </r>
    <r>
      <rPr>
        <b/>
        <sz val="16"/>
        <rFont val="Arial"/>
        <family val="2"/>
      </rPr>
      <t>Inversiones en asociadas</t>
    </r>
  </si>
  <si>
    <r>
      <t xml:space="preserve">Nota [825900]
</t>
    </r>
    <r>
      <rPr>
        <b/>
        <sz val="16"/>
        <rFont val="Arial"/>
        <family val="2"/>
      </rPr>
      <t>Activos no corrientes o grupo de activos mantenidos para la venta</t>
    </r>
  </si>
  <si>
    <r>
      <t xml:space="preserve">Nota [835110]
</t>
    </r>
    <r>
      <rPr>
        <b/>
        <sz val="16"/>
        <rFont val="Arial"/>
        <family val="2"/>
      </rPr>
      <t>Impuestos a las ganancias</t>
    </r>
  </si>
  <si>
    <r>
      <t xml:space="preserve">Nota [834480]
</t>
    </r>
    <r>
      <rPr>
        <b/>
        <sz val="16"/>
        <rFont val="Arial"/>
        <family val="2"/>
      </rPr>
      <t>Beneficios a los empleados</t>
    </r>
  </si>
  <si>
    <r>
      <t xml:space="preserve">Nota [834120]
</t>
    </r>
    <r>
      <rPr>
        <b/>
        <sz val="16"/>
        <rFont val="Arial"/>
        <family val="2"/>
      </rPr>
      <t>Acuerdos con pagos basados en acciones</t>
    </r>
  </si>
  <si>
    <r>
      <t xml:space="preserve">Nota [832600]
</t>
    </r>
    <r>
      <rPr>
        <b/>
        <sz val="16"/>
        <rFont val="Arial"/>
        <family val="2"/>
      </rPr>
      <t xml:space="preserve"> Arrendamientos</t>
    </r>
  </si>
  <si>
    <r>
      <t xml:space="preserve">Nota [832410]
</t>
    </r>
    <r>
      <rPr>
        <b/>
        <sz val="16"/>
        <rFont val="Arial"/>
        <family val="2"/>
      </rPr>
      <t>Deterioro del valor de los activos</t>
    </r>
  </si>
  <si>
    <r>
      <t xml:space="preserve">Nota [831710]
</t>
    </r>
    <r>
      <rPr>
        <b/>
        <sz val="16"/>
        <rFont val="Arial"/>
        <family val="2"/>
      </rPr>
      <t>Contratos de construcción</t>
    </r>
  </si>
  <si>
    <r>
      <t xml:space="preserve">Nota [831400]
</t>
    </r>
    <r>
      <rPr>
        <b/>
        <sz val="16"/>
        <rFont val="Arial"/>
        <family val="2"/>
      </rPr>
      <t>Subvenciones del Gobierno</t>
    </r>
  </si>
  <si>
    <r>
      <t xml:space="preserve">Nota [831110] 
</t>
    </r>
    <r>
      <rPr>
        <b/>
        <sz val="16"/>
        <rFont val="Arial"/>
        <family val="2"/>
      </rPr>
      <t xml:space="preserve"> Ingresos de actividades ordinarias</t>
    </r>
  </si>
  <si>
    <r>
      <t xml:space="preserve">Nota [827570] 
</t>
    </r>
    <r>
      <rPr>
        <b/>
        <sz val="16"/>
        <rFont val="Arial"/>
        <family val="2"/>
      </rPr>
      <t>Otras provisiones, pasivos contingentes y activos contingentes</t>
    </r>
  </si>
  <si>
    <r>
      <t xml:space="preserve">Nota [826380]
</t>
    </r>
    <r>
      <rPr>
        <b/>
        <sz val="16"/>
        <rFont val="Arial"/>
        <family val="2"/>
      </rPr>
      <t>Inventarios</t>
    </r>
  </si>
  <si>
    <r>
      <t xml:space="preserve">Nota [825500]
</t>
    </r>
    <r>
      <rPr>
        <b/>
        <sz val="16"/>
        <rFont val="Arial"/>
        <family val="2"/>
      </rPr>
      <t>Participaciones en negocios conjuntos</t>
    </r>
  </si>
  <si>
    <r>
      <t xml:space="preserve">Nota [825480]
</t>
    </r>
    <r>
      <rPr>
        <b/>
        <sz val="16"/>
        <rFont val="Arial"/>
        <family val="2"/>
      </rPr>
      <t>Estados financieros consolidados, combinados y separados</t>
    </r>
  </si>
  <si>
    <r>
      <t xml:space="preserve">Nota [825100]
</t>
    </r>
    <r>
      <rPr>
        <b/>
        <sz val="16"/>
        <rFont val="Arial"/>
        <family val="2"/>
      </rPr>
      <t>Propiedades de inversión</t>
    </r>
  </si>
  <si>
    <r>
      <t xml:space="preserve">Nota [823180]
</t>
    </r>
    <r>
      <rPr>
        <b/>
        <sz val="16"/>
        <rFont val="Arial"/>
        <family val="2"/>
      </rPr>
      <t>Activos intangibles</t>
    </r>
  </si>
  <si>
    <r>
      <t xml:space="preserve">Nota [822390]
</t>
    </r>
    <r>
      <rPr>
        <b/>
        <sz val="16"/>
        <rFont val="Arial"/>
        <family val="2"/>
      </rPr>
      <t>Instrumentos financieros</t>
    </r>
  </si>
  <si>
    <r>
      <t xml:space="preserve">Nota [822100]
</t>
    </r>
    <r>
      <rPr>
        <b/>
        <sz val="16"/>
        <rFont val="Arial"/>
        <family val="2"/>
      </rPr>
      <t>Propiedades, planta y Equipo</t>
    </r>
  </si>
  <si>
    <r>
      <t xml:space="preserve">Nota [819100]
</t>
    </r>
    <r>
      <rPr>
        <b/>
        <sz val="16"/>
        <rFont val="Arial"/>
        <family val="2"/>
      </rPr>
      <t>Adopción del marco normativo por primera vez</t>
    </r>
  </si>
  <si>
    <r>
      <t xml:space="preserve">Nota [818000]
</t>
    </r>
    <r>
      <rPr>
        <b/>
        <sz val="16"/>
        <rFont val="Arial"/>
        <family val="2"/>
      </rPr>
      <t>Partes Relacionadas</t>
    </r>
  </si>
  <si>
    <r>
      <t xml:space="preserve">Nota [817000]
</t>
    </r>
    <r>
      <rPr>
        <b/>
        <sz val="16"/>
        <rFont val="Arial"/>
        <family val="2"/>
      </rPr>
      <t>Combinaciones de Negocios</t>
    </r>
  </si>
  <si>
    <r>
      <t xml:space="preserve">Nota [816000]
</t>
    </r>
    <r>
      <rPr>
        <b/>
        <sz val="16"/>
        <rFont val="Arial"/>
        <family val="2"/>
      </rPr>
      <t xml:space="preserve"> Información hiperinflacionaria</t>
    </r>
  </si>
  <si>
    <r>
      <t xml:space="preserve">Nota [815000] 
</t>
    </r>
    <r>
      <rPr>
        <b/>
        <sz val="16"/>
        <rFont val="Arial"/>
        <family val="2"/>
      </rPr>
      <t xml:space="preserve"> Hechos ocurridos después del periodo sobre el que se informa</t>
    </r>
  </si>
  <si>
    <r>
      <t xml:space="preserve">Nota [811000]
</t>
    </r>
    <r>
      <rPr>
        <b/>
        <sz val="16"/>
        <rFont val="Arial"/>
        <family val="2"/>
      </rPr>
      <t xml:space="preserve">Políticas contables, cambios en las estimaciones contables y errores                                                                                                </t>
    </r>
  </si>
  <si>
    <r>
      <t xml:space="preserve">Nota [810000] 
</t>
    </r>
    <r>
      <rPr>
        <b/>
        <sz val="16"/>
        <rFont val="Arial"/>
        <family val="2"/>
      </rPr>
      <t xml:space="preserve">Información de la entidad y declaración 
de cumplimiento con el marco normativo                                                                                   </t>
    </r>
  </si>
  <si>
    <r>
      <t xml:space="preserve">Nota [800200]
</t>
    </r>
    <r>
      <rPr>
        <b/>
        <sz val="16"/>
        <rFont val="Arial"/>
        <family val="2"/>
      </rPr>
      <t>Análisis de Ingresos y Gastos</t>
    </r>
  </si>
  <si>
    <r>
      <t xml:space="preserve">Nota [800100]
</t>
    </r>
    <r>
      <rPr>
        <b/>
        <sz val="16"/>
        <rFont val="Arial"/>
        <family val="2"/>
      </rPr>
      <t>Subclasificaciones de activos, 
pasivos y patrimonio</t>
    </r>
  </si>
  <si>
    <t>TOTAL ACUMULADO</t>
  </si>
  <si>
    <t>Información general 
sobre Estados Financieros</t>
  </si>
  <si>
    <t>Estado de flujos de efectivo 
Método indirecto</t>
  </si>
  <si>
    <t>Estado de flujos de efectivo
Método directo</t>
  </si>
  <si>
    <t>1</t>
  </si>
  <si>
    <t>11</t>
  </si>
  <si>
    <t>12</t>
  </si>
  <si>
    <t>23</t>
  </si>
  <si>
    <t>31</t>
  </si>
  <si>
    <t>32</t>
  </si>
  <si>
    <t>33</t>
  </si>
  <si>
    <t>34</t>
  </si>
  <si>
    <t>35</t>
  </si>
  <si>
    <t>36</t>
  </si>
  <si>
    <t>37</t>
  </si>
  <si>
    <t>38</t>
  </si>
  <si>
    <t>167</t>
  </si>
  <si>
    <t>168</t>
  </si>
  <si>
    <t>2</t>
  </si>
  <si>
    <t>13</t>
  </si>
  <si>
    <t>14</t>
  </si>
  <si>
    <t>27</t>
  </si>
  <si>
    <t>39</t>
  </si>
  <si>
    <t>40</t>
  </si>
  <si>
    <t>41</t>
  </si>
  <si>
    <t>42</t>
  </si>
  <si>
    <t>43</t>
  </si>
  <si>
    <t>44</t>
  </si>
  <si>
    <t>45</t>
  </si>
  <si>
    <t>46</t>
  </si>
  <si>
    <t>203</t>
  </si>
  <si>
    <t>205</t>
  </si>
  <si>
    <t>3</t>
  </si>
  <si>
    <t>15</t>
  </si>
  <si>
    <t>16</t>
  </si>
  <si>
    <t>47</t>
  </si>
  <si>
    <t>48</t>
  </si>
  <si>
    <t>49</t>
  </si>
  <si>
    <t>50</t>
  </si>
  <si>
    <t>51</t>
  </si>
  <si>
    <t>52</t>
  </si>
  <si>
    <t>53</t>
  </si>
  <si>
    <t>54</t>
  </si>
  <si>
    <t>239</t>
  </si>
  <si>
    <t>242</t>
  </si>
  <si>
    <t>4</t>
  </si>
  <si>
    <t>17</t>
  </si>
  <si>
    <t>18</t>
  </si>
  <si>
    <t>55</t>
  </si>
  <si>
    <t>56</t>
  </si>
  <si>
    <t>57</t>
  </si>
  <si>
    <t>58</t>
  </si>
  <si>
    <t>59</t>
  </si>
  <si>
    <t>60</t>
  </si>
  <si>
    <t>61</t>
  </si>
  <si>
    <t>62</t>
  </si>
  <si>
    <t>275</t>
  </si>
  <si>
    <t>279</t>
  </si>
  <si>
    <t>5</t>
  </si>
  <si>
    <t>19</t>
  </si>
  <si>
    <t>20</t>
  </si>
  <si>
    <t>63</t>
  </si>
  <si>
    <t>64</t>
  </si>
  <si>
    <t>65</t>
  </si>
  <si>
    <t>66</t>
  </si>
  <si>
    <t>67</t>
  </si>
  <si>
    <t>68</t>
  </si>
  <si>
    <t>69</t>
  </si>
  <si>
    <t>70</t>
  </si>
  <si>
    <t>311</t>
  </si>
  <si>
    <t>316</t>
  </si>
  <si>
    <t>6</t>
  </si>
  <si>
    <t>21</t>
  </si>
  <si>
    <t>22</t>
  </si>
  <si>
    <t>71</t>
  </si>
  <si>
    <t>72</t>
  </si>
  <si>
    <t>73</t>
  </si>
  <si>
    <t>74</t>
  </si>
  <si>
    <t>75</t>
  </si>
  <si>
    <t>76</t>
  </si>
  <si>
    <t>77</t>
  </si>
  <si>
    <t>78</t>
  </si>
  <si>
    <t>347</t>
  </si>
  <si>
    <t>353</t>
  </si>
  <si>
    <t>7</t>
  </si>
  <si>
    <t>24</t>
  </si>
  <si>
    <t>79</t>
  </si>
  <si>
    <t>80</t>
  </si>
  <si>
    <t>81</t>
  </si>
  <si>
    <t>82</t>
  </si>
  <si>
    <t>83</t>
  </si>
  <si>
    <t>84</t>
  </si>
  <si>
    <t>85</t>
  </si>
  <si>
    <t>86</t>
  </si>
  <si>
    <t>383</t>
  </si>
  <si>
    <t>390</t>
  </si>
  <si>
    <t>8</t>
  </si>
  <si>
    <t>25</t>
  </si>
  <si>
    <t>26</t>
  </si>
  <si>
    <t>87</t>
  </si>
  <si>
    <t>88</t>
  </si>
  <si>
    <t>89</t>
  </si>
  <si>
    <t>90</t>
  </si>
  <si>
    <t>91</t>
  </si>
  <si>
    <t>92</t>
  </si>
  <si>
    <t>93</t>
  </si>
  <si>
    <t>94</t>
  </si>
  <si>
    <t>419</t>
  </si>
  <si>
    <t>427</t>
  </si>
  <si>
    <t>9</t>
  </si>
  <si>
    <t>28</t>
  </si>
  <si>
    <t>95</t>
  </si>
  <si>
    <t>96</t>
  </si>
  <si>
    <t>97</t>
  </si>
  <si>
    <t>98</t>
  </si>
  <si>
    <t>99</t>
  </si>
  <si>
    <t>100</t>
  </si>
  <si>
    <t>101</t>
  </si>
  <si>
    <t>102</t>
  </si>
  <si>
    <t>455</t>
  </si>
  <si>
    <t>464</t>
  </si>
  <si>
    <t>115</t>
  </si>
  <si>
    <t>120</t>
  </si>
  <si>
    <t>235</t>
  </si>
  <si>
    <t>395</t>
  </si>
  <si>
    <t>400</t>
  </si>
  <si>
    <t>405</t>
  </si>
  <si>
    <t>410</t>
  </si>
  <si>
    <t>415</t>
  </si>
  <si>
    <t>420</t>
  </si>
  <si>
    <t>425</t>
  </si>
  <si>
    <t>430</t>
  </si>
  <si>
    <t>1915</t>
  </si>
  <si>
    <t>1950</t>
  </si>
  <si>
    <t>10</t>
  </si>
  <si>
    <t>29</t>
  </si>
  <si>
    <t>30</t>
  </si>
  <si>
    <t>103</t>
  </si>
  <si>
    <t>104</t>
  </si>
  <si>
    <t>105</t>
  </si>
  <si>
    <t>106</t>
  </si>
  <si>
    <t>107</t>
  </si>
  <si>
    <t>108</t>
  </si>
  <si>
    <t>109</t>
  </si>
  <si>
    <t>110</t>
  </si>
  <si>
    <t>491</t>
  </si>
  <si>
    <t>501</t>
  </si>
  <si>
    <t>200</t>
  </si>
  <si>
    <t>210</t>
  </si>
  <si>
    <t>670</t>
  </si>
  <si>
    <t>680</t>
  </si>
  <si>
    <t>690</t>
  </si>
  <si>
    <t>700</t>
  </si>
  <si>
    <t>710</t>
  </si>
  <si>
    <t>720</t>
  </si>
  <si>
    <t>730</t>
  </si>
  <si>
    <t>740</t>
  </si>
  <si>
    <t>3290</t>
  </si>
  <si>
    <t>3345</t>
  </si>
  <si>
    <t xml:space="preserve">                 TAXONOMIA EXTENDIDA SSPD - 2016 GRUPO 2
  DECRETO 2420 DE 2015
MODELO INDIVIDUAL – V.7 - 20171026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</si>
</sst>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_-* #,##0.00\ _€_-;\-* #,##0.00\ _€_-;_-* &quot;-&quot;??\ _€_-;_-@_-"/>
    <numFmt numFmtId="165" formatCode="#,##0.00\ [$€-C0A];[Red]\-#,##0.00\ [$€-C0A]"/>
    <numFmt numFmtId="166" formatCode="yyyy\-mm\-dd;@"/>
    <numFmt numFmtId="167" formatCode="_(* #,##0.00_);_(* \(#,##0.00\);_(* \-??_);_(@_)"/>
    <numFmt numFmtId="168" formatCode="#,##0\ ;[Red]\(#,##0\)"/>
    <numFmt numFmtId="169" formatCode="0&quot;%&quot;"/>
    <numFmt numFmtId="170" formatCode="yyyy\-mm\-dd"/>
  </numFmts>
  <fonts count="132">
    <font>
      <sz val="8"/>
      <name val="ＭＳ Ｐゴシック"/>
      <family val="3"/>
      <charset val="128"/>
    </font>
    <font>
      <sz val="11"/>
      <color indexed="8"/>
      <name val="Calibri"/>
      <family val="2"/>
    </font>
    <font>
      <sz val="8"/>
      <name val="ＭＳ Ｐゴシック"/>
      <family val="3"/>
      <charset val="128"/>
    </font>
    <font>
      <sz val="8"/>
      <name val="Arial"/>
      <family val="2"/>
    </font>
    <font>
      <sz val="12"/>
      <name val="Calibri"/>
      <family val="2"/>
    </font>
    <font>
      <sz val="12"/>
      <color indexed="9"/>
      <name val="Calibri"/>
      <family val="2"/>
    </font>
    <font>
      <sz val="10"/>
      <name val="Arial"/>
      <family val="2"/>
    </font>
    <font>
      <b/>
      <sz val="12"/>
      <name val="Arial"/>
      <family val="2"/>
    </font>
    <font>
      <u/>
      <sz val="16"/>
      <color indexed="12"/>
      <name val="ＭＳ Ｐゴシック"/>
      <family val="3"/>
      <charset val="128"/>
    </font>
    <font>
      <b/>
      <sz val="18"/>
      <name val="Arial"/>
      <family val="2"/>
      <charset val="1"/>
    </font>
    <font>
      <b/>
      <sz val="11"/>
      <color indexed="9"/>
      <name val="Arial"/>
      <family val="2"/>
    </font>
    <font>
      <u/>
      <sz val="11"/>
      <color indexed="12"/>
      <name val="Arial"/>
      <family val="2"/>
      <charset val="1"/>
    </font>
    <font>
      <u/>
      <sz val="11"/>
      <color indexed="12"/>
      <name val="Arial1"/>
      <family val="2"/>
      <charset val="1"/>
    </font>
    <font>
      <sz val="11"/>
      <color indexed="8"/>
      <name val="Calibri"/>
      <family val="2"/>
      <charset val="1"/>
    </font>
    <font>
      <b/>
      <i/>
      <sz val="16"/>
      <color indexed="8"/>
      <name val="Arial"/>
      <family val="2"/>
      <charset val="1"/>
    </font>
    <font>
      <b/>
      <i/>
      <u/>
      <sz val="11"/>
      <color indexed="8"/>
      <name val="Arial"/>
      <family val="2"/>
      <charset val="1"/>
    </font>
    <font>
      <sz val="11"/>
      <color indexed="63"/>
      <name val="Arial"/>
      <family val="2"/>
      <charset val="1"/>
    </font>
    <font>
      <sz val="9"/>
      <name val="Arial"/>
      <family val="2"/>
    </font>
    <font>
      <b/>
      <sz val="11"/>
      <name val="Arial"/>
      <family val="2"/>
    </font>
    <font>
      <sz val="10"/>
      <color indexed="63"/>
      <name val="Arial"/>
      <family val="2"/>
      <charset val="1"/>
    </font>
    <font>
      <sz val="10"/>
      <name val="Arial"/>
      <family val="2"/>
      <charset val="1"/>
    </font>
    <font>
      <sz val="8"/>
      <color indexed="63"/>
      <name val="Arial"/>
      <family val="2"/>
      <charset val="1"/>
    </font>
    <font>
      <sz val="10"/>
      <color indexed="63"/>
      <name val="Arial"/>
      <family val="2"/>
    </font>
    <font>
      <b/>
      <sz val="9"/>
      <color indexed="9"/>
      <name val="Arial"/>
      <family val="2"/>
    </font>
    <font>
      <sz val="8"/>
      <color indexed="63"/>
      <name val="Calibri"/>
      <family val="2"/>
      <charset val="1"/>
    </font>
    <font>
      <b/>
      <sz val="11"/>
      <color indexed="63"/>
      <name val="Arial"/>
      <family val="2"/>
    </font>
    <font>
      <b/>
      <sz val="8"/>
      <color indexed="63"/>
      <name val="Arial"/>
      <family val="2"/>
    </font>
    <font>
      <b/>
      <sz val="9"/>
      <name val="Arial"/>
      <family val="2"/>
    </font>
    <font>
      <b/>
      <sz val="8"/>
      <name val="Arial"/>
      <family val="2"/>
    </font>
    <font>
      <sz val="9"/>
      <color indexed="63"/>
      <name val="Arial"/>
      <family val="2"/>
      <charset val="1"/>
    </font>
    <font>
      <b/>
      <sz val="9"/>
      <name val="Arial"/>
      <family val="2"/>
      <charset val="1"/>
    </font>
    <font>
      <sz val="8"/>
      <name val="Calibri"/>
      <family val="2"/>
      <charset val="1"/>
    </font>
    <font>
      <sz val="8"/>
      <name val="Arial"/>
      <family val="2"/>
      <charset val="1"/>
    </font>
    <font>
      <b/>
      <sz val="9"/>
      <color indexed="63"/>
      <name val="Arial"/>
      <family val="2"/>
      <charset val="1"/>
    </font>
    <font>
      <b/>
      <sz val="11"/>
      <color indexed="63"/>
      <name val="Arial"/>
      <family val="2"/>
      <charset val="1"/>
    </font>
    <font>
      <sz val="11"/>
      <color indexed="8"/>
      <name val="Arial"/>
      <family val="2"/>
      <charset val="1"/>
    </font>
    <font>
      <sz val="8"/>
      <color indexed="8"/>
      <name val="Arial"/>
      <family val="2"/>
      <charset val="1"/>
    </font>
    <font>
      <sz val="11"/>
      <color indexed="63"/>
      <name val="Calibri"/>
      <family val="2"/>
      <charset val="1"/>
    </font>
    <font>
      <b/>
      <sz val="16"/>
      <name val="Arial"/>
      <family val="2"/>
    </font>
    <font>
      <b/>
      <sz val="9"/>
      <color indexed="10"/>
      <name val="Tahoma"/>
      <family val="2"/>
    </font>
    <font>
      <sz val="9"/>
      <color indexed="10"/>
      <name val="Tahoma"/>
      <family val="2"/>
    </font>
    <font>
      <b/>
      <sz val="10"/>
      <name val="Arial"/>
      <family val="2"/>
      <charset val="1"/>
    </font>
    <font>
      <b/>
      <sz val="9"/>
      <color indexed="22"/>
      <name val="Arial"/>
      <family val="2"/>
    </font>
    <font>
      <sz val="9"/>
      <color indexed="9"/>
      <name val="Arial"/>
      <family val="2"/>
    </font>
    <font>
      <sz val="9"/>
      <color indexed="22"/>
      <name val="Arial"/>
      <family val="2"/>
    </font>
    <font>
      <sz val="9"/>
      <color indexed="63"/>
      <name val="Arial"/>
      <family val="2"/>
    </font>
    <font>
      <b/>
      <sz val="9"/>
      <color indexed="63"/>
      <name val="Arial"/>
      <family val="2"/>
    </font>
    <font>
      <b/>
      <sz val="8"/>
      <color indexed="8"/>
      <name val="Arial"/>
      <family val="2"/>
      <charset val="1"/>
    </font>
    <font>
      <sz val="11"/>
      <color indexed="9"/>
      <name val="Arial"/>
      <family val="2"/>
      <charset val="1"/>
    </font>
    <font>
      <sz val="7"/>
      <color indexed="8"/>
      <name val="Arial"/>
      <family val="2"/>
      <charset val="1"/>
    </font>
    <font>
      <b/>
      <sz val="10"/>
      <color indexed="63"/>
      <name val="Arial"/>
      <family val="2"/>
    </font>
    <font>
      <sz val="8"/>
      <name val="Tahoma"/>
      <family val="2"/>
    </font>
    <font>
      <sz val="8"/>
      <color indexed="8"/>
      <name val="Arial"/>
      <family val="2"/>
    </font>
    <font>
      <sz val="10"/>
      <color indexed="22"/>
      <name val="Arial"/>
      <family val="2"/>
    </font>
    <font>
      <b/>
      <sz val="11"/>
      <name val="Arial"/>
      <family val="2"/>
      <charset val="1"/>
    </font>
    <font>
      <b/>
      <sz val="10"/>
      <name val="Arial"/>
      <family val="2"/>
    </font>
    <font>
      <b/>
      <sz val="10"/>
      <color indexed="17"/>
      <name val="Arial"/>
      <family val="2"/>
    </font>
    <font>
      <b/>
      <sz val="9"/>
      <color indexed="81"/>
      <name val="Tahoma"/>
      <family val="2"/>
    </font>
    <font>
      <b/>
      <sz val="9"/>
      <color indexed="17"/>
      <name val="Arial"/>
      <family val="2"/>
    </font>
    <font>
      <sz val="11"/>
      <name val="Calibri"/>
      <family val="2"/>
      <charset val="1"/>
    </font>
    <font>
      <sz val="16"/>
      <name val="Arial"/>
      <family val="2"/>
    </font>
    <font>
      <b/>
      <sz val="8"/>
      <name val="ＭＳ Ｐゴシック"/>
      <family val="3"/>
      <charset val="128"/>
    </font>
    <font>
      <sz val="11"/>
      <name val="Arial"/>
      <family val="2"/>
    </font>
    <font>
      <sz val="11"/>
      <color indexed="8"/>
      <name val="Arial"/>
      <family val="2"/>
    </font>
    <font>
      <sz val="11"/>
      <color indexed="9"/>
      <name val="Arial"/>
      <family val="2"/>
    </font>
    <font>
      <sz val="11"/>
      <color indexed="63"/>
      <name val="Arial"/>
      <family val="2"/>
    </font>
    <font>
      <b/>
      <sz val="11"/>
      <color indexed="8"/>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sz val="11"/>
      <color theme="1"/>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1"/>
      <color theme="10"/>
      <name val="Calibri"/>
      <family val="2"/>
    </font>
    <font>
      <sz val="10"/>
      <color rgb="FF000000"/>
      <name val="Arial"/>
      <family val="2"/>
    </font>
    <font>
      <sz val="11"/>
      <color rgb="FF000000"/>
      <name val="Calibri"/>
      <family val="2"/>
    </font>
    <font>
      <u/>
      <sz val="11"/>
      <color rgb="FF0000FF"/>
      <name val="Arial"/>
      <family val="2"/>
    </font>
    <font>
      <u/>
      <sz val="11"/>
      <color rgb="FF0000FF"/>
      <name val="Arial"/>
      <family val="2"/>
      <charset val="1"/>
    </font>
    <font>
      <sz val="11"/>
      <color rgb="FF000000"/>
      <name val="Arial"/>
      <family val="2"/>
      <charset val="1"/>
    </font>
    <font>
      <sz val="12"/>
      <color theme="1"/>
      <name val="Calibri"/>
      <family val="2"/>
      <scheme val="minor"/>
    </font>
    <font>
      <sz val="12"/>
      <color theme="1"/>
      <name val="Arial"/>
      <family val="2"/>
    </font>
    <font>
      <sz val="12"/>
      <name val="Calibri"/>
      <family val="2"/>
      <scheme val="minor"/>
    </font>
    <font>
      <sz val="10"/>
      <color theme="1"/>
      <name val="Arial"/>
      <family val="2"/>
    </font>
    <font>
      <b/>
      <sz val="10"/>
      <color rgb="FF000000"/>
      <name val="Arial"/>
      <family val="2"/>
    </font>
    <font>
      <b/>
      <sz val="9"/>
      <color theme="3"/>
      <name val="Arial"/>
      <family val="2"/>
      <charset val="1"/>
    </font>
    <font>
      <sz val="12"/>
      <color rgb="FFFF0000"/>
      <name val="Calibri"/>
      <family val="2"/>
    </font>
    <font>
      <sz val="8"/>
      <color rgb="FF000000"/>
      <name val="Arial"/>
      <family val="2"/>
      <charset val="1"/>
    </font>
    <font>
      <sz val="11"/>
      <name val="Calibri"/>
      <family val="2"/>
      <scheme val="minor"/>
    </font>
    <font>
      <b/>
      <sz val="11"/>
      <name val="Calibri"/>
      <family val="2"/>
      <scheme val="minor"/>
    </font>
    <font>
      <sz val="8"/>
      <color rgb="FF0000FF"/>
      <name val="Tahoma"/>
      <family val="2"/>
    </font>
    <font>
      <b/>
      <sz val="9"/>
      <color theme="0"/>
      <name val="Arial"/>
      <family val="2"/>
    </font>
    <font>
      <b/>
      <sz val="12"/>
      <color rgb="FFFF0000"/>
      <name val="Arial"/>
      <family val="2"/>
    </font>
    <font>
      <b/>
      <u/>
      <sz val="9"/>
      <color rgb="FF00A432"/>
      <name val="Arial"/>
      <family val="2"/>
    </font>
    <font>
      <b/>
      <sz val="11"/>
      <color rgb="FF0070C0"/>
      <name val="Arial"/>
      <family val="2"/>
    </font>
    <font>
      <b/>
      <u/>
      <sz val="11"/>
      <color rgb="FF00A432"/>
      <name val="Arial"/>
      <family val="2"/>
    </font>
    <font>
      <b/>
      <sz val="12"/>
      <color theme="0"/>
      <name val="Arial"/>
      <family val="2"/>
    </font>
    <font>
      <sz val="10"/>
      <color theme="0"/>
      <name val="Arial"/>
      <family val="2"/>
    </font>
    <font>
      <b/>
      <u/>
      <sz val="9"/>
      <color rgb="FF00B050"/>
      <name val="Arial"/>
      <family val="2"/>
    </font>
    <font>
      <sz val="9"/>
      <color theme="1"/>
      <name val="Arial"/>
      <family val="2"/>
    </font>
    <font>
      <b/>
      <sz val="9"/>
      <color theme="1"/>
      <name val="Arial"/>
      <family val="2"/>
      <charset val="1"/>
    </font>
    <font>
      <sz val="9"/>
      <color theme="1"/>
      <name val="Arial"/>
      <family val="2"/>
      <charset val="1"/>
    </font>
    <font>
      <sz val="10"/>
      <color theme="1"/>
      <name val="Arial"/>
      <family val="2"/>
      <charset val="1"/>
    </font>
    <font>
      <sz val="8"/>
      <color theme="1"/>
      <name val="Arial"/>
      <family val="2"/>
      <charset val="1"/>
    </font>
    <font>
      <b/>
      <sz val="11"/>
      <color theme="0"/>
      <name val="Arial"/>
      <family val="2"/>
    </font>
    <font>
      <sz val="10"/>
      <color rgb="FF263238"/>
      <name val="Arial"/>
      <family val="2"/>
    </font>
    <font>
      <u/>
      <sz val="12"/>
      <color indexed="12"/>
      <name val="Calibri"/>
      <family val="2"/>
      <scheme val="minor"/>
    </font>
    <font>
      <sz val="11"/>
      <color theme="0"/>
      <name val="Arial"/>
      <family val="2"/>
    </font>
    <font>
      <b/>
      <sz val="9"/>
      <color theme="1"/>
      <name val="Arial"/>
      <family val="2"/>
    </font>
    <font>
      <b/>
      <sz val="12"/>
      <color theme="3" tint="0.39997558519241921"/>
      <name val="Arial"/>
      <family val="2"/>
    </font>
    <font>
      <b/>
      <sz val="9"/>
      <color theme="3"/>
      <name val="Arial"/>
      <family val="2"/>
    </font>
    <font>
      <sz val="9"/>
      <color theme="0"/>
      <name val="Arial"/>
      <family val="2"/>
    </font>
    <font>
      <sz val="8"/>
      <color theme="0"/>
      <name val="ＭＳ Ｐゴシック"/>
      <family val="3"/>
      <charset val="128"/>
    </font>
    <font>
      <sz val="10"/>
      <color theme="1" tint="0.249977111117893"/>
      <name val="Arial"/>
      <family val="2"/>
    </font>
    <font>
      <sz val="10"/>
      <color theme="1" tint="0.14999847407452621"/>
      <name val="Arial"/>
      <family val="2"/>
    </font>
    <font>
      <b/>
      <sz val="9"/>
      <color theme="1" tint="0.14999847407452621"/>
      <name val="Arial"/>
      <family val="2"/>
    </font>
    <font>
      <sz val="9"/>
      <color indexed="8"/>
      <name val="Arial"/>
      <family val="2"/>
    </font>
    <font>
      <b/>
      <sz val="9"/>
      <color theme="1" tint="0.14999847407452621"/>
      <name val="Arial"/>
      <family val="2"/>
      <charset val="1"/>
    </font>
    <font>
      <sz val="9"/>
      <color indexed="8"/>
      <name val="Arial"/>
      <family val="2"/>
      <charset val="1"/>
    </font>
    <font>
      <sz val="9"/>
      <color theme="1" tint="0.14999847407452621"/>
      <name val="Arial"/>
      <family val="2"/>
    </font>
    <font>
      <sz val="9"/>
      <color theme="1" tint="0.249977111117893"/>
      <name val="Arial"/>
      <family val="2"/>
    </font>
    <font>
      <b/>
      <sz val="14"/>
      <name val="Arial"/>
      <family val="2"/>
    </font>
  </fonts>
  <fills count="60">
    <fill>
      <patternFill patternType="none"/>
    </fill>
    <fill>
      <patternFill patternType="gray125"/>
    </fill>
    <fill>
      <patternFill patternType="solid">
        <fgColor indexed="30"/>
        <bgColor indexed="21"/>
      </patternFill>
    </fill>
    <fill>
      <patternFill patternType="solid">
        <fgColor indexed="8"/>
        <bgColor indexed="64"/>
      </patternFill>
    </fill>
    <fill>
      <patternFill patternType="solid">
        <fgColor indexed="9"/>
        <bgColor indexed="26"/>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tint="-0.14996795556505021"/>
        <bgColor indexed="64"/>
      </patternFill>
    </fill>
    <fill>
      <patternFill patternType="solid">
        <fgColor theme="0"/>
        <bgColor indexed="44"/>
      </patternFill>
    </fill>
    <fill>
      <patternFill patternType="solid">
        <fgColor theme="0"/>
        <bgColor indexed="31"/>
      </patternFill>
    </fill>
    <fill>
      <patternFill patternType="solid">
        <fgColor theme="0" tint="-0.14999847407452621"/>
        <bgColor indexed="31"/>
      </patternFill>
    </fill>
    <fill>
      <patternFill patternType="solid">
        <fgColor rgb="FFFFFF00"/>
        <bgColor indexed="64"/>
      </patternFill>
    </fill>
    <fill>
      <patternFill patternType="solid">
        <fgColor theme="0" tint="-0.14999847407452621"/>
        <bgColor indexed="64"/>
      </patternFill>
    </fill>
    <fill>
      <patternFill patternType="solid">
        <fgColor theme="0" tint="-0.14999847407452621"/>
        <bgColor indexed="55"/>
      </patternFill>
    </fill>
    <fill>
      <patternFill patternType="solid">
        <fgColor rgb="FFFFFFFF"/>
        <bgColor indexed="64"/>
      </patternFill>
    </fill>
    <fill>
      <patternFill patternType="solid">
        <fgColor rgb="FFFAFAFA"/>
        <bgColor indexed="64"/>
      </patternFill>
    </fill>
    <fill>
      <patternFill patternType="solid">
        <fgColor rgb="FF00A432"/>
        <bgColor indexed="64"/>
      </patternFill>
    </fill>
    <fill>
      <patternFill patternType="solid">
        <fgColor rgb="FFFF9929"/>
        <bgColor indexed="64"/>
      </patternFill>
    </fill>
    <fill>
      <patternFill patternType="solid">
        <fgColor rgb="FFC00000"/>
        <bgColor indexed="64"/>
      </patternFill>
    </fill>
    <fill>
      <patternFill patternType="solid">
        <fgColor theme="0" tint="-0.249977111117893"/>
        <bgColor indexed="64"/>
      </patternFill>
    </fill>
    <fill>
      <patternFill patternType="solid">
        <fgColor theme="0"/>
        <bgColor indexed="26"/>
      </patternFill>
    </fill>
    <fill>
      <patternFill patternType="solid">
        <fgColor theme="0" tint="-4.9989318521683403E-2"/>
        <bgColor indexed="64"/>
      </patternFill>
    </fill>
    <fill>
      <patternFill patternType="solid">
        <fgColor theme="0" tint="-4.9989318521683403E-2"/>
        <bgColor indexed="44"/>
      </patternFill>
    </fill>
    <fill>
      <patternFill patternType="solid">
        <fgColor rgb="FF92D050"/>
        <bgColor indexed="64"/>
      </patternFill>
    </fill>
    <fill>
      <patternFill patternType="solid">
        <fgColor theme="8" tint="0.59999389629810485"/>
        <bgColor indexed="64"/>
      </patternFill>
    </fill>
    <fill>
      <patternFill patternType="solid">
        <fgColor rgb="FFFF0066"/>
        <bgColor indexed="64"/>
      </patternFill>
    </fill>
    <fill>
      <patternFill patternType="solid">
        <fgColor rgb="FFFF3399"/>
        <bgColor indexed="64"/>
      </patternFill>
    </fill>
    <fill>
      <patternFill patternType="solid">
        <fgColor rgb="FF00A432"/>
        <bgColor indexed="23"/>
      </patternFill>
    </fill>
    <fill>
      <patternFill patternType="solid">
        <fgColor theme="0"/>
        <bgColor rgb="FF10243E"/>
      </patternFill>
    </fill>
    <fill>
      <patternFill patternType="solid">
        <fgColor rgb="FF00B0F0"/>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8"/>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59"/>
      </right>
      <top/>
      <bottom/>
      <diagonal/>
    </border>
    <border>
      <left style="thin">
        <color indexed="64"/>
      </left>
      <right style="thin">
        <color indexed="8"/>
      </right>
      <top/>
      <bottom style="thin">
        <color indexed="64"/>
      </bottom>
      <diagonal/>
    </border>
    <border>
      <left/>
      <right/>
      <top style="thin">
        <color indexed="59"/>
      </top>
      <bottom/>
      <diagonal/>
    </border>
    <border>
      <left style="thin">
        <color indexed="64"/>
      </left>
      <right style="thin">
        <color indexed="8"/>
      </right>
      <top/>
      <bottom/>
      <diagonal/>
    </border>
    <border diagonalUp="1" diagonalDown="1">
      <left style="thin">
        <color indexed="8"/>
      </left>
      <right style="thin">
        <color indexed="8"/>
      </right>
      <top style="thin">
        <color indexed="8"/>
      </top>
      <bottom style="thin">
        <color indexed="64"/>
      </bottom>
      <diagonal style="thin">
        <color indexed="8"/>
      </diagonal>
    </border>
    <border>
      <left style="thin">
        <color indexed="8"/>
      </left>
      <right style="thin">
        <color indexed="59"/>
      </right>
      <top/>
      <bottom style="thin">
        <color indexed="8"/>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8"/>
      </left>
      <right/>
      <top style="thin">
        <color indexed="64"/>
      </top>
      <bottom/>
      <diagonal/>
    </border>
    <border>
      <left style="thin">
        <color indexed="8"/>
      </left>
      <right style="thin">
        <color indexed="64"/>
      </right>
      <top style="thin">
        <color indexed="8"/>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59"/>
      </bottom>
      <diagonal/>
    </border>
    <border>
      <left/>
      <right/>
      <top/>
      <bottom style="thin">
        <color indexed="59"/>
      </bottom>
      <diagonal/>
    </border>
    <border>
      <left/>
      <right style="thin">
        <color indexed="64"/>
      </right>
      <top style="thin">
        <color indexed="64"/>
      </top>
      <bottom style="thin">
        <color indexed="59"/>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indexed="64"/>
      </right>
      <top/>
      <bottom style="thin">
        <color rgb="FF000000"/>
      </bottom>
      <diagonal/>
    </border>
    <border>
      <left/>
      <right/>
      <top style="thin">
        <color rgb="FF000000"/>
      </top>
      <bottom style="thin">
        <color indexed="64"/>
      </bottom>
      <diagonal/>
    </border>
  </borders>
  <cellStyleXfs count="482">
    <xf numFmtId="0" fontId="0" fillId="0" borderId="0" applyNumberFormat="0" applyFill="0" applyBorder="0">
      <alignment vertical="center"/>
    </xf>
    <xf numFmtId="0" fontId="6" fillId="0" borderId="0">
      <alignment vertical="center"/>
    </xf>
    <xf numFmtId="0" fontId="80" fillId="13" borderId="0" applyNumberFormat="0" applyBorder="0" applyAlignment="0" applyProtection="0"/>
    <xf numFmtId="0" fontId="80" fillId="13" borderId="0" applyNumberFormat="0" applyBorder="0" applyAlignment="0" applyProtection="0"/>
    <xf numFmtId="0" fontId="80" fillId="13" borderId="0" applyNumberFormat="0" applyBorder="0" applyAlignment="0" applyProtection="0"/>
    <xf numFmtId="0" fontId="80" fillId="13" borderId="0" applyNumberFormat="0" applyBorder="0" applyAlignment="0" applyProtection="0"/>
    <xf numFmtId="0" fontId="80" fillId="13" borderId="0" applyNumberFormat="0" applyBorder="0" applyAlignment="0" applyProtection="0"/>
    <xf numFmtId="0" fontId="80" fillId="13" borderId="0" applyNumberFormat="0" applyBorder="0" applyAlignment="0" applyProtection="0"/>
    <xf numFmtId="0" fontId="80" fillId="13" borderId="0" applyNumberFormat="0" applyBorder="0" applyAlignment="0" applyProtection="0"/>
    <xf numFmtId="0" fontId="80" fillId="13" borderId="0" applyNumberFormat="0" applyBorder="0" applyAlignment="0" applyProtection="0"/>
    <xf numFmtId="0" fontId="80" fillId="13" borderId="0" applyNumberFormat="0" applyBorder="0" applyAlignment="0" applyProtection="0"/>
    <xf numFmtId="0" fontId="80" fillId="13" borderId="0" applyNumberFormat="0" applyBorder="0" applyAlignment="0" applyProtection="0"/>
    <xf numFmtId="0" fontId="80" fillId="13" borderId="0" applyNumberFormat="0" applyBorder="0" applyAlignment="0" applyProtection="0"/>
    <xf numFmtId="0" fontId="80" fillId="13" borderId="0" applyNumberFormat="0" applyBorder="0" applyAlignment="0" applyProtection="0"/>
    <xf numFmtId="0" fontId="80" fillId="13" borderId="0" applyNumberFormat="0" applyBorder="0" applyAlignment="0" applyProtection="0"/>
    <xf numFmtId="0" fontId="80" fillId="13" borderId="0" applyNumberFormat="0" applyBorder="0" applyAlignment="0" applyProtection="0"/>
    <xf numFmtId="0" fontId="80" fillId="13" borderId="0" applyNumberFormat="0" applyBorder="0" applyAlignment="0" applyProtection="0"/>
    <xf numFmtId="0" fontId="80" fillId="13" borderId="0" applyNumberFormat="0" applyBorder="0" applyAlignment="0" applyProtection="0"/>
    <xf numFmtId="0" fontId="80" fillId="13" borderId="0" applyNumberFormat="0" applyBorder="0" applyAlignment="0" applyProtection="0"/>
    <xf numFmtId="0" fontId="80" fillId="13" borderId="0" applyNumberFormat="0" applyBorder="0" applyAlignment="0" applyProtection="0"/>
    <xf numFmtId="0" fontId="80" fillId="13" borderId="0" applyNumberFormat="0" applyBorder="0" applyAlignment="0" applyProtection="0"/>
    <xf numFmtId="0" fontId="80" fillId="13" borderId="0" applyNumberFormat="0" applyBorder="0" applyAlignment="0" applyProtection="0"/>
    <xf numFmtId="0" fontId="80" fillId="17" borderId="0" applyNumberFormat="0" applyBorder="0" applyAlignment="0" applyProtection="0"/>
    <xf numFmtId="0" fontId="80" fillId="17" borderId="0" applyNumberFormat="0" applyBorder="0" applyAlignment="0" applyProtection="0"/>
    <xf numFmtId="0" fontId="80" fillId="17" borderId="0" applyNumberFormat="0" applyBorder="0" applyAlignment="0" applyProtection="0"/>
    <xf numFmtId="0" fontId="80" fillId="17" borderId="0" applyNumberFormat="0" applyBorder="0" applyAlignment="0" applyProtection="0"/>
    <xf numFmtId="0" fontId="80" fillId="17" borderId="0" applyNumberFormat="0" applyBorder="0" applyAlignment="0" applyProtection="0"/>
    <xf numFmtId="0" fontId="80" fillId="17" borderId="0" applyNumberFormat="0" applyBorder="0" applyAlignment="0" applyProtection="0"/>
    <xf numFmtId="0" fontId="80" fillId="17" borderId="0" applyNumberFormat="0" applyBorder="0" applyAlignment="0" applyProtection="0"/>
    <xf numFmtId="0" fontId="80" fillId="17" borderId="0" applyNumberFormat="0" applyBorder="0" applyAlignment="0" applyProtection="0"/>
    <xf numFmtId="0" fontId="80" fillId="17" borderId="0" applyNumberFormat="0" applyBorder="0" applyAlignment="0" applyProtection="0"/>
    <xf numFmtId="0" fontId="80" fillId="17" borderId="0" applyNumberFormat="0" applyBorder="0" applyAlignment="0" applyProtection="0"/>
    <xf numFmtId="0" fontId="80" fillId="17" borderId="0" applyNumberFormat="0" applyBorder="0" applyAlignment="0" applyProtection="0"/>
    <xf numFmtId="0" fontId="80" fillId="17" borderId="0" applyNumberFormat="0" applyBorder="0" applyAlignment="0" applyProtection="0"/>
    <xf numFmtId="0" fontId="80" fillId="17" borderId="0" applyNumberFormat="0" applyBorder="0" applyAlignment="0" applyProtection="0"/>
    <xf numFmtId="0" fontId="80" fillId="17" borderId="0" applyNumberFormat="0" applyBorder="0" applyAlignment="0" applyProtection="0"/>
    <xf numFmtId="0" fontId="80" fillId="17" borderId="0" applyNumberFormat="0" applyBorder="0" applyAlignment="0" applyProtection="0"/>
    <xf numFmtId="0" fontId="80" fillId="17" borderId="0" applyNumberFormat="0" applyBorder="0" applyAlignment="0" applyProtection="0"/>
    <xf numFmtId="0" fontId="80" fillId="17" borderId="0" applyNumberFormat="0" applyBorder="0" applyAlignment="0" applyProtection="0"/>
    <xf numFmtId="0" fontId="80" fillId="17" borderId="0" applyNumberFormat="0" applyBorder="0" applyAlignment="0" applyProtection="0"/>
    <xf numFmtId="0" fontId="80" fillId="17" borderId="0" applyNumberFormat="0" applyBorder="0" applyAlignment="0" applyProtection="0"/>
    <xf numFmtId="0" fontId="80" fillId="17" borderId="0" applyNumberFormat="0" applyBorder="0" applyAlignment="0" applyProtection="0"/>
    <xf numFmtId="0" fontId="80" fillId="21" borderId="0" applyNumberFormat="0" applyBorder="0" applyAlignment="0" applyProtection="0"/>
    <xf numFmtId="0" fontId="80" fillId="21" borderId="0" applyNumberFormat="0" applyBorder="0" applyAlignment="0" applyProtection="0"/>
    <xf numFmtId="0" fontId="80" fillId="21" borderId="0" applyNumberFormat="0" applyBorder="0" applyAlignment="0" applyProtection="0"/>
    <xf numFmtId="0" fontId="80" fillId="21" borderId="0" applyNumberFormat="0" applyBorder="0" applyAlignment="0" applyProtection="0"/>
    <xf numFmtId="0" fontId="80" fillId="21" borderId="0" applyNumberFormat="0" applyBorder="0" applyAlignment="0" applyProtection="0"/>
    <xf numFmtId="0" fontId="80" fillId="21" borderId="0" applyNumberFormat="0" applyBorder="0" applyAlignment="0" applyProtection="0"/>
    <xf numFmtId="0" fontId="80" fillId="21" borderId="0" applyNumberFormat="0" applyBorder="0" applyAlignment="0" applyProtection="0"/>
    <xf numFmtId="0" fontId="80" fillId="21" borderId="0" applyNumberFormat="0" applyBorder="0" applyAlignment="0" applyProtection="0"/>
    <xf numFmtId="0" fontId="80" fillId="21" borderId="0" applyNumberFormat="0" applyBorder="0" applyAlignment="0" applyProtection="0"/>
    <xf numFmtId="0" fontId="80" fillId="21" borderId="0" applyNumberFormat="0" applyBorder="0" applyAlignment="0" applyProtection="0"/>
    <xf numFmtId="0" fontId="80" fillId="21" borderId="0" applyNumberFormat="0" applyBorder="0" applyAlignment="0" applyProtection="0"/>
    <xf numFmtId="0" fontId="80" fillId="21" borderId="0" applyNumberFormat="0" applyBorder="0" applyAlignment="0" applyProtection="0"/>
    <xf numFmtId="0" fontId="80" fillId="21" borderId="0" applyNumberFormat="0" applyBorder="0" applyAlignment="0" applyProtection="0"/>
    <xf numFmtId="0" fontId="80" fillId="21" borderId="0" applyNumberFormat="0" applyBorder="0" applyAlignment="0" applyProtection="0"/>
    <xf numFmtId="0" fontId="80" fillId="21" borderId="0" applyNumberFormat="0" applyBorder="0" applyAlignment="0" applyProtection="0"/>
    <xf numFmtId="0" fontId="80" fillId="21" borderId="0" applyNumberFormat="0" applyBorder="0" applyAlignment="0" applyProtection="0"/>
    <xf numFmtId="0" fontId="80" fillId="21" borderId="0" applyNumberFormat="0" applyBorder="0" applyAlignment="0" applyProtection="0"/>
    <xf numFmtId="0" fontId="80" fillId="21" borderId="0" applyNumberFormat="0" applyBorder="0" applyAlignment="0" applyProtection="0"/>
    <xf numFmtId="0" fontId="80" fillId="21" borderId="0" applyNumberFormat="0" applyBorder="0" applyAlignment="0" applyProtection="0"/>
    <xf numFmtId="0" fontId="80" fillId="21" borderId="0" applyNumberFormat="0" applyBorder="0" applyAlignment="0" applyProtection="0"/>
    <xf numFmtId="0" fontId="80" fillId="25" borderId="0" applyNumberFormat="0" applyBorder="0" applyAlignment="0" applyProtection="0"/>
    <xf numFmtId="0" fontId="80" fillId="25" borderId="0" applyNumberFormat="0" applyBorder="0" applyAlignment="0" applyProtection="0"/>
    <xf numFmtId="0" fontId="80" fillId="25" borderId="0" applyNumberFormat="0" applyBorder="0" applyAlignment="0" applyProtection="0"/>
    <xf numFmtId="0" fontId="80" fillId="25" borderId="0" applyNumberFormat="0" applyBorder="0" applyAlignment="0" applyProtection="0"/>
    <xf numFmtId="0" fontId="80" fillId="25" borderId="0" applyNumberFormat="0" applyBorder="0" applyAlignment="0" applyProtection="0"/>
    <xf numFmtId="0" fontId="80" fillId="25" borderId="0" applyNumberFormat="0" applyBorder="0" applyAlignment="0" applyProtection="0"/>
    <xf numFmtId="0" fontId="80" fillId="25" borderId="0" applyNumberFormat="0" applyBorder="0" applyAlignment="0" applyProtection="0"/>
    <xf numFmtId="0" fontId="80" fillId="25" borderId="0" applyNumberFormat="0" applyBorder="0" applyAlignment="0" applyProtection="0"/>
    <xf numFmtId="0" fontId="80" fillId="25" borderId="0" applyNumberFormat="0" applyBorder="0" applyAlignment="0" applyProtection="0"/>
    <xf numFmtId="0" fontId="80" fillId="25" borderId="0" applyNumberFormat="0" applyBorder="0" applyAlignment="0" applyProtection="0"/>
    <xf numFmtId="0" fontId="80" fillId="25" borderId="0" applyNumberFormat="0" applyBorder="0" applyAlignment="0" applyProtection="0"/>
    <xf numFmtId="0" fontId="80" fillId="25" borderId="0" applyNumberFormat="0" applyBorder="0" applyAlignment="0" applyProtection="0"/>
    <xf numFmtId="0" fontId="80" fillId="25" borderId="0" applyNumberFormat="0" applyBorder="0" applyAlignment="0" applyProtection="0"/>
    <xf numFmtId="0" fontId="80" fillId="25" borderId="0" applyNumberFormat="0" applyBorder="0" applyAlignment="0" applyProtection="0"/>
    <xf numFmtId="0" fontId="80" fillId="25" borderId="0" applyNumberFormat="0" applyBorder="0" applyAlignment="0" applyProtection="0"/>
    <xf numFmtId="0" fontId="80" fillId="25" borderId="0" applyNumberFormat="0" applyBorder="0" applyAlignment="0" applyProtection="0"/>
    <xf numFmtId="0" fontId="80" fillId="25" borderId="0" applyNumberFormat="0" applyBorder="0" applyAlignment="0" applyProtection="0"/>
    <xf numFmtId="0" fontId="80" fillId="25" borderId="0" applyNumberFormat="0" applyBorder="0" applyAlignment="0" applyProtection="0"/>
    <xf numFmtId="0" fontId="80" fillId="25" borderId="0" applyNumberFormat="0" applyBorder="0" applyAlignment="0" applyProtection="0"/>
    <xf numFmtId="0" fontId="80" fillId="25" borderId="0" applyNumberFormat="0" applyBorder="0" applyAlignment="0" applyProtection="0"/>
    <xf numFmtId="0" fontId="80" fillId="29" borderId="0" applyNumberFormat="0" applyBorder="0" applyAlignment="0" applyProtection="0"/>
    <xf numFmtId="0" fontId="80" fillId="29" borderId="0" applyNumberFormat="0" applyBorder="0" applyAlignment="0" applyProtection="0"/>
    <xf numFmtId="0" fontId="80" fillId="29" borderId="0" applyNumberFormat="0" applyBorder="0" applyAlignment="0" applyProtection="0"/>
    <xf numFmtId="0" fontId="80" fillId="29" borderId="0" applyNumberFormat="0" applyBorder="0" applyAlignment="0" applyProtection="0"/>
    <xf numFmtId="0" fontId="80" fillId="29" borderId="0" applyNumberFormat="0" applyBorder="0" applyAlignment="0" applyProtection="0"/>
    <xf numFmtId="0" fontId="80" fillId="29" borderId="0" applyNumberFormat="0" applyBorder="0" applyAlignment="0" applyProtection="0"/>
    <xf numFmtId="0" fontId="80" fillId="29" borderId="0" applyNumberFormat="0" applyBorder="0" applyAlignment="0" applyProtection="0"/>
    <xf numFmtId="0" fontId="80" fillId="29" borderId="0" applyNumberFormat="0" applyBorder="0" applyAlignment="0" applyProtection="0"/>
    <xf numFmtId="0" fontId="80" fillId="29" borderId="0" applyNumberFormat="0" applyBorder="0" applyAlignment="0" applyProtection="0"/>
    <xf numFmtId="0" fontId="80" fillId="29" borderId="0" applyNumberFormat="0" applyBorder="0" applyAlignment="0" applyProtection="0"/>
    <xf numFmtId="0" fontId="80" fillId="29" borderId="0" applyNumberFormat="0" applyBorder="0" applyAlignment="0" applyProtection="0"/>
    <xf numFmtId="0" fontId="80" fillId="29" borderId="0" applyNumberFormat="0" applyBorder="0" applyAlignment="0" applyProtection="0"/>
    <xf numFmtId="0" fontId="80" fillId="29" borderId="0" applyNumberFormat="0" applyBorder="0" applyAlignment="0" applyProtection="0"/>
    <xf numFmtId="0" fontId="80" fillId="29" borderId="0" applyNumberFormat="0" applyBorder="0" applyAlignment="0" applyProtection="0"/>
    <xf numFmtId="0" fontId="80" fillId="29" borderId="0" applyNumberFormat="0" applyBorder="0" applyAlignment="0" applyProtection="0"/>
    <xf numFmtId="0" fontId="80" fillId="29" borderId="0" applyNumberFormat="0" applyBorder="0" applyAlignment="0" applyProtection="0"/>
    <xf numFmtId="0" fontId="80" fillId="29" borderId="0" applyNumberFormat="0" applyBorder="0" applyAlignment="0" applyProtection="0"/>
    <xf numFmtId="0" fontId="80" fillId="29" borderId="0" applyNumberFormat="0" applyBorder="0" applyAlignment="0" applyProtection="0"/>
    <xf numFmtId="0" fontId="80" fillId="29" borderId="0" applyNumberFormat="0" applyBorder="0" applyAlignment="0" applyProtection="0"/>
    <xf numFmtId="0" fontId="80" fillId="29" borderId="0" applyNumberFormat="0" applyBorder="0" applyAlignment="0" applyProtection="0"/>
    <xf numFmtId="0" fontId="80" fillId="33" borderId="0" applyNumberFormat="0" applyBorder="0" applyAlignment="0" applyProtection="0"/>
    <xf numFmtId="0" fontId="80" fillId="33" borderId="0" applyNumberFormat="0" applyBorder="0" applyAlignment="0" applyProtection="0"/>
    <xf numFmtId="0" fontId="80" fillId="33" borderId="0" applyNumberFormat="0" applyBorder="0" applyAlignment="0" applyProtection="0"/>
    <xf numFmtId="0" fontId="80" fillId="33" borderId="0" applyNumberFormat="0" applyBorder="0" applyAlignment="0" applyProtection="0"/>
    <xf numFmtId="0" fontId="80" fillId="33" borderId="0" applyNumberFormat="0" applyBorder="0" applyAlignment="0" applyProtection="0"/>
    <xf numFmtId="0" fontId="80" fillId="33" borderId="0" applyNumberFormat="0" applyBorder="0" applyAlignment="0" applyProtection="0"/>
    <xf numFmtId="0" fontId="80" fillId="33" borderId="0" applyNumberFormat="0" applyBorder="0" applyAlignment="0" applyProtection="0"/>
    <xf numFmtId="0" fontId="80" fillId="33" borderId="0" applyNumberFormat="0" applyBorder="0" applyAlignment="0" applyProtection="0"/>
    <xf numFmtId="0" fontId="80" fillId="33" borderId="0" applyNumberFormat="0" applyBorder="0" applyAlignment="0" applyProtection="0"/>
    <xf numFmtId="0" fontId="80" fillId="33" borderId="0" applyNumberFormat="0" applyBorder="0" applyAlignment="0" applyProtection="0"/>
    <xf numFmtId="0" fontId="80" fillId="33" borderId="0" applyNumberFormat="0" applyBorder="0" applyAlignment="0" applyProtection="0"/>
    <xf numFmtId="0" fontId="80" fillId="33" borderId="0" applyNumberFormat="0" applyBorder="0" applyAlignment="0" applyProtection="0"/>
    <xf numFmtId="0" fontId="80" fillId="33" borderId="0" applyNumberFormat="0" applyBorder="0" applyAlignment="0" applyProtection="0"/>
    <xf numFmtId="0" fontId="80" fillId="33" borderId="0" applyNumberFormat="0" applyBorder="0" applyAlignment="0" applyProtection="0"/>
    <xf numFmtId="0" fontId="80" fillId="33" borderId="0" applyNumberFormat="0" applyBorder="0" applyAlignment="0" applyProtection="0"/>
    <xf numFmtId="0" fontId="80" fillId="33" borderId="0" applyNumberFormat="0" applyBorder="0" applyAlignment="0" applyProtection="0"/>
    <xf numFmtId="0" fontId="80" fillId="33" borderId="0" applyNumberFormat="0" applyBorder="0" applyAlignment="0" applyProtection="0"/>
    <xf numFmtId="0" fontId="80" fillId="33" borderId="0" applyNumberFormat="0" applyBorder="0" applyAlignment="0" applyProtection="0"/>
    <xf numFmtId="0" fontId="80" fillId="33" borderId="0" applyNumberFormat="0" applyBorder="0" applyAlignment="0" applyProtection="0"/>
    <xf numFmtId="0" fontId="80" fillId="33" borderId="0" applyNumberFormat="0" applyBorder="0" applyAlignment="0" applyProtection="0"/>
    <xf numFmtId="0" fontId="80" fillId="14" borderId="0" applyNumberFormat="0" applyBorder="0" applyAlignment="0" applyProtection="0"/>
    <xf numFmtId="0" fontId="80" fillId="14" borderId="0" applyNumberFormat="0" applyBorder="0" applyAlignment="0" applyProtection="0"/>
    <xf numFmtId="0" fontId="80" fillId="14" borderId="0" applyNumberFormat="0" applyBorder="0" applyAlignment="0" applyProtection="0"/>
    <xf numFmtId="0" fontId="80" fillId="14" borderId="0" applyNumberFormat="0" applyBorder="0" applyAlignment="0" applyProtection="0"/>
    <xf numFmtId="0" fontId="80" fillId="14" borderId="0" applyNumberFormat="0" applyBorder="0" applyAlignment="0" applyProtection="0"/>
    <xf numFmtId="0" fontId="80" fillId="14" borderId="0" applyNumberFormat="0" applyBorder="0" applyAlignment="0" applyProtection="0"/>
    <xf numFmtId="0" fontId="80" fillId="14" borderId="0" applyNumberFormat="0" applyBorder="0" applyAlignment="0" applyProtection="0"/>
    <xf numFmtId="0" fontId="80" fillId="14" borderId="0" applyNumberFormat="0" applyBorder="0" applyAlignment="0" applyProtection="0"/>
    <xf numFmtId="0" fontId="80" fillId="14" borderId="0" applyNumberFormat="0" applyBorder="0" applyAlignment="0" applyProtection="0"/>
    <xf numFmtId="0" fontId="80" fillId="14" borderId="0" applyNumberFormat="0" applyBorder="0" applyAlignment="0" applyProtection="0"/>
    <xf numFmtId="0" fontId="80" fillId="14" borderId="0" applyNumberFormat="0" applyBorder="0" applyAlignment="0" applyProtection="0"/>
    <xf numFmtId="0" fontId="80" fillId="14" borderId="0" applyNumberFormat="0" applyBorder="0" applyAlignment="0" applyProtection="0"/>
    <xf numFmtId="0" fontId="80" fillId="14" borderId="0" applyNumberFormat="0" applyBorder="0" applyAlignment="0" applyProtection="0"/>
    <xf numFmtId="0" fontId="80" fillId="14" borderId="0" applyNumberFormat="0" applyBorder="0" applyAlignment="0" applyProtection="0"/>
    <xf numFmtId="0" fontId="80" fillId="14" borderId="0" applyNumberFormat="0" applyBorder="0" applyAlignment="0" applyProtection="0"/>
    <xf numFmtId="0" fontId="80" fillId="14" borderId="0" applyNumberFormat="0" applyBorder="0" applyAlignment="0" applyProtection="0"/>
    <xf numFmtId="0" fontId="80" fillId="14" borderId="0" applyNumberFormat="0" applyBorder="0" applyAlignment="0" applyProtection="0"/>
    <xf numFmtId="0" fontId="80" fillId="14" borderId="0" applyNumberFormat="0" applyBorder="0" applyAlignment="0" applyProtection="0"/>
    <xf numFmtId="0" fontId="80" fillId="14" borderId="0" applyNumberFormat="0" applyBorder="0" applyAlignment="0" applyProtection="0"/>
    <xf numFmtId="0" fontId="80" fillId="14"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22" borderId="0" applyNumberFormat="0" applyBorder="0" applyAlignment="0" applyProtection="0"/>
    <xf numFmtId="0" fontId="80" fillId="22" borderId="0" applyNumberFormat="0" applyBorder="0" applyAlignment="0" applyProtection="0"/>
    <xf numFmtId="0" fontId="80" fillId="22" borderId="0" applyNumberFormat="0" applyBorder="0" applyAlignment="0" applyProtection="0"/>
    <xf numFmtId="0" fontId="80" fillId="22" borderId="0" applyNumberFormat="0" applyBorder="0" applyAlignment="0" applyProtection="0"/>
    <xf numFmtId="0" fontId="80" fillId="22" borderId="0" applyNumberFormat="0" applyBorder="0" applyAlignment="0" applyProtection="0"/>
    <xf numFmtId="0" fontId="80" fillId="22" borderId="0" applyNumberFormat="0" applyBorder="0" applyAlignment="0" applyProtection="0"/>
    <xf numFmtId="0" fontId="80" fillId="22" borderId="0" applyNumberFormat="0" applyBorder="0" applyAlignment="0" applyProtection="0"/>
    <xf numFmtId="0" fontId="80" fillId="22" borderId="0" applyNumberFormat="0" applyBorder="0" applyAlignment="0" applyProtection="0"/>
    <xf numFmtId="0" fontId="80" fillId="22" borderId="0" applyNumberFormat="0" applyBorder="0" applyAlignment="0" applyProtection="0"/>
    <xf numFmtId="0" fontId="80" fillId="22" borderId="0" applyNumberFormat="0" applyBorder="0" applyAlignment="0" applyProtection="0"/>
    <xf numFmtId="0" fontId="80" fillId="22" borderId="0" applyNumberFormat="0" applyBorder="0" applyAlignment="0" applyProtection="0"/>
    <xf numFmtId="0" fontId="80" fillId="22" borderId="0" applyNumberFormat="0" applyBorder="0" applyAlignment="0" applyProtection="0"/>
    <xf numFmtId="0" fontId="80" fillId="22" borderId="0" applyNumberFormat="0" applyBorder="0" applyAlignment="0" applyProtection="0"/>
    <xf numFmtId="0" fontId="80" fillId="22" borderId="0" applyNumberFormat="0" applyBorder="0" applyAlignment="0" applyProtection="0"/>
    <xf numFmtId="0" fontId="80" fillId="22" borderId="0" applyNumberFormat="0" applyBorder="0" applyAlignment="0" applyProtection="0"/>
    <xf numFmtId="0" fontId="80" fillId="22" borderId="0" applyNumberFormat="0" applyBorder="0" applyAlignment="0" applyProtection="0"/>
    <xf numFmtId="0" fontId="80" fillId="22" borderId="0" applyNumberFormat="0" applyBorder="0" applyAlignment="0" applyProtection="0"/>
    <xf numFmtId="0" fontId="80" fillId="22" borderId="0" applyNumberFormat="0" applyBorder="0" applyAlignment="0" applyProtection="0"/>
    <xf numFmtId="0" fontId="80" fillId="22" borderId="0" applyNumberFormat="0" applyBorder="0" applyAlignment="0" applyProtection="0"/>
    <xf numFmtId="0" fontId="80" fillId="22" borderId="0" applyNumberFormat="0" applyBorder="0" applyAlignment="0" applyProtection="0"/>
    <xf numFmtId="0" fontId="80" fillId="26" borderId="0" applyNumberFormat="0" applyBorder="0" applyAlignment="0" applyProtection="0"/>
    <xf numFmtId="0" fontId="80" fillId="26" borderId="0" applyNumberFormat="0" applyBorder="0" applyAlignment="0" applyProtection="0"/>
    <xf numFmtId="0" fontId="80" fillId="26" borderId="0" applyNumberFormat="0" applyBorder="0" applyAlignment="0" applyProtection="0"/>
    <xf numFmtId="0" fontId="80" fillId="26" borderId="0" applyNumberFormat="0" applyBorder="0" applyAlignment="0" applyProtection="0"/>
    <xf numFmtId="0" fontId="80" fillId="26" borderId="0" applyNumberFormat="0" applyBorder="0" applyAlignment="0" applyProtection="0"/>
    <xf numFmtId="0" fontId="80" fillId="26" borderId="0" applyNumberFormat="0" applyBorder="0" applyAlignment="0" applyProtection="0"/>
    <xf numFmtId="0" fontId="80" fillId="26" borderId="0" applyNumberFormat="0" applyBorder="0" applyAlignment="0" applyProtection="0"/>
    <xf numFmtId="0" fontId="80" fillId="26" borderId="0" applyNumberFormat="0" applyBorder="0" applyAlignment="0" applyProtection="0"/>
    <xf numFmtId="0" fontId="80" fillId="26" borderId="0" applyNumberFormat="0" applyBorder="0" applyAlignment="0" applyProtection="0"/>
    <xf numFmtId="0" fontId="80" fillId="26" borderId="0" applyNumberFormat="0" applyBorder="0" applyAlignment="0" applyProtection="0"/>
    <xf numFmtId="0" fontId="80" fillId="26" borderId="0" applyNumberFormat="0" applyBorder="0" applyAlignment="0" applyProtection="0"/>
    <xf numFmtId="0" fontId="80" fillId="26" borderId="0" applyNumberFormat="0" applyBorder="0" applyAlignment="0" applyProtection="0"/>
    <xf numFmtId="0" fontId="80" fillId="26" borderId="0" applyNumberFormat="0" applyBorder="0" applyAlignment="0" applyProtection="0"/>
    <xf numFmtId="0" fontId="80" fillId="26" borderId="0" applyNumberFormat="0" applyBorder="0" applyAlignment="0" applyProtection="0"/>
    <xf numFmtId="0" fontId="80" fillId="26" borderId="0" applyNumberFormat="0" applyBorder="0" applyAlignment="0" applyProtection="0"/>
    <xf numFmtId="0" fontId="80" fillId="26" borderId="0" applyNumberFormat="0" applyBorder="0" applyAlignment="0" applyProtection="0"/>
    <xf numFmtId="0" fontId="80" fillId="26" borderId="0" applyNumberFormat="0" applyBorder="0" applyAlignment="0" applyProtection="0"/>
    <xf numFmtId="0" fontId="80" fillId="26" borderId="0" applyNumberFormat="0" applyBorder="0" applyAlignment="0" applyProtection="0"/>
    <xf numFmtId="0" fontId="80" fillId="26" borderId="0" applyNumberFormat="0" applyBorder="0" applyAlignment="0" applyProtection="0"/>
    <xf numFmtId="0" fontId="80" fillId="26" borderId="0" applyNumberFormat="0" applyBorder="0" applyAlignment="0" applyProtection="0"/>
    <xf numFmtId="0" fontId="80" fillId="30" borderId="0" applyNumberFormat="0" applyBorder="0" applyAlignment="0" applyProtection="0"/>
    <xf numFmtId="0" fontId="80" fillId="30" borderId="0" applyNumberFormat="0" applyBorder="0" applyAlignment="0" applyProtection="0"/>
    <xf numFmtId="0" fontId="80" fillId="30" borderId="0" applyNumberFormat="0" applyBorder="0" applyAlignment="0" applyProtection="0"/>
    <xf numFmtId="0" fontId="80" fillId="30" borderId="0" applyNumberFormat="0" applyBorder="0" applyAlignment="0" applyProtection="0"/>
    <xf numFmtId="0" fontId="80" fillId="30" borderId="0" applyNumberFormat="0" applyBorder="0" applyAlignment="0" applyProtection="0"/>
    <xf numFmtId="0" fontId="80" fillId="30" borderId="0" applyNumberFormat="0" applyBorder="0" applyAlignment="0" applyProtection="0"/>
    <xf numFmtId="0" fontId="80" fillId="30" borderId="0" applyNumberFormat="0" applyBorder="0" applyAlignment="0" applyProtection="0"/>
    <xf numFmtId="0" fontId="80" fillId="30" borderId="0" applyNumberFormat="0" applyBorder="0" applyAlignment="0" applyProtection="0"/>
    <xf numFmtId="0" fontId="80" fillId="30" borderId="0" applyNumberFormat="0" applyBorder="0" applyAlignment="0" applyProtection="0"/>
    <xf numFmtId="0" fontId="80" fillId="30" borderId="0" applyNumberFormat="0" applyBorder="0" applyAlignment="0" applyProtection="0"/>
    <xf numFmtId="0" fontId="80" fillId="30" borderId="0" applyNumberFormat="0" applyBorder="0" applyAlignment="0" applyProtection="0"/>
    <xf numFmtId="0" fontId="80" fillId="30" borderId="0" applyNumberFormat="0" applyBorder="0" applyAlignment="0" applyProtection="0"/>
    <xf numFmtId="0" fontId="80" fillId="30" borderId="0" applyNumberFormat="0" applyBorder="0" applyAlignment="0" applyProtection="0"/>
    <xf numFmtId="0" fontId="80" fillId="30" borderId="0" applyNumberFormat="0" applyBorder="0" applyAlignment="0" applyProtection="0"/>
    <xf numFmtId="0" fontId="80" fillId="30" borderId="0" applyNumberFormat="0" applyBorder="0" applyAlignment="0" applyProtection="0"/>
    <xf numFmtId="0" fontId="80" fillId="30" borderId="0" applyNumberFormat="0" applyBorder="0" applyAlignment="0" applyProtection="0"/>
    <xf numFmtId="0" fontId="80" fillId="30" borderId="0" applyNumberFormat="0" applyBorder="0" applyAlignment="0" applyProtection="0"/>
    <xf numFmtId="0" fontId="80" fillId="30" borderId="0" applyNumberFormat="0" applyBorder="0" applyAlignment="0" applyProtection="0"/>
    <xf numFmtId="0" fontId="80" fillId="30" borderId="0" applyNumberFormat="0" applyBorder="0" applyAlignment="0" applyProtection="0"/>
    <xf numFmtId="0" fontId="80" fillId="30" borderId="0" applyNumberFormat="0" applyBorder="0" applyAlignment="0" applyProtection="0"/>
    <xf numFmtId="0" fontId="80" fillId="34" borderId="0" applyNumberFormat="0" applyBorder="0" applyAlignment="0" applyProtection="0"/>
    <xf numFmtId="0" fontId="80" fillId="34" borderId="0" applyNumberFormat="0" applyBorder="0" applyAlignment="0" applyProtection="0"/>
    <xf numFmtId="0" fontId="80" fillId="34" borderId="0" applyNumberFormat="0" applyBorder="0" applyAlignment="0" applyProtection="0"/>
    <xf numFmtId="0" fontId="80" fillId="34" borderId="0" applyNumberFormat="0" applyBorder="0" applyAlignment="0" applyProtection="0"/>
    <xf numFmtId="0" fontId="80" fillId="34" borderId="0" applyNumberFormat="0" applyBorder="0" applyAlignment="0" applyProtection="0"/>
    <xf numFmtId="0" fontId="80" fillId="34" borderId="0" applyNumberFormat="0" applyBorder="0" applyAlignment="0" applyProtection="0"/>
    <xf numFmtId="0" fontId="80" fillId="34" borderId="0" applyNumberFormat="0" applyBorder="0" applyAlignment="0" applyProtection="0"/>
    <xf numFmtId="0" fontId="80" fillId="34" borderId="0" applyNumberFormat="0" applyBorder="0" applyAlignment="0" applyProtection="0"/>
    <xf numFmtId="0" fontId="80" fillId="34" borderId="0" applyNumberFormat="0" applyBorder="0" applyAlignment="0" applyProtection="0"/>
    <xf numFmtId="0" fontId="80" fillId="34" borderId="0" applyNumberFormat="0" applyBorder="0" applyAlignment="0" applyProtection="0"/>
    <xf numFmtId="0" fontId="80" fillId="34" borderId="0" applyNumberFormat="0" applyBorder="0" applyAlignment="0" applyProtection="0"/>
    <xf numFmtId="0" fontId="80" fillId="34" borderId="0" applyNumberFormat="0" applyBorder="0" applyAlignment="0" applyProtection="0"/>
    <xf numFmtId="0" fontId="80" fillId="34" borderId="0" applyNumberFormat="0" applyBorder="0" applyAlignment="0" applyProtection="0"/>
    <xf numFmtId="0" fontId="80" fillId="34" borderId="0" applyNumberFormat="0" applyBorder="0" applyAlignment="0" applyProtection="0"/>
    <xf numFmtId="0" fontId="80" fillId="34" borderId="0" applyNumberFormat="0" applyBorder="0" applyAlignment="0" applyProtection="0"/>
    <xf numFmtId="0" fontId="80" fillId="34" borderId="0" applyNumberFormat="0" applyBorder="0" applyAlignment="0" applyProtection="0"/>
    <xf numFmtId="0" fontId="80" fillId="34" borderId="0" applyNumberFormat="0" applyBorder="0" applyAlignment="0" applyProtection="0"/>
    <xf numFmtId="0" fontId="80" fillId="34" borderId="0" applyNumberFormat="0" applyBorder="0" applyAlignment="0" applyProtection="0"/>
    <xf numFmtId="0" fontId="80" fillId="34" borderId="0" applyNumberFormat="0" applyBorder="0" applyAlignment="0" applyProtection="0"/>
    <xf numFmtId="0" fontId="80" fillId="34" borderId="0" applyNumberFormat="0" applyBorder="0" applyAlignment="0" applyProtection="0"/>
    <xf numFmtId="0" fontId="83" fillId="15" borderId="0" applyNumberFormat="0" applyBorder="0" applyAlignment="0" applyProtection="0"/>
    <xf numFmtId="0" fontId="83" fillId="19" borderId="0" applyNumberFormat="0" applyBorder="0" applyAlignment="0" applyProtection="0"/>
    <xf numFmtId="0" fontId="83" fillId="23" borderId="0" applyNumberFormat="0" applyBorder="0" applyAlignment="0" applyProtection="0"/>
    <xf numFmtId="0" fontId="83" fillId="27" borderId="0" applyNumberFormat="0" applyBorder="0" applyAlignment="0" applyProtection="0"/>
    <xf numFmtId="0" fontId="83" fillId="31" borderId="0" applyNumberFormat="0" applyBorder="0" applyAlignment="0" applyProtection="0"/>
    <xf numFmtId="0" fontId="83" fillId="35" borderId="0" applyNumberFormat="0" applyBorder="0" applyAlignment="0" applyProtection="0"/>
    <xf numFmtId="0" fontId="71" fillId="5" borderId="0" applyNumberFormat="0" applyBorder="0" applyAlignment="0" applyProtection="0"/>
    <xf numFmtId="0" fontId="76" fillId="9" borderId="39" applyNumberFormat="0" applyAlignment="0" applyProtection="0"/>
    <xf numFmtId="0" fontId="78" fillId="10" borderId="42" applyNumberFormat="0" applyAlignment="0" applyProtection="0"/>
    <xf numFmtId="0" fontId="77" fillId="0" borderId="41" applyNumberFormat="0" applyFill="0" applyAlignment="0" applyProtection="0"/>
    <xf numFmtId="0" fontId="68" fillId="0" borderId="36" applyNumberFormat="0" applyFill="0" applyAlignment="0" applyProtection="0"/>
    <xf numFmtId="0" fontId="70" fillId="0" borderId="0" applyNumberFormat="0" applyFill="0" applyBorder="0" applyAlignment="0" applyProtection="0"/>
    <xf numFmtId="0" fontId="83" fillId="12" borderId="0" applyNumberFormat="0" applyBorder="0" applyAlignment="0" applyProtection="0"/>
    <xf numFmtId="0" fontId="83" fillId="16" borderId="0" applyNumberFormat="0" applyBorder="0" applyAlignment="0" applyProtection="0"/>
    <xf numFmtId="0" fontId="83" fillId="20" borderId="0" applyNumberFormat="0" applyBorder="0" applyAlignment="0" applyProtection="0"/>
    <xf numFmtId="0" fontId="83" fillId="24" borderId="0" applyNumberFormat="0" applyBorder="0" applyAlignment="0" applyProtection="0"/>
    <xf numFmtId="0" fontId="83" fillId="28" borderId="0" applyNumberFormat="0" applyBorder="0" applyAlignment="0" applyProtection="0"/>
    <xf numFmtId="0" fontId="83" fillId="32" borderId="0" applyNumberFormat="0" applyBorder="0" applyAlignment="0" applyProtection="0"/>
    <xf numFmtId="0" fontId="74" fillId="8" borderId="39" applyNumberFormat="0" applyAlignment="0" applyProtection="0"/>
    <xf numFmtId="0" fontId="48" fillId="2" borderId="0"/>
    <xf numFmtId="0" fontId="11" fillId="0" borderId="0"/>
    <xf numFmtId="0" fontId="12" fillId="0" borderId="0"/>
    <xf numFmtId="0" fontId="20" fillId="0" borderId="0"/>
    <xf numFmtId="0" fontId="85" fillId="0" borderId="0"/>
    <xf numFmtId="0" fontId="13" fillId="0" borderId="0"/>
    <xf numFmtId="0" fontId="86" fillId="0" borderId="0"/>
    <xf numFmtId="0" fontId="13" fillId="0" borderId="0"/>
    <xf numFmtId="0" fontId="32" fillId="0" borderId="0">
      <alignment vertical="center"/>
    </xf>
    <xf numFmtId="0" fontId="87" fillId="0" borderId="0"/>
    <xf numFmtId="0" fontId="14" fillId="0" borderId="0">
      <alignment horizontal="center"/>
    </xf>
    <xf numFmtId="0" fontId="7" fillId="0" borderId="0" applyNumberFormat="0" applyFill="0" applyBorder="0" applyAlignment="0" applyProtection="0"/>
    <xf numFmtId="0" fontId="14" fillId="0" borderId="0">
      <alignment horizontal="center" textRotation="90"/>
    </xf>
    <xf numFmtId="0" fontId="84" fillId="0" borderId="0" applyNumberFormat="0" applyFill="0" applyBorder="0" applyAlignment="0" applyProtection="0">
      <alignment vertical="top"/>
      <protection locked="0"/>
    </xf>
    <xf numFmtId="0" fontId="11" fillId="0" borderId="0"/>
    <xf numFmtId="0" fontId="8" fillId="0" borderId="0" applyNumberFormat="0" applyFill="0" applyBorder="0" applyAlignment="0" applyProtection="0">
      <alignment vertical="top"/>
      <protection locked="0"/>
    </xf>
    <xf numFmtId="0" fontId="88" fillId="0" borderId="0"/>
    <xf numFmtId="0" fontId="11" fillId="0" borderId="0"/>
    <xf numFmtId="0" fontId="72" fillId="6" borderId="0" applyNumberFormat="0" applyBorder="0" applyAlignment="0" applyProtection="0"/>
    <xf numFmtId="167" fontId="35" fillId="0" borderId="0"/>
    <xf numFmtId="164" fontId="80" fillId="0" borderId="0" applyFont="0" applyFill="0" applyBorder="0" applyAlignment="0" applyProtection="0"/>
    <xf numFmtId="164" fontId="80" fillId="0" borderId="0" applyFont="0" applyFill="0" applyBorder="0" applyAlignment="0" applyProtection="0"/>
    <xf numFmtId="0" fontId="73" fillId="7" borderId="0" applyNumberFormat="0" applyBorder="0" applyAlignment="0" applyProtection="0"/>
    <xf numFmtId="0" fontId="80" fillId="0" borderId="0"/>
    <xf numFmtId="0" fontId="2" fillId="0" borderId="0" applyNumberFormat="0" applyFill="0" applyBorder="0">
      <alignment vertical="center"/>
    </xf>
    <xf numFmtId="0" fontId="2" fillId="0" borderId="0" applyNumberFormat="0" applyFill="0" applyBorder="0">
      <alignment vertical="center"/>
    </xf>
    <xf numFmtId="0" fontId="2" fillId="0" borderId="0" applyNumberFormat="0" applyFill="0" applyBorder="0">
      <alignment vertical="center"/>
    </xf>
    <xf numFmtId="0" fontId="80" fillId="0" borderId="0"/>
    <xf numFmtId="0" fontId="6" fillId="0" borderId="0"/>
    <xf numFmtId="0" fontId="80" fillId="0" borderId="0"/>
    <xf numFmtId="0" fontId="6" fillId="0" borderId="0"/>
    <xf numFmtId="0" fontId="6" fillId="0" borderId="0"/>
    <xf numFmtId="0" fontId="80" fillId="0" borderId="0"/>
    <xf numFmtId="0" fontId="80" fillId="0" borderId="0"/>
    <xf numFmtId="0" fontId="1" fillId="0" borderId="0"/>
    <xf numFmtId="0" fontId="6" fillId="0" borderId="0">
      <alignment vertical="center"/>
    </xf>
    <xf numFmtId="0" fontId="20" fillId="0" borderId="0"/>
    <xf numFmtId="0" fontId="20" fillId="0" borderId="0"/>
    <xf numFmtId="0" fontId="6"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35"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9"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2" fillId="0" borderId="0" applyNumberFormat="0" applyFill="0" applyBorder="0">
      <alignment vertical="center"/>
    </xf>
    <xf numFmtId="0" fontId="90" fillId="0" borderId="0"/>
    <xf numFmtId="0" fontId="80" fillId="0" borderId="0"/>
    <xf numFmtId="0" fontId="80" fillId="0" borderId="0"/>
    <xf numFmtId="0" fontId="2" fillId="0" borderId="0" applyNumberFormat="0" applyFill="0" applyBorder="0">
      <alignment vertical="center"/>
    </xf>
    <xf numFmtId="0" fontId="2" fillId="0" borderId="0" applyNumberFormat="0" applyFill="0" applyBorder="0">
      <alignment vertical="center"/>
    </xf>
    <xf numFmtId="0" fontId="80" fillId="11" borderId="43" applyNumberFormat="0" applyFont="0" applyAlignment="0" applyProtection="0"/>
    <xf numFmtId="0" fontId="80" fillId="11" borderId="43" applyNumberFormat="0" applyFont="0" applyAlignment="0" applyProtection="0"/>
    <xf numFmtId="0" fontId="80" fillId="11" borderId="43" applyNumberFormat="0" applyFont="0" applyAlignment="0" applyProtection="0"/>
    <xf numFmtId="0" fontId="80" fillId="11" borderId="43" applyNumberFormat="0" applyFont="0" applyAlignment="0" applyProtection="0"/>
    <xf numFmtId="0" fontId="80" fillId="11" borderId="43" applyNumberFormat="0" applyFont="0" applyAlignment="0" applyProtection="0"/>
    <xf numFmtId="0" fontId="80" fillId="11" borderId="43" applyNumberFormat="0" applyFont="0" applyAlignment="0" applyProtection="0"/>
    <xf numFmtId="0" fontId="80" fillId="11" borderId="43" applyNumberFormat="0" applyFont="0" applyAlignment="0" applyProtection="0"/>
    <xf numFmtId="0" fontId="80" fillId="11" borderId="43" applyNumberFormat="0" applyFont="0" applyAlignment="0" applyProtection="0"/>
    <xf numFmtId="0" fontId="80" fillId="11" borderId="43" applyNumberFormat="0" applyFont="0" applyAlignment="0" applyProtection="0"/>
    <xf numFmtId="0" fontId="80" fillId="11" borderId="43" applyNumberFormat="0" applyFont="0" applyAlignment="0" applyProtection="0"/>
    <xf numFmtId="0" fontId="80" fillId="11" borderId="43" applyNumberFormat="0" applyFont="0" applyAlignment="0" applyProtection="0"/>
    <xf numFmtId="0" fontId="80" fillId="11" borderId="43" applyNumberFormat="0" applyFont="0" applyAlignment="0" applyProtection="0"/>
    <xf numFmtId="0" fontId="80" fillId="11" borderId="43" applyNumberFormat="0" applyFont="0" applyAlignment="0" applyProtection="0"/>
    <xf numFmtId="0" fontId="80" fillId="11" borderId="43" applyNumberFormat="0" applyFont="0" applyAlignment="0" applyProtection="0"/>
    <xf numFmtId="0" fontId="80" fillId="11" borderId="43" applyNumberFormat="0" applyFont="0" applyAlignment="0" applyProtection="0"/>
    <xf numFmtId="0" fontId="80" fillId="11" borderId="43" applyNumberFormat="0" applyFont="0" applyAlignment="0" applyProtection="0"/>
    <xf numFmtId="0" fontId="80" fillId="11" borderId="43" applyNumberFormat="0" applyFont="0" applyAlignment="0" applyProtection="0"/>
    <xf numFmtId="0" fontId="80" fillId="11" borderId="43" applyNumberFormat="0" applyFont="0" applyAlignment="0" applyProtection="0"/>
    <xf numFmtId="0" fontId="80" fillId="11" borderId="43" applyNumberFormat="0" applyFont="0" applyAlignment="0" applyProtection="0"/>
    <xf numFmtId="0" fontId="80" fillId="11" borderId="43" applyNumberFormat="0" applyFont="0" applyAlignment="0" applyProtection="0"/>
    <xf numFmtId="9" fontId="20" fillId="0" borderId="0" applyBorder="0" applyAlignment="0" applyProtection="0"/>
    <xf numFmtId="9" fontId="80" fillId="0" borderId="0" applyFont="0" applyFill="0" applyBorder="0" applyAlignment="0" applyProtection="0"/>
    <xf numFmtId="9" fontId="80" fillId="0" borderId="0" applyFont="0" applyFill="0" applyBorder="0" applyAlignment="0" applyProtection="0"/>
    <xf numFmtId="9" fontId="20" fillId="0" borderId="0" applyBorder="0" applyAlignment="0" applyProtection="0"/>
    <xf numFmtId="0" fontId="15" fillId="0" borderId="0"/>
    <xf numFmtId="165" fontId="15" fillId="0" borderId="0"/>
    <xf numFmtId="0" fontId="75" fillId="9" borderId="40" applyNumberFormat="0" applyAlignment="0" applyProtection="0"/>
    <xf numFmtId="0" fontId="16" fillId="0" borderId="0"/>
    <xf numFmtId="0" fontId="16" fillId="0" borderId="0"/>
    <xf numFmtId="0" fontId="13" fillId="0" borderId="0"/>
    <xf numFmtId="0" fontId="79" fillId="0" borderId="0" applyNumberFormat="0" applyFill="0" applyBorder="0" applyAlignment="0" applyProtection="0"/>
    <xf numFmtId="0" fontId="81" fillId="0" borderId="0" applyNumberFormat="0" applyFill="0" applyBorder="0" applyAlignment="0" applyProtection="0"/>
    <xf numFmtId="0" fontId="67" fillId="0" borderId="0" applyNumberFormat="0" applyFill="0" applyBorder="0" applyAlignment="0" applyProtection="0"/>
    <xf numFmtId="0" fontId="69" fillId="0" borderId="37" applyNumberFormat="0" applyFill="0" applyAlignment="0" applyProtection="0"/>
    <xf numFmtId="0" fontId="70" fillId="0" borderId="38" applyNumberFormat="0" applyFill="0" applyAlignment="0" applyProtection="0"/>
    <xf numFmtId="0" fontId="82" fillId="0" borderId="44" applyNumberFormat="0" applyFill="0" applyAlignment="0" applyProtection="0"/>
  </cellStyleXfs>
  <cellXfs count="843">
    <xf numFmtId="0" fontId="0" fillId="0" borderId="0" xfId="0">
      <alignment vertical="center"/>
    </xf>
    <xf numFmtId="0" fontId="91" fillId="0" borderId="0" xfId="355" applyFont="1"/>
    <xf numFmtId="49" fontId="4" fillId="0" borderId="0" xfId="0" applyNumberFormat="1" applyFont="1">
      <alignment vertical="center"/>
    </xf>
    <xf numFmtId="0" fontId="5" fillId="3" borderId="0" xfId="0" applyFont="1" applyFill="1" applyAlignment="1">
      <alignment horizontal="left" vertical="center"/>
    </xf>
    <xf numFmtId="0" fontId="5" fillId="3" borderId="0" xfId="0" applyFont="1" applyFill="1">
      <alignment vertical="center"/>
    </xf>
    <xf numFmtId="0" fontId="5" fillId="3" borderId="0" xfId="0" applyFont="1" applyFill="1" applyAlignment="1">
      <alignment horizontal="center" vertical="center"/>
    </xf>
    <xf numFmtId="0" fontId="92" fillId="0" borderId="0" xfId="0" applyFont="1">
      <alignment vertical="center"/>
    </xf>
    <xf numFmtId="0" fontId="92" fillId="0" borderId="0" xfId="0" applyFont="1" applyFill="1">
      <alignment vertical="center"/>
    </xf>
    <xf numFmtId="0" fontId="0" fillId="0" borderId="0" xfId="0" applyFill="1">
      <alignment vertical="center"/>
    </xf>
    <xf numFmtId="0" fontId="4" fillId="0" borderId="0" xfId="0" applyFont="1" applyFill="1">
      <alignment vertical="center"/>
    </xf>
    <xf numFmtId="0" fontId="4" fillId="0" borderId="0" xfId="0" applyFont="1" applyFill="1" applyAlignment="1">
      <alignment vertical="center" wrapText="1"/>
    </xf>
    <xf numFmtId="49" fontId="4" fillId="0" borderId="0" xfId="0" applyNumberFormat="1" applyFont="1" applyFill="1" applyAlignment="1">
      <alignment vertical="center" wrapText="1"/>
    </xf>
    <xf numFmtId="0" fontId="4" fillId="0" borderId="0" xfId="0" applyFont="1">
      <alignment vertical="center"/>
    </xf>
    <xf numFmtId="49" fontId="5" fillId="3" borderId="0" xfId="0" applyNumberFormat="1" applyFont="1" applyFill="1" applyAlignment="1">
      <alignment horizontal="center" vertical="center"/>
    </xf>
    <xf numFmtId="0" fontId="4" fillId="0" borderId="0" xfId="0" applyNumberFormat="1" applyFont="1" applyFill="1">
      <alignment vertical="center"/>
    </xf>
    <xf numFmtId="0" fontId="6" fillId="36" borderId="0" xfId="289" applyFont="1" applyFill="1" applyAlignment="1">
      <alignment vertical="center"/>
    </xf>
    <xf numFmtId="0" fontId="6" fillId="36" borderId="0" xfId="289" applyFill="1" applyAlignment="1">
      <alignment vertical="center"/>
    </xf>
    <xf numFmtId="0" fontId="6" fillId="36" borderId="1" xfId="289" applyFont="1" applyFill="1" applyBorder="1" applyAlignment="1">
      <alignment horizontal="left" vertical="center" wrapText="1"/>
    </xf>
    <xf numFmtId="0" fontId="6" fillId="36" borderId="1" xfId="289" applyFill="1" applyBorder="1" applyAlignment="1">
      <alignment horizontal="left" vertical="center" wrapText="1"/>
    </xf>
    <xf numFmtId="0" fontId="6" fillId="36" borderId="0" xfId="289" applyFill="1" applyBorder="1" applyAlignment="1">
      <alignment vertical="center"/>
    </xf>
    <xf numFmtId="0" fontId="91" fillId="36" borderId="0" xfId="355" applyFont="1" applyFill="1" applyBorder="1" applyAlignment="1">
      <alignment vertical="center"/>
    </xf>
    <xf numFmtId="0" fontId="93" fillId="36" borderId="0" xfId="355" applyFont="1" applyFill="1" applyBorder="1" applyAlignment="1">
      <alignment vertical="center"/>
    </xf>
    <xf numFmtId="0" fontId="93" fillId="36" borderId="0" xfId="355" quotePrefix="1" applyFont="1" applyFill="1" applyBorder="1" applyAlignment="1">
      <alignment horizontal="left" vertical="center"/>
    </xf>
    <xf numFmtId="0" fontId="9" fillId="36" borderId="0" xfId="289" applyFont="1" applyFill="1" applyBorder="1" applyAlignment="1">
      <alignment vertical="center"/>
    </xf>
    <xf numFmtId="0" fontId="21" fillId="36" borderId="0" xfId="289" applyFont="1" applyFill="1"/>
    <xf numFmtId="0" fontId="22" fillId="37" borderId="1" xfId="289" applyFont="1" applyFill="1" applyBorder="1" applyAlignment="1">
      <alignment horizontal="left" vertical="center" wrapText="1" indent="2"/>
    </xf>
    <xf numFmtId="0" fontId="6" fillId="36" borderId="0" xfId="289" applyFill="1"/>
    <xf numFmtId="0" fontId="21" fillId="36" borderId="0" xfId="289" applyFont="1" applyFill="1" applyAlignment="1">
      <alignment vertical="center"/>
    </xf>
    <xf numFmtId="0" fontId="21" fillId="36" borderId="0" xfId="289" applyFont="1" applyFill="1" applyAlignment="1">
      <alignment horizontal="center" vertical="center"/>
    </xf>
    <xf numFmtId="3" fontId="30" fillId="38" borderId="2" xfId="473" applyNumberFormat="1" applyFont="1" applyFill="1" applyBorder="1" applyAlignment="1" applyProtection="1">
      <alignment horizontal="center" vertical="center"/>
    </xf>
    <xf numFmtId="3" fontId="30" fillId="38" borderId="3" xfId="473" applyNumberFormat="1" applyFont="1" applyFill="1" applyBorder="1" applyAlignment="1" applyProtection="1">
      <alignment horizontal="center" vertical="center"/>
    </xf>
    <xf numFmtId="3" fontId="30" fillId="38" borderId="4" xfId="473" applyNumberFormat="1" applyFont="1" applyFill="1" applyBorder="1" applyAlignment="1" applyProtection="1">
      <alignment horizontal="center" vertical="center"/>
    </xf>
    <xf numFmtId="0" fontId="21" fillId="36" borderId="0" xfId="289" applyFont="1" applyFill="1" applyBorder="1" applyAlignment="1">
      <alignment horizontal="right"/>
    </xf>
    <xf numFmtId="3" fontId="30" fillId="38" borderId="0" xfId="473" applyNumberFormat="1" applyFont="1" applyFill="1" applyBorder="1" applyAlignment="1" applyProtection="1">
      <alignment horizontal="center" vertical="center"/>
    </xf>
    <xf numFmtId="0" fontId="21" fillId="36" borderId="0" xfId="289" applyFont="1" applyFill="1" applyAlignment="1">
      <alignment horizontal="right"/>
    </xf>
    <xf numFmtId="0" fontId="21" fillId="36" borderId="0" xfId="298" applyFont="1" applyFill="1"/>
    <xf numFmtId="0" fontId="20" fillId="36" borderId="0" xfId="298" applyFill="1"/>
    <xf numFmtId="3" fontId="21" fillId="39" borderId="0" xfId="298" applyNumberFormat="1" applyFont="1" applyFill="1" applyBorder="1" applyAlignment="1">
      <alignment horizontal="left" vertical="top" wrapText="1" indent="4"/>
    </xf>
    <xf numFmtId="3" fontId="21" fillId="39" borderId="2" xfId="298" applyNumberFormat="1" applyFont="1" applyFill="1" applyBorder="1" applyAlignment="1">
      <alignment horizontal="left" vertical="top" wrapText="1" indent="4"/>
    </xf>
    <xf numFmtId="3" fontId="21" fillId="40" borderId="2" xfId="298" applyNumberFormat="1" applyFont="1" applyFill="1" applyBorder="1" applyAlignment="1">
      <alignment horizontal="left" vertical="top" wrapText="1" indent="4"/>
    </xf>
    <xf numFmtId="0" fontId="29" fillId="36" borderId="5" xfId="298" applyFont="1" applyFill="1" applyBorder="1" applyAlignment="1">
      <alignment horizontal="left" vertical="center" wrapText="1" indent="2"/>
    </xf>
    <xf numFmtId="3" fontId="21" fillId="40" borderId="6" xfId="298" applyNumberFormat="1" applyFont="1" applyFill="1" applyBorder="1" applyAlignment="1">
      <alignment horizontal="left" vertical="top" wrapText="1" indent="4"/>
    </xf>
    <xf numFmtId="0" fontId="21" fillId="36" borderId="0" xfId="298" applyFont="1" applyFill="1" applyBorder="1" applyAlignment="1">
      <alignment horizontal="left" vertical="top" wrapText="1"/>
    </xf>
    <xf numFmtId="0" fontId="33" fillId="38" borderId="5" xfId="298" applyFont="1" applyFill="1" applyBorder="1" applyAlignment="1">
      <alignment horizontal="left" vertical="center" wrapText="1" indent="2"/>
    </xf>
    <xf numFmtId="3" fontId="21" fillId="36" borderId="0" xfId="298" applyNumberFormat="1" applyFont="1" applyFill="1"/>
    <xf numFmtId="0" fontId="30" fillId="38" borderId="5" xfId="298" applyFont="1" applyFill="1" applyBorder="1" applyAlignment="1">
      <alignment horizontal="left" vertical="center" wrapText="1" indent="2"/>
    </xf>
    <xf numFmtId="38" fontId="21" fillId="36" borderId="0" xfId="298" applyNumberFormat="1" applyFont="1" applyFill="1"/>
    <xf numFmtId="0" fontId="4" fillId="0" borderId="0" xfId="0" applyFont="1" applyFill="1" applyAlignment="1">
      <alignment horizontal="left" vertical="center"/>
    </xf>
    <xf numFmtId="0" fontId="19" fillId="36" borderId="1" xfId="289" applyFont="1" applyFill="1" applyBorder="1" applyAlignment="1" applyProtection="1">
      <alignment horizontal="left" vertical="center" indent="1"/>
      <protection locked="0"/>
    </xf>
    <xf numFmtId="3" fontId="29" fillId="36" borderId="1" xfId="289" applyNumberFormat="1" applyFont="1" applyFill="1" applyBorder="1" applyAlignment="1" applyProtection="1">
      <alignment horizontal="center" vertical="center"/>
      <protection locked="0"/>
    </xf>
    <xf numFmtId="49" fontId="4" fillId="0" borderId="0" xfId="0" quotePrefix="1" applyNumberFormat="1" applyFont="1">
      <alignment vertical="center"/>
    </xf>
    <xf numFmtId="0" fontId="4" fillId="0" borderId="0" xfId="0" quotePrefix="1" applyNumberFormat="1" applyFont="1">
      <alignment vertical="center"/>
    </xf>
    <xf numFmtId="0" fontId="6" fillId="0" borderId="0" xfId="289"/>
    <xf numFmtId="0" fontId="21" fillId="0" borderId="0" xfId="289" applyFont="1"/>
    <xf numFmtId="0" fontId="9" fillId="36" borderId="0" xfId="289" applyFont="1" applyFill="1" applyBorder="1" applyAlignment="1">
      <alignment vertical="center" wrapText="1"/>
    </xf>
    <xf numFmtId="3" fontId="21" fillId="0" borderId="0" xfId="289" applyNumberFormat="1" applyFont="1"/>
    <xf numFmtId="3" fontId="37" fillId="0" borderId="0" xfId="473" applyNumberFormat="1" applyFont="1"/>
    <xf numFmtId="0" fontId="17" fillId="36" borderId="5" xfId="473" applyFont="1" applyFill="1" applyBorder="1" applyAlignment="1">
      <alignment horizontal="left" vertical="center" wrapText="1" indent="1"/>
    </xf>
    <xf numFmtId="3" fontId="29" fillId="36" borderId="7" xfId="289" applyNumberFormat="1" applyFont="1" applyFill="1" applyBorder="1" applyAlignment="1" applyProtection="1">
      <alignment horizontal="center" vertical="center"/>
      <protection locked="0"/>
    </xf>
    <xf numFmtId="0" fontId="0" fillId="41" borderId="0" xfId="0" applyFill="1">
      <alignment vertical="center"/>
    </xf>
    <xf numFmtId="49" fontId="4" fillId="41" borderId="0" xfId="0" quotePrefix="1" applyNumberFormat="1" applyFont="1" applyFill="1">
      <alignment vertical="center"/>
    </xf>
    <xf numFmtId="49" fontId="4" fillId="41" borderId="0" xfId="0" applyNumberFormat="1" applyFont="1" applyFill="1">
      <alignment vertical="center"/>
    </xf>
    <xf numFmtId="0" fontId="85" fillId="0" borderId="0" xfId="265" applyFont="1" applyFill="1" applyAlignment="1"/>
    <xf numFmtId="0" fontId="94" fillId="0" borderId="0" xfId="265" applyFont="1" applyFill="1" applyAlignment="1"/>
    <xf numFmtId="49" fontId="4" fillId="0" borderId="0" xfId="0" quotePrefix="1" applyNumberFormat="1" applyFont="1" applyFill="1">
      <alignment vertical="center"/>
    </xf>
    <xf numFmtId="3" fontId="29" fillId="36" borderId="7" xfId="289" applyNumberFormat="1" applyFont="1" applyFill="1" applyBorder="1" applyAlignment="1" applyProtection="1">
      <alignment horizontal="center" vertical="center"/>
    </xf>
    <xf numFmtId="3" fontId="4" fillId="0" borderId="0" xfId="0" quotePrefix="1" applyNumberFormat="1" applyFont="1">
      <alignment vertical="center"/>
    </xf>
    <xf numFmtId="0" fontId="22" fillId="37" borderId="8" xfId="289" applyFont="1" applyFill="1" applyBorder="1" applyAlignment="1">
      <alignment horizontal="left" vertical="center" wrapText="1" indent="2"/>
    </xf>
    <xf numFmtId="0" fontId="0" fillId="0" borderId="0" xfId="0" applyFont="1">
      <alignment vertical="center"/>
    </xf>
    <xf numFmtId="49" fontId="6" fillId="36" borderId="1" xfId="363" applyNumberFormat="1" applyFont="1" applyFill="1" applyBorder="1" applyAlignment="1" applyProtection="1">
      <alignment horizontal="left" vertical="center" indent="1"/>
      <protection locked="0"/>
    </xf>
    <xf numFmtId="0" fontId="24" fillId="36" borderId="0" xfId="474" applyFont="1" applyFill="1"/>
    <xf numFmtId="0" fontId="25" fillId="36" borderId="9" xfId="474" applyFont="1" applyFill="1" applyBorder="1" applyAlignment="1">
      <alignment horizontal="left" vertical="center" wrapText="1" indent="1"/>
    </xf>
    <xf numFmtId="0" fontId="26" fillId="36" borderId="10" xfId="474" applyFont="1" applyFill="1" applyBorder="1" applyAlignment="1">
      <alignment vertical="center" wrapText="1"/>
    </xf>
    <xf numFmtId="0" fontId="26" fillId="36" borderId="11" xfId="474" applyFont="1" applyFill="1" applyBorder="1" applyAlignment="1">
      <alignment vertical="center" wrapText="1"/>
    </xf>
    <xf numFmtId="0" fontId="27" fillId="42" borderId="5" xfId="474" applyFont="1" applyFill="1" applyBorder="1" applyAlignment="1">
      <alignment horizontal="left" vertical="center" wrapText="1" indent="1"/>
    </xf>
    <xf numFmtId="0" fontId="28" fillId="42" borderId="0" xfId="474" applyFont="1" applyFill="1" applyBorder="1" applyAlignment="1">
      <alignment horizontal="left" vertical="center" wrapText="1" indent="1"/>
    </xf>
    <xf numFmtId="0" fontId="28" fillId="42" borderId="2" xfId="474" applyFont="1" applyFill="1" applyBorder="1" applyAlignment="1">
      <alignment horizontal="left" vertical="center" wrapText="1" indent="1"/>
    </xf>
    <xf numFmtId="0" fontId="17" fillId="36" borderId="5" xfId="474" applyFont="1" applyFill="1" applyBorder="1" applyAlignment="1">
      <alignment horizontal="left" vertical="center" wrapText="1" indent="3"/>
    </xf>
    <xf numFmtId="3" fontId="30" fillId="36" borderId="3" xfId="474" applyNumberFormat="1" applyFont="1" applyFill="1" applyBorder="1" applyAlignment="1" applyProtection="1">
      <alignment horizontal="center" vertical="center"/>
    </xf>
    <xf numFmtId="0" fontId="27" fillId="38" borderId="5" xfId="474" applyFont="1" applyFill="1" applyBorder="1" applyAlignment="1">
      <alignment horizontal="left" vertical="center" wrapText="1" indent="2"/>
    </xf>
    <xf numFmtId="3" fontId="30" fillId="38" borderId="10" xfId="474" applyNumberFormat="1" applyFont="1" applyFill="1" applyBorder="1" applyAlignment="1" applyProtection="1">
      <alignment horizontal="center" vertical="center"/>
    </xf>
    <xf numFmtId="3" fontId="30" fillId="38" borderId="2" xfId="474" applyNumberFormat="1" applyFont="1" applyFill="1" applyBorder="1" applyAlignment="1" applyProtection="1">
      <alignment horizontal="center" vertical="center"/>
    </xf>
    <xf numFmtId="3" fontId="28" fillId="42" borderId="0" xfId="474" applyNumberFormat="1" applyFont="1" applyFill="1" applyBorder="1" applyAlignment="1">
      <alignment vertical="center" wrapText="1"/>
    </xf>
    <xf numFmtId="3" fontId="28" fillId="42" borderId="2" xfId="474" applyNumberFormat="1" applyFont="1" applyFill="1" applyBorder="1" applyAlignment="1">
      <alignment vertical="center" wrapText="1"/>
    </xf>
    <xf numFmtId="3" fontId="30" fillId="38" borderId="3" xfId="474" applyNumberFormat="1" applyFont="1" applyFill="1" applyBorder="1" applyAlignment="1" applyProtection="1">
      <alignment horizontal="center" vertical="center"/>
    </xf>
    <xf numFmtId="0" fontId="17" fillId="36" borderId="5" xfId="474" applyFont="1" applyFill="1" applyBorder="1" applyAlignment="1">
      <alignment horizontal="left" vertical="center" indent="3"/>
    </xf>
    <xf numFmtId="0" fontId="30" fillId="38" borderId="12" xfId="474" applyFont="1" applyFill="1" applyBorder="1" applyAlignment="1">
      <alignment horizontal="left" vertical="center" wrapText="1" indent="1"/>
    </xf>
    <xf numFmtId="3" fontId="30" fillId="38" borderId="13" xfId="474" applyNumberFormat="1" applyFont="1" applyFill="1" applyBorder="1" applyAlignment="1" applyProtection="1">
      <alignment horizontal="center" vertical="center"/>
    </xf>
    <xf numFmtId="3" fontId="30" fillId="38" borderId="4" xfId="474" applyNumberFormat="1" applyFont="1" applyFill="1" applyBorder="1" applyAlignment="1" applyProtection="1">
      <alignment horizontal="center" vertical="center"/>
    </xf>
    <xf numFmtId="0" fontId="24" fillId="36" borderId="11" xfId="474" applyFont="1" applyFill="1" applyBorder="1"/>
    <xf numFmtId="0" fontId="25" fillId="36" borderId="5" xfId="474" applyFont="1" applyFill="1" applyBorder="1" applyAlignment="1">
      <alignment horizontal="left" vertical="center" wrapText="1" indent="1"/>
    </xf>
    <xf numFmtId="0" fontId="24" fillId="36" borderId="2" xfId="474" applyFont="1" applyFill="1" applyBorder="1"/>
    <xf numFmtId="0" fontId="27" fillId="38" borderId="5" xfId="474" applyFont="1" applyFill="1" applyBorder="1" applyAlignment="1">
      <alignment horizontal="left" vertical="center" wrapText="1" indent="1"/>
    </xf>
    <xf numFmtId="3" fontId="30" fillId="38" borderId="0" xfId="474" applyNumberFormat="1" applyFont="1" applyFill="1" applyBorder="1" applyAlignment="1" applyProtection="1">
      <alignment horizontal="center" vertical="center"/>
    </xf>
    <xf numFmtId="0" fontId="18" fillId="38" borderId="12" xfId="474" applyFont="1" applyFill="1" applyBorder="1" applyAlignment="1">
      <alignment horizontal="left" vertical="center" wrapText="1" indent="1"/>
    </xf>
    <xf numFmtId="0" fontId="95" fillId="38" borderId="5" xfId="298" applyFont="1" applyFill="1" applyBorder="1" applyAlignment="1">
      <alignment horizontal="left" vertical="center" wrapText="1" indent="1"/>
    </xf>
    <xf numFmtId="0" fontId="0" fillId="0" borderId="0" xfId="0" applyFont="1" applyFill="1">
      <alignment vertical="center"/>
    </xf>
    <xf numFmtId="0" fontId="80" fillId="0" borderId="0" xfId="363" applyAlignment="1">
      <alignment vertical="center"/>
    </xf>
    <xf numFmtId="0" fontId="45" fillId="38" borderId="5" xfId="298" applyFont="1" applyFill="1" applyBorder="1" applyAlignment="1">
      <alignment horizontal="left" vertical="center" wrapText="1" indent="1"/>
    </xf>
    <xf numFmtId="0" fontId="80" fillId="42" borderId="2" xfId="363" applyFill="1" applyBorder="1" applyAlignment="1">
      <alignment vertical="center"/>
    </xf>
    <xf numFmtId="0" fontId="46" fillId="38" borderId="5" xfId="298" applyFont="1" applyFill="1" applyBorder="1" applyAlignment="1">
      <alignment horizontal="left" vertical="center" wrapText="1" indent="1"/>
    </xf>
    <xf numFmtId="0" fontId="45" fillId="38" borderId="5" xfId="298" applyFont="1" applyFill="1" applyBorder="1" applyAlignment="1">
      <alignment horizontal="left" vertical="center" wrapText="1" indent="2"/>
    </xf>
    <xf numFmtId="0" fontId="45" fillId="38" borderId="5" xfId="298" applyFont="1" applyFill="1" applyBorder="1" applyAlignment="1">
      <alignment horizontal="left" vertical="center" wrapText="1" indent="3"/>
    </xf>
    <xf numFmtId="0" fontId="17" fillId="36" borderId="5" xfId="474" applyFont="1" applyFill="1" applyBorder="1" applyAlignment="1">
      <alignment horizontal="left" vertical="center" wrapText="1" indent="2"/>
    </xf>
    <xf numFmtId="0" fontId="80" fillId="36" borderId="2" xfId="363" applyFill="1" applyBorder="1" applyAlignment="1">
      <alignment vertical="center"/>
    </xf>
    <xf numFmtId="0" fontId="80" fillId="42" borderId="4" xfId="363" applyFill="1" applyBorder="1" applyAlignment="1">
      <alignment vertical="center"/>
    </xf>
    <xf numFmtId="0" fontId="46" fillId="38" borderId="12" xfId="298" applyFont="1" applyFill="1" applyBorder="1" applyAlignment="1">
      <alignment horizontal="left" vertical="center" wrapText="1" indent="1"/>
    </xf>
    <xf numFmtId="0" fontId="45" fillId="38" borderId="5" xfId="298" applyFont="1" applyFill="1" applyBorder="1" applyAlignment="1">
      <alignment horizontal="left" vertical="center" indent="2"/>
    </xf>
    <xf numFmtId="0" fontId="45" fillId="38" borderId="5" xfId="298" applyFont="1" applyFill="1" applyBorder="1" applyAlignment="1">
      <alignment horizontal="left" vertical="center" indent="1"/>
    </xf>
    <xf numFmtId="0" fontId="17" fillId="0" borderId="12" xfId="474" applyFont="1" applyFill="1" applyBorder="1" applyAlignment="1">
      <alignment horizontal="left" vertical="center" wrapText="1" indent="1"/>
    </xf>
    <xf numFmtId="0" fontId="17" fillId="0" borderId="14" xfId="474" applyFont="1" applyFill="1" applyBorder="1" applyAlignment="1">
      <alignment horizontal="left" vertical="center" wrapText="1" indent="1"/>
    </xf>
    <xf numFmtId="0" fontId="27" fillId="42" borderId="5" xfId="473" applyFont="1" applyFill="1" applyBorder="1" applyAlignment="1">
      <alignment horizontal="left" vertical="center" wrapText="1" indent="1"/>
    </xf>
    <xf numFmtId="3" fontId="30" fillId="38" borderId="15" xfId="473" applyNumberFormat="1" applyFont="1" applyFill="1" applyBorder="1" applyAlignment="1" applyProtection="1">
      <alignment horizontal="center" vertical="center"/>
    </xf>
    <xf numFmtId="0" fontId="36" fillId="0" borderId="0" xfId="268" applyFont="1"/>
    <xf numFmtId="0" fontId="35" fillId="0" borderId="0" xfId="311"/>
    <xf numFmtId="0" fontId="36" fillId="0" borderId="0" xfId="268" applyFont="1" applyAlignment="1">
      <alignment horizontal="left" indent="4"/>
    </xf>
    <xf numFmtId="0" fontId="13" fillId="0" borderId="0" xfId="268"/>
    <xf numFmtId="0" fontId="17" fillId="36" borderId="16" xfId="473" applyFont="1" applyFill="1" applyBorder="1" applyAlignment="1">
      <alignment horizontal="left" vertical="center" wrapText="1" indent="1"/>
    </xf>
    <xf numFmtId="3" fontId="30" fillId="38" borderId="13" xfId="473" applyNumberFormat="1" applyFont="1" applyFill="1" applyBorder="1" applyAlignment="1" applyProtection="1">
      <alignment horizontal="center" vertical="center"/>
    </xf>
    <xf numFmtId="3" fontId="20" fillId="0" borderId="0" xfId="473" applyNumberFormat="1" applyFont="1"/>
    <xf numFmtId="0" fontId="17" fillId="0" borderId="5" xfId="473" applyFont="1" applyFill="1" applyBorder="1" applyAlignment="1">
      <alignment horizontal="left" vertical="center" wrapText="1" indent="2"/>
    </xf>
    <xf numFmtId="0" fontId="17" fillId="42" borderId="5" xfId="473" applyFont="1" applyFill="1" applyBorder="1" applyAlignment="1">
      <alignment horizontal="left" vertical="center" wrapText="1" indent="2"/>
    </xf>
    <xf numFmtId="0" fontId="17" fillId="0" borderId="5" xfId="473" applyFont="1" applyFill="1" applyBorder="1" applyAlignment="1">
      <alignment horizontal="left" vertical="center" wrapText="1" indent="3"/>
    </xf>
    <xf numFmtId="0" fontId="27" fillId="0" borderId="5" xfId="473" applyFont="1" applyFill="1" applyBorder="1" applyAlignment="1">
      <alignment horizontal="left" vertical="center" wrapText="1" indent="2"/>
    </xf>
    <xf numFmtId="3" fontId="30" fillId="38" borderId="17" xfId="473" applyNumberFormat="1" applyFont="1" applyFill="1" applyBorder="1" applyAlignment="1" applyProtection="1">
      <alignment horizontal="center" vertical="center"/>
    </xf>
    <xf numFmtId="0" fontId="27" fillId="0" borderId="5" xfId="473" applyFont="1" applyFill="1" applyBorder="1" applyAlignment="1">
      <alignment horizontal="left" vertical="center" wrapText="1" indent="1"/>
    </xf>
    <xf numFmtId="0" fontId="27" fillId="42" borderId="9" xfId="473" applyFont="1" applyFill="1" applyBorder="1" applyAlignment="1">
      <alignment horizontal="left" vertical="center" wrapText="1" indent="1"/>
    </xf>
    <xf numFmtId="0" fontId="17" fillId="0" borderId="5" xfId="473" applyFont="1" applyFill="1" applyBorder="1" applyAlignment="1">
      <alignment horizontal="left" vertical="center" indent="3"/>
    </xf>
    <xf numFmtId="0" fontId="27" fillId="0" borderId="5" xfId="473" applyFont="1" applyFill="1" applyBorder="1" applyAlignment="1">
      <alignment horizontal="left" vertical="center" indent="2"/>
    </xf>
    <xf numFmtId="3" fontId="30" fillId="38" borderId="10" xfId="473" applyNumberFormat="1" applyFont="1" applyFill="1" applyBorder="1" applyAlignment="1" applyProtection="1">
      <alignment horizontal="center" vertical="center"/>
    </xf>
    <xf numFmtId="0" fontId="27" fillId="0" borderId="12" xfId="473" applyFont="1" applyFill="1" applyBorder="1" applyAlignment="1">
      <alignment horizontal="left" vertical="center" indent="1"/>
    </xf>
    <xf numFmtId="3" fontId="41" fillId="0" borderId="0" xfId="473" applyNumberFormat="1" applyFont="1"/>
    <xf numFmtId="0" fontId="17" fillId="0" borderId="5" xfId="473" applyFont="1" applyFill="1" applyBorder="1" applyAlignment="1">
      <alignment horizontal="left" vertical="center" indent="2"/>
    </xf>
    <xf numFmtId="0" fontId="27" fillId="0" borderId="12" xfId="473" applyFont="1" applyFill="1" applyBorder="1" applyAlignment="1">
      <alignment horizontal="left" vertical="center" wrapText="1" indent="1"/>
    </xf>
    <xf numFmtId="0" fontId="17" fillId="42" borderId="5" xfId="473" applyFont="1" applyFill="1" applyBorder="1" applyAlignment="1">
      <alignment horizontal="left" vertical="center" indent="2"/>
    </xf>
    <xf numFmtId="3" fontId="16" fillId="0" borderId="0" xfId="473" applyNumberFormat="1"/>
    <xf numFmtId="0" fontId="17" fillId="0" borderId="18" xfId="473" applyFont="1" applyFill="1" applyBorder="1" applyAlignment="1">
      <alignment horizontal="left" vertical="center" wrapText="1" indent="1"/>
    </xf>
    <xf numFmtId="3" fontId="16" fillId="43" borderId="19" xfId="473" applyNumberFormat="1" applyFill="1" applyBorder="1" applyAlignment="1"/>
    <xf numFmtId="0" fontId="17" fillId="0" borderId="16" xfId="473" applyFont="1" applyFill="1" applyBorder="1" applyAlignment="1">
      <alignment horizontal="left" vertical="center" wrapText="1" indent="1"/>
    </xf>
    <xf numFmtId="3" fontId="30" fillId="38" borderId="20" xfId="473" applyNumberFormat="1" applyFont="1" applyFill="1" applyBorder="1" applyAlignment="1" applyProtection="1">
      <alignment horizontal="center" vertical="center"/>
    </xf>
    <xf numFmtId="0" fontId="36" fillId="0" borderId="0" xfId="266" applyFont="1"/>
    <xf numFmtId="0" fontId="17" fillId="0" borderId="16" xfId="473" applyFont="1" applyFill="1" applyBorder="1" applyAlignment="1">
      <alignment horizontal="left" vertical="center" wrapText="1" indent="2"/>
    </xf>
    <xf numFmtId="0" fontId="80" fillId="0" borderId="11" xfId="363" applyBorder="1" applyAlignment="1">
      <alignment vertical="center"/>
    </xf>
    <xf numFmtId="3" fontId="30" fillId="38" borderId="11" xfId="474" applyNumberFormat="1" applyFont="1" applyFill="1" applyBorder="1" applyAlignment="1" applyProtection="1">
      <alignment horizontal="center" vertical="center"/>
    </xf>
    <xf numFmtId="0" fontId="5" fillId="3" borderId="0" xfId="0" applyFont="1" applyFill="1" applyAlignment="1">
      <alignment vertical="center"/>
    </xf>
    <xf numFmtId="0" fontId="0" fillId="0" borderId="0" xfId="0" applyAlignment="1">
      <alignment vertical="center"/>
    </xf>
    <xf numFmtId="0" fontId="80" fillId="0" borderId="0" xfId="363" applyBorder="1" applyAlignment="1">
      <alignment vertical="center"/>
    </xf>
    <xf numFmtId="3" fontId="4" fillId="0" borderId="0" xfId="0" applyNumberFormat="1" applyFont="1">
      <alignment vertical="center"/>
    </xf>
    <xf numFmtId="1" fontId="4" fillId="0" borderId="0" xfId="0" applyNumberFormat="1" applyFont="1" applyFill="1" applyAlignment="1">
      <alignment horizontal="left" vertical="center"/>
    </xf>
    <xf numFmtId="3" fontId="4" fillId="0" borderId="0" xfId="0" quotePrefix="1" applyNumberFormat="1" applyFont="1" applyFill="1">
      <alignment vertical="center"/>
    </xf>
    <xf numFmtId="0" fontId="96" fillId="0" borderId="0" xfId="0" applyFont="1">
      <alignment vertical="center"/>
    </xf>
    <xf numFmtId="0" fontId="27" fillId="42" borderId="5" xfId="474" applyFont="1" applyFill="1" applyBorder="1" applyAlignment="1" applyProtection="1">
      <alignment horizontal="left" vertical="center" wrapText="1" indent="1"/>
    </xf>
    <xf numFmtId="3" fontId="29" fillId="42" borderId="0" xfId="289" applyNumberFormat="1" applyFont="1" applyFill="1" applyBorder="1" applyAlignment="1" applyProtection="1">
      <alignment horizontal="center" vertical="center"/>
    </xf>
    <xf numFmtId="0" fontId="17" fillId="0" borderId="5" xfId="474" applyFont="1" applyFill="1" applyBorder="1" applyAlignment="1" applyProtection="1">
      <alignment horizontal="left" vertical="center" wrapText="1" indent="1"/>
    </xf>
    <xf numFmtId="3" fontId="29" fillId="36" borderId="0" xfId="289" applyNumberFormat="1" applyFont="1" applyFill="1" applyBorder="1" applyAlignment="1" applyProtection="1">
      <alignment horizontal="center" vertical="center"/>
    </xf>
    <xf numFmtId="0" fontId="36" fillId="0" borderId="0" xfId="289" applyFont="1"/>
    <xf numFmtId="0" fontId="36" fillId="0" borderId="0" xfId="289" applyFont="1" applyBorder="1" applyAlignment="1">
      <alignment horizontal="left" vertical="top" wrapText="1" indent="3"/>
    </xf>
    <xf numFmtId="0" fontId="36" fillId="0" borderId="0" xfId="289" applyFont="1" applyAlignment="1">
      <alignment horizontal="left" wrapText="1" indent="3"/>
    </xf>
    <xf numFmtId="0" fontId="36" fillId="0" borderId="0" xfId="289" applyFont="1" applyAlignment="1">
      <alignment horizontal="left" wrapText="1" indent="2"/>
    </xf>
    <xf numFmtId="0" fontId="36" fillId="0" borderId="0" xfId="289" applyFont="1" applyBorder="1" applyAlignment="1">
      <alignment horizontal="left" vertical="top" wrapText="1" indent="2"/>
    </xf>
    <xf numFmtId="0" fontId="36" fillId="0" borderId="0" xfId="289" applyFont="1" applyAlignment="1">
      <alignment horizontal="left" indent="2"/>
    </xf>
    <xf numFmtId="0" fontId="36" fillId="0" borderId="2" xfId="289" applyFont="1" applyBorder="1" applyAlignment="1">
      <alignment horizontal="left" vertical="center"/>
    </xf>
    <xf numFmtId="0" fontId="6" fillId="0" borderId="0" xfId="289" applyFill="1" applyAlignment="1">
      <alignment vertical="center"/>
    </xf>
    <xf numFmtId="0" fontId="36" fillId="0" borderId="0" xfId="289" applyFont="1" applyFill="1"/>
    <xf numFmtId="0" fontId="46" fillId="38" borderId="5" xfId="298" applyFont="1" applyFill="1" applyBorder="1" applyAlignment="1">
      <alignment horizontal="left" vertical="center" wrapText="1" indent="2"/>
    </xf>
    <xf numFmtId="1" fontId="4" fillId="0" borderId="0" xfId="0" quotePrefix="1" applyNumberFormat="1" applyFont="1">
      <alignment vertical="center"/>
    </xf>
    <xf numFmtId="0" fontId="27" fillId="36" borderId="5" xfId="474" applyFont="1" applyFill="1" applyBorder="1" applyAlignment="1">
      <alignment horizontal="left" vertical="center" wrapText="1" indent="3"/>
    </xf>
    <xf numFmtId="0" fontId="17" fillId="36" borderId="5" xfId="474" applyFont="1" applyFill="1" applyBorder="1" applyAlignment="1">
      <alignment horizontal="left" vertical="center" wrapText="1" indent="4"/>
    </xf>
    <xf numFmtId="0" fontId="21" fillId="36" borderId="0" xfId="298" applyFont="1" applyFill="1" applyAlignment="1">
      <alignment vertical="center"/>
    </xf>
    <xf numFmtId="0" fontId="31" fillId="36" borderId="0" xfId="474" applyFont="1" applyFill="1" applyAlignment="1">
      <alignment vertical="center"/>
    </xf>
    <xf numFmtId="0" fontId="24" fillId="36" borderId="0" xfId="474" applyFont="1" applyFill="1" applyAlignment="1">
      <alignment vertical="center"/>
    </xf>
    <xf numFmtId="0" fontId="97" fillId="0" borderId="0" xfId="364" applyFont="1" applyAlignment="1">
      <alignment vertical="center"/>
    </xf>
    <xf numFmtId="0" fontId="89" fillId="0" borderId="0" xfId="364" applyAlignment="1">
      <alignment vertical="center"/>
    </xf>
    <xf numFmtId="0" fontId="97" fillId="0" borderId="0" xfId="364" applyFont="1" applyFill="1" applyAlignment="1">
      <alignment vertical="center"/>
    </xf>
    <xf numFmtId="0" fontId="89" fillId="0" borderId="0" xfId="364" applyFill="1" applyAlignment="1">
      <alignment vertical="center"/>
    </xf>
    <xf numFmtId="0" fontId="17" fillId="36" borderId="5" xfId="474" applyFont="1" applyFill="1" applyBorder="1" applyAlignment="1">
      <alignment horizontal="left" vertical="center" wrapText="1" indent="1"/>
    </xf>
    <xf numFmtId="0" fontId="17" fillId="36" borderId="3" xfId="474" applyFont="1" applyFill="1" applyBorder="1" applyAlignment="1">
      <alignment horizontal="left" vertical="center" wrapText="1" indent="1"/>
    </xf>
    <xf numFmtId="0" fontId="17" fillId="36" borderId="21" xfId="474" applyFont="1" applyFill="1" applyBorder="1" applyAlignment="1">
      <alignment horizontal="left" vertical="center" wrapText="1" indent="1"/>
    </xf>
    <xf numFmtId="0" fontId="36" fillId="0" borderId="0" xfId="289" applyFont="1" applyBorder="1"/>
    <xf numFmtId="0" fontId="3" fillId="0" borderId="14" xfId="289" applyFont="1" applyFill="1" applyBorder="1" applyAlignment="1">
      <alignment vertical="center" wrapText="1"/>
    </xf>
    <xf numFmtId="0" fontId="80" fillId="0" borderId="0" xfId="372"/>
    <xf numFmtId="0" fontId="6" fillId="4" borderId="0" xfId="289" applyFill="1"/>
    <xf numFmtId="0" fontId="36" fillId="4" borderId="0" xfId="289" applyFont="1" applyFill="1" applyBorder="1" applyAlignment="1">
      <alignment vertical="top" wrapText="1"/>
    </xf>
    <xf numFmtId="0" fontId="49" fillId="4" borderId="0" xfId="289" applyFont="1" applyFill="1" applyBorder="1" applyAlignment="1">
      <alignment horizontal="right" vertical="top"/>
    </xf>
    <xf numFmtId="0" fontId="6" fillId="4" borderId="0" xfId="289" applyFill="1" applyBorder="1"/>
    <xf numFmtId="0" fontId="17" fillId="36" borderId="1" xfId="474" applyFont="1" applyFill="1" applyBorder="1" applyAlignment="1">
      <alignment horizontal="left" vertical="center" wrapText="1" indent="2"/>
    </xf>
    <xf numFmtId="0" fontId="17" fillId="36" borderId="21" xfId="474" applyFont="1" applyFill="1" applyBorder="1" applyAlignment="1">
      <alignment horizontal="left" vertical="center" wrapText="1" indent="2"/>
    </xf>
    <xf numFmtId="49" fontId="36" fillId="0" borderId="1" xfId="289" applyNumberFormat="1" applyFont="1" applyBorder="1" applyAlignment="1" applyProtection="1">
      <alignment horizontal="left" vertical="center" wrapText="1"/>
      <protection locked="0"/>
    </xf>
    <xf numFmtId="4" fontId="29" fillId="36" borderId="1" xfId="289" applyNumberFormat="1" applyFont="1" applyFill="1" applyBorder="1" applyAlignment="1" applyProtection="1">
      <alignment horizontal="center" vertical="center"/>
      <protection locked="0"/>
    </xf>
    <xf numFmtId="0" fontId="32" fillId="0" borderId="0" xfId="289" applyFont="1" applyFill="1" applyBorder="1"/>
    <xf numFmtId="0" fontId="6" fillId="0" borderId="0" xfId="289" applyFont="1" applyFill="1" applyBorder="1" applyAlignment="1">
      <alignment horizontal="left" vertical="center" wrapText="1" indent="2"/>
    </xf>
    <xf numFmtId="0" fontId="98" fillId="0" borderId="0" xfId="372" applyFont="1" applyFill="1" applyBorder="1" applyAlignment="1">
      <alignment wrapText="1"/>
    </xf>
    <xf numFmtId="0" fontId="80" fillId="0" borderId="4" xfId="372" applyFill="1" applyBorder="1" applyAlignment="1">
      <alignment vertical="top" wrapText="1"/>
    </xf>
    <xf numFmtId="0" fontId="98" fillId="0" borderId="0" xfId="372" applyFont="1" applyFill="1" applyBorder="1" applyAlignment="1">
      <alignment vertical="top" wrapText="1"/>
    </xf>
    <xf numFmtId="0" fontId="98" fillId="0" borderId="0" xfId="372" applyFont="1" applyFill="1" applyBorder="1" applyAlignment="1">
      <alignment horizontal="right" vertical="top" wrapText="1"/>
    </xf>
    <xf numFmtId="0" fontId="99" fillId="0" borderId="0" xfId="372" applyFont="1" applyFill="1" applyBorder="1" applyAlignment="1">
      <alignment horizontal="right" vertical="top" wrapText="1"/>
    </xf>
    <xf numFmtId="49" fontId="29" fillId="36" borderId="1" xfId="289" applyNumberFormat="1" applyFont="1" applyFill="1" applyBorder="1" applyAlignment="1" applyProtection="1">
      <alignment horizontal="left" vertical="center" wrapText="1"/>
      <protection locked="0"/>
    </xf>
    <xf numFmtId="0" fontId="36" fillId="0" borderId="22" xfId="289" applyFont="1" applyBorder="1" applyAlignment="1">
      <alignment horizontal="left" vertical="center"/>
    </xf>
    <xf numFmtId="0" fontId="36" fillId="0" borderId="23" xfId="289" applyFont="1" applyBorder="1" applyAlignment="1">
      <alignment horizontal="left" vertical="center"/>
    </xf>
    <xf numFmtId="0" fontId="27" fillId="36" borderId="5" xfId="474" applyFont="1" applyFill="1" applyBorder="1" applyAlignment="1">
      <alignment horizontal="left" vertical="center" wrapText="1" indent="2"/>
    </xf>
    <xf numFmtId="0" fontId="27" fillId="36" borderId="5" xfId="474" applyFont="1" applyFill="1" applyBorder="1" applyAlignment="1">
      <alignment horizontal="left" vertical="center" wrapText="1" indent="1"/>
    </xf>
    <xf numFmtId="3" fontId="30" fillId="38" borderId="10" xfId="474" applyNumberFormat="1" applyFont="1" applyFill="1" applyBorder="1" applyAlignment="1" applyProtection="1">
      <alignment horizontal="center" vertical="center"/>
    </xf>
    <xf numFmtId="0" fontId="17" fillId="36" borderId="12" xfId="474" applyFont="1" applyFill="1" applyBorder="1" applyAlignment="1">
      <alignment horizontal="left" vertical="center" wrapText="1" indent="1"/>
    </xf>
    <xf numFmtId="0" fontId="98" fillId="0" borderId="0" xfId="372" applyFont="1" applyFill="1" applyBorder="1"/>
    <xf numFmtId="0" fontId="51" fillId="0" borderId="0" xfId="372" applyFont="1" applyFill="1" applyBorder="1" applyAlignment="1">
      <alignment vertical="top" wrapText="1"/>
    </xf>
    <xf numFmtId="0" fontId="27" fillId="42" borderId="22" xfId="474" applyFont="1" applyFill="1" applyBorder="1" applyAlignment="1">
      <alignment horizontal="left" vertical="center" wrapText="1" indent="1"/>
    </xf>
    <xf numFmtId="0" fontId="18" fillId="0" borderId="0" xfId="474" applyFont="1" applyFill="1" applyBorder="1" applyAlignment="1">
      <alignment horizontal="left" vertical="center" wrapText="1" indent="1"/>
    </xf>
    <xf numFmtId="0" fontId="27" fillId="42" borderId="8" xfId="474" applyFont="1" applyFill="1" applyBorder="1" applyAlignment="1">
      <alignment horizontal="left" vertical="center" wrapText="1" indent="1"/>
    </xf>
    <xf numFmtId="0" fontId="27" fillId="42" borderId="23" xfId="474" applyFont="1" applyFill="1" applyBorder="1" applyAlignment="1">
      <alignment horizontal="left" vertical="center" wrapText="1" indent="1"/>
    </xf>
    <xf numFmtId="3" fontId="21" fillId="0" borderId="0" xfId="300" applyNumberFormat="1" applyFont="1"/>
    <xf numFmtId="0" fontId="80" fillId="0" borderId="0" xfId="319"/>
    <xf numFmtId="0" fontId="90" fillId="0" borderId="0" xfId="441"/>
    <xf numFmtId="3" fontId="92" fillId="0" borderId="0" xfId="441" applyNumberFormat="1" applyFont="1" applyBorder="1" applyAlignment="1">
      <alignment horizontal="left" vertical="center"/>
    </xf>
    <xf numFmtId="3" fontId="92" fillId="0" borderId="10" xfId="441" applyNumberFormat="1" applyFont="1" applyBorder="1" applyAlignment="1">
      <alignment horizontal="left" vertical="center"/>
    </xf>
    <xf numFmtId="3" fontId="90" fillId="0" borderId="0" xfId="441" applyNumberFormat="1" applyAlignment="1">
      <alignment vertical="center"/>
    </xf>
    <xf numFmtId="3" fontId="90" fillId="0" borderId="0" xfId="441" applyNumberFormat="1"/>
    <xf numFmtId="0" fontId="80" fillId="0" borderId="0" xfId="319" applyFont="1" applyBorder="1" applyAlignment="1">
      <alignment horizontal="left"/>
    </xf>
    <xf numFmtId="0" fontId="80" fillId="0" borderId="0" xfId="319" applyFont="1" applyBorder="1" applyAlignment="1"/>
    <xf numFmtId="0" fontId="80" fillId="0" borderId="0" xfId="319" applyFill="1"/>
    <xf numFmtId="0" fontId="80" fillId="0" borderId="0" xfId="300" applyFill="1" applyBorder="1" applyAlignment="1">
      <alignment horizontal="left" vertical="top" wrapText="1"/>
    </xf>
    <xf numFmtId="0" fontId="100" fillId="0" borderId="0" xfId="300" applyFont="1" applyFill="1" applyBorder="1" applyAlignment="1">
      <alignment horizontal="left" vertical="top" wrapText="1"/>
    </xf>
    <xf numFmtId="0" fontId="80" fillId="0" borderId="0" xfId="300" applyFill="1" applyBorder="1" applyAlignment="1">
      <alignment horizontal="right" vertical="top" wrapText="1"/>
    </xf>
    <xf numFmtId="0" fontId="80" fillId="44" borderId="0" xfId="319" applyFont="1" applyFill="1" applyBorder="1" applyAlignment="1">
      <alignment wrapText="1"/>
    </xf>
    <xf numFmtId="0" fontId="80" fillId="44" borderId="0" xfId="319" applyFont="1" applyFill="1" applyBorder="1" applyAlignment="1">
      <alignment horizontal="left" wrapText="1"/>
    </xf>
    <xf numFmtId="0" fontId="80" fillId="0" borderId="0" xfId="319" applyFont="1" applyFill="1" applyBorder="1" applyAlignment="1">
      <alignment horizontal="left" wrapText="1"/>
    </xf>
    <xf numFmtId="0" fontId="80" fillId="0" borderId="0" xfId="319" applyFont="1" applyFill="1" applyBorder="1" applyAlignment="1">
      <alignment horizontal="center" wrapText="1"/>
    </xf>
    <xf numFmtId="0" fontId="80" fillId="0" borderId="0" xfId="373"/>
    <xf numFmtId="0" fontId="80" fillId="0" borderId="0" xfId="373" applyFont="1" applyFill="1" applyBorder="1" applyAlignment="1">
      <alignment wrapText="1"/>
    </xf>
    <xf numFmtId="0" fontId="80" fillId="0" borderId="0" xfId="373" applyFont="1" applyFill="1" applyBorder="1" applyAlignment="1">
      <alignment horizontal="left" wrapText="1"/>
    </xf>
    <xf numFmtId="0" fontId="80" fillId="0" borderId="0" xfId="373" applyFont="1" applyFill="1" applyBorder="1"/>
    <xf numFmtId="0" fontId="80" fillId="36" borderId="0" xfId="373" applyFill="1"/>
    <xf numFmtId="0" fontId="36" fillId="0" borderId="0" xfId="289" applyFont="1" applyBorder="1" applyAlignment="1">
      <alignment horizontal="left" vertical="top"/>
    </xf>
    <xf numFmtId="0" fontId="6" fillId="0" borderId="14" xfId="289" applyBorder="1"/>
    <xf numFmtId="0" fontId="36" fillId="0" borderId="0" xfId="289" applyFont="1" applyBorder="1" applyAlignment="1">
      <alignment horizontal="left" vertical="top" indent="2"/>
    </xf>
    <xf numFmtId="0" fontId="6" fillId="0" borderId="0" xfId="289" applyBorder="1"/>
    <xf numFmtId="3" fontId="29" fillId="42" borderId="11" xfId="289" applyNumberFormat="1" applyFont="1" applyFill="1" applyBorder="1" applyAlignment="1" applyProtection="1">
      <alignment horizontal="center" vertical="center"/>
    </xf>
    <xf numFmtId="0" fontId="27" fillId="36" borderId="12" xfId="474" applyFont="1" applyFill="1" applyBorder="1" applyAlignment="1">
      <alignment horizontal="left" vertical="center" wrapText="1" indent="2"/>
    </xf>
    <xf numFmtId="3" fontId="30" fillId="38" borderId="11" xfId="474" applyNumberFormat="1" applyFont="1" applyFill="1" applyBorder="1" applyAlignment="1" applyProtection="1">
      <alignment horizontal="center" vertical="center"/>
    </xf>
    <xf numFmtId="3" fontId="21" fillId="0" borderId="0" xfId="289" applyNumberFormat="1" applyFont="1" applyFill="1"/>
    <xf numFmtId="3" fontId="2" fillId="0" borderId="45" xfId="329" applyNumberFormat="1" applyFont="1" applyFill="1" applyBorder="1" applyAlignment="1">
      <alignment horizontal="left" vertical="top" wrapText="1"/>
    </xf>
    <xf numFmtId="0" fontId="27" fillId="42" borderId="9" xfId="474" applyFont="1" applyFill="1" applyBorder="1" applyAlignment="1" applyProtection="1">
      <alignment horizontal="left" vertical="center" wrapText="1" indent="1"/>
    </xf>
    <xf numFmtId="0" fontId="27" fillId="42" borderId="10" xfId="474" applyFont="1" applyFill="1" applyBorder="1" applyAlignment="1" applyProtection="1">
      <alignment horizontal="left" vertical="center" wrapText="1" indent="1"/>
    </xf>
    <xf numFmtId="0" fontId="27" fillId="42" borderId="11" xfId="474" applyFont="1" applyFill="1" applyBorder="1" applyAlignment="1" applyProtection="1">
      <alignment horizontal="left" vertical="center" wrapText="1" indent="1"/>
    </xf>
    <xf numFmtId="4" fontId="29" fillId="36" borderId="1" xfId="289" applyNumberFormat="1" applyFont="1" applyFill="1" applyBorder="1" applyAlignment="1" applyProtection="1">
      <alignment horizontal="center" vertical="center"/>
      <protection locked="0"/>
    </xf>
    <xf numFmtId="3" fontId="29" fillId="36" borderId="1" xfId="289" applyNumberFormat="1" applyFont="1" applyFill="1" applyBorder="1" applyAlignment="1" applyProtection="1">
      <alignment horizontal="center" vertical="center"/>
      <protection locked="0"/>
    </xf>
    <xf numFmtId="3" fontId="80" fillId="0" borderId="4" xfId="329" applyNumberFormat="1" applyFont="1" applyFill="1" applyBorder="1" applyAlignment="1">
      <alignment vertical="top" wrapText="1"/>
    </xf>
    <xf numFmtId="3" fontId="2" fillId="0" borderId="46" xfId="329" applyNumberFormat="1" applyFont="1" applyFill="1" applyBorder="1" applyAlignment="1">
      <alignment horizontal="left" vertical="top" wrapText="1"/>
    </xf>
    <xf numFmtId="3" fontId="30" fillId="38" borderId="22" xfId="474" applyNumberFormat="1" applyFont="1" applyFill="1" applyBorder="1" applyAlignment="1" applyProtection="1">
      <alignment horizontal="center" vertical="center"/>
    </xf>
    <xf numFmtId="3" fontId="30" fillId="38" borderId="23" xfId="474" applyNumberFormat="1" applyFont="1" applyFill="1" applyBorder="1" applyAlignment="1" applyProtection="1">
      <alignment horizontal="center" vertical="center"/>
    </xf>
    <xf numFmtId="0" fontId="27" fillId="36" borderId="12" xfId="474" applyFont="1" applyFill="1" applyBorder="1" applyAlignment="1">
      <alignment horizontal="left" vertical="center" wrapText="1" indent="3"/>
    </xf>
    <xf numFmtId="0" fontId="22" fillId="37" borderId="1" xfId="289" applyFont="1" applyFill="1" applyBorder="1" applyAlignment="1">
      <alignment horizontal="left" vertical="center" wrapText="1" indent="1"/>
    </xf>
    <xf numFmtId="0" fontId="27" fillId="42" borderId="5" xfId="474" applyFont="1" applyFill="1" applyBorder="1" applyAlignment="1" applyProtection="1">
      <alignment horizontal="left" vertical="center" wrapText="1" indent="1"/>
    </xf>
    <xf numFmtId="0" fontId="36" fillId="0" borderId="11" xfId="289" applyFont="1" applyBorder="1" applyAlignment="1">
      <alignment horizontal="left" vertical="top"/>
    </xf>
    <xf numFmtId="0" fontId="36" fillId="0" borderId="4" xfId="289" applyFont="1" applyBorder="1" applyAlignment="1">
      <alignment horizontal="left" vertical="top"/>
    </xf>
    <xf numFmtId="0" fontId="27" fillId="42" borderId="22" xfId="474" applyFont="1" applyFill="1" applyBorder="1" applyAlignment="1" applyProtection="1">
      <alignment horizontal="left" vertical="center" wrapText="1" indent="1"/>
    </xf>
    <xf numFmtId="0" fontId="52" fillId="0" borderId="0" xfId="289" applyFont="1" applyFill="1" applyBorder="1" applyAlignment="1">
      <alignment horizontal="left" vertical="top" wrapText="1" indent="2"/>
    </xf>
    <xf numFmtId="0" fontId="6" fillId="0" borderId="0" xfId="289" applyAlignment="1">
      <alignment wrapText="1"/>
    </xf>
    <xf numFmtId="0" fontId="80" fillId="0" borderId="0" xfId="374"/>
    <xf numFmtId="0" fontId="52" fillId="0" borderId="4" xfId="289" applyFont="1" applyFill="1" applyBorder="1" applyAlignment="1">
      <alignment horizontal="left" vertical="top" wrapText="1" indent="2"/>
    </xf>
    <xf numFmtId="3" fontId="30" fillId="38" borderId="14" xfId="474" applyNumberFormat="1" applyFont="1" applyFill="1" applyBorder="1" applyAlignment="1" applyProtection="1">
      <alignment horizontal="center" vertical="center"/>
    </xf>
    <xf numFmtId="3" fontId="30" fillId="38" borderId="3" xfId="474" applyNumberFormat="1" applyFont="1" applyFill="1" applyBorder="1" applyAlignment="1" applyProtection="1">
      <alignment horizontal="center" vertical="center"/>
    </xf>
    <xf numFmtId="0" fontId="6" fillId="0" borderId="21" xfId="289" applyBorder="1"/>
    <xf numFmtId="3" fontId="30" fillId="38" borderId="21" xfId="474" applyNumberFormat="1" applyFont="1" applyFill="1" applyBorder="1" applyAlignment="1" applyProtection="1">
      <alignment horizontal="center" vertical="center"/>
    </xf>
    <xf numFmtId="0" fontId="17" fillId="36" borderId="3" xfId="474" applyFont="1" applyFill="1" applyBorder="1" applyAlignment="1">
      <alignment horizontal="left" vertical="center" wrapText="1" indent="2"/>
    </xf>
    <xf numFmtId="0" fontId="17" fillId="36" borderId="21" xfId="474" applyFont="1" applyFill="1" applyBorder="1" applyAlignment="1">
      <alignment horizontal="left" vertical="center" wrapText="1" indent="2"/>
    </xf>
    <xf numFmtId="0" fontId="17" fillId="36" borderId="14" xfId="474" applyFont="1" applyFill="1" applyBorder="1" applyAlignment="1">
      <alignment horizontal="left" vertical="center" wrapText="1" indent="2"/>
    </xf>
    <xf numFmtId="0" fontId="47" fillId="0" borderId="14" xfId="289" applyFont="1" applyFill="1" applyBorder="1" applyAlignment="1">
      <alignment vertical="top" wrapText="1"/>
    </xf>
    <xf numFmtId="0" fontId="17" fillId="36" borderId="21" xfId="474" applyFont="1" applyFill="1" applyBorder="1" applyAlignment="1">
      <alignment horizontal="left" vertical="center" wrapText="1" indent="1"/>
    </xf>
    <xf numFmtId="0" fontId="22" fillId="37" borderId="14" xfId="289" applyFont="1" applyFill="1" applyBorder="1" applyAlignment="1">
      <alignment horizontal="left" vertical="center" wrapText="1" indent="1"/>
    </xf>
    <xf numFmtId="0" fontId="22" fillId="37" borderId="21" xfId="289" applyFont="1" applyFill="1" applyBorder="1" applyAlignment="1">
      <alignment horizontal="left" vertical="center" wrapText="1" indent="1"/>
    </xf>
    <xf numFmtId="0" fontId="80" fillId="45" borderId="1" xfId="374" applyFill="1" applyBorder="1" applyAlignment="1">
      <alignment vertical="top" wrapText="1"/>
    </xf>
    <xf numFmtId="0" fontId="27" fillId="42" borderId="2" xfId="474" applyFont="1" applyFill="1" applyBorder="1" applyAlignment="1" applyProtection="1">
      <alignment vertical="center" wrapText="1"/>
    </xf>
    <xf numFmtId="0" fontId="80" fillId="0" borderId="48" xfId="374" applyFill="1" applyBorder="1" applyAlignment="1">
      <alignment vertical="top" wrapText="1"/>
    </xf>
    <xf numFmtId="0" fontId="80" fillId="0" borderId="49" xfId="374" applyFill="1" applyBorder="1" applyAlignment="1">
      <alignment vertical="top" wrapText="1"/>
    </xf>
    <xf numFmtId="0" fontId="22" fillId="0" borderId="1" xfId="289" applyFont="1" applyFill="1" applyBorder="1" applyAlignment="1">
      <alignment horizontal="left" vertical="center" wrapText="1" indent="1"/>
    </xf>
    <xf numFmtId="0" fontId="22" fillId="0" borderId="1" xfId="289" applyFont="1" applyFill="1" applyBorder="1" applyAlignment="1">
      <alignment horizontal="left" vertical="center" wrapText="1" indent="2"/>
    </xf>
    <xf numFmtId="0" fontId="17" fillId="36" borderId="3" xfId="474" applyFont="1" applyFill="1" applyBorder="1" applyAlignment="1">
      <alignment horizontal="left" vertical="center" wrapText="1" indent="1"/>
    </xf>
    <xf numFmtId="0" fontId="17" fillId="36" borderId="5" xfId="474" applyFont="1" applyFill="1" applyBorder="1" applyAlignment="1">
      <alignment horizontal="left" vertical="center" wrapText="1" indent="1"/>
    </xf>
    <xf numFmtId="0" fontId="27" fillId="36" borderId="5" xfId="474" applyFont="1" applyFill="1" applyBorder="1" applyAlignment="1">
      <alignment horizontal="left" vertical="center" wrapText="1" indent="1"/>
    </xf>
    <xf numFmtId="0" fontId="17" fillId="36" borderId="5" xfId="474" applyFont="1" applyFill="1" applyBorder="1" applyAlignment="1">
      <alignment horizontal="left" vertical="center" wrapText="1" indent="2"/>
    </xf>
    <xf numFmtId="3" fontId="30" fillId="38" borderId="13" xfId="474" applyNumberFormat="1" applyFont="1" applyFill="1" applyBorder="1" applyAlignment="1" applyProtection="1">
      <alignment horizontal="center" vertical="center"/>
    </xf>
    <xf numFmtId="3" fontId="30" fillId="38" borderId="4" xfId="474" applyNumberFormat="1" applyFont="1" applyFill="1" applyBorder="1" applyAlignment="1" applyProtection="1">
      <alignment horizontal="center" vertical="center"/>
    </xf>
    <xf numFmtId="0" fontId="27" fillId="42" borderId="0" xfId="474" applyFont="1" applyFill="1" applyBorder="1" applyAlignment="1" applyProtection="1">
      <alignment vertical="center" wrapText="1"/>
    </xf>
    <xf numFmtId="0" fontId="27" fillId="42" borderId="47" xfId="474" applyFont="1" applyFill="1" applyBorder="1" applyAlignment="1" applyProtection="1">
      <alignment vertical="center" wrapText="1"/>
    </xf>
    <xf numFmtId="0" fontId="27" fillId="42" borderId="50" xfId="474" applyFont="1" applyFill="1" applyBorder="1" applyAlignment="1" applyProtection="1">
      <alignment vertical="center" wrapText="1"/>
    </xf>
    <xf numFmtId="0" fontId="17" fillId="36" borderId="14" xfId="474" applyFont="1" applyFill="1" applyBorder="1" applyAlignment="1">
      <alignment horizontal="left" vertical="center" wrapText="1" indent="1"/>
    </xf>
    <xf numFmtId="0" fontId="36" fillId="4" borderId="0" xfId="289" applyFont="1" applyFill="1" applyBorder="1" applyAlignment="1">
      <alignment horizontal="left" vertical="top" wrapText="1"/>
    </xf>
    <xf numFmtId="0" fontId="6" fillId="4" borderId="0" xfId="289" applyFill="1" applyAlignment="1">
      <alignment vertical="center"/>
    </xf>
    <xf numFmtId="0" fontId="27" fillId="36" borderId="12" xfId="474" applyFont="1" applyFill="1" applyBorder="1" applyAlignment="1">
      <alignment horizontal="left" vertical="center" wrapText="1" indent="1"/>
    </xf>
    <xf numFmtId="0" fontId="36" fillId="4" borderId="14" xfId="289" applyFont="1" applyFill="1" applyBorder="1" applyAlignment="1">
      <alignment horizontal="left" vertical="top" wrapText="1"/>
    </xf>
    <xf numFmtId="0" fontId="36" fillId="4" borderId="21" xfId="289" applyFont="1" applyFill="1" applyBorder="1" applyAlignment="1">
      <alignment horizontal="left" vertical="top" wrapText="1"/>
    </xf>
    <xf numFmtId="0" fontId="17" fillId="36" borderId="3" xfId="474" applyFont="1" applyFill="1" applyBorder="1" applyAlignment="1">
      <alignment horizontal="left" vertical="center" wrapText="1" indent="2"/>
    </xf>
    <xf numFmtId="0" fontId="80" fillId="0" borderId="0" xfId="302"/>
    <xf numFmtId="0" fontId="17" fillId="0" borderId="21" xfId="473" applyFont="1" applyFill="1" applyBorder="1" applyAlignment="1">
      <alignment horizontal="left" vertical="center" wrapText="1" indent="2"/>
    </xf>
    <xf numFmtId="0" fontId="46" fillId="38" borderId="5" xfId="298" applyFont="1" applyFill="1" applyBorder="1" applyAlignment="1">
      <alignment horizontal="left" vertical="center" indent="1"/>
    </xf>
    <xf numFmtId="0" fontId="101" fillId="38" borderId="5" xfId="298" applyFont="1" applyFill="1" applyBorder="1" applyAlignment="1">
      <alignment horizontal="left" vertical="center" indent="1"/>
    </xf>
    <xf numFmtId="0" fontId="80" fillId="0" borderId="0" xfId="302" applyProtection="1"/>
    <xf numFmtId="38" fontId="32" fillId="0" borderId="0" xfId="302" applyNumberFormat="1" applyFont="1" applyBorder="1" applyAlignment="1" applyProtection="1">
      <alignment horizontal="left" vertical="center"/>
    </xf>
    <xf numFmtId="3" fontId="4" fillId="41" borderId="0" xfId="0" quotePrefix="1" applyNumberFormat="1" applyFont="1" applyFill="1">
      <alignment vertical="center"/>
    </xf>
    <xf numFmtId="3" fontId="4" fillId="41" borderId="0" xfId="0" applyNumberFormat="1" applyFont="1" applyFill="1">
      <alignment vertical="center"/>
    </xf>
    <xf numFmtId="0" fontId="36" fillId="0" borderId="0" xfId="289" applyFont="1" applyProtection="1"/>
    <xf numFmtId="38" fontId="32" fillId="0" borderId="0" xfId="289" applyNumberFormat="1" applyFont="1" applyBorder="1" applyAlignment="1" applyProtection="1">
      <alignment horizontal="right" vertical="center"/>
    </xf>
    <xf numFmtId="0" fontId="36" fillId="0" borderId="0" xfId="289" applyFont="1" applyBorder="1" applyProtection="1"/>
    <xf numFmtId="0" fontId="98" fillId="0" borderId="0" xfId="372" applyFont="1" applyFill="1" applyProtection="1"/>
    <xf numFmtId="0" fontId="6" fillId="0" borderId="10" xfId="289" applyFont="1" applyFill="1" applyBorder="1" applyAlignment="1" applyProtection="1">
      <alignment vertical="center" wrapText="1"/>
    </xf>
    <xf numFmtId="0" fontId="6" fillId="0" borderId="22" xfId="289" applyFont="1" applyFill="1" applyBorder="1" applyAlignment="1" applyProtection="1">
      <alignment vertical="center" wrapText="1"/>
    </xf>
    <xf numFmtId="0" fontId="20" fillId="0" borderId="22" xfId="289" applyFont="1" applyFill="1" applyBorder="1" applyAlignment="1" applyProtection="1">
      <alignment horizontal="left" vertical="center" wrapText="1"/>
    </xf>
    <xf numFmtId="0" fontId="20" fillId="0" borderId="10" xfId="289" applyFont="1" applyFill="1" applyBorder="1" applyAlignment="1" applyProtection="1">
      <alignment horizontal="left" vertical="center" wrapText="1"/>
    </xf>
    <xf numFmtId="0" fontId="6" fillId="0" borderId="0" xfId="289" applyFont="1" applyFill="1" applyBorder="1" applyAlignment="1" applyProtection="1">
      <alignment horizontal="left" vertical="center" wrapText="1" indent="2"/>
    </xf>
    <xf numFmtId="0" fontId="98" fillId="0" borderId="0" xfId="372" applyFont="1" applyFill="1" applyBorder="1" applyAlignment="1" applyProtection="1">
      <alignment wrapText="1"/>
    </xf>
    <xf numFmtId="0" fontId="6" fillId="36" borderId="0" xfId="289" applyFill="1" applyAlignment="1" applyProtection="1">
      <alignment vertical="center"/>
    </xf>
    <xf numFmtId="0" fontId="6" fillId="4" borderId="0" xfId="289" applyFill="1" applyProtection="1"/>
    <xf numFmtId="49" fontId="36" fillId="0" borderId="0" xfId="289" applyNumberFormat="1" applyFont="1" applyBorder="1" applyAlignment="1" applyProtection="1">
      <alignment horizontal="left" vertical="center" wrapText="1"/>
    </xf>
    <xf numFmtId="0" fontId="6" fillId="0" borderId="0" xfId="289" applyProtection="1"/>
    <xf numFmtId="3" fontId="4" fillId="0" borderId="0" xfId="0" applyNumberFormat="1" applyFont="1" applyFill="1">
      <alignment vertical="center"/>
    </xf>
    <xf numFmtId="0" fontId="36" fillId="0" borderId="5" xfId="289" applyFont="1" applyBorder="1"/>
    <xf numFmtId="0" fontId="27" fillId="42" borderId="11" xfId="474" applyFont="1" applyFill="1" applyBorder="1" applyAlignment="1" applyProtection="1">
      <alignment horizontal="left" vertical="center" wrapText="1" indent="1"/>
    </xf>
    <xf numFmtId="0" fontId="27" fillId="42" borderId="2" xfId="474" applyFont="1" applyFill="1" applyBorder="1" applyAlignment="1" applyProtection="1">
      <alignment horizontal="left" vertical="center" wrapText="1" indent="1"/>
    </xf>
    <xf numFmtId="0" fontId="4" fillId="0" borderId="0" xfId="355" applyFont="1" applyFill="1" applyAlignment="1">
      <alignment vertical="center"/>
    </xf>
    <xf numFmtId="0" fontId="4" fillId="0" borderId="0" xfId="355" applyFont="1" applyFill="1" applyAlignment="1">
      <alignment vertical="center" wrapText="1"/>
    </xf>
    <xf numFmtId="49" fontId="4" fillId="0" borderId="0" xfId="355" applyNumberFormat="1" applyFont="1" applyFill="1" applyAlignment="1">
      <alignment vertical="center" wrapText="1"/>
    </xf>
    <xf numFmtId="0" fontId="2" fillId="0" borderId="0" xfId="355" applyFont="1" applyFill="1" applyAlignment="1">
      <alignment vertical="center"/>
    </xf>
    <xf numFmtId="3" fontId="29" fillId="42" borderId="23" xfId="289" applyNumberFormat="1" applyFont="1" applyFill="1" applyBorder="1" applyAlignment="1" applyProtection="1">
      <alignment horizontal="center" vertical="center"/>
    </xf>
    <xf numFmtId="0" fontId="80" fillId="0" borderId="0" xfId="373" applyProtection="1"/>
    <xf numFmtId="0" fontId="80" fillId="36" borderId="0" xfId="373" applyFill="1" applyProtection="1"/>
    <xf numFmtId="0" fontId="80" fillId="0" borderId="0" xfId="374" applyProtection="1"/>
    <xf numFmtId="1" fontId="21" fillId="36" borderId="0" xfId="289" applyNumberFormat="1" applyFont="1" applyFill="1" applyAlignment="1">
      <alignment horizontal="right"/>
    </xf>
    <xf numFmtId="3" fontId="97" fillId="0" borderId="0" xfId="364" applyNumberFormat="1" applyFont="1" applyAlignment="1">
      <alignment vertical="center"/>
    </xf>
    <xf numFmtId="0" fontId="34" fillId="38" borderId="5" xfId="298" applyFont="1" applyFill="1" applyBorder="1" applyAlignment="1">
      <alignment horizontal="left" vertical="center" wrapText="1" indent="1"/>
    </xf>
    <xf numFmtId="0" fontId="18" fillId="36" borderId="9" xfId="474" applyFont="1" applyFill="1" applyBorder="1" applyAlignment="1">
      <alignment horizontal="left" vertical="center" wrapText="1" indent="1"/>
    </xf>
    <xf numFmtId="0" fontId="54" fillId="38" borderId="5" xfId="298" applyFont="1" applyFill="1" applyBorder="1" applyAlignment="1">
      <alignment horizontal="left" vertical="center" wrapText="1" indent="1"/>
    </xf>
    <xf numFmtId="0" fontId="45" fillId="38" borderId="5" xfId="298" applyFont="1" applyFill="1" applyBorder="1" applyAlignment="1">
      <alignment horizontal="left" vertical="center" wrapText="1" indent="2"/>
    </xf>
    <xf numFmtId="0" fontId="45" fillId="0" borderId="5" xfId="298" applyFont="1" applyFill="1" applyBorder="1" applyAlignment="1">
      <alignment horizontal="left" vertical="center" wrapText="1" indent="2"/>
    </xf>
    <xf numFmtId="3" fontId="29" fillId="36" borderId="2" xfId="289" applyNumberFormat="1" applyFont="1" applyFill="1" applyBorder="1" applyAlignment="1" applyProtection="1">
      <alignment horizontal="center" vertical="center"/>
    </xf>
    <xf numFmtId="0" fontId="51" fillId="0" borderId="0" xfId="372" applyFont="1" applyFill="1" applyBorder="1" applyAlignment="1">
      <alignment horizontal="center" vertical="top" wrapText="1"/>
    </xf>
    <xf numFmtId="0" fontId="98" fillId="0" borderId="0" xfId="372" applyFont="1" applyFill="1" applyBorder="1" applyAlignment="1">
      <alignment horizontal="center" vertical="top" wrapText="1"/>
    </xf>
    <xf numFmtId="0" fontId="27" fillId="42" borderId="5" xfId="474" applyFont="1" applyFill="1" applyBorder="1" applyAlignment="1">
      <alignment horizontal="left" vertical="center" wrapText="1" indent="1"/>
    </xf>
    <xf numFmtId="0" fontId="98" fillId="0" borderId="0" xfId="372" applyFont="1" applyFill="1" applyBorder="1" applyAlignment="1">
      <alignment horizontal="left" vertical="top" wrapText="1"/>
    </xf>
    <xf numFmtId="0" fontId="80" fillId="0" borderId="0" xfId="303"/>
    <xf numFmtId="0" fontId="22" fillId="37" borderId="1" xfId="289" applyFont="1" applyFill="1" applyBorder="1" applyAlignment="1">
      <alignment horizontal="left" vertical="center" indent="2"/>
    </xf>
    <xf numFmtId="0" fontId="22" fillId="37" borderId="1" xfId="289" applyFont="1" applyFill="1" applyBorder="1" applyAlignment="1">
      <alignment horizontal="center" vertical="center" wrapText="1"/>
    </xf>
    <xf numFmtId="0" fontId="27" fillId="42" borderId="11" xfId="474" applyFont="1" applyFill="1" applyBorder="1" applyAlignment="1" applyProtection="1">
      <alignment horizontal="left" vertical="center" wrapText="1" indent="1"/>
    </xf>
    <xf numFmtId="0" fontId="46" fillId="38" borderId="12" xfId="298" applyFont="1" applyFill="1" applyBorder="1" applyAlignment="1">
      <alignment horizontal="left" vertical="center" wrapText="1" indent="1"/>
    </xf>
    <xf numFmtId="0" fontId="25" fillId="36" borderId="11" xfId="474" applyFont="1" applyFill="1" applyBorder="1" applyAlignment="1">
      <alignment vertical="center" wrapText="1"/>
    </xf>
    <xf numFmtId="0" fontId="27" fillId="42" borderId="4" xfId="474" applyFont="1" applyFill="1" applyBorder="1" applyAlignment="1">
      <alignment horizontal="left" vertical="center" wrapText="1" indent="1"/>
    </xf>
    <xf numFmtId="0" fontId="17" fillId="0" borderId="5" xfId="474" applyFont="1" applyFill="1" applyBorder="1" applyAlignment="1">
      <alignment horizontal="left" vertical="center" wrapText="1" indent="1"/>
    </xf>
    <xf numFmtId="0" fontId="17" fillId="0" borderId="21" xfId="474" applyFont="1" applyFill="1" applyBorder="1" applyAlignment="1">
      <alignment horizontal="left" vertical="center" wrapText="1" indent="1"/>
    </xf>
    <xf numFmtId="0" fontId="27" fillId="42" borderId="0" xfId="474" applyFont="1" applyFill="1" applyBorder="1" applyAlignment="1">
      <alignment vertical="center"/>
    </xf>
    <xf numFmtId="0" fontId="27" fillId="42" borderId="2" xfId="474" applyFont="1" applyFill="1" applyBorder="1" applyAlignment="1">
      <alignment vertical="center"/>
    </xf>
    <xf numFmtId="0" fontId="27" fillId="42" borderId="5" xfId="474" applyFont="1" applyFill="1" applyBorder="1" applyAlignment="1">
      <alignment horizontal="left" vertical="center" indent="1"/>
    </xf>
    <xf numFmtId="0" fontId="98" fillId="0" borderId="5" xfId="372" applyFont="1" applyFill="1" applyBorder="1" applyAlignment="1">
      <alignment vertical="top" wrapText="1"/>
    </xf>
    <xf numFmtId="0" fontId="27" fillId="42" borderId="23" xfId="474" applyFont="1" applyFill="1" applyBorder="1" applyAlignment="1" applyProtection="1">
      <alignment horizontal="left" vertical="center" wrapText="1" indent="1"/>
    </xf>
    <xf numFmtId="0" fontId="22" fillId="36" borderId="1" xfId="289" applyFont="1" applyFill="1" applyBorder="1" applyAlignment="1">
      <alignment horizontal="left" vertical="center" wrapText="1" indent="2"/>
    </xf>
    <xf numFmtId="0" fontId="22" fillId="42" borderId="1" xfId="289" applyFont="1" applyFill="1" applyBorder="1" applyAlignment="1">
      <alignment horizontal="left" vertical="center" wrapText="1" indent="2"/>
    </xf>
    <xf numFmtId="0" fontId="17" fillId="42" borderId="1" xfId="474" applyFont="1" applyFill="1" applyBorder="1" applyAlignment="1">
      <alignment horizontal="left" vertical="center" wrapText="1" indent="2"/>
    </xf>
    <xf numFmtId="0" fontId="17" fillId="36" borderId="1" xfId="474" applyFont="1" applyFill="1" applyBorder="1" applyAlignment="1">
      <alignment horizontal="left" vertical="center" wrapText="1" indent="4"/>
    </xf>
    <xf numFmtId="0" fontId="22" fillId="37" borderId="23" xfId="289" applyFont="1" applyFill="1" applyBorder="1" applyAlignment="1">
      <alignment vertical="center" wrapText="1"/>
    </xf>
    <xf numFmtId="0" fontId="22" fillId="37" borderId="8" xfId="289" applyFont="1" applyFill="1" applyBorder="1" applyAlignment="1">
      <alignment horizontal="left" vertical="center" wrapText="1" indent="3"/>
    </xf>
    <xf numFmtId="38" fontId="32" fillId="0" borderId="10" xfId="289" applyNumberFormat="1" applyFont="1" applyBorder="1" applyAlignment="1" applyProtection="1">
      <alignment horizontal="right" vertical="center"/>
    </xf>
    <xf numFmtId="38" fontId="32" fillId="0" borderId="13" xfId="289" applyNumberFormat="1" applyFont="1" applyBorder="1" applyAlignment="1" applyProtection="1">
      <alignment horizontal="right" vertical="center"/>
    </xf>
    <xf numFmtId="3" fontId="30" fillId="38" borderId="11" xfId="474" applyNumberFormat="1" applyFont="1" applyFill="1" applyBorder="1" applyAlignment="1" applyProtection="1">
      <alignment horizontal="center" vertical="center"/>
    </xf>
    <xf numFmtId="3" fontId="30" fillId="38" borderId="10" xfId="474" applyNumberFormat="1" applyFont="1" applyFill="1" applyBorder="1" applyAlignment="1" applyProtection="1">
      <alignment horizontal="center" vertical="center"/>
    </xf>
    <xf numFmtId="49" fontId="36" fillId="42" borderId="22" xfId="289" applyNumberFormat="1" applyFont="1" applyFill="1" applyBorder="1" applyAlignment="1" applyProtection="1">
      <alignment horizontal="left" vertical="center" wrapText="1"/>
      <protection locked="0"/>
    </xf>
    <xf numFmtId="49" fontId="36" fillId="42" borderId="23" xfId="289" applyNumberFormat="1" applyFont="1" applyFill="1" applyBorder="1" applyAlignment="1" applyProtection="1">
      <alignment horizontal="left" vertical="center" wrapText="1"/>
      <protection locked="0"/>
    </xf>
    <xf numFmtId="0" fontId="27" fillId="42" borderId="5" xfId="474" applyFont="1" applyFill="1" applyBorder="1" applyAlignment="1">
      <alignment horizontal="left" vertical="center" wrapText="1" indent="2"/>
    </xf>
    <xf numFmtId="0" fontId="27" fillId="42" borderId="5" xfId="474" applyFont="1" applyFill="1" applyBorder="1" applyAlignment="1">
      <alignment horizontal="left" vertical="center" wrapText="1" indent="1"/>
    </xf>
    <xf numFmtId="49" fontId="36" fillId="42" borderId="13" xfId="289" applyNumberFormat="1" applyFont="1" applyFill="1" applyBorder="1" applyAlignment="1" applyProtection="1">
      <alignment horizontal="left" vertical="center" wrapText="1"/>
      <protection locked="0"/>
    </xf>
    <xf numFmtId="49" fontId="36" fillId="42" borderId="4" xfId="289" applyNumberFormat="1" applyFont="1" applyFill="1" applyBorder="1" applyAlignment="1" applyProtection="1">
      <alignment horizontal="left" vertical="center" wrapText="1"/>
      <protection locked="0"/>
    </xf>
    <xf numFmtId="0" fontId="17" fillId="42" borderId="21" xfId="474" applyFont="1" applyFill="1" applyBorder="1" applyAlignment="1">
      <alignment horizontal="left" vertical="center" wrapText="1" indent="1"/>
    </xf>
    <xf numFmtId="0" fontId="17" fillId="42" borderId="1" xfId="474" applyFont="1" applyFill="1" applyBorder="1" applyAlignment="1">
      <alignment horizontal="left" vertical="center" wrapText="1" indent="1"/>
    </xf>
    <xf numFmtId="0" fontId="27" fillId="42" borderId="5" xfId="474" applyFont="1" applyFill="1" applyBorder="1" applyAlignment="1" applyProtection="1">
      <alignment vertical="center" wrapText="1"/>
    </xf>
    <xf numFmtId="49" fontId="29" fillId="36" borderId="1" xfId="289" applyNumberFormat="1" applyFont="1" applyFill="1" applyBorder="1" applyAlignment="1" applyProtection="1">
      <alignment horizontal="center" vertical="center"/>
      <protection locked="0"/>
    </xf>
    <xf numFmtId="49" fontId="36" fillId="0" borderId="1" xfId="289" applyNumberFormat="1" applyFont="1" applyBorder="1" applyAlignment="1" applyProtection="1">
      <alignment horizontal="center" vertical="center" wrapText="1"/>
      <protection locked="0"/>
    </xf>
    <xf numFmtId="0" fontId="9" fillId="36" borderId="0" xfId="289" applyFont="1" applyFill="1" applyBorder="1" applyAlignment="1">
      <alignment horizontal="center" vertical="center" wrapText="1"/>
    </xf>
    <xf numFmtId="3" fontId="0" fillId="0" borderId="10" xfId="329" applyNumberFormat="1" applyFont="1" applyFill="1" applyBorder="1" applyAlignment="1">
      <alignment horizontal="left" vertical="top" wrapText="1"/>
    </xf>
    <xf numFmtId="3" fontId="0" fillId="0" borderId="22" xfId="329" applyNumberFormat="1" applyFont="1" applyFill="1" applyBorder="1" applyAlignment="1">
      <alignment horizontal="left" vertical="top" wrapText="1"/>
    </xf>
    <xf numFmtId="3" fontId="0" fillId="0" borderId="23" xfId="329" applyNumberFormat="1" applyFont="1" applyFill="1" applyBorder="1" applyAlignment="1">
      <alignment horizontal="left" vertical="top" wrapText="1"/>
    </xf>
    <xf numFmtId="3" fontId="29" fillId="42" borderId="2" xfId="289" applyNumberFormat="1" applyFont="1" applyFill="1" applyBorder="1" applyAlignment="1" applyProtection="1">
      <alignment horizontal="center" vertical="center"/>
    </xf>
    <xf numFmtId="3" fontId="21" fillId="0" borderId="2" xfId="300" applyNumberFormat="1" applyFont="1" applyBorder="1"/>
    <xf numFmtId="38" fontId="20" fillId="36" borderId="1" xfId="289" applyNumberFormat="1" applyFont="1" applyFill="1" applyBorder="1" applyAlignment="1" applyProtection="1">
      <alignment horizontal="left" vertical="center" indent="1"/>
      <protection locked="0"/>
    </xf>
    <xf numFmtId="0" fontId="102" fillId="36" borderId="0" xfId="289" applyFont="1" applyFill="1" applyAlignment="1">
      <alignment horizontal="center" vertical="center"/>
    </xf>
    <xf numFmtId="0" fontId="27" fillId="46" borderId="1" xfId="289" applyFont="1" applyFill="1" applyBorder="1" applyAlignment="1">
      <alignment horizontal="center" vertical="center" wrapText="1"/>
    </xf>
    <xf numFmtId="0" fontId="27" fillId="46" borderId="1" xfId="289" applyFont="1" applyFill="1" applyBorder="1" applyAlignment="1">
      <alignment horizontal="left" vertical="center" wrapText="1" indent="1"/>
    </xf>
    <xf numFmtId="0" fontId="55" fillId="46" borderId="1" xfId="289" applyFont="1" applyFill="1" applyBorder="1" applyAlignment="1">
      <alignment horizontal="center" vertical="center" wrapText="1"/>
    </xf>
    <xf numFmtId="0" fontId="55" fillId="46" borderId="14" xfId="289" applyFont="1" applyFill="1" applyBorder="1" applyAlignment="1">
      <alignment horizontal="center" vertical="center" wrapText="1"/>
    </xf>
    <xf numFmtId="0" fontId="55" fillId="46" borderId="22" xfId="289" applyFont="1" applyFill="1" applyBorder="1" applyAlignment="1">
      <alignment vertical="center" wrapText="1"/>
    </xf>
    <xf numFmtId="0" fontId="55" fillId="46" borderId="51" xfId="289" applyFont="1" applyFill="1" applyBorder="1" applyAlignment="1">
      <alignment vertical="center" wrapText="1"/>
    </xf>
    <xf numFmtId="0" fontId="55" fillId="46" borderId="23" xfId="289" applyFont="1" applyFill="1" applyBorder="1" applyAlignment="1">
      <alignment horizontal="center" vertical="center" wrapText="1"/>
    </xf>
    <xf numFmtId="0" fontId="55" fillId="46" borderId="8" xfId="289" applyFont="1" applyFill="1" applyBorder="1" applyAlignment="1">
      <alignment vertical="center" wrapText="1"/>
    </xf>
    <xf numFmtId="0" fontId="55" fillId="46" borderId="1" xfId="289" applyFont="1" applyFill="1" applyBorder="1" applyAlignment="1">
      <alignment horizontal="center" vertical="center"/>
    </xf>
    <xf numFmtId="0" fontId="55" fillId="46" borderId="22" xfId="289" applyFont="1" applyFill="1" applyBorder="1" applyAlignment="1">
      <alignment vertical="center" wrapText="1"/>
    </xf>
    <xf numFmtId="0" fontId="55" fillId="46" borderId="23" xfId="289" applyFont="1" applyFill="1" applyBorder="1" applyAlignment="1">
      <alignment vertical="center" wrapText="1"/>
    </xf>
    <xf numFmtId="0" fontId="55" fillId="46" borderId="8" xfId="289" applyFont="1" applyFill="1" applyBorder="1" applyAlignment="1">
      <alignment vertical="center" wrapText="1"/>
    </xf>
    <xf numFmtId="0" fontId="55" fillId="46" borderId="1" xfId="289" applyFont="1" applyFill="1" applyBorder="1" applyAlignment="1">
      <alignment horizontal="left" vertical="center" indent="1"/>
    </xf>
    <xf numFmtId="0" fontId="55" fillId="46" borderId="1" xfId="289" applyFont="1" applyFill="1" applyBorder="1" applyAlignment="1">
      <alignment horizontal="center" vertical="center" wrapText="1"/>
    </xf>
    <xf numFmtId="0" fontId="55" fillId="46" borderId="1" xfId="289" applyFont="1" applyFill="1" applyBorder="1" applyAlignment="1">
      <alignment horizontal="left" vertical="center" wrapText="1" indent="1"/>
    </xf>
    <xf numFmtId="0" fontId="55" fillId="46" borderId="14" xfId="289" applyFont="1" applyFill="1" applyBorder="1" applyAlignment="1">
      <alignment horizontal="center" vertical="center" wrapText="1"/>
    </xf>
    <xf numFmtId="0" fontId="55" fillId="46" borderId="14" xfId="289" applyFont="1" applyFill="1" applyBorder="1" applyAlignment="1">
      <alignment vertical="center" wrapText="1"/>
    </xf>
    <xf numFmtId="0" fontId="55" fillId="46" borderId="14" xfId="289" applyFont="1" applyFill="1" applyBorder="1" applyAlignment="1">
      <alignment horizontal="center" vertical="center" wrapText="1"/>
    </xf>
    <xf numFmtId="0" fontId="55" fillId="46" borderId="21" xfId="289" applyFont="1" applyFill="1" applyBorder="1" applyAlignment="1">
      <alignment vertical="center" wrapText="1"/>
    </xf>
    <xf numFmtId="0" fontId="27" fillId="46" borderId="21" xfId="289" applyFont="1" applyFill="1" applyBorder="1" applyAlignment="1">
      <alignment horizontal="center" vertical="center" wrapText="1"/>
    </xf>
    <xf numFmtId="0" fontId="28" fillId="46" borderId="21" xfId="289" applyFont="1" applyFill="1" applyBorder="1" applyAlignment="1">
      <alignment horizontal="center" vertical="center" wrapText="1"/>
    </xf>
    <xf numFmtId="0" fontId="103" fillId="0" borderId="1" xfId="278" applyFont="1" applyBorder="1" applyAlignment="1" applyProtection="1">
      <alignment horizontal="center" vertical="center"/>
      <protection locked="0"/>
    </xf>
    <xf numFmtId="49" fontId="104" fillId="36" borderId="24" xfId="355" applyNumberFormat="1" applyFont="1" applyFill="1" applyBorder="1" applyAlignment="1" applyProtection="1">
      <alignment horizontal="center" vertical="center"/>
      <protection locked="0"/>
    </xf>
    <xf numFmtId="0" fontId="6" fillId="47" borderId="0" xfId="289" applyFont="1" applyFill="1" applyAlignment="1">
      <alignment vertical="center"/>
    </xf>
    <xf numFmtId="0" fontId="6" fillId="47" borderId="0" xfId="289" applyFill="1" applyAlignment="1">
      <alignment vertical="center"/>
    </xf>
    <xf numFmtId="0" fontId="105" fillId="36" borderId="0" xfId="278" applyFont="1" applyFill="1" applyAlignment="1" applyProtection="1">
      <alignment horizontal="center" vertical="center"/>
      <protection locked="0"/>
    </xf>
    <xf numFmtId="3" fontId="27" fillId="38" borderId="1" xfId="474" applyNumberFormat="1" applyFont="1" applyFill="1" applyBorder="1" applyAlignment="1" applyProtection="1">
      <alignment horizontal="center" vertical="center"/>
    </xf>
    <xf numFmtId="0" fontId="55" fillId="46" borderId="1" xfId="289" applyFont="1" applyFill="1" applyBorder="1" applyAlignment="1">
      <alignment horizontal="center" vertical="center" wrapText="1"/>
    </xf>
    <xf numFmtId="49" fontId="104" fillId="36" borderId="0" xfId="355" applyNumberFormat="1" applyFont="1" applyFill="1" applyBorder="1" applyAlignment="1" applyProtection="1">
      <alignment horizontal="center" vertical="center"/>
      <protection locked="0"/>
    </xf>
    <xf numFmtId="0" fontId="106" fillId="0" borderId="0" xfId="289" applyFont="1" applyFill="1" applyBorder="1" applyAlignment="1">
      <alignment horizontal="center" vertical="center"/>
    </xf>
    <xf numFmtId="0" fontId="93" fillId="36" borderId="0" xfId="355" applyFont="1" applyFill="1" applyBorder="1" applyAlignment="1">
      <alignment horizontal="center" vertical="center"/>
    </xf>
    <xf numFmtId="0" fontId="106" fillId="36" borderId="0" xfId="289" applyFont="1" applyFill="1" applyAlignment="1">
      <alignment vertical="center"/>
    </xf>
    <xf numFmtId="0" fontId="107" fillId="36" borderId="0" xfId="289" applyFont="1" applyFill="1" applyAlignment="1" applyProtection="1">
      <alignment vertical="center"/>
    </xf>
    <xf numFmtId="0" fontId="107" fillId="36" borderId="0" xfId="289" applyFont="1" applyFill="1" applyAlignment="1">
      <alignment vertical="center"/>
    </xf>
    <xf numFmtId="0" fontId="108" fillId="0" borderId="1" xfId="0" applyFont="1" applyBorder="1" applyAlignment="1">
      <alignment horizontal="center" vertical="center"/>
    </xf>
    <xf numFmtId="0" fontId="17" fillId="36" borderId="5" xfId="474" applyFont="1" applyFill="1" applyBorder="1" applyAlignment="1">
      <alignment horizontal="left" vertical="center" wrapText="1" indent="3"/>
    </xf>
    <xf numFmtId="0" fontId="109" fillId="36" borderId="5" xfId="474" applyFont="1" applyFill="1" applyBorder="1" applyAlignment="1">
      <alignment horizontal="left" vertical="justify" wrapText="1" indent="3"/>
    </xf>
    <xf numFmtId="3" fontId="30" fillId="36" borderId="3" xfId="474" applyNumberFormat="1" applyFont="1" applyFill="1" applyBorder="1" applyAlignment="1" applyProtection="1">
      <alignment horizontal="center" vertical="center"/>
    </xf>
    <xf numFmtId="3" fontId="30" fillId="36" borderId="2" xfId="474" applyNumberFormat="1" applyFont="1" applyFill="1" applyBorder="1" applyAlignment="1" applyProtection="1">
      <alignment horizontal="center" vertical="center"/>
    </xf>
    <xf numFmtId="0" fontId="17" fillId="36" borderId="5" xfId="474" applyFont="1" applyFill="1" applyBorder="1" applyAlignment="1">
      <alignment horizontal="left" vertical="center" wrapText="1" indent="4"/>
    </xf>
    <xf numFmtId="3" fontId="110" fillId="38" borderId="3" xfId="474" applyNumberFormat="1" applyFont="1" applyFill="1" applyBorder="1" applyAlignment="1" applyProtection="1">
      <alignment horizontal="center" vertical="center"/>
    </xf>
    <xf numFmtId="0" fontId="109" fillId="36" borderId="5" xfId="474" applyFont="1" applyFill="1" applyBorder="1" applyAlignment="1">
      <alignment horizontal="left" vertical="center" wrapText="1" indent="4"/>
    </xf>
    <xf numFmtId="3" fontId="111" fillId="36" borderId="1" xfId="289" applyNumberFormat="1" applyFont="1" applyFill="1" applyBorder="1" applyAlignment="1" applyProtection="1">
      <alignment horizontal="center" vertical="center"/>
      <protection locked="0"/>
    </xf>
    <xf numFmtId="3" fontId="29" fillId="36" borderId="21" xfId="289" applyNumberFormat="1" applyFont="1" applyFill="1" applyBorder="1" applyAlignment="1" applyProtection="1">
      <alignment horizontal="center" vertical="center"/>
      <protection locked="0"/>
    </xf>
    <xf numFmtId="49" fontId="4" fillId="0" borderId="0" xfId="0" applyNumberFormat="1" applyFont="1" applyFill="1" applyAlignment="1">
      <alignment horizontal="center" vertical="center"/>
    </xf>
    <xf numFmtId="0" fontId="4" fillId="0" borderId="0" xfId="0" quotePrefix="1" applyFont="1">
      <alignment vertical="center"/>
    </xf>
    <xf numFmtId="0" fontId="55" fillId="46" borderId="1" xfId="289" applyFont="1" applyFill="1" applyBorder="1" applyAlignment="1">
      <alignment horizontal="center" vertical="center" wrapText="1"/>
    </xf>
    <xf numFmtId="0" fontId="17" fillId="36" borderId="1" xfId="474" applyFont="1" applyFill="1" applyBorder="1" applyAlignment="1">
      <alignment horizontal="left" vertical="center" wrapText="1" indent="1"/>
    </xf>
    <xf numFmtId="0" fontId="17" fillId="36" borderId="1" xfId="474" applyFont="1" applyFill="1" applyBorder="1" applyAlignment="1">
      <alignment horizontal="left" vertical="center" wrapText="1"/>
    </xf>
    <xf numFmtId="0" fontId="22" fillId="42" borderId="1" xfId="289" applyFont="1" applyFill="1" applyBorder="1" applyAlignment="1">
      <alignment horizontal="left" vertical="center" wrapText="1" indent="2"/>
    </xf>
    <xf numFmtId="3" fontId="29" fillId="36" borderId="1" xfId="289" applyNumberFormat="1" applyFont="1" applyFill="1" applyBorder="1" applyAlignment="1" applyProtection="1">
      <alignment horizontal="center" vertical="center"/>
      <protection locked="0"/>
    </xf>
    <xf numFmtId="3" fontId="21" fillId="48" borderId="0" xfId="289" applyNumberFormat="1" applyFont="1" applyFill="1"/>
    <xf numFmtId="3" fontId="21" fillId="49" borderId="0" xfId="289" applyNumberFormat="1" applyFont="1" applyFill="1"/>
    <xf numFmtId="3" fontId="26" fillId="0" borderId="1" xfId="289" applyNumberFormat="1" applyFont="1" applyBorder="1" applyAlignment="1">
      <alignment horizontal="center"/>
    </xf>
    <xf numFmtId="3" fontId="26" fillId="0" borderId="0" xfId="289" applyNumberFormat="1" applyFont="1" applyAlignment="1">
      <alignment horizontal="left" vertical="justify" wrapText="1"/>
    </xf>
    <xf numFmtId="3" fontId="21" fillId="36" borderId="0" xfId="289" applyNumberFormat="1" applyFont="1" applyFill="1"/>
    <xf numFmtId="0" fontId="17" fillId="36" borderId="14" xfId="474" applyFont="1" applyFill="1" applyBorder="1" applyAlignment="1">
      <alignment horizontal="left" vertical="center" wrapText="1" indent="4"/>
    </xf>
    <xf numFmtId="0" fontId="17" fillId="36" borderId="3" xfId="474" applyFont="1" applyFill="1" applyBorder="1" applyAlignment="1">
      <alignment horizontal="left" vertical="center" wrapText="1" indent="4"/>
    </xf>
    <xf numFmtId="0" fontId="17" fillId="36" borderId="21" xfId="474" applyFont="1" applyFill="1" applyBorder="1" applyAlignment="1">
      <alignment horizontal="left" vertical="center" wrapText="1" indent="4"/>
    </xf>
    <xf numFmtId="0" fontId="17" fillId="36" borderId="1" xfId="474" applyFont="1" applyFill="1" applyBorder="1" applyAlignment="1">
      <alignment horizontal="left" vertical="center" wrapText="1" indent="2"/>
    </xf>
    <xf numFmtId="3" fontId="26" fillId="0" borderId="0" xfId="289" applyNumberFormat="1" applyFont="1" applyBorder="1" applyAlignment="1">
      <alignment horizontal="center"/>
    </xf>
    <xf numFmtId="3" fontId="26" fillId="0" borderId="22" xfId="289" applyNumberFormat="1" applyFont="1" applyBorder="1" applyAlignment="1">
      <alignment horizontal="center"/>
    </xf>
    <xf numFmtId="0" fontId="112" fillId="46" borderId="1" xfId="289" applyFont="1" applyFill="1" applyBorder="1" applyAlignment="1">
      <alignment horizontal="left" vertical="center" wrapText="1" indent="1"/>
    </xf>
    <xf numFmtId="3" fontId="111" fillId="36" borderId="1" xfId="289" applyNumberFormat="1" applyFont="1" applyFill="1" applyBorder="1" applyAlignment="1" applyProtection="1">
      <alignment horizontal="center" vertical="center"/>
      <protection locked="0"/>
    </xf>
    <xf numFmtId="0" fontId="113" fillId="36" borderId="0" xfId="289" applyFont="1" applyFill="1"/>
    <xf numFmtId="0" fontId="80" fillId="36" borderId="0" xfId="373" applyFont="1" applyFill="1" applyBorder="1" applyAlignment="1">
      <alignment wrapText="1"/>
    </xf>
    <xf numFmtId="0" fontId="55" fillId="36" borderId="0" xfId="289" applyFont="1" applyFill="1" applyBorder="1" applyAlignment="1">
      <alignment vertical="center" wrapText="1"/>
    </xf>
    <xf numFmtId="3" fontId="29" fillId="36" borderId="0" xfId="289" applyNumberFormat="1" applyFont="1" applyFill="1" applyBorder="1" applyAlignment="1" applyProtection="1">
      <alignment horizontal="center" vertical="center"/>
      <protection locked="0"/>
    </xf>
    <xf numFmtId="3" fontId="46" fillId="36" borderId="1" xfId="289" applyNumberFormat="1" applyFont="1" applyFill="1" applyBorder="1" applyAlignment="1" applyProtection="1">
      <alignment horizontal="center" vertical="center"/>
      <protection locked="0"/>
    </xf>
    <xf numFmtId="3" fontId="30" fillId="38" borderId="1" xfId="474" applyNumberFormat="1" applyFont="1" applyFill="1" applyBorder="1" applyAlignment="1" applyProtection="1">
      <alignment horizontal="center" vertical="center"/>
    </xf>
    <xf numFmtId="0" fontId="55" fillId="46" borderId="1" xfId="289" applyFont="1" applyFill="1" applyBorder="1" applyAlignment="1">
      <alignment horizontal="center" vertical="center" wrapText="1"/>
    </xf>
    <xf numFmtId="0" fontId="27" fillId="46" borderId="9" xfId="474" applyFont="1" applyFill="1" applyBorder="1" applyAlignment="1" applyProtection="1">
      <alignment horizontal="left" vertical="center" wrapText="1" indent="1"/>
    </xf>
    <xf numFmtId="0" fontId="80" fillId="36" borderId="0" xfId="374" applyFill="1"/>
    <xf numFmtId="0" fontId="6" fillId="50" borderId="0" xfId="289" applyFill="1" applyAlignment="1">
      <alignment vertical="center"/>
    </xf>
    <xf numFmtId="0" fontId="3" fillId="36" borderId="24" xfId="289" applyFont="1" applyFill="1" applyBorder="1" applyAlignment="1">
      <alignment horizontal="left" vertical="center"/>
    </xf>
    <xf numFmtId="3" fontId="21" fillId="0" borderId="5" xfId="289" applyNumberFormat="1" applyFont="1" applyBorder="1"/>
    <xf numFmtId="3" fontId="21" fillId="0" borderId="0" xfId="289" applyNumberFormat="1" applyFont="1" applyBorder="1"/>
    <xf numFmtId="3" fontId="29" fillId="36" borderId="5" xfId="289" applyNumberFormat="1" applyFont="1" applyFill="1" applyBorder="1" applyAlignment="1" applyProtection="1">
      <alignment horizontal="center" vertical="center"/>
      <protection locked="0"/>
    </xf>
    <xf numFmtId="49" fontId="4" fillId="0" borderId="0" xfId="0" applyNumberFormat="1" applyFont="1" applyAlignment="1">
      <alignment vertical="center"/>
    </xf>
    <xf numFmtId="49" fontId="4" fillId="0" borderId="0" xfId="0" applyNumberFormat="1" applyFont="1" applyFill="1" applyAlignment="1">
      <alignment vertical="center"/>
    </xf>
    <xf numFmtId="49" fontId="5" fillId="3" borderId="0" xfId="0" applyNumberFormat="1" applyFont="1" applyFill="1" applyAlignment="1">
      <alignment vertical="center"/>
    </xf>
    <xf numFmtId="49" fontId="0" fillId="0" borderId="0" xfId="0" applyNumberFormat="1" applyAlignment="1">
      <alignment vertical="center"/>
    </xf>
    <xf numFmtId="0" fontId="4" fillId="36" borderId="0" xfId="0" applyFont="1" applyFill="1">
      <alignment vertical="center"/>
    </xf>
    <xf numFmtId="0" fontId="3" fillId="36" borderId="1" xfId="289" applyFont="1" applyFill="1" applyBorder="1" applyAlignment="1" applyProtection="1">
      <alignment horizontal="left" vertical="center" indent="2"/>
      <protection locked="0"/>
    </xf>
    <xf numFmtId="0" fontId="55" fillId="46" borderId="1" xfId="289" applyFont="1" applyFill="1" applyBorder="1" applyAlignment="1">
      <alignment horizontal="center" vertical="center" wrapText="1"/>
    </xf>
    <xf numFmtId="0" fontId="4" fillId="0" borderId="0" xfId="0" applyFont="1" applyFill="1" applyAlignment="1">
      <alignment vertical="center"/>
    </xf>
    <xf numFmtId="3" fontId="21" fillId="36" borderId="13" xfId="289" applyNumberFormat="1" applyFont="1" applyFill="1" applyBorder="1" applyAlignment="1">
      <alignment horizontal="left"/>
    </xf>
    <xf numFmtId="3" fontId="21" fillId="36" borderId="0" xfId="289" applyNumberFormat="1" applyFont="1" applyFill="1" applyBorder="1" applyAlignment="1">
      <alignment horizontal="left"/>
    </xf>
    <xf numFmtId="3" fontId="26" fillId="0" borderId="23" xfId="289" applyNumberFormat="1" applyFont="1" applyBorder="1" applyAlignment="1">
      <alignment horizontal="center"/>
    </xf>
    <xf numFmtId="3" fontId="26" fillId="0" borderId="11" xfId="289" applyNumberFormat="1" applyFont="1" applyBorder="1" applyAlignment="1">
      <alignment horizontal="center"/>
    </xf>
    <xf numFmtId="3" fontId="21" fillId="0" borderId="1" xfId="289" applyNumberFormat="1" applyFont="1" applyBorder="1" applyAlignment="1">
      <alignment vertical="justify" wrapText="1"/>
    </xf>
    <xf numFmtId="3" fontId="21" fillId="49" borderId="1" xfId="289" applyNumberFormat="1" applyFont="1" applyFill="1" applyBorder="1" applyAlignment="1">
      <alignment vertical="justify" wrapText="1"/>
    </xf>
    <xf numFmtId="3" fontId="21" fillId="0" borderId="1" xfId="289" applyNumberFormat="1" applyFont="1" applyBorder="1" applyAlignment="1">
      <alignment horizontal="left" vertical="justify" wrapText="1" indent="1"/>
    </xf>
    <xf numFmtId="3" fontId="21" fillId="0" borderId="1" xfId="289" applyNumberFormat="1" applyFont="1" applyBorder="1" applyAlignment="1">
      <alignment horizontal="left" vertical="justify" wrapText="1" indent="2"/>
    </xf>
    <xf numFmtId="1" fontId="4" fillId="41" borderId="0" xfId="0" quotePrefix="1" applyNumberFormat="1" applyFont="1" applyFill="1">
      <alignment vertical="center"/>
    </xf>
    <xf numFmtId="0" fontId="55" fillId="46" borderId="11" xfId="289" applyFont="1" applyFill="1" applyBorder="1" applyAlignment="1">
      <alignment horizontal="center" vertical="center" wrapText="1"/>
    </xf>
    <xf numFmtId="49" fontId="114" fillId="36" borderId="24" xfId="355" applyNumberFormat="1" applyFont="1" applyFill="1" applyBorder="1" applyAlignment="1" applyProtection="1">
      <alignment horizontal="center" vertical="center"/>
      <protection locked="0"/>
    </xf>
    <xf numFmtId="0" fontId="27" fillId="46" borderId="8" xfId="289" applyFont="1" applyFill="1" applyBorder="1" applyAlignment="1">
      <alignment horizontal="center" vertical="center" wrapText="1"/>
    </xf>
    <xf numFmtId="0" fontId="27" fillId="46" borderId="1" xfId="289" applyFont="1" applyFill="1" applyBorder="1" applyAlignment="1">
      <alignment horizontal="center" vertical="center" wrapText="1"/>
    </xf>
    <xf numFmtId="0" fontId="27" fillId="46" borderId="3" xfId="289" applyFont="1" applyFill="1" applyBorder="1" applyAlignment="1">
      <alignment horizontal="center" vertical="center" wrapText="1"/>
    </xf>
    <xf numFmtId="3" fontId="46" fillId="36" borderId="1" xfId="289" applyNumberFormat="1" applyFont="1" applyFill="1" applyBorder="1" applyAlignment="1" applyProtection="1">
      <alignment horizontal="center" vertical="center"/>
      <protection locked="0"/>
    </xf>
    <xf numFmtId="3" fontId="29" fillId="36" borderId="23" xfId="289" applyNumberFormat="1" applyFont="1" applyFill="1" applyBorder="1" applyAlignment="1" applyProtection="1">
      <alignment horizontal="center" vertical="center"/>
      <protection locked="0"/>
    </xf>
    <xf numFmtId="0" fontId="21" fillId="36" borderId="12" xfId="298" applyFont="1" applyFill="1" applyBorder="1"/>
    <xf numFmtId="0" fontId="21" fillId="36" borderId="13" xfId="298" applyFont="1" applyFill="1" applyBorder="1"/>
    <xf numFmtId="0" fontId="21" fillId="36" borderId="4" xfId="298" applyFont="1" applyFill="1" applyBorder="1"/>
    <xf numFmtId="0" fontId="80" fillId="0" borderId="0" xfId="303" applyFont="1"/>
    <xf numFmtId="0" fontId="115" fillId="0" borderId="0" xfId="0" applyFont="1" applyAlignment="1">
      <alignment vertical="center" wrapText="1"/>
    </xf>
    <xf numFmtId="0" fontId="0" fillId="0" borderId="0" xfId="0" applyAlignment="1">
      <alignment vertical="center" wrapText="1"/>
    </xf>
    <xf numFmtId="0" fontId="27" fillId="46" borderId="1" xfId="289" applyFont="1" applyFill="1" applyBorder="1" applyAlignment="1">
      <alignment horizontal="center" vertical="center" wrapText="1"/>
    </xf>
    <xf numFmtId="0" fontId="9" fillId="36" borderId="13" xfId="289" applyFont="1" applyFill="1" applyBorder="1" applyAlignment="1">
      <alignment vertical="center" wrapText="1"/>
    </xf>
    <xf numFmtId="3" fontId="45" fillId="0" borderId="0" xfId="473" applyNumberFormat="1" applyFont="1"/>
    <xf numFmtId="0" fontId="27" fillId="46" borderId="1" xfId="289" applyFont="1" applyFill="1" applyBorder="1" applyAlignment="1">
      <alignment horizontal="center" vertical="center" wrapText="1"/>
    </xf>
    <xf numFmtId="3" fontId="46" fillId="36" borderId="0" xfId="473" applyNumberFormat="1" applyFont="1" applyFill="1" applyAlignment="1" applyProtection="1"/>
    <xf numFmtId="0" fontId="27" fillId="36" borderId="5" xfId="289" applyFont="1" applyFill="1" applyBorder="1" applyAlignment="1" applyProtection="1">
      <alignment horizontal="left" vertical="center" wrapText="1" indent="1"/>
    </xf>
    <xf numFmtId="3" fontId="27" fillId="36" borderId="1" xfId="289" applyNumberFormat="1" applyFont="1" applyFill="1" applyBorder="1" applyAlignment="1" applyProtection="1">
      <alignment vertical="center" wrapText="1"/>
    </xf>
    <xf numFmtId="3" fontId="45" fillId="36" borderId="0" xfId="473" applyNumberFormat="1" applyFont="1" applyFill="1" applyAlignment="1"/>
    <xf numFmtId="0" fontId="17" fillId="36" borderId="5" xfId="289" applyFont="1" applyFill="1" applyBorder="1" applyAlignment="1">
      <alignment horizontal="left" vertical="center" wrapText="1" indent="2"/>
    </xf>
    <xf numFmtId="3" fontId="17" fillId="36" borderId="1" xfId="289" applyNumberFormat="1" applyFont="1" applyFill="1" applyBorder="1" applyAlignment="1" applyProtection="1">
      <alignment vertical="center" wrapText="1"/>
      <protection locked="0"/>
    </xf>
    <xf numFmtId="3" fontId="17" fillId="36" borderId="1" xfId="289" applyNumberFormat="1" applyFont="1" applyFill="1" applyBorder="1" applyAlignment="1" applyProtection="1">
      <alignment vertical="center" wrapText="1"/>
    </xf>
    <xf numFmtId="3" fontId="17" fillId="36" borderId="1" xfId="289" applyNumberFormat="1" applyFont="1" applyFill="1" applyBorder="1" applyAlignment="1">
      <alignment vertical="center" wrapText="1"/>
    </xf>
    <xf numFmtId="0" fontId="17" fillId="36" borderId="5" xfId="473" applyFont="1" applyFill="1" applyBorder="1" applyAlignment="1">
      <alignment horizontal="left" vertical="center" wrapText="1" indent="2"/>
    </xf>
    <xf numFmtId="3" fontId="17" fillId="38" borderId="1" xfId="473" applyNumberFormat="1" applyFont="1" applyFill="1" applyBorder="1" applyAlignment="1" applyProtection="1">
      <alignment vertical="center"/>
      <protection locked="0"/>
    </xf>
    <xf numFmtId="3" fontId="45" fillId="36" borderId="7" xfId="289" applyNumberFormat="1" applyFont="1" applyFill="1" applyBorder="1" applyAlignment="1" applyProtection="1">
      <alignment vertical="center"/>
      <protection locked="0"/>
    </xf>
    <xf numFmtId="3" fontId="17" fillId="36" borderId="1" xfId="289" applyNumberFormat="1" applyFont="1" applyFill="1" applyBorder="1" applyAlignment="1">
      <alignment vertical="center" wrapText="1"/>
    </xf>
    <xf numFmtId="3" fontId="17" fillId="36" borderId="1" xfId="289" applyNumberFormat="1" applyFont="1" applyFill="1" applyBorder="1" applyAlignment="1">
      <alignment vertical="center" wrapText="1"/>
    </xf>
    <xf numFmtId="0" fontId="17" fillId="36" borderId="1" xfId="289" applyFont="1" applyFill="1" applyBorder="1" applyAlignment="1" applyProtection="1">
      <alignment vertical="center" wrapText="1"/>
      <protection locked="0"/>
    </xf>
    <xf numFmtId="3" fontId="46" fillId="36" borderId="0" xfId="473" applyNumberFormat="1" applyFont="1" applyFill="1" applyAlignment="1"/>
    <xf numFmtId="0" fontId="27" fillId="36" borderId="5" xfId="289" applyFont="1" applyFill="1" applyBorder="1" applyAlignment="1">
      <alignment horizontal="left" vertical="center" wrapText="1" indent="1"/>
    </xf>
    <xf numFmtId="3" fontId="27" fillId="36" borderId="1" xfId="289" applyNumberFormat="1" applyFont="1" applyFill="1" applyBorder="1" applyAlignment="1">
      <alignment vertical="center" wrapText="1"/>
    </xf>
    <xf numFmtId="0" fontId="27" fillId="36" borderId="5" xfId="473" applyFont="1" applyFill="1" applyBorder="1" applyAlignment="1">
      <alignment horizontal="left" vertical="center" wrapText="1" indent="1"/>
    </xf>
    <xf numFmtId="3" fontId="46" fillId="36" borderId="1" xfId="289" applyNumberFormat="1" applyFont="1" applyFill="1" applyBorder="1" applyAlignment="1" applyProtection="1">
      <alignment vertical="center"/>
    </xf>
    <xf numFmtId="3" fontId="27" fillId="36" borderId="1" xfId="289" applyNumberFormat="1" applyFont="1" applyFill="1" applyBorder="1" applyAlignment="1" applyProtection="1">
      <alignment vertical="center" wrapText="1"/>
    </xf>
    <xf numFmtId="3" fontId="45" fillId="36" borderId="1" xfId="289" applyNumberFormat="1" applyFont="1" applyFill="1" applyBorder="1" applyAlignment="1" applyProtection="1">
      <alignment vertical="center"/>
      <protection locked="0"/>
    </xf>
    <xf numFmtId="0" fontId="27" fillId="36" borderId="1" xfId="473" applyFont="1" applyFill="1" applyBorder="1" applyAlignment="1">
      <alignment vertical="center" wrapText="1"/>
    </xf>
    <xf numFmtId="3" fontId="27" fillId="38" borderId="1" xfId="473" applyNumberFormat="1" applyFont="1" applyFill="1" applyBorder="1" applyAlignment="1" applyProtection="1">
      <alignment vertical="center"/>
    </xf>
    <xf numFmtId="0" fontId="27" fillId="0" borderId="0" xfId="289" applyFont="1"/>
    <xf numFmtId="0" fontId="27" fillId="36" borderId="0" xfId="289" applyFont="1" applyFill="1"/>
    <xf numFmtId="3" fontId="46" fillId="0" borderId="0" xfId="473" applyNumberFormat="1" applyFont="1"/>
    <xf numFmtId="3" fontId="46" fillId="36" borderId="1" xfId="289" applyNumberFormat="1" applyFont="1" applyFill="1" applyBorder="1" applyAlignment="1" applyProtection="1">
      <alignment horizontal="right" vertical="center"/>
      <protection locked="0"/>
    </xf>
    <xf numFmtId="3" fontId="27" fillId="38" borderId="1" xfId="473" applyNumberFormat="1" applyFont="1" applyFill="1" applyBorder="1" applyAlignment="1" applyProtection="1">
      <alignment horizontal="right" vertical="center"/>
    </xf>
    <xf numFmtId="3" fontId="27" fillId="38" borderId="1" xfId="473" applyNumberFormat="1" applyFont="1" applyFill="1" applyBorder="1" applyAlignment="1" applyProtection="1">
      <alignment horizontal="right" vertical="center"/>
      <protection locked="0"/>
    </xf>
    <xf numFmtId="3" fontId="46" fillId="36" borderId="0" xfId="473" applyNumberFormat="1" applyFont="1" applyFill="1"/>
    <xf numFmtId="3" fontId="45" fillId="36" borderId="1" xfId="289" applyNumberFormat="1" applyFont="1" applyFill="1" applyBorder="1" applyAlignment="1" applyProtection="1">
      <alignment horizontal="right" vertical="center"/>
      <protection locked="0"/>
    </xf>
    <xf numFmtId="3" fontId="17" fillId="38" borderId="1" xfId="473" applyNumberFormat="1" applyFont="1" applyFill="1" applyBorder="1" applyAlignment="1" applyProtection="1">
      <alignment horizontal="right" vertical="center"/>
    </xf>
    <xf numFmtId="3" fontId="17" fillId="38" borderId="1" xfId="473" applyNumberFormat="1" applyFont="1" applyFill="1" applyBorder="1" applyAlignment="1" applyProtection="1">
      <alignment horizontal="right" vertical="center"/>
      <protection locked="0"/>
    </xf>
    <xf numFmtId="3" fontId="45" fillId="36" borderId="0" xfId="473" applyNumberFormat="1" applyFont="1" applyFill="1"/>
    <xf numFmtId="3" fontId="27" fillId="38" borderId="14" xfId="473" applyNumberFormat="1" applyFont="1" applyFill="1" applyBorder="1" applyAlignment="1" applyProtection="1">
      <alignment horizontal="right" vertical="center"/>
    </xf>
    <xf numFmtId="0" fontId="27" fillId="36" borderId="1" xfId="473" applyFont="1" applyFill="1" applyBorder="1" applyAlignment="1">
      <alignment horizontal="left" vertical="center" wrapText="1"/>
    </xf>
    <xf numFmtId="0" fontId="27" fillId="36" borderId="0" xfId="473" applyFont="1" applyFill="1" applyBorder="1" applyAlignment="1">
      <alignment horizontal="left" vertical="center" wrapText="1" indent="1"/>
    </xf>
    <xf numFmtId="3" fontId="27" fillId="38" borderId="0" xfId="473" applyNumberFormat="1" applyFont="1" applyFill="1" applyBorder="1" applyAlignment="1" applyProtection="1">
      <alignment horizontal="right" vertical="center"/>
    </xf>
    <xf numFmtId="3" fontId="45" fillId="36" borderId="0" xfId="473" applyNumberFormat="1" applyFont="1" applyFill="1" applyBorder="1"/>
    <xf numFmtId="0" fontId="27" fillId="42" borderId="5" xfId="473" applyFont="1" applyFill="1" applyBorder="1" applyAlignment="1">
      <alignment horizontal="left" vertical="center" wrapText="1" indent="1"/>
    </xf>
    <xf numFmtId="0" fontId="17" fillId="36" borderId="5" xfId="473" applyFont="1" applyFill="1" applyBorder="1" applyAlignment="1" applyProtection="1">
      <alignment horizontal="left" vertical="center" wrapText="1" indent="3"/>
    </xf>
    <xf numFmtId="3" fontId="45" fillId="36" borderId="1" xfId="289" applyNumberFormat="1" applyFont="1" applyFill="1" applyBorder="1" applyAlignment="1" applyProtection="1">
      <alignment horizontal="right" vertical="center"/>
    </xf>
    <xf numFmtId="3" fontId="17" fillId="36" borderId="1" xfId="289" applyNumberFormat="1" applyFont="1" applyFill="1" applyBorder="1" applyAlignment="1" applyProtection="1">
      <alignment vertical="center" wrapText="1"/>
    </xf>
    <xf numFmtId="3" fontId="17" fillId="36" borderId="1" xfId="289" applyNumberFormat="1" applyFont="1" applyFill="1" applyBorder="1" applyAlignment="1" applyProtection="1">
      <alignment horizontal="right" vertical="center"/>
    </xf>
    <xf numFmtId="3" fontId="45" fillId="36" borderId="0" xfId="473" applyNumberFormat="1" applyFont="1" applyFill="1" applyProtection="1"/>
    <xf numFmtId="0" fontId="27" fillId="36" borderId="1" xfId="473" applyFont="1" applyFill="1" applyBorder="1" applyAlignment="1" applyProtection="1">
      <alignment horizontal="left" vertical="center" wrapText="1" indent="2"/>
    </xf>
    <xf numFmtId="3" fontId="46" fillId="36" borderId="1" xfId="289" applyNumberFormat="1" applyFont="1" applyFill="1" applyBorder="1" applyAlignment="1" applyProtection="1">
      <alignment horizontal="right" vertical="center"/>
    </xf>
    <xf numFmtId="0" fontId="17" fillId="36" borderId="5" xfId="473" applyFont="1" applyFill="1" applyBorder="1" applyAlignment="1">
      <alignment horizontal="left" vertical="center" wrapText="1" indent="3"/>
    </xf>
    <xf numFmtId="3" fontId="17" fillId="0" borderId="0" xfId="473" applyNumberFormat="1" applyFont="1"/>
    <xf numFmtId="3" fontId="37" fillId="36" borderId="0" xfId="473" applyNumberFormat="1" applyFont="1" applyFill="1"/>
    <xf numFmtId="3" fontId="59" fillId="0" borderId="0" xfId="473" applyNumberFormat="1" applyFont="1"/>
    <xf numFmtId="0" fontId="4" fillId="41" borderId="0" xfId="0" applyFont="1" applyFill="1">
      <alignment vertical="center"/>
    </xf>
    <xf numFmtId="49" fontId="4" fillId="41" borderId="0" xfId="0" applyNumberFormat="1" applyFont="1" applyFill="1" applyAlignment="1">
      <alignment horizontal="center" vertical="center"/>
    </xf>
    <xf numFmtId="0" fontId="0" fillId="41" borderId="0" xfId="0" applyFont="1" applyFill="1">
      <alignment vertical="center"/>
    </xf>
    <xf numFmtId="1" fontId="92" fillId="41" borderId="0" xfId="0" applyNumberFormat="1" applyFont="1" applyFill="1" applyBorder="1" applyAlignment="1">
      <alignment horizontal="left" vertical="center"/>
    </xf>
    <xf numFmtId="0" fontId="60" fillId="41" borderId="0" xfId="0" applyFont="1" applyFill="1" applyBorder="1">
      <alignment vertical="center"/>
    </xf>
    <xf numFmtId="49" fontId="4" fillId="41" borderId="0" xfId="0" quotePrefix="1" applyNumberFormat="1" applyFont="1" applyFill="1" applyBorder="1">
      <alignment vertical="center"/>
    </xf>
    <xf numFmtId="0" fontId="0" fillId="41" borderId="0" xfId="0" applyFill="1" applyBorder="1">
      <alignment vertical="center"/>
    </xf>
    <xf numFmtId="0" fontId="4" fillId="41" borderId="0" xfId="0" applyNumberFormat="1" applyFont="1" applyFill="1" applyBorder="1" applyAlignment="1">
      <alignment horizontal="left" vertical="center"/>
    </xf>
    <xf numFmtId="0" fontId="92" fillId="41" borderId="0" xfId="0" applyNumberFormat="1" applyFont="1" applyFill="1" applyBorder="1">
      <alignment vertical="center"/>
    </xf>
    <xf numFmtId="0" fontId="92" fillId="41" borderId="0" xfId="0" applyNumberFormat="1" applyFont="1" applyFill="1" applyBorder="1" applyAlignment="1">
      <alignment vertical="center"/>
    </xf>
    <xf numFmtId="3" fontId="92" fillId="41" borderId="0" xfId="0" applyNumberFormat="1" applyFont="1" applyFill="1" applyBorder="1">
      <alignment vertical="center"/>
    </xf>
    <xf numFmtId="3" fontId="4" fillId="0" borderId="0" xfId="0" applyNumberFormat="1" applyFont="1" applyBorder="1">
      <alignment vertical="center"/>
    </xf>
    <xf numFmtId="0" fontId="0" fillId="36" borderId="0" xfId="0" applyFill="1" applyBorder="1">
      <alignment vertical="center"/>
    </xf>
    <xf numFmtId="0" fontId="0" fillId="0" borderId="0" xfId="0" applyBorder="1">
      <alignment vertical="center"/>
    </xf>
    <xf numFmtId="0" fontId="92" fillId="0" borderId="0" xfId="0" applyFont="1" applyBorder="1" applyAlignment="1">
      <alignment horizontal="left" vertical="center"/>
    </xf>
    <xf numFmtId="0" fontId="92" fillId="0" borderId="0" xfId="0" applyFont="1" applyBorder="1">
      <alignment vertical="center"/>
    </xf>
    <xf numFmtId="0" fontId="92" fillId="0" borderId="0" xfId="0" applyNumberFormat="1" applyFont="1" applyBorder="1">
      <alignment vertical="center"/>
    </xf>
    <xf numFmtId="0" fontId="92" fillId="0" borderId="0" xfId="0" applyFont="1" applyBorder="1" applyAlignment="1">
      <alignment horizontal="center" vertical="center"/>
    </xf>
    <xf numFmtId="0" fontId="92" fillId="0" borderId="0" xfId="0" applyFont="1" applyBorder="1" applyAlignment="1">
      <alignment vertical="center"/>
    </xf>
    <xf numFmtId="0" fontId="92" fillId="0" borderId="0" xfId="0" applyFont="1" applyFill="1" applyBorder="1">
      <alignment vertical="center"/>
    </xf>
    <xf numFmtId="0" fontId="116" fillId="0" borderId="0" xfId="276" applyFont="1" applyBorder="1" applyAlignment="1" applyProtection="1">
      <alignment vertical="center"/>
    </xf>
    <xf numFmtId="0" fontId="5" fillId="3" borderId="0" xfId="0" applyFont="1" applyFill="1" applyBorder="1" applyAlignment="1">
      <alignment horizontal="left" vertical="center"/>
    </xf>
    <xf numFmtId="0" fontId="5" fillId="3" borderId="0" xfId="0" applyFont="1" applyFill="1" applyBorder="1">
      <alignment vertical="center"/>
    </xf>
    <xf numFmtId="0" fontId="5" fillId="3" borderId="0" xfId="0" applyNumberFormat="1" applyFont="1" applyFill="1" applyBorder="1">
      <alignment vertical="center"/>
    </xf>
    <xf numFmtId="0" fontId="5" fillId="3" borderId="0" xfId="0" applyFont="1" applyFill="1" applyBorder="1" applyAlignment="1">
      <alignment horizontal="center" vertical="center"/>
    </xf>
    <xf numFmtId="0" fontId="5" fillId="3" borderId="0" xfId="0" applyFont="1" applyFill="1" applyBorder="1" applyAlignment="1">
      <alignment vertical="center"/>
    </xf>
    <xf numFmtId="1" fontId="4" fillId="0" borderId="0" xfId="0" applyNumberFormat="1" applyFont="1" applyBorder="1" applyAlignment="1">
      <alignment horizontal="left" vertical="center"/>
    </xf>
    <xf numFmtId="49" fontId="4" fillId="0" borderId="0" xfId="0" applyNumberFormat="1" applyFont="1" applyBorder="1">
      <alignment vertical="center"/>
    </xf>
    <xf numFmtId="0" fontId="4" fillId="0" borderId="0" xfId="0" applyNumberFormat="1" applyFont="1" applyBorder="1">
      <alignment vertical="center"/>
    </xf>
    <xf numFmtId="49" fontId="4" fillId="0" borderId="0" xfId="0" applyNumberFormat="1" applyFont="1" applyBorder="1" applyAlignment="1">
      <alignment horizontal="center" vertical="center"/>
    </xf>
    <xf numFmtId="0" fontId="4" fillId="0" borderId="0" xfId="0" applyNumberFormat="1" applyFont="1" applyBorder="1" applyAlignment="1">
      <alignment vertical="center"/>
    </xf>
    <xf numFmtId="1" fontId="4" fillId="41" borderId="0" xfId="0" applyNumberFormat="1" applyFont="1" applyFill="1" applyBorder="1" applyAlignment="1">
      <alignment horizontal="left" vertical="center"/>
    </xf>
    <xf numFmtId="166" fontId="4" fillId="41" borderId="0" xfId="0" applyNumberFormat="1" applyFont="1" applyFill="1" applyBorder="1" applyAlignment="1">
      <alignment horizontal="center" vertical="center"/>
    </xf>
    <xf numFmtId="0" fontId="0" fillId="41" borderId="0" xfId="0" applyFill="1" applyBorder="1" applyAlignment="1">
      <alignment vertical="center"/>
    </xf>
    <xf numFmtId="0" fontId="4" fillId="0" borderId="0" xfId="0" applyNumberFormat="1" applyFont="1" applyFill="1" applyBorder="1">
      <alignment vertical="center"/>
    </xf>
    <xf numFmtId="0" fontId="4" fillId="0" borderId="0" xfId="0" applyNumberFormat="1" applyFont="1" applyBorder="1" applyAlignment="1">
      <alignment horizontal="left" vertical="center"/>
    </xf>
    <xf numFmtId="166" fontId="4" fillId="0" borderId="0" xfId="0" applyNumberFormat="1" applyFont="1" applyBorder="1" applyAlignment="1">
      <alignment horizontal="center" vertical="center"/>
    </xf>
    <xf numFmtId="0" fontId="0" fillId="0" borderId="0" xfId="0" applyBorder="1" applyAlignment="1">
      <alignment vertical="center"/>
    </xf>
    <xf numFmtId="49" fontId="4" fillId="0" borderId="0" xfId="0" applyNumberFormat="1" applyFont="1" applyBorder="1" applyAlignment="1">
      <alignment horizontal="left" vertical="center"/>
    </xf>
    <xf numFmtId="38" fontId="4" fillId="0" borderId="0" xfId="0" applyNumberFormat="1" applyFont="1" applyBorder="1" applyAlignment="1">
      <alignment horizontal="left" vertical="center"/>
    </xf>
    <xf numFmtId="0" fontId="4" fillId="41" borderId="0" xfId="0" applyNumberFormat="1" applyFont="1" applyFill="1" applyBorder="1">
      <alignment vertical="center"/>
    </xf>
    <xf numFmtId="49" fontId="4" fillId="0" borderId="0" xfId="0" quotePrefix="1" applyNumberFormat="1" applyFont="1" applyBorder="1">
      <alignment vertical="center"/>
    </xf>
    <xf numFmtId="1" fontId="4" fillId="0" borderId="0" xfId="0" applyNumberFormat="1" applyFont="1" applyBorder="1">
      <alignment vertical="center"/>
    </xf>
    <xf numFmtId="0" fontId="0" fillId="0" borderId="0" xfId="0" applyBorder="1" applyAlignment="1">
      <alignment horizontal="left" vertical="center"/>
    </xf>
    <xf numFmtId="0" fontId="4" fillId="41" borderId="0" xfId="0" applyNumberFormat="1" applyFont="1" applyFill="1" applyBorder="1" applyAlignment="1">
      <alignment vertical="center"/>
    </xf>
    <xf numFmtId="0" fontId="4" fillId="0" borderId="0" xfId="0" quotePrefix="1" applyNumberFormat="1" applyFont="1" applyBorder="1">
      <alignment vertical="center"/>
    </xf>
    <xf numFmtId="0" fontId="0" fillId="0" borderId="0" xfId="0" applyBorder="1" applyAlignment="1">
      <alignment horizontal="center" vertical="center"/>
    </xf>
    <xf numFmtId="1" fontId="4" fillId="41" borderId="0" xfId="0" applyNumberFormat="1" applyFont="1" applyFill="1" applyBorder="1">
      <alignment vertical="center"/>
    </xf>
    <xf numFmtId="3" fontId="96" fillId="0" borderId="0" xfId="0" applyNumberFormat="1" applyFont="1" applyBorder="1">
      <alignment vertical="center"/>
    </xf>
    <xf numFmtId="1" fontId="4" fillId="0" borderId="0" xfId="0" applyNumberFormat="1" applyFont="1" applyFill="1" applyBorder="1" applyAlignment="1">
      <alignment horizontal="left" vertical="center"/>
    </xf>
    <xf numFmtId="0" fontId="0" fillId="0" borderId="0" xfId="0" applyFill="1" applyBorder="1">
      <alignment vertical="center"/>
    </xf>
    <xf numFmtId="49" fontId="4" fillId="0" borderId="0" xfId="0" quotePrefix="1" applyNumberFormat="1" applyFont="1" applyFill="1" applyBorder="1">
      <alignment vertical="center"/>
    </xf>
    <xf numFmtId="0" fontId="0" fillId="0" borderId="0" xfId="0" applyNumberFormat="1" applyBorder="1">
      <alignment vertical="center"/>
    </xf>
    <xf numFmtId="0" fontId="4" fillId="0" borderId="0" xfId="0" quotePrefix="1" applyNumberFormat="1" applyFont="1" applyFill="1" applyBorder="1">
      <alignment vertical="center"/>
    </xf>
    <xf numFmtId="3" fontId="4" fillId="0" borderId="0" xfId="0" quotePrefix="1" applyNumberFormat="1" applyFont="1" applyFill="1" applyBorder="1">
      <alignment vertical="center"/>
    </xf>
    <xf numFmtId="10" fontId="4" fillId="0" borderId="0" xfId="0" applyNumberFormat="1" applyFont="1" applyBorder="1">
      <alignment vertical="center"/>
    </xf>
    <xf numFmtId="1" fontId="4" fillId="0" borderId="0" xfId="0" quotePrefix="1" applyNumberFormat="1" applyFont="1" applyFill="1" applyBorder="1">
      <alignment vertical="center"/>
    </xf>
    <xf numFmtId="3" fontId="4" fillId="42" borderId="0" xfId="0" quotePrefix="1" applyNumberFormat="1" applyFont="1" applyFill="1" applyBorder="1">
      <alignment vertical="center"/>
    </xf>
    <xf numFmtId="0" fontId="0" fillId="42" borderId="0" xfId="0" applyFill="1" applyBorder="1">
      <alignment vertical="center"/>
    </xf>
    <xf numFmtId="3" fontId="4" fillId="42" borderId="0" xfId="0" applyNumberFormat="1" applyFont="1" applyFill="1" applyBorder="1">
      <alignment vertical="center"/>
    </xf>
    <xf numFmtId="1" fontId="4" fillId="36" borderId="0" xfId="0" applyNumberFormat="1" applyFont="1" applyFill="1" applyBorder="1" applyAlignment="1">
      <alignment horizontal="left" vertical="center"/>
    </xf>
    <xf numFmtId="170" fontId="4" fillId="0" borderId="0" xfId="0" applyNumberFormat="1" applyFont="1" applyBorder="1">
      <alignment vertical="center"/>
    </xf>
    <xf numFmtId="4" fontId="4" fillId="0" borderId="0" xfId="0" applyNumberFormat="1" applyFont="1" applyBorder="1">
      <alignment vertical="center"/>
    </xf>
    <xf numFmtId="3" fontId="4" fillId="41" borderId="0" xfId="0" quotePrefix="1" applyNumberFormat="1" applyFont="1" applyFill="1" applyBorder="1">
      <alignment vertical="center"/>
    </xf>
    <xf numFmtId="0" fontId="0" fillId="41" borderId="0" xfId="0" applyNumberFormat="1" applyFill="1" applyBorder="1">
      <alignment vertical="center"/>
    </xf>
    <xf numFmtId="0" fontId="0" fillId="41" borderId="0" xfId="0" applyFill="1" applyBorder="1" applyAlignment="1">
      <alignment horizontal="center" vertical="center"/>
    </xf>
    <xf numFmtId="2" fontId="4" fillId="0" borderId="0" xfId="0" quotePrefix="1" applyNumberFormat="1" applyFont="1" applyFill="1" applyBorder="1">
      <alignment vertical="center"/>
    </xf>
    <xf numFmtId="0" fontId="0" fillId="0" borderId="0" xfId="0" applyFont="1" applyFill="1" applyBorder="1">
      <alignment vertical="center"/>
    </xf>
    <xf numFmtId="3" fontId="17" fillId="38" borderId="10" xfId="474" applyNumberFormat="1" applyFont="1" applyFill="1" applyBorder="1" applyAlignment="1" applyProtection="1">
      <alignment horizontal="center" vertical="center"/>
      <protection locked="0"/>
    </xf>
    <xf numFmtId="3" fontId="27" fillId="38" borderId="23" xfId="474" applyNumberFormat="1" applyFont="1" applyFill="1" applyBorder="1" applyAlignment="1" applyProtection="1">
      <alignment horizontal="center" vertical="center"/>
      <protection locked="0"/>
    </xf>
    <xf numFmtId="3" fontId="46" fillId="36" borderId="1" xfId="289" applyNumberFormat="1" applyFont="1" applyFill="1" applyBorder="1" applyAlignment="1" applyProtection="1">
      <alignment horizontal="center" vertical="center"/>
    </xf>
    <xf numFmtId="3" fontId="46" fillId="36" borderId="1" xfId="289" applyNumberFormat="1" applyFont="1" applyFill="1" applyBorder="1" applyAlignment="1" applyProtection="1">
      <alignment horizontal="center" vertical="center"/>
    </xf>
    <xf numFmtId="3" fontId="29" fillId="36" borderId="1" xfId="289" applyNumberFormat="1" applyFont="1" applyFill="1" applyBorder="1" applyAlignment="1" applyProtection="1">
      <alignment horizontal="center" vertical="center"/>
      <protection locked="0"/>
    </xf>
    <xf numFmtId="49" fontId="29" fillId="36" borderId="1" xfId="289" applyNumberFormat="1" applyFont="1" applyFill="1" applyBorder="1" applyAlignment="1" applyProtection="1">
      <alignment horizontal="center" vertical="center"/>
      <protection locked="0"/>
    </xf>
    <xf numFmtId="3" fontId="46" fillId="36" borderId="1" xfId="289" applyNumberFormat="1" applyFont="1" applyFill="1" applyBorder="1" applyAlignment="1" applyProtection="1">
      <alignment horizontal="center" vertical="center"/>
    </xf>
    <xf numFmtId="3" fontId="27" fillId="38" borderId="3" xfId="474" applyNumberFormat="1" applyFont="1" applyFill="1" applyBorder="1" applyAlignment="1" applyProtection="1">
      <alignment horizontal="center" vertical="center"/>
    </xf>
    <xf numFmtId="3" fontId="29" fillId="36" borderId="1" xfId="289" applyNumberFormat="1" applyFont="1" applyFill="1" applyBorder="1" applyAlignment="1" applyProtection="1">
      <alignment horizontal="center" vertical="center"/>
    </xf>
    <xf numFmtId="3" fontId="21" fillId="36" borderId="23" xfId="289" applyNumberFormat="1" applyFont="1" applyFill="1" applyBorder="1" applyAlignment="1" applyProtection="1">
      <alignment horizontal="center"/>
      <protection locked="0"/>
    </xf>
    <xf numFmtId="0" fontId="55" fillId="46" borderId="23" xfId="289" applyFont="1" applyFill="1" applyBorder="1" applyAlignment="1">
      <alignment horizontal="center" vertical="center" wrapText="1"/>
    </xf>
    <xf numFmtId="0" fontId="55" fillId="46" borderId="1" xfId="289" applyFont="1" applyFill="1" applyBorder="1" applyAlignment="1">
      <alignment horizontal="center" vertical="center" wrapText="1"/>
    </xf>
    <xf numFmtId="3" fontId="21" fillId="0" borderId="23" xfId="289" applyNumberFormat="1" applyFont="1" applyBorder="1" applyAlignment="1" applyProtection="1">
      <alignment horizontal="center"/>
      <protection locked="0"/>
    </xf>
    <xf numFmtId="3" fontId="21" fillId="0" borderId="1" xfId="289" applyNumberFormat="1" applyFont="1" applyBorder="1" applyAlignment="1" applyProtection="1">
      <alignment horizontal="center"/>
      <protection locked="0"/>
    </xf>
    <xf numFmtId="3" fontId="33" fillId="36" borderId="1" xfId="289" applyNumberFormat="1" applyFont="1" applyFill="1" applyBorder="1" applyAlignment="1" applyProtection="1">
      <alignment horizontal="center" vertical="center"/>
    </xf>
    <xf numFmtId="3" fontId="61" fillId="0" borderId="45" xfId="329" applyNumberFormat="1" applyFont="1" applyFill="1" applyBorder="1" applyAlignment="1" applyProtection="1">
      <alignment horizontal="left" vertical="top" wrapText="1"/>
    </xf>
    <xf numFmtId="3" fontId="27" fillId="38" borderId="0" xfId="474" applyNumberFormat="1" applyFont="1" applyFill="1" applyBorder="1" applyAlignment="1" applyProtection="1">
      <alignment horizontal="center" vertical="center"/>
    </xf>
    <xf numFmtId="3" fontId="27" fillId="38" borderId="10" xfId="474" applyNumberFormat="1" applyFont="1" applyFill="1" applyBorder="1" applyAlignment="1" applyProtection="1">
      <alignment horizontal="center" vertical="center"/>
    </xf>
    <xf numFmtId="3" fontId="2" fillId="0" borderId="45" xfId="329" applyNumberFormat="1" applyFont="1" applyFill="1" applyBorder="1" applyAlignment="1" applyProtection="1">
      <alignment horizontal="left" vertical="top" wrapText="1"/>
    </xf>
    <xf numFmtId="3" fontId="27" fillId="38" borderId="23" xfId="474" applyNumberFormat="1" applyFont="1" applyFill="1" applyBorder="1" applyAlignment="1" applyProtection="1">
      <alignment horizontal="center" vertical="center"/>
    </xf>
    <xf numFmtId="0" fontId="55" fillId="46" borderId="14" xfId="289" applyFont="1" applyFill="1" applyBorder="1" applyAlignment="1">
      <alignment horizontal="center" vertical="center" wrapText="1"/>
    </xf>
    <xf numFmtId="0" fontId="80" fillId="36" borderId="1" xfId="303" applyFill="1" applyBorder="1" applyAlignment="1" applyProtection="1">
      <alignment horizontal="center"/>
      <protection locked="0"/>
    </xf>
    <xf numFmtId="0" fontId="80" fillId="36" borderId="1" xfId="303" applyFont="1" applyFill="1" applyBorder="1" applyProtection="1">
      <protection locked="0"/>
    </xf>
    <xf numFmtId="49" fontId="36" fillId="42" borderId="22" xfId="289" applyNumberFormat="1" applyFont="1" applyFill="1" applyBorder="1" applyAlignment="1" applyProtection="1">
      <alignment horizontal="left" vertical="center" wrapText="1"/>
    </xf>
    <xf numFmtId="49" fontId="36" fillId="42" borderId="23" xfId="289" applyNumberFormat="1" applyFont="1" applyFill="1" applyBorder="1" applyAlignment="1" applyProtection="1">
      <alignment horizontal="left" vertical="center" wrapText="1"/>
    </xf>
    <xf numFmtId="0" fontId="62" fillId="36" borderId="0" xfId="289" applyFont="1" applyFill="1" applyAlignment="1">
      <alignment vertical="center"/>
    </xf>
    <xf numFmtId="0" fontId="18" fillId="36" borderId="0" xfId="289" applyFont="1" applyFill="1" applyBorder="1" applyAlignment="1">
      <alignment vertical="center" wrapText="1"/>
    </xf>
    <xf numFmtId="0" fontId="63" fillId="0" borderId="0" xfId="311" applyFont="1"/>
    <xf numFmtId="0" fontId="117" fillId="0" borderId="0" xfId="311" applyFont="1"/>
    <xf numFmtId="0" fontId="62" fillId="36" borderId="5" xfId="473" applyFont="1" applyFill="1" applyBorder="1" applyAlignment="1">
      <alignment horizontal="left" vertical="center" wrapText="1" indent="1"/>
    </xf>
    <xf numFmtId="0" fontId="18" fillId="51" borderId="12" xfId="473" applyFont="1" applyFill="1" applyBorder="1" applyAlignment="1">
      <alignment horizontal="left" vertical="center" wrapText="1" indent="1"/>
    </xf>
    <xf numFmtId="0" fontId="62" fillId="36" borderId="25" xfId="473" applyFont="1" applyFill="1" applyBorder="1" applyAlignment="1">
      <alignment horizontal="left" vertical="center" wrapText="1" indent="1"/>
    </xf>
    <xf numFmtId="3" fontId="63" fillId="0" borderId="0" xfId="311" applyNumberFormat="1" applyFont="1"/>
    <xf numFmtId="0" fontId="18" fillId="36" borderId="1" xfId="473" applyFont="1" applyFill="1" applyBorder="1" applyAlignment="1">
      <alignment horizontal="left" vertical="center" wrapText="1" indent="1"/>
    </xf>
    <xf numFmtId="0" fontId="18" fillId="36" borderId="1" xfId="289" applyFont="1" applyFill="1" applyBorder="1" applyAlignment="1">
      <alignment vertical="center" wrapText="1"/>
    </xf>
    <xf numFmtId="3" fontId="18" fillId="38" borderId="1" xfId="473" applyNumberFormat="1" applyFont="1" applyFill="1" applyBorder="1" applyAlignment="1" applyProtection="1">
      <alignment horizontal="right" vertical="center"/>
    </xf>
    <xf numFmtId="0" fontId="18" fillId="36" borderId="5" xfId="289" applyFont="1" applyFill="1" applyBorder="1" applyAlignment="1">
      <alignment horizontal="left" vertical="center" wrapText="1"/>
    </xf>
    <xf numFmtId="0" fontId="18" fillId="36" borderId="1" xfId="289" applyFont="1" applyFill="1" applyBorder="1" applyAlignment="1">
      <alignment horizontal="left" vertical="center" wrapText="1"/>
    </xf>
    <xf numFmtId="169" fontId="33" fillId="36" borderId="1" xfId="289" applyNumberFormat="1" applyFont="1" applyFill="1" applyBorder="1" applyAlignment="1" applyProtection="1">
      <alignment horizontal="center" vertical="center"/>
    </xf>
    <xf numFmtId="0" fontId="27" fillId="42" borderId="23" xfId="474" applyFont="1" applyFill="1" applyBorder="1" applyAlignment="1" applyProtection="1">
      <alignment horizontal="left" vertical="center" wrapText="1" indent="1"/>
    </xf>
    <xf numFmtId="3" fontId="26" fillId="0" borderId="0" xfId="300" applyNumberFormat="1" applyFont="1" applyProtection="1"/>
    <xf numFmtId="3" fontId="27" fillId="38" borderId="13" xfId="474" applyNumberFormat="1" applyFont="1" applyFill="1" applyBorder="1" applyAlignment="1" applyProtection="1">
      <alignment horizontal="center" vertical="center"/>
    </xf>
    <xf numFmtId="3" fontId="26" fillId="0" borderId="2" xfId="300" applyNumberFormat="1" applyFont="1" applyBorder="1" applyProtection="1"/>
    <xf numFmtId="3" fontId="27" fillId="38" borderId="4" xfId="474" applyNumberFormat="1" applyFont="1" applyFill="1" applyBorder="1" applyAlignment="1" applyProtection="1">
      <alignment horizontal="center" vertical="center"/>
    </xf>
    <xf numFmtId="49" fontId="4" fillId="53" borderId="0" xfId="0" quotePrefix="1" applyNumberFormat="1" applyFont="1" applyFill="1">
      <alignment vertical="center"/>
    </xf>
    <xf numFmtId="0" fontId="4" fillId="53" borderId="0" xfId="0" applyFont="1" applyFill="1">
      <alignment vertical="center"/>
    </xf>
    <xf numFmtId="0" fontId="118" fillId="38" borderId="5" xfId="298" applyFont="1" applyFill="1" applyBorder="1" applyAlignment="1">
      <alignment horizontal="left" vertical="center" wrapText="1" indent="1"/>
    </xf>
    <xf numFmtId="0" fontId="118" fillId="42" borderId="5" xfId="474" applyFont="1" applyFill="1" applyBorder="1" applyAlignment="1">
      <alignment horizontal="left" vertical="center" wrapText="1" indent="1"/>
    </xf>
    <xf numFmtId="1" fontId="4" fillId="54" borderId="0" xfId="0" applyNumberFormat="1" applyFont="1" applyFill="1" applyBorder="1">
      <alignment vertical="center"/>
    </xf>
    <xf numFmtId="1" fontId="4" fillId="55" borderId="0" xfId="0" applyNumberFormat="1" applyFont="1" applyFill="1" applyBorder="1" applyAlignment="1">
      <alignment horizontal="left" vertical="center"/>
    </xf>
    <xf numFmtId="0" fontId="4" fillId="56" borderId="0" xfId="0" applyFont="1" applyFill="1">
      <alignment vertical="center"/>
    </xf>
    <xf numFmtId="0" fontId="55" fillId="46" borderId="23" xfId="289" applyFont="1" applyFill="1" applyBorder="1" applyAlignment="1">
      <alignment horizontal="center" vertical="center" wrapText="1"/>
    </xf>
    <xf numFmtId="0" fontId="27" fillId="42" borderId="5" xfId="474" applyFont="1" applyFill="1" applyBorder="1" applyAlignment="1" applyProtection="1">
      <alignment horizontal="left" vertical="center" wrapText="1" indent="1"/>
    </xf>
    <xf numFmtId="0" fontId="27" fillId="46" borderId="1" xfId="289" applyFont="1" applyFill="1" applyBorder="1" applyAlignment="1">
      <alignment horizontal="center" vertical="center" wrapText="1"/>
    </xf>
    <xf numFmtId="0" fontId="29" fillId="36" borderId="5" xfId="298" applyFont="1" applyFill="1" applyBorder="1" applyAlignment="1">
      <alignment horizontal="left" vertical="center" wrapText="1" indent="3"/>
    </xf>
    <xf numFmtId="0" fontId="122" fillId="0" borderId="21" xfId="0" applyFont="1" applyBorder="1">
      <alignment vertical="center"/>
    </xf>
    <xf numFmtId="0" fontId="103" fillId="0" borderId="3" xfId="278" applyFont="1" applyBorder="1" applyAlignment="1" applyProtection="1">
      <alignment horizontal="center" vertical="center"/>
      <protection locked="0"/>
    </xf>
    <xf numFmtId="0" fontId="124" fillId="36" borderId="14" xfId="474" applyFont="1" applyFill="1" applyBorder="1" applyAlignment="1">
      <alignment horizontal="left" vertical="center" wrapText="1" indent="2"/>
    </xf>
    <xf numFmtId="0" fontId="124" fillId="36" borderId="21" xfId="474" applyFont="1" applyFill="1" applyBorder="1" applyAlignment="1">
      <alignment horizontal="left" vertical="center" wrapText="1" indent="2"/>
    </xf>
    <xf numFmtId="0" fontId="123" fillId="36" borderId="1" xfId="474" applyFont="1" applyFill="1" applyBorder="1" applyAlignment="1">
      <alignment horizontal="left" vertical="center" wrapText="1" indent="2"/>
    </xf>
    <xf numFmtId="0" fontId="50" fillId="36" borderId="9" xfId="474" applyFont="1" applyFill="1" applyBorder="1" applyAlignment="1">
      <alignment horizontal="left" vertical="center" wrapText="1" indent="1"/>
    </xf>
    <xf numFmtId="0" fontId="125" fillId="46" borderId="1" xfId="289" applyFont="1" applyFill="1" applyBorder="1" applyAlignment="1">
      <alignment horizontal="left" vertical="center" wrapText="1"/>
    </xf>
    <xf numFmtId="0" fontId="125" fillId="0" borderId="22" xfId="289" applyFont="1" applyFill="1" applyBorder="1" applyAlignment="1" applyProtection="1">
      <alignment horizontal="left" vertical="center" wrapText="1"/>
    </xf>
    <xf numFmtId="0" fontId="125" fillId="46" borderId="1" xfId="289" applyFont="1" applyFill="1" applyBorder="1" applyAlignment="1">
      <alignment horizontal="left" vertical="center" wrapText="1" indent="1"/>
    </xf>
    <xf numFmtId="0" fontId="126" fillId="0" borderId="0" xfId="289" applyFont="1" applyAlignment="1">
      <alignment horizontal="left" wrapText="1" indent="2"/>
    </xf>
    <xf numFmtId="0" fontId="45" fillId="37" borderId="1" xfId="289" applyFont="1" applyFill="1" applyBorder="1" applyAlignment="1">
      <alignment horizontal="left" vertical="center" wrapText="1" indent="2"/>
    </xf>
    <xf numFmtId="0" fontId="45" fillId="42" borderId="1" xfId="289" applyFont="1" applyFill="1" applyBorder="1" applyAlignment="1">
      <alignment horizontal="left" vertical="center" wrapText="1" indent="2"/>
    </xf>
    <xf numFmtId="0" fontId="126" fillId="0" borderId="0" xfId="289" applyFont="1"/>
    <xf numFmtId="0" fontId="29" fillId="0" borderId="22" xfId="289" applyFont="1" applyFill="1" applyBorder="1" applyAlignment="1" applyProtection="1">
      <alignment horizontal="left" vertical="center" wrapText="1"/>
    </xf>
    <xf numFmtId="0" fontId="127" fillId="46" borderId="1" xfId="289" applyFont="1" applyFill="1" applyBorder="1" applyAlignment="1">
      <alignment horizontal="center" vertical="center" wrapText="1"/>
    </xf>
    <xf numFmtId="0" fontId="128" fillId="0" borderId="0" xfId="289" applyFont="1"/>
    <xf numFmtId="0" fontId="128" fillId="0" borderId="0" xfId="289" applyFont="1" applyBorder="1"/>
    <xf numFmtId="3" fontId="21" fillId="49" borderId="1" xfId="289" applyNumberFormat="1" applyFont="1" applyFill="1" applyBorder="1" applyAlignment="1">
      <alignment horizontal="left" vertical="justify" wrapText="1"/>
    </xf>
    <xf numFmtId="3" fontId="21" fillId="0" borderId="1" xfId="289" applyNumberFormat="1" applyFont="1" applyBorder="1" applyAlignment="1">
      <alignment horizontal="left" vertical="justify" indent="1"/>
    </xf>
    <xf numFmtId="3" fontId="26" fillId="0" borderId="1" xfId="289" applyNumberFormat="1" applyFont="1" applyBorder="1" applyAlignment="1">
      <alignment horizontal="left" vertical="justify" indent="1"/>
    </xf>
    <xf numFmtId="3" fontId="26" fillId="0" borderId="1" xfId="289" applyNumberFormat="1" applyFont="1" applyBorder="1" applyAlignment="1">
      <alignment horizontal="left" vertical="justify"/>
    </xf>
    <xf numFmtId="0" fontId="27" fillId="36" borderId="8" xfId="474" applyFont="1" applyFill="1" applyBorder="1" applyAlignment="1">
      <alignment horizontal="left" vertical="center" wrapText="1" indent="2"/>
    </xf>
    <xf numFmtId="0" fontId="17" fillId="36" borderId="8" xfId="474" applyFont="1" applyFill="1" applyBorder="1" applyAlignment="1">
      <alignment horizontal="left" vertical="center" wrapText="1" indent="3"/>
    </xf>
    <xf numFmtId="0" fontId="17" fillId="36" borderId="8" xfId="474" applyFont="1" applyFill="1" applyBorder="1" applyAlignment="1">
      <alignment horizontal="left" vertical="center" wrapText="1" indent="4"/>
    </xf>
    <xf numFmtId="0" fontId="27" fillId="36" borderId="8" xfId="474" applyFont="1" applyFill="1" applyBorder="1" applyAlignment="1">
      <alignment horizontal="left" vertical="center" wrapText="1" indent="3"/>
    </xf>
    <xf numFmtId="0" fontId="130" fillId="36" borderId="5" xfId="474" applyFont="1" applyFill="1" applyBorder="1" applyAlignment="1">
      <alignment horizontal="left" vertical="center" wrapText="1" indent="2"/>
    </xf>
    <xf numFmtId="0" fontId="130" fillId="36" borderId="21" xfId="474" applyFont="1" applyFill="1" applyBorder="1" applyAlignment="1">
      <alignment horizontal="left" vertical="center" wrapText="1" indent="2"/>
    </xf>
    <xf numFmtId="3" fontId="45" fillId="36" borderId="1" xfId="289" applyNumberFormat="1" applyFont="1" applyFill="1" applyBorder="1" applyAlignment="1" applyProtection="1">
      <alignment horizontal="center" vertical="center"/>
      <protection locked="0"/>
    </xf>
    <xf numFmtId="3" fontId="27" fillId="38" borderId="11" xfId="474" applyNumberFormat="1" applyFont="1" applyFill="1" applyBorder="1" applyAlignment="1" applyProtection="1">
      <alignment horizontal="center" vertical="center"/>
    </xf>
    <xf numFmtId="3" fontId="27" fillId="0" borderId="10" xfId="474" applyNumberFormat="1" applyFont="1" applyFill="1" applyBorder="1" applyAlignment="1" applyProtection="1">
      <alignment horizontal="center" vertical="center"/>
    </xf>
    <xf numFmtId="3" fontId="45" fillId="36" borderId="21" xfId="289" applyNumberFormat="1" applyFont="1" applyFill="1" applyBorder="1" applyAlignment="1" applyProtection="1">
      <alignment horizontal="center" vertical="center"/>
      <protection locked="0"/>
    </xf>
    <xf numFmtId="0" fontId="109" fillId="0" borderId="0" xfId="373" applyFont="1"/>
    <xf numFmtId="0" fontId="109" fillId="36" borderId="0" xfId="373" applyFont="1" applyFill="1"/>
    <xf numFmtId="0" fontId="109" fillId="0" borderId="0" xfId="374" applyFont="1"/>
    <xf numFmtId="0" fontId="109" fillId="45" borderId="0" xfId="374" applyFont="1" applyFill="1" applyBorder="1" applyAlignment="1">
      <alignment vertical="top" wrapText="1"/>
    </xf>
    <xf numFmtId="0" fontId="109" fillId="45" borderId="47" xfId="374" applyFont="1" applyFill="1" applyBorder="1" applyAlignment="1">
      <alignment vertical="top" wrapText="1"/>
    </xf>
    <xf numFmtId="0" fontId="109" fillId="36" borderId="14" xfId="374" applyFont="1" applyFill="1" applyBorder="1" applyAlignment="1" applyProtection="1">
      <alignment horizontal="center"/>
      <protection locked="0"/>
    </xf>
    <xf numFmtId="0" fontId="109" fillId="36" borderId="0" xfId="374" applyFont="1" applyFill="1"/>
    <xf numFmtId="0" fontId="45" fillId="36" borderId="1" xfId="289" applyFont="1" applyFill="1" applyBorder="1" applyAlignment="1">
      <alignment horizontal="left" vertical="center" wrapText="1" indent="2"/>
    </xf>
    <xf numFmtId="0" fontId="109" fillId="36" borderId="1" xfId="374" applyFont="1" applyFill="1" applyBorder="1" applyAlignment="1" applyProtection="1">
      <alignment horizontal="center"/>
      <protection locked="0"/>
    </xf>
    <xf numFmtId="0" fontId="109" fillId="36" borderId="0" xfId="374" applyFont="1" applyFill="1" applyProtection="1">
      <protection locked="0"/>
    </xf>
    <xf numFmtId="1" fontId="109" fillId="36" borderId="1" xfId="374" applyNumberFormat="1" applyFont="1" applyFill="1" applyBorder="1" applyAlignment="1" applyProtection="1">
      <alignment horizontal="center"/>
      <protection locked="0"/>
    </xf>
    <xf numFmtId="1" fontId="109" fillId="36" borderId="0" xfId="374" applyNumberFormat="1" applyFont="1" applyFill="1" applyBorder="1" applyAlignment="1" applyProtection="1">
      <protection locked="0"/>
    </xf>
    <xf numFmtId="0" fontId="109" fillId="36" borderId="0" xfId="374" applyFont="1" applyFill="1" applyBorder="1"/>
    <xf numFmtId="0" fontId="109" fillId="42" borderId="1" xfId="374" applyFont="1" applyFill="1" applyBorder="1" applyAlignment="1">
      <alignment horizontal="left" vertical="center" wrapText="1" readingOrder="1"/>
    </xf>
    <xf numFmtId="0" fontId="45" fillId="0" borderId="8" xfId="289" applyFont="1" applyFill="1" applyBorder="1" applyAlignment="1">
      <alignment horizontal="left" vertical="center" wrapText="1" indent="2"/>
    </xf>
    <xf numFmtId="0" fontId="109" fillId="36" borderId="21" xfId="374" applyFont="1" applyFill="1" applyBorder="1" applyAlignment="1" applyProtection="1">
      <alignment horizontal="center"/>
      <protection locked="0"/>
    </xf>
    <xf numFmtId="0" fontId="129" fillId="36" borderId="3" xfId="474" applyFont="1" applyFill="1" applyBorder="1" applyAlignment="1">
      <alignment horizontal="left" vertical="center" wrapText="1" indent="1"/>
    </xf>
    <xf numFmtId="0" fontId="129" fillId="36" borderId="21" xfId="474" applyFont="1" applyFill="1" applyBorder="1" applyAlignment="1">
      <alignment horizontal="left" vertical="center" wrapText="1" indent="1"/>
    </xf>
    <xf numFmtId="3" fontId="129" fillId="36" borderId="1" xfId="289" applyNumberFormat="1" applyFont="1" applyFill="1" applyBorder="1" applyAlignment="1" applyProtection="1">
      <alignment horizontal="center" vertical="center"/>
      <protection locked="0"/>
    </xf>
    <xf numFmtId="0" fontId="125" fillId="46" borderId="1" xfId="289" applyFont="1" applyFill="1" applyBorder="1" applyAlignment="1">
      <alignment horizontal="center" vertical="center" wrapText="1"/>
    </xf>
    <xf numFmtId="0" fontId="129" fillId="37" borderId="1" xfId="289" applyFont="1" applyFill="1" applyBorder="1" applyAlignment="1">
      <alignment horizontal="left" vertical="center" wrapText="1" indent="1"/>
    </xf>
    <xf numFmtId="0" fontId="129" fillId="0" borderId="0" xfId="373" applyFont="1"/>
    <xf numFmtId="0" fontId="129" fillId="36" borderId="0" xfId="373" applyFont="1" applyFill="1"/>
    <xf numFmtId="3" fontId="65" fillId="36" borderId="7" xfId="289" applyNumberFormat="1" applyFont="1" applyFill="1" applyBorder="1" applyAlignment="1" applyProtection="1">
      <alignment horizontal="right" vertical="center"/>
      <protection locked="0"/>
    </xf>
    <xf numFmtId="3" fontId="18" fillId="52" borderId="23" xfId="473" applyNumberFormat="1" applyFont="1" applyFill="1" applyBorder="1" applyAlignment="1" applyProtection="1">
      <alignment horizontal="right" vertical="center"/>
    </xf>
    <xf numFmtId="3" fontId="18" fillId="52" borderId="11" xfId="473" applyNumberFormat="1" applyFont="1" applyFill="1" applyBorder="1" applyAlignment="1" applyProtection="1">
      <alignment horizontal="right" vertical="center"/>
    </xf>
    <xf numFmtId="3" fontId="18" fillId="36" borderId="11" xfId="289" applyNumberFormat="1" applyFont="1" applyFill="1" applyBorder="1" applyAlignment="1">
      <alignment horizontal="right" vertical="center" wrapText="1"/>
    </xf>
    <xf numFmtId="168" fontId="66" fillId="50" borderId="26" xfId="311" applyNumberFormat="1" applyFont="1" applyFill="1" applyBorder="1" applyAlignment="1" applyProtection="1">
      <alignment horizontal="right" vertical="center"/>
    </xf>
    <xf numFmtId="0" fontId="114" fillId="36" borderId="1" xfId="473" applyFont="1" applyFill="1" applyBorder="1" applyAlignment="1">
      <alignment horizontal="left" vertical="center" wrapText="1"/>
    </xf>
    <xf numFmtId="0" fontId="117" fillId="36" borderId="1" xfId="311" applyFont="1" applyFill="1" applyBorder="1" applyAlignment="1">
      <alignment horizontal="right"/>
    </xf>
    <xf numFmtId="0" fontId="114" fillId="36" borderId="1" xfId="289" applyFont="1" applyFill="1" applyBorder="1" applyAlignment="1">
      <alignment horizontal="left" vertical="center" wrapText="1"/>
    </xf>
    <xf numFmtId="3" fontId="117" fillId="36" borderId="1" xfId="311" applyNumberFormat="1" applyFont="1" applyFill="1" applyBorder="1" applyAlignment="1">
      <alignment horizontal="right"/>
    </xf>
    <xf numFmtId="0" fontId="18" fillId="36" borderId="1" xfId="289" applyFont="1" applyFill="1" applyBorder="1" applyAlignment="1" applyProtection="1">
      <alignment horizontal="left" vertical="center" wrapText="1"/>
    </xf>
    <xf numFmtId="3" fontId="29" fillId="36" borderId="7" xfId="289" applyNumberFormat="1" applyFont="1" applyFill="1" applyBorder="1" applyAlignment="1" applyProtection="1">
      <alignment horizontal="right" vertical="center"/>
      <protection locked="0"/>
    </xf>
    <xf numFmtId="2" fontId="29" fillId="36" borderId="7" xfId="289" applyNumberFormat="1" applyFont="1" applyFill="1" applyBorder="1" applyAlignment="1" applyProtection="1">
      <alignment horizontal="right" vertical="center"/>
      <protection locked="0"/>
    </xf>
    <xf numFmtId="0" fontId="0" fillId="0" borderId="0" xfId="0" applyFont="1" applyAlignment="1">
      <alignment vertical="center"/>
    </xf>
    <xf numFmtId="1" fontId="4" fillId="59" borderId="0" xfId="0" applyNumberFormat="1" applyFont="1" applyFill="1" applyBorder="1" applyAlignment="1">
      <alignment horizontal="left" vertical="center"/>
    </xf>
    <xf numFmtId="0" fontId="0" fillId="59" borderId="0" xfId="0" applyFill="1" applyBorder="1">
      <alignment vertical="center"/>
    </xf>
    <xf numFmtId="1" fontId="4" fillId="59" borderId="0" xfId="0" applyNumberFormat="1" applyFont="1" applyFill="1" applyBorder="1">
      <alignment vertical="center"/>
    </xf>
    <xf numFmtId="166" fontId="4" fillId="59" borderId="0" xfId="0" applyNumberFormat="1" applyFont="1" applyFill="1" applyBorder="1" applyAlignment="1">
      <alignment horizontal="center" vertical="center"/>
    </xf>
    <xf numFmtId="0" fontId="4" fillId="59" borderId="0" xfId="0" applyNumberFormat="1" applyFont="1" applyFill="1" applyBorder="1" applyAlignment="1">
      <alignment horizontal="left" vertical="center"/>
    </xf>
    <xf numFmtId="0" fontId="9" fillId="58" borderId="0" xfId="289" applyFont="1" applyFill="1" applyBorder="1" applyAlignment="1">
      <alignment horizontal="center" vertical="center" wrapText="1"/>
    </xf>
    <xf numFmtId="0" fontId="18" fillId="57" borderId="9" xfId="289" applyFont="1" applyFill="1" applyBorder="1" applyAlignment="1">
      <alignment horizontal="center" vertical="center"/>
    </xf>
    <xf numFmtId="0" fontId="18" fillId="57" borderId="10" xfId="289" applyFont="1" applyFill="1" applyBorder="1" applyAlignment="1">
      <alignment horizontal="center" vertical="center"/>
    </xf>
    <xf numFmtId="0" fontId="18" fillId="57" borderId="11" xfId="289" applyFont="1" applyFill="1" applyBorder="1" applyAlignment="1">
      <alignment horizontal="center" vertical="center"/>
    </xf>
    <xf numFmtId="0" fontId="6" fillId="36" borderId="10" xfId="289" applyFont="1" applyFill="1" applyBorder="1" applyAlignment="1">
      <alignment horizontal="left" vertical="center"/>
    </xf>
    <xf numFmtId="0" fontId="6" fillId="36" borderId="11" xfId="289" applyFont="1" applyFill="1" applyBorder="1" applyAlignment="1">
      <alignment horizontal="left" vertical="center"/>
    </xf>
    <xf numFmtId="0" fontId="107" fillId="36" borderId="21" xfId="289" applyFont="1" applyFill="1" applyBorder="1" applyAlignment="1">
      <alignment horizontal="left" vertical="center"/>
    </xf>
    <xf numFmtId="0" fontId="6" fillId="36" borderId="1" xfId="289" applyFont="1" applyFill="1" applyBorder="1" applyAlignment="1">
      <alignment horizontal="left" vertical="center"/>
    </xf>
    <xf numFmtId="0" fontId="114" fillId="47" borderId="0" xfId="289" applyFont="1" applyFill="1" applyAlignment="1">
      <alignment horizontal="center" vertical="center"/>
    </xf>
    <xf numFmtId="0" fontId="93" fillId="36" borderId="27" xfId="355" applyFont="1" applyFill="1" applyBorder="1" applyAlignment="1">
      <alignment horizontal="center" vertical="center"/>
    </xf>
    <xf numFmtId="0" fontId="93" fillId="36" borderId="28" xfId="355" applyFont="1" applyFill="1" applyBorder="1" applyAlignment="1">
      <alignment horizontal="center" vertical="center"/>
    </xf>
    <xf numFmtId="0" fontId="93" fillId="36" borderId="29" xfId="355" applyFont="1" applyFill="1" applyBorder="1" applyAlignment="1">
      <alignment horizontal="center" vertical="center"/>
    </xf>
    <xf numFmtId="49" fontId="119" fillId="36" borderId="30" xfId="355" applyNumberFormat="1" applyFont="1" applyFill="1" applyBorder="1" applyAlignment="1" applyProtection="1">
      <alignment horizontal="center" vertical="center"/>
      <protection locked="0"/>
    </xf>
    <xf numFmtId="49" fontId="119" fillId="36" borderId="31" xfId="355" applyNumberFormat="1" applyFont="1" applyFill="1" applyBorder="1" applyAlignment="1" applyProtection="1">
      <alignment horizontal="center" vertical="center"/>
      <protection locked="0"/>
    </xf>
    <xf numFmtId="49" fontId="119" fillId="36" borderId="32" xfId="355" applyNumberFormat="1" applyFont="1" applyFill="1" applyBorder="1" applyAlignment="1" applyProtection="1">
      <alignment horizontal="center" vertical="center"/>
      <protection locked="0"/>
    </xf>
    <xf numFmtId="0" fontId="18" fillId="57" borderId="8" xfId="289" applyFont="1" applyFill="1" applyBorder="1" applyAlignment="1">
      <alignment horizontal="center" vertical="center"/>
    </xf>
    <xf numFmtId="0" fontId="18" fillId="57" borderId="23" xfId="289" applyFont="1" applyFill="1" applyBorder="1" applyAlignment="1">
      <alignment horizontal="center" vertical="center"/>
    </xf>
    <xf numFmtId="0" fontId="9" fillId="36" borderId="0" xfId="289" applyFont="1" applyFill="1" applyBorder="1" applyAlignment="1">
      <alignment horizontal="center" vertical="center" wrapText="1"/>
    </xf>
    <xf numFmtId="0" fontId="27" fillId="46" borderId="14" xfId="289" applyFont="1" applyFill="1" applyBorder="1" applyAlignment="1">
      <alignment horizontal="center" vertical="center" wrapText="1"/>
    </xf>
    <xf numFmtId="0" fontId="27" fillId="46" borderId="21" xfId="289" applyFont="1" applyFill="1" applyBorder="1" applyAlignment="1">
      <alignment horizontal="center" vertical="center" wrapText="1"/>
    </xf>
    <xf numFmtId="0" fontId="120" fillId="42" borderId="5" xfId="474" applyFont="1" applyFill="1" applyBorder="1" applyAlignment="1">
      <alignment horizontal="left" vertical="center" wrapText="1" indent="1"/>
    </xf>
    <xf numFmtId="0" fontId="120" fillId="42" borderId="0" xfId="474" applyFont="1" applyFill="1" applyBorder="1" applyAlignment="1">
      <alignment horizontal="left" vertical="center" wrapText="1" indent="1"/>
    </xf>
    <xf numFmtId="0" fontId="55" fillId="46" borderId="3" xfId="289" applyFont="1" applyFill="1" applyBorder="1" applyAlignment="1">
      <alignment horizontal="center" vertical="center" wrapText="1"/>
    </xf>
    <xf numFmtId="0" fontId="55" fillId="46" borderId="21" xfId="289" applyFont="1" applyFill="1" applyBorder="1" applyAlignment="1">
      <alignment horizontal="center" vertical="center" wrapText="1"/>
    </xf>
    <xf numFmtId="0" fontId="55" fillId="46" borderId="2" xfId="289" applyFont="1" applyFill="1" applyBorder="1" applyAlignment="1">
      <alignment horizontal="center" vertical="center" wrapText="1"/>
    </xf>
    <xf numFmtId="0" fontId="55" fillId="46" borderId="5" xfId="289" applyFont="1" applyFill="1" applyBorder="1" applyAlignment="1">
      <alignment horizontal="center" vertical="center" wrapText="1"/>
    </xf>
    <xf numFmtId="0" fontId="55" fillId="46" borderId="9" xfId="289" applyFont="1" applyFill="1" applyBorder="1" applyAlignment="1">
      <alignment horizontal="center" vertical="center" wrapText="1"/>
    </xf>
    <xf numFmtId="0" fontId="55" fillId="46" borderId="10" xfId="289" applyFont="1" applyFill="1" applyBorder="1" applyAlignment="1">
      <alignment horizontal="center" vertical="center" wrapText="1"/>
    </xf>
    <xf numFmtId="0" fontId="19" fillId="36" borderId="8" xfId="289" applyFont="1" applyFill="1" applyBorder="1" applyAlignment="1" applyProtection="1">
      <alignment horizontal="left" vertical="center" wrapText="1"/>
      <protection locked="0"/>
    </xf>
    <xf numFmtId="0" fontId="19" fillId="36" borderId="22" xfId="289" applyFont="1" applyFill="1" applyBorder="1" applyAlignment="1" applyProtection="1">
      <alignment horizontal="left" vertical="center" wrapText="1"/>
      <protection locked="0"/>
    </xf>
    <xf numFmtId="0" fontId="19" fillId="36" borderId="23" xfId="289" applyFont="1" applyFill="1" applyBorder="1" applyAlignment="1" applyProtection="1">
      <alignment horizontal="left" vertical="center" wrapText="1"/>
      <protection locked="0"/>
    </xf>
    <xf numFmtId="0" fontId="19" fillId="36" borderId="1" xfId="289" applyFont="1" applyFill="1" applyBorder="1" applyAlignment="1" applyProtection="1">
      <alignment horizontal="left" vertical="center" wrapText="1"/>
      <protection locked="0"/>
    </xf>
    <xf numFmtId="0" fontId="55" fillId="46" borderId="8" xfId="289" applyFont="1" applyFill="1" applyBorder="1" applyAlignment="1">
      <alignment horizontal="center" vertical="center" wrapText="1"/>
    </xf>
    <xf numFmtId="0" fontId="55" fillId="46" borderId="22" xfId="289" applyFont="1" applyFill="1" applyBorder="1" applyAlignment="1">
      <alignment horizontal="center" vertical="center" wrapText="1"/>
    </xf>
    <xf numFmtId="0" fontId="36" fillId="0" borderId="22" xfId="289" applyFont="1" applyBorder="1" applyAlignment="1">
      <alignment horizontal="center"/>
    </xf>
    <xf numFmtId="0" fontId="55" fillId="46" borderId="1" xfId="289" applyFont="1" applyFill="1" applyBorder="1" applyAlignment="1">
      <alignment horizontal="center" vertical="center" wrapText="1"/>
    </xf>
    <xf numFmtId="0" fontId="19" fillId="36" borderId="9" xfId="289" applyFont="1" applyFill="1" applyBorder="1" applyAlignment="1" applyProtection="1">
      <alignment horizontal="left" vertical="center" wrapText="1"/>
      <protection locked="0"/>
    </xf>
    <xf numFmtId="0" fontId="19" fillId="36" borderId="10" xfId="289" applyFont="1" applyFill="1" applyBorder="1" applyAlignment="1" applyProtection="1">
      <alignment horizontal="left" vertical="center" wrapText="1"/>
      <protection locked="0"/>
    </xf>
    <xf numFmtId="0" fontId="19" fillId="36" borderId="11" xfId="289" applyFont="1" applyFill="1" applyBorder="1" applyAlignment="1" applyProtection="1">
      <alignment horizontal="left" vertical="center" wrapText="1"/>
      <protection locked="0"/>
    </xf>
    <xf numFmtId="0" fontId="98" fillId="0" borderId="0" xfId="372" applyFont="1" applyFill="1" applyBorder="1" applyAlignment="1">
      <alignment horizontal="center" vertical="top" wrapText="1"/>
    </xf>
    <xf numFmtId="0" fontId="51" fillId="0" borderId="0" xfId="372" applyFont="1" applyFill="1" applyBorder="1" applyAlignment="1">
      <alignment horizontal="center" vertical="top" wrapText="1"/>
    </xf>
    <xf numFmtId="49" fontId="29" fillId="36" borderId="1" xfId="289" applyNumberFormat="1" applyFont="1" applyFill="1" applyBorder="1" applyAlignment="1" applyProtection="1">
      <alignment horizontal="center" vertical="center" wrapText="1"/>
      <protection locked="0"/>
    </xf>
    <xf numFmtId="0" fontId="29" fillId="36" borderId="8" xfId="289" applyFont="1" applyFill="1" applyBorder="1" applyAlignment="1" applyProtection="1">
      <alignment horizontal="left" vertical="center" wrapText="1"/>
      <protection locked="0"/>
    </xf>
    <xf numFmtId="0" fontId="29" fillId="36" borderId="22" xfId="289" applyFont="1" applyFill="1" applyBorder="1" applyAlignment="1" applyProtection="1">
      <alignment horizontal="left" vertical="center" wrapText="1"/>
      <protection locked="0"/>
    </xf>
    <xf numFmtId="0" fontId="29" fillId="36" borderId="23" xfId="289" applyFont="1" applyFill="1" applyBorder="1" applyAlignment="1" applyProtection="1">
      <alignment horizontal="left" vertical="center" wrapText="1"/>
      <protection locked="0"/>
    </xf>
    <xf numFmtId="0" fontId="55" fillId="46" borderId="11" xfId="289" applyFont="1" applyFill="1" applyBorder="1" applyAlignment="1">
      <alignment horizontal="center" vertical="center" wrapText="1"/>
    </xf>
    <xf numFmtId="0" fontId="55" fillId="46" borderId="12" xfId="289" applyFont="1" applyFill="1" applyBorder="1" applyAlignment="1">
      <alignment horizontal="center" vertical="center" wrapText="1"/>
    </xf>
    <xf numFmtId="0" fontId="55" fillId="46" borderId="13" xfId="289" applyFont="1" applyFill="1" applyBorder="1" applyAlignment="1">
      <alignment horizontal="center" vertical="center" wrapText="1"/>
    </xf>
    <xf numFmtId="0" fontId="55" fillId="46" borderId="4" xfId="289" applyFont="1" applyFill="1" applyBorder="1" applyAlignment="1">
      <alignment horizontal="center" vertical="center" wrapText="1"/>
    </xf>
    <xf numFmtId="0" fontId="55" fillId="46" borderId="0" xfId="289" applyFont="1" applyFill="1" applyBorder="1" applyAlignment="1">
      <alignment horizontal="center" vertical="center" wrapText="1"/>
    </xf>
    <xf numFmtId="0" fontId="17" fillId="36" borderId="2" xfId="474" applyFont="1" applyFill="1" applyBorder="1" applyAlignment="1">
      <alignment horizontal="center" vertical="center" wrapText="1"/>
    </xf>
    <xf numFmtId="0" fontId="17" fillId="36" borderId="4" xfId="474" applyFont="1" applyFill="1" applyBorder="1" applyAlignment="1">
      <alignment horizontal="center" vertical="center" wrapText="1"/>
    </xf>
    <xf numFmtId="0" fontId="55" fillId="46" borderId="23" xfId="289" applyFont="1" applyFill="1" applyBorder="1" applyAlignment="1">
      <alignment horizontal="center" vertical="center" wrapText="1"/>
    </xf>
    <xf numFmtId="3" fontId="21" fillId="36" borderId="23" xfId="289" applyNumberFormat="1" applyFont="1" applyFill="1" applyBorder="1" applyAlignment="1" applyProtection="1">
      <alignment horizontal="left"/>
      <protection locked="0"/>
    </xf>
    <xf numFmtId="3" fontId="21" fillId="36" borderId="1" xfId="289" applyNumberFormat="1" applyFont="1" applyFill="1" applyBorder="1" applyAlignment="1" applyProtection="1">
      <alignment horizontal="left"/>
      <protection locked="0"/>
    </xf>
    <xf numFmtId="3" fontId="21" fillId="49" borderId="8" xfId="289" applyNumberFormat="1" applyFont="1" applyFill="1" applyBorder="1" applyAlignment="1" applyProtection="1">
      <alignment horizontal="center"/>
    </xf>
    <xf numFmtId="3" fontId="21" fillId="49" borderId="22" xfId="289" applyNumberFormat="1" applyFont="1" applyFill="1" applyBorder="1" applyAlignment="1" applyProtection="1">
      <alignment horizontal="center"/>
    </xf>
    <xf numFmtId="3" fontId="21" fillId="36" borderId="8" xfId="289" applyNumberFormat="1" applyFont="1" applyFill="1" applyBorder="1" applyAlignment="1" applyProtection="1">
      <alignment horizontal="center"/>
      <protection locked="0"/>
    </xf>
    <xf numFmtId="3" fontId="21" fillId="36" borderId="22" xfId="289" applyNumberFormat="1" applyFont="1" applyFill="1" applyBorder="1" applyAlignment="1" applyProtection="1">
      <alignment horizontal="center"/>
      <protection locked="0"/>
    </xf>
    <xf numFmtId="3" fontId="21" fillId="36" borderId="23" xfId="289" applyNumberFormat="1" applyFont="1" applyFill="1" applyBorder="1" applyAlignment="1" applyProtection="1">
      <alignment horizontal="center"/>
      <protection locked="0"/>
    </xf>
    <xf numFmtId="49" fontId="21" fillId="36" borderId="23" xfId="289" applyNumberFormat="1" applyFont="1" applyFill="1" applyBorder="1" applyAlignment="1" applyProtection="1">
      <alignment horizontal="left"/>
      <protection locked="0"/>
    </xf>
    <xf numFmtId="49" fontId="21" fillId="36" borderId="1" xfId="289" applyNumberFormat="1" applyFont="1" applyFill="1" applyBorder="1" applyAlignment="1" applyProtection="1">
      <alignment horizontal="left"/>
      <protection locked="0"/>
    </xf>
    <xf numFmtId="0" fontId="22" fillId="37" borderId="8" xfId="289" applyFont="1" applyFill="1" applyBorder="1" applyAlignment="1">
      <alignment horizontal="left" vertical="center" wrapText="1" indent="2"/>
    </xf>
    <xf numFmtId="0" fontId="22" fillId="37" borderId="22" xfId="289" applyFont="1" applyFill="1" applyBorder="1" applyAlignment="1">
      <alignment horizontal="left" vertical="center" wrapText="1" indent="2"/>
    </xf>
    <xf numFmtId="0" fontId="22" fillId="37" borderId="23" xfId="289" applyFont="1" applyFill="1" applyBorder="1" applyAlignment="1">
      <alignment horizontal="left" vertical="center" wrapText="1" indent="2"/>
    </xf>
    <xf numFmtId="0" fontId="27" fillId="42" borderId="9" xfId="474" applyFont="1" applyFill="1" applyBorder="1" applyAlignment="1" applyProtection="1">
      <alignment horizontal="left" vertical="center" wrapText="1" indent="1"/>
    </xf>
    <xf numFmtId="0" fontId="27" fillId="42" borderId="11" xfId="474" applyFont="1" applyFill="1" applyBorder="1" applyAlignment="1" applyProtection="1">
      <alignment horizontal="left" vertical="center" wrapText="1" indent="1"/>
    </xf>
    <xf numFmtId="0" fontId="27" fillId="42" borderId="9" xfId="474" applyFont="1" applyFill="1" applyBorder="1" applyAlignment="1" applyProtection="1">
      <alignment horizontal="center" vertical="center" wrapText="1"/>
    </xf>
    <xf numFmtId="0" fontId="27" fillId="42" borderId="11" xfId="474" applyFont="1" applyFill="1" applyBorder="1" applyAlignment="1" applyProtection="1">
      <alignment horizontal="center" vertical="center" wrapText="1"/>
    </xf>
    <xf numFmtId="49" fontId="19" fillId="36" borderId="8" xfId="289" applyNumberFormat="1" applyFont="1" applyFill="1" applyBorder="1" applyAlignment="1" applyProtection="1">
      <alignment horizontal="left" vertical="center" wrapText="1"/>
      <protection locked="0"/>
    </xf>
    <xf numFmtId="49" fontId="19" fillId="36" borderId="22" xfId="289" applyNumberFormat="1" applyFont="1" applyFill="1" applyBorder="1" applyAlignment="1" applyProtection="1">
      <alignment horizontal="left" vertical="center" wrapText="1"/>
      <protection locked="0"/>
    </xf>
    <xf numFmtId="49" fontId="19" fillId="36" borderId="23" xfId="289" applyNumberFormat="1" applyFont="1" applyFill="1" applyBorder="1" applyAlignment="1" applyProtection="1">
      <alignment horizontal="left" vertical="center" wrapText="1"/>
      <protection locked="0"/>
    </xf>
    <xf numFmtId="1" fontId="19" fillId="36" borderId="8" xfId="289" applyNumberFormat="1" applyFont="1" applyFill="1" applyBorder="1" applyAlignment="1" applyProtection="1">
      <alignment horizontal="left" vertical="center" wrapText="1"/>
      <protection locked="0"/>
    </xf>
    <xf numFmtId="1" fontId="19" fillId="36" borderId="22" xfId="289" applyNumberFormat="1" applyFont="1" applyFill="1" applyBorder="1" applyAlignment="1" applyProtection="1">
      <alignment horizontal="left" vertical="center" wrapText="1"/>
      <protection locked="0"/>
    </xf>
    <xf numFmtId="1" fontId="19" fillId="36" borderId="23" xfId="289" applyNumberFormat="1" applyFont="1" applyFill="1" applyBorder="1" applyAlignment="1" applyProtection="1">
      <alignment horizontal="left" vertical="center" wrapText="1"/>
      <protection locked="0"/>
    </xf>
    <xf numFmtId="0" fontId="55" fillId="46" borderId="14" xfId="289" applyFont="1" applyFill="1" applyBorder="1" applyAlignment="1">
      <alignment horizontal="center" vertical="center" wrapText="1"/>
    </xf>
    <xf numFmtId="0" fontId="27" fillId="46" borderId="1" xfId="289" applyFont="1" applyFill="1" applyBorder="1" applyAlignment="1">
      <alignment horizontal="center" vertical="center" wrapText="1"/>
    </xf>
    <xf numFmtId="0" fontId="45" fillId="36" borderId="8" xfId="289" applyFont="1" applyFill="1" applyBorder="1" applyAlignment="1" applyProtection="1">
      <alignment horizontal="left" vertical="center" wrapText="1"/>
      <protection locked="0"/>
    </xf>
    <xf numFmtId="0" fontId="45" fillId="36" borderId="22" xfId="289" applyFont="1" applyFill="1" applyBorder="1" applyAlignment="1" applyProtection="1">
      <alignment horizontal="left" vertical="center" wrapText="1"/>
      <protection locked="0"/>
    </xf>
    <xf numFmtId="0" fontId="45" fillId="36" borderId="23" xfId="289" applyFont="1" applyFill="1" applyBorder="1" applyAlignment="1" applyProtection="1">
      <alignment horizontal="left" vertical="center" wrapText="1"/>
      <protection locked="0"/>
    </xf>
    <xf numFmtId="0" fontId="27" fillId="46" borderId="8" xfId="289" applyFont="1" applyFill="1" applyBorder="1" applyAlignment="1">
      <alignment horizontal="center" vertical="center" wrapText="1"/>
    </xf>
    <xf numFmtId="0" fontId="27" fillId="46" borderId="22" xfId="289" applyFont="1" applyFill="1" applyBorder="1" applyAlignment="1">
      <alignment horizontal="center" vertical="center" wrapText="1"/>
    </xf>
    <xf numFmtId="0" fontId="27" fillId="46" borderId="23" xfId="289" applyFont="1" applyFill="1" applyBorder="1" applyAlignment="1">
      <alignment horizontal="center" vertical="center" wrapText="1"/>
    </xf>
    <xf numFmtId="0" fontId="129" fillId="36" borderId="8" xfId="289" applyFont="1" applyFill="1" applyBorder="1" applyAlignment="1" applyProtection="1">
      <alignment horizontal="left" vertical="center" wrapText="1"/>
      <protection locked="0"/>
    </xf>
    <xf numFmtId="0" fontId="129" fillId="36" borderId="22" xfId="289" applyFont="1" applyFill="1" applyBorder="1" applyAlignment="1" applyProtection="1">
      <alignment horizontal="left" vertical="center" wrapText="1"/>
      <protection locked="0"/>
    </xf>
    <xf numFmtId="0" fontId="129" fillId="36" borderId="23" xfId="289" applyFont="1" applyFill="1" applyBorder="1" applyAlignment="1" applyProtection="1">
      <alignment horizontal="left" vertical="center" wrapText="1"/>
      <protection locked="0"/>
    </xf>
    <xf numFmtId="38" fontId="129" fillId="36" borderId="1" xfId="289" applyNumberFormat="1" applyFont="1" applyFill="1" applyBorder="1" applyAlignment="1" applyProtection="1">
      <alignment horizontal="left" vertical="center"/>
      <protection locked="0"/>
    </xf>
    <xf numFmtId="0" fontId="27" fillId="42" borderId="5" xfId="474" applyFont="1" applyFill="1" applyBorder="1" applyAlignment="1" applyProtection="1">
      <alignment horizontal="left" vertical="center" wrapText="1" indent="1"/>
    </xf>
    <xf numFmtId="0" fontId="27" fillId="42" borderId="2" xfId="474" applyFont="1" applyFill="1" applyBorder="1" applyAlignment="1" applyProtection="1">
      <alignment horizontal="left" vertical="center" wrapText="1" indent="1"/>
    </xf>
    <xf numFmtId="0" fontId="101" fillId="42" borderId="0" xfId="289" applyFont="1" applyFill="1" applyBorder="1" applyAlignment="1">
      <alignment horizontal="center" vertical="center" wrapText="1"/>
    </xf>
    <xf numFmtId="0" fontId="101" fillId="42" borderId="15" xfId="289" applyFont="1" applyFill="1" applyBorder="1" applyAlignment="1">
      <alignment horizontal="center" vertical="center" wrapText="1"/>
    </xf>
    <xf numFmtId="0" fontId="121" fillId="42" borderId="0" xfId="289" applyFont="1" applyFill="1" applyBorder="1" applyAlignment="1">
      <alignment horizontal="center" vertical="center" wrapText="1"/>
    </xf>
    <xf numFmtId="0" fontId="121" fillId="42" borderId="15" xfId="289" applyFont="1" applyFill="1" applyBorder="1" applyAlignment="1">
      <alignment horizontal="center" vertical="center" wrapText="1"/>
    </xf>
    <xf numFmtId="0" fontId="27" fillId="46" borderId="1" xfId="289" applyFont="1" applyFill="1" applyBorder="1" applyAlignment="1" applyProtection="1">
      <alignment horizontal="center" vertical="center" wrapText="1"/>
    </xf>
    <xf numFmtId="0" fontId="131" fillId="36" borderId="0" xfId="289" applyFont="1" applyFill="1" applyBorder="1" applyAlignment="1">
      <alignment horizontal="center" vertical="center" wrapText="1"/>
    </xf>
    <xf numFmtId="0" fontId="18" fillId="46" borderId="1" xfId="289" applyFont="1" applyFill="1" applyBorder="1" applyAlignment="1">
      <alignment horizontal="center" vertical="center" wrapText="1"/>
    </xf>
    <xf numFmtId="0" fontId="18" fillId="46" borderId="8" xfId="289" applyFont="1" applyFill="1" applyBorder="1" applyAlignment="1">
      <alignment horizontal="center" vertical="center" wrapText="1"/>
    </xf>
    <xf numFmtId="0" fontId="18" fillId="46" borderId="23" xfId="289" applyFont="1" applyFill="1" applyBorder="1" applyAlignment="1">
      <alignment horizontal="center" vertical="center" wrapText="1"/>
    </xf>
    <xf numFmtId="3" fontId="16" fillId="43" borderId="33" xfId="473" applyNumberFormat="1" applyFill="1" applyBorder="1" applyAlignment="1">
      <alignment horizontal="center"/>
    </xf>
    <xf numFmtId="3" fontId="16" fillId="43" borderId="11" xfId="473" applyNumberFormat="1" applyFill="1" applyBorder="1" applyAlignment="1">
      <alignment horizontal="center"/>
    </xf>
    <xf numFmtId="3" fontId="16" fillId="43" borderId="2" xfId="473" applyNumberFormat="1" applyFill="1" applyBorder="1" applyAlignment="1">
      <alignment horizontal="center"/>
    </xf>
    <xf numFmtId="3" fontId="16" fillId="43" borderId="34" xfId="473" applyNumberFormat="1" applyFill="1" applyBorder="1" applyAlignment="1">
      <alignment horizontal="center"/>
    </xf>
    <xf numFmtId="3" fontId="16" fillId="43" borderId="10" xfId="473" applyNumberFormat="1" applyFill="1" applyBorder="1" applyAlignment="1">
      <alignment horizontal="center"/>
    </xf>
    <xf numFmtId="3" fontId="16" fillId="43" borderId="35" xfId="473" applyNumberFormat="1" applyFill="1" applyBorder="1" applyAlignment="1">
      <alignment horizontal="center"/>
    </xf>
  </cellXfs>
  <cellStyles count="482">
    <cellStyle name="=C:\WINNT35\SYSTEM32\COMMAND.COM" xfId="1"/>
    <cellStyle name="20% - Énfasis1" xfId="2" builtinId="30" customBuiltin="1"/>
    <cellStyle name="20% - Énfasis1 10" xfId="3"/>
    <cellStyle name="20% - Énfasis1 11" xfId="4"/>
    <cellStyle name="20% - Énfasis1 12" xfId="5"/>
    <cellStyle name="20% - Énfasis1 2" xfId="6"/>
    <cellStyle name="20% - Énfasis1 2 2" xfId="7"/>
    <cellStyle name="20% - Énfasis1 3" xfId="8"/>
    <cellStyle name="20% - Énfasis1 3 2" xfId="9"/>
    <cellStyle name="20% - Énfasis1 4" xfId="10"/>
    <cellStyle name="20% - Énfasis1 4 2" xfId="11"/>
    <cellStyle name="20% - Énfasis1 5" xfId="12"/>
    <cellStyle name="20% - Énfasis1 5 2" xfId="13"/>
    <cellStyle name="20% - Énfasis1 6" xfId="14"/>
    <cellStyle name="20% - Énfasis1 6 2" xfId="15"/>
    <cellStyle name="20% - Énfasis1 7" xfId="16"/>
    <cellStyle name="20% - Énfasis1 7 2" xfId="17"/>
    <cellStyle name="20% - Énfasis1 8" xfId="18"/>
    <cellStyle name="20% - Énfasis1 8 2" xfId="19"/>
    <cellStyle name="20% - Énfasis1 9" xfId="20"/>
    <cellStyle name="20% - Énfasis1 9 2" xfId="21"/>
    <cellStyle name="20% - Énfasis2" xfId="22" builtinId="34" customBuiltin="1"/>
    <cellStyle name="20% - Énfasis2 10" xfId="23"/>
    <cellStyle name="20% - Énfasis2 11" xfId="24"/>
    <cellStyle name="20% - Énfasis2 12" xfId="25"/>
    <cellStyle name="20% - Énfasis2 2" xfId="26"/>
    <cellStyle name="20% - Énfasis2 2 2" xfId="27"/>
    <cellStyle name="20% - Énfasis2 3" xfId="28"/>
    <cellStyle name="20% - Énfasis2 3 2" xfId="29"/>
    <cellStyle name="20% - Énfasis2 4" xfId="30"/>
    <cellStyle name="20% - Énfasis2 4 2" xfId="31"/>
    <cellStyle name="20% - Énfasis2 5" xfId="32"/>
    <cellStyle name="20% - Énfasis2 5 2" xfId="33"/>
    <cellStyle name="20% - Énfasis2 6" xfId="34"/>
    <cellStyle name="20% - Énfasis2 6 2" xfId="35"/>
    <cellStyle name="20% - Énfasis2 7" xfId="36"/>
    <cellStyle name="20% - Énfasis2 7 2" xfId="37"/>
    <cellStyle name="20% - Énfasis2 8" xfId="38"/>
    <cellStyle name="20% - Énfasis2 8 2" xfId="39"/>
    <cellStyle name="20% - Énfasis2 9" xfId="40"/>
    <cellStyle name="20% - Énfasis2 9 2" xfId="41"/>
    <cellStyle name="20% - Énfasis3" xfId="42" builtinId="38" customBuiltin="1"/>
    <cellStyle name="20% - Énfasis3 10" xfId="43"/>
    <cellStyle name="20% - Énfasis3 11" xfId="44"/>
    <cellStyle name="20% - Énfasis3 12" xfId="45"/>
    <cellStyle name="20% - Énfasis3 2" xfId="46"/>
    <cellStyle name="20% - Énfasis3 2 2" xfId="47"/>
    <cellStyle name="20% - Énfasis3 3" xfId="48"/>
    <cellStyle name="20% - Énfasis3 3 2" xfId="49"/>
    <cellStyle name="20% - Énfasis3 4" xfId="50"/>
    <cellStyle name="20% - Énfasis3 4 2" xfId="51"/>
    <cellStyle name="20% - Énfasis3 5" xfId="52"/>
    <cellStyle name="20% - Énfasis3 5 2" xfId="53"/>
    <cellStyle name="20% - Énfasis3 6" xfId="54"/>
    <cellStyle name="20% - Énfasis3 6 2" xfId="55"/>
    <cellStyle name="20% - Énfasis3 7" xfId="56"/>
    <cellStyle name="20% - Énfasis3 7 2" xfId="57"/>
    <cellStyle name="20% - Énfasis3 8" xfId="58"/>
    <cellStyle name="20% - Énfasis3 8 2" xfId="59"/>
    <cellStyle name="20% - Énfasis3 9" xfId="60"/>
    <cellStyle name="20% - Énfasis3 9 2" xfId="61"/>
    <cellStyle name="20% - Énfasis4" xfId="62" builtinId="42" customBuiltin="1"/>
    <cellStyle name="20% - Énfasis4 10" xfId="63"/>
    <cellStyle name="20% - Énfasis4 11" xfId="64"/>
    <cellStyle name="20% - Énfasis4 12" xfId="65"/>
    <cellStyle name="20% - Énfasis4 2" xfId="66"/>
    <cellStyle name="20% - Énfasis4 2 2" xfId="67"/>
    <cellStyle name="20% - Énfasis4 3" xfId="68"/>
    <cellStyle name="20% - Énfasis4 3 2" xfId="69"/>
    <cellStyle name="20% - Énfasis4 4" xfId="70"/>
    <cellStyle name="20% - Énfasis4 4 2" xfId="71"/>
    <cellStyle name="20% - Énfasis4 5" xfId="72"/>
    <cellStyle name="20% - Énfasis4 5 2" xfId="73"/>
    <cellStyle name="20% - Énfasis4 6" xfId="74"/>
    <cellStyle name="20% - Énfasis4 6 2" xfId="75"/>
    <cellStyle name="20% - Énfasis4 7" xfId="76"/>
    <cellStyle name="20% - Énfasis4 7 2" xfId="77"/>
    <cellStyle name="20% - Énfasis4 8" xfId="78"/>
    <cellStyle name="20% - Énfasis4 8 2" xfId="79"/>
    <cellStyle name="20% - Énfasis4 9" xfId="80"/>
    <cellStyle name="20% - Énfasis4 9 2" xfId="81"/>
    <cellStyle name="20% - Énfasis5" xfId="82" builtinId="46" customBuiltin="1"/>
    <cellStyle name="20% - Énfasis5 10" xfId="83"/>
    <cellStyle name="20% - Énfasis5 11" xfId="84"/>
    <cellStyle name="20% - Énfasis5 12" xfId="85"/>
    <cellStyle name="20% - Énfasis5 2" xfId="86"/>
    <cellStyle name="20% - Énfasis5 2 2" xfId="87"/>
    <cellStyle name="20% - Énfasis5 3" xfId="88"/>
    <cellStyle name="20% - Énfasis5 3 2" xfId="89"/>
    <cellStyle name="20% - Énfasis5 4" xfId="90"/>
    <cellStyle name="20% - Énfasis5 4 2" xfId="91"/>
    <cellStyle name="20% - Énfasis5 5" xfId="92"/>
    <cellStyle name="20% - Énfasis5 5 2" xfId="93"/>
    <cellStyle name="20% - Énfasis5 6" xfId="94"/>
    <cellStyle name="20% - Énfasis5 6 2" xfId="95"/>
    <cellStyle name="20% - Énfasis5 7" xfId="96"/>
    <cellStyle name="20% - Énfasis5 7 2" xfId="97"/>
    <cellStyle name="20% - Énfasis5 8" xfId="98"/>
    <cellStyle name="20% - Énfasis5 8 2" xfId="99"/>
    <cellStyle name="20% - Énfasis5 9" xfId="100"/>
    <cellStyle name="20% - Énfasis5 9 2" xfId="101"/>
    <cellStyle name="20% - Énfasis6" xfId="102" builtinId="50" customBuiltin="1"/>
    <cellStyle name="20% - Énfasis6 10" xfId="103"/>
    <cellStyle name="20% - Énfasis6 11" xfId="104"/>
    <cellStyle name="20% - Énfasis6 12" xfId="105"/>
    <cellStyle name="20% - Énfasis6 2" xfId="106"/>
    <cellStyle name="20% - Énfasis6 2 2" xfId="107"/>
    <cellStyle name="20% - Énfasis6 3" xfId="108"/>
    <cellStyle name="20% - Énfasis6 3 2" xfId="109"/>
    <cellStyle name="20% - Énfasis6 4" xfId="110"/>
    <cellStyle name="20% - Énfasis6 4 2" xfId="111"/>
    <cellStyle name="20% - Énfasis6 5" xfId="112"/>
    <cellStyle name="20% - Énfasis6 5 2" xfId="113"/>
    <cellStyle name="20% - Énfasis6 6" xfId="114"/>
    <cellStyle name="20% - Énfasis6 6 2" xfId="115"/>
    <cellStyle name="20% - Énfasis6 7" xfId="116"/>
    <cellStyle name="20% - Énfasis6 7 2" xfId="117"/>
    <cellStyle name="20% - Énfasis6 8" xfId="118"/>
    <cellStyle name="20% - Énfasis6 8 2" xfId="119"/>
    <cellStyle name="20% - Énfasis6 9" xfId="120"/>
    <cellStyle name="20% - Énfasis6 9 2" xfId="121"/>
    <cellStyle name="40% - Énfasis1" xfId="122" builtinId="31" customBuiltin="1"/>
    <cellStyle name="40% - Énfasis1 10" xfId="123"/>
    <cellStyle name="40% - Énfasis1 11" xfId="124"/>
    <cellStyle name="40% - Énfasis1 12" xfId="125"/>
    <cellStyle name="40% - Énfasis1 2" xfId="126"/>
    <cellStyle name="40% - Énfasis1 2 2" xfId="127"/>
    <cellStyle name="40% - Énfasis1 3" xfId="128"/>
    <cellStyle name="40% - Énfasis1 3 2" xfId="129"/>
    <cellStyle name="40% - Énfasis1 4" xfId="130"/>
    <cellStyle name="40% - Énfasis1 4 2" xfId="131"/>
    <cellStyle name="40% - Énfasis1 5" xfId="132"/>
    <cellStyle name="40% - Énfasis1 5 2" xfId="133"/>
    <cellStyle name="40% - Énfasis1 6" xfId="134"/>
    <cellStyle name="40% - Énfasis1 6 2" xfId="135"/>
    <cellStyle name="40% - Énfasis1 7" xfId="136"/>
    <cellStyle name="40% - Énfasis1 7 2" xfId="137"/>
    <cellStyle name="40% - Énfasis1 8" xfId="138"/>
    <cellStyle name="40% - Énfasis1 8 2" xfId="139"/>
    <cellStyle name="40% - Énfasis1 9" xfId="140"/>
    <cellStyle name="40% - Énfasis1 9 2" xfId="141"/>
    <cellStyle name="40% - Énfasis2" xfId="142" builtinId="35" customBuiltin="1"/>
    <cellStyle name="40% - Énfasis2 10" xfId="143"/>
    <cellStyle name="40% - Énfasis2 11" xfId="144"/>
    <cellStyle name="40% - Énfasis2 12" xfId="145"/>
    <cellStyle name="40% - Énfasis2 2" xfId="146"/>
    <cellStyle name="40% - Énfasis2 2 2" xfId="147"/>
    <cellStyle name="40% - Énfasis2 3" xfId="148"/>
    <cellStyle name="40% - Énfasis2 3 2" xfId="149"/>
    <cellStyle name="40% - Énfasis2 4" xfId="150"/>
    <cellStyle name="40% - Énfasis2 4 2" xfId="151"/>
    <cellStyle name="40% - Énfasis2 5" xfId="152"/>
    <cellStyle name="40% - Énfasis2 5 2" xfId="153"/>
    <cellStyle name="40% - Énfasis2 6" xfId="154"/>
    <cellStyle name="40% - Énfasis2 6 2" xfId="155"/>
    <cellStyle name="40% - Énfasis2 7" xfId="156"/>
    <cellStyle name="40% - Énfasis2 7 2" xfId="157"/>
    <cellStyle name="40% - Énfasis2 8" xfId="158"/>
    <cellStyle name="40% - Énfasis2 8 2" xfId="159"/>
    <cellStyle name="40% - Énfasis2 9" xfId="160"/>
    <cellStyle name="40% - Énfasis2 9 2" xfId="161"/>
    <cellStyle name="40% - Énfasis3" xfId="162" builtinId="39" customBuiltin="1"/>
    <cellStyle name="40% - Énfasis3 10" xfId="163"/>
    <cellStyle name="40% - Énfasis3 11" xfId="164"/>
    <cellStyle name="40% - Énfasis3 12" xfId="165"/>
    <cellStyle name="40% - Énfasis3 2" xfId="166"/>
    <cellStyle name="40% - Énfasis3 2 2" xfId="167"/>
    <cellStyle name="40% - Énfasis3 3" xfId="168"/>
    <cellStyle name="40% - Énfasis3 3 2" xfId="169"/>
    <cellStyle name="40% - Énfasis3 4" xfId="170"/>
    <cellStyle name="40% - Énfasis3 4 2" xfId="171"/>
    <cellStyle name="40% - Énfasis3 5" xfId="172"/>
    <cellStyle name="40% - Énfasis3 5 2" xfId="173"/>
    <cellStyle name="40% - Énfasis3 6" xfId="174"/>
    <cellStyle name="40% - Énfasis3 6 2" xfId="175"/>
    <cellStyle name="40% - Énfasis3 7" xfId="176"/>
    <cellStyle name="40% - Énfasis3 7 2" xfId="177"/>
    <cellStyle name="40% - Énfasis3 8" xfId="178"/>
    <cellStyle name="40% - Énfasis3 8 2" xfId="179"/>
    <cellStyle name="40% - Énfasis3 9" xfId="180"/>
    <cellStyle name="40% - Énfasis3 9 2" xfId="181"/>
    <cellStyle name="40% - Énfasis4" xfId="182" builtinId="43" customBuiltin="1"/>
    <cellStyle name="40% - Énfasis4 10" xfId="183"/>
    <cellStyle name="40% - Énfasis4 11" xfId="184"/>
    <cellStyle name="40% - Énfasis4 12" xfId="185"/>
    <cellStyle name="40% - Énfasis4 2" xfId="186"/>
    <cellStyle name="40% - Énfasis4 2 2" xfId="187"/>
    <cellStyle name="40% - Énfasis4 3" xfId="188"/>
    <cellStyle name="40% - Énfasis4 3 2" xfId="189"/>
    <cellStyle name="40% - Énfasis4 4" xfId="190"/>
    <cellStyle name="40% - Énfasis4 4 2" xfId="191"/>
    <cellStyle name="40% - Énfasis4 5" xfId="192"/>
    <cellStyle name="40% - Énfasis4 5 2" xfId="193"/>
    <cellStyle name="40% - Énfasis4 6" xfId="194"/>
    <cellStyle name="40% - Énfasis4 6 2" xfId="195"/>
    <cellStyle name="40% - Énfasis4 7" xfId="196"/>
    <cellStyle name="40% - Énfasis4 7 2" xfId="197"/>
    <cellStyle name="40% - Énfasis4 8" xfId="198"/>
    <cellStyle name="40% - Énfasis4 8 2" xfId="199"/>
    <cellStyle name="40% - Énfasis4 9" xfId="200"/>
    <cellStyle name="40% - Énfasis4 9 2" xfId="201"/>
    <cellStyle name="40% - Énfasis5" xfId="202" builtinId="47" customBuiltin="1"/>
    <cellStyle name="40% - Énfasis5 10" xfId="203"/>
    <cellStyle name="40% - Énfasis5 11" xfId="204"/>
    <cellStyle name="40% - Énfasis5 12" xfId="205"/>
    <cellStyle name="40% - Énfasis5 2" xfId="206"/>
    <cellStyle name="40% - Énfasis5 2 2" xfId="207"/>
    <cellStyle name="40% - Énfasis5 3" xfId="208"/>
    <cellStyle name="40% - Énfasis5 3 2" xfId="209"/>
    <cellStyle name="40% - Énfasis5 4" xfId="210"/>
    <cellStyle name="40% - Énfasis5 4 2" xfId="211"/>
    <cellStyle name="40% - Énfasis5 5" xfId="212"/>
    <cellStyle name="40% - Énfasis5 5 2" xfId="213"/>
    <cellStyle name="40% - Énfasis5 6" xfId="214"/>
    <cellStyle name="40% - Énfasis5 6 2" xfId="215"/>
    <cellStyle name="40% - Énfasis5 7" xfId="216"/>
    <cellStyle name="40% - Énfasis5 7 2" xfId="217"/>
    <cellStyle name="40% - Énfasis5 8" xfId="218"/>
    <cellStyle name="40% - Énfasis5 8 2" xfId="219"/>
    <cellStyle name="40% - Énfasis5 9" xfId="220"/>
    <cellStyle name="40% - Énfasis5 9 2" xfId="221"/>
    <cellStyle name="40% - Énfasis6" xfId="222" builtinId="51" customBuiltin="1"/>
    <cellStyle name="40% - Énfasis6 10" xfId="223"/>
    <cellStyle name="40% - Énfasis6 11" xfId="224"/>
    <cellStyle name="40% - Énfasis6 12" xfId="225"/>
    <cellStyle name="40% - Énfasis6 2" xfId="226"/>
    <cellStyle name="40% - Énfasis6 2 2" xfId="227"/>
    <cellStyle name="40% - Énfasis6 3" xfId="228"/>
    <cellStyle name="40% - Énfasis6 3 2" xfId="229"/>
    <cellStyle name="40% - Énfasis6 4" xfId="230"/>
    <cellStyle name="40% - Énfasis6 4 2" xfId="231"/>
    <cellStyle name="40% - Énfasis6 5" xfId="232"/>
    <cellStyle name="40% - Énfasis6 5 2" xfId="233"/>
    <cellStyle name="40% - Énfasis6 6" xfId="234"/>
    <cellStyle name="40% - Énfasis6 6 2" xfId="235"/>
    <cellStyle name="40% - Énfasis6 7" xfId="236"/>
    <cellStyle name="40% - Énfasis6 7 2" xfId="237"/>
    <cellStyle name="40% - Énfasis6 8" xfId="238"/>
    <cellStyle name="40% - Énfasis6 8 2" xfId="239"/>
    <cellStyle name="40% - Énfasis6 9" xfId="240"/>
    <cellStyle name="40% - Énfasis6 9 2" xfId="241"/>
    <cellStyle name="60% - Énfasis1" xfId="242" builtinId="32" customBuiltin="1"/>
    <cellStyle name="60% - Énfasis2" xfId="243" builtinId="36" customBuiltin="1"/>
    <cellStyle name="60% - Énfasis3" xfId="244" builtinId="40" customBuiltin="1"/>
    <cellStyle name="60% - Énfasis4" xfId="245" builtinId="44" customBuiltin="1"/>
    <cellStyle name="60% - Énfasis5" xfId="246" builtinId="48" customBuiltin="1"/>
    <cellStyle name="60% - Énfasis6" xfId="247" builtinId="52" customBuiltin="1"/>
    <cellStyle name="Bueno" xfId="248" builtinId="26" customBuiltin="1"/>
    <cellStyle name="Cálculo" xfId="249" builtinId="22" customBuiltin="1"/>
    <cellStyle name="Celda de comprobación" xfId="250" builtinId="23" customBuiltin="1"/>
    <cellStyle name="Celda vinculada" xfId="251" builtinId="24" customBuiltin="1"/>
    <cellStyle name="Encabezado 1" xfId="252" builtinId="16" customBuiltin="1"/>
    <cellStyle name="Encabezado 4" xfId="253" builtinId="19" customBuiltin="1"/>
    <cellStyle name="Énfasis1" xfId="254" builtinId="29" customBuiltin="1"/>
    <cellStyle name="Énfasis2" xfId="255" builtinId="33" customBuiltin="1"/>
    <cellStyle name="Énfasis3" xfId="256" builtinId="37" customBuiltin="1"/>
    <cellStyle name="Énfasis4" xfId="257" builtinId="41" customBuiltin="1"/>
    <cellStyle name="Énfasis5" xfId="258" builtinId="45" customBuiltin="1"/>
    <cellStyle name="Énfasis6" xfId="259" builtinId="49" customBuiltin="1"/>
    <cellStyle name="Entrada" xfId="260" builtinId="20" customBuiltin="1"/>
    <cellStyle name="Excel Built-in 60% - akcent 1" xfId="261"/>
    <cellStyle name="Excel Built-in Hipervínculo 2" xfId="262"/>
    <cellStyle name="Excel Built-in Hyperlink 1" xfId="263"/>
    <cellStyle name="Excel Built-in Normal" xfId="264"/>
    <cellStyle name="Excel Built-in Normal 2" xfId="265"/>
    <cellStyle name="Excel Built-in Normal 3" xfId="266"/>
    <cellStyle name="Excel Built-in Normal 4" xfId="267"/>
    <cellStyle name="Excel Built-in Normal 5" xfId="268"/>
    <cellStyle name="Excel Built-in Normal_Hoja2" xfId="269"/>
    <cellStyle name="Excel_BuiltIn_Hyperlink" xfId="270"/>
    <cellStyle name="Heading 1" xfId="271"/>
    <cellStyle name="Heading 2 2" xfId="272"/>
    <cellStyle name="Heading1 1" xfId="273"/>
    <cellStyle name="Hipervínculo 2" xfId="274"/>
    <cellStyle name="Hipervínculo 2 2" xfId="275"/>
    <cellStyle name="Hipervínculo 3" xfId="276"/>
    <cellStyle name="Hipervínculo 3 2" xfId="277"/>
    <cellStyle name="Hipervínculo 4" xfId="278"/>
    <cellStyle name="Incorrecto" xfId="279" builtinId="27" customBuiltin="1"/>
    <cellStyle name="Millares 2" xfId="280"/>
    <cellStyle name="Millares 3" xfId="281"/>
    <cellStyle name="Millares 4" xfId="282"/>
    <cellStyle name="Neutral" xfId="283" builtinId="28" customBuiltin="1"/>
    <cellStyle name="Normal" xfId="0" builtinId="0" customBuiltin="1"/>
    <cellStyle name="Normal 10" xfId="284"/>
    <cellStyle name="Normal 11" xfId="285"/>
    <cellStyle name="Normal 12" xfId="286"/>
    <cellStyle name="Normal 13" xfId="287"/>
    <cellStyle name="Normal 14" xfId="288"/>
    <cellStyle name="Normal 15" xfId="289"/>
    <cellStyle name="Normal 16" xfId="290"/>
    <cellStyle name="Normal 16 2" xfId="291"/>
    <cellStyle name="Normal 17" xfId="292"/>
    <cellStyle name="Normal 18" xfId="293"/>
    <cellStyle name="Normal 19" xfId="294"/>
    <cellStyle name="Normal 2" xfId="295"/>
    <cellStyle name="Normal 2 2" xfId="296"/>
    <cellStyle name="Normal 2 2 2" xfId="297"/>
    <cellStyle name="Normal 2 3" xfId="298"/>
    <cellStyle name="Normal 2 4" xfId="299"/>
    <cellStyle name="Normal 20" xfId="300"/>
    <cellStyle name="Normal 21" xfId="301"/>
    <cellStyle name="Normal 22" xfId="302"/>
    <cellStyle name="Normal 23" xfId="303"/>
    <cellStyle name="Normal 24" xfId="304"/>
    <cellStyle name="Normal 3" xfId="305"/>
    <cellStyle name="Normal 3 10" xfId="306"/>
    <cellStyle name="Normal 3 10 2" xfId="307"/>
    <cellStyle name="Normal 3 11" xfId="308"/>
    <cellStyle name="Normal 3 11 2" xfId="309"/>
    <cellStyle name="Normal 3 12" xfId="310"/>
    <cellStyle name="Normal 3 13" xfId="311"/>
    <cellStyle name="Normal 3 2" xfId="312"/>
    <cellStyle name="Normal 3 2 10" xfId="313"/>
    <cellStyle name="Normal 3 2 10 2" xfId="314"/>
    <cellStyle name="Normal 3 2 11" xfId="315"/>
    <cellStyle name="Normal 3 2 11 2" xfId="316"/>
    <cellStyle name="Normal 3 2 12" xfId="317"/>
    <cellStyle name="Normal 3 2 13" xfId="318"/>
    <cellStyle name="Normal 3 2 14" xfId="319"/>
    <cellStyle name="Normal 3 2 15" xfId="320"/>
    <cellStyle name="Normal 3 2 2" xfId="321"/>
    <cellStyle name="Normal 3 2 2 2" xfId="322"/>
    <cellStyle name="Normal 3 2 3" xfId="323"/>
    <cellStyle name="Normal 3 2 3 2" xfId="324"/>
    <cellStyle name="Normal 3 2 4" xfId="325"/>
    <cellStyle name="Normal 3 2 4 2" xfId="326"/>
    <cellStyle name="Normal 3 2 5" xfId="327"/>
    <cellStyle name="Normal 3 2 5 2" xfId="328"/>
    <cellStyle name="Normal 3 2 5 2 2" xfId="329"/>
    <cellStyle name="Normal 3 2 5 2 3" xfId="330"/>
    <cellStyle name="Normal 3 2 6" xfId="331"/>
    <cellStyle name="Normal 3 2 6 2" xfId="332"/>
    <cellStyle name="Normal 3 2 7" xfId="333"/>
    <cellStyle name="Normal 3 2 7 2" xfId="334"/>
    <cellStyle name="Normal 3 2 8" xfId="335"/>
    <cellStyle name="Normal 3 2 8 2" xfId="336"/>
    <cellStyle name="Normal 3 2 9" xfId="337"/>
    <cellStyle name="Normal 3 2 9 2" xfId="338"/>
    <cellStyle name="Normal 3 2_800200 LFR" xfId="339"/>
    <cellStyle name="Normal 3 3" xfId="340"/>
    <cellStyle name="Normal 3 3 2" xfId="341"/>
    <cellStyle name="Normal 3 4" xfId="342"/>
    <cellStyle name="Normal 3 4 2" xfId="343"/>
    <cellStyle name="Normal 3 5" xfId="344"/>
    <cellStyle name="Normal 3 5 2" xfId="345"/>
    <cellStyle name="Normal 3 6" xfId="346"/>
    <cellStyle name="Normal 3 6 2" xfId="347"/>
    <cellStyle name="Normal 3 7" xfId="348"/>
    <cellStyle name="Normal 3 7 2" xfId="349"/>
    <cellStyle name="Normal 3 8" xfId="350"/>
    <cellStyle name="Normal 3 8 2" xfId="351"/>
    <cellStyle name="Normal 3 9" xfId="352"/>
    <cellStyle name="Normal 3 9 2" xfId="353"/>
    <cellStyle name="Normal 3_800200 LFR" xfId="354"/>
    <cellStyle name="Normal 4" xfId="355"/>
    <cellStyle name="Normal 4 10" xfId="356"/>
    <cellStyle name="Normal 4 10 2" xfId="357"/>
    <cellStyle name="Normal 4 11" xfId="358"/>
    <cellStyle name="Normal 4 11 2" xfId="359"/>
    <cellStyle name="Normal 4 12" xfId="360"/>
    <cellStyle name="Normal 4 12 2" xfId="361"/>
    <cellStyle name="Normal 4 13" xfId="362"/>
    <cellStyle name="Normal 4 14" xfId="363"/>
    <cellStyle name="Normal 4 15" xfId="364"/>
    <cellStyle name="Normal 4 2" xfId="365"/>
    <cellStyle name="Normal 4 2 10" xfId="366"/>
    <cellStyle name="Normal 4 2 10 2" xfId="367"/>
    <cellStyle name="Normal 4 2 11" xfId="368"/>
    <cellStyle name="Normal 4 2 11 2" xfId="369"/>
    <cellStyle name="Normal 4 2 12" xfId="370"/>
    <cellStyle name="Normal 4 2 13" xfId="371"/>
    <cellStyle name="Normal 4 2 14" xfId="372"/>
    <cellStyle name="Normal 4 2 15" xfId="373"/>
    <cellStyle name="Normal 4 2 16" xfId="374"/>
    <cellStyle name="Normal 4 2 17" xfId="375"/>
    <cellStyle name="Normal 4 2 2" xfId="376"/>
    <cellStyle name="Normal 4 2 2 2" xfId="377"/>
    <cellStyle name="Normal 4 2 3" xfId="378"/>
    <cellStyle name="Normal 4 2 3 2" xfId="379"/>
    <cellStyle name="Normal 4 2 3 3" xfId="380"/>
    <cellStyle name="Normal 4 2 3 4" xfId="381"/>
    <cellStyle name="Normal 4 2 4" xfId="382"/>
    <cellStyle name="Normal 4 2 4 2" xfId="383"/>
    <cellStyle name="Normal 4 2 4 3" xfId="384"/>
    <cellStyle name="Normal 4 2 4 3 2" xfId="385"/>
    <cellStyle name="Normal 4 2 5" xfId="386"/>
    <cellStyle name="Normal 4 2 5 2" xfId="387"/>
    <cellStyle name="Normal 4 2 6" xfId="388"/>
    <cellStyle name="Normal 4 2 6 2" xfId="389"/>
    <cellStyle name="Normal 4 2 7" xfId="390"/>
    <cellStyle name="Normal 4 2 7 2" xfId="391"/>
    <cellStyle name="Normal 4 2 8" xfId="392"/>
    <cellStyle name="Normal 4 2 8 2" xfId="393"/>
    <cellStyle name="Normal 4 2 8 2 2" xfId="394"/>
    <cellStyle name="Normal 4 2 8 2 3" xfId="395"/>
    <cellStyle name="Normal 4 2 8 2 4" xfId="396"/>
    <cellStyle name="Normal 4 2 8 3" xfId="397"/>
    <cellStyle name="Normal 4 2 9" xfId="398"/>
    <cellStyle name="Normal 4 2 9 2" xfId="399"/>
    <cellStyle name="Normal 4 2_800200 LFR" xfId="400"/>
    <cellStyle name="Normal 4 3" xfId="401"/>
    <cellStyle name="Normal 4 3 2" xfId="402"/>
    <cellStyle name="Normal 4 4" xfId="403"/>
    <cellStyle name="Normal 4 4 2" xfId="404"/>
    <cellStyle name="Normal 4 5" xfId="405"/>
    <cellStyle name="Normal 4 5 2" xfId="406"/>
    <cellStyle name="Normal 4 6" xfId="407"/>
    <cellStyle name="Normal 4 6 2" xfId="408"/>
    <cellStyle name="Normal 4 7" xfId="409"/>
    <cellStyle name="Normal 4 7 2" xfId="410"/>
    <cellStyle name="Normal 4 8" xfId="411"/>
    <cellStyle name="Normal 4 8 2" xfId="412"/>
    <cellStyle name="Normal 4 9" xfId="413"/>
    <cellStyle name="Normal 4 9 2" xfId="414"/>
    <cellStyle name="Normal 4_800200 LFR" xfId="415"/>
    <cellStyle name="Normal 5" xfId="416"/>
    <cellStyle name="Normal 5 10" xfId="417"/>
    <cellStyle name="Normal 5 10 2" xfId="418"/>
    <cellStyle name="Normal 5 11" xfId="419"/>
    <cellStyle name="Normal 5 12" xfId="420"/>
    <cellStyle name="Normal 5 13" xfId="421"/>
    <cellStyle name="Normal 5 14" xfId="422"/>
    <cellStyle name="Normal 5 2" xfId="423"/>
    <cellStyle name="Normal 5 2 2" xfId="424"/>
    <cellStyle name="Normal 5 3" xfId="425"/>
    <cellStyle name="Normal 5 3 2" xfId="426"/>
    <cellStyle name="Normal 5 4" xfId="427"/>
    <cellStyle name="Normal 5 4 2" xfId="428"/>
    <cellStyle name="Normal 5 5" xfId="429"/>
    <cellStyle name="Normal 5 5 2" xfId="430"/>
    <cellStyle name="Normal 5 6" xfId="431"/>
    <cellStyle name="Normal 5 6 2" xfId="432"/>
    <cellStyle name="Normal 5 7" xfId="433"/>
    <cellStyle name="Normal 5 7 2" xfId="434"/>
    <cellStyle name="Normal 5 8" xfId="435"/>
    <cellStyle name="Normal 5 8 2" xfId="436"/>
    <cellStyle name="Normal 5 9" xfId="437"/>
    <cellStyle name="Normal 5 9 2" xfId="438"/>
    <cellStyle name="Normal 5_800200 LFR" xfId="439"/>
    <cellStyle name="Normal 6" xfId="440"/>
    <cellStyle name="Normal 6 2" xfId="441"/>
    <cellStyle name="Normal 7" xfId="442"/>
    <cellStyle name="Normal 7 2" xfId="443"/>
    <cellStyle name="Normal 8" xfId="444"/>
    <cellStyle name="Normal 9" xfId="445"/>
    <cellStyle name="Notas" xfId="446" builtinId="10" customBuiltin="1"/>
    <cellStyle name="Notas 10" xfId="447"/>
    <cellStyle name="Notas 11" xfId="448"/>
    <cellStyle name="Notas 12" xfId="449"/>
    <cellStyle name="Notas 2" xfId="450"/>
    <cellStyle name="Notas 2 2" xfId="451"/>
    <cellStyle name="Notas 3" xfId="452"/>
    <cellStyle name="Notas 3 2" xfId="453"/>
    <cellStyle name="Notas 4" xfId="454"/>
    <cellStyle name="Notas 4 2" xfId="455"/>
    <cellStyle name="Notas 5" xfId="456"/>
    <cellStyle name="Notas 5 2" xfId="457"/>
    <cellStyle name="Notas 6" xfId="458"/>
    <cellStyle name="Notas 6 2" xfId="459"/>
    <cellStyle name="Notas 7" xfId="460"/>
    <cellStyle name="Notas 7 2" xfId="461"/>
    <cellStyle name="Notas 8" xfId="462"/>
    <cellStyle name="Notas 8 2" xfId="463"/>
    <cellStyle name="Notas 9" xfId="464"/>
    <cellStyle name="Notas 9 2" xfId="465"/>
    <cellStyle name="Porcentaje 2" xfId="466"/>
    <cellStyle name="Porcentaje 3" xfId="467"/>
    <cellStyle name="Porcentaje 4" xfId="468"/>
    <cellStyle name="Porcentual 2" xfId="469"/>
    <cellStyle name="Result 1" xfId="470"/>
    <cellStyle name="Result2 1" xfId="471"/>
    <cellStyle name="Salida" xfId="472" builtinId="21" customBuiltin="1"/>
    <cellStyle name="TableStyleLight1" xfId="473"/>
    <cellStyle name="TableStyleLight1 2" xfId="474"/>
    <cellStyle name="TableStyleLight1 3" xfId="475"/>
    <cellStyle name="Texto de advertencia" xfId="476" builtinId="11" customBuiltin="1"/>
    <cellStyle name="Texto explicativo" xfId="477" builtinId="53" customBuiltin="1"/>
    <cellStyle name="Título" xfId="478" builtinId="15" customBuiltin="1"/>
    <cellStyle name="Título 2" xfId="479" builtinId="17" customBuiltin="1"/>
    <cellStyle name="Título 3" xfId="480" builtinId="18" customBuiltin="1"/>
    <cellStyle name="Total" xfId="481" builtinId="25" customBuiltin="1"/>
  </cellStyles>
  <dxfs count="62">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rgb="FFFF0000"/>
      </font>
    </dxf>
    <dxf>
      <font>
        <color rgb="FFFF0000"/>
      </font>
    </dxf>
    <dxf>
      <font>
        <color rgb="FFFF0000"/>
      </font>
    </dxf>
    <dxf>
      <font>
        <color rgb="FFFF0000"/>
      </font>
    </dxf>
    <dxf>
      <font>
        <color rgb="FFFF0000"/>
      </font>
    </dxf>
    <dxf>
      <font>
        <color rgb="FFFF0000"/>
      </font>
    </dxf>
    <dxf>
      <font>
        <b/>
        <i val="0"/>
        <color rgb="FFFF0000"/>
      </font>
    </dxf>
    <dxf>
      <font>
        <b/>
        <i val="0"/>
        <color rgb="FFFF0000"/>
      </font>
    </dxf>
    <dxf>
      <font>
        <color theme="1"/>
      </font>
      <fill>
        <patternFill>
          <fgColor theme="0"/>
          <bgColor theme="1"/>
        </patternFill>
      </fill>
    </dxf>
    <dxf>
      <font>
        <color theme="1"/>
      </font>
      <fill>
        <patternFill patternType="solid">
          <fgColor theme="1"/>
          <bgColor theme="1"/>
        </patternFill>
      </fill>
    </dxf>
    <dxf>
      <font>
        <color auto="1"/>
      </font>
      <fill>
        <patternFill>
          <bgColor theme="1"/>
        </patternFill>
      </fill>
    </dxf>
    <dxf>
      <font>
        <color auto="1"/>
      </font>
      <fill>
        <patternFill>
          <bgColor theme="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calcChain" Target="calcChain.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microsoft.com/office/2006/relationships/vbaProject" Target="vbaProject.bin"/><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1" Type="http://schemas.openxmlformats.org/officeDocument/2006/relationships/image" Target="../media/image1.png"/></Relationships>
</file>

<file path=xl/drawings/_rels/drawing28.xml.rels><?xml version="1.0" encoding="UTF-8" standalone="yes"?>
<Relationships xmlns="http://schemas.openxmlformats.org/package/2006/relationships"><Relationship Id="rId1" Type="http://schemas.openxmlformats.org/officeDocument/2006/relationships/image" Target="../media/image1.png"/></Relationships>
</file>

<file path=xl/drawings/_rels/drawing29.xml.rels><?xml version="1.0" encoding="UTF-8" standalone="yes"?>
<Relationships xmlns="http://schemas.openxmlformats.org/package/2006/relationships"><Relationship Id="rId1" Type="http://schemas.openxmlformats.org/officeDocument/2006/relationships/image" Target="../media/image1.png"/></Relationships>
</file>

<file path=xl/drawings/_rels/drawing30.xml.rels><?xml version="1.0" encoding="UTF-8" standalone="yes"?>
<Relationships xmlns="http://schemas.openxmlformats.org/package/2006/relationships"><Relationship Id="rId1" Type="http://schemas.openxmlformats.org/officeDocument/2006/relationships/image" Target="../media/image1.png"/></Relationships>
</file>

<file path=xl/drawings/_rels/drawing3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3.xml.rels><?xml version="1.0" encoding="UTF-8" standalone="yes"?>
<Relationships xmlns="http://schemas.openxmlformats.org/package/2006/relationships"><Relationship Id="rId1" Type="http://schemas.openxmlformats.org/officeDocument/2006/relationships/image" Target="../media/image1.png"/></Relationships>
</file>

<file path=xl/drawings/_rels/drawing34.xml.rels><?xml version="1.0" encoding="UTF-8" standalone="yes"?>
<Relationships xmlns="http://schemas.openxmlformats.org/package/2006/relationships"><Relationship Id="rId1" Type="http://schemas.openxmlformats.org/officeDocument/2006/relationships/image" Target="../media/image1.png"/></Relationships>
</file>

<file path=xl/drawings/_rels/drawing35.xml.rels><?xml version="1.0" encoding="UTF-8" standalone="yes"?>
<Relationships xmlns="http://schemas.openxmlformats.org/package/2006/relationships"><Relationship Id="rId1" Type="http://schemas.openxmlformats.org/officeDocument/2006/relationships/image" Target="../media/image1.png"/></Relationships>
</file>

<file path=xl/drawings/_rels/drawing36.xml.rels><?xml version="1.0" encoding="UTF-8" standalone="yes"?>
<Relationships xmlns="http://schemas.openxmlformats.org/package/2006/relationships"><Relationship Id="rId1" Type="http://schemas.openxmlformats.org/officeDocument/2006/relationships/image" Target="../media/image1.png"/></Relationships>
</file>

<file path=xl/drawings/_rels/drawing37.xml.rels><?xml version="1.0" encoding="UTF-8" standalone="yes"?>
<Relationships xmlns="http://schemas.openxmlformats.org/package/2006/relationships"><Relationship Id="rId1" Type="http://schemas.openxmlformats.org/officeDocument/2006/relationships/image" Target="../media/image1.png"/></Relationships>
</file>

<file path=xl/drawings/_rels/drawing38.xml.rels><?xml version="1.0" encoding="UTF-8" standalone="yes"?>
<Relationships xmlns="http://schemas.openxmlformats.org/package/2006/relationships"><Relationship Id="rId1" Type="http://schemas.openxmlformats.org/officeDocument/2006/relationships/image" Target="../media/image1.png"/></Relationships>
</file>

<file path=xl/drawings/_rels/drawing39.xml.rels><?xml version="1.0" encoding="UTF-8" standalone="yes"?>
<Relationships xmlns="http://schemas.openxmlformats.org/package/2006/relationships"><Relationship Id="rId1" Type="http://schemas.openxmlformats.org/officeDocument/2006/relationships/image" Target="../media/image1.png"/></Relationships>
</file>

<file path=xl/drawings/_rels/drawing40.xml.rels><?xml version="1.0" encoding="UTF-8" standalone="yes"?>
<Relationships xmlns="http://schemas.openxmlformats.org/package/2006/relationships"><Relationship Id="rId1" Type="http://schemas.openxmlformats.org/officeDocument/2006/relationships/image" Target="../media/image1.png"/></Relationships>
</file>

<file path=xl/drawings/_rels/drawing41.xml.rels><?xml version="1.0" encoding="UTF-8" standalone="yes"?>
<Relationships xmlns="http://schemas.openxmlformats.org/package/2006/relationships"><Relationship Id="rId1" Type="http://schemas.openxmlformats.org/officeDocument/2006/relationships/image" Target="../media/image1.png"/></Relationships>
</file>

<file path=xl/drawings/_rels/drawing4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4.xml.rels><?xml version="1.0" encoding="UTF-8" standalone="yes"?>
<Relationships xmlns="http://schemas.openxmlformats.org/package/2006/relationships"><Relationship Id="rId1" Type="http://schemas.openxmlformats.org/officeDocument/2006/relationships/image" Target="../media/image1.png"/></Relationships>
</file>

<file path=xl/drawings/_rels/drawing45.xml.rels><?xml version="1.0" encoding="UTF-8" standalone="yes"?>
<Relationships xmlns="http://schemas.openxmlformats.org/package/2006/relationships"><Relationship Id="rId1" Type="http://schemas.openxmlformats.org/officeDocument/2006/relationships/image" Target="../media/image1.png"/></Relationships>
</file>

<file path=xl/drawings/_rels/drawing46.xml.rels><?xml version="1.0" encoding="UTF-8" standalone="yes"?>
<Relationships xmlns="http://schemas.openxmlformats.org/package/2006/relationships"><Relationship Id="rId1" Type="http://schemas.openxmlformats.org/officeDocument/2006/relationships/image" Target="../media/image1.png"/></Relationships>
</file>

<file path=xl/drawings/_rels/drawing47.xml.rels><?xml version="1.0" encoding="UTF-8" standalone="yes"?>
<Relationships xmlns="http://schemas.openxmlformats.org/package/2006/relationships"><Relationship Id="rId1" Type="http://schemas.openxmlformats.org/officeDocument/2006/relationships/image" Target="../media/image1.png"/></Relationships>
</file>

<file path=xl/drawings/_rels/drawing48.xml.rels><?xml version="1.0" encoding="UTF-8" standalone="yes"?>
<Relationships xmlns="http://schemas.openxmlformats.org/package/2006/relationships"><Relationship Id="rId1" Type="http://schemas.openxmlformats.org/officeDocument/2006/relationships/image" Target="../media/image1.png"/></Relationships>
</file>

<file path=xl/drawings/_rels/drawing49.xml.rels><?xml version="1.0" encoding="UTF-8" standalone="yes"?>
<Relationships xmlns="http://schemas.openxmlformats.org/package/2006/relationships"><Relationship Id="rId1" Type="http://schemas.openxmlformats.org/officeDocument/2006/relationships/image" Target="../media/image1.png"/></Relationships>
</file>

<file path=xl/drawings/_rels/drawing5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2</xdr:row>
      <xdr:rowOff>0</xdr:rowOff>
    </xdr:from>
    <xdr:to>
      <xdr:col>2</xdr:col>
      <xdr:colOff>1066800</xdr:colOff>
      <xdr:row>4</xdr:row>
      <xdr:rowOff>171450</xdr:rowOff>
    </xdr:to>
    <xdr:pic>
      <xdr:nvPicPr>
        <xdr:cNvPr id="1034" name="5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3143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5</xdr:col>
          <xdr:colOff>771525</xdr:colOff>
          <xdr:row>30</xdr:row>
          <xdr:rowOff>180975</xdr:rowOff>
        </xdr:from>
        <xdr:to>
          <xdr:col>6</xdr:col>
          <xdr:colOff>1019175</xdr:colOff>
          <xdr:row>32</xdr:row>
          <xdr:rowOff>76200</xdr:rowOff>
        </xdr:to>
        <xdr:sp macro="" textlink="">
          <xdr:nvSpPr>
            <xdr:cNvPr id="1027" name="Button 3"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0" i="0" u="none" strike="noStrike" baseline="0">
                  <a:solidFill>
                    <a:srgbClr val="000000"/>
                  </a:solidFill>
                  <a:latin typeface="Calibri"/>
                  <a:cs typeface="Calibri"/>
                </a:rPr>
                <a:t>Crear archivo XBRL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809625</xdr:colOff>
          <xdr:row>28</xdr:row>
          <xdr:rowOff>9525</xdr:rowOff>
        </xdr:from>
        <xdr:to>
          <xdr:col>5</xdr:col>
          <xdr:colOff>923925</xdr:colOff>
          <xdr:row>29</xdr:row>
          <xdr:rowOff>9525</xdr:rowOff>
        </xdr:to>
        <xdr:sp macro="" textlink="">
          <xdr:nvSpPr>
            <xdr:cNvPr id="1028" name="Button 4" hidden="1">
              <a:extLst>
                <a:ext uri="{63B3BB69-23CF-44E3-9099-C40C66FF867C}">
                  <a14:compatExt spid="_x0000_s102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0" i="0" u="none" strike="noStrike" baseline="0">
                  <a:solidFill>
                    <a:srgbClr val="000000"/>
                  </a:solidFill>
                  <a:latin typeface="Calibri"/>
                  <a:cs typeface="Calibri"/>
                </a:rPr>
                <a:t>Iniciar Arelle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0</xdr:colOff>
          <xdr:row>25</xdr:row>
          <xdr:rowOff>247650</xdr:rowOff>
        </xdr:from>
        <xdr:to>
          <xdr:col>5</xdr:col>
          <xdr:colOff>904875</xdr:colOff>
          <xdr:row>26</xdr:row>
          <xdr:rowOff>247650</xdr:rowOff>
        </xdr:to>
        <xdr:sp macro="" textlink="">
          <xdr:nvSpPr>
            <xdr:cNvPr id="1029" name="Button 5" hidden="1">
              <a:extLst>
                <a:ext uri="{63B3BB69-23CF-44E3-9099-C40C66FF867C}">
                  <a14:compatExt spid="_x0000_s102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0" i="0" u="none" strike="noStrike" baseline="0">
                  <a:solidFill>
                    <a:srgbClr val="000000"/>
                  </a:solidFill>
                  <a:latin typeface="Calibri"/>
                  <a:cs typeface="Calibri"/>
                </a:rPr>
                <a:t>Validar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114300</xdr:colOff>
      <xdr:row>1</xdr:row>
      <xdr:rowOff>0</xdr:rowOff>
    </xdr:from>
    <xdr:to>
      <xdr:col>1</xdr:col>
      <xdr:colOff>1209675</xdr:colOff>
      <xdr:row>1</xdr:row>
      <xdr:rowOff>485775</xdr:rowOff>
    </xdr:to>
    <xdr:sp macro="" textlink="">
      <xdr:nvSpPr>
        <xdr:cNvPr id="65542" name="Imagen 6"/>
        <xdr:cNvSpPr>
          <a:spLocks noChangeArrowheads="1"/>
        </xdr:cNvSpPr>
      </xdr:nvSpPr>
      <xdr:spPr bwMode="auto">
        <a:xfrm>
          <a:off x="876300" y="276225"/>
          <a:ext cx="1095375"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360">
              <a:solidFill>
                <a:srgbClr val="000000"/>
              </a:solidFill>
              <a:round/>
              <a:headEnd/>
              <a:tailEnd/>
            </a14:hiddenLine>
          </a:ext>
        </a:extLst>
      </xdr:spPr>
    </xdr:sp>
    <xdr:clientData/>
  </xdr:twoCellAnchor>
  <xdr:twoCellAnchor>
    <xdr:from>
      <xdr:col>1</xdr:col>
      <xdr:colOff>0</xdr:colOff>
      <xdr:row>4</xdr:row>
      <xdr:rowOff>95250</xdr:rowOff>
    </xdr:from>
    <xdr:to>
      <xdr:col>3</xdr:col>
      <xdr:colOff>9525</xdr:colOff>
      <xdr:row>4</xdr:row>
      <xdr:rowOff>209550</xdr:rowOff>
    </xdr:to>
    <xdr:sp macro="" textlink="">
      <xdr:nvSpPr>
        <xdr:cNvPr id="4" name="3 Rectángulo">
          <a:extLst/>
        </xdr:cNvPr>
        <xdr:cNvSpPr/>
      </xdr:nvSpPr>
      <xdr:spPr>
        <a:xfrm>
          <a:off x="762000" y="1200150"/>
          <a:ext cx="87725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5" name="4 Rectángulo">
          <a:extLst/>
        </xdr:cNvPr>
        <xdr:cNvSpPr/>
      </xdr:nvSpPr>
      <xdr:spPr>
        <a:xfrm>
          <a:off x="762000" y="1066800"/>
          <a:ext cx="87725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65545" name="5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761999</xdr:colOff>
      <xdr:row>4</xdr:row>
      <xdr:rowOff>95250</xdr:rowOff>
    </xdr:from>
    <xdr:to>
      <xdr:col>10</xdr:col>
      <xdr:colOff>4646</xdr:colOff>
      <xdr:row>4</xdr:row>
      <xdr:rowOff>209550</xdr:rowOff>
    </xdr:to>
    <xdr:sp macro="" textlink="">
      <xdr:nvSpPr>
        <xdr:cNvPr id="3" name="2 Rectángulo">
          <a:extLst/>
        </xdr:cNvPr>
        <xdr:cNvSpPr/>
      </xdr:nvSpPr>
      <xdr:spPr>
        <a:xfrm>
          <a:off x="761999" y="917652"/>
          <a:ext cx="16048464"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0</xdr:col>
      <xdr:colOff>761999</xdr:colOff>
      <xdr:row>0</xdr:row>
      <xdr:rowOff>95250</xdr:rowOff>
    </xdr:from>
    <xdr:to>
      <xdr:col>10</xdr:col>
      <xdr:colOff>4646</xdr:colOff>
      <xdr:row>0</xdr:row>
      <xdr:rowOff>209550</xdr:rowOff>
    </xdr:to>
    <xdr:sp macro="" textlink="">
      <xdr:nvSpPr>
        <xdr:cNvPr id="4" name="3 Rectángulo">
          <a:extLst/>
        </xdr:cNvPr>
        <xdr:cNvSpPr/>
      </xdr:nvSpPr>
      <xdr:spPr>
        <a:xfrm>
          <a:off x="761999" y="1066800"/>
          <a:ext cx="16035222"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66563" name="4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390525</xdr:colOff>
      <xdr:row>1</xdr:row>
      <xdr:rowOff>0</xdr:rowOff>
    </xdr:from>
    <xdr:to>
      <xdr:col>1</xdr:col>
      <xdr:colOff>1476375</xdr:colOff>
      <xdr:row>1</xdr:row>
      <xdr:rowOff>552450</xdr:rowOff>
    </xdr:to>
    <xdr:sp macro="" textlink="">
      <xdr:nvSpPr>
        <xdr:cNvPr id="67585" name="Imagen 6"/>
        <xdr:cNvSpPr>
          <a:spLocks noChangeArrowheads="1"/>
        </xdr:cNvSpPr>
      </xdr:nvSpPr>
      <xdr:spPr bwMode="auto">
        <a:xfrm>
          <a:off x="1152525" y="276225"/>
          <a:ext cx="10858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360">
              <a:solidFill>
                <a:srgbClr val="000000"/>
              </a:solidFill>
              <a:round/>
              <a:headEnd/>
              <a:tailEnd/>
            </a14:hiddenLine>
          </a:ext>
        </a:extLst>
      </xdr:spPr>
    </xdr:sp>
    <xdr:clientData/>
  </xdr:twoCellAnchor>
  <xdr:twoCellAnchor>
    <xdr:from>
      <xdr:col>0</xdr:col>
      <xdr:colOff>761999</xdr:colOff>
      <xdr:row>4</xdr:row>
      <xdr:rowOff>95250</xdr:rowOff>
    </xdr:from>
    <xdr:to>
      <xdr:col>11</xdr:col>
      <xdr:colOff>4646</xdr:colOff>
      <xdr:row>4</xdr:row>
      <xdr:rowOff>209550</xdr:rowOff>
    </xdr:to>
    <xdr:sp macro="" textlink="">
      <xdr:nvSpPr>
        <xdr:cNvPr id="4" name="3 Rectángulo">
          <a:extLst/>
        </xdr:cNvPr>
        <xdr:cNvSpPr/>
      </xdr:nvSpPr>
      <xdr:spPr>
        <a:xfrm>
          <a:off x="761999" y="923925"/>
          <a:ext cx="16035222"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0</xdr:col>
      <xdr:colOff>761999</xdr:colOff>
      <xdr:row>0</xdr:row>
      <xdr:rowOff>95250</xdr:rowOff>
    </xdr:from>
    <xdr:to>
      <xdr:col>11</xdr:col>
      <xdr:colOff>4646</xdr:colOff>
      <xdr:row>0</xdr:row>
      <xdr:rowOff>209550</xdr:rowOff>
    </xdr:to>
    <xdr:sp macro="" textlink="">
      <xdr:nvSpPr>
        <xdr:cNvPr id="5" name="4 Rectángulo">
          <a:extLst/>
        </xdr:cNvPr>
        <xdr:cNvSpPr/>
      </xdr:nvSpPr>
      <xdr:spPr>
        <a:xfrm>
          <a:off x="761999" y="1066800"/>
          <a:ext cx="14615997"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67588" name="5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4</xdr:row>
      <xdr:rowOff>95250</xdr:rowOff>
    </xdr:from>
    <xdr:to>
      <xdr:col>3</xdr:col>
      <xdr:colOff>9525</xdr:colOff>
      <xdr:row>4</xdr:row>
      <xdr:rowOff>209550</xdr:rowOff>
    </xdr:to>
    <xdr:sp macro="" textlink="">
      <xdr:nvSpPr>
        <xdr:cNvPr id="4" name="3 Rectángulo">
          <a:extLst/>
        </xdr:cNvPr>
        <xdr:cNvSpPr/>
      </xdr:nvSpPr>
      <xdr:spPr>
        <a:xfrm>
          <a:off x="762000" y="1200150"/>
          <a:ext cx="82486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5" name="4 Rectángulo">
          <a:extLst/>
        </xdr:cNvPr>
        <xdr:cNvSpPr/>
      </xdr:nvSpPr>
      <xdr:spPr>
        <a:xfrm>
          <a:off x="762000" y="1114425"/>
          <a:ext cx="82486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68611" name="5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4</xdr:row>
      <xdr:rowOff>95250</xdr:rowOff>
    </xdr:from>
    <xdr:to>
      <xdr:col>3</xdr:col>
      <xdr:colOff>9525</xdr:colOff>
      <xdr:row>4</xdr:row>
      <xdr:rowOff>209550</xdr:rowOff>
    </xdr:to>
    <xdr:sp macro="" textlink="">
      <xdr:nvSpPr>
        <xdr:cNvPr id="3" name="2 Rectángulo">
          <a:extLst/>
        </xdr:cNvPr>
        <xdr:cNvSpPr/>
      </xdr:nvSpPr>
      <xdr:spPr>
        <a:xfrm>
          <a:off x="762000" y="1200150"/>
          <a:ext cx="83820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4" name="3 Rectángulo">
          <a:extLst/>
        </xdr:cNvPr>
        <xdr:cNvSpPr/>
      </xdr:nvSpPr>
      <xdr:spPr>
        <a:xfrm>
          <a:off x="762000" y="1104900"/>
          <a:ext cx="83820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69635" name="4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1</xdr:col>
      <xdr:colOff>457200</xdr:colOff>
      <xdr:row>0</xdr:row>
      <xdr:rowOff>133350</xdr:rowOff>
    </xdr:from>
    <xdr:to>
      <xdr:col>1</xdr:col>
      <xdr:colOff>457200</xdr:colOff>
      <xdr:row>2</xdr:row>
      <xdr:rowOff>66675</xdr:rowOff>
    </xdr:to>
    <xdr:pic>
      <xdr:nvPicPr>
        <xdr:cNvPr id="7065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33350"/>
          <a:ext cx="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761998</xdr:colOff>
      <xdr:row>4</xdr:row>
      <xdr:rowOff>95250</xdr:rowOff>
    </xdr:from>
    <xdr:to>
      <xdr:col>22</xdr:col>
      <xdr:colOff>3229</xdr:colOff>
      <xdr:row>4</xdr:row>
      <xdr:rowOff>209550</xdr:rowOff>
    </xdr:to>
    <xdr:sp macro="" textlink="">
      <xdr:nvSpPr>
        <xdr:cNvPr id="5" name="4 Rectángulo">
          <a:extLst/>
        </xdr:cNvPr>
        <xdr:cNvSpPr/>
      </xdr:nvSpPr>
      <xdr:spPr>
        <a:xfrm>
          <a:off x="761998" y="1200150"/>
          <a:ext cx="22234581"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0</xdr:col>
      <xdr:colOff>761998</xdr:colOff>
      <xdr:row>0</xdr:row>
      <xdr:rowOff>95250</xdr:rowOff>
    </xdr:from>
    <xdr:to>
      <xdr:col>22</xdr:col>
      <xdr:colOff>3229</xdr:colOff>
      <xdr:row>0</xdr:row>
      <xdr:rowOff>209550</xdr:rowOff>
    </xdr:to>
    <xdr:sp macro="" textlink="">
      <xdr:nvSpPr>
        <xdr:cNvPr id="6" name="5 Rectángulo">
          <a:extLst/>
        </xdr:cNvPr>
        <xdr:cNvSpPr/>
      </xdr:nvSpPr>
      <xdr:spPr>
        <a:xfrm>
          <a:off x="761998" y="1114425"/>
          <a:ext cx="22234581"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70660" name="6 Imagen"/>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0</xdr:colOff>
      <xdr:row>4</xdr:row>
      <xdr:rowOff>95250</xdr:rowOff>
    </xdr:from>
    <xdr:to>
      <xdr:col>3</xdr:col>
      <xdr:colOff>9525</xdr:colOff>
      <xdr:row>4</xdr:row>
      <xdr:rowOff>209550</xdr:rowOff>
    </xdr:to>
    <xdr:sp macro="" textlink="">
      <xdr:nvSpPr>
        <xdr:cNvPr id="3" name="2 Rectángulo">
          <a:extLst/>
        </xdr:cNvPr>
        <xdr:cNvSpPr/>
      </xdr:nvSpPr>
      <xdr:spPr>
        <a:xfrm>
          <a:off x="762000" y="1200150"/>
          <a:ext cx="67913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5" name="4 Rectángulo">
          <a:extLst/>
        </xdr:cNvPr>
        <xdr:cNvSpPr/>
      </xdr:nvSpPr>
      <xdr:spPr>
        <a:xfrm>
          <a:off x="762000" y="1066800"/>
          <a:ext cx="67913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71683" name="5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0</xdr:colOff>
      <xdr:row>4</xdr:row>
      <xdr:rowOff>95250</xdr:rowOff>
    </xdr:from>
    <xdr:to>
      <xdr:col>3</xdr:col>
      <xdr:colOff>9525</xdr:colOff>
      <xdr:row>4</xdr:row>
      <xdr:rowOff>209550</xdr:rowOff>
    </xdr:to>
    <xdr:sp macro="" textlink="">
      <xdr:nvSpPr>
        <xdr:cNvPr id="3" name="2 Rectángulo">
          <a:extLst/>
        </xdr:cNvPr>
        <xdr:cNvSpPr/>
      </xdr:nvSpPr>
      <xdr:spPr>
        <a:xfrm>
          <a:off x="762000" y="1200150"/>
          <a:ext cx="61245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5" name="4 Rectángulo">
          <a:extLst/>
        </xdr:cNvPr>
        <xdr:cNvSpPr/>
      </xdr:nvSpPr>
      <xdr:spPr>
        <a:xfrm>
          <a:off x="762000" y="1066800"/>
          <a:ext cx="61245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72707" name="5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0</xdr:colOff>
      <xdr:row>4</xdr:row>
      <xdr:rowOff>95250</xdr:rowOff>
    </xdr:from>
    <xdr:to>
      <xdr:col>7</xdr:col>
      <xdr:colOff>0</xdr:colOff>
      <xdr:row>4</xdr:row>
      <xdr:rowOff>209550</xdr:rowOff>
    </xdr:to>
    <xdr:sp macro="" textlink="">
      <xdr:nvSpPr>
        <xdr:cNvPr id="3" name="2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4" name="3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6" name="5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7" name="6 Rectángulo">
          <a:extLst/>
        </xdr:cNvPr>
        <xdr:cNvSpPr/>
      </xdr:nvSpPr>
      <xdr:spPr>
        <a:xfrm>
          <a:off x="762000" y="106680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06680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9" name="8 Rectángulo">
          <a:extLst/>
        </xdr:cNvPr>
        <xdr:cNvSpPr/>
      </xdr:nvSpPr>
      <xdr:spPr>
        <a:xfrm>
          <a:off x="762000" y="106680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73735" name="9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4</xdr:row>
      <xdr:rowOff>95250</xdr:rowOff>
    </xdr:from>
    <xdr:to>
      <xdr:col>7</xdr:col>
      <xdr:colOff>0</xdr:colOff>
      <xdr:row>4</xdr:row>
      <xdr:rowOff>209550</xdr:rowOff>
    </xdr:to>
    <xdr:sp macro="" textlink="">
      <xdr:nvSpPr>
        <xdr:cNvPr id="3" name="2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6" name="5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7" name="6 Rectángulo">
          <a:extLst/>
        </xdr:cNvPr>
        <xdr:cNvSpPr/>
      </xdr:nvSpPr>
      <xdr:spPr>
        <a:xfrm>
          <a:off x="762000" y="1066800"/>
          <a:ext cx="111633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066800"/>
          <a:ext cx="59531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9" name="8 Rectángulo">
          <a:extLst/>
        </xdr:cNvPr>
        <xdr:cNvSpPr/>
      </xdr:nvSpPr>
      <xdr:spPr>
        <a:xfrm>
          <a:off x="762000" y="1066800"/>
          <a:ext cx="59531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74759" name="9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1</xdr:col>
      <xdr:colOff>0</xdr:colOff>
      <xdr:row>4</xdr:row>
      <xdr:rowOff>95250</xdr:rowOff>
    </xdr:from>
    <xdr:to>
      <xdr:col>7</xdr:col>
      <xdr:colOff>0</xdr:colOff>
      <xdr:row>4</xdr:row>
      <xdr:rowOff>209550</xdr:rowOff>
    </xdr:to>
    <xdr:sp macro="" textlink="">
      <xdr:nvSpPr>
        <xdr:cNvPr id="3" name="2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6" name="5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7" name="6 Rectángulo">
          <a:extLst/>
        </xdr:cNvPr>
        <xdr:cNvSpPr/>
      </xdr:nvSpPr>
      <xdr:spPr>
        <a:xfrm>
          <a:off x="762000" y="1066800"/>
          <a:ext cx="114300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066800"/>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9" name="8 Rectángulo">
          <a:extLst/>
        </xdr:cNvPr>
        <xdr:cNvSpPr/>
      </xdr:nvSpPr>
      <xdr:spPr>
        <a:xfrm>
          <a:off x="762000" y="1066800"/>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45416" name="9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1</xdr:col>
      <xdr:colOff>0</xdr:colOff>
      <xdr:row>4</xdr:row>
      <xdr:rowOff>95250</xdr:rowOff>
    </xdr:from>
    <xdr:to>
      <xdr:col>7</xdr:col>
      <xdr:colOff>0</xdr:colOff>
      <xdr:row>4</xdr:row>
      <xdr:rowOff>209550</xdr:rowOff>
    </xdr:to>
    <xdr:sp macro="" textlink="">
      <xdr:nvSpPr>
        <xdr:cNvPr id="3" name="2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6" name="5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7" name="6 Rectángulo">
          <a:extLst/>
        </xdr:cNvPr>
        <xdr:cNvSpPr/>
      </xdr:nvSpPr>
      <xdr:spPr>
        <a:xfrm>
          <a:off x="762000" y="1066800"/>
          <a:ext cx="116014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066800"/>
          <a:ext cx="63912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9" name="8 Rectángulo">
          <a:extLst/>
        </xdr:cNvPr>
        <xdr:cNvSpPr/>
      </xdr:nvSpPr>
      <xdr:spPr>
        <a:xfrm>
          <a:off x="762000" y="1066800"/>
          <a:ext cx="63912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46439" name="9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1</xdr:col>
      <xdr:colOff>0</xdr:colOff>
      <xdr:row>4</xdr:row>
      <xdr:rowOff>95250</xdr:rowOff>
    </xdr:from>
    <xdr:to>
      <xdr:col>7</xdr:col>
      <xdr:colOff>0</xdr:colOff>
      <xdr:row>4</xdr:row>
      <xdr:rowOff>209550</xdr:rowOff>
    </xdr:to>
    <xdr:sp macro="" textlink="">
      <xdr:nvSpPr>
        <xdr:cNvPr id="3" name="2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4" name="3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6" name="5 Rectángulo">
          <a:extLst/>
        </xdr:cNvPr>
        <xdr:cNvSpPr/>
      </xdr:nvSpPr>
      <xdr:spPr>
        <a:xfrm>
          <a:off x="762000" y="1114425"/>
          <a:ext cx="122301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7" name="6 Rectángulo">
          <a:extLst/>
        </xdr:cNvPr>
        <xdr:cNvSpPr/>
      </xdr:nvSpPr>
      <xdr:spPr>
        <a:xfrm>
          <a:off x="762000" y="1114425"/>
          <a:ext cx="70199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114425"/>
          <a:ext cx="70199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49515" name="8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1</xdr:col>
      <xdr:colOff>0</xdr:colOff>
      <xdr:row>4</xdr:row>
      <xdr:rowOff>95250</xdr:rowOff>
    </xdr:from>
    <xdr:to>
      <xdr:col>7</xdr:col>
      <xdr:colOff>0</xdr:colOff>
      <xdr:row>4</xdr:row>
      <xdr:rowOff>209550</xdr:rowOff>
    </xdr:to>
    <xdr:sp macro="" textlink="">
      <xdr:nvSpPr>
        <xdr:cNvPr id="3" name="2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6" name="5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7" name="6 Rectángulo">
          <a:extLst/>
        </xdr:cNvPr>
        <xdr:cNvSpPr/>
      </xdr:nvSpPr>
      <xdr:spPr>
        <a:xfrm>
          <a:off x="762000" y="1085850"/>
          <a:ext cx="104203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085850"/>
          <a:ext cx="52101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9" name="8 Rectángulo">
          <a:extLst/>
        </xdr:cNvPr>
        <xdr:cNvSpPr/>
      </xdr:nvSpPr>
      <xdr:spPr>
        <a:xfrm>
          <a:off x="762000" y="1085850"/>
          <a:ext cx="52101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50535" name="9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1</xdr:col>
      <xdr:colOff>0</xdr:colOff>
      <xdr:row>4</xdr:row>
      <xdr:rowOff>95250</xdr:rowOff>
    </xdr:from>
    <xdr:to>
      <xdr:col>7</xdr:col>
      <xdr:colOff>0</xdr:colOff>
      <xdr:row>4</xdr:row>
      <xdr:rowOff>209550</xdr:rowOff>
    </xdr:to>
    <xdr:sp macro="" textlink="">
      <xdr:nvSpPr>
        <xdr:cNvPr id="3" name="2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6" name="5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7" name="6 Rectángulo">
          <a:extLst/>
        </xdr:cNvPr>
        <xdr:cNvSpPr/>
      </xdr:nvSpPr>
      <xdr:spPr>
        <a:xfrm>
          <a:off x="762000" y="1066800"/>
          <a:ext cx="108870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066800"/>
          <a:ext cx="56769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9" name="8 Rectángulo">
          <a:extLst/>
        </xdr:cNvPr>
        <xdr:cNvSpPr/>
      </xdr:nvSpPr>
      <xdr:spPr>
        <a:xfrm>
          <a:off x="762000" y="1066800"/>
          <a:ext cx="56769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51559" name="9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xdr:from>
      <xdr:col>1</xdr:col>
      <xdr:colOff>0</xdr:colOff>
      <xdr:row>4</xdr:row>
      <xdr:rowOff>95250</xdr:rowOff>
    </xdr:from>
    <xdr:to>
      <xdr:col>7</xdr:col>
      <xdr:colOff>0</xdr:colOff>
      <xdr:row>4</xdr:row>
      <xdr:rowOff>209550</xdr:rowOff>
    </xdr:to>
    <xdr:sp macro="" textlink="">
      <xdr:nvSpPr>
        <xdr:cNvPr id="3" name="2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6" name="5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7" name="6 Rectángulo">
          <a:extLst/>
        </xdr:cNvPr>
        <xdr:cNvSpPr/>
      </xdr:nvSpPr>
      <xdr:spPr>
        <a:xfrm>
          <a:off x="762000" y="1066800"/>
          <a:ext cx="112871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066800"/>
          <a:ext cx="60769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9" name="8 Rectángulo">
          <a:extLst/>
        </xdr:cNvPr>
        <xdr:cNvSpPr/>
      </xdr:nvSpPr>
      <xdr:spPr>
        <a:xfrm>
          <a:off x="762000" y="1066800"/>
          <a:ext cx="60769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52583" name="9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xdr:from>
      <xdr:col>1</xdr:col>
      <xdr:colOff>0</xdr:colOff>
      <xdr:row>4</xdr:row>
      <xdr:rowOff>95250</xdr:rowOff>
    </xdr:from>
    <xdr:to>
      <xdr:col>7</xdr:col>
      <xdr:colOff>0</xdr:colOff>
      <xdr:row>4</xdr:row>
      <xdr:rowOff>209550</xdr:rowOff>
    </xdr:to>
    <xdr:sp macro="" textlink="">
      <xdr:nvSpPr>
        <xdr:cNvPr id="3" name="2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4" name="3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6" name="5 Rectángulo">
          <a:extLst/>
        </xdr:cNvPr>
        <xdr:cNvSpPr/>
      </xdr:nvSpPr>
      <xdr:spPr>
        <a:xfrm>
          <a:off x="762000" y="1123950"/>
          <a:ext cx="118872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7" name="6 Rectángulo">
          <a:extLst/>
        </xdr:cNvPr>
        <xdr:cNvSpPr/>
      </xdr:nvSpPr>
      <xdr:spPr>
        <a:xfrm>
          <a:off x="762000" y="1123950"/>
          <a:ext cx="66770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123950"/>
          <a:ext cx="66770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53607" name="8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xdr:from>
      <xdr:col>3</xdr:col>
      <xdr:colOff>3248025</xdr:colOff>
      <xdr:row>5</xdr:row>
      <xdr:rowOff>0</xdr:rowOff>
    </xdr:from>
    <xdr:to>
      <xdr:col>3</xdr:col>
      <xdr:colOff>3752850</xdr:colOff>
      <xdr:row>7</xdr:row>
      <xdr:rowOff>171450</xdr:rowOff>
    </xdr:to>
    <xdr:pic>
      <xdr:nvPicPr>
        <xdr:cNvPr id="154625" name="3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77225" y="1381125"/>
          <a:ext cx="0" cy="2800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xdr:from>
      <xdr:col>1</xdr:col>
      <xdr:colOff>0</xdr:colOff>
      <xdr:row>4</xdr:row>
      <xdr:rowOff>95250</xdr:rowOff>
    </xdr:from>
    <xdr:to>
      <xdr:col>7</xdr:col>
      <xdr:colOff>0</xdr:colOff>
      <xdr:row>4</xdr:row>
      <xdr:rowOff>209550</xdr:rowOff>
    </xdr:to>
    <xdr:sp macro="" textlink="">
      <xdr:nvSpPr>
        <xdr:cNvPr id="4" name="3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6" name="5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7" name="6 Rectángulo">
          <a:extLst/>
        </xdr:cNvPr>
        <xdr:cNvSpPr/>
      </xdr:nvSpPr>
      <xdr:spPr>
        <a:xfrm>
          <a:off x="762000" y="1114425"/>
          <a:ext cx="114300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114425"/>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9" name="8 Rectángulo">
          <a:extLst/>
        </xdr:cNvPr>
        <xdr:cNvSpPr/>
      </xdr:nvSpPr>
      <xdr:spPr>
        <a:xfrm>
          <a:off x="762000" y="1114425"/>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54632" name="9 Imagen"/>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0.xml><?xml version="1.0" encoding="utf-8"?>
<xdr:wsDr xmlns:xdr="http://schemas.openxmlformats.org/drawingml/2006/spreadsheetDrawing" xmlns:a="http://schemas.openxmlformats.org/drawingml/2006/main">
  <xdr:twoCellAnchor>
    <xdr:from>
      <xdr:col>1</xdr:col>
      <xdr:colOff>0</xdr:colOff>
      <xdr:row>4</xdr:row>
      <xdr:rowOff>95250</xdr:rowOff>
    </xdr:from>
    <xdr:to>
      <xdr:col>7</xdr:col>
      <xdr:colOff>0</xdr:colOff>
      <xdr:row>4</xdr:row>
      <xdr:rowOff>209550</xdr:rowOff>
    </xdr:to>
    <xdr:sp macro="" textlink="">
      <xdr:nvSpPr>
        <xdr:cNvPr id="3" name="2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4" name="3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6" name="5 Rectángulo">
          <a:extLst/>
        </xdr:cNvPr>
        <xdr:cNvSpPr/>
      </xdr:nvSpPr>
      <xdr:spPr>
        <a:xfrm>
          <a:off x="762000" y="1114425"/>
          <a:ext cx="114300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7" name="6 Rectángulo">
          <a:extLst/>
        </xdr:cNvPr>
        <xdr:cNvSpPr/>
      </xdr:nvSpPr>
      <xdr:spPr>
        <a:xfrm>
          <a:off x="762000" y="1114425"/>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114425"/>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55655" name="8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1.xml><?xml version="1.0" encoding="utf-8"?>
<xdr:wsDr xmlns:xdr="http://schemas.openxmlformats.org/drawingml/2006/spreadsheetDrawing" xmlns:a="http://schemas.openxmlformats.org/drawingml/2006/main">
  <xdr:twoCellAnchor>
    <xdr:from>
      <xdr:col>1</xdr:col>
      <xdr:colOff>0</xdr:colOff>
      <xdr:row>4</xdr:row>
      <xdr:rowOff>95250</xdr:rowOff>
    </xdr:from>
    <xdr:to>
      <xdr:col>7</xdr:col>
      <xdr:colOff>0</xdr:colOff>
      <xdr:row>4</xdr:row>
      <xdr:rowOff>209550</xdr:rowOff>
    </xdr:to>
    <xdr:sp macro="" textlink="">
      <xdr:nvSpPr>
        <xdr:cNvPr id="3" name="2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4" name="3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6" name="5 Rectángulo">
          <a:extLst/>
        </xdr:cNvPr>
        <xdr:cNvSpPr/>
      </xdr:nvSpPr>
      <xdr:spPr>
        <a:xfrm>
          <a:off x="762000" y="1114425"/>
          <a:ext cx="114300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7" name="6 Rectángulo">
          <a:extLst/>
        </xdr:cNvPr>
        <xdr:cNvSpPr/>
      </xdr:nvSpPr>
      <xdr:spPr>
        <a:xfrm>
          <a:off x="762000" y="1114425"/>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114425"/>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56679" name="8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2.xml><?xml version="1.0" encoding="utf-8"?>
<xdr:wsDr xmlns:xdr="http://schemas.openxmlformats.org/drawingml/2006/spreadsheetDrawing" xmlns:a="http://schemas.openxmlformats.org/drawingml/2006/main">
  <xdr:twoCellAnchor>
    <xdr:from>
      <xdr:col>1</xdr:col>
      <xdr:colOff>0</xdr:colOff>
      <xdr:row>4</xdr:row>
      <xdr:rowOff>95250</xdr:rowOff>
    </xdr:from>
    <xdr:to>
      <xdr:col>7</xdr:col>
      <xdr:colOff>0</xdr:colOff>
      <xdr:row>4</xdr:row>
      <xdr:rowOff>209550</xdr:rowOff>
    </xdr:to>
    <xdr:sp macro="" textlink="">
      <xdr:nvSpPr>
        <xdr:cNvPr id="3" name="2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6" name="5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7" name="6 Rectángulo">
          <a:extLst/>
        </xdr:cNvPr>
        <xdr:cNvSpPr/>
      </xdr:nvSpPr>
      <xdr:spPr>
        <a:xfrm>
          <a:off x="762000" y="1114425"/>
          <a:ext cx="114300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114425"/>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9" name="8 Rectángulo">
          <a:extLst/>
        </xdr:cNvPr>
        <xdr:cNvSpPr/>
      </xdr:nvSpPr>
      <xdr:spPr>
        <a:xfrm>
          <a:off x="762000" y="1114425"/>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57703" name="9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3.xml><?xml version="1.0" encoding="utf-8"?>
<xdr:wsDr xmlns:xdr="http://schemas.openxmlformats.org/drawingml/2006/spreadsheetDrawing" xmlns:a="http://schemas.openxmlformats.org/drawingml/2006/main">
  <xdr:twoCellAnchor>
    <xdr:from>
      <xdr:col>1</xdr:col>
      <xdr:colOff>0</xdr:colOff>
      <xdr:row>4</xdr:row>
      <xdr:rowOff>95250</xdr:rowOff>
    </xdr:from>
    <xdr:to>
      <xdr:col>7</xdr:col>
      <xdr:colOff>0</xdr:colOff>
      <xdr:row>4</xdr:row>
      <xdr:rowOff>209550</xdr:rowOff>
    </xdr:to>
    <xdr:sp macro="" textlink="">
      <xdr:nvSpPr>
        <xdr:cNvPr id="4" name="3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6" name="5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7" name="6 Rectángulo">
          <a:extLst/>
        </xdr:cNvPr>
        <xdr:cNvSpPr/>
      </xdr:nvSpPr>
      <xdr:spPr>
        <a:xfrm>
          <a:off x="762000" y="1114425"/>
          <a:ext cx="114300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114425"/>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9" name="8 Rectángulo">
          <a:extLst/>
        </xdr:cNvPr>
        <xdr:cNvSpPr/>
      </xdr:nvSpPr>
      <xdr:spPr>
        <a:xfrm>
          <a:off x="762000" y="1114425"/>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58727" name="9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4.xml><?xml version="1.0" encoding="utf-8"?>
<xdr:wsDr xmlns:xdr="http://schemas.openxmlformats.org/drawingml/2006/spreadsheetDrawing" xmlns:a="http://schemas.openxmlformats.org/drawingml/2006/main">
  <xdr:twoCellAnchor>
    <xdr:from>
      <xdr:col>1</xdr:col>
      <xdr:colOff>0</xdr:colOff>
      <xdr:row>4</xdr:row>
      <xdr:rowOff>95250</xdr:rowOff>
    </xdr:from>
    <xdr:to>
      <xdr:col>7</xdr:col>
      <xdr:colOff>0</xdr:colOff>
      <xdr:row>4</xdr:row>
      <xdr:rowOff>209550</xdr:rowOff>
    </xdr:to>
    <xdr:sp macro="" textlink="">
      <xdr:nvSpPr>
        <xdr:cNvPr id="3" name="2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6" name="5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7" name="6 Rectángulo">
          <a:extLst/>
        </xdr:cNvPr>
        <xdr:cNvSpPr/>
      </xdr:nvSpPr>
      <xdr:spPr>
        <a:xfrm>
          <a:off x="762000" y="1085850"/>
          <a:ext cx="121158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085850"/>
          <a:ext cx="69056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9" name="8 Rectángulo">
          <a:extLst/>
        </xdr:cNvPr>
        <xdr:cNvSpPr/>
      </xdr:nvSpPr>
      <xdr:spPr>
        <a:xfrm>
          <a:off x="762000" y="1085850"/>
          <a:ext cx="69056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59751" name="9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5.xml><?xml version="1.0" encoding="utf-8"?>
<xdr:wsDr xmlns:xdr="http://schemas.openxmlformats.org/drawingml/2006/spreadsheetDrawing" xmlns:a="http://schemas.openxmlformats.org/drawingml/2006/main">
  <xdr:twoCellAnchor>
    <xdr:from>
      <xdr:col>1</xdr:col>
      <xdr:colOff>0</xdr:colOff>
      <xdr:row>4</xdr:row>
      <xdr:rowOff>95250</xdr:rowOff>
    </xdr:from>
    <xdr:to>
      <xdr:col>7</xdr:col>
      <xdr:colOff>0</xdr:colOff>
      <xdr:row>4</xdr:row>
      <xdr:rowOff>209550</xdr:rowOff>
    </xdr:to>
    <xdr:sp macro="" textlink="">
      <xdr:nvSpPr>
        <xdr:cNvPr id="3" name="2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6" name="5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7" name="6 Rectángulo">
          <a:extLst/>
        </xdr:cNvPr>
        <xdr:cNvSpPr/>
      </xdr:nvSpPr>
      <xdr:spPr>
        <a:xfrm>
          <a:off x="762000" y="1085850"/>
          <a:ext cx="114585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085850"/>
          <a:ext cx="62484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9" name="8 Rectángulo">
          <a:extLst/>
        </xdr:cNvPr>
        <xdr:cNvSpPr/>
      </xdr:nvSpPr>
      <xdr:spPr>
        <a:xfrm>
          <a:off x="762000" y="1085850"/>
          <a:ext cx="62484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60775" name="9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6.xml><?xml version="1.0" encoding="utf-8"?>
<xdr:wsDr xmlns:xdr="http://schemas.openxmlformats.org/drawingml/2006/spreadsheetDrawing" xmlns:a="http://schemas.openxmlformats.org/drawingml/2006/main">
  <xdr:twoCellAnchor>
    <xdr:from>
      <xdr:col>1</xdr:col>
      <xdr:colOff>0</xdr:colOff>
      <xdr:row>4</xdr:row>
      <xdr:rowOff>95250</xdr:rowOff>
    </xdr:from>
    <xdr:to>
      <xdr:col>7</xdr:col>
      <xdr:colOff>0</xdr:colOff>
      <xdr:row>4</xdr:row>
      <xdr:rowOff>209550</xdr:rowOff>
    </xdr:to>
    <xdr:sp macro="" textlink="">
      <xdr:nvSpPr>
        <xdr:cNvPr id="3" name="2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4" name="3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7" name="6 Rectángulo">
          <a:extLst/>
        </xdr:cNvPr>
        <xdr:cNvSpPr/>
      </xdr:nvSpPr>
      <xdr:spPr>
        <a:xfrm>
          <a:off x="762000" y="1085850"/>
          <a:ext cx="122586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085850"/>
          <a:ext cx="70485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9" name="8 Rectángulo">
          <a:extLst/>
        </xdr:cNvPr>
        <xdr:cNvSpPr/>
      </xdr:nvSpPr>
      <xdr:spPr>
        <a:xfrm>
          <a:off x="762000" y="1085850"/>
          <a:ext cx="70485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61799" name="9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7.xml><?xml version="1.0" encoding="utf-8"?>
<xdr:wsDr xmlns:xdr="http://schemas.openxmlformats.org/drawingml/2006/spreadsheetDrawing" xmlns:a="http://schemas.openxmlformats.org/drawingml/2006/main">
  <xdr:twoCellAnchor>
    <xdr:from>
      <xdr:col>1</xdr:col>
      <xdr:colOff>0</xdr:colOff>
      <xdr:row>4</xdr:row>
      <xdr:rowOff>95250</xdr:rowOff>
    </xdr:from>
    <xdr:to>
      <xdr:col>7</xdr:col>
      <xdr:colOff>0</xdr:colOff>
      <xdr:row>4</xdr:row>
      <xdr:rowOff>209550</xdr:rowOff>
    </xdr:to>
    <xdr:sp macro="" textlink="">
      <xdr:nvSpPr>
        <xdr:cNvPr id="3" name="2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6" name="5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7" name="6 Rectángulo">
          <a:extLst/>
        </xdr:cNvPr>
        <xdr:cNvSpPr/>
      </xdr:nvSpPr>
      <xdr:spPr>
        <a:xfrm>
          <a:off x="762000" y="1085850"/>
          <a:ext cx="114585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085850"/>
          <a:ext cx="62484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9" name="8 Rectángulo">
          <a:extLst/>
        </xdr:cNvPr>
        <xdr:cNvSpPr/>
      </xdr:nvSpPr>
      <xdr:spPr>
        <a:xfrm>
          <a:off x="762000" y="1085850"/>
          <a:ext cx="62484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62823" name="9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8.xml><?xml version="1.0" encoding="utf-8"?>
<xdr:wsDr xmlns:xdr="http://schemas.openxmlformats.org/drawingml/2006/spreadsheetDrawing" xmlns:a="http://schemas.openxmlformats.org/drawingml/2006/main">
  <xdr:twoCellAnchor>
    <xdr:from>
      <xdr:col>1</xdr:col>
      <xdr:colOff>0</xdr:colOff>
      <xdr:row>4</xdr:row>
      <xdr:rowOff>95250</xdr:rowOff>
    </xdr:from>
    <xdr:to>
      <xdr:col>7</xdr:col>
      <xdr:colOff>0</xdr:colOff>
      <xdr:row>4</xdr:row>
      <xdr:rowOff>209550</xdr:rowOff>
    </xdr:to>
    <xdr:sp macro="" textlink="">
      <xdr:nvSpPr>
        <xdr:cNvPr id="3" name="2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6" name="5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7" name="6 Rectángulo">
          <a:extLst/>
        </xdr:cNvPr>
        <xdr:cNvSpPr/>
      </xdr:nvSpPr>
      <xdr:spPr>
        <a:xfrm>
          <a:off x="762000" y="1085850"/>
          <a:ext cx="114300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085850"/>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9" name="8 Rectángulo">
          <a:extLst/>
        </xdr:cNvPr>
        <xdr:cNvSpPr/>
      </xdr:nvSpPr>
      <xdr:spPr>
        <a:xfrm>
          <a:off x="762000" y="1085850"/>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63847" name="9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9.xml><?xml version="1.0" encoding="utf-8"?>
<xdr:wsDr xmlns:xdr="http://schemas.openxmlformats.org/drawingml/2006/spreadsheetDrawing" xmlns:a="http://schemas.openxmlformats.org/drawingml/2006/main">
  <xdr:twoCellAnchor>
    <xdr:from>
      <xdr:col>1</xdr:col>
      <xdr:colOff>0</xdr:colOff>
      <xdr:row>4</xdr:row>
      <xdr:rowOff>95250</xdr:rowOff>
    </xdr:from>
    <xdr:to>
      <xdr:col>7</xdr:col>
      <xdr:colOff>0</xdr:colOff>
      <xdr:row>4</xdr:row>
      <xdr:rowOff>209550</xdr:rowOff>
    </xdr:to>
    <xdr:sp macro="" textlink="">
      <xdr:nvSpPr>
        <xdr:cNvPr id="3" name="2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6" name="5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7" name="6 Rectángulo">
          <a:extLst/>
        </xdr:cNvPr>
        <xdr:cNvSpPr/>
      </xdr:nvSpPr>
      <xdr:spPr>
        <a:xfrm>
          <a:off x="762000" y="1085850"/>
          <a:ext cx="114300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085850"/>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9" name="8 Rectángulo">
          <a:extLst/>
        </xdr:cNvPr>
        <xdr:cNvSpPr/>
      </xdr:nvSpPr>
      <xdr:spPr>
        <a:xfrm>
          <a:off x="762000" y="1085850"/>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64871" name="9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0.xml><?xml version="1.0" encoding="utf-8"?>
<xdr:wsDr xmlns:xdr="http://schemas.openxmlformats.org/drawingml/2006/spreadsheetDrawing" xmlns:a="http://schemas.openxmlformats.org/drawingml/2006/main">
  <xdr:twoCellAnchor>
    <xdr:from>
      <xdr:col>1</xdr:col>
      <xdr:colOff>0</xdr:colOff>
      <xdr:row>4</xdr:row>
      <xdr:rowOff>95250</xdr:rowOff>
    </xdr:from>
    <xdr:to>
      <xdr:col>7</xdr:col>
      <xdr:colOff>0</xdr:colOff>
      <xdr:row>4</xdr:row>
      <xdr:rowOff>209550</xdr:rowOff>
    </xdr:to>
    <xdr:sp macro="" textlink="">
      <xdr:nvSpPr>
        <xdr:cNvPr id="3" name="2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4" name="3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7" name="6 Rectángulo">
          <a:extLst/>
        </xdr:cNvPr>
        <xdr:cNvSpPr/>
      </xdr:nvSpPr>
      <xdr:spPr>
        <a:xfrm>
          <a:off x="762000" y="1085850"/>
          <a:ext cx="114585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085850"/>
          <a:ext cx="62484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9" name="8 Rectángulo">
          <a:extLst/>
        </xdr:cNvPr>
        <xdr:cNvSpPr/>
      </xdr:nvSpPr>
      <xdr:spPr>
        <a:xfrm>
          <a:off x="762000" y="1085850"/>
          <a:ext cx="62484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65895" name="9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1.xml><?xml version="1.0" encoding="utf-8"?>
<xdr:wsDr xmlns:xdr="http://schemas.openxmlformats.org/drawingml/2006/spreadsheetDrawing" xmlns:a="http://schemas.openxmlformats.org/drawingml/2006/main">
  <xdr:twoCellAnchor>
    <xdr:from>
      <xdr:col>1</xdr:col>
      <xdr:colOff>0</xdr:colOff>
      <xdr:row>4</xdr:row>
      <xdr:rowOff>95250</xdr:rowOff>
    </xdr:from>
    <xdr:to>
      <xdr:col>7</xdr:col>
      <xdr:colOff>0</xdr:colOff>
      <xdr:row>4</xdr:row>
      <xdr:rowOff>209550</xdr:rowOff>
    </xdr:to>
    <xdr:sp macro="" textlink="">
      <xdr:nvSpPr>
        <xdr:cNvPr id="3" name="2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4" name="3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6" name="5 Rectángulo">
          <a:extLst/>
        </xdr:cNvPr>
        <xdr:cNvSpPr/>
      </xdr:nvSpPr>
      <xdr:spPr>
        <a:xfrm>
          <a:off x="762000" y="1085850"/>
          <a:ext cx="114300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7" name="6 Rectángulo">
          <a:extLst/>
        </xdr:cNvPr>
        <xdr:cNvSpPr/>
      </xdr:nvSpPr>
      <xdr:spPr>
        <a:xfrm>
          <a:off x="762000" y="1085850"/>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085850"/>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66919" name="8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2.xml><?xml version="1.0" encoding="utf-8"?>
<xdr:wsDr xmlns:xdr="http://schemas.openxmlformats.org/drawingml/2006/spreadsheetDrawing" xmlns:a="http://schemas.openxmlformats.org/drawingml/2006/main">
  <xdr:twoCellAnchor>
    <xdr:from>
      <xdr:col>1</xdr:col>
      <xdr:colOff>0</xdr:colOff>
      <xdr:row>4</xdr:row>
      <xdr:rowOff>95250</xdr:rowOff>
    </xdr:from>
    <xdr:to>
      <xdr:col>7</xdr:col>
      <xdr:colOff>0</xdr:colOff>
      <xdr:row>4</xdr:row>
      <xdr:rowOff>209550</xdr:rowOff>
    </xdr:to>
    <xdr:sp macro="" textlink="">
      <xdr:nvSpPr>
        <xdr:cNvPr id="3" name="2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4" name="3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6" name="5 Rectángulo">
          <a:extLst/>
        </xdr:cNvPr>
        <xdr:cNvSpPr/>
      </xdr:nvSpPr>
      <xdr:spPr>
        <a:xfrm>
          <a:off x="762000" y="1114425"/>
          <a:ext cx="114300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7" name="6 Rectángulo">
          <a:extLst/>
        </xdr:cNvPr>
        <xdr:cNvSpPr/>
      </xdr:nvSpPr>
      <xdr:spPr>
        <a:xfrm>
          <a:off x="762000" y="1114425"/>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114425"/>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67943" name="8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3.xml><?xml version="1.0" encoding="utf-8"?>
<xdr:wsDr xmlns:xdr="http://schemas.openxmlformats.org/drawingml/2006/spreadsheetDrawing" xmlns:a="http://schemas.openxmlformats.org/drawingml/2006/main">
  <xdr:twoCellAnchor>
    <xdr:from>
      <xdr:col>1</xdr:col>
      <xdr:colOff>0</xdr:colOff>
      <xdr:row>4</xdr:row>
      <xdr:rowOff>95250</xdr:rowOff>
    </xdr:from>
    <xdr:to>
      <xdr:col>7</xdr:col>
      <xdr:colOff>0</xdr:colOff>
      <xdr:row>4</xdr:row>
      <xdr:rowOff>209550</xdr:rowOff>
    </xdr:to>
    <xdr:sp macro="" textlink="">
      <xdr:nvSpPr>
        <xdr:cNvPr id="3" name="2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4" name="3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6" name="5 Rectángulo">
          <a:extLst/>
        </xdr:cNvPr>
        <xdr:cNvSpPr/>
      </xdr:nvSpPr>
      <xdr:spPr>
        <a:xfrm>
          <a:off x="762000" y="1114425"/>
          <a:ext cx="114300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7" name="6 Rectángulo">
          <a:extLst/>
        </xdr:cNvPr>
        <xdr:cNvSpPr/>
      </xdr:nvSpPr>
      <xdr:spPr>
        <a:xfrm>
          <a:off x="762000" y="1114425"/>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114425"/>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71015" name="8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4.xml><?xml version="1.0" encoding="utf-8"?>
<xdr:wsDr xmlns:xdr="http://schemas.openxmlformats.org/drawingml/2006/spreadsheetDrawing" xmlns:a="http://schemas.openxmlformats.org/drawingml/2006/main">
  <xdr:twoCellAnchor>
    <xdr:from>
      <xdr:col>1</xdr:col>
      <xdr:colOff>0</xdr:colOff>
      <xdr:row>4</xdr:row>
      <xdr:rowOff>95250</xdr:rowOff>
    </xdr:from>
    <xdr:to>
      <xdr:col>7</xdr:col>
      <xdr:colOff>0</xdr:colOff>
      <xdr:row>4</xdr:row>
      <xdr:rowOff>209550</xdr:rowOff>
    </xdr:to>
    <xdr:sp macro="" textlink="">
      <xdr:nvSpPr>
        <xdr:cNvPr id="3" name="2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4" name="3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6" name="5 Rectángulo">
          <a:extLst/>
        </xdr:cNvPr>
        <xdr:cNvSpPr/>
      </xdr:nvSpPr>
      <xdr:spPr>
        <a:xfrm>
          <a:off x="762000" y="1114425"/>
          <a:ext cx="114300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7" name="6 Rectángulo">
          <a:extLst/>
        </xdr:cNvPr>
        <xdr:cNvSpPr/>
      </xdr:nvSpPr>
      <xdr:spPr>
        <a:xfrm>
          <a:off x="762000" y="1114425"/>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114425"/>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68968" name="8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5.xml><?xml version="1.0" encoding="utf-8"?>
<xdr:wsDr xmlns:xdr="http://schemas.openxmlformats.org/drawingml/2006/spreadsheetDrawing" xmlns:a="http://schemas.openxmlformats.org/drawingml/2006/main">
  <xdr:twoCellAnchor>
    <xdr:from>
      <xdr:col>1</xdr:col>
      <xdr:colOff>0</xdr:colOff>
      <xdr:row>4</xdr:row>
      <xdr:rowOff>95250</xdr:rowOff>
    </xdr:from>
    <xdr:to>
      <xdr:col>7</xdr:col>
      <xdr:colOff>0</xdr:colOff>
      <xdr:row>4</xdr:row>
      <xdr:rowOff>209550</xdr:rowOff>
    </xdr:to>
    <xdr:sp macro="" textlink="">
      <xdr:nvSpPr>
        <xdr:cNvPr id="3" name="2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6" name="5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7" name="6 Rectángulo">
          <a:extLst/>
        </xdr:cNvPr>
        <xdr:cNvSpPr/>
      </xdr:nvSpPr>
      <xdr:spPr>
        <a:xfrm>
          <a:off x="762000" y="1085850"/>
          <a:ext cx="114300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085850"/>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9" name="8 Rectángulo">
          <a:extLst/>
        </xdr:cNvPr>
        <xdr:cNvSpPr/>
      </xdr:nvSpPr>
      <xdr:spPr>
        <a:xfrm>
          <a:off x="762000" y="1085850"/>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72039" name="9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6.xml><?xml version="1.0" encoding="utf-8"?>
<xdr:wsDr xmlns:xdr="http://schemas.openxmlformats.org/drawingml/2006/spreadsheetDrawing" xmlns:a="http://schemas.openxmlformats.org/drawingml/2006/main">
  <xdr:twoCellAnchor>
    <xdr:from>
      <xdr:col>1</xdr:col>
      <xdr:colOff>0</xdr:colOff>
      <xdr:row>4</xdr:row>
      <xdr:rowOff>95250</xdr:rowOff>
    </xdr:from>
    <xdr:to>
      <xdr:col>7</xdr:col>
      <xdr:colOff>0</xdr:colOff>
      <xdr:row>4</xdr:row>
      <xdr:rowOff>209550</xdr:rowOff>
    </xdr:to>
    <xdr:sp macro="" textlink="">
      <xdr:nvSpPr>
        <xdr:cNvPr id="3" name="2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6" name="5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7" name="6 Rectángulo">
          <a:extLst/>
        </xdr:cNvPr>
        <xdr:cNvSpPr/>
      </xdr:nvSpPr>
      <xdr:spPr>
        <a:xfrm>
          <a:off x="762000" y="1085850"/>
          <a:ext cx="114300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085850"/>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9" name="8 Rectángulo">
          <a:extLst/>
        </xdr:cNvPr>
        <xdr:cNvSpPr/>
      </xdr:nvSpPr>
      <xdr:spPr>
        <a:xfrm>
          <a:off x="762000" y="1085850"/>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73063" name="10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7.xml><?xml version="1.0" encoding="utf-8"?>
<xdr:wsDr xmlns:xdr="http://schemas.openxmlformats.org/drawingml/2006/spreadsheetDrawing" xmlns:a="http://schemas.openxmlformats.org/drawingml/2006/main">
  <xdr:twoCellAnchor>
    <xdr:from>
      <xdr:col>1</xdr:col>
      <xdr:colOff>0</xdr:colOff>
      <xdr:row>4</xdr:row>
      <xdr:rowOff>95250</xdr:rowOff>
    </xdr:from>
    <xdr:to>
      <xdr:col>7</xdr:col>
      <xdr:colOff>0</xdr:colOff>
      <xdr:row>4</xdr:row>
      <xdr:rowOff>209550</xdr:rowOff>
    </xdr:to>
    <xdr:sp macro="" textlink="">
      <xdr:nvSpPr>
        <xdr:cNvPr id="3" name="2 Rectángulo">
          <a:extLst/>
        </xdr:cNvPr>
        <xdr:cNvSpPr/>
      </xdr:nvSpPr>
      <xdr:spPr>
        <a:xfrm>
          <a:off x="762000" y="1200150"/>
          <a:ext cx="103441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4" name="3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51339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7</xdr:col>
      <xdr:colOff>0</xdr:colOff>
      <xdr:row>0</xdr:row>
      <xdr:rowOff>209550</xdr:rowOff>
    </xdr:to>
    <xdr:sp macro="" textlink="">
      <xdr:nvSpPr>
        <xdr:cNvPr id="7" name="6 Rectángulo">
          <a:extLst/>
        </xdr:cNvPr>
        <xdr:cNvSpPr/>
      </xdr:nvSpPr>
      <xdr:spPr>
        <a:xfrm>
          <a:off x="762000" y="1085850"/>
          <a:ext cx="114300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8" name="7 Rectángulo">
          <a:extLst/>
        </xdr:cNvPr>
        <xdr:cNvSpPr/>
      </xdr:nvSpPr>
      <xdr:spPr>
        <a:xfrm>
          <a:off x="762000" y="1085850"/>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9" name="8 Rectángulo">
          <a:extLst/>
        </xdr:cNvPr>
        <xdr:cNvSpPr/>
      </xdr:nvSpPr>
      <xdr:spPr>
        <a:xfrm>
          <a:off x="762000" y="1085850"/>
          <a:ext cx="62198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74087" name="9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8.xml><?xml version="1.0" encoding="utf-8"?>
<xdr:wsDr xmlns:xdr="http://schemas.openxmlformats.org/drawingml/2006/spreadsheetDrawing" xmlns:a="http://schemas.openxmlformats.org/drawingml/2006/main">
  <xdr:twoCellAnchor>
    <xdr:from>
      <xdr:col>0</xdr:col>
      <xdr:colOff>761999</xdr:colOff>
      <xdr:row>4</xdr:row>
      <xdr:rowOff>95250</xdr:rowOff>
    </xdr:from>
    <xdr:to>
      <xdr:col>12</xdr:col>
      <xdr:colOff>0</xdr:colOff>
      <xdr:row>4</xdr:row>
      <xdr:rowOff>209550</xdr:rowOff>
    </xdr:to>
    <xdr:sp macro="" textlink="">
      <xdr:nvSpPr>
        <xdr:cNvPr id="3" name="2 Rectángulo">
          <a:extLst/>
        </xdr:cNvPr>
        <xdr:cNvSpPr/>
      </xdr:nvSpPr>
      <xdr:spPr>
        <a:xfrm>
          <a:off x="761999" y="1200150"/>
          <a:ext cx="16468726"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0</xdr:col>
      <xdr:colOff>761999</xdr:colOff>
      <xdr:row>0</xdr:row>
      <xdr:rowOff>95250</xdr:rowOff>
    </xdr:from>
    <xdr:to>
      <xdr:col>12</xdr:col>
      <xdr:colOff>0</xdr:colOff>
      <xdr:row>0</xdr:row>
      <xdr:rowOff>209550</xdr:rowOff>
    </xdr:to>
    <xdr:sp macro="" textlink="">
      <xdr:nvSpPr>
        <xdr:cNvPr id="4" name="3 Rectángulo">
          <a:extLst/>
        </xdr:cNvPr>
        <xdr:cNvSpPr/>
      </xdr:nvSpPr>
      <xdr:spPr>
        <a:xfrm>
          <a:off x="761999" y="1114425"/>
          <a:ext cx="16468726"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75107" name="4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9.xml><?xml version="1.0" encoding="utf-8"?>
<xdr:wsDr xmlns:xdr="http://schemas.openxmlformats.org/drawingml/2006/spreadsheetDrawing" xmlns:a="http://schemas.openxmlformats.org/drawingml/2006/main">
  <xdr:twoCellAnchor>
    <xdr:from>
      <xdr:col>0</xdr:col>
      <xdr:colOff>761999</xdr:colOff>
      <xdr:row>4</xdr:row>
      <xdr:rowOff>95250</xdr:rowOff>
    </xdr:from>
    <xdr:to>
      <xdr:col>28</xdr:col>
      <xdr:colOff>0</xdr:colOff>
      <xdr:row>4</xdr:row>
      <xdr:rowOff>209550</xdr:rowOff>
    </xdr:to>
    <xdr:sp macro="" textlink="">
      <xdr:nvSpPr>
        <xdr:cNvPr id="2" name="2 Rectángulo">
          <a:extLst/>
        </xdr:cNvPr>
        <xdr:cNvSpPr/>
      </xdr:nvSpPr>
      <xdr:spPr>
        <a:xfrm>
          <a:off x="761999" y="1171575"/>
          <a:ext cx="39795451" cy="9525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0</xdr:col>
      <xdr:colOff>761999</xdr:colOff>
      <xdr:row>0</xdr:row>
      <xdr:rowOff>95250</xdr:rowOff>
    </xdr:from>
    <xdr:to>
      <xdr:col>28</xdr:col>
      <xdr:colOff>0</xdr:colOff>
      <xdr:row>0</xdr:row>
      <xdr:rowOff>209550</xdr:rowOff>
    </xdr:to>
    <xdr:sp macro="" textlink="">
      <xdr:nvSpPr>
        <xdr:cNvPr id="3" name="3 Rectángulo">
          <a:extLst/>
        </xdr:cNvPr>
        <xdr:cNvSpPr/>
      </xdr:nvSpPr>
      <xdr:spPr>
        <a:xfrm>
          <a:off x="761999" y="95250"/>
          <a:ext cx="39795451" cy="9525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76131" name="4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90500"/>
          <a:ext cx="22479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761999</xdr:colOff>
      <xdr:row>4</xdr:row>
      <xdr:rowOff>95250</xdr:rowOff>
    </xdr:from>
    <xdr:to>
      <xdr:col>30</xdr:col>
      <xdr:colOff>0</xdr:colOff>
      <xdr:row>4</xdr:row>
      <xdr:rowOff>209550</xdr:rowOff>
    </xdr:to>
    <xdr:sp macro="" textlink="">
      <xdr:nvSpPr>
        <xdr:cNvPr id="5" name="2 Rectángulo">
          <a:extLst/>
        </xdr:cNvPr>
        <xdr:cNvSpPr/>
      </xdr:nvSpPr>
      <xdr:spPr>
        <a:xfrm>
          <a:off x="761999" y="1171575"/>
          <a:ext cx="41976676" cy="9525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0</xdr:col>
      <xdr:colOff>761999</xdr:colOff>
      <xdr:row>0</xdr:row>
      <xdr:rowOff>95250</xdr:rowOff>
    </xdr:from>
    <xdr:to>
      <xdr:col>30</xdr:col>
      <xdr:colOff>0</xdr:colOff>
      <xdr:row>0</xdr:row>
      <xdr:rowOff>209550</xdr:rowOff>
    </xdr:to>
    <xdr:sp macro="" textlink="">
      <xdr:nvSpPr>
        <xdr:cNvPr id="6" name="3 Rectángulo">
          <a:extLst/>
        </xdr:cNvPr>
        <xdr:cNvSpPr/>
      </xdr:nvSpPr>
      <xdr:spPr>
        <a:xfrm>
          <a:off x="761999" y="95250"/>
          <a:ext cx="41976676" cy="9525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0</xdr:col>
      <xdr:colOff>761999</xdr:colOff>
      <xdr:row>4</xdr:row>
      <xdr:rowOff>95250</xdr:rowOff>
    </xdr:from>
    <xdr:to>
      <xdr:col>29</xdr:col>
      <xdr:colOff>0</xdr:colOff>
      <xdr:row>4</xdr:row>
      <xdr:rowOff>209550</xdr:rowOff>
    </xdr:to>
    <xdr:sp macro="" textlink="">
      <xdr:nvSpPr>
        <xdr:cNvPr id="7" name="2 Rectángulo">
          <a:extLst/>
        </xdr:cNvPr>
        <xdr:cNvSpPr/>
      </xdr:nvSpPr>
      <xdr:spPr>
        <a:xfrm>
          <a:off x="761999" y="1171575"/>
          <a:ext cx="41148001" cy="9525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0</xdr:col>
      <xdr:colOff>761999</xdr:colOff>
      <xdr:row>0</xdr:row>
      <xdr:rowOff>95250</xdr:rowOff>
    </xdr:from>
    <xdr:to>
      <xdr:col>29</xdr:col>
      <xdr:colOff>0</xdr:colOff>
      <xdr:row>0</xdr:row>
      <xdr:rowOff>209550</xdr:rowOff>
    </xdr:to>
    <xdr:sp macro="" textlink="">
      <xdr:nvSpPr>
        <xdr:cNvPr id="8" name="3 Rectángulo">
          <a:extLst/>
        </xdr:cNvPr>
        <xdr:cNvSpPr/>
      </xdr:nvSpPr>
      <xdr:spPr>
        <a:xfrm>
          <a:off x="761999" y="95250"/>
          <a:ext cx="41148001" cy="9525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0</xdr:col>
      <xdr:colOff>761999</xdr:colOff>
      <xdr:row>4</xdr:row>
      <xdr:rowOff>95250</xdr:rowOff>
    </xdr:from>
    <xdr:to>
      <xdr:col>3</xdr:col>
      <xdr:colOff>11206</xdr:colOff>
      <xdr:row>4</xdr:row>
      <xdr:rowOff>224118</xdr:rowOff>
    </xdr:to>
    <xdr:sp macro="" textlink="">
      <xdr:nvSpPr>
        <xdr:cNvPr id="2" name="2 Rectángulo">
          <a:extLst/>
        </xdr:cNvPr>
        <xdr:cNvSpPr/>
      </xdr:nvSpPr>
      <xdr:spPr>
        <a:xfrm>
          <a:off x="761999" y="1215838"/>
          <a:ext cx="8281148" cy="128868"/>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0</xdr:col>
      <xdr:colOff>761999</xdr:colOff>
      <xdr:row>0</xdr:row>
      <xdr:rowOff>95250</xdr:rowOff>
    </xdr:from>
    <xdr:to>
      <xdr:col>2</xdr:col>
      <xdr:colOff>3776383</xdr:colOff>
      <xdr:row>0</xdr:row>
      <xdr:rowOff>212912</xdr:rowOff>
    </xdr:to>
    <xdr:sp macro="" textlink="">
      <xdr:nvSpPr>
        <xdr:cNvPr id="3" name="3 Rectángulo">
          <a:extLst/>
        </xdr:cNvPr>
        <xdr:cNvSpPr/>
      </xdr:nvSpPr>
      <xdr:spPr>
        <a:xfrm>
          <a:off x="761999" y="95250"/>
          <a:ext cx="8225119" cy="117662"/>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77155" name="5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1.xml><?xml version="1.0" encoding="utf-8"?>
<xdr:wsDr xmlns:xdr="http://schemas.openxmlformats.org/drawingml/2006/spreadsheetDrawing" xmlns:a="http://schemas.openxmlformats.org/drawingml/2006/main">
  <xdr:twoCellAnchor>
    <xdr:from>
      <xdr:col>0</xdr:col>
      <xdr:colOff>761999</xdr:colOff>
      <xdr:row>4</xdr:row>
      <xdr:rowOff>95250</xdr:rowOff>
    </xdr:from>
    <xdr:to>
      <xdr:col>11</xdr:col>
      <xdr:colOff>1305621</xdr:colOff>
      <xdr:row>4</xdr:row>
      <xdr:rowOff>209550</xdr:rowOff>
    </xdr:to>
    <xdr:sp macro="" textlink="">
      <xdr:nvSpPr>
        <xdr:cNvPr id="3" name="2 Rectángulo">
          <a:extLst/>
        </xdr:cNvPr>
        <xdr:cNvSpPr/>
      </xdr:nvSpPr>
      <xdr:spPr>
        <a:xfrm>
          <a:off x="761999" y="1200150"/>
          <a:ext cx="15488347"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0</xdr:col>
      <xdr:colOff>761999</xdr:colOff>
      <xdr:row>0</xdr:row>
      <xdr:rowOff>95250</xdr:rowOff>
    </xdr:from>
    <xdr:to>
      <xdr:col>11</xdr:col>
      <xdr:colOff>1305621</xdr:colOff>
      <xdr:row>0</xdr:row>
      <xdr:rowOff>209550</xdr:rowOff>
    </xdr:to>
    <xdr:sp macro="" textlink="">
      <xdr:nvSpPr>
        <xdr:cNvPr id="4" name="3 Rectángulo">
          <a:extLst/>
        </xdr:cNvPr>
        <xdr:cNvSpPr/>
      </xdr:nvSpPr>
      <xdr:spPr>
        <a:xfrm>
          <a:off x="761999" y="1114425"/>
          <a:ext cx="15488347"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78179" name="4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2.xml><?xml version="1.0" encoding="utf-8"?>
<xdr:wsDr xmlns:xdr="http://schemas.openxmlformats.org/drawingml/2006/spreadsheetDrawing" xmlns:a="http://schemas.openxmlformats.org/drawingml/2006/main">
  <xdr:twoCellAnchor>
    <xdr:from>
      <xdr:col>1</xdr:col>
      <xdr:colOff>0</xdr:colOff>
      <xdr:row>4</xdr:row>
      <xdr:rowOff>95250</xdr:rowOff>
    </xdr:from>
    <xdr:to>
      <xdr:col>12</xdr:col>
      <xdr:colOff>0</xdr:colOff>
      <xdr:row>4</xdr:row>
      <xdr:rowOff>209550</xdr:rowOff>
    </xdr:to>
    <xdr:sp macro="" textlink="">
      <xdr:nvSpPr>
        <xdr:cNvPr id="3" name="2 Rectángulo">
          <a:extLst/>
        </xdr:cNvPr>
        <xdr:cNvSpPr/>
      </xdr:nvSpPr>
      <xdr:spPr>
        <a:xfrm>
          <a:off x="762000" y="1200150"/>
          <a:ext cx="155829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12</xdr:col>
      <xdr:colOff>0</xdr:colOff>
      <xdr:row>0</xdr:row>
      <xdr:rowOff>209550</xdr:rowOff>
    </xdr:to>
    <xdr:sp macro="" textlink="">
      <xdr:nvSpPr>
        <xdr:cNvPr id="4" name="3 Rectángulo">
          <a:extLst/>
        </xdr:cNvPr>
        <xdr:cNvSpPr/>
      </xdr:nvSpPr>
      <xdr:spPr>
        <a:xfrm>
          <a:off x="762000" y="1114425"/>
          <a:ext cx="1558290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79203" name="4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3.xml><?xml version="1.0" encoding="utf-8"?>
<xdr:wsDr xmlns:xdr="http://schemas.openxmlformats.org/drawingml/2006/spreadsheetDrawing" xmlns:a="http://schemas.openxmlformats.org/drawingml/2006/main">
  <xdr:twoCellAnchor>
    <xdr:from>
      <xdr:col>0</xdr:col>
      <xdr:colOff>761999</xdr:colOff>
      <xdr:row>4</xdr:row>
      <xdr:rowOff>95250</xdr:rowOff>
    </xdr:from>
    <xdr:to>
      <xdr:col>12</xdr:col>
      <xdr:colOff>0</xdr:colOff>
      <xdr:row>4</xdr:row>
      <xdr:rowOff>209550</xdr:rowOff>
    </xdr:to>
    <xdr:sp macro="" textlink="">
      <xdr:nvSpPr>
        <xdr:cNvPr id="3" name="2 Rectángulo">
          <a:extLst/>
        </xdr:cNvPr>
        <xdr:cNvSpPr/>
      </xdr:nvSpPr>
      <xdr:spPr>
        <a:xfrm>
          <a:off x="761999" y="1200150"/>
          <a:ext cx="16944976"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0</xdr:col>
      <xdr:colOff>761999</xdr:colOff>
      <xdr:row>0</xdr:row>
      <xdr:rowOff>95250</xdr:rowOff>
    </xdr:from>
    <xdr:to>
      <xdr:col>12</xdr:col>
      <xdr:colOff>0</xdr:colOff>
      <xdr:row>0</xdr:row>
      <xdr:rowOff>209550</xdr:rowOff>
    </xdr:to>
    <xdr:sp macro="" textlink="">
      <xdr:nvSpPr>
        <xdr:cNvPr id="4" name="3 Rectángulo">
          <a:extLst/>
        </xdr:cNvPr>
        <xdr:cNvSpPr/>
      </xdr:nvSpPr>
      <xdr:spPr>
        <a:xfrm>
          <a:off x="761999" y="1114425"/>
          <a:ext cx="16944976"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80227" name="4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4.xml><?xml version="1.0" encoding="utf-8"?>
<xdr:wsDr xmlns:xdr="http://schemas.openxmlformats.org/drawingml/2006/spreadsheetDrawing" xmlns:a="http://schemas.openxmlformats.org/drawingml/2006/main">
  <xdr:twoCellAnchor>
    <xdr:from>
      <xdr:col>1</xdr:col>
      <xdr:colOff>0</xdr:colOff>
      <xdr:row>4</xdr:row>
      <xdr:rowOff>95250</xdr:rowOff>
    </xdr:from>
    <xdr:to>
      <xdr:col>11</xdr:col>
      <xdr:colOff>1305621</xdr:colOff>
      <xdr:row>4</xdr:row>
      <xdr:rowOff>209550</xdr:rowOff>
    </xdr:to>
    <xdr:sp macro="" textlink="">
      <xdr:nvSpPr>
        <xdr:cNvPr id="3" name="2 Rectángulo">
          <a:extLst/>
        </xdr:cNvPr>
        <xdr:cNvSpPr/>
      </xdr:nvSpPr>
      <xdr:spPr>
        <a:xfrm>
          <a:off x="762000" y="1200150"/>
          <a:ext cx="16450371"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11</xdr:col>
      <xdr:colOff>1305621</xdr:colOff>
      <xdr:row>0</xdr:row>
      <xdr:rowOff>209550</xdr:rowOff>
    </xdr:to>
    <xdr:sp macro="" textlink="">
      <xdr:nvSpPr>
        <xdr:cNvPr id="4" name="3 Rectángulo">
          <a:extLst/>
        </xdr:cNvPr>
        <xdr:cNvSpPr/>
      </xdr:nvSpPr>
      <xdr:spPr>
        <a:xfrm>
          <a:off x="762000" y="1114425"/>
          <a:ext cx="16450371"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81251" name="4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5.xml><?xml version="1.0" encoding="utf-8"?>
<xdr:wsDr xmlns:xdr="http://schemas.openxmlformats.org/drawingml/2006/spreadsheetDrawing" xmlns:a="http://schemas.openxmlformats.org/drawingml/2006/main">
  <xdr:twoCellAnchor>
    <xdr:from>
      <xdr:col>1</xdr:col>
      <xdr:colOff>0</xdr:colOff>
      <xdr:row>4</xdr:row>
      <xdr:rowOff>95250</xdr:rowOff>
    </xdr:from>
    <xdr:to>
      <xdr:col>11</xdr:col>
      <xdr:colOff>1305622</xdr:colOff>
      <xdr:row>4</xdr:row>
      <xdr:rowOff>209550</xdr:rowOff>
    </xdr:to>
    <xdr:sp macro="" textlink="">
      <xdr:nvSpPr>
        <xdr:cNvPr id="3" name="2 Rectángulo">
          <a:extLst/>
        </xdr:cNvPr>
        <xdr:cNvSpPr/>
      </xdr:nvSpPr>
      <xdr:spPr>
        <a:xfrm>
          <a:off x="762000" y="1200150"/>
          <a:ext cx="16355122"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11</xdr:col>
      <xdr:colOff>1305622</xdr:colOff>
      <xdr:row>0</xdr:row>
      <xdr:rowOff>209550</xdr:rowOff>
    </xdr:to>
    <xdr:sp macro="" textlink="">
      <xdr:nvSpPr>
        <xdr:cNvPr id="4" name="3 Rectángulo">
          <a:extLst/>
        </xdr:cNvPr>
        <xdr:cNvSpPr/>
      </xdr:nvSpPr>
      <xdr:spPr>
        <a:xfrm>
          <a:off x="762000" y="1114425"/>
          <a:ext cx="16355122"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82275" name="4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6.xml><?xml version="1.0" encoding="utf-8"?>
<xdr:wsDr xmlns:xdr="http://schemas.openxmlformats.org/drawingml/2006/spreadsheetDrawing" xmlns:a="http://schemas.openxmlformats.org/drawingml/2006/main">
  <xdr:twoCellAnchor>
    <xdr:from>
      <xdr:col>1</xdr:col>
      <xdr:colOff>0</xdr:colOff>
      <xdr:row>4</xdr:row>
      <xdr:rowOff>95250</xdr:rowOff>
    </xdr:from>
    <xdr:to>
      <xdr:col>12</xdr:col>
      <xdr:colOff>0</xdr:colOff>
      <xdr:row>4</xdr:row>
      <xdr:rowOff>209550</xdr:rowOff>
    </xdr:to>
    <xdr:sp macro="" textlink="">
      <xdr:nvSpPr>
        <xdr:cNvPr id="3" name="2 Rectángulo">
          <a:extLst/>
        </xdr:cNvPr>
        <xdr:cNvSpPr/>
      </xdr:nvSpPr>
      <xdr:spPr>
        <a:xfrm>
          <a:off x="762000" y="1200150"/>
          <a:ext cx="166973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12</xdr:col>
      <xdr:colOff>0</xdr:colOff>
      <xdr:row>0</xdr:row>
      <xdr:rowOff>209550</xdr:rowOff>
    </xdr:to>
    <xdr:sp macro="" textlink="">
      <xdr:nvSpPr>
        <xdr:cNvPr id="4" name="3 Rectángulo">
          <a:extLst/>
        </xdr:cNvPr>
        <xdr:cNvSpPr/>
      </xdr:nvSpPr>
      <xdr:spPr>
        <a:xfrm>
          <a:off x="762000" y="1085850"/>
          <a:ext cx="1669732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83299" name="4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7.xml><?xml version="1.0" encoding="utf-8"?>
<xdr:wsDr xmlns:xdr="http://schemas.openxmlformats.org/drawingml/2006/spreadsheetDrawing" xmlns:a="http://schemas.openxmlformats.org/drawingml/2006/main">
  <xdr:twoCellAnchor>
    <xdr:from>
      <xdr:col>1</xdr:col>
      <xdr:colOff>0</xdr:colOff>
      <xdr:row>4</xdr:row>
      <xdr:rowOff>95250</xdr:rowOff>
    </xdr:from>
    <xdr:to>
      <xdr:col>9</xdr:col>
      <xdr:colOff>0</xdr:colOff>
      <xdr:row>4</xdr:row>
      <xdr:rowOff>209550</xdr:rowOff>
    </xdr:to>
    <xdr:sp macro="" textlink="">
      <xdr:nvSpPr>
        <xdr:cNvPr id="3" name="2 Rectángulo">
          <a:extLst/>
        </xdr:cNvPr>
        <xdr:cNvSpPr/>
      </xdr:nvSpPr>
      <xdr:spPr>
        <a:xfrm>
          <a:off x="762000" y="1200150"/>
          <a:ext cx="116490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9</xdr:col>
      <xdr:colOff>0</xdr:colOff>
      <xdr:row>0</xdr:row>
      <xdr:rowOff>209550</xdr:rowOff>
    </xdr:to>
    <xdr:sp macro="" textlink="">
      <xdr:nvSpPr>
        <xdr:cNvPr id="4" name="3 Rectángulo">
          <a:extLst/>
        </xdr:cNvPr>
        <xdr:cNvSpPr/>
      </xdr:nvSpPr>
      <xdr:spPr>
        <a:xfrm>
          <a:off x="762000" y="1114425"/>
          <a:ext cx="11649075"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84323" name="4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8.xml><?xml version="1.0" encoding="utf-8"?>
<xdr:wsDr xmlns:xdr="http://schemas.openxmlformats.org/drawingml/2006/spreadsheetDrawing" xmlns:a="http://schemas.openxmlformats.org/drawingml/2006/main">
  <xdr:twoCellAnchor>
    <xdr:from>
      <xdr:col>0</xdr:col>
      <xdr:colOff>761999</xdr:colOff>
      <xdr:row>4</xdr:row>
      <xdr:rowOff>95250</xdr:rowOff>
    </xdr:from>
    <xdr:to>
      <xdr:col>10</xdr:col>
      <xdr:colOff>4646</xdr:colOff>
      <xdr:row>4</xdr:row>
      <xdr:rowOff>209550</xdr:rowOff>
    </xdr:to>
    <xdr:sp macro="" textlink="">
      <xdr:nvSpPr>
        <xdr:cNvPr id="3" name="2 Rectángulo">
          <a:extLst/>
        </xdr:cNvPr>
        <xdr:cNvSpPr/>
      </xdr:nvSpPr>
      <xdr:spPr>
        <a:xfrm>
          <a:off x="761999" y="1200150"/>
          <a:ext cx="14263572"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0</xdr:col>
      <xdr:colOff>761999</xdr:colOff>
      <xdr:row>0</xdr:row>
      <xdr:rowOff>95250</xdr:rowOff>
    </xdr:from>
    <xdr:to>
      <xdr:col>10</xdr:col>
      <xdr:colOff>4646</xdr:colOff>
      <xdr:row>0</xdr:row>
      <xdr:rowOff>209550</xdr:rowOff>
    </xdr:to>
    <xdr:sp macro="" textlink="">
      <xdr:nvSpPr>
        <xdr:cNvPr id="4" name="3 Rectángulo">
          <a:extLst/>
        </xdr:cNvPr>
        <xdr:cNvSpPr/>
      </xdr:nvSpPr>
      <xdr:spPr>
        <a:xfrm>
          <a:off x="761999" y="1066800"/>
          <a:ext cx="14263572"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85347" name="4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9.xml><?xml version="1.0" encoding="utf-8"?>
<xdr:wsDr xmlns:xdr="http://schemas.openxmlformats.org/drawingml/2006/spreadsheetDrawing" xmlns:a="http://schemas.openxmlformats.org/drawingml/2006/main">
  <xdr:twoCellAnchor>
    <xdr:from>
      <xdr:col>0</xdr:col>
      <xdr:colOff>761999</xdr:colOff>
      <xdr:row>4</xdr:row>
      <xdr:rowOff>95250</xdr:rowOff>
    </xdr:from>
    <xdr:to>
      <xdr:col>5</xdr:col>
      <xdr:colOff>4645</xdr:colOff>
      <xdr:row>4</xdr:row>
      <xdr:rowOff>209550</xdr:rowOff>
    </xdr:to>
    <xdr:sp macro="" textlink="">
      <xdr:nvSpPr>
        <xdr:cNvPr id="3" name="2 Rectángulo">
          <a:extLst/>
        </xdr:cNvPr>
        <xdr:cNvSpPr/>
      </xdr:nvSpPr>
      <xdr:spPr>
        <a:xfrm>
          <a:off x="761999" y="1200150"/>
          <a:ext cx="8996246"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0</xdr:col>
      <xdr:colOff>761999</xdr:colOff>
      <xdr:row>0</xdr:row>
      <xdr:rowOff>95250</xdr:rowOff>
    </xdr:from>
    <xdr:to>
      <xdr:col>5</xdr:col>
      <xdr:colOff>4645</xdr:colOff>
      <xdr:row>0</xdr:row>
      <xdr:rowOff>209550</xdr:rowOff>
    </xdr:to>
    <xdr:sp macro="" textlink="">
      <xdr:nvSpPr>
        <xdr:cNvPr id="4" name="3 Rectángulo">
          <a:extLst/>
        </xdr:cNvPr>
        <xdr:cNvSpPr/>
      </xdr:nvSpPr>
      <xdr:spPr>
        <a:xfrm>
          <a:off x="761999" y="1066800"/>
          <a:ext cx="8996246"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86371" name="4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171450</xdr:colOff>
      <xdr:row>5</xdr:row>
      <xdr:rowOff>0</xdr:rowOff>
    </xdr:from>
    <xdr:to>
      <xdr:col>1</xdr:col>
      <xdr:colOff>609600</xdr:colOff>
      <xdr:row>6</xdr:row>
      <xdr:rowOff>123825</xdr:rowOff>
    </xdr:to>
    <xdr:sp macro="" textlink="">
      <xdr:nvSpPr>
        <xdr:cNvPr id="187393" name="CustomShape 1"/>
        <xdr:cNvSpPr>
          <a:spLocks noChangeArrowheads="1"/>
        </xdr:cNvSpPr>
      </xdr:nvSpPr>
      <xdr:spPr bwMode="auto">
        <a:xfrm>
          <a:off x="933450" y="2305050"/>
          <a:ext cx="43815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xdr:row>
      <xdr:rowOff>95250</xdr:rowOff>
    </xdr:from>
    <xdr:to>
      <xdr:col>3</xdr:col>
      <xdr:colOff>9525</xdr:colOff>
      <xdr:row>4</xdr:row>
      <xdr:rowOff>209550</xdr:rowOff>
    </xdr:to>
    <xdr:sp macro="" textlink="">
      <xdr:nvSpPr>
        <xdr:cNvPr id="5" name="4 Rectángulo">
          <a:extLst/>
        </xdr:cNvPr>
        <xdr:cNvSpPr/>
      </xdr:nvSpPr>
      <xdr:spPr>
        <a:xfrm>
          <a:off x="762000" y="1200150"/>
          <a:ext cx="89725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xdr:from>
      <xdr:col>1</xdr:col>
      <xdr:colOff>0</xdr:colOff>
      <xdr:row>0</xdr:row>
      <xdr:rowOff>95250</xdr:rowOff>
    </xdr:from>
    <xdr:to>
      <xdr:col>3</xdr:col>
      <xdr:colOff>9525</xdr:colOff>
      <xdr:row>0</xdr:row>
      <xdr:rowOff>209550</xdr:rowOff>
    </xdr:to>
    <xdr:sp macro="" textlink="">
      <xdr:nvSpPr>
        <xdr:cNvPr id="6" name="5 Rectángulo">
          <a:extLst/>
        </xdr:cNvPr>
        <xdr:cNvSpPr/>
      </xdr:nvSpPr>
      <xdr:spPr>
        <a:xfrm>
          <a:off x="762000" y="1114425"/>
          <a:ext cx="8972550" cy="114300"/>
        </a:xfrm>
        <a:prstGeom prst="rect">
          <a:avLst/>
        </a:prstGeom>
        <a:solidFill>
          <a:srgbClr val="FF992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ES" sz="1100"/>
        </a:p>
      </xdr:txBody>
    </xdr:sp>
    <xdr:clientData/>
  </xdr:twoCellAnchor>
  <xdr:twoCellAnchor editAs="absolute">
    <xdr:from>
      <xdr:col>1</xdr:col>
      <xdr:colOff>0</xdr:colOff>
      <xdr:row>1</xdr:row>
      <xdr:rowOff>0</xdr:rowOff>
    </xdr:from>
    <xdr:to>
      <xdr:col>1</xdr:col>
      <xdr:colOff>2247900</xdr:colOff>
      <xdr:row>3</xdr:row>
      <xdr:rowOff>171450</xdr:rowOff>
    </xdr:to>
    <xdr:pic>
      <xdr:nvPicPr>
        <xdr:cNvPr id="187396" name="6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276225"/>
          <a:ext cx="22479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1</xdr:row>
          <xdr:rowOff>104775</xdr:rowOff>
        </xdr:from>
        <xdr:to>
          <xdr:col>3</xdr:col>
          <xdr:colOff>619125</xdr:colOff>
          <xdr:row>3</xdr:row>
          <xdr:rowOff>104775</xdr:rowOff>
        </xdr:to>
        <xdr:sp macro="" textlink="">
          <xdr:nvSpPr>
            <xdr:cNvPr id="2049" name="Button 1" hidden="1">
              <a:extLst>
                <a:ext uri="{63B3BB69-23CF-44E3-9099-C40C66FF867C}">
                  <a14:compatExt spid="_x0000_s204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0" i="0" u="none" strike="noStrike" baseline="0">
                  <a:solidFill>
                    <a:srgbClr val="000000"/>
                  </a:solidFill>
                  <a:latin typeface="Calibri"/>
                  <a:cs typeface="Calibri"/>
                </a:rPr>
                <a:t>(1) Run preprocessor and WAIT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1</xdr:row>
          <xdr:rowOff>85725</xdr:rowOff>
        </xdr:from>
        <xdr:to>
          <xdr:col>11</xdr:col>
          <xdr:colOff>19050</xdr:colOff>
          <xdr:row>3</xdr:row>
          <xdr:rowOff>85725</xdr:rowOff>
        </xdr:to>
        <xdr:sp macro="" textlink="">
          <xdr:nvSpPr>
            <xdr:cNvPr id="2050" name="Button 2" hidden="1">
              <a:extLst>
                <a:ext uri="{63B3BB69-23CF-44E3-9099-C40C66FF867C}">
                  <a14:compatExt spid="_x0000_s205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0" i="0" u="none" strike="noStrike" baseline="0">
                  <a:solidFill>
                    <a:srgbClr val="000000"/>
                  </a:solidFill>
                  <a:latin typeface="Calibri"/>
                  <a:cs typeface="Calibri"/>
                </a:rPr>
                <a:t>(2) Create XBRL instance</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os/Dropbox/Carolina%20Ch&#225;vez%20-%20Javi%20Mora/SSPD/Taxonom&#237;a%20G1/doc/Taxonom&#237;a%20Grupo%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105000"/>
      <sheetName val="110000"/>
      <sheetName val="210000-con"/>
      <sheetName val="210000-ind"/>
      <sheetName val="310000-con"/>
      <sheetName val="310000-ind"/>
      <sheetName val="510000"/>
      <sheetName val="520000"/>
      <sheetName val="610000"/>
      <sheetName val="800100"/>
      <sheetName val="800200"/>
      <sheetName val="800300"/>
      <sheetName val="800400"/>
      <sheetName val="800500"/>
      <sheetName val="800600"/>
      <sheetName val="810000"/>
      <sheetName val="811000"/>
      <sheetName val="813000"/>
      <sheetName val="815000"/>
      <sheetName val="816000"/>
      <sheetName val="817000"/>
      <sheetName val="818000"/>
      <sheetName val="819100"/>
      <sheetName val="822100"/>
      <sheetName val="822200"/>
      <sheetName val="822390"/>
      <sheetName val="823000"/>
      <sheetName val="823180"/>
      <sheetName val="825100"/>
      <sheetName val="825480"/>
      <sheetName val="825700"/>
      <sheetName val="825900"/>
      <sheetName val="826380"/>
      <sheetName val="827570"/>
      <sheetName val="831110"/>
      <sheetName val="831400"/>
      <sheetName val="831710"/>
      <sheetName val="832410"/>
      <sheetName val="832600"/>
      <sheetName val="832800"/>
      <sheetName val="832900"/>
      <sheetName val="834120"/>
      <sheetName val="834480"/>
      <sheetName val="835110"/>
      <sheetName val="836200"/>
      <sheetName val="836500"/>
      <sheetName val="838000"/>
      <sheetName val="842000"/>
      <sheetName val="851100"/>
      <sheetName val="861000"/>
      <sheetName val="861200"/>
      <sheetName val="868200"/>
      <sheetName val="868500"/>
      <sheetName val="871100"/>
      <sheetName val="880000"/>
      <sheetName val="FC01"/>
      <sheetName val="FC 01 A"/>
      <sheetName val="FC 02"/>
      <sheetName val="FC03-1"/>
      <sheetName val="FC03-2"/>
      <sheetName val="FC03-3"/>
      <sheetName val="FC03-4"/>
      <sheetName val="FC03-5"/>
      <sheetName val="FC03-6"/>
      <sheetName val="FC04"/>
      <sheetName val="FC 05"/>
      <sheetName val="FC 06"/>
      <sheetName val="FC 0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2.xml"/><Relationship Id="rId1" Type="http://schemas.openxmlformats.org/officeDocument/2006/relationships/printerSettings" Target="../printerSettings/printerSettings9.bin"/><Relationship Id="rId4" Type="http://schemas.openxmlformats.org/officeDocument/2006/relationships/comments" Target="../comments3.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4.xml"/><Relationship Id="rId1" Type="http://schemas.openxmlformats.org/officeDocument/2006/relationships/printerSettings" Target="../printerSettings/printerSettings11.bin"/><Relationship Id="rId4" Type="http://schemas.openxmlformats.org/officeDocument/2006/relationships/comments" Target="../comments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17.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18.bin"/></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19.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0.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1.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22.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23.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24.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25.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4.xml"/><Relationship Id="rId1" Type="http://schemas.openxmlformats.org/officeDocument/2006/relationships/printerSettings" Target="../printerSettings/printerSettings26.bin"/><Relationship Id="rId4" Type="http://schemas.openxmlformats.org/officeDocument/2006/relationships/comments" Target="../comments5.xml"/></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27.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28.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29.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0.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31.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32.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33.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34.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35.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36.bin"/></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37.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38.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39.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40.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41.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53.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1.xml"/><Relationship Id="rId1" Type="http://schemas.openxmlformats.org/officeDocument/2006/relationships/printerSettings" Target="../printerSettings/printerSettings4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2:W61"/>
  <sheetViews>
    <sheetView tabSelected="1" zoomScaleNormal="100" workbookViewId="0">
      <selection activeCell="B6" sqref="B6:G6"/>
    </sheetView>
  </sheetViews>
  <sheetFormatPr baseColWidth="10" defaultRowHeight="15"/>
  <cols>
    <col min="1" max="1" width="13.33203125" style="15" customWidth="1"/>
    <col min="2" max="2" width="20.6640625" style="15" bestFit="1" customWidth="1"/>
    <col min="3" max="3" width="79.6640625" style="15" customWidth="1"/>
    <col min="4" max="4" width="14.33203125" style="16" bestFit="1" customWidth="1"/>
    <col min="5" max="5" width="10.83203125" style="16" customWidth="1"/>
    <col min="6" max="6" width="20.83203125" style="16" customWidth="1"/>
    <col min="7" max="7" width="55.83203125" style="16" customWidth="1"/>
    <col min="8" max="20" width="12" style="1"/>
    <col min="21" max="21" width="16.1640625" style="1" customWidth="1"/>
    <col min="22" max="16384" width="12" style="1"/>
  </cols>
  <sheetData>
    <row r="2" spans="1:23" ht="9.9499999999999993" customHeight="1">
      <c r="B2" s="404"/>
      <c r="C2" s="404"/>
      <c r="D2" s="405"/>
      <c r="E2" s="405"/>
      <c r="F2" s="405"/>
      <c r="G2" s="405"/>
    </row>
    <row r="3" spans="1:23" s="16" customFormat="1" ht="21.95" customHeight="1">
      <c r="A3" s="15"/>
      <c r="B3" s="739" t="s">
        <v>3707</v>
      </c>
      <c r="C3" s="739"/>
      <c r="D3" s="739"/>
      <c r="E3" s="739"/>
      <c r="F3" s="739"/>
      <c r="G3" s="739"/>
    </row>
    <row r="4" spans="1:23" s="16" customFormat="1" ht="21.95" customHeight="1">
      <c r="A4" s="15"/>
      <c r="B4" s="739"/>
      <c r="C4" s="739"/>
      <c r="D4" s="739"/>
      <c r="E4" s="739"/>
      <c r="F4" s="739"/>
      <c r="G4" s="739"/>
    </row>
    <row r="5" spans="1:23" s="16" customFormat="1" ht="21.95" customHeight="1" thickBot="1">
      <c r="A5" s="15"/>
      <c r="B5" s="739"/>
      <c r="C5" s="739"/>
      <c r="D5" s="739"/>
      <c r="E5" s="739"/>
      <c r="F5" s="739"/>
      <c r="G5" s="739"/>
    </row>
    <row r="6" spans="1:23" s="16" customFormat="1" ht="9.9499999999999993" customHeight="1" thickBot="1">
      <c r="A6" s="15"/>
      <c r="B6" s="747"/>
      <c r="C6" s="747"/>
      <c r="D6" s="747"/>
      <c r="E6" s="747"/>
      <c r="F6" s="747"/>
      <c r="G6" s="747"/>
      <c r="U6" s="477" t="s">
        <v>3254</v>
      </c>
    </row>
    <row r="7" spans="1:23" s="16" customFormat="1" ht="15" customHeight="1" thickBot="1">
      <c r="A7" s="15"/>
      <c r="B7" s="22"/>
      <c r="C7" s="409"/>
      <c r="D7" s="410"/>
      <c r="E7" s="411"/>
      <c r="F7" s="411"/>
      <c r="G7" s="411"/>
      <c r="T7" s="414"/>
      <c r="U7" s="412" t="s">
        <v>1692</v>
      </c>
      <c r="V7" s="414"/>
      <c r="W7" s="414"/>
    </row>
    <row r="8" spans="1:23" s="16" customFormat="1" ht="21.95" customHeight="1" thickBot="1">
      <c r="A8" s="414">
        <f>SimpleRegex(C8)</f>
        <v>0</v>
      </c>
      <c r="B8" s="22" t="s">
        <v>40</v>
      </c>
      <c r="C8" s="403" t="s">
        <v>1688</v>
      </c>
      <c r="D8" s="410"/>
      <c r="E8" s="748" t="s">
        <v>1689</v>
      </c>
      <c r="F8" s="749"/>
      <c r="G8" s="750"/>
      <c r="T8" s="414"/>
      <c r="U8" s="412" t="s">
        <v>1693</v>
      </c>
      <c r="V8" s="414"/>
      <c r="W8" s="414"/>
    </row>
    <row r="9" spans="1:23" s="16" customFormat="1" ht="21.95" customHeight="1" thickBot="1">
      <c r="A9" s="414">
        <f>SimpleRegex(C9)</f>
        <v>0</v>
      </c>
      <c r="B9" s="21" t="s">
        <v>41</v>
      </c>
      <c r="C9" s="403" t="s">
        <v>1690</v>
      </c>
      <c r="D9" s="409"/>
      <c r="E9" s="751" t="s">
        <v>1691</v>
      </c>
      <c r="F9" s="752"/>
      <c r="G9" s="753"/>
      <c r="T9" s="414"/>
      <c r="U9" s="412" t="s">
        <v>1691</v>
      </c>
      <c r="V9" s="414"/>
      <c r="W9" s="414"/>
    </row>
    <row r="10" spans="1:23" s="16" customFormat="1" ht="21.95" customHeight="1">
      <c r="A10" s="15"/>
      <c r="B10" s="380"/>
      <c r="C10" s="380"/>
      <c r="D10" s="380"/>
      <c r="E10" s="380"/>
      <c r="F10" s="380"/>
      <c r="G10" s="380"/>
      <c r="T10" s="414"/>
      <c r="U10" s="414"/>
      <c r="V10" s="414"/>
      <c r="W10" s="414"/>
    </row>
    <row r="11" spans="1:23" s="16" customFormat="1" ht="21.95" customHeight="1">
      <c r="A11" s="15"/>
      <c r="B11" s="754" t="s">
        <v>470</v>
      </c>
      <c r="C11" s="755"/>
      <c r="E11" s="740" t="s">
        <v>533</v>
      </c>
      <c r="F11" s="741"/>
      <c r="G11" s="742"/>
      <c r="T11" s="414"/>
      <c r="U11" s="414"/>
      <c r="V11" s="414"/>
      <c r="W11" s="414"/>
    </row>
    <row r="12" spans="1:23" s="16" customFormat="1" ht="21.95" customHeight="1">
      <c r="A12" s="15"/>
      <c r="B12" s="402">
        <v>110000</v>
      </c>
      <c r="C12" s="17" t="s">
        <v>471</v>
      </c>
      <c r="E12" s="668" t="s">
        <v>46</v>
      </c>
      <c r="F12" s="743" t="s">
        <v>3503</v>
      </c>
      <c r="G12" s="744"/>
      <c r="T12" s="414"/>
      <c r="U12" s="414"/>
      <c r="V12" s="414"/>
      <c r="W12" s="414"/>
    </row>
    <row r="13" spans="1:23" s="16" customFormat="1" ht="21.95" customHeight="1">
      <c r="A13" s="15"/>
      <c r="B13" s="402">
        <v>210000</v>
      </c>
      <c r="C13" s="17" t="s">
        <v>472</v>
      </c>
      <c r="E13" s="667"/>
      <c r="F13" s="745"/>
      <c r="G13" s="745"/>
      <c r="T13" s="414"/>
      <c r="U13" s="414"/>
      <c r="V13" s="414"/>
      <c r="W13" s="414"/>
    </row>
    <row r="14" spans="1:23" s="16" customFormat="1" ht="21.95" customHeight="1">
      <c r="A14" s="15"/>
      <c r="B14" s="402">
        <v>310000</v>
      </c>
      <c r="C14" s="17" t="s">
        <v>473</v>
      </c>
      <c r="E14" s="402" t="s">
        <v>48</v>
      </c>
      <c r="F14" s="746" t="s">
        <v>534</v>
      </c>
      <c r="G14" s="746"/>
      <c r="T14" s="414"/>
      <c r="U14" s="414" t="s">
        <v>3500</v>
      </c>
      <c r="V14" s="414"/>
      <c r="W14" s="414"/>
    </row>
    <row r="15" spans="1:23" s="16" customFormat="1" ht="21.95" customHeight="1">
      <c r="A15" s="413" t="str">
        <f>IF(E9="Seleccione el método","",IF(E9="Método Directo","Falso","Verdadero"))</f>
        <v>Verdadero</v>
      </c>
      <c r="B15" s="415" t="str">
        <f>IF(A15="Falso",HYPERLINK("#510000!C9","510000"),"510000")</f>
        <v>510000</v>
      </c>
      <c r="C15" s="17" t="s">
        <v>474</v>
      </c>
      <c r="D15" s="15"/>
      <c r="E15" s="402" t="s">
        <v>49</v>
      </c>
      <c r="F15" s="746" t="s">
        <v>535</v>
      </c>
      <c r="G15" s="746"/>
      <c r="T15" s="414"/>
      <c r="U15" s="414" t="s">
        <v>3501</v>
      </c>
      <c r="V15" s="414"/>
      <c r="W15" s="414"/>
    </row>
    <row r="16" spans="1:23" s="16" customFormat="1" ht="21.95" customHeight="1">
      <c r="A16" s="414" t="str">
        <f>IF(E9="Seleccione el método","",IF(E9="Método Indirecto","Falso","Verdadero"))</f>
        <v>Falso</v>
      </c>
      <c r="B16" s="415" t="str">
        <f>IF(A16="Falso",HYPERLINK("#520000!C9","520000"),"520000")</f>
        <v>520000</v>
      </c>
      <c r="C16" s="17" t="s">
        <v>1678</v>
      </c>
      <c r="D16" s="15"/>
      <c r="E16" s="402" t="s">
        <v>50</v>
      </c>
      <c r="F16" s="746" t="s">
        <v>536</v>
      </c>
      <c r="G16" s="746"/>
    </row>
    <row r="17" spans="1:7" s="16" customFormat="1" ht="21.95" customHeight="1">
      <c r="A17" s="15"/>
      <c r="B17" s="402">
        <v>610000</v>
      </c>
      <c r="C17" s="17" t="s">
        <v>475</v>
      </c>
      <c r="E17" s="402" t="s">
        <v>51</v>
      </c>
      <c r="F17" s="746" t="s">
        <v>537</v>
      </c>
      <c r="G17" s="746"/>
    </row>
    <row r="18" spans="1:7" s="16" customFormat="1" ht="21.95" customHeight="1">
      <c r="A18" s="15"/>
      <c r="E18" s="402" t="s">
        <v>52</v>
      </c>
      <c r="F18" s="746" t="s">
        <v>538</v>
      </c>
      <c r="G18" s="746"/>
    </row>
    <row r="19" spans="1:7" s="16" customFormat="1" ht="21.95" customHeight="1">
      <c r="B19" s="754" t="s">
        <v>476</v>
      </c>
      <c r="C19" s="755"/>
      <c r="E19" s="402" t="s">
        <v>53</v>
      </c>
      <c r="F19" s="746" t="s">
        <v>539</v>
      </c>
      <c r="G19" s="746"/>
    </row>
    <row r="20" spans="1:7" s="16" customFormat="1" ht="21.95" customHeight="1">
      <c r="B20" s="402">
        <v>800100</v>
      </c>
      <c r="C20" s="18" t="s">
        <v>477</v>
      </c>
      <c r="E20" s="402" t="s">
        <v>54</v>
      </c>
      <c r="F20" s="746" t="s">
        <v>540</v>
      </c>
      <c r="G20" s="746"/>
    </row>
    <row r="21" spans="1:7" s="16" customFormat="1" ht="21.95" customHeight="1">
      <c r="B21" s="402">
        <v>800200</v>
      </c>
      <c r="C21" s="18" t="s">
        <v>478</v>
      </c>
      <c r="E21" s="402" t="s">
        <v>55</v>
      </c>
      <c r="F21" s="746" t="s">
        <v>541</v>
      </c>
      <c r="G21" s="746"/>
    </row>
    <row r="22" spans="1:7" s="16" customFormat="1" ht="21.95" customHeight="1">
      <c r="A22" s="15"/>
      <c r="B22" s="402">
        <v>810000</v>
      </c>
      <c r="C22" s="18" t="s">
        <v>1686</v>
      </c>
      <c r="E22" s="402" t="s">
        <v>56</v>
      </c>
      <c r="F22" s="746" t="s">
        <v>542</v>
      </c>
      <c r="G22" s="746"/>
    </row>
    <row r="23" spans="1:7" s="16" customFormat="1" ht="21.95" customHeight="1">
      <c r="A23" s="15"/>
      <c r="B23" s="402">
        <v>811000</v>
      </c>
      <c r="C23" s="18" t="s">
        <v>479</v>
      </c>
      <c r="E23" s="402" t="s">
        <v>543</v>
      </c>
      <c r="F23" s="746" t="s">
        <v>544</v>
      </c>
      <c r="G23" s="746"/>
    </row>
    <row r="24" spans="1:7" s="16" customFormat="1" ht="21.95" customHeight="1">
      <c r="A24" s="15"/>
      <c r="B24" s="402">
        <v>815000</v>
      </c>
      <c r="C24" s="18" t="s">
        <v>480</v>
      </c>
      <c r="E24" s="402" t="s">
        <v>1146</v>
      </c>
      <c r="F24" s="746" t="s">
        <v>1145</v>
      </c>
      <c r="G24" s="746"/>
    </row>
    <row r="25" spans="1:7" s="16" customFormat="1" ht="21.95" customHeight="1">
      <c r="A25" s="15"/>
      <c r="B25" s="402">
        <v>816000</v>
      </c>
      <c r="C25" s="18" t="s">
        <v>481</v>
      </c>
    </row>
    <row r="26" spans="1:7" s="16" customFormat="1" ht="21.95" customHeight="1" thickBot="1">
      <c r="A26" s="15"/>
      <c r="B26" s="402">
        <v>817000</v>
      </c>
      <c r="C26" s="18" t="s">
        <v>482</v>
      </c>
      <c r="F26" s="22"/>
    </row>
    <row r="27" spans="1:7" s="16" customFormat="1" ht="21.95" customHeight="1" thickBot="1">
      <c r="A27" s="15"/>
      <c r="B27" s="402">
        <v>818000</v>
      </c>
      <c r="C27" s="18" t="s">
        <v>483</v>
      </c>
      <c r="E27" s="20"/>
      <c r="G27" s="455"/>
    </row>
    <row r="28" spans="1:7" s="16" customFormat="1" ht="21.95" customHeight="1">
      <c r="A28" s="15"/>
      <c r="B28" s="402">
        <v>819100</v>
      </c>
      <c r="C28" s="18" t="s">
        <v>1687</v>
      </c>
      <c r="F28" s="21"/>
    </row>
    <row r="29" spans="1:7" s="16" customFormat="1" ht="21.95" customHeight="1">
      <c r="A29" s="15"/>
      <c r="B29" s="402">
        <v>822100</v>
      </c>
      <c r="C29" s="18" t="s">
        <v>70</v>
      </c>
      <c r="E29" s="19"/>
      <c r="F29" s="19"/>
      <c r="G29" s="464"/>
    </row>
    <row r="30" spans="1:7" s="16" customFormat="1" ht="21.95" customHeight="1">
      <c r="B30" s="402">
        <v>822390</v>
      </c>
      <c r="C30" s="18" t="s">
        <v>484</v>
      </c>
    </row>
    <row r="31" spans="1:7" ht="21.95" customHeight="1">
      <c r="B31" s="402">
        <v>823180</v>
      </c>
      <c r="C31" s="18" t="s">
        <v>485</v>
      </c>
    </row>
    <row r="32" spans="1:7" ht="21.95" customHeight="1">
      <c r="B32" s="402">
        <v>825100</v>
      </c>
      <c r="C32" s="18" t="s">
        <v>486</v>
      </c>
    </row>
    <row r="33" spans="1:3" ht="21.95" customHeight="1">
      <c r="B33" s="402">
        <v>825480</v>
      </c>
      <c r="C33" s="18" t="s">
        <v>1554</v>
      </c>
    </row>
    <row r="34" spans="1:3" ht="21.95" customHeight="1">
      <c r="A34" s="16"/>
      <c r="B34" s="402">
        <v>825500</v>
      </c>
      <c r="C34" s="18" t="s">
        <v>1426</v>
      </c>
    </row>
    <row r="35" spans="1:3" ht="21.95" customHeight="1">
      <c r="A35" s="16"/>
      <c r="B35" s="402">
        <v>825600</v>
      </c>
      <c r="C35" s="18" t="s">
        <v>1400</v>
      </c>
    </row>
    <row r="36" spans="1:3" ht="21.95" customHeight="1">
      <c r="A36" s="16"/>
      <c r="B36" s="402">
        <v>825900</v>
      </c>
      <c r="C36" s="18" t="s">
        <v>1557</v>
      </c>
    </row>
    <row r="37" spans="1:3" ht="21.95" customHeight="1">
      <c r="B37" s="402">
        <v>826380</v>
      </c>
      <c r="C37" s="18" t="s">
        <v>112</v>
      </c>
    </row>
    <row r="38" spans="1:3" ht="21.95" customHeight="1">
      <c r="B38" s="402">
        <v>827570</v>
      </c>
      <c r="C38" s="18" t="s">
        <v>487</v>
      </c>
    </row>
    <row r="39" spans="1:3" ht="21.95" customHeight="1">
      <c r="B39" s="402">
        <v>831110</v>
      </c>
      <c r="C39" s="18" t="s">
        <v>168</v>
      </c>
    </row>
    <row r="40" spans="1:3" ht="21.95" customHeight="1">
      <c r="B40" s="402">
        <v>831400</v>
      </c>
      <c r="C40" s="18" t="s">
        <v>488</v>
      </c>
    </row>
    <row r="41" spans="1:3" ht="21.95" customHeight="1">
      <c r="B41" s="402">
        <v>831710</v>
      </c>
      <c r="C41" s="18" t="s">
        <v>489</v>
      </c>
    </row>
    <row r="42" spans="1:3" ht="21.95" customHeight="1">
      <c r="A42" s="16"/>
      <c r="B42" s="402">
        <v>832410</v>
      </c>
      <c r="C42" s="18" t="s">
        <v>490</v>
      </c>
    </row>
    <row r="43" spans="1:3" ht="21.95" customHeight="1">
      <c r="A43" s="16"/>
      <c r="B43" s="402">
        <v>832600</v>
      </c>
      <c r="C43" s="18" t="s">
        <v>491</v>
      </c>
    </row>
    <row r="44" spans="1:3" ht="21.95" customHeight="1">
      <c r="B44" s="402">
        <v>834120</v>
      </c>
      <c r="C44" s="18" t="s">
        <v>492</v>
      </c>
    </row>
    <row r="45" spans="1:3" ht="21.95" customHeight="1">
      <c r="B45" s="402">
        <v>834480</v>
      </c>
      <c r="C45" s="18" t="s">
        <v>493</v>
      </c>
    </row>
    <row r="46" spans="1:3" ht="21.95" customHeight="1">
      <c r="B46" s="402">
        <v>835110</v>
      </c>
      <c r="C46" s="18" t="s">
        <v>494</v>
      </c>
    </row>
    <row r="47" spans="1:3" ht="21.95" customHeight="1">
      <c r="B47" s="402">
        <v>842000</v>
      </c>
      <c r="C47" s="18" t="s">
        <v>495</v>
      </c>
    </row>
    <row r="48" spans="1:3" ht="21.95" customHeight="1">
      <c r="B48" s="402">
        <v>851100</v>
      </c>
      <c r="C48" s="18" t="s">
        <v>496</v>
      </c>
    </row>
    <row r="49" spans="2:3" ht="21.95" customHeight="1">
      <c r="B49" s="402">
        <v>861200</v>
      </c>
      <c r="C49" s="18" t="s">
        <v>497</v>
      </c>
    </row>
    <row r="50" spans="2:3" ht="21.95" customHeight="1"/>
    <row r="51" spans="2:3" ht="21.95" customHeight="1"/>
    <row r="52" spans="2:3" ht="21.95" customHeight="1"/>
    <row r="53" spans="2:3" ht="21.95" customHeight="1"/>
    <row r="54" spans="2:3" ht="21.95" customHeight="1"/>
    <row r="55" spans="2:3" ht="21.95" customHeight="1"/>
    <row r="56" spans="2:3" ht="21.95" customHeight="1"/>
    <row r="57" spans="2:3" ht="21.95" customHeight="1"/>
    <row r="58" spans="2:3" ht="21.95" customHeight="1"/>
    <row r="59" spans="2:3" ht="21.95" customHeight="1"/>
    <row r="60" spans="2:3" ht="21.95" customHeight="1"/>
    <row r="61" spans="2:3" ht="21.95" customHeight="1"/>
  </sheetData>
  <sheetProtection selectLockedCells="1"/>
  <mergeCells count="20">
    <mergeCell ref="F24:G24"/>
    <mergeCell ref="F23:G23"/>
    <mergeCell ref="B19:C19"/>
    <mergeCell ref="B11:C11"/>
    <mergeCell ref="F15:G15"/>
    <mergeCell ref="F16:G16"/>
    <mergeCell ref="F22:G22"/>
    <mergeCell ref="F17:G17"/>
    <mergeCell ref="F18:G18"/>
    <mergeCell ref="F19:G19"/>
    <mergeCell ref="F20:G20"/>
    <mergeCell ref="F21:G21"/>
    <mergeCell ref="B3:G5"/>
    <mergeCell ref="E11:G11"/>
    <mergeCell ref="F12:G12"/>
    <mergeCell ref="F13:G13"/>
    <mergeCell ref="F14:G14"/>
    <mergeCell ref="B6:G6"/>
    <mergeCell ref="E8:G8"/>
    <mergeCell ref="E9:G9"/>
  </mergeCells>
  <conditionalFormatting sqref="C15">
    <cfRule type="expression" dxfId="61" priority="5">
      <formula>$A$15</formula>
    </cfRule>
  </conditionalFormatting>
  <conditionalFormatting sqref="C16">
    <cfRule type="expression" dxfId="60" priority="6">
      <formula>$A$16</formula>
    </cfRule>
  </conditionalFormatting>
  <conditionalFormatting sqref="B16">
    <cfRule type="expression" dxfId="59" priority="3">
      <formula>$A$16</formula>
    </cfRule>
  </conditionalFormatting>
  <conditionalFormatting sqref="B15">
    <cfRule type="expression" dxfId="58" priority="1">
      <formula>$A$15</formula>
    </cfRule>
  </conditionalFormatting>
  <dataValidations disablePrompts="1" count="2">
    <dataValidation operator="greaterThanOrEqual" allowBlank="1" showInputMessage="1" showErrorMessage="1" errorTitle="Fecha Invalida" error="El formato de fecha debe ser AAAA-MM-DD " sqref="C8:C9 U6"/>
    <dataValidation type="list" allowBlank="1" showInputMessage="1" showErrorMessage="1" errorTitle="Seleccione una opción." error="Seleccione una opción de la lista." sqref="E9:G9">
      <formula1>$U$8:$U$9</formula1>
    </dataValidation>
  </dataValidations>
  <hyperlinks>
    <hyperlink ref="B12" location="'110000'!A1" display="'110000'!A1"/>
    <hyperlink ref="B13" location="'210000'!A1" display="'210000'!A1"/>
    <hyperlink ref="B14" location="'310000'!A1" display="'310000'!A1"/>
    <hyperlink ref="B17" location="'610000'!A1" display="'610000'!A1"/>
    <hyperlink ref="B20" location="'800100'!A1" display="'800100'!A1"/>
    <hyperlink ref="B21" location="'800200'!A1" display="'800200'!A1"/>
    <hyperlink ref="B22" location="'810000'!A1" display="'810000'!A1"/>
    <hyperlink ref="B23" location="'811000'!A1" display="'811000'!A1"/>
    <hyperlink ref="B24" location="'815000'!A1" display="'815000'!A1"/>
    <hyperlink ref="B25" location="'816000'!A1" display="'816000'!A1"/>
    <hyperlink ref="B26" location="'817000'!A1" display="'817000'!A1"/>
    <hyperlink ref="B27" location="'818000'!A1" display="'818000'!A1"/>
    <hyperlink ref="B28" location="'819100'!A1" display="'819100'!A1"/>
    <hyperlink ref="B29" location="'822100'!A1" display="'822100'!A1"/>
    <hyperlink ref="B30" location="'822390'!A1" display="'822390'!A1"/>
    <hyperlink ref="B31" location="'823180'!A1" display="'823180'!A1"/>
    <hyperlink ref="B32" location="'825100'!A1" display="'825100'!A1"/>
    <hyperlink ref="B33" location="'825480'!A1" display="'825480'!A1"/>
    <hyperlink ref="B34" location="'825500'!A1" display="'825500'!A1"/>
    <hyperlink ref="B36" location="'825900'!A1" display="'825900'!A1"/>
    <hyperlink ref="B37" location="'826380'!A1" display="'826380'!A1"/>
    <hyperlink ref="B38" location="'827570'!A1" display="'827570'!A1"/>
    <hyperlink ref="B39" location="'831110'!A1" display="'831110'!A1"/>
    <hyperlink ref="B40" location="'831400'!A1" display="'831400'!A1"/>
    <hyperlink ref="B41" location="'831710'!A1" display="'831710'!A1"/>
    <hyperlink ref="B42" location="'832410'!A1" display="'832410'!A1"/>
    <hyperlink ref="B43" location="'832600'!A1" display="'832600'!A1"/>
    <hyperlink ref="B44" location="'834120'!A1" display="'834120'!A1"/>
    <hyperlink ref="B45" location="'834480'!A1" display="'834480'!A1"/>
    <hyperlink ref="B46" location="'835110'!A1" display="'835110'!A1"/>
    <hyperlink ref="B47" location="'842000'!A1" display="'842000'!A1"/>
    <hyperlink ref="B48" location="'851100'!A1" display="'851100'!A1"/>
    <hyperlink ref="B49" location="'861200'!A1" display="'861200'!A1"/>
    <hyperlink ref="E12" location="'FC01'!A1" display="FC01"/>
    <hyperlink ref="E14" location="'FC02'!A1" display="FC02"/>
    <hyperlink ref="E15" location="'FC03-1'!A1" display="FC03-1"/>
    <hyperlink ref="E16" location="'FC03-2'!A1" display="FC03-2"/>
    <hyperlink ref="E17" location="'FC03-3'!A1" display="FC03-3"/>
    <hyperlink ref="E18" location="'FC03-4'!A1" display="FC03-4"/>
    <hyperlink ref="E19" location="'FC03-5'!A1" display="FC03-5"/>
    <hyperlink ref="E20" location="'FC03-6'!A1" display="FC03-6"/>
    <hyperlink ref="E21" location="'FC04'!A1" display="FC04"/>
    <hyperlink ref="E22" location="'FC05'!A1" display="FC05"/>
    <hyperlink ref="E23" location="'FC06'!A1" display="FC06"/>
    <hyperlink ref="E24" location="'FC07'!A1" display="FC07"/>
    <hyperlink ref="B35" location="'825600'!A1" display="'825600'!A1"/>
  </hyperlinks>
  <pageMargins left="0.7" right="0.7" top="0.75" bottom="0.75" header="0.3" footer="0.3"/>
  <pageSetup paperSize="9" orientation="portrait" horizontalDpi="200" verticalDpi="200"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demo">
                <anchor moveWithCells="1" sizeWithCells="1">
                  <from>
                    <xdr:col>5</xdr:col>
                    <xdr:colOff>771525</xdr:colOff>
                    <xdr:row>30</xdr:row>
                    <xdr:rowOff>180975</xdr:rowOff>
                  </from>
                  <to>
                    <xdr:col>6</xdr:col>
                    <xdr:colOff>1019175</xdr:colOff>
                    <xdr:row>32</xdr:row>
                    <xdr:rowOff>76200</xdr:rowOff>
                  </to>
                </anchor>
              </controlPr>
            </control>
          </mc:Choice>
        </mc:AlternateContent>
        <mc:AlternateContent xmlns:mc="http://schemas.openxmlformats.org/markup-compatibility/2006">
          <mc:Choice Requires="x14">
            <control shapeId="1028" r:id="rId5" name="Button 4">
              <controlPr defaultSize="0" print="0" autoFill="0" autoPict="0" macro="[0]!LanzarArelle">
                <anchor moveWithCells="1" sizeWithCells="1">
                  <from>
                    <xdr:col>3</xdr:col>
                    <xdr:colOff>809625</xdr:colOff>
                    <xdr:row>28</xdr:row>
                    <xdr:rowOff>9525</xdr:rowOff>
                  </from>
                  <to>
                    <xdr:col>5</xdr:col>
                    <xdr:colOff>923925</xdr:colOff>
                    <xdr:row>29</xdr:row>
                    <xdr:rowOff>9525</xdr:rowOff>
                  </to>
                </anchor>
              </controlPr>
            </control>
          </mc:Choice>
        </mc:AlternateContent>
        <mc:AlternateContent xmlns:mc="http://schemas.openxmlformats.org/markup-compatibility/2006">
          <mc:Choice Requires="x14">
            <control shapeId="1029" r:id="rId6" name="Button 5">
              <controlPr defaultSize="0" print="0" autoFill="0" autoPict="0" macro="[0]!Validar">
                <anchor moveWithCells="1" sizeWithCells="1">
                  <from>
                    <xdr:col>4</xdr:col>
                    <xdr:colOff>0</xdr:colOff>
                    <xdr:row>25</xdr:row>
                    <xdr:rowOff>247650</xdr:rowOff>
                  </from>
                  <to>
                    <xdr:col>5</xdr:col>
                    <xdr:colOff>904875</xdr:colOff>
                    <xdr:row>26</xdr:row>
                    <xdr:rowOff>247650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
    <tabColor theme="0" tint="-0.14999847407452621"/>
  </sheetPr>
  <dimension ref="A1:F14"/>
  <sheetViews>
    <sheetView showGridLines="0" zoomScaleNormal="100" workbookViewId="0"/>
  </sheetViews>
  <sheetFormatPr baseColWidth="10" defaultColWidth="13.83203125" defaultRowHeight="11.25"/>
  <cols>
    <col min="1" max="1" width="13.33203125" style="24" customWidth="1"/>
    <col min="2" max="2" width="94.1640625" style="24" customWidth="1"/>
    <col min="3" max="3" width="59.1640625" style="24" customWidth="1"/>
    <col min="4" max="4" width="35.6640625" style="24" bestFit="1" customWidth="1"/>
    <col min="5" max="16384" width="13.83203125" style="24"/>
  </cols>
  <sheetData>
    <row r="1" spans="1:6" s="16" customFormat="1" ht="21.95" customHeight="1">
      <c r="A1" s="406"/>
    </row>
    <row r="2" spans="1:6" s="16" customFormat="1" ht="21.95" customHeight="1">
      <c r="B2" s="756" t="s">
        <v>3549</v>
      </c>
      <c r="C2" s="756"/>
    </row>
    <row r="3" spans="1:6" s="16" customFormat="1" ht="21.95" customHeight="1">
      <c r="B3" s="756"/>
      <c r="C3" s="756"/>
      <c r="D3" s="23"/>
      <c r="E3" s="23"/>
      <c r="F3" s="23"/>
    </row>
    <row r="4" spans="1:6" s="16" customFormat="1" ht="21.95" customHeight="1">
      <c r="B4" s="756"/>
      <c r="C4" s="756"/>
    </row>
    <row r="5" spans="1:6" s="16" customFormat="1" ht="21.95" customHeight="1">
      <c r="A5" s="406" t="s">
        <v>87</v>
      </c>
    </row>
    <row r="6" spans="1:6" ht="44.1" customHeight="1">
      <c r="B6" s="383" t="s">
        <v>1684</v>
      </c>
      <c r="C6" s="379" t="s">
        <v>3468</v>
      </c>
    </row>
    <row r="7" spans="1:6" ht="44.1" customHeight="1">
      <c r="B7" s="25" t="s">
        <v>1374</v>
      </c>
      <c r="C7" s="379" t="s">
        <v>3468</v>
      </c>
      <c r="D7" s="26"/>
    </row>
    <row r="8" spans="1:6" ht="44.1" customHeight="1">
      <c r="B8" s="25" t="s">
        <v>1375</v>
      </c>
      <c r="C8" s="379" t="s">
        <v>3468</v>
      </c>
      <c r="D8" s="26"/>
    </row>
    <row r="9" spans="1:6" ht="44.1" customHeight="1">
      <c r="B9" s="25" t="s">
        <v>1376</v>
      </c>
      <c r="C9" s="379" t="s">
        <v>3468</v>
      </c>
      <c r="D9" s="26"/>
    </row>
    <row r="10" spans="1:6" ht="44.1" customHeight="1">
      <c r="B10" s="67" t="s">
        <v>1373</v>
      </c>
      <c r="C10" s="379" t="s">
        <v>3468</v>
      </c>
      <c r="D10" s="26"/>
    </row>
    <row r="11" spans="1:6" ht="44.1" customHeight="1">
      <c r="A11" s="414">
        <f>SimpleRegex(C11)</f>
        <v>0</v>
      </c>
      <c r="B11" s="67" t="s">
        <v>1377</v>
      </c>
      <c r="C11" s="69" t="s">
        <v>1690</v>
      </c>
      <c r="D11" s="26"/>
    </row>
    <row r="12" spans="1:6" ht="44.1" customHeight="1">
      <c r="B12" s="25" t="s">
        <v>1378</v>
      </c>
      <c r="C12" s="379" t="s">
        <v>3468</v>
      </c>
      <c r="D12" s="26"/>
    </row>
    <row r="13" spans="1:6" ht="44.1" customHeight="1">
      <c r="B13" s="25" t="s">
        <v>1379</v>
      </c>
      <c r="C13" s="379" t="s">
        <v>3468</v>
      </c>
      <c r="D13" s="26"/>
    </row>
    <row r="14" spans="1:6" ht="44.1" customHeight="1">
      <c r="B14" s="25" t="s">
        <v>1380</v>
      </c>
      <c r="C14" s="379" t="s">
        <v>3468</v>
      </c>
      <c r="D14" s="26"/>
    </row>
  </sheetData>
  <sheetProtection algorithmName="SHA-512" hashValue="Mq+/tktWiAHDB0vpTbVgXOkvMwNkzK6is++WiA2jfwTLfyHv99nld27sgVroQ+iebQc1cVlOBJZ08a9fhLMFdQ==" saltValue="/wu9fIIjaRGLuPpfUFkJMg==" spinCount="100000" sheet="1"/>
  <mergeCells count="1">
    <mergeCell ref="B2:C4"/>
  </mergeCells>
  <hyperlinks>
    <hyperlink ref="A5" location="Índice!A1" display="INICIO"/>
  </hyperlinks>
  <pageMargins left="0.7" right="0.7" top="0.75" bottom="0.75" header="0.51180555555555551" footer="0.51180555555555551"/>
  <pageSetup firstPageNumber="0" orientation="portrait" horizontalDpi="300" verticalDpi="300"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theme="0" tint="-0.14999847407452621"/>
  </sheetPr>
  <dimension ref="A1:K89"/>
  <sheetViews>
    <sheetView showGridLines="0" topLeftCell="A52" zoomScale="80" zoomScaleNormal="80" workbookViewId="0">
      <selection activeCell="C28" sqref="C28"/>
    </sheetView>
  </sheetViews>
  <sheetFormatPr baseColWidth="10" defaultColWidth="13.33203125" defaultRowHeight="11.25"/>
  <cols>
    <col min="1" max="1" width="13.33203125" style="24" customWidth="1"/>
    <col min="2" max="2" width="93.5" style="24" customWidth="1"/>
    <col min="3" max="3" width="20.6640625" style="34" customWidth="1"/>
    <col min="4" max="9" width="18.33203125" style="34" customWidth="1"/>
    <col min="10" max="10" width="35.5" style="27" customWidth="1"/>
    <col min="11" max="255" width="13.83203125" style="24" customWidth="1"/>
    <col min="256" max="16384" width="13.33203125" style="24"/>
  </cols>
  <sheetData>
    <row r="1" spans="1:11" s="16" customFormat="1" ht="21.95" customHeight="1">
      <c r="A1" s="406"/>
    </row>
    <row r="2" spans="1:11" s="16" customFormat="1" ht="21.95" customHeight="1">
      <c r="B2" s="756" t="s">
        <v>469</v>
      </c>
      <c r="C2" s="756"/>
      <c r="D2" s="756"/>
      <c r="E2" s="756"/>
      <c r="F2" s="756"/>
      <c r="G2" s="756"/>
      <c r="H2" s="756"/>
      <c r="I2" s="756"/>
    </row>
    <row r="3" spans="1:11" s="16" customFormat="1" ht="21.95" customHeight="1">
      <c r="B3" s="756"/>
      <c r="C3" s="756"/>
      <c r="D3" s="756"/>
      <c r="E3" s="756"/>
      <c r="F3" s="756"/>
      <c r="G3" s="756"/>
      <c r="H3" s="756"/>
      <c r="I3" s="756"/>
    </row>
    <row r="4" spans="1:11" s="16" customFormat="1" ht="21.95" customHeight="1">
      <c r="B4" s="756"/>
      <c r="C4" s="756"/>
      <c r="D4" s="756"/>
      <c r="E4" s="756"/>
      <c r="F4" s="756"/>
      <c r="G4" s="756"/>
      <c r="H4" s="756"/>
      <c r="I4" s="756"/>
    </row>
    <row r="5" spans="1:11" s="16" customFormat="1" ht="21.95" customHeight="1">
      <c r="A5" s="406" t="s">
        <v>87</v>
      </c>
    </row>
    <row r="6" spans="1:11" s="27" customFormat="1" ht="21.95" customHeight="1">
      <c r="B6" s="397"/>
      <c r="C6" s="398">
        <v>1</v>
      </c>
      <c r="D6" s="398">
        <v>2</v>
      </c>
      <c r="E6" s="398">
        <v>3</v>
      </c>
      <c r="F6" s="398">
        <v>4</v>
      </c>
      <c r="G6" s="398">
        <v>5</v>
      </c>
      <c r="H6" s="398">
        <v>7</v>
      </c>
      <c r="I6" s="398">
        <v>8</v>
      </c>
      <c r="J6" s="757" t="s">
        <v>57</v>
      </c>
      <c r="K6" s="28"/>
    </row>
    <row r="7" spans="1:11" s="27" customFormat="1" ht="33" customHeight="1">
      <c r="B7" s="399"/>
      <c r="C7" s="400" t="s">
        <v>58</v>
      </c>
      <c r="D7" s="400" t="s">
        <v>59</v>
      </c>
      <c r="E7" s="400" t="s">
        <v>60</v>
      </c>
      <c r="F7" s="400" t="s">
        <v>61</v>
      </c>
      <c r="G7" s="401" t="s">
        <v>62</v>
      </c>
      <c r="H7" s="401" t="s">
        <v>63</v>
      </c>
      <c r="I7" s="401" t="s">
        <v>64</v>
      </c>
      <c r="J7" s="758"/>
      <c r="K7" s="28"/>
    </row>
    <row r="8" spans="1:11" ht="21.95" customHeight="1">
      <c r="A8" s="70"/>
      <c r="B8" s="71" t="s">
        <v>65</v>
      </c>
      <c r="C8" s="72"/>
      <c r="D8" s="72"/>
      <c r="E8" s="72"/>
      <c r="F8" s="72"/>
      <c r="G8" s="72"/>
      <c r="H8" s="72"/>
      <c r="I8" s="72"/>
      <c r="J8" s="73"/>
      <c r="K8" s="27"/>
    </row>
    <row r="9" spans="1:11" ht="21.95" customHeight="1">
      <c r="A9" s="170"/>
      <c r="B9" s="74" t="s">
        <v>69</v>
      </c>
      <c r="C9" s="82"/>
      <c r="D9" s="82"/>
      <c r="E9" s="82"/>
      <c r="F9" s="82"/>
      <c r="G9" s="82"/>
      <c r="H9" s="82"/>
      <c r="I9" s="82"/>
      <c r="J9" s="83"/>
      <c r="K9" s="27"/>
    </row>
    <row r="10" spans="1:11" ht="21.95" customHeight="1">
      <c r="A10" s="170"/>
      <c r="B10" s="77" t="s">
        <v>70</v>
      </c>
      <c r="C10" s="49">
        <v>0</v>
      </c>
      <c r="D10" s="49">
        <v>0</v>
      </c>
      <c r="E10" s="49">
        <v>0</v>
      </c>
      <c r="F10" s="49">
        <v>0</v>
      </c>
      <c r="G10" s="49">
        <v>0</v>
      </c>
      <c r="H10" s="49">
        <v>0</v>
      </c>
      <c r="I10" s="49">
        <v>0</v>
      </c>
      <c r="J10" s="84">
        <f t="shared" ref="J10:J27" si="0">SUM(C10:I10)</f>
        <v>0</v>
      </c>
      <c r="K10" s="27"/>
    </row>
    <row r="11" spans="1:11" ht="21.95" customHeight="1">
      <c r="A11" s="170"/>
      <c r="B11" s="416" t="s">
        <v>1694</v>
      </c>
      <c r="C11" s="244">
        <v>0</v>
      </c>
      <c r="D11" s="244">
        <v>0</v>
      </c>
      <c r="E11" s="244">
        <v>0</v>
      </c>
      <c r="F11" s="244">
        <v>0</v>
      </c>
      <c r="G11" s="244">
        <v>0</v>
      </c>
      <c r="H11" s="244">
        <v>0</v>
      </c>
      <c r="I11" s="244">
        <v>0</v>
      </c>
      <c r="J11" s="260">
        <f>SUM(C11:I11)</f>
        <v>0</v>
      </c>
      <c r="K11" s="27"/>
    </row>
    <row r="12" spans="1:11" ht="21.95" customHeight="1">
      <c r="A12" s="169"/>
      <c r="B12" s="416" t="s">
        <v>1695</v>
      </c>
      <c r="C12" s="49">
        <v>0</v>
      </c>
      <c r="D12" s="49">
        <v>0</v>
      </c>
      <c r="E12" s="49">
        <v>0</v>
      </c>
      <c r="F12" s="49">
        <v>0</v>
      </c>
      <c r="G12" s="49">
        <v>0</v>
      </c>
      <c r="H12" s="49">
        <v>0</v>
      </c>
      <c r="I12" s="49">
        <v>0</v>
      </c>
      <c r="J12" s="260">
        <f>SUM(C12:I12)</f>
        <v>0</v>
      </c>
      <c r="K12" s="27"/>
    </row>
    <row r="13" spans="1:11" ht="21.95" customHeight="1">
      <c r="A13" s="170"/>
      <c r="B13" s="77" t="s">
        <v>71</v>
      </c>
      <c r="C13" s="244">
        <v>0</v>
      </c>
      <c r="D13" s="244">
        <v>0</v>
      </c>
      <c r="E13" s="244">
        <v>0</v>
      </c>
      <c r="F13" s="244">
        <v>0</v>
      </c>
      <c r="G13" s="244">
        <v>0</v>
      </c>
      <c r="H13" s="244">
        <v>0</v>
      </c>
      <c r="I13" s="244">
        <v>0</v>
      </c>
      <c r="J13" s="84">
        <f t="shared" si="0"/>
        <v>0</v>
      </c>
      <c r="K13" s="27"/>
    </row>
    <row r="14" spans="1:11" ht="21.95" customHeight="1">
      <c r="A14" s="170"/>
      <c r="B14" s="77" t="s">
        <v>498</v>
      </c>
      <c r="C14" s="49">
        <v>0</v>
      </c>
      <c r="D14" s="49">
        <v>0</v>
      </c>
      <c r="E14" s="49">
        <v>0</v>
      </c>
      <c r="F14" s="49">
        <v>0</v>
      </c>
      <c r="G14" s="49">
        <v>0</v>
      </c>
      <c r="H14" s="49">
        <v>0</v>
      </c>
      <c r="I14" s="49">
        <v>0</v>
      </c>
      <c r="J14" s="84">
        <f t="shared" si="0"/>
        <v>0</v>
      </c>
      <c r="K14" s="27"/>
    </row>
    <row r="15" spans="1:11" ht="21.95" customHeight="1">
      <c r="A15" s="170"/>
      <c r="B15" s="85" t="s">
        <v>1400</v>
      </c>
      <c r="C15" s="244">
        <v>0</v>
      </c>
      <c r="D15" s="244">
        <v>0</v>
      </c>
      <c r="E15" s="244">
        <v>0</v>
      </c>
      <c r="F15" s="244">
        <v>0</v>
      </c>
      <c r="G15" s="244">
        <v>0</v>
      </c>
      <c r="H15" s="244">
        <v>0</v>
      </c>
      <c r="I15" s="244">
        <v>0</v>
      </c>
      <c r="J15" s="84">
        <f t="shared" si="0"/>
        <v>0</v>
      </c>
      <c r="K15" s="27"/>
    </row>
    <row r="16" spans="1:11" ht="21.95" customHeight="1">
      <c r="A16" s="170"/>
      <c r="B16" s="77" t="s">
        <v>1401</v>
      </c>
      <c r="C16" s="49">
        <v>0</v>
      </c>
      <c r="D16" s="49">
        <v>0</v>
      </c>
      <c r="E16" s="49">
        <v>0</v>
      </c>
      <c r="F16" s="49">
        <v>0</v>
      </c>
      <c r="G16" s="49">
        <v>0</v>
      </c>
      <c r="H16" s="49">
        <v>0</v>
      </c>
      <c r="I16" s="49">
        <v>0</v>
      </c>
      <c r="J16" s="84">
        <f t="shared" si="0"/>
        <v>0</v>
      </c>
      <c r="K16" s="27"/>
    </row>
    <row r="17" spans="1:11" ht="21.95" customHeight="1">
      <c r="A17" s="170"/>
      <c r="B17" s="77" t="s">
        <v>1402</v>
      </c>
      <c r="C17" s="244">
        <v>0</v>
      </c>
      <c r="D17" s="244">
        <v>0</v>
      </c>
      <c r="E17" s="244">
        <v>0</v>
      </c>
      <c r="F17" s="244">
        <v>0</v>
      </c>
      <c r="G17" s="244">
        <v>0</v>
      </c>
      <c r="H17" s="244">
        <v>0</v>
      </c>
      <c r="I17" s="244">
        <v>0</v>
      </c>
      <c r="J17" s="84">
        <f t="shared" si="0"/>
        <v>0</v>
      </c>
      <c r="K17" s="27"/>
    </row>
    <row r="18" spans="1:11" ht="21.95" customHeight="1">
      <c r="A18" s="170"/>
      <c r="B18" s="77" t="s">
        <v>1403</v>
      </c>
      <c r="C18" s="49">
        <v>0</v>
      </c>
      <c r="D18" s="49">
        <v>0</v>
      </c>
      <c r="E18" s="49">
        <v>0</v>
      </c>
      <c r="F18" s="49">
        <v>0</v>
      </c>
      <c r="G18" s="49">
        <v>0</v>
      </c>
      <c r="H18" s="49">
        <v>0</v>
      </c>
      <c r="I18" s="49">
        <v>0</v>
      </c>
      <c r="J18" s="84">
        <f t="shared" si="0"/>
        <v>0</v>
      </c>
      <c r="K18" s="27"/>
    </row>
    <row r="19" spans="1:11" ht="21.95" customHeight="1">
      <c r="A19" s="170"/>
      <c r="B19" s="77" t="s">
        <v>678</v>
      </c>
      <c r="C19" s="618">
        <f>SUM(C20:C22)</f>
        <v>0</v>
      </c>
      <c r="D19" s="618">
        <f t="shared" ref="D19:I19" si="1">SUM(D20:D22)</f>
        <v>0</v>
      </c>
      <c r="E19" s="618">
        <f t="shared" si="1"/>
        <v>0</v>
      </c>
      <c r="F19" s="618">
        <f t="shared" si="1"/>
        <v>0</v>
      </c>
      <c r="G19" s="618">
        <f t="shared" si="1"/>
        <v>0</v>
      </c>
      <c r="H19" s="618">
        <f t="shared" si="1"/>
        <v>0</v>
      </c>
      <c r="I19" s="618">
        <f t="shared" si="1"/>
        <v>0</v>
      </c>
      <c r="J19" s="619">
        <f t="shared" si="0"/>
        <v>0</v>
      </c>
      <c r="K19" s="27"/>
    </row>
    <row r="20" spans="1:11" ht="21.95" customHeight="1">
      <c r="A20" s="170"/>
      <c r="B20" s="416" t="s">
        <v>3239</v>
      </c>
      <c r="C20" s="49">
        <v>0</v>
      </c>
      <c r="D20" s="49">
        <v>0</v>
      </c>
      <c r="E20" s="49">
        <v>0</v>
      </c>
      <c r="F20" s="49">
        <v>0</v>
      </c>
      <c r="G20" s="49">
        <v>0</v>
      </c>
      <c r="H20" s="49">
        <v>0</v>
      </c>
      <c r="I20" s="49">
        <v>0</v>
      </c>
      <c r="J20" s="260">
        <f>SUM(C20:I20)</f>
        <v>0</v>
      </c>
      <c r="K20" s="27"/>
    </row>
    <row r="21" spans="1:11" ht="21.95" customHeight="1">
      <c r="A21" s="170"/>
      <c r="B21" s="416" t="s">
        <v>3258</v>
      </c>
      <c r="C21" s="244">
        <v>0</v>
      </c>
      <c r="D21" s="244">
        <v>0</v>
      </c>
      <c r="E21" s="244">
        <v>0</v>
      </c>
      <c r="F21" s="244">
        <v>0</v>
      </c>
      <c r="G21" s="244">
        <v>0</v>
      </c>
      <c r="H21" s="244">
        <v>0</v>
      </c>
      <c r="I21" s="244">
        <v>0</v>
      </c>
      <c r="J21" s="260">
        <f>SUM(C21:I21)</f>
        <v>0</v>
      </c>
      <c r="K21" s="27"/>
    </row>
    <row r="22" spans="1:11" ht="21.95" customHeight="1">
      <c r="A22" s="170"/>
      <c r="B22" s="416" t="s">
        <v>3240</v>
      </c>
      <c r="C22" s="49">
        <v>0</v>
      </c>
      <c r="D22" s="49">
        <v>0</v>
      </c>
      <c r="E22" s="49">
        <v>0</v>
      </c>
      <c r="F22" s="49">
        <v>0</v>
      </c>
      <c r="G22" s="49">
        <v>0</v>
      </c>
      <c r="H22" s="49">
        <v>0</v>
      </c>
      <c r="I22" s="49">
        <v>0</v>
      </c>
      <c r="J22" s="260">
        <f>SUM(C22:I22)</f>
        <v>0</v>
      </c>
      <c r="K22" s="27"/>
    </row>
    <row r="23" spans="1:11" ht="21.95" customHeight="1">
      <c r="A23" s="170"/>
      <c r="B23" s="85" t="s">
        <v>499</v>
      </c>
      <c r="C23" s="244">
        <v>0</v>
      </c>
      <c r="D23" s="244">
        <v>0</v>
      </c>
      <c r="E23" s="244">
        <v>0</v>
      </c>
      <c r="F23" s="244">
        <v>0</v>
      </c>
      <c r="G23" s="244">
        <v>0</v>
      </c>
      <c r="H23" s="244">
        <v>0</v>
      </c>
      <c r="I23" s="244">
        <v>0</v>
      </c>
      <c r="J23" s="84">
        <f t="shared" si="0"/>
        <v>0</v>
      </c>
      <c r="K23" s="27"/>
    </row>
    <row r="24" spans="1:11" ht="21.95" customHeight="1">
      <c r="A24" s="70"/>
      <c r="B24" s="77" t="s">
        <v>72</v>
      </c>
      <c r="C24" s="49">
        <v>0</v>
      </c>
      <c r="D24" s="49">
        <v>0</v>
      </c>
      <c r="E24" s="49">
        <v>0</v>
      </c>
      <c r="F24" s="49">
        <v>0</v>
      </c>
      <c r="G24" s="49">
        <v>0</v>
      </c>
      <c r="H24" s="49">
        <v>0</v>
      </c>
      <c r="I24" s="49">
        <v>0</v>
      </c>
      <c r="J24" s="84">
        <f t="shared" si="0"/>
        <v>0</v>
      </c>
      <c r="K24" s="27"/>
    </row>
    <row r="25" spans="1:11" ht="21.95" customHeight="1">
      <c r="A25" s="170"/>
      <c r="B25" s="77" t="s">
        <v>500</v>
      </c>
      <c r="C25" s="244">
        <v>0</v>
      </c>
      <c r="D25" s="244">
        <v>0</v>
      </c>
      <c r="E25" s="244">
        <v>0</v>
      </c>
      <c r="F25" s="244">
        <v>0</v>
      </c>
      <c r="G25" s="244">
        <v>0</v>
      </c>
      <c r="H25" s="244">
        <v>0</v>
      </c>
      <c r="I25" s="244">
        <v>0</v>
      </c>
      <c r="J25" s="84">
        <f t="shared" si="0"/>
        <v>0</v>
      </c>
      <c r="K25" s="27"/>
    </row>
    <row r="26" spans="1:11" ht="21.95" customHeight="1">
      <c r="A26" s="170"/>
      <c r="B26" s="77" t="s">
        <v>501</v>
      </c>
      <c r="C26" s="49">
        <v>0</v>
      </c>
      <c r="D26" s="49">
        <v>0</v>
      </c>
      <c r="E26" s="49">
        <v>0</v>
      </c>
      <c r="F26" s="49">
        <v>0</v>
      </c>
      <c r="G26" s="49">
        <v>0</v>
      </c>
      <c r="H26" s="49">
        <v>0</v>
      </c>
      <c r="I26" s="49">
        <v>0</v>
      </c>
      <c r="J26" s="84">
        <f t="shared" si="0"/>
        <v>0</v>
      </c>
      <c r="K26" s="27"/>
    </row>
    <row r="27" spans="1:11" ht="21.95" customHeight="1">
      <c r="A27" s="170"/>
      <c r="B27" s="77" t="s">
        <v>502</v>
      </c>
      <c r="C27" s="244">
        <v>0</v>
      </c>
      <c r="D27" s="244">
        <v>0</v>
      </c>
      <c r="E27" s="244">
        <v>0</v>
      </c>
      <c r="F27" s="244">
        <v>0</v>
      </c>
      <c r="G27" s="244">
        <v>0</v>
      </c>
      <c r="H27" s="244">
        <v>0</v>
      </c>
      <c r="I27" s="244">
        <v>0</v>
      </c>
      <c r="J27" s="84">
        <f t="shared" si="0"/>
        <v>0</v>
      </c>
      <c r="K27" s="27"/>
    </row>
    <row r="28" spans="1:11" ht="36">
      <c r="A28" s="170"/>
      <c r="B28" s="417" t="s">
        <v>1696</v>
      </c>
      <c r="C28" s="49">
        <v>0</v>
      </c>
      <c r="D28" s="49">
        <v>0</v>
      </c>
      <c r="E28" s="49">
        <v>0</v>
      </c>
      <c r="F28" s="49">
        <v>0</v>
      </c>
      <c r="G28" s="49">
        <v>0</v>
      </c>
      <c r="H28" s="49">
        <v>0</v>
      </c>
      <c r="I28" s="49">
        <v>0</v>
      </c>
      <c r="J28" s="260">
        <f>SUM(C28:I28)</f>
        <v>0</v>
      </c>
      <c r="K28" s="27"/>
    </row>
    <row r="29" spans="1:11" ht="21.95" customHeight="1">
      <c r="A29" s="170"/>
      <c r="B29" s="79" t="s">
        <v>73</v>
      </c>
      <c r="C29" s="80">
        <f>+SUM(C10:C19)+SUM(C23:C28)</f>
        <v>0</v>
      </c>
      <c r="D29" s="80">
        <f t="shared" ref="D29:J29" si="2">+SUM(D10:D19)+SUM(D23:D28)</f>
        <v>0</v>
      </c>
      <c r="E29" s="80">
        <f t="shared" si="2"/>
        <v>0</v>
      </c>
      <c r="F29" s="80">
        <f t="shared" si="2"/>
        <v>0</v>
      </c>
      <c r="G29" s="80">
        <f t="shared" si="2"/>
        <v>0</v>
      </c>
      <c r="H29" s="80">
        <f t="shared" si="2"/>
        <v>0</v>
      </c>
      <c r="I29" s="80">
        <f t="shared" si="2"/>
        <v>0</v>
      </c>
      <c r="J29" s="80">
        <f t="shared" si="2"/>
        <v>0</v>
      </c>
      <c r="K29" s="27"/>
    </row>
    <row r="30" spans="1:11" ht="21.95" customHeight="1">
      <c r="A30" s="170"/>
      <c r="B30" s="74" t="s">
        <v>66</v>
      </c>
      <c r="C30" s="75"/>
      <c r="D30" s="75"/>
      <c r="E30" s="75"/>
      <c r="F30" s="75"/>
      <c r="G30" s="75"/>
      <c r="H30" s="75"/>
      <c r="I30" s="75"/>
      <c r="J30" s="76"/>
      <c r="K30" s="27"/>
    </row>
    <row r="31" spans="1:11" ht="21.95" customHeight="1">
      <c r="A31" s="170"/>
      <c r="B31" s="77" t="s">
        <v>1394</v>
      </c>
      <c r="C31" s="49">
        <v>0</v>
      </c>
      <c r="D31" s="49">
        <v>0</v>
      </c>
      <c r="E31" s="49">
        <v>0</v>
      </c>
      <c r="F31" s="49">
        <v>0</v>
      </c>
      <c r="G31" s="49">
        <v>0</v>
      </c>
      <c r="H31" s="49">
        <v>0</v>
      </c>
      <c r="I31" s="49">
        <v>0</v>
      </c>
      <c r="J31" s="78">
        <f t="shared" ref="J31:J41" si="3">SUM(C31:I31)</f>
        <v>0</v>
      </c>
      <c r="K31" s="27"/>
    </row>
    <row r="32" spans="1:11" ht="21.95" customHeight="1">
      <c r="A32" s="170"/>
      <c r="B32" s="77" t="s">
        <v>1404</v>
      </c>
      <c r="C32" s="615">
        <f>SUM(C33:C35)</f>
        <v>0</v>
      </c>
      <c r="D32" s="615">
        <f t="shared" ref="D32:I32" si="4">SUM(D33:D35)</f>
        <v>0</v>
      </c>
      <c r="E32" s="615">
        <f t="shared" si="4"/>
        <v>0</v>
      </c>
      <c r="F32" s="615">
        <f t="shared" si="4"/>
        <v>0</v>
      </c>
      <c r="G32" s="615">
        <f t="shared" si="4"/>
        <v>0</v>
      </c>
      <c r="H32" s="615">
        <f t="shared" si="4"/>
        <v>0</v>
      </c>
      <c r="I32" s="615">
        <f t="shared" si="4"/>
        <v>0</v>
      </c>
      <c r="J32" s="78">
        <f t="shared" si="3"/>
        <v>0</v>
      </c>
      <c r="K32" s="27"/>
    </row>
    <row r="33" spans="1:11" ht="21.95" customHeight="1">
      <c r="A33" s="170"/>
      <c r="B33" s="416" t="s">
        <v>3241</v>
      </c>
      <c r="C33" s="49">
        <v>0</v>
      </c>
      <c r="D33" s="49">
        <v>0</v>
      </c>
      <c r="E33" s="49">
        <v>0</v>
      </c>
      <c r="F33" s="49">
        <v>0</v>
      </c>
      <c r="G33" s="49">
        <v>0</v>
      </c>
      <c r="H33" s="49">
        <v>0</v>
      </c>
      <c r="I33" s="49">
        <v>0</v>
      </c>
      <c r="J33" s="418">
        <f>SUM(C33:I33)</f>
        <v>0</v>
      </c>
      <c r="K33" s="27"/>
    </row>
    <row r="34" spans="1:11" ht="21.95" customHeight="1">
      <c r="A34" s="170"/>
      <c r="B34" s="416" t="s">
        <v>3259</v>
      </c>
      <c r="C34" s="49">
        <v>0</v>
      </c>
      <c r="D34" s="49">
        <v>0</v>
      </c>
      <c r="E34" s="49">
        <v>0</v>
      </c>
      <c r="F34" s="49">
        <v>0</v>
      </c>
      <c r="G34" s="49">
        <v>0</v>
      </c>
      <c r="H34" s="49">
        <v>0</v>
      </c>
      <c r="I34" s="49">
        <v>0</v>
      </c>
      <c r="J34" s="418">
        <f>SUM(C34:I34)</f>
        <v>0</v>
      </c>
      <c r="K34" s="27"/>
    </row>
    <row r="35" spans="1:11" ht="21.95" customHeight="1">
      <c r="A35" s="170"/>
      <c r="B35" s="416" t="s">
        <v>3242</v>
      </c>
      <c r="C35" s="49">
        <v>0</v>
      </c>
      <c r="D35" s="49">
        <v>0</v>
      </c>
      <c r="E35" s="49">
        <v>0</v>
      </c>
      <c r="F35" s="49">
        <v>0</v>
      </c>
      <c r="G35" s="49">
        <v>0</v>
      </c>
      <c r="H35" s="49">
        <v>0</v>
      </c>
      <c r="I35" s="49">
        <v>0</v>
      </c>
      <c r="J35" s="418">
        <f>SUM(C35:I35)</f>
        <v>0</v>
      </c>
      <c r="K35" s="27"/>
    </row>
    <row r="36" spans="1:11" s="27" customFormat="1" ht="21.95" customHeight="1">
      <c r="A36" s="170"/>
      <c r="B36" s="77" t="s">
        <v>1395</v>
      </c>
      <c r="C36" s="49">
        <v>0</v>
      </c>
      <c r="D36" s="49">
        <v>0</v>
      </c>
      <c r="E36" s="49">
        <v>0</v>
      </c>
      <c r="F36" s="49">
        <v>0</v>
      </c>
      <c r="G36" s="49">
        <v>0</v>
      </c>
      <c r="H36" s="49">
        <v>0</v>
      </c>
      <c r="I36" s="49">
        <v>0</v>
      </c>
      <c r="J36" s="78">
        <f t="shared" si="3"/>
        <v>0</v>
      </c>
    </row>
    <row r="37" spans="1:11" s="27" customFormat="1" ht="21.95" customHeight="1">
      <c r="A37" s="170"/>
      <c r="B37" s="77" t="s">
        <v>1398</v>
      </c>
      <c r="C37" s="49">
        <v>0</v>
      </c>
      <c r="D37" s="49">
        <v>0</v>
      </c>
      <c r="E37" s="49">
        <v>0</v>
      </c>
      <c r="F37" s="49">
        <v>0</v>
      </c>
      <c r="G37" s="49">
        <v>0</v>
      </c>
      <c r="H37" s="49">
        <v>0</v>
      </c>
      <c r="I37" s="49">
        <v>0</v>
      </c>
      <c r="J37" s="78">
        <f t="shared" si="3"/>
        <v>0</v>
      </c>
    </row>
    <row r="38" spans="1:11" s="27" customFormat="1" ht="21.95" customHeight="1">
      <c r="A38" s="170"/>
      <c r="B38" s="77" t="s">
        <v>1399</v>
      </c>
      <c r="C38" s="49">
        <v>0</v>
      </c>
      <c r="D38" s="49">
        <v>0</v>
      </c>
      <c r="E38" s="49">
        <v>0</v>
      </c>
      <c r="F38" s="49">
        <v>0</v>
      </c>
      <c r="G38" s="49">
        <v>0</v>
      </c>
      <c r="H38" s="49">
        <v>0</v>
      </c>
      <c r="I38" s="49">
        <v>0</v>
      </c>
      <c r="J38" s="78">
        <f t="shared" si="3"/>
        <v>0</v>
      </c>
    </row>
    <row r="39" spans="1:11" s="27" customFormat="1" ht="21.95" customHeight="1">
      <c r="A39" s="170"/>
      <c r="B39" s="77" t="s">
        <v>1396</v>
      </c>
      <c r="C39" s="49">
        <v>0</v>
      </c>
      <c r="D39" s="49">
        <v>0</v>
      </c>
      <c r="E39" s="49">
        <v>0</v>
      </c>
      <c r="F39" s="49">
        <v>0</v>
      </c>
      <c r="G39" s="49">
        <v>0</v>
      </c>
      <c r="H39" s="49">
        <v>0</v>
      </c>
      <c r="I39" s="49">
        <v>0</v>
      </c>
      <c r="J39" s="78">
        <f t="shared" si="3"/>
        <v>0</v>
      </c>
    </row>
    <row r="40" spans="1:11" s="27" customFormat="1" ht="21.95" customHeight="1">
      <c r="A40" s="170"/>
      <c r="B40" s="77" t="s">
        <v>1397</v>
      </c>
      <c r="C40" s="49">
        <v>0</v>
      </c>
      <c r="D40" s="49">
        <v>0</v>
      </c>
      <c r="E40" s="49">
        <v>0</v>
      </c>
      <c r="F40" s="49">
        <v>0</v>
      </c>
      <c r="G40" s="49">
        <v>0</v>
      </c>
      <c r="H40" s="49">
        <v>0</v>
      </c>
      <c r="I40" s="49">
        <v>0</v>
      </c>
      <c r="J40" s="78">
        <f t="shared" si="3"/>
        <v>0</v>
      </c>
    </row>
    <row r="41" spans="1:11" s="27" customFormat="1" ht="21.95" customHeight="1">
      <c r="A41" s="170"/>
      <c r="B41" s="77" t="s">
        <v>67</v>
      </c>
      <c r="C41" s="49">
        <v>0</v>
      </c>
      <c r="D41" s="49">
        <v>0</v>
      </c>
      <c r="E41" s="49">
        <v>0</v>
      </c>
      <c r="F41" s="49">
        <v>0</v>
      </c>
      <c r="G41" s="49">
        <v>0</v>
      </c>
      <c r="H41" s="49">
        <v>0</v>
      </c>
      <c r="I41" s="49">
        <v>0</v>
      </c>
      <c r="J41" s="78">
        <f t="shared" si="3"/>
        <v>0</v>
      </c>
    </row>
    <row r="42" spans="1:11" s="27" customFormat="1" ht="36">
      <c r="A42" s="170"/>
      <c r="B42" s="416" t="s">
        <v>1697</v>
      </c>
      <c r="C42" s="49">
        <v>0</v>
      </c>
      <c r="D42" s="49">
        <v>0</v>
      </c>
      <c r="E42" s="49">
        <v>0</v>
      </c>
      <c r="F42" s="49">
        <v>0</v>
      </c>
      <c r="G42" s="49">
        <v>0</v>
      </c>
      <c r="H42" s="49">
        <v>0</v>
      </c>
      <c r="I42" s="49">
        <v>0</v>
      </c>
      <c r="J42" s="419">
        <f>SUM(C42:I42)</f>
        <v>0</v>
      </c>
    </row>
    <row r="43" spans="1:11" s="27" customFormat="1" ht="21.95" customHeight="1">
      <c r="A43" s="170"/>
      <c r="B43" s="79" t="s">
        <v>68</v>
      </c>
      <c r="C43" s="80">
        <f>+C31+C32+SUM(C36:C42)</f>
        <v>0</v>
      </c>
      <c r="D43" s="80">
        <f t="shared" ref="D43:J43" si="5">+D31+D32+SUM(D36:D42)</f>
        <v>0</v>
      </c>
      <c r="E43" s="80">
        <f t="shared" si="5"/>
        <v>0</v>
      </c>
      <c r="F43" s="80">
        <f t="shared" si="5"/>
        <v>0</v>
      </c>
      <c r="G43" s="80">
        <f t="shared" si="5"/>
        <v>0</v>
      </c>
      <c r="H43" s="80">
        <f t="shared" si="5"/>
        <v>0</v>
      </c>
      <c r="I43" s="80">
        <f t="shared" si="5"/>
        <v>0</v>
      </c>
      <c r="J43" s="80">
        <f t="shared" si="5"/>
        <v>0</v>
      </c>
    </row>
    <row r="44" spans="1:11" s="27" customFormat="1" ht="21.95" customHeight="1">
      <c r="A44" s="170"/>
      <c r="B44" s="86" t="s">
        <v>74</v>
      </c>
      <c r="C44" s="87">
        <f t="shared" ref="C44:I44" si="6">SUM(C43,C29)</f>
        <v>0</v>
      </c>
      <c r="D44" s="87">
        <f t="shared" si="6"/>
        <v>0</v>
      </c>
      <c r="E44" s="87">
        <f t="shared" si="6"/>
        <v>0</v>
      </c>
      <c r="F44" s="87">
        <f t="shared" si="6"/>
        <v>0</v>
      </c>
      <c r="G44" s="87">
        <f t="shared" si="6"/>
        <v>0</v>
      </c>
      <c r="H44" s="87">
        <f t="shared" si="6"/>
        <v>0</v>
      </c>
      <c r="I44" s="87">
        <f t="shared" si="6"/>
        <v>0</v>
      </c>
      <c r="J44" s="88">
        <f>SUM(J43+J29)</f>
        <v>0</v>
      </c>
    </row>
    <row r="45" spans="1:11" s="27" customFormat="1" ht="21.95" customHeight="1">
      <c r="A45" s="170"/>
      <c r="B45" s="71" t="s">
        <v>96</v>
      </c>
      <c r="C45" s="32"/>
      <c r="D45" s="32"/>
      <c r="E45" s="32"/>
      <c r="F45" s="32"/>
      <c r="G45" s="32"/>
      <c r="H45" s="32"/>
      <c r="I45" s="32"/>
      <c r="J45" s="89"/>
    </row>
    <row r="46" spans="1:11" ht="21.95" customHeight="1">
      <c r="A46" s="170"/>
      <c r="B46" s="90" t="s">
        <v>97</v>
      </c>
      <c r="C46" s="32"/>
      <c r="D46" s="32"/>
      <c r="E46" s="32"/>
      <c r="F46" s="32"/>
      <c r="G46" s="32"/>
      <c r="H46" s="32"/>
      <c r="I46" s="32"/>
      <c r="J46" s="91"/>
      <c r="K46" s="27"/>
    </row>
    <row r="47" spans="1:11" s="27" customFormat="1" ht="21.95" customHeight="1">
      <c r="A47" s="170"/>
      <c r="B47" s="77" t="s">
        <v>515</v>
      </c>
      <c r="C47" s="49">
        <v>0</v>
      </c>
      <c r="D47" s="49">
        <v>0</v>
      </c>
      <c r="E47" s="49">
        <v>0</v>
      </c>
      <c r="F47" s="49">
        <v>0</v>
      </c>
      <c r="G47" s="49">
        <v>0</v>
      </c>
      <c r="H47" s="49">
        <v>0</v>
      </c>
      <c r="I47" s="49">
        <v>0</v>
      </c>
      <c r="J47" s="260">
        <f t="shared" ref="J47:J52" si="7">SUM(C47:I47)</f>
        <v>0</v>
      </c>
    </row>
    <row r="48" spans="1:11" s="27" customFormat="1" ht="21.95" customHeight="1">
      <c r="A48" s="170"/>
      <c r="B48" s="77" t="s">
        <v>81</v>
      </c>
      <c r="C48" s="49">
        <v>0</v>
      </c>
      <c r="D48" s="49">
        <v>0</v>
      </c>
      <c r="E48" s="49">
        <v>0</v>
      </c>
      <c r="F48" s="49">
        <v>0</v>
      </c>
      <c r="G48" s="49">
        <v>0</v>
      </c>
      <c r="H48" s="49">
        <v>0</v>
      </c>
      <c r="I48" s="49">
        <v>0</v>
      </c>
      <c r="J48" s="260">
        <f t="shared" si="7"/>
        <v>0</v>
      </c>
    </row>
    <row r="49" spans="1:11" s="27" customFormat="1" ht="21.95" customHeight="1">
      <c r="A49" s="170"/>
      <c r="B49" s="77" t="s">
        <v>517</v>
      </c>
      <c r="C49" s="49">
        <v>0</v>
      </c>
      <c r="D49" s="49">
        <v>0</v>
      </c>
      <c r="E49" s="49">
        <v>0</v>
      </c>
      <c r="F49" s="49">
        <v>0</v>
      </c>
      <c r="G49" s="49">
        <v>0</v>
      </c>
      <c r="H49" s="49">
        <v>0</v>
      </c>
      <c r="I49" s="49">
        <v>0</v>
      </c>
      <c r="J49" s="260">
        <f t="shared" si="7"/>
        <v>0</v>
      </c>
    </row>
    <row r="50" spans="1:11" s="27" customFormat="1" ht="21.95" customHeight="1">
      <c r="A50" s="170"/>
      <c r="B50" s="77" t="s">
        <v>516</v>
      </c>
      <c r="C50" s="49">
        <v>0</v>
      </c>
      <c r="D50" s="49">
        <v>0</v>
      </c>
      <c r="E50" s="49">
        <v>0</v>
      </c>
      <c r="F50" s="49">
        <v>0</v>
      </c>
      <c r="G50" s="49">
        <v>0</v>
      </c>
      <c r="H50" s="49">
        <v>0</v>
      </c>
      <c r="I50" s="49">
        <v>0</v>
      </c>
      <c r="J50" s="260">
        <f t="shared" si="7"/>
        <v>0</v>
      </c>
    </row>
    <row r="51" spans="1:11" s="27" customFormat="1" ht="21.95" customHeight="1">
      <c r="A51" s="170"/>
      <c r="B51" s="77" t="s">
        <v>82</v>
      </c>
      <c r="C51" s="49">
        <v>0</v>
      </c>
      <c r="D51" s="49">
        <v>0</v>
      </c>
      <c r="E51" s="49">
        <v>0</v>
      </c>
      <c r="F51" s="49">
        <v>0</v>
      </c>
      <c r="G51" s="49">
        <v>0</v>
      </c>
      <c r="H51" s="49">
        <v>0</v>
      </c>
      <c r="I51" s="49">
        <v>0</v>
      </c>
      <c r="J51" s="260">
        <f t="shared" si="7"/>
        <v>0</v>
      </c>
    </row>
    <row r="52" spans="1:11" s="27" customFormat="1" ht="21.95" customHeight="1">
      <c r="A52" s="170"/>
      <c r="B52" s="77" t="s">
        <v>518</v>
      </c>
      <c r="C52" s="49">
        <v>0</v>
      </c>
      <c r="D52" s="49">
        <v>0</v>
      </c>
      <c r="E52" s="49">
        <v>0</v>
      </c>
      <c r="F52" s="49">
        <v>0</v>
      </c>
      <c r="G52" s="49">
        <v>0</v>
      </c>
      <c r="H52" s="49">
        <v>0</v>
      </c>
      <c r="I52" s="49">
        <v>0</v>
      </c>
      <c r="J52" s="260">
        <f t="shared" si="7"/>
        <v>0</v>
      </c>
    </row>
    <row r="53" spans="1:11" s="27" customFormat="1" ht="21.95" customHeight="1">
      <c r="A53" s="170"/>
      <c r="B53" s="79" t="s">
        <v>83</v>
      </c>
      <c r="C53" s="80">
        <f>SUM(C47:C52)</f>
        <v>0</v>
      </c>
      <c r="D53" s="80">
        <f t="shared" ref="D53:I53" si="8">SUM(D47:D52)</f>
        <v>0</v>
      </c>
      <c r="E53" s="80">
        <f t="shared" si="8"/>
        <v>0</v>
      </c>
      <c r="F53" s="80">
        <f t="shared" si="8"/>
        <v>0</v>
      </c>
      <c r="G53" s="80">
        <f t="shared" si="8"/>
        <v>0</v>
      </c>
      <c r="H53" s="80">
        <f t="shared" si="8"/>
        <v>0</v>
      </c>
      <c r="I53" s="80">
        <f t="shared" si="8"/>
        <v>0</v>
      </c>
      <c r="J53" s="80">
        <f>SUM(J47:J52)</f>
        <v>0</v>
      </c>
    </row>
    <row r="54" spans="1:11" s="27" customFormat="1" ht="21.95" customHeight="1">
      <c r="A54" s="170"/>
      <c r="B54" s="90" t="s">
        <v>75</v>
      </c>
      <c r="C54" s="32"/>
      <c r="D54" s="32"/>
      <c r="E54" s="32"/>
      <c r="F54" s="32"/>
      <c r="G54" s="32"/>
      <c r="H54" s="32"/>
      <c r="I54" s="32"/>
      <c r="J54" s="91"/>
    </row>
    <row r="55" spans="1:11" s="27" customFormat="1" ht="21.95" customHeight="1">
      <c r="A55" s="170"/>
      <c r="B55" s="74" t="s">
        <v>78</v>
      </c>
      <c r="C55" s="75"/>
      <c r="D55" s="75"/>
      <c r="E55" s="75"/>
      <c r="F55" s="75"/>
      <c r="G55" s="75"/>
      <c r="H55" s="75"/>
      <c r="I55" s="75"/>
      <c r="J55" s="76"/>
    </row>
    <row r="56" spans="1:11" ht="21.95" customHeight="1">
      <c r="A56" s="170"/>
      <c r="B56" s="167" t="s">
        <v>508</v>
      </c>
      <c r="C56" s="49">
        <v>0</v>
      </c>
      <c r="D56" s="49">
        <v>0</v>
      </c>
      <c r="E56" s="49">
        <v>0</v>
      </c>
      <c r="F56" s="49">
        <v>0</v>
      </c>
      <c r="G56" s="49">
        <v>0</v>
      </c>
      <c r="H56" s="49">
        <v>0</v>
      </c>
      <c r="I56" s="49">
        <v>0</v>
      </c>
      <c r="J56" s="84">
        <f t="shared" ref="J56:J67" si="9">SUM(C56:I56)</f>
        <v>0</v>
      </c>
      <c r="K56" s="27"/>
    </row>
    <row r="57" spans="1:11" s="27" customFormat="1" ht="21.95" customHeight="1">
      <c r="A57" s="170"/>
      <c r="B57" s="167" t="s">
        <v>509</v>
      </c>
      <c r="C57" s="49">
        <v>0</v>
      </c>
      <c r="D57" s="49">
        <v>0</v>
      </c>
      <c r="E57" s="49">
        <v>0</v>
      </c>
      <c r="F57" s="49">
        <v>0</v>
      </c>
      <c r="G57" s="49">
        <v>0</v>
      </c>
      <c r="H57" s="49">
        <v>0</v>
      </c>
      <c r="I57" s="49">
        <v>0</v>
      </c>
      <c r="J57" s="84">
        <f t="shared" si="9"/>
        <v>0</v>
      </c>
    </row>
    <row r="58" spans="1:11" s="27" customFormat="1" ht="21.95" customHeight="1">
      <c r="A58" s="170"/>
      <c r="B58" s="166" t="s">
        <v>1405</v>
      </c>
      <c r="C58" s="80">
        <f>C56+C57</f>
        <v>0</v>
      </c>
      <c r="D58" s="80">
        <f t="shared" ref="D58:I58" si="10">D56+D57</f>
        <v>0</v>
      </c>
      <c r="E58" s="80">
        <f t="shared" si="10"/>
        <v>0</v>
      </c>
      <c r="F58" s="80">
        <f t="shared" si="10"/>
        <v>0</v>
      </c>
      <c r="G58" s="80">
        <f t="shared" si="10"/>
        <v>0</v>
      </c>
      <c r="H58" s="80">
        <f t="shared" si="10"/>
        <v>0</v>
      </c>
      <c r="I58" s="80">
        <f t="shared" si="10"/>
        <v>0</v>
      </c>
      <c r="J58" s="84">
        <f t="shared" si="9"/>
        <v>0</v>
      </c>
    </row>
    <row r="59" spans="1:11" s="27" customFormat="1" ht="21.95" customHeight="1">
      <c r="A59" s="170"/>
      <c r="B59" s="77" t="s">
        <v>510</v>
      </c>
      <c r="C59" s="615">
        <f>SUM(C60:C62)</f>
        <v>0</v>
      </c>
      <c r="D59" s="615">
        <f t="shared" ref="D59:I59" si="11">SUM(D60:D62)</f>
        <v>0</v>
      </c>
      <c r="E59" s="615">
        <f t="shared" si="11"/>
        <v>0</v>
      </c>
      <c r="F59" s="615">
        <f t="shared" si="11"/>
        <v>0</v>
      </c>
      <c r="G59" s="615">
        <f t="shared" si="11"/>
        <v>0</v>
      </c>
      <c r="H59" s="615">
        <f t="shared" si="11"/>
        <v>0</v>
      </c>
      <c r="I59" s="615">
        <f t="shared" si="11"/>
        <v>0</v>
      </c>
      <c r="J59" s="84">
        <f t="shared" si="9"/>
        <v>0</v>
      </c>
    </row>
    <row r="60" spans="1:11" s="27" customFormat="1" ht="21.95" customHeight="1">
      <c r="A60" s="170"/>
      <c r="B60" s="420" t="s">
        <v>3247</v>
      </c>
      <c r="C60" s="244">
        <v>0</v>
      </c>
      <c r="D60" s="244">
        <v>0</v>
      </c>
      <c r="E60" s="244">
        <v>0</v>
      </c>
      <c r="F60" s="244">
        <v>0</v>
      </c>
      <c r="G60" s="244">
        <v>0</v>
      </c>
      <c r="H60" s="244">
        <v>0</v>
      </c>
      <c r="I60" s="244">
        <v>0</v>
      </c>
      <c r="J60" s="260">
        <f t="shared" si="9"/>
        <v>0</v>
      </c>
    </row>
    <row r="61" spans="1:11" s="27" customFormat="1" ht="21.95" customHeight="1">
      <c r="A61" s="170"/>
      <c r="B61" s="420" t="s">
        <v>3248</v>
      </c>
      <c r="C61" s="49">
        <v>0</v>
      </c>
      <c r="D61" s="49">
        <v>0</v>
      </c>
      <c r="E61" s="49">
        <v>0</v>
      </c>
      <c r="F61" s="49">
        <v>0</v>
      </c>
      <c r="G61" s="49">
        <v>0</v>
      </c>
      <c r="H61" s="49">
        <v>0</v>
      </c>
      <c r="I61" s="49">
        <v>0</v>
      </c>
      <c r="J61" s="260">
        <f t="shared" si="9"/>
        <v>0</v>
      </c>
    </row>
    <row r="62" spans="1:11" s="27" customFormat="1" ht="21.95" customHeight="1">
      <c r="A62" s="170"/>
      <c r="B62" s="420" t="s">
        <v>3249</v>
      </c>
      <c r="C62" s="244">
        <v>0</v>
      </c>
      <c r="D62" s="244">
        <v>0</v>
      </c>
      <c r="E62" s="244">
        <v>0</v>
      </c>
      <c r="F62" s="244">
        <v>0</v>
      </c>
      <c r="G62" s="244">
        <v>0</v>
      </c>
      <c r="H62" s="244">
        <v>0</v>
      </c>
      <c r="I62" s="244">
        <v>0</v>
      </c>
      <c r="J62" s="260">
        <f t="shared" si="9"/>
        <v>0</v>
      </c>
    </row>
    <row r="63" spans="1:11" s="27" customFormat="1" ht="21.95" customHeight="1">
      <c r="A63" s="170"/>
      <c r="B63" s="77" t="s">
        <v>511</v>
      </c>
      <c r="C63" s="49">
        <v>0</v>
      </c>
      <c r="D63" s="49">
        <v>0</v>
      </c>
      <c r="E63" s="49">
        <v>0</v>
      </c>
      <c r="F63" s="49">
        <v>0</v>
      </c>
      <c r="G63" s="49">
        <v>0</v>
      </c>
      <c r="H63" s="49">
        <v>0</v>
      </c>
      <c r="I63" s="49">
        <v>0</v>
      </c>
      <c r="J63" s="84">
        <f t="shared" si="9"/>
        <v>0</v>
      </c>
    </row>
    <row r="64" spans="1:11" s="27" customFormat="1" ht="21.95" customHeight="1">
      <c r="A64" s="170"/>
      <c r="B64" s="77" t="s">
        <v>512</v>
      </c>
      <c r="C64" s="244">
        <v>0</v>
      </c>
      <c r="D64" s="244">
        <v>0</v>
      </c>
      <c r="E64" s="244">
        <v>0</v>
      </c>
      <c r="F64" s="244">
        <v>0</v>
      </c>
      <c r="G64" s="244">
        <v>0</v>
      </c>
      <c r="H64" s="244">
        <v>0</v>
      </c>
      <c r="I64" s="244">
        <v>0</v>
      </c>
      <c r="J64" s="84">
        <f t="shared" si="9"/>
        <v>0</v>
      </c>
    </row>
    <row r="65" spans="1:11" s="27" customFormat="1" ht="21.95" customHeight="1">
      <c r="A65" s="170"/>
      <c r="B65" s="77" t="s">
        <v>513</v>
      </c>
      <c r="C65" s="49">
        <v>0</v>
      </c>
      <c r="D65" s="49">
        <v>0</v>
      </c>
      <c r="E65" s="49">
        <v>0</v>
      </c>
      <c r="F65" s="49">
        <v>0</v>
      </c>
      <c r="G65" s="49">
        <v>0</v>
      </c>
      <c r="H65" s="49">
        <v>0</v>
      </c>
      <c r="I65" s="49">
        <v>0</v>
      </c>
      <c r="J65" s="84">
        <f t="shared" si="9"/>
        <v>0</v>
      </c>
    </row>
    <row r="66" spans="1:11" s="27" customFormat="1" ht="21.95" customHeight="1">
      <c r="A66" s="170"/>
      <c r="B66" s="167" t="s">
        <v>1409</v>
      </c>
      <c r="C66" s="244">
        <v>0</v>
      </c>
      <c r="D66" s="244">
        <v>0</v>
      </c>
      <c r="E66" s="244">
        <v>0</v>
      </c>
      <c r="F66" s="244">
        <v>0</v>
      </c>
      <c r="G66" s="244">
        <v>0</v>
      </c>
      <c r="H66" s="244">
        <v>0</v>
      </c>
      <c r="I66" s="244">
        <v>0</v>
      </c>
      <c r="J66" s="84">
        <f t="shared" si="9"/>
        <v>0</v>
      </c>
      <c r="K66" s="27" t="s">
        <v>3469</v>
      </c>
    </row>
    <row r="67" spans="1:11" s="27" customFormat="1" ht="21.95" customHeight="1">
      <c r="A67" s="170"/>
      <c r="B67" s="77" t="s">
        <v>514</v>
      </c>
      <c r="C67" s="49">
        <v>0</v>
      </c>
      <c r="D67" s="49">
        <v>0</v>
      </c>
      <c r="E67" s="49">
        <v>0</v>
      </c>
      <c r="F67" s="49">
        <v>0</v>
      </c>
      <c r="G67" s="49">
        <v>0</v>
      </c>
      <c r="H67" s="49">
        <v>0</v>
      </c>
      <c r="I67" s="49">
        <v>0</v>
      </c>
      <c r="J67" s="84">
        <f t="shared" si="9"/>
        <v>0</v>
      </c>
    </row>
    <row r="68" spans="1:11" s="27" customFormat="1" ht="21.95" customHeight="1">
      <c r="A68" s="170"/>
      <c r="B68" s="79" t="s">
        <v>79</v>
      </c>
      <c r="C68" s="80">
        <f>+C58+C59+C63+C64+C65+C67</f>
        <v>0</v>
      </c>
      <c r="D68" s="80">
        <f t="shared" ref="D68:J68" si="12">+D58+D59+D63+D64+D65+D67</f>
        <v>0</v>
      </c>
      <c r="E68" s="80">
        <f t="shared" si="12"/>
        <v>0</v>
      </c>
      <c r="F68" s="80">
        <f t="shared" si="12"/>
        <v>0</v>
      </c>
      <c r="G68" s="80">
        <f t="shared" si="12"/>
        <v>0</v>
      </c>
      <c r="H68" s="80">
        <f t="shared" si="12"/>
        <v>0</v>
      </c>
      <c r="I68" s="80">
        <f t="shared" si="12"/>
        <v>0</v>
      </c>
      <c r="J68" s="80">
        <f t="shared" si="12"/>
        <v>0</v>
      </c>
    </row>
    <row r="69" spans="1:11" ht="12">
      <c r="A69" s="70"/>
      <c r="B69" s="74" t="s">
        <v>76</v>
      </c>
      <c r="C69" s="75"/>
      <c r="D69" s="75"/>
      <c r="E69" s="75"/>
      <c r="F69" s="75"/>
      <c r="G69" s="75"/>
      <c r="H69" s="75"/>
      <c r="I69" s="75"/>
      <c r="J69" s="76"/>
    </row>
    <row r="70" spans="1:11" ht="18.75" customHeight="1">
      <c r="A70" s="70"/>
      <c r="B70" s="77" t="s">
        <v>503</v>
      </c>
      <c r="C70" s="49">
        <v>0</v>
      </c>
      <c r="D70" s="49">
        <v>0</v>
      </c>
      <c r="E70" s="49">
        <v>0</v>
      </c>
      <c r="F70" s="49">
        <v>0</v>
      </c>
      <c r="G70" s="49">
        <v>0</v>
      </c>
      <c r="H70" s="49">
        <v>0</v>
      </c>
      <c r="I70" s="49">
        <v>0</v>
      </c>
      <c r="J70" s="84">
        <f t="shared" ref="J70:J81" si="13">SUM(C70:I70)</f>
        <v>0</v>
      </c>
    </row>
    <row r="71" spans="1:11" ht="17.25" customHeight="1">
      <c r="B71" s="77" t="s">
        <v>504</v>
      </c>
      <c r="C71" s="49">
        <v>0</v>
      </c>
      <c r="D71" s="49">
        <v>0</v>
      </c>
      <c r="E71" s="49">
        <v>0</v>
      </c>
      <c r="F71" s="49">
        <v>0</v>
      </c>
      <c r="G71" s="49">
        <v>0</v>
      </c>
      <c r="H71" s="49">
        <v>0</v>
      </c>
      <c r="I71" s="49">
        <v>0</v>
      </c>
      <c r="J71" s="84">
        <f t="shared" si="13"/>
        <v>0</v>
      </c>
    </row>
    <row r="72" spans="1:11" ht="16.5" customHeight="1">
      <c r="B72" s="166" t="s">
        <v>1406</v>
      </c>
      <c r="C72" s="80">
        <f t="shared" ref="C72:I72" si="14">C70+C71</f>
        <v>0</v>
      </c>
      <c r="D72" s="80">
        <f t="shared" si="14"/>
        <v>0</v>
      </c>
      <c r="E72" s="80">
        <f t="shared" si="14"/>
        <v>0</v>
      </c>
      <c r="F72" s="80">
        <f t="shared" si="14"/>
        <v>0</v>
      </c>
      <c r="G72" s="80">
        <f t="shared" si="14"/>
        <v>0</v>
      </c>
      <c r="H72" s="80">
        <f t="shared" si="14"/>
        <v>0</v>
      </c>
      <c r="I72" s="80">
        <f t="shared" si="14"/>
        <v>0</v>
      </c>
      <c r="J72" s="84">
        <f t="shared" si="13"/>
        <v>0</v>
      </c>
    </row>
    <row r="73" spans="1:11" ht="19.5" customHeight="1">
      <c r="B73" s="77" t="s">
        <v>3243</v>
      </c>
      <c r="C73" s="481">
        <f>SUM(C74:C76)</f>
        <v>0</v>
      </c>
      <c r="D73" s="481">
        <f t="shared" ref="D73:I73" si="15">SUM(D74:D76)</f>
        <v>0</v>
      </c>
      <c r="E73" s="481">
        <f t="shared" si="15"/>
        <v>0</v>
      </c>
      <c r="F73" s="481">
        <f t="shared" si="15"/>
        <v>0</v>
      </c>
      <c r="G73" s="481">
        <f t="shared" si="15"/>
        <v>0</v>
      </c>
      <c r="H73" s="481">
        <f t="shared" si="15"/>
        <v>0</v>
      </c>
      <c r="I73" s="481">
        <f t="shared" si="15"/>
        <v>0</v>
      </c>
      <c r="J73" s="84">
        <f t="shared" si="13"/>
        <v>0</v>
      </c>
    </row>
    <row r="74" spans="1:11" ht="18" customHeight="1">
      <c r="B74" s="422" t="s">
        <v>3244</v>
      </c>
      <c r="C74" s="423">
        <v>0</v>
      </c>
      <c r="D74" s="423">
        <v>0</v>
      </c>
      <c r="E74" s="423">
        <v>0</v>
      </c>
      <c r="F74" s="423">
        <v>0</v>
      </c>
      <c r="G74" s="423">
        <v>0</v>
      </c>
      <c r="H74" s="423">
        <v>0</v>
      </c>
      <c r="I74" s="423">
        <v>0</v>
      </c>
      <c r="J74" s="421">
        <f>SUM(C74:I74)</f>
        <v>0</v>
      </c>
    </row>
    <row r="75" spans="1:11" ht="19.5" customHeight="1">
      <c r="B75" s="422" t="s">
        <v>3245</v>
      </c>
      <c r="C75" s="423">
        <v>0</v>
      </c>
      <c r="D75" s="423">
        <v>0</v>
      </c>
      <c r="E75" s="423">
        <v>0</v>
      </c>
      <c r="F75" s="423">
        <v>0</v>
      </c>
      <c r="G75" s="423">
        <v>0</v>
      </c>
      <c r="H75" s="423">
        <v>0</v>
      </c>
      <c r="I75" s="423">
        <v>0</v>
      </c>
      <c r="J75" s="421">
        <f>SUM(C75:I75)</f>
        <v>0</v>
      </c>
    </row>
    <row r="76" spans="1:11" ht="22.5" customHeight="1">
      <c r="B76" s="422" t="s">
        <v>3246</v>
      </c>
      <c r="C76" s="49">
        <v>0</v>
      </c>
      <c r="D76" s="49">
        <v>0</v>
      </c>
      <c r="E76" s="49">
        <v>0</v>
      </c>
      <c r="F76" s="49">
        <v>0</v>
      </c>
      <c r="G76" s="49">
        <v>0</v>
      </c>
      <c r="H76" s="49">
        <v>0</v>
      </c>
      <c r="I76" s="49">
        <v>0</v>
      </c>
      <c r="J76" s="421">
        <f>SUM(C76:I76)</f>
        <v>0</v>
      </c>
    </row>
    <row r="77" spans="1:11" ht="27" customHeight="1">
      <c r="B77" s="77" t="s">
        <v>505</v>
      </c>
      <c r="C77" s="423">
        <v>0</v>
      </c>
      <c r="D77" s="423">
        <v>0</v>
      </c>
      <c r="E77" s="423">
        <v>0</v>
      </c>
      <c r="F77" s="423">
        <v>0</v>
      </c>
      <c r="G77" s="423">
        <v>0</v>
      </c>
      <c r="H77" s="423">
        <v>0</v>
      </c>
      <c r="I77" s="423">
        <v>0</v>
      </c>
      <c r="J77" s="84">
        <f t="shared" si="13"/>
        <v>0</v>
      </c>
    </row>
    <row r="78" spans="1:11" ht="20.25" customHeight="1">
      <c r="B78" s="77" t="s">
        <v>506</v>
      </c>
      <c r="C78" s="423">
        <v>0</v>
      </c>
      <c r="D78" s="423">
        <v>0</v>
      </c>
      <c r="E78" s="423">
        <v>0</v>
      </c>
      <c r="F78" s="423">
        <v>0</v>
      </c>
      <c r="G78" s="423">
        <v>0</v>
      </c>
      <c r="H78" s="423">
        <v>0</v>
      </c>
      <c r="I78" s="423">
        <v>0</v>
      </c>
      <c r="J78" s="84">
        <f t="shared" si="13"/>
        <v>0</v>
      </c>
    </row>
    <row r="79" spans="1:11" ht="19.5" customHeight="1">
      <c r="B79" s="167" t="s">
        <v>1407</v>
      </c>
      <c r="C79" s="49">
        <v>0</v>
      </c>
      <c r="D79" s="49">
        <v>0</v>
      </c>
      <c r="E79" s="49">
        <v>0</v>
      </c>
      <c r="F79" s="49">
        <v>0</v>
      </c>
      <c r="G79" s="49">
        <v>0</v>
      </c>
      <c r="H79" s="49">
        <v>0</v>
      </c>
      <c r="I79" s="49">
        <v>0</v>
      </c>
      <c r="J79" s="84">
        <f t="shared" si="13"/>
        <v>0</v>
      </c>
      <c r="K79" s="27" t="s">
        <v>3469</v>
      </c>
    </row>
    <row r="80" spans="1:11" ht="18.75" customHeight="1">
      <c r="B80" s="167" t="s">
        <v>1408</v>
      </c>
      <c r="C80" s="423">
        <v>0</v>
      </c>
      <c r="D80" s="423">
        <v>0</v>
      </c>
      <c r="E80" s="423">
        <v>0</v>
      </c>
      <c r="F80" s="423">
        <v>0</v>
      </c>
      <c r="G80" s="423">
        <v>0</v>
      </c>
      <c r="H80" s="423">
        <v>0</v>
      </c>
      <c r="I80" s="423">
        <v>0</v>
      </c>
      <c r="J80" s="84">
        <f t="shared" si="13"/>
        <v>0</v>
      </c>
      <c r="K80" s="27" t="s">
        <v>3469</v>
      </c>
    </row>
    <row r="81" spans="2:10" ht="26.25" customHeight="1">
      <c r="B81" s="77" t="s">
        <v>507</v>
      </c>
      <c r="C81" s="423">
        <v>0</v>
      </c>
      <c r="D81" s="423">
        <v>0</v>
      </c>
      <c r="E81" s="423">
        <v>0</v>
      </c>
      <c r="F81" s="423">
        <v>0</v>
      </c>
      <c r="G81" s="423">
        <v>0</v>
      </c>
      <c r="H81" s="423">
        <v>0</v>
      </c>
      <c r="I81" s="423">
        <v>0</v>
      </c>
      <c r="J81" s="84">
        <f t="shared" si="13"/>
        <v>0</v>
      </c>
    </row>
    <row r="82" spans="2:10" ht="20.25" customHeight="1">
      <c r="B82" s="79" t="s">
        <v>77</v>
      </c>
      <c r="C82" s="80">
        <f>+C72+C73+C77+C78+C81</f>
        <v>0</v>
      </c>
      <c r="D82" s="361">
        <f t="shared" ref="D82:J82" si="16">+D72+D73+D77+D78+D81</f>
        <v>0</v>
      </c>
      <c r="E82" s="361">
        <f t="shared" si="16"/>
        <v>0</v>
      </c>
      <c r="F82" s="361">
        <f t="shared" si="16"/>
        <v>0</v>
      </c>
      <c r="G82" s="361">
        <f t="shared" si="16"/>
        <v>0</v>
      </c>
      <c r="H82" s="361">
        <f t="shared" si="16"/>
        <v>0</v>
      </c>
      <c r="I82" s="361">
        <f t="shared" si="16"/>
        <v>0</v>
      </c>
      <c r="J82" s="361">
        <f t="shared" si="16"/>
        <v>0</v>
      </c>
    </row>
    <row r="83" spans="2:10" ht="23.25" customHeight="1">
      <c r="B83" s="92" t="s">
        <v>80</v>
      </c>
      <c r="C83" s="93">
        <f t="shared" ref="C83:J83" si="17">SUM(C82+C68)</f>
        <v>0</v>
      </c>
      <c r="D83" s="93">
        <f t="shared" si="17"/>
        <v>0</v>
      </c>
      <c r="E83" s="93">
        <f t="shared" si="17"/>
        <v>0</v>
      </c>
      <c r="F83" s="93">
        <f t="shared" si="17"/>
        <v>0</v>
      </c>
      <c r="G83" s="93">
        <f t="shared" si="17"/>
        <v>0</v>
      </c>
      <c r="H83" s="93">
        <f t="shared" si="17"/>
        <v>0</v>
      </c>
      <c r="I83" s="93">
        <f t="shared" si="17"/>
        <v>0</v>
      </c>
      <c r="J83" s="81">
        <f t="shared" si="17"/>
        <v>0</v>
      </c>
    </row>
    <row r="84" spans="2:10" ht="19.5" customHeight="1">
      <c r="B84" s="94" t="s">
        <v>84</v>
      </c>
      <c r="C84" s="87">
        <f t="shared" ref="C84:I84" si="18">C83+C53</f>
        <v>0</v>
      </c>
      <c r="D84" s="87">
        <f t="shared" si="18"/>
        <v>0</v>
      </c>
      <c r="E84" s="87">
        <f t="shared" si="18"/>
        <v>0</v>
      </c>
      <c r="F84" s="87">
        <f t="shared" si="18"/>
        <v>0</v>
      </c>
      <c r="G84" s="87">
        <f t="shared" si="18"/>
        <v>0</v>
      </c>
      <c r="H84" s="87">
        <f t="shared" si="18"/>
        <v>0</v>
      </c>
      <c r="I84" s="87">
        <f t="shared" si="18"/>
        <v>0</v>
      </c>
      <c r="J84" s="88">
        <f>SUM(J83+J53)</f>
        <v>0</v>
      </c>
    </row>
    <row r="89" spans="2:10">
      <c r="C89" s="326"/>
      <c r="D89" s="326"/>
      <c r="E89" s="326"/>
    </row>
  </sheetData>
  <sheetProtection algorithmName="SHA-512" hashValue="7fPIaB8vs2gkWRSGoXb0irV+l7RV6fPUSkK0mOqqFV8OTwV6mcU9PuaUjBn3zGU7WcGhaxsmqwiHHqhcodkEJA==" saltValue="0D6E5eDmZGmwlk9SoGZeWg==" spinCount="100000" sheet="1" objects="1" scenarios="1"/>
  <mergeCells count="2">
    <mergeCell ref="B2:I4"/>
    <mergeCell ref="J6:J7"/>
  </mergeCells>
  <hyperlinks>
    <hyperlink ref="A5" location="Índice!A1" display="INICIO"/>
  </hyperlinks>
  <pageMargins left="0.7" right="0.7" top="0.75" bottom="0.75" header="0.51180555555555551" footer="0.51180555555555551"/>
  <pageSetup firstPageNumber="0"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theme="0" tint="-0.14999847407452621"/>
  </sheetPr>
  <dimension ref="A1:M34"/>
  <sheetViews>
    <sheetView showGridLines="0" zoomScale="85" zoomScaleNormal="85" workbookViewId="0">
      <selection activeCell="E14" sqref="E14"/>
    </sheetView>
  </sheetViews>
  <sheetFormatPr baseColWidth="10" defaultRowHeight="11.25"/>
  <cols>
    <col min="1" max="1" width="13.33203125" style="168" customWidth="1"/>
    <col min="2" max="2" width="80.1640625" style="35" customWidth="1"/>
    <col min="3" max="5" width="18.33203125" style="35" customWidth="1"/>
    <col min="6" max="6" width="24.1640625" style="35" customWidth="1"/>
    <col min="7" max="10" width="18.33203125" style="35" customWidth="1"/>
    <col min="11" max="11" width="23" style="35" customWidth="1"/>
    <col min="12" max="12" width="32.5" style="35" customWidth="1"/>
    <col min="13" max="16384" width="12" style="35"/>
  </cols>
  <sheetData>
    <row r="1" spans="1:13" s="16" customFormat="1" ht="21.95" customHeight="1">
      <c r="A1" s="406"/>
    </row>
    <row r="2" spans="1:13" s="16" customFormat="1" ht="21.95" customHeight="1">
      <c r="B2" s="756" t="s">
        <v>519</v>
      </c>
      <c r="C2" s="756"/>
      <c r="D2" s="756"/>
      <c r="E2" s="756"/>
      <c r="F2" s="756"/>
      <c r="G2" s="756"/>
      <c r="H2" s="756"/>
      <c r="I2" s="756"/>
      <c r="J2" s="756"/>
    </row>
    <row r="3" spans="1:13" s="16" customFormat="1" ht="21.95" customHeight="1">
      <c r="B3" s="756"/>
      <c r="C3" s="756"/>
      <c r="D3" s="756"/>
      <c r="E3" s="756"/>
      <c r="F3" s="756"/>
      <c r="G3" s="756"/>
      <c r="H3" s="756"/>
      <c r="I3" s="756"/>
      <c r="J3" s="756"/>
    </row>
    <row r="4" spans="1:13" s="16" customFormat="1" ht="21.95" customHeight="1">
      <c r="B4" s="756"/>
      <c r="C4" s="756"/>
      <c r="D4" s="756"/>
      <c r="E4" s="756"/>
      <c r="F4" s="756"/>
      <c r="G4" s="756"/>
      <c r="H4" s="756"/>
      <c r="I4" s="756"/>
      <c r="J4" s="756"/>
    </row>
    <row r="5" spans="1:13" s="16" customFormat="1" ht="21.95" customHeight="1">
      <c r="A5" s="406" t="s">
        <v>87</v>
      </c>
    </row>
    <row r="6" spans="1:13" ht="21.95" customHeight="1">
      <c r="B6" s="397"/>
      <c r="C6" s="398">
        <v>1</v>
      </c>
      <c r="D6" s="398">
        <v>2</v>
      </c>
      <c r="E6" s="398">
        <v>3</v>
      </c>
      <c r="F6" s="398">
        <v>4</v>
      </c>
      <c r="G6" s="398">
        <v>5</v>
      </c>
      <c r="H6" s="398">
        <v>7</v>
      </c>
      <c r="I6" s="398">
        <v>8</v>
      </c>
      <c r="J6" s="398">
        <v>9</v>
      </c>
      <c r="K6" s="757" t="s">
        <v>3548</v>
      </c>
      <c r="L6" s="36"/>
      <c r="M6" s="36"/>
    </row>
    <row r="7" spans="1:13" ht="43.5" customHeight="1">
      <c r="B7" s="399"/>
      <c r="C7" s="400" t="s">
        <v>58</v>
      </c>
      <c r="D7" s="400" t="s">
        <v>59</v>
      </c>
      <c r="E7" s="400" t="s">
        <v>60</v>
      </c>
      <c r="F7" s="400" t="s">
        <v>61</v>
      </c>
      <c r="G7" s="401" t="s">
        <v>62</v>
      </c>
      <c r="H7" s="401" t="s">
        <v>63</v>
      </c>
      <c r="I7" s="401" t="s">
        <v>520</v>
      </c>
      <c r="J7" s="401" t="s">
        <v>85</v>
      </c>
      <c r="K7" s="758"/>
      <c r="L7" s="36"/>
      <c r="M7" s="36"/>
    </row>
    <row r="8" spans="1:13" ht="21.95" customHeight="1">
      <c r="B8" s="329" t="s">
        <v>1417</v>
      </c>
      <c r="C8" s="37"/>
      <c r="D8" s="37"/>
      <c r="E8" s="37"/>
      <c r="F8" s="37"/>
      <c r="G8" s="37"/>
      <c r="H8" s="37"/>
      <c r="I8" s="37"/>
      <c r="J8" s="37"/>
      <c r="K8" s="38"/>
      <c r="L8" s="36"/>
      <c r="M8" s="36"/>
    </row>
    <row r="9" spans="1:13" ht="21.95" customHeight="1">
      <c r="B9" s="74" t="s">
        <v>1293</v>
      </c>
      <c r="C9" s="75"/>
      <c r="D9" s="75"/>
      <c r="E9" s="75"/>
      <c r="F9" s="75"/>
      <c r="G9" s="75"/>
      <c r="H9" s="75"/>
      <c r="I9" s="75"/>
      <c r="J9" s="75"/>
      <c r="K9" s="39"/>
      <c r="L9" s="36"/>
      <c r="M9" s="36"/>
    </row>
    <row r="10" spans="1:13" ht="21.95" customHeight="1">
      <c r="B10" s="666" t="s">
        <v>1294</v>
      </c>
      <c r="C10" s="49">
        <v>0</v>
      </c>
      <c r="D10" s="49">
        <v>0</v>
      </c>
      <c r="E10" s="49">
        <v>0</v>
      </c>
      <c r="F10" s="49">
        <v>0</v>
      </c>
      <c r="G10" s="49">
        <v>0</v>
      </c>
      <c r="H10" s="49">
        <v>0</v>
      </c>
      <c r="I10" s="49">
        <v>0</v>
      </c>
      <c r="J10" s="41"/>
      <c r="K10" s="81">
        <f>SUM(C10:J10)</f>
        <v>0</v>
      </c>
      <c r="L10" s="42"/>
      <c r="M10" s="36"/>
    </row>
    <row r="11" spans="1:13" ht="21.95" customHeight="1">
      <c r="B11" s="666" t="s">
        <v>1295</v>
      </c>
      <c r="C11" s="49">
        <v>0</v>
      </c>
      <c r="D11" s="49">
        <v>0</v>
      </c>
      <c r="E11" s="49">
        <v>0</v>
      </c>
      <c r="F11" s="49">
        <v>0</v>
      </c>
      <c r="G11" s="49">
        <v>0</v>
      </c>
      <c r="H11" s="49">
        <v>0</v>
      </c>
      <c r="I11" s="49">
        <v>0</v>
      </c>
      <c r="J11" s="41"/>
      <c r="K11" s="81">
        <f>SUM(C11:J11)</f>
        <v>0</v>
      </c>
      <c r="L11" s="42"/>
      <c r="M11" s="36"/>
    </row>
    <row r="12" spans="1:13" ht="21.95" customHeight="1">
      <c r="B12" s="43" t="s">
        <v>1296</v>
      </c>
      <c r="C12" s="80">
        <f>C10-C11</f>
        <v>0</v>
      </c>
      <c r="D12" s="80">
        <f t="shared" ref="D12:I12" si="0">D10-D11</f>
        <v>0</v>
      </c>
      <c r="E12" s="80">
        <f t="shared" si="0"/>
        <v>0</v>
      </c>
      <c r="F12" s="80">
        <f t="shared" si="0"/>
        <v>0</v>
      </c>
      <c r="G12" s="80">
        <f t="shared" si="0"/>
        <v>0</v>
      </c>
      <c r="H12" s="80">
        <f t="shared" si="0"/>
        <v>0</v>
      </c>
      <c r="I12" s="80">
        <f t="shared" si="0"/>
        <v>0</v>
      </c>
      <c r="J12" s="41"/>
      <c r="K12" s="81">
        <f>K10-K11</f>
        <v>0</v>
      </c>
      <c r="L12" s="42"/>
      <c r="M12" s="36"/>
    </row>
    <row r="13" spans="1:13" ht="21.95" customHeight="1">
      <c r="B13" s="666" t="s">
        <v>1297</v>
      </c>
      <c r="C13" s="49">
        <v>0</v>
      </c>
      <c r="D13" s="49">
        <v>0</v>
      </c>
      <c r="E13" s="49">
        <v>0</v>
      </c>
      <c r="F13" s="49">
        <v>0</v>
      </c>
      <c r="G13" s="49">
        <v>0</v>
      </c>
      <c r="H13" s="49">
        <v>0</v>
      </c>
      <c r="I13" s="49">
        <v>0</v>
      </c>
      <c r="J13" s="41"/>
      <c r="K13" s="81">
        <f>SUM(C13:J13)</f>
        <v>0</v>
      </c>
      <c r="L13" s="42"/>
      <c r="M13" s="44"/>
    </row>
    <row r="14" spans="1:13" ht="21.95" customHeight="1">
      <c r="B14" s="666" t="s">
        <v>1298</v>
      </c>
      <c r="C14" s="49">
        <v>0</v>
      </c>
      <c r="D14" s="49">
        <v>0</v>
      </c>
      <c r="E14" s="49">
        <v>0</v>
      </c>
      <c r="F14" s="49">
        <v>0</v>
      </c>
      <c r="G14" s="49">
        <v>0</v>
      </c>
      <c r="H14" s="49">
        <v>0</v>
      </c>
      <c r="I14" s="49">
        <v>0</v>
      </c>
      <c r="J14" s="41"/>
      <c r="K14" s="81">
        <f t="shared" ref="K14:K20" si="1">SUM(C14:J14)</f>
        <v>0</v>
      </c>
      <c r="L14" s="42"/>
      <c r="M14" s="36"/>
    </row>
    <row r="15" spans="1:13" ht="21.95" customHeight="1">
      <c r="B15" s="666" t="s">
        <v>1299</v>
      </c>
      <c r="C15" s="49">
        <v>0</v>
      </c>
      <c r="D15" s="49">
        <v>0</v>
      </c>
      <c r="E15" s="49">
        <v>0</v>
      </c>
      <c r="F15" s="49">
        <v>0</v>
      </c>
      <c r="G15" s="49">
        <v>0</v>
      </c>
      <c r="H15" s="49">
        <v>0</v>
      </c>
      <c r="I15" s="49">
        <v>0</v>
      </c>
      <c r="J15" s="41"/>
      <c r="K15" s="81">
        <f t="shared" si="1"/>
        <v>0</v>
      </c>
      <c r="L15" s="42"/>
      <c r="M15" s="36"/>
    </row>
    <row r="16" spans="1:13" ht="21.95" customHeight="1">
      <c r="B16" s="666" t="s">
        <v>1300</v>
      </c>
      <c r="C16" s="49">
        <v>0</v>
      </c>
      <c r="D16" s="49">
        <v>0</v>
      </c>
      <c r="E16" s="49">
        <v>0</v>
      </c>
      <c r="F16" s="49">
        <v>0</v>
      </c>
      <c r="G16" s="49">
        <v>0</v>
      </c>
      <c r="H16" s="49">
        <v>0</v>
      </c>
      <c r="I16" s="49">
        <v>0</v>
      </c>
      <c r="J16" s="41"/>
      <c r="K16" s="81">
        <f t="shared" si="1"/>
        <v>0</v>
      </c>
      <c r="L16" s="42"/>
      <c r="M16" s="36"/>
    </row>
    <row r="17" spans="2:13" ht="21.95" customHeight="1">
      <c r="B17" s="666" t="s">
        <v>1292</v>
      </c>
      <c r="C17" s="49">
        <v>0</v>
      </c>
      <c r="D17" s="49">
        <v>0</v>
      </c>
      <c r="E17" s="49">
        <v>0</v>
      </c>
      <c r="F17" s="49">
        <v>0</v>
      </c>
      <c r="G17" s="49">
        <v>0</v>
      </c>
      <c r="H17" s="49">
        <v>0</v>
      </c>
      <c r="I17" s="49">
        <v>0</v>
      </c>
      <c r="J17" s="41"/>
      <c r="K17" s="81">
        <f t="shared" si="1"/>
        <v>0</v>
      </c>
      <c r="L17" s="42"/>
      <c r="M17" s="36"/>
    </row>
    <row r="18" spans="2:13" ht="21.95" customHeight="1">
      <c r="B18" s="666" t="s">
        <v>1301</v>
      </c>
      <c r="C18" s="49">
        <v>0</v>
      </c>
      <c r="D18" s="49">
        <v>0</v>
      </c>
      <c r="E18" s="49">
        <v>0</v>
      </c>
      <c r="F18" s="49">
        <v>0</v>
      </c>
      <c r="G18" s="49">
        <v>0</v>
      </c>
      <c r="H18" s="49">
        <v>0</v>
      </c>
      <c r="I18" s="49">
        <v>0</v>
      </c>
      <c r="J18" s="41"/>
      <c r="K18" s="81">
        <f t="shared" si="1"/>
        <v>0</v>
      </c>
      <c r="L18" s="42"/>
      <c r="M18" s="36"/>
    </row>
    <row r="19" spans="2:13" ht="21.95" customHeight="1">
      <c r="B19" s="666" t="s">
        <v>1302</v>
      </c>
      <c r="C19" s="49">
        <v>0</v>
      </c>
      <c r="D19" s="49">
        <v>0</v>
      </c>
      <c r="E19" s="49">
        <v>0</v>
      </c>
      <c r="F19" s="49">
        <v>0</v>
      </c>
      <c r="G19" s="49">
        <v>0</v>
      </c>
      <c r="H19" s="49">
        <v>0</v>
      </c>
      <c r="I19" s="49">
        <v>0</v>
      </c>
      <c r="J19" s="41"/>
      <c r="K19" s="81">
        <f t="shared" si="1"/>
        <v>0</v>
      </c>
      <c r="L19" s="42"/>
      <c r="M19" s="36"/>
    </row>
    <row r="20" spans="2:13" ht="33" customHeight="1">
      <c r="B20" s="666" t="s">
        <v>1303</v>
      </c>
      <c r="C20" s="49">
        <v>0</v>
      </c>
      <c r="D20" s="49">
        <v>0</v>
      </c>
      <c r="E20" s="49">
        <v>0</v>
      </c>
      <c r="F20" s="49">
        <v>0</v>
      </c>
      <c r="G20" s="49">
        <v>0</v>
      </c>
      <c r="H20" s="49">
        <v>0</v>
      </c>
      <c r="I20" s="49">
        <v>0</v>
      </c>
      <c r="J20" s="41"/>
      <c r="K20" s="81">
        <f t="shared" si="1"/>
        <v>0</v>
      </c>
      <c r="L20" s="42"/>
      <c r="M20" s="36"/>
    </row>
    <row r="21" spans="2:13" ht="21.95" customHeight="1">
      <c r="B21" s="43" t="s">
        <v>1304</v>
      </c>
      <c r="C21" s="80">
        <f>C12+C13-C14-C15-C16+C17+C18-C19+C20</f>
        <v>0</v>
      </c>
      <c r="D21" s="80">
        <f t="shared" ref="D21:K21" si="2">D12+D13-D14-D15-D16+D17+D18-D19+D20</f>
        <v>0</v>
      </c>
      <c r="E21" s="80">
        <f t="shared" si="2"/>
        <v>0</v>
      </c>
      <c r="F21" s="80">
        <f t="shared" si="2"/>
        <v>0</v>
      </c>
      <c r="G21" s="80">
        <f t="shared" si="2"/>
        <v>0</v>
      </c>
      <c r="H21" s="80">
        <f t="shared" si="2"/>
        <v>0</v>
      </c>
      <c r="I21" s="80">
        <f t="shared" si="2"/>
        <v>0</v>
      </c>
      <c r="J21" s="41"/>
      <c r="K21" s="260">
        <f t="shared" si="2"/>
        <v>0</v>
      </c>
      <c r="M21" s="36"/>
    </row>
    <row r="22" spans="2:13" ht="21.95" customHeight="1">
      <c r="B22" s="666" t="s">
        <v>1410</v>
      </c>
      <c r="C22" s="49">
        <v>0</v>
      </c>
      <c r="D22" s="49">
        <v>0</v>
      </c>
      <c r="E22" s="49">
        <v>0</v>
      </c>
      <c r="F22" s="49">
        <v>0</v>
      </c>
      <c r="G22" s="49">
        <v>0</v>
      </c>
      <c r="H22" s="49">
        <v>0</v>
      </c>
      <c r="I22" s="49">
        <v>0</v>
      </c>
      <c r="J22" s="41"/>
      <c r="K22" s="81">
        <f>SUM(C22:J22)</f>
        <v>0</v>
      </c>
      <c r="L22" s="42"/>
      <c r="M22" s="36"/>
    </row>
    <row r="23" spans="2:13" ht="21.95" customHeight="1">
      <c r="B23" s="45" t="s">
        <v>1305</v>
      </c>
      <c r="C23" s="80">
        <f>C21-C22</f>
        <v>0</v>
      </c>
      <c r="D23" s="80">
        <f t="shared" ref="D23:I23" si="3">D21-D22</f>
        <v>0</v>
      </c>
      <c r="E23" s="80">
        <f t="shared" si="3"/>
        <v>0</v>
      </c>
      <c r="F23" s="80">
        <f t="shared" si="3"/>
        <v>0</v>
      </c>
      <c r="G23" s="80">
        <f t="shared" si="3"/>
        <v>0</v>
      </c>
      <c r="H23" s="80">
        <f t="shared" si="3"/>
        <v>0</v>
      </c>
      <c r="I23" s="80">
        <f t="shared" si="3"/>
        <v>0</v>
      </c>
      <c r="J23" s="41"/>
      <c r="K23" s="81">
        <f>K21-K22</f>
        <v>0</v>
      </c>
      <c r="M23" s="46"/>
    </row>
    <row r="24" spans="2:13" ht="21.95" customHeight="1">
      <c r="B24" s="666" t="s">
        <v>1306</v>
      </c>
      <c r="C24" s="49">
        <v>0</v>
      </c>
      <c r="D24" s="49">
        <v>0</v>
      </c>
      <c r="E24" s="49">
        <v>0</v>
      </c>
      <c r="F24" s="49">
        <v>0</v>
      </c>
      <c r="G24" s="49">
        <v>0</v>
      </c>
      <c r="H24" s="49">
        <v>0</v>
      </c>
      <c r="I24" s="49">
        <v>0</v>
      </c>
      <c r="J24" s="41"/>
      <c r="K24" s="81">
        <f>SUM(C24:J24)</f>
        <v>0</v>
      </c>
      <c r="L24" s="42"/>
    </row>
    <row r="25" spans="2:13" ht="21.95" customHeight="1">
      <c r="B25" s="330" t="s">
        <v>1307</v>
      </c>
      <c r="C25" s="80">
        <f t="shared" ref="C25:K25" si="4">C23+C24</f>
        <v>0</v>
      </c>
      <c r="D25" s="80">
        <f t="shared" si="4"/>
        <v>0</v>
      </c>
      <c r="E25" s="80">
        <f t="shared" si="4"/>
        <v>0</v>
      </c>
      <c r="F25" s="80">
        <f t="shared" si="4"/>
        <v>0</v>
      </c>
      <c r="G25" s="80">
        <f t="shared" si="4"/>
        <v>0</v>
      </c>
      <c r="H25" s="80">
        <f t="shared" si="4"/>
        <v>0</v>
      </c>
      <c r="I25" s="80">
        <f t="shared" si="4"/>
        <v>0</v>
      </c>
      <c r="J25" s="41"/>
      <c r="K25" s="81">
        <f t="shared" si="4"/>
        <v>0</v>
      </c>
    </row>
    <row r="26" spans="2:13" ht="21.95" customHeight="1">
      <c r="B26" s="74" t="s">
        <v>85</v>
      </c>
      <c r="C26" s="75"/>
      <c r="D26" s="75"/>
      <c r="E26" s="75"/>
      <c r="F26" s="75"/>
      <c r="G26" s="75"/>
      <c r="H26" s="75"/>
      <c r="I26" s="75"/>
      <c r="J26" s="75"/>
      <c r="K26" s="39"/>
    </row>
    <row r="27" spans="2:13" ht="21.95" customHeight="1">
      <c r="B27" s="759" t="s">
        <v>1411</v>
      </c>
      <c r="C27" s="760"/>
      <c r="D27" s="760"/>
      <c r="E27" s="75"/>
      <c r="F27" s="75"/>
      <c r="G27" s="75"/>
      <c r="H27" s="75"/>
      <c r="I27" s="75"/>
      <c r="J27" s="75"/>
      <c r="K27" s="39"/>
    </row>
    <row r="28" spans="2:13" ht="33" customHeight="1">
      <c r="B28" s="40" t="s">
        <v>1412</v>
      </c>
      <c r="C28" s="41"/>
      <c r="D28" s="41"/>
      <c r="E28" s="41"/>
      <c r="F28" s="41"/>
      <c r="G28" s="41"/>
      <c r="H28" s="41"/>
      <c r="I28" s="41"/>
      <c r="J28" s="612">
        <v>0</v>
      </c>
      <c r="K28" s="84">
        <f>J28</f>
        <v>0</v>
      </c>
    </row>
    <row r="29" spans="2:13" ht="33" customHeight="1">
      <c r="B29" s="40" t="s">
        <v>1413</v>
      </c>
      <c r="C29" s="41"/>
      <c r="D29" s="41"/>
      <c r="E29" s="41"/>
      <c r="F29" s="41"/>
      <c r="G29" s="41"/>
      <c r="H29" s="41"/>
      <c r="I29" s="41"/>
      <c r="J29" s="612">
        <v>0</v>
      </c>
      <c r="K29" s="84">
        <f>J29</f>
        <v>0</v>
      </c>
    </row>
    <row r="30" spans="2:13" ht="33" customHeight="1">
      <c r="B30" s="40" t="s">
        <v>1414</v>
      </c>
      <c r="C30" s="41"/>
      <c r="D30" s="41"/>
      <c r="E30" s="41"/>
      <c r="F30" s="41"/>
      <c r="G30" s="41"/>
      <c r="H30" s="41"/>
      <c r="I30" s="41"/>
      <c r="J30" s="612">
        <v>0</v>
      </c>
      <c r="K30" s="84">
        <f>J30</f>
        <v>0</v>
      </c>
    </row>
    <row r="31" spans="2:13" ht="33" customHeight="1">
      <c r="B31" s="40" t="s">
        <v>1415</v>
      </c>
      <c r="C31" s="41"/>
      <c r="D31" s="41"/>
      <c r="E31" s="41"/>
      <c r="F31" s="41"/>
      <c r="G31" s="41"/>
      <c r="H31" s="41"/>
      <c r="I31" s="41"/>
      <c r="J31" s="612">
        <v>0</v>
      </c>
      <c r="K31" s="84">
        <f>J31</f>
        <v>0</v>
      </c>
    </row>
    <row r="32" spans="2:13" ht="21.95" customHeight="1">
      <c r="B32" s="95" t="s">
        <v>1416</v>
      </c>
      <c r="C32" s="41"/>
      <c r="D32" s="41"/>
      <c r="E32" s="41"/>
      <c r="F32" s="41"/>
      <c r="G32" s="41"/>
      <c r="H32" s="41"/>
      <c r="I32" s="41"/>
      <c r="J32" s="407">
        <f>J28+J29+J30+J31</f>
        <v>0</v>
      </c>
      <c r="K32" s="81">
        <f>J32</f>
        <v>0</v>
      </c>
    </row>
    <row r="33" spans="2:12" ht="21.95" customHeight="1">
      <c r="B33" s="328" t="s">
        <v>1308</v>
      </c>
      <c r="C33" s="41"/>
      <c r="D33" s="41"/>
      <c r="E33" s="41"/>
      <c r="F33" s="41"/>
      <c r="G33" s="41"/>
      <c r="H33" s="41"/>
      <c r="I33" s="41"/>
      <c r="J33" s="41"/>
      <c r="K33" s="81">
        <f>K25+K32</f>
        <v>0</v>
      </c>
      <c r="L33" s="44"/>
    </row>
    <row r="34" spans="2:12">
      <c r="B34" s="483"/>
      <c r="C34" s="484"/>
      <c r="D34" s="484"/>
      <c r="E34" s="484"/>
      <c r="F34" s="484"/>
      <c r="G34" s="484"/>
      <c r="H34" s="484"/>
      <c r="I34" s="484"/>
      <c r="J34" s="484"/>
      <c r="K34" s="485"/>
    </row>
  </sheetData>
  <sheetProtection algorithmName="SHA-512" hashValue="nFF2hNkLP5SqMosR5oVkC9RtmOMypeUSR3NLhehDfbVZflErU7NjOyvBHEHM0NKGrQAJdGY4ypMYLwlDTnoIgg==" saltValue="DqElPJUiIl6zM9r4zieZzQ==" spinCount="100000" sheet="1"/>
  <mergeCells count="3">
    <mergeCell ref="B2:J4"/>
    <mergeCell ref="K6:K7"/>
    <mergeCell ref="B27:D27"/>
  </mergeCells>
  <hyperlinks>
    <hyperlink ref="A5" location="Índice!A1" display="INICIO"/>
  </hyperlinks>
  <pageMargins left="0.78749999999999998" right="0.78749999999999998" top="1.0527777777777778" bottom="1.0527777777777778" header="0.78749999999999998" footer="0.78749999999999998"/>
  <pageSetup orientation="portrait" useFirstPageNumber="1" horizontalDpi="300" verticalDpi="300"/>
  <headerFooter alignWithMargins="0">
    <oddHeader>&amp;C&amp;"Times New Roman,Normal"&amp;12&amp;A</oddHeader>
    <oddFooter>&amp;C&amp;"Times New Roman,Normal"&amp;12Página &amp;P</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rgb="FF00A432"/>
  </sheetPr>
  <dimension ref="A1:J68"/>
  <sheetViews>
    <sheetView showGridLines="0" zoomScaleNormal="100" workbookViewId="0">
      <selection activeCell="C7" sqref="C7"/>
    </sheetView>
  </sheetViews>
  <sheetFormatPr baseColWidth="10" defaultColWidth="10.6640625" defaultRowHeight="15"/>
  <cols>
    <col min="1" max="1" width="13.33203125" style="97" customWidth="1"/>
    <col min="2" max="2" width="125.83203125" style="97" customWidth="1"/>
    <col min="3" max="3" width="18.33203125" style="97" customWidth="1"/>
    <col min="4" max="16384" width="10.6640625" style="97"/>
  </cols>
  <sheetData>
    <row r="1" spans="1:10" s="16" customFormat="1" ht="21.95" customHeight="1">
      <c r="A1" s="406"/>
    </row>
    <row r="2" spans="1:10" s="16" customFormat="1" ht="21.95" customHeight="1">
      <c r="B2" s="756" t="s">
        <v>3551</v>
      </c>
      <c r="C2" s="756"/>
      <c r="D2" s="54"/>
      <c r="E2" s="54"/>
      <c r="F2" s="54"/>
      <c r="G2" s="54"/>
      <c r="H2" s="54"/>
      <c r="I2" s="54"/>
      <c r="J2" s="54"/>
    </row>
    <row r="3" spans="1:10" s="16" customFormat="1" ht="21.95" customHeight="1">
      <c r="B3" s="756"/>
      <c r="C3" s="756"/>
      <c r="D3" s="54"/>
      <c r="E3" s="54"/>
      <c r="F3" s="54"/>
      <c r="G3" s="54"/>
      <c r="H3" s="54"/>
      <c r="I3" s="54"/>
      <c r="J3" s="54"/>
    </row>
    <row r="4" spans="1:10" s="16" customFormat="1" ht="21.95" customHeight="1">
      <c r="B4" s="756"/>
      <c r="C4" s="756"/>
      <c r="D4" s="54"/>
      <c r="E4" s="54"/>
      <c r="F4" s="54"/>
      <c r="G4" s="54"/>
      <c r="H4" s="54"/>
      <c r="I4" s="54"/>
      <c r="J4" s="54"/>
    </row>
    <row r="5" spans="1:10" s="16" customFormat="1" ht="21.95" customHeight="1">
      <c r="A5" s="406" t="s">
        <v>87</v>
      </c>
    </row>
    <row r="6" spans="1:10" ht="21.95" customHeight="1">
      <c r="C6" s="396" t="s">
        <v>522</v>
      </c>
    </row>
    <row r="7" spans="1:10" ht="21.95" customHeight="1">
      <c r="B7" s="71" t="s">
        <v>530</v>
      </c>
      <c r="C7" s="142"/>
    </row>
    <row r="8" spans="1:10" ht="21.95" customHeight="1">
      <c r="B8" s="74" t="s">
        <v>1154</v>
      </c>
      <c r="C8" s="99"/>
    </row>
    <row r="9" spans="1:10" ht="21.95" customHeight="1">
      <c r="B9" s="101" t="s">
        <v>1155</v>
      </c>
      <c r="C9" s="49">
        <v>0</v>
      </c>
    </row>
    <row r="10" spans="1:10" ht="21.95" customHeight="1">
      <c r="B10" s="101" t="s">
        <v>1156</v>
      </c>
      <c r="C10" s="49">
        <v>0</v>
      </c>
    </row>
    <row r="11" spans="1:10" ht="21.95" customHeight="1">
      <c r="B11" s="101" t="s">
        <v>1157</v>
      </c>
      <c r="C11" s="49">
        <v>0</v>
      </c>
    </row>
    <row r="12" spans="1:10" ht="21.95" customHeight="1">
      <c r="B12" s="101" t="s">
        <v>1158</v>
      </c>
      <c r="C12" s="49">
        <v>0</v>
      </c>
    </row>
    <row r="13" spans="1:10" ht="21.95" customHeight="1">
      <c r="B13" s="101" t="s">
        <v>1159</v>
      </c>
      <c r="C13" s="49">
        <v>0</v>
      </c>
    </row>
    <row r="14" spans="1:10" ht="21.95" customHeight="1">
      <c r="B14" s="103" t="s">
        <v>1160</v>
      </c>
      <c r="C14" s="104"/>
    </row>
    <row r="15" spans="1:10" ht="21.95" customHeight="1">
      <c r="B15" s="102" t="s">
        <v>1161</v>
      </c>
      <c r="C15" s="49">
        <v>0</v>
      </c>
    </row>
    <row r="16" spans="1:10" ht="21.95" customHeight="1">
      <c r="B16" s="102" t="s">
        <v>1162</v>
      </c>
      <c r="C16" s="49">
        <v>0</v>
      </c>
    </row>
    <row r="17" spans="2:3" ht="21.95" customHeight="1">
      <c r="B17" s="102" t="s">
        <v>1163</v>
      </c>
      <c r="C17" s="49">
        <v>0</v>
      </c>
    </row>
    <row r="18" spans="2:3" ht="21.95" customHeight="1">
      <c r="B18" s="102" t="s">
        <v>1164</v>
      </c>
      <c r="C18" s="49">
        <v>0</v>
      </c>
    </row>
    <row r="19" spans="2:3" ht="21.95" customHeight="1">
      <c r="B19" s="102" t="s">
        <v>1165</v>
      </c>
      <c r="C19" s="49">
        <v>0</v>
      </c>
    </row>
    <row r="20" spans="2:3" ht="21.95" customHeight="1">
      <c r="B20" s="101" t="s">
        <v>1166</v>
      </c>
      <c r="C20" s="49">
        <v>0</v>
      </c>
    </row>
    <row r="21" spans="2:3" ht="21.95" customHeight="1">
      <c r="B21" s="101" t="s">
        <v>1167</v>
      </c>
      <c r="C21" s="49">
        <v>0</v>
      </c>
    </row>
    <row r="22" spans="2:3" ht="21.95" customHeight="1">
      <c r="B22" s="101" t="s">
        <v>1168</v>
      </c>
      <c r="C22" s="49">
        <v>0</v>
      </c>
    </row>
    <row r="23" spans="2:3" ht="21.95" customHeight="1">
      <c r="B23" s="101" t="s">
        <v>1169</v>
      </c>
      <c r="C23" s="49">
        <v>0</v>
      </c>
    </row>
    <row r="24" spans="2:3" ht="21.95" customHeight="1">
      <c r="B24" s="101" t="s">
        <v>1170</v>
      </c>
      <c r="C24" s="49">
        <v>0</v>
      </c>
    </row>
    <row r="25" spans="2:3" ht="21.95" customHeight="1">
      <c r="B25" s="101" t="s">
        <v>1171</v>
      </c>
      <c r="C25" s="49">
        <v>0</v>
      </c>
    </row>
    <row r="26" spans="2:3" ht="21.95" customHeight="1">
      <c r="B26" s="100" t="s">
        <v>1172</v>
      </c>
      <c r="C26" s="143">
        <f>C9+C10+C11+C12+C13-C15-C16-C17-C18-C19-C20+C21-C22+C23-C24+C25</f>
        <v>0</v>
      </c>
    </row>
    <row r="27" spans="2:3" ht="21.95" customHeight="1">
      <c r="B27" s="74" t="s">
        <v>1173</v>
      </c>
      <c r="C27" s="99"/>
    </row>
    <row r="28" spans="2:3" ht="21.95" customHeight="1">
      <c r="B28" s="101" t="s">
        <v>1174</v>
      </c>
      <c r="C28" s="49">
        <v>0</v>
      </c>
    </row>
    <row r="29" spans="2:3" ht="21.95" customHeight="1">
      <c r="B29" s="101" t="s">
        <v>1175</v>
      </c>
      <c r="C29" s="49">
        <v>0</v>
      </c>
    </row>
    <row r="30" spans="2:3" ht="21.95" customHeight="1">
      <c r="B30" s="101" t="s">
        <v>1176</v>
      </c>
      <c r="C30" s="49">
        <v>0</v>
      </c>
    </row>
    <row r="31" spans="2:3" ht="21.95" customHeight="1">
      <c r="B31" s="101" t="s">
        <v>1177</v>
      </c>
      <c r="C31" s="49">
        <v>0</v>
      </c>
    </row>
    <row r="32" spans="2:3" ht="21.95" customHeight="1">
      <c r="B32" s="101" t="s">
        <v>1178</v>
      </c>
      <c r="C32" s="49">
        <v>0</v>
      </c>
    </row>
    <row r="33" spans="2:3" ht="21.95" customHeight="1">
      <c r="B33" s="101" t="s">
        <v>1179</v>
      </c>
      <c r="C33" s="49">
        <v>0</v>
      </c>
    </row>
    <row r="34" spans="2:3" ht="21.95" customHeight="1">
      <c r="B34" s="101" t="s">
        <v>1180</v>
      </c>
      <c r="C34" s="49">
        <v>0</v>
      </c>
    </row>
    <row r="35" spans="2:3" ht="21.95" customHeight="1">
      <c r="B35" s="101" t="s">
        <v>1181</v>
      </c>
      <c r="C35" s="49">
        <v>0</v>
      </c>
    </row>
    <row r="36" spans="2:3" ht="21.95" customHeight="1">
      <c r="B36" s="101" t="s">
        <v>1182</v>
      </c>
      <c r="C36" s="49">
        <v>0</v>
      </c>
    </row>
    <row r="37" spans="2:3" ht="21.95" customHeight="1">
      <c r="B37" s="101" t="s">
        <v>1183</v>
      </c>
      <c r="C37" s="49">
        <v>0</v>
      </c>
    </row>
    <row r="38" spans="2:3" ht="21.95" customHeight="1">
      <c r="B38" s="101" t="s">
        <v>1184</v>
      </c>
      <c r="C38" s="49">
        <v>0</v>
      </c>
    </row>
    <row r="39" spans="2:3" ht="21.95" customHeight="1">
      <c r="B39" s="101" t="s">
        <v>1185</v>
      </c>
      <c r="C39" s="49">
        <v>0</v>
      </c>
    </row>
    <row r="40" spans="2:3" ht="21.95" customHeight="1">
      <c r="B40" s="101" t="s">
        <v>1186</v>
      </c>
      <c r="C40" s="49">
        <v>0</v>
      </c>
    </row>
    <row r="41" spans="2:3" ht="21.95" customHeight="1">
      <c r="B41" s="101" t="s">
        <v>1187</v>
      </c>
      <c r="C41" s="49">
        <v>0</v>
      </c>
    </row>
    <row r="42" spans="2:3" ht="21.95" customHeight="1">
      <c r="B42" s="101" t="s">
        <v>1188</v>
      </c>
      <c r="C42" s="49">
        <v>0</v>
      </c>
    </row>
    <row r="43" spans="2:3" ht="21.95" customHeight="1">
      <c r="B43" s="101" t="s">
        <v>1189</v>
      </c>
      <c r="C43" s="49">
        <v>0</v>
      </c>
    </row>
    <row r="44" spans="2:3" ht="21.95" customHeight="1">
      <c r="B44" s="101" t="s">
        <v>1190</v>
      </c>
      <c r="C44" s="49">
        <v>0</v>
      </c>
    </row>
    <row r="45" spans="2:3" ht="21.95" customHeight="1">
      <c r="B45" s="101" t="s">
        <v>1191</v>
      </c>
      <c r="C45" s="49">
        <v>0</v>
      </c>
    </row>
    <row r="46" spans="2:3" ht="21.95" customHeight="1">
      <c r="B46" s="101" t="s">
        <v>1192</v>
      </c>
      <c r="C46" s="49">
        <v>0</v>
      </c>
    </row>
    <row r="47" spans="2:3" ht="21.95" customHeight="1">
      <c r="B47" s="101" t="s">
        <v>1193</v>
      </c>
      <c r="C47" s="49">
        <v>0</v>
      </c>
    </row>
    <row r="48" spans="2:3" ht="21.95" customHeight="1">
      <c r="B48" s="101" t="s">
        <v>1194</v>
      </c>
      <c r="C48" s="49">
        <v>0</v>
      </c>
    </row>
    <row r="49" spans="2:3" ht="21.95" customHeight="1">
      <c r="B49" s="100" t="s">
        <v>1195</v>
      </c>
      <c r="C49" s="143">
        <f>C28-C29+C30-C31+C32-C33+C34-C35+C36-C37+C38-C39-C40+C41-C42+C43+C44-C45+C46-C47+C48</f>
        <v>0</v>
      </c>
    </row>
    <row r="50" spans="2:3" ht="21.95" customHeight="1">
      <c r="B50" s="74" t="s">
        <v>1196</v>
      </c>
      <c r="C50" s="99"/>
    </row>
    <row r="51" spans="2:3" ht="21.95" customHeight="1">
      <c r="B51" s="101" t="s">
        <v>1197</v>
      </c>
      <c r="C51" s="49">
        <v>0</v>
      </c>
    </row>
    <row r="52" spans="2:3" ht="21.95" customHeight="1">
      <c r="B52" s="101" t="s">
        <v>1198</v>
      </c>
      <c r="C52" s="49">
        <v>0</v>
      </c>
    </row>
    <row r="53" spans="2:3" ht="21.95" customHeight="1">
      <c r="B53" s="101" t="s">
        <v>1199</v>
      </c>
      <c r="C53" s="49">
        <v>0</v>
      </c>
    </row>
    <row r="54" spans="2:3" ht="21.95" customHeight="1">
      <c r="B54" s="101" t="s">
        <v>1200</v>
      </c>
      <c r="C54" s="49">
        <v>0</v>
      </c>
    </row>
    <row r="55" spans="2:3" ht="21.95" customHeight="1">
      <c r="B55" s="101" t="s">
        <v>1201</v>
      </c>
      <c r="C55" s="49">
        <v>0</v>
      </c>
    </row>
    <row r="56" spans="2:3" ht="21.95" customHeight="1">
      <c r="B56" s="101" t="s">
        <v>1202</v>
      </c>
      <c r="C56" s="49">
        <v>0</v>
      </c>
    </row>
    <row r="57" spans="2:3" ht="21.95" customHeight="1">
      <c r="B57" s="101" t="s">
        <v>1203</v>
      </c>
      <c r="C57" s="49">
        <v>0</v>
      </c>
    </row>
    <row r="58" spans="2:3" ht="21.95" customHeight="1">
      <c r="B58" s="101" t="s">
        <v>1204</v>
      </c>
      <c r="C58" s="49">
        <v>0</v>
      </c>
    </row>
    <row r="59" spans="2:3" ht="21.95" customHeight="1">
      <c r="B59" s="101" t="s">
        <v>1685</v>
      </c>
      <c r="C59" s="49">
        <v>0</v>
      </c>
    </row>
    <row r="60" spans="2:3" ht="21.95" customHeight="1">
      <c r="B60" s="101" t="s">
        <v>1205</v>
      </c>
      <c r="C60" s="49">
        <v>0</v>
      </c>
    </row>
    <row r="61" spans="2:3" ht="21.95" customHeight="1">
      <c r="B61" s="101" t="s">
        <v>1153</v>
      </c>
      <c r="C61" s="49">
        <v>0</v>
      </c>
    </row>
    <row r="62" spans="2:3" ht="21.95" customHeight="1">
      <c r="B62" s="100" t="s">
        <v>1206</v>
      </c>
      <c r="C62" s="143">
        <f>C51+C52-C53-C54+C55-C56-C57-C58-C59-C60+C61</f>
        <v>0</v>
      </c>
    </row>
    <row r="63" spans="2:3" ht="21.95" customHeight="1">
      <c r="B63" s="294" t="s">
        <v>1152</v>
      </c>
      <c r="C63" s="81">
        <f>SUM(C62,C26,C49)</f>
        <v>0</v>
      </c>
    </row>
    <row r="64" spans="2:3" ht="21.95" customHeight="1">
      <c r="B64" s="74" t="s">
        <v>1151</v>
      </c>
      <c r="C64" s="105"/>
    </row>
    <row r="65" spans="2:3" ht="21.95" customHeight="1">
      <c r="B65" s="101" t="s">
        <v>1150</v>
      </c>
      <c r="C65" s="49">
        <v>0</v>
      </c>
    </row>
    <row r="66" spans="2:3" ht="21.95" customHeight="1">
      <c r="B66" s="100" t="s">
        <v>1149</v>
      </c>
      <c r="C66" s="81">
        <f>SUM(C63,C65)</f>
        <v>0</v>
      </c>
    </row>
    <row r="67" spans="2:3" ht="21.95" customHeight="1">
      <c r="B67" s="101" t="s">
        <v>1148</v>
      </c>
      <c r="C67" s="49">
        <v>0</v>
      </c>
    </row>
    <row r="68" spans="2:3" ht="21.95" customHeight="1">
      <c r="B68" s="106" t="s">
        <v>1147</v>
      </c>
      <c r="C68" s="613">
        <v>0</v>
      </c>
    </row>
  </sheetData>
  <sheetProtection algorithmName="SHA-512" hashValue="FtPujXvgl6CzN+fg3+9uYvNa1AkfVjQLDKFBJ3O+tej5a/VBx5yaaYiEPC2ggnb32lOlnQxwUDz2mX5nyAWWiQ==" saltValue="HFdbfmk7DBnyOpQ5KvfAWw==" spinCount="100000" sheet="1"/>
  <mergeCells count="1">
    <mergeCell ref="B2:C4"/>
  </mergeCells>
  <conditionalFormatting sqref="C49">
    <cfRule type="cellIs" dxfId="57" priority="10" operator="lessThan">
      <formula>0</formula>
    </cfRule>
  </conditionalFormatting>
  <conditionalFormatting sqref="C62">
    <cfRule type="cellIs" dxfId="56" priority="9" operator="lessThan">
      <formula>0</formula>
    </cfRule>
  </conditionalFormatting>
  <conditionalFormatting sqref="C9:C13">
    <cfRule type="cellIs" dxfId="55" priority="8" operator="lessThan">
      <formula>0</formula>
    </cfRule>
  </conditionalFormatting>
  <conditionalFormatting sqref="C15:C25">
    <cfRule type="cellIs" dxfId="54" priority="7" operator="lessThan">
      <formula>0</formula>
    </cfRule>
  </conditionalFormatting>
  <conditionalFormatting sqref="C28:C48">
    <cfRule type="cellIs" dxfId="53" priority="5" operator="lessThan">
      <formula>0</formula>
    </cfRule>
  </conditionalFormatting>
  <conditionalFormatting sqref="C51:C61">
    <cfRule type="cellIs" dxfId="52" priority="3" operator="lessThan">
      <formula>0</formula>
    </cfRule>
  </conditionalFormatting>
  <conditionalFormatting sqref="C65">
    <cfRule type="cellIs" dxfId="51" priority="2" operator="lessThan">
      <formula>0</formula>
    </cfRule>
  </conditionalFormatting>
  <conditionalFormatting sqref="C67">
    <cfRule type="cellIs" dxfId="50" priority="1" operator="lessThan">
      <formula>0</formula>
    </cfRule>
  </conditionalFormatting>
  <hyperlinks>
    <hyperlink ref="A5" location="Índice!A1" display="INICIO"/>
  </hyperlinks>
  <pageMargins left="0.7" right="0.7" top="0.75" bottom="0.75" header="0.51180555555555496" footer="0.51180555555555496"/>
  <pageSetup paperSize="9" firstPageNumber="0"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theme="0" tint="-0.14999847407452621"/>
  </sheetPr>
  <dimension ref="A1:J181"/>
  <sheetViews>
    <sheetView showGridLines="0" zoomScaleNormal="100" workbookViewId="0">
      <selection activeCell="B5" sqref="B5"/>
    </sheetView>
  </sheetViews>
  <sheetFormatPr baseColWidth="10" defaultRowHeight="14.25"/>
  <cols>
    <col min="1" max="1" width="13.33203125" style="171" customWidth="1"/>
    <col min="2" max="2" width="125.83203125" style="171" customWidth="1"/>
    <col min="3" max="3" width="20.6640625" style="171" customWidth="1"/>
    <col min="4" max="4" width="14.6640625" style="171" bestFit="1" customWidth="1"/>
    <col min="5" max="16384" width="12" style="172"/>
  </cols>
  <sheetData>
    <row r="1" spans="1:10" s="16" customFormat="1" ht="21.95" customHeight="1">
      <c r="A1" s="406"/>
    </row>
    <row r="2" spans="1:10" s="16" customFormat="1" ht="21.95" customHeight="1">
      <c r="B2" s="756" t="s">
        <v>3550</v>
      </c>
      <c r="C2" s="756"/>
      <c r="D2" s="54"/>
      <c r="E2" s="54"/>
      <c r="F2" s="54"/>
      <c r="G2" s="54"/>
      <c r="H2" s="54"/>
      <c r="I2" s="54"/>
      <c r="J2" s="54"/>
    </row>
    <row r="3" spans="1:10" s="16" customFormat="1" ht="21.95" customHeight="1">
      <c r="B3" s="756"/>
      <c r="C3" s="756"/>
      <c r="D3" s="54"/>
      <c r="E3" s="54"/>
      <c r="F3" s="54"/>
      <c r="G3" s="54"/>
      <c r="H3" s="54"/>
      <c r="I3" s="54"/>
      <c r="J3" s="54"/>
    </row>
    <row r="4" spans="1:10" s="16" customFormat="1" ht="21.95" customHeight="1">
      <c r="B4" s="756"/>
      <c r="C4" s="756"/>
      <c r="D4" s="54"/>
      <c r="E4" s="54"/>
      <c r="F4" s="54"/>
      <c r="G4" s="54"/>
      <c r="H4" s="54"/>
      <c r="I4" s="54"/>
      <c r="J4" s="54"/>
    </row>
    <row r="5" spans="1:10" s="16" customFormat="1" ht="21.95" customHeight="1">
      <c r="A5" s="406" t="s">
        <v>87</v>
      </c>
    </row>
    <row r="6" spans="1:10" ht="21.95" customHeight="1">
      <c r="B6" s="97"/>
      <c r="C6" s="396" t="s">
        <v>522</v>
      </c>
    </row>
    <row r="7" spans="1:10" ht="21.95" customHeight="1">
      <c r="B7" s="71" t="s">
        <v>1207</v>
      </c>
      <c r="C7" s="49">
        <v>0</v>
      </c>
    </row>
    <row r="8" spans="1:10" ht="21.95" customHeight="1">
      <c r="B8" s="74" t="s">
        <v>1208</v>
      </c>
      <c r="C8" s="99"/>
    </row>
    <row r="9" spans="1:10" s="174" customFormat="1" ht="21.95" customHeight="1">
      <c r="A9" s="173"/>
      <c r="B9" s="101" t="s">
        <v>1418</v>
      </c>
      <c r="C9" s="49">
        <v>0</v>
      </c>
      <c r="D9" s="171"/>
    </row>
    <row r="10" spans="1:10" s="174" customFormat="1" ht="21.95" customHeight="1">
      <c r="A10" s="173"/>
      <c r="B10" s="101" t="s">
        <v>1419</v>
      </c>
      <c r="C10" s="49">
        <v>0</v>
      </c>
      <c r="D10" s="171"/>
    </row>
    <row r="11" spans="1:10" s="174" customFormat="1" ht="21.95" customHeight="1">
      <c r="A11" s="173"/>
      <c r="B11" s="331" t="s">
        <v>1422</v>
      </c>
      <c r="C11" s="49">
        <v>0</v>
      </c>
      <c r="D11" s="171"/>
    </row>
    <row r="12" spans="1:10" s="174" customFormat="1" ht="21.95" customHeight="1">
      <c r="A12" s="173"/>
      <c r="B12" s="331" t="s">
        <v>1423</v>
      </c>
      <c r="C12" s="49">
        <v>0</v>
      </c>
      <c r="D12" s="171"/>
    </row>
    <row r="13" spans="1:10" s="174" customFormat="1" ht="21.95" customHeight="1">
      <c r="A13" s="173"/>
      <c r="B13" s="101" t="s">
        <v>1209</v>
      </c>
      <c r="C13" s="49">
        <v>0</v>
      </c>
      <c r="D13" s="171"/>
    </row>
    <row r="14" spans="1:10" s="174" customFormat="1" ht="21.95" customHeight="1">
      <c r="A14" s="173"/>
      <c r="B14" s="101" t="s">
        <v>1210</v>
      </c>
      <c r="C14" s="49">
        <v>0</v>
      </c>
      <c r="D14" s="171"/>
    </row>
    <row r="15" spans="1:10" s="174" customFormat="1" ht="21.95" customHeight="1">
      <c r="A15" s="173"/>
      <c r="B15" s="101" t="s">
        <v>1211</v>
      </c>
      <c r="C15" s="49">
        <v>0</v>
      </c>
      <c r="D15" s="171"/>
    </row>
    <row r="16" spans="1:10" s="174" customFormat="1" ht="21.95" customHeight="1">
      <c r="A16" s="173"/>
      <c r="B16" s="101" t="s">
        <v>1212</v>
      </c>
      <c r="C16" s="49">
        <v>0</v>
      </c>
      <c r="D16" s="171"/>
    </row>
    <row r="17" spans="1:4" s="174" customFormat="1" ht="21.95" customHeight="1">
      <c r="A17" s="173"/>
      <c r="B17" s="101" t="s">
        <v>1213</v>
      </c>
      <c r="C17" s="49">
        <v>0</v>
      </c>
      <c r="D17" s="171"/>
    </row>
    <row r="18" spans="1:4" s="174" customFormat="1" ht="21.95" customHeight="1">
      <c r="A18" s="173"/>
      <c r="B18" s="101" t="s">
        <v>1214</v>
      </c>
      <c r="C18" s="49">
        <v>0</v>
      </c>
      <c r="D18" s="171"/>
    </row>
    <row r="19" spans="1:4" s="174" customFormat="1" ht="21.95" customHeight="1">
      <c r="A19" s="173"/>
      <c r="B19" s="107" t="s">
        <v>1215</v>
      </c>
      <c r="C19" s="49">
        <v>0</v>
      </c>
      <c r="D19" s="171"/>
    </row>
    <row r="20" spans="1:4" s="174" customFormat="1" ht="21.95" customHeight="1">
      <c r="A20" s="173"/>
      <c r="B20" s="332" t="s">
        <v>1216</v>
      </c>
      <c r="C20" s="49">
        <v>0</v>
      </c>
      <c r="D20" s="171"/>
    </row>
    <row r="21" spans="1:4" s="174" customFormat="1" ht="21.95" customHeight="1">
      <c r="A21" s="173"/>
      <c r="B21" s="101" t="s">
        <v>1217</v>
      </c>
      <c r="C21" s="49">
        <v>0</v>
      </c>
      <c r="D21" s="171"/>
    </row>
    <row r="22" spans="1:4" s="174" customFormat="1" ht="21.95" customHeight="1">
      <c r="A22" s="173"/>
      <c r="B22" s="101" t="s">
        <v>1218</v>
      </c>
      <c r="C22" s="49">
        <v>0</v>
      </c>
      <c r="D22" s="171"/>
    </row>
    <row r="23" spans="1:4" s="174" customFormat="1" ht="21.95" customHeight="1">
      <c r="A23" s="173"/>
      <c r="B23" s="101" t="s">
        <v>1219</v>
      </c>
      <c r="C23" s="49">
        <v>0</v>
      </c>
      <c r="D23" s="171"/>
    </row>
    <row r="24" spans="1:4" s="174" customFormat="1" ht="21.95" customHeight="1">
      <c r="A24" s="173"/>
      <c r="B24" s="101" t="s">
        <v>1220</v>
      </c>
      <c r="C24" s="49">
        <v>0</v>
      </c>
      <c r="D24" s="171"/>
    </row>
    <row r="25" spans="1:4" s="174" customFormat="1" ht="21.95" customHeight="1">
      <c r="A25" s="173"/>
      <c r="B25" s="331" t="s">
        <v>1420</v>
      </c>
      <c r="C25" s="49">
        <v>0</v>
      </c>
      <c r="D25" s="171"/>
    </row>
    <row r="26" spans="1:4" s="174" customFormat="1" ht="21.95" customHeight="1">
      <c r="A26" s="173"/>
      <c r="B26" s="331" t="s">
        <v>1421</v>
      </c>
      <c r="C26" s="49">
        <v>0</v>
      </c>
      <c r="D26" s="171"/>
    </row>
    <row r="27" spans="1:4" s="174" customFormat="1" ht="21.95" customHeight="1">
      <c r="A27" s="173"/>
      <c r="B27" s="101" t="s">
        <v>1221</v>
      </c>
      <c r="C27" s="49">
        <v>0</v>
      </c>
      <c r="D27" s="171"/>
    </row>
    <row r="28" spans="1:4" s="174" customFormat="1" ht="21.95" customHeight="1">
      <c r="A28" s="173"/>
      <c r="B28" s="101" t="s">
        <v>1222</v>
      </c>
      <c r="C28" s="49">
        <v>0</v>
      </c>
      <c r="D28" s="171"/>
    </row>
    <row r="29" spans="1:4" s="174" customFormat="1" ht="21.95" customHeight="1">
      <c r="A29" s="173"/>
      <c r="B29" s="101" t="s">
        <v>1223</v>
      </c>
      <c r="C29" s="49">
        <v>0</v>
      </c>
      <c r="D29" s="171"/>
    </row>
    <row r="30" spans="1:4" s="174" customFormat="1" ht="21.95" customHeight="1">
      <c r="A30" s="173"/>
      <c r="B30" s="101" t="s">
        <v>1224</v>
      </c>
      <c r="C30" s="49">
        <v>0</v>
      </c>
      <c r="D30" s="171"/>
    </row>
    <row r="31" spans="1:4" ht="21.95" customHeight="1">
      <c r="B31" s="100" t="s">
        <v>1225</v>
      </c>
      <c r="C31" s="143">
        <f>C9+C10+C11+C12+C13+C14+C15+C16+C17+C18+C19+C20+C21+C22+C23-C24+C25-C26+C27+C28+C29+C30</f>
        <v>0</v>
      </c>
    </row>
    <row r="32" spans="1:4" ht="21.95" customHeight="1">
      <c r="B32" s="74" t="s">
        <v>1226</v>
      </c>
      <c r="C32" s="99"/>
    </row>
    <row r="33" spans="1:5" ht="21.95" customHeight="1">
      <c r="B33" s="101" t="s">
        <v>1227</v>
      </c>
      <c r="C33" s="49">
        <v>0</v>
      </c>
      <c r="E33" s="174"/>
    </row>
    <row r="34" spans="1:5" ht="21.95" customHeight="1">
      <c r="B34" s="101" t="s">
        <v>1228</v>
      </c>
      <c r="C34" s="49">
        <v>0</v>
      </c>
      <c r="E34" s="174"/>
    </row>
    <row r="35" spans="1:5" ht="21.95" customHeight="1">
      <c r="B35" s="101" t="s">
        <v>1229</v>
      </c>
      <c r="C35" s="49">
        <v>0</v>
      </c>
      <c r="E35" s="174"/>
    </row>
    <row r="36" spans="1:5" ht="21.95" customHeight="1">
      <c r="B36" s="101" t="s">
        <v>1230</v>
      </c>
      <c r="C36" s="49">
        <v>0</v>
      </c>
      <c r="E36" s="174"/>
    </row>
    <row r="37" spans="1:5" ht="21.95" customHeight="1">
      <c r="B37" s="101" t="s">
        <v>1231</v>
      </c>
      <c r="C37" s="49">
        <v>0</v>
      </c>
    </row>
    <row r="38" spans="1:5" ht="21.95" customHeight="1">
      <c r="B38" s="101" t="s">
        <v>1232</v>
      </c>
      <c r="C38" s="49">
        <v>0</v>
      </c>
      <c r="E38" s="174"/>
    </row>
    <row r="39" spans="1:5" ht="21.95" customHeight="1">
      <c r="B39" s="100" t="s">
        <v>1233</v>
      </c>
      <c r="C39" s="143">
        <f>-C33+C34-C35+C36-C37+C38+C7+C31</f>
        <v>0</v>
      </c>
    </row>
    <row r="40" spans="1:5" ht="21.95" customHeight="1">
      <c r="B40" s="74" t="s">
        <v>1234</v>
      </c>
      <c r="C40" s="99"/>
    </row>
    <row r="41" spans="1:5" s="174" customFormat="1" ht="21.95" customHeight="1">
      <c r="A41" s="173"/>
      <c r="B41" s="101" t="s">
        <v>1235</v>
      </c>
      <c r="C41" s="49">
        <v>0</v>
      </c>
      <c r="D41" s="171"/>
      <c r="E41" s="172"/>
    </row>
    <row r="42" spans="1:5" s="174" customFormat="1" ht="21.95" customHeight="1">
      <c r="A42" s="173"/>
      <c r="B42" s="101" t="s">
        <v>1236</v>
      </c>
      <c r="C42" s="49">
        <v>0</v>
      </c>
      <c r="D42" s="171"/>
      <c r="E42" s="172"/>
    </row>
    <row r="43" spans="1:5" s="174" customFormat="1" ht="21.95" customHeight="1">
      <c r="A43" s="173"/>
      <c r="B43" s="101" t="s">
        <v>1237</v>
      </c>
      <c r="C43" s="49">
        <v>0</v>
      </c>
      <c r="D43" s="171"/>
      <c r="E43" s="172"/>
    </row>
    <row r="44" spans="1:5" s="174" customFormat="1" ht="21.95" customHeight="1">
      <c r="A44" s="173"/>
      <c r="B44" s="101" t="s">
        <v>1238</v>
      </c>
      <c r="C44" s="49">
        <v>0</v>
      </c>
      <c r="D44" s="171"/>
      <c r="E44" s="172"/>
    </row>
    <row r="45" spans="1:5" s="174" customFormat="1" ht="21.95" customHeight="1">
      <c r="A45" s="173"/>
      <c r="B45" s="101" t="s">
        <v>1239</v>
      </c>
      <c r="C45" s="49">
        <v>0</v>
      </c>
      <c r="D45" s="171"/>
    </row>
    <row r="46" spans="1:5" s="174" customFormat="1" ht="21.95" customHeight="1">
      <c r="A46" s="173"/>
      <c r="B46" s="101" t="s">
        <v>1240</v>
      </c>
      <c r="C46" s="49">
        <v>0</v>
      </c>
      <c r="D46" s="171"/>
      <c r="E46" s="172"/>
    </row>
    <row r="47" spans="1:5" s="174" customFormat="1" ht="21.95" customHeight="1">
      <c r="A47" s="173"/>
      <c r="B47" s="101" t="s">
        <v>1241</v>
      </c>
      <c r="C47" s="49">
        <v>0</v>
      </c>
      <c r="D47" s="171"/>
      <c r="E47" s="172"/>
    </row>
    <row r="48" spans="1:5" s="174" customFormat="1" ht="21.95" customHeight="1">
      <c r="A48" s="173"/>
      <c r="B48" s="101" t="s">
        <v>1242</v>
      </c>
      <c r="C48" s="49">
        <v>0</v>
      </c>
      <c r="D48" s="171"/>
    </row>
    <row r="49" spans="1:5" s="174" customFormat="1" ht="21.95" customHeight="1">
      <c r="A49" s="173"/>
      <c r="B49" s="101" t="s">
        <v>1243</v>
      </c>
      <c r="C49" s="49">
        <v>0</v>
      </c>
      <c r="D49" s="171"/>
    </row>
    <row r="50" spans="1:5" s="174" customFormat="1" ht="21.95" customHeight="1">
      <c r="A50" s="173"/>
      <c r="B50" s="101" t="s">
        <v>1244</v>
      </c>
      <c r="C50" s="49">
        <v>0</v>
      </c>
      <c r="D50" s="171"/>
    </row>
    <row r="51" spans="1:5" s="174" customFormat="1" ht="21.95" customHeight="1">
      <c r="A51" s="173"/>
      <c r="B51" s="101" t="s">
        <v>1245</v>
      </c>
      <c r="C51" s="49">
        <v>0</v>
      </c>
      <c r="D51" s="171"/>
    </row>
    <row r="52" spans="1:5" ht="21.95" customHeight="1">
      <c r="A52" s="173"/>
      <c r="B52" s="101" t="s">
        <v>1246</v>
      </c>
      <c r="C52" s="49">
        <v>0</v>
      </c>
      <c r="E52" s="174"/>
    </row>
    <row r="53" spans="1:5" s="174" customFormat="1" ht="21.95" customHeight="1">
      <c r="A53" s="173"/>
      <c r="B53" s="101" t="s">
        <v>1247</v>
      </c>
      <c r="C53" s="49">
        <v>0</v>
      </c>
      <c r="D53" s="171"/>
    </row>
    <row r="54" spans="1:5" s="174" customFormat="1" ht="21.95" customHeight="1">
      <c r="A54" s="173"/>
      <c r="B54" s="101" t="s">
        <v>1248</v>
      </c>
      <c r="C54" s="49">
        <v>0</v>
      </c>
      <c r="D54" s="171"/>
    </row>
    <row r="55" spans="1:5" s="174" customFormat="1" ht="21.95" customHeight="1">
      <c r="A55" s="173"/>
      <c r="B55" s="101" t="s">
        <v>1249</v>
      </c>
      <c r="C55" s="49">
        <v>0</v>
      </c>
      <c r="D55" s="171"/>
    </row>
    <row r="56" spans="1:5" s="174" customFormat="1" ht="21.95" customHeight="1">
      <c r="A56" s="173"/>
      <c r="B56" s="101" t="s">
        <v>1250</v>
      </c>
      <c r="C56" s="49">
        <v>0</v>
      </c>
      <c r="D56" s="171"/>
    </row>
    <row r="57" spans="1:5" s="174" customFormat="1" ht="21.95" customHeight="1">
      <c r="A57" s="173"/>
      <c r="B57" s="101" t="s">
        <v>1251</v>
      </c>
      <c r="C57" s="49">
        <v>0</v>
      </c>
      <c r="D57" s="171"/>
    </row>
    <row r="58" spans="1:5" s="174" customFormat="1" ht="21.95" customHeight="1">
      <c r="A58" s="173"/>
      <c r="B58" s="101" t="s">
        <v>1252</v>
      </c>
      <c r="C58" s="49">
        <v>0</v>
      </c>
      <c r="D58" s="171"/>
      <c r="E58" s="172"/>
    </row>
    <row r="59" spans="1:5" s="174" customFormat="1" ht="21.95" customHeight="1">
      <c r="A59" s="173"/>
      <c r="B59" s="101" t="s">
        <v>1253</v>
      </c>
      <c r="C59" s="49">
        <v>0</v>
      </c>
      <c r="D59" s="171"/>
    </row>
    <row r="60" spans="1:5" s="174" customFormat="1" ht="21.95" customHeight="1">
      <c r="A60" s="173"/>
      <c r="B60" s="101" t="s">
        <v>1254</v>
      </c>
      <c r="C60" s="49">
        <v>0</v>
      </c>
      <c r="D60" s="171"/>
    </row>
    <row r="61" spans="1:5" s="174" customFormat="1" ht="21.95" customHeight="1">
      <c r="A61" s="173"/>
      <c r="B61" s="101" t="s">
        <v>1255</v>
      </c>
      <c r="C61" s="49">
        <v>0</v>
      </c>
      <c r="D61" s="171"/>
    </row>
    <row r="62" spans="1:5" s="174" customFormat="1" ht="21.95" customHeight="1">
      <c r="A62" s="171"/>
      <c r="B62" s="100" t="s">
        <v>1256</v>
      </c>
      <c r="C62" s="143">
        <f>C41+C43+C45+C47+C49+C51+C54+C56+C57+C59+C61-C42-C44-C46-C48-C50-C52-C53-C55-C58-C60</f>
        <v>0</v>
      </c>
      <c r="D62" s="171"/>
    </row>
    <row r="63" spans="1:5" ht="21.95" customHeight="1">
      <c r="A63" s="173"/>
      <c r="B63" s="74" t="s">
        <v>1257</v>
      </c>
      <c r="C63" s="99"/>
      <c r="E63" s="174"/>
    </row>
    <row r="64" spans="1:5" s="174" customFormat="1" ht="21.95" customHeight="1">
      <c r="A64" s="173"/>
      <c r="B64" s="101" t="s">
        <v>1258</v>
      </c>
      <c r="C64" s="49">
        <v>0</v>
      </c>
      <c r="D64" s="171"/>
    </row>
    <row r="65" spans="1:5" s="174" customFormat="1" ht="21.95" customHeight="1">
      <c r="A65" s="173"/>
      <c r="B65" s="101" t="s">
        <v>1259</v>
      </c>
      <c r="C65" s="49">
        <v>0</v>
      </c>
      <c r="D65" s="171"/>
    </row>
    <row r="66" spans="1:5" s="174" customFormat="1" ht="21.95" customHeight="1">
      <c r="A66" s="173"/>
      <c r="B66" s="101" t="s">
        <v>1260</v>
      </c>
      <c r="C66" s="49">
        <v>0</v>
      </c>
      <c r="D66" s="171"/>
    </row>
    <row r="67" spans="1:5" s="174" customFormat="1" ht="21.95" customHeight="1">
      <c r="A67" s="173"/>
      <c r="B67" s="101" t="s">
        <v>1261</v>
      </c>
      <c r="C67" s="49">
        <v>0</v>
      </c>
      <c r="D67" s="171"/>
    </row>
    <row r="68" spans="1:5" ht="21.95" customHeight="1">
      <c r="A68" s="173"/>
      <c r="B68" s="101" t="s">
        <v>1262</v>
      </c>
      <c r="C68" s="49">
        <v>0</v>
      </c>
    </row>
    <row r="69" spans="1:5" s="174" customFormat="1" ht="21.95" customHeight="1">
      <c r="A69" s="173"/>
      <c r="B69" s="101" t="s">
        <v>1263</v>
      </c>
      <c r="C69" s="49">
        <v>0</v>
      </c>
      <c r="D69" s="171"/>
    </row>
    <row r="70" spans="1:5" s="174" customFormat="1" ht="21.95" customHeight="1">
      <c r="A70" s="173"/>
      <c r="B70" s="101" t="s">
        <v>1264</v>
      </c>
      <c r="C70" s="49">
        <v>0</v>
      </c>
      <c r="D70" s="171"/>
    </row>
    <row r="71" spans="1:5" s="174" customFormat="1" ht="21.95" customHeight="1">
      <c r="A71" s="173"/>
      <c r="B71" s="101" t="s">
        <v>1265</v>
      </c>
      <c r="C71" s="49">
        <v>0</v>
      </c>
      <c r="D71" s="171"/>
    </row>
    <row r="72" spans="1:5" s="174" customFormat="1" ht="21.95" customHeight="1">
      <c r="A72" s="173"/>
      <c r="B72" s="101" t="s">
        <v>1266</v>
      </c>
      <c r="C72" s="49">
        <v>0</v>
      </c>
      <c r="D72" s="171"/>
    </row>
    <row r="73" spans="1:5" s="174" customFormat="1" ht="21.95" customHeight="1">
      <c r="A73" s="173"/>
      <c r="B73" s="101" t="s">
        <v>1267</v>
      </c>
      <c r="C73" s="49">
        <v>0</v>
      </c>
      <c r="D73" s="171"/>
    </row>
    <row r="74" spans="1:5" s="174" customFormat="1" ht="21.95" customHeight="1">
      <c r="A74" s="173"/>
      <c r="B74" s="101" t="s">
        <v>1268</v>
      </c>
      <c r="C74" s="49">
        <v>0</v>
      </c>
      <c r="D74" s="171"/>
      <c r="E74" s="172"/>
    </row>
    <row r="75" spans="1:5" s="174" customFormat="1" ht="21.95" customHeight="1">
      <c r="A75" s="171"/>
      <c r="B75" s="100" t="s">
        <v>1269</v>
      </c>
      <c r="C75" s="143">
        <f>+C64+C65+C68+C74-C66-C67-C69-C70-C71-C72-C73</f>
        <v>0</v>
      </c>
      <c r="D75" s="171"/>
    </row>
    <row r="76" spans="1:5" s="174" customFormat="1" ht="21.95" customHeight="1">
      <c r="A76" s="171"/>
      <c r="B76" s="294" t="s">
        <v>1270</v>
      </c>
      <c r="C76" s="81">
        <f>+C75+C62+C39</f>
        <v>0</v>
      </c>
      <c r="D76" s="171"/>
    </row>
    <row r="77" spans="1:5" s="174" customFormat="1" ht="21.95" customHeight="1">
      <c r="A77" s="171"/>
      <c r="B77" s="74" t="s">
        <v>1271</v>
      </c>
      <c r="C77" s="105"/>
      <c r="D77" s="171"/>
    </row>
    <row r="78" spans="1:5" ht="21.95" customHeight="1">
      <c r="A78" s="173"/>
      <c r="B78" s="101" t="s">
        <v>1272</v>
      </c>
      <c r="C78" s="49">
        <v>0</v>
      </c>
      <c r="E78" s="174"/>
    </row>
    <row r="79" spans="1:5" ht="21.95" customHeight="1">
      <c r="B79" s="100" t="s">
        <v>1273</v>
      </c>
      <c r="C79" s="143">
        <f>+C76+C78</f>
        <v>0</v>
      </c>
      <c r="E79" s="174"/>
    </row>
    <row r="80" spans="1:5" s="174" customFormat="1" ht="21.95" customHeight="1">
      <c r="A80" s="173"/>
      <c r="B80" s="101" t="s">
        <v>1274</v>
      </c>
      <c r="C80" s="49">
        <v>0</v>
      </c>
      <c r="D80" s="327"/>
    </row>
    <row r="81" spans="1:5" ht="21.95" customHeight="1">
      <c r="B81" s="106" t="s">
        <v>1275</v>
      </c>
      <c r="C81" s="613">
        <v>0</v>
      </c>
      <c r="E81" s="174"/>
    </row>
    <row r="82" spans="1:5" s="174" customFormat="1">
      <c r="A82" s="171"/>
      <c r="B82" s="172"/>
      <c r="C82" s="171"/>
      <c r="D82" s="171"/>
    </row>
    <row r="83" spans="1:5">
      <c r="B83" s="172"/>
      <c r="E83" s="174"/>
    </row>
    <row r="84" spans="1:5">
      <c r="B84" s="172"/>
      <c r="E84" s="174"/>
    </row>
    <row r="85" spans="1:5">
      <c r="B85" s="172"/>
    </row>
    <row r="86" spans="1:5">
      <c r="B86" s="172"/>
    </row>
    <row r="87" spans="1:5">
      <c r="B87" s="172"/>
      <c r="E87" s="174"/>
    </row>
    <row r="88" spans="1:5">
      <c r="B88" s="172"/>
    </row>
    <row r="89" spans="1:5">
      <c r="B89" s="172"/>
      <c r="E89" s="174"/>
    </row>
    <row r="90" spans="1:5">
      <c r="B90" s="172"/>
    </row>
    <row r="91" spans="1:5">
      <c r="B91" s="172"/>
    </row>
    <row r="92" spans="1:5">
      <c r="B92" s="172"/>
    </row>
    <row r="93" spans="1:5">
      <c r="B93" s="172"/>
    </row>
    <row r="94" spans="1:5" s="171" customFormat="1">
      <c r="B94" s="172"/>
      <c r="E94" s="172"/>
    </row>
    <row r="95" spans="1:5" s="171" customFormat="1">
      <c r="B95" s="172"/>
      <c r="E95" s="172"/>
    </row>
    <row r="96" spans="1:5" s="171" customFormat="1">
      <c r="B96" s="172"/>
      <c r="E96" s="172"/>
    </row>
    <row r="97" spans="2:5" s="171" customFormat="1">
      <c r="B97" s="172"/>
      <c r="E97" s="172"/>
    </row>
    <row r="98" spans="2:5" s="171" customFormat="1">
      <c r="B98" s="172"/>
      <c r="E98" s="172"/>
    </row>
    <row r="99" spans="2:5" s="171" customFormat="1">
      <c r="B99" s="172"/>
      <c r="E99" s="172"/>
    </row>
    <row r="100" spans="2:5" s="171" customFormat="1">
      <c r="B100" s="172"/>
      <c r="E100" s="172"/>
    </row>
    <row r="101" spans="2:5" s="171" customFormat="1">
      <c r="B101" s="172"/>
      <c r="E101" s="172"/>
    </row>
    <row r="102" spans="2:5" s="171" customFormat="1">
      <c r="B102" s="172"/>
      <c r="E102" s="172"/>
    </row>
    <row r="103" spans="2:5" s="171" customFormat="1">
      <c r="B103" s="172"/>
      <c r="E103" s="172"/>
    </row>
    <row r="104" spans="2:5" s="171" customFormat="1">
      <c r="B104" s="172"/>
      <c r="E104" s="172"/>
    </row>
    <row r="105" spans="2:5" s="171" customFormat="1">
      <c r="B105" s="172"/>
      <c r="E105" s="172"/>
    </row>
    <row r="106" spans="2:5" s="171" customFormat="1">
      <c r="B106" s="172"/>
      <c r="E106" s="172"/>
    </row>
    <row r="107" spans="2:5" s="171" customFormat="1">
      <c r="B107" s="172"/>
      <c r="E107" s="172"/>
    </row>
    <row r="108" spans="2:5" s="171" customFormat="1">
      <c r="B108" s="172"/>
      <c r="E108" s="172"/>
    </row>
    <row r="109" spans="2:5" s="171" customFormat="1">
      <c r="B109" s="172"/>
      <c r="E109" s="172"/>
    </row>
    <row r="110" spans="2:5" s="171" customFormat="1">
      <c r="B110" s="172"/>
      <c r="E110" s="172"/>
    </row>
    <row r="111" spans="2:5" s="171" customFormat="1">
      <c r="B111" s="172"/>
      <c r="E111" s="172"/>
    </row>
    <row r="112" spans="2:5" s="171" customFormat="1">
      <c r="B112" s="172"/>
      <c r="E112" s="172"/>
    </row>
    <row r="113" spans="2:5" s="171" customFormat="1">
      <c r="B113" s="172"/>
      <c r="E113" s="172"/>
    </row>
    <row r="114" spans="2:5" s="171" customFormat="1">
      <c r="B114" s="172"/>
      <c r="E114" s="172"/>
    </row>
    <row r="115" spans="2:5" s="171" customFormat="1">
      <c r="B115" s="172"/>
      <c r="E115" s="172"/>
    </row>
    <row r="116" spans="2:5" s="171" customFormat="1">
      <c r="B116" s="172"/>
      <c r="E116" s="172"/>
    </row>
    <row r="117" spans="2:5" s="171" customFormat="1">
      <c r="B117" s="172"/>
      <c r="E117" s="172"/>
    </row>
    <row r="118" spans="2:5" s="171" customFormat="1">
      <c r="B118" s="172"/>
      <c r="E118" s="172"/>
    </row>
    <row r="119" spans="2:5" s="171" customFormat="1">
      <c r="B119" s="172"/>
      <c r="E119" s="172"/>
    </row>
    <row r="120" spans="2:5" s="171" customFormat="1">
      <c r="B120" s="172"/>
      <c r="E120" s="172"/>
    </row>
    <row r="121" spans="2:5" s="171" customFormat="1">
      <c r="B121" s="172"/>
      <c r="E121" s="172"/>
    </row>
    <row r="122" spans="2:5" s="171" customFormat="1">
      <c r="B122" s="172"/>
      <c r="E122" s="172"/>
    </row>
    <row r="123" spans="2:5" s="171" customFormat="1">
      <c r="B123" s="172"/>
      <c r="E123" s="172"/>
    </row>
    <row r="124" spans="2:5" s="171" customFormat="1">
      <c r="B124" s="172"/>
      <c r="E124" s="172"/>
    </row>
    <row r="125" spans="2:5" s="171" customFormat="1">
      <c r="B125" s="172"/>
      <c r="E125" s="172"/>
    </row>
    <row r="126" spans="2:5" s="171" customFormat="1">
      <c r="B126" s="172"/>
      <c r="E126" s="172"/>
    </row>
    <row r="127" spans="2:5" s="171" customFormat="1">
      <c r="B127" s="172"/>
      <c r="E127" s="172"/>
    </row>
    <row r="128" spans="2:5" s="171" customFormat="1">
      <c r="B128" s="172"/>
      <c r="E128" s="172"/>
    </row>
    <row r="129" spans="2:5" s="171" customFormat="1">
      <c r="B129" s="172"/>
      <c r="E129" s="172"/>
    </row>
    <row r="130" spans="2:5" s="171" customFormat="1">
      <c r="B130" s="172"/>
      <c r="E130" s="172"/>
    </row>
    <row r="131" spans="2:5" s="171" customFormat="1">
      <c r="B131" s="172"/>
      <c r="E131" s="172"/>
    </row>
    <row r="132" spans="2:5" s="171" customFormat="1">
      <c r="B132" s="172"/>
      <c r="E132" s="172"/>
    </row>
    <row r="133" spans="2:5" s="171" customFormat="1">
      <c r="B133" s="172"/>
      <c r="E133" s="172"/>
    </row>
    <row r="134" spans="2:5" s="171" customFormat="1">
      <c r="B134" s="172"/>
      <c r="E134" s="172"/>
    </row>
    <row r="135" spans="2:5" s="171" customFormat="1">
      <c r="B135" s="172"/>
      <c r="E135" s="172"/>
    </row>
    <row r="136" spans="2:5" s="171" customFormat="1">
      <c r="B136" s="172"/>
      <c r="E136" s="172"/>
    </row>
    <row r="137" spans="2:5" s="171" customFormat="1">
      <c r="B137" s="172"/>
      <c r="E137" s="172"/>
    </row>
    <row r="138" spans="2:5" s="171" customFormat="1">
      <c r="B138" s="172"/>
      <c r="E138" s="172"/>
    </row>
    <row r="139" spans="2:5" s="171" customFormat="1">
      <c r="B139" s="172"/>
      <c r="E139" s="172"/>
    </row>
    <row r="140" spans="2:5" s="171" customFormat="1">
      <c r="B140" s="172"/>
      <c r="E140" s="172"/>
    </row>
    <row r="141" spans="2:5" s="171" customFormat="1">
      <c r="B141" s="172"/>
      <c r="E141" s="172"/>
    </row>
    <row r="142" spans="2:5" s="171" customFormat="1">
      <c r="B142" s="172"/>
      <c r="E142" s="172"/>
    </row>
    <row r="143" spans="2:5" s="171" customFormat="1">
      <c r="B143" s="172"/>
      <c r="E143" s="172"/>
    </row>
    <row r="144" spans="2:5" s="171" customFormat="1">
      <c r="B144" s="172"/>
      <c r="E144" s="172"/>
    </row>
    <row r="145" spans="2:5" s="171" customFormat="1">
      <c r="B145" s="172"/>
      <c r="E145" s="172"/>
    </row>
    <row r="146" spans="2:5" s="171" customFormat="1">
      <c r="B146" s="172"/>
      <c r="E146" s="172"/>
    </row>
    <row r="147" spans="2:5" s="171" customFormat="1">
      <c r="B147" s="172"/>
      <c r="E147" s="172"/>
    </row>
    <row r="148" spans="2:5" s="171" customFormat="1">
      <c r="B148" s="172"/>
      <c r="E148" s="172"/>
    </row>
    <row r="149" spans="2:5" s="171" customFormat="1">
      <c r="B149" s="172"/>
      <c r="E149" s="172"/>
    </row>
    <row r="150" spans="2:5" s="171" customFormat="1">
      <c r="B150" s="172"/>
      <c r="E150" s="172"/>
    </row>
    <row r="151" spans="2:5" s="171" customFormat="1">
      <c r="B151" s="172"/>
      <c r="E151" s="172"/>
    </row>
    <row r="152" spans="2:5" s="171" customFormat="1">
      <c r="B152" s="172"/>
      <c r="E152" s="172"/>
    </row>
    <row r="153" spans="2:5" s="171" customFormat="1">
      <c r="B153" s="172"/>
      <c r="E153" s="172"/>
    </row>
    <row r="154" spans="2:5" s="171" customFormat="1">
      <c r="B154" s="172"/>
      <c r="E154" s="172"/>
    </row>
    <row r="155" spans="2:5" s="171" customFormat="1">
      <c r="B155" s="172"/>
      <c r="E155" s="172"/>
    </row>
    <row r="156" spans="2:5" s="171" customFormat="1">
      <c r="B156" s="172"/>
      <c r="E156" s="172"/>
    </row>
    <row r="157" spans="2:5" s="171" customFormat="1">
      <c r="B157" s="172"/>
      <c r="E157" s="172"/>
    </row>
    <row r="158" spans="2:5" s="171" customFormat="1">
      <c r="B158" s="172"/>
      <c r="E158" s="172"/>
    </row>
    <row r="159" spans="2:5" s="171" customFormat="1">
      <c r="B159" s="172"/>
      <c r="E159" s="172"/>
    </row>
    <row r="160" spans="2:5" s="171" customFormat="1">
      <c r="B160" s="172"/>
      <c r="E160" s="172"/>
    </row>
    <row r="161" spans="2:5" s="171" customFormat="1">
      <c r="B161" s="172"/>
      <c r="E161" s="172"/>
    </row>
    <row r="162" spans="2:5" s="171" customFormat="1">
      <c r="B162" s="172"/>
      <c r="E162" s="172"/>
    </row>
    <row r="163" spans="2:5" s="171" customFormat="1">
      <c r="B163" s="172"/>
      <c r="E163" s="172"/>
    </row>
    <row r="164" spans="2:5" s="171" customFormat="1">
      <c r="B164" s="172"/>
      <c r="E164" s="172"/>
    </row>
    <row r="165" spans="2:5" s="171" customFormat="1">
      <c r="B165" s="172"/>
      <c r="E165" s="172"/>
    </row>
    <row r="166" spans="2:5" s="171" customFormat="1">
      <c r="B166" s="172"/>
      <c r="E166" s="172"/>
    </row>
    <row r="167" spans="2:5" s="171" customFormat="1">
      <c r="B167" s="172"/>
      <c r="E167" s="172"/>
    </row>
    <row r="168" spans="2:5" s="171" customFormat="1">
      <c r="B168" s="172"/>
      <c r="E168" s="172"/>
    </row>
    <row r="169" spans="2:5" s="171" customFormat="1">
      <c r="B169" s="172"/>
      <c r="E169" s="172"/>
    </row>
    <row r="170" spans="2:5" s="171" customFormat="1">
      <c r="B170" s="172"/>
      <c r="E170" s="172"/>
    </row>
    <row r="171" spans="2:5" s="171" customFormat="1">
      <c r="B171" s="172"/>
      <c r="E171" s="172"/>
    </row>
    <row r="172" spans="2:5" s="171" customFormat="1">
      <c r="B172" s="172"/>
      <c r="E172" s="172"/>
    </row>
    <row r="173" spans="2:5" s="171" customFormat="1">
      <c r="B173" s="172"/>
      <c r="E173" s="172"/>
    </row>
    <row r="174" spans="2:5" s="171" customFormat="1">
      <c r="B174" s="172"/>
      <c r="E174" s="172"/>
    </row>
    <row r="175" spans="2:5" s="171" customFormat="1">
      <c r="B175" s="172"/>
      <c r="E175" s="172"/>
    </row>
    <row r="176" spans="2:5" s="171" customFormat="1">
      <c r="B176" s="172"/>
      <c r="E176" s="172"/>
    </row>
    <row r="177" spans="2:5" s="171" customFormat="1">
      <c r="B177" s="172"/>
      <c r="E177" s="172"/>
    </row>
    <row r="178" spans="2:5" s="171" customFormat="1">
      <c r="B178" s="172"/>
      <c r="E178" s="172"/>
    </row>
    <row r="179" spans="2:5" s="171" customFormat="1">
      <c r="B179" s="172"/>
      <c r="E179" s="172"/>
    </row>
    <row r="180" spans="2:5" s="171" customFormat="1">
      <c r="B180" s="172"/>
      <c r="E180" s="172"/>
    </row>
    <row r="181" spans="2:5" s="171" customFormat="1">
      <c r="B181" s="172"/>
      <c r="E181" s="172"/>
    </row>
  </sheetData>
  <sheetProtection algorithmName="SHA-512" hashValue="sVg2sDGW71PU4j8zniUeztYyTAIBSQ738Z/RPz/U2fWdRU3B0dbg8to96RALQnZ4OmESNfy1nZ0XYF6MTovRyQ==" saltValue="cwn++T4/Yk8HpMAFxtossQ==" spinCount="100000" sheet="1" objects="1" scenarios="1"/>
  <protectedRanges>
    <protectedRange sqref="C7 C78 C33:C38 C9:C31 C41:C61 C64:C74" name="Rango1"/>
  </protectedRanges>
  <mergeCells count="1">
    <mergeCell ref="B2:C4"/>
  </mergeCells>
  <conditionalFormatting sqref="C62">
    <cfRule type="cellIs" dxfId="49" priority="4" operator="lessThan">
      <formula>0</formula>
    </cfRule>
  </conditionalFormatting>
  <conditionalFormatting sqref="C31">
    <cfRule type="cellIs" dxfId="48" priority="6" operator="lessThan">
      <formula>0</formula>
    </cfRule>
  </conditionalFormatting>
  <conditionalFormatting sqref="C39">
    <cfRule type="cellIs" dxfId="47" priority="5" operator="lessThan">
      <formula>0</formula>
    </cfRule>
  </conditionalFormatting>
  <conditionalFormatting sqref="C75">
    <cfRule type="cellIs" dxfId="46" priority="3" operator="lessThan">
      <formula>0</formula>
    </cfRule>
  </conditionalFormatting>
  <conditionalFormatting sqref="C76">
    <cfRule type="cellIs" dxfId="45" priority="2" operator="lessThan">
      <formula>0</formula>
    </cfRule>
  </conditionalFormatting>
  <conditionalFormatting sqref="C79">
    <cfRule type="cellIs" dxfId="44" priority="1" operator="lessThan">
      <formula>0</formula>
    </cfRule>
  </conditionalFormatting>
  <hyperlinks>
    <hyperlink ref="A5" location="Índice!A1" display="INICIO"/>
  </hyperlink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0" tint="-0.14999847407452621"/>
  </sheetPr>
  <dimension ref="A1:N23"/>
  <sheetViews>
    <sheetView showGridLines="0" topLeftCell="B4" zoomScaleNormal="100" workbookViewId="0">
      <selection activeCell="L8" sqref="L8"/>
    </sheetView>
  </sheetViews>
  <sheetFormatPr baseColWidth="10" defaultColWidth="10.6640625" defaultRowHeight="15"/>
  <cols>
    <col min="1" max="1" width="13.33203125" style="97" customWidth="1"/>
    <col min="2" max="2" width="80.6640625" style="97" customWidth="1"/>
    <col min="3" max="13" width="18.33203125" style="97" customWidth="1"/>
    <col min="14" max="14" width="19.1640625" style="97" customWidth="1"/>
    <col min="15" max="16384" width="10.6640625" style="97"/>
  </cols>
  <sheetData>
    <row r="1" spans="1:14" s="16" customFormat="1" ht="21.95" customHeight="1">
      <c r="A1" s="406"/>
    </row>
    <row r="2" spans="1:14" s="16" customFormat="1" ht="21.95" customHeight="1">
      <c r="B2" s="756" t="s">
        <v>475</v>
      </c>
      <c r="C2" s="756"/>
      <c r="D2" s="756"/>
      <c r="E2" s="756"/>
      <c r="F2" s="756"/>
      <c r="G2" s="756"/>
      <c r="H2" s="756"/>
      <c r="I2" s="756"/>
      <c r="J2" s="756"/>
      <c r="K2" s="756"/>
      <c r="L2" s="756"/>
      <c r="M2" s="756"/>
    </row>
    <row r="3" spans="1:14" s="16" customFormat="1" ht="21.95" customHeight="1">
      <c r="B3" s="756"/>
      <c r="C3" s="756"/>
      <c r="D3" s="756"/>
      <c r="E3" s="756"/>
      <c r="F3" s="756"/>
      <c r="G3" s="756"/>
      <c r="H3" s="756"/>
      <c r="I3" s="756"/>
      <c r="J3" s="756"/>
      <c r="K3" s="756"/>
      <c r="L3" s="756"/>
      <c r="M3" s="756"/>
    </row>
    <row r="4" spans="1:14" s="16" customFormat="1" ht="21.95" customHeight="1">
      <c r="B4" s="756"/>
      <c r="C4" s="756"/>
      <c r="D4" s="756"/>
      <c r="E4" s="756"/>
      <c r="F4" s="756"/>
      <c r="G4" s="756"/>
      <c r="H4" s="756"/>
      <c r="I4" s="756"/>
      <c r="J4" s="756"/>
      <c r="K4" s="756"/>
      <c r="L4" s="756"/>
      <c r="M4" s="756"/>
    </row>
    <row r="5" spans="1:14" s="16" customFormat="1" ht="21.95" customHeight="1">
      <c r="A5" s="406" t="s">
        <v>87</v>
      </c>
    </row>
    <row r="6" spans="1:14" ht="35.25" customHeight="1">
      <c r="B6" s="146"/>
      <c r="C6" s="761" t="s">
        <v>523</v>
      </c>
      <c r="D6" s="761" t="s">
        <v>1424</v>
      </c>
      <c r="E6" s="761" t="s">
        <v>524</v>
      </c>
      <c r="F6" s="764" t="s">
        <v>82</v>
      </c>
      <c r="G6" s="765" t="s">
        <v>3280</v>
      </c>
      <c r="H6" s="766"/>
      <c r="I6" s="766"/>
      <c r="J6" s="766"/>
      <c r="K6" s="766"/>
      <c r="L6" s="476"/>
      <c r="M6" s="763" t="s">
        <v>619</v>
      </c>
      <c r="N6" s="761" t="s">
        <v>525</v>
      </c>
    </row>
    <row r="7" spans="1:14" ht="165.95" customHeight="1">
      <c r="C7" s="762"/>
      <c r="D7" s="762"/>
      <c r="E7" s="762"/>
      <c r="F7" s="762"/>
      <c r="G7" s="478" t="s">
        <v>620</v>
      </c>
      <c r="H7" s="478" t="s">
        <v>621</v>
      </c>
      <c r="I7" s="478" t="s">
        <v>1698</v>
      </c>
      <c r="J7" s="478" t="s">
        <v>1699</v>
      </c>
      <c r="K7" s="479" t="s">
        <v>1425</v>
      </c>
      <c r="L7" s="480" t="s">
        <v>3281</v>
      </c>
      <c r="M7" s="762"/>
      <c r="N7" s="762"/>
    </row>
    <row r="8" spans="1:14" ht="21.95" customHeight="1">
      <c r="B8" s="110" t="s">
        <v>1282</v>
      </c>
      <c r="C8" s="49">
        <v>0</v>
      </c>
      <c r="D8" s="616">
        <v>0</v>
      </c>
      <c r="E8" s="616">
        <v>0</v>
      </c>
      <c r="F8" s="616">
        <v>0</v>
      </c>
      <c r="G8" s="616">
        <v>0</v>
      </c>
      <c r="H8" s="616">
        <v>0</v>
      </c>
      <c r="I8" s="616">
        <v>0</v>
      </c>
      <c r="J8" s="616">
        <v>0</v>
      </c>
      <c r="K8" s="616">
        <v>0</v>
      </c>
      <c r="L8" s="614">
        <f>+G8+H8+I8+J8+K8</f>
        <v>0</v>
      </c>
      <c r="M8" s="49">
        <v>0</v>
      </c>
      <c r="N8" s="618">
        <f>+C8+D8+E8+F8+L8+M8</f>
        <v>0</v>
      </c>
    </row>
    <row r="9" spans="1:14" ht="21.95" customHeight="1">
      <c r="B9" s="151" t="s">
        <v>1283</v>
      </c>
      <c r="C9" s="152"/>
      <c r="D9" s="152"/>
      <c r="E9" s="152"/>
      <c r="F9" s="152"/>
      <c r="G9" s="152"/>
      <c r="H9" s="152"/>
      <c r="I9" s="152"/>
      <c r="J9" s="152"/>
      <c r="K9" s="152"/>
      <c r="L9" s="152"/>
      <c r="M9" s="152"/>
      <c r="N9" s="235"/>
    </row>
    <row r="10" spans="1:14" ht="21.95" customHeight="1">
      <c r="B10" s="153" t="s">
        <v>1284</v>
      </c>
      <c r="C10" s="154"/>
      <c r="D10" s="154"/>
      <c r="E10" s="154"/>
      <c r="F10" s="154"/>
      <c r="G10" s="154"/>
      <c r="H10" s="154"/>
      <c r="I10" s="154"/>
      <c r="J10" s="154"/>
      <c r="K10" s="154"/>
      <c r="L10" s="154"/>
      <c r="M10" s="154"/>
      <c r="N10" s="333"/>
    </row>
    <row r="11" spans="1:14" ht="21.95" customHeight="1">
      <c r="B11" s="107" t="s">
        <v>1285</v>
      </c>
      <c r="C11" s="431">
        <v>0</v>
      </c>
      <c r="D11" s="616">
        <v>0</v>
      </c>
      <c r="E11" s="616">
        <v>0</v>
      </c>
      <c r="F11" s="616">
        <v>0</v>
      </c>
      <c r="G11" s="616">
        <v>0</v>
      </c>
      <c r="H11" s="616">
        <v>0</v>
      </c>
      <c r="I11" s="616">
        <v>0</v>
      </c>
      <c r="J11" s="616">
        <v>0</v>
      </c>
      <c r="K11" s="616">
        <v>0</v>
      </c>
      <c r="L11" s="618">
        <f t="shared" ref="L11:L21" si="0">+G11+H11+I11+J11+K11</f>
        <v>0</v>
      </c>
      <c r="M11" s="482">
        <v>0</v>
      </c>
      <c r="N11" s="618">
        <f t="shared" ref="N11:N21" si="1">+C11+D11+E11+F11+L11+M11</f>
        <v>0</v>
      </c>
    </row>
    <row r="12" spans="1:14" ht="21.95" customHeight="1">
      <c r="B12" s="107" t="s">
        <v>1286</v>
      </c>
      <c r="C12" s="431">
        <v>0</v>
      </c>
      <c r="D12" s="616">
        <v>0</v>
      </c>
      <c r="E12" s="616">
        <v>0</v>
      </c>
      <c r="F12" s="616">
        <v>0</v>
      </c>
      <c r="G12" s="616">
        <v>0</v>
      </c>
      <c r="H12" s="616">
        <v>0</v>
      </c>
      <c r="I12" s="616">
        <v>0</v>
      </c>
      <c r="J12" s="616">
        <v>0</v>
      </c>
      <c r="K12" s="616">
        <v>0</v>
      </c>
      <c r="L12" s="618">
        <f t="shared" si="0"/>
        <v>0</v>
      </c>
      <c r="M12" s="482">
        <v>0</v>
      </c>
      <c r="N12" s="618">
        <f t="shared" si="1"/>
        <v>0</v>
      </c>
    </row>
    <row r="13" spans="1:14" ht="21.95" customHeight="1">
      <c r="B13" s="107" t="s">
        <v>1287</v>
      </c>
      <c r="C13" s="450">
        <f>+C11+C12</f>
        <v>0</v>
      </c>
      <c r="D13" s="450">
        <f t="shared" ref="D13:J13" si="2">+D11+D12</f>
        <v>0</v>
      </c>
      <c r="E13" s="450">
        <f t="shared" si="2"/>
        <v>0</v>
      </c>
      <c r="F13" s="450">
        <f t="shared" si="2"/>
        <v>0</v>
      </c>
      <c r="G13" s="450">
        <f t="shared" si="2"/>
        <v>0</v>
      </c>
      <c r="H13" s="450">
        <f>+H11+H12</f>
        <v>0</v>
      </c>
      <c r="I13" s="450">
        <f>+I11+I12</f>
        <v>0</v>
      </c>
      <c r="J13" s="450">
        <f t="shared" si="2"/>
        <v>0</v>
      </c>
      <c r="K13" s="450">
        <f>+K11+K12</f>
        <v>0</v>
      </c>
      <c r="L13" s="618">
        <f t="shared" si="0"/>
        <v>0</v>
      </c>
      <c r="M13" s="93">
        <f>+M11+M12</f>
        <v>0</v>
      </c>
      <c r="N13" s="618">
        <f>+N11+N12</f>
        <v>0</v>
      </c>
    </row>
    <row r="14" spans="1:14" ht="21.95" customHeight="1">
      <c r="B14" s="108" t="s">
        <v>1288</v>
      </c>
      <c r="C14" s="431">
        <v>0</v>
      </c>
      <c r="D14" s="616">
        <v>0</v>
      </c>
      <c r="E14" s="616">
        <v>0</v>
      </c>
      <c r="F14" s="616">
        <v>0</v>
      </c>
      <c r="G14" s="616">
        <v>0</v>
      </c>
      <c r="H14" s="616">
        <v>0</v>
      </c>
      <c r="I14" s="616">
        <v>0</v>
      </c>
      <c r="J14" s="616">
        <v>0</v>
      </c>
      <c r="K14" s="616">
        <v>0</v>
      </c>
      <c r="L14" s="618">
        <f t="shared" si="0"/>
        <v>0</v>
      </c>
      <c r="M14" s="482">
        <v>0</v>
      </c>
      <c r="N14" s="618">
        <f t="shared" si="1"/>
        <v>0</v>
      </c>
    </row>
    <row r="15" spans="1:14" ht="21.95" customHeight="1">
      <c r="B15" s="108" t="s">
        <v>1289</v>
      </c>
      <c r="C15" s="431">
        <v>0</v>
      </c>
      <c r="D15" s="616">
        <v>0</v>
      </c>
      <c r="E15" s="616">
        <v>0</v>
      </c>
      <c r="F15" s="616">
        <v>0</v>
      </c>
      <c r="G15" s="616">
        <v>0</v>
      </c>
      <c r="H15" s="616">
        <v>0</v>
      </c>
      <c r="I15" s="616">
        <v>0</v>
      </c>
      <c r="J15" s="616">
        <v>0</v>
      </c>
      <c r="K15" s="616">
        <v>0</v>
      </c>
      <c r="L15" s="618">
        <f t="shared" si="0"/>
        <v>0</v>
      </c>
      <c r="M15" s="482">
        <v>0</v>
      </c>
      <c r="N15" s="618">
        <f t="shared" si="1"/>
        <v>0</v>
      </c>
    </row>
    <row r="16" spans="1:14" ht="21.95" customHeight="1">
      <c r="B16" s="108" t="s">
        <v>1276</v>
      </c>
      <c r="C16" s="616">
        <v>0</v>
      </c>
      <c r="D16" s="616">
        <v>0</v>
      </c>
      <c r="E16" s="616">
        <v>0</v>
      </c>
      <c r="F16" s="616">
        <v>0</v>
      </c>
      <c r="G16" s="616">
        <v>0</v>
      </c>
      <c r="H16" s="616">
        <v>0</v>
      </c>
      <c r="I16" s="616">
        <v>0</v>
      </c>
      <c r="J16" s="616">
        <v>0</v>
      </c>
      <c r="K16" s="616">
        <v>0</v>
      </c>
      <c r="L16" s="618">
        <f t="shared" si="0"/>
        <v>0</v>
      </c>
      <c r="M16" s="482">
        <v>0</v>
      </c>
      <c r="N16" s="618">
        <f t="shared" si="1"/>
        <v>0</v>
      </c>
    </row>
    <row r="17" spans="2:14" ht="21.95" customHeight="1">
      <c r="B17" s="108" t="s">
        <v>1277</v>
      </c>
      <c r="C17" s="616">
        <v>0</v>
      </c>
      <c r="D17" s="616">
        <v>0</v>
      </c>
      <c r="E17" s="616">
        <v>0</v>
      </c>
      <c r="F17" s="616">
        <v>0</v>
      </c>
      <c r="G17" s="616">
        <v>0</v>
      </c>
      <c r="H17" s="616">
        <v>0</v>
      </c>
      <c r="I17" s="616">
        <v>0</v>
      </c>
      <c r="J17" s="616">
        <v>0</v>
      </c>
      <c r="K17" s="616">
        <v>0</v>
      </c>
      <c r="L17" s="618">
        <f t="shared" si="0"/>
        <v>0</v>
      </c>
      <c r="M17" s="482">
        <v>0</v>
      </c>
      <c r="N17" s="618">
        <f t="shared" si="1"/>
        <v>0</v>
      </c>
    </row>
    <row r="18" spans="2:14" ht="21.95" customHeight="1">
      <c r="B18" s="108" t="s">
        <v>1278</v>
      </c>
      <c r="C18" s="616">
        <v>0</v>
      </c>
      <c r="D18" s="616">
        <v>0</v>
      </c>
      <c r="E18" s="616">
        <v>0</v>
      </c>
      <c r="F18" s="616">
        <v>0</v>
      </c>
      <c r="G18" s="616">
        <v>0</v>
      </c>
      <c r="H18" s="616">
        <v>0</v>
      </c>
      <c r="I18" s="616">
        <v>0</v>
      </c>
      <c r="J18" s="616">
        <v>0</v>
      </c>
      <c r="K18" s="616">
        <v>0</v>
      </c>
      <c r="L18" s="618">
        <f t="shared" si="0"/>
        <v>0</v>
      </c>
      <c r="M18" s="482">
        <v>0</v>
      </c>
      <c r="N18" s="618">
        <f t="shared" si="1"/>
        <v>0</v>
      </c>
    </row>
    <row r="19" spans="2:14" ht="21.95" customHeight="1">
      <c r="B19" s="108" t="s">
        <v>1279</v>
      </c>
      <c r="C19" s="616">
        <v>0</v>
      </c>
      <c r="D19" s="616">
        <v>0</v>
      </c>
      <c r="E19" s="616">
        <v>0</v>
      </c>
      <c r="F19" s="616">
        <v>0</v>
      </c>
      <c r="G19" s="616">
        <v>0</v>
      </c>
      <c r="H19" s="616">
        <v>0</v>
      </c>
      <c r="I19" s="616">
        <v>0</v>
      </c>
      <c r="J19" s="616">
        <v>0</v>
      </c>
      <c r="K19" s="616">
        <v>0</v>
      </c>
      <c r="L19" s="618">
        <f t="shared" si="0"/>
        <v>0</v>
      </c>
      <c r="M19" s="482">
        <v>0</v>
      </c>
      <c r="N19" s="618">
        <f t="shared" si="1"/>
        <v>0</v>
      </c>
    </row>
    <row r="20" spans="2:14" ht="21.95" customHeight="1">
      <c r="B20" s="98" t="s">
        <v>1280</v>
      </c>
      <c r="C20" s="616">
        <v>0</v>
      </c>
      <c r="D20" s="616">
        <v>0</v>
      </c>
      <c r="E20" s="616">
        <v>0</v>
      </c>
      <c r="F20" s="616">
        <v>0</v>
      </c>
      <c r="G20" s="616">
        <v>0</v>
      </c>
      <c r="H20" s="616">
        <v>0</v>
      </c>
      <c r="I20" s="616">
        <v>0</v>
      </c>
      <c r="J20" s="616">
        <v>0</v>
      </c>
      <c r="K20" s="616">
        <v>0</v>
      </c>
      <c r="L20" s="618">
        <f t="shared" si="0"/>
        <v>0</v>
      </c>
      <c r="M20" s="482">
        <v>0</v>
      </c>
      <c r="N20" s="618">
        <f t="shared" si="1"/>
        <v>0</v>
      </c>
    </row>
    <row r="21" spans="2:14" ht="21.95" customHeight="1">
      <c r="B21" s="108" t="s">
        <v>1281</v>
      </c>
      <c r="C21" s="616">
        <v>0</v>
      </c>
      <c r="D21" s="616">
        <v>0</v>
      </c>
      <c r="E21" s="616">
        <v>0</v>
      </c>
      <c r="F21" s="616">
        <v>0</v>
      </c>
      <c r="G21" s="616">
        <v>0</v>
      </c>
      <c r="H21" s="616">
        <v>0</v>
      </c>
      <c r="I21" s="616">
        <v>0</v>
      </c>
      <c r="J21" s="616">
        <v>0</v>
      </c>
      <c r="K21" s="616">
        <v>0</v>
      </c>
      <c r="L21" s="618">
        <f t="shared" si="0"/>
        <v>0</v>
      </c>
      <c r="M21" s="482">
        <v>0</v>
      </c>
      <c r="N21" s="618">
        <f t="shared" si="1"/>
        <v>0</v>
      </c>
    </row>
    <row r="22" spans="2:14" ht="21.95" customHeight="1">
      <c r="B22" s="100" t="s">
        <v>1290</v>
      </c>
      <c r="C22" s="93">
        <f t="shared" ref="C22:K22" si="3">+C13+C14-C15+C16-C17+C18+C19+C20+C21</f>
        <v>0</v>
      </c>
      <c r="D22" s="93">
        <f t="shared" si="3"/>
        <v>0</v>
      </c>
      <c r="E22" s="93">
        <f t="shared" si="3"/>
        <v>0</v>
      </c>
      <c r="F22" s="93">
        <f t="shared" si="3"/>
        <v>0</v>
      </c>
      <c r="G22" s="93">
        <f t="shared" si="3"/>
        <v>0</v>
      </c>
      <c r="H22" s="93">
        <f t="shared" si="3"/>
        <v>0</v>
      </c>
      <c r="I22" s="93">
        <f t="shared" si="3"/>
        <v>0</v>
      </c>
      <c r="J22" s="93">
        <f t="shared" si="3"/>
        <v>0</v>
      </c>
      <c r="K22" s="93">
        <f t="shared" si="3"/>
        <v>0</v>
      </c>
      <c r="L22" s="93">
        <f>+G22+H22+I22+J22+K22</f>
        <v>0</v>
      </c>
      <c r="M22" s="93">
        <f>+M13+M14-M15+M16-M17+M18+M19+M20+M21</f>
        <v>0</v>
      </c>
      <c r="N22" s="360">
        <f>+N13+N14-N15+N16-N17+N18+N19+N20+N21</f>
        <v>0</v>
      </c>
    </row>
    <row r="23" spans="2:14" ht="21.95" customHeight="1">
      <c r="B23" s="109" t="s">
        <v>1291</v>
      </c>
      <c r="C23" s="87">
        <f t="shared" ref="C23:N23" si="4">+C8+C22</f>
        <v>0</v>
      </c>
      <c r="D23" s="280">
        <f t="shared" si="4"/>
        <v>0</v>
      </c>
      <c r="E23" s="280">
        <f t="shared" si="4"/>
        <v>0</v>
      </c>
      <c r="F23" s="280">
        <f t="shared" si="4"/>
        <v>0</v>
      </c>
      <c r="G23" s="280">
        <f t="shared" si="4"/>
        <v>0</v>
      </c>
      <c r="H23" s="280">
        <f t="shared" si="4"/>
        <v>0</v>
      </c>
      <c r="I23" s="280">
        <f t="shared" si="4"/>
        <v>0</v>
      </c>
      <c r="J23" s="280">
        <f t="shared" si="4"/>
        <v>0</v>
      </c>
      <c r="K23" s="280">
        <f t="shared" si="4"/>
        <v>0</v>
      </c>
      <c r="L23" s="280">
        <f t="shared" si="4"/>
        <v>0</v>
      </c>
      <c r="M23" s="280">
        <f t="shared" si="4"/>
        <v>0</v>
      </c>
      <c r="N23" s="281">
        <f t="shared" si="4"/>
        <v>0</v>
      </c>
    </row>
  </sheetData>
  <sheetProtection algorithmName="SHA-512" hashValue="i+nZphqIZe47eYKXIUYYxgOeCAPxAkFnEF30ME4tZpO17eu/o2t8fgHCc1G618/dkBXeHXJoB4BZEaoRothBIg==" saltValue="8IFm0PzhY8eJRexNvi4X8A==" spinCount="100000" sheet="1"/>
  <mergeCells count="8">
    <mergeCell ref="N6:N7"/>
    <mergeCell ref="M6:M7"/>
    <mergeCell ref="B2:M4"/>
    <mergeCell ref="C6:C7"/>
    <mergeCell ref="D6:D7"/>
    <mergeCell ref="E6:E7"/>
    <mergeCell ref="F6:F7"/>
    <mergeCell ref="G6:K6"/>
  </mergeCells>
  <hyperlinks>
    <hyperlink ref="A5" location="Índice!A1" display="INICIO"/>
  </hyperlinks>
  <pageMargins left="0.7" right="0.7" top="0.75" bottom="0.75" header="0.51180555555555496" footer="0.51180555555555496"/>
  <pageSetup paperSize="0" scale="0" firstPageNumber="0" orientation="portrait" usePrinterDefaults="0" horizontalDpi="0" verticalDpi="0" copies="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theme="0" tint="-0.14999847407452621"/>
  </sheetPr>
  <dimension ref="A1:I144"/>
  <sheetViews>
    <sheetView zoomScaleNormal="100" workbookViewId="0">
      <selection activeCell="C136" sqref="C136"/>
    </sheetView>
  </sheetViews>
  <sheetFormatPr baseColWidth="10" defaultColWidth="14.1640625" defaultRowHeight="11.25"/>
  <cols>
    <col min="1" max="1" width="13.33203125" style="163" customWidth="1"/>
    <col min="2" max="2" width="95.83203125" style="155" customWidth="1"/>
    <col min="3" max="3" width="22.83203125" style="155" customWidth="1"/>
    <col min="4" max="16384" width="14.1640625" style="155"/>
  </cols>
  <sheetData>
    <row r="1" spans="1:9" s="16" customFormat="1" ht="21.95" customHeight="1">
      <c r="A1" s="406">
        <v>0</v>
      </c>
    </row>
    <row r="2" spans="1:9" s="16" customFormat="1" ht="21.95" customHeight="1">
      <c r="A2" s="162"/>
      <c r="B2" s="756" t="s">
        <v>3547</v>
      </c>
      <c r="C2" s="756"/>
      <c r="D2" s="756"/>
      <c r="E2" s="756"/>
      <c r="F2" s="756"/>
      <c r="G2" s="54"/>
      <c r="H2" s="54"/>
      <c r="I2" s="54"/>
    </row>
    <row r="3" spans="1:9" s="16" customFormat="1" ht="21.95" customHeight="1">
      <c r="A3" s="162"/>
      <c r="B3" s="756"/>
      <c r="C3" s="756"/>
      <c r="D3" s="756"/>
      <c r="E3" s="756"/>
      <c r="F3" s="756"/>
      <c r="G3" s="54"/>
      <c r="H3" s="54"/>
      <c r="I3" s="54"/>
    </row>
    <row r="4" spans="1:9" s="16" customFormat="1" ht="21.95" customHeight="1">
      <c r="A4" s="162"/>
      <c r="B4" s="756"/>
      <c r="C4" s="756"/>
      <c r="D4" s="756"/>
      <c r="E4" s="756"/>
      <c r="F4" s="756"/>
      <c r="G4" s="54"/>
      <c r="H4" s="54"/>
      <c r="I4" s="54"/>
    </row>
    <row r="5" spans="1:9" s="16" customFormat="1" ht="21.95" customHeight="1">
      <c r="A5" s="406" t="s">
        <v>87</v>
      </c>
    </row>
    <row r="6" spans="1:9" ht="21.95" customHeight="1">
      <c r="B6" s="97"/>
      <c r="C6" s="394" t="s">
        <v>522</v>
      </c>
    </row>
    <row r="7" spans="1:9" ht="21.95" customHeight="1">
      <c r="B7" s="71" t="s">
        <v>477</v>
      </c>
      <c r="C7" s="161"/>
    </row>
    <row r="8" spans="1:9" ht="21.95" customHeight="1">
      <c r="B8" s="74" t="s">
        <v>1056</v>
      </c>
      <c r="C8" s="99"/>
    </row>
    <row r="9" spans="1:9" ht="21.95" customHeight="1">
      <c r="B9" s="103" t="s">
        <v>1057</v>
      </c>
      <c r="C9" s="104"/>
    </row>
    <row r="10" spans="1:9" ht="21.95" customHeight="1">
      <c r="B10" s="102" t="s">
        <v>119</v>
      </c>
      <c r="C10" s="49">
        <v>0</v>
      </c>
    </row>
    <row r="11" spans="1:9" ht="21.95" customHeight="1">
      <c r="B11" s="102" t="s">
        <v>1058</v>
      </c>
      <c r="C11" s="49">
        <v>0</v>
      </c>
    </row>
    <row r="12" spans="1:9" ht="21.95" customHeight="1">
      <c r="B12" s="164" t="s">
        <v>1059</v>
      </c>
      <c r="C12" s="143">
        <f>SUM(C10:C11)</f>
        <v>0</v>
      </c>
    </row>
    <row r="13" spans="1:9" ht="21.95" customHeight="1">
      <c r="B13" s="101" t="s">
        <v>1060</v>
      </c>
      <c r="C13" s="49">
        <v>0</v>
      </c>
    </row>
    <row r="14" spans="1:9" ht="21.95" customHeight="1">
      <c r="B14" s="103" t="s">
        <v>1061</v>
      </c>
      <c r="C14" s="104"/>
    </row>
    <row r="15" spans="1:9" ht="21.95" customHeight="1">
      <c r="B15" s="102" t="s">
        <v>1062</v>
      </c>
      <c r="C15" s="49">
        <v>0</v>
      </c>
    </row>
    <row r="16" spans="1:9" ht="21.95" customHeight="1">
      <c r="B16" s="102" t="s">
        <v>1063</v>
      </c>
      <c r="C16" s="49">
        <v>0</v>
      </c>
    </row>
    <row r="17" spans="2:3" ht="21.95" customHeight="1">
      <c r="B17" s="102" t="s">
        <v>1064</v>
      </c>
      <c r="C17" s="49">
        <v>0</v>
      </c>
    </row>
    <row r="18" spans="2:3" ht="21.95" customHeight="1">
      <c r="B18" s="164" t="s">
        <v>1065</v>
      </c>
      <c r="C18" s="143">
        <f>SUM(C15:C17)</f>
        <v>0</v>
      </c>
    </row>
    <row r="19" spans="2:3" ht="21.95" customHeight="1">
      <c r="B19" s="101" t="s">
        <v>1066</v>
      </c>
      <c r="C19" s="49">
        <v>0</v>
      </c>
    </row>
    <row r="20" spans="2:3" ht="21.95" customHeight="1">
      <c r="B20" s="101" t="s">
        <v>1067</v>
      </c>
      <c r="C20" s="49">
        <v>0</v>
      </c>
    </row>
    <row r="21" spans="2:3" ht="21.95" customHeight="1">
      <c r="B21" s="101" t="s">
        <v>1068</v>
      </c>
      <c r="C21" s="49">
        <v>0</v>
      </c>
    </row>
    <row r="22" spans="2:3" ht="21.95" customHeight="1">
      <c r="B22" s="101" t="s">
        <v>1069</v>
      </c>
      <c r="C22" s="49">
        <v>0</v>
      </c>
    </row>
    <row r="23" spans="2:3" ht="21.95" customHeight="1">
      <c r="B23" s="101" t="s">
        <v>1439</v>
      </c>
      <c r="C23" s="49">
        <v>0</v>
      </c>
    </row>
    <row r="24" spans="2:3" ht="21.95" customHeight="1">
      <c r="B24" s="101" t="s">
        <v>1070</v>
      </c>
      <c r="C24" s="49">
        <v>0</v>
      </c>
    </row>
    <row r="25" spans="2:3" ht="21.95" customHeight="1">
      <c r="B25" s="100" t="s">
        <v>1071</v>
      </c>
      <c r="C25" s="143">
        <f>SUM(C12,C13,C18,C19:C24)</f>
        <v>0</v>
      </c>
    </row>
    <row r="26" spans="2:3" ht="21.95" customHeight="1">
      <c r="B26" s="74" t="s">
        <v>1072</v>
      </c>
      <c r="C26" s="99"/>
    </row>
    <row r="27" spans="2:3" ht="21.95" customHeight="1">
      <c r="B27" s="103" t="s">
        <v>1073</v>
      </c>
      <c r="C27" s="104"/>
    </row>
    <row r="28" spans="2:3" ht="21.95" customHeight="1">
      <c r="B28" s="102" t="s">
        <v>1074</v>
      </c>
      <c r="C28" s="49">
        <v>0</v>
      </c>
    </row>
    <row r="29" spans="2:3" ht="21.95" customHeight="1">
      <c r="B29" s="102" t="s">
        <v>1075</v>
      </c>
      <c r="C29" s="49">
        <v>0</v>
      </c>
    </row>
    <row r="30" spans="2:3" ht="21.95" customHeight="1">
      <c r="B30" s="102" t="s">
        <v>1076</v>
      </c>
      <c r="C30" s="49">
        <v>0</v>
      </c>
    </row>
    <row r="31" spans="2:3" ht="21.95" customHeight="1">
      <c r="B31" s="102" t="s">
        <v>1077</v>
      </c>
      <c r="C31" s="49">
        <v>0</v>
      </c>
    </row>
    <row r="32" spans="2:3" ht="21.95" customHeight="1">
      <c r="B32" s="102" t="s">
        <v>1078</v>
      </c>
      <c r="C32" s="49">
        <v>0</v>
      </c>
    </row>
    <row r="33" spans="2:3" ht="21.95" customHeight="1">
      <c r="B33" s="102" t="s">
        <v>1079</v>
      </c>
      <c r="C33" s="49">
        <v>0</v>
      </c>
    </row>
    <row r="34" spans="2:3" ht="21.95" customHeight="1">
      <c r="B34" s="102" t="s">
        <v>1080</v>
      </c>
      <c r="C34" s="49">
        <v>0</v>
      </c>
    </row>
    <row r="35" spans="2:3" ht="21.95" customHeight="1">
      <c r="B35" s="102" t="s">
        <v>1081</v>
      </c>
      <c r="C35" s="49">
        <v>0</v>
      </c>
    </row>
    <row r="36" spans="2:3" ht="21.95" customHeight="1">
      <c r="B36" s="102" t="s">
        <v>1440</v>
      </c>
      <c r="C36" s="49">
        <v>0</v>
      </c>
    </row>
    <row r="37" spans="2:3" ht="21.95" customHeight="1">
      <c r="B37" s="102" t="s">
        <v>1082</v>
      </c>
      <c r="C37" s="49">
        <v>0</v>
      </c>
    </row>
    <row r="38" spans="2:3" ht="21.95" customHeight="1">
      <c r="B38" s="164" t="s">
        <v>1083</v>
      </c>
      <c r="C38" s="143">
        <f>SUM(C28:C37)</f>
        <v>0</v>
      </c>
    </row>
    <row r="39" spans="2:3" ht="21.95" customHeight="1">
      <c r="B39" s="101" t="s">
        <v>1084</v>
      </c>
      <c r="C39" s="49">
        <v>0</v>
      </c>
    </row>
    <row r="40" spans="2:3" ht="21.95" customHeight="1">
      <c r="B40" s="100" t="s">
        <v>1085</v>
      </c>
      <c r="C40" s="143">
        <f>SUM(C38,C39)</f>
        <v>0</v>
      </c>
    </row>
    <row r="41" spans="2:3" ht="21.95" customHeight="1">
      <c r="B41" s="74" t="s">
        <v>1473</v>
      </c>
      <c r="C41" s="99"/>
    </row>
    <row r="42" spans="2:3" ht="21.95" customHeight="1">
      <c r="B42" s="101" t="s">
        <v>1441</v>
      </c>
      <c r="C42" s="49">
        <v>0</v>
      </c>
    </row>
    <row r="43" spans="2:3" ht="21.95" customHeight="1">
      <c r="B43" s="101" t="s">
        <v>1132</v>
      </c>
      <c r="C43" s="49">
        <v>0</v>
      </c>
    </row>
    <row r="44" spans="2:3" ht="21.95" customHeight="1">
      <c r="B44" s="107" t="s">
        <v>1442</v>
      </c>
      <c r="C44" s="49">
        <v>0</v>
      </c>
    </row>
    <row r="45" spans="2:3" ht="21.95" customHeight="1">
      <c r="B45" s="100" t="s">
        <v>1133</v>
      </c>
      <c r="C45" s="143">
        <f>SUM(C42:C44)</f>
        <v>0</v>
      </c>
    </row>
    <row r="46" spans="2:3" ht="21.95" customHeight="1">
      <c r="B46" s="659" t="s">
        <v>3482</v>
      </c>
      <c r="C46" s="99"/>
    </row>
    <row r="47" spans="2:3" ht="21.95" customHeight="1">
      <c r="B47" s="101" t="s">
        <v>1451</v>
      </c>
      <c r="C47" s="49">
        <v>0</v>
      </c>
    </row>
    <row r="48" spans="2:3" ht="21.95" customHeight="1">
      <c r="B48" s="101" t="s">
        <v>1450</v>
      </c>
      <c r="C48" s="49">
        <v>0</v>
      </c>
    </row>
    <row r="49" spans="2:3" ht="21.95" customHeight="1">
      <c r="B49" s="101" t="s">
        <v>1449</v>
      </c>
      <c r="C49" s="49">
        <v>0</v>
      </c>
    </row>
    <row r="50" spans="2:3" ht="21.95" customHeight="1">
      <c r="B50" s="658" t="s">
        <v>3483</v>
      </c>
      <c r="C50" s="143">
        <f>SUM(C47:C49)</f>
        <v>0</v>
      </c>
    </row>
    <row r="51" spans="2:3" ht="21.95" customHeight="1">
      <c r="B51" s="659" t="s">
        <v>3499</v>
      </c>
      <c r="C51" s="99"/>
    </row>
    <row r="52" spans="2:3" ht="21.95" customHeight="1">
      <c r="B52" s="101" t="s">
        <v>1448</v>
      </c>
      <c r="C52" s="49">
        <v>0</v>
      </c>
    </row>
    <row r="53" spans="2:3" ht="21.95" customHeight="1">
      <c r="B53" s="103" t="s">
        <v>1447</v>
      </c>
      <c r="C53" s="49">
        <v>0</v>
      </c>
    </row>
    <row r="54" spans="2:3" ht="21.95" customHeight="1">
      <c r="B54" s="101" t="s">
        <v>1446</v>
      </c>
      <c r="C54" s="49">
        <v>0</v>
      </c>
    </row>
    <row r="55" spans="2:3" ht="21.95" customHeight="1">
      <c r="B55" s="658" t="s">
        <v>3494</v>
      </c>
      <c r="C55" s="143">
        <f>SUM(C52:C54)</f>
        <v>0</v>
      </c>
    </row>
    <row r="56" spans="2:3" ht="21.95" customHeight="1">
      <c r="B56" s="659" t="s">
        <v>3484</v>
      </c>
      <c r="C56" s="99"/>
    </row>
    <row r="57" spans="2:3" ht="21.95" customHeight="1">
      <c r="B57" s="101" t="s">
        <v>1444</v>
      </c>
      <c r="C57" s="49">
        <v>0</v>
      </c>
    </row>
    <row r="58" spans="2:3" ht="21.95" customHeight="1">
      <c r="B58" s="101" t="s">
        <v>1443</v>
      </c>
      <c r="C58" s="49">
        <v>0</v>
      </c>
    </row>
    <row r="59" spans="2:3" ht="21.95" customHeight="1">
      <c r="B59" s="107" t="s">
        <v>1445</v>
      </c>
      <c r="C59" s="49">
        <v>0</v>
      </c>
    </row>
    <row r="60" spans="2:3" ht="21.95" customHeight="1">
      <c r="B60" s="658" t="s">
        <v>3495</v>
      </c>
      <c r="C60" s="143">
        <f>SUM(C57:C59)</f>
        <v>0</v>
      </c>
    </row>
    <row r="61" spans="2:3" ht="21.95" customHeight="1">
      <c r="B61" s="74" t="s">
        <v>1130</v>
      </c>
      <c r="C61" s="99"/>
    </row>
    <row r="62" spans="2:3" ht="21.95" customHeight="1">
      <c r="B62" s="103" t="s">
        <v>1144</v>
      </c>
      <c r="C62" s="104"/>
    </row>
    <row r="63" spans="2:3" ht="21.95" customHeight="1">
      <c r="B63" s="102" t="s">
        <v>1143</v>
      </c>
      <c r="C63" s="49">
        <v>0</v>
      </c>
    </row>
    <row r="64" spans="2:3" ht="21.95" customHeight="1">
      <c r="B64" s="102" t="s">
        <v>1142</v>
      </c>
      <c r="C64" s="49">
        <v>0</v>
      </c>
    </row>
    <row r="65" spans="2:3" ht="21.95" customHeight="1">
      <c r="B65" s="164" t="s">
        <v>1141</v>
      </c>
      <c r="C65" s="143">
        <f>SUM(C63:C64)</f>
        <v>0</v>
      </c>
    </row>
    <row r="66" spans="2:3" ht="21.95" customHeight="1">
      <c r="B66" s="103" t="s">
        <v>1140</v>
      </c>
      <c r="C66" s="104"/>
    </row>
    <row r="67" spans="2:3" ht="21.95" customHeight="1">
      <c r="B67" s="102" t="s">
        <v>1139</v>
      </c>
      <c r="C67" s="49">
        <v>0</v>
      </c>
    </row>
    <row r="68" spans="2:3" ht="21.95" customHeight="1">
      <c r="B68" s="102" t="s">
        <v>1138</v>
      </c>
      <c r="C68" s="49">
        <v>0</v>
      </c>
    </row>
    <row r="69" spans="2:3" ht="21.95" customHeight="1">
      <c r="B69" s="102" t="s">
        <v>1137</v>
      </c>
      <c r="C69" s="49">
        <v>0</v>
      </c>
    </row>
    <row r="70" spans="2:3" ht="21.95" customHeight="1">
      <c r="B70" s="164" t="s">
        <v>1136</v>
      </c>
      <c r="C70" s="143">
        <f>SUM(C67:C69)</f>
        <v>0</v>
      </c>
    </row>
    <row r="71" spans="2:3" ht="21.95" customHeight="1">
      <c r="B71" s="101" t="s">
        <v>1135</v>
      </c>
      <c r="C71" s="49">
        <v>0</v>
      </c>
    </row>
    <row r="72" spans="2:3" ht="21.95" customHeight="1">
      <c r="B72" s="100" t="s">
        <v>1134</v>
      </c>
      <c r="C72" s="143">
        <f>SUM(C65,C70,C71)</f>
        <v>0</v>
      </c>
    </row>
    <row r="73" spans="2:3" ht="21.95" customHeight="1">
      <c r="B73" s="74" t="s">
        <v>1131</v>
      </c>
      <c r="C73" s="99"/>
    </row>
    <row r="74" spans="2:3" ht="21.95" customHeight="1">
      <c r="B74" s="103" t="s">
        <v>1129</v>
      </c>
      <c r="C74" s="104"/>
    </row>
    <row r="75" spans="2:3" ht="21.95" customHeight="1">
      <c r="B75" s="102" t="s">
        <v>1128</v>
      </c>
      <c r="C75" s="49">
        <v>0</v>
      </c>
    </row>
    <row r="76" spans="2:3" ht="21.95" customHeight="1">
      <c r="B76" s="102" t="s">
        <v>1127</v>
      </c>
      <c r="C76" s="49">
        <v>0</v>
      </c>
    </row>
    <row r="77" spans="2:3" ht="21.95" customHeight="1">
      <c r="B77" s="164" t="s">
        <v>1126</v>
      </c>
      <c r="C77" s="143">
        <f>SUM(C75,C76)</f>
        <v>0</v>
      </c>
    </row>
    <row r="78" spans="2:3" ht="21.95" customHeight="1">
      <c r="B78" s="103" t="s">
        <v>1125</v>
      </c>
      <c r="C78" s="104"/>
    </row>
    <row r="79" spans="2:3" ht="21.95" customHeight="1">
      <c r="B79" s="102" t="s">
        <v>1124</v>
      </c>
      <c r="C79" s="49">
        <v>0</v>
      </c>
    </row>
    <row r="80" spans="2:3" ht="21.95" customHeight="1">
      <c r="B80" s="102" t="s">
        <v>1123</v>
      </c>
      <c r="C80" s="49">
        <v>0</v>
      </c>
    </row>
    <row r="81" spans="2:3" ht="21.95" customHeight="1">
      <c r="B81" s="164" t="s">
        <v>1122</v>
      </c>
      <c r="C81" s="143">
        <f>SUM(C79:C80)</f>
        <v>0</v>
      </c>
    </row>
    <row r="82" spans="2:3" ht="21.95" customHeight="1">
      <c r="B82" s="103" t="s">
        <v>1121</v>
      </c>
      <c r="C82" s="104"/>
    </row>
    <row r="83" spans="2:3" ht="21.95" customHeight="1">
      <c r="B83" s="102" t="s">
        <v>1120</v>
      </c>
      <c r="C83" s="49">
        <v>0</v>
      </c>
    </row>
    <row r="84" spans="2:3" ht="21.95" customHeight="1">
      <c r="B84" s="102" t="s">
        <v>1119</v>
      </c>
      <c r="C84" s="49">
        <v>0</v>
      </c>
    </row>
    <row r="85" spans="2:3" ht="21.95" customHeight="1">
      <c r="B85" s="164" t="s">
        <v>1118</v>
      </c>
      <c r="C85" s="143">
        <f>SUM(C83:C84)</f>
        <v>0</v>
      </c>
    </row>
    <row r="86" spans="2:3" ht="21.95" customHeight="1">
      <c r="B86" s="103" t="s">
        <v>1117</v>
      </c>
      <c r="C86" s="104"/>
    </row>
    <row r="87" spans="2:3" ht="21.95" customHeight="1">
      <c r="B87" s="102" t="s">
        <v>1116</v>
      </c>
      <c r="C87" s="49">
        <v>0</v>
      </c>
    </row>
    <row r="88" spans="2:3" ht="21.95" customHeight="1">
      <c r="B88" s="102" t="s">
        <v>1115</v>
      </c>
      <c r="C88" s="49">
        <v>0</v>
      </c>
    </row>
    <row r="89" spans="2:3" ht="21.95" customHeight="1">
      <c r="B89" s="164" t="s">
        <v>1114</v>
      </c>
      <c r="C89" s="143">
        <f>SUM(C87:C88)</f>
        <v>0</v>
      </c>
    </row>
    <row r="90" spans="2:3" ht="21.95" customHeight="1">
      <c r="B90" s="103" t="s">
        <v>1113</v>
      </c>
      <c r="C90" s="104"/>
    </row>
    <row r="91" spans="2:3" ht="21.95" customHeight="1">
      <c r="B91" s="102" t="s">
        <v>1112</v>
      </c>
      <c r="C91" s="49">
        <v>0</v>
      </c>
    </row>
    <row r="92" spans="2:3" ht="21.95" customHeight="1">
      <c r="B92" s="102" t="s">
        <v>1111</v>
      </c>
      <c r="C92" s="49">
        <v>0</v>
      </c>
    </row>
    <row r="93" spans="2:3" ht="21.95" customHeight="1">
      <c r="B93" s="164" t="s">
        <v>1110</v>
      </c>
      <c r="C93" s="143">
        <f>SUM(C91:C92)</f>
        <v>0</v>
      </c>
    </row>
    <row r="94" spans="2:3" ht="21.95" customHeight="1">
      <c r="B94" s="103" t="s">
        <v>1109</v>
      </c>
      <c r="C94" s="104"/>
    </row>
    <row r="95" spans="2:3" ht="21.95" customHeight="1">
      <c r="B95" s="102" t="s">
        <v>1108</v>
      </c>
      <c r="C95" s="49">
        <v>0</v>
      </c>
    </row>
    <row r="96" spans="2:3" ht="21.95" customHeight="1">
      <c r="B96" s="102" t="s">
        <v>1107</v>
      </c>
      <c r="C96" s="49">
        <v>0</v>
      </c>
    </row>
    <row r="97" spans="2:3" ht="21.95" customHeight="1">
      <c r="B97" s="164" t="s">
        <v>1106</v>
      </c>
      <c r="C97" s="143">
        <f>SUM(C95:C96)</f>
        <v>0</v>
      </c>
    </row>
    <row r="98" spans="2:3" ht="21.95" customHeight="1">
      <c r="B98" s="103" t="s">
        <v>1105</v>
      </c>
      <c r="C98" s="104"/>
    </row>
    <row r="99" spans="2:3" ht="21.95" customHeight="1">
      <c r="B99" s="102" t="s">
        <v>1104</v>
      </c>
      <c r="C99" s="49">
        <v>0</v>
      </c>
    </row>
    <row r="100" spans="2:3" ht="21.95" customHeight="1">
      <c r="B100" s="102" t="s">
        <v>1103</v>
      </c>
      <c r="C100" s="49">
        <v>0</v>
      </c>
    </row>
    <row r="101" spans="2:3" ht="21.95" customHeight="1">
      <c r="B101" s="100" t="s">
        <v>1102</v>
      </c>
      <c r="C101" s="143">
        <f>SUM(C99:C100)</f>
        <v>0</v>
      </c>
    </row>
    <row r="102" spans="2:3" ht="21.95" customHeight="1">
      <c r="B102" s="659" t="s">
        <v>3485</v>
      </c>
      <c r="C102" s="99"/>
    </row>
    <row r="103" spans="2:3" ht="21.95" customHeight="1">
      <c r="B103" s="101" t="s">
        <v>1101</v>
      </c>
      <c r="C103" s="49">
        <v>0</v>
      </c>
    </row>
    <row r="104" spans="2:3" ht="21.95" customHeight="1">
      <c r="B104" s="101" t="s">
        <v>1100</v>
      </c>
      <c r="C104" s="49">
        <v>0</v>
      </c>
    </row>
    <row r="105" spans="2:3" ht="21.95" customHeight="1">
      <c r="B105" s="101" t="s">
        <v>1099</v>
      </c>
      <c r="C105" s="49">
        <v>0</v>
      </c>
    </row>
    <row r="106" spans="2:3" ht="21.95" customHeight="1">
      <c r="B106" s="101" t="s">
        <v>1098</v>
      </c>
      <c r="C106" s="49">
        <v>0</v>
      </c>
    </row>
    <row r="107" spans="2:3" ht="21.95" customHeight="1">
      <c r="B107" s="658" t="s">
        <v>3496</v>
      </c>
      <c r="C107" s="143">
        <f>SUM(C103:C106)</f>
        <v>0</v>
      </c>
    </row>
    <row r="108" spans="2:3" ht="21.95" customHeight="1">
      <c r="B108" s="659" t="s">
        <v>3486</v>
      </c>
      <c r="C108" s="99"/>
    </row>
    <row r="109" spans="2:3" ht="21.95" customHeight="1">
      <c r="B109" s="101" t="s">
        <v>1097</v>
      </c>
      <c r="C109" s="49">
        <v>0</v>
      </c>
    </row>
    <row r="110" spans="2:3" ht="21.95" customHeight="1">
      <c r="B110" s="101" t="s">
        <v>1096</v>
      </c>
      <c r="C110" s="49">
        <v>0</v>
      </c>
    </row>
    <row r="111" spans="2:3" ht="21.95" customHeight="1">
      <c r="B111" s="101" t="s">
        <v>1095</v>
      </c>
      <c r="C111" s="49">
        <v>0</v>
      </c>
    </row>
    <row r="112" spans="2:3" ht="21.95" customHeight="1">
      <c r="B112" s="101" t="s">
        <v>1094</v>
      </c>
      <c r="C112" s="49">
        <v>0</v>
      </c>
    </row>
    <row r="113" spans="2:3" ht="21.95" customHeight="1">
      <c r="B113" s="658" t="s">
        <v>3497</v>
      </c>
      <c r="C113" s="143">
        <f>SUM(C109:C112)</f>
        <v>0</v>
      </c>
    </row>
    <row r="114" spans="2:3" ht="21.95" customHeight="1">
      <c r="B114" s="659" t="s">
        <v>3487</v>
      </c>
      <c r="C114" s="99"/>
    </row>
    <row r="115" spans="2:3" ht="21.95" customHeight="1">
      <c r="B115" s="101" t="s">
        <v>1093</v>
      </c>
      <c r="C115" s="49">
        <v>0</v>
      </c>
    </row>
    <row r="116" spans="2:3" ht="21.95" customHeight="1">
      <c r="B116" s="101" t="s">
        <v>1092</v>
      </c>
      <c r="C116" s="49">
        <v>0</v>
      </c>
    </row>
    <row r="117" spans="2:3" ht="21.95" customHeight="1">
      <c r="B117" s="101" t="s">
        <v>1091</v>
      </c>
      <c r="C117" s="49">
        <v>0</v>
      </c>
    </row>
    <row r="118" spans="2:3" ht="21.95" customHeight="1">
      <c r="B118" s="101" t="s">
        <v>1090</v>
      </c>
      <c r="C118" s="49">
        <v>0</v>
      </c>
    </row>
    <row r="119" spans="2:3" ht="21.95" customHeight="1">
      <c r="B119" s="658" t="s">
        <v>3498</v>
      </c>
      <c r="C119" s="143">
        <f>SUM(C115:C118)</f>
        <v>0</v>
      </c>
    </row>
    <row r="120" spans="2:3" ht="21.95" customHeight="1">
      <c r="B120" s="336" t="s">
        <v>1452</v>
      </c>
      <c r="C120" s="99"/>
    </row>
    <row r="121" spans="2:3" ht="21.95" customHeight="1">
      <c r="B121" s="103" t="s">
        <v>1455</v>
      </c>
      <c r="C121" s="49">
        <v>0</v>
      </c>
    </row>
    <row r="122" spans="2:3" ht="21.95" customHeight="1">
      <c r="B122" s="101" t="s">
        <v>1456</v>
      </c>
      <c r="C122" s="49">
        <v>0</v>
      </c>
    </row>
    <row r="123" spans="2:3" ht="21.95" customHeight="1">
      <c r="B123" s="101" t="s">
        <v>1457</v>
      </c>
      <c r="C123" s="49">
        <v>0</v>
      </c>
    </row>
    <row r="124" spans="2:3" ht="21.95" customHeight="1">
      <c r="B124" s="101" t="s">
        <v>1458</v>
      </c>
      <c r="C124" s="49">
        <v>0</v>
      </c>
    </row>
    <row r="125" spans="2:3" ht="21.95" customHeight="1">
      <c r="B125" s="107" t="s">
        <v>1459</v>
      </c>
      <c r="C125" s="49">
        <v>0</v>
      </c>
    </row>
    <row r="126" spans="2:3" ht="21.95" customHeight="1">
      <c r="B126" s="101" t="s">
        <v>1460</v>
      </c>
      <c r="C126" s="49">
        <v>0</v>
      </c>
    </row>
    <row r="127" spans="2:3" ht="21.95" customHeight="1">
      <c r="B127" s="336" t="s">
        <v>1453</v>
      </c>
      <c r="C127" s="99"/>
    </row>
    <row r="128" spans="2:3" ht="21.95" customHeight="1">
      <c r="B128" s="103" t="s">
        <v>1461</v>
      </c>
      <c r="C128" s="49">
        <v>0</v>
      </c>
    </row>
    <row r="129" spans="2:3" ht="21.95" customHeight="1">
      <c r="B129" s="101" t="s">
        <v>1462</v>
      </c>
      <c r="C129" s="49">
        <v>0</v>
      </c>
    </row>
    <row r="130" spans="2:3" ht="21.95" customHeight="1">
      <c r="B130" s="101" t="s">
        <v>1463</v>
      </c>
      <c r="C130" s="49">
        <v>0</v>
      </c>
    </row>
    <row r="131" spans="2:3" ht="21.95" customHeight="1">
      <c r="B131" s="101" t="s">
        <v>1464</v>
      </c>
      <c r="C131" s="49">
        <v>0</v>
      </c>
    </row>
    <row r="132" spans="2:3" ht="21.95" customHeight="1">
      <c r="B132" s="107" t="s">
        <v>1465</v>
      </c>
      <c r="C132" s="49">
        <v>0</v>
      </c>
    </row>
    <row r="133" spans="2:3" ht="21.95" customHeight="1">
      <c r="B133" s="101" t="s">
        <v>1466</v>
      </c>
      <c r="C133" s="49">
        <v>0</v>
      </c>
    </row>
    <row r="134" spans="2:3" ht="21.95" customHeight="1">
      <c r="B134" s="336" t="s">
        <v>1454</v>
      </c>
      <c r="C134" s="99"/>
    </row>
    <row r="135" spans="2:3" ht="21.95" customHeight="1">
      <c r="B135" s="103" t="s">
        <v>1467</v>
      </c>
      <c r="C135" s="616">
        <v>0</v>
      </c>
    </row>
    <row r="136" spans="2:3" ht="21.95" customHeight="1">
      <c r="B136" s="101" t="s">
        <v>1468</v>
      </c>
      <c r="C136" s="49">
        <v>0</v>
      </c>
    </row>
    <row r="137" spans="2:3" ht="21.95" customHeight="1">
      <c r="B137" s="101" t="s">
        <v>1469</v>
      </c>
      <c r="C137" s="49">
        <v>0</v>
      </c>
    </row>
    <row r="138" spans="2:3" ht="21.95" customHeight="1">
      <c r="B138" s="101" t="s">
        <v>1470</v>
      </c>
      <c r="C138" s="49">
        <v>0</v>
      </c>
    </row>
    <row r="139" spans="2:3" ht="21.95" customHeight="1">
      <c r="B139" s="101" t="s">
        <v>1471</v>
      </c>
      <c r="C139" s="49">
        <v>0</v>
      </c>
    </row>
    <row r="140" spans="2:3" ht="21.95" customHeight="1">
      <c r="B140" s="101" t="s">
        <v>1472</v>
      </c>
      <c r="C140" s="49">
        <v>0</v>
      </c>
    </row>
    <row r="141" spans="2:3" ht="21.95" customHeight="1">
      <c r="B141" s="74" t="s">
        <v>1089</v>
      </c>
      <c r="C141" s="99"/>
    </row>
    <row r="142" spans="2:3" ht="21.95" customHeight="1">
      <c r="B142" s="101" t="s">
        <v>1088</v>
      </c>
      <c r="C142" s="49">
        <v>0</v>
      </c>
    </row>
    <row r="143" spans="2:3" ht="21.95" customHeight="1">
      <c r="B143" s="101" t="s">
        <v>1087</v>
      </c>
      <c r="C143" s="49">
        <v>0</v>
      </c>
    </row>
    <row r="144" spans="2:3" ht="21.95" customHeight="1">
      <c r="B144" s="342" t="s">
        <v>1086</v>
      </c>
      <c r="C144" s="248">
        <f>SUM(C142:C143)</f>
        <v>0</v>
      </c>
    </row>
  </sheetData>
  <sheetProtection algorithmName="SHA-512" hashValue="G5kuWwEFZy5RHT9hWORlJ2FAm3qd49GBEQp/VuuFZ3imw1CGqGVBEn4FeFJ1+cH/nbX0vxA1mqTb+ro1CLrG5g==" saltValue="zQ6h8zIZZXuOyE7UB62+fg==" spinCount="100000" sheet="1"/>
  <mergeCells count="1">
    <mergeCell ref="B2:F4"/>
  </mergeCells>
  <conditionalFormatting sqref="C10">
    <cfRule type="cellIs" dxfId="43" priority="19" operator="lessThan">
      <formula>0</formula>
    </cfRule>
  </conditionalFormatting>
  <conditionalFormatting sqref="C11">
    <cfRule type="cellIs" dxfId="42" priority="18" operator="lessThan">
      <formula>0</formula>
    </cfRule>
  </conditionalFormatting>
  <conditionalFormatting sqref="C13">
    <cfRule type="cellIs" dxfId="41" priority="17" operator="lessThan">
      <formula>0</formula>
    </cfRule>
  </conditionalFormatting>
  <conditionalFormatting sqref="C15:C17">
    <cfRule type="cellIs" dxfId="40" priority="16" operator="lessThan">
      <formula>0</formula>
    </cfRule>
  </conditionalFormatting>
  <conditionalFormatting sqref="C19:C24">
    <cfRule type="cellIs" dxfId="39" priority="15" operator="lessThan">
      <formula>0</formula>
    </cfRule>
  </conditionalFormatting>
  <conditionalFormatting sqref="C28:C34">
    <cfRule type="cellIs" dxfId="38" priority="14" operator="lessThan">
      <formula>0</formula>
    </cfRule>
  </conditionalFormatting>
  <conditionalFormatting sqref="C35:C37">
    <cfRule type="cellIs" dxfId="37" priority="13" operator="lessThan">
      <formula>0</formula>
    </cfRule>
  </conditionalFormatting>
  <conditionalFormatting sqref="C39">
    <cfRule type="cellIs" dxfId="36" priority="12" operator="lessThan">
      <formula>0</formula>
    </cfRule>
  </conditionalFormatting>
  <conditionalFormatting sqref="C42:C44">
    <cfRule type="cellIs" dxfId="35" priority="11" operator="lessThan">
      <formula>0</formula>
    </cfRule>
  </conditionalFormatting>
  <conditionalFormatting sqref="C47:C49">
    <cfRule type="cellIs" dxfId="34" priority="10" operator="lessThan">
      <formula>0</formula>
    </cfRule>
  </conditionalFormatting>
  <conditionalFormatting sqref="C53:C54">
    <cfRule type="cellIs" dxfId="33" priority="9" operator="lessThan">
      <formula>0</formula>
    </cfRule>
  </conditionalFormatting>
  <conditionalFormatting sqref="C57:C59">
    <cfRule type="cellIs" dxfId="32" priority="8" operator="lessThan">
      <formula>0</formula>
    </cfRule>
  </conditionalFormatting>
  <conditionalFormatting sqref="C63:C64">
    <cfRule type="cellIs" dxfId="31" priority="7" operator="lessThan">
      <formula>0</formula>
    </cfRule>
  </conditionalFormatting>
  <conditionalFormatting sqref="C67:C69">
    <cfRule type="cellIs" dxfId="30" priority="6" operator="lessThan">
      <formula>0</formula>
    </cfRule>
  </conditionalFormatting>
  <conditionalFormatting sqref="C71">
    <cfRule type="cellIs" dxfId="29" priority="5" operator="lessThan">
      <formula>0</formula>
    </cfRule>
  </conditionalFormatting>
  <conditionalFormatting sqref="C95:C96">
    <cfRule type="cellIs" dxfId="28" priority="4" operator="lessThan">
      <formula>0</formula>
    </cfRule>
  </conditionalFormatting>
  <conditionalFormatting sqref="C103">
    <cfRule type="cellIs" dxfId="27" priority="3" operator="lessThan">
      <formula>0</formula>
    </cfRule>
  </conditionalFormatting>
  <conditionalFormatting sqref="C109">
    <cfRule type="cellIs" dxfId="26" priority="2" operator="lessThan">
      <formula>0</formula>
    </cfRule>
  </conditionalFormatting>
  <conditionalFormatting sqref="C121:C126">
    <cfRule type="cellIs" dxfId="25" priority="1" operator="lessThan">
      <formula>0</formula>
    </cfRule>
  </conditionalFormatting>
  <hyperlinks>
    <hyperlink ref="A5" location="Índice!A1" display="INICIO"/>
  </hyperlinks>
  <pageMargins left="0.7" right="0.7" top="0.75" bottom="0.75" header="0.51180555555555551" footer="0.51180555555555551"/>
  <pageSetup paperSize="9" firstPageNumber="0" orientation="portrait" horizontalDpi="300" verticalDpi="300"/>
  <headerFooter alignWithMargins="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theme="0" tint="-0.14999847407452621"/>
  </sheetPr>
  <dimension ref="A1:I29"/>
  <sheetViews>
    <sheetView showGridLines="0" showRowColHeaders="0" zoomScaleNormal="100" workbookViewId="0">
      <selection activeCell="B5" sqref="B5"/>
    </sheetView>
  </sheetViews>
  <sheetFormatPr baseColWidth="10" defaultColWidth="14.1640625" defaultRowHeight="11.25"/>
  <cols>
    <col min="1" max="1" width="13.33203125" style="155" customWidth="1"/>
    <col min="2" max="2" width="84.1640625" style="155" customWidth="1"/>
    <col min="3" max="3" width="22.83203125" style="155" customWidth="1"/>
    <col min="4" max="16384" width="14.1640625" style="155"/>
  </cols>
  <sheetData>
    <row r="1" spans="1:9" s="16" customFormat="1" ht="21.95" customHeight="1">
      <c r="A1" s="406"/>
    </row>
    <row r="2" spans="1:9" s="16" customFormat="1" ht="21.95" customHeight="1">
      <c r="A2" s="162"/>
      <c r="B2" s="756" t="s">
        <v>3546</v>
      </c>
      <c r="C2" s="756"/>
      <c r="D2" s="756"/>
      <c r="E2" s="756"/>
      <c r="F2" s="756"/>
      <c r="G2" s="54"/>
      <c r="H2" s="54"/>
      <c r="I2" s="54"/>
    </row>
    <row r="3" spans="1:9" s="16" customFormat="1" ht="21.95" customHeight="1">
      <c r="A3" s="162"/>
      <c r="B3" s="756"/>
      <c r="C3" s="756"/>
      <c r="D3" s="756"/>
      <c r="E3" s="756"/>
      <c r="F3" s="756"/>
      <c r="G3" s="54"/>
      <c r="H3" s="54"/>
      <c r="I3" s="54"/>
    </row>
    <row r="4" spans="1:9" s="16" customFormat="1" ht="21.95" customHeight="1">
      <c r="A4" s="162"/>
      <c r="B4" s="756"/>
      <c r="C4" s="756"/>
      <c r="D4" s="756"/>
      <c r="E4" s="756"/>
      <c r="F4" s="756"/>
      <c r="G4" s="54"/>
      <c r="H4" s="54"/>
      <c r="I4" s="54"/>
    </row>
    <row r="5" spans="1:9" s="16" customFormat="1" ht="21.95" customHeight="1">
      <c r="A5" s="406" t="s">
        <v>87</v>
      </c>
    </row>
    <row r="6" spans="1:9" ht="21.95" customHeight="1">
      <c r="A6" s="163"/>
      <c r="B6" s="97"/>
      <c r="C6" s="394" t="s">
        <v>522</v>
      </c>
    </row>
    <row r="7" spans="1:9" ht="21.95" customHeight="1">
      <c r="B7" s="71" t="s">
        <v>478</v>
      </c>
      <c r="C7" s="161"/>
    </row>
    <row r="8" spans="1:9" ht="21.95" customHeight="1">
      <c r="A8" s="163"/>
      <c r="B8" s="74" t="s">
        <v>1310</v>
      </c>
      <c r="C8" s="99"/>
    </row>
    <row r="9" spans="1:9" ht="21.95" customHeight="1">
      <c r="A9" s="163"/>
      <c r="B9" s="101" t="s">
        <v>1311</v>
      </c>
      <c r="C9" s="49">
        <v>0</v>
      </c>
    </row>
    <row r="10" spans="1:9" ht="21.95" customHeight="1">
      <c r="A10" s="163"/>
      <c r="B10" s="107" t="s">
        <v>1312</v>
      </c>
      <c r="C10" s="49">
        <v>0</v>
      </c>
    </row>
    <row r="11" spans="1:9" ht="21.95" customHeight="1">
      <c r="A11" s="163"/>
      <c r="B11" s="101" t="s">
        <v>1313</v>
      </c>
      <c r="C11" s="49">
        <v>0</v>
      </c>
    </row>
    <row r="12" spans="1:9" ht="21.95" customHeight="1">
      <c r="A12" s="163"/>
      <c r="B12" s="101" t="s">
        <v>1314</v>
      </c>
      <c r="C12" s="49">
        <v>0</v>
      </c>
    </row>
    <row r="13" spans="1:9" ht="21.95" customHeight="1">
      <c r="A13" s="163"/>
      <c r="B13" s="101" t="s">
        <v>1315</v>
      </c>
      <c r="C13" s="49">
        <v>0</v>
      </c>
    </row>
    <row r="14" spans="1:9" ht="21.95" customHeight="1">
      <c r="A14" s="163"/>
      <c r="B14" s="107" t="s">
        <v>1316</v>
      </c>
      <c r="C14" s="49">
        <v>0</v>
      </c>
    </row>
    <row r="15" spans="1:9" ht="21.95" customHeight="1">
      <c r="A15" s="163"/>
      <c r="B15" s="107" t="s">
        <v>1475</v>
      </c>
      <c r="C15" s="49">
        <v>0</v>
      </c>
    </row>
    <row r="16" spans="1:9" ht="21.95" customHeight="1">
      <c r="A16" s="163"/>
      <c r="B16" s="107" t="s">
        <v>1476</v>
      </c>
      <c r="C16" s="49">
        <v>0</v>
      </c>
    </row>
    <row r="17" spans="1:3" ht="21.95" customHeight="1">
      <c r="A17" s="163"/>
      <c r="B17" s="107" t="s">
        <v>1474</v>
      </c>
      <c r="C17" s="49">
        <v>0</v>
      </c>
    </row>
    <row r="18" spans="1:3" ht="21.95" customHeight="1">
      <c r="A18" s="163"/>
      <c r="B18" s="107" t="s">
        <v>1318</v>
      </c>
      <c r="C18" s="49">
        <v>0</v>
      </c>
    </row>
    <row r="19" spans="1:3" ht="21.95" customHeight="1">
      <c r="A19" s="163"/>
      <c r="B19" s="295" t="s">
        <v>1317</v>
      </c>
      <c r="C19" s="143">
        <f>SUM(C9:C18)</f>
        <v>0</v>
      </c>
    </row>
    <row r="20" spans="1:3" ht="21.95" customHeight="1">
      <c r="A20" s="163"/>
      <c r="B20" s="74" t="s">
        <v>1319</v>
      </c>
      <c r="C20" s="99"/>
    </row>
    <row r="21" spans="1:3" ht="21.95" customHeight="1">
      <c r="A21" s="163"/>
      <c r="B21" s="101" t="s">
        <v>1320</v>
      </c>
      <c r="C21" s="49">
        <v>0</v>
      </c>
    </row>
    <row r="22" spans="1:3" ht="21.95" customHeight="1">
      <c r="A22" s="163"/>
      <c r="B22" s="101" t="s">
        <v>1321</v>
      </c>
      <c r="C22" s="49">
        <v>0</v>
      </c>
    </row>
    <row r="23" spans="1:3" ht="21.95" customHeight="1">
      <c r="A23" s="163"/>
      <c r="B23" s="101" t="s">
        <v>1322</v>
      </c>
      <c r="C23" s="49">
        <v>0</v>
      </c>
    </row>
    <row r="24" spans="1:3" ht="21.95" customHeight="1">
      <c r="A24" s="163"/>
      <c r="B24" s="101" t="s">
        <v>1323</v>
      </c>
      <c r="C24" s="49">
        <v>0</v>
      </c>
    </row>
    <row r="25" spans="1:3" ht="21.95" customHeight="1">
      <c r="A25" s="163"/>
      <c r="B25" s="101" t="s">
        <v>1324</v>
      </c>
      <c r="C25" s="49">
        <v>0</v>
      </c>
    </row>
    <row r="26" spans="1:3" ht="21.95" customHeight="1">
      <c r="A26" s="163"/>
      <c r="B26" s="101" t="s">
        <v>1325</v>
      </c>
      <c r="C26" s="49">
        <v>0</v>
      </c>
    </row>
    <row r="27" spans="1:3" ht="21.95" customHeight="1">
      <c r="A27" s="163"/>
      <c r="B27" s="101" t="s">
        <v>1326</v>
      </c>
      <c r="C27" s="49">
        <v>0</v>
      </c>
    </row>
    <row r="28" spans="1:3" ht="21.95" customHeight="1">
      <c r="A28" s="163"/>
      <c r="B28" s="101" t="s">
        <v>1327</v>
      </c>
      <c r="C28" s="49">
        <v>0</v>
      </c>
    </row>
    <row r="29" spans="1:3" ht="21.95" customHeight="1">
      <c r="A29" s="163"/>
      <c r="B29" s="342" t="s">
        <v>1328</v>
      </c>
      <c r="C29" s="248">
        <f>SUM(C21:C28)</f>
        <v>0</v>
      </c>
    </row>
  </sheetData>
  <sheetProtection algorithmName="SHA-512" hashValue="lmENw9yo8f+ekbIxXtyRpglFVCEjC7hWtXuht1uX4EGlbCrU+XMH+EpCy0gIrJdcXOSz23BpMzQzeqcEUV9QvQ==" saltValue="dh46msbdlb39zikT16NjAg==" spinCount="100000" sheet="1" objects="1" scenarios="1"/>
  <mergeCells count="1">
    <mergeCell ref="B2:F4"/>
  </mergeCells>
  <conditionalFormatting sqref="C2:C4 C6:C9 C19:C65536">
    <cfRule type="cellIs" dxfId="24" priority="6" operator="lessThan">
      <formula>0</formula>
    </cfRule>
  </conditionalFormatting>
  <conditionalFormatting sqref="C10:C18">
    <cfRule type="cellIs" dxfId="23" priority="3" operator="lessThan">
      <formula>0</formula>
    </cfRule>
  </conditionalFormatting>
  <conditionalFormatting sqref="C5">
    <cfRule type="cellIs" dxfId="22" priority="2" operator="lessThan">
      <formula>0</formula>
    </cfRule>
  </conditionalFormatting>
  <conditionalFormatting sqref="C1">
    <cfRule type="cellIs" dxfId="21" priority="1" operator="lessThan">
      <formula>0</formula>
    </cfRule>
  </conditionalFormatting>
  <hyperlinks>
    <hyperlink ref="A5" location="Índice!A1" display="INICIO"/>
  </hyperlinks>
  <pageMargins left="0.7" right="0.7" top="0.75" bottom="0.75" header="0.51180555555555551" footer="0.51180555555555551"/>
  <pageSetup paperSize="9" firstPageNumber="0"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9">
    <tabColor theme="0" tint="-0.14999847407452621"/>
  </sheetPr>
  <dimension ref="A1:I65507"/>
  <sheetViews>
    <sheetView zoomScale="85" zoomScaleNormal="85" workbookViewId="0">
      <selection activeCell="B2" sqref="B2:G4"/>
    </sheetView>
  </sheetViews>
  <sheetFormatPr baseColWidth="10" defaultColWidth="14.1640625" defaultRowHeight="11.25"/>
  <cols>
    <col min="1" max="1" width="13.33203125" style="163" customWidth="1"/>
    <col min="2" max="2" width="66.83203125" style="155" customWidth="1"/>
    <col min="3" max="7" width="22.83203125" style="155" customWidth="1"/>
    <col min="8" max="16384" width="14.1640625" style="155"/>
  </cols>
  <sheetData>
    <row r="1" spans="1:9" s="16" customFormat="1" ht="21.95" customHeight="1">
      <c r="A1" s="406"/>
    </row>
    <row r="2" spans="1:9" s="16" customFormat="1" ht="21.95" customHeight="1">
      <c r="A2" s="162"/>
      <c r="B2" s="756" t="s">
        <v>3545</v>
      </c>
      <c r="C2" s="756"/>
      <c r="D2" s="756"/>
      <c r="E2" s="756"/>
      <c r="F2" s="756"/>
      <c r="G2" s="756"/>
      <c r="H2" s="54"/>
      <c r="I2" s="54"/>
    </row>
    <row r="3" spans="1:9" s="16" customFormat="1" ht="21.95" customHeight="1">
      <c r="A3" s="162"/>
      <c r="B3" s="756"/>
      <c r="C3" s="756"/>
      <c r="D3" s="756"/>
      <c r="E3" s="756"/>
      <c r="F3" s="756"/>
      <c r="G3" s="756"/>
      <c r="H3" s="54"/>
      <c r="I3" s="54"/>
    </row>
    <row r="4" spans="1:9" s="16" customFormat="1" ht="21.95" customHeight="1">
      <c r="A4" s="162"/>
      <c r="B4" s="756"/>
      <c r="C4" s="756"/>
      <c r="D4" s="756"/>
      <c r="E4" s="756"/>
      <c r="F4" s="756"/>
      <c r="G4" s="756"/>
      <c r="H4" s="54"/>
      <c r="I4" s="54"/>
    </row>
    <row r="5" spans="1:9" s="16" customFormat="1" ht="21.95" customHeight="1">
      <c r="A5" s="406" t="s">
        <v>87</v>
      </c>
    </row>
    <row r="6" spans="1:9" ht="104.1" customHeight="1">
      <c r="B6" s="383" t="s">
        <v>684</v>
      </c>
      <c r="C6" s="767" t="s">
        <v>3468</v>
      </c>
      <c r="D6" s="768"/>
      <c r="E6" s="768"/>
      <c r="F6" s="768"/>
      <c r="G6" s="769"/>
    </row>
    <row r="7" spans="1:9" ht="104.1" customHeight="1">
      <c r="B7" s="25" t="s">
        <v>0</v>
      </c>
      <c r="C7" s="767" t="s">
        <v>3468</v>
      </c>
      <c r="D7" s="768"/>
      <c r="E7" s="768"/>
      <c r="F7" s="768"/>
      <c r="G7" s="769"/>
    </row>
    <row r="8" spans="1:9" ht="104.1" customHeight="1">
      <c r="B8" s="25" t="s">
        <v>133</v>
      </c>
      <c r="C8" s="767" t="s">
        <v>3468</v>
      </c>
      <c r="D8" s="768"/>
      <c r="E8" s="768"/>
      <c r="F8" s="768"/>
      <c r="G8" s="769"/>
    </row>
    <row r="9" spans="1:9" ht="104.1" customHeight="1">
      <c r="B9" s="25" t="s">
        <v>134</v>
      </c>
      <c r="C9" s="767" t="s">
        <v>3468</v>
      </c>
      <c r="D9" s="768"/>
      <c r="E9" s="768"/>
      <c r="F9" s="768"/>
      <c r="G9" s="769"/>
    </row>
    <row r="10" spans="1:9" ht="104.1" customHeight="1">
      <c r="B10" s="25" t="s">
        <v>135</v>
      </c>
      <c r="C10" s="767" t="s">
        <v>3468</v>
      </c>
      <c r="D10" s="768"/>
      <c r="E10" s="768"/>
      <c r="F10" s="768"/>
      <c r="G10" s="769"/>
    </row>
    <row r="11" spans="1:9" ht="104.1" customHeight="1">
      <c r="B11" s="25" t="s">
        <v>136</v>
      </c>
      <c r="C11" s="767" t="s">
        <v>3468</v>
      </c>
      <c r="D11" s="768"/>
      <c r="E11" s="768"/>
      <c r="F11" s="768"/>
      <c r="G11" s="769"/>
    </row>
    <row r="12" spans="1:9" ht="104.1" customHeight="1">
      <c r="B12" s="25" t="s">
        <v>137</v>
      </c>
      <c r="C12" s="767" t="s">
        <v>3468</v>
      </c>
      <c r="D12" s="768"/>
      <c r="E12" s="768"/>
      <c r="F12" s="768"/>
      <c r="G12" s="769"/>
    </row>
    <row r="13" spans="1:9" ht="104.1" customHeight="1">
      <c r="B13" s="25" t="s">
        <v>138</v>
      </c>
      <c r="C13" s="767" t="s">
        <v>3468</v>
      </c>
      <c r="D13" s="768"/>
      <c r="E13" s="768"/>
      <c r="F13" s="768"/>
      <c r="G13" s="769"/>
    </row>
    <row r="14" spans="1:9" ht="104.1" customHeight="1">
      <c r="B14" s="25" t="s">
        <v>653</v>
      </c>
      <c r="C14" s="767" t="s">
        <v>3468</v>
      </c>
      <c r="D14" s="768"/>
      <c r="E14" s="768"/>
      <c r="F14" s="768"/>
      <c r="G14" s="769"/>
    </row>
    <row r="15" spans="1:9" ht="104.1" customHeight="1">
      <c r="B15" s="25" t="s">
        <v>654</v>
      </c>
      <c r="C15" s="767" t="s">
        <v>3468</v>
      </c>
      <c r="D15" s="768"/>
      <c r="E15" s="768"/>
      <c r="F15" s="768"/>
      <c r="G15" s="769"/>
    </row>
    <row r="16" spans="1:9" ht="104.1" customHeight="1">
      <c r="B16" s="25" t="s">
        <v>1477</v>
      </c>
      <c r="C16" s="767" t="s">
        <v>3468</v>
      </c>
      <c r="D16" s="768"/>
      <c r="E16" s="768"/>
      <c r="F16" s="768"/>
      <c r="G16" s="769"/>
    </row>
    <row r="17" spans="2:7" ht="104.1" customHeight="1">
      <c r="B17" s="25" t="s">
        <v>139</v>
      </c>
      <c r="C17" s="767" t="s">
        <v>3468</v>
      </c>
      <c r="D17" s="768"/>
      <c r="E17" s="768"/>
      <c r="F17" s="768"/>
      <c r="G17" s="769"/>
    </row>
    <row r="18" spans="2:7" ht="104.1" customHeight="1">
      <c r="B18" s="25" t="s">
        <v>655</v>
      </c>
      <c r="C18" s="767" t="s">
        <v>3468</v>
      </c>
      <c r="D18" s="768"/>
      <c r="E18" s="768"/>
      <c r="F18" s="768"/>
      <c r="G18" s="769"/>
    </row>
    <row r="19" spans="2:7" ht="104.1" customHeight="1">
      <c r="B19" s="25" t="s">
        <v>656</v>
      </c>
      <c r="C19" s="767" t="s">
        <v>3468</v>
      </c>
      <c r="D19" s="768"/>
      <c r="E19" s="768"/>
      <c r="F19" s="768"/>
      <c r="G19" s="769"/>
    </row>
    <row r="20" spans="2:7" ht="104.1" customHeight="1">
      <c r="B20" s="25" t="s">
        <v>140</v>
      </c>
      <c r="C20" s="767" t="s">
        <v>3468</v>
      </c>
      <c r="D20" s="768"/>
      <c r="E20" s="768"/>
      <c r="F20" s="768"/>
      <c r="G20" s="769"/>
    </row>
    <row r="21" spans="2:7" ht="104.1" customHeight="1">
      <c r="B21" s="25" t="s">
        <v>1478</v>
      </c>
      <c r="C21" s="767" t="s">
        <v>3468</v>
      </c>
      <c r="D21" s="768"/>
      <c r="E21" s="768"/>
      <c r="F21" s="768"/>
      <c r="G21" s="769"/>
    </row>
    <row r="22" spans="2:7" ht="104.1" customHeight="1">
      <c r="B22" s="25" t="s">
        <v>141</v>
      </c>
      <c r="C22" s="767" t="s">
        <v>3468</v>
      </c>
      <c r="D22" s="768"/>
      <c r="E22" s="768"/>
      <c r="F22" s="768"/>
      <c r="G22" s="769"/>
    </row>
    <row r="23" spans="2:7" ht="104.1" customHeight="1">
      <c r="B23" s="25" t="s">
        <v>142</v>
      </c>
      <c r="C23" s="767" t="s">
        <v>3468</v>
      </c>
      <c r="D23" s="768"/>
      <c r="E23" s="768"/>
      <c r="F23" s="768"/>
      <c r="G23" s="769"/>
    </row>
    <row r="24" spans="2:7" ht="104.1" customHeight="1">
      <c r="B24" s="25" t="s">
        <v>143</v>
      </c>
      <c r="C24" s="767" t="s">
        <v>3468</v>
      </c>
      <c r="D24" s="768"/>
      <c r="E24" s="768"/>
      <c r="F24" s="768"/>
      <c r="G24" s="769"/>
    </row>
    <row r="25" spans="2:7" ht="104.1" customHeight="1">
      <c r="B25" s="25" t="s">
        <v>657</v>
      </c>
      <c r="C25" s="767" t="s">
        <v>3468</v>
      </c>
      <c r="D25" s="768"/>
      <c r="E25" s="768"/>
      <c r="F25" s="768"/>
      <c r="G25" s="769"/>
    </row>
    <row r="26" spans="2:7" ht="11.25" customHeight="1"/>
    <row r="27" spans="2:7" ht="66" customHeight="1">
      <c r="B27" s="774" t="s">
        <v>698</v>
      </c>
      <c r="C27" s="774"/>
      <c r="D27" s="774"/>
      <c r="E27" s="774"/>
      <c r="F27" s="774"/>
      <c r="G27" s="774"/>
    </row>
    <row r="28" spans="2:7" ht="104.1" customHeight="1">
      <c r="B28" s="770" t="s">
        <v>3253</v>
      </c>
      <c r="C28" s="770"/>
      <c r="D28" s="770"/>
      <c r="E28" s="770"/>
      <c r="F28" s="770"/>
      <c r="G28" s="770"/>
    </row>
    <row r="29" spans="2:7" ht="21.95" customHeight="1">
      <c r="B29" s="774" t="s">
        <v>759</v>
      </c>
      <c r="C29" s="774"/>
      <c r="D29" s="774"/>
      <c r="E29" s="774"/>
      <c r="F29" s="774"/>
      <c r="G29" s="774"/>
    </row>
    <row r="30" spans="2:7" ht="104.1" customHeight="1">
      <c r="B30" s="25" t="s">
        <v>658</v>
      </c>
      <c r="C30" s="770" t="s">
        <v>3468</v>
      </c>
      <c r="D30" s="770"/>
      <c r="E30" s="770"/>
      <c r="F30" s="770"/>
      <c r="G30" s="770"/>
    </row>
    <row r="31" spans="2:7" ht="21.95" customHeight="1">
      <c r="B31" s="103" t="s">
        <v>659</v>
      </c>
      <c r="C31" s="616">
        <v>0</v>
      </c>
      <c r="D31" s="773"/>
      <c r="E31" s="773"/>
      <c r="F31" s="773"/>
      <c r="G31" s="773"/>
    </row>
    <row r="32" spans="2:7" ht="104.1" customHeight="1">
      <c r="B32" s="25" t="s">
        <v>660</v>
      </c>
      <c r="C32" s="770" t="s">
        <v>3468</v>
      </c>
      <c r="D32" s="770"/>
      <c r="E32" s="770"/>
      <c r="F32" s="770"/>
      <c r="G32" s="770"/>
    </row>
    <row r="33" spans="2:7" ht="104.1" customHeight="1">
      <c r="B33" s="25" t="s">
        <v>661</v>
      </c>
      <c r="C33" s="770" t="s">
        <v>3468</v>
      </c>
      <c r="D33" s="770"/>
      <c r="E33" s="770"/>
      <c r="F33" s="770"/>
      <c r="G33" s="770"/>
    </row>
    <row r="34" spans="2:7" ht="11.25" customHeight="1"/>
    <row r="35" spans="2:7" ht="110.1" customHeight="1">
      <c r="B35" s="383" t="s">
        <v>696</v>
      </c>
      <c r="C35" s="770" t="s">
        <v>3468</v>
      </c>
      <c r="D35" s="770"/>
      <c r="E35" s="770"/>
      <c r="F35" s="770"/>
      <c r="G35" s="770"/>
    </row>
    <row r="36" spans="2:7" ht="110.1" customHeight="1">
      <c r="B36" s="25" t="s">
        <v>761</v>
      </c>
      <c r="C36" s="770" t="s">
        <v>3468</v>
      </c>
      <c r="D36" s="770"/>
      <c r="E36" s="770"/>
      <c r="F36" s="770"/>
      <c r="G36" s="770"/>
    </row>
    <row r="37" spans="2:7" ht="110.1" customHeight="1">
      <c r="B37" s="25" t="s">
        <v>762</v>
      </c>
      <c r="C37" s="770" t="s">
        <v>3468</v>
      </c>
      <c r="D37" s="770"/>
      <c r="E37" s="770"/>
      <c r="F37" s="770"/>
      <c r="G37" s="770"/>
    </row>
    <row r="38" spans="2:7" ht="110.1" customHeight="1">
      <c r="B38" s="25" t="s">
        <v>662</v>
      </c>
      <c r="C38" s="770" t="s">
        <v>3468</v>
      </c>
      <c r="D38" s="770"/>
      <c r="E38" s="770"/>
      <c r="F38" s="770"/>
      <c r="G38" s="770"/>
    </row>
    <row r="39" spans="2:7" ht="110.1" customHeight="1">
      <c r="B39" s="25" t="s">
        <v>1479</v>
      </c>
      <c r="C39" s="770" t="s">
        <v>3468</v>
      </c>
      <c r="D39" s="770"/>
      <c r="E39" s="770"/>
      <c r="F39" s="770"/>
      <c r="G39" s="770"/>
    </row>
    <row r="40" spans="2:7" ht="22.5" customHeight="1">
      <c r="B40" s="156"/>
    </row>
    <row r="41" spans="2:7" ht="110.1" customHeight="1">
      <c r="B41" s="383" t="s">
        <v>663</v>
      </c>
      <c r="C41" s="770" t="s">
        <v>3468</v>
      </c>
      <c r="D41" s="770"/>
      <c r="E41" s="770"/>
      <c r="F41" s="770"/>
      <c r="G41" s="770"/>
    </row>
    <row r="43" spans="2:7" ht="110.1" customHeight="1">
      <c r="B43" s="383" t="s">
        <v>763</v>
      </c>
      <c r="C43" s="770" t="s">
        <v>3468</v>
      </c>
      <c r="D43" s="770"/>
      <c r="E43" s="770"/>
      <c r="F43" s="770"/>
      <c r="G43" s="770"/>
    </row>
    <row r="44" spans="2:7" ht="21.95" customHeight="1">
      <c r="B44" s="179"/>
      <c r="C44" s="771" t="s">
        <v>764</v>
      </c>
      <c r="D44" s="772"/>
      <c r="E44" s="772"/>
      <c r="F44" s="772"/>
      <c r="G44" s="772"/>
    </row>
    <row r="45" spans="2:7" ht="110.1" customHeight="1">
      <c r="B45" s="25" t="s">
        <v>664</v>
      </c>
      <c r="C45" s="770" t="s">
        <v>3468</v>
      </c>
      <c r="D45" s="770"/>
      <c r="E45" s="770"/>
      <c r="F45" s="770"/>
      <c r="G45" s="770"/>
    </row>
    <row r="46" spans="2:7" ht="110.1" customHeight="1">
      <c r="B46" s="25" t="s">
        <v>665</v>
      </c>
      <c r="C46" s="770" t="s">
        <v>3468</v>
      </c>
      <c r="D46" s="770"/>
      <c r="E46" s="770"/>
      <c r="F46" s="770"/>
      <c r="G46" s="770"/>
    </row>
    <row r="47" spans="2:7" ht="33" customHeight="1">
      <c r="B47" s="669" t="s">
        <v>666</v>
      </c>
      <c r="C47" s="49">
        <v>0</v>
      </c>
    </row>
    <row r="48" spans="2:7" ht="33" customHeight="1">
      <c r="B48" s="670" t="s">
        <v>1701</v>
      </c>
      <c r="C48" s="49">
        <v>0</v>
      </c>
    </row>
    <row r="65507" ht="11.25" customHeight="1"/>
  </sheetData>
  <sheetProtection algorithmName="SHA-512" hashValue="swnBEoiu37CbavygOjpndAoPkwOiw7mS+d35xVfX7RHvlO1Z7EvK6VC7Dex259hmHETpCE1oTaEANjgPOMEifQ==" saltValue="mEs9B9zqRXvSw5Ka433zkw==" spinCount="100000" sheet="1"/>
  <mergeCells count="38">
    <mergeCell ref="C38:G38"/>
    <mergeCell ref="C44:G44"/>
    <mergeCell ref="D31:G31"/>
    <mergeCell ref="B29:G29"/>
    <mergeCell ref="B27:G27"/>
    <mergeCell ref="B28:G28"/>
    <mergeCell ref="C43:G43"/>
    <mergeCell ref="C41:G41"/>
    <mergeCell ref="C30:G30"/>
    <mergeCell ref="C32:G32"/>
    <mergeCell ref="C33:G33"/>
    <mergeCell ref="C35:G35"/>
    <mergeCell ref="C17:G17"/>
    <mergeCell ref="C18:G18"/>
    <mergeCell ref="C19:G19"/>
    <mergeCell ref="C22:G22"/>
    <mergeCell ref="C23:G23"/>
    <mergeCell ref="C46:G46"/>
    <mergeCell ref="C36:G36"/>
    <mergeCell ref="C37:G37"/>
    <mergeCell ref="C39:G39"/>
    <mergeCell ref="C6:G6"/>
    <mergeCell ref="C11:G11"/>
    <mergeCell ref="C14:G14"/>
    <mergeCell ref="C15:G15"/>
    <mergeCell ref="C12:G12"/>
    <mergeCell ref="C13:G13"/>
    <mergeCell ref="C24:G24"/>
    <mergeCell ref="C25:G25"/>
    <mergeCell ref="C20:G20"/>
    <mergeCell ref="C21:G21"/>
    <mergeCell ref="C16:G16"/>
    <mergeCell ref="C45:G45"/>
    <mergeCell ref="B2:G4"/>
    <mergeCell ref="C7:G7"/>
    <mergeCell ref="C8:G8"/>
    <mergeCell ref="C9:G9"/>
    <mergeCell ref="C10:G10"/>
  </mergeCells>
  <hyperlinks>
    <hyperlink ref="A5" location="Índice!A1" display="INICIO"/>
  </hyperlinks>
  <pageMargins left="0.7" right="0.7" top="0.75" bottom="0.75" header="0.51180555555555551" footer="0.51180555555555551"/>
  <pageSetup paperSize="9" firstPageNumber="0"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0">
    <tabColor theme="0" tint="-0.14999847407452621"/>
  </sheetPr>
  <dimension ref="A1:I65507"/>
  <sheetViews>
    <sheetView showGridLines="0" showRowColHeaders="0" zoomScaleNormal="100" workbookViewId="0">
      <selection activeCell="B5" sqref="B5"/>
    </sheetView>
  </sheetViews>
  <sheetFormatPr baseColWidth="10" defaultColWidth="14.1640625" defaultRowHeight="11.25"/>
  <cols>
    <col min="1" max="1" width="13.33203125" style="163" customWidth="1"/>
    <col min="2" max="2" width="81.1640625" style="155" customWidth="1"/>
    <col min="3" max="7" width="22.83203125" style="155" customWidth="1"/>
    <col min="8" max="16384" width="14.1640625" style="155"/>
  </cols>
  <sheetData>
    <row r="1" spans="1:9" s="16" customFormat="1" ht="21.95" customHeight="1">
      <c r="A1" s="406"/>
    </row>
    <row r="2" spans="1:9" s="16" customFormat="1" ht="21.95" customHeight="1">
      <c r="A2" s="162"/>
      <c r="B2" s="756" t="s">
        <v>3544</v>
      </c>
      <c r="C2" s="756"/>
      <c r="D2" s="756"/>
      <c r="E2" s="756"/>
      <c r="F2" s="756"/>
      <c r="G2" s="756"/>
      <c r="H2" s="54"/>
      <c r="I2" s="54"/>
    </row>
    <row r="3" spans="1:9" s="16" customFormat="1" ht="21.95" customHeight="1">
      <c r="A3" s="162"/>
      <c r="B3" s="756"/>
      <c r="C3" s="756"/>
      <c r="D3" s="756"/>
      <c r="E3" s="756"/>
      <c r="F3" s="756"/>
      <c r="G3" s="756"/>
      <c r="H3" s="54"/>
      <c r="I3" s="54"/>
    </row>
    <row r="4" spans="1:9" s="16" customFormat="1" ht="21.95" customHeight="1">
      <c r="A4" s="162"/>
      <c r="B4" s="756"/>
      <c r="C4" s="756"/>
      <c r="D4" s="756"/>
      <c r="E4" s="756"/>
      <c r="F4" s="756"/>
      <c r="G4" s="756"/>
      <c r="H4" s="54"/>
      <c r="I4" s="54"/>
    </row>
    <row r="5" spans="1:9" s="16" customFormat="1" ht="21.95" customHeight="1">
      <c r="A5" s="406" t="s">
        <v>87</v>
      </c>
    </row>
    <row r="6" spans="1:9" ht="104.1" customHeight="1">
      <c r="B6" s="383" t="s">
        <v>1480</v>
      </c>
      <c r="C6" s="767" t="s">
        <v>3468</v>
      </c>
      <c r="D6" s="768"/>
      <c r="E6" s="768"/>
      <c r="F6" s="768"/>
      <c r="G6" s="769"/>
    </row>
    <row r="7" spans="1:9" ht="104.1" customHeight="1">
      <c r="B7" s="25" t="s">
        <v>667</v>
      </c>
      <c r="C7" s="767" t="s">
        <v>3468</v>
      </c>
      <c r="D7" s="768"/>
      <c r="E7" s="768"/>
      <c r="F7" s="768"/>
      <c r="G7" s="769"/>
    </row>
    <row r="9" spans="1:9" ht="104.1" customHeight="1">
      <c r="B9" s="25" t="s">
        <v>668</v>
      </c>
      <c r="C9" s="767" t="s">
        <v>3468</v>
      </c>
      <c r="D9" s="768"/>
      <c r="E9" s="768"/>
      <c r="F9" s="768"/>
      <c r="G9" s="769"/>
    </row>
    <row r="10" spans="1:9" ht="11.25" customHeight="1">
      <c r="B10" s="160"/>
    </row>
    <row r="11" spans="1:9" ht="104.1" customHeight="1">
      <c r="B11" s="25" t="s">
        <v>669</v>
      </c>
      <c r="C11" s="767" t="s">
        <v>3468</v>
      </c>
      <c r="D11" s="768"/>
      <c r="E11" s="768"/>
      <c r="F11" s="768"/>
      <c r="G11" s="769"/>
    </row>
    <row r="12" spans="1:9" ht="11.25" customHeight="1">
      <c r="B12" s="158"/>
    </row>
    <row r="13" spans="1:9" ht="104.1" customHeight="1">
      <c r="B13" s="25" t="s">
        <v>670</v>
      </c>
      <c r="C13" s="767" t="s">
        <v>3468</v>
      </c>
      <c r="D13" s="768"/>
      <c r="E13" s="768"/>
      <c r="F13" s="768"/>
      <c r="G13" s="769"/>
    </row>
    <row r="14" spans="1:9" ht="21.95" customHeight="1">
      <c r="B14" s="774" t="s">
        <v>671</v>
      </c>
      <c r="C14" s="774"/>
      <c r="D14" s="774"/>
      <c r="E14" s="774"/>
      <c r="F14" s="774"/>
      <c r="G14" s="774"/>
    </row>
    <row r="15" spans="1:9" ht="104.1" customHeight="1">
      <c r="B15" s="25" t="s">
        <v>672</v>
      </c>
      <c r="C15" s="767" t="s">
        <v>3468</v>
      </c>
      <c r="D15" s="768"/>
      <c r="E15" s="768"/>
      <c r="F15" s="768"/>
      <c r="G15" s="769"/>
    </row>
    <row r="16" spans="1:9" ht="21.95" customHeight="1">
      <c r="B16" s="103" t="s">
        <v>673</v>
      </c>
      <c r="C16" s="49">
        <v>0</v>
      </c>
    </row>
    <row r="17" spans="2:7" ht="104.1" customHeight="1">
      <c r="B17" s="25" t="s">
        <v>674</v>
      </c>
      <c r="C17" s="767" t="s">
        <v>3468</v>
      </c>
      <c r="D17" s="768"/>
      <c r="E17" s="768"/>
      <c r="F17" s="768"/>
      <c r="G17" s="769"/>
    </row>
    <row r="18" spans="2:7" ht="11.25" customHeight="1">
      <c r="B18" s="157"/>
    </row>
    <row r="19" spans="2:7" ht="104.1" customHeight="1">
      <c r="B19" s="25" t="s">
        <v>675</v>
      </c>
      <c r="C19" s="767" t="s">
        <v>3468</v>
      </c>
      <c r="D19" s="768"/>
      <c r="E19" s="768"/>
      <c r="F19" s="768"/>
      <c r="G19" s="769"/>
    </row>
    <row r="20" spans="2:7" ht="11.25" customHeight="1">
      <c r="B20" s="160"/>
    </row>
    <row r="21" spans="2:7" ht="104.1" customHeight="1">
      <c r="B21" s="25" t="s">
        <v>1331</v>
      </c>
      <c r="C21" s="767" t="s">
        <v>3468</v>
      </c>
      <c r="D21" s="768"/>
      <c r="E21" s="768"/>
      <c r="F21" s="768"/>
      <c r="G21" s="769"/>
    </row>
    <row r="65507" ht="11.25" customHeight="1"/>
  </sheetData>
  <sheetProtection algorithmName="SHA-512" hashValue="MrUUouIAmBzVWlxsc3KovWpZ/36zFxW6gwf9FnOyJ+arvdO9ro2LC6NZK1rMs+M6HbiqJmaaSDiPmCTTE4wzig==" saltValue="BpfbYd+wzS71Xh67rFvk5g==" spinCount="100000" sheet="1" objects="1" scenarios="1"/>
  <mergeCells count="11">
    <mergeCell ref="B2:G4"/>
    <mergeCell ref="C6:G6"/>
    <mergeCell ref="C7:G7"/>
    <mergeCell ref="C9:G9"/>
    <mergeCell ref="C21:G21"/>
    <mergeCell ref="C13:G13"/>
    <mergeCell ref="C19:G19"/>
    <mergeCell ref="C11:G11"/>
    <mergeCell ref="B14:G14"/>
    <mergeCell ref="C15:G15"/>
    <mergeCell ref="C17:G17"/>
  </mergeCells>
  <hyperlinks>
    <hyperlink ref="A5" location="Índice!A1" display="INICIO"/>
  </hyperlinks>
  <pageMargins left="0.7" right="0.7" top="0.75" bottom="0.75" header="0.51180555555555551" footer="0.51180555555555551"/>
  <pageSetup paperSize="9" firstPageNumber="0" orientation="portrait"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
    <tabColor theme="0" tint="-0.14999847407452621"/>
  </sheetPr>
  <dimension ref="A1:P14"/>
  <sheetViews>
    <sheetView showGridLines="0" showRowColHeaders="0" zoomScaleNormal="100" workbookViewId="0">
      <selection activeCell="B7" sqref="B7"/>
    </sheetView>
  </sheetViews>
  <sheetFormatPr baseColWidth="10" defaultColWidth="65.1640625" defaultRowHeight="11.25"/>
  <cols>
    <col min="1" max="1" width="13.33203125" style="155" customWidth="1"/>
    <col min="2" max="2" width="85.83203125" style="155" customWidth="1"/>
    <col min="3" max="16" width="22.83203125" style="155" customWidth="1"/>
    <col min="17" max="254" width="14.1640625" style="155" customWidth="1"/>
    <col min="255" max="255" width="85.83203125" style="155" customWidth="1"/>
    <col min="256" max="16384" width="65.1640625" style="155"/>
  </cols>
  <sheetData>
    <row r="1" spans="1:16" s="16" customFormat="1" ht="21.95" customHeight="1">
      <c r="A1" s="406"/>
    </row>
    <row r="2" spans="1:16" s="16" customFormat="1" ht="21.95" customHeight="1">
      <c r="A2" s="162"/>
      <c r="B2" s="756" t="s">
        <v>3543</v>
      </c>
      <c r="C2" s="756"/>
      <c r="D2" s="756"/>
      <c r="E2" s="756"/>
      <c r="F2" s="756"/>
      <c r="G2" s="756"/>
      <c r="H2" s="54"/>
    </row>
    <row r="3" spans="1:16" s="16" customFormat="1" ht="21.95" customHeight="1">
      <c r="A3" s="162"/>
      <c r="B3" s="756"/>
      <c r="C3" s="756"/>
      <c r="D3" s="756"/>
      <c r="E3" s="756"/>
      <c r="F3" s="756"/>
      <c r="G3" s="756"/>
      <c r="H3" s="54"/>
    </row>
    <row r="4" spans="1:16" s="16" customFormat="1" ht="21.95" customHeight="1">
      <c r="A4" s="162"/>
      <c r="B4" s="756"/>
      <c r="C4" s="756"/>
      <c r="D4" s="756"/>
      <c r="E4" s="756"/>
      <c r="F4" s="756"/>
      <c r="G4" s="756"/>
      <c r="H4" s="54"/>
    </row>
    <row r="5" spans="1:16" s="16" customFormat="1" ht="21.95" customHeight="1">
      <c r="A5" s="406" t="s">
        <v>87</v>
      </c>
    </row>
    <row r="6" spans="1:16" ht="104.1" customHeight="1">
      <c r="A6" s="163"/>
      <c r="B6" s="383" t="s">
        <v>688</v>
      </c>
      <c r="C6" s="775" t="s">
        <v>3468</v>
      </c>
      <c r="D6" s="776"/>
      <c r="E6" s="776"/>
      <c r="F6" s="776"/>
      <c r="G6" s="777"/>
    </row>
    <row r="7" spans="1:16" ht="104.1" customHeight="1">
      <c r="A7" s="163"/>
      <c r="B7" s="25" t="s">
        <v>676</v>
      </c>
      <c r="C7" s="775" t="s">
        <v>3468</v>
      </c>
      <c r="D7" s="776"/>
      <c r="E7" s="776"/>
      <c r="F7" s="776"/>
      <c r="G7" s="777"/>
    </row>
    <row r="8" spans="1:16" ht="21.95" customHeight="1">
      <c r="A8" s="163"/>
      <c r="B8" s="103" t="s">
        <v>765</v>
      </c>
      <c r="C8" s="617" t="s">
        <v>1690</v>
      </c>
    </row>
    <row r="9" spans="1:16" ht="104.1" customHeight="1">
      <c r="A9" s="163"/>
      <c r="B9" s="25" t="s">
        <v>677</v>
      </c>
      <c r="C9" s="775" t="s">
        <v>3468</v>
      </c>
      <c r="D9" s="776"/>
      <c r="E9" s="776"/>
      <c r="F9" s="776"/>
      <c r="G9" s="777"/>
    </row>
    <row r="10" spans="1:16" ht="22.5" customHeight="1">
      <c r="B10" s="159"/>
      <c r="C10" s="178"/>
    </row>
    <row r="11" spans="1:16" ht="104.1" customHeight="1">
      <c r="A11" s="163"/>
      <c r="B11" s="383" t="s">
        <v>766</v>
      </c>
      <c r="C11" s="775" t="s">
        <v>3468</v>
      </c>
      <c r="D11" s="776"/>
      <c r="E11" s="776"/>
      <c r="F11" s="776"/>
      <c r="G11" s="777"/>
    </row>
    <row r="12" spans="1:16" ht="102">
      <c r="B12" s="383" t="s">
        <v>798</v>
      </c>
      <c r="C12" s="383" t="s">
        <v>779</v>
      </c>
      <c r="D12" s="383" t="s">
        <v>767</v>
      </c>
      <c r="E12" s="383" t="s">
        <v>768</v>
      </c>
      <c r="F12" s="383" t="s">
        <v>769</v>
      </c>
      <c r="G12" s="383" t="s">
        <v>770</v>
      </c>
      <c r="H12" s="383" t="s">
        <v>771</v>
      </c>
      <c r="I12" s="383" t="s">
        <v>772</v>
      </c>
      <c r="J12" s="383" t="s">
        <v>773</v>
      </c>
      <c r="K12" s="383" t="s">
        <v>1481</v>
      </c>
      <c r="L12" s="383" t="s">
        <v>774</v>
      </c>
      <c r="M12" s="383" t="s">
        <v>775</v>
      </c>
      <c r="N12" s="383" t="s">
        <v>776</v>
      </c>
      <c r="O12" s="383" t="s">
        <v>777</v>
      </c>
      <c r="P12" s="383" t="s">
        <v>778</v>
      </c>
    </row>
    <row r="13" spans="1:16" ht="110.1" customHeight="1">
      <c r="B13" s="25" t="s">
        <v>780</v>
      </c>
      <c r="C13" s="187" t="s">
        <v>3468</v>
      </c>
      <c r="D13" s="187" t="s">
        <v>3468</v>
      </c>
      <c r="E13" s="187" t="s">
        <v>3468</v>
      </c>
      <c r="F13" s="187" t="s">
        <v>3468</v>
      </c>
      <c r="G13" s="187" t="s">
        <v>3468</v>
      </c>
      <c r="H13" s="187" t="s">
        <v>3468</v>
      </c>
      <c r="I13" s="187" t="s">
        <v>3468</v>
      </c>
      <c r="J13" s="187" t="s">
        <v>3468</v>
      </c>
      <c r="K13" s="187" t="s">
        <v>3468</v>
      </c>
      <c r="L13" s="187" t="s">
        <v>3468</v>
      </c>
      <c r="M13" s="187" t="s">
        <v>3468</v>
      </c>
      <c r="N13" s="187" t="s">
        <v>3468</v>
      </c>
      <c r="O13" s="187" t="s">
        <v>3468</v>
      </c>
      <c r="P13" s="187" t="s">
        <v>3468</v>
      </c>
    </row>
    <row r="14" spans="1:16" ht="110.1" customHeight="1">
      <c r="B14" s="25" t="s">
        <v>781</v>
      </c>
      <c r="C14" s="187" t="s">
        <v>3468</v>
      </c>
      <c r="D14" s="187" t="s">
        <v>3468</v>
      </c>
      <c r="E14" s="187" t="s">
        <v>3468</v>
      </c>
      <c r="F14" s="187" t="s">
        <v>3468</v>
      </c>
      <c r="G14" s="187" t="s">
        <v>3468</v>
      </c>
      <c r="H14" s="187" t="s">
        <v>3468</v>
      </c>
      <c r="I14" s="187" t="s">
        <v>3468</v>
      </c>
      <c r="J14" s="187" t="s">
        <v>3468</v>
      </c>
      <c r="K14" s="187" t="s">
        <v>3468</v>
      </c>
      <c r="L14" s="187" t="s">
        <v>3468</v>
      </c>
      <c r="M14" s="187" t="s">
        <v>3468</v>
      </c>
      <c r="N14" s="187" t="s">
        <v>3468</v>
      </c>
      <c r="O14" s="187" t="s">
        <v>3468</v>
      </c>
      <c r="P14" s="187" t="s">
        <v>3468</v>
      </c>
    </row>
  </sheetData>
  <sheetProtection algorithmName="SHA-512" hashValue="46/0gW7AVRTG/kpEFJC/TXE7TShSFJA+NtClAw73YP30H+sX+ieAV4MX0xXs8KdX52rSH/EofI4iKspizp/3ag==" saltValue="yZoMInIxUgTeLkVN36OVhA==" spinCount="100000" sheet="1" objects="1" scenarios="1"/>
  <mergeCells count="5">
    <mergeCell ref="C9:G9"/>
    <mergeCell ref="C11:G11"/>
    <mergeCell ref="C6:G6"/>
    <mergeCell ref="C7:G7"/>
    <mergeCell ref="B2:G4"/>
  </mergeCells>
  <hyperlinks>
    <hyperlink ref="A5" location="Índice!A1" display="INICIO"/>
  </hyperlinks>
  <pageMargins left="0.7" right="0.7" top="0.75" bottom="0.75" header="0.51180555555555551" footer="0.51180555555555551"/>
  <pageSetup paperSize="9" firstPageNumber="0" orientation="portrait" horizontalDpi="300" verticalDpi="300" r:id="rId1"/>
  <headerFooter alignWithMargins="0"/>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3">
    <tabColor theme="0" tint="-0.14999847407452621"/>
  </sheetPr>
  <dimension ref="A1:AY28"/>
  <sheetViews>
    <sheetView showGridLines="0" showRowColHeaders="0" zoomScaleNormal="100" workbookViewId="0">
      <selection activeCell="B5" sqref="B5"/>
    </sheetView>
  </sheetViews>
  <sheetFormatPr baseColWidth="10" defaultColWidth="14.1640625" defaultRowHeight="11.25"/>
  <cols>
    <col min="1" max="1" width="13.33203125" style="155" customWidth="1"/>
    <col min="2" max="2" width="88.83203125" style="155" customWidth="1"/>
    <col min="3" max="7" width="22.83203125" style="155" customWidth="1"/>
    <col min="8" max="16384" width="14.1640625" style="155"/>
  </cols>
  <sheetData>
    <row r="1" spans="1:51" s="16" customFormat="1" ht="21.95" customHeight="1">
      <c r="A1" s="406"/>
    </row>
    <row r="2" spans="1:51" s="16" customFormat="1" ht="21.95" customHeight="1">
      <c r="A2" s="162"/>
      <c r="B2" s="756" t="s">
        <v>3542</v>
      </c>
      <c r="C2" s="756"/>
      <c r="D2" s="756"/>
      <c r="E2" s="756"/>
      <c r="F2" s="756"/>
      <c r="G2" s="756"/>
      <c r="H2" s="54"/>
      <c r="I2" s="54"/>
    </row>
    <row r="3" spans="1:51" s="16" customFormat="1" ht="21.95" customHeight="1">
      <c r="A3" s="162"/>
      <c r="B3" s="756"/>
      <c r="C3" s="756"/>
      <c r="D3" s="756"/>
      <c r="E3" s="756"/>
      <c r="F3" s="756"/>
      <c r="G3" s="756"/>
      <c r="H3" s="54"/>
      <c r="I3" s="54"/>
    </row>
    <row r="4" spans="1:51" s="16" customFormat="1" ht="21.95" customHeight="1">
      <c r="A4" s="162"/>
      <c r="B4" s="756"/>
      <c r="C4" s="756"/>
      <c r="D4" s="756"/>
      <c r="E4" s="756"/>
      <c r="F4" s="756"/>
      <c r="G4" s="756"/>
      <c r="H4" s="54"/>
      <c r="I4" s="54"/>
    </row>
    <row r="5" spans="1:51" s="16" customFormat="1" ht="21.95" customHeight="1">
      <c r="A5" s="406" t="s">
        <v>87</v>
      </c>
    </row>
    <row r="6" spans="1:51" ht="104.1" customHeight="1">
      <c r="A6" s="163"/>
      <c r="B6" s="383" t="s">
        <v>699</v>
      </c>
      <c r="C6" s="767" t="s">
        <v>3468</v>
      </c>
      <c r="D6" s="768"/>
      <c r="E6" s="768"/>
      <c r="F6" s="768"/>
      <c r="G6" s="769"/>
    </row>
    <row r="7" spans="1:51" ht="104.1" customHeight="1">
      <c r="A7" s="163"/>
      <c r="B7" s="25" t="s">
        <v>700</v>
      </c>
      <c r="C7" s="767" t="s">
        <v>3468</v>
      </c>
      <c r="D7" s="768"/>
      <c r="E7" s="768"/>
      <c r="F7" s="768"/>
      <c r="G7" s="769"/>
    </row>
    <row r="8" spans="1:51" ht="104.1" customHeight="1">
      <c r="A8" s="163"/>
      <c r="B8" s="25" t="s">
        <v>701</v>
      </c>
      <c r="C8" s="767" t="s">
        <v>3468</v>
      </c>
      <c r="D8" s="768"/>
      <c r="E8" s="768"/>
      <c r="F8" s="768"/>
      <c r="G8" s="769"/>
    </row>
    <row r="9" spans="1:51" ht="44.1" customHeight="1">
      <c r="B9" s="671" t="s">
        <v>702</v>
      </c>
      <c r="C9" s="188">
        <v>0</v>
      </c>
      <c r="D9" s="301"/>
      <c r="E9" s="301"/>
      <c r="F9" s="301"/>
      <c r="G9" s="301"/>
      <c r="H9" s="301"/>
      <c r="I9" s="301"/>
      <c r="J9" s="301"/>
      <c r="K9" s="301"/>
      <c r="L9" s="301"/>
      <c r="M9" s="301"/>
      <c r="N9" s="301"/>
      <c r="O9" s="301"/>
      <c r="P9" s="301"/>
      <c r="Q9" s="301"/>
      <c r="R9" s="302"/>
      <c r="S9" s="300"/>
      <c r="T9" s="300"/>
      <c r="U9" s="300"/>
      <c r="V9" s="300"/>
      <c r="W9" s="300"/>
      <c r="X9" s="300"/>
      <c r="Y9" s="300"/>
      <c r="Z9" s="300"/>
      <c r="AA9" s="300"/>
      <c r="AB9" s="300"/>
      <c r="AC9" s="300"/>
      <c r="AD9" s="300"/>
      <c r="AE9" s="300"/>
      <c r="AF9" s="300"/>
      <c r="AG9" s="300"/>
      <c r="AH9" s="300"/>
      <c r="AI9" s="300"/>
      <c r="AJ9" s="300"/>
      <c r="AK9" s="300"/>
      <c r="AL9" s="300"/>
      <c r="AM9" s="300"/>
      <c r="AN9" s="300"/>
      <c r="AO9" s="300"/>
      <c r="AP9" s="300"/>
      <c r="AQ9" s="300"/>
      <c r="AR9" s="300"/>
      <c r="AS9" s="300"/>
      <c r="AT9" s="300"/>
      <c r="AU9" s="300"/>
      <c r="AV9" s="300"/>
      <c r="AW9" s="300"/>
      <c r="AX9" s="300"/>
      <c r="AY9" s="300"/>
    </row>
    <row r="10" spans="1:51" ht="44.1" customHeight="1">
      <c r="B10" s="671" t="s">
        <v>703</v>
      </c>
      <c r="C10" s="188">
        <v>0</v>
      </c>
      <c r="D10" s="301"/>
      <c r="E10" s="301"/>
      <c r="F10" s="301"/>
      <c r="G10" s="301"/>
      <c r="H10" s="301"/>
      <c r="I10" s="301"/>
      <c r="J10" s="301"/>
      <c r="K10" s="301"/>
      <c r="L10" s="301"/>
      <c r="M10" s="301"/>
      <c r="N10" s="301"/>
      <c r="O10" s="301"/>
      <c r="P10" s="301"/>
      <c r="Q10" s="301"/>
      <c r="R10" s="302"/>
      <c r="S10" s="300"/>
      <c r="T10" s="300"/>
      <c r="U10" s="300"/>
      <c r="V10" s="300"/>
      <c r="W10" s="300"/>
      <c r="X10" s="300"/>
      <c r="Y10" s="300"/>
      <c r="Z10" s="300"/>
      <c r="AA10" s="300"/>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row>
    <row r="11" spans="1:51" ht="44.1" customHeight="1">
      <c r="B11" s="671" t="s">
        <v>521</v>
      </c>
      <c r="C11" s="49">
        <v>0</v>
      </c>
      <c r="D11" s="301"/>
      <c r="E11" s="301"/>
      <c r="F11" s="301"/>
      <c r="G11" s="301"/>
      <c r="H11" s="301"/>
      <c r="I11" s="301"/>
      <c r="J11" s="301"/>
      <c r="K11" s="301"/>
      <c r="L11" s="301"/>
      <c r="M11" s="301"/>
      <c r="N11" s="301"/>
      <c r="O11" s="301"/>
      <c r="P11" s="301"/>
      <c r="Q11" s="301"/>
      <c r="R11" s="302"/>
      <c r="S11" s="300"/>
      <c r="T11" s="300"/>
      <c r="U11" s="300"/>
      <c r="V11" s="300"/>
      <c r="W11" s="300"/>
      <c r="X11" s="300"/>
      <c r="Y11" s="300"/>
      <c r="Z11" s="300"/>
      <c r="AA11" s="300"/>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row>
    <row r="12" spans="1:51">
      <c r="D12" s="300"/>
      <c r="E12" s="300"/>
      <c r="F12" s="300"/>
      <c r="G12" s="300"/>
      <c r="H12" s="300"/>
      <c r="I12" s="300"/>
      <c r="J12" s="300"/>
      <c r="K12" s="300"/>
      <c r="L12" s="300"/>
      <c r="M12" s="300"/>
      <c r="N12" s="300"/>
      <c r="O12" s="300"/>
      <c r="P12" s="300"/>
      <c r="Q12" s="300"/>
      <c r="R12" s="300"/>
      <c r="S12" s="300"/>
      <c r="T12" s="300"/>
      <c r="U12" s="300"/>
      <c r="V12" s="300"/>
      <c r="W12" s="300"/>
      <c r="X12" s="300"/>
      <c r="Y12" s="300"/>
      <c r="Z12" s="300"/>
      <c r="AA12" s="300"/>
      <c r="AB12" s="300"/>
      <c r="AC12" s="300"/>
      <c r="AD12" s="300"/>
      <c r="AE12" s="300"/>
      <c r="AF12" s="300"/>
      <c r="AG12" s="300"/>
      <c r="AH12" s="300"/>
      <c r="AI12" s="300"/>
      <c r="AJ12" s="300"/>
      <c r="AK12" s="300"/>
      <c r="AL12" s="300"/>
      <c r="AM12" s="300"/>
      <c r="AN12" s="300"/>
      <c r="AO12" s="300"/>
      <c r="AP12" s="300"/>
      <c r="AQ12" s="300"/>
      <c r="AR12" s="300"/>
      <c r="AS12" s="300"/>
      <c r="AT12" s="300"/>
      <c r="AU12" s="300"/>
      <c r="AV12" s="300"/>
      <c r="AW12" s="300"/>
      <c r="AX12" s="300"/>
      <c r="AY12" s="300"/>
    </row>
    <row r="13" spans="1:51">
      <c r="D13" s="300"/>
      <c r="E13" s="300"/>
      <c r="F13" s="300"/>
      <c r="G13" s="300"/>
      <c r="H13" s="300"/>
      <c r="I13" s="300"/>
      <c r="J13" s="300"/>
      <c r="K13" s="300"/>
      <c r="L13" s="300"/>
      <c r="M13" s="300"/>
      <c r="N13" s="300"/>
      <c r="O13" s="300"/>
      <c r="P13" s="300"/>
      <c r="Q13" s="300"/>
      <c r="R13" s="300"/>
      <c r="S13" s="300"/>
      <c r="T13" s="300"/>
      <c r="U13" s="300"/>
      <c r="V13" s="300"/>
      <c r="W13" s="300"/>
      <c r="X13" s="300"/>
      <c r="Y13" s="300"/>
      <c r="Z13" s="300"/>
      <c r="AA13" s="300"/>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row>
    <row r="14" spans="1:51">
      <c r="D14" s="300"/>
      <c r="E14" s="300"/>
      <c r="F14" s="300"/>
      <c r="G14" s="300"/>
      <c r="H14" s="300"/>
      <c r="I14" s="300"/>
      <c r="J14" s="300"/>
      <c r="K14" s="300"/>
      <c r="L14" s="300"/>
      <c r="M14" s="300"/>
      <c r="N14" s="300"/>
      <c r="O14" s="300"/>
      <c r="P14" s="300"/>
      <c r="Q14" s="300"/>
      <c r="R14" s="300"/>
      <c r="S14" s="300"/>
      <c r="T14" s="300"/>
      <c r="U14" s="300"/>
      <c r="V14" s="300"/>
      <c r="W14" s="300"/>
      <c r="X14" s="300"/>
      <c r="Y14" s="300"/>
      <c r="Z14" s="300"/>
      <c r="AA14" s="300"/>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row>
    <row r="15" spans="1:51">
      <c r="D15" s="300"/>
      <c r="E15" s="300"/>
      <c r="F15" s="300"/>
      <c r="G15" s="300"/>
      <c r="H15" s="300"/>
      <c r="I15" s="300"/>
      <c r="J15" s="300"/>
      <c r="K15" s="300"/>
      <c r="L15" s="300"/>
      <c r="M15" s="300"/>
      <c r="N15" s="300"/>
      <c r="O15" s="300"/>
      <c r="P15" s="300"/>
      <c r="Q15" s="300"/>
      <c r="R15" s="300"/>
      <c r="S15" s="300"/>
      <c r="T15" s="300"/>
      <c r="U15" s="300"/>
      <c r="V15" s="300"/>
      <c r="W15" s="300"/>
      <c r="X15" s="300"/>
      <c r="Y15" s="300"/>
      <c r="Z15" s="300"/>
      <c r="AA15" s="300"/>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row>
    <row r="16" spans="1:51">
      <c r="D16" s="300"/>
      <c r="E16" s="300"/>
      <c r="F16" s="300"/>
      <c r="G16" s="300"/>
      <c r="H16" s="300"/>
      <c r="I16" s="300"/>
      <c r="J16" s="300"/>
      <c r="K16" s="300"/>
      <c r="L16" s="300"/>
      <c r="M16" s="300"/>
      <c r="N16" s="300"/>
      <c r="O16" s="300"/>
      <c r="P16" s="300"/>
      <c r="Q16" s="300"/>
      <c r="R16" s="300"/>
      <c r="S16" s="300"/>
      <c r="T16" s="300"/>
      <c r="U16" s="300"/>
      <c r="V16" s="300"/>
      <c r="W16" s="300"/>
      <c r="X16" s="300"/>
      <c r="Y16" s="300"/>
      <c r="Z16" s="300"/>
      <c r="AA16" s="300"/>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row>
    <row r="17" spans="4:51">
      <c r="D17" s="300"/>
      <c r="E17" s="300"/>
      <c r="F17" s="300"/>
      <c r="G17" s="300"/>
      <c r="H17" s="300"/>
      <c r="I17" s="300"/>
      <c r="J17" s="300"/>
      <c r="K17" s="300"/>
      <c r="L17" s="300"/>
      <c r="M17" s="300"/>
      <c r="N17" s="300"/>
      <c r="O17" s="300"/>
      <c r="P17" s="300"/>
      <c r="Q17" s="300"/>
      <c r="R17" s="300"/>
      <c r="S17" s="300"/>
      <c r="T17" s="300"/>
      <c r="U17" s="300"/>
      <c r="V17" s="300"/>
      <c r="W17" s="300"/>
      <c r="X17" s="300"/>
      <c r="Y17" s="300"/>
      <c r="Z17" s="300"/>
      <c r="AA17" s="300"/>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row>
    <row r="18" spans="4:51">
      <c r="D18" s="300"/>
      <c r="E18" s="300"/>
      <c r="F18" s="300"/>
      <c r="G18" s="300"/>
      <c r="H18" s="300"/>
      <c r="I18" s="300"/>
      <c r="J18" s="300"/>
      <c r="K18" s="300"/>
      <c r="L18" s="300"/>
      <c r="M18" s="300"/>
      <c r="N18" s="300"/>
      <c r="O18" s="300"/>
      <c r="P18" s="300"/>
      <c r="Q18" s="300"/>
      <c r="R18" s="300"/>
      <c r="S18" s="300"/>
      <c r="T18" s="300"/>
      <c r="U18" s="300"/>
      <c r="V18" s="300"/>
      <c r="W18" s="300"/>
      <c r="X18" s="300"/>
      <c r="Y18" s="300"/>
      <c r="Z18" s="300"/>
      <c r="AA18" s="300"/>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row>
    <row r="19" spans="4:51">
      <c r="D19" s="300"/>
      <c r="E19" s="300"/>
      <c r="F19" s="300"/>
      <c r="G19" s="300"/>
      <c r="H19" s="300"/>
      <c r="I19" s="300"/>
      <c r="J19" s="300"/>
      <c r="K19" s="300"/>
      <c r="L19" s="300"/>
      <c r="M19" s="300"/>
      <c r="N19" s="300"/>
      <c r="O19" s="300"/>
      <c r="P19" s="300"/>
      <c r="Q19" s="300"/>
      <c r="R19" s="300"/>
      <c r="S19" s="300"/>
      <c r="T19" s="300"/>
      <c r="U19" s="300"/>
      <c r="V19" s="300"/>
      <c r="W19" s="300"/>
      <c r="X19" s="300"/>
      <c r="Y19" s="300"/>
      <c r="Z19" s="300"/>
      <c r="AA19" s="300"/>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row>
    <row r="20" spans="4:51">
      <c r="D20" s="300"/>
      <c r="E20" s="300"/>
      <c r="F20" s="300"/>
      <c r="G20" s="300"/>
      <c r="H20" s="300"/>
      <c r="I20" s="300"/>
      <c r="J20" s="300"/>
      <c r="K20" s="300"/>
      <c r="L20" s="300"/>
      <c r="M20" s="300"/>
      <c r="N20" s="300"/>
      <c r="O20" s="300"/>
      <c r="P20" s="300"/>
      <c r="Q20" s="300"/>
      <c r="R20" s="300"/>
      <c r="S20" s="300"/>
      <c r="T20" s="300"/>
      <c r="U20" s="300"/>
      <c r="V20" s="300"/>
      <c r="W20" s="300"/>
      <c r="X20" s="300"/>
      <c r="Y20" s="300"/>
      <c r="Z20" s="300"/>
      <c r="AA20" s="300"/>
      <c r="AB20" s="300"/>
      <c r="AC20" s="300"/>
      <c r="AD20" s="300"/>
      <c r="AE20" s="300"/>
      <c r="AF20" s="300"/>
      <c r="AG20" s="300"/>
      <c r="AH20" s="300"/>
      <c r="AI20" s="300"/>
      <c r="AJ20" s="300"/>
      <c r="AK20" s="300"/>
      <c r="AL20" s="300"/>
      <c r="AM20" s="300"/>
      <c r="AN20" s="300"/>
      <c r="AO20" s="300"/>
      <c r="AP20" s="300"/>
      <c r="AQ20" s="300"/>
      <c r="AR20" s="300"/>
      <c r="AS20" s="300"/>
      <c r="AT20" s="300"/>
      <c r="AU20" s="300"/>
      <c r="AV20" s="300"/>
      <c r="AW20" s="300"/>
      <c r="AX20" s="300"/>
      <c r="AY20" s="300"/>
    </row>
    <row r="21" spans="4:51">
      <c r="D21" s="300"/>
      <c r="E21" s="300"/>
      <c r="F21" s="300"/>
      <c r="G21" s="300"/>
      <c r="H21" s="300"/>
      <c r="I21" s="300"/>
      <c r="J21" s="300"/>
      <c r="K21" s="300"/>
      <c r="L21" s="300"/>
      <c r="M21" s="300"/>
      <c r="N21" s="300"/>
      <c r="O21" s="300"/>
      <c r="P21" s="300"/>
      <c r="Q21" s="300"/>
      <c r="R21" s="300"/>
      <c r="S21" s="300"/>
      <c r="T21" s="300"/>
      <c r="U21" s="300"/>
      <c r="V21" s="300"/>
      <c r="W21" s="300"/>
      <c r="X21" s="300"/>
      <c r="Y21" s="300"/>
      <c r="Z21" s="300"/>
      <c r="AA21" s="300"/>
      <c r="AB21" s="300"/>
      <c r="AC21" s="300"/>
      <c r="AD21" s="300"/>
      <c r="AE21" s="300"/>
      <c r="AF21" s="300"/>
      <c r="AG21" s="300"/>
      <c r="AH21" s="300"/>
      <c r="AI21" s="300"/>
      <c r="AJ21" s="300"/>
      <c r="AK21" s="300"/>
      <c r="AL21" s="300"/>
      <c r="AM21" s="300"/>
      <c r="AN21" s="300"/>
      <c r="AO21" s="300"/>
      <c r="AP21" s="300"/>
      <c r="AQ21" s="300"/>
      <c r="AR21" s="300"/>
      <c r="AS21" s="300"/>
      <c r="AT21" s="300"/>
      <c r="AU21" s="300"/>
      <c r="AV21" s="300"/>
      <c r="AW21" s="300"/>
      <c r="AX21" s="300"/>
      <c r="AY21" s="300"/>
    </row>
    <row r="22" spans="4:51">
      <c r="D22" s="300"/>
      <c r="E22" s="300"/>
      <c r="F22" s="300"/>
      <c r="G22" s="300"/>
      <c r="H22" s="300"/>
      <c r="I22" s="300"/>
      <c r="J22" s="300"/>
      <c r="K22" s="300"/>
      <c r="L22" s="300"/>
      <c r="M22" s="300"/>
      <c r="N22" s="300"/>
      <c r="O22" s="300"/>
      <c r="P22" s="300"/>
      <c r="Q22" s="300"/>
      <c r="R22" s="300"/>
      <c r="S22" s="300"/>
      <c r="T22" s="300"/>
      <c r="U22" s="300"/>
      <c r="V22" s="300"/>
      <c r="W22" s="300"/>
      <c r="X22" s="300"/>
      <c r="Y22" s="300"/>
      <c r="Z22" s="300"/>
      <c r="AA22" s="300"/>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row>
    <row r="23" spans="4:51">
      <c r="D23" s="300"/>
      <c r="E23" s="300"/>
      <c r="F23" s="300"/>
      <c r="G23" s="300"/>
      <c r="H23" s="300"/>
      <c r="I23" s="300"/>
      <c r="J23" s="300"/>
      <c r="K23" s="300"/>
      <c r="L23" s="300"/>
      <c r="M23" s="300"/>
      <c r="N23" s="300"/>
      <c r="O23" s="300"/>
      <c r="P23" s="300"/>
      <c r="Q23" s="300"/>
      <c r="R23" s="300"/>
      <c r="S23" s="300"/>
      <c r="T23" s="300"/>
      <c r="U23" s="300"/>
      <c r="V23" s="300"/>
      <c r="W23" s="300"/>
      <c r="X23" s="300"/>
      <c r="Y23" s="300"/>
      <c r="Z23" s="300"/>
      <c r="AA23" s="300"/>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row>
    <row r="24" spans="4:51">
      <c r="D24" s="300"/>
      <c r="E24" s="300"/>
      <c r="F24" s="300"/>
      <c r="G24" s="300"/>
      <c r="H24" s="300"/>
      <c r="I24" s="300"/>
      <c r="J24" s="300"/>
      <c r="K24" s="300"/>
      <c r="L24" s="300"/>
      <c r="M24" s="300"/>
      <c r="N24" s="300"/>
      <c r="O24" s="300"/>
      <c r="P24" s="300"/>
      <c r="Q24" s="300"/>
      <c r="R24" s="300"/>
      <c r="S24" s="300"/>
      <c r="T24" s="300"/>
      <c r="U24" s="300"/>
      <c r="V24" s="300"/>
      <c r="W24" s="300"/>
      <c r="X24" s="300"/>
      <c r="Y24" s="300"/>
      <c r="Z24" s="300"/>
      <c r="AA24" s="300"/>
      <c r="AB24" s="300"/>
      <c r="AC24" s="300"/>
      <c r="AD24" s="300"/>
      <c r="AE24" s="300"/>
      <c r="AF24" s="300"/>
      <c r="AG24" s="300"/>
      <c r="AH24" s="300"/>
      <c r="AI24" s="300"/>
      <c r="AJ24" s="300"/>
      <c r="AK24" s="300"/>
      <c r="AL24" s="300"/>
      <c r="AM24" s="300"/>
      <c r="AN24" s="300"/>
      <c r="AO24" s="300"/>
      <c r="AP24" s="300"/>
      <c r="AQ24" s="300"/>
      <c r="AR24" s="300"/>
      <c r="AS24" s="300"/>
      <c r="AT24" s="300"/>
      <c r="AU24" s="300"/>
      <c r="AV24" s="300"/>
      <c r="AW24" s="300"/>
      <c r="AX24" s="300"/>
      <c r="AY24" s="300"/>
    </row>
    <row r="25" spans="4:51">
      <c r="D25" s="300"/>
      <c r="E25" s="300"/>
      <c r="F25" s="300"/>
      <c r="G25" s="300"/>
      <c r="H25" s="300"/>
      <c r="I25" s="300"/>
      <c r="J25" s="300"/>
      <c r="K25" s="300"/>
      <c r="L25" s="300"/>
      <c r="M25" s="300"/>
      <c r="N25" s="300"/>
      <c r="O25" s="300"/>
      <c r="P25" s="300"/>
      <c r="Q25" s="300"/>
      <c r="R25" s="300"/>
      <c r="S25" s="300"/>
      <c r="T25" s="300"/>
      <c r="U25" s="300"/>
      <c r="V25" s="300"/>
      <c r="W25" s="300"/>
      <c r="X25" s="300"/>
      <c r="Y25" s="300"/>
      <c r="Z25" s="300"/>
      <c r="AA25" s="300"/>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row>
    <row r="26" spans="4:51">
      <c r="D26" s="300"/>
      <c r="E26" s="300"/>
      <c r="F26" s="300"/>
      <c r="G26" s="300"/>
      <c r="H26" s="300"/>
      <c r="I26" s="300"/>
      <c r="J26" s="300"/>
      <c r="K26" s="300"/>
      <c r="L26" s="300"/>
      <c r="M26" s="300"/>
      <c r="N26" s="300"/>
      <c r="O26" s="300"/>
      <c r="P26" s="300"/>
      <c r="Q26" s="300"/>
      <c r="R26" s="300"/>
      <c r="S26" s="300"/>
      <c r="T26" s="300"/>
      <c r="U26" s="300"/>
      <c r="V26" s="300"/>
      <c r="W26" s="300"/>
      <c r="X26" s="300"/>
      <c r="Y26" s="300"/>
      <c r="Z26" s="300"/>
      <c r="AA26" s="300"/>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row>
    <row r="27" spans="4:51">
      <c r="D27" s="300"/>
      <c r="E27" s="300"/>
      <c r="F27" s="300"/>
      <c r="G27" s="300"/>
      <c r="H27" s="300"/>
      <c r="I27" s="300"/>
      <c r="J27" s="300"/>
      <c r="K27" s="300"/>
      <c r="L27" s="300"/>
      <c r="M27" s="300"/>
      <c r="N27" s="300"/>
      <c r="O27" s="300"/>
      <c r="P27" s="300"/>
      <c r="Q27" s="300"/>
      <c r="R27" s="300"/>
      <c r="S27" s="300"/>
      <c r="T27" s="300"/>
      <c r="U27" s="300"/>
      <c r="V27" s="300"/>
      <c r="W27" s="300"/>
      <c r="X27" s="300"/>
      <c r="Y27" s="300"/>
      <c r="Z27" s="300"/>
      <c r="AA27" s="300"/>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row>
    <row r="28" spans="4:51">
      <c r="D28" s="300"/>
      <c r="E28" s="300"/>
      <c r="F28" s="300"/>
      <c r="G28" s="300"/>
      <c r="H28" s="300"/>
      <c r="I28" s="300"/>
      <c r="J28" s="300"/>
      <c r="K28" s="300"/>
      <c r="L28" s="300"/>
      <c r="M28" s="300"/>
      <c r="N28" s="300"/>
      <c r="O28" s="300"/>
      <c r="P28" s="300"/>
      <c r="Q28" s="300"/>
      <c r="R28" s="300"/>
      <c r="S28" s="300"/>
      <c r="T28" s="300"/>
      <c r="U28" s="300"/>
      <c r="V28" s="300"/>
      <c r="W28" s="300"/>
      <c r="X28" s="300"/>
      <c r="Y28" s="300"/>
      <c r="Z28" s="300"/>
      <c r="AA28" s="300"/>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row>
  </sheetData>
  <sheetProtection algorithmName="SHA-512" hashValue="O0HpINU0jEACa+s4MBwG7x4FVr+b7ezBrPu27kkMmJIOFhOqtn4RqMfljF3OrqsRZW1OfBCsQ/neYtjIcgiNSw==" saltValue="ymu878kw5H5gI//CEIbnig==" spinCount="100000" sheet="1" objects="1" scenarios="1"/>
  <mergeCells count="4">
    <mergeCell ref="B2:G4"/>
    <mergeCell ref="C6:G6"/>
    <mergeCell ref="C7:G7"/>
    <mergeCell ref="C8:G8"/>
  </mergeCells>
  <hyperlinks>
    <hyperlink ref="A5" location="Índice!A1" display="INICIO"/>
  </hyperlinks>
  <pageMargins left="0.7" right="0.7" top="0.75" bottom="0.75" header="0.51180555555555551" footer="0.51180555555555551"/>
  <pageSetup paperSize="9" firstPageNumber="0" orientation="portrait" horizontalDpi="300" verticalDpi="300" r:id="rId1"/>
  <headerFooter alignWithMargins="0"/>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
    <tabColor theme="0" tint="-0.14999847407452621"/>
  </sheetPr>
  <dimension ref="A1:J40"/>
  <sheetViews>
    <sheetView showGridLines="0" zoomScaleNormal="100" workbookViewId="0">
      <selection activeCell="B5" sqref="B5"/>
    </sheetView>
  </sheetViews>
  <sheetFormatPr baseColWidth="10" defaultRowHeight="15"/>
  <cols>
    <col min="1" max="1" width="13.33203125" style="180" customWidth="1"/>
    <col min="2" max="2" width="88.83203125" style="180" customWidth="1"/>
    <col min="3" max="5" width="33.83203125" style="180" customWidth="1"/>
    <col min="6" max="7" width="11.83203125" style="180" customWidth="1"/>
    <col min="8" max="8" width="21" style="180" customWidth="1"/>
    <col min="9" max="9" width="27.33203125" style="180" customWidth="1"/>
    <col min="10" max="16384" width="12" style="180"/>
  </cols>
  <sheetData>
    <row r="1" spans="1:10" s="16" customFormat="1" ht="21.95" customHeight="1">
      <c r="A1" s="406"/>
    </row>
    <row r="2" spans="1:10" s="16" customFormat="1" ht="21.95" customHeight="1">
      <c r="A2" s="162"/>
      <c r="B2" s="756" t="s">
        <v>3541</v>
      </c>
      <c r="C2" s="756"/>
      <c r="D2" s="756"/>
      <c r="E2" s="756"/>
      <c r="F2" s="756"/>
      <c r="G2" s="756"/>
      <c r="H2" s="54"/>
      <c r="I2" s="54"/>
    </row>
    <row r="3" spans="1:10" s="16" customFormat="1" ht="21.95" customHeight="1">
      <c r="A3" s="162"/>
      <c r="B3" s="756"/>
      <c r="C3" s="756"/>
      <c r="D3" s="756"/>
      <c r="E3" s="756"/>
      <c r="F3" s="756"/>
      <c r="G3" s="756"/>
      <c r="H3" s="54"/>
      <c r="I3" s="54"/>
    </row>
    <row r="4" spans="1:10" s="16" customFormat="1" ht="21.95" customHeight="1">
      <c r="A4" s="162"/>
      <c r="B4" s="756"/>
      <c r="C4" s="756"/>
      <c r="D4" s="756"/>
      <c r="E4" s="756"/>
      <c r="F4" s="756"/>
      <c r="G4" s="756"/>
      <c r="H4" s="54"/>
      <c r="I4" s="54"/>
    </row>
    <row r="5" spans="1:10" s="16" customFormat="1" ht="21.95" customHeight="1">
      <c r="A5" s="406" t="s">
        <v>87</v>
      </c>
    </row>
    <row r="6" spans="1:10" s="155" customFormat="1" ht="104.1" customHeight="1">
      <c r="A6" s="163"/>
      <c r="B6" s="383" t="s">
        <v>685</v>
      </c>
      <c r="C6" s="767" t="s">
        <v>3468</v>
      </c>
      <c r="D6" s="768"/>
      <c r="E6" s="768"/>
      <c r="F6" s="768"/>
      <c r="G6" s="769"/>
    </row>
    <row r="7" spans="1:10" ht="110.1" customHeight="1">
      <c r="B7" s="25" t="s">
        <v>782</v>
      </c>
      <c r="C7" s="767" t="s">
        <v>3468</v>
      </c>
      <c r="D7" s="768"/>
      <c r="E7" s="768"/>
      <c r="F7" s="768"/>
      <c r="G7" s="769"/>
      <c r="H7" s="190"/>
      <c r="I7" s="190"/>
      <c r="J7" s="191"/>
    </row>
    <row r="8" spans="1:10" s="303" customFormat="1" ht="21.95" customHeight="1">
      <c r="B8" s="304"/>
      <c r="C8" s="305"/>
      <c r="D8" s="306"/>
      <c r="E8" s="307"/>
      <c r="F8" s="307"/>
      <c r="G8" s="307"/>
      <c r="H8" s="308"/>
      <c r="I8" s="308"/>
      <c r="J8" s="309"/>
    </row>
    <row r="9" spans="1:10" ht="87.95" customHeight="1">
      <c r="B9" s="192"/>
      <c r="C9" s="383" t="s">
        <v>482</v>
      </c>
      <c r="D9" s="383" t="s">
        <v>784</v>
      </c>
      <c r="E9" s="350"/>
      <c r="F9" s="779"/>
      <c r="G9" s="779"/>
      <c r="H9" s="778"/>
    </row>
    <row r="10" spans="1:10" ht="21.95" customHeight="1">
      <c r="B10" s="672" t="s">
        <v>783</v>
      </c>
      <c r="C10" s="197"/>
      <c r="D10" s="198"/>
      <c r="E10" s="193"/>
      <c r="F10" s="335"/>
      <c r="G10" s="334"/>
      <c r="H10" s="778"/>
    </row>
    <row r="11" spans="1:10" ht="44.1" customHeight="1">
      <c r="B11" s="103" t="s">
        <v>704</v>
      </c>
      <c r="C11" s="196" t="s">
        <v>3468</v>
      </c>
      <c r="D11" s="196" t="s">
        <v>3468</v>
      </c>
      <c r="E11" s="337"/>
      <c r="F11" s="337"/>
      <c r="G11" s="337"/>
      <c r="H11" s="337"/>
    </row>
    <row r="12" spans="1:10" ht="44.1" customHeight="1">
      <c r="B12" s="103" t="s">
        <v>705</v>
      </c>
      <c r="C12" s="196" t="s">
        <v>3468</v>
      </c>
      <c r="D12" s="196" t="s">
        <v>3468</v>
      </c>
      <c r="E12" s="337"/>
      <c r="F12" s="337"/>
      <c r="G12" s="337"/>
      <c r="H12" s="337"/>
    </row>
    <row r="13" spans="1:10" ht="21.95" customHeight="1">
      <c r="B13" s="103" t="s">
        <v>706</v>
      </c>
      <c r="C13" s="371" t="s">
        <v>1690</v>
      </c>
      <c r="D13" s="371" t="s">
        <v>3254</v>
      </c>
      <c r="E13" s="337"/>
      <c r="F13" s="337"/>
      <c r="G13" s="337"/>
      <c r="H13" s="337"/>
    </row>
    <row r="14" spans="1:10" ht="21.95" customHeight="1">
      <c r="B14" s="103" t="s">
        <v>707</v>
      </c>
      <c r="C14" s="188">
        <v>0</v>
      </c>
      <c r="D14" s="188">
        <v>0</v>
      </c>
      <c r="E14" s="194"/>
      <c r="F14" s="194"/>
      <c r="G14" s="194"/>
      <c r="H14" s="194"/>
    </row>
    <row r="15" spans="1:10" ht="21.95" customHeight="1">
      <c r="B15" s="103" t="s">
        <v>1482</v>
      </c>
      <c r="C15" s="49">
        <v>0</v>
      </c>
      <c r="D15" s="49">
        <v>0</v>
      </c>
      <c r="E15" s="194"/>
      <c r="F15" s="194"/>
      <c r="G15" s="194"/>
      <c r="H15" s="194"/>
    </row>
    <row r="16" spans="1:10" ht="44.1" customHeight="1">
      <c r="B16" s="103" t="s">
        <v>1483</v>
      </c>
      <c r="C16" s="196" t="s">
        <v>3468</v>
      </c>
      <c r="D16" s="196" t="s">
        <v>3468</v>
      </c>
      <c r="E16" s="337"/>
      <c r="F16" s="337"/>
      <c r="G16" s="337"/>
      <c r="H16" s="337"/>
    </row>
    <row r="17" spans="2:8" ht="21.95" customHeight="1">
      <c r="B17" s="349" t="s">
        <v>708</v>
      </c>
      <c r="C17" s="347"/>
      <c r="D17" s="348"/>
      <c r="E17" s="337"/>
      <c r="F17" s="337"/>
      <c r="G17" s="337"/>
      <c r="H17" s="337"/>
    </row>
    <row r="18" spans="2:8" ht="21.95" customHeight="1">
      <c r="B18" s="103" t="s">
        <v>709</v>
      </c>
      <c r="C18" s="49">
        <v>0</v>
      </c>
      <c r="D18" s="49">
        <v>0</v>
      </c>
      <c r="E18" s="194"/>
      <c r="F18" s="194"/>
      <c r="G18" s="194"/>
      <c r="H18" s="194"/>
    </row>
    <row r="19" spans="2:8" ht="21.95" customHeight="1">
      <c r="B19" s="103" t="s">
        <v>710</v>
      </c>
      <c r="C19" s="49">
        <v>0</v>
      </c>
      <c r="D19" s="49">
        <v>0</v>
      </c>
      <c r="E19" s="194"/>
      <c r="F19" s="194"/>
      <c r="G19" s="194"/>
      <c r="H19" s="194"/>
    </row>
    <row r="20" spans="2:8" ht="21.95" customHeight="1">
      <c r="B20" s="103" t="s">
        <v>711</v>
      </c>
      <c r="C20" s="49">
        <v>0</v>
      </c>
      <c r="D20" s="49">
        <v>0</v>
      </c>
      <c r="E20" s="194"/>
      <c r="F20" s="194"/>
      <c r="G20" s="194"/>
      <c r="H20" s="194"/>
    </row>
    <row r="21" spans="2:8" ht="21.95" customHeight="1">
      <c r="B21" s="103" t="s">
        <v>712</v>
      </c>
      <c r="C21" s="49">
        <v>0</v>
      </c>
      <c r="D21" s="49">
        <v>0</v>
      </c>
      <c r="E21" s="194"/>
      <c r="F21" s="194"/>
      <c r="G21" s="194"/>
      <c r="H21" s="194"/>
    </row>
    <row r="22" spans="2:8" ht="21.95" customHeight="1">
      <c r="B22" s="103" t="s">
        <v>713</v>
      </c>
      <c r="C22" s="49">
        <v>0</v>
      </c>
      <c r="D22" s="49">
        <v>0</v>
      </c>
      <c r="E22" s="194"/>
      <c r="F22" s="194"/>
      <c r="G22" s="194"/>
      <c r="H22" s="194"/>
    </row>
    <row r="23" spans="2:8" ht="21.95" customHeight="1">
      <c r="B23" s="103" t="s">
        <v>714</v>
      </c>
      <c r="C23" s="49">
        <v>0</v>
      </c>
      <c r="D23" s="49">
        <v>0</v>
      </c>
      <c r="E23" s="194"/>
      <c r="F23" s="194"/>
      <c r="G23" s="194"/>
      <c r="H23" s="194"/>
    </row>
    <row r="24" spans="2:8" ht="21.95" customHeight="1">
      <c r="B24" s="103" t="s">
        <v>1702</v>
      </c>
      <c r="C24" s="201">
        <f>C18+C19+C20+C21-C22-C23</f>
        <v>0</v>
      </c>
      <c r="D24" s="143">
        <f>D18+D19+D20+D21-D22-D23</f>
        <v>0</v>
      </c>
      <c r="E24" s="195"/>
      <c r="F24" s="195"/>
      <c r="G24" s="195"/>
      <c r="H24" s="195"/>
    </row>
    <row r="25" spans="2:8" ht="36">
      <c r="B25" s="345" t="s">
        <v>1703</v>
      </c>
      <c r="C25" s="49">
        <v>0</v>
      </c>
      <c r="D25" s="49">
        <v>0</v>
      </c>
      <c r="E25" s="194"/>
      <c r="F25" s="194"/>
      <c r="G25" s="194"/>
      <c r="H25" s="194"/>
    </row>
    <row r="26" spans="2:8" ht="48">
      <c r="B26" s="346" t="s">
        <v>1704</v>
      </c>
      <c r="C26" s="196" t="s">
        <v>3468</v>
      </c>
      <c r="D26" s="196" t="s">
        <v>3468</v>
      </c>
      <c r="E26" s="337"/>
      <c r="F26" s="337"/>
      <c r="G26" s="337"/>
      <c r="H26" s="337"/>
    </row>
    <row r="27" spans="2:8">
      <c r="B27" s="428" t="s">
        <v>1705</v>
      </c>
      <c r="C27" s="196" t="s">
        <v>3468</v>
      </c>
      <c r="D27" s="196" t="s">
        <v>3468</v>
      </c>
    </row>
    <row r="28" spans="2:8">
      <c r="B28" s="429" t="s">
        <v>1706</v>
      </c>
      <c r="C28" s="780" t="s">
        <v>95</v>
      </c>
      <c r="D28" s="780"/>
    </row>
    <row r="29" spans="2:8" ht="66" customHeight="1">
      <c r="B29" s="193"/>
      <c r="C29" s="394" t="s">
        <v>786</v>
      </c>
      <c r="D29" s="193"/>
      <c r="E29" s="779"/>
      <c r="F29" s="779"/>
      <c r="G29" s="778"/>
    </row>
    <row r="30" spans="2:8" ht="21.95" customHeight="1">
      <c r="B30" s="672" t="s">
        <v>785</v>
      </c>
      <c r="C30" s="343"/>
      <c r="D30" s="206"/>
      <c r="E30" s="334"/>
      <c r="F30" s="334"/>
      <c r="G30" s="778"/>
    </row>
    <row r="31" spans="2:8" ht="21.95" customHeight="1">
      <c r="B31" s="175" t="s">
        <v>715</v>
      </c>
      <c r="C31" s="244">
        <v>0</v>
      </c>
      <c r="D31" s="204"/>
      <c r="E31" s="194"/>
      <c r="F31" s="194"/>
      <c r="G31" s="194"/>
    </row>
    <row r="32" spans="2:8" ht="21.95" customHeight="1">
      <c r="B32" s="74" t="s">
        <v>789</v>
      </c>
      <c r="C32" s="344"/>
      <c r="D32" s="204"/>
      <c r="E32" s="337"/>
      <c r="F32" s="337"/>
      <c r="G32" s="337"/>
    </row>
    <row r="33" spans="2:7" ht="21.95" customHeight="1">
      <c r="B33" s="103" t="s">
        <v>716</v>
      </c>
      <c r="C33" s="244">
        <v>0</v>
      </c>
      <c r="D33" s="203"/>
      <c r="E33" s="194"/>
      <c r="F33" s="194"/>
      <c r="G33" s="194"/>
    </row>
    <row r="34" spans="2:7" ht="21.95" customHeight="1">
      <c r="B34" s="103" t="s">
        <v>718</v>
      </c>
      <c r="C34" s="244">
        <v>0</v>
      </c>
      <c r="D34" s="203"/>
      <c r="E34" s="194"/>
      <c r="F34" s="194"/>
      <c r="G34" s="194"/>
    </row>
    <row r="35" spans="2:7" ht="21.95" customHeight="1">
      <c r="B35" s="103" t="s">
        <v>719</v>
      </c>
      <c r="C35" s="244">
        <v>0</v>
      </c>
      <c r="D35" s="203"/>
      <c r="E35" s="194"/>
      <c r="F35" s="194"/>
      <c r="G35" s="194"/>
    </row>
    <row r="36" spans="2:7" ht="21.95" customHeight="1">
      <c r="B36" s="103" t="s">
        <v>717</v>
      </c>
      <c r="C36" s="244">
        <v>0</v>
      </c>
      <c r="D36" s="203"/>
      <c r="E36" s="194"/>
      <c r="F36" s="194"/>
      <c r="G36" s="194"/>
    </row>
    <row r="37" spans="2:7" ht="21.95" customHeight="1">
      <c r="B37" s="103" t="s">
        <v>1484</v>
      </c>
      <c r="C37" s="244">
        <v>0</v>
      </c>
      <c r="D37" s="203"/>
      <c r="E37" s="194"/>
      <c r="F37" s="194"/>
      <c r="G37" s="194"/>
    </row>
    <row r="38" spans="2:7" ht="21.95" customHeight="1">
      <c r="B38" s="103" t="s">
        <v>1485</v>
      </c>
      <c r="C38" s="244">
        <v>0</v>
      </c>
      <c r="D38" s="203"/>
      <c r="E38" s="194"/>
      <c r="F38" s="194"/>
      <c r="G38" s="194"/>
    </row>
    <row r="39" spans="2:7" ht="21.95" customHeight="1">
      <c r="B39" s="200" t="s">
        <v>720</v>
      </c>
      <c r="C39" s="237">
        <f>+C33+C34+C35-C36-C37-C38</f>
        <v>0</v>
      </c>
      <c r="D39" s="203"/>
      <c r="E39" s="195"/>
      <c r="F39" s="195"/>
      <c r="G39" s="195"/>
    </row>
    <row r="40" spans="2:7" ht="21.95" customHeight="1">
      <c r="B40" s="202" t="s">
        <v>721</v>
      </c>
      <c r="C40" s="281">
        <f>C31+C39</f>
        <v>0</v>
      </c>
      <c r="D40" s="204"/>
      <c r="E40" s="194"/>
      <c r="F40" s="194"/>
      <c r="G40" s="194"/>
    </row>
  </sheetData>
  <sheetProtection algorithmName="SHA-512" hashValue="VdnC6eJtN2ISUeH7oT4txFUdhK8LeBDtw+siNXi6b7YoFtAOpvKiJujNZ6xM3+vEA7/HD259GLEM/O8DitrYMg==" saltValue="sXuCtqoghPZEyo0fPDcavg==" spinCount="100000" sheet="1"/>
  <mergeCells count="8">
    <mergeCell ref="H9:H10"/>
    <mergeCell ref="E29:F29"/>
    <mergeCell ref="G29:G30"/>
    <mergeCell ref="B2:G4"/>
    <mergeCell ref="C6:G6"/>
    <mergeCell ref="C7:G7"/>
    <mergeCell ref="F9:G9"/>
    <mergeCell ref="C28:D28"/>
  </mergeCells>
  <hyperlinks>
    <hyperlink ref="A5" location="Índice!A1" display="INICIO"/>
  </hyperlinks>
  <pageMargins left="0.7" right="0.7" top="0.75" bottom="0.75" header="0.3" footer="0.3"/>
  <pageSetup paperSize="9" orientation="portrait" horizontalDpi="1200" verticalDpi="1200" r:id="rId1"/>
  <ignoredErrors>
    <ignoredError sqref="C40" unlockedFormula="1"/>
  </ignoredErrors>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5">
    <tabColor theme="0" tint="-0.14999847407452621"/>
  </sheetPr>
  <dimension ref="A1:AB44"/>
  <sheetViews>
    <sheetView showGridLines="0" showRowColHeaders="0" zoomScaleNormal="100" workbookViewId="0">
      <selection activeCell="B5" sqref="B5"/>
    </sheetView>
  </sheetViews>
  <sheetFormatPr baseColWidth="10" defaultColWidth="13.6640625" defaultRowHeight="12.75"/>
  <cols>
    <col min="1" max="1" width="13.33203125" style="181" customWidth="1"/>
    <col min="2" max="2" width="68.1640625" style="181" customWidth="1"/>
    <col min="3" max="3" width="22.83203125" style="181" customWidth="1"/>
    <col min="4" max="11" width="22.83203125" style="52" customWidth="1"/>
    <col min="12" max="28" width="13.6640625" style="313"/>
    <col min="29" max="16384" width="13.6640625" style="52"/>
  </cols>
  <sheetData>
    <row r="1" spans="1:28" s="16" customFormat="1" ht="21.95" customHeight="1">
      <c r="A1" s="406"/>
    </row>
    <row r="2" spans="1:28" s="16" customFormat="1" ht="21.95" customHeight="1">
      <c r="A2" s="162"/>
      <c r="B2" s="756" t="s">
        <v>3540</v>
      </c>
      <c r="C2" s="756"/>
      <c r="D2" s="756"/>
      <c r="E2" s="756"/>
      <c r="F2" s="756"/>
      <c r="G2" s="756"/>
      <c r="H2" s="54"/>
      <c r="I2" s="54"/>
      <c r="L2" s="310"/>
      <c r="M2" s="310"/>
      <c r="N2" s="310"/>
      <c r="O2" s="310"/>
      <c r="P2" s="310"/>
      <c r="Q2" s="310"/>
      <c r="R2" s="310"/>
      <c r="S2" s="310"/>
      <c r="T2" s="310"/>
      <c r="U2" s="310"/>
      <c r="V2" s="310"/>
      <c r="W2" s="310"/>
      <c r="X2" s="310"/>
      <c r="Y2" s="310"/>
      <c r="Z2" s="310"/>
      <c r="AA2" s="310"/>
      <c r="AB2" s="310"/>
    </row>
    <row r="3" spans="1:28" s="16" customFormat="1" ht="21.95" customHeight="1">
      <c r="A3" s="162"/>
      <c r="B3" s="756"/>
      <c r="C3" s="756"/>
      <c r="D3" s="756"/>
      <c r="E3" s="756"/>
      <c r="F3" s="756"/>
      <c r="G3" s="756"/>
      <c r="H3" s="54"/>
      <c r="I3" s="54"/>
      <c r="L3" s="310"/>
      <c r="M3" s="310"/>
      <c r="N3" s="310"/>
      <c r="O3" s="310"/>
      <c r="P3" s="310"/>
      <c r="Q3" s="310"/>
      <c r="R3" s="310"/>
      <c r="S3" s="310"/>
      <c r="T3" s="310"/>
      <c r="U3" s="310"/>
      <c r="V3" s="310"/>
      <c r="W3" s="310"/>
      <c r="X3" s="310"/>
      <c r="Y3" s="310"/>
      <c r="Z3" s="310"/>
      <c r="AA3" s="310"/>
      <c r="AB3" s="310"/>
    </row>
    <row r="4" spans="1:28" s="16" customFormat="1" ht="21.95" customHeight="1">
      <c r="A4" s="162"/>
      <c r="B4" s="756"/>
      <c r="C4" s="756"/>
      <c r="D4" s="756"/>
      <c r="E4" s="756"/>
      <c r="F4" s="756"/>
      <c r="G4" s="756"/>
      <c r="H4" s="54"/>
      <c r="I4" s="54"/>
      <c r="L4" s="310"/>
      <c r="M4" s="310"/>
      <c r="N4" s="310"/>
      <c r="O4" s="310"/>
      <c r="P4" s="310"/>
      <c r="Q4" s="310"/>
      <c r="R4" s="310"/>
      <c r="S4" s="310"/>
      <c r="T4" s="310"/>
      <c r="U4" s="310"/>
      <c r="V4" s="310"/>
      <c r="W4" s="310"/>
      <c r="X4" s="310"/>
      <c r="Y4" s="310"/>
      <c r="Z4" s="310"/>
      <c r="AA4" s="310"/>
      <c r="AB4" s="310"/>
    </row>
    <row r="5" spans="1:28" s="16" customFormat="1" ht="21.95" customHeight="1">
      <c r="A5" s="406" t="s">
        <v>87</v>
      </c>
    </row>
    <row r="6" spans="1:28" s="155" customFormat="1" ht="104.1" customHeight="1">
      <c r="A6" s="163"/>
      <c r="B6" s="383" t="s">
        <v>693</v>
      </c>
      <c r="C6" s="767" t="s">
        <v>3468</v>
      </c>
      <c r="D6" s="768"/>
      <c r="E6" s="768"/>
      <c r="F6" s="768"/>
      <c r="G6" s="769"/>
      <c r="L6" s="300"/>
      <c r="M6" s="300"/>
      <c r="N6" s="300"/>
      <c r="O6" s="300"/>
      <c r="P6" s="300"/>
      <c r="Q6" s="300"/>
      <c r="R6" s="300"/>
      <c r="S6" s="300"/>
      <c r="T6" s="300"/>
      <c r="U6" s="300"/>
      <c r="V6" s="300"/>
      <c r="W6" s="300"/>
      <c r="X6" s="300"/>
      <c r="Y6" s="300"/>
      <c r="Z6" s="300"/>
      <c r="AA6" s="300"/>
      <c r="AB6" s="300"/>
    </row>
    <row r="7" spans="1:28" s="155" customFormat="1" ht="104.1" customHeight="1">
      <c r="A7" s="163"/>
      <c r="B7" s="25" t="s">
        <v>653</v>
      </c>
      <c r="C7" s="767" t="s">
        <v>3468</v>
      </c>
      <c r="D7" s="768"/>
      <c r="E7" s="768"/>
      <c r="F7" s="768"/>
      <c r="G7" s="769"/>
      <c r="H7" s="189"/>
      <c r="I7" s="189"/>
      <c r="J7" s="189"/>
      <c r="L7" s="300"/>
      <c r="M7" s="300"/>
      <c r="N7" s="300"/>
      <c r="O7" s="300"/>
      <c r="P7" s="300"/>
      <c r="Q7" s="300"/>
      <c r="R7" s="300"/>
      <c r="S7" s="300"/>
      <c r="T7" s="300"/>
      <c r="U7" s="300"/>
      <c r="V7" s="300"/>
      <c r="W7" s="300"/>
      <c r="X7" s="300"/>
      <c r="Y7" s="300"/>
      <c r="Z7" s="300"/>
      <c r="AA7" s="300"/>
      <c r="AB7" s="300"/>
    </row>
    <row r="8" spans="1:28" s="155" customFormat="1" ht="104.1" customHeight="1">
      <c r="A8" s="163"/>
      <c r="B8" s="25" t="s">
        <v>654</v>
      </c>
      <c r="C8" s="767" t="s">
        <v>3468</v>
      </c>
      <c r="D8" s="768"/>
      <c r="E8" s="768"/>
      <c r="F8" s="768"/>
      <c r="G8" s="769"/>
      <c r="H8" s="189"/>
      <c r="I8" s="189"/>
      <c r="J8" s="189"/>
      <c r="L8" s="300"/>
      <c r="M8" s="300"/>
      <c r="N8" s="300"/>
      <c r="O8" s="300"/>
      <c r="P8" s="300"/>
      <c r="Q8" s="300"/>
      <c r="R8" s="300"/>
      <c r="S8" s="300"/>
      <c r="T8" s="300"/>
      <c r="U8" s="300"/>
      <c r="V8" s="300"/>
      <c r="W8" s="300"/>
      <c r="X8" s="300"/>
      <c r="Y8" s="300"/>
      <c r="Z8" s="300"/>
      <c r="AA8" s="300"/>
      <c r="AB8" s="300"/>
    </row>
    <row r="9" spans="1:28" s="155" customFormat="1" ht="104.1" customHeight="1">
      <c r="A9" s="163"/>
      <c r="B9" s="25" t="s">
        <v>722</v>
      </c>
      <c r="C9" s="767" t="s">
        <v>3468</v>
      </c>
      <c r="D9" s="768"/>
      <c r="E9" s="768"/>
      <c r="F9" s="768"/>
      <c r="G9" s="769"/>
      <c r="H9" s="189"/>
      <c r="I9" s="189"/>
      <c r="J9" s="189"/>
      <c r="L9" s="300"/>
      <c r="M9" s="300"/>
      <c r="N9" s="300"/>
      <c r="O9" s="300"/>
      <c r="P9" s="300"/>
      <c r="Q9" s="300"/>
      <c r="R9" s="300"/>
      <c r="S9" s="300"/>
      <c r="T9" s="300"/>
      <c r="U9" s="300"/>
      <c r="V9" s="300"/>
      <c r="W9" s="300"/>
      <c r="X9" s="300"/>
      <c r="Y9" s="300"/>
      <c r="Z9" s="300"/>
      <c r="AA9" s="300"/>
      <c r="AB9" s="300"/>
    </row>
    <row r="10" spans="1:28" s="155" customFormat="1" ht="104.1" customHeight="1">
      <c r="A10" s="163"/>
      <c r="B10" s="25" t="s">
        <v>723</v>
      </c>
      <c r="C10" s="767" t="s">
        <v>3468</v>
      </c>
      <c r="D10" s="768"/>
      <c r="E10" s="768"/>
      <c r="F10" s="768"/>
      <c r="G10" s="769"/>
      <c r="H10" s="189"/>
      <c r="I10" s="189"/>
      <c r="J10" s="189"/>
      <c r="L10" s="300"/>
      <c r="M10" s="300"/>
      <c r="N10" s="300"/>
      <c r="O10" s="300"/>
      <c r="P10" s="300"/>
      <c r="Q10" s="300"/>
      <c r="R10" s="300"/>
      <c r="S10" s="300"/>
      <c r="T10" s="300"/>
      <c r="U10" s="300"/>
      <c r="V10" s="300"/>
      <c r="W10" s="300"/>
      <c r="X10" s="300"/>
      <c r="Y10" s="300"/>
      <c r="Z10" s="300"/>
      <c r="AA10" s="300"/>
      <c r="AB10" s="300"/>
    </row>
    <row r="11" spans="1:28" s="155" customFormat="1" ht="44.1" customHeight="1">
      <c r="B11" s="185" t="s">
        <v>724</v>
      </c>
      <c r="C11" s="49">
        <v>0</v>
      </c>
      <c r="D11" s="301"/>
      <c r="E11" s="301"/>
      <c r="F11" s="301"/>
      <c r="G11" s="301"/>
      <c r="H11" s="301"/>
      <c r="I11" s="301"/>
      <c r="J11" s="301"/>
      <c r="K11" s="301"/>
      <c r="L11" s="301"/>
      <c r="M11" s="301"/>
      <c r="N11" s="301"/>
      <c r="O11" s="301"/>
      <c r="P11" s="301"/>
      <c r="Q11" s="301"/>
      <c r="R11" s="302"/>
      <c r="S11" s="300"/>
      <c r="T11" s="300"/>
      <c r="U11" s="300"/>
      <c r="V11" s="300"/>
      <c r="W11" s="300"/>
      <c r="X11" s="300"/>
      <c r="Y11" s="300"/>
      <c r="Z11" s="300"/>
      <c r="AA11" s="300"/>
      <c r="AB11" s="300"/>
    </row>
    <row r="12" spans="1:28" s="155" customFormat="1" ht="104.1" customHeight="1">
      <c r="A12" s="163"/>
      <c r="B12" s="25" t="s">
        <v>1488</v>
      </c>
      <c r="C12" s="767" t="s">
        <v>3468</v>
      </c>
      <c r="D12" s="768"/>
      <c r="E12" s="768"/>
      <c r="F12" s="768"/>
      <c r="G12" s="769"/>
      <c r="H12" s="189"/>
      <c r="I12" s="189"/>
      <c r="J12" s="189"/>
      <c r="L12" s="300"/>
      <c r="M12" s="300"/>
      <c r="N12" s="300"/>
      <c r="O12" s="300"/>
      <c r="P12" s="300"/>
      <c r="Q12" s="300"/>
      <c r="R12" s="300"/>
      <c r="S12" s="300"/>
      <c r="T12" s="300"/>
      <c r="U12" s="300"/>
      <c r="V12" s="300"/>
      <c r="W12" s="300"/>
      <c r="X12" s="300"/>
      <c r="Y12" s="300"/>
      <c r="Z12" s="300"/>
      <c r="AA12" s="300"/>
      <c r="AB12" s="300"/>
    </row>
    <row r="13" spans="1:28" s="181" customFormat="1" ht="14.25" customHeight="1">
      <c r="L13" s="311"/>
      <c r="M13" s="311"/>
      <c r="N13" s="311"/>
      <c r="O13" s="311"/>
      <c r="P13" s="311"/>
      <c r="Q13" s="311"/>
      <c r="R13" s="311"/>
      <c r="S13" s="311"/>
      <c r="T13" s="311"/>
      <c r="U13" s="311"/>
      <c r="V13" s="311"/>
      <c r="W13" s="311"/>
      <c r="X13" s="311"/>
      <c r="Y13" s="311"/>
      <c r="Z13" s="311"/>
      <c r="AA13" s="311"/>
      <c r="AB13" s="311"/>
    </row>
    <row r="14" spans="1:28" s="181" customFormat="1" ht="99" customHeight="1">
      <c r="B14" s="383" t="s">
        <v>725</v>
      </c>
      <c r="C14" s="383" t="s">
        <v>1486</v>
      </c>
      <c r="D14" s="383" t="s">
        <v>1487</v>
      </c>
      <c r="E14" s="383" t="s">
        <v>792</v>
      </c>
      <c r="F14" s="383" t="s">
        <v>793</v>
      </c>
      <c r="G14" s="383" t="s">
        <v>483</v>
      </c>
      <c r="H14" s="383" t="s">
        <v>794</v>
      </c>
      <c r="I14" s="311"/>
      <c r="J14" s="311"/>
      <c r="K14" s="311"/>
      <c r="L14" s="311"/>
      <c r="M14" s="311"/>
      <c r="N14" s="311"/>
      <c r="O14" s="311"/>
      <c r="P14" s="311"/>
      <c r="Q14" s="311"/>
      <c r="R14" s="311"/>
      <c r="S14" s="311"/>
      <c r="T14" s="311"/>
      <c r="U14" s="311"/>
      <c r="V14" s="311"/>
      <c r="W14" s="311"/>
      <c r="X14" s="311"/>
      <c r="Y14" s="311"/>
    </row>
    <row r="15" spans="1:28" s="155" customFormat="1" ht="110.1" customHeight="1">
      <c r="B15" s="25" t="s">
        <v>726</v>
      </c>
      <c r="C15" s="187" t="s">
        <v>3468</v>
      </c>
      <c r="D15" s="187" t="s">
        <v>3468</v>
      </c>
      <c r="E15" s="187" t="s">
        <v>3468</v>
      </c>
      <c r="F15" s="187" t="s">
        <v>3468</v>
      </c>
      <c r="G15" s="187" t="s">
        <v>3468</v>
      </c>
      <c r="H15" s="187" t="s">
        <v>3468</v>
      </c>
      <c r="I15" s="312"/>
      <c r="J15" s="312"/>
      <c r="K15" s="312"/>
      <c r="L15" s="312"/>
      <c r="M15" s="312"/>
      <c r="N15" s="312"/>
      <c r="O15" s="312"/>
      <c r="P15" s="300"/>
      <c r="Q15" s="300"/>
      <c r="R15" s="300"/>
      <c r="S15" s="300"/>
      <c r="T15" s="300"/>
      <c r="U15" s="300"/>
      <c r="V15" s="300"/>
      <c r="W15" s="300"/>
      <c r="X15" s="300"/>
      <c r="Y15" s="300"/>
    </row>
    <row r="16" spans="1:28" s="155" customFormat="1" ht="110.1" customHeight="1">
      <c r="B16" s="25" t="s">
        <v>727</v>
      </c>
      <c r="C16" s="187" t="s">
        <v>3468</v>
      </c>
      <c r="D16" s="187" t="s">
        <v>3468</v>
      </c>
      <c r="E16" s="187" t="s">
        <v>3468</v>
      </c>
      <c r="F16" s="187" t="s">
        <v>3468</v>
      </c>
      <c r="G16" s="187" t="s">
        <v>3468</v>
      </c>
      <c r="H16" s="187" t="s">
        <v>3468</v>
      </c>
      <c r="I16" s="312"/>
      <c r="J16" s="312"/>
      <c r="K16" s="312"/>
      <c r="L16" s="312"/>
      <c r="M16" s="312"/>
      <c r="N16" s="312"/>
      <c r="O16" s="312"/>
      <c r="P16" s="300"/>
      <c r="Q16" s="300"/>
      <c r="R16" s="300"/>
      <c r="S16" s="300"/>
      <c r="T16" s="300"/>
      <c r="U16" s="300"/>
      <c r="V16" s="300"/>
      <c r="W16" s="300"/>
      <c r="X16" s="300"/>
      <c r="Y16" s="300"/>
    </row>
    <row r="17" spans="2:25" s="181" customFormat="1" ht="33" customHeight="1">
      <c r="B17" s="207" t="s">
        <v>790</v>
      </c>
      <c r="C17" s="205"/>
      <c r="D17" s="205"/>
      <c r="E17" s="205"/>
      <c r="F17" s="205"/>
      <c r="G17" s="205"/>
      <c r="H17" s="208"/>
      <c r="I17" s="311"/>
      <c r="J17" s="311"/>
      <c r="K17" s="311"/>
      <c r="L17" s="311"/>
      <c r="M17" s="311"/>
      <c r="N17" s="311"/>
      <c r="O17" s="311"/>
      <c r="P17" s="311"/>
      <c r="Q17" s="311"/>
      <c r="R17" s="311"/>
      <c r="S17" s="311"/>
      <c r="T17" s="311"/>
      <c r="U17" s="311"/>
      <c r="V17" s="311"/>
      <c r="W17" s="311"/>
      <c r="X17" s="311"/>
      <c r="Y17" s="311"/>
    </row>
    <row r="18" spans="2:25" s="181" customFormat="1" ht="33" customHeight="1">
      <c r="B18" s="185" t="s">
        <v>728</v>
      </c>
      <c r="C18" s="49">
        <v>0</v>
      </c>
      <c r="D18" s="49">
        <v>0</v>
      </c>
      <c r="E18" s="49">
        <v>0</v>
      </c>
      <c r="F18" s="49">
        <v>0</v>
      </c>
      <c r="G18" s="49">
        <v>0</v>
      </c>
      <c r="H18" s="615">
        <f>SUM(C18:G18)</f>
        <v>0</v>
      </c>
      <c r="I18" s="311"/>
      <c r="J18" s="311"/>
      <c r="K18" s="311"/>
      <c r="L18" s="311"/>
      <c r="M18" s="311"/>
      <c r="N18" s="311"/>
      <c r="O18" s="311"/>
      <c r="P18" s="311"/>
      <c r="Q18" s="311"/>
      <c r="R18" s="311"/>
      <c r="S18" s="311"/>
      <c r="T18" s="311"/>
      <c r="U18" s="311"/>
      <c r="V18" s="311"/>
      <c r="W18" s="311"/>
      <c r="X18" s="311"/>
      <c r="Y18" s="311"/>
    </row>
    <row r="19" spans="2:25" s="181" customFormat="1" ht="33" customHeight="1">
      <c r="B19" s="185" t="s">
        <v>729</v>
      </c>
      <c r="C19" s="49">
        <v>0</v>
      </c>
      <c r="D19" s="49">
        <v>0</v>
      </c>
      <c r="E19" s="49">
        <v>0</v>
      </c>
      <c r="F19" s="49">
        <v>0</v>
      </c>
      <c r="G19" s="49">
        <v>0</v>
      </c>
      <c r="H19" s="615">
        <f t="shared" ref="H19:H43" si="0">SUM(C19:G19)</f>
        <v>0</v>
      </c>
      <c r="I19" s="311"/>
      <c r="J19" s="311"/>
      <c r="K19" s="311"/>
      <c r="L19" s="311"/>
      <c r="M19" s="311"/>
      <c r="N19" s="311"/>
      <c r="O19" s="311"/>
      <c r="P19" s="311"/>
      <c r="Q19" s="311"/>
      <c r="R19" s="311"/>
      <c r="S19" s="311"/>
      <c r="T19" s="311"/>
      <c r="U19" s="311"/>
      <c r="V19" s="311"/>
      <c r="W19" s="311"/>
      <c r="X19" s="311"/>
      <c r="Y19" s="311"/>
    </row>
    <row r="20" spans="2:25" s="181" customFormat="1" ht="33" customHeight="1">
      <c r="B20" s="185" t="s">
        <v>730</v>
      </c>
      <c r="C20" s="49">
        <v>0</v>
      </c>
      <c r="D20" s="49">
        <v>0</v>
      </c>
      <c r="E20" s="49">
        <v>0</v>
      </c>
      <c r="F20" s="49">
        <v>0</v>
      </c>
      <c r="G20" s="49">
        <v>0</v>
      </c>
      <c r="H20" s="615">
        <f t="shared" si="0"/>
        <v>0</v>
      </c>
      <c r="I20" s="311"/>
      <c r="J20" s="311"/>
      <c r="K20" s="311"/>
      <c r="L20" s="311"/>
      <c r="M20" s="311"/>
      <c r="N20" s="311"/>
      <c r="O20" s="311"/>
      <c r="P20" s="311"/>
      <c r="Q20" s="311"/>
      <c r="R20" s="311"/>
      <c r="S20" s="311"/>
      <c r="T20" s="311"/>
      <c r="U20" s="311"/>
      <c r="V20" s="311"/>
      <c r="W20" s="311"/>
      <c r="X20" s="311"/>
      <c r="Y20" s="311"/>
    </row>
    <row r="21" spans="2:25" s="181" customFormat="1" ht="33" customHeight="1">
      <c r="B21" s="185" t="s">
        <v>731</v>
      </c>
      <c r="C21" s="49">
        <v>0</v>
      </c>
      <c r="D21" s="49">
        <v>0</v>
      </c>
      <c r="E21" s="49">
        <v>0</v>
      </c>
      <c r="F21" s="49">
        <v>0</v>
      </c>
      <c r="G21" s="49">
        <v>0</v>
      </c>
      <c r="H21" s="615">
        <f t="shared" si="0"/>
        <v>0</v>
      </c>
      <c r="I21" s="311"/>
      <c r="J21" s="311"/>
      <c r="K21" s="311"/>
      <c r="L21" s="311"/>
      <c r="M21" s="311"/>
      <c r="N21" s="311"/>
      <c r="O21" s="311"/>
      <c r="P21" s="311"/>
      <c r="Q21" s="311"/>
      <c r="R21" s="311"/>
      <c r="S21" s="311"/>
      <c r="T21" s="311"/>
      <c r="U21" s="311"/>
      <c r="V21" s="311"/>
      <c r="W21" s="311"/>
      <c r="X21" s="311"/>
      <c r="Y21" s="311"/>
    </row>
    <row r="22" spans="2:25" s="181" customFormat="1" ht="33" customHeight="1">
      <c r="B22" s="185" t="s">
        <v>732</v>
      </c>
      <c r="C22" s="49">
        <v>0</v>
      </c>
      <c r="D22" s="49">
        <v>0</v>
      </c>
      <c r="E22" s="49">
        <v>0</v>
      </c>
      <c r="F22" s="49">
        <v>0</v>
      </c>
      <c r="G22" s="49">
        <v>0</v>
      </c>
      <c r="H22" s="615">
        <f t="shared" si="0"/>
        <v>0</v>
      </c>
      <c r="I22" s="311"/>
      <c r="J22" s="311"/>
      <c r="K22" s="311"/>
      <c r="L22" s="311"/>
      <c r="M22" s="311"/>
      <c r="N22" s="311"/>
      <c r="O22" s="311"/>
      <c r="P22" s="311"/>
      <c r="Q22" s="311"/>
      <c r="R22" s="311"/>
      <c r="S22" s="311"/>
      <c r="T22" s="311"/>
      <c r="U22" s="311"/>
      <c r="V22" s="311"/>
      <c r="W22" s="311"/>
      <c r="X22" s="311"/>
      <c r="Y22" s="311"/>
    </row>
    <row r="23" spans="2:25" s="181" customFormat="1" ht="33" customHeight="1">
      <c r="B23" s="185" t="s">
        <v>733</v>
      </c>
      <c r="C23" s="49">
        <v>0</v>
      </c>
      <c r="D23" s="49">
        <v>0</v>
      </c>
      <c r="E23" s="49">
        <v>0</v>
      </c>
      <c r="F23" s="49">
        <v>0</v>
      </c>
      <c r="G23" s="49">
        <v>0</v>
      </c>
      <c r="H23" s="615">
        <f t="shared" si="0"/>
        <v>0</v>
      </c>
      <c r="I23" s="311"/>
      <c r="J23" s="311"/>
      <c r="K23" s="311"/>
      <c r="L23" s="311"/>
      <c r="M23" s="311"/>
      <c r="N23" s="311"/>
      <c r="O23" s="311"/>
      <c r="P23" s="311"/>
      <c r="Q23" s="311"/>
      <c r="R23" s="311"/>
      <c r="S23" s="311"/>
      <c r="T23" s="311"/>
      <c r="U23" s="311"/>
      <c r="V23" s="311"/>
      <c r="W23" s="311"/>
      <c r="X23" s="311"/>
      <c r="Y23" s="311"/>
    </row>
    <row r="24" spans="2:25" s="181" customFormat="1" ht="33" customHeight="1">
      <c r="B24" s="185" t="s">
        <v>734</v>
      </c>
      <c r="C24" s="49">
        <v>0</v>
      </c>
      <c r="D24" s="49">
        <v>0</v>
      </c>
      <c r="E24" s="49">
        <v>0</v>
      </c>
      <c r="F24" s="49">
        <v>0</v>
      </c>
      <c r="G24" s="49">
        <v>0</v>
      </c>
      <c r="H24" s="615">
        <f t="shared" si="0"/>
        <v>0</v>
      </c>
      <c r="I24" s="311"/>
      <c r="J24" s="311"/>
      <c r="K24" s="311"/>
      <c r="L24" s="311"/>
      <c r="M24" s="311"/>
      <c r="N24" s="311"/>
      <c r="O24" s="311"/>
      <c r="P24" s="311"/>
      <c r="Q24" s="311"/>
      <c r="R24" s="311"/>
      <c r="S24" s="311"/>
      <c r="T24" s="311"/>
      <c r="U24" s="311"/>
      <c r="V24" s="311"/>
      <c r="W24" s="311"/>
      <c r="X24" s="311"/>
      <c r="Y24" s="311"/>
    </row>
    <row r="25" spans="2:25" s="181" customFormat="1" ht="33" customHeight="1">
      <c r="B25" s="185" t="s">
        <v>735</v>
      </c>
      <c r="C25" s="49">
        <v>0</v>
      </c>
      <c r="D25" s="49">
        <v>0</v>
      </c>
      <c r="E25" s="49">
        <v>0</v>
      </c>
      <c r="F25" s="49">
        <v>0</v>
      </c>
      <c r="G25" s="49">
        <v>0</v>
      </c>
      <c r="H25" s="615">
        <f t="shared" si="0"/>
        <v>0</v>
      </c>
      <c r="I25" s="311"/>
      <c r="J25" s="311"/>
      <c r="K25" s="311"/>
      <c r="L25" s="311"/>
      <c r="M25" s="311"/>
      <c r="N25" s="311"/>
      <c r="O25" s="311"/>
      <c r="P25" s="311"/>
      <c r="Q25" s="311"/>
      <c r="R25" s="311"/>
      <c r="S25" s="311"/>
      <c r="T25" s="311"/>
      <c r="U25" s="311"/>
      <c r="V25" s="311"/>
      <c r="W25" s="311"/>
      <c r="X25" s="311"/>
      <c r="Y25" s="311"/>
    </row>
    <row r="26" spans="2:25" s="181" customFormat="1" ht="33" customHeight="1">
      <c r="B26" s="185" t="s">
        <v>736</v>
      </c>
      <c r="C26" s="49">
        <v>0</v>
      </c>
      <c r="D26" s="49">
        <v>0</v>
      </c>
      <c r="E26" s="49">
        <v>0</v>
      </c>
      <c r="F26" s="49">
        <v>0</v>
      </c>
      <c r="G26" s="49">
        <v>0</v>
      </c>
      <c r="H26" s="615">
        <f t="shared" si="0"/>
        <v>0</v>
      </c>
      <c r="I26" s="311"/>
      <c r="J26" s="311"/>
      <c r="K26" s="311"/>
      <c r="L26" s="311"/>
      <c r="M26" s="311"/>
      <c r="N26" s="311"/>
      <c r="O26" s="311"/>
      <c r="P26" s="311"/>
      <c r="Q26" s="311"/>
      <c r="R26" s="311"/>
      <c r="S26" s="311"/>
      <c r="T26" s="311"/>
      <c r="U26" s="311"/>
      <c r="V26" s="311"/>
      <c r="W26" s="311"/>
      <c r="X26" s="311"/>
      <c r="Y26" s="311"/>
    </row>
    <row r="27" spans="2:25" s="181" customFormat="1" ht="33" customHeight="1">
      <c r="B27" s="185" t="s">
        <v>737</v>
      </c>
      <c r="C27" s="49">
        <v>0</v>
      </c>
      <c r="D27" s="49">
        <v>0</v>
      </c>
      <c r="E27" s="49">
        <v>0</v>
      </c>
      <c r="F27" s="49">
        <v>0</v>
      </c>
      <c r="G27" s="49">
        <v>0</v>
      </c>
      <c r="H27" s="615">
        <f t="shared" si="0"/>
        <v>0</v>
      </c>
      <c r="I27" s="311"/>
      <c r="J27" s="311"/>
      <c r="K27" s="311"/>
      <c r="L27" s="311"/>
      <c r="M27" s="311"/>
      <c r="N27" s="311"/>
      <c r="O27" s="311"/>
      <c r="P27" s="311"/>
      <c r="Q27" s="311"/>
      <c r="R27" s="311"/>
      <c r="S27" s="311"/>
      <c r="T27" s="311"/>
      <c r="U27" s="311"/>
      <c r="V27" s="311"/>
      <c r="W27" s="311"/>
      <c r="X27" s="311"/>
      <c r="Y27" s="311"/>
    </row>
    <row r="28" spans="2:25" s="181" customFormat="1" ht="33" customHeight="1">
      <c r="B28" s="185" t="s">
        <v>738</v>
      </c>
      <c r="C28" s="49">
        <v>0</v>
      </c>
      <c r="D28" s="49">
        <v>0</v>
      </c>
      <c r="E28" s="49">
        <v>0</v>
      </c>
      <c r="F28" s="49">
        <v>0</v>
      </c>
      <c r="G28" s="49">
        <v>0</v>
      </c>
      <c r="H28" s="615">
        <f t="shared" si="0"/>
        <v>0</v>
      </c>
      <c r="I28" s="311"/>
      <c r="J28" s="311"/>
      <c r="K28" s="311"/>
      <c r="L28" s="311"/>
      <c r="M28" s="311"/>
      <c r="N28" s="311"/>
      <c r="O28" s="311"/>
      <c r="P28" s="311"/>
      <c r="Q28" s="311"/>
      <c r="R28" s="311"/>
      <c r="S28" s="311"/>
      <c r="T28" s="311"/>
      <c r="U28" s="311"/>
      <c r="V28" s="311"/>
      <c r="W28" s="311"/>
      <c r="X28" s="311"/>
      <c r="Y28" s="311"/>
    </row>
    <row r="29" spans="2:25" s="181" customFormat="1" ht="33" customHeight="1">
      <c r="B29" s="185" t="s">
        <v>739</v>
      </c>
      <c r="C29" s="49">
        <v>0</v>
      </c>
      <c r="D29" s="49">
        <v>0</v>
      </c>
      <c r="E29" s="49">
        <v>0</v>
      </c>
      <c r="F29" s="49">
        <v>0</v>
      </c>
      <c r="G29" s="49">
        <v>0</v>
      </c>
      <c r="H29" s="615">
        <f t="shared" si="0"/>
        <v>0</v>
      </c>
      <c r="I29" s="311"/>
      <c r="J29" s="311"/>
      <c r="K29" s="311"/>
      <c r="L29" s="311"/>
      <c r="M29" s="311"/>
      <c r="N29" s="311"/>
      <c r="O29" s="311"/>
      <c r="P29" s="311"/>
      <c r="Q29" s="311"/>
      <c r="R29" s="311"/>
      <c r="S29" s="311"/>
      <c r="T29" s="311"/>
      <c r="U29" s="311"/>
      <c r="V29" s="311"/>
      <c r="W29" s="311"/>
      <c r="X29" s="311"/>
      <c r="Y29" s="311"/>
    </row>
    <row r="30" spans="2:25" s="181" customFormat="1" ht="33" customHeight="1">
      <c r="B30" s="185" t="s">
        <v>740</v>
      </c>
      <c r="C30" s="49">
        <v>0</v>
      </c>
      <c r="D30" s="49">
        <v>0</v>
      </c>
      <c r="E30" s="49">
        <v>0</v>
      </c>
      <c r="F30" s="49">
        <v>0</v>
      </c>
      <c r="G30" s="49">
        <v>0</v>
      </c>
      <c r="H30" s="615">
        <f t="shared" si="0"/>
        <v>0</v>
      </c>
      <c r="I30" s="311"/>
      <c r="J30" s="311"/>
      <c r="K30" s="311"/>
      <c r="L30" s="311"/>
      <c r="M30" s="311"/>
      <c r="N30" s="311"/>
      <c r="O30" s="311"/>
      <c r="P30" s="311"/>
      <c r="Q30" s="311"/>
      <c r="R30" s="311"/>
      <c r="S30" s="311"/>
      <c r="T30" s="311"/>
      <c r="U30" s="311"/>
      <c r="V30" s="311"/>
      <c r="W30" s="311"/>
      <c r="X30" s="311"/>
      <c r="Y30" s="311"/>
    </row>
    <row r="31" spans="2:25" s="181" customFormat="1" ht="33" customHeight="1">
      <c r="B31" s="185" t="s">
        <v>741</v>
      </c>
      <c r="C31" s="49">
        <v>0</v>
      </c>
      <c r="D31" s="49">
        <v>0</v>
      </c>
      <c r="E31" s="49">
        <v>0</v>
      </c>
      <c r="F31" s="49">
        <v>0</v>
      </c>
      <c r="G31" s="49">
        <v>0</v>
      </c>
      <c r="H31" s="615">
        <f t="shared" si="0"/>
        <v>0</v>
      </c>
      <c r="I31" s="311"/>
      <c r="J31" s="311"/>
      <c r="K31" s="311"/>
      <c r="L31" s="311"/>
      <c r="M31" s="311"/>
      <c r="N31" s="311"/>
      <c r="O31" s="311"/>
      <c r="P31" s="311"/>
      <c r="Q31" s="311"/>
      <c r="R31" s="311"/>
      <c r="S31" s="311"/>
      <c r="T31" s="311"/>
      <c r="U31" s="311"/>
      <c r="V31" s="311"/>
      <c r="W31" s="311"/>
      <c r="X31" s="311"/>
      <c r="Y31" s="311"/>
    </row>
    <row r="32" spans="2:25" s="181" customFormat="1" ht="33" customHeight="1">
      <c r="B32" s="185" t="s">
        <v>742</v>
      </c>
      <c r="C32" s="49">
        <v>0</v>
      </c>
      <c r="D32" s="49">
        <v>0</v>
      </c>
      <c r="E32" s="49">
        <v>0</v>
      </c>
      <c r="F32" s="49">
        <v>0</v>
      </c>
      <c r="G32" s="49">
        <v>0</v>
      </c>
      <c r="H32" s="615">
        <f t="shared" si="0"/>
        <v>0</v>
      </c>
      <c r="I32" s="311"/>
      <c r="J32" s="311"/>
      <c r="K32" s="311"/>
      <c r="L32" s="311"/>
      <c r="M32" s="311"/>
      <c r="N32" s="311"/>
      <c r="O32" s="311"/>
      <c r="P32" s="311"/>
      <c r="Q32" s="311"/>
      <c r="R32" s="311"/>
      <c r="S32" s="311"/>
      <c r="T32" s="311"/>
      <c r="U32" s="311"/>
      <c r="V32" s="311"/>
      <c r="W32" s="311"/>
      <c r="X32" s="311"/>
      <c r="Y32" s="311"/>
    </row>
    <row r="33" spans="2:28" s="181" customFormat="1" ht="33" customHeight="1">
      <c r="B33" s="185" t="s">
        <v>743</v>
      </c>
      <c r="C33" s="49">
        <v>0</v>
      </c>
      <c r="D33" s="49">
        <v>0</v>
      </c>
      <c r="E33" s="49">
        <v>0</v>
      </c>
      <c r="F33" s="49">
        <v>0</v>
      </c>
      <c r="G33" s="49">
        <v>0</v>
      </c>
      <c r="H33" s="615">
        <f t="shared" si="0"/>
        <v>0</v>
      </c>
      <c r="I33" s="311"/>
      <c r="J33" s="311"/>
      <c r="K33" s="311"/>
      <c r="L33" s="311"/>
      <c r="M33" s="311"/>
      <c r="N33" s="311"/>
      <c r="O33" s="311"/>
      <c r="P33" s="311"/>
      <c r="Q33" s="311"/>
      <c r="R33" s="311"/>
      <c r="S33" s="311"/>
      <c r="T33" s="311"/>
      <c r="U33" s="311"/>
      <c r="V33" s="311"/>
      <c r="W33" s="311"/>
      <c r="X33" s="311"/>
      <c r="Y33" s="311"/>
    </row>
    <row r="34" spans="2:28" s="181" customFormat="1" ht="33" customHeight="1">
      <c r="B34" s="185" t="s">
        <v>744</v>
      </c>
      <c r="C34" s="49">
        <v>0</v>
      </c>
      <c r="D34" s="49">
        <v>0</v>
      </c>
      <c r="E34" s="49">
        <v>0</v>
      </c>
      <c r="F34" s="49">
        <v>0</v>
      </c>
      <c r="G34" s="49">
        <v>0</v>
      </c>
      <c r="H34" s="615">
        <f t="shared" si="0"/>
        <v>0</v>
      </c>
      <c r="I34" s="311"/>
      <c r="J34" s="311"/>
      <c r="K34" s="311"/>
      <c r="L34" s="311"/>
      <c r="M34" s="311"/>
      <c r="N34" s="311"/>
      <c r="O34" s="311"/>
      <c r="P34" s="311"/>
      <c r="Q34" s="311"/>
      <c r="R34" s="311"/>
      <c r="S34" s="311"/>
      <c r="T34" s="311"/>
      <c r="U34" s="311"/>
      <c r="V34" s="311"/>
      <c r="W34" s="311"/>
      <c r="X34" s="311"/>
      <c r="Y34" s="311"/>
    </row>
    <row r="35" spans="2:28" s="181" customFormat="1" ht="33" customHeight="1">
      <c r="B35" s="185" t="s">
        <v>745</v>
      </c>
      <c r="C35" s="49">
        <v>0</v>
      </c>
      <c r="D35" s="49">
        <v>0</v>
      </c>
      <c r="E35" s="49">
        <v>0</v>
      </c>
      <c r="F35" s="49">
        <v>0</v>
      </c>
      <c r="G35" s="49">
        <v>0</v>
      </c>
      <c r="H35" s="615">
        <f t="shared" si="0"/>
        <v>0</v>
      </c>
      <c r="I35" s="311"/>
      <c r="J35" s="311"/>
      <c r="K35" s="311"/>
      <c r="L35" s="311"/>
      <c r="M35" s="311"/>
      <c r="N35" s="311"/>
      <c r="O35" s="311"/>
      <c r="P35" s="311"/>
      <c r="Q35" s="311"/>
      <c r="R35" s="311"/>
      <c r="S35" s="311"/>
      <c r="T35" s="311"/>
      <c r="U35" s="311"/>
      <c r="V35" s="311"/>
      <c r="W35" s="311"/>
      <c r="X35" s="311"/>
      <c r="Y35" s="311"/>
    </row>
    <row r="36" spans="2:28" s="181" customFormat="1" ht="33" customHeight="1">
      <c r="B36" s="185" t="s">
        <v>746</v>
      </c>
      <c r="C36" s="49">
        <v>0</v>
      </c>
      <c r="D36" s="49">
        <v>0</v>
      </c>
      <c r="E36" s="49">
        <v>0</v>
      </c>
      <c r="F36" s="49">
        <v>0</v>
      </c>
      <c r="G36" s="49">
        <v>0</v>
      </c>
      <c r="H36" s="615">
        <f t="shared" si="0"/>
        <v>0</v>
      </c>
      <c r="I36" s="311"/>
      <c r="J36" s="311"/>
      <c r="K36" s="311"/>
      <c r="L36" s="311"/>
      <c r="M36" s="311"/>
      <c r="N36" s="311"/>
      <c r="O36" s="311"/>
      <c r="P36" s="311"/>
      <c r="Q36" s="311"/>
      <c r="R36" s="311"/>
      <c r="S36" s="311"/>
      <c r="T36" s="311"/>
      <c r="U36" s="311"/>
      <c r="V36" s="311"/>
      <c r="W36" s="311"/>
      <c r="X36" s="311"/>
      <c r="Y36" s="311"/>
    </row>
    <row r="37" spans="2:28" s="181" customFormat="1" ht="33" customHeight="1">
      <c r="B37" s="207" t="s">
        <v>791</v>
      </c>
      <c r="C37" s="205"/>
      <c r="D37" s="205"/>
      <c r="E37" s="205"/>
      <c r="F37" s="205"/>
      <c r="G37" s="205"/>
      <c r="H37" s="651"/>
      <c r="I37" s="311"/>
      <c r="J37" s="311"/>
      <c r="K37" s="311"/>
      <c r="L37" s="311"/>
      <c r="M37" s="311"/>
      <c r="N37" s="311"/>
      <c r="O37" s="311"/>
      <c r="P37" s="311"/>
      <c r="Q37" s="311"/>
      <c r="R37" s="311"/>
      <c r="S37" s="311"/>
      <c r="T37" s="311"/>
      <c r="U37" s="311"/>
      <c r="V37" s="311"/>
      <c r="W37" s="311"/>
      <c r="X37" s="311"/>
      <c r="Y37" s="311"/>
    </row>
    <row r="38" spans="2:28" s="181" customFormat="1" ht="33" customHeight="1">
      <c r="B38" s="185" t="s">
        <v>747</v>
      </c>
      <c r="C38" s="49">
        <v>0</v>
      </c>
      <c r="D38" s="49">
        <v>0</v>
      </c>
      <c r="E38" s="49">
        <v>0</v>
      </c>
      <c r="F38" s="49">
        <v>0</v>
      </c>
      <c r="G38" s="49">
        <v>0</v>
      </c>
      <c r="H38" s="615">
        <f t="shared" si="0"/>
        <v>0</v>
      </c>
      <c r="I38" s="311"/>
      <c r="J38" s="311"/>
      <c r="K38" s="311"/>
      <c r="L38" s="311"/>
      <c r="M38" s="311"/>
      <c r="N38" s="311"/>
      <c r="O38" s="311"/>
      <c r="P38" s="311"/>
      <c r="Q38" s="311"/>
      <c r="R38" s="311"/>
      <c r="S38" s="311"/>
      <c r="T38" s="311"/>
      <c r="U38" s="311"/>
      <c r="V38" s="311"/>
      <c r="W38" s="311"/>
      <c r="X38" s="311"/>
      <c r="Y38" s="311"/>
    </row>
    <row r="39" spans="2:28" s="181" customFormat="1" ht="33" customHeight="1">
      <c r="B39" s="185" t="s">
        <v>748</v>
      </c>
      <c r="C39" s="49">
        <v>0</v>
      </c>
      <c r="D39" s="49">
        <v>0</v>
      </c>
      <c r="E39" s="49">
        <v>0</v>
      </c>
      <c r="F39" s="49">
        <v>0</v>
      </c>
      <c r="G39" s="49">
        <v>0</v>
      </c>
      <c r="H39" s="615">
        <f t="shared" si="0"/>
        <v>0</v>
      </c>
      <c r="I39" s="311"/>
      <c r="J39" s="311"/>
      <c r="K39" s="311"/>
      <c r="L39" s="311"/>
      <c r="M39" s="311"/>
      <c r="N39" s="311"/>
      <c r="O39" s="311"/>
      <c r="P39" s="311"/>
      <c r="Q39" s="311"/>
      <c r="R39" s="311"/>
      <c r="S39" s="311"/>
      <c r="T39" s="311"/>
      <c r="U39" s="311"/>
      <c r="V39" s="311"/>
      <c r="W39" s="311"/>
      <c r="X39" s="311"/>
      <c r="Y39" s="311"/>
    </row>
    <row r="40" spans="2:28" s="181" customFormat="1" ht="33" customHeight="1">
      <c r="B40" s="185" t="s">
        <v>749</v>
      </c>
      <c r="C40" s="49">
        <v>0</v>
      </c>
      <c r="D40" s="49">
        <v>0</v>
      </c>
      <c r="E40" s="49">
        <v>0</v>
      </c>
      <c r="F40" s="49">
        <v>0</v>
      </c>
      <c r="G40" s="49">
        <v>0</v>
      </c>
      <c r="H40" s="615">
        <f t="shared" si="0"/>
        <v>0</v>
      </c>
      <c r="I40" s="311"/>
      <c r="J40" s="311"/>
      <c r="K40" s="311"/>
      <c r="L40" s="311"/>
      <c r="M40" s="311"/>
      <c r="N40" s="311"/>
      <c r="O40" s="311"/>
      <c r="P40" s="311"/>
      <c r="Q40" s="311"/>
      <c r="R40" s="311"/>
      <c r="S40" s="311"/>
      <c r="T40" s="311"/>
      <c r="U40" s="311"/>
      <c r="V40" s="311"/>
      <c r="W40" s="311"/>
      <c r="X40" s="311"/>
      <c r="Y40" s="311"/>
    </row>
    <row r="41" spans="2:28" s="181" customFormat="1" ht="33" customHeight="1">
      <c r="B41" s="185" t="s">
        <v>750</v>
      </c>
      <c r="C41" s="49">
        <v>0</v>
      </c>
      <c r="D41" s="49">
        <v>0</v>
      </c>
      <c r="E41" s="49">
        <v>0</v>
      </c>
      <c r="F41" s="49">
        <v>0</v>
      </c>
      <c r="G41" s="49">
        <v>0</v>
      </c>
      <c r="H41" s="615">
        <f t="shared" si="0"/>
        <v>0</v>
      </c>
      <c r="I41" s="311"/>
      <c r="J41" s="311"/>
      <c r="K41" s="311"/>
      <c r="L41" s="311"/>
      <c r="M41" s="311"/>
      <c r="N41" s="311"/>
      <c r="O41" s="311"/>
      <c r="P41" s="311"/>
      <c r="Q41" s="311"/>
      <c r="R41" s="311"/>
      <c r="S41" s="311"/>
      <c r="T41" s="311"/>
      <c r="U41" s="311"/>
      <c r="V41" s="311"/>
      <c r="W41" s="311"/>
      <c r="X41" s="311"/>
      <c r="Y41" s="311"/>
    </row>
    <row r="42" spans="2:28" s="181" customFormat="1" ht="33" customHeight="1">
      <c r="B42" s="185" t="s">
        <v>751</v>
      </c>
      <c r="C42" s="49">
        <v>0</v>
      </c>
      <c r="D42" s="49">
        <v>0</v>
      </c>
      <c r="E42" s="49">
        <v>0</v>
      </c>
      <c r="F42" s="49">
        <v>0</v>
      </c>
      <c r="G42" s="49">
        <v>0</v>
      </c>
      <c r="H42" s="615">
        <f t="shared" si="0"/>
        <v>0</v>
      </c>
      <c r="I42" s="311"/>
      <c r="J42" s="311"/>
      <c r="K42" s="311"/>
      <c r="L42" s="311"/>
      <c r="M42" s="311"/>
      <c r="N42" s="311"/>
      <c r="O42" s="311"/>
      <c r="P42" s="311"/>
      <c r="Q42" s="311"/>
      <c r="R42" s="311"/>
      <c r="S42" s="311"/>
      <c r="T42" s="311"/>
      <c r="U42" s="311"/>
      <c r="V42" s="311"/>
      <c r="W42" s="311"/>
      <c r="X42" s="311"/>
      <c r="Y42" s="311"/>
    </row>
    <row r="43" spans="2:28" s="181" customFormat="1" ht="33" customHeight="1">
      <c r="B43" s="185" t="s">
        <v>752</v>
      </c>
      <c r="C43" s="49">
        <v>0</v>
      </c>
      <c r="D43" s="49">
        <v>0</v>
      </c>
      <c r="E43" s="49">
        <v>0</v>
      </c>
      <c r="F43" s="49">
        <v>0</v>
      </c>
      <c r="G43" s="49">
        <v>0</v>
      </c>
      <c r="H43" s="615">
        <f t="shared" si="0"/>
        <v>0</v>
      </c>
      <c r="I43" s="311"/>
      <c r="J43" s="311"/>
      <c r="K43" s="311"/>
      <c r="L43" s="311"/>
      <c r="M43" s="311"/>
      <c r="N43" s="311"/>
      <c r="O43" s="311"/>
      <c r="P43" s="311"/>
      <c r="Q43" s="311"/>
      <c r="R43" s="311"/>
      <c r="S43" s="311"/>
      <c r="T43" s="311"/>
      <c r="U43" s="311"/>
      <c r="V43" s="311"/>
      <c r="W43" s="311"/>
      <c r="X43" s="311"/>
      <c r="Y43" s="311"/>
    </row>
    <row r="44" spans="2:28" s="181" customFormat="1" ht="26.25" customHeight="1">
      <c r="B44" s="182"/>
      <c r="C44" s="183"/>
      <c r="D44" s="184"/>
      <c r="E44" s="184"/>
      <c r="F44" s="184"/>
      <c r="G44" s="184"/>
      <c r="H44" s="184"/>
      <c r="I44" s="184"/>
      <c r="J44" s="184"/>
      <c r="K44" s="184"/>
      <c r="L44" s="311"/>
      <c r="M44" s="311"/>
      <c r="N44" s="311"/>
      <c r="O44" s="311"/>
      <c r="P44" s="311"/>
      <c r="Q44" s="311"/>
      <c r="R44" s="311"/>
      <c r="S44" s="311"/>
      <c r="T44" s="311"/>
      <c r="U44" s="311"/>
      <c r="V44" s="311"/>
      <c r="W44" s="311"/>
      <c r="X44" s="311"/>
      <c r="Y44" s="311"/>
      <c r="Z44" s="311"/>
      <c r="AA44" s="311"/>
      <c r="AB44" s="311"/>
    </row>
  </sheetData>
  <sheetProtection algorithmName="SHA-512" hashValue="LMk3lEP6Yzc++DPuDuPvxLE65die1KVF9NCftMMqp5t0qa5zmRnLa9IsOwg/HPof+SAY0w2kIO9JPMe0zefLyQ==" saltValue="xPWMnmPrBn3ezTDZE5AKbQ==" spinCount="100000" sheet="1" objects="1" scenarios="1"/>
  <mergeCells count="7">
    <mergeCell ref="C12:G12"/>
    <mergeCell ref="C9:G9"/>
    <mergeCell ref="C10:G10"/>
    <mergeCell ref="B2:G4"/>
    <mergeCell ref="C6:G6"/>
    <mergeCell ref="C7:G7"/>
    <mergeCell ref="C8:G8"/>
  </mergeCells>
  <hyperlinks>
    <hyperlink ref="A5" location="Índice!A1" display="INICIO"/>
  </hyperlinks>
  <pageMargins left="0.7" right="0.7" top="0.75" bottom="0.75" header="0.51180555555555551" footer="0.51180555555555551"/>
  <pageSetup paperSize="9" firstPageNumber="0" orientation="portrait" horizontalDpi="300" verticalDpi="300"/>
  <headerFooter alignWithMargins="0"/>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8">
    <tabColor theme="0" tint="-0.14999847407452621"/>
  </sheetPr>
  <dimension ref="A1:J23"/>
  <sheetViews>
    <sheetView showGridLines="0" zoomScaleNormal="100" workbookViewId="0">
      <selection activeCell="B5" sqref="B5"/>
    </sheetView>
  </sheetViews>
  <sheetFormatPr baseColWidth="10" defaultColWidth="14.1640625" defaultRowHeight="11.25"/>
  <cols>
    <col min="1" max="1" width="13.33203125" style="155" customWidth="1"/>
    <col min="2" max="2" width="76.33203125" style="155" customWidth="1"/>
    <col min="3" max="7" width="22.83203125" style="155" customWidth="1"/>
    <col min="8" max="16384" width="14.1640625" style="155"/>
  </cols>
  <sheetData>
    <row r="1" spans="1:10" s="16" customFormat="1" ht="21.95" customHeight="1">
      <c r="A1" s="406"/>
    </row>
    <row r="2" spans="1:10" s="16" customFormat="1" ht="21.95" customHeight="1">
      <c r="A2" s="162"/>
      <c r="B2" s="756" t="s">
        <v>3539</v>
      </c>
      <c r="C2" s="756"/>
      <c r="D2" s="756"/>
      <c r="E2" s="756"/>
      <c r="F2" s="756"/>
      <c r="G2" s="756"/>
      <c r="H2" s="54"/>
      <c r="I2" s="54"/>
    </row>
    <row r="3" spans="1:10" s="16" customFormat="1" ht="21.95" customHeight="1">
      <c r="A3" s="162"/>
      <c r="B3" s="756"/>
      <c r="C3" s="756"/>
      <c r="D3" s="756"/>
      <c r="E3" s="756"/>
      <c r="F3" s="756"/>
      <c r="G3" s="756"/>
      <c r="H3" s="54"/>
      <c r="I3" s="54"/>
    </row>
    <row r="4" spans="1:10" s="16" customFormat="1" ht="21.95" customHeight="1">
      <c r="A4" s="162"/>
      <c r="B4" s="756"/>
      <c r="C4" s="756"/>
      <c r="D4" s="756"/>
      <c r="E4" s="756"/>
      <c r="F4" s="756"/>
      <c r="G4" s="756"/>
      <c r="H4" s="54"/>
      <c r="I4" s="54"/>
    </row>
    <row r="5" spans="1:10" s="16" customFormat="1" ht="21.95" customHeight="1">
      <c r="A5" s="406" t="s">
        <v>87</v>
      </c>
    </row>
    <row r="6" spans="1:10" ht="19.5" customHeight="1">
      <c r="A6" s="163"/>
      <c r="B6" s="673" t="s">
        <v>753</v>
      </c>
      <c r="C6" s="781" t="s">
        <v>3468</v>
      </c>
      <c r="D6" s="782"/>
      <c r="E6" s="782"/>
      <c r="F6" s="782"/>
      <c r="G6" s="783"/>
    </row>
    <row r="7" spans="1:10" ht="21.95" customHeight="1">
      <c r="A7" s="163"/>
      <c r="B7" s="674"/>
      <c r="C7" s="680"/>
      <c r="D7" s="680"/>
      <c r="E7" s="680"/>
      <c r="F7" s="680"/>
      <c r="G7" s="680"/>
    </row>
    <row r="8" spans="1:10" ht="33" customHeight="1">
      <c r="A8" s="163"/>
      <c r="B8" s="675" t="s">
        <v>1707</v>
      </c>
      <c r="C8" s="781" t="s">
        <v>3468</v>
      </c>
      <c r="D8" s="782"/>
      <c r="E8" s="782"/>
      <c r="F8" s="782"/>
      <c r="G8" s="783"/>
    </row>
    <row r="9" spans="1:10" ht="44.1" customHeight="1">
      <c r="B9" s="675" t="s">
        <v>1708</v>
      </c>
      <c r="C9" s="781" t="s">
        <v>3468</v>
      </c>
      <c r="D9" s="782"/>
      <c r="E9" s="782"/>
      <c r="F9" s="782"/>
      <c r="G9" s="783"/>
    </row>
    <row r="10" spans="1:10" ht="33" customHeight="1">
      <c r="B10" s="675" t="s">
        <v>1709</v>
      </c>
      <c r="C10" s="781" t="s">
        <v>3468</v>
      </c>
      <c r="D10" s="782"/>
      <c r="E10" s="782"/>
      <c r="F10" s="782"/>
      <c r="G10" s="783"/>
    </row>
    <row r="11" spans="1:10" ht="33" customHeight="1">
      <c r="B11" s="673" t="s">
        <v>1348</v>
      </c>
      <c r="C11" s="781" t="s">
        <v>3468</v>
      </c>
      <c r="D11" s="782"/>
      <c r="E11" s="782"/>
      <c r="F11" s="782"/>
      <c r="G11" s="783"/>
    </row>
    <row r="12" spans="1:10" ht="32.25" customHeight="1">
      <c r="B12" s="673" t="s">
        <v>1349</v>
      </c>
      <c r="C12" s="681" t="s">
        <v>797</v>
      </c>
      <c r="D12" s="681" t="s">
        <v>795</v>
      </c>
      <c r="E12" s="681" t="s">
        <v>796</v>
      </c>
      <c r="F12" s="682"/>
      <c r="G12" s="682"/>
    </row>
    <row r="13" spans="1:10" ht="26.25" customHeight="1">
      <c r="A13" s="163"/>
      <c r="B13" s="440" t="s">
        <v>754</v>
      </c>
      <c r="C13" s="616">
        <v>0</v>
      </c>
      <c r="D13" s="616">
        <v>0</v>
      </c>
      <c r="E13" s="616">
        <v>0</v>
      </c>
      <c r="F13" s="682"/>
      <c r="G13" s="682"/>
      <c r="H13" s="189"/>
      <c r="I13" s="189"/>
      <c r="J13" s="189"/>
    </row>
    <row r="14" spans="1:10" ht="26.25" customHeight="1">
      <c r="A14" s="163"/>
      <c r="B14" s="440" t="s">
        <v>526</v>
      </c>
      <c r="C14" s="616">
        <v>0</v>
      </c>
      <c r="D14" s="616">
        <v>0</v>
      </c>
      <c r="E14" s="616">
        <v>0</v>
      </c>
      <c r="F14" s="682"/>
      <c r="G14" s="682"/>
      <c r="H14" s="189"/>
      <c r="I14" s="189"/>
      <c r="J14" s="189"/>
    </row>
    <row r="15" spans="1:10" ht="30.75" customHeight="1">
      <c r="A15" s="163"/>
      <c r="B15" s="676"/>
      <c r="C15" s="683"/>
      <c r="D15" s="683"/>
      <c r="E15" s="682"/>
      <c r="F15" s="682"/>
      <c r="G15" s="682"/>
      <c r="H15" s="189"/>
      <c r="I15" s="189"/>
      <c r="J15" s="189"/>
    </row>
    <row r="16" spans="1:10" ht="31.5" customHeight="1">
      <c r="A16" s="163"/>
      <c r="B16" s="677" t="s">
        <v>755</v>
      </c>
      <c r="C16" s="781" t="s">
        <v>3468</v>
      </c>
      <c r="D16" s="782"/>
      <c r="E16" s="782"/>
      <c r="F16" s="782"/>
      <c r="G16" s="783"/>
      <c r="H16" s="189"/>
      <c r="I16" s="189"/>
      <c r="J16" s="189"/>
    </row>
    <row r="17" spans="2:7" ht="17.25" customHeight="1">
      <c r="B17" s="677" t="s">
        <v>756</v>
      </c>
      <c r="C17" s="781" t="s">
        <v>3468</v>
      </c>
      <c r="D17" s="782"/>
      <c r="E17" s="782"/>
      <c r="F17" s="782"/>
      <c r="G17" s="783"/>
    </row>
    <row r="18" spans="2:7" ht="21.75" customHeight="1">
      <c r="B18" s="677" t="s">
        <v>757</v>
      </c>
      <c r="C18" s="781" t="s">
        <v>3468</v>
      </c>
      <c r="D18" s="782"/>
      <c r="E18" s="782"/>
      <c r="F18" s="782"/>
      <c r="G18" s="783"/>
    </row>
    <row r="19" spans="2:7" ht="26.25" customHeight="1">
      <c r="B19" s="678" t="s">
        <v>1710</v>
      </c>
      <c r="C19" s="781" t="s">
        <v>3468</v>
      </c>
      <c r="D19" s="782"/>
      <c r="E19" s="782"/>
      <c r="F19" s="782"/>
      <c r="G19" s="783"/>
    </row>
    <row r="20" spans="2:7" ht="26.25" customHeight="1">
      <c r="B20" s="678" t="s">
        <v>1711</v>
      </c>
      <c r="C20" s="781" t="s">
        <v>3468</v>
      </c>
      <c r="D20" s="782"/>
      <c r="E20" s="782"/>
      <c r="F20" s="782"/>
      <c r="G20" s="783"/>
    </row>
    <row r="21" spans="2:7" ht="27.75" customHeight="1">
      <c r="B21" s="678" t="s">
        <v>1712</v>
      </c>
      <c r="C21" s="781" t="s">
        <v>3468</v>
      </c>
      <c r="D21" s="782"/>
      <c r="E21" s="782"/>
      <c r="F21" s="782"/>
      <c r="G21" s="783"/>
    </row>
    <row r="22" spans="2:7" ht="29.25" customHeight="1">
      <c r="B22" s="677" t="s">
        <v>758</v>
      </c>
      <c r="C22" s="781" t="s">
        <v>3468</v>
      </c>
      <c r="D22" s="782"/>
      <c r="E22" s="782"/>
      <c r="F22" s="782"/>
      <c r="G22" s="783"/>
    </row>
    <row r="23" spans="2:7" ht="12">
      <c r="B23" s="679"/>
      <c r="C23" s="682"/>
      <c r="D23" s="682"/>
      <c r="E23" s="682"/>
      <c r="F23" s="682"/>
      <c r="G23" s="682"/>
    </row>
  </sheetData>
  <sheetProtection algorithmName="SHA-512" hashValue="g+gGePVrygOq2mSaifK2BPXdK5+b5LK/D31UtY2VHg4/js2JXtOvMgy2qb8x6gIrqZKegMhvZq2WBDj4qtkCog==" saltValue="P+rhBtjW7U45HCEje9uZnw==" spinCount="100000" sheet="1"/>
  <mergeCells count="13">
    <mergeCell ref="C19:G19"/>
    <mergeCell ref="C20:G20"/>
    <mergeCell ref="C21:G21"/>
    <mergeCell ref="C18:G18"/>
    <mergeCell ref="C22:G22"/>
    <mergeCell ref="B2:G4"/>
    <mergeCell ref="C6:G6"/>
    <mergeCell ref="C11:G11"/>
    <mergeCell ref="C16:G16"/>
    <mergeCell ref="C17:G17"/>
    <mergeCell ref="C8:G8"/>
    <mergeCell ref="C9:G9"/>
    <mergeCell ref="C10:G10"/>
  </mergeCells>
  <hyperlinks>
    <hyperlink ref="A5" location="Índice!A1" display="INICIO"/>
  </hyperlinks>
  <pageMargins left="0.7" right="0.7" top="0.75" bottom="0.75" header="0.51180555555555551" footer="0.51180555555555551"/>
  <pageSetup paperSize="9" firstPageNumber="0" orientation="portrait" horizontalDpi="300" verticalDpi="300"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9">
    <tabColor theme="0" tint="-0.14999847407452621"/>
  </sheetPr>
  <dimension ref="A1:IV71"/>
  <sheetViews>
    <sheetView zoomScaleNormal="100" workbookViewId="0">
      <selection activeCell="B5" sqref="B5"/>
    </sheetView>
  </sheetViews>
  <sheetFormatPr baseColWidth="10" defaultColWidth="13.83203125" defaultRowHeight="11.25"/>
  <cols>
    <col min="1" max="1" width="13.33203125" style="55" customWidth="1"/>
    <col min="2" max="2" width="79.5" style="55" customWidth="1"/>
    <col min="3" max="4" width="27.6640625" style="55" customWidth="1"/>
    <col min="5" max="41" width="22.83203125" style="55" customWidth="1"/>
    <col min="42" max="16384" width="13.83203125" style="55"/>
  </cols>
  <sheetData>
    <row r="1" spans="1:41" s="16" customFormat="1" ht="21.95" customHeight="1">
      <c r="A1" s="406"/>
    </row>
    <row r="2" spans="1:41" s="16" customFormat="1" ht="21.95" customHeight="1">
      <c r="A2" s="162"/>
      <c r="B2" s="756" t="s">
        <v>3538</v>
      </c>
      <c r="C2" s="756"/>
      <c r="D2" s="756"/>
      <c r="E2" s="756"/>
      <c r="F2" s="756"/>
      <c r="G2" s="756"/>
      <c r="H2" s="756"/>
      <c r="I2" s="54"/>
      <c r="J2" s="54"/>
      <c r="K2" s="54"/>
      <c r="L2" s="54"/>
      <c r="M2" s="54"/>
      <c r="N2" s="54"/>
      <c r="O2" s="54"/>
      <c r="P2" s="54"/>
      <c r="Q2" s="54"/>
      <c r="R2" s="54"/>
      <c r="S2" s="54"/>
      <c r="T2" s="54"/>
      <c r="U2" s="54"/>
      <c r="V2" s="54"/>
      <c r="W2" s="373"/>
      <c r="X2" s="373"/>
    </row>
    <row r="3" spans="1:41" s="16" customFormat="1" ht="21.95" customHeight="1">
      <c r="A3" s="162"/>
      <c r="B3" s="756"/>
      <c r="C3" s="756"/>
      <c r="D3" s="756"/>
      <c r="E3" s="756"/>
      <c r="F3" s="756"/>
      <c r="G3" s="756"/>
      <c r="H3" s="756"/>
      <c r="I3" s="54"/>
      <c r="J3" s="54"/>
      <c r="K3" s="54"/>
      <c r="L3" s="54"/>
      <c r="M3" s="54"/>
      <c r="N3" s="54"/>
      <c r="O3" s="54"/>
      <c r="P3" s="54"/>
      <c r="Q3" s="54"/>
      <c r="R3" s="54"/>
      <c r="S3" s="54"/>
      <c r="T3" s="54"/>
      <c r="U3" s="54"/>
      <c r="V3" s="54"/>
      <c r="W3" s="373"/>
      <c r="X3" s="373"/>
    </row>
    <row r="4" spans="1:41" s="16" customFormat="1" ht="21.95" customHeight="1">
      <c r="A4" s="162"/>
      <c r="B4" s="756"/>
      <c r="C4" s="756"/>
      <c r="D4" s="756"/>
      <c r="E4" s="756"/>
      <c r="F4" s="756"/>
      <c r="G4" s="756"/>
      <c r="H4" s="756"/>
      <c r="I4" s="54"/>
      <c r="J4" s="54"/>
      <c r="K4" s="54"/>
      <c r="L4" s="54"/>
      <c r="M4" s="54"/>
      <c r="N4" s="54"/>
      <c r="O4" s="54"/>
      <c r="P4" s="54"/>
      <c r="Q4" s="54"/>
      <c r="R4" s="54"/>
      <c r="S4" s="54"/>
      <c r="T4" s="54"/>
      <c r="U4" s="54"/>
      <c r="V4" s="54"/>
      <c r="W4" s="373"/>
      <c r="X4" s="373"/>
    </row>
    <row r="5" spans="1:41" s="16" customFormat="1" ht="21.95" customHeight="1">
      <c r="A5" s="406" t="s">
        <v>87</v>
      </c>
    </row>
    <row r="6" spans="1:41" s="155" customFormat="1" ht="104.1" customHeight="1">
      <c r="A6" s="163"/>
      <c r="B6" s="408" t="s">
        <v>1713</v>
      </c>
      <c r="C6" s="767" t="s">
        <v>3468</v>
      </c>
      <c r="D6" s="768"/>
      <c r="E6" s="768"/>
      <c r="F6" s="768"/>
      <c r="G6" s="769"/>
    </row>
    <row r="7" spans="1:41" s="155" customFormat="1" ht="104.1" customHeight="1">
      <c r="A7" s="163"/>
      <c r="B7" s="25" t="s">
        <v>1489</v>
      </c>
      <c r="C7" s="767" t="s">
        <v>3468</v>
      </c>
      <c r="D7" s="768"/>
      <c r="E7" s="768"/>
      <c r="F7" s="768"/>
      <c r="G7" s="769"/>
      <c r="H7" s="189"/>
      <c r="I7" s="189"/>
      <c r="J7" s="189"/>
      <c r="K7" s="189"/>
      <c r="L7" s="189"/>
      <c r="M7" s="189"/>
      <c r="N7" s="189"/>
      <c r="O7" s="189"/>
    </row>
    <row r="8" spans="1:41" s="155" customFormat="1"/>
    <row r="9" spans="1:41" ht="21.95" customHeight="1">
      <c r="B9" s="789"/>
      <c r="C9" s="774" t="s">
        <v>810</v>
      </c>
      <c r="D9" s="774"/>
      <c r="E9" s="774"/>
      <c r="F9" s="774"/>
      <c r="G9" s="774"/>
      <c r="H9" s="774"/>
      <c r="I9" s="774"/>
      <c r="J9" s="774"/>
      <c r="K9" s="774"/>
      <c r="L9" s="774"/>
      <c r="M9" s="774"/>
      <c r="N9" s="774"/>
      <c r="O9" s="774"/>
      <c r="P9" s="774"/>
      <c r="Q9" s="774"/>
      <c r="R9" s="774"/>
      <c r="S9" s="774"/>
      <c r="T9" s="774"/>
      <c r="U9" s="774"/>
      <c r="V9" s="774"/>
      <c r="W9" s="774"/>
      <c r="X9" s="774"/>
      <c r="Y9" s="774"/>
      <c r="Z9" s="774"/>
      <c r="AA9" s="774"/>
      <c r="AB9" s="774"/>
      <c r="AC9" s="774"/>
      <c r="AD9" s="774"/>
      <c r="AE9" s="774"/>
      <c r="AF9" s="774"/>
      <c r="AG9" s="774"/>
      <c r="AH9" s="774"/>
      <c r="AI9" s="774"/>
      <c r="AJ9" s="774"/>
      <c r="AK9" s="774"/>
      <c r="AL9" s="774"/>
      <c r="AM9" s="765" t="s">
        <v>70</v>
      </c>
      <c r="AN9" s="766"/>
      <c r="AO9" s="784"/>
    </row>
    <row r="10" spans="1:41" ht="33" customHeight="1">
      <c r="B10" s="789"/>
      <c r="C10" s="774" t="s">
        <v>113</v>
      </c>
      <c r="D10" s="774"/>
      <c r="E10" s="774"/>
      <c r="F10" s="774"/>
      <c r="G10" s="774"/>
      <c r="H10" s="774"/>
      <c r="I10" s="765" t="s">
        <v>114</v>
      </c>
      <c r="J10" s="766"/>
      <c r="K10" s="766"/>
      <c r="L10" s="771" t="s">
        <v>115</v>
      </c>
      <c r="M10" s="772"/>
      <c r="N10" s="772"/>
      <c r="O10" s="772"/>
      <c r="P10" s="772"/>
      <c r="Q10" s="772"/>
      <c r="R10" s="772"/>
      <c r="S10" s="772"/>
      <c r="T10" s="791"/>
      <c r="U10" s="765" t="s">
        <v>116</v>
      </c>
      <c r="V10" s="766"/>
      <c r="W10" s="784"/>
      <c r="X10" s="765" t="s">
        <v>811</v>
      </c>
      <c r="Y10" s="766"/>
      <c r="Z10" s="784"/>
      <c r="AA10" s="765" t="s">
        <v>1567</v>
      </c>
      <c r="AB10" s="766"/>
      <c r="AC10" s="784"/>
      <c r="AD10" s="765" t="s">
        <v>117</v>
      </c>
      <c r="AE10" s="766"/>
      <c r="AF10" s="784"/>
      <c r="AG10" s="765" t="s">
        <v>1714</v>
      </c>
      <c r="AH10" s="766"/>
      <c r="AI10" s="784"/>
      <c r="AJ10" s="766" t="s">
        <v>118</v>
      </c>
      <c r="AK10" s="766"/>
      <c r="AL10" s="784"/>
      <c r="AM10" s="764"/>
      <c r="AN10" s="788"/>
      <c r="AO10" s="763"/>
    </row>
    <row r="11" spans="1:41" ht="21.95" customHeight="1">
      <c r="B11" s="789"/>
      <c r="C11" s="774" t="s">
        <v>119</v>
      </c>
      <c r="D11" s="774"/>
      <c r="E11" s="774"/>
      <c r="F11" s="774" t="s">
        <v>120</v>
      </c>
      <c r="G11" s="774"/>
      <c r="H11" s="774"/>
      <c r="I11" s="764"/>
      <c r="J11" s="788"/>
      <c r="K11" s="788"/>
      <c r="L11" s="771" t="s">
        <v>1565</v>
      </c>
      <c r="M11" s="772"/>
      <c r="N11" s="772"/>
      <c r="O11" s="771" t="s">
        <v>1566</v>
      </c>
      <c r="P11" s="772"/>
      <c r="Q11" s="772"/>
      <c r="R11" s="771" t="s">
        <v>812</v>
      </c>
      <c r="S11" s="772"/>
      <c r="T11" s="791"/>
      <c r="U11" s="785"/>
      <c r="V11" s="786"/>
      <c r="W11" s="787"/>
      <c r="X11" s="785"/>
      <c r="Y11" s="786"/>
      <c r="Z11" s="787"/>
      <c r="AA11" s="785"/>
      <c r="AB11" s="786"/>
      <c r="AC11" s="787"/>
      <c r="AD11" s="785"/>
      <c r="AE11" s="786"/>
      <c r="AF11" s="787"/>
      <c r="AG11" s="785"/>
      <c r="AH11" s="786"/>
      <c r="AI11" s="787"/>
      <c r="AJ11" s="786"/>
      <c r="AK11" s="786"/>
      <c r="AL11" s="787"/>
      <c r="AM11" s="785"/>
      <c r="AN11" s="786"/>
      <c r="AO11" s="787"/>
    </row>
    <row r="12" spans="1:41" ht="66" customHeight="1">
      <c r="B12" s="790"/>
      <c r="C12" s="394" t="s">
        <v>786</v>
      </c>
      <c r="D12" s="387" t="s">
        <v>787</v>
      </c>
      <c r="E12" s="387" t="s">
        <v>788</v>
      </c>
      <c r="F12" s="394" t="s">
        <v>786</v>
      </c>
      <c r="G12" s="387" t="s">
        <v>787</v>
      </c>
      <c r="H12" s="387" t="s">
        <v>788</v>
      </c>
      <c r="I12" s="394" t="s">
        <v>786</v>
      </c>
      <c r="J12" s="387" t="s">
        <v>787</v>
      </c>
      <c r="K12" s="387" t="s">
        <v>788</v>
      </c>
      <c r="L12" s="394" t="s">
        <v>786</v>
      </c>
      <c r="M12" s="387" t="s">
        <v>787</v>
      </c>
      <c r="N12" s="387" t="s">
        <v>788</v>
      </c>
      <c r="O12" s="394" t="s">
        <v>786</v>
      </c>
      <c r="P12" s="387" t="s">
        <v>787</v>
      </c>
      <c r="Q12" s="387" t="s">
        <v>788</v>
      </c>
      <c r="R12" s="394" t="s">
        <v>786</v>
      </c>
      <c r="S12" s="387" t="s">
        <v>787</v>
      </c>
      <c r="T12" s="387" t="s">
        <v>788</v>
      </c>
      <c r="U12" s="394" t="s">
        <v>786</v>
      </c>
      <c r="V12" s="387" t="s">
        <v>787</v>
      </c>
      <c r="W12" s="387" t="s">
        <v>788</v>
      </c>
      <c r="X12" s="394" t="s">
        <v>786</v>
      </c>
      <c r="Y12" s="387" t="s">
        <v>787</v>
      </c>
      <c r="Z12" s="387" t="s">
        <v>788</v>
      </c>
      <c r="AA12" s="394" t="s">
        <v>786</v>
      </c>
      <c r="AB12" s="387" t="s">
        <v>787</v>
      </c>
      <c r="AC12" s="387" t="s">
        <v>788</v>
      </c>
      <c r="AD12" s="394" t="s">
        <v>786</v>
      </c>
      <c r="AE12" s="387" t="s">
        <v>787</v>
      </c>
      <c r="AF12" s="387" t="s">
        <v>788</v>
      </c>
      <c r="AG12" s="394" t="s">
        <v>786</v>
      </c>
      <c r="AH12" s="387" t="s">
        <v>787</v>
      </c>
      <c r="AI12" s="387" t="s">
        <v>788</v>
      </c>
      <c r="AJ12" s="394" t="s">
        <v>786</v>
      </c>
      <c r="AK12" s="387" t="s">
        <v>787</v>
      </c>
      <c r="AL12" s="387" t="s">
        <v>788</v>
      </c>
      <c r="AM12" s="394" t="s">
        <v>786</v>
      </c>
      <c r="AN12" s="387" t="s">
        <v>787</v>
      </c>
      <c r="AO12" s="387" t="s">
        <v>788</v>
      </c>
    </row>
    <row r="13" spans="1:41" ht="21.95" customHeight="1">
      <c r="B13" s="151" t="s">
        <v>1351</v>
      </c>
      <c r="C13" s="152"/>
      <c r="D13" s="152"/>
      <c r="E13" s="152"/>
      <c r="F13" s="152"/>
      <c r="G13" s="152"/>
      <c r="H13" s="152"/>
      <c r="I13" s="152"/>
      <c r="J13" s="152"/>
      <c r="K13" s="152"/>
      <c r="L13" s="152"/>
      <c r="M13" s="152"/>
      <c r="N13" s="152"/>
      <c r="O13" s="152"/>
      <c r="P13" s="152"/>
      <c r="Q13" s="152"/>
      <c r="R13" s="152"/>
      <c r="S13" s="152"/>
      <c r="T13" s="152"/>
      <c r="U13" s="152"/>
      <c r="V13" s="152"/>
      <c r="W13" s="152"/>
      <c r="X13" s="152"/>
      <c r="Y13" s="152"/>
      <c r="Z13" s="152"/>
      <c r="AA13" s="152"/>
      <c r="AB13" s="152"/>
      <c r="AC13" s="152"/>
      <c r="AD13" s="152"/>
      <c r="AE13" s="152"/>
      <c r="AF13" s="152"/>
      <c r="AG13" s="152"/>
      <c r="AH13" s="152"/>
      <c r="AI13" s="152"/>
      <c r="AJ13" s="152"/>
      <c r="AK13" s="152"/>
      <c r="AL13" s="152"/>
      <c r="AM13" s="377"/>
      <c r="AN13" s="377"/>
      <c r="AO13" s="377"/>
    </row>
    <row r="14" spans="1:41" ht="23.25" customHeight="1">
      <c r="B14" s="103" t="s">
        <v>813</v>
      </c>
      <c r="C14" s="187" t="s">
        <v>3468</v>
      </c>
      <c r="D14" s="187" t="s">
        <v>3468</v>
      </c>
      <c r="E14" s="187" t="s">
        <v>3468</v>
      </c>
      <c r="F14" s="187" t="s">
        <v>3468</v>
      </c>
      <c r="G14" s="187" t="s">
        <v>3468</v>
      </c>
      <c r="H14" s="187" t="s">
        <v>3468</v>
      </c>
      <c r="I14" s="187" t="s">
        <v>3468</v>
      </c>
      <c r="J14" s="187" t="s">
        <v>3468</v>
      </c>
      <c r="K14" s="187" t="s">
        <v>3468</v>
      </c>
      <c r="L14" s="187" t="s">
        <v>3468</v>
      </c>
      <c r="M14" s="187" t="s">
        <v>3468</v>
      </c>
      <c r="N14" s="187" t="s">
        <v>3468</v>
      </c>
      <c r="O14" s="187" t="s">
        <v>3468</v>
      </c>
      <c r="P14" s="187" t="s">
        <v>3468</v>
      </c>
      <c r="Q14" s="187" t="s">
        <v>3468</v>
      </c>
      <c r="R14" s="187" t="s">
        <v>3468</v>
      </c>
      <c r="S14" s="187" t="s">
        <v>3468</v>
      </c>
      <c r="T14" s="187" t="s">
        <v>3468</v>
      </c>
      <c r="U14" s="187" t="s">
        <v>3468</v>
      </c>
      <c r="V14" s="187" t="s">
        <v>3468</v>
      </c>
      <c r="W14" s="187" t="s">
        <v>3468</v>
      </c>
      <c r="X14" s="187" t="s">
        <v>3468</v>
      </c>
      <c r="Y14" s="187" t="s">
        <v>3468</v>
      </c>
      <c r="Z14" s="187" t="s">
        <v>3468</v>
      </c>
      <c r="AA14" s="187" t="s">
        <v>3468</v>
      </c>
      <c r="AB14" s="187" t="s">
        <v>3468</v>
      </c>
      <c r="AC14" s="187" t="s">
        <v>3468</v>
      </c>
      <c r="AD14" s="187" t="s">
        <v>3468</v>
      </c>
      <c r="AE14" s="187" t="s">
        <v>3468</v>
      </c>
      <c r="AF14" s="187" t="s">
        <v>3468</v>
      </c>
      <c r="AG14" s="187" t="s">
        <v>3468</v>
      </c>
      <c r="AH14" s="187" t="s">
        <v>3468</v>
      </c>
      <c r="AI14" s="187" t="s">
        <v>3468</v>
      </c>
      <c r="AJ14" s="187" t="s">
        <v>3468</v>
      </c>
      <c r="AK14" s="187" t="s">
        <v>3468</v>
      </c>
      <c r="AL14" s="187" t="s">
        <v>3468</v>
      </c>
      <c r="AM14" s="187" t="s">
        <v>3468</v>
      </c>
      <c r="AN14" s="187" t="s">
        <v>3468</v>
      </c>
      <c r="AO14" s="187" t="s">
        <v>3468</v>
      </c>
    </row>
    <row r="15" spans="1:41" ht="23.25" customHeight="1">
      <c r="B15" s="103" t="s">
        <v>814</v>
      </c>
      <c r="C15" s="187" t="s">
        <v>3468</v>
      </c>
      <c r="D15" s="187" t="s">
        <v>3468</v>
      </c>
      <c r="E15" s="187" t="s">
        <v>3468</v>
      </c>
      <c r="F15" s="187" t="s">
        <v>3468</v>
      </c>
      <c r="G15" s="187" t="s">
        <v>3468</v>
      </c>
      <c r="H15" s="187" t="s">
        <v>3468</v>
      </c>
      <c r="I15" s="187" t="s">
        <v>3468</v>
      </c>
      <c r="J15" s="187" t="s">
        <v>3468</v>
      </c>
      <c r="K15" s="187" t="s">
        <v>3468</v>
      </c>
      <c r="L15" s="187" t="s">
        <v>3468</v>
      </c>
      <c r="M15" s="187" t="s">
        <v>3468</v>
      </c>
      <c r="N15" s="187" t="s">
        <v>3468</v>
      </c>
      <c r="O15" s="187" t="s">
        <v>3468</v>
      </c>
      <c r="P15" s="187" t="s">
        <v>3468</v>
      </c>
      <c r="Q15" s="187" t="s">
        <v>3468</v>
      </c>
      <c r="R15" s="187" t="s">
        <v>3468</v>
      </c>
      <c r="S15" s="187" t="s">
        <v>3468</v>
      </c>
      <c r="T15" s="187" t="s">
        <v>3468</v>
      </c>
      <c r="U15" s="187" t="s">
        <v>3468</v>
      </c>
      <c r="V15" s="187" t="s">
        <v>3468</v>
      </c>
      <c r="W15" s="187" t="s">
        <v>3468</v>
      </c>
      <c r="X15" s="187" t="s">
        <v>3468</v>
      </c>
      <c r="Y15" s="187" t="s">
        <v>3468</v>
      </c>
      <c r="Z15" s="187" t="s">
        <v>3468</v>
      </c>
      <c r="AA15" s="187" t="s">
        <v>3468</v>
      </c>
      <c r="AB15" s="187" t="s">
        <v>3468</v>
      </c>
      <c r="AC15" s="187" t="s">
        <v>3468</v>
      </c>
      <c r="AD15" s="187" t="s">
        <v>3468</v>
      </c>
      <c r="AE15" s="187" t="s">
        <v>3468</v>
      </c>
      <c r="AF15" s="187" t="s">
        <v>3468</v>
      </c>
      <c r="AG15" s="187" t="s">
        <v>3468</v>
      </c>
      <c r="AH15" s="187" t="s">
        <v>3468</v>
      </c>
      <c r="AI15" s="187" t="s">
        <v>3468</v>
      </c>
      <c r="AJ15" s="187" t="s">
        <v>3468</v>
      </c>
      <c r="AK15" s="187" t="s">
        <v>3468</v>
      </c>
      <c r="AL15" s="187" t="s">
        <v>3468</v>
      </c>
      <c r="AM15" s="187" t="s">
        <v>3468</v>
      </c>
      <c r="AN15" s="187" t="s">
        <v>3468</v>
      </c>
      <c r="AO15" s="187" t="s">
        <v>3468</v>
      </c>
    </row>
    <row r="16" spans="1:41" ht="23.25" customHeight="1">
      <c r="B16" s="103" t="s">
        <v>815</v>
      </c>
      <c r="C16" s="187" t="s">
        <v>3468</v>
      </c>
      <c r="D16" s="187" t="s">
        <v>3468</v>
      </c>
      <c r="E16" s="187" t="s">
        <v>3468</v>
      </c>
      <c r="F16" s="187" t="s">
        <v>3468</v>
      </c>
      <c r="G16" s="187" t="s">
        <v>3468</v>
      </c>
      <c r="H16" s="187" t="s">
        <v>3468</v>
      </c>
      <c r="I16" s="187" t="s">
        <v>3468</v>
      </c>
      <c r="J16" s="187" t="s">
        <v>3468</v>
      </c>
      <c r="K16" s="187" t="s">
        <v>3468</v>
      </c>
      <c r="L16" s="187" t="s">
        <v>3468</v>
      </c>
      <c r="M16" s="187" t="s">
        <v>3468</v>
      </c>
      <c r="N16" s="187" t="s">
        <v>3468</v>
      </c>
      <c r="O16" s="187" t="s">
        <v>3468</v>
      </c>
      <c r="P16" s="187" t="s">
        <v>3468</v>
      </c>
      <c r="Q16" s="187" t="s">
        <v>3468</v>
      </c>
      <c r="R16" s="187" t="s">
        <v>3468</v>
      </c>
      <c r="S16" s="187" t="s">
        <v>3468</v>
      </c>
      <c r="T16" s="187" t="s">
        <v>3468</v>
      </c>
      <c r="U16" s="187" t="s">
        <v>3468</v>
      </c>
      <c r="V16" s="187" t="s">
        <v>3468</v>
      </c>
      <c r="W16" s="187" t="s">
        <v>3468</v>
      </c>
      <c r="X16" s="187" t="s">
        <v>3468</v>
      </c>
      <c r="Y16" s="187" t="s">
        <v>3468</v>
      </c>
      <c r="Z16" s="187" t="s">
        <v>3468</v>
      </c>
      <c r="AA16" s="187" t="s">
        <v>3468</v>
      </c>
      <c r="AB16" s="187" t="s">
        <v>3468</v>
      </c>
      <c r="AC16" s="187" t="s">
        <v>3468</v>
      </c>
      <c r="AD16" s="187" t="s">
        <v>3468</v>
      </c>
      <c r="AE16" s="187" t="s">
        <v>3468</v>
      </c>
      <c r="AF16" s="187" t="s">
        <v>3468</v>
      </c>
      <c r="AG16" s="187" t="s">
        <v>3468</v>
      </c>
      <c r="AH16" s="187" t="s">
        <v>3468</v>
      </c>
      <c r="AI16" s="187" t="s">
        <v>3468</v>
      </c>
      <c r="AJ16" s="187" t="s">
        <v>3468</v>
      </c>
      <c r="AK16" s="187" t="s">
        <v>3468</v>
      </c>
      <c r="AL16" s="187" t="s">
        <v>3468</v>
      </c>
      <c r="AM16" s="187" t="s">
        <v>3468</v>
      </c>
      <c r="AN16" s="187" t="s">
        <v>3468</v>
      </c>
      <c r="AO16" s="187" t="s">
        <v>3468</v>
      </c>
    </row>
    <row r="17" spans="1:62" ht="21.95" customHeight="1">
      <c r="B17" s="151" t="s">
        <v>891</v>
      </c>
      <c r="C17" s="152"/>
      <c r="D17" s="152"/>
      <c r="E17" s="152"/>
      <c r="F17" s="152"/>
      <c r="G17" s="152"/>
      <c r="H17" s="152"/>
      <c r="I17" s="152"/>
      <c r="J17" s="152"/>
      <c r="K17" s="152"/>
      <c r="L17" s="152"/>
      <c r="M17" s="152"/>
      <c r="N17" s="152"/>
      <c r="O17" s="152"/>
      <c r="P17" s="152"/>
      <c r="Q17" s="152"/>
      <c r="R17" s="152"/>
      <c r="S17" s="152"/>
      <c r="T17" s="152"/>
      <c r="U17" s="152"/>
      <c r="V17" s="152"/>
      <c r="W17" s="152"/>
      <c r="X17" s="152"/>
      <c r="Y17" s="152"/>
      <c r="Z17" s="152"/>
      <c r="AA17" s="152"/>
      <c r="AB17" s="152"/>
      <c r="AC17" s="152"/>
      <c r="AD17" s="152"/>
      <c r="AE17" s="152"/>
      <c r="AF17" s="152"/>
      <c r="AG17" s="152"/>
      <c r="AH17" s="152"/>
      <c r="AI17" s="152"/>
      <c r="AJ17" s="152"/>
      <c r="AK17" s="152"/>
      <c r="AL17" s="152"/>
      <c r="AM17" s="377"/>
      <c r="AN17" s="377"/>
      <c r="AO17" s="377"/>
    </row>
    <row r="18" spans="1:62" ht="21.95" customHeight="1">
      <c r="B18" s="199" t="s">
        <v>816</v>
      </c>
      <c r="C18" s="244">
        <v>0</v>
      </c>
      <c r="D18" s="244">
        <v>0</v>
      </c>
      <c r="E18" s="618">
        <f>+C18-D18</f>
        <v>0</v>
      </c>
      <c r="F18" s="244">
        <v>0</v>
      </c>
      <c r="G18" s="244">
        <v>0</v>
      </c>
      <c r="H18" s="618">
        <f>+F18-G18</f>
        <v>0</v>
      </c>
      <c r="I18" s="244">
        <v>0</v>
      </c>
      <c r="J18" s="244">
        <v>0</v>
      </c>
      <c r="K18" s="618">
        <f>+I18-J18</f>
        <v>0</v>
      </c>
      <c r="L18" s="244">
        <v>0</v>
      </c>
      <c r="M18" s="244">
        <v>0</v>
      </c>
      <c r="N18" s="618">
        <f>+L18-M18</f>
        <v>0</v>
      </c>
      <c r="O18" s="244">
        <v>0</v>
      </c>
      <c r="P18" s="244">
        <v>0</v>
      </c>
      <c r="Q18" s="618">
        <f>+O18-P18</f>
        <v>0</v>
      </c>
      <c r="R18" s="244">
        <v>0</v>
      </c>
      <c r="S18" s="244">
        <v>0</v>
      </c>
      <c r="T18" s="618">
        <f>+R18-S18</f>
        <v>0</v>
      </c>
      <c r="U18" s="244">
        <v>0</v>
      </c>
      <c r="V18" s="244">
        <v>0</v>
      </c>
      <c r="W18" s="618">
        <f>+U18-V18</f>
        <v>0</v>
      </c>
      <c r="X18" s="244">
        <v>0</v>
      </c>
      <c r="Y18" s="244">
        <v>0</v>
      </c>
      <c r="Z18" s="618">
        <f>+X18-Y18</f>
        <v>0</v>
      </c>
      <c r="AA18" s="244">
        <v>0</v>
      </c>
      <c r="AB18" s="244">
        <v>0</v>
      </c>
      <c r="AC18" s="618">
        <f>+AA18-AB18</f>
        <v>0</v>
      </c>
      <c r="AD18" s="244">
        <v>0</v>
      </c>
      <c r="AE18" s="244">
        <v>0</v>
      </c>
      <c r="AF18" s="618">
        <f>+AD18-AE18</f>
        <v>0</v>
      </c>
      <c r="AG18" s="244">
        <v>0</v>
      </c>
      <c r="AH18" s="244">
        <v>0</v>
      </c>
      <c r="AI18" s="618">
        <f>+AG18-AH18</f>
        <v>0</v>
      </c>
      <c r="AJ18" s="244">
        <v>0</v>
      </c>
      <c r="AK18" s="244">
        <v>0</v>
      </c>
      <c r="AL18" s="618">
        <f>+AJ18-AK18</f>
        <v>0</v>
      </c>
      <c r="AM18" s="244">
        <v>0</v>
      </c>
      <c r="AN18" s="244">
        <v>0</v>
      </c>
      <c r="AO18" s="618">
        <f>+AM18-AN18</f>
        <v>0</v>
      </c>
    </row>
    <row r="19" spans="1:62" ht="21.95" customHeight="1">
      <c r="A19" s="238"/>
      <c r="B19" s="77" t="s">
        <v>892</v>
      </c>
      <c r="C19" s="209"/>
      <c r="D19" s="209"/>
      <c r="E19" s="652"/>
      <c r="F19" s="209"/>
      <c r="G19" s="209"/>
      <c r="H19" s="652"/>
      <c r="I19" s="209"/>
      <c r="J19" s="209"/>
      <c r="K19" s="652"/>
      <c r="L19" s="209"/>
      <c r="M19" s="209"/>
      <c r="N19" s="652"/>
      <c r="O19" s="209"/>
      <c r="P19" s="209"/>
      <c r="Q19" s="652"/>
      <c r="R19" s="209"/>
      <c r="S19" s="209"/>
      <c r="T19" s="652"/>
      <c r="U19" s="209"/>
      <c r="V19" s="209"/>
      <c r="W19" s="652"/>
      <c r="X19" s="209"/>
      <c r="Y19" s="209"/>
      <c r="Z19" s="652"/>
      <c r="AA19" s="209"/>
      <c r="AB19" s="209"/>
      <c r="AC19" s="652"/>
      <c r="AD19" s="209"/>
      <c r="AE19" s="209"/>
      <c r="AF19" s="652"/>
      <c r="AG19" s="209"/>
      <c r="AH19" s="209"/>
      <c r="AI19" s="652"/>
      <c r="AJ19" s="209"/>
      <c r="AK19" s="209"/>
      <c r="AL19" s="652"/>
      <c r="AM19" s="378"/>
      <c r="AN19" s="378"/>
      <c r="AO19" s="654"/>
    </row>
    <row r="20" spans="1:62" ht="33" customHeight="1">
      <c r="A20" s="238"/>
      <c r="B20" s="167" t="s">
        <v>1490</v>
      </c>
      <c r="C20" s="49">
        <v>0</v>
      </c>
      <c r="D20" s="49">
        <v>0</v>
      </c>
      <c r="E20" s="618">
        <f t="shared" ref="E20:E31" si="0">+C20-D20</f>
        <v>0</v>
      </c>
      <c r="F20" s="49">
        <v>0</v>
      </c>
      <c r="G20" s="49">
        <v>0</v>
      </c>
      <c r="H20" s="618">
        <f t="shared" ref="H20:H31" si="1">+F20-G20</f>
        <v>0</v>
      </c>
      <c r="I20" s="49">
        <v>0</v>
      </c>
      <c r="J20" s="49">
        <v>0</v>
      </c>
      <c r="K20" s="618">
        <f t="shared" ref="K20:K31" si="2">+I20-J20</f>
        <v>0</v>
      </c>
      <c r="L20" s="49">
        <v>0</v>
      </c>
      <c r="M20" s="49">
        <v>0</v>
      </c>
      <c r="N20" s="615">
        <f>+L20-M20</f>
        <v>0</v>
      </c>
      <c r="O20" s="49">
        <v>0</v>
      </c>
      <c r="P20" s="49">
        <v>0</v>
      </c>
      <c r="Q20" s="618">
        <f t="shared" ref="Q20:Q31" si="3">+O20-P20</f>
        <v>0</v>
      </c>
      <c r="R20" s="49">
        <v>0</v>
      </c>
      <c r="S20" s="49">
        <v>0</v>
      </c>
      <c r="T20" s="618">
        <f t="shared" ref="T20:T31" si="4">+R20-S20</f>
        <v>0</v>
      </c>
      <c r="U20" s="49">
        <v>0</v>
      </c>
      <c r="V20" s="49">
        <v>0</v>
      </c>
      <c r="W20" s="618">
        <f t="shared" ref="W20:W31" si="5">+U20-V20</f>
        <v>0</v>
      </c>
      <c r="X20" s="49">
        <v>0</v>
      </c>
      <c r="Y20" s="49">
        <v>0</v>
      </c>
      <c r="Z20" s="618">
        <f t="shared" ref="Z20:Z31" si="6">+X20-Y20</f>
        <v>0</v>
      </c>
      <c r="AA20" s="49">
        <v>0</v>
      </c>
      <c r="AB20" s="49">
        <v>0</v>
      </c>
      <c r="AC20" s="618">
        <f t="shared" ref="AC20:AC31" si="7">+AA20-AB20</f>
        <v>0</v>
      </c>
      <c r="AD20" s="49">
        <v>0</v>
      </c>
      <c r="AE20" s="49">
        <v>0</v>
      </c>
      <c r="AF20" s="618">
        <f t="shared" ref="AF20:AF31" si="8">+AD20-AE20</f>
        <v>0</v>
      </c>
      <c r="AG20" s="49">
        <v>0</v>
      </c>
      <c r="AH20" s="49">
        <v>0</v>
      </c>
      <c r="AI20" s="615">
        <f>+AG20-AH20</f>
        <v>0</v>
      </c>
      <c r="AJ20" s="49">
        <v>0</v>
      </c>
      <c r="AK20" s="49">
        <v>0</v>
      </c>
      <c r="AL20" s="618">
        <f t="shared" ref="AL20:AL31" si="9">+AJ20-AK20</f>
        <v>0</v>
      </c>
      <c r="AM20" s="49">
        <v>0</v>
      </c>
      <c r="AN20" s="49">
        <v>0</v>
      </c>
      <c r="AO20" s="615">
        <f>+AM20-AN20</f>
        <v>0</v>
      </c>
    </row>
    <row r="21" spans="1:62" ht="33" customHeight="1">
      <c r="B21" s="167" t="s">
        <v>1491</v>
      </c>
      <c r="C21" s="49">
        <v>0</v>
      </c>
      <c r="D21" s="49">
        <v>0</v>
      </c>
      <c r="E21" s="618">
        <f t="shared" si="0"/>
        <v>0</v>
      </c>
      <c r="F21" s="49">
        <v>0</v>
      </c>
      <c r="G21" s="49">
        <v>0</v>
      </c>
      <c r="H21" s="618">
        <f t="shared" si="1"/>
        <v>0</v>
      </c>
      <c r="I21" s="49">
        <v>0</v>
      </c>
      <c r="J21" s="49">
        <v>0</v>
      </c>
      <c r="K21" s="618">
        <f t="shared" si="2"/>
        <v>0</v>
      </c>
      <c r="L21" s="49">
        <v>0</v>
      </c>
      <c r="M21" s="49">
        <v>0</v>
      </c>
      <c r="N21" s="615">
        <f t="shared" ref="N21:N31" si="10">+L21-M21</f>
        <v>0</v>
      </c>
      <c r="O21" s="49">
        <v>0</v>
      </c>
      <c r="P21" s="49">
        <v>0</v>
      </c>
      <c r="Q21" s="618">
        <f t="shared" si="3"/>
        <v>0</v>
      </c>
      <c r="R21" s="49">
        <v>0</v>
      </c>
      <c r="S21" s="49">
        <v>0</v>
      </c>
      <c r="T21" s="618">
        <f t="shared" si="4"/>
        <v>0</v>
      </c>
      <c r="U21" s="49">
        <v>0</v>
      </c>
      <c r="V21" s="49">
        <v>0</v>
      </c>
      <c r="W21" s="618">
        <f t="shared" si="5"/>
        <v>0</v>
      </c>
      <c r="X21" s="49">
        <v>0</v>
      </c>
      <c r="Y21" s="49">
        <v>0</v>
      </c>
      <c r="Z21" s="618">
        <f t="shared" si="6"/>
        <v>0</v>
      </c>
      <c r="AA21" s="49">
        <v>0</v>
      </c>
      <c r="AB21" s="49">
        <v>0</v>
      </c>
      <c r="AC21" s="618">
        <f t="shared" si="7"/>
        <v>0</v>
      </c>
      <c r="AD21" s="49">
        <v>0</v>
      </c>
      <c r="AE21" s="49">
        <v>0</v>
      </c>
      <c r="AF21" s="618">
        <f t="shared" si="8"/>
        <v>0</v>
      </c>
      <c r="AG21" s="49">
        <v>0</v>
      </c>
      <c r="AH21" s="49">
        <v>0</v>
      </c>
      <c r="AI21" s="615">
        <f t="shared" ref="AI21:AI31" si="11">+AG21-AH21</f>
        <v>0</v>
      </c>
      <c r="AJ21" s="49">
        <v>0</v>
      </c>
      <c r="AK21" s="49">
        <v>0</v>
      </c>
      <c r="AL21" s="618">
        <f t="shared" si="9"/>
        <v>0</v>
      </c>
      <c r="AM21" s="49">
        <v>0</v>
      </c>
      <c r="AN21" s="49">
        <v>0</v>
      </c>
      <c r="AO21" s="615">
        <f t="shared" ref="AO21:AO31" si="12">+AM21-AN21</f>
        <v>0</v>
      </c>
    </row>
    <row r="22" spans="1:62" ht="33" customHeight="1">
      <c r="B22" s="167" t="s">
        <v>1492</v>
      </c>
      <c r="C22" s="49">
        <v>0</v>
      </c>
      <c r="D22" s="49">
        <v>0</v>
      </c>
      <c r="E22" s="618">
        <f t="shared" si="0"/>
        <v>0</v>
      </c>
      <c r="F22" s="49">
        <v>0</v>
      </c>
      <c r="G22" s="49">
        <v>0</v>
      </c>
      <c r="H22" s="618">
        <f t="shared" si="1"/>
        <v>0</v>
      </c>
      <c r="I22" s="49">
        <v>0</v>
      </c>
      <c r="J22" s="49">
        <v>0</v>
      </c>
      <c r="K22" s="618">
        <f t="shared" si="2"/>
        <v>0</v>
      </c>
      <c r="L22" s="49">
        <v>0</v>
      </c>
      <c r="M22" s="49">
        <v>0</v>
      </c>
      <c r="N22" s="615">
        <f t="shared" si="10"/>
        <v>0</v>
      </c>
      <c r="O22" s="49">
        <v>0</v>
      </c>
      <c r="P22" s="49">
        <v>0</v>
      </c>
      <c r="Q22" s="618">
        <f t="shared" si="3"/>
        <v>0</v>
      </c>
      <c r="R22" s="49">
        <v>0</v>
      </c>
      <c r="S22" s="49">
        <v>0</v>
      </c>
      <c r="T22" s="618">
        <f t="shared" si="4"/>
        <v>0</v>
      </c>
      <c r="U22" s="49">
        <v>0</v>
      </c>
      <c r="V22" s="49">
        <v>0</v>
      </c>
      <c r="W22" s="618">
        <f t="shared" si="5"/>
        <v>0</v>
      </c>
      <c r="X22" s="49">
        <v>0</v>
      </c>
      <c r="Y22" s="49">
        <v>0</v>
      </c>
      <c r="Z22" s="618">
        <f t="shared" si="6"/>
        <v>0</v>
      </c>
      <c r="AA22" s="49">
        <v>0</v>
      </c>
      <c r="AB22" s="49">
        <v>0</v>
      </c>
      <c r="AC22" s="618">
        <f t="shared" si="7"/>
        <v>0</v>
      </c>
      <c r="AD22" s="49">
        <v>0</v>
      </c>
      <c r="AE22" s="49">
        <v>0</v>
      </c>
      <c r="AF22" s="618">
        <f t="shared" si="8"/>
        <v>0</v>
      </c>
      <c r="AG22" s="49">
        <v>0</v>
      </c>
      <c r="AH22" s="49">
        <v>0</v>
      </c>
      <c r="AI22" s="615">
        <f t="shared" si="11"/>
        <v>0</v>
      </c>
      <c r="AJ22" s="49">
        <v>0</v>
      </c>
      <c r="AK22" s="49">
        <v>0</v>
      </c>
      <c r="AL22" s="618">
        <f t="shared" si="9"/>
        <v>0</v>
      </c>
      <c r="AM22" s="49">
        <v>0</v>
      </c>
      <c r="AN22" s="49">
        <v>0</v>
      </c>
      <c r="AO22" s="615">
        <f t="shared" si="12"/>
        <v>0</v>
      </c>
    </row>
    <row r="23" spans="1:62" ht="33" customHeight="1">
      <c r="B23" s="167" t="s">
        <v>817</v>
      </c>
      <c r="C23" s="49">
        <v>0</v>
      </c>
      <c r="D23" s="49">
        <v>0</v>
      </c>
      <c r="E23" s="618">
        <f t="shared" si="0"/>
        <v>0</v>
      </c>
      <c r="F23" s="49">
        <v>0</v>
      </c>
      <c r="G23" s="49">
        <v>0</v>
      </c>
      <c r="H23" s="618">
        <f t="shared" si="1"/>
        <v>0</v>
      </c>
      <c r="I23" s="49">
        <v>0</v>
      </c>
      <c r="J23" s="49">
        <v>0</v>
      </c>
      <c r="K23" s="618">
        <f t="shared" si="2"/>
        <v>0</v>
      </c>
      <c r="L23" s="49">
        <v>0</v>
      </c>
      <c r="M23" s="49">
        <v>0</v>
      </c>
      <c r="N23" s="615">
        <f t="shared" si="10"/>
        <v>0</v>
      </c>
      <c r="O23" s="49">
        <v>0</v>
      </c>
      <c r="P23" s="49">
        <v>0</v>
      </c>
      <c r="Q23" s="618">
        <f t="shared" si="3"/>
        <v>0</v>
      </c>
      <c r="R23" s="49">
        <v>0</v>
      </c>
      <c r="S23" s="49">
        <v>0</v>
      </c>
      <c r="T23" s="618">
        <f t="shared" si="4"/>
        <v>0</v>
      </c>
      <c r="U23" s="49">
        <v>0</v>
      </c>
      <c r="V23" s="49">
        <v>0</v>
      </c>
      <c r="W23" s="618">
        <f t="shared" si="5"/>
        <v>0</v>
      </c>
      <c r="X23" s="49">
        <v>0</v>
      </c>
      <c r="Y23" s="49">
        <v>0</v>
      </c>
      <c r="Z23" s="618">
        <f t="shared" si="6"/>
        <v>0</v>
      </c>
      <c r="AA23" s="49">
        <v>0</v>
      </c>
      <c r="AB23" s="49">
        <v>0</v>
      </c>
      <c r="AC23" s="618">
        <f t="shared" si="7"/>
        <v>0</v>
      </c>
      <c r="AD23" s="49">
        <v>0</v>
      </c>
      <c r="AE23" s="49">
        <v>0</v>
      </c>
      <c r="AF23" s="618">
        <f t="shared" si="8"/>
        <v>0</v>
      </c>
      <c r="AG23" s="49">
        <v>0</v>
      </c>
      <c r="AH23" s="49">
        <v>0</v>
      </c>
      <c r="AI23" s="615">
        <f t="shared" si="11"/>
        <v>0</v>
      </c>
      <c r="AJ23" s="49">
        <v>0</v>
      </c>
      <c r="AK23" s="49">
        <v>0</v>
      </c>
      <c r="AL23" s="618">
        <f t="shared" si="9"/>
        <v>0</v>
      </c>
      <c r="AM23" s="49">
        <v>0</v>
      </c>
      <c r="AN23" s="49">
        <v>0</v>
      </c>
      <c r="AO23" s="615">
        <f t="shared" si="12"/>
        <v>0</v>
      </c>
    </row>
    <row r="24" spans="1:62" ht="33" customHeight="1">
      <c r="B24" s="167" t="s">
        <v>818</v>
      </c>
      <c r="C24" s="49">
        <v>0</v>
      </c>
      <c r="D24" s="49">
        <v>0</v>
      </c>
      <c r="E24" s="618">
        <f t="shared" si="0"/>
        <v>0</v>
      </c>
      <c r="F24" s="49">
        <v>0</v>
      </c>
      <c r="G24" s="49">
        <v>0</v>
      </c>
      <c r="H24" s="618">
        <f t="shared" si="1"/>
        <v>0</v>
      </c>
      <c r="I24" s="49">
        <v>0</v>
      </c>
      <c r="J24" s="49">
        <v>0</v>
      </c>
      <c r="K24" s="618">
        <f t="shared" si="2"/>
        <v>0</v>
      </c>
      <c r="L24" s="49">
        <v>0</v>
      </c>
      <c r="M24" s="49">
        <v>0</v>
      </c>
      <c r="N24" s="615">
        <f t="shared" si="10"/>
        <v>0</v>
      </c>
      <c r="O24" s="49">
        <v>0</v>
      </c>
      <c r="P24" s="49">
        <v>0</v>
      </c>
      <c r="Q24" s="618">
        <f t="shared" si="3"/>
        <v>0</v>
      </c>
      <c r="R24" s="49">
        <v>0</v>
      </c>
      <c r="S24" s="49">
        <v>0</v>
      </c>
      <c r="T24" s="618">
        <f t="shared" si="4"/>
        <v>0</v>
      </c>
      <c r="U24" s="49">
        <v>0</v>
      </c>
      <c r="V24" s="49">
        <v>0</v>
      </c>
      <c r="W24" s="618">
        <f t="shared" si="5"/>
        <v>0</v>
      </c>
      <c r="X24" s="49">
        <v>0</v>
      </c>
      <c r="Y24" s="49">
        <v>0</v>
      </c>
      <c r="Z24" s="618">
        <f t="shared" si="6"/>
        <v>0</v>
      </c>
      <c r="AA24" s="49">
        <v>0</v>
      </c>
      <c r="AB24" s="49">
        <v>0</v>
      </c>
      <c r="AC24" s="618">
        <f t="shared" si="7"/>
        <v>0</v>
      </c>
      <c r="AD24" s="49">
        <v>0</v>
      </c>
      <c r="AE24" s="49">
        <v>0</v>
      </c>
      <c r="AF24" s="618">
        <f t="shared" si="8"/>
        <v>0</v>
      </c>
      <c r="AG24" s="49">
        <v>0</v>
      </c>
      <c r="AH24" s="49">
        <v>0</v>
      </c>
      <c r="AI24" s="615">
        <f t="shared" si="11"/>
        <v>0</v>
      </c>
      <c r="AJ24" s="49">
        <v>0</v>
      </c>
      <c r="AK24" s="49">
        <v>0</v>
      </c>
      <c r="AL24" s="618">
        <f t="shared" si="9"/>
        <v>0</v>
      </c>
      <c r="AM24" s="49">
        <v>0</v>
      </c>
      <c r="AN24" s="49">
        <v>0</v>
      </c>
      <c r="AO24" s="615">
        <f t="shared" si="12"/>
        <v>0</v>
      </c>
      <c r="AP24" s="456"/>
      <c r="AQ24" s="457"/>
      <c r="AR24" s="457"/>
      <c r="AS24" s="457"/>
      <c r="AT24" s="457"/>
      <c r="AU24" s="457"/>
    </row>
    <row r="25" spans="1:62" ht="33" customHeight="1">
      <c r="B25" s="420" t="s">
        <v>1715</v>
      </c>
      <c r="C25" s="49">
        <v>0</v>
      </c>
      <c r="D25" s="49">
        <v>0</v>
      </c>
      <c r="E25" s="618">
        <f t="shared" si="0"/>
        <v>0</v>
      </c>
      <c r="F25" s="49">
        <v>0</v>
      </c>
      <c r="G25" s="49">
        <v>0</v>
      </c>
      <c r="H25" s="618">
        <f t="shared" si="1"/>
        <v>0</v>
      </c>
      <c r="I25" s="49">
        <v>0</v>
      </c>
      <c r="J25" s="49">
        <v>0</v>
      </c>
      <c r="K25" s="618">
        <f t="shared" si="2"/>
        <v>0</v>
      </c>
      <c r="L25" s="49">
        <v>0</v>
      </c>
      <c r="M25" s="49">
        <v>0</v>
      </c>
      <c r="N25" s="615">
        <f t="shared" si="10"/>
        <v>0</v>
      </c>
      <c r="O25" s="49">
        <v>0</v>
      </c>
      <c r="P25" s="49">
        <v>0</v>
      </c>
      <c r="Q25" s="618">
        <f t="shared" si="3"/>
        <v>0</v>
      </c>
      <c r="R25" s="49">
        <v>0</v>
      </c>
      <c r="S25" s="49">
        <v>0</v>
      </c>
      <c r="T25" s="618">
        <f t="shared" si="4"/>
        <v>0</v>
      </c>
      <c r="U25" s="49">
        <v>0</v>
      </c>
      <c r="V25" s="49">
        <v>0</v>
      </c>
      <c r="W25" s="618">
        <f t="shared" si="5"/>
        <v>0</v>
      </c>
      <c r="X25" s="49">
        <v>0</v>
      </c>
      <c r="Y25" s="49">
        <v>0</v>
      </c>
      <c r="Z25" s="618">
        <f t="shared" si="6"/>
        <v>0</v>
      </c>
      <c r="AA25" s="49">
        <v>0</v>
      </c>
      <c r="AB25" s="49">
        <v>0</v>
      </c>
      <c r="AC25" s="618">
        <f t="shared" si="7"/>
        <v>0</v>
      </c>
      <c r="AD25" s="49">
        <v>0</v>
      </c>
      <c r="AE25" s="49">
        <v>0</v>
      </c>
      <c r="AF25" s="618">
        <f t="shared" si="8"/>
        <v>0</v>
      </c>
      <c r="AG25" s="49">
        <v>0</v>
      </c>
      <c r="AH25" s="49">
        <v>0</v>
      </c>
      <c r="AI25" s="615">
        <f t="shared" si="11"/>
        <v>0</v>
      </c>
      <c r="AJ25" s="49">
        <v>0</v>
      </c>
      <c r="AK25" s="49">
        <v>0</v>
      </c>
      <c r="AL25" s="618">
        <f t="shared" si="9"/>
        <v>0</v>
      </c>
      <c r="AM25" s="49">
        <v>0</v>
      </c>
      <c r="AN25" s="49">
        <v>0</v>
      </c>
      <c r="AO25" s="615">
        <f t="shared" si="12"/>
        <v>0</v>
      </c>
      <c r="AP25" s="458"/>
      <c r="AQ25" s="448"/>
      <c r="AR25" s="448"/>
      <c r="AS25" s="448"/>
      <c r="AT25" s="448"/>
      <c r="AU25" s="448"/>
    </row>
    <row r="26" spans="1:62" ht="33" customHeight="1">
      <c r="B26" s="420" t="s">
        <v>1716</v>
      </c>
      <c r="C26" s="49">
        <v>0</v>
      </c>
      <c r="D26" s="49">
        <v>0</v>
      </c>
      <c r="E26" s="618">
        <f t="shared" si="0"/>
        <v>0</v>
      </c>
      <c r="F26" s="49">
        <v>0</v>
      </c>
      <c r="G26" s="49">
        <v>0</v>
      </c>
      <c r="H26" s="618">
        <f t="shared" si="1"/>
        <v>0</v>
      </c>
      <c r="I26" s="49">
        <v>0</v>
      </c>
      <c r="J26" s="49">
        <v>0</v>
      </c>
      <c r="K26" s="618">
        <f t="shared" si="2"/>
        <v>0</v>
      </c>
      <c r="L26" s="49">
        <v>0</v>
      </c>
      <c r="M26" s="49">
        <v>0</v>
      </c>
      <c r="N26" s="615">
        <f t="shared" si="10"/>
        <v>0</v>
      </c>
      <c r="O26" s="49">
        <v>0</v>
      </c>
      <c r="P26" s="49">
        <v>0</v>
      </c>
      <c r="Q26" s="618">
        <f t="shared" si="3"/>
        <v>0</v>
      </c>
      <c r="R26" s="49">
        <v>0</v>
      </c>
      <c r="S26" s="49">
        <v>0</v>
      </c>
      <c r="T26" s="618">
        <f t="shared" si="4"/>
        <v>0</v>
      </c>
      <c r="U26" s="49">
        <v>0</v>
      </c>
      <c r="V26" s="49">
        <v>0</v>
      </c>
      <c r="W26" s="618">
        <f t="shared" si="5"/>
        <v>0</v>
      </c>
      <c r="X26" s="49">
        <v>0</v>
      </c>
      <c r="Y26" s="49">
        <v>0</v>
      </c>
      <c r="Z26" s="618">
        <f t="shared" si="6"/>
        <v>0</v>
      </c>
      <c r="AA26" s="49">
        <v>0</v>
      </c>
      <c r="AB26" s="49">
        <v>0</v>
      </c>
      <c r="AC26" s="618">
        <f t="shared" si="7"/>
        <v>0</v>
      </c>
      <c r="AD26" s="49">
        <v>0</v>
      </c>
      <c r="AE26" s="49">
        <v>0</v>
      </c>
      <c r="AF26" s="618">
        <f t="shared" si="8"/>
        <v>0</v>
      </c>
      <c r="AG26" s="49">
        <v>0</v>
      </c>
      <c r="AH26" s="49">
        <v>0</v>
      </c>
      <c r="AI26" s="615">
        <f t="shared" si="11"/>
        <v>0</v>
      </c>
      <c r="AJ26" s="49">
        <v>0</v>
      </c>
      <c r="AK26" s="49">
        <v>0</v>
      </c>
      <c r="AL26" s="618">
        <f t="shared" si="9"/>
        <v>0</v>
      </c>
      <c r="AM26" s="49">
        <v>0</v>
      </c>
      <c r="AN26" s="49">
        <v>0</v>
      </c>
      <c r="AO26" s="615">
        <f t="shared" si="12"/>
        <v>0</v>
      </c>
      <c r="AP26" s="458"/>
      <c r="AQ26" s="448"/>
      <c r="AR26" s="448"/>
      <c r="AS26" s="448"/>
      <c r="AT26" s="448"/>
      <c r="AU26" s="448"/>
    </row>
    <row r="27" spans="1:62" ht="33" customHeight="1">
      <c r="B27" s="420" t="s">
        <v>1717</v>
      </c>
      <c r="C27" s="49">
        <v>0</v>
      </c>
      <c r="D27" s="49">
        <v>0</v>
      </c>
      <c r="E27" s="618">
        <f t="shared" si="0"/>
        <v>0</v>
      </c>
      <c r="F27" s="49">
        <v>0</v>
      </c>
      <c r="G27" s="49">
        <v>0</v>
      </c>
      <c r="H27" s="618">
        <f t="shared" si="1"/>
        <v>0</v>
      </c>
      <c r="I27" s="49">
        <v>0</v>
      </c>
      <c r="J27" s="49">
        <v>0</v>
      </c>
      <c r="K27" s="618">
        <f t="shared" si="2"/>
        <v>0</v>
      </c>
      <c r="L27" s="49">
        <v>0</v>
      </c>
      <c r="M27" s="49">
        <v>0</v>
      </c>
      <c r="N27" s="615">
        <f t="shared" si="10"/>
        <v>0</v>
      </c>
      <c r="O27" s="49">
        <v>0</v>
      </c>
      <c r="P27" s="49">
        <v>0</v>
      </c>
      <c r="Q27" s="618">
        <f t="shared" si="3"/>
        <v>0</v>
      </c>
      <c r="R27" s="49">
        <v>0</v>
      </c>
      <c r="S27" s="49">
        <v>0</v>
      </c>
      <c r="T27" s="618">
        <f t="shared" si="4"/>
        <v>0</v>
      </c>
      <c r="U27" s="49">
        <v>0</v>
      </c>
      <c r="V27" s="49">
        <v>0</v>
      </c>
      <c r="W27" s="618">
        <f t="shared" si="5"/>
        <v>0</v>
      </c>
      <c r="X27" s="49">
        <v>0</v>
      </c>
      <c r="Y27" s="49">
        <v>0</v>
      </c>
      <c r="Z27" s="618">
        <f t="shared" si="6"/>
        <v>0</v>
      </c>
      <c r="AA27" s="49">
        <v>0</v>
      </c>
      <c r="AB27" s="49">
        <v>0</v>
      </c>
      <c r="AC27" s="618">
        <f t="shared" si="7"/>
        <v>0</v>
      </c>
      <c r="AD27" s="49">
        <v>0</v>
      </c>
      <c r="AE27" s="49">
        <v>0</v>
      </c>
      <c r="AF27" s="618">
        <f t="shared" si="8"/>
        <v>0</v>
      </c>
      <c r="AG27" s="49">
        <v>0</v>
      </c>
      <c r="AH27" s="49">
        <v>0</v>
      </c>
      <c r="AI27" s="615">
        <f t="shared" si="11"/>
        <v>0</v>
      </c>
      <c r="AJ27" s="49">
        <v>0</v>
      </c>
      <c r="AK27" s="49">
        <v>0</v>
      </c>
      <c r="AL27" s="618">
        <f t="shared" si="9"/>
        <v>0</v>
      </c>
      <c r="AM27" s="49">
        <v>0</v>
      </c>
      <c r="AN27" s="49">
        <v>0</v>
      </c>
      <c r="AO27" s="615">
        <f t="shared" si="12"/>
        <v>0</v>
      </c>
      <c r="AP27" s="458"/>
      <c r="AQ27" s="448"/>
      <c r="AR27" s="448"/>
      <c r="AS27" s="448"/>
      <c r="AT27" s="448"/>
      <c r="AU27" s="448"/>
    </row>
    <row r="28" spans="1:62" ht="33" customHeight="1">
      <c r="B28" s="167" t="s">
        <v>121</v>
      </c>
      <c r="C28" s="49">
        <v>0</v>
      </c>
      <c r="D28" s="49">
        <v>0</v>
      </c>
      <c r="E28" s="618">
        <f t="shared" si="0"/>
        <v>0</v>
      </c>
      <c r="F28" s="49">
        <v>0</v>
      </c>
      <c r="G28" s="49">
        <v>0</v>
      </c>
      <c r="H28" s="618">
        <f t="shared" si="1"/>
        <v>0</v>
      </c>
      <c r="I28" s="49">
        <v>0</v>
      </c>
      <c r="J28" s="49">
        <v>0</v>
      </c>
      <c r="K28" s="618">
        <f t="shared" si="2"/>
        <v>0</v>
      </c>
      <c r="L28" s="49">
        <v>0</v>
      </c>
      <c r="M28" s="49">
        <v>0</v>
      </c>
      <c r="N28" s="615">
        <f t="shared" si="10"/>
        <v>0</v>
      </c>
      <c r="O28" s="49">
        <v>0</v>
      </c>
      <c r="P28" s="49">
        <v>0</v>
      </c>
      <c r="Q28" s="618">
        <f t="shared" si="3"/>
        <v>0</v>
      </c>
      <c r="R28" s="49">
        <v>0</v>
      </c>
      <c r="S28" s="49">
        <v>0</v>
      </c>
      <c r="T28" s="618">
        <f t="shared" si="4"/>
        <v>0</v>
      </c>
      <c r="U28" s="49">
        <v>0</v>
      </c>
      <c r="V28" s="49">
        <v>0</v>
      </c>
      <c r="W28" s="618">
        <f t="shared" si="5"/>
        <v>0</v>
      </c>
      <c r="X28" s="49">
        <v>0</v>
      </c>
      <c r="Y28" s="49">
        <v>0</v>
      </c>
      <c r="Z28" s="618">
        <f t="shared" si="6"/>
        <v>0</v>
      </c>
      <c r="AA28" s="49">
        <v>0</v>
      </c>
      <c r="AB28" s="49">
        <v>0</v>
      </c>
      <c r="AC28" s="618">
        <f t="shared" si="7"/>
        <v>0</v>
      </c>
      <c r="AD28" s="49">
        <v>0</v>
      </c>
      <c r="AE28" s="49">
        <v>0</v>
      </c>
      <c r="AF28" s="618">
        <f t="shared" si="8"/>
        <v>0</v>
      </c>
      <c r="AG28" s="49">
        <v>0</v>
      </c>
      <c r="AH28" s="49">
        <v>0</v>
      </c>
      <c r="AI28" s="615">
        <f t="shared" si="11"/>
        <v>0</v>
      </c>
      <c r="AJ28" s="49">
        <v>0</v>
      </c>
      <c r="AK28" s="49">
        <v>0</v>
      </c>
      <c r="AL28" s="618">
        <f t="shared" si="9"/>
        <v>0</v>
      </c>
      <c r="AM28" s="49">
        <v>0</v>
      </c>
      <c r="AN28" s="49">
        <v>0</v>
      </c>
      <c r="AO28" s="615">
        <f t="shared" si="12"/>
        <v>0</v>
      </c>
      <c r="AP28" s="456"/>
      <c r="AQ28" s="457"/>
      <c r="AR28" s="457"/>
      <c r="AS28" s="457"/>
      <c r="AT28" s="457"/>
      <c r="AU28" s="457"/>
    </row>
    <row r="29" spans="1:62" ht="21.95" customHeight="1">
      <c r="B29" s="167" t="s">
        <v>122</v>
      </c>
      <c r="C29" s="49">
        <v>0</v>
      </c>
      <c r="D29" s="49">
        <v>0</v>
      </c>
      <c r="E29" s="618">
        <f t="shared" si="0"/>
        <v>0</v>
      </c>
      <c r="F29" s="49">
        <v>0</v>
      </c>
      <c r="G29" s="49">
        <v>0</v>
      </c>
      <c r="H29" s="618">
        <f t="shared" si="1"/>
        <v>0</v>
      </c>
      <c r="I29" s="49">
        <v>0</v>
      </c>
      <c r="J29" s="49">
        <v>0</v>
      </c>
      <c r="K29" s="618">
        <f t="shared" si="2"/>
        <v>0</v>
      </c>
      <c r="L29" s="49">
        <v>0</v>
      </c>
      <c r="M29" s="49">
        <v>0</v>
      </c>
      <c r="N29" s="615">
        <f t="shared" si="10"/>
        <v>0</v>
      </c>
      <c r="O29" s="49">
        <v>0</v>
      </c>
      <c r="P29" s="49">
        <v>0</v>
      </c>
      <c r="Q29" s="618">
        <f t="shared" si="3"/>
        <v>0</v>
      </c>
      <c r="R29" s="49">
        <v>0</v>
      </c>
      <c r="S29" s="49">
        <v>0</v>
      </c>
      <c r="T29" s="618">
        <f t="shared" si="4"/>
        <v>0</v>
      </c>
      <c r="U29" s="49">
        <v>0</v>
      </c>
      <c r="V29" s="49">
        <v>0</v>
      </c>
      <c r="W29" s="618">
        <f t="shared" si="5"/>
        <v>0</v>
      </c>
      <c r="X29" s="49">
        <v>0</v>
      </c>
      <c r="Y29" s="49">
        <v>0</v>
      </c>
      <c r="Z29" s="618">
        <f t="shared" si="6"/>
        <v>0</v>
      </c>
      <c r="AA29" s="49">
        <v>0</v>
      </c>
      <c r="AB29" s="49">
        <v>0</v>
      </c>
      <c r="AC29" s="618">
        <f t="shared" si="7"/>
        <v>0</v>
      </c>
      <c r="AD29" s="49">
        <v>0</v>
      </c>
      <c r="AE29" s="49">
        <v>0</v>
      </c>
      <c r="AF29" s="618">
        <f t="shared" si="8"/>
        <v>0</v>
      </c>
      <c r="AG29" s="49">
        <v>0</v>
      </c>
      <c r="AH29" s="49">
        <v>0</v>
      </c>
      <c r="AI29" s="615">
        <f t="shared" si="11"/>
        <v>0</v>
      </c>
      <c r="AJ29" s="49">
        <v>0</v>
      </c>
      <c r="AK29" s="49">
        <v>0</v>
      </c>
      <c r="AL29" s="618">
        <f t="shared" si="9"/>
        <v>0</v>
      </c>
      <c r="AM29" s="49">
        <v>0</v>
      </c>
      <c r="AN29" s="49">
        <v>0</v>
      </c>
      <c r="AO29" s="615">
        <f t="shared" si="12"/>
        <v>0</v>
      </c>
    </row>
    <row r="30" spans="1:62" ht="21.95" customHeight="1">
      <c r="B30" s="167" t="s">
        <v>1493</v>
      </c>
      <c r="C30" s="49">
        <v>0</v>
      </c>
      <c r="D30" s="49">
        <v>0</v>
      </c>
      <c r="E30" s="618">
        <f t="shared" si="0"/>
        <v>0</v>
      </c>
      <c r="F30" s="49">
        <v>0</v>
      </c>
      <c r="G30" s="49">
        <v>0</v>
      </c>
      <c r="H30" s="618">
        <f t="shared" si="1"/>
        <v>0</v>
      </c>
      <c r="I30" s="49">
        <v>0</v>
      </c>
      <c r="J30" s="49">
        <v>0</v>
      </c>
      <c r="K30" s="618">
        <f t="shared" si="2"/>
        <v>0</v>
      </c>
      <c r="L30" s="49">
        <v>0</v>
      </c>
      <c r="M30" s="49">
        <v>0</v>
      </c>
      <c r="N30" s="615">
        <f t="shared" si="10"/>
        <v>0</v>
      </c>
      <c r="O30" s="49">
        <v>0</v>
      </c>
      <c r="P30" s="49">
        <v>0</v>
      </c>
      <c r="Q30" s="618">
        <f t="shared" si="3"/>
        <v>0</v>
      </c>
      <c r="R30" s="49">
        <v>0</v>
      </c>
      <c r="S30" s="49">
        <v>0</v>
      </c>
      <c r="T30" s="618">
        <f t="shared" si="4"/>
        <v>0</v>
      </c>
      <c r="U30" s="49">
        <v>0</v>
      </c>
      <c r="V30" s="49">
        <v>0</v>
      </c>
      <c r="W30" s="618">
        <f t="shared" si="5"/>
        <v>0</v>
      </c>
      <c r="X30" s="49">
        <v>0</v>
      </c>
      <c r="Y30" s="49">
        <v>0</v>
      </c>
      <c r="Z30" s="618">
        <f t="shared" si="6"/>
        <v>0</v>
      </c>
      <c r="AA30" s="49">
        <v>0</v>
      </c>
      <c r="AB30" s="49">
        <v>0</v>
      </c>
      <c r="AC30" s="618">
        <f t="shared" si="7"/>
        <v>0</v>
      </c>
      <c r="AD30" s="49">
        <v>0</v>
      </c>
      <c r="AE30" s="49">
        <v>0</v>
      </c>
      <c r="AF30" s="618">
        <f t="shared" si="8"/>
        <v>0</v>
      </c>
      <c r="AG30" s="49">
        <v>0</v>
      </c>
      <c r="AH30" s="49">
        <v>0</v>
      </c>
      <c r="AI30" s="615">
        <f t="shared" si="11"/>
        <v>0</v>
      </c>
      <c r="AJ30" s="49">
        <v>0</v>
      </c>
      <c r="AK30" s="49">
        <v>0</v>
      </c>
      <c r="AL30" s="618">
        <f t="shared" si="9"/>
        <v>0</v>
      </c>
      <c r="AM30" s="49">
        <v>0</v>
      </c>
      <c r="AN30" s="49">
        <v>0</v>
      </c>
      <c r="AO30" s="615">
        <f t="shared" si="12"/>
        <v>0</v>
      </c>
    </row>
    <row r="31" spans="1:62" ht="21.95" customHeight="1">
      <c r="B31" s="167" t="s">
        <v>819</v>
      </c>
      <c r="C31" s="49">
        <v>0</v>
      </c>
      <c r="D31" s="49">
        <v>0</v>
      </c>
      <c r="E31" s="618">
        <f t="shared" si="0"/>
        <v>0</v>
      </c>
      <c r="F31" s="49">
        <v>0</v>
      </c>
      <c r="G31" s="49">
        <v>0</v>
      </c>
      <c r="H31" s="618">
        <f t="shared" si="1"/>
        <v>0</v>
      </c>
      <c r="I31" s="49">
        <v>0</v>
      </c>
      <c r="J31" s="49">
        <v>0</v>
      </c>
      <c r="K31" s="618">
        <f t="shared" si="2"/>
        <v>0</v>
      </c>
      <c r="L31" s="49">
        <v>0</v>
      </c>
      <c r="M31" s="49">
        <v>0</v>
      </c>
      <c r="N31" s="615">
        <f t="shared" si="10"/>
        <v>0</v>
      </c>
      <c r="O31" s="49">
        <v>0</v>
      </c>
      <c r="P31" s="49">
        <v>0</v>
      </c>
      <c r="Q31" s="618">
        <f t="shared" si="3"/>
        <v>0</v>
      </c>
      <c r="R31" s="49">
        <v>0</v>
      </c>
      <c r="S31" s="49">
        <v>0</v>
      </c>
      <c r="T31" s="618">
        <f t="shared" si="4"/>
        <v>0</v>
      </c>
      <c r="U31" s="49">
        <v>0</v>
      </c>
      <c r="V31" s="49">
        <v>0</v>
      </c>
      <c r="W31" s="618">
        <f t="shared" si="5"/>
        <v>0</v>
      </c>
      <c r="X31" s="49">
        <v>0</v>
      </c>
      <c r="Y31" s="49">
        <v>0</v>
      </c>
      <c r="Z31" s="618">
        <f t="shared" si="6"/>
        <v>0</v>
      </c>
      <c r="AA31" s="49">
        <v>0</v>
      </c>
      <c r="AB31" s="49">
        <v>0</v>
      </c>
      <c r="AC31" s="618">
        <f t="shared" si="7"/>
        <v>0</v>
      </c>
      <c r="AD31" s="49">
        <v>0</v>
      </c>
      <c r="AE31" s="49">
        <v>0</v>
      </c>
      <c r="AF31" s="618">
        <f t="shared" si="8"/>
        <v>0</v>
      </c>
      <c r="AG31" s="49">
        <v>0</v>
      </c>
      <c r="AH31" s="49">
        <v>0</v>
      </c>
      <c r="AI31" s="615">
        <f t="shared" si="11"/>
        <v>0</v>
      </c>
      <c r="AJ31" s="49">
        <v>0</v>
      </c>
      <c r="AK31" s="49">
        <v>0</v>
      </c>
      <c r="AL31" s="618">
        <f t="shared" si="9"/>
        <v>0</v>
      </c>
      <c r="AM31" s="49">
        <v>0</v>
      </c>
      <c r="AN31" s="49">
        <v>0</v>
      </c>
      <c r="AO31" s="615">
        <f t="shared" si="12"/>
        <v>0</v>
      </c>
    </row>
    <row r="32" spans="1:62" s="155" customFormat="1" ht="24" customHeight="1">
      <c r="B32" s="77" t="s">
        <v>820</v>
      </c>
      <c r="C32" s="80">
        <f>C20+C21-C22+C23-C24+C25-C26+C27-C28+C29+C30-C31</f>
        <v>0</v>
      </c>
      <c r="D32" s="80">
        <f t="shared" ref="D32:AO32" si="13">D20+D21-D22+D23-D24+D25-D26+D27-D28+D29+D30-D31</f>
        <v>0</v>
      </c>
      <c r="E32" s="80">
        <f t="shared" si="13"/>
        <v>0</v>
      </c>
      <c r="F32" s="80">
        <f t="shared" si="13"/>
        <v>0</v>
      </c>
      <c r="G32" s="80">
        <f t="shared" si="13"/>
        <v>0</v>
      </c>
      <c r="H32" s="80">
        <f t="shared" si="13"/>
        <v>0</v>
      </c>
      <c r="I32" s="80">
        <f t="shared" si="13"/>
        <v>0</v>
      </c>
      <c r="J32" s="80">
        <f t="shared" si="13"/>
        <v>0</v>
      </c>
      <c r="K32" s="80">
        <f t="shared" si="13"/>
        <v>0</v>
      </c>
      <c r="L32" s="80">
        <f t="shared" si="13"/>
        <v>0</v>
      </c>
      <c r="M32" s="80">
        <f t="shared" si="13"/>
        <v>0</v>
      </c>
      <c r="N32" s="629">
        <f t="shared" si="13"/>
        <v>0</v>
      </c>
      <c r="O32" s="80">
        <f t="shared" si="13"/>
        <v>0</v>
      </c>
      <c r="P32" s="80">
        <f t="shared" si="13"/>
        <v>0</v>
      </c>
      <c r="Q32" s="629">
        <f t="shared" si="13"/>
        <v>0</v>
      </c>
      <c r="R32" s="80">
        <f t="shared" si="13"/>
        <v>0</v>
      </c>
      <c r="S32" s="80">
        <f t="shared" si="13"/>
        <v>0</v>
      </c>
      <c r="T32" s="629">
        <f t="shared" si="13"/>
        <v>0</v>
      </c>
      <c r="U32" s="80">
        <f t="shared" si="13"/>
        <v>0</v>
      </c>
      <c r="V32" s="80">
        <f t="shared" si="13"/>
        <v>0</v>
      </c>
      <c r="W32" s="629">
        <f t="shared" si="13"/>
        <v>0</v>
      </c>
      <c r="X32" s="80">
        <f t="shared" si="13"/>
        <v>0</v>
      </c>
      <c r="Y32" s="80">
        <f t="shared" si="13"/>
        <v>0</v>
      </c>
      <c r="Z32" s="629">
        <f t="shared" si="13"/>
        <v>0</v>
      </c>
      <c r="AA32" s="80">
        <f t="shared" si="13"/>
        <v>0</v>
      </c>
      <c r="AB32" s="80">
        <f t="shared" si="13"/>
        <v>0</v>
      </c>
      <c r="AC32" s="629">
        <f t="shared" si="13"/>
        <v>0</v>
      </c>
      <c r="AD32" s="80">
        <f t="shared" si="13"/>
        <v>0</v>
      </c>
      <c r="AE32" s="80">
        <f t="shared" si="13"/>
        <v>0</v>
      </c>
      <c r="AF32" s="629">
        <f t="shared" si="13"/>
        <v>0</v>
      </c>
      <c r="AG32" s="80">
        <f t="shared" si="13"/>
        <v>0</v>
      </c>
      <c r="AH32" s="80">
        <f t="shared" si="13"/>
        <v>0</v>
      </c>
      <c r="AI32" s="629">
        <f t="shared" si="13"/>
        <v>0</v>
      </c>
      <c r="AJ32" s="80">
        <f t="shared" si="13"/>
        <v>0</v>
      </c>
      <c r="AK32" s="80">
        <f t="shared" si="13"/>
        <v>0</v>
      </c>
      <c r="AL32" s="629">
        <f t="shared" si="13"/>
        <v>0</v>
      </c>
      <c r="AM32" s="80">
        <f t="shared" si="13"/>
        <v>0</v>
      </c>
      <c r="AN32" s="80">
        <f t="shared" si="13"/>
        <v>0</v>
      </c>
      <c r="AO32" s="629">
        <f t="shared" si="13"/>
        <v>0</v>
      </c>
      <c r="AP32" s="55"/>
      <c r="AQ32" s="55"/>
      <c r="AR32" s="55"/>
      <c r="AS32" s="55"/>
      <c r="AT32" s="55"/>
      <c r="AU32" s="55"/>
      <c r="AV32" s="300"/>
      <c r="AW32" s="300"/>
      <c r="AX32" s="300"/>
      <c r="AY32" s="300"/>
      <c r="AZ32" s="300"/>
      <c r="BA32" s="300"/>
      <c r="BB32" s="300"/>
      <c r="BC32" s="300"/>
      <c r="BD32" s="300"/>
      <c r="BE32" s="300"/>
      <c r="BF32" s="300"/>
      <c r="BG32" s="300"/>
      <c r="BH32" s="300"/>
      <c r="BI32" s="300"/>
      <c r="BJ32" s="300"/>
    </row>
    <row r="33" spans="1:256" s="155" customFormat="1" ht="24" customHeight="1">
      <c r="A33" s="163"/>
      <c r="B33" s="236" t="s">
        <v>821</v>
      </c>
      <c r="C33" s="87">
        <f>+C18+C32</f>
        <v>0</v>
      </c>
      <c r="D33" s="87">
        <f t="shared" ref="D33:AO33" si="14">+D18+D32</f>
        <v>0</v>
      </c>
      <c r="E33" s="87">
        <f t="shared" si="14"/>
        <v>0</v>
      </c>
      <c r="F33" s="87">
        <f t="shared" si="14"/>
        <v>0</v>
      </c>
      <c r="G33" s="87">
        <f t="shared" si="14"/>
        <v>0</v>
      </c>
      <c r="H33" s="87">
        <f t="shared" si="14"/>
        <v>0</v>
      </c>
      <c r="I33" s="87">
        <f t="shared" si="14"/>
        <v>0</v>
      </c>
      <c r="J33" s="87">
        <f t="shared" si="14"/>
        <v>0</v>
      </c>
      <c r="K33" s="87">
        <f t="shared" si="14"/>
        <v>0</v>
      </c>
      <c r="L33" s="87">
        <f t="shared" si="14"/>
        <v>0</v>
      </c>
      <c r="M33" s="87">
        <f t="shared" si="14"/>
        <v>0</v>
      </c>
      <c r="N33" s="653">
        <f t="shared" si="14"/>
        <v>0</v>
      </c>
      <c r="O33" s="87">
        <f t="shared" si="14"/>
        <v>0</v>
      </c>
      <c r="P33" s="87">
        <f t="shared" si="14"/>
        <v>0</v>
      </c>
      <c r="Q33" s="653">
        <f t="shared" si="14"/>
        <v>0</v>
      </c>
      <c r="R33" s="87">
        <f t="shared" si="14"/>
        <v>0</v>
      </c>
      <c r="S33" s="87">
        <f t="shared" si="14"/>
        <v>0</v>
      </c>
      <c r="T33" s="653">
        <f t="shared" si="14"/>
        <v>0</v>
      </c>
      <c r="U33" s="87">
        <f t="shared" si="14"/>
        <v>0</v>
      </c>
      <c r="V33" s="87">
        <f t="shared" si="14"/>
        <v>0</v>
      </c>
      <c r="W33" s="653">
        <f t="shared" si="14"/>
        <v>0</v>
      </c>
      <c r="X33" s="87">
        <f t="shared" si="14"/>
        <v>0</v>
      </c>
      <c r="Y33" s="87">
        <f t="shared" si="14"/>
        <v>0</v>
      </c>
      <c r="Z33" s="653">
        <f t="shared" si="14"/>
        <v>0</v>
      </c>
      <c r="AA33" s="87">
        <f t="shared" si="14"/>
        <v>0</v>
      </c>
      <c r="AB33" s="87">
        <f t="shared" si="14"/>
        <v>0</v>
      </c>
      <c r="AC33" s="653">
        <f t="shared" si="14"/>
        <v>0</v>
      </c>
      <c r="AD33" s="87">
        <f t="shared" si="14"/>
        <v>0</v>
      </c>
      <c r="AE33" s="87">
        <f t="shared" si="14"/>
        <v>0</v>
      </c>
      <c r="AF33" s="653">
        <f t="shared" si="14"/>
        <v>0</v>
      </c>
      <c r="AG33" s="87">
        <f t="shared" si="14"/>
        <v>0</v>
      </c>
      <c r="AH33" s="87">
        <f t="shared" si="14"/>
        <v>0</v>
      </c>
      <c r="AI33" s="653">
        <f t="shared" si="14"/>
        <v>0</v>
      </c>
      <c r="AJ33" s="87">
        <f t="shared" si="14"/>
        <v>0</v>
      </c>
      <c r="AK33" s="87">
        <f t="shared" si="14"/>
        <v>0</v>
      </c>
      <c r="AL33" s="653">
        <f t="shared" si="14"/>
        <v>0</v>
      </c>
      <c r="AM33" s="280">
        <f t="shared" si="14"/>
        <v>0</v>
      </c>
      <c r="AN33" s="280">
        <f t="shared" si="14"/>
        <v>0</v>
      </c>
      <c r="AO33" s="655">
        <f t="shared" si="14"/>
        <v>0</v>
      </c>
      <c r="AP33" s="55"/>
      <c r="AQ33" s="55"/>
      <c r="AR33" s="55"/>
      <c r="AS33" s="55"/>
      <c r="AT33" s="55"/>
      <c r="AU33" s="55"/>
    </row>
    <row r="34" spans="1:256" s="155" customFormat="1" ht="44.1" customHeight="1">
      <c r="B34" s="55"/>
      <c r="C34" s="55"/>
      <c r="D34" s="55"/>
      <c r="E34" s="55"/>
      <c r="F34" s="55"/>
      <c r="G34" s="5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300"/>
      <c r="AW34" s="300"/>
      <c r="AX34" s="300"/>
      <c r="AY34" s="300"/>
      <c r="AZ34" s="300"/>
      <c r="BA34" s="300"/>
      <c r="BB34" s="300"/>
      <c r="BC34" s="300"/>
      <c r="BD34" s="300"/>
      <c r="BE34" s="300"/>
      <c r="BF34" s="300"/>
      <c r="BG34" s="300"/>
      <c r="BH34" s="300"/>
      <c r="BI34" s="300"/>
      <c r="BJ34" s="300"/>
    </row>
    <row r="35" spans="1:256" s="436" customFormat="1" ht="30" customHeight="1">
      <c r="B35" s="437" t="s">
        <v>1718</v>
      </c>
      <c r="C35" s="799" t="s">
        <v>1690</v>
      </c>
      <c r="D35" s="800"/>
      <c r="E35" s="800"/>
      <c r="F35" s="800"/>
      <c r="G35" s="800"/>
      <c r="H35" s="55"/>
      <c r="I35" s="55"/>
      <c r="J35" s="55"/>
      <c r="K35" s="55"/>
      <c r="L35" s="55"/>
      <c r="M35" s="55"/>
      <c r="N35" s="55"/>
      <c r="O35" s="55"/>
      <c r="P35" s="55"/>
      <c r="Q35" s="55"/>
      <c r="R35" s="55"/>
      <c r="S35" s="55"/>
      <c r="T35" s="55"/>
      <c r="U35" s="55"/>
      <c r="V35" s="55"/>
      <c r="W35" s="55"/>
      <c r="X35" s="55"/>
      <c r="Y35" s="55"/>
      <c r="Z35" s="55"/>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55"/>
      <c r="DR35" s="55"/>
      <c r="DS35" s="55"/>
      <c r="DT35" s="55"/>
      <c r="DU35" s="55"/>
      <c r="DV35" s="55"/>
      <c r="DW35" s="55"/>
      <c r="DX35" s="55"/>
      <c r="DY35" s="55"/>
      <c r="DZ35" s="55"/>
      <c r="EA35" s="55"/>
      <c r="EB35" s="55"/>
      <c r="EC35" s="55"/>
      <c r="ED35" s="55"/>
      <c r="EE35" s="55"/>
      <c r="EF35" s="55"/>
      <c r="EG35" s="55"/>
      <c r="EH35" s="55"/>
      <c r="EI35" s="55"/>
      <c r="EJ35" s="55"/>
      <c r="EK35" s="55"/>
      <c r="EL35" s="55"/>
      <c r="EM35" s="55"/>
      <c r="EN35" s="55"/>
      <c r="EO35" s="55"/>
      <c r="EP35" s="55"/>
      <c r="EQ35" s="55"/>
      <c r="ER35" s="55"/>
      <c r="ES35" s="55"/>
      <c r="ET35" s="55"/>
      <c r="EU35" s="55"/>
      <c r="EV35" s="55"/>
      <c r="EW35" s="55"/>
      <c r="EX35" s="55"/>
      <c r="EY35" s="55"/>
      <c r="EZ35" s="55"/>
      <c r="FA35" s="55"/>
      <c r="FB35" s="55"/>
      <c r="FC35" s="55"/>
      <c r="FD35" s="55"/>
      <c r="FE35" s="55"/>
      <c r="FF35" s="55"/>
      <c r="FG35" s="55"/>
      <c r="FH35" s="55"/>
      <c r="FI35" s="55"/>
      <c r="FJ35" s="55"/>
      <c r="FK35" s="55"/>
      <c r="FL35" s="55"/>
      <c r="FM35" s="55"/>
      <c r="FN35" s="55"/>
      <c r="FO35" s="55"/>
      <c r="FP35" s="55"/>
      <c r="FQ35" s="55"/>
      <c r="FR35" s="55"/>
      <c r="FS35" s="55"/>
      <c r="FT35" s="55"/>
      <c r="FU35" s="55"/>
      <c r="FV35" s="55"/>
      <c r="FW35" s="55"/>
      <c r="FX35" s="55"/>
      <c r="FY35" s="55"/>
      <c r="FZ35" s="55"/>
      <c r="GA35" s="55"/>
      <c r="GB35" s="55"/>
      <c r="GC35" s="55"/>
      <c r="GD35" s="55"/>
      <c r="GE35" s="55"/>
      <c r="GF35" s="55"/>
      <c r="GG35" s="55"/>
      <c r="GH35" s="55"/>
      <c r="GI35" s="55"/>
      <c r="GJ35" s="55"/>
      <c r="GK35" s="55"/>
      <c r="GL35" s="55"/>
      <c r="GM35" s="55"/>
      <c r="GN35" s="55"/>
      <c r="GO35" s="55"/>
      <c r="GP35" s="55"/>
      <c r="GQ35" s="55"/>
      <c r="GR35" s="55"/>
      <c r="GS35" s="55"/>
      <c r="GT35" s="55"/>
      <c r="GU35" s="55"/>
      <c r="GV35" s="55"/>
      <c r="GW35" s="55"/>
      <c r="GX35" s="55"/>
      <c r="GY35" s="55"/>
      <c r="GZ35" s="55"/>
      <c r="HA35" s="55"/>
      <c r="HB35" s="55"/>
      <c r="HC35" s="55"/>
      <c r="HD35" s="55"/>
      <c r="HE35" s="55"/>
      <c r="HF35" s="55"/>
      <c r="HG35" s="55"/>
      <c r="HH35" s="55"/>
      <c r="HI35" s="55"/>
      <c r="HJ35" s="55"/>
      <c r="HK35" s="55"/>
      <c r="HL35" s="55"/>
      <c r="HM35" s="55"/>
      <c r="HN35" s="55"/>
      <c r="HO35" s="55"/>
      <c r="HP35" s="55"/>
      <c r="HQ35" s="55"/>
      <c r="HR35" s="55"/>
      <c r="HS35" s="55"/>
      <c r="HT35" s="55"/>
      <c r="HU35" s="55"/>
      <c r="HV35" s="55"/>
      <c r="HW35" s="55"/>
      <c r="HX35" s="55"/>
      <c r="HY35" s="55"/>
      <c r="HZ35" s="55"/>
      <c r="IA35" s="55"/>
      <c r="IB35" s="55"/>
      <c r="IC35" s="55"/>
      <c r="ID35" s="55"/>
      <c r="IE35" s="55"/>
      <c r="IF35" s="55"/>
      <c r="IG35" s="55"/>
      <c r="IH35" s="55"/>
      <c r="II35" s="55"/>
      <c r="IJ35" s="55"/>
      <c r="IK35" s="55"/>
      <c r="IL35" s="55"/>
      <c r="IM35" s="55"/>
      <c r="IN35" s="55"/>
      <c r="IO35" s="55"/>
      <c r="IP35" s="55"/>
      <c r="IQ35" s="55"/>
      <c r="IR35" s="55"/>
      <c r="IS35" s="55"/>
      <c r="IT35" s="55"/>
      <c r="IU35" s="55"/>
      <c r="IV35" s="55"/>
    </row>
    <row r="36" spans="1:256" s="436" customFormat="1" ht="30" customHeight="1">
      <c r="B36" s="438" t="s">
        <v>1719</v>
      </c>
      <c r="C36" s="792" t="s">
        <v>3468</v>
      </c>
      <c r="D36" s="793"/>
      <c r="E36" s="793"/>
      <c r="F36" s="793"/>
      <c r="G36" s="793"/>
      <c r="H36" s="55"/>
      <c r="I36" s="55"/>
      <c r="J36" s="55"/>
      <c r="K36" s="55"/>
      <c r="L36" s="55"/>
      <c r="M36" s="55"/>
      <c r="N36" s="55"/>
      <c r="O36" s="55"/>
      <c r="P36" s="55"/>
      <c r="Q36" s="55"/>
      <c r="R36" s="55"/>
      <c r="S36" s="55"/>
      <c r="T36" s="55"/>
      <c r="U36" s="55"/>
      <c r="V36" s="55"/>
      <c r="W36" s="55"/>
      <c r="X36" s="55"/>
      <c r="Y36" s="55"/>
      <c r="Z36" s="55"/>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55"/>
      <c r="DR36" s="55"/>
      <c r="DS36" s="55"/>
      <c r="DT36" s="55"/>
      <c r="DU36" s="55"/>
      <c r="DV36" s="55"/>
      <c r="DW36" s="55"/>
      <c r="DX36" s="55"/>
      <c r="DY36" s="55"/>
      <c r="DZ36" s="55"/>
      <c r="EA36" s="55"/>
      <c r="EB36" s="55"/>
      <c r="EC36" s="55"/>
      <c r="ED36" s="55"/>
      <c r="EE36" s="55"/>
      <c r="EF36" s="55"/>
      <c r="EG36" s="55"/>
      <c r="EH36" s="55"/>
      <c r="EI36" s="55"/>
      <c r="EJ36" s="55"/>
      <c r="EK36" s="55"/>
      <c r="EL36" s="55"/>
      <c r="EM36" s="55"/>
      <c r="EN36" s="55"/>
      <c r="EO36" s="55"/>
      <c r="EP36" s="55"/>
      <c r="EQ36" s="55"/>
      <c r="ER36" s="55"/>
      <c r="ES36" s="55"/>
      <c r="ET36" s="55"/>
      <c r="EU36" s="55"/>
      <c r="EV36" s="55"/>
      <c r="EW36" s="55"/>
      <c r="EX36" s="55"/>
      <c r="EY36" s="55"/>
      <c r="EZ36" s="55"/>
      <c r="FA36" s="55"/>
      <c r="FB36" s="55"/>
      <c r="FC36" s="55"/>
      <c r="FD36" s="55"/>
      <c r="FE36" s="55"/>
      <c r="FF36" s="55"/>
      <c r="FG36" s="55"/>
      <c r="FH36" s="55"/>
      <c r="FI36" s="55"/>
      <c r="FJ36" s="55"/>
      <c r="FK36" s="55"/>
      <c r="FL36" s="55"/>
      <c r="FM36" s="55"/>
      <c r="FN36" s="55"/>
      <c r="FO36" s="55"/>
      <c r="FP36" s="55"/>
      <c r="FQ36" s="55"/>
      <c r="FR36" s="55"/>
      <c r="FS36" s="55"/>
      <c r="FT36" s="55"/>
      <c r="FU36" s="55"/>
      <c r="FV36" s="55"/>
      <c r="FW36" s="55"/>
      <c r="FX36" s="55"/>
      <c r="FY36" s="55"/>
      <c r="FZ36" s="55"/>
      <c r="GA36" s="55"/>
      <c r="GB36" s="55"/>
      <c r="GC36" s="55"/>
      <c r="GD36" s="55"/>
      <c r="GE36" s="55"/>
      <c r="GF36" s="55"/>
      <c r="GG36" s="55"/>
      <c r="GH36" s="55"/>
      <c r="GI36" s="55"/>
      <c r="GJ36" s="55"/>
      <c r="GK36" s="55"/>
      <c r="GL36" s="55"/>
      <c r="GM36" s="55"/>
      <c r="GN36" s="55"/>
      <c r="GO36" s="55"/>
      <c r="GP36" s="55"/>
      <c r="GQ36" s="55"/>
      <c r="GR36" s="55"/>
      <c r="GS36" s="55"/>
      <c r="GT36" s="55"/>
      <c r="GU36" s="55"/>
      <c r="GV36" s="55"/>
      <c r="GW36" s="55"/>
      <c r="GX36" s="55"/>
      <c r="GY36" s="55"/>
      <c r="GZ36" s="55"/>
      <c r="HA36" s="55"/>
      <c r="HB36" s="55"/>
      <c r="HC36" s="55"/>
      <c r="HD36" s="55"/>
      <c r="HE36" s="55"/>
      <c r="HF36" s="55"/>
      <c r="HG36" s="55"/>
      <c r="HH36" s="55"/>
      <c r="HI36" s="55"/>
      <c r="HJ36" s="55"/>
      <c r="HK36" s="55"/>
      <c r="HL36" s="55"/>
      <c r="HM36" s="55"/>
      <c r="HN36" s="55"/>
      <c r="HO36" s="55"/>
      <c r="HP36" s="55"/>
      <c r="HQ36" s="55"/>
      <c r="HR36" s="55"/>
      <c r="HS36" s="55"/>
      <c r="HT36" s="55"/>
      <c r="HU36" s="55"/>
      <c r="HV36" s="55"/>
      <c r="HW36" s="55"/>
      <c r="HX36" s="55"/>
      <c r="HY36" s="55"/>
      <c r="HZ36" s="55"/>
      <c r="IA36" s="55"/>
      <c r="IB36" s="55"/>
      <c r="IC36" s="55"/>
      <c r="ID36" s="55"/>
      <c r="IE36" s="55"/>
      <c r="IF36" s="55"/>
      <c r="IG36" s="55"/>
      <c r="IH36" s="55"/>
      <c r="II36" s="55"/>
      <c r="IJ36" s="55"/>
      <c r="IK36" s="55"/>
      <c r="IL36" s="55"/>
      <c r="IM36" s="55"/>
      <c r="IN36" s="55"/>
      <c r="IO36" s="55"/>
      <c r="IP36" s="55"/>
      <c r="IQ36" s="55"/>
      <c r="IR36" s="55"/>
      <c r="IS36" s="55"/>
      <c r="IT36" s="55"/>
      <c r="IU36" s="55"/>
      <c r="IV36" s="55"/>
    </row>
    <row r="37" spans="1:256" s="436" customFormat="1" ht="30" customHeight="1">
      <c r="B37" s="438" t="s">
        <v>1720</v>
      </c>
      <c r="C37" s="792" t="s">
        <v>3468</v>
      </c>
      <c r="D37" s="793"/>
      <c r="E37" s="793"/>
      <c r="F37" s="793"/>
      <c r="G37" s="793"/>
      <c r="H37" s="55"/>
      <c r="I37" s="55"/>
      <c r="J37" s="55"/>
      <c r="K37" s="55"/>
      <c r="L37" s="55"/>
      <c r="M37" s="55"/>
      <c r="N37" s="55"/>
      <c r="O37" s="55"/>
      <c r="P37" s="55"/>
      <c r="Q37" s="55"/>
      <c r="R37" s="55"/>
      <c r="S37" s="55"/>
      <c r="T37" s="55"/>
      <c r="U37" s="55"/>
      <c r="V37" s="55"/>
      <c r="W37" s="55"/>
      <c r="X37" s="55"/>
      <c r="Y37" s="55"/>
      <c r="Z37" s="55"/>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55"/>
      <c r="DR37" s="55"/>
      <c r="DS37" s="55"/>
      <c r="DT37" s="55"/>
      <c r="DU37" s="55"/>
      <c r="DV37" s="55"/>
      <c r="DW37" s="55"/>
      <c r="DX37" s="55"/>
      <c r="DY37" s="55"/>
      <c r="DZ37" s="55"/>
      <c r="EA37" s="55"/>
      <c r="EB37" s="55"/>
      <c r="EC37" s="55"/>
      <c r="ED37" s="55"/>
      <c r="EE37" s="55"/>
      <c r="EF37" s="55"/>
      <c r="EG37" s="55"/>
      <c r="EH37" s="55"/>
      <c r="EI37" s="55"/>
      <c r="EJ37" s="55"/>
      <c r="EK37" s="55"/>
      <c r="EL37" s="55"/>
      <c r="EM37" s="55"/>
      <c r="EN37" s="55"/>
      <c r="EO37" s="55"/>
      <c r="EP37" s="55"/>
      <c r="EQ37" s="55"/>
      <c r="ER37" s="55"/>
      <c r="ES37" s="55"/>
      <c r="ET37" s="55"/>
      <c r="EU37" s="55"/>
      <c r="EV37" s="55"/>
      <c r="EW37" s="55"/>
      <c r="EX37" s="55"/>
      <c r="EY37" s="55"/>
      <c r="EZ37" s="55"/>
      <c r="FA37" s="55"/>
      <c r="FB37" s="55"/>
      <c r="FC37" s="55"/>
      <c r="FD37" s="55"/>
      <c r="FE37" s="55"/>
      <c r="FF37" s="55"/>
      <c r="FG37" s="55"/>
      <c r="FH37" s="55"/>
      <c r="FI37" s="55"/>
      <c r="FJ37" s="55"/>
      <c r="FK37" s="55"/>
      <c r="FL37" s="55"/>
      <c r="FM37" s="55"/>
      <c r="FN37" s="55"/>
      <c r="FO37" s="55"/>
      <c r="FP37" s="55"/>
      <c r="FQ37" s="55"/>
      <c r="FR37" s="55"/>
      <c r="FS37" s="55"/>
      <c r="FT37" s="55"/>
      <c r="FU37" s="55"/>
      <c r="FV37" s="55"/>
      <c r="FW37" s="55"/>
      <c r="FX37" s="55"/>
      <c r="FY37" s="55"/>
      <c r="FZ37" s="55"/>
      <c r="GA37" s="55"/>
      <c r="GB37" s="55"/>
      <c r="GC37" s="55"/>
      <c r="GD37" s="55"/>
      <c r="GE37" s="55"/>
      <c r="GF37" s="55"/>
      <c r="GG37" s="55"/>
      <c r="GH37" s="55"/>
      <c r="GI37" s="55"/>
      <c r="GJ37" s="55"/>
      <c r="GK37" s="55"/>
      <c r="GL37" s="55"/>
      <c r="GM37" s="55"/>
      <c r="GN37" s="55"/>
      <c r="GO37" s="55"/>
      <c r="GP37" s="55"/>
      <c r="GQ37" s="55"/>
      <c r="GR37" s="55"/>
      <c r="GS37" s="55"/>
      <c r="GT37" s="55"/>
      <c r="GU37" s="55"/>
      <c r="GV37" s="55"/>
      <c r="GW37" s="55"/>
      <c r="GX37" s="55"/>
      <c r="GY37" s="55"/>
      <c r="GZ37" s="55"/>
      <c r="HA37" s="55"/>
      <c r="HB37" s="55"/>
      <c r="HC37" s="55"/>
      <c r="HD37" s="55"/>
      <c r="HE37" s="55"/>
      <c r="HF37" s="55"/>
      <c r="HG37" s="55"/>
      <c r="HH37" s="55"/>
      <c r="HI37" s="55"/>
      <c r="HJ37" s="55"/>
      <c r="HK37" s="55"/>
      <c r="HL37" s="55"/>
      <c r="HM37" s="55"/>
      <c r="HN37" s="55"/>
      <c r="HO37" s="55"/>
      <c r="HP37" s="55"/>
      <c r="HQ37" s="55"/>
      <c r="HR37" s="55"/>
      <c r="HS37" s="55"/>
      <c r="HT37" s="55"/>
      <c r="HU37" s="55"/>
      <c r="HV37" s="55"/>
      <c r="HW37" s="55"/>
      <c r="HX37" s="55"/>
      <c r="HY37" s="55"/>
      <c r="HZ37" s="55"/>
      <c r="IA37" s="55"/>
      <c r="IB37" s="55"/>
      <c r="IC37" s="55"/>
      <c r="ID37" s="55"/>
      <c r="IE37" s="55"/>
      <c r="IF37" s="55"/>
      <c r="IG37" s="55"/>
      <c r="IH37" s="55"/>
      <c r="II37" s="55"/>
      <c r="IJ37" s="55"/>
      <c r="IK37" s="55"/>
      <c r="IL37" s="55"/>
      <c r="IM37" s="55"/>
      <c r="IN37" s="55"/>
      <c r="IO37" s="55"/>
      <c r="IP37" s="55"/>
      <c r="IQ37" s="55"/>
      <c r="IR37" s="55"/>
      <c r="IS37" s="55"/>
      <c r="IT37" s="55"/>
      <c r="IU37" s="55"/>
      <c r="IV37" s="55"/>
    </row>
    <row r="38" spans="1:256" s="436" customFormat="1" ht="30" customHeight="1">
      <c r="B38" s="438" t="s">
        <v>1721</v>
      </c>
      <c r="C38" s="621">
        <v>0</v>
      </c>
      <c r="D38" s="796"/>
      <c r="E38" s="797"/>
      <c r="F38" s="797"/>
      <c r="G38" s="798"/>
      <c r="H38" s="55"/>
      <c r="I38" s="55"/>
      <c r="J38" s="55"/>
      <c r="K38" s="55"/>
      <c r="L38" s="55"/>
      <c r="M38" s="55"/>
      <c r="N38" s="55"/>
      <c r="O38" s="55"/>
      <c r="P38" s="55"/>
      <c r="Q38" s="55"/>
      <c r="R38" s="55"/>
      <c r="S38" s="55"/>
      <c r="T38" s="55"/>
      <c r="U38" s="55"/>
      <c r="V38" s="55"/>
      <c r="W38" s="55"/>
      <c r="X38" s="55"/>
      <c r="Y38" s="55"/>
      <c r="Z38" s="55"/>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55"/>
      <c r="DR38" s="55"/>
      <c r="DS38" s="55"/>
      <c r="DT38" s="55"/>
      <c r="DU38" s="55"/>
      <c r="DV38" s="55"/>
      <c r="DW38" s="55"/>
      <c r="DX38" s="55"/>
      <c r="DY38" s="55"/>
      <c r="DZ38" s="55"/>
      <c r="EA38" s="55"/>
      <c r="EB38" s="55"/>
      <c r="EC38" s="55"/>
      <c r="ED38" s="55"/>
      <c r="EE38" s="55"/>
      <c r="EF38" s="55"/>
      <c r="EG38" s="55"/>
      <c r="EH38" s="55"/>
      <c r="EI38" s="55"/>
      <c r="EJ38" s="55"/>
      <c r="EK38" s="55"/>
      <c r="EL38" s="55"/>
      <c r="EM38" s="55"/>
      <c r="EN38" s="55"/>
      <c r="EO38" s="55"/>
      <c r="EP38" s="55"/>
      <c r="EQ38" s="55"/>
      <c r="ER38" s="55"/>
      <c r="ES38" s="55"/>
      <c r="ET38" s="55"/>
      <c r="EU38" s="55"/>
      <c r="EV38" s="55"/>
      <c r="EW38" s="55"/>
      <c r="EX38" s="55"/>
      <c r="EY38" s="55"/>
      <c r="EZ38" s="55"/>
      <c r="FA38" s="55"/>
      <c r="FB38" s="55"/>
      <c r="FC38" s="55"/>
      <c r="FD38" s="55"/>
      <c r="FE38" s="55"/>
      <c r="FF38" s="55"/>
      <c r="FG38" s="55"/>
      <c r="FH38" s="55"/>
      <c r="FI38" s="55"/>
      <c r="FJ38" s="55"/>
      <c r="FK38" s="55"/>
      <c r="FL38" s="55"/>
      <c r="FM38" s="55"/>
      <c r="FN38" s="55"/>
      <c r="FO38" s="55"/>
      <c r="FP38" s="55"/>
      <c r="FQ38" s="55"/>
      <c r="FR38" s="55"/>
      <c r="FS38" s="55"/>
      <c r="FT38" s="55"/>
      <c r="FU38" s="55"/>
      <c r="FV38" s="55"/>
      <c r="FW38" s="55"/>
      <c r="FX38" s="55"/>
      <c r="FY38" s="55"/>
      <c r="FZ38" s="55"/>
      <c r="GA38" s="55"/>
      <c r="GB38" s="55"/>
      <c r="GC38" s="55"/>
      <c r="GD38" s="55"/>
      <c r="GE38" s="55"/>
      <c r="GF38" s="55"/>
      <c r="GG38" s="55"/>
      <c r="GH38" s="55"/>
      <c r="GI38" s="55"/>
      <c r="GJ38" s="55"/>
      <c r="GK38" s="55"/>
      <c r="GL38" s="55"/>
      <c r="GM38" s="55"/>
      <c r="GN38" s="55"/>
      <c r="GO38" s="55"/>
      <c r="GP38" s="55"/>
      <c r="GQ38" s="55"/>
      <c r="GR38" s="55"/>
      <c r="GS38" s="55"/>
      <c r="GT38" s="55"/>
      <c r="GU38" s="55"/>
      <c r="GV38" s="55"/>
      <c r="GW38" s="55"/>
      <c r="GX38" s="55"/>
      <c r="GY38" s="55"/>
      <c r="GZ38" s="55"/>
      <c r="HA38" s="55"/>
      <c r="HB38" s="55"/>
      <c r="HC38" s="55"/>
      <c r="HD38" s="55"/>
      <c r="HE38" s="55"/>
      <c r="HF38" s="55"/>
      <c r="HG38" s="55"/>
      <c r="HH38" s="55"/>
      <c r="HI38" s="55"/>
      <c r="HJ38" s="55"/>
      <c r="HK38" s="55"/>
      <c r="HL38" s="55"/>
      <c r="HM38" s="55"/>
      <c r="HN38" s="55"/>
      <c r="HO38" s="55"/>
      <c r="HP38" s="55"/>
      <c r="HQ38" s="55"/>
      <c r="HR38" s="55"/>
      <c r="HS38" s="55"/>
      <c r="HT38" s="55"/>
      <c r="HU38" s="55"/>
      <c r="HV38" s="55"/>
      <c r="HW38" s="55"/>
      <c r="HX38" s="55"/>
      <c r="HY38" s="55"/>
      <c r="HZ38" s="55"/>
      <c r="IA38" s="55"/>
      <c r="IB38" s="55"/>
      <c r="IC38" s="55"/>
      <c r="ID38" s="55"/>
      <c r="IE38" s="55"/>
      <c r="IF38" s="55"/>
      <c r="IG38" s="55"/>
      <c r="IH38" s="55"/>
      <c r="II38" s="55"/>
      <c r="IJ38" s="55"/>
      <c r="IK38" s="55"/>
      <c r="IL38" s="55"/>
      <c r="IM38" s="55"/>
      <c r="IN38" s="55"/>
      <c r="IO38" s="55"/>
      <c r="IP38" s="55"/>
      <c r="IQ38" s="55"/>
      <c r="IR38" s="55"/>
      <c r="IS38" s="55"/>
      <c r="IT38" s="55"/>
      <c r="IU38" s="55"/>
      <c r="IV38" s="55"/>
    </row>
    <row r="39" spans="1:256" s="436" customFormat="1" ht="30" customHeight="1">
      <c r="B39" s="438" t="s">
        <v>1722</v>
      </c>
      <c r="C39" s="792" t="s">
        <v>3468</v>
      </c>
      <c r="D39" s="793"/>
      <c r="E39" s="793"/>
      <c r="F39" s="793"/>
      <c r="G39" s="793"/>
      <c r="H39" s="55"/>
      <c r="I39" s="55"/>
      <c r="J39" s="55"/>
      <c r="K39" s="55"/>
      <c r="L39" s="55"/>
      <c r="M39" s="55"/>
      <c r="N39" s="55"/>
      <c r="O39" s="55"/>
      <c r="P39" s="55"/>
      <c r="Q39" s="55"/>
      <c r="R39" s="55"/>
      <c r="S39" s="55"/>
      <c r="T39" s="55"/>
      <c r="U39" s="55"/>
      <c r="V39" s="55"/>
      <c r="W39" s="55"/>
      <c r="X39" s="55"/>
      <c r="Y39" s="55"/>
      <c r="Z39" s="55"/>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55"/>
      <c r="DR39" s="55"/>
      <c r="DS39" s="55"/>
      <c r="DT39" s="55"/>
      <c r="DU39" s="55"/>
      <c r="DV39" s="55"/>
      <c r="DW39" s="55"/>
      <c r="DX39" s="55"/>
      <c r="DY39" s="55"/>
      <c r="DZ39" s="55"/>
      <c r="EA39" s="55"/>
      <c r="EB39" s="55"/>
      <c r="EC39" s="55"/>
      <c r="ED39" s="55"/>
      <c r="EE39" s="55"/>
      <c r="EF39" s="55"/>
      <c r="EG39" s="55"/>
      <c r="EH39" s="55"/>
      <c r="EI39" s="55"/>
      <c r="EJ39" s="55"/>
      <c r="EK39" s="55"/>
      <c r="EL39" s="55"/>
      <c r="EM39" s="55"/>
      <c r="EN39" s="55"/>
      <c r="EO39" s="55"/>
      <c r="EP39" s="55"/>
      <c r="EQ39" s="55"/>
      <c r="ER39" s="55"/>
      <c r="ES39" s="55"/>
      <c r="ET39" s="55"/>
      <c r="EU39" s="55"/>
      <c r="EV39" s="55"/>
      <c r="EW39" s="55"/>
      <c r="EX39" s="55"/>
      <c r="EY39" s="55"/>
      <c r="EZ39" s="55"/>
      <c r="FA39" s="55"/>
      <c r="FB39" s="55"/>
      <c r="FC39" s="55"/>
      <c r="FD39" s="55"/>
      <c r="FE39" s="55"/>
      <c r="FF39" s="55"/>
      <c r="FG39" s="55"/>
      <c r="FH39" s="55"/>
      <c r="FI39" s="55"/>
      <c r="FJ39" s="55"/>
      <c r="FK39" s="55"/>
      <c r="FL39" s="55"/>
      <c r="FM39" s="55"/>
      <c r="FN39" s="55"/>
      <c r="FO39" s="55"/>
      <c r="FP39" s="55"/>
      <c r="FQ39" s="55"/>
      <c r="FR39" s="55"/>
      <c r="FS39" s="55"/>
      <c r="FT39" s="55"/>
      <c r="FU39" s="55"/>
      <c r="FV39" s="55"/>
      <c r="FW39" s="55"/>
      <c r="FX39" s="55"/>
      <c r="FY39" s="55"/>
      <c r="FZ39" s="55"/>
      <c r="GA39" s="55"/>
      <c r="GB39" s="55"/>
      <c r="GC39" s="55"/>
      <c r="GD39" s="55"/>
      <c r="GE39" s="55"/>
      <c r="GF39" s="55"/>
      <c r="GG39" s="55"/>
      <c r="GH39" s="55"/>
      <c r="GI39" s="55"/>
      <c r="GJ39" s="55"/>
      <c r="GK39" s="55"/>
      <c r="GL39" s="55"/>
      <c r="GM39" s="55"/>
      <c r="GN39" s="55"/>
      <c r="GO39" s="55"/>
      <c r="GP39" s="55"/>
      <c r="GQ39" s="55"/>
      <c r="GR39" s="55"/>
      <c r="GS39" s="55"/>
      <c r="GT39" s="55"/>
      <c r="GU39" s="55"/>
      <c r="GV39" s="55"/>
      <c r="GW39" s="55"/>
      <c r="GX39" s="55"/>
      <c r="GY39" s="55"/>
      <c r="GZ39" s="55"/>
      <c r="HA39" s="55"/>
      <c r="HB39" s="55"/>
      <c r="HC39" s="55"/>
      <c r="HD39" s="55"/>
      <c r="HE39" s="55"/>
      <c r="HF39" s="55"/>
      <c r="HG39" s="55"/>
      <c r="HH39" s="55"/>
      <c r="HI39" s="55"/>
      <c r="HJ39" s="55"/>
      <c r="HK39" s="55"/>
      <c r="HL39" s="55"/>
      <c r="HM39" s="55"/>
      <c r="HN39" s="55"/>
      <c r="HO39" s="55"/>
      <c r="HP39" s="55"/>
      <c r="HQ39" s="55"/>
      <c r="HR39" s="55"/>
      <c r="HS39" s="55"/>
      <c r="HT39" s="55"/>
      <c r="HU39" s="55"/>
      <c r="HV39" s="55"/>
      <c r="HW39" s="55"/>
      <c r="HX39" s="55"/>
      <c r="HY39" s="55"/>
      <c r="HZ39" s="55"/>
      <c r="IA39" s="55"/>
      <c r="IB39" s="55"/>
      <c r="IC39" s="55"/>
      <c r="ID39" s="55"/>
      <c r="IE39" s="55"/>
      <c r="IF39" s="55"/>
      <c r="IG39" s="55"/>
      <c r="IH39" s="55"/>
      <c r="II39" s="55"/>
      <c r="IJ39" s="55"/>
      <c r="IK39" s="55"/>
      <c r="IL39" s="55"/>
      <c r="IM39" s="55"/>
      <c r="IN39" s="55"/>
      <c r="IO39" s="55"/>
      <c r="IP39" s="55"/>
      <c r="IQ39" s="55"/>
      <c r="IR39" s="55"/>
      <c r="IS39" s="55"/>
      <c r="IT39" s="55"/>
      <c r="IU39" s="55"/>
      <c r="IV39" s="55"/>
    </row>
    <row r="40" spans="1:256" s="436" customFormat="1" ht="30" customHeight="1">
      <c r="B40" s="438" t="s">
        <v>1723</v>
      </c>
      <c r="C40" s="792" t="s">
        <v>3468</v>
      </c>
      <c r="D40" s="793"/>
      <c r="E40" s="793"/>
      <c r="F40" s="793"/>
      <c r="G40" s="793"/>
      <c r="H40" s="55"/>
      <c r="I40" s="55"/>
      <c r="J40" s="55"/>
      <c r="K40" s="55"/>
      <c r="L40" s="55"/>
      <c r="M40" s="55"/>
      <c r="N40" s="55"/>
      <c r="O40" s="55"/>
      <c r="P40" s="55"/>
      <c r="Q40" s="55"/>
      <c r="R40" s="55"/>
      <c r="S40" s="55"/>
      <c r="T40" s="55"/>
      <c r="U40" s="55"/>
      <c r="V40" s="55"/>
      <c r="W40" s="55"/>
      <c r="X40" s="55"/>
      <c r="Y40" s="55"/>
      <c r="Z40" s="55"/>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55"/>
      <c r="DR40" s="55"/>
      <c r="DS40" s="55"/>
      <c r="DT40" s="55"/>
      <c r="DU40" s="55"/>
      <c r="DV40" s="55"/>
      <c r="DW40" s="55"/>
      <c r="DX40" s="55"/>
      <c r="DY40" s="55"/>
      <c r="DZ40" s="55"/>
      <c r="EA40" s="55"/>
      <c r="EB40" s="55"/>
      <c r="EC40" s="55"/>
      <c r="ED40" s="55"/>
      <c r="EE40" s="55"/>
      <c r="EF40" s="55"/>
      <c r="EG40" s="55"/>
      <c r="EH40" s="55"/>
      <c r="EI40" s="55"/>
      <c r="EJ40" s="55"/>
      <c r="EK40" s="55"/>
      <c r="EL40" s="55"/>
      <c r="EM40" s="55"/>
      <c r="EN40" s="55"/>
      <c r="EO40" s="55"/>
      <c r="EP40" s="55"/>
      <c r="EQ40" s="55"/>
      <c r="ER40" s="55"/>
      <c r="ES40" s="55"/>
      <c r="ET40" s="55"/>
      <c r="EU40" s="55"/>
      <c r="EV40" s="55"/>
      <c r="EW40" s="55"/>
      <c r="EX40" s="55"/>
      <c r="EY40" s="55"/>
      <c r="EZ40" s="55"/>
      <c r="FA40" s="55"/>
      <c r="FB40" s="55"/>
      <c r="FC40" s="55"/>
      <c r="FD40" s="55"/>
      <c r="FE40" s="55"/>
      <c r="FF40" s="55"/>
      <c r="FG40" s="55"/>
      <c r="FH40" s="55"/>
      <c r="FI40" s="55"/>
      <c r="FJ40" s="55"/>
      <c r="FK40" s="55"/>
      <c r="FL40" s="55"/>
      <c r="FM40" s="55"/>
      <c r="FN40" s="55"/>
      <c r="FO40" s="55"/>
      <c r="FP40" s="55"/>
      <c r="FQ40" s="55"/>
      <c r="FR40" s="55"/>
      <c r="FS40" s="55"/>
      <c r="FT40" s="55"/>
      <c r="FU40" s="55"/>
      <c r="FV40" s="55"/>
      <c r="FW40" s="55"/>
      <c r="FX40" s="55"/>
      <c r="FY40" s="55"/>
      <c r="FZ40" s="55"/>
      <c r="GA40" s="55"/>
      <c r="GB40" s="55"/>
      <c r="GC40" s="55"/>
      <c r="GD40" s="55"/>
      <c r="GE40" s="55"/>
      <c r="GF40" s="55"/>
      <c r="GG40" s="55"/>
      <c r="GH40" s="55"/>
      <c r="GI40" s="55"/>
      <c r="GJ40" s="55"/>
      <c r="GK40" s="55"/>
      <c r="GL40" s="55"/>
      <c r="GM40" s="55"/>
      <c r="GN40" s="55"/>
      <c r="GO40" s="55"/>
      <c r="GP40" s="55"/>
      <c r="GQ40" s="55"/>
      <c r="GR40" s="55"/>
      <c r="GS40" s="55"/>
      <c r="GT40" s="55"/>
      <c r="GU40" s="55"/>
      <c r="GV40" s="55"/>
      <c r="GW40" s="55"/>
      <c r="GX40" s="55"/>
      <c r="GY40" s="55"/>
      <c r="GZ40" s="55"/>
      <c r="HA40" s="55"/>
      <c r="HB40" s="55"/>
      <c r="HC40" s="55"/>
      <c r="HD40" s="55"/>
      <c r="HE40" s="55"/>
      <c r="HF40" s="55"/>
      <c r="HG40" s="55"/>
      <c r="HH40" s="55"/>
      <c r="HI40" s="55"/>
      <c r="HJ40" s="55"/>
      <c r="HK40" s="55"/>
      <c r="HL40" s="55"/>
      <c r="HM40" s="55"/>
      <c r="HN40" s="55"/>
      <c r="HO40" s="55"/>
      <c r="HP40" s="55"/>
      <c r="HQ40" s="55"/>
      <c r="HR40" s="55"/>
      <c r="HS40" s="55"/>
      <c r="HT40" s="55"/>
      <c r="HU40" s="55"/>
      <c r="HV40" s="55"/>
      <c r="HW40" s="55"/>
      <c r="HX40" s="55"/>
      <c r="HY40" s="55"/>
      <c r="HZ40" s="55"/>
      <c r="IA40" s="55"/>
      <c r="IB40" s="55"/>
      <c r="IC40" s="55"/>
      <c r="ID40" s="55"/>
      <c r="IE40" s="55"/>
      <c r="IF40" s="55"/>
      <c r="IG40" s="55"/>
      <c r="IH40" s="55"/>
      <c r="II40" s="55"/>
      <c r="IJ40" s="55"/>
      <c r="IK40" s="55"/>
      <c r="IL40" s="55"/>
      <c r="IM40" s="55"/>
      <c r="IN40" s="55"/>
      <c r="IO40" s="55"/>
      <c r="IP40" s="55"/>
      <c r="IQ40" s="55"/>
      <c r="IR40" s="55"/>
      <c r="IS40" s="55"/>
      <c r="IT40" s="55"/>
      <c r="IU40" s="55"/>
      <c r="IV40" s="55"/>
    </row>
    <row r="41" spans="1:256" s="436" customFormat="1" ht="30" customHeight="1">
      <c r="B41" s="439" t="s">
        <v>1724</v>
      </c>
      <c r="C41" s="792" t="s">
        <v>3468</v>
      </c>
      <c r="D41" s="793"/>
      <c r="E41" s="793"/>
      <c r="F41" s="793"/>
      <c r="G41" s="793"/>
      <c r="H41" s="55"/>
      <c r="I41" s="55"/>
      <c r="J41" s="55"/>
      <c r="K41" s="55"/>
      <c r="L41" s="55"/>
      <c r="M41" s="55"/>
      <c r="N41" s="55"/>
      <c r="O41" s="55"/>
      <c r="P41" s="55"/>
      <c r="Q41" s="55"/>
      <c r="R41" s="55"/>
      <c r="S41" s="55"/>
      <c r="T41" s="55"/>
      <c r="U41" s="55"/>
      <c r="V41" s="55"/>
      <c r="W41" s="55"/>
      <c r="X41" s="55"/>
      <c r="Y41" s="55"/>
      <c r="Z41" s="55"/>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55"/>
      <c r="DR41" s="55"/>
      <c r="DS41" s="55"/>
      <c r="DT41" s="55"/>
      <c r="DU41" s="55"/>
      <c r="DV41" s="55"/>
      <c r="DW41" s="55"/>
      <c r="DX41" s="55"/>
      <c r="DY41" s="55"/>
      <c r="DZ41" s="55"/>
      <c r="EA41" s="55"/>
      <c r="EB41" s="55"/>
      <c r="EC41" s="55"/>
      <c r="ED41" s="55"/>
      <c r="EE41" s="55"/>
      <c r="EF41" s="55"/>
      <c r="EG41" s="55"/>
      <c r="EH41" s="55"/>
      <c r="EI41" s="55"/>
      <c r="EJ41" s="55"/>
      <c r="EK41" s="55"/>
      <c r="EL41" s="55"/>
      <c r="EM41" s="55"/>
      <c r="EN41" s="55"/>
      <c r="EO41" s="55"/>
      <c r="EP41" s="55"/>
      <c r="EQ41" s="55"/>
      <c r="ER41" s="55"/>
      <c r="ES41" s="55"/>
      <c r="ET41" s="55"/>
      <c r="EU41" s="55"/>
      <c r="EV41" s="55"/>
      <c r="EW41" s="55"/>
      <c r="EX41" s="55"/>
      <c r="EY41" s="55"/>
      <c r="EZ41" s="55"/>
      <c r="FA41" s="55"/>
      <c r="FB41" s="55"/>
      <c r="FC41" s="55"/>
      <c r="FD41" s="55"/>
      <c r="FE41" s="55"/>
      <c r="FF41" s="55"/>
      <c r="FG41" s="55"/>
      <c r="FH41" s="55"/>
      <c r="FI41" s="55"/>
      <c r="FJ41" s="55"/>
      <c r="FK41" s="55"/>
      <c r="FL41" s="55"/>
      <c r="FM41" s="55"/>
      <c r="FN41" s="55"/>
      <c r="FO41" s="55"/>
      <c r="FP41" s="55"/>
      <c r="FQ41" s="55"/>
      <c r="FR41" s="55"/>
      <c r="FS41" s="55"/>
      <c r="FT41" s="55"/>
      <c r="FU41" s="55"/>
      <c r="FV41" s="55"/>
      <c r="FW41" s="55"/>
      <c r="FX41" s="55"/>
      <c r="FY41" s="55"/>
      <c r="FZ41" s="55"/>
      <c r="GA41" s="55"/>
      <c r="GB41" s="55"/>
      <c r="GC41" s="55"/>
      <c r="GD41" s="55"/>
      <c r="GE41" s="55"/>
      <c r="GF41" s="55"/>
      <c r="GG41" s="55"/>
      <c r="GH41" s="55"/>
      <c r="GI41" s="55"/>
      <c r="GJ41" s="55"/>
      <c r="GK41" s="55"/>
      <c r="GL41" s="55"/>
      <c r="GM41" s="55"/>
      <c r="GN41" s="55"/>
      <c r="GO41" s="55"/>
      <c r="GP41" s="55"/>
      <c r="GQ41" s="55"/>
      <c r="GR41" s="55"/>
      <c r="GS41" s="55"/>
      <c r="GT41" s="55"/>
      <c r="GU41" s="55"/>
      <c r="GV41" s="55"/>
      <c r="GW41" s="55"/>
      <c r="GX41" s="55"/>
      <c r="GY41" s="55"/>
      <c r="GZ41" s="55"/>
      <c r="HA41" s="55"/>
      <c r="HB41" s="55"/>
      <c r="HC41" s="55"/>
      <c r="HD41" s="55"/>
      <c r="HE41" s="55"/>
      <c r="HF41" s="55"/>
      <c r="HG41" s="55"/>
      <c r="HH41" s="55"/>
      <c r="HI41" s="55"/>
      <c r="HJ41" s="55"/>
      <c r="HK41" s="55"/>
      <c r="HL41" s="55"/>
      <c r="HM41" s="55"/>
      <c r="HN41" s="55"/>
      <c r="HO41" s="55"/>
      <c r="HP41" s="55"/>
      <c r="HQ41" s="55"/>
      <c r="HR41" s="55"/>
      <c r="HS41" s="55"/>
      <c r="HT41" s="55"/>
      <c r="HU41" s="55"/>
      <c r="HV41" s="55"/>
      <c r="HW41" s="55"/>
      <c r="HX41" s="55"/>
      <c r="HY41" s="55"/>
      <c r="HZ41" s="55"/>
      <c r="IA41" s="55"/>
      <c r="IB41" s="55"/>
      <c r="IC41" s="55"/>
      <c r="ID41" s="55"/>
      <c r="IE41" s="55"/>
      <c r="IF41" s="55"/>
      <c r="IG41" s="55"/>
      <c r="IH41" s="55"/>
      <c r="II41" s="55"/>
      <c r="IJ41" s="55"/>
      <c r="IK41" s="55"/>
      <c r="IL41" s="55"/>
      <c r="IM41" s="55"/>
      <c r="IN41" s="55"/>
      <c r="IO41" s="55"/>
      <c r="IP41" s="55"/>
      <c r="IQ41" s="55"/>
      <c r="IR41" s="55"/>
      <c r="IS41" s="55"/>
      <c r="IT41" s="55"/>
      <c r="IU41" s="55"/>
      <c r="IV41" s="55"/>
    </row>
    <row r="42" spans="1:256" ht="21.95" customHeight="1"/>
    <row r="43" spans="1:256" ht="38.25">
      <c r="B43" s="465" t="s">
        <v>1725</v>
      </c>
      <c r="C43" s="792" t="s">
        <v>3468</v>
      </c>
      <c r="D43" s="793"/>
      <c r="E43" s="793"/>
      <c r="F43" s="793"/>
      <c r="G43" s="793"/>
    </row>
    <row r="44" spans="1:256">
      <c r="C44" s="467"/>
      <c r="D44" s="467"/>
      <c r="E44" s="468"/>
    </row>
    <row r="45" spans="1:256" ht="21.95" customHeight="1">
      <c r="C45" s="771" t="s">
        <v>1726</v>
      </c>
      <c r="D45" s="791"/>
    </row>
    <row r="46" spans="1:256" ht="63.75" customHeight="1">
      <c r="C46" s="623" t="s">
        <v>1727</v>
      </c>
      <c r="D46" s="622" t="s">
        <v>1728</v>
      </c>
    </row>
    <row r="47" spans="1:256" ht="27.95" customHeight="1">
      <c r="B47" s="471" t="s">
        <v>1729</v>
      </c>
      <c r="C47" s="624">
        <v>0</v>
      </c>
      <c r="D47" s="625">
        <v>0</v>
      </c>
      <c r="X47" s="432"/>
      <c r="Y47" s="432"/>
      <c r="Z47" s="432"/>
    </row>
    <row r="48" spans="1:256" ht="27.95" customHeight="1">
      <c r="B48" s="472" t="s">
        <v>1730</v>
      </c>
      <c r="C48" s="794"/>
      <c r="D48" s="795"/>
      <c r="X48" s="432"/>
      <c r="Y48" s="432"/>
      <c r="Z48" s="432"/>
    </row>
    <row r="49" spans="2:62" ht="27.95" customHeight="1">
      <c r="B49" s="473" t="s">
        <v>1731</v>
      </c>
      <c r="C49" s="624">
        <v>0</v>
      </c>
      <c r="D49" s="625">
        <v>0</v>
      </c>
      <c r="X49" s="432"/>
      <c r="Y49" s="432"/>
      <c r="Z49" s="432"/>
    </row>
    <row r="50" spans="2:62" ht="27.95" customHeight="1">
      <c r="B50" s="473" t="s">
        <v>1732</v>
      </c>
      <c r="C50" s="624">
        <v>0</v>
      </c>
      <c r="D50" s="625">
        <v>0</v>
      </c>
      <c r="X50" s="432"/>
      <c r="Y50" s="432"/>
      <c r="Z50" s="432"/>
    </row>
    <row r="51" spans="2:62" ht="27.95" customHeight="1">
      <c r="B51" s="684" t="s">
        <v>1733</v>
      </c>
      <c r="C51" s="433"/>
      <c r="D51" s="433"/>
      <c r="X51" s="432"/>
      <c r="Y51" s="432"/>
      <c r="Z51" s="432"/>
    </row>
    <row r="52" spans="2:62" ht="27.95" customHeight="1">
      <c r="B52" s="474" t="s">
        <v>1734</v>
      </c>
      <c r="C52" s="624">
        <v>0</v>
      </c>
      <c r="D52" s="625">
        <v>0</v>
      </c>
      <c r="X52" s="432"/>
      <c r="Y52" s="432"/>
      <c r="Z52" s="432"/>
    </row>
    <row r="53" spans="2:62" ht="27.95" customHeight="1">
      <c r="B53" s="474" t="s">
        <v>1735</v>
      </c>
      <c r="C53" s="624">
        <v>0</v>
      </c>
      <c r="D53" s="625">
        <v>0</v>
      </c>
      <c r="X53" s="432"/>
      <c r="Y53" s="432"/>
      <c r="Z53" s="432"/>
    </row>
    <row r="54" spans="2:62" ht="27.95" customHeight="1">
      <c r="B54" s="474" t="s">
        <v>1736</v>
      </c>
      <c r="C54" s="469">
        <f>+C53-C52</f>
        <v>0</v>
      </c>
      <c r="D54" s="434">
        <f>+D53-D52</f>
        <v>0</v>
      </c>
      <c r="X54" s="432"/>
      <c r="Y54" s="432"/>
      <c r="Z54" s="432"/>
    </row>
    <row r="55" spans="2:62" ht="27.95" customHeight="1">
      <c r="B55" s="685" t="s">
        <v>1737</v>
      </c>
      <c r="C55" s="624">
        <v>0</v>
      </c>
      <c r="D55" s="625">
        <v>0</v>
      </c>
      <c r="X55" s="432"/>
      <c r="Y55" s="432"/>
      <c r="Z55" s="432"/>
    </row>
    <row r="56" spans="2:62" ht="27.95" customHeight="1">
      <c r="B56" s="685" t="s">
        <v>1738</v>
      </c>
      <c r="C56" s="624">
        <v>0</v>
      </c>
      <c r="D56" s="625">
        <v>0</v>
      </c>
      <c r="X56" s="432"/>
      <c r="Y56" s="432"/>
      <c r="Z56" s="432"/>
    </row>
    <row r="57" spans="2:62" ht="27.95" customHeight="1">
      <c r="B57" s="685" t="s">
        <v>1739</v>
      </c>
      <c r="C57" s="624">
        <v>0</v>
      </c>
      <c r="D57" s="625">
        <v>0</v>
      </c>
      <c r="X57" s="432"/>
      <c r="Y57" s="432"/>
      <c r="Z57" s="432"/>
    </row>
    <row r="58" spans="2:62" ht="27.95" customHeight="1">
      <c r="B58" s="685" t="s">
        <v>1740</v>
      </c>
      <c r="C58" s="624">
        <v>0</v>
      </c>
      <c r="D58" s="625">
        <v>0</v>
      </c>
      <c r="X58" s="432"/>
      <c r="Y58" s="432"/>
      <c r="Z58" s="432"/>
    </row>
    <row r="59" spans="2:62" ht="27.95" customHeight="1">
      <c r="B59" s="685" t="s">
        <v>1741</v>
      </c>
      <c r="C59" s="624">
        <v>0</v>
      </c>
      <c r="D59" s="625">
        <v>0</v>
      </c>
      <c r="X59" s="432"/>
      <c r="Y59" s="432"/>
      <c r="Z59" s="432"/>
    </row>
    <row r="60" spans="2:62" ht="27.95" customHeight="1">
      <c r="B60" s="685" t="s">
        <v>1742</v>
      </c>
      <c r="C60" s="624">
        <v>0</v>
      </c>
      <c r="D60" s="625">
        <v>0</v>
      </c>
      <c r="X60" s="432"/>
      <c r="Y60" s="432"/>
      <c r="Z60" s="432"/>
    </row>
    <row r="61" spans="2:62" ht="34.5" customHeight="1">
      <c r="B61" s="686" t="s">
        <v>1743</v>
      </c>
      <c r="C61" s="469">
        <f>+C49+C50+C54+C55-C56-C57+C58+C59-C60</f>
        <v>0</v>
      </c>
      <c r="D61" s="434">
        <f>+D49+D50+D54+D55-D56-D57+D58+D59-D60</f>
        <v>0</v>
      </c>
      <c r="X61" s="432"/>
      <c r="Y61" s="432"/>
      <c r="Z61" s="432"/>
    </row>
    <row r="62" spans="2:62" ht="33" customHeight="1">
      <c r="B62" s="687" t="s">
        <v>1744</v>
      </c>
      <c r="C62" s="470">
        <f>+C47+C61</f>
        <v>0</v>
      </c>
      <c r="D62" s="434">
        <f>+D47+D61</f>
        <v>0</v>
      </c>
      <c r="X62" s="432"/>
      <c r="Y62" s="432"/>
      <c r="Z62" s="432"/>
    </row>
    <row r="63" spans="2:62" ht="27.95" customHeight="1">
      <c r="B63" s="435"/>
      <c r="C63" s="442"/>
      <c r="D63" s="441"/>
      <c r="X63" s="432"/>
      <c r="Y63" s="432"/>
      <c r="Z63" s="432"/>
    </row>
    <row r="64" spans="2:62" s="155" customFormat="1" ht="24.75" customHeight="1">
      <c r="B64" s="185" t="s">
        <v>822</v>
      </c>
      <c r="C64" s="424">
        <v>0</v>
      </c>
      <c r="D64" s="301"/>
      <c r="E64" s="301"/>
      <c r="F64" s="301"/>
      <c r="G64" s="301"/>
      <c r="H64" s="301"/>
      <c r="I64" s="55"/>
      <c r="J64" s="55"/>
      <c r="K64" s="55"/>
      <c r="L64" s="301"/>
      <c r="M64" s="301"/>
      <c r="N64" s="301"/>
      <c r="O64" s="301"/>
      <c r="P64" s="301"/>
      <c r="Q64" s="301"/>
      <c r="R64" s="301"/>
      <c r="S64" s="301"/>
      <c r="T64" s="301"/>
      <c r="U64" s="301"/>
      <c r="V64" s="301"/>
      <c r="W64" s="301"/>
      <c r="X64" s="301"/>
      <c r="Y64" s="301"/>
      <c r="Z64" s="301"/>
      <c r="AA64" s="301"/>
      <c r="AB64" s="301"/>
      <c r="AC64" s="301"/>
      <c r="AD64" s="301"/>
      <c r="AE64" s="301"/>
      <c r="AF64" s="300"/>
      <c r="AG64" s="300"/>
      <c r="AH64" s="300"/>
      <c r="AI64" s="300"/>
      <c r="AJ64" s="300"/>
      <c r="AK64" s="300"/>
      <c r="AL64" s="300"/>
      <c r="AM64" s="300"/>
      <c r="AN64" s="300"/>
      <c r="AO64" s="300"/>
      <c r="AP64" s="300"/>
      <c r="AQ64" s="300"/>
      <c r="AR64" s="300"/>
      <c r="AS64" s="300"/>
      <c r="AT64" s="300"/>
      <c r="AU64" s="300"/>
      <c r="AV64" s="300"/>
      <c r="AW64" s="300"/>
      <c r="AX64" s="300"/>
      <c r="AY64" s="300"/>
      <c r="AZ64" s="300"/>
      <c r="BA64" s="300"/>
      <c r="BB64" s="300"/>
      <c r="BC64" s="300"/>
      <c r="BD64" s="300"/>
      <c r="BE64" s="300"/>
      <c r="BF64" s="300"/>
      <c r="BG64" s="300"/>
      <c r="BH64" s="300"/>
      <c r="BI64" s="300"/>
      <c r="BJ64" s="300"/>
    </row>
    <row r="65" spans="2:47" ht="25.5">
      <c r="B65" s="352" t="s">
        <v>823</v>
      </c>
      <c r="C65" s="775" t="s">
        <v>3468</v>
      </c>
      <c r="D65" s="768"/>
      <c r="E65" s="768"/>
      <c r="F65" s="768"/>
      <c r="G65" s="769"/>
      <c r="H65" s="189"/>
      <c r="L65" s="189"/>
      <c r="M65" s="189"/>
      <c r="N65" s="189"/>
      <c r="O65" s="189"/>
      <c r="P65" s="155"/>
      <c r="Q65" s="155"/>
      <c r="R65" s="155"/>
      <c r="S65" s="155"/>
      <c r="T65" s="155"/>
      <c r="U65" s="155"/>
      <c r="V65" s="155"/>
      <c r="W65" s="155"/>
      <c r="X65" s="155"/>
      <c r="Y65" s="155"/>
      <c r="Z65" s="155"/>
      <c r="AA65" s="155"/>
      <c r="AB65" s="155"/>
      <c r="AC65" s="155"/>
      <c r="AD65" s="155"/>
      <c r="AE65" s="155"/>
      <c r="AF65" s="155"/>
      <c r="AG65" s="155"/>
      <c r="AH65" s="155"/>
      <c r="AI65" s="155"/>
      <c r="AJ65" s="155"/>
      <c r="AK65" s="155"/>
      <c r="AL65" s="155"/>
      <c r="AM65" s="155"/>
      <c r="AN65" s="155"/>
      <c r="AO65" s="155"/>
      <c r="AP65" s="155"/>
      <c r="AQ65" s="155"/>
      <c r="AR65" s="155"/>
      <c r="AS65" s="155"/>
      <c r="AT65" s="155"/>
      <c r="AU65" s="155"/>
    </row>
    <row r="66" spans="2:47" ht="23.25" customHeight="1">
      <c r="B66" s="185" t="s">
        <v>824</v>
      </c>
      <c r="C66" s="49">
        <v>0</v>
      </c>
      <c r="D66" s="301"/>
      <c r="E66" s="301"/>
      <c r="F66" s="301"/>
      <c r="G66" s="301"/>
      <c r="H66" s="301"/>
      <c r="L66" s="301"/>
      <c r="M66" s="301"/>
      <c r="N66" s="301"/>
      <c r="O66" s="301"/>
      <c r="P66" s="301"/>
      <c r="Q66" s="301"/>
      <c r="R66" s="301"/>
      <c r="S66" s="301"/>
      <c r="T66" s="301"/>
      <c r="U66" s="301"/>
      <c r="V66" s="301"/>
      <c r="W66" s="301"/>
      <c r="X66" s="301"/>
      <c r="Y66" s="301"/>
      <c r="Z66" s="301"/>
      <c r="AA66" s="301"/>
      <c r="AB66" s="301"/>
      <c r="AC66" s="301"/>
      <c r="AD66" s="301"/>
      <c r="AE66" s="301"/>
      <c r="AF66" s="300"/>
      <c r="AG66" s="300"/>
      <c r="AH66" s="300"/>
      <c r="AI66" s="300"/>
      <c r="AJ66" s="300"/>
      <c r="AK66" s="300"/>
      <c r="AL66" s="300"/>
      <c r="AM66" s="300"/>
      <c r="AN66" s="300"/>
      <c r="AO66" s="300"/>
      <c r="AP66" s="300"/>
      <c r="AQ66" s="300"/>
      <c r="AR66" s="300"/>
      <c r="AS66" s="300"/>
      <c r="AT66" s="300"/>
      <c r="AU66" s="300"/>
    </row>
    <row r="67" spans="2:47" ht="24">
      <c r="B67" s="185" t="s">
        <v>825</v>
      </c>
      <c r="C67" s="49">
        <v>0</v>
      </c>
      <c r="D67" s="301"/>
      <c r="E67" s="301"/>
      <c r="F67" s="301"/>
      <c r="G67" s="301"/>
      <c r="H67" s="301"/>
      <c r="L67" s="301"/>
      <c r="M67" s="301"/>
      <c r="N67" s="301"/>
      <c r="O67" s="301"/>
      <c r="P67" s="301"/>
      <c r="Q67" s="301"/>
      <c r="R67" s="301"/>
      <c r="S67" s="301"/>
      <c r="T67" s="301"/>
      <c r="U67" s="301"/>
      <c r="V67" s="301"/>
      <c r="W67" s="301"/>
      <c r="X67" s="301"/>
      <c r="Y67" s="301"/>
      <c r="Z67" s="301"/>
      <c r="AA67" s="301"/>
      <c r="AB67" s="301"/>
      <c r="AC67" s="301"/>
      <c r="AD67" s="301"/>
      <c r="AE67" s="301"/>
      <c r="AF67" s="300"/>
      <c r="AG67" s="300"/>
      <c r="AH67" s="300"/>
      <c r="AI67" s="300"/>
      <c r="AJ67" s="300"/>
      <c r="AK67" s="300"/>
      <c r="AL67" s="300"/>
      <c r="AM67" s="300"/>
      <c r="AN67" s="300"/>
      <c r="AO67" s="300"/>
      <c r="AP67" s="300"/>
      <c r="AQ67" s="300"/>
      <c r="AR67" s="300"/>
      <c r="AS67" s="300"/>
      <c r="AT67" s="300"/>
      <c r="AU67" s="300"/>
    </row>
    <row r="68" spans="2:47" ht="36">
      <c r="B68" s="440" t="s">
        <v>1745</v>
      </c>
      <c r="C68" s="775" t="s">
        <v>3468</v>
      </c>
      <c r="D68" s="768"/>
      <c r="E68" s="768"/>
      <c r="F68" s="768"/>
      <c r="G68" s="769"/>
    </row>
    <row r="69" spans="2:47" ht="24">
      <c r="B69" s="440" t="s">
        <v>1746</v>
      </c>
      <c r="C69" s="775" t="s">
        <v>3468</v>
      </c>
      <c r="D69" s="768"/>
      <c r="E69" s="768"/>
      <c r="F69" s="768"/>
      <c r="G69" s="769"/>
    </row>
    <row r="70" spans="2:47" ht="25.5" customHeight="1">
      <c r="B70" s="440" t="s">
        <v>1747</v>
      </c>
      <c r="C70" s="431">
        <v>0</v>
      </c>
    </row>
    <row r="71" spans="2:47" ht="24">
      <c r="B71" s="440" t="s">
        <v>1748</v>
      </c>
      <c r="C71" s="770" t="s">
        <v>3468</v>
      </c>
      <c r="D71" s="770"/>
      <c r="E71" s="770"/>
      <c r="F71" s="770"/>
      <c r="G71" s="770"/>
    </row>
  </sheetData>
  <sheetProtection algorithmName="SHA-512" hashValue="iupk8IFgOwzVs2oWU6SB03z8OE0kmRr5zHi4ZDcUBzdjLhs/8jlIODWUf46h8jJvrG+21Af06qFsjDTeypoZDA==" saltValue="xe5bXqdesXJhpsNkF12SJg==" spinCount="100000" sheet="1"/>
  <mergeCells count="34">
    <mergeCell ref="D38:G38"/>
    <mergeCell ref="C45:D45"/>
    <mergeCell ref="C7:G7"/>
    <mergeCell ref="C35:G35"/>
    <mergeCell ref="C36:G36"/>
    <mergeCell ref="C37:G37"/>
    <mergeCell ref="C68:G68"/>
    <mergeCell ref="C69:G69"/>
    <mergeCell ref="C71:G71"/>
    <mergeCell ref="C65:G65"/>
    <mergeCell ref="C39:G39"/>
    <mergeCell ref="C40:G40"/>
    <mergeCell ref="C41:G41"/>
    <mergeCell ref="C43:G43"/>
    <mergeCell ref="C48:D48"/>
    <mergeCell ref="AM9:AO11"/>
    <mergeCell ref="B9:B12"/>
    <mergeCell ref="L10:T10"/>
    <mergeCell ref="C9:AL9"/>
    <mergeCell ref="AJ10:AL11"/>
    <mergeCell ref="U10:W11"/>
    <mergeCell ref="O11:Q11"/>
    <mergeCell ref="R11:T11"/>
    <mergeCell ref="F11:H11"/>
    <mergeCell ref="C10:H10"/>
    <mergeCell ref="I10:K11"/>
    <mergeCell ref="L11:N11"/>
    <mergeCell ref="B2:H4"/>
    <mergeCell ref="X10:Z11"/>
    <mergeCell ref="AA10:AC11"/>
    <mergeCell ref="AD10:AF11"/>
    <mergeCell ref="AG10:AI11"/>
    <mergeCell ref="C11:E11"/>
    <mergeCell ref="C6:G6"/>
  </mergeCells>
  <hyperlinks>
    <hyperlink ref="A5" location="Índice!A1" display="INICIO"/>
  </hyperlinks>
  <pageMargins left="0.7" right="0.7" top="0.75" bottom="0.75" header="0.51180555555555551" footer="0.51180555555555551"/>
  <pageSetup firstPageNumber="0" orientation="portrait" horizontalDpi="300" verticalDpi="300"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1">
    <tabColor theme="0" tint="-0.14999847407452621"/>
  </sheetPr>
  <dimension ref="A1:AY62"/>
  <sheetViews>
    <sheetView showGridLines="0" zoomScaleNormal="100" workbookViewId="0">
      <selection activeCell="D11" sqref="D11"/>
    </sheetView>
  </sheetViews>
  <sheetFormatPr baseColWidth="10" defaultRowHeight="15.75"/>
  <cols>
    <col min="1" max="1" width="13.33203125" style="211" customWidth="1"/>
    <col min="2" max="2" width="93.83203125" style="215" customWidth="1"/>
    <col min="3" max="9" width="22.83203125" style="215" customWidth="1"/>
    <col min="10" max="10" width="14" style="215" bestFit="1" customWidth="1"/>
    <col min="11" max="11" width="13.5" style="215" bestFit="1" customWidth="1"/>
    <col min="12" max="12" width="15.83203125" style="215" bestFit="1" customWidth="1"/>
    <col min="13" max="13" width="17.1640625" style="215" bestFit="1" customWidth="1"/>
    <col min="14" max="16384" width="12" style="211"/>
  </cols>
  <sheetData>
    <row r="1" spans="1:51" s="16" customFormat="1" ht="21.95" customHeight="1">
      <c r="A1" s="406"/>
    </row>
    <row r="2" spans="1:51" s="16" customFormat="1" ht="21.95" customHeight="1">
      <c r="A2" s="162"/>
      <c r="B2" s="756" t="s">
        <v>3537</v>
      </c>
      <c r="C2" s="756"/>
      <c r="D2" s="756"/>
      <c r="E2" s="756"/>
      <c r="F2" s="756"/>
      <c r="G2" s="756"/>
      <c r="H2" s="54"/>
      <c r="I2" s="54"/>
      <c r="J2" s="54"/>
      <c r="K2" s="54"/>
      <c r="L2" s="54"/>
      <c r="M2" s="54"/>
      <c r="N2" s="54"/>
    </row>
    <row r="3" spans="1:51" s="16" customFormat="1" ht="21.95" customHeight="1">
      <c r="A3" s="162"/>
      <c r="B3" s="756"/>
      <c r="C3" s="756"/>
      <c r="D3" s="756"/>
      <c r="E3" s="756"/>
      <c r="F3" s="756"/>
      <c r="G3" s="756"/>
      <c r="H3" s="54"/>
      <c r="I3" s="54"/>
      <c r="J3" s="54"/>
      <c r="K3" s="54"/>
      <c r="L3" s="54"/>
      <c r="M3" s="54"/>
      <c r="N3" s="54"/>
    </row>
    <row r="4" spans="1:51" s="16" customFormat="1" ht="21.95" customHeight="1">
      <c r="A4" s="162"/>
      <c r="B4" s="756"/>
      <c r="C4" s="756"/>
      <c r="D4" s="756"/>
      <c r="E4" s="756"/>
      <c r="F4" s="756"/>
      <c r="G4" s="756"/>
      <c r="H4" s="54"/>
      <c r="I4" s="54"/>
      <c r="J4" s="54"/>
      <c r="K4" s="54"/>
      <c r="L4" s="54"/>
      <c r="M4" s="54"/>
      <c r="N4" s="54"/>
    </row>
    <row r="5" spans="1:51" s="16" customFormat="1" ht="21.95" customHeight="1">
      <c r="A5" s="406" t="s">
        <v>87</v>
      </c>
    </row>
    <row r="6" spans="1:51" s="155" customFormat="1" ht="104.1" customHeight="1">
      <c r="A6" s="163"/>
      <c r="B6" s="383" t="s">
        <v>893</v>
      </c>
      <c r="C6" s="767" t="s">
        <v>3468</v>
      </c>
      <c r="D6" s="768"/>
      <c r="E6" s="768"/>
      <c r="F6" s="768"/>
      <c r="G6" s="769"/>
      <c r="H6" s="315"/>
      <c r="I6" s="178"/>
      <c r="J6" s="178"/>
      <c r="K6" s="178"/>
      <c r="L6" s="178"/>
      <c r="M6" s="178"/>
    </row>
    <row r="7" spans="1:51" s="155" customFormat="1" ht="21.95" customHeight="1">
      <c r="A7" s="163"/>
      <c r="B7" s="801" t="s">
        <v>1494</v>
      </c>
      <c r="C7" s="802"/>
      <c r="D7" s="802"/>
      <c r="E7" s="802"/>
      <c r="F7" s="802"/>
      <c r="G7" s="803"/>
      <c r="H7" s="315"/>
      <c r="I7" s="178"/>
      <c r="J7" s="178"/>
      <c r="K7" s="178"/>
      <c r="L7" s="178"/>
      <c r="M7" s="178"/>
    </row>
    <row r="8" spans="1:51" s="155" customFormat="1" ht="24" customHeight="1">
      <c r="B8" s="185" t="s">
        <v>679</v>
      </c>
      <c r="C8" s="49">
        <v>0</v>
      </c>
      <c r="D8" s="301"/>
      <c r="E8" s="301"/>
      <c r="F8" s="301"/>
      <c r="G8" s="301"/>
      <c r="H8" s="301"/>
      <c r="I8" s="301"/>
      <c r="J8" s="301"/>
      <c r="K8" s="301"/>
      <c r="L8" s="301"/>
      <c r="M8" s="301"/>
      <c r="N8" s="301"/>
      <c r="O8" s="301"/>
      <c r="P8" s="301"/>
      <c r="Q8" s="301"/>
      <c r="R8" s="302"/>
      <c r="S8" s="300"/>
      <c r="T8" s="300"/>
      <c r="U8" s="300"/>
      <c r="V8" s="300"/>
      <c r="W8" s="300"/>
      <c r="X8" s="300"/>
      <c r="Y8" s="300"/>
      <c r="Z8" s="300"/>
      <c r="AA8" s="300"/>
      <c r="AB8" s="300"/>
      <c r="AC8" s="300"/>
      <c r="AD8" s="300"/>
      <c r="AE8" s="300"/>
      <c r="AF8" s="300"/>
      <c r="AG8" s="300"/>
      <c r="AH8" s="300"/>
      <c r="AI8" s="300"/>
      <c r="AJ8" s="300"/>
      <c r="AK8" s="300"/>
      <c r="AL8" s="300"/>
      <c r="AM8" s="300"/>
      <c r="AN8" s="300"/>
      <c r="AO8" s="300"/>
      <c r="AP8" s="300"/>
      <c r="AQ8" s="300"/>
      <c r="AR8" s="300"/>
      <c r="AS8" s="300"/>
      <c r="AT8" s="300"/>
      <c r="AU8" s="300"/>
      <c r="AV8" s="300"/>
      <c r="AW8" s="300"/>
      <c r="AX8" s="300"/>
      <c r="AY8" s="300"/>
    </row>
    <row r="9" spans="1:51" s="155" customFormat="1" ht="24" customHeight="1">
      <c r="B9" s="185" t="s">
        <v>1495</v>
      </c>
      <c r="C9" s="49">
        <v>0</v>
      </c>
      <c r="D9" s="301"/>
      <c r="E9" s="301"/>
      <c r="F9" s="301"/>
      <c r="G9" s="301"/>
      <c r="H9" s="301"/>
      <c r="I9" s="301"/>
      <c r="J9" s="301"/>
      <c r="K9" s="301"/>
      <c r="L9" s="301"/>
      <c r="M9" s="301"/>
      <c r="N9" s="301"/>
      <c r="O9" s="301"/>
      <c r="P9" s="301"/>
      <c r="Q9" s="301"/>
      <c r="R9" s="302"/>
      <c r="S9" s="300"/>
      <c r="T9" s="300"/>
      <c r="U9" s="300"/>
      <c r="V9" s="300"/>
      <c r="W9" s="300"/>
      <c r="X9" s="300"/>
      <c r="Y9" s="300"/>
      <c r="Z9" s="300"/>
      <c r="AA9" s="300"/>
      <c r="AB9" s="300"/>
      <c r="AC9" s="300"/>
      <c r="AD9" s="300"/>
      <c r="AE9" s="300"/>
      <c r="AF9" s="300"/>
      <c r="AG9" s="300"/>
      <c r="AH9" s="300"/>
      <c r="AI9" s="300"/>
      <c r="AJ9" s="300"/>
      <c r="AK9" s="300"/>
      <c r="AL9" s="300"/>
      <c r="AM9" s="300"/>
      <c r="AN9" s="300"/>
      <c r="AO9" s="300"/>
      <c r="AP9" s="300"/>
      <c r="AQ9" s="300"/>
      <c r="AR9" s="300"/>
      <c r="AS9" s="300"/>
      <c r="AT9" s="300"/>
      <c r="AU9" s="300"/>
      <c r="AV9" s="300"/>
      <c r="AW9" s="300"/>
      <c r="AX9" s="300"/>
      <c r="AY9" s="300"/>
    </row>
    <row r="10" spans="1:51" s="155" customFormat="1" ht="24" customHeight="1">
      <c r="B10" s="185" t="s">
        <v>1496</v>
      </c>
      <c r="C10" s="49">
        <v>0</v>
      </c>
      <c r="D10" s="301"/>
      <c r="E10" s="301"/>
      <c r="F10" s="301"/>
      <c r="G10" s="301"/>
      <c r="H10" s="301"/>
      <c r="I10" s="301"/>
      <c r="J10" s="301"/>
      <c r="K10" s="301"/>
      <c r="L10" s="301"/>
      <c r="M10" s="301"/>
      <c r="N10" s="301"/>
      <c r="O10" s="301"/>
      <c r="P10" s="301"/>
      <c r="Q10" s="301"/>
      <c r="R10" s="302"/>
      <c r="S10" s="300"/>
      <c r="T10" s="300"/>
      <c r="U10" s="300"/>
      <c r="V10" s="300"/>
      <c r="W10" s="300"/>
      <c r="X10" s="300"/>
      <c r="Y10" s="300"/>
      <c r="Z10" s="300"/>
      <c r="AA10" s="300"/>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row>
    <row r="11" spans="1:51" s="155" customFormat="1" ht="24" customHeight="1">
      <c r="B11" s="185" t="s">
        <v>1497</v>
      </c>
      <c r="C11" s="49">
        <v>0</v>
      </c>
      <c r="D11" s="301"/>
      <c r="E11" s="301"/>
      <c r="F11" s="301"/>
      <c r="G11" s="301"/>
      <c r="H11" s="301"/>
      <c r="I11" s="301"/>
      <c r="J11" s="301"/>
      <c r="K11" s="301"/>
      <c r="L11" s="301"/>
      <c r="M11" s="301"/>
      <c r="N11" s="301"/>
      <c r="O11" s="301"/>
      <c r="P11" s="301"/>
      <c r="Q11" s="301"/>
      <c r="R11" s="302"/>
      <c r="S11" s="300"/>
      <c r="T11" s="300"/>
      <c r="U11" s="300"/>
      <c r="V11" s="300"/>
      <c r="W11" s="300"/>
      <c r="X11" s="300"/>
      <c r="Y11" s="300"/>
      <c r="Z11" s="300"/>
      <c r="AA11" s="300"/>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row>
    <row r="12" spans="1:51" s="155" customFormat="1" ht="24" customHeight="1">
      <c r="B12" s="185" t="s">
        <v>648</v>
      </c>
      <c r="C12" s="49">
        <v>0</v>
      </c>
      <c r="D12" s="301"/>
      <c r="E12" s="301"/>
      <c r="F12" s="301"/>
      <c r="G12" s="301"/>
      <c r="H12" s="301"/>
      <c r="I12" s="301"/>
      <c r="J12" s="301"/>
      <c r="K12" s="301"/>
      <c r="L12" s="301"/>
      <c r="M12" s="301"/>
      <c r="N12" s="301"/>
      <c r="O12" s="301"/>
      <c r="P12" s="301"/>
      <c r="Q12" s="301"/>
      <c r="R12" s="302"/>
      <c r="S12" s="300"/>
      <c r="T12" s="300"/>
      <c r="U12" s="300"/>
      <c r="V12" s="300"/>
      <c r="W12" s="300"/>
      <c r="X12" s="300"/>
      <c r="Y12" s="300"/>
      <c r="Z12" s="300"/>
      <c r="AA12" s="300"/>
      <c r="AB12" s="300"/>
      <c r="AC12" s="300"/>
      <c r="AD12" s="300"/>
      <c r="AE12" s="300"/>
      <c r="AF12" s="300"/>
      <c r="AG12" s="300"/>
      <c r="AH12" s="300"/>
      <c r="AI12" s="300"/>
      <c r="AJ12" s="300"/>
      <c r="AK12" s="300"/>
      <c r="AL12" s="300"/>
      <c r="AM12" s="300"/>
      <c r="AN12" s="300"/>
      <c r="AO12" s="300"/>
      <c r="AP12" s="300"/>
      <c r="AQ12" s="300"/>
      <c r="AR12" s="300"/>
      <c r="AS12" s="300"/>
      <c r="AT12" s="300"/>
      <c r="AU12" s="300"/>
      <c r="AV12" s="300"/>
      <c r="AW12" s="300"/>
      <c r="AX12" s="300"/>
      <c r="AY12" s="300"/>
    </row>
    <row r="13" spans="1:51" s="155" customFormat="1" ht="24" customHeight="1">
      <c r="B13" s="185" t="s">
        <v>1498</v>
      </c>
      <c r="C13" s="49">
        <v>0</v>
      </c>
      <c r="D13" s="301"/>
      <c r="E13" s="301"/>
      <c r="F13" s="301"/>
      <c r="G13" s="301"/>
      <c r="H13" s="301"/>
      <c r="I13" s="301"/>
      <c r="J13" s="301"/>
      <c r="K13" s="301"/>
      <c r="L13" s="301"/>
      <c r="M13" s="301"/>
      <c r="N13" s="301"/>
      <c r="O13" s="301"/>
      <c r="P13" s="301"/>
      <c r="Q13" s="301"/>
      <c r="R13" s="302"/>
      <c r="S13" s="300"/>
      <c r="T13" s="300"/>
      <c r="U13" s="300"/>
      <c r="V13" s="300"/>
      <c r="W13" s="300"/>
      <c r="X13" s="300"/>
      <c r="Y13" s="300"/>
      <c r="Z13" s="300"/>
      <c r="AA13" s="300"/>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row>
    <row r="14" spans="1:51" s="155" customFormat="1" ht="104.1" customHeight="1">
      <c r="A14" s="163"/>
      <c r="B14" s="25" t="s">
        <v>1499</v>
      </c>
      <c r="C14" s="767" t="s">
        <v>3468</v>
      </c>
      <c r="D14" s="768"/>
      <c r="E14" s="768"/>
      <c r="F14" s="768"/>
      <c r="G14" s="769"/>
      <c r="H14" s="189"/>
      <c r="I14" s="189"/>
      <c r="J14" s="189"/>
    </row>
    <row r="15" spans="1:51">
      <c r="B15" s="212"/>
      <c r="C15" s="212"/>
      <c r="D15" s="212"/>
      <c r="E15" s="212"/>
      <c r="F15" s="212"/>
      <c r="G15" s="213"/>
      <c r="H15" s="212"/>
      <c r="I15" s="212"/>
      <c r="J15" s="212"/>
      <c r="K15" s="212"/>
      <c r="L15" s="212"/>
      <c r="M15" s="212"/>
    </row>
    <row r="16" spans="1:51" ht="76.5" customHeight="1">
      <c r="B16" s="245"/>
      <c r="C16" s="394" t="s">
        <v>1500</v>
      </c>
      <c r="D16" s="211"/>
      <c r="E16" s="211"/>
      <c r="F16" s="211"/>
      <c r="G16" s="211"/>
      <c r="H16" s="211"/>
      <c r="I16" s="211"/>
      <c r="J16" s="211"/>
      <c r="K16" s="211"/>
      <c r="L16" s="211"/>
      <c r="M16" s="211"/>
    </row>
    <row r="17" spans="1:51" ht="21.95" customHeight="1">
      <c r="B17" s="806" t="s">
        <v>1505</v>
      </c>
      <c r="C17" s="807"/>
      <c r="D17" s="211"/>
      <c r="E17" s="211"/>
      <c r="F17" s="211"/>
      <c r="G17" s="211"/>
      <c r="H17" s="211"/>
      <c r="I17" s="211"/>
      <c r="J17" s="211"/>
      <c r="K17" s="211"/>
      <c r="L17" s="211"/>
      <c r="M17" s="211"/>
    </row>
    <row r="18" spans="1:51" ht="66" customHeight="1">
      <c r="B18" s="175" t="s">
        <v>1501</v>
      </c>
      <c r="C18" s="187" t="s">
        <v>3468</v>
      </c>
      <c r="D18" s="211"/>
      <c r="E18" s="211"/>
      <c r="F18" s="211"/>
      <c r="G18" s="211"/>
      <c r="H18" s="211"/>
      <c r="I18" s="211"/>
      <c r="J18" s="211"/>
      <c r="K18" s="211"/>
      <c r="L18" s="211"/>
      <c r="M18" s="211"/>
    </row>
    <row r="19" spans="1:51" ht="66" customHeight="1">
      <c r="B19" s="175" t="s">
        <v>1502</v>
      </c>
      <c r="C19" s="187" t="s">
        <v>3468</v>
      </c>
      <c r="D19" s="211"/>
      <c r="E19" s="211"/>
      <c r="F19" s="211"/>
      <c r="G19" s="211"/>
      <c r="H19" s="211"/>
      <c r="I19" s="211"/>
      <c r="J19" s="211"/>
      <c r="K19" s="211"/>
      <c r="L19" s="211"/>
      <c r="M19" s="211"/>
    </row>
    <row r="20" spans="1:51" ht="33" customHeight="1">
      <c r="B20" s="175" t="s">
        <v>1503</v>
      </c>
      <c r="C20" s="244">
        <v>0</v>
      </c>
      <c r="D20" s="211"/>
      <c r="E20" s="211"/>
      <c r="F20" s="211"/>
      <c r="G20" s="211"/>
      <c r="H20" s="211"/>
      <c r="I20" s="211"/>
      <c r="J20" s="211"/>
      <c r="K20" s="211"/>
      <c r="L20" s="211"/>
      <c r="M20" s="211"/>
    </row>
    <row r="21" spans="1:51" ht="33" customHeight="1">
      <c r="B21" s="267" t="s">
        <v>1504</v>
      </c>
      <c r="C21" s="244">
        <v>0</v>
      </c>
      <c r="D21" s="211"/>
      <c r="E21" s="211"/>
      <c r="F21" s="211"/>
      <c r="G21" s="211"/>
      <c r="H21" s="211"/>
      <c r="I21" s="211"/>
      <c r="J21" s="211"/>
      <c r="K21" s="211"/>
      <c r="L21" s="211"/>
      <c r="M21" s="211"/>
    </row>
    <row r="22" spans="1:51" ht="21.95" customHeight="1"/>
    <row r="23" spans="1:51" s="155" customFormat="1" ht="44.1" customHeight="1">
      <c r="B23" s="354" t="s">
        <v>1506</v>
      </c>
      <c r="C23" s="49">
        <v>0</v>
      </c>
      <c r="D23" s="301"/>
      <c r="E23" s="301"/>
      <c r="F23" s="301"/>
      <c r="G23" s="301"/>
      <c r="H23" s="301"/>
      <c r="I23" s="301"/>
      <c r="J23" s="301"/>
      <c r="K23" s="301"/>
      <c r="L23" s="301"/>
      <c r="M23" s="301"/>
      <c r="N23" s="301"/>
      <c r="O23" s="301"/>
      <c r="P23" s="301"/>
      <c r="Q23" s="301"/>
      <c r="R23" s="302"/>
      <c r="S23" s="300"/>
      <c r="T23" s="300"/>
      <c r="U23" s="300"/>
      <c r="V23" s="300"/>
      <c r="W23" s="300"/>
      <c r="X23" s="300"/>
      <c r="Y23" s="300"/>
      <c r="Z23" s="300"/>
      <c r="AA23" s="300"/>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row>
    <row r="24" spans="1:51" s="155" customFormat="1" ht="104.1" customHeight="1">
      <c r="A24" s="163"/>
      <c r="B24" s="353" t="s">
        <v>1507</v>
      </c>
      <c r="C24" s="767" t="s">
        <v>3468</v>
      </c>
      <c r="D24" s="768"/>
      <c r="E24" s="768"/>
      <c r="F24" s="768"/>
      <c r="G24" s="769"/>
      <c r="H24" s="189"/>
      <c r="I24" s="189"/>
      <c r="J24" s="189"/>
    </row>
    <row r="25" spans="1:51" s="155" customFormat="1" ht="104.1" customHeight="1">
      <c r="A25" s="163"/>
      <c r="B25" s="353" t="s">
        <v>1508</v>
      </c>
      <c r="C25" s="767" t="s">
        <v>3468</v>
      </c>
      <c r="D25" s="768"/>
      <c r="E25" s="768"/>
      <c r="F25" s="768"/>
      <c r="G25" s="769"/>
      <c r="H25" s="189"/>
      <c r="I25" s="189"/>
      <c r="J25" s="189"/>
    </row>
    <row r="26" spans="1:51" s="155" customFormat="1" ht="44.1" customHeight="1">
      <c r="B26" s="354" t="s">
        <v>1509</v>
      </c>
      <c r="C26" s="49">
        <v>0</v>
      </c>
      <c r="D26" s="301"/>
      <c r="E26" s="301"/>
      <c r="F26" s="301"/>
      <c r="G26" s="301"/>
      <c r="H26" s="301"/>
      <c r="I26" s="301"/>
      <c r="J26" s="301"/>
      <c r="K26" s="301"/>
      <c r="L26" s="301"/>
      <c r="M26" s="301"/>
      <c r="N26" s="301"/>
      <c r="O26" s="301"/>
      <c r="P26" s="301"/>
      <c r="Q26" s="301"/>
      <c r="R26" s="302"/>
      <c r="S26" s="300"/>
      <c r="T26" s="300"/>
      <c r="U26" s="300"/>
      <c r="V26" s="300"/>
      <c r="W26" s="300"/>
      <c r="X26" s="300"/>
      <c r="Y26" s="300"/>
      <c r="Z26" s="300"/>
      <c r="AA26" s="300"/>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row>
    <row r="27" spans="1:51" s="155" customFormat="1" ht="104.1" customHeight="1">
      <c r="A27" s="163"/>
      <c r="B27" s="353" t="s">
        <v>1510</v>
      </c>
      <c r="C27" s="767" t="s">
        <v>3468</v>
      </c>
      <c r="D27" s="768"/>
      <c r="E27" s="768"/>
      <c r="F27" s="768"/>
      <c r="G27" s="769"/>
      <c r="H27" s="189"/>
      <c r="I27" s="189"/>
      <c r="J27" s="189"/>
    </row>
    <row r="28" spans="1:51" s="155" customFormat="1" ht="21.95" customHeight="1">
      <c r="A28" s="163"/>
      <c r="B28" s="801" t="s">
        <v>1511</v>
      </c>
      <c r="C28" s="802"/>
      <c r="D28" s="802"/>
      <c r="E28" s="802"/>
      <c r="F28" s="802"/>
      <c r="G28" s="803"/>
      <c r="H28" s="315"/>
      <c r="I28" s="178"/>
      <c r="J28" s="178"/>
      <c r="K28" s="178"/>
      <c r="L28" s="178"/>
      <c r="M28" s="178"/>
    </row>
    <row r="29" spans="1:51" s="155" customFormat="1" ht="21.95" customHeight="1">
      <c r="A29" s="163"/>
      <c r="B29" s="357" t="s">
        <v>1512</v>
      </c>
      <c r="C29" s="356"/>
      <c r="D29" s="301"/>
      <c r="E29" s="301"/>
      <c r="F29" s="301"/>
      <c r="G29" s="358"/>
      <c r="H29" s="178"/>
      <c r="I29" s="178"/>
      <c r="J29" s="178"/>
      <c r="K29" s="178"/>
      <c r="L29" s="178"/>
      <c r="M29" s="178"/>
    </row>
    <row r="30" spans="1:51" s="155" customFormat="1" ht="24.75" customHeight="1">
      <c r="B30" s="355" t="s">
        <v>1513</v>
      </c>
      <c r="C30" s="49">
        <v>0</v>
      </c>
      <c r="D30" s="301"/>
      <c r="E30" s="301"/>
      <c r="F30" s="301"/>
      <c r="G30" s="301"/>
      <c r="H30" s="301"/>
      <c r="I30" s="301"/>
      <c r="J30" s="301"/>
      <c r="K30" s="301"/>
      <c r="L30" s="301"/>
      <c r="M30" s="301"/>
      <c r="N30" s="301"/>
      <c r="O30" s="301"/>
      <c r="P30" s="301"/>
      <c r="Q30" s="301"/>
      <c r="R30" s="302"/>
      <c r="S30" s="300"/>
      <c r="T30" s="300"/>
      <c r="U30" s="300"/>
      <c r="V30" s="300"/>
      <c r="W30" s="300"/>
      <c r="X30" s="300"/>
      <c r="Y30" s="300"/>
      <c r="Z30" s="300"/>
      <c r="AA30" s="300"/>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row>
    <row r="31" spans="1:51" s="155" customFormat="1" ht="24.75" customHeight="1">
      <c r="B31" s="355" t="s">
        <v>1514</v>
      </c>
      <c r="C31" s="49">
        <v>0</v>
      </c>
      <c r="D31" s="301"/>
      <c r="E31" s="301"/>
      <c r="F31" s="301"/>
      <c r="G31" s="301"/>
      <c r="H31" s="301"/>
      <c r="I31" s="301"/>
      <c r="J31" s="301"/>
      <c r="K31" s="301"/>
      <c r="L31" s="301"/>
      <c r="M31" s="301"/>
      <c r="N31" s="301"/>
      <c r="O31" s="301"/>
      <c r="P31" s="301"/>
      <c r="Q31" s="301"/>
      <c r="R31" s="302"/>
      <c r="S31" s="300"/>
      <c r="T31" s="300"/>
      <c r="U31" s="300"/>
      <c r="V31" s="300"/>
      <c r="W31" s="300"/>
      <c r="X31" s="300"/>
      <c r="Y31" s="300"/>
      <c r="Z31" s="300"/>
      <c r="AA31" s="300"/>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row>
    <row r="32" spans="1:51" s="155" customFormat="1" ht="24.75" customHeight="1">
      <c r="B32" s="355" t="s">
        <v>1515</v>
      </c>
      <c r="C32" s="49">
        <v>0</v>
      </c>
      <c r="D32" s="301"/>
      <c r="E32" s="301"/>
      <c r="F32" s="301"/>
      <c r="G32" s="301"/>
      <c r="H32" s="301"/>
      <c r="I32" s="301"/>
      <c r="J32" s="301"/>
      <c r="K32" s="301"/>
      <c r="L32" s="301"/>
      <c r="M32" s="301"/>
      <c r="N32" s="301"/>
      <c r="O32" s="301"/>
      <c r="P32" s="301"/>
      <c r="Q32" s="301"/>
      <c r="R32" s="302"/>
      <c r="S32" s="300"/>
      <c r="T32" s="300"/>
      <c r="U32" s="300"/>
      <c r="V32" s="300"/>
      <c r="W32" s="300"/>
      <c r="X32" s="300"/>
      <c r="Y32" s="300"/>
      <c r="Z32" s="300"/>
      <c r="AA32" s="300"/>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row>
    <row r="33" spans="1:51" s="155" customFormat="1" ht="24.75" customHeight="1">
      <c r="B33" s="355" t="s">
        <v>1516</v>
      </c>
      <c r="C33" s="49">
        <v>0</v>
      </c>
      <c r="D33" s="301"/>
      <c r="E33" s="301"/>
      <c r="F33" s="301"/>
      <c r="G33" s="301"/>
      <c r="H33" s="301"/>
      <c r="I33" s="301"/>
      <c r="J33" s="301"/>
      <c r="K33" s="301"/>
      <c r="L33" s="301"/>
      <c r="M33" s="301"/>
      <c r="N33" s="301"/>
      <c r="O33" s="301"/>
      <c r="P33" s="301"/>
      <c r="Q33" s="301"/>
      <c r="R33" s="302"/>
      <c r="S33" s="300"/>
      <c r="T33" s="300"/>
      <c r="U33" s="300"/>
      <c r="V33" s="300"/>
      <c r="W33" s="300"/>
      <c r="X33" s="300"/>
      <c r="Y33" s="300"/>
      <c r="Z33" s="300"/>
      <c r="AA33" s="300"/>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row>
    <row r="34" spans="1:51" s="155" customFormat="1" ht="44.1" customHeight="1">
      <c r="A34" s="163"/>
      <c r="B34" s="357" t="s">
        <v>1517</v>
      </c>
      <c r="C34" s="356"/>
      <c r="D34" s="301"/>
      <c r="E34" s="301"/>
      <c r="F34" s="301"/>
      <c r="G34" s="301"/>
      <c r="H34" s="178"/>
      <c r="I34" s="178"/>
      <c r="J34" s="178"/>
      <c r="K34" s="178"/>
      <c r="L34" s="178"/>
      <c r="M34" s="178"/>
    </row>
    <row r="35" spans="1:51" s="155" customFormat="1" ht="36.75" customHeight="1">
      <c r="B35" s="355" t="s">
        <v>1518</v>
      </c>
      <c r="C35" s="49">
        <v>0</v>
      </c>
      <c r="D35" s="301"/>
      <c r="E35" s="301"/>
      <c r="F35" s="301"/>
      <c r="G35" s="301"/>
      <c r="H35" s="301"/>
      <c r="I35" s="301"/>
      <c r="J35" s="301"/>
      <c r="K35" s="301"/>
      <c r="L35" s="301"/>
      <c r="M35" s="301"/>
      <c r="N35" s="301"/>
      <c r="O35" s="301"/>
      <c r="P35" s="301"/>
      <c r="Q35" s="301"/>
      <c r="R35" s="302"/>
      <c r="S35" s="300"/>
      <c r="T35" s="300"/>
      <c r="U35" s="300"/>
      <c r="V35" s="300"/>
      <c r="W35" s="300"/>
      <c r="X35" s="300"/>
      <c r="Y35" s="300"/>
      <c r="Z35" s="300"/>
      <c r="AA35" s="300"/>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row>
    <row r="36" spans="1:51" s="155" customFormat="1" ht="36.75" customHeight="1">
      <c r="B36" s="355" t="s">
        <v>1519</v>
      </c>
      <c r="C36" s="49">
        <v>0</v>
      </c>
      <c r="D36" s="301"/>
      <c r="E36" s="301"/>
      <c r="F36" s="301"/>
      <c r="G36" s="359"/>
      <c r="H36" s="301"/>
      <c r="I36" s="301"/>
      <c r="J36" s="301"/>
      <c r="K36" s="301"/>
      <c r="L36" s="301"/>
      <c r="M36" s="301"/>
      <c r="N36" s="301"/>
      <c r="O36" s="301"/>
      <c r="P36" s="301"/>
      <c r="Q36" s="301"/>
      <c r="R36" s="302"/>
      <c r="S36" s="300"/>
      <c r="T36" s="300"/>
      <c r="U36" s="300"/>
      <c r="V36" s="300"/>
      <c r="W36" s="300"/>
      <c r="X36" s="300"/>
      <c r="Y36" s="300"/>
      <c r="Z36" s="300"/>
      <c r="AA36" s="300"/>
      <c r="AB36" s="300"/>
      <c r="AC36" s="300"/>
      <c r="AD36" s="300"/>
      <c r="AE36" s="300"/>
      <c r="AF36" s="300"/>
      <c r="AG36" s="300"/>
      <c r="AH36" s="300"/>
      <c r="AI36" s="300"/>
      <c r="AJ36" s="300"/>
      <c r="AK36" s="300"/>
      <c r="AL36" s="300"/>
      <c r="AM36" s="300"/>
      <c r="AN36" s="300"/>
      <c r="AO36" s="300"/>
      <c r="AP36" s="300"/>
      <c r="AQ36" s="300"/>
      <c r="AR36" s="300"/>
      <c r="AS36" s="300"/>
      <c r="AT36" s="300"/>
      <c r="AU36" s="300"/>
      <c r="AV36" s="300"/>
      <c r="AW36" s="300"/>
      <c r="AX36" s="300"/>
      <c r="AY36" s="300"/>
    </row>
    <row r="37" spans="1:51" s="155" customFormat="1" ht="104.1" customHeight="1">
      <c r="A37" s="163"/>
      <c r="B37" s="383" t="s">
        <v>1520</v>
      </c>
      <c r="C37" s="767" t="s">
        <v>3468</v>
      </c>
      <c r="D37" s="768"/>
      <c r="E37" s="768"/>
      <c r="F37" s="768"/>
      <c r="G37" s="769"/>
      <c r="H37" s="315"/>
      <c r="I37" s="178"/>
      <c r="J37" s="178"/>
      <c r="K37" s="178"/>
      <c r="L37" s="178"/>
      <c r="M37" s="178"/>
    </row>
    <row r="38" spans="1:51" ht="21.95" customHeight="1"/>
    <row r="39" spans="1:51" ht="44.1" customHeight="1">
      <c r="B39" s="245"/>
      <c r="C39" s="394" t="s">
        <v>979</v>
      </c>
      <c r="D39" s="211"/>
      <c r="E39" s="211"/>
      <c r="F39" s="211"/>
      <c r="G39" s="211"/>
      <c r="H39" s="211"/>
      <c r="I39" s="211"/>
      <c r="J39" s="211"/>
      <c r="K39" s="211"/>
      <c r="L39" s="211"/>
      <c r="M39" s="211"/>
    </row>
    <row r="40" spans="1:51" ht="21.95" customHeight="1">
      <c r="B40" s="804" t="s">
        <v>1521</v>
      </c>
      <c r="C40" s="805"/>
      <c r="D40" s="211"/>
      <c r="E40" s="211"/>
      <c r="F40" s="211"/>
      <c r="G40" s="211"/>
      <c r="H40" s="211"/>
      <c r="I40" s="211"/>
      <c r="J40" s="211"/>
      <c r="K40" s="211"/>
      <c r="L40" s="211"/>
      <c r="M40" s="211"/>
    </row>
    <row r="41" spans="1:51" ht="33" customHeight="1">
      <c r="B41" s="177" t="s">
        <v>826</v>
      </c>
      <c r="C41" s="244">
        <v>0</v>
      </c>
      <c r="D41" s="211"/>
      <c r="E41" s="211"/>
      <c r="F41" s="211"/>
      <c r="G41" s="211"/>
      <c r="H41" s="211"/>
      <c r="I41" s="211"/>
      <c r="J41" s="211"/>
      <c r="K41" s="211"/>
      <c r="L41" s="211"/>
      <c r="M41" s="211"/>
    </row>
    <row r="42" spans="1:51" ht="21.95" customHeight="1"/>
    <row r="43" spans="1:51" s="155" customFormat="1" ht="104.1" customHeight="1">
      <c r="A43" s="163"/>
      <c r="B43" s="395" t="s">
        <v>1522</v>
      </c>
      <c r="C43" s="767" t="s">
        <v>3468</v>
      </c>
      <c r="D43" s="768"/>
      <c r="E43" s="768"/>
      <c r="F43" s="768"/>
      <c r="G43" s="769"/>
    </row>
    <row r="44" spans="1:51" s="155" customFormat="1" ht="104.1" customHeight="1">
      <c r="A44" s="163"/>
      <c r="B44" s="353" t="s">
        <v>895</v>
      </c>
      <c r="C44" s="767" t="s">
        <v>3468</v>
      </c>
      <c r="D44" s="768"/>
      <c r="E44" s="768"/>
      <c r="F44" s="768"/>
      <c r="G44" s="769"/>
      <c r="H44" s="189"/>
      <c r="I44" s="189"/>
      <c r="J44" s="189"/>
    </row>
    <row r="45" spans="1:51" ht="21.95" customHeight="1">
      <c r="B45" s="214"/>
      <c r="C45" s="214"/>
      <c r="D45" s="214"/>
      <c r="E45" s="214"/>
      <c r="F45" s="214"/>
      <c r="G45" s="214"/>
      <c r="H45" s="214"/>
      <c r="I45" s="214"/>
      <c r="J45" s="214"/>
      <c r="K45" s="214"/>
      <c r="L45" s="214"/>
      <c r="M45" s="214"/>
    </row>
    <row r="46" spans="1:51" ht="150.75" customHeight="1">
      <c r="B46" s="245"/>
      <c r="C46" s="384" t="s">
        <v>1523</v>
      </c>
      <c r="D46" s="384" t="s">
        <v>1524</v>
      </c>
      <c r="E46" s="384" t="s">
        <v>1525</v>
      </c>
      <c r="F46" s="384" t="s">
        <v>1526</v>
      </c>
      <c r="G46" s="384" t="s">
        <v>1527</v>
      </c>
      <c r="H46" s="214"/>
      <c r="I46" s="214"/>
      <c r="J46" s="214"/>
      <c r="K46" s="214"/>
      <c r="L46" s="211"/>
      <c r="M46" s="211"/>
    </row>
    <row r="47" spans="1:51" ht="21.95" customHeight="1">
      <c r="B47" s="240" t="s">
        <v>894</v>
      </c>
      <c r="C47" s="241"/>
      <c r="D47" s="241"/>
      <c r="E47" s="241"/>
      <c r="F47" s="242"/>
      <c r="G47" s="341"/>
      <c r="H47" s="214"/>
      <c r="I47" s="214"/>
      <c r="J47" s="214"/>
      <c r="K47" s="214"/>
      <c r="L47" s="211"/>
      <c r="M47" s="211"/>
    </row>
    <row r="48" spans="1:51" ht="87.95" customHeight="1">
      <c r="B48" s="103" t="s">
        <v>827</v>
      </c>
      <c r="C48" s="187" t="s">
        <v>3468</v>
      </c>
      <c r="D48" s="187" t="s">
        <v>3468</v>
      </c>
      <c r="E48" s="187" t="s">
        <v>3468</v>
      </c>
      <c r="F48" s="187" t="s">
        <v>3468</v>
      </c>
      <c r="G48" s="187" t="s">
        <v>3468</v>
      </c>
      <c r="H48" s="214"/>
      <c r="I48" s="214"/>
      <c r="J48" s="214"/>
      <c r="K48" s="214"/>
      <c r="L48" s="211"/>
      <c r="M48" s="211"/>
    </row>
    <row r="49" spans="1:51" ht="87.95" customHeight="1">
      <c r="B49" s="103" t="s">
        <v>828</v>
      </c>
      <c r="C49" s="187" t="s">
        <v>3468</v>
      </c>
      <c r="D49" s="187" t="s">
        <v>3468</v>
      </c>
      <c r="E49" s="187" t="s">
        <v>3468</v>
      </c>
      <c r="F49" s="187" t="s">
        <v>3468</v>
      </c>
      <c r="G49" s="187" t="s">
        <v>3468</v>
      </c>
      <c r="H49" s="214"/>
      <c r="I49" s="214"/>
      <c r="J49" s="214"/>
      <c r="K49" s="214"/>
      <c r="L49" s="211"/>
      <c r="M49" s="211"/>
    </row>
    <row r="50" spans="1:51" ht="44.1" customHeight="1">
      <c r="B50" s="103" t="s">
        <v>829</v>
      </c>
      <c r="C50" s="49">
        <v>0</v>
      </c>
      <c r="D50" s="49">
        <v>0</v>
      </c>
      <c r="E50" s="49">
        <v>0</v>
      </c>
      <c r="F50" s="49">
        <v>0</v>
      </c>
      <c r="G50" s="49">
        <v>0</v>
      </c>
      <c r="H50" s="214"/>
      <c r="I50" s="214"/>
      <c r="J50" s="214"/>
      <c r="K50" s="214"/>
      <c r="L50" s="211"/>
      <c r="M50" s="211"/>
    </row>
    <row r="51" spans="1:51" ht="87.95" customHeight="1">
      <c r="B51" s="186" t="s">
        <v>830</v>
      </c>
      <c r="C51" s="187" t="s">
        <v>3468</v>
      </c>
      <c r="D51" s="187" t="s">
        <v>3468</v>
      </c>
      <c r="E51" s="187" t="s">
        <v>3468</v>
      </c>
      <c r="F51" s="187" t="s">
        <v>3468</v>
      </c>
      <c r="G51" s="187" t="s">
        <v>3468</v>
      </c>
      <c r="H51" s="214"/>
      <c r="I51" s="214"/>
      <c r="J51" s="214"/>
      <c r="K51" s="214"/>
      <c r="L51" s="211"/>
      <c r="M51" s="211"/>
    </row>
    <row r="52" spans="1:51">
      <c r="B52" s="214"/>
      <c r="C52" s="214"/>
      <c r="D52" s="214"/>
      <c r="E52" s="214"/>
      <c r="F52" s="214"/>
      <c r="G52" s="214"/>
      <c r="H52" s="214"/>
      <c r="I52" s="214"/>
      <c r="J52" s="214"/>
      <c r="K52" s="214"/>
      <c r="L52" s="214"/>
      <c r="M52" s="214"/>
    </row>
    <row r="53" spans="1:51" s="155" customFormat="1" ht="44.1" customHeight="1">
      <c r="B53" s="185" t="s">
        <v>1528</v>
      </c>
      <c r="C53" s="49">
        <v>0</v>
      </c>
      <c r="D53" s="301"/>
      <c r="E53" s="301"/>
      <c r="F53" s="301"/>
      <c r="G53" s="301"/>
      <c r="H53" s="301"/>
      <c r="I53" s="301"/>
      <c r="J53" s="301"/>
      <c r="K53" s="301"/>
      <c r="L53" s="301"/>
      <c r="M53" s="301"/>
      <c r="N53" s="301"/>
      <c r="O53" s="301"/>
      <c r="P53" s="301"/>
      <c r="Q53" s="301"/>
      <c r="R53" s="302"/>
      <c r="S53" s="300"/>
      <c r="T53" s="300"/>
      <c r="U53" s="300"/>
      <c r="V53" s="300"/>
      <c r="W53" s="300"/>
      <c r="X53" s="300"/>
      <c r="Y53" s="300"/>
      <c r="Z53" s="300"/>
      <c r="AA53" s="300"/>
      <c r="AB53" s="300"/>
      <c r="AC53" s="300"/>
      <c r="AD53" s="300"/>
      <c r="AE53" s="300"/>
      <c r="AF53" s="300"/>
      <c r="AG53" s="300"/>
      <c r="AH53" s="300"/>
      <c r="AI53" s="300"/>
      <c r="AJ53" s="300"/>
      <c r="AK53" s="300"/>
      <c r="AL53" s="300"/>
      <c r="AM53" s="300"/>
      <c r="AN53" s="300"/>
      <c r="AO53" s="300"/>
      <c r="AP53" s="300"/>
      <c r="AQ53" s="300"/>
      <c r="AR53" s="300"/>
      <c r="AS53" s="300"/>
      <c r="AT53" s="300"/>
      <c r="AU53" s="300"/>
      <c r="AV53" s="300"/>
      <c r="AW53" s="300"/>
      <c r="AX53" s="300"/>
      <c r="AY53" s="300"/>
    </row>
    <row r="54" spans="1:51" s="155" customFormat="1" ht="44.1" customHeight="1">
      <c r="B54" s="185" t="s">
        <v>1529</v>
      </c>
      <c r="C54" s="49">
        <v>0</v>
      </c>
      <c r="D54" s="301"/>
      <c r="E54" s="301"/>
      <c r="F54" s="301"/>
      <c r="G54" s="301"/>
      <c r="H54" s="301"/>
      <c r="I54" s="301"/>
      <c r="J54" s="301"/>
      <c r="K54" s="301"/>
      <c r="L54" s="301"/>
      <c r="M54" s="301"/>
      <c r="N54" s="301"/>
      <c r="O54" s="301"/>
      <c r="P54" s="301"/>
      <c r="Q54" s="301"/>
      <c r="R54" s="302"/>
      <c r="S54" s="300"/>
      <c r="T54" s="300"/>
      <c r="U54" s="300"/>
      <c r="V54" s="300"/>
      <c r="W54" s="300"/>
      <c r="X54" s="300"/>
      <c r="Y54" s="300"/>
      <c r="Z54" s="300"/>
      <c r="AA54" s="300"/>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row>
    <row r="55" spans="1:51" s="155" customFormat="1" ht="104.1" customHeight="1">
      <c r="A55" s="163"/>
      <c r="B55" s="353" t="s">
        <v>1530</v>
      </c>
      <c r="C55" s="767" t="s">
        <v>3468</v>
      </c>
      <c r="D55" s="768"/>
      <c r="E55" s="768"/>
      <c r="F55" s="768"/>
      <c r="G55" s="769"/>
      <c r="H55" s="189"/>
      <c r="I55" s="189"/>
      <c r="J55" s="189"/>
    </row>
    <row r="56" spans="1:51" s="155" customFormat="1" ht="104.1" customHeight="1">
      <c r="A56" s="163"/>
      <c r="B56" s="353" t="s">
        <v>1531</v>
      </c>
      <c r="C56" s="767" t="s">
        <v>3468</v>
      </c>
      <c r="D56" s="768"/>
      <c r="E56" s="768"/>
      <c r="F56" s="768"/>
      <c r="G56" s="769"/>
      <c r="H56" s="189"/>
      <c r="I56" s="189"/>
      <c r="J56" s="189"/>
    </row>
    <row r="57" spans="1:51" s="155" customFormat="1" ht="104.1" customHeight="1">
      <c r="A57" s="163"/>
      <c r="B57" s="353" t="s">
        <v>1532</v>
      </c>
      <c r="C57" s="767" t="s">
        <v>3468</v>
      </c>
      <c r="D57" s="768"/>
      <c r="E57" s="768"/>
      <c r="F57" s="768"/>
      <c r="G57" s="769"/>
      <c r="H57" s="189"/>
      <c r="I57" s="189"/>
      <c r="J57" s="189"/>
    </row>
    <row r="58" spans="1:51" s="155" customFormat="1" ht="44.1" customHeight="1">
      <c r="B58" s="185" t="s">
        <v>1533</v>
      </c>
      <c r="C58" s="49">
        <v>0</v>
      </c>
      <c r="D58" s="301"/>
      <c r="E58" s="301"/>
      <c r="F58" s="301"/>
      <c r="G58" s="301"/>
      <c r="H58" s="301"/>
      <c r="I58" s="301"/>
      <c r="J58" s="301"/>
      <c r="K58" s="301"/>
      <c r="L58" s="301"/>
      <c r="M58" s="301"/>
      <c r="N58" s="301"/>
      <c r="O58" s="301"/>
      <c r="P58" s="301"/>
      <c r="Q58" s="301"/>
      <c r="R58" s="302"/>
      <c r="S58" s="300"/>
      <c r="T58" s="300"/>
      <c r="U58" s="300"/>
      <c r="V58" s="300"/>
      <c r="W58" s="300"/>
      <c r="X58" s="300"/>
      <c r="Y58" s="300"/>
      <c r="Z58" s="300"/>
      <c r="AA58" s="300"/>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row>
    <row r="59" spans="1:51" s="155" customFormat="1" ht="44.1" customHeight="1">
      <c r="B59" s="185" t="s">
        <v>1534</v>
      </c>
      <c r="C59" s="49">
        <v>0</v>
      </c>
      <c r="D59" s="301"/>
      <c r="E59" s="301"/>
      <c r="F59" s="301"/>
      <c r="G59" s="301"/>
      <c r="H59" s="301"/>
      <c r="I59" s="301"/>
      <c r="J59" s="301"/>
      <c r="K59" s="301"/>
      <c r="L59" s="301"/>
      <c r="M59" s="301"/>
      <c r="N59" s="301"/>
      <c r="O59" s="301"/>
      <c r="P59" s="301"/>
      <c r="Q59" s="301"/>
      <c r="R59" s="302"/>
      <c r="S59" s="300"/>
      <c r="T59" s="300"/>
      <c r="U59" s="300"/>
      <c r="V59" s="300"/>
      <c r="W59" s="300"/>
      <c r="X59" s="300"/>
      <c r="Y59" s="300"/>
      <c r="Z59" s="300"/>
      <c r="AA59" s="300"/>
      <c r="AB59" s="300"/>
      <c r="AC59" s="300"/>
      <c r="AD59" s="300"/>
      <c r="AE59" s="300"/>
      <c r="AF59" s="300"/>
      <c r="AG59" s="300"/>
      <c r="AH59" s="300"/>
      <c r="AI59" s="300"/>
      <c r="AJ59" s="300"/>
      <c r="AK59" s="300"/>
      <c r="AL59" s="300"/>
      <c r="AM59" s="300"/>
      <c r="AN59" s="300"/>
      <c r="AO59" s="300"/>
      <c r="AP59" s="300"/>
      <c r="AQ59" s="300"/>
      <c r="AR59" s="300"/>
      <c r="AS59" s="300"/>
      <c r="AT59" s="300"/>
      <c r="AU59" s="300"/>
      <c r="AV59" s="300"/>
      <c r="AW59" s="300"/>
      <c r="AX59" s="300"/>
      <c r="AY59" s="300"/>
    </row>
    <row r="60" spans="1:51" s="155" customFormat="1" ht="44.1" customHeight="1">
      <c r="B60" s="185" t="s">
        <v>1535</v>
      </c>
      <c r="C60" s="49">
        <v>0</v>
      </c>
      <c r="D60" s="301"/>
      <c r="E60" s="301"/>
      <c r="F60" s="301"/>
      <c r="G60" s="301"/>
      <c r="H60" s="301"/>
      <c r="I60" s="301"/>
      <c r="J60" s="301"/>
      <c r="K60" s="301"/>
      <c r="L60" s="301"/>
      <c r="M60" s="301"/>
      <c r="N60" s="301"/>
      <c r="O60" s="301"/>
      <c r="P60" s="301"/>
      <c r="Q60" s="301"/>
      <c r="R60" s="302"/>
      <c r="S60" s="300"/>
      <c r="T60" s="300"/>
      <c r="U60" s="300"/>
      <c r="V60" s="300"/>
      <c r="W60" s="300"/>
      <c r="X60" s="300"/>
      <c r="Y60" s="300"/>
      <c r="Z60" s="300"/>
      <c r="AA60" s="300"/>
      <c r="AB60" s="300"/>
      <c r="AC60" s="300"/>
      <c r="AD60" s="300"/>
      <c r="AE60" s="300"/>
      <c r="AF60" s="300"/>
      <c r="AG60" s="300"/>
      <c r="AH60" s="300"/>
      <c r="AI60" s="300"/>
      <c r="AJ60" s="300"/>
      <c r="AK60" s="300"/>
      <c r="AL60" s="300"/>
      <c r="AM60" s="300"/>
      <c r="AN60" s="300"/>
      <c r="AO60" s="300"/>
      <c r="AP60" s="300"/>
      <c r="AQ60" s="300"/>
      <c r="AR60" s="300"/>
      <c r="AS60" s="300"/>
      <c r="AT60" s="300"/>
      <c r="AU60" s="300"/>
      <c r="AV60" s="300"/>
      <c r="AW60" s="300"/>
      <c r="AX60" s="300"/>
      <c r="AY60" s="300"/>
    </row>
    <row r="61" spans="1:51" s="155" customFormat="1" ht="44.1" customHeight="1">
      <c r="B61" s="185" t="s">
        <v>1536</v>
      </c>
      <c r="C61" s="49">
        <v>0</v>
      </c>
      <c r="D61" s="301"/>
      <c r="E61" s="301"/>
      <c r="F61" s="301"/>
      <c r="G61" s="301"/>
      <c r="H61" s="301"/>
      <c r="I61" s="301"/>
      <c r="J61" s="301"/>
      <c r="K61" s="301"/>
      <c r="L61" s="301"/>
      <c r="M61" s="301"/>
      <c r="N61" s="301"/>
      <c r="O61" s="301"/>
      <c r="P61" s="301"/>
      <c r="Q61" s="301"/>
      <c r="R61" s="302"/>
      <c r="S61" s="300"/>
      <c r="T61" s="300"/>
      <c r="U61" s="300"/>
      <c r="V61" s="300"/>
      <c r="W61" s="300"/>
      <c r="X61" s="300"/>
      <c r="Y61" s="300"/>
      <c r="Z61" s="300"/>
      <c r="AA61" s="300"/>
      <c r="AB61" s="300"/>
      <c r="AC61" s="300"/>
      <c r="AD61" s="300"/>
      <c r="AE61" s="300"/>
      <c r="AF61" s="300"/>
      <c r="AG61" s="300"/>
      <c r="AH61" s="300"/>
      <c r="AI61" s="300"/>
      <c r="AJ61" s="300"/>
      <c r="AK61" s="300"/>
      <c r="AL61" s="300"/>
      <c r="AM61" s="300"/>
      <c r="AN61" s="300"/>
      <c r="AO61" s="300"/>
      <c r="AP61" s="300"/>
      <c r="AQ61" s="300"/>
      <c r="AR61" s="300"/>
      <c r="AS61" s="300"/>
      <c r="AT61" s="300"/>
      <c r="AU61" s="300"/>
      <c r="AV61" s="300"/>
      <c r="AW61" s="300"/>
      <c r="AX61" s="300"/>
      <c r="AY61" s="300"/>
    </row>
    <row r="62" spans="1:51" s="155" customFormat="1" ht="44.1" customHeight="1">
      <c r="B62" s="185" t="s">
        <v>1537</v>
      </c>
      <c r="C62" s="49">
        <v>0</v>
      </c>
      <c r="D62" s="301"/>
      <c r="E62" s="301"/>
      <c r="F62" s="301"/>
      <c r="G62" s="301"/>
      <c r="H62" s="301"/>
      <c r="I62" s="301"/>
      <c r="J62" s="301"/>
      <c r="K62" s="301"/>
      <c r="L62" s="301"/>
      <c r="M62" s="301"/>
      <c r="N62" s="301"/>
      <c r="O62" s="301"/>
      <c r="P62" s="301"/>
      <c r="Q62" s="301"/>
      <c r="R62" s="302"/>
      <c r="S62" s="300"/>
      <c r="T62" s="300"/>
      <c r="U62" s="300"/>
      <c r="V62" s="300"/>
      <c r="W62" s="300"/>
      <c r="X62" s="300"/>
      <c r="Y62" s="300"/>
      <c r="Z62" s="300"/>
      <c r="AA62" s="300"/>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row>
  </sheetData>
  <sheetProtection algorithmName="SHA-512" hashValue="NWEcMpa3f57vehEEkWuKq/k7GKVeTBqEU4co6bSjWRXYFeVoGQFkQE4SXD4TY3FmV/1BeHYFy97nvcCOf45zjA==" saltValue="/k6/bFWXi/1Q/Nop/B6LlQ==" spinCount="100000" sheet="1"/>
  <mergeCells count="16">
    <mergeCell ref="B2:G4"/>
    <mergeCell ref="C6:G6"/>
    <mergeCell ref="C43:G43"/>
    <mergeCell ref="C14:G14"/>
    <mergeCell ref="B7:G7"/>
    <mergeCell ref="B17:C17"/>
    <mergeCell ref="C55:G55"/>
    <mergeCell ref="C56:G56"/>
    <mergeCell ref="C57:G57"/>
    <mergeCell ref="C44:G44"/>
    <mergeCell ref="C24:G24"/>
    <mergeCell ref="C25:G25"/>
    <mergeCell ref="C27:G27"/>
    <mergeCell ref="C37:G37"/>
    <mergeCell ref="B28:G28"/>
    <mergeCell ref="B40:C40"/>
  </mergeCells>
  <hyperlinks>
    <hyperlink ref="A5" location="Índice!A1" display="INICIO"/>
  </hyperlinks>
  <pageMargins left="0.7" right="0.7" top="0.75" bottom="0.75" header="0.3" footer="0.3"/>
  <pageSetup paperSize="9" orientation="portrait" horizontalDpi="1200" verticalDpi="120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3">
    <tabColor theme="0" tint="-0.14999847407452621"/>
  </sheetPr>
  <dimension ref="A1:AI42"/>
  <sheetViews>
    <sheetView zoomScaleNormal="100" workbookViewId="0">
      <selection activeCell="C7" sqref="C7:G7"/>
    </sheetView>
  </sheetViews>
  <sheetFormatPr baseColWidth="10" defaultRowHeight="15"/>
  <cols>
    <col min="1" max="1" width="13.33203125" style="210" customWidth="1"/>
    <col min="2" max="2" width="85.83203125" style="210" customWidth="1"/>
    <col min="3" max="36" width="22.83203125" style="210" customWidth="1"/>
    <col min="37" max="16384" width="12" style="210"/>
  </cols>
  <sheetData>
    <row r="1" spans="1:35" s="16" customFormat="1" ht="21.95" customHeight="1">
      <c r="A1" s="406"/>
    </row>
    <row r="2" spans="1:35" s="16" customFormat="1" ht="21.95" customHeight="1">
      <c r="A2" s="162"/>
      <c r="B2" s="756" t="s">
        <v>3536</v>
      </c>
      <c r="C2" s="756"/>
      <c r="D2" s="756"/>
      <c r="E2" s="756"/>
      <c r="F2" s="756"/>
      <c r="G2" s="756"/>
      <c r="H2" s="756"/>
      <c r="I2" s="54"/>
      <c r="J2" s="54"/>
      <c r="K2" s="54"/>
      <c r="L2" s="54"/>
      <c r="M2" s="54"/>
      <c r="N2" s="54"/>
      <c r="O2" s="54"/>
    </row>
    <row r="3" spans="1:35" s="16" customFormat="1" ht="21.95" customHeight="1">
      <c r="A3" s="162"/>
      <c r="B3" s="756"/>
      <c r="C3" s="756"/>
      <c r="D3" s="756"/>
      <c r="E3" s="756"/>
      <c r="F3" s="756"/>
      <c r="G3" s="756"/>
      <c r="H3" s="756"/>
      <c r="I3" s="54"/>
      <c r="J3" s="54"/>
      <c r="K3" s="54"/>
      <c r="L3" s="54"/>
      <c r="M3" s="54"/>
      <c r="N3" s="54"/>
      <c r="O3" s="54"/>
    </row>
    <row r="4" spans="1:35" s="16" customFormat="1" ht="21.95" customHeight="1">
      <c r="A4" s="162"/>
      <c r="B4" s="756"/>
      <c r="C4" s="756"/>
      <c r="D4" s="756"/>
      <c r="E4" s="756"/>
      <c r="F4" s="756"/>
      <c r="G4" s="756"/>
      <c r="H4" s="756"/>
      <c r="I4" s="54"/>
      <c r="J4" s="54"/>
      <c r="K4" s="54"/>
      <c r="L4" s="54"/>
      <c r="M4" s="54"/>
      <c r="N4" s="54"/>
      <c r="O4" s="54"/>
    </row>
    <row r="5" spans="1:35" s="16" customFormat="1" ht="21.95" customHeight="1">
      <c r="A5" s="406" t="s">
        <v>87</v>
      </c>
    </row>
    <row r="6" spans="1:35" s="155" customFormat="1" ht="104.1" customHeight="1">
      <c r="A6" s="163"/>
      <c r="B6" s="395" t="s">
        <v>1538</v>
      </c>
      <c r="C6" s="767" t="s">
        <v>3468</v>
      </c>
      <c r="D6" s="768"/>
      <c r="E6" s="768"/>
      <c r="F6" s="768"/>
      <c r="G6" s="769"/>
    </row>
    <row r="7" spans="1:35" s="155" customFormat="1" ht="104.1" customHeight="1">
      <c r="A7" s="163"/>
      <c r="B7" s="25" t="s">
        <v>899</v>
      </c>
      <c r="C7" s="767" t="s">
        <v>3468</v>
      </c>
      <c r="D7" s="768"/>
      <c r="E7" s="768"/>
      <c r="F7" s="768"/>
      <c r="G7" s="769"/>
      <c r="H7" s="189"/>
      <c r="I7" s="189"/>
      <c r="J7" s="189"/>
    </row>
    <row r="8" spans="1:35">
      <c r="B8" s="216"/>
      <c r="C8" s="216"/>
      <c r="D8" s="216"/>
      <c r="E8" s="216"/>
      <c r="F8" s="216"/>
      <c r="G8" s="216"/>
      <c r="H8" s="216"/>
      <c r="I8" s="216"/>
      <c r="J8" s="216"/>
      <c r="K8" s="216"/>
      <c r="L8" s="217"/>
    </row>
    <row r="9" spans="1:35" ht="44.1" customHeight="1">
      <c r="C9" s="765" t="s">
        <v>644</v>
      </c>
      <c r="D9" s="766"/>
      <c r="E9" s="784"/>
      <c r="F9" s="765" t="s">
        <v>1539</v>
      </c>
      <c r="G9" s="766"/>
      <c r="H9" s="784"/>
      <c r="I9" s="765" t="s">
        <v>645</v>
      </c>
      <c r="J9" s="766"/>
      <c r="K9" s="784"/>
      <c r="L9" s="765" t="s">
        <v>1540</v>
      </c>
      <c r="M9" s="766"/>
      <c r="N9" s="784"/>
      <c r="O9" s="765" t="s">
        <v>1542</v>
      </c>
      <c r="P9" s="766"/>
      <c r="Q9" s="784"/>
      <c r="R9" s="765" t="s">
        <v>1541</v>
      </c>
      <c r="S9" s="766"/>
      <c r="T9" s="784"/>
      <c r="U9" s="765" t="s">
        <v>1543</v>
      </c>
      <c r="V9" s="766"/>
      <c r="W9" s="784"/>
      <c r="X9" s="765" t="s">
        <v>646</v>
      </c>
      <c r="Y9" s="766"/>
      <c r="Z9" s="784"/>
      <c r="AA9" s="765" t="s">
        <v>1544</v>
      </c>
      <c r="AB9" s="766"/>
      <c r="AC9" s="784"/>
      <c r="AD9" s="765" t="s">
        <v>1545</v>
      </c>
      <c r="AE9" s="766"/>
      <c r="AF9" s="784"/>
      <c r="AG9" s="765" t="s">
        <v>498</v>
      </c>
      <c r="AH9" s="766"/>
      <c r="AI9" s="784"/>
    </row>
    <row r="10" spans="1:35" ht="66" customHeight="1">
      <c r="C10" s="394" t="s">
        <v>786</v>
      </c>
      <c r="D10" s="387" t="s">
        <v>787</v>
      </c>
      <c r="E10" s="387" t="s">
        <v>788</v>
      </c>
      <c r="F10" s="394" t="s">
        <v>786</v>
      </c>
      <c r="G10" s="387" t="s">
        <v>787</v>
      </c>
      <c r="H10" s="387" t="s">
        <v>788</v>
      </c>
      <c r="I10" s="394" t="s">
        <v>786</v>
      </c>
      <c r="J10" s="387" t="s">
        <v>787</v>
      </c>
      <c r="K10" s="387" t="s">
        <v>788</v>
      </c>
      <c r="L10" s="394" t="s">
        <v>786</v>
      </c>
      <c r="M10" s="387" t="s">
        <v>787</v>
      </c>
      <c r="N10" s="387" t="s">
        <v>788</v>
      </c>
      <c r="O10" s="394" t="s">
        <v>786</v>
      </c>
      <c r="P10" s="387" t="s">
        <v>787</v>
      </c>
      <c r="Q10" s="387" t="s">
        <v>788</v>
      </c>
      <c r="R10" s="394" t="s">
        <v>786</v>
      </c>
      <c r="S10" s="387" t="s">
        <v>787</v>
      </c>
      <c r="T10" s="387" t="s">
        <v>788</v>
      </c>
      <c r="U10" s="394" t="s">
        <v>786</v>
      </c>
      <c r="V10" s="387" t="s">
        <v>787</v>
      </c>
      <c r="W10" s="387" t="s">
        <v>788</v>
      </c>
      <c r="X10" s="394" t="s">
        <v>786</v>
      </c>
      <c r="Y10" s="387" t="s">
        <v>787</v>
      </c>
      <c r="Z10" s="387" t="s">
        <v>788</v>
      </c>
      <c r="AA10" s="394" t="s">
        <v>786</v>
      </c>
      <c r="AB10" s="387" t="s">
        <v>787</v>
      </c>
      <c r="AC10" s="387" t="s">
        <v>788</v>
      </c>
      <c r="AD10" s="394" t="s">
        <v>786</v>
      </c>
      <c r="AE10" s="387" t="s">
        <v>787</v>
      </c>
      <c r="AF10" s="387" t="s">
        <v>788</v>
      </c>
      <c r="AG10" s="394" t="s">
        <v>786</v>
      </c>
      <c r="AH10" s="387" t="s">
        <v>787</v>
      </c>
      <c r="AI10" s="387" t="s">
        <v>788</v>
      </c>
    </row>
    <row r="11" spans="1:35" ht="21.95" customHeight="1">
      <c r="B11" s="240" t="s">
        <v>898</v>
      </c>
      <c r="C11" s="152"/>
      <c r="D11" s="152"/>
      <c r="E11" s="152"/>
      <c r="F11" s="152"/>
      <c r="G11" s="152"/>
      <c r="H11" s="152"/>
      <c r="I11" s="152"/>
      <c r="J11" s="152"/>
      <c r="K11" s="152"/>
      <c r="L11" s="152"/>
      <c r="M11" s="152"/>
      <c r="N11" s="152"/>
      <c r="O11" s="152"/>
      <c r="P11" s="152"/>
      <c r="Q11" s="152"/>
      <c r="R11" s="152"/>
      <c r="S11" s="152"/>
      <c r="T11" s="152"/>
      <c r="U11" s="152"/>
      <c r="V11" s="152"/>
      <c r="W11" s="152"/>
      <c r="X11" s="152"/>
      <c r="Y11" s="152"/>
      <c r="Z11" s="152"/>
      <c r="AA11" s="152"/>
      <c r="AB11" s="152"/>
      <c r="AC11" s="152"/>
      <c r="AD11" s="152"/>
      <c r="AE11" s="152"/>
      <c r="AF11" s="152"/>
      <c r="AG11" s="322"/>
      <c r="AH11" s="322"/>
      <c r="AI11" s="322"/>
    </row>
    <row r="12" spans="1:35" ht="44.1" customHeight="1">
      <c r="B12" s="103" t="s">
        <v>831</v>
      </c>
      <c r="C12" s="187" t="s">
        <v>3470</v>
      </c>
      <c r="D12" s="187" t="s">
        <v>3470</v>
      </c>
      <c r="E12" s="187" t="s">
        <v>3470</v>
      </c>
      <c r="F12" s="187" t="s">
        <v>3470</v>
      </c>
      <c r="G12" s="187" t="s">
        <v>3470</v>
      </c>
      <c r="H12" s="187" t="s">
        <v>3470</v>
      </c>
      <c r="I12" s="187" t="s">
        <v>3470</v>
      </c>
      <c r="J12" s="187" t="s">
        <v>3470</v>
      </c>
      <c r="K12" s="187" t="s">
        <v>3470</v>
      </c>
      <c r="L12" s="187" t="s">
        <v>3470</v>
      </c>
      <c r="M12" s="187" t="s">
        <v>3470</v>
      </c>
      <c r="N12" s="187" t="s">
        <v>3470</v>
      </c>
      <c r="O12" s="187" t="s">
        <v>3470</v>
      </c>
      <c r="P12" s="187" t="s">
        <v>3470</v>
      </c>
      <c r="Q12" s="187" t="s">
        <v>3470</v>
      </c>
      <c r="R12" s="187" t="s">
        <v>3470</v>
      </c>
      <c r="S12" s="187" t="s">
        <v>3470</v>
      </c>
      <c r="T12" s="187" t="s">
        <v>3470</v>
      </c>
      <c r="U12" s="187" t="s">
        <v>3470</v>
      </c>
      <c r="V12" s="187" t="s">
        <v>3470</v>
      </c>
      <c r="W12" s="187" t="s">
        <v>3470</v>
      </c>
      <c r="X12" s="187" t="s">
        <v>3470</v>
      </c>
      <c r="Y12" s="187" t="s">
        <v>3470</v>
      </c>
      <c r="Z12" s="187" t="s">
        <v>3470</v>
      </c>
      <c r="AA12" s="187" t="s">
        <v>3470</v>
      </c>
      <c r="AB12" s="187" t="s">
        <v>3470</v>
      </c>
      <c r="AC12" s="187" t="s">
        <v>3470</v>
      </c>
      <c r="AD12" s="187" t="s">
        <v>3470</v>
      </c>
      <c r="AE12" s="187" t="s">
        <v>3470</v>
      </c>
      <c r="AF12" s="187" t="s">
        <v>3470</v>
      </c>
      <c r="AG12" s="187" t="s">
        <v>3470</v>
      </c>
      <c r="AH12" s="187" t="s">
        <v>3470</v>
      </c>
      <c r="AI12" s="187" t="s">
        <v>3470</v>
      </c>
    </row>
    <row r="13" spans="1:35" ht="44.1" customHeight="1">
      <c r="B13" s="103" t="s">
        <v>832</v>
      </c>
      <c r="C13" s="187" t="s">
        <v>3470</v>
      </c>
      <c r="D13" s="187" t="s">
        <v>3470</v>
      </c>
      <c r="E13" s="187" t="s">
        <v>3470</v>
      </c>
      <c r="F13" s="187" t="s">
        <v>3470</v>
      </c>
      <c r="G13" s="187" t="s">
        <v>3470</v>
      </c>
      <c r="H13" s="187" t="s">
        <v>3470</v>
      </c>
      <c r="I13" s="187" t="s">
        <v>3470</v>
      </c>
      <c r="J13" s="187" t="s">
        <v>3470</v>
      </c>
      <c r="K13" s="187" t="s">
        <v>3470</v>
      </c>
      <c r="L13" s="187" t="s">
        <v>3470</v>
      </c>
      <c r="M13" s="187" t="s">
        <v>3470</v>
      </c>
      <c r="N13" s="187" t="s">
        <v>3470</v>
      </c>
      <c r="O13" s="187" t="s">
        <v>3470</v>
      </c>
      <c r="P13" s="187" t="s">
        <v>3470</v>
      </c>
      <c r="Q13" s="187" t="s">
        <v>3470</v>
      </c>
      <c r="R13" s="187" t="s">
        <v>3470</v>
      </c>
      <c r="S13" s="187" t="s">
        <v>3470</v>
      </c>
      <c r="T13" s="187" t="s">
        <v>3470</v>
      </c>
      <c r="U13" s="187" t="s">
        <v>3470</v>
      </c>
      <c r="V13" s="187" t="s">
        <v>3470</v>
      </c>
      <c r="W13" s="187" t="s">
        <v>3470</v>
      </c>
      <c r="X13" s="187" t="s">
        <v>3470</v>
      </c>
      <c r="Y13" s="187" t="s">
        <v>3470</v>
      </c>
      <c r="Z13" s="187" t="s">
        <v>3470</v>
      </c>
      <c r="AA13" s="187" t="s">
        <v>3470</v>
      </c>
      <c r="AB13" s="187" t="s">
        <v>3470</v>
      </c>
      <c r="AC13" s="187" t="s">
        <v>3470</v>
      </c>
      <c r="AD13" s="187" t="s">
        <v>3470</v>
      </c>
      <c r="AE13" s="187" t="s">
        <v>3470</v>
      </c>
      <c r="AF13" s="187" t="s">
        <v>3470</v>
      </c>
      <c r="AG13" s="187" t="s">
        <v>3470</v>
      </c>
      <c r="AH13" s="187" t="s">
        <v>3470</v>
      </c>
      <c r="AI13" s="187" t="s">
        <v>3470</v>
      </c>
    </row>
    <row r="14" spans="1:35" ht="44.1" customHeight="1">
      <c r="B14" s="103" t="s">
        <v>833</v>
      </c>
      <c r="C14" s="187" t="s">
        <v>3470</v>
      </c>
      <c r="D14" s="187" t="s">
        <v>3470</v>
      </c>
      <c r="E14" s="187" t="s">
        <v>3470</v>
      </c>
      <c r="F14" s="187" t="s">
        <v>3470</v>
      </c>
      <c r="G14" s="187" t="s">
        <v>3470</v>
      </c>
      <c r="H14" s="187" t="s">
        <v>3470</v>
      </c>
      <c r="I14" s="187" t="s">
        <v>3470</v>
      </c>
      <c r="J14" s="187" t="s">
        <v>3470</v>
      </c>
      <c r="K14" s="187" t="s">
        <v>3470</v>
      </c>
      <c r="L14" s="187" t="s">
        <v>3470</v>
      </c>
      <c r="M14" s="187" t="s">
        <v>3470</v>
      </c>
      <c r="N14" s="187" t="s">
        <v>3470</v>
      </c>
      <c r="O14" s="187" t="s">
        <v>3470</v>
      </c>
      <c r="P14" s="187" t="s">
        <v>3470</v>
      </c>
      <c r="Q14" s="187" t="s">
        <v>3470</v>
      </c>
      <c r="R14" s="187" t="s">
        <v>3470</v>
      </c>
      <c r="S14" s="187" t="s">
        <v>3470</v>
      </c>
      <c r="T14" s="187" t="s">
        <v>3470</v>
      </c>
      <c r="U14" s="187" t="s">
        <v>3470</v>
      </c>
      <c r="V14" s="187" t="s">
        <v>3470</v>
      </c>
      <c r="W14" s="187" t="s">
        <v>3470</v>
      </c>
      <c r="X14" s="187" t="s">
        <v>3470</v>
      </c>
      <c r="Y14" s="187" t="s">
        <v>3470</v>
      </c>
      <c r="Z14" s="187" t="s">
        <v>3470</v>
      </c>
      <c r="AA14" s="187" t="s">
        <v>3470</v>
      </c>
      <c r="AB14" s="187" t="s">
        <v>3470</v>
      </c>
      <c r="AC14" s="187" t="s">
        <v>3470</v>
      </c>
      <c r="AD14" s="187" t="s">
        <v>3470</v>
      </c>
      <c r="AE14" s="187" t="s">
        <v>3470</v>
      </c>
      <c r="AF14" s="187" t="s">
        <v>3470</v>
      </c>
      <c r="AG14" s="187" t="s">
        <v>3470</v>
      </c>
      <c r="AH14" s="187" t="s">
        <v>3470</v>
      </c>
      <c r="AI14" s="187" t="s">
        <v>3470</v>
      </c>
    </row>
    <row r="15" spans="1:35" ht="21.95" customHeight="1">
      <c r="B15" s="103" t="s">
        <v>834</v>
      </c>
      <c r="C15" s="239"/>
      <c r="D15" s="239"/>
      <c r="E15" s="239"/>
      <c r="F15" s="246"/>
      <c r="G15" s="246"/>
      <c r="H15" s="246"/>
      <c r="I15" s="239"/>
      <c r="J15" s="239"/>
      <c r="K15" s="239"/>
      <c r="L15" s="246"/>
      <c r="M15" s="246"/>
      <c r="N15" s="246"/>
      <c r="O15" s="246"/>
      <c r="P15" s="246"/>
      <c r="Q15" s="246"/>
      <c r="R15" s="246"/>
      <c r="S15" s="246"/>
      <c r="T15" s="246"/>
      <c r="U15" s="246"/>
      <c r="V15" s="246"/>
      <c r="W15" s="246"/>
      <c r="X15" s="239"/>
      <c r="Y15" s="239"/>
      <c r="Z15" s="239"/>
      <c r="AA15" s="246"/>
      <c r="AB15" s="246"/>
      <c r="AC15" s="246"/>
      <c r="AD15" s="239"/>
      <c r="AE15" s="239"/>
      <c r="AF15" s="239"/>
      <c r="AG15" s="374"/>
      <c r="AH15" s="375"/>
      <c r="AI15" s="376"/>
    </row>
    <row r="16" spans="1:35" ht="33" customHeight="1">
      <c r="B16" s="166" t="s">
        <v>835</v>
      </c>
      <c r="C16" s="49">
        <v>0</v>
      </c>
      <c r="D16" s="49">
        <v>0</v>
      </c>
      <c r="E16" s="620">
        <f>+C16-D16</f>
        <v>0</v>
      </c>
      <c r="F16" s="49">
        <v>0</v>
      </c>
      <c r="G16" s="49">
        <v>0</v>
      </c>
      <c r="H16" s="615">
        <f>+F16-G16</f>
        <v>0</v>
      </c>
      <c r="I16" s="49">
        <v>0</v>
      </c>
      <c r="J16" s="49">
        <v>0</v>
      </c>
      <c r="K16" s="626">
        <f>+I16-J16</f>
        <v>0</v>
      </c>
      <c r="L16" s="49">
        <v>0</v>
      </c>
      <c r="M16" s="49">
        <v>0</v>
      </c>
      <c r="N16" s="615">
        <f>+L16-M16</f>
        <v>0</v>
      </c>
      <c r="O16" s="49">
        <v>0</v>
      </c>
      <c r="P16" s="49">
        <v>0</v>
      </c>
      <c r="Q16" s="615">
        <f>+O16-P16</f>
        <v>0</v>
      </c>
      <c r="R16" s="49">
        <v>0</v>
      </c>
      <c r="S16" s="49">
        <v>0</v>
      </c>
      <c r="T16" s="615">
        <f>+R16-S16</f>
        <v>0</v>
      </c>
      <c r="U16" s="49">
        <v>0</v>
      </c>
      <c r="V16" s="49">
        <v>0</v>
      </c>
      <c r="W16" s="615">
        <f>+U16-V16</f>
        <v>0</v>
      </c>
      <c r="X16" s="49">
        <v>0</v>
      </c>
      <c r="Y16" s="49">
        <v>0</v>
      </c>
      <c r="Z16" s="626">
        <f>+X16-Y16</f>
        <v>0</v>
      </c>
      <c r="AA16" s="49">
        <v>0</v>
      </c>
      <c r="AB16" s="49">
        <v>0</v>
      </c>
      <c r="AC16" s="615">
        <f>+AA16-AB16</f>
        <v>0</v>
      </c>
      <c r="AD16" s="49">
        <v>0</v>
      </c>
      <c r="AE16" s="49">
        <v>0</v>
      </c>
      <c r="AF16" s="626">
        <f>+AD16-AE16</f>
        <v>0</v>
      </c>
      <c r="AG16" s="49">
        <v>0</v>
      </c>
      <c r="AH16" s="49">
        <v>0</v>
      </c>
      <c r="AI16" s="615">
        <f>+AG16-AH16</f>
        <v>0</v>
      </c>
    </row>
    <row r="17" spans="1:35" ht="33" customHeight="1">
      <c r="B17" s="77" t="s">
        <v>836</v>
      </c>
      <c r="C17" s="239"/>
      <c r="D17" s="239"/>
      <c r="E17" s="630"/>
      <c r="F17" s="93"/>
      <c r="G17" s="93"/>
      <c r="H17" s="628"/>
      <c r="I17" s="239"/>
      <c r="J17" s="239"/>
      <c r="K17" s="627"/>
      <c r="L17" s="93"/>
      <c r="M17" s="93"/>
      <c r="N17" s="628"/>
      <c r="O17" s="93"/>
      <c r="P17" s="93"/>
      <c r="Q17" s="628"/>
      <c r="R17" s="93"/>
      <c r="S17" s="93"/>
      <c r="T17" s="628"/>
      <c r="U17" s="93"/>
      <c r="V17" s="93"/>
      <c r="W17" s="628"/>
      <c r="X17" s="239"/>
      <c r="Y17" s="239"/>
      <c r="Z17" s="627"/>
      <c r="AA17" s="93"/>
      <c r="AB17" s="93"/>
      <c r="AC17" s="628"/>
      <c r="AD17" s="239"/>
      <c r="AE17" s="239"/>
      <c r="AF17" s="627"/>
      <c r="AG17" s="93"/>
      <c r="AH17" s="247"/>
      <c r="AI17" s="631"/>
    </row>
    <row r="18" spans="1:35" ht="33" customHeight="1">
      <c r="B18" s="167" t="s">
        <v>837</v>
      </c>
      <c r="C18" s="49">
        <v>0</v>
      </c>
      <c r="D18" s="49">
        <v>0</v>
      </c>
      <c r="E18" s="620">
        <f t="shared" ref="E18:E25" si="0">+C18-D18</f>
        <v>0</v>
      </c>
      <c r="F18" s="49">
        <v>0</v>
      </c>
      <c r="G18" s="49">
        <v>0</v>
      </c>
      <c r="H18" s="615">
        <f>+F18-G18</f>
        <v>0</v>
      </c>
      <c r="I18" s="49">
        <v>0</v>
      </c>
      <c r="J18" s="49">
        <v>0</v>
      </c>
      <c r="K18" s="626">
        <f t="shared" ref="K18:K25" si="1">+I18-J18</f>
        <v>0</v>
      </c>
      <c r="L18" s="49">
        <v>0</v>
      </c>
      <c r="M18" s="49">
        <v>0</v>
      </c>
      <c r="N18" s="615">
        <f t="shared" ref="N18:N25" si="2">+L18-M18</f>
        <v>0</v>
      </c>
      <c r="O18" s="49">
        <v>0</v>
      </c>
      <c r="P18" s="49">
        <v>0</v>
      </c>
      <c r="Q18" s="615">
        <f t="shared" ref="Q18:Q25" si="3">+O18-P18</f>
        <v>0</v>
      </c>
      <c r="R18" s="49">
        <v>0</v>
      </c>
      <c r="S18" s="49">
        <v>0</v>
      </c>
      <c r="T18" s="615">
        <f t="shared" ref="T18:T25" si="4">+R18-S18</f>
        <v>0</v>
      </c>
      <c r="U18" s="49">
        <v>0</v>
      </c>
      <c r="V18" s="49">
        <v>0</v>
      </c>
      <c r="W18" s="615">
        <f t="shared" ref="W18:W25" si="5">+U18-V18</f>
        <v>0</v>
      </c>
      <c r="X18" s="49">
        <v>0</v>
      </c>
      <c r="Y18" s="49">
        <v>0</v>
      </c>
      <c r="Z18" s="626">
        <f t="shared" ref="Z18:Z25" si="6">+X18-Y18</f>
        <v>0</v>
      </c>
      <c r="AA18" s="49">
        <v>0</v>
      </c>
      <c r="AB18" s="49">
        <v>0</v>
      </c>
      <c r="AC18" s="615">
        <f t="shared" ref="AC18:AC25" si="7">+AA18-AB18</f>
        <v>0</v>
      </c>
      <c r="AD18" s="49">
        <v>0</v>
      </c>
      <c r="AE18" s="49">
        <v>0</v>
      </c>
      <c r="AF18" s="626">
        <f t="shared" ref="AF18:AF25" si="8">+AD18-AE18</f>
        <v>0</v>
      </c>
      <c r="AG18" s="49">
        <v>0</v>
      </c>
      <c r="AH18" s="49">
        <v>0</v>
      </c>
      <c r="AI18" s="615">
        <f>+AG18-AH18</f>
        <v>0</v>
      </c>
    </row>
    <row r="19" spans="1:35" ht="33" customHeight="1">
      <c r="B19" s="167" t="s">
        <v>838</v>
      </c>
      <c r="C19" s="49">
        <v>0</v>
      </c>
      <c r="D19" s="49">
        <v>0</v>
      </c>
      <c r="E19" s="620">
        <f t="shared" si="0"/>
        <v>0</v>
      </c>
      <c r="F19" s="49">
        <v>0</v>
      </c>
      <c r="G19" s="49">
        <v>0</v>
      </c>
      <c r="H19" s="615">
        <f t="shared" ref="H19:H25" si="9">+F19-G19</f>
        <v>0</v>
      </c>
      <c r="I19" s="49">
        <v>0</v>
      </c>
      <c r="J19" s="49">
        <v>0</v>
      </c>
      <c r="K19" s="626">
        <f t="shared" si="1"/>
        <v>0</v>
      </c>
      <c r="L19" s="49">
        <v>0</v>
      </c>
      <c r="M19" s="49">
        <v>0</v>
      </c>
      <c r="N19" s="615">
        <f t="shared" si="2"/>
        <v>0</v>
      </c>
      <c r="O19" s="49">
        <v>0</v>
      </c>
      <c r="P19" s="49">
        <v>0</v>
      </c>
      <c r="Q19" s="615">
        <f t="shared" si="3"/>
        <v>0</v>
      </c>
      <c r="R19" s="49">
        <v>0</v>
      </c>
      <c r="S19" s="49">
        <v>0</v>
      </c>
      <c r="T19" s="615">
        <f t="shared" si="4"/>
        <v>0</v>
      </c>
      <c r="U19" s="49">
        <v>0</v>
      </c>
      <c r="V19" s="49">
        <v>0</v>
      </c>
      <c r="W19" s="615">
        <f t="shared" si="5"/>
        <v>0</v>
      </c>
      <c r="X19" s="49">
        <v>0</v>
      </c>
      <c r="Y19" s="49">
        <v>0</v>
      </c>
      <c r="Z19" s="626">
        <f t="shared" si="6"/>
        <v>0</v>
      </c>
      <c r="AA19" s="49">
        <v>0</v>
      </c>
      <c r="AB19" s="49">
        <v>0</v>
      </c>
      <c r="AC19" s="615">
        <f t="shared" si="7"/>
        <v>0</v>
      </c>
      <c r="AD19" s="49">
        <v>0</v>
      </c>
      <c r="AE19" s="49">
        <v>0</v>
      </c>
      <c r="AF19" s="626">
        <f t="shared" si="8"/>
        <v>0</v>
      </c>
      <c r="AG19" s="49">
        <v>0</v>
      </c>
      <c r="AH19" s="49">
        <v>0</v>
      </c>
      <c r="AI19" s="615">
        <f t="shared" ref="AI19:AI25" si="10">+AG19-AH19</f>
        <v>0</v>
      </c>
    </row>
    <row r="20" spans="1:35" ht="33" customHeight="1">
      <c r="B20" s="167" t="s">
        <v>839</v>
      </c>
      <c r="C20" s="49">
        <v>0</v>
      </c>
      <c r="D20" s="49">
        <v>0</v>
      </c>
      <c r="E20" s="620">
        <f t="shared" si="0"/>
        <v>0</v>
      </c>
      <c r="F20" s="49">
        <v>0</v>
      </c>
      <c r="G20" s="49">
        <v>0</v>
      </c>
      <c r="H20" s="615">
        <f t="shared" si="9"/>
        <v>0</v>
      </c>
      <c r="I20" s="49">
        <v>0</v>
      </c>
      <c r="J20" s="49">
        <v>0</v>
      </c>
      <c r="K20" s="626">
        <f t="shared" si="1"/>
        <v>0</v>
      </c>
      <c r="L20" s="49">
        <v>0</v>
      </c>
      <c r="M20" s="49">
        <v>0</v>
      </c>
      <c r="N20" s="615">
        <f t="shared" si="2"/>
        <v>0</v>
      </c>
      <c r="O20" s="49">
        <v>0</v>
      </c>
      <c r="P20" s="49">
        <v>0</v>
      </c>
      <c r="Q20" s="615">
        <f t="shared" si="3"/>
        <v>0</v>
      </c>
      <c r="R20" s="49">
        <v>0</v>
      </c>
      <c r="S20" s="49">
        <v>0</v>
      </c>
      <c r="T20" s="615">
        <f t="shared" si="4"/>
        <v>0</v>
      </c>
      <c r="U20" s="49">
        <v>0</v>
      </c>
      <c r="V20" s="49">
        <v>0</v>
      </c>
      <c r="W20" s="615">
        <f t="shared" si="5"/>
        <v>0</v>
      </c>
      <c r="X20" s="49">
        <v>0</v>
      </c>
      <c r="Y20" s="49">
        <v>0</v>
      </c>
      <c r="Z20" s="626">
        <f t="shared" si="6"/>
        <v>0</v>
      </c>
      <c r="AA20" s="49">
        <v>0</v>
      </c>
      <c r="AB20" s="49">
        <v>0</v>
      </c>
      <c r="AC20" s="615">
        <f t="shared" si="7"/>
        <v>0</v>
      </c>
      <c r="AD20" s="49">
        <v>0</v>
      </c>
      <c r="AE20" s="49">
        <v>0</v>
      </c>
      <c r="AF20" s="626">
        <f t="shared" si="8"/>
        <v>0</v>
      </c>
      <c r="AG20" s="49">
        <v>0</v>
      </c>
      <c r="AH20" s="49">
        <v>0</v>
      </c>
      <c r="AI20" s="615">
        <f t="shared" si="10"/>
        <v>0</v>
      </c>
    </row>
    <row r="21" spans="1:35" ht="33" customHeight="1">
      <c r="B21" s="167" t="s">
        <v>840</v>
      </c>
      <c r="C21" s="49">
        <v>0</v>
      </c>
      <c r="D21" s="49">
        <v>0</v>
      </c>
      <c r="E21" s="620">
        <f t="shared" si="0"/>
        <v>0</v>
      </c>
      <c r="F21" s="49">
        <v>0</v>
      </c>
      <c r="G21" s="49">
        <v>0</v>
      </c>
      <c r="H21" s="615">
        <f t="shared" si="9"/>
        <v>0</v>
      </c>
      <c r="I21" s="49">
        <v>0</v>
      </c>
      <c r="J21" s="49">
        <v>0</v>
      </c>
      <c r="K21" s="626">
        <f t="shared" si="1"/>
        <v>0</v>
      </c>
      <c r="L21" s="49">
        <v>0</v>
      </c>
      <c r="M21" s="49">
        <v>0</v>
      </c>
      <c r="N21" s="615">
        <f t="shared" si="2"/>
        <v>0</v>
      </c>
      <c r="O21" s="49">
        <v>0</v>
      </c>
      <c r="P21" s="49">
        <v>0</v>
      </c>
      <c r="Q21" s="615">
        <f t="shared" si="3"/>
        <v>0</v>
      </c>
      <c r="R21" s="49">
        <v>0</v>
      </c>
      <c r="S21" s="49">
        <v>0</v>
      </c>
      <c r="T21" s="615">
        <f t="shared" si="4"/>
        <v>0</v>
      </c>
      <c r="U21" s="49">
        <v>0</v>
      </c>
      <c r="V21" s="49">
        <v>0</v>
      </c>
      <c r="W21" s="615">
        <f t="shared" si="5"/>
        <v>0</v>
      </c>
      <c r="X21" s="49">
        <v>0</v>
      </c>
      <c r="Y21" s="49">
        <v>0</v>
      </c>
      <c r="Z21" s="626">
        <f t="shared" si="6"/>
        <v>0</v>
      </c>
      <c r="AA21" s="49">
        <v>0</v>
      </c>
      <c r="AB21" s="49">
        <v>0</v>
      </c>
      <c r="AC21" s="615">
        <f t="shared" si="7"/>
        <v>0</v>
      </c>
      <c r="AD21" s="49">
        <v>0</v>
      </c>
      <c r="AE21" s="49">
        <v>0</v>
      </c>
      <c r="AF21" s="626">
        <f t="shared" si="8"/>
        <v>0</v>
      </c>
      <c r="AG21" s="49">
        <v>0</v>
      </c>
      <c r="AH21" s="49">
        <v>0</v>
      </c>
      <c r="AI21" s="615">
        <f t="shared" si="10"/>
        <v>0</v>
      </c>
    </row>
    <row r="22" spans="1:35" ht="33" customHeight="1">
      <c r="B22" s="167" t="s">
        <v>841</v>
      </c>
      <c r="C22" s="49">
        <v>0</v>
      </c>
      <c r="D22" s="49">
        <v>0</v>
      </c>
      <c r="E22" s="620">
        <f t="shared" si="0"/>
        <v>0</v>
      </c>
      <c r="F22" s="49">
        <v>0</v>
      </c>
      <c r="G22" s="49">
        <v>0</v>
      </c>
      <c r="H22" s="615">
        <f t="shared" si="9"/>
        <v>0</v>
      </c>
      <c r="I22" s="49">
        <v>0</v>
      </c>
      <c r="J22" s="49">
        <v>0</v>
      </c>
      <c r="K22" s="626">
        <f t="shared" si="1"/>
        <v>0</v>
      </c>
      <c r="L22" s="49">
        <v>0</v>
      </c>
      <c r="M22" s="49">
        <v>0</v>
      </c>
      <c r="N22" s="615">
        <f t="shared" si="2"/>
        <v>0</v>
      </c>
      <c r="O22" s="49">
        <v>0</v>
      </c>
      <c r="P22" s="49">
        <v>0</v>
      </c>
      <c r="Q22" s="615">
        <f t="shared" si="3"/>
        <v>0</v>
      </c>
      <c r="R22" s="49">
        <v>0</v>
      </c>
      <c r="S22" s="49">
        <v>0</v>
      </c>
      <c r="T22" s="615">
        <f t="shared" si="4"/>
        <v>0</v>
      </c>
      <c r="U22" s="49">
        <v>0</v>
      </c>
      <c r="V22" s="49">
        <v>0</v>
      </c>
      <c r="W22" s="615">
        <f t="shared" si="5"/>
        <v>0</v>
      </c>
      <c r="X22" s="49">
        <v>0</v>
      </c>
      <c r="Y22" s="49">
        <v>0</v>
      </c>
      <c r="Z22" s="626">
        <f t="shared" si="6"/>
        <v>0</v>
      </c>
      <c r="AA22" s="49">
        <v>0</v>
      </c>
      <c r="AB22" s="49">
        <v>0</v>
      </c>
      <c r="AC22" s="615">
        <f t="shared" si="7"/>
        <v>0</v>
      </c>
      <c r="AD22" s="49">
        <v>0</v>
      </c>
      <c r="AE22" s="49">
        <v>0</v>
      </c>
      <c r="AF22" s="626">
        <f t="shared" si="8"/>
        <v>0</v>
      </c>
      <c r="AG22" s="49">
        <v>0</v>
      </c>
      <c r="AH22" s="49">
        <v>0</v>
      </c>
      <c r="AI22" s="615">
        <f t="shared" si="10"/>
        <v>0</v>
      </c>
    </row>
    <row r="23" spans="1:35" ht="33" customHeight="1">
      <c r="B23" s="167" t="s">
        <v>842</v>
      </c>
      <c r="C23" s="49">
        <v>0</v>
      </c>
      <c r="D23" s="49">
        <v>0</v>
      </c>
      <c r="E23" s="620">
        <f t="shared" si="0"/>
        <v>0</v>
      </c>
      <c r="F23" s="49">
        <v>0</v>
      </c>
      <c r="G23" s="49">
        <v>0</v>
      </c>
      <c r="H23" s="615">
        <f t="shared" si="9"/>
        <v>0</v>
      </c>
      <c r="I23" s="49">
        <v>0</v>
      </c>
      <c r="J23" s="49">
        <v>0</v>
      </c>
      <c r="K23" s="626">
        <f t="shared" si="1"/>
        <v>0</v>
      </c>
      <c r="L23" s="49">
        <v>0</v>
      </c>
      <c r="M23" s="49">
        <v>0</v>
      </c>
      <c r="N23" s="615">
        <f t="shared" si="2"/>
        <v>0</v>
      </c>
      <c r="O23" s="49">
        <v>0</v>
      </c>
      <c r="P23" s="49">
        <v>0</v>
      </c>
      <c r="Q23" s="615">
        <f t="shared" si="3"/>
        <v>0</v>
      </c>
      <c r="R23" s="49">
        <v>0</v>
      </c>
      <c r="S23" s="49">
        <v>0</v>
      </c>
      <c r="T23" s="615">
        <f t="shared" si="4"/>
        <v>0</v>
      </c>
      <c r="U23" s="49">
        <v>0</v>
      </c>
      <c r="V23" s="49">
        <v>0</v>
      </c>
      <c r="W23" s="615">
        <f t="shared" si="5"/>
        <v>0</v>
      </c>
      <c r="X23" s="49">
        <v>0</v>
      </c>
      <c r="Y23" s="49">
        <v>0</v>
      </c>
      <c r="Z23" s="626">
        <f t="shared" si="6"/>
        <v>0</v>
      </c>
      <c r="AA23" s="49">
        <v>0</v>
      </c>
      <c r="AB23" s="49">
        <v>0</v>
      </c>
      <c r="AC23" s="615">
        <f t="shared" si="7"/>
        <v>0</v>
      </c>
      <c r="AD23" s="49">
        <v>0</v>
      </c>
      <c r="AE23" s="49">
        <v>0</v>
      </c>
      <c r="AF23" s="626">
        <f t="shared" si="8"/>
        <v>0</v>
      </c>
      <c r="AG23" s="49">
        <v>0</v>
      </c>
      <c r="AH23" s="49">
        <v>0</v>
      </c>
      <c r="AI23" s="615">
        <f t="shared" si="10"/>
        <v>0</v>
      </c>
    </row>
    <row r="24" spans="1:35" ht="33" customHeight="1">
      <c r="B24" s="167" t="s">
        <v>843</v>
      </c>
      <c r="C24" s="49">
        <v>0</v>
      </c>
      <c r="D24" s="49">
        <v>0</v>
      </c>
      <c r="E24" s="620">
        <f t="shared" si="0"/>
        <v>0</v>
      </c>
      <c r="F24" s="49">
        <v>0</v>
      </c>
      <c r="G24" s="49">
        <v>0</v>
      </c>
      <c r="H24" s="615">
        <f t="shared" si="9"/>
        <v>0</v>
      </c>
      <c r="I24" s="49">
        <v>0</v>
      </c>
      <c r="J24" s="49">
        <v>0</v>
      </c>
      <c r="K24" s="626">
        <f t="shared" si="1"/>
        <v>0</v>
      </c>
      <c r="L24" s="49">
        <v>0</v>
      </c>
      <c r="M24" s="49">
        <v>0</v>
      </c>
      <c r="N24" s="615">
        <f t="shared" si="2"/>
        <v>0</v>
      </c>
      <c r="O24" s="49">
        <v>0</v>
      </c>
      <c r="P24" s="49">
        <v>0</v>
      </c>
      <c r="Q24" s="615">
        <f t="shared" si="3"/>
        <v>0</v>
      </c>
      <c r="R24" s="49">
        <v>0</v>
      </c>
      <c r="S24" s="49">
        <v>0</v>
      </c>
      <c r="T24" s="615">
        <f t="shared" si="4"/>
        <v>0</v>
      </c>
      <c r="U24" s="49">
        <v>0</v>
      </c>
      <c r="V24" s="49">
        <v>0</v>
      </c>
      <c r="W24" s="615">
        <f t="shared" si="5"/>
        <v>0</v>
      </c>
      <c r="X24" s="49">
        <v>0</v>
      </c>
      <c r="Y24" s="49">
        <v>0</v>
      </c>
      <c r="Z24" s="626">
        <f t="shared" si="6"/>
        <v>0</v>
      </c>
      <c r="AA24" s="49">
        <v>0</v>
      </c>
      <c r="AB24" s="49">
        <v>0</v>
      </c>
      <c r="AC24" s="615">
        <f t="shared" si="7"/>
        <v>0</v>
      </c>
      <c r="AD24" s="49">
        <v>0</v>
      </c>
      <c r="AE24" s="49">
        <v>0</v>
      </c>
      <c r="AF24" s="626">
        <f t="shared" si="8"/>
        <v>0</v>
      </c>
      <c r="AG24" s="49">
        <v>0</v>
      </c>
      <c r="AH24" s="49">
        <v>0</v>
      </c>
      <c r="AI24" s="615">
        <f t="shared" si="10"/>
        <v>0</v>
      </c>
    </row>
    <row r="25" spans="1:35" ht="33" customHeight="1">
      <c r="B25" s="167" t="s">
        <v>844</v>
      </c>
      <c r="C25" s="49">
        <v>0</v>
      </c>
      <c r="D25" s="49">
        <v>0</v>
      </c>
      <c r="E25" s="620">
        <f t="shared" si="0"/>
        <v>0</v>
      </c>
      <c r="F25" s="49">
        <v>0</v>
      </c>
      <c r="G25" s="49">
        <v>0</v>
      </c>
      <c r="H25" s="615">
        <f t="shared" si="9"/>
        <v>0</v>
      </c>
      <c r="I25" s="49">
        <v>0</v>
      </c>
      <c r="J25" s="49">
        <v>0</v>
      </c>
      <c r="K25" s="626">
        <f t="shared" si="1"/>
        <v>0</v>
      </c>
      <c r="L25" s="49">
        <v>0</v>
      </c>
      <c r="M25" s="49">
        <v>0</v>
      </c>
      <c r="N25" s="615">
        <f t="shared" si="2"/>
        <v>0</v>
      </c>
      <c r="O25" s="49">
        <v>0</v>
      </c>
      <c r="P25" s="49">
        <v>0</v>
      </c>
      <c r="Q25" s="615">
        <f t="shared" si="3"/>
        <v>0</v>
      </c>
      <c r="R25" s="49">
        <v>0</v>
      </c>
      <c r="S25" s="49">
        <v>0</v>
      </c>
      <c r="T25" s="615">
        <f t="shared" si="4"/>
        <v>0</v>
      </c>
      <c r="U25" s="49">
        <v>0</v>
      </c>
      <c r="V25" s="49">
        <v>0</v>
      </c>
      <c r="W25" s="615">
        <f t="shared" si="5"/>
        <v>0</v>
      </c>
      <c r="X25" s="49">
        <v>0</v>
      </c>
      <c r="Y25" s="49">
        <v>0</v>
      </c>
      <c r="Z25" s="626">
        <f t="shared" si="6"/>
        <v>0</v>
      </c>
      <c r="AA25" s="49">
        <v>0</v>
      </c>
      <c r="AB25" s="49">
        <v>0</v>
      </c>
      <c r="AC25" s="615">
        <f t="shared" si="7"/>
        <v>0</v>
      </c>
      <c r="AD25" s="49">
        <v>0</v>
      </c>
      <c r="AE25" s="49">
        <v>0</v>
      </c>
      <c r="AF25" s="626">
        <f t="shared" si="8"/>
        <v>0</v>
      </c>
      <c r="AG25" s="49">
        <v>0</v>
      </c>
      <c r="AH25" s="49">
        <v>0</v>
      </c>
      <c r="AI25" s="615">
        <f t="shared" si="10"/>
        <v>0</v>
      </c>
    </row>
    <row r="26" spans="1:35" ht="33" customHeight="1">
      <c r="B26" s="166" t="s">
        <v>845</v>
      </c>
      <c r="C26" s="80">
        <f t="shared" ref="C26:AI26" si="11">C18+C19+C20-C21-C22+C23+C24-C25</f>
        <v>0</v>
      </c>
      <c r="D26" s="80">
        <f t="shared" si="11"/>
        <v>0</v>
      </c>
      <c r="E26" s="80">
        <f t="shared" si="11"/>
        <v>0</v>
      </c>
      <c r="F26" s="80">
        <f t="shared" si="11"/>
        <v>0</v>
      </c>
      <c r="G26" s="80">
        <f t="shared" si="11"/>
        <v>0</v>
      </c>
      <c r="H26" s="80">
        <f t="shared" si="11"/>
        <v>0</v>
      </c>
      <c r="I26" s="80">
        <f t="shared" si="11"/>
        <v>0</v>
      </c>
      <c r="J26" s="80">
        <f t="shared" si="11"/>
        <v>0</v>
      </c>
      <c r="K26" s="80">
        <f t="shared" si="11"/>
        <v>0</v>
      </c>
      <c r="L26" s="80">
        <f t="shared" si="11"/>
        <v>0</v>
      </c>
      <c r="M26" s="80">
        <f t="shared" si="11"/>
        <v>0</v>
      </c>
      <c r="N26" s="80">
        <f t="shared" si="11"/>
        <v>0</v>
      </c>
      <c r="O26" s="80">
        <f t="shared" si="11"/>
        <v>0</v>
      </c>
      <c r="P26" s="80">
        <f t="shared" si="11"/>
        <v>0</v>
      </c>
      <c r="Q26" s="80">
        <f t="shared" si="11"/>
        <v>0</v>
      </c>
      <c r="R26" s="80">
        <f t="shared" si="11"/>
        <v>0</v>
      </c>
      <c r="S26" s="80">
        <f t="shared" si="11"/>
        <v>0</v>
      </c>
      <c r="T26" s="629">
        <f t="shared" si="11"/>
        <v>0</v>
      </c>
      <c r="U26" s="80">
        <f t="shared" si="11"/>
        <v>0</v>
      </c>
      <c r="V26" s="80">
        <f t="shared" si="11"/>
        <v>0</v>
      </c>
      <c r="W26" s="80">
        <f t="shared" si="11"/>
        <v>0</v>
      </c>
      <c r="X26" s="80">
        <f t="shared" si="11"/>
        <v>0</v>
      </c>
      <c r="Y26" s="80">
        <f t="shared" si="11"/>
        <v>0</v>
      </c>
      <c r="Z26" s="80">
        <f t="shared" si="11"/>
        <v>0</v>
      </c>
      <c r="AA26" s="80">
        <f t="shared" si="11"/>
        <v>0</v>
      </c>
      <c r="AB26" s="80">
        <f t="shared" si="11"/>
        <v>0</v>
      </c>
      <c r="AC26" s="80">
        <f t="shared" si="11"/>
        <v>0</v>
      </c>
      <c r="AD26" s="80">
        <f t="shared" si="11"/>
        <v>0</v>
      </c>
      <c r="AE26" s="80">
        <f t="shared" si="11"/>
        <v>0</v>
      </c>
      <c r="AF26" s="80">
        <f t="shared" si="11"/>
        <v>0</v>
      </c>
      <c r="AG26" s="93">
        <f t="shared" si="11"/>
        <v>0</v>
      </c>
      <c r="AH26" s="361">
        <f t="shared" si="11"/>
        <v>0</v>
      </c>
      <c r="AI26" s="360">
        <f t="shared" si="11"/>
        <v>0</v>
      </c>
    </row>
    <row r="27" spans="1:35" ht="33" customHeight="1">
      <c r="B27" s="249" t="s">
        <v>846</v>
      </c>
      <c r="C27" s="87">
        <f t="shared" ref="C27:AI27" si="12">+C16+C26</f>
        <v>0</v>
      </c>
      <c r="D27" s="87">
        <f t="shared" si="12"/>
        <v>0</v>
      </c>
      <c r="E27" s="87">
        <f t="shared" si="12"/>
        <v>0</v>
      </c>
      <c r="F27" s="87">
        <f t="shared" si="12"/>
        <v>0</v>
      </c>
      <c r="G27" s="87">
        <f t="shared" si="12"/>
        <v>0</v>
      </c>
      <c r="H27" s="87">
        <f t="shared" si="12"/>
        <v>0</v>
      </c>
      <c r="I27" s="87">
        <f t="shared" si="12"/>
        <v>0</v>
      </c>
      <c r="J27" s="87">
        <f t="shared" si="12"/>
        <v>0</v>
      </c>
      <c r="K27" s="87">
        <f t="shared" si="12"/>
        <v>0</v>
      </c>
      <c r="L27" s="87">
        <f t="shared" si="12"/>
        <v>0</v>
      </c>
      <c r="M27" s="87">
        <f t="shared" si="12"/>
        <v>0</v>
      </c>
      <c r="N27" s="87">
        <f t="shared" si="12"/>
        <v>0</v>
      </c>
      <c r="O27" s="87">
        <f t="shared" si="12"/>
        <v>0</v>
      </c>
      <c r="P27" s="87">
        <f t="shared" si="12"/>
        <v>0</v>
      </c>
      <c r="Q27" s="87">
        <f t="shared" si="12"/>
        <v>0</v>
      </c>
      <c r="R27" s="87">
        <f t="shared" si="12"/>
        <v>0</v>
      </c>
      <c r="S27" s="87">
        <f t="shared" si="12"/>
        <v>0</v>
      </c>
      <c r="T27" s="87">
        <f t="shared" si="12"/>
        <v>0</v>
      </c>
      <c r="U27" s="87">
        <f t="shared" si="12"/>
        <v>0</v>
      </c>
      <c r="V27" s="87">
        <f t="shared" si="12"/>
        <v>0</v>
      </c>
      <c r="W27" s="87">
        <f t="shared" si="12"/>
        <v>0</v>
      </c>
      <c r="X27" s="87">
        <f t="shared" si="12"/>
        <v>0</v>
      </c>
      <c r="Y27" s="87">
        <f t="shared" si="12"/>
        <v>0</v>
      </c>
      <c r="Z27" s="87">
        <f t="shared" si="12"/>
        <v>0</v>
      </c>
      <c r="AA27" s="87">
        <f t="shared" si="12"/>
        <v>0</v>
      </c>
      <c r="AB27" s="87">
        <f t="shared" si="12"/>
        <v>0</v>
      </c>
      <c r="AC27" s="87">
        <f t="shared" si="12"/>
        <v>0</v>
      </c>
      <c r="AD27" s="87">
        <f t="shared" si="12"/>
        <v>0</v>
      </c>
      <c r="AE27" s="87">
        <f t="shared" si="12"/>
        <v>0</v>
      </c>
      <c r="AF27" s="87">
        <f t="shared" si="12"/>
        <v>0</v>
      </c>
      <c r="AG27" s="280">
        <f t="shared" si="12"/>
        <v>0</v>
      </c>
      <c r="AH27" s="280">
        <f t="shared" si="12"/>
        <v>0</v>
      </c>
      <c r="AI27" s="281">
        <f t="shared" si="12"/>
        <v>0</v>
      </c>
    </row>
    <row r="28" spans="1:35" ht="21.95" customHeight="1"/>
    <row r="29" spans="1:35" s="155" customFormat="1" ht="104.1" customHeight="1">
      <c r="A29" s="163"/>
      <c r="B29" s="383" t="s">
        <v>1546</v>
      </c>
      <c r="C29" s="767" t="s">
        <v>3468</v>
      </c>
      <c r="D29" s="768"/>
      <c r="E29" s="768"/>
      <c r="F29" s="768"/>
      <c r="G29" s="769"/>
    </row>
    <row r="30" spans="1:35">
      <c r="F30" s="218"/>
      <c r="G30" s="219"/>
      <c r="H30" s="219"/>
      <c r="I30" s="220"/>
      <c r="J30" s="221"/>
      <c r="K30" s="218"/>
    </row>
    <row r="31" spans="1:35" ht="44.1" customHeight="1">
      <c r="B31" s="245"/>
      <c r="C31" s="394" t="s">
        <v>896</v>
      </c>
      <c r="D31" s="218"/>
      <c r="E31" s="219"/>
      <c r="F31" s="219"/>
      <c r="G31" s="220"/>
      <c r="H31" s="221"/>
      <c r="I31" s="218"/>
    </row>
    <row r="32" spans="1:35" ht="42" customHeight="1">
      <c r="B32" s="804" t="s">
        <v>897</v>
      </c>
      <c r="C32" s="805"/>
      <c r="D32" s="218"/>
      <c r="E32" s="219"/>
      <c r="F32" s="219"/>
      <c r="G32" s="220"/>
      <c r="H32" s="221"/>
      <c r="I32" s="218"/>
    </row>
    <row r="33" spans="2:11" ht="44.1" customHeight="1">
      <c r="B33" s="103" t="s">
        <v>847</v>
      </c>
      <c r="C33" s="187" t="s">
        <v>3468</v>
      </c>
      <c r="D33" s="218"/>
      <c r="E33" s="219"/>
      <c r="F33" s="219"/>
      <c r="G33" s="220"/>
      <c r="H33" s="221"/>
      <c r="I33" s="218"/>
    </row>
    <row r="34" spans="2:11" ht="44.1" customHeight="1">
      <c r="B34" s="103" t="s">
        <v>848</v>
      </c>
      <c r="C34" s="244">
        <v>0</v>
      </c>
      <c r="D34" s="218"/>
      <c r="E34" s="219"/>
      <c r="F34" s="219"/>
      <c r="G34" s="220"/>
      <c r="H34" s="221"/>
      <c r="I34" s="218"/>
    </row>
    <row r="35" spans="2:11" ht="44.1" customHeight="1">
      <c r="B35" s="186" t="s">
        <v>849</v>
      </c>
      <c r="C35" s="243">
        <v>0</v>
      </c>
      <c r="D35" s="218"/>
      <c r="E35" s="219"/>
      <c r="F35" s="219"/>
      <c r="G35" s="220"/>
      <c r="H35" s="221"/>
      <c r="I35" s="218"/>
    </row>
    <row r="36" spans="2:11">
      <c r="B36" s="222"/>
      <c r="C36" s="223"/>
      <c r="D36" s="223"/>
      <c r="E36" s="223"/>
      <c r="F36" s="224"/>
      <c r="G36" s="224"/>
      <c r="H36" s="224"/>
      <c r="I36" s="224"/>
      <c r="J36" s="224"/>
      <c r="K36" s="225"/>
    </row>
    <row r="37" spans="2:11" s="155" customFormat="1" ht="44.1" customHeight="1">
      <c r="B37" s="25" t="s">
        <v>850</v>
      </c>
      <c r="C37" s="49">
        <v>0</v>
      </c>
    </row>
    <row r="38" spans="2:11" s="155" customFormat="1" ht="44.1" customHeight="1">
      <c r="B38" s="25" t="s">
        <v>851</v>
      </c>
      <c r="C38" s="49">
        <v>0</v>
      </c>
    </row>
    <row r="39" spans="2:11" s="155" customFormat="1" ht="44.1" customHeight="1">
      <c r="B39" s="25" t="s">
        <v>852</v>
      </c>
      <c r="C39" s="49">
        <v>0</v>
      </c>
    </row>
    <row r="40" spans="2:11" s="155" customFormat="1" ht="44.1" customHeight="1">
      <c r="B40" s="25" t="s">
        <v>853</v>
      </c>
      <c r="C40" s="49">
        <v>0</v>
      </c>
    </row>
    <row r="41" spans="2:11" s="155" customFormat="1" ht="44.1" customHeight="1">
      <c r="B41" s="25" t="s">
        <v>854</v>
      </c>
      <c r="C41" s="49">
        <v>0</v>
      </c>
    </row>
    <row r="42" spans="2:11" s="155" customFormat="1" ht="44.1" customHeight="1">
      <c r="B42" s="25" t="s">
        <v>652</v>
      </c>
      <c r="C42" s="49">
        <v>0</v>
      </c>
    </row>
  </sheetData>
  <sheetProtection algorithmName="SHA-512" hashValue="ZnXFBRHZjeLsV7C+4fMe54crQIYeTxdECGoJjEaFmcHcEARNKYJrO6MiEZHHsYnb/vCJ6ixtvhqreMoxnZEwJw==" saltValue="FtaSH2XKr6NKP4aLbNeyrQ==" spinCount="100000" sheet="1" objects="1" scenarios="1"/>
  <mergeCells count="16">
    <mergeCell ref="C6:G6"/>
    <mergeCell ref="B2:H4"/>
    <mergeCell ref="B32:C32"/>
    <mergeCell ref="C7:G7"/>
    <mergeCell ref="C29:G29"/>
    <mergeCell ref="O9:Q9"/>
    <mergeCell ref="L9:N9"/>
    <mergeCell ref="I9:K9"/>
    <mergeCell ref="F9:H9"/>
    <mergeCell ref="C9:E9"/>
    <mergeCell ref="R9:T9"/>
    <mergeCell ref="AG9:AI9"/>
    <mergeCell ref="AD9:AF9"/>
    <mergeCell ref="AA9:AC9"/>
    <mergeCell ref="X9:Z9"/>
    <mergeCell ref="U9:W9"/>
  </mergeCells>
  <hyperlinks>
    <hyperlink ref="A5" location="Índice!A1" display="INICIO"/>
  </hyperlink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4">
    <tabColor theme="0" tint="-0.14999847407452621"/>
  </sheetPr>
  <dimension ref="A1:P28"/>
  <sheetViews>
    <sheetView showGridLines="0" zoomScaleNormal="100" workbookViewId="0">
      <selection activeCell="B5" sqref="B5"/>
    </sheetView>
  </sheetViews>
  <sheetFormatPr baseColWidth="10" defaultRowHeight="15"/>
  <cols>
    <col min="1" max="1" width="13.33203125" style="226" customWidth="1"/>
    <col min="2" max="2" width="85.83203125" style="226" customWidth="1"/>
    <col min="3" max="3" width="35.1640625" style="226" customWidth="1"/>
    <col min="4" max="7" width="17.1640625" style="226" customWidth="1"/>
    <col min="8" max="15" width="22.83203125" style="226" customWidth="1"/>
    <col min="16" max="16384" width="12" style="226"/>
  </cols>
  <sheetData>
    <row r="1" spans="1:16" s="16" customFormat="1" ht="21.95" customHeight="1">
      <c r="A1" s="406"/>
    </row>
    <row r="2" spans="1:16" s="16" customFormat="1" ht="21.95" customHeight="1">
      <c r="A2" s="162"/>
      <c r="B2" s="756" t="s">
        <v>3535</v>
      </c>
      <c r="C2" s="756"/>
      <c r="D2" s="756"/>
      <c r="E2" s="756"/>
      <c r="F2" s="756"/>
      <c r="G2" s="756"/>
      <c r="H2" s="756"/>
      <c r="I2" s="54"/>
      <c r="J2" s="54"/>
      <c r="K2" s="54"/>
      <c r="L2" s="54"/>
      <c r="M2" s="54"/>
      <c r="N2" s="54"/>
      <c r="O2" s="54"/>
      <c r="P2" s="54"/>
    </row>
    <row r="3" spans="1:16" s="16" customFormat="1" ht="21.95" customHeight="1">
      <c r="A3" s="162"/>
      <c r="B3" s="756"/>
      <c r="C3" s="756"/>
      <c r="D3" s="756"/>
      <c r="E3" s="756"/>
      <c r="F3" s="756"/>
      <c r="G3" s="756"/>
      <c r="H3" s="756"/>
      <c r="I3" s="54"/>
      <c r="J3" s="54"/>
      <c r="K3" s="54"/>
      <c r="L3" s="54"/>
      <c r="M3" s="54"/>
      <c r="N3" s="54"/>
      <c r="O3" s="54"/>
      <c r="P3" s="54"/>
    </row>
    <row r="4" spans="1:16" s="16" customFormat="1" ht="21.95" customHeight="1">
      <c r="A4" s="162"/>
      <c r="B4" s="756"/>
      <c r="C4" s="756"/>
      <c r="D4" s="756"/>
      <c r="E4" s="756"/>
      <c r="F4" s="756"/>
      <c r="G4" s="756"/>
      <c r="H4" s="756"/>
      <c r="I4" s="54"/>
      <c r="J4" s="54"/>
      <c r="K4" s="54"/>
      <c r="L4" s="54"/>
      <c r="M4" s="54"/>
      <c r="N4" s="54"/>
      <c r="O4" s="54"/>
      <c r="P4" s="54"/>
    </row>
    <row r="5" spans="1:16" s="16" customFormat="1" ht="21.95" customHeight="1">
      <c r="A5" s="406" t="s">
        <v>87</v>
      </c>
    </row>
    <row r="6" spans="1:16" s="155" customFormat="1" ht="104.1" customHeight="1">
      <c r="A6" s="163"/>
      <c r="B6" s="427" t="s">
        <v>1749</v>
      </c>
      <c r="C6" s="767" t="s">
        <v>3468</v>
      </c>
      <c r="D6" s="768"/>
      <c r="E6" s="768"/>
      <c r="F6" s="768"/>
      <c r="G6" s="769"/>
    </row>
    <row r="7" spans="1:16" s="445" customFormat="1" ht="104.1" customHeight="1">
      <c r="B7" s="443" t="s">
        <v>855</v>
      </c>
      <c r="C7" s="767" t="s">
        <v>3468</v>
      </c>
      <c r="D7" s="768"/>
      <c r="E7" s="768"/>
      <c r="F7" s="768"/>
      <c r="G7" s="769"/>
    </row>
    <row r="8" spans="1:16" s="445" customFormat="1" ht="104.1" customHeight="1">
      <c r="B8" s="443" t="s">
        <v>856</v>
      </c>
      <c r="C8" s="767" t="s">
        <v>3468</v>
      </c>
      <c r="D8" s="768"/>
      <c r="E8" s="768"/>
      <c r="F8" s="768"/>
      <c r="G8" s="769"/>
    </row>
    <row r="9" spans="1:16" s="445" customFormat="1" ht="104.1" customHeight="1">
      <c r="B9" s="443" t="s">
        <v>1750</v>
      </c>
      <c r="C9" s="767" t="s">
        <v>3468</v>
      </c>
      <c r="D9" s="768"/>
      <c r="E9" s="768"/>
      <c r="F9" s="768"/>
      <c r="G9" s="769"/>
    </row>
    <row r="10" spans="1:16" s="445" customFormat="1" ht="38.25">
      <c r="B10" s="443" t="s">
        <v>1751</v>
      </c>
      <c r="C10" s="444">
        <v>0</v>
      </c>
    </row>
    <row r="11" spans="1:16" s="445" customFormat="1" ht="104.1" customHeight="1">
      <c r="B11" s="443" t="s">
        <v>1752</v>
      </c>
      <c r="C11" s="767" t="s">
        <v>3468</v>
      </c>
      <c r="D11" s="768"/>
      <c r="E11" s="768"/>
      <c r="F11" s="768"/>
      <c r="G11" s="769"/>
    </row>
    <row r="12" spans="1:16">
      <c r="B12" s="227"/>
      <c r="C12" s="228"/>
      <c r="D12" s="228"/>
      <c r="E12" s="228"/>
      <c r="F12" s="228"/>
      <c r="G12" s="228"/>
      <c r="H12" s="228"/>
      <c r="I12" s="228"/>
      <c r="J12" s="229"/>
    </row>
    <row r="13" spans="1:16" s="230" customFormat="1" ht="38.25">
      <c r="B13" s="446"/>
      <c r="C13" s="632" t="s">
        <v>1753</v>
      </c>
      <c r="D13" s="447"/>
      <c r="E13" s="447"/>
      <c r="F13" s="447"/>
      <c r="G13" s="447"/>
      <c r="H13" s="447"/>
    </row>
    <row r="14" spans="1:16" s="230" customFormat="1" ht="33" customHeight="1">
      <c r="B14" s="452" t="s">
        <v>1754</v>
      </c>
      <c r="C14" s="154"/>
      <c r="D14" s="154"/>
      <c r="E14" s="154"/>
      <c r="F14" s="154"/>
      <c r="G14" s="154"/>
      <c r="H14" s="154"/>
    </row>
    <row r="15" spans="1:16" s="230" customFormat="1" ht="33" customHeight="1">
      <c r="B15" s="688" t="s">
        <v>1755</v>
      </c>
      <c r="C15" s="616">
        <v>0</v>
      </c>
      <c r="D15" s="448"/>
      <c r="E15" s="448"/>
      <c r="F15" s="448"/>
      <c r="G15" s="448"/>
      <c r="H15" s="448"/>
    </row>
    <row r="16" spans="1:16" s="230" customFormat="1" ht="33" customHeight="1">
      <c r="B16" s="689" t="s">
        <v>1756</v>
      </c>
      <c r="C16" s="431">
        <v>0</v>
      </c>
      <c r="D16" s="448"/>
      <c r="E16" s="448"/>
      <c r="F16" s="448"/>
      <c r="G16" s="448"/>
      <c r="H16" s="448"/>
    </row>
    <row r="17" spans="2:8" s="230" customFormat="1" ht="33" customHeight="1">
      <c r="B17" s="689" t="s">
        <v>1757</v>
      </c>
      <c r="C17" s="431">
        <v>0</v>
      </c>
      <c r="D17" s="448"/>
      <c r="E17" s="448"/>
      <c r="F17" s="448"/>
      <c r="G17" s="448"/>
      <c r="H17" s="448"/>
    </row>
    <row r="18" spans="2:8" s="230" customFormat="1" ht="33" customHeight="1">
      <c r="B18" s="689" t="s">
        <v>1758</v>
      </c>
      <c r="C18" s="431">
        <v>0</v>
      </c>
      <c r="D18" s="448"/>
      <c r="E18" s="448"/>
      <c r="F18" s="448"/>
      <c r="G18" s="448"/>
      <c r="H18" s="448"/>
    </row>
    <row r="19" spans="2:8" s="230" customFormat="1" ht="33" customHeight="1">
      <c r="B19" s="689" t="s">
        <v>1759</v>
      </c>
      <c r="C19" s="431">
        <v>0</v>
      </c>
      <c r="D19" s="448"/>
      <c r="E19" s="448"/>
      <c r="F19" s="448"/>
      <c r="G19" s="448"/>
      <c r="H19" s="448"/>
    </row>
    <row r="20" spans="2:8" s="230" customFormat="1" ht="33" customHeight="1">
      <c r="B20" s="689" t="s">
        <v>1760</v>
      </c>
      <c r="C20" s="431">
        <v>0</v>
      </c>
      <c r="D20" s="448"/>
      <c r="E20" s="448"/>
      <c r="F20" s="448"/>
      <c r="G20" s="448"/>
      <c r="H20" s="448"/>
    </row>
    <row r="21" spans="2:8" s="230" customFormat="1" ht="33" customHeight="1">
      <c r="B21" s="690" t="s">
        <v>1761</v>
      </c>
      <c r="C21" s="431">
        <v>0</v>
      </c>
      <c r="D21" s="448"/>
      <c r="E21" s="448"/>
      <c r="F21" s="448"/>
      <c r="G21" s="448"/>
      <c r="H21" s="448"/>
    </row>
    <row r="22" spans="2:8" s="230" customFormat="1" ht="33" customHeight="1">
      <c r="B22" s="690" t="s">
        <v>1762</v>
      </c>
      <c r="C22" s="431">
        <v>0</v>
      </c>
      <c r="D22" s="448"/>
      <c r="E22" s="448"/>
      <c r="F22" s="448"/>
      <c r="G22" s="448"/>
      <c r="H22" s="448"/>
    </row>
    <row r="23" spans="2:8" s="230" customFormat="1" ht="33" customHeight="1">
      <c r="B23" s="690" t="s">
        <v>1763</v>
      </c>
      <c r="C23" s="449">
        <v>0</v>
      </c>
      <c r="D23" s="448"/>
      <c r="E23" s="448"/>
      <c r="F23" s="448"/>
      <c r="G23" s="448"/>
      <c r="H23" s="448"/>
    </row>
    <row r="24" spans="2:8" s="230" customFormat="1" ht="33" customHeight="1">
      <c r="B24" s="689" t="s">
        <v>1764</v>
      </c>
      <c r="C24" s="431">
        <v>0</v>
      </c>
      <c r="D24" s="448"/>
      <c r="E24" s="448"/>
      <c r="F24" s="448"/>
      <c r="G24" s="448"/>
      <c r="H24" s="448"/>
    </row>
    <row r="25" spans="2:8" s="230" customFormat="1" ht="33" customHeight="1">
      <c r="B25" s="689" t="s">
        <v>1765</v>
      </c>
      <c r="C25" s="431">
        <v>0</v>
      </c>
      <c r="D25" s="448"/>
      <c r="E25" s="448"/>
      <c r="F25" s="448"/>
      <c r="G25" s="448"/>
      <c r="H25" s="448"/>
    </row>
    <row r="26" spans="2:8" s="230" customFormat="1" ht="33" customHeight="1">
      <c r="B26" s="689" t="s">
        <v>1766</v>
      </c>
      <c r="C26" s="431">
        <v>0</v>
      </c>
      <c r="D26" s="448"/>
      <c r="E26" s="448"/>
      <c r="F26" s="448"/>
      <c r="G26" s="448"/>
      <c r="H26" s="448"/>
    </row>
    <row r="27" spans="2:8" s="230" customFormat="1" ht="33" customHeight="1">
      <c r="B27" s="691" t="s">
        <v>1767</v>
      </c>
      <c r="C27" s="450">
        <f>+C16+C17+C18-C19+C20+C23+C24+C25+C26</f>
        <v>0</v>
      </c>
      <c r="D27" s="93"/>
      <c r="E27" s="93"/>
      <c r="F27" s="93"/>
      <c r="G27" s="93"/>
      <c r="H27" s="93"/>
    </row>
    <row r="28" spans="2:8" s="230" customFormat="1" ht="33" customHeight="1">
      <c r="B28" s="688" t="s">
        <v>1768</v>
      </c>
      <c r="C28" s="450">
        <f>+C15+C27</f>
        <v>0</v>
      </c>
      <c r="D28" s="93"/>
      <c r="E28" s="93"/>
      <c r="F28" s="93"/>
      <c r="G28" s="93"/>
      <c r="H28" s="93"/>
    </row>
  </sheetData>
  <sheetProtection algorithmName="SHA-512" hashValue="QPykcECOnCkiedNQ2Id7kgcm47rBED9QfwU9z/z8iAghH4dDTrqsnVlmHLN0iyYUybcB+GbX7BDFg4wEWu/PAw==" saltValue="pwxGI5rzenundU4R9udbRQ==" spinCount="100000" sheet="1"/>
  <mergeCells count="6">
    <mergeCell ref="C11:G11"/>
    <mergeCell ref="B2:H4"/>
    <mergeCell ref="C6:G6"/>
    <mergeCell ref="C7:G7"/>
    <mergeCell ref="C8:G8"/>
    <mergeCell ref="C9:G9"/>
  </mergeCells>
  <hyperlinks>
    <hyperlink ref="A5" location="Índice!A1" display="INICIO"/>
  </hyperlink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5">
    <tabColor theme="0" tint="-0.14999847407452621"/>
  </sheetPr>
  <dimension ref="A1:P18"/>
  <sheetViews>
    <sheetView showGridLines="0" zoomScaleNormal="100" workbookViewId="0">
      <selection activeCell="C11" sqref="C11:G11"/>
    </sheetView>
  </sheetViews>
  <sheetFormatPr baseColWidth="10" defaultRowHeight="15"/>
  <cols>
    <col min="1" max="1" width="13.33203125" style="226" customWidth="1"/>
    <col min="2" max="2" width="85.83203125" style="226" customWidth="1"/>
    <col min="3" max="16" width="22.83203125" style="226" customWidth="1"/>
    <col min="17" max="16384" width="12" style="226"/>
  </cols>
  <sheetData>
    <row r="1" spans="1:16" s="16" customFormat="1" ht="21.95" customHeight="1">
      <c r="A1" s="406"/>
    </row>
    <row r="2" spans="1:16" s="16" customFormat="1" ht="21.95" customHeight="1">
      <c r="A2" s="162"/>
      <c r="B2" s="756" t="s">
        <v>3534</v>
      </c>
      <c r="C2" s="756"/>
      <c r="D2" s="756"/>
      <c r="E2" s="756"/>
      <c r="F2" s="756"/>
      <c r="G2" s="756"/>
      <c r="H2" s="756"/>
      <c r="I2" s="54"/>
      <c r="J2" s="54"/>
      <c r="K2" s="54"/>
      <c r="L2" s="54"/>
      <c r="M2" s="54"/>
      <c r="N2" s="54"/>
      <c r="O2" s="54"/>
      <c r="P2" s="54"/>
    </row>
    <row r="3" spans="1:16" s="16" customFormat="1" ht="21.95" customHeight="1">
      <c r="A3" s="162"/>
      <c r="B3" s="756"/>
      <c r="C3" s="756"/>
      <c r="D3" s="756"/>
      <c r="E3" s="756"/>
      <c r="F3" s="756"/>
      <c r="G3" s="756"/>
      <c r="H3" s="756"/>
      <c r="I3" s="54"/>
      <c r="J3" s="54"/>
      <c r="K3" s="54"/>
      <c r="L3" s="54"/>
      <c r="M3" s="54"/>
      <c r="N3" s="54"/>
      <c r="O3" s="54"/>
      <c r="P3" s="54"/>
    </row>
    <row r="4" spans="1:16" s="16" customFormat="1" ht="21.95" customHeight="1">
      <c r="A4" s="162"/>
      <c r="B4" s="756"/>
      <c r="C4" s="756"/>
      <c r="D4" s="756"/>
      <c r="E4" s="756"/>
      <c r="F4" s="756"/>
      <c r="G4" s="756"/>
      <c r="H4" s="756"/>
      <c r="I4" s="54"/>
      <c r="J4" s="54"/>
      <c r="K4" s="54"/>
      <c r="L4" s="54"/>
      <c r="M4" s="54"/>
      <c r="N4" s="54"/>
      <c r="O4" s="54"/>
      <c r="P4" s="54"/>
    </row>
    <row r="5" spans="1:16" s="16" customFormat="1" ht="21.95" customHeight="1">
      <c r="A5" s="406" t="s">
        <v>87</v>
      </c>
    </row>
    <row r="6" spans="1:16" s="155" customFormat="1" ht="44.1" customHeight="1">
      <c r="A6" s="163"/>
      <c r="B6" s="383" t="s">
        <v>1553</v>
      </c>
      <c r="C6" s="808" t="s">
        <v>3468</v>
      </c>
      <c r="D6" s="809"/>
      <c r="E6" s="809"/>
      <c r="F6" s="809"/>
      <c r="G6" s="810"/>
    </row>
    <row r="7" spans="1:16" s="155" customFormat="1" ht="44.1" customHeight="1">
      <c r="B7" s="25" t="s">
        <v>1547</v>
      </c>
      <c r="C7" s="808" t="s">
        <v>3468</v>
      </c>
      <c r="D7" s="809"/>
      <c r="E7" s="809"/>
      <c r="F7" s="809"/>
      <c r="G7" s="810"/>
    </row>
    <row r="8" spans="1:16" s="155" customFormat="1" ht="30" customHeight="1">
      <c r="B8" s="25" t="s">
        <v>857</v>
      </c>
      <c r="C8" s="808" t="s">
        <v>1690</v>
      </c>
      <c r="D8" s="809"/>
      <c r="E8" s="809"/>
      <c r="F8" s="809"/>
      <c r="G8" s="810"/>
    </row>
    <row r="9" spans="1:16" s="155" customFormat="1" ht="30" customHeight="1">
      <c r="B9" s="25" t="s">
        <v>858</v>
      </c>
      <c r="C9" s="808" t="s">
        <v>3468</v>
      </c>
      <c r="D9" s="809"/>
      <c r="E9" s="809"/>
      <c r="F9" s="809"/>
      <c r="G9" s="810"/>
    </row>
    <row r="10" spans="1:16" s="155" customFormat="1" ht="20.25" customHeight="1">
      <c r="B10" s="25" t="s">
        <v>1548</v>
      </c>
      <c r="C10" s="808" t="s">
        <v>3468</v>
      </c>
      <c r="D10" s="809"/>
      <c r="E10" s="809"/>
      <c r="F10" s="809"/>
      <c r="G10" s="810"/>
    </row>
    <row r="11" spans="1:16" s="155" customFormat="1" ht="20.25" customHeight="1">
      <c r="B11" s="430" t="s">
        <v>1769</v>
      </c>
      <c r="C11" s="811">
        <v>0</v>
      </c>
      <c r="D11" s="812"/>
      <c r="E11" s="812"/>
      <c r="F11" s="812"/>
      <c r="G11" s="813"/>
    </row>
    <row r="12" spans="1:16" s="155" customFormat="1" ht="20.25" customHeight="1">
      <c r="B12" s="25" t="s">
        <v>1549</v>
      </c>
      <c r="C12" s="808" t="s">
        <v>3468</v>
      </c>
      <c r="D12" s="809"/>
      <c r="E12" s="809"/>
      <c r="F12" s="809"/>
      <c r="G12" s="810"/>
    </row>
    <row r="13" spans="1:16" s="155" customFormat="1" ht="32.25" customHeight="1">
      <c r="B13" s="25" t="s">
        <v>1550</v>
      </c>
      <c r="C13" s="808" t="s">
        <v>3468</v>
      </c>
      <c r="D13" s="809"/>
      <c r="E13" s="809"/>
      <c r="F13" s="809"/>
      <c r="G13" s="810"/>
    </row>
    <row r="14" spans="1:16" s="155" customFormat="1" ht="20.25" customHeight="1">
      <c r="B14" s="25" t="s">
        <v>1551</v>
      </c>
      <c r="C14" s="808" t="s">
        <v>3468</v>
      </c>
      <c r="D14" s="809"/>
      <c r="E14" s="809"/>
      <c r="F14" s="809"/>
      <c r="G14" s="810"/>
    </row>
    <row r="15" spans="1:16" s="155" customFormat="1" ht="20.25" customHeight="1">
      <c r="B15" s="25" t="s">
        <v>859</v>
      </c>
      <c r="C15" s="808" t="s">
        <v>3468</v>
      </c>
      <c r="D15" s="809"/>
      <c r="E15" s="809"/>
      <c r="F15" s="809"/>
      <c r="G15" s="810"/>
    </row>
    <row r="16" spans="1:16" s="155" customFormat="1" ht="32.25" customHeight="1">
      <c r="B16" s="25" t="s">
        <v>1552</v>
      </c>
      <c r="C16" s="808" t="s">
        <v>3468</v>
      </c>
      <c r="D16" s="809"/>
      <c r="E16" s="809"/>
      <c r="F16" s="809"/>
      <c r="G16" s="810"/>
    </row>
    <row r="17" spans="2:7" s="155" customFormat="1" ht="20.25" customHeight="1">
      <c r="B17" s="25" t="s">
        <v>860</v>
      </c>
      <c r="C17" s="808" t="s">
        <v>3468</v>
      </c>
      <c r="D17" s="809"/>
      <c r="E17" s="809"/>
      <c r="F17" s="809"/>
      <c r="G17" s="810"/>
    </row>
    <row r="18" spans="2:7" ht="34.5" customHeight="1">
      <c r="B18" s="25" t="s">
        <v>861</v>
      </c>
      <c r="C18" s="808" t="s">
        <v>3468</v>
      </c>
      <c r="D18" s="809"/>
      <c r="E18" s="809"/>
      <c r="F18" s="809"/>
      <c r="G18" s="810"/>
    </row>
  </sheetData>
  <sheetProtection algorithmName="SHA-512" hashValue="D/aAurplQMZWj8kS9STPbIBtO8RuQniQZHOA1vrlNRFxuln06chbkBGWPwRtACBpBFOwFfaNhxULMrW13qLvAQ==" saltValue="Mm295+f4nIXaD9Lm437cbA==" spinCount="100000" sheet="1"/>
  <mergeCells count="14">
    <mergeCell ref="C18:G18"/>
    <mergeCell ref="B2:H4"/>
    <mergeCell ref="C6:G6"/>
    <mergeCell ref="C7:G7"/>
    <mergeCell ref="C8:G8"/>
    <mergeCell ref="C9:G9"/>
    <mergeCell ref="C15:G15"/>
    <mergeCell ref="C16:G16"/>
    <mergeCell ref="C10:G10"/>
    <mergeCell ref="C12:G12"/>
    <mergeCell ref="C13:G13"/>
    <mergeCell ref="C14:G14"/>
    <mergeCell ref="C11:G11"/>
    <mergeCell ref="C17:G17"/>
  </mergeCells>
  <hyperlinks>
    <hyperlink ref="A5" location="Índice!A1" display="INICIO"/>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0" tint="-0.14999847407452621"/>
  </sheetPr>
  <dimension ref="A1:R15"/>
  <sheetViews>
    <sheetView showGridLines="0" zoomScaleNormal="100" workbookViewId="0">
      <selection activeCell="B5" sqref="B5"/>
    </sheetView>
  </sheetViews>
  <sheetFormatPr baseColWidth="10" defaultRowHeight="15"/>
  <cols>
    <col min="1" max="1" width="13.33203125" style="338" customWidth="1"/>
    <col min="2" max="2" width="85.83203125" style="338" customWidth="1"/>
    <col min="3" max="12" width="22.83203125" style="338" customWidth="1"/>
    <col min="13" max="16384" width="12" style="338"/>
  </cols>
  <sheetData>
    <row r="1" spans="1:18" s="16" customFormat="1" ht="21.95" customHeight="1">
      <c r="A1" s="406"/>
    </row>
    <row r="2" spans="1:18" s="16" customFormat="1" ht="21.95" customHeight="1">
      <c r="A2" s="162"/>
      <c r="B2" s="756" t="s">
        <v>3533</v>
      </c>
      <c r="C2" s="756"/>
      <c r="D2" s="756"/>
      <c r="E2" s="756"/>
      <c r="F2" s="756"/>
      <c r="G2" s="756"/>
      <c r="H2" s="54"/>
      <c r="I2" s="54"/>
      <c r="J2" s="54"/>
      <c r="K2" s="54"/>
      <c r="L2" s="54"/>
      <c r="M2" s="54"/>
      <c r="N2" s="54"/>
      <c r="O2" s="54"/>
      <c r="P2" s="54"/>
    </row>
    <row r="3" spans="1:18" s="16" customFormat="1" ht="21.95" customHeight="1">
      <c r="A3" s="162"/>
      <c r="B3" s="756"/>
      <c r="C3" s="756"/>
      <c r="D3" s="756"/>
      <c r="E3" s="756"/>
      <c r="F3" s="756"/>
      <c r="G3" s="756"/>
      <c r="H3" s="54"/>
      <c r="I3" s="54"/>
      <c r="J3" s="54"/>
      <c r="K3" s="54"/>
      <c r="L3" s="54"/>
      <c r="M3" s="54"/>
      <c r="N3" s="54"/>
      <c r="O3" s="54"/>
      <c r="P3" s="54"/>
    </row>
    <row r="4" spans="1:18" s="16" customFormat="1" ht="21.95" customHeight="1">
      <c r="A4" s="162"/>
      <c r="B4" s="756"/>
      <c r="C4" s="756"/>
      <c r="D4" s="756"/>
      <c r="E4" s="756"/>
      <c r="F4" s="756"/>
      <c r="G4" s="756"/>
      <c r="H4" s="54"/>
      <c r="I4" s="54"/>
      <c r="J4" s="54"/>
      <c r="K4" s="54"/>
      <c r="L4" s="54"/>
      <c r="M4" s="54"/>
      <c r="N4" s="54"/>
      <c r="O4" s="54"/>
      <c r="P4" s="54"/>
    </row>
    <row r="5" spans="1:18" s="16" customFormat="1" ht="21.95" customHeight="1">
      <c r="A5" s="406" t="s">
        <v>87</v>
      </c>
    </row>
    <row r="6" spans="1:18" s="155" customFormat="1" ht="52.5" customHeight="1">
      <c r="A6" s="163"/>
      <c r="B6" s="393" t="s">
        <v>1683</v>
      </c>
      <c r="C6" s="767" t="s">
        <v>3468</v>
      </c>
      <c r="D6" s="768"/>
      <c r="E6" s="768"/>
      <c r="F6" s="768"/>
      <c r="G6" s="769"/>
    </row>
    <row r="7" spans="1:18" s="155" customFormat="1" ht="54" customHeight="1">
      <c r="B7" s="340" t="s">
        <v>1438</v>
      </c>
      <c r="C7" s="767" t="s">
        <v>3468</v>
      </c>
      <c r="D7" s="768"/>
      <c r="E7" s="768"/>
      <c r="F7" s="768"/>
      <c r="G7" s="769"/>
    </row>
    <row r="8" spans="1:18" s="155" customFormat="1" ht="44.1" customHeight="1">
      <c r="B8" s="185" t="s">
        <v>1437</v>
      </c>
      <c r="C8" s="49">
        <v>0</v>
      </c>
      <c r="D8" s="301"/>
      <c r="E8" s="301"/>
      <c r="F8" s="301"/>
      <c r="G8" s="301"/>
      <c r="H8" s="301"/>
      <c r="I8" s="301"/>
      <c r="J8" s="301"/>
      <c r="K8" s="301"/>
      <c r="L8" s="301"/>
      <c r="M8" s="301"/>
      <c r="N8" s="301"/>
      <c r="O8" s="301"/>
      <c r="P8" s="301"/>
      <c r="Q8" s="301"/>
      <c r="R8" s="178"/>
    </row>
    <row r="9" spans="1:18" s="155" customFormat="1" ht="21" customHeight="1">
      <c r="B9" s="185" t="s">
        <v>1436</v>
      </c>
      <c r="C9" s="49">
        <v>0</v>
      </c>
      <c r="D9" s="301"/>
      <c r="E9" s="301"/>
      <c r="F9" s="301"/>
      <c r="G9" s="301"/>
      <c r="H9" s="301"/>
      <c r="I9" s="301"/>
      <c r="J9" s="301"/>
      <c r="K9" s="301"/>
      <c r="L9" s="301"/>
      <c r="M9" s="301"/>
      <c r="N9" s="301"/>
      <c r="O9" s="301"/>
      <c r="P9" s="301"/>
      <c r="Q9" s="301"/>
      <c r="R9" s="178"/>
    </row>
    <row r="10" spans="1:18" s="155" customFormat="1" ht="33" customHeight="1">
      <c r="B10" s="185" t="s">
        <v>1434</v>
      </c>
      <c r="C10" s="49">
        <v>0</v>
      </c>
      <c r="D10" s="301"/>
      <c r="E10" s="301"/>
      <c r="F10" s="301"/>
      <c r="G10" s="301"/>
      <c r="H10" s="301"/>
      <c r="I10" s="301"/>
      <c r="J10" s="301"/>
      <c r="K10" s="301"/>
      <c r="L10" s="301"/>
      <c r="M10" s="301"/>
      <c r="N10" s="301"/>
      <c r="O10" s="301"/>
      <c r="P10" s="301"/>
      <c r="Q10" s="301"/>
      <c r="R10" s="178"/>
    </row>
    <row r="11" spans="1:18" s="155" customFormat="1" ht="29.25" customHeight="1">
      <c r="B11" s="440" t="s">
        <v>3311</v>
      </c>
      <c r="C11" s="431" t="s">
        <v>3468</v>
      </c>
      <c r="D11" s="301"/>
      <c r="E11" s="301"/>
      <c r="F11" s="301"/>
      <c r="G11" s="301"/>
      <c r="H11" s="301"/>
      <c r="I11" s="301"/>
      <c r="J11" s="301"/>
      <c r="K11" s="301"/>
      <c r="L11" s="301"/>
      <c r="M11" s="301"/>
      <c r="N11" s="301"/>
      <c r="O11" s="301"/>
      <c r="P11" s="301"/>
      <c r="Q11" s="301"/>
      <c r="R11" s="178"/>
    </row>
    <row r="12" spans="1:18" s="155" customFormat="1" ht="36" customHeight="1">
      <c r="B12" s="440" t="s">
        <v>1771</v>
      </c>
      <c r="C12" s="431" t="s">
        <v>3468</v>
      </c>
      <c r="D12" s="301"/>
      <c r="E12" s="301"/>
      <c r="F12" s="301"/>
      <c r="G12" s="301"/>
      <c r="H12" s="301"/>
      <c r="I12" s="301"/>
      <c r="J12" s="301"/>
      <c r="K12" s="301"/>
      <c r="L12" s="301"/>
      <c r="M12" s="301"/>
      <c r="N12" s="301"/>
      <c r="O12" s="301"/>
      <c r="P12" s="301"/>
      <c r="Q12" s="301"/>
      <c r="R12" s="178"/>
    </row>
    <row r="13" spans="1:18" ht="28.5" customHeight="1">
      <c r="B13" s="185" t="s">
        <v>1435</v>
      </c>
      <c r="C13" s="49">
        <v>0</v>
      </c>
    </row>
    <row r="14" spans="1:18" ht="20.25" customHeight="1">
      <c r="B14" s="185" t="s">
        <v>1433</v>
      </c>
      <c r="C14" s="49">
        <v>0</v>
      </c>
    </row>
    <row r="15" spans="1:18" ht="24">
      <c r="A15" s="486"/>
      <c r="B15" s="440" t="s">
        <v>1772</v>
      </c>
      <c r="C15" s="431">
        <v>0</v>
      </c>
    </row>
  </sheetData>
  <sheetProtection algorithmName="SHA-512" hashValue="kQEVXKnpciC0c6u4LZfZ2+uQQnik/c58UcTd5I5cwI7ppclycrHdK9lfyRVjI50T4dQH1XlP6fqr9HCcp3IaMw==" saltValue="y91a+n/4d53Yax4iZcZ/eQ==" spinCount="100000" sheet="1"/>
  <mergeCells count="3">
    <mergeCell ref="B2:G4"/>
    <mergeCell ref="C6:G6"/>
    <mergeCell ref="C7:G7"/>
  </mergeCells>
  <hyperlinks>
    <hyperlink ref="A5" location="Índice!A1" display="INICIO"/>
  </hyperlink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theme="0" tint="-0.14999847407452621"/>
  </sheetPr>
  <dimension ref="A1:R15"/>
  <sheetViews>
    <sheetView showGridLines="0" zoomScale="85" zoomScaleNormal="85" workbookViewId="0">
      <selection activeCell="B5" sqref="B5"/>
    </sheetView>
  </sheetViews>
  <sheetFormatPr baseColWidth="10" defaultRowHeight="15"/>
  <cols>
    <col min="1" max="1" width="13.33203125" style="338" customWidth="1"/>
    <col min="2" max="2" width="85.83203125" style="338" customWidth="1"/>
    <col min="3" max="3" width="30.6640625" style="338" customWidth="1"/>
    <col min="4" max="12" width="22.83203125" style="338" customWidth="1"/>
    <col min="13" max="16384" width="12" style="338"/>
  </cols>
  <sheetData>
    <row r="1" spans="1:18" s="16" customFormat="1" ht="21.95" customHeight="1">
      <c r="A1" s="406"/>
    </row>
    <row r="2" spans="1:18" s="16" customFormat="1" ht="21.95" customHeight="1">
      <c r="A2" s="162"/>
      <c r="B2" s="756" t="s">
        <v>3521</v>
      </c>
      <c r="C2" s="756"/>
      <c r="D2" s="756"/>
      <c r="E2" s="756"/>
      <c r="F2" s="756"/>
      <c r="G2" s="756"/>
      <c r="H2" s="54"/>
      <c r="I2" s="54"/>
      <c r="J2" s="54"/>
      <c r="K2" s="54"/>
      <c r="L2" s="54"/>
      <c r="M2" s="54"/>
      <c r="N2" s="54"/>
      <c r="O2" s="54"/>
      <c r="P2" s="54"/>
    </row>
    <row r="3" spans="1:18" s="16" customFormat="1" ht="21.95" customHeight="1">
      <c r="A3" s="162"/>
      <c r="B3" s="756"/>
      <c r="C3" s="756"/>
      <c r="D3" s="756"/>
      <c r="E3" s="756"/>
      <c r="F3" s="756"/>
      <c r="G3" s="756"/>
      <c r="H3" s="54"/>
      <c r="I3" s="54"/>
      <c r="J3" s="54"/>
      <c r="K3" s="54"/>
      <c r="L3" s="54"/>
      <c r="M3" s="54"/>
      <c r="N3" s="54"/>
      <c r="O3" s="54"/>
      <c r="P3" s="54"/>
    </row>
    <row r="4" spans="1:18" s="16" customFormat="1" ht="21.95" customHeight="1">
      <c r="A4" s="162"/>
      <c r="B4" s="756"/>
      <c r="C4" s="756"/>
      <c r="D4" s="756"/>
      <c r="E4" s="756"/>
      <c r="F4" s="756"/>
      <c r="G4" s="756"/>
      <c r="H4" s="54"/>
      <c r="I4" s="54"/>
      <c r="J4" s="54"/>
      <c r="K4" s="54"/>
      <c r="L4" s="54"/>
      <c r="M4" s="54"/>
      <c r="N4" s="54"/>
      <c r="O4" s="54"/>
      <c r="P4" s="54"/>
    </row>
    <row r="5" spans="1:18" s="16" customFormat="1" ht="21.95" customHeight="1">
      <c r="A5" s="406" t="s">
        <v>87</v>
      </c>
    </row>
    <row r="6" spans="1:18" s="155" customFormat="1" ht="66" customHeight="1">
      <c r="A6" s="163"/>
      <c r="B6" s="383" t="s">
        <v>1682</v>
      </c>
      <c r="C6" s="767" t="s">
        <v>3468</v>
      </c>
      <c r="D6" s="768"/>
      <c r="E6" s="768"/>
      <c r="F6" s="768"/>
      <c r="G6" s="769"/>
    </row>
    <row r="7" spans="1:18" s="155" customFormat="1" ht="66" customHeight="1">
      <c r="B7" s="339" t="s">
        <v>1427</v>
      </c>
      <c r="C7" s="767" t="s">
        <v>3468</v>
      </c>
      <c r="D7" s="768"/>
      <c r="E7" s="768"/>
      <c r="F7" s="768"/>
      <c r="G7" s="769"/>
    </row>
    <row r="8" spans="1:18" s="155" customFormat="1" ht="44.1" customHeight="1">
      <c r="B8" s="185" t="s">
        <v>1428</v>
      </c>
      <c r="C8" s="49">
        <v>0</v>
      </c>
      <c r="D8" s="301"/>
      <c r="E8" s="301"/>
      <c r="F8" s="301"/>
      <c r="G8" s="301"/>
      <c r="H8" s="301"/>
      <c r="I8" s="301"/>
      <c r="J8" s="301"/>
      <c r="K8" s="301"/>
      <c r="L8" s="301"/>
      <c r="M8" s="301"/>
      <c r="N8" s="301"/>
      <c r="O8" s="301"/>
      <c r="P8" s="301"/>
      <c r="Q8" s="301"/>
      <c r="R8" s="178"/>
    </row>
    <row r="9" spans="1:18" s="155" customFormat="1" ht="44.1" customHeight="1">
      <c r="B9" s="185" t="s">
        <v>1429</v>
      </c>
      <c r="C9" s="49">
        <v>0</v>
      </c>
      <c r="D9" s="301"/>
      <c r="E9" s="301"/>
      <c r="F9" s="301"/>
      <c r="G9" s="301"/>
      <c r="H9" s="301"/>
      <c r="I9" s="301"/>
      <c r="J9" s="301"/>
      <c r="K9" s="301"/>
      <c r="L9" s="301"/>
      <c r="M9" s="301"/>
      <c r="N9" s="301"/>
      <c r="O9" s="301"/>
      <c r="P9" s="301"/>
      <c r="Q9" s="301"/>
      <c r="R9" s="178"/>
    </row>
    <row r="10" spans="1:18" s="155" customFormat="1" ht="44.1" customHeight="1">
      <c r="B10" s="185" t="s">
        <v>1430</v>
      </c>
      <c r="C10" s="49">
        <v>0</v>
      </c>
      <c r="D10" s="301"/>
      <c r="E10" s="301"/>
      <c r="F10" s="301"/>
      <c r="G10" s="301"/>
      <c r="H10" s="301"/>
      <c r="I10" s="301"/>
      <c r="J10" s="301"/>
      <c r="K10" s="301"/>
      <c r="L10" s="301"/>
      <c r="M10" s="301"/>
      <c r="N10" s="301"/>
      <c r="O10" s="301"/>
      <c r="P10" s="301"/>
      <c r="Q10" s="301"/>
      <c r="R10" s="178"/>
    </row>
    <row r="11" spans="1:18" s="155" customFormat="1" ht="44.1" customHeight="1">
      <c r="B11" s="185" t="s">
        <v>1431</v>
      </c>
      <c r="C11" s="49">
        <v>0</v>
      </c>
      <c r="D11" s="301"/>
      <c r="E11" s="301"/>
      <c r="F11" s="301"/>
      <c r="G11" s="301"/>
      <c r="H11" s="301"/>
      <c r="I11" s="301"/>
      <c r="J11" s="301"/>
      <c r="K11" s="301"/>
      <c r="L11" s="301"/>
      <c r="M11" s="301"/>
      <c r="N11" s="301"/>
      <c r="O11" s="301"/>
      <c r="P11" s="301"/>
      <c r="Q11" s="301"/>
      <c r="R11" s="178"/>
    </row>
    <row r="12" spans="1:18" s="155" customFormat="1" ht="44.1" customHeight="1">
      <c r="B12" s="185" t="s">
        <v>1432</v>
      </c>
      <c r="C12" s="49">
        <v>0</v>
      </c>
      <c r="D12" s="301"/>
      <c r="E12" s="301"/>
      <c r="F12" s="301"/>
      <c r="G12" s="301"/>
      <c r="H12" s="301"/>
      <c r="I12" s="301"/>
      <c r="J12" s="301"/>
      <c r="K12" s="301"/>
      <c r="L12" s="301"/>
      <c r="M12" s="301"/>
      <c r="N12" s="301"/>
      <c r="O12" s="301"/>
      <c r="P12" s="301"/>
      <c r="Q12" s="301"/>
      <c r="R12" s="178"/>
    </row>
    <row r="13" spans="1:18" ht="24">
      <c r="B13" s="440" t="s">
        <v>1773</v>
      </c>
      <c r="C13" s="634" t="s">
        <v>3468</v>
      </c>
    </row>
    <row r="14" spans="1:18" ht="33" customHeight="1">
      <c r="B14" s="440" t="s">
        <v>1774</v>
      </c>
      <c r="C14" s="634" t="s">
        <v>3468</v>
      </c>
    </row>
    <row r="15" spans="1:18" ht="31.5" customHeight="1">
      <c r="B15" s="440" t="s">
        <v>1775</v>
      </c>
      <c r="C15" s="633">
        <v>0</v>
      </c>
    </row>
  </sheetData>
  <sheetProtection algorithmName="SHA-512" hashValue="2kfXN9M56KVH9BJW+AIZ4X6iLMCJlqVmLGHopIJkQq8hjlIIxHLKW2DBCAOBvUygjgy2CipN/3LyXGHTayNprw==" saltValue="EOZ4KdVhPFFeWHhfIZUjtw==" spinCount="100000" sheet="1"/>
  <mergeCells count="3">
    <mergeCell ref="C6:G6"/>
    <mergeCell ref="C7:G7"/>
    <mergeCell ref="B2:G4"/>
  </mergeCells>
  <hyperlinks>
    <hyperlink ref="A5" location="Índice!A1" display="INICIO"/>
  </hyperlink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7">
    <tabColor theme="0" tint="-0.14999847407452621"/>
  </sheetPr>
  <dimension ref="A1:P10"/>
  <sheetViews>
    <sheetView showGridLines="0" zoomScaleNormal="100" workbookViewId="0">
      <selection activeCell="B5" sqref="B5"/>
    </sheetView>
  </sheetViews>
  <sheetFormatPr baseColWidth="10" defaultColWidth="14.1640625" defaultRowHeight="12.75"/>
  <cols>
    <col min="1" max="1" width="13.33203125" style="52" customWidth="1"/>
    <col min="2" max="2" width="97.83203125" style="52" customWidth="1"/>
    <col min="3" max="7" width="22.83203125" style="52" customWidth="1"/>
    <col min="8" max="16384" width="14.1640625" style="52"/>
  </cols>
  <sheetData>
    <row r="1" spans="1:16" s="16" customFormat="1" ht="21.95" customHeight="1">
      <c r="A1" s="406"/>
    </row>
    <row r="2" spans="1:16" s="16" customFormat="1" ht="21.95" customHeight="1">
      <c r="A2" s="162"/>
      <c r="B2" s="756" t="s">
        <v>3522</v>
      </c>
      <c r="C2" s="756"/>
      <c r="D2" s="756"/>
      <c r="E2" s="756"/>
      <c r="F2" s="756"/>
      <c r="G2" s="756"/>
      <c r="H2" s="756"/>
      <c r="I2" s="54"/>
      <c r="J2" s="54"/>
      <c r="K2" s="54"/>
      <c r="L2" s="54"/>
      <c r="M2" s="54"/>
      <c r="N2" s="54"/>
      <c r="O2" s="54"/>
      <c r="P2" s="54"/>
    </row>
    <row r="3" spans="1:16" s="16" customFormat="1" ht="21.95" customHeight="1">
      <c r="A3" s="162"/>
      <c r="B3" s="756"/>
      <c r="C3" s="756"/>
      <c r="D3" s="756"/>
      <c r="E3" s="756"/>
      <c r="F3" s="756"/>
      <c r="G3" s="756"/>
      <c r="H3" s="756"/>
      <c r="I3" s="54"/>
      <c r="J3" s="54"/>
      <c r="K3" s="54"/>
      <c r="L3" s="54"/>
      <c r="M3" s="54"/>
      <c r="N3" s="54"/>
      <c r="O3" s="54"/>
      <c r="P3" s="54"/>
    </row>
    <row r="4" spans="1:16" s="16" customFormat="1" ht="21.95" customHeight="1">
      <c r="A4" s="162"/>
      <c r="B4" s="756"/>
      <c r="C4" s="756"/>
      <c r="D4" s="756"/>
      <c r="E4" s="756"/>
      <c r="F4" s="756"/>
      <c r="G4" s="756"/>
      <c r="H4" s="756"/>
      <c r="I4" s="54"/>
      <c r="J4" s="54"/>
      <c r="K4" s="54"/>
      <c r="L4" s="54"/>
      <c r="M4" s="54"/>
      <c r="N4" s="54"/>
      <c r="O4" s="54"/>
      <c r="P4" s="54"/>
    </row>
    <row r="5" spans="1:16" s="16" customFormat="1" ht="21.95" customHeight="1">
      <c r="A5" s="406" t="s">
        <v>87</v>
      </c>
    </row>
    <row r="6" spans="1:16" s="155" customFormat="1" ht="104.1" customHeight="1">
      <c r="A6" s="163"/>
      <c r="B6" s="383" t="s">
        <v>1558</v>
      </c>
      <c r="C6" s="767" t="s">
        <v>3468</v>
      </c>
      <c r="D6" s="768"/>
      <c r="E6" s="768"/>
      <c r="F6" s="768"/>
      <c r="G6" s="769"/>
    </row>
    <row r="7" spans="1:16" s="155" customFormat="1" ht="50.25" customHeight="1">
      <c r="B7" s="340" t="s">
        <v>1560</v>
      </c>
      <c r="C7" s="767" t="s">
        <v>3468</v>
      </c>
      <c r="D7" s="768"/>
      <c r="E7" s="768"/>
      <c r="F7" s="768"/>
      <c r="G7" s="769"/>
    </row>
    <row r="8" spans="1:16" s="155" customFormat="1" ht="47.25" customHeight="1">
      <c r="B8" s="339" t="s">
        <v>1559</v>
      </c>
      <c r="C8" s="767" t="s">
        <v>3468</v>
      </c>
      <c r="D8" s="768"/>
      <c r="E8" s="768"/>
      <c r="F8" s="768"/>
      <c r="G8" s="769"/>
    </row>
    <row r="9" spans="1:16" s="226" customFormat="1" ht="33" customHeight="1">
      <c r="B9" s="103" t="s">
        <v>1561</v>
      </c>
      <c r="C9" s="244">
        <v>0</v>
      </c>
      <c r="F9" s="230"/>
    </row>
    <row r="10" spans="1:16" s="226" customFormat="1" ht="33" customHeight="1">
      <c r="B10" s="186" t="s">
        <v>1562</v>
      </c>
      <c r="C10" s="244">
        <v>0</v>
      </c>
      <c r="F10" s="230"/>
    </row>
  </sheetData>
  <sheetProtection algorithmName="SHA-512" hashValue="GkX1rvV4yYGr3YbPRBX7yQ9NzcEnHYD5GqIkkVOYVD1d8ZF0CCVNYQ+BHjJ1ImRxy+iepwcIN4J2iwlTT7Rlcw==" saltValue="g4YcM+DhW82kkoqdU+KpjQ==" spinCount="100000" sheet="1" objects="1" scenarios="1"/>
  <mergeCells count="4">
    <mergeCell ref="B2:H4"/>
    <mergeCell ref="C6:G6"/>
    <mergeCell ref="C7:G7"/>
    <mergeCell ref="C8:G8"/>
  </mergeCells>
  <hyperlinks>
    <hyperlink ref="A5" location="Índice!A1" display="INICIO"/>
  </hyperlinks>
  <pageMargins left="0.7" right="0.7" top="0.75" bottom="0.75" header="0.51180555555555551" footer="0.51180555555555551"/>
  <pageSetup paperSize="9" firstPageNumber="0" orientation="portrait" horizontalDpi="300" verticalDpi="300"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8">
    <tabColor theme="0" tint="-0.14999847407452621"/>
  </sheetPr>
  <dimension ref="A1:P12"/>
  <sheetViews>
    <sheetView zoomScaleNormal="100" workbookViewId="0">
      <selection activeCell="B5" sqref="B5"/>
    </sheetView>
  </sheetViews>
  <sheetFormatPr baseColWidth="10" defaultColWidth="14.1640625" defaultRowHeight="12.75"/>
  <cols>
    <col min="1" max="1" width="13.33203125" style="52" customWidth="1"/>
    <col min="2" max="2" width="86.33203125" style="52" customWidth="1"/>
    <col min="3" max="7" width="22.83203125" style="52" customWidth="1"/>
    <col min="8" max="16384" width="14.1640625" style="52"/>
  </cols>
  <sheetData>
    <row r="1" spans="1:16" s="16" customFormat="1" ht="21.95" customHeight="1">
      <c r="A1" s="406"/>
    </row>
    <row r="2" spans="1:16" s="16" customFormat="1" ht="21.95" customHeight="1">
      <c r="A2" s="162"/>
      <c r="B2" s="756" t="s">
        <v>3532</v>
      </c>
      <c r="C2" s="756"/>
      <c r="D2" s="756"/>
      <c r="E2" s="756"/>
      <c r="F2" s="756"/>
      <c r="G2" s="756"/>
      <c r="H2" s="54"/>
      <c r="I2" s="54"/>
      <c r="J2" s="54"/>
      <c r="K2" s="54"/>
      <c r="L2" s="54"/>
      <c r="M2" s="54"/>
      <c r="N2" s="54"/>
      <c r="O2" s="54"/>
      <c r="P2" s="54"/>
    </row>
    <row r="3" spans="1:16" s="16" customFormat="1" ht="21.95" customHeight="1">
      <c r="A3" s="162"/>
      <c r="B3" s="756"/>
      <c r="C3" s="756"/>
      <c r="D3" s="756"/>
      <c r="E3" s="756"/>
      <c r="F3" s="756"/>
      <c r="G3" s="756"/>
      <c r="H3" s="54"/>
      <c r="I3" s="54"/>
      <c r="J3" s="54"/>
      <c r="K3" s="54"/>
      <c r="L3" s="54"/>
      <c r="M3" s="54"/>
      <c r="N3" s="54"/>
      <c r="O3" s="54"/>
      <c r="P3" s="54"/>
    </row>
    <row r="4" spans="1:16" s="16" customFormat="1" ht="21.95" customHeight="1">
      <c r="A4" s="162"/>
      <c r="B4" s="756"/>
      <c r="C4" s="756"/>
      <c r="D4" s="756"/>
      <c r="E4" s="756"/>
      <c r="F4" s="756"/>
      <c r="G4" s="756"/>
      <c r="H4" s="54"/>
      <c r="I4" s="54"/>
      <c r="J4" s="54"/>
      <c r="K4" s="54"/>
      <c r="L4" s="54"/>
      <c r="M4" s="54"/>
      <c r="N4" s="54"/>
      <c r="O4" s="54"/>
      <c r="P4" s="54"/>
    </row>
    <row r="5" spans="1:16" s="16" customFormat="1" ht="21.95" customHeight="1">
      <c r="A5" s="406" t="s">
        <v>87</v>
      </c>
    </row>
    <row r="6" spans="1:16" s="155" customFormat="1" ht="75" customHeight="1">
      <c r="A6" s="163"/>
      <c r="B6" s="383" t="s">
        <v>691</v>
      </c>
      <c r="C6" s="767" t="s">
        <v>3468</v>
      </c>
      <c r="D6" s="768"/>
      <c r="E6" s="768"/>
      <c r="F6" s="768"/>
      <c r="G6" s="769"/>
    </row>
    <row r="7" spans="1:16" s="155" customFormat="1" ht="75" customHeight="1">
      <c r="B7" s="250" t="s">
        <v>697</v>
      </c>
      <c r="C7" s="767" t="s">
        <v>3468</v>
      </c>
      <c r="D7" s="768"/>
      <c r="E7" s="768"/>
      <c r="F7" s="768"/>
      <c r="G7" s="769"/>
    </row>
    <row r="8" spans="1:16" s="155" customFormat="1" ht="75" customHeight="1">
      <c r="B8" s="250" t="s">
        <v>862</v>
      </c>
      <c r="C8" s="767" t="s">
        <v>3468</v>
      </c>
      <c r="D8" s="768"/>
      <c r="E8" s="768"/>
      <c r="F8" s="768"/>
      <c r="G8" s="769"/>
    </row>
    <row r="9" spans="1:16" s="226" customFormat="1" ht="33" customHeight="1">
      <c r="B9" s="692" t="s">
        <v>650</v>
      </c>
      <c r="C9" s="244">
        <v>0</v>
      </c>
      <c r="F9" s="230"/>
    </row>
    <row r="10" spans="1:16" s="226" customFormat="1" ht="33" customHeight="1">
      <c r="B10" s="692" t="s">
        <v>651</v>
      </c>
      <c r="C10" s="244">
        <v>0</v>
      </c>
      <c r="F10" s="230"/>
    </row>
    <row r="11" spans="1:16" s="226" customFormat="1" ht="33" customHeight="1">
      <c r="B11" s="692" t="s">
        <v>863</v>
      </c>
      <c r="C11" s="244">
        <v>0</v>
      </c>
      <c r="F11" s="230"/>
    </row>
    <row r="12" spans="1:16" s="226" customFormat="1" ht="33" customHeight="1">
      <c r="B12" s="693" t="s">
        <v>864</v>
      </c>
      <c r="C12" s="244">
        <v>0</v>
      </c>
      <c r="F12" s="230"/>
    </row>
  </sheetData>
  <sheetProtection algorithmName="SHA-512" hashValue="bf9smkarl/8ThiXJxIGdqrc2NovHdnu/bf9U8fCueQftrBMlbt1wfhjwS30apBruHttdK0a5Z7gkYni2NYfQ8g==" saltValue="H4pPSk6cP2JWfesLrAOEEA==" spinCount="100000" sheet="1" objects="1" scenarios="1"/>
  <mergeCells count="4">
    <mergeCell ref="B2:G4"/>
    <mergeCell ref="C6:G6"/>
    <mergeCell ref="C7:G7"/>
    <mergeCell ref="C8:G8"/>
  </mergeCells>
  <hyperlinks>
    <hyperlink ref="A5" location="Índice!A1" display="INICIO"/>
  </hyperlinks>
  <pageMargins left="0.7" right="0.7" top="0.75" bottom="0.75" header="0.51180555555555551" footer="0.51180555555555551"/>
  <pageSetup paperSize="9" firstPageNumber="0" orientation="portrait" horizontalDpi="300" verticalDpi="300"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9">
    <tabColor theme="0" tint="-0.14999847407452621"/>
  </sheetPr>
  <dimension ref="A1:P46"/>
  <sheetViews>
    <sheetView showGridLines="0" zoomScale="85" zoomScaleNormal="85" workbookViewId="0">
      <selection activeCell="E18" sqref="E18"/>
    </sheetView>
  </sheetViews>
  <sheetFormatPr baseColWidth="10" defaultColWidth="14.1640625" defaultRowHeight="12.75"/>
  <cols>
    <col min="1" max="1" width="13.33203125" style="52" customWidth="1"/>
    <col min="2" max="2" width="100.33203125" style="52" customWidth="1"/>
    <col min="3" max="14" width="22.83203125" style="52" customWidth="1"/>
    <col min="15" max="15" width="21.5" style="52" customWidth="1"/>
    <col min="16" max="16384" width="14.1640625" style="52"/>
  </cols>
  <sheetData>
    <row r="1" spans="1:16" s="16" customFormat="1" ht="21.95" customHeight="1">
      <c r="A1" s="406"/>
    </row>
    <row r="2" spans="1:16" s="16" customFormat="1" ht="21.95" customHeight="1">
      <c r="A2" s="162"/>
      <c r="B2" s="756" t="s">
        <v>3531</v>
      </c>
      <c r="C2" s="756"/>
      <c r="D2" s="756"/>
      <c r="E2" s="756"/>
      <c r="F2" s="756"/>
      <c r="G2" s="756"/>
      <c r="H2" s="54"/>
      <c r="I2" s="54"/>
      <c r="J2" s="54"/>
      <c r="K2" s="54"/>
      <c r="L2" s="54"/>
      <c r="M2" s="54"/>
      <c r="N2" s="54"/>
      <c r="O2" s="54"/>
      <c r="P2" s="54"/>
    </row>
    <row r="3" spans="1:16" s="16" customFormat="1" ht="21.95" customHeight="1">
      <c r="A3" s="162"/>
      <c r="B3" s="756"/>
      <c r="C3" s="756"/>
      <c r="D3" s="756"/>
      <c r="E3" s="756"/>
      <c r="F3" s="756"/>
      <c r="G3" s="756"/>
      <c r="H3" s="54"/>
      <c r="I3" s="54"/>
      <c r="J3" s="54"/>
      <c r="K3" s="54"/>
      <c r="L3" s="54"/>
      <c r="M3" s="54"/>
      <c r="N3" s="54"/>
      <c r="O3" s="54"/>
      <c r="P3" s="54"/>
    </row>
    <row r="4" spans="1:16" s="16" customFormat="1" ht="21.95" customHeight="1">
      <c r="A4" s="162"/>
      <c r="B4" s="756"/>
      <c r="C4" s="756"/>
      <c r="D4" s="756"/>
      <c r="E4" s="756"/>
      <c r="F4" s="756"/>
      <c r="G4" s="756"/>
      <c r="H4" s="54"/>
      <c r="I4" s="54"/>
      <c r="J4" s="54"/>
      <c r="K4" s="54"/>
      <c r="L4" s="54"/>
      <c r="M4" s="54"/>
      <c r="N4" s="54"/>
      <c r="O4" s="54"/>
      <c r="P4" s="54"/>
    </row>
    <row r="5" spans="1:16" s="16" customFormat="1" ht="21.95" customHeight="1">
      <c r="A5" s="406" t="s">
        <v>87</v>
      </c>
    </row>
    <row r="6" spans="1:16" s="155" customFormat="1" ht="104.1" customHeight="1">
      <c r="A6" s="163"/>
      <c r="B6" s="383" t="s">
        <v>901</v>
      </c>
      <c r="C6" s="767" t="s">
        <v>3468</v>
      </c>
      <c r="D6" s="768"/>
      <c r="E6" s="768"/>
      <c r="F6" s="768"/>
      <c r="G6" s="769"/>
    </row>
    <row r="7" spans="1:16" ht="21.95" customHeight="1">
      <c r="B7" s="231"/>
    </row>
    <row r="8" spans="1:16" s="155" customFormat="1" ht="104.1" customHeight="1">
      <c r="A8" s="163"/>
      <c r="B8" s="383" t="s">
        <v>900</v>
      </c>
      <c r="C8" s="767" t="s">
        <v>3468</v>
      </c>
      <c r="D8" s="768"/>
      <c r="E8" s="768"/>
      <c r="F8" s="768"/>
      <c r="G8" s="769"/>
    </row>
    <row r="9" spans="1:16" ht="21.95" customHeight="1">
      <c r="B9" s="252"/>
      <c r="C9" s="392"/>
      <c r="D9" s="390"/>
      <c r="E9" s="390"/>
      <c r="F9" s="390"/>
      <c r="G9" s="390"/>
      <c r="H9" s="391"/>
      <c r="I9" s="774" t="s">
        <v>124</v>
      </c>
    </row>
    <row r="10" spans="1:16" ht="87.95" customHeight="1">
      <c r="B10" s="253"/>
      <c r="C10" s="387" t="s">
        <v>902</v>
      </c>
      <c r="D10" s="387" t="s">
        <v>903</v>
      </c>
      <c r="E10" s="663" t="s">
        <v>680</v>
      </c>
      <c r="F10" s="387" t="s">
        <v>123</v>
      </c>
      <c r="G10" s="387" t="s">
        <v>904</v>
      </c>
      <c r="H10" s="387" t="s">
        <v>681</v>
      </c>
      <c r="I10" s="774"/>
    </row>
    <row r="11" spans="1:16" ht="33" customHeight="1">
      <c r="B11" s="251" t="s">
        <v>911</v>
      </c>
      <c r="C11" s="241"/>
      <c r="D11" s="254"/>
      <c r="E11" s="254"/>
      <c r="F11" s="254"/>
      <c r="G11" s="254"/>
      <c r="H11" s="254"/>
      <c r="I11" s="316"/>
    </row>
    <row r="12" spans="1:16" ht="33" customHeight="1">
      <c r="B12" s="103" t="s">
        <v>865</v>
      </c>
      <c r="C12" s="244">
        <v>0</v>
      </c>
      <c r="D12" s="244">
        <v>0</v>
      </c>
      <c r="E12" s="244">
        <v>0</v>
      </c>
      <c r="F12" s="244">
        <v>0</v>
      </c>
      <c r="G12" s="244">
        <v>0</v>
      </c>
      <c r="H12" s="244">
        <v>0</v>
      </c>
      <c r="I12" s="260">
        <f>SUM(C12:H12)</f>
        <v>0</v>
      </c>
    </row>
    <row r="13" spans="1:16" ht="33" customHeight="1">
      <c r="B13" s="251" t="s">
        <v>866</v>
      </c>
      <c r="C13" s="241"/>
      <c r="D13" s="241"/>
      <c r="E13" s="241"/>
      <c r="F13" s="241"/>
      <c r="G13" s="241"/>
      <c r="H13" s="241"/>
      <c r="I13" s="317"/>
    </row>
    <row r="14" spans="1:16" ht="33" customHeight="1">
      <c r="B14" s="103" t="s">
        <v>1563</v>
      </c>
      <c r="C14" s="244">
        <v>0</v>
      </c>
      <c r="D14" s="244">
        <v>0</v>
      </c>
      <c r="E14" s="244">
        <v>0</v>
      </c>
      <c r="F14" s="244">
        <v>0</v>
      </c>
      <c r="G14" s="244">
        <v>0</v>
      </c>
      <c r="H14" s="244">
        <v>0</v>
      </c>
      <c r="I14" s="81">
        <f>SUM(C14:H14)</f>
        <v>0</v>
      </c>
    </row>
    <row r="15" spans="1:16" ht="33" customHeight="1">
      <c r="B15" s="103" t="s">
        <v>867</v>
      </c>
      <c r="C15" s="244">
        <v>0</v>
      </c>
      <c r="D15" s="244">
        <v>0</v>
      </c>
      <c r="E15" s="244">
        <v>0</v>
      </c>
      <c r="F15" s="244">
        <v>0</v>
      </c>
      <c r="G15" s="244">
        <v>0</v>
      </c>
      <c r="H15" s="244">
        <v>0</v>
      </c>
      <c r="I15" s="81">
        <f>SUM(C15:H15)</f>
        <v>0</v>
      </c>
    </row>
    <row r="16" spans="1:16" ht="33" customHeight="1">
      <c r="B16" s="103" t="s">
        <v>868</v>
      </c>
      <c r="C16" s="244">
        <v>0</v>
      </c>
      <c r="D16" s="244">
        <v>0</v>
      </c>
      <c r="E16" s="244">
        <v>0</v>
      </c>
      <c r="F16" s="244">
        <v>0</v>
      </c>
      <c r="G16" s="244">
        <v>0</v>
      </c>
      <c r="H16" s="244">
        <v>0</v>
      </c>
      <c r="I16" s="81">
        <f>SUM(C16:H16)</f>
        <v>0</v>
      </c>
    </row>
    <row r="17" spans="1:9" ht="33" customHeight="1">
      <c r="B17" s="103" t="s">
        <v>869</v>
      </c>
      <c r="C17" s="244">
        <v>0</v>
      </c>
      <c r="D17" s="244">
        <v>0</v>
      </c>
      <c r="E17" s="244">
        <v>0</v>
      </c>
      <c r="F17" s="244">
        <v>0</v>
      </c>
      <c r="G17" s="244">
        <v>0</v>
      </c>
      <c r="H17" s="244">
        <v>0</v>
      </c>
      <c r="I17" s="81">
        <f>SUM(C17:H17)</f>
        <v>0</v>
      </c>
    </row>
    <row r="18" spans="1:9" ht="33" customHeight="1">
      <c r="B18" s="103" t="s">
        <v>870</v>
      </c>
      <c r="C18" s="244">
        <v>0</v>
      </c>
      <c r="D18" s="244">
        <v>0</v>
      </c>
      <c r="E18" s="244">
        <v>0</v>
      </c>
      <c r="F18" s="244">
        <v>0</v>
      </c>
      <c r="G18" s="244">
        <v>0</v>
      </c>
      <c r="H18" s="244">
        <v>0</v>
      </c>
      <c r="I18" s="81">
        <f>SUM(C18:H18)</f>
        <v>0</v>
      </c>
    </row>
    <row r="19" spans="1:9" ht="33" customHeight="1">
      <c r="B19" s="199" t="s">
        <v>871</v>
      </c>
      <c r="C19" s="247">
        <f>C14-C15-C16+C17+C18</f>
        <v>0</v>
      </c>
      <c r="D19" s="247">
        <f t="shared" ref="D19:I19" si="0">D14-D15-D16+D17+D18</f>
        <v>0</v>
      </c>
      <c r="E19" s="247">
        <f t="shared" si="0"/>
        <v>0</v>
      </c>
      <c r="F19" s="247">
        <f t="shared" si="0"/>
        <v>0</v>
      </c>
      <c r="G19" s="247">
        <f t="shared" si="0"/>
        <v>0</v>
      </c>
      <c r="H19" s="247">
        <f t="shared" si="0"/>
        <v>0</v>
      </c>
      <c r="I19" s="81">
        <f t="shared" si="0"/>
        <v>0</v>
      </c>
    </row>
    <row r="20" spans="1:9" ht="33" customHeight="1">
      <c r="B20" s="103" t="s">
        <v>872</v>
      </c>
      <c r="C20" s="244">
        <v>0</v>
      </c>
      <c r="D20" s="244">
        <v>0</v>
      </c>
      <c r="E20" s="244">
        <v>0</v>
      </c>
      <c r="F20" s="244">
        <v>0</v>
      </c>
      <c r="G20" s="244">
        <v>0</v>
      </c>
      <c r="H20" s="244">
        <v>0</v>
      </c>
      <c r="I20" s="262">
        <f>SUM(C20:H20)</f>
        <v>0</v>
      </c>
    </row>
    <row r="21" spans="1:9" ht="66" customHeight="1">
      <c r="B21" s="103" t="s">
        <v>873</v>
      </c>
      <c r="C21" s="187" t="s">
        <v>3468</v>
      </c>
      <c r="D21" s="187" t="s">
        <v>3468</v>
      </c>
      <c r="E21" s="187" t="s">
        <v>3468</v>
      </c>
      <c r="F21" s="187" t="s">
        <v>3468</v>
      </c>
      <c r="G21" s="187" t="s">
        <v>3468</v>
      </c>
      <c r="H21" s="187" t="s">
        <v>3468</v>
      </c>
      <c r="I21" s="187" t="s">
        <v>3468</v>
      </c>
    </row>
    <row r="22" spans="1:9" ht="66" customHeight="1">
      <c r="B22" s="103" t="s">
        <v>874</v>
      </c>
      <c r="C22" s="187" t="s">
        <v>3468</v>
      </c>
      <c r="D22" s="187" t="s">
        <v>3468</v>
      </c>
      <c r="E22" s="187" t="s">
        <v>3468</v>
      </c>
      <c r="F22" s="187" t="s">
        <v>3468</v>
      </c>
      <c r="G22" s="187" t="s">
        <v>3468</v>
      </c>
      <c r="H22" s="187" t="s">
        <v>3468</v>
      </c>
      <c r="I22" s="187" t="s">
        <v>3468</v>
      </c>
    </row>
    <row r="23" spans="1:9" ht="66" customHeight="1">
      <c r="B23" s="103" t="s">
        <v>875</v>
      </c>
      <c r="C23" s="187" t="s">
        <v>3468</v>
      </c>
      <c r="D23" s="187" t="s">
        <v>3468</v>
      </c>
      <c r="E23" s="187" t="s">
        <v>3468</v>
      </c>
      <c r="F23" s="187" t="s">
        <v>3468</v>
      </c>
      <c r="G23" s="187" t="s">
        <v>3468</v>
      </c>
      <c r="H23" s="187" t="s">
        <v>3468</v>
      </c>
      <c r="I23" s="187" t="s">
        <v>3468</v>
      </c>
    </row>
    <row r="24" spans="1:9" ht="33" customHeight="1">
      <c r="B24" s="103" t="s">
        <v>876</v>
      </c>
      <c r="C24" s="244">
        <v>0</v>
      </c>
      <c r="D24" s="244">
        <v>0</v>
      </c>
      <c r="E24" s="244">
        <v>0</v>
      </c>
      <c r="F24" s="244">
        <v>0</v>
      </c>
      <c r="G24" s="244">
        <v>0</v>
      </c>
      <c r="H24" s="244">
        <v>0</v>
      </c>
      <c r="I24" s="81">
        <f>SUM(C24:H24)</f>
        <v>0</v>
      </c>
    </row>
    <row r="25" spans="1:9" ht="33" customHeight="1">
      <c r="B25" s="186" t="s">
        <v>877</v>
      </c>
      <c r="C25" s="244">
        <v>0</v>
      </c>
      <c r="D25" s="244">
        <v>0</v>
      </c>
      <c r="E25" s="244">
        <v>0</v>
      </c>
      <c r="F25" s="244">
        <v>0</v>
      </c>
      <c r="G25" s="244">
        <v>0</v>
      </c>
      <c r="H25" s="244">
        <v>0</v>
      </c>
      <c r="I25" s="450">
        <f>SUM(C25:H25)</f>
        <v>0</v>
      </c>
    </row>
    <row r="26" spans="1:9" ht="21.95" customHeight="1">
      <c r="B26" s="233"/>
    </row>
    <row r="27" spans="1:9" s="155" customFormat="1" ht="104.1" customHeight="1">
      <c r="A27" s="163"/>
      <c r="B27" s="383" t="s">
        <v>1564</v>
      </c>
      <c r="C27" s="767" t="s">
        <v>3468</v>
      </c>
      <c r="D27" s="768"/>
      <c r="E27" s="768"/>
      <c r="F27" s="768"/>
      <c r="G27" s="769"/>
    </row>
    <row r="28" spans="1:9" ht="21.95" customHeight="1">
      <c r="B28" s="231"/>
    </row>
    <row r="29" spans="1:9" ht="21.95" customHeight="1">
      <c r="B29" s="814" t="s">
        <v>913</v>
      </c>
      <c r="C29" s="771"/>
      <c r="D29" s="772"/>
      <c r="E29" s="772"/>
      <c r="F29" s="772"/>
      <c r="G29" s="772"/>
      <c r="H29" s="772"/>
      <c r="I29" s="814" t="s">
        <v>912</v>
      </c>
    </row>
    <row r="30" spans="1:9" ht="87.95" customHeight="1">
      <c r="B30" s="762"/>
      <c r="C30" s="387" t="s">
        <v>905</v>
      </c>
      <c r="D30" s="387" t="s">
        <v>906</v>
      </c>
      <c r="E30" s="387" t="s">
        <v>907</v>
      </c>
      <c r="F30" s="387" t="s">
        <v>908</v>
      </c>
      <c r="G30" s="387" t="s">
        <v>909</v>
      </c>
      <c r="H30" s="387" t="s">
        <v>910</v>
      </c>
      <c r="I30" s="762"/>
    </row>
    <row r="31" spans="1:9" ht="66" customHeight="1">
      <c r="B31" s="103" t="s">
        <v>878</v>
      </c>
      <c r="C31" s="187" t="s">
        <v>3468</v>
      </c>
      <c r="D31" s="187" t="s">
        <v>3468</v>
      </c>
      <c r="E31" s="187" t="s">
        <v>3468</v>
      </c>
      <c r="F31" s="187" t="s">
        <v>3468</v>
      </c>
      <c r="G31" s="187" t="s">
        <v>3468</v>
      </c>
      <c r="H31" s="187" t="s">
        <v>3468</v>
      </c>
      <c r="I31" s="187" t="s">
        <v>3468</v>
      </c>
    </row>
    <row r="32" spans="1:9" ht="66" customHeight="1">
      <c r="B32" s="103" t="s">
        <v>879</v>
      </c>
      <c r="C32" s="187" t="s">
        <v>3468</v>
      </c>
      <c r="D32" s="187" t="s">
        <v>3468</v>
      </c>
      <c r="E32" s="187" t="s">
        <v>3468</v>
      </c>
      <c r="F32" s="187" t="s">
        <v>3468</v>
      </c>
      <c r="G32" s="187" t="s">
        <v>3468</v>
      </c>
      <c r="H32" s="187" t="s">
        <v>3468</v>
      </c>
      <c r="I32" s="187" t="s">
        <v>3468</v>
      </c>
    </row>
    <row r="33" spans="2:15" ht="33" customHeight="1">
      <c r="B33" s="103" t="s">
        <v>880</v>
      </c>
      <c r="C33" s="244">
        <v>0</v>
      </c>
      <c r="D33" s="244">
        <v>0</v>
      </c>
      <c r="E33" s="244">
        <v>0</v>
      </c>
      <c r="F33" s="244">
        <v>0</v>
      </c>
      <c r="G33" s="244">
        <v>0</v>
      </c>
      <c r="H33" s="244">
        <v>0</v>
      </c>
      <c r="I33" s="81">
        <f>SUM(C33:H33)</f>
        <v>0</v>
      </c>
    </row>
    <row r="34" spans="2:15" ht="66" customHeight="1">
      <c r="B34" s="103" t="s">
        <v>881</v>
      </c>
      <c r="C34" s="187" t="s">
        <v>3468</v>
      </c>
      <c r="D34" s="187" t="s">
        <v>3468</v>
      </c>
      <c r="E34" s="187" t="s">
        <v>3468</v>
      </c>
      <c r="F34" s="187" t="s">
        <v>3468</v>
      </c>
      <c r="G34" s="187" t="s">
        <v>3468</v>
      </c>
      <c r="H34" s="187" t="s">
        <v>3468</v>
      </c>
      <c r="I34" s="187" t="s">
        <v>3468</v>
      </c>
    </row>
    <row r="35" spans="2:15" ht="66" customHeight="1">
      <c r="B35" s="186" t="s">
        <v>882</v>
      </c>
      <c r="C35" s="187" t="s">
        <v>3468</v>
      </c>
      <c r="D35" s="187" t="s">
        <v>3468</v>
      </c>
      <c r="E35" s="187" t="s">
        <v>3468</v>
      </c>
      <c r="F35" s="187" t="s">
        <v>3468</v>
      </c>
      <c r="G35" s="187" t="s">
        <v>3468</v>
      </c>
      <c r="H35" s="187" t="s">
        <v>3468</v>
      </c>
      <c r="I35" s="187" t="s">
        <v>3468</v>
      </c>
    </row>
    <row r="36" spans="2:15" ht="21.95" customHeight="1">
      <c r="B36" s="159"/>
      <c r="C36" s="234"/>
      <c r="D36" s="234"/>
      <c r="E36" s="234"/>
      <c r="F36" s="234"/>
      <c r="G36" s="234"/>
      <c r="H36" s="234"/>
      <c r="I36" s="234"/>
      <c r="J36" s="234"/>
      <c r="K36" s="234"/>
      <c r="L36" s="234"/>
      <c r="M36" s="234"/>
      <c r="N36" s="234"/>
      <c r="O36" s="234"/>
    </row>
    <row r="37" spans="2:15" s="155" customFormat="1" ht="51.75" customHeight="1">
      <c r="B37" s="250" t="s">
        <v>883</v>
      </c>
      <c r="C37" s="767" t="s">
        <v>3468</v>
      </c>
      <c r="D37" s="768"/>
      <c r="E37" s="768"/>
      <c r="F37" s="768"/>
      <c r="G37" s="769"/>
    </row>
    <row r="38" spans="2:15" s="155" customFormat="1" ht="51.75" customHeight="1">
      <c r="B38" s="250" t="s">
        <v>884</v>
      </c>
      <c r="C38" s="767" t="s">
        <v>3468</v>
      </c>
      <c r="D38" s="768"/>
      <c r="E38" s="768"/>
      <c r="F38" s="768"/>
      <c r="G38" s="769"/>
    </row>
    <row r="39" spans="2:15" s="226" customFormat="1" ht="33" customHeight="1">
      <c r="B39" s="103" t="s">
        <v>885</v>
      </c>
      <c r="C39" s="244">
        <v>0</v>
      </c>
      <c r="F39" s="230"/>
    </row>
    <row r="40" spans="2:15" s="155" customFormat="1" ht="42.75" customHeight="1">
      <c r="B40" s="440" t="s">
        <v>1770</v>
      </c>
      <c r="C40" s="767" t="s">
        <v>3468</v>
      </c>
      <c r="D40" s="768"/>
      <c r="E40" s="768"/>
      <c r="F40" s="768"/>
      <c r="G40" s="769"/>
    </row>
    <row r="41" spans="2:15" s="155" customFormat="1" ht="42.75" customHeight="1">
      <c r="B41" s="279" t="s">
        <v>3218</v>
      </c>
      <c r="C41" s="767" t="s">
        <v>3468</v>
      </c>
      <c r="D41" s="768"/>
      <c r="E41" s="768"/>
      <c r="F41" s="768"/>
      <c r="G41" s="769"/>
    </row>
    <row r="42" spans="2:15" s="155" customFormat="1" ht="53.25" customHeight="1">
      <c r="B42" s="250" t="s">
        <v>886</v>
      </c>
      <c r="C42" s="767" t="s">
        <v>3468</v>
      </c>
      <c r="D42" s="768"/>
      <c r="E42" s="768"/>
      <c r="F42" s="768"/>
      <c r="G42" s="769"/>
    </row>
    <row r="43" spans="2:15" s="155" customFormat="1" ht="53.25" customHeight="1">
      <c r="B43" s="250" t="s">
        <v>887</v>
      </c>
      <c r="C43" s="767" t="s">
        <v>3468</v>
      </c>
      <c r="D43" s="768"/>
      <c r="E43" s="768"/>
      <c r="F43" s="768"/>
      <c r="G43" s="769"/>
    </row>
    <row r="44" spans="2:15" s="155" customFormat="1" ht="53.25" customHeight="1">
      <c r="B44" s="250" t="s">
        <v>888</v>
      </c>
      <c r="C44" s="767" t="s">
        <v>3468</v>
      </c>
      <c r="D44" s="768"/>
      <c r="E44" s="768"/>
      <c r="F44" s="768"/>
      <c r="G44" s="769"/>
    </row>
    <row r="45" spans="2:15" ht="53.25" customHeight="1">
      <c r="B45" s="250" t="s">
        <v>889</v>
      </c>
      <c r="C45" s="767" t="s">
        <v>3468</v>
      </c>
      <c r="D45" s="768"/>
      <c r="E45" s="768"/>
      <c r="F45" s="768"/>
      <c r="G45" s="769"/>
    </row>
    <row r="46" spans="2:15" ht="53.25" customHeight="1">
      <c r="B46" s="250" t="s">
        <v>890</v>
      </c>
      <c r="C46" s="767" t="s">
        <v>3468</v>
      </c>
      <c r="D46" s="768"/>
      <c r="E46" s="768"/>
      <c r="F46" s="768"/>
      <c r="G46" s="769"/>
    </row>
  </sheetData>
  <sheetProtection algorithmName="SHA-512" hashValue="NRhPnFQ4zDrUh83bxwOBWWyplJ5soU3CVaxGDO7lcw0V+fOCJV/uKM/GLvouTN0FXCJsrE1BLCqSn5S7dyhFxg==" saltValue="/QG2Kaz1HuCRSW9HdnfcgA==" spinCount="100000" sheet="1"/>
  <mergeCells count="17">
    <mergeCell ref="B29:B30"/>
    <mergeCell ref="B2:G4"/>
    <mergeCell ref="C6:G6"/>
    <mergeCell ref="C8:G8"/>
    <mergeCell ref="I9:I10"/>
    <mergeCell ref="C29:H29"/>
    <mergeCell ref="I29:I30"/>
    <mergeCell ref="C27:G27"/>
    <mergeCell ref="C45:G45"/>
    <mergeCell ref="C46:G46"/>
    <mergeCell ref="C37:G37"/>
    <mergeCell ref="C38:G38"/>
    <mergeCell ref="C42:G42"/>
    <mergeCell ref="C43:G43"/>
    <mergeCell ref="C44:G44"/>
    <mergeCell ref="C40:G40"/>
    <mergeCell ref="C41:G41"/>
  </mergeCells>
  <hyperlinks>
    <hyperlink ref="A5" location="Índice!A1" display="INICIO"/>
  </hyperlinks>
  <pageMargins left="0.7" right="0.7" top="0.75" bottom="0.75" header="0.51180555555555551" footer="0.51180555555555551"/>
  <pageSetup paperSize="9" firstPageNumber="0" orientation="portrait" horizontalDpi="300" verticalDpi="300"/>
  <headerFooter alignWithMargins="0"/>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0">
    <tabColor theme="0" tint="-0.14999847407452621"/>
  </sheetPr>
  <dimension ref="A1:P21"/>
  <sheetViews>
    <sheetView showGridLines="0" showRowColHeaders="0" zoomScaleNormal="100" workbookViewId="0">
      <selection activeCell="C7" sqref="C7:G7"/>
    </sheetView>
  </sheetViews>
  <sheetFormatPr baseColWidth="10" defaultColWidth="14.1640625" defaultRowHeight="12.75"/>
  <cols>
    <col min="1" max="1" width="13.33203125" style="52" customWidth="1"/>
    <col min="2" max="2" width="86.33203125" style="52" customWidth="1"/>
    <col min="3" max="7" width="22.83203125" style="52" customWidth="1"/>
    <col min="8" max="16384" width="14.1640625" style="52"/>
  </cols>
  <sheetData>
    <row r="1" spans="1:16" s="16" customFormat="1" ht="21.95" customHeight="1">
      <c r="A1" s="406"/>
    </row>
    <row r="2" spans="1:16" s="16" customFormat="1" ht="21.95" customHeight="1">
      <c r="A2" s="162"/>
      <c r="B2" s="756" t="s">
        <v>3530</v>
      </c>
      <c r="C2" s="756"/>
      <c r="D2" s="756"/>
      <c r="E2" s="756"/>
      <c r="F2" s="756"/>
      <c r="G2" s="756"/>
      <c r="H2" s="54"/>
      <c r="I2" s="54"/>
      <c r="J2" s="54"/>
      <c r="K2" s="54"/>
      <c r="L2" s="54"/>
      <c r="M2" s="54"/>
      <c r="N2" s="54"/>
      <c r="O2" s="54"/>
      <c r="P2" s="54"/>
    </row>
    <row r="3" spans="1:16" s="16" customFormat="1" ht="21.95" customHeight="1">
      <c r="A3" s="162"/>
      <c r="B3" s="756"/>
      <c r="C3" s="756"/>
      <c r="D3" s="756"/>
      <c r="E3" s="756"/>
      <c r="F3" s="756"/>
      <c r="G3" s="756"/>
      <c r="H3" s="54"/>
      <c r="I3" s="54"/>
      <c r="J3" s="54"/>
      <c r="K3" s="54"/>
      <c r="L3" s="54"/>
      <c r="M3" s="54"/>
      <c r="N3" s="54"/>
      <c r="O3" s="54"/>
      <c r="P3" s="54"/>
    </row>
    <row r="4" spans="1:16" s="16" customFormat="1" ht="21.95" customHeight="1">
      <c r="A4" s="162"/>
      <c r="B4" s="756"/>
      <c r="C4" s="756"/>
      <c r="D4" s="756"/>
      <c r="E4" s="756"/>
      <c r="F4" s="756"/>
      <c r="G4" s="756"/>
      <c r="H4" s="54"/>
      <c r="I4" s="54"/>
      <c r="J4" s="54"/>
      <c r="K4" s="54"/>
      <c r="L4" s="54"/>
      <c r="M4" s="54"/>
      <c r="N4" s="54"/>
      <c r="O4" s="54"/>
      <c r="P4" s="54"/>
    </row>
    <row r="5" spans="1:16" s="16" customFormat="1" ht="21.95" customHeight="1">
      <c r="A5" s="406" t="s">
        <v>87</v>
      </c>
    </row>
    <row r="6" spans="1:16" s="155" customFormat="1" ht="104.1" customHeight="1">
      <c r="A6" s="163"/>
      <c r="B6" s="383" t="s">
        <v>1681</v>
      </c>
      <c r="C6" s="767" t="s">
        <v>3468</v>
      </c>
      <c r="D6" s="768"/>
      <c r="E6" s="768"/>
      <c r="F6" s="768"/>
      <c r="G6" s="769"/>
    </row>
    <row r="7" spans="1:16" s="155" customFormat="1" ht="104.1" customHeight="1">
      <c r="A7" s="163"/>
      <c r="B7" s="250" t="s">
        <v>1366</v>
      </c>
      <c r="C7" s="767" t="s">
        <v>3468</v>
      </c>
      <c r="D7" s="768"/>
      <c r="E7" s="768"/>
      <c r="F7" s="768"/>
      <c r="G7" s="769"/>
    </row>
    <row r="8" spans="1:16" ht="21.95" customHeight="1"/>
    <row r="9" spans="1:16" ht="21.95" customHeight="1"/>
    <row r="10" spans="1:16" ht="21.95" customHeight="1"/>
    <row r="11" spans="1:16" ht="21.95" customHeight="1"/>
    <row r="12" spans="1:16" ht="21.95" customHeight="1"/>
    <row r="13" spans="1:16" ht="21.95" customHeight="1"/>
    <row r="14" spans="1:16" ht="21.95" customHeight="1"/>
    <row r="15" spans="1:16" ht="21.95" customHeight="1"/>
    <row r="16" spans="1:16" ht="21.95" customHeight="1"/>
    <row r="17" ht="21.95" customHeight="1"/>
    <row r="18" ht="21.95" customHeight="1"/>
    <row r="19" ht="21.95" customHeight="1"/>
    <row r="20" ht="21.95" customHeight="1"/>
    <row r="21" ht="21.95" customHeight="1"/>
  </sheetData>
  <sheetProtection algorithmName="SHA-512" hashValue="fPaT9UryIn8q9bqYfIGU5bR+sA1F3FzESF5jWnPeTzH/oET348Uty9+6WEdW8qxs043SKWXv3KfZRc1/G1mGbA==" saltValue="TmrRJ5HoHIdX1VIIPTuO9w==" spinCount="100000" sheet="1" objects="1" scenarios="1"/>
  <mergeCells count="3">
    <mergeCell ref="B2:G4"/>
    <mergeCell ref="C6:G6"/>
    <mergeCell ref="C7:G7"/>
  </mergeCells>
  <hyperlinks>
    <hyperlink ref="A5" location="Índice!A1" display="INICIO"/>
  </hyperlinks>
  <pageMargins left="0.7" right="0.7" top="0.75" bottom="0.75" header="0.51180555555555551" footer="0.51180555555555551"/>
  <pageSetup paperSize="9" firstPageNumber="0" orientation="portrait" horizontalDpi="300" verticalDpi="300"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1">
    <tabColor theme="0" tint="-0.14999847407452621"/>
  </sheetPr>
  <dimension ref="A1:P11"/>
  <sheetViews>
    <sheetView showGridLines="0" showRowColHeaders="0" zoomScaleNormal="100" workbookViewId="0">
      <selection activeCell="B5" sqref="B5"/>
    </sheetView>
  </sheetViews>
  <sheetFormatPr baseColWidth="10" defaultColWidth="14.1640625" defaultRowHeight="12.75"/>
  <cols>
    <col min="1" max="1" width="13.33203125" style="52" customWidth="1"/>
    <col min="2" max="2" width="85.83203125" style="52" customWidth="1"/>
    <col min="3" max="8" width="22.83203125" style="52" customWidth="1"/>
    <col min="9" max="16384" width="14.1640625" style="52"/>
  </cols>
  <sheetData>
    <row r="1" spans="1:16" s="16" customFormat="1" ht="21.95" customHeight="1">
      <c r="A1" s="406"/>
    </row>
    <row r="2" spans="1:16" s="16" customFormat="1" ht="21.95" customHeight="1">
      <c r="A2" s="162"/>
      <c r="B2" s="756" t="s">
        <v>3529</v>
      </c>
      <c r="C2" s="756"/>
      <c r="D2" s="756"/>
      <c r="E2" s="756"/>
      <c r="F2" s="756"/>
      <c r="G2" s="756"/>
      <c r="H2" s="54"/>
      <c r="I2" s="54"/>
      <c r="J2" s="54"/>
      <c r="K2" s="54"/>
      <c r="L2" s="54"/>
      <c r="M2" s="54"/>
      <c r="N2" s="54"/>
      <c r="O2" s="54"/>
      <c r="P2" s="54"/>
    </row>
    <row r="3" spans="1:16" s="16" customFormat="1" ht="21.95" customHeight="1">
      <c r="A3" s="162"/>
      <c r="B3" s="756"/>
      <c r="C3" s="756"/>
      <c r="D3" s="756"/>
      <c r="E3" s="756"/>
      <c r="F3" s="756"/>
      <c r="G3" s="756"/>
      <c r="H3" s="54"/>
      <c r="I3" s="54"/>
      <c r="J3" s="54"/>
      <c r="K3" s="54"/>
      <c r="L3" s="54"/>
      <c r="M3" s="54"/>
      <c r="N3" s="54"/>
      <c r="O3" s="54"/>
      <c r="P3" s="54"/>
    </row>
    <row r="4" spans="1:16" s="16" customFormat="1" ht="21.95" customHeight="1">
      <c r="A4" s="162"/>
      <c r="B4" s="756"/>
      <c r="C4" s="756"/>
      <c r="D4" s="756"/>
      <c r="E4" s="756"/>
      <c r="F4" s="756"/>
      <c r="G4" s="756"/>
      <c r="H4" s="54"/>
      <c r="I4" s="54"/>
      <c r="J4" s="54"/>
      <c r="K4" s="54"/>
      <c r="L4" s="54"/>
      <c r="M4" s="54"/>
      <c r="N4" s="54"/>
      <c r="O4" s="54"/>
      <c r="P4" s="54"/>
    </row>
    <row r="5" spans="1:16" s="16" customFormat="1" ht="21.95" customHeight="1">
      <c r="A5" s="406" t="s">
        <v>87</v>
      </c>
    </row>
    <row r="6" spans="1:16" s="155" customFormat="1" ht="104.1" customHeight="1">
      <c r="A6" s="163"/>
      <c r="B6" s="389" t="s">
        <v>1680</v>
      </c>
      <c r="C6" s="767" t="s">
        <v>3468</v>
      </c>
      <c r="D6" s="768"/>
      <c r="E6" s="768"/>
      <c r="F6" s="768"/>
      <c r="G6" s="769"/>
    </row>
    <row r="7" spans="1:16" s="155" customFormat="1" ht="104.1" customHeight="1">
      <c r="A7" s="163"/>
      <c r="B7" s="250" t="s">
        <v>975</v>
      </c>
      <c r="C7" s="767" t="s">
        <v>3468</v>
      </c>
      <c r="D7" s="768"/>
      <c r="E7" s="768"/>
      <c r="F7" s="768"/>
      <c r="G7" s="769"/>
    </row>
    <row r="8" spans="1:16" s="226" customFormat="1" ht="33" customHeight="1">
      <c r="B8" s="692" t="s">
        <v>3504</v>
      </c>
      <c r="C8" s="244">
        <v>0</v>
      </c>
      <c r="F8" s="230"/>
    </row>
    <row r="9" spans="1:16" s="226" customFormat="1" ht="33" customHeight="1">
      <c r="B9" s="692" t="s">
        <v>3505</v>
      </c>
      <c r="C9" s="244">
        <v>0</v>
      </c>
      <c r="F9" s="230"/>
    </row>
    <row r="10" spans="1:16" s="155" customFormat="1" ht="104.1" customHeight="1">
      <c r="A10" s="163"/>
      <c r="B10" s="250" t="s">
        <v>914</v>
      </c>
      <c r="C10" s="767" t="s">
        <v>3468</v>
      </c>
      <c r="D10" s="768"/>
      <c r="E10" s="768"/>
      <c r="F10" s="768"/>
      <c r="G10" s="769"/>
    </row>
    <row r="11" spans="1:16" s="155" customFormat="1" ht="104.1" customHeight="1">
      <c r="A11" s="163"/>
      <c r="B11" s="250" t="s">
        <v>915</v>
      </c>
      <c r="C11" s="767" t="s">
        <v>3468</v>
      </c>
      <c r="D11" s="768"/>
      <c r="E11" s="768"/>
      <c r="F11" s="768"/>
      <c r="G11" s="769"/>
    </row>
  </sheetData>
  <sheetProtection algorithmName="SHA-512" hashValue="OBEBdoi7xI1FP3M9c0FOIupdTHdJ7ditAk750OXbxpBw9JDjpV1TvWTTNxEvkctNaafIoFrIWSGelDpQalXA3g==" saltValue="XJ5E2kIRT9UTYhXVy7myNQ==" spinCount="100000" sheet="1"/>
  <mergeCells count="5">
    <mergeCell ref="C10:G10"/>
    <mergeCell ref="C11:G11"/>
    <mergeCell ref="B2:G4"/>
    <mergeCell ref="C6:G6"/>
    <mergeCell ref="C7:G7"/>
  </mergeCells>
  <hyperlinks>
    <hyperlink ref="A5" location="Índice!A1" display="INICIO"/>
  </hyperlinks>
  <pageMargins left="0.7" right="0.7" top="0.75" bottom="0.75" header="0.51180555555555551" footer="0.51180555555555551"/>
  <pageSetup paperSize="9" firstPageNumber="0" orientation="portrait" horizontalDpi="300" verticalDpi="300" r:id="rId1"/>
  <headerFooter alignWithMargins="0"/>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2">
    <tabColor theme="0" tint="-0.14999847407452621"/>
  </sheetPr>
  <dimension ref="A1:P11"/>
  <sheetViews>
    <sheetView showGridLines="0" showRowColHeaders="0" zoomScaleNormal="100" workbookViewId="0">
      <selection activeCell="B5" sqref="B5"/>
    </sheetView>
  </sheetViews>
  <sheetFormatPr baseColWidth="10" defaultColWidth="14.1640625" defaultRowHeight="12.75"/>
  <cols>
    <col min="1" max="1" width="13.33203125" style="52" customWidth="1"/>
    <col min="2" max="2" width="85.83203125" style="52" customWidth="1"/>
    <col min="3" max="9" width="22.83203125" style="52" customWidth="1"/>
    <col min="10" max="16384" width="14.1640625" style="52"/>
  </cols>
  <sheetData>
    <row r="1" spans="1:16" s="16" customFormat="1" ht="21.95" customHeight="1">
      <c r="A1" s="406"/>
    </row>
    <row r="2" spans="1:16" s="16" customFormat="1" ht="21.95" customHeight="1">
      <c r="A2" s="162"/>
      <c r="B2" s="756" t="s">
        <v>3528</v>
      </c>
      <c r="C2" s="756"/>
      <c r="D2" s="756"/>
      <c r="E2" s="756"/>
      <c r="F2" s="756"/>
      <c r="G2" s="756"/>
      <c r="H2" s="54"/>
      <c r="I2" s="54"/>
      <c r="J2" s="54"/>
      <c r="K2" s="54"/>
      <c r="L2" s="54"/>
      <c r="M2" s="54"/>
      <c r="N2" s="54"/>
      <c r="O2" s="54"/>
      <c r="P2" s="54"/>
    </row>
    <row r="3" spans="1:16" s="16" customFormat="1" ht="21.95" customHeight="1">
      <c r="A3" s="162"/>
      <c r="B3" s="756"/>
      <c r="C3" s="756"/>
      <c r="D3" s="756"/>
      <c r="E3" s="756"/>
      <c r="F3" s="756"/>
      <c r="G3" s="756"/>
      <c r="H3" s="54"/>
      <c r="I3" s="54"/>
      <c r="J3" s="54"/>
      <c r="K3" s="54"/>
      <c r="L3" s="54"/>
      <c r="M3" s="54"/>
      <c r="N3" s="54"/>
      <c r="O3" s="54"/>
      <c r="P3" s="54"/>
    </row>
    <row r="4" spans="1:16" s="16" customFormat="1" ht="21.95" customHeight="1">
      <c r="A4" s="162"/>
      <c r="B4" s="756"/>
      <c r="C4" s="756"/>
      <c r="D4" s="756"/>
      <c r="E4" s="756"/>
      <c r="F4" s="756"/>
      <c r="G4" s="756"/>
      <c r="H4" s="54"/>
      <c r="I4" s="54"/>
      <c r="J4" s="54"/>
      <c r="K4" s="54"/>
      <c r="L4" s="54"/>
      <c r="M4" s="54"/>
      <c r="N4" s="54"/>
      <c r="O4" s="54"/>
      <c r="P4" s="54"/>
    </row>
    <row r="5" spans="1:16" s="16" customFormat="1" ht="21.95" customHeight="1">
      <c r="A5" s="406" t="s">
        <v>87</v>
      </c>
    </row>
    <row r="6" spans="1:16" s="155" customFormat="1" ht="104.1" customHeight="1">
      <c r="A6" s="163"/>
      <c r="B6" s="383" t="s">
        <v>1679</v>
      </c>
      <c r="C6" s="767" t="s">
        <v>3468</v>
      </c>
      <c r="D6" s="768"/>
      <c r="E6" s="768"/>
      <c r="F6" s="768"/>
      <c r="G6" s="769"/>
    </row>
    <row r="7" spans="1:16" s="226" customFormat="1" ht="33" customHeight="1">
      <c r="B7" s="175" t="s">
        <v>1371</v>
      </c>
      <c r="C7" s="244">
        <v>0</v>
      </c>
      <c r="F7" s="230"/>
    </row>
    <row r="8" spans="1:16" s="155" customFormat="1" ht="104.1" customHeight="1">
      <c r="A8" s="163"/>
      <c r="B8" s="250" t="s">
        <v>976</v>
      </c>
      <c r="C8" s="767" t="s">
        <v>3468</v>
      </c>
      <c r="D8" s="768"/>
      <c r="E8" s="768"/>
      <c r="F8" s="768"/>
      <c r="G8" s="769"/>
    </row>
    <row r="9" spans="1:16" s="155" customFormat="1" ht="104.1" customHeight="1">
      <c r="A9" s="163"/>
      <c r="B9" s="250" t="s">
        <v>977</v>
      </c>
      <c r="C9" s="767" t="s">
        <v>3468</v>
      </c>
      <c r="D9" s="768"/>
      <c r="E9" s="768"/>
      <c r="F9" s="768"/>
      <c r="G9" s="769"/>
    </row>
    <row r="10" spans="1:16" s="226" customFormat="1" ht="33" customHeight="1">
      <c r="B10" s="175" t="s">
        <v>1369</v>
      </c>
      <c r="C10" s="244">
        <v>0</v>
      </c>
      <c r="F10" s="230"/>
    </row>
    <row r="11" spans="1:16" s="226" customFormat="1" ht="33" customHeight="1">
      <c r="B11" s="267" t="s">
        <v>1370</v>
      </c>
      <c r="C11" s="244">
        <v>0</v>
      </c>
      <c r="F11" s="230"/>
    </row>
  </sheetData>
  <sheetProtection algorithmName="SHA-512" hashValue="vAukD9D0aJBMs1BjzbkgZwl1od1Bo4kxuCfxRAmNxfP51TLV/4h5OmTIZlCPzNtNiluZ31ZdWXXDCi2U7TY+ag==" saltValue="WxEQwy6jsEkyO7veVySSbw==" spinCount="100000" sheet="1"/>
  <mergeCells count="4">
    <mergeCell ref="B2:G4"/>
    <mergeCell ref="C6:G6"/>
    <mergeCell ref="C8:G8"/>
    <mergeCell ref="C9:G9"/>
  </mergeCells>
  <hyperlinks>
    <hyperlink ref="A5" location="Índice!A1" display="INICIO"/>
  </hyperlinks>
  <pageMargins left="0.7" right="0.7" top="0.75" bottom="0.75" header="0.51180555555555551" footer="0.51180555555555551"/>
  <pageSetup paperSize="9" firstPageNumber="0" orientation="portrait" horizontalDpi="300" verticalDpi="300"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3">
    <tabColor theme="0" tint="-0.14999847407452621"/>
  </sheetPr>
  <dimension ref="A1:P14"/>
  <sheetViews>
    <sheetView zoomScaleNormal="100" workbookViewId="0">
      <selection activeCell="B5" sqref="B5"/>
    </sheetView>
  </sheetViews>
  <sheetFormatPr baseColWidth="10" defaultColWidth="14.1640625" defaultRowHeight="12.75"/>
  <cols>
    <col min="1" max="1" width="13.33203125" style="52" customWidth="1"/>
    <col min="2" max="2" width="86.33203125" style="52" customWidth="1"/>
    <col min="3" max="15" width="22.83203125" style="52" customWidth="1"/>
    <col min="16" max="16384" width="14.1640625" style="52"/>
  </cols>
  <sheetData>
    <row r="1" spans="1:16" s="16" customFormat="1" ht="21.95" customHeight="1">
      <c r="A1" s="406"/>
    </row>
    <row r="2" spans="1:16" s="16" customFormat="1" ht="21.95" customHeight="1">
      <c r="A2" s="162"/>
      <c r="B2" s="756" t="s">
        <v>3527</v>
      </c>
      <c r="C2" s="756"/>
      <c r="D2" s="756"/>
      <c r="E2" s="756"/>
      <c r="F2" s="756"/>
      <c r="G2" s="756"/>
      <c r="H2" s="54"/>
      <c r="I2" s="54"/>
      <c r="J2" s="54"/>
      <c r="K2" s="54"/>
      <c r="L2" s="54"/>
      <c r="M2" s="54"/>
      <c r="N2" s="54"/>
      <c r="O2" s="54"/>
      <c r="P2" s="54"/>
    </row>
    <row r="3" spans="1:16" s="16" customFormat="1" ht="21.95" customHeight="1">
      <c r="A3" s="162"/>
      <c r="B3" s="756"/>
      <c r="C3" s="756"/>
      <c r="D3" s="756"/>
      <c r="E3" s="756"/>
      <c r="F3" s="756"/>
      <c r="G3" s="756"/>
      <c r="H3" s="54"/>
      <c r="I3" s="54"/>
      <c r="J3" s="54"/>
      <c r="K3" s="54"/>
      <c r="L3" s="54"/>
      <c r="M3" s="54"/>
      <c r="N3" s="54"/>
      <c r="O3" s="54"/>
      <c r="P3" s="54"/>
    </row>
    <row r="4" spans="1:16" s="16" customFormat="1" ht="21.95" customHeight="1">
      <c r="A4" s="162"/>
      <c r="B4" s="756"/>
      <c r="C4" s="756"/>
      <c r="D4" s="756"/>
      <c r="E4" s="756"/>
      <c r="F4" s="756"/>
      <c r="G4" s="756"/>
      <c r="H4" s="54"/>
      <c r="I4" s="54"/>
      <c r="J4" s="54"/>
      <c r="K4" s="54"/>
      <c r="L4" s="54"/>
      <c r="M4" s="54"/>
      <c r="N4" s="54"/>
      <c r="O4" s="54"/>
      <c r="P4" s="54"/>
    </row>
    <row r="5" spans="1:16" s="16" customFormat="1" ht="21.95" customHeight="1">
      <c r="A5" s="406" t="s">
        <v>87</v>
      </c>
    </row>
    <row r="6" spans="1:16" s="155" customFormat="1" ht="104.1" customHeight="1">
      <c r="A6" s="163"/>
      <c r="B6" s="383" t="s">
        <v>689</v>
      </c>
      <c r="C6" s="767" t="s">
        <v>3468</v>
      </c>
      <c r="D6" s="768"/>
      <c r="E6" s="768"/>
      <c r="F6" s="768"/>
      <c r="G6" s="769"/>
    </row>
    <row r="7" spans="1:16" s="155" customFormat="1" ht="104.1" customHeight="1">
      <c r="A7" s="163"/>
      <c r="B7" s="250" t="s">
        <v>978</v>
      </c>
      <c r="C7" s="767" t="s">
        <v>3468</v>
      </c>
      <c r="D7" s="768"/>
      <c r="E7" s="768"/>
      <c r="F7" s="768"/>
      <c r="G7" s="769"/>
    </row>
    <row r="8" spans="1:16" ht="21.95" customHeight="1">
      <c r="B8" s="255"/>
      <c r="C8" s="388"/>
      <c r="D8" s="385"/>
      <c r="E8" s="385"/>
      <c r="F8" s="385"/>
      <c r="G8" s="385"/>
      <c r="H8" s="385"/>
      <c r="I8" s="814" t="s">
        <v>649</v>
      </c>
    </row>
    <row r="9" spans="1:16" ht="87.95" customHeight="1">
      <c r="B9" s="258"/>
      <c r="C9" s="387" t="s">
        <v>112</v>
      </c>
      <c r="D9" s="387" t="s">
        <v>70</v>
      </c>
      <c r="E9" s="387" t="s">
        <v>71</v>
      </c>
      <c r="F9" s="387" t="s">
        <v>498</v>
      </c>
      <c r="G9" s="387" t="s">
        <v>1400</v>
      </c>
      <c r="H9" s="387" t="s">
        <v>1401</v>
      </c>
      <c r="I9" s="762"/>
    </row>
    <row r="10" spans="1:16" ht="33" customHeight="1">
      <c r="B10" s="103" t="s">
        <v>916</v>
      </c>
      <c r="C10" s="244">
        <v>0</v>
      </c>
      <c r="D10" s="244">
        <v>0</v>
      </c>
      <c r="E10" s="244">
        <v>0</v>
      </c>
      <c r="F10" s="244">
        <v>0</v>
      </c>
      <c r="G10" s="244">
        <v>0</v>
      </c>
      <c r="H10" s="244">
        <v>0</v>
      </c>
      <c r="I10" s="259">
        <f>SUM(C10:H10)</f>
        <v>0</v>
      </c>
    </row>
    <row r="11" spans="1:16" ht="66" customHeight="1">
      <c r="B11" s="103" t="s">
        <v>917</v>
      </c>
      <c r="C11" s="187" t="s">
        <v>3468</v>
      </c>
      <c r="D11" s="187" t="s">
        <v>3468</v>
      </c>
      <c r="E11" s="187" t="s">
        <v>3468</v>
      </c>
      <c r="F11" s="187" t="s">
        <v>3468</v>
      </c>
      <c r="G11" s="187" t="s">
        <v>3468</v>
      </c>
      <c r="H11" s="187" t="s">
        <v>3468</v>
      </c>
      <c r="I11" s="187" t="s">
        <v>3468</v>
      </c>
    </row>
    <row r="12" spans="1:16" ht="33" customHeight="1">
      <c r="B12" s="103" t="s">
        <v>3268</v>
      </c>
      <c r="C12" s="244">
        <v>0</v>
      </c>
      <c r="D12" s="244">
        <v>0</v>
      </c>
      <c r="E12" s="244">
        <v>0</v>
      </c>
      <c r="F12" s="244">
        <v>0</v>
      </c>
      <c r="G12" s="244">
        <v>0</v>
      </c>
      <c r="H12" s="244">
        <v>0</v>
      </c>
      <c r="I12" s="260">
        <f>SUM(C12:H12)</f>
        <v>0</v>
      </c>
    </row>
    <row r="13" spans="1:16" ht="66" customHeight="1">
      <c r="B13" s="264" t="s">
        <v>918</v>
      </c>
      <c r="C13" s="187" t="s">
        <v>3468</v>
      </c>
      <c r="D13" s="187" t="s">
        <v>95</v>
      </c>
      <c r="E13" s="187" t="s">
        <v>3468</v>
      </c>
      <c r="F13" s="187" t="s">
        <v>3468</v>
      </c>
      <c r="G13" s="187" t="s">
        <v>3468</v>
      </c>
      <c r="H13" s="187" t="s">
        <v>3468</v>
      </c>
      <c r="I13" s="187" t="s">
        <v>3468</v>
      </c>
    </row>
    <row r="14" spans="1:16" ht="21.95" customHeight="1">
      <c r="B14" s="159"/>
    </row>
  </sheetData>
  <sheetProtection algorithmName="SHA-512" hashValue="ZxAxoI7xZe/q7x++d9P/mq7ugdyCg5mIIq2v9ycUMczpCjxpfx0p0DTT8jbklZjJ6l3E2jqAqpA2H4/cieXHmQ==" saltValue="OOxTlknctI3PNWlEKekMUQ==" spinCount="100000" sheet="1"/>
  <mergeCells count="4">
    <mergeCell ref="B2:G4"/>
    <mergeCell ref="C6:G6"/>
    <mergeCell ref="C7:G7"/>
    <mergeCell ref="I8:I9"/>
  </mergeCells>
  <hyperlinks>
    <hyperlink ref="A5" location="Índice!A1" display="INICIO"/>
  </hyperlinks>
  <pageMargins left="0.7" right="0.7" top="0.75" bottom="0.75" header="0.51180555555555551" footer="0.51180555555555551"/>
  <pageSetup paperSize="9" firstPageNumber="0" orientation="portrait" horizontalDpi="300" verticalDpi="300"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4">
    <tabColor theme="0" tint="-0.14999847407452621"/>
  </sheetPr>
  <dimension ref="A1:T39"/>
  <sheetViews>
    <sheetView showGridLines="0" showRowColHeaders="0" zoomScaleNormal="100" workbookViewId="0">
      <selection activeCell="B5" sqref="B5"/>
    </sheetView>
  </sheetViews>
  <sheetFormatPr baseColWidth="10" defaultColWidth="14.1640625" defaultRowHeight="12.75"/>
  <cols>
    <col min="1" max="1" width="13.33203125" style="52" customWidth="1"/>
    <col min="2" max="2" width="85.83203125" style="52" customWidth="1"/>
    <col min="3" max="22" width="22.83203125" style="52" customWidth="1"/>
    <col min="23" max="16384" width="14.1640625" style="52"/>
  </cols>
  <sheetData>
    <row r="1" spans="1:20" s="16" customFormat="1" ht="21.95" customHeight="1">
      <c r="A1" s="406"/>
    </row>
    <row r="2" spans="1:20" s="16" customFormat="1" ht="21.95" customHeight="1">
      <c r="A2" s="162"/>
      <c r="B2" s="756" t="s">
        <v>3526</v>
      </c>
      <c r="C2" s="756"/>
      <c r="D2" s="756"/>
      <c r="E2" s="756"/>
      <c r="F2" s="756"/>
      <c r="G2" s="756"/>
      <c r="H2" s="54"/>
      <c r="I2" s="54"/>
      <c r="J2" s="54"/>
      <c r="K2" s="54"/>
      <c r="L2" s="54"/>
      <c r="M2" s="54"/>
      <c r="N2" s="54"/>
      <c r="O2" s="54"/>
      <c r="P2" s="54"/>
    </row>
    <row r="3" spans="1:20" s="16" customFormat="1" ht="21.95" customHeight="1">
      <c r="A3" s="162"/>
      <c r="B3" s="756"/>
      <c r="C3" s="756"/>
      <c r="D3" s="756"/>
      <c r="E3" s="756"/>
      <c r="F3" s="756"/>
      <c r="G3" s="756"/>
      <c r="H3" s="54"/>
      <c r="I3" s="54"/>
      <c r="J3" s="54"/>
      <c r="K3" s="54"/>
      <c r="L3" s="54"/>
      <c r="M3" s="54"/>
      <c r="N3" s="54"/>
      <c r="O3" s="54"/>
      <c r="P3" s="54"/>
    </row>
    <row r="4" spans="1:20" s="16" customFormat="1" ht="21.95" customHeight="1">
      <c r="A4" s="162"/>
      <c r="B4" s="756"/>
      <c r="C4" s="756"/>
      <c r="D4" s="756"/>
      <c r="E4" s="756"/>
      <c r="F4" s="756"/>
      <c r="G4" s="756"/>
      <c r="H4" s="54"/>
      <c r="I4" s="54"/>
      <c r="J4" s="54"/>
      <c r="K4" s="54"/>
      <c r="L4" s="54"/>
      <c r="M4" s="54"/>
      <c r="N4" s="54"/>
      <c r="O4" s="54"/>
      <c r="P4" s="54"/>
    </row>
    <row r="5" spans="1:20" s="16" customFormat="1" ht="21.95" customHeight="1">
      <c r="A5" s="406" t="s">
        <v>87</v>
      </c>
    </row>
    <row r="6" spans="1:20" s="155" customFormat="1" ht="104.1" customHeight="1">
      <c r="A6" s="163"/>
      <c r="B6" s="383" t="s">
        <v>692</v>
      </c>
      <c r="C6" s="767" t="s">
        <v>3468</v>
      </c>
      <c r="D6" s="768"/>
      <c r="E6" s="768"/>
      <c r="F6" s="768"/>
      <c r="G6" s="769"/>
    </row>
    <row r="7" spans="1:20" s="155" customFormat="1" ht="104.1" customHeight="1">
      <c r="A7" s="163"/>
      <c r="B7" s="250" t="s">
        <v>980</v>
      </c>
      <c r="C7" s="767" t="s">
        <v>3468</v>
      </c>
      <c r="D7" s="768"/>
      <c r="E7" s="768"/>
      <c r="F7" s="768"/>
      <c r="G7" s="769"/>
    </row>
    <row r="8" spans="1:20" ht="21.95" customHeight="1">
      <c r="B8" s="266"/>
      <c r="C8" s="771"/>
      <c r="D8" s="772"/>
      <c r="E8" s="772"/>
      <c r="F8" s="772"/>
      <c r="G8" s="772"/>
      <c r="H8" s="772"/>
      <c r="I8" s="772"/>
      <c r="J8" s="772"/>
      <c r="K8" s="772"/>
      <c r="L8" s="772"/>
      <c r="M8" s="772"/>
      <c r="N8" s="772"/>
      <c r="O8" s="772"/>
      <c r="P8" s="772"/>
      <c r="Q8" s="791"/>
      <c r="R8" s="764" t="s">
        <v>649</v>
      </c>
      <c r="S8" s="788"/>
      <c r="T8" s="763"/>
    </row>
    <row r="9" spans="1:20" ht="33" customHeight="1">
      <c r="B9" s="261"/>
      <c r="C9" s="771" t="s">
        <v>70</v>
      </c>
      <c r="D9" s="772"/>
      <c r="E9" s="791"/>
      <c r="F9" s="771" t="s">
        <v>498</v>
      </c>
      <c r="G9" s="772"/>
      <c r="H9" s="791"/>
      <c r="I9" s="771" t="s">
        <v>486</v>
      </c>
      <c r="J9" s="772"/>
      <c r="K9" s="791"/>
      <c r="L9" s="771" t="s">
        <v>982</v>
      </c>
      <c r="M9" s="772"/>
      <c r="N9" s="791"/>
      <c r="O9" s="771" t="s">
        <v>647</v>
      </c>
      <c r="P9" s="772"/>
      <c r="Q9" s="791"/>
      <c r="R9" s="785"/>
      <c r="S9" s="786"/>
      <c r="T9" s="787"/>
    </row>
    <row r="10" spans="1:20" ht="65.099999999999994" customHeight="1">
      <c r="B10" s="261"/>
      <c r="C10" s="387" t="s">
        <v>786</v>
      </c>
      <c r="D10" s="387" t="s">
        <v>787</v>
      </c>
      <c r="E10" s="387" t="s">
        <v>788</v>
      </c>
      <c r="F10" s="387" t="s">
        <v>786</v>
      </c>
      <c r="G10" s="387" t="s">
        <v>787</v>
      </c>
      <c r="H10" s="387" t="s">
        <v>788</v>
      </c>
      <c r="I10" s="387" t="s">
        <v>786</v>
      </c>
      <c r="J10" s="387" t="s">
        <v>787</v>
      </c>
      <c r="K10" s="387" t="s">
        <v>788</v>
      </c>
      <c r="L10" s="387" t="s">
        <v>786</v>
      </c>
      <c r="M10" s="387" t="s">
        <v>787</v>
      </c>
      <c r="N10" s="387" t="s">
        <v>788</v>
      </c>
      <c r="O10" s="387" t="s">
        <v>786</v>
      </c>
      <c r="P10" s="387" t="s">
        <v>787</v>
      </c>
      <c r="Q10" s="387" t="s">
        <v>788</v>
      </c>
      <c r="R10" s="387" t="s">
        <v>786</v>
      </c>
      <c r="S10" s="387" t="s">
        <v>787</v>
      </c>
      <c r="T10" s="387" t="s">
        <v>788</v>
      </c>
    </row>
    <row r="11" spans="1:20" ht="33" customHeight="1">
      <c r="B11" s="185" t="s">
        <v>919</v>
      </c>
      <c r="C11" s="49">
        <v>0</v>
      </c>
      <c r="D11" s="49">
        <v>0</v>
      </c>
      <c r="E11" s="49">
        <v>0</v>
      </c>
      <c r="F11" s="49">
        <v>0</v>
      </c>
      <c r="G11" s="49">
        <v>0</v>
      </c>
      <c r="H11" s="49">
        <v>0</v>
      </c>
      <c r="I11" s="49">
        <v>0</v>
      </c>
      <c r="J11" s="49">
        <v>0</v>
      </c>
      <c r="K11" s="49">
        <v>0</v>
      </c>
      <c r="L11" s="49">
        <v>0</v>
      </c>
      <c r="M11" s="49">
        <v>0</v>
      </c>
      <c r="N11" s="49">
        <v>0</v>
      </c>
      <c r="O11" s="49">
        <v>0</v>
      </c>
      <c r="P11" s="49">
        <v>0</v>
      </c>
      <c r="Q11" s="49">
        <v>0</v>
      </c>
      <c r="R11" s="49">
        <v>0</v>
      </c>
      <c r="S11" s="49">
        <v>0</v>
      </c>
      <c r="T11" s="49">
        <v>0</v>
      </c>
    </row>
    <row r="12" spans="1:20" ht="21.95" customHeight="1"/>
    <row r="13" spans="1:20" s="155" customFormat="1" ht="104.1" customHeight="1">
      <c r="A13" s="163"/>
      <c r="B13" s="383" t="s">
        <v>981</v>
      </c>
      <c r="C13" s="767" t="s">
        <v>3468</v>
      </c>
      <c r="D13" s="768"/>
      <c r="E13" s="768"/>
      <c r="F13" s="768"/>
      <c r="G13" s="769"/>
    </row>
    <row r="14" spans="1:20" ht="21.95" customHeight="1">
      <c r="B14" s="232"/>
      <c r="C14" s="771"/>
      <c r="D14" s="772"/>
      <c r="E14" s="791"/>
      <c r="F14" s="774" t="s">
        <v>983</v>
      </c>
      <c r="G14" s="234"/>
    </row>
    <row r="15" spans="1:20" ht="66" customHeight="1">
      <c r="B15" s="261"/>
      <c r="C15" s="387" t="s">
        <v>760</v>
      </c>
      <c r="D15" s="387" t="s">
        <v>984</v>
      </c>
      <c r="E15" s="387" t="s">
        <v>985</v>
      </c>
      <c r="F15" s="774"/>
    </row>
    <row r="16" spans="1:20" ht="33" customHeight="1">
      <c r="B16" s="265" t="s">
        <v>920</v>
      </c>
      <c r="C16" s="244">
        <v>0</v>
      </c>
      <c r="D16" s="244">
        <v>0</v>
      </c>
      <c r="E16" s="244">
        <v>0</v>
      </c>
      <c r="F16" s="259">
        <f>SUM(C16:E16)</f>
        <v>0</v>
      </c>
    </row>
    <row r="17" spans="1:7" ht="33" customHeight="1">
      <c r="B17" s="264" t="s">
        <v>921</v>
      </c>
      <c r="C17" s="244">
        <v>0</v>
      </c>
      <c r="D17" s="244">
        <v>0</v>
      </c>
      <c r="E17" s="244">
        <v>0</v>
      </c>
      <c r="F17" s="262">
        <f>SUM(C17:E17)</f>
        <v>0</v>
      </c>
    </row>
    <row r="18" spans="1:7" ht="21.95" customHeight="1">
      <c r="B18" s="159"/>
      <c r="C18" s="234"/>
      <c r="D18" s="234"/>
      <c r="E18" s="234"/>
      <c r="F18" s="234"/>
      <c r="G18" s="234"/>
    </row>
    <row r="19" spans="1:7" ht="66" customHeight="1">
      <c r="B19" s="771" t="s">
        <v>986</v>
      </c>
      <c r="C19" s="791"/>
    </row>
    <row r="20" spans="1:7" s="226" customFormat="1" ht="33" customHeight="1">
      <c r="B20" s="175" t="s">
        <v>986</v>
      </c>
      <c r="C20" s="244">
        <v>0</v>
      </c>
      <c r="F20" s="230"/>
    </row>
    <row r="21" spans="1:7" s="155" customFormat="1" ht="104.1" customHeight="1">
      <c r="A21" s="163"/>
      <c r="B21" s="250" t="s">
        <v>922</v>
      </c>
      <c r="C21" s="767" t="s">
        <v>3468</v>
      </c>
      <c r="D21" s="768"/>
      <c r="E21" s="768"/>
      <c r="F21" s="768"/>
      <c r="G21" s="769"/>
    </row>
    <row r="22" spans="1:7" s="155" customFormat="1" ht="104.1" customHeight="1">
      <c r="A22" s="163"/>
      <c r="B22" s="250" t="s">
        <v>923</v>
      </c>
      <c r="C22" s="767" t="s">
        <v>3468</v>
      </c>
      <c r="D22" s="768"/>
      <c r="E22" s="768"/>
      <c r="F22" s="768"/>
      <c r="G22" s="769"/>
    </row>
    <row r="23" spans="1:7" ht="21.95" customHeight="1">
      <c r="B23" s="256"/>
    </row>
    <row r="24" spans="1:7" s="155" customFormat="1" ht="104.1" customHeight="1">
      <c r="A24" s="163"/>
      <c r="B24" s="383" t="s">
        <v>987</v>
      </c>
      <c r="C24" s="767" t="s">
        <v>3468</v>
      </c>
      <c r="D24" s="768"/>
      <c r="E24" s="768"/>
      <c r="F24" s="768"/>
      <c r="G24" s="769"/>
    </row>
    <row r="25" spans="1:7" ht="21.95" customHeight="1">
      <c r="B25" s="232"/>
      <c r="C25" s="771"/>
      <c r="D25" s="772"/>
      <c r="E25" s="791"/>
      <c r="F25" s="814" t="s">
        <v>983</v>
      </c>
      <c r="G25" s="234"/>
    </row>
    <row r="26" spans="1:7" ht="66" customHeight="1">
      <c r="B26" s="261"/>
      <c r="C26" s="387" t="s">
        <v>760</v>
      </c>
      <c r="D26" s="387" t="s">
        <v>984</v>
      </c>
      <c r="E26" s="387" t="s">
        <v>985</v>
      </c>
      <c r="F26" s="762"/>
    </row>
    <row r="27" spans="1:7" ht="33" customHeight="1">
      <c r="B27" s="265" t="s">
        <v>924</v>
      </c>
      <c r="C27" s="244">
        <v>0</v>
      </c>
      <c r="D27" s="244">
        <v>0</v>
      </c>
      <c r="E27" s="244">
        <v>0</v>
      </c>
      <c r="F27" s="259">
        <f>SUM(C27:E27)</f>
        <v>0</v>
      </c>
    </row>
    <row r="28" spans="1:7" ht="33" customHeight="1">
      <c r="B28" s="263" t="s">
        <v>925</v>
      </c>
      <c r="C28" s="244">
        <v>0</v>
      </c>
      <c r="D28" s="244">
        <v>0</v>
      </c>
      <c r="E28" s="244">
        <v>0</v>
      </c>
      <c r="F28" s="260">
        <f>SUM(C28:E28)</f>
        <v>0</v>
      </c>
    </row>
    <row r="29" spans="1:7" ht="33" customHeight="1">
      <c r="B29" s="263" t="s">
        <v>926</v>
      </c>
      <c r="C29" s="244">
        <v>0</v>
      </c>
      <c r="D29" s="244">
        <v>0</v>
      </c>
      <c r="E29" s="244">
        <v>0</v>
      </c>
      <c r="F29" s="260">
        <f>SUM(C29:E29)</f>
        <v>0</v>
      </c>
    </row>
    <row r="30" spans="1:7" ht="33" customHeight="1">
      <c r="B30" s="264" t="s">
        <v>927</v>
      </c>
      <c r="C30" s="244">
        <v>0</v>
      </c>
      <c r="D30" s="244">
        <v>0</v>
      </c>
      <c r="E30" s="244">
        <v>0</v>
      </c>
      <c r="F30" s="262">
        <f>SUM(C30:E30)</f>
        <v>0</v>
      </c>
    </row>
    <row r="31" spans="1:7" ht="21.95" customHeight="1">
      <c r="B31" s="159"/>
      <c r="C31" s="234"/>
      <c r="D31" s="234"/>
      <c r="E31" s="234"/>
      <c r="F31" s="234"/>
    </row>
    <row r="32" spans="1:7" ht="66" customHeight="1">
      <c r="B32" s="771" t="s">
        <v>928</v>
      </c>
      <c r="C32" s="791"/>
    </row>
    <row r="33" spans="1:7" s="226" customFormat="1" ht="33" customHeight="1">
      <c r="B33" s="175" t="s">
        <v>929</v>
      </c>
      <c r="C33" s="244">
        <v>0</v>
      </c>
      <c r="F33" s="230"/>
    </row>
    <row r="34" spans="1:7" s="226" customFormat="1" ht="33" customHeight="1">
      <c r="B34" s="175" t="s">
        <v>930</v>
      </c>
      <c r="C34" s="244">
        <v>0</v>
      </c>
      <c r="F34" s="230"/>
    </row>
    <row r="35" spans="1:7" s="226" customFormat="1" ht="33" customHeight="1">
      <c r="B35" s="200" t="s">
        <v>931</v>
      </c>
      <c r="C35" s="248">
        <f>SUM(C33:C34)</f>
        <v>0</v>
      </c>
      <c r="F35" s="230"/>
    </row>
    <row r="36" spans="1:7" s="155" customFormat="1" ht="104.1" customHeight="1">
      <c r="A36" s="163"/>
      <c r="B36" s="250" t="s">
        <v>932</v>
      </c>
      <c r="C36" s="767" t="s">
        <v>3468</v>
      </c>
      <c r="D36" s="768"/>
      <c r="E36" s="768"/>
      <c r="F36" s="768"/>
      <c r="G36" s="769"/>
    </row>
    <row r="37" spans="1:7" s="226" customFormat="1" ht="33" customHeight="1">
      <c r="B37" s="175" t="s">
        <v>933</v>
      </c>
      <c r="C37" s="244">
        <v>0</v>
      </c>
      <c r="F37" s="230"/>
    </row>
    <row r="38" spans="1:7" s="155" customFormat="1" ht="104.1" customHeight="1">
      <c r="A38" s="163"/>
      <c r="B38" s="250" t="s">
        <v>934</v>
      </c>
      <c r="C38" s="767" t="s">
        <v>3468</v>
      </c>
      <c r="D38" s="768"/>
      <c r="E38" s="768"/>
      <c r="F38" s="768"/>
      <c r="G38" s="769"/>
    </row>
    <row r="39" spans="1:7" s="155" customFormat="1" ht="104.1" customHeight="1">
      <c r="A39" s="163"/>
      <c r="B39" s="250" t="s">
        <v>935</v>
      </c>
      <c r="C39" s="767" t="s">
        <v>3468</v>
      </c>
      <c r="D39" s="768"/>
      <c r="E39" s="768"/>
      <c r="F39" s="768"/>
      <c r="G39" s="769"/>
    </row>
  </sheetData>
  <sheetProtection algorithmName="SHA-512" hashValue="6NboO5nLqHXkMhtn37kUkwKpROnZ98+jzxsBECr7Zm0NxjarjAba0j+EbgSK7/ELchv9Zb/PT3nYeb+CA6zUgQ==" saltValue="6jq6GfBgeTbnNSGY5cO7AA==" spinCount="100000" sheet="1" objects="1" scenarios="1"/>
  <mergeCells count="23">
    <mergeCell ref="B2:G4"/>
    <mergeCell ref="C6:G6"/>
    <mergeCell ref="C7:G7"/>
    <mergeCell ref="C14:E14"/>
    <mergeCell ref="C9:E9"/>
    <mergeCell ref="F9:H9"/>
    <mergeCell ref="C13:G13"/>
    <mergeCell ref="F14:F15"/>
    <mergeCell ref="R8:T9"/>
    <mergeCell ref="C8:Q8"/>
    <mergeCell ref="C36:G36"/>
    <mergeCell ref="C38:G38"/>
    <mergeCell ref="C39:G39"/>
    <mergeCell ref="C21:G21"/>
    <mergeCell ref="C22:G22"/>
    <mergeCell ref="C24:G24"/>
    <mergeCell ref="C25:E25"/>
    <mergeCell ref="F25:F26"/>
    <mergeCell ref="I9:K9"/>
    <mergeCell ref="L9:N9"/>
    <mergeCell ref="O9:Q9"/>
    <mergeCell ref="B32:C32"/>
    <mergeCell ref="B19:C19"/>
  </mergeCells>
  <hyperlinks>
    <hyperlink ref="A5" location="Índice!A1" display="INICIO"/>
  </hyperlinks>
  <pageMargins left="0.7" right="0.7" top="0.75" bottom="0.75" header="0.51180555555555551" footer="0.51180555555555551"/>
  <pageSetup paperSize="9" firstPageNumber="0" orientation="portrait" horizontalDpi="300" verticalDpi="300" r:id="rId1"/>
  <headerFooter alignWithMargins="0"/>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7">
    <tabColor theme="0" tint="-0.14999847407452621"/>
  </sheetPr>
  <dimension ref="A1:P34"/>
  <sheetViews>
    <sheetView zoomScaleNormal="100" workbookViewId="0">
      <selection activeCell="B5" sqref="B5"/>
    </sheetView>
  </sheetViews>
  <sheetFormatPr baseColWidth="10" defaultRowHeight="15"/>
  <cols>
    <col min="1" max="1" width="13.33203125" style="257" customWidth="1"/>
    <col min="2" max="2" width="85.83203125" style="257" customWidth="1"/>
    <col min="3" max="16" width="22.83203125" style="257" customWidth="1"/>
    <col min="17" max="16384" width="12" style="257"/>
  </cols>
  <sheetData>
    <row r="1" spans="1:16" s="16" customFormat="1" ht="21.95" customHeight="1">
      <c r="A1" s="406"/>
    </row>
    <row r="2" spans="1:16" s="16" customFormat="1" ht="21.95" customHeight="1">
      <c r="A2" s="162"/>
      <c r="B2" s="756" t="s">
        <v>3525</v>
      </c>
      <c r="C2" s="756"/>
      <c r="D2" s="756"/>
      <c r="E2" s="756"/>
      <c r="F2" s="756"/>
      <c r="G2" s="756"/>
      <c r="H2" s="54"/>
      <c r="I2" s="54"/>
      <c r="J2" s="54"/>
      <c r="K2" s="54"/>
      <c r="L2" s="54"/>
      <c r="M2" s="54"/>
      <c r="N2" s="54"/>
      <c r="O2" s="54"/>
      <c r="P2" s="54"/>
    </row>
    <row r="3" spans="1:16" s="16" customFormat="1" ht="21.95" customHeight="1">
      <c r="A3" s="162"/>
      <c r="B3" s="756"/>
      <c r="C3" s="756"/>
      <c r="D3" s="756"/>
      <c r="E3" s="756"/>
      <c r="F3" s="756"/>
      <c r="G3" s="756"/>
      <c r="H3" s="54"/>
      <c r="I3" s="54"/>
      <c r="J3" s="54"/>
      <c r="K3" s="54"/>
      <c r="L3" s="54"/>
      <c r="M3" s="54"/>
      <c r="N3" s="54"/>
      <c r="O3" s="54"/>
      <c r="P3" s="54"/>
    </row>
    <row r="4" spans="1:16" s="16" customFormat="1" ht="21.95" customHeight="1">
      <c r="A4" s="162"/>
      <c r="B4" s="756"/>
      <c r="C4" s="756"/>
      <c r="D4" s="756"/>
      <c r="E4" s="756"/>
      <c r="F4" s="756"/>
      <c r="G4" s="756"/>
      <c r="H4" s="54"/>
      <c r="I4" s="54"/>
      <c r="J4" s="54"/>
      <c r="K4" s="54"/>
      <c r="L4" s="54"/>
      <c r="M4" s="54"/>
      <c r="N4" s="54"/>
      <c r="O4" s="54"/>
      <c r="P4" s="54"/>
    </row>
    <row r="5" spans="1:16" s="16" customFormat="1" ht="21.95" customHeight="1">
      <c r="A5" s="406" t="s">
        <v>87</v>
      </c>
    </row>
    <row r="6" spans="1:16" s="155" customFormat="1" ht="104.1" customHeight="1">
      <c r="A6" s="163"/>
      <c r="B6" s="383" t="s">
        <v>695</v>
      </c>
      <c r="C6" s="767" t="s">
        <v>3471</v>
      </c>
      <c r="D6" s="768"/>
      <c r="E6" s="768"/>
      <c r="F6" s="768"/>
      <c r="G6" s="769"/>
    </row>
    <row r="7" spans="1:16" s="155" customFormat="1" ht="104.1" customHeight="1">
      <c r="A7" s="163"/>
      <c r="B7" s="268" t="s">
        <v>988</v>
      </c>
      <c r="C7" s="767" t="s">
        <v>3471</v>
      </c>
      <c r="D7" s="768"/>
      <c r="E7" s="768"/>
      <c r="F7" s="768"/>
      <c r="G7" s="769"/>
    </row>
    <row r="8" spans="1:16" ht="39" customHeight="1">
      <c r="B8" s="270"/>
      <c r="C8" s="774" t="s">
        <v>492</v>
      </c>
      <c r="D8" s="774"/>
      <c r="E8" s="774"/>
      <c r="F8" s="774"/>
      <c r="G8" s="774"/>
    </row>
    <row r="9" spans="1:16" s="155" customFormat="1" ht="104.1" customHeight="1">
      <c r="A9" s="163"/>
      <c r="B9" s="269" t="s">
        <v>936</v>
      </c>
      <c r="C9" s="767" t="s">
        <v>3471</v>
      </c>
      <c r="D9" s="768"/>
      <c r="E9" s="768"/>
      <c r="F9" s="768"/>
      <c r="G9" s="769"/>
    </row>
    <row r="10" spans="1:16" s="155" customFormat="1" ht="104.1" customHeight="1">
      <c r="A10" s="163"/>
      <c r="B10" s="250" t="s">
        <v>937</v>
      </c>
      <c r="C10" s="767" t="s">
        <v>3471</v>
      </c>
      <c r="D10" s="768"/>
      <c r="E10" s="768"/>
      <c r="F10" s="768"/>
      <c r="G10" s="769"/>
    </row>
    <row r="11" spans="1:16" s="155" customFormat="1" ht="104.1" customHeight="1">
      <c r="A11" s="163"/>
      <c r="B11" s="250" t="s">
        <v>938</v>
      </c>
      <c r="C11" s="767" t="s">
        <v>3471</v>
      </c>
      <c r="D11" s="768"/>
      <c r="E11" s="768"/>
      <c r="F11" s="768"/>
      <c r="G11" s="769"/>
    </row>
    <row r="12" spans="1:16" s="155" customFormat="1" ht="104.1" customHeight="1">
      <c r="A12" s="163"/>
      <c r="B12" s="250" t="s">
        <v>939</v>
      </c>
      <c r="C12" s="767" t="s">
        <v>3471</v>
      </c>
      <c r="D12" s="768"/>
      <c r="E12" s="768"/>
      <c r="F12" s="768"/>
      <c r="G12" s="769"/>
    </row>
    <row r="13" spans="1:16" ht="21.95" customHeight="1">
      <c r="D13" s="325"/>
      <c r="E13" s="325"/>
      <c r="F13" s="325"/>
      <c r="G13" s="325"/>
    </row>
    <row r="14" spans="1:16" s="155" customFormat="1" ht="104.1" customHeight="1">
      <c r="A14" s="163"/>
      <c r="B14" s="383" t="s">
        <v>989</v>
      </c>
      <c r="C14" s="767" t="s">
        <v>3471</v>
      </c>
      <c r="D14" s="768"/>
      <c r="E14" s="768"/>
      <c r="F14" s="768"/>
      <c r="G14" s="769"/>
    </row>
    <row r="15" spans="1:16" s="226" customFormat="1" ht="33" customHeight="1">
      <c r="B15" s="265" t="s">
        <v>940</v>
      </c>
      <c r="C15" s="244">
        <v>0</v>
      </c>
      <c r="F15" s="230"/>
    </row>
    <row r="16" spans="1:16" s="226" customFormat="1" ht="33" customHeight="1">
      <c r="B16" s="263" t="s">
        <v>941</v>
      </c>
      <c r="C16" s="244">
        <v>0</v>
      </c>
      <c r="F16" s="230"/>
    </row>
    <row r="17" spans="1:7" s="226" customFormat="1" ht="33" customHeight="1">
      <c r="B17" s="263" t="s">
        <v>942</v>
      </c>
      <c r="C17" s="244">
        <v>0</v>
      </c>
      <c r="F17" s="230"/>
    </row>
    <row r="18" spans="1:7" s="226" customFormat="1" ht="33" customHeight="1">
      <c r="B18" s="263" t="s">
        <v>943</v>
      </c>
      <c r="C18" s="244">
        <v>0</v>
      </c>
      <c r="F18" s="230"/>
    </row>
    <row r="19" spans="1:7" s="226" customFormat="1" ht="33" customHeight="1">
      <c r="B19" s="263" t="s">
        <v>944</v>
      </c>
      <c r="C19" s="244">
        <v>0</v>
      </c>
      <c r="F19" s="230"/>
    </row>
    <row r="20" spans="1:7" s="226" customFormat="1" ht="33" customHeight="1">
      <c r="B20" s="263" t="s">
        <v>945</v>
      </c>
      <c r="C20" s="244">
        <v>0</v>
      </c>
      <c r="F20" s="230"/>
    </row>
    <row r="21" spans="1:7" s="226" customFormat="1" ht="33" customHeight="1">
      <c r="B21" s="263" t="s">
        <v>946</v>
      </c>
      <c r="C21" s="244">
        <v>0</v>
      </c>
      <c r="F21" s="230"/>
    </row>
    <row r="22" spans="1:7" s="226" customFormat="1" ht="33" customHeight="1">
      <c r="B22" s="263" t="s">
        <v>947</v>
      </c>
      <c r="C22" s="244">
        <v>0</v>
      </c>
      <c r="F22" s="230"/>
    </row>
    <row r="23" spans="1:7" s="226" customFormat="1" ht="33" customHeight="1">
      <c r="B23" s="263" t="s">
        <v>948</v>
      </c>
      <c r="C23" s="244">
        <v>0</v>
      </c>
      <c r="F23" s="230"/>
    </row>
    <row r="24" spans="1:7" s="226" customFormat="1" ht="33" customHeight="1">
      <c r="B24" s="263" t="s">
        <v>949</v>
      </c>
      <c r="C24" s="244">
        <v>0</v>
      </c>
      <c r="F24" s="230"/>
    </row>
    <row r="25" spans="1:7" s="226" customFormat="1" ht="33" customHeight="1">
      <c r="B25" s="263" t="s">
        <v>950</v>
      </c>
      <c r="C25" s="244">
        <v>0</v>
      </c>
      <c r="F25" s="230"/>
    </row>
    <row r="26" spans="1:7" s="226" customFormat="1" ht="33" customHeight="1">
      <c r="B26" s="263" t="s">
        <v>951</v>
      </c>
      <c r="C26" s="244">
        <v>0</v>
      </c>
      <c r="F26" s="230"/>
    </row>
    <row r="27" spans="1:7" s="226" customFormat="1" ht="33" customHeight="1">
      <c r="B27" s="263" t="s">
        <v>952</v>
      </c>
      <c r="C27" s="244">
        <v>0</v>
      </c>
      <c r="F27" s="230"/>
    </row>
    <row r="28" spans="1:7" s="226" customFormat="1" ht="33" customHeight="1">
      <c r="B28" s="263" t="s">
        <v>953</v>
      </c>
      <c r="C28" s="244">
        <v>0</v>
      </c>
      <c r="F28" s="230"/>
    </row>
    <row r="29" spans="1:7" s="155" customFormat="1" ht="104.1" customHeight="1">
      <c r="A29" s="163"/>
      <c r="B29" s="250" t="s">
        <v>1568</v>
      </c>
      <c r="C29" s="767" t="s">
        <v>3471</v>
      </c>
      <c r="D29" s="768"/>
      <c r="E29" s="768"/>
      <c r="F29" s="768"/>
      <c r="G29" s="769"/>
    </row>
    <row r="30" spans="1:7" s="155" customFormat="1" ht="104.1" customHeight="1">
      <c r="A30" s="163"/>
      <c r="B30" s="250" t="s">
        <v>1571</v>
      </c>
      <c r="C30" s="767" t="s">
        <v>3471</v>
      </c>
      <c r="D30" s="768"/>
      <c r="E30" s="768"/>
      <c r="F30" s="768"/>
      <c r="G30" s="769"/>
    </row>
    <row r="31" spans="1:7" s="155" customFormat="1" ht="104.1" customHeight="1">
      <c r="A31" s="163"/>
      <c r="B31" s="250" t="s">
        <v>954</v>
      </c>
      <c r="C31" s="767" t="s">
        <v>3471</v>
      </c>
      <c r="D31" s="768"/>
      <c r="E31" s="768"/>
      <c r="F31" s="768"/>
      <c r="G31" s="769"/>
    </row>
    <row r="32" spans="1:7" s="155" customFormat="1" ht="104.1" customHeight="1">
      <c r="A32" s="163"/>
      <c r="B32" s="250" t="s">
        <v>1570</v>
      </c>
      <c r="C32" s="767" t="s">
        <v>3471</v>
      </c>
      <c r="D32" s="768"/>
      <c r="E32" s="768"/>
      <c r="F32" s="768"/>
      <c r="G32" s="769"/>
    </row>
    <row r="33" spans="2:8" s="226" customFormat="1" ht="44.1" customHeight="1">
      <c r="B33" s="103" t="s">
        <v>1569</v>
      </c>
      <c r="C33" s="244">
        <v>0</v>
      </c>
      <c r="D33" s="323"/>
      <c r="E33" s="323"/>
      <c r="F33" s="324"/>
      <c r="G33" s="323"/>
      <c r="H33" s="323"/>
    </row>
    <row r="34" spans="2:8" s="226" customFormat="1" ht="44.1" customHeight="1">
      <c r="B34" s="264" t="s">
        <v>955</v>
      </c>
      <c r="C34" s="244">
        <v>0</v>
      </c>
      <c r="D34" s="323"/>
      <c r="E34" s="323"/>
      <c r="F34" s="324"/>
      <c r="G34" s="323"/>
      <c r="H34" s="323"/>
    </row>
  </sheetData>
  <sheetProtection algorithmName="SHA-512" hashValue="R6SBpOQctOZXtGIr4zNaysuucMtVKUg1eaHk3dmBheOPZDvHpGp/Bokh5/Vo6F0ThXb0gQ5DjQ/OFdMT+esgQg==" saltValue="cZe+7hmiX/+av8KQ6ut6Iw==" spinCount="100000" sheet="1" objects="1" scenarios="1"/>
  <mergeCells count="13">
    <mergeCell ref="C32:G32"/>
    <mergeCell ref="B2:G4"/>
    <mergeCell ref="C6:G6"/>
    <mergeCell ref="C9:G9"/>
    <mergeCell ref="C10:G10"/>
    <mergeCell ref="C11:G11"/>
    <mergeCell ref="C7:G7"/>
    <mergeCell ref="C29:G29"/>
    <mergeCell ref="C12:G12"/>
    <mergeCell ref="C8:G8"/>
    <mergeCell ref="C14:G14"/>
    <mergeCell ref="C30:G30"/>
    <mergeCell ref="C31:G31"/>
  </mergeCells>
  <hyperlinks>
    <hyperlink ref="A5" location="Índice!A1" display="INICIO"/>
  </hyperlinks>
  <pageMargins left="0.7" right="0.7" top="0.75" bottom="0.75" header="0.3" footer="0.3"/>
  <pageSetup paperSize="9"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8">
    <tabColor theme="0" tint="-0.14999847407452621"/>
  </sheetPr>
  <dimension ref="A1:P94"/>
  <sheetViews>
    <sheetView showGridLines="0" zoomScaleNormal="100" workbookViewId="0">
      <selection activeCell="B5" sqref="B5"/>
    </sheetView>
  </sheetViews>
  <sheetFormatPr baseColWidth="10" defaultColWidth="14.5" defaultRowHeight="15"/>
  <cols>
    <col min="1" max="1" width="13.33203125" style="257" customWidth="1"/>
    <col min="2" max="2" width="85.83203125" style="257" customWidth="1"/>
    <col min="3" max="5" width="22.83203125" style="257" customWidth="1"/>
    <col min="6" max="6" width="58" style="257" customWidth="1"/>
    <col min="7" max="14" width="22.83203125" style="257" customWidth="1"/>
    <col min="15" max="16384" width="14.5" style="257"/>
  </cols>
  <sheetData>
    <row r="1" spans="1:16" s="16" customFormat="1" ht="21.95" customHeight="1">
      <c r="A1" s="406"/>
    </row>
    <row r="2" spans="1:16" s="16" customFormat="1" ht="21.95" customHeight="1">
      <c r="A2" s="162"/>
      <c r="B2" s="756" t="s">
        <v>3524</v>
      </c>
      <c r="C2" s="756"/>
      <c r="D2" s="756"/>
      <c r="E2" s="756"/>
      <c r="F2" s="756"/>
      <c r="G2" s="756"/>
      <c r="H2" s="54"/>
      <c r="I2" s="54"/>
      <c r="J2" s="54"/>
      <c r="K2" s="54"/>
      <c r="L2" s="54"/>
      <c r="M2" s="54"/>
      <c r="N2" s="54"/>
      <c r="O2" s="54"/>
      <c r="P2" s="54"/>
    </row>
    <row r="3" spans="1:16" s="16" customFormat="1" ht="21.95" customHeight="1">
      <c r="A3" s="162"/>
      <c r="B3" s="756"/>
      <c r="C3" s="756"/>
      <c r="D3" s="756"/>
      <c r="E3" s="756"/>
      <c r="F3" s="756"/>
      <c r="G3" s="756"/>
      <c r="H3" s="54"/>
      <c r="I3" s="54"/>
      <c r="J3" s="54"/>
      <c r="K3" s="54"/>
      <c r="L3" s="54"/>
      <c r="M3" s="54"/>
      <c r="N3" s="54"/>
      <c r="O3" s="54"/>
      <c r="P3" s="54"/>
    </row>
    <row r="4" spans="1:16" s="16" customFormat="1" ht="21.95" customHeight="1">
      <c r="A4" s="162"/>
      <c r="B4" s="756"/>
      <c r="C4" s="756"/>
      <c r="D4" s="756"/>
      <c r="E4" s="756"/>
      <c r="F4" s="756"/>
      <c r="G4" s="756"/>
      <c r="H4" s="54"/>
      <c r="I4" s="54"/>
      <c r="J4" s="54"/>
      <c r="K4" s="54"/>
      <c r="L4" s="54"/>
      <c r="M4" s="54"/>
      <c r="N4" s="54"/>
      <c r="O4" s="54"/>
      <c r="P4" s="54"/>
    </row>
    <row r="5" spans="1:16" s="16" customFormat="1" ht="21.95" customHeight="1">
      <c r="A5" s="406" t="s">
        <v>87</v>
      </c>
    </row>
    <row r="6" spans="1:16" s="155" customFormat="1" ht="104.1" customHeight="1">
      <c r="A6" s="163"/>
      <c r="B6" s="383" t="s">
        <v>687</v>
      </c>
      <c r="C6" s="767" t="s">
        <v>3468</v>
      </c>
      <c r="D6" s="768"/>
      <c r="E6" s="768"/>
      <c r="F6" s="768"/>
      <c r="G6" s="769"/>
    </row>
    <row r="7" spans="1:16" s="155" customFormat="1" ht="104.1" customHeight="1">
      <c r="A7" s="163"/>
      <c r="B7" s="250" t="s">
        <v>990</v>
      </c>
      <c r="C7" s="767" t="s">
        <v>3468</v>
      </c>
      <c r="D7" s="768"/>
      <c r="E7" s="768"/>
      <c r="F7" s="768"/>
      <c r="G7" s="769"/>
    </row>
    <row r="8" spans="1:16" s="155" customFormat="1" ht="104.1" customHeight="1">
      <c r="A8" s="163"/>
      <c r="B8" s="275" t="s">
        <v>965</v>
      </c>
      <c r="C8" s="767" t="s">
        <v>3468</v>
      </c>
      <c r="D8" s="768"/>
      <c r="E8" s="768"/>
      <c r="F8" s="768"/>
      <c r="G8" s="769"/>
    </row>
    <row r="9" spans="1:16" ht="21.95" customHeight="1"/>
    <row r="10" spans="1:16" ht="21.95" customHeight="1">
      <c r="B10" s="272"/>
      <c r="C10" s="386"/>
      <c r="D10" s="774" t="s">
        <v>991</v>
      </c>
    </row>
    <row r="11" spans="1:16" ht="87.95" customHeight="1">
      <c r="B11" s="273"/>
      <c r="C11" s="387" t="s">
        <v>992</v>
      </c>
      <c r="D11" s="774"/>
    </row>
    <row r="12" spans="1:16" ht="33" customHeight="1">
      <c r="B12" s="251" t="s">
        <v>956</v>
      </c>
      <c r="C12" s="241"/>
      <c r="D12" s="351"/>
    </row>
    <row r="13" spans="1:16" ht="66" customHeight="1">
      <c r="B13" s="103" t="s">
        <v>957</v>
      </c>
      <c r="C13" s="187" t="s">
        <v>3468</v>
      </c>
      <c r="D13" s="187" t="s">
        <v>3468</v>
      </c>
    </row>
    <row r="14" spans="1:16" ht="66" customHeight="1">
      <c r="B14" s="103" t="s">
        <v>1572</v>
      </c>
      <c r="C14" s="187" t="s">
        <v>3468</v>
      </c>
      <c r="D14" s="187" t="s">
        <v>3468</v>
      </c>
    </row>
    <row r="15" spans="1:16" ht="33" customHeight="1">
      <c r="B15" s="103" t="s">
        <v>1573</v>
      </c>
      <c r="C15" s="244">
        <v>0</v>
      </c>
      <c r="D15" s="244">
        <v>0</v>
      </c>
    </row>
    <row r="16" spans="1:16" ht="33" customHeight="1">
      <c r="B16" s="103" t="s">
        <v>1574</v>
      </c>
      <c r="C16" s="244">
        <v>0</v>
      </c>
      <c r="D16" s="244">
        <v>0</v>
      </c>
    </row>
    <row r="17" spans="2:6" ht="66" customHeight="1">
      <c r="B17" s="103" t="s">
        <v>1575</v>
      </c>
      <c r="C17" s="187" t="s">
        <v>3468</v>
      </c>
      <c r="D17" s="187" t="s">
        <v>3468</v>
      </c>
    </row>
    <row r="18" spans="2:6" ht="66" customHeight="1">
      <c r="B18" s="279" t="s">
        <v>3284</v>
      </c>
      <c r="C18" s="187" t="s">
        <v>3468</v>
      </c>
      <c r="D18" s="187" t="s">
        <v>3468</v>
      </c>
      <c r="F18" s="487"/>
    </row>
    <row r="19" spans="2:6" ht="21.95" customHeight="1">
      <c r="B19" s="103" t="s">
        <v>1576</v>
      </c>
      <c r="C19" s="372" t="s">
        <v>1690</v>
      </c>
      <c r="D19" s="372" t="s">
        <v>1690</v>
      </c>
      <c r="F19" s="488"/>
    </row>
    <row r="20" spans="2:6" ht="66" customHeight="1">
      <c r="B20" s="103" t="s">
        <v>1577</v>
      </c>
      <c r="C20" s="187" t="s">
        <v>3468</v>
      </c>
      <c r="D20" s="187" t="s">
        <v>3468</v>
      </c>
    </row>
    <row r="21" spans="2:6" ht="21.95" customHeight="1">
      <c r="B21" s="365" t="s">
        <v>1591</v>
      </c>
      <c r="C21" s="362"/>
      <c r="D21" s="363"/>
    </row>
    <row r="22" spans="2:6" ht="33" customHeight="1">
      <c r="B22" s="103" t="s">
        <v>1578</v>
      </c>
      <c r="C22" s="244">
        <v>0</v>
      </c>
      <c r="D22" s="244">
        <v>0</v>
      </c>
    </row>
    <row r="23" spans="2:6" ht="21.95" customHeight="1">
      <c r="B23" s="364" t="s">
        <v>1593</v>
      </c>
      <c r="C23" s="362"/>
      <c r="D23" s="363"/>
    </row>
    <row r="24" spans="2:6" ht="33" customHeight="1">
      <c r="B24" s="77" t="s">
        <v>1581</v>
      </c>
      <c r="C24" s="244">
        <v>0</v>
      </c>
      <c r="D24" s="244">
        <v>0</v>
      </c>
    </row>
    <row r="25" spans="2:6" ht="33" customHeight="1">
      <c r="B25" s="77" t="s">
        <v>1582</v>
      </c>
      <c r="C25" s="244">
        <v>0</v>
      </c>
      <c r="D25" s="244">
        <v>0</v>
      </c>
    </row>
    <row r="26" spans="2:6" ht="33" customHeight="1">
      <c r="B26" s="77" t="s">
        <v>1583</v>
      </c>
      <c r="C26" s="244">
        <v>0</v>
      </c>
      <c r="D26" s="244">
        <v>0</v>
      </c>
    </row>
    <row r="27" spans="2:6" ht="33" customHeight="1">
      <c r="B27" s="77" t="s">
        <v>1584</v>
      </c>
      <c r="C27" s="244">
        <v>0</v>
      </c>
      <c r="D27" s="244">
        <v>0</v>
      </c>
    </row>
    <row r="28" spans="2:6" ht="33" customHeight="1">
      <c r="B28" s="77" t="s">
        <v>1585</v>
      </c>
      <c r="C28" s="244">
        <v>0</v>
      </c>
      <c r="D28" s="244">
        <v>0</v>
      </c>
    </row>
    <row r="29" spans="2:6" ht="33" customHeight="1">
      <c r="B29" s="77" t="s">
        <v>1586</v>
      </c>
      <c r="C29" s="244">
        <v>0</v>
      </c>
      <c r="D29" s="244">
        <v>0</v>
      </c>
    </row>
    <row r="30" spans="2:6" ht="33" customHeight="1">
      <c r="B30" s="77" t="s">
        <v>1587</v>
      </c>
      <c r="C30" s="244">
        <v>0</v>
      </c>
      <c r="D30" s="244">
        <v>0</v>
      </c>
    </row>
    <row r="31" spans="2:6" ht="33" customHeight="1">
      <c r="B31" s="77" t="s">
        <v>1588</v>
      </c>
      <c r="C31" s="244">
        <v>0</v>
      </c>
      <c r="D31" s="244">
        <v>0</v>
      </c>
    </row>
    <row r="32" spans="2:6" ht="33" customHeight="1">
      <c r="B32" s="77" t="s">
        <v>1589</v>
      </c>
      <c r="C32" s="244">
        <v>0</v>
      </c>
      <c r="D32" s="244">
        <v>0</v>
      </c>
    </row>
    <row r="33" spans="2:4" ht="33" customHeight="1">
      <c r="B33" s="77" t="s">
        <v>1590</v>
      </c>
      <c r="C33" s="244">
        <v>0</v>
      </c>
      <c r="D33" s="244">
        <v>0</v>
      </c>
    </row>
    <row r="34" spans="2:4" ht="33" customHeight="1">
      <c r="B34" s="166" t="s">
        <v>1580</v>
      </c>
      <c r="C34" s="361">
        <f>C24+C25+C26-C27+C28-C29+C30-C31-C32+C33</f>
        <v>0</v>
      </c>
      <c r="D34" s="360">
        <f>D24+D25+D26-D27+D28-D29+D30-D31-D32+D33</f>
        <v>0</v>
      </c>
    </row>
    <row r="35" spans="2:4" ht="33" customHeight="1">
      <c r="B35" s="103" t="s">
        <v>1579</v>
      </c>
      <c r="C35" s="93">
        <f>C22+C34</f>
        <v>0</v>
      </c>
      <c r="D35" s="81">
        <f>D22+D34</f>
        <v>0</v>
      </c>
    </row>
    <row r="36" spans="2:4" ht="21.95" customHeight="1">
      <c r="B36" s="365" t="s">
        <v>1592</v>
      </c>
      <c r="C36" s="366"/>
      <c r="D36" s="367"/>
    </row>
    <row r="37" spans="2:4" ht="33" customHeight="1">
      <c r="B37" s="103" t="s">
        <v>1603</v>
      </c>
      <c r="C37" s="244">
        <v>0</v>
      </c>
      <c r="D37" s="244">
        <v>0</v>
      </c>
    </row>
    <row r="38" spans="2:4" ht="21.95" customHeight="1">
      <c r="B38" s="364" t="s">
        <v>1602</v>
      </c>
      <c r="C38" s="635"/>
      <c r="D38" s="636"/>
    </row>
    <row r="39" spans="2:4" ht="33" customHeight="1">
      <c r="B39" s="77" t="s">
        <v>1594</v>
      </c>
      <c r="C39" s="244">
        <v>0</v>
      </c>
      <c r="D39" s="244">
        <v>0</v>
      </c>
    </row>
    <row r="40" spans="2:4" ht="33" customHeight="1">
      <c r="B40" s="77" t="s">
        <v>1595</v>
      </c>
      <c r="C40" s="244">
        <v>0</v>
      </c>
      <c r="D40" s="244">
        <v>0</v>
      </c>
    </row>
    <row r="41" spans="2:4" ht="33" customHeight="1">
      <c r="B41" s="77" t="s">
        <v>1596</v>
      </c>
      <c r="C41" s="244">
        <v>0</v>
      </c>
      <c r="D41" s="244">
        <v>0</v>
      </c>
    </row>
    <row r="42" spans="2:4" ht="33" customHeight="1">
      <c r="B42" s="77" t="s">
        <v>1597</v>
      </c>
      <c r="C42" s="244">
        <v>0</v>
      </c>
      <c r="D42" s="244">
        <v>0</v>
      </c>
    </row>
    <row r="43" spans="2:4" ht="33" customHeight="1">
      <c r="B43" s="77" t="s">
        <v>1598</v>
      </c>
      <c r="C43" s="244">
        <v>0</v>
      </c>
      <c r="D43" s="244">
        <v>0</v>
      </c>
    </row>
    <row r="44" spans="2:4" ht="33" customHeight="1">
      <c r="B44" s="77" t="s">
        <v>1599</v>
      </c>
      <c r="C44" s="244">
        <v>0</v>
      </c>
      <c r="D44" s="244">
        <v>0</v>
      </c>
    </row>
    <row r="45" spans="2:4" ht="33" customHeight="1">
      <c r="B45" s="77" t="s">
        <v>1600</v>
      </c>
      <c r="C45" s="244">
        <v>0</v>
      </c>
      <c r="D45" s="244">
        <v>0</v>
      </c>
    </row>
    <row r="46" spans="2:4" ht="33" customHeight="1">
      <c r="B46" s="166" t="s">
        <v>1601</v>
      </c>
      <c r="C46" s="361">
        <f>C39+C40-C41+C42+C43+C44-C45</f>
        <v>0</v>
      </c>
      <c r="D46" s="360">
        <f>D39+D40-D41+D42+D43+D44-D45</f>
        <v>0</v>
      </c>
    </row>
    <row r="47" spans="2:4" ht="33" customHeight="1">
      <c r="B47" s="103" t="s">
        <v>1604</v>
      </c>
      <c r="C47" s="93">
        <f>C37+C46</f>
        <v>0</v>
      </c>
      <c r="D47" s="281">
        <f>D37+D46</f>
        <v>0</v>
      </c>
    </row>
    <row r="48" spans="2:4" ht="33" customHeight="1">
      <c r="B48" s="103" t="s">
        <v>1605</v>
      </c>
      <c r="C48" s="244">
        <v>0</v>
      </c>
      <c r="D48" s="244">
        <v>0</v>
      </c>
    </row>
    <row r="49" spans="2:4" ht="21.95" customHeight="1">
      <c r="B49" s="364" t="s">
        <v>1615</v>
      </c>
      <c r="C49" s="635"/>
      <c r="D49" s="636"/>
    </row>
    <row r="50" spans="2:4" ht="33" customHeight="1">
      <c r="B50" s="77" t="s">
        <v>1607</v>
      </c>
      <c r="C50" s="244">
        <v>0</v>
      </c>
      <c r="D50" s="244">
        <v>0</v>
      </c>
    </row>
    <row r="51" spans="2:4" ht="33" customHeight="1">
      <c r="B51" s="77" t="s">
        <v>1608</v>
      </c>
      <c r="C51" s="244">
        <v>0</v>
      </c>
      <c r="D51" s="244">
        <v>0</v>
      </c>
    </row>
    <row r="52" spans="2:4" ht="33" customHeight="1">
      <c r="B52" s="77" t="s">
        <v>1609</v>
      </c>
      <c r="C52" s="244">
        <v>0</v>
      </c>
      <c r="D52" s="244">
        <v>0</v>
      </c>
    </row>
    <row r="53" spans="2:4" ht="33" customHeight="1">
      <c r="B53" s="77" t="s">
        <v>1610</v>
      </c>
      <c r="C53" s="244">
        <v>0</v>
      </c>
      <c r="D53" s="244">
        <v>0</v>
      </c>
    </row>
    <row r="54" spans="2:4" ht="33" customHeight="1">
      <c r="B54" s="77" t="s">
        <v>1611</v>
      </c>
      <c r="C54" s="244">
        <v>0</v>
      </c>
      <c r="D54" s="244">
        <v>0</v>
      </c>
    </row>
    <row r="55" spans="2:4" ht="33" customHeight="1">
      <c r="B55" s="77" t="s">
        <v>1612</v>
      </c>
      <c r="C55" s="244">
        <v>0</v>
      </c>
      <c r="D55" s="244">
        <v>0</v>
      </c>
    </row>
    <row r="56" spans="2:4" ht="33" customHeight="1">
      <c r="B56" s="77" t="s">
        <v>1613</v>
      </c>
      <c r="C56" s="244">
        <v>0</v>
      </c>
      <c r="D56" s="244">
        <v>0</v>
      </c>
    </row>
    <row r="57" spans="2:4" ht="33" customHeight="1">
      <c r="B57" s="166" t="s">
        <v>1614</v>
      </c>
      <c r="C57" s="361">
        <f>C50+C51-C52+C53+C54+C55-C56</f>
        <v>0</v>
      </c>
      <c r="D57" s="360">
        <f>D50+D51-D52+D53+D54+D55-D56</f>
        <v>0</v>
      </c>
    </row>
    <row r="58" spans="2:4" ht="33" customHeight="1">
      <c r="B58" s="103" t="s">
        <v>1606</v>
      </c>
      <c r="C58" s="93">
        <f>C48+C57</f>
        <v>0</v>
      </c>
      <c r="D58" s="281">
        <f>D48+D57</f>
        <v>0</v>
      </c>
    </row>
    <row r="59" spans="2:4" ht="33" customHeight="1">
      <c r="B59" s="103" t="s">
        <v>1616</v>
      </c>
      <c r="C59" s="244">
        <v>0</v>
      </c>
      <c r="D59" s="244">
        <v>0</v>
      </c>
    </row>
    <row r="60" spans="2:4" ht="33" customHeight="1">
      <c r="B60" s="77" t="s">
        <v>1617</v>
      </c>
      <c r="C60" s="244">
        <v>0</v>
      </c>
      <c r="D60" s="244">
        <v>0</v>
      </c>
    </row>
    <row r="61" spans="2:4" ht="33" customHeight="1">
      <c r="B61" s="77" t="s">
        <v>1618</v>
      </c>
      <c r="C61" s="244">
        <v>0</v>
      </c>
      <c r="D61" s="244">
        <v>0</v>
      </c>
    </row>
    <row r="62" spans="2:4" ht="66" customHeight="1">
      <c r="B62" s="103" t="s">
        <v>1619</v>
      </c>
      <c r="C62" s="187" t="s">
        <v>3468</v>
      </c>
      <c r="D62" s="187" t="s">
        <v>3468</v>
      </c>
    </row>
    <row r="63" spans="2:4" ht="33" customHeight="1">
      <c r="B63" s="77" t="s">
        <v>1620</v>
      </c>
      <c r="C63" s="244">
        <v>0</v>
      </c>
      <c r="D63" s="244">
        <v>0</v>
      </c>
    </row>
    <row r="64" spans="2:4" ht="33" customHeight="1">
      <c r="B64" s="77" t="s">
        <v>1621</v>
      </c>
      <c r="C64" s="244">
        <v>0</v>
      </c>
      <c r="D64" s="244">
        <v>0</v>
      </c>
    </row>
    <row r="65" spans="2:4" ht="33" customHeight="1">
      <c r="B65" s="77" t="s">
        <v>1622</v>
      </c>
      <c r="C65" s="244">
        <v>0</v>
      </c>
      <c r="D65" s="244">
        <v>0</v>
      </c>
    </row>
    <row r="66" spans="2:4" ht="33" customHeight="1">
      <c r="B66" s="77" t="s">
        <v>1623</v>
      </c>
      <c r="C66" s="244">
        <v>0</v>
      </c>
      <c r="D66" s="244">
        <v>0</v>
      </c>
    </row>
    <row r="67" spans="2:4" ht="33" customHeight="1">
      <c r="B67" s="77" t="s">
        <v>1624</v>
      </c>
      <c r="C67" s="244">
        <v>0</v>
      </c>
      <c r="D67" s="244">
        <v>0</v>
      </c>
    </row>
    <row r="68" spans="2:4" ht="33" customHeight="1">
      <c r="B68" s="77" t="s">
        <v>1625</v>
      </c>
      <c r="C68" s="244">
        <v>0</v>
      </c>
      <c r="D68" s="244">
        <v>0</v>
      </c>
    </row>
    <row r="69" spans="2:4" ht="33" customHeight="1">
      <c r="B69" s="77" t="s">
        <v>1626</v>
      </c>
      <c r="C69" s="244">
        <v>0</v>
      </c>
      <c r="D69" s="244">
        <v>0</v>
      </c>
    </row>
    <row r="70" spans="2:4" ht="33" customHeight="1">
      <c r="B70" s="77" t="s">
        <v>1627</v>
      </c>
      <c r="C70" s="244">
        <v>0</v>
      </c>
      <c r="D70" s="244">
        <v>0</v>
      </c>
    </row>
    <row r="71" spans="2:4" ht="33" customHeight="1">
      <c r="B71" s="103" t="s">
        <v>958</v>
      </c>
      <c r="C71" s="244">
        <v>0</v>
      </c>
      <c r="D71" s="244">
        <v>0</v>
      </c>
    </row>
    <row r="72" spans="2:4" ht="33" customHeight="1">
      <c r="B72" s="103" t="s">
        <v>959</v>
      </c>
      <c r="C72" s="244">
        <v>0</v>
      </c>
      <c r="D72" s="244">
        <v>0</v>
      </c>
    </row>
    <row r="73" spans="2:4" ht="33" customHeight="1">
      <c r="B73" s="103" t="s">
        <v>960</v>
      </c>
      <c r="C73" s="244">
        <v>0</v>
      </c>
      <c r="D73" s="244">
        <v>0</v>
      </c>
    </row>
    <row r="74" spans="2:4" ht="33" customHeight="1">
      <c r="B74" s="103" t="s">
        <v>1628</v>
      </c>
      <c r="C74" s="244">
        <v>0</v>
      </c>
      <c r="D74" s="244">
        <v>0</v>
      </c>
    </row>
    <row r="75" spans="2:4" ht="33" customHeight="1">
      <c r="B75" s="103" t="s">
        <v>961</v>
      </c>
      <c r="C75" s="244">
        <v>0</v>
      </c>
      <c r="D75" s="244">
        <v>0</v>
      </c>
    </row>
    <row r="76" spans="2:4" ht="33" customHeight="1">
      <c r="B76" s="103" t="s">
        <v>1629</v>
      </c>
      <c r="C76" s="244">
        <v>0</v>
      </c>
      <c r="D76" s="244">
        <v>0</v>
      </c>
    </row>
    <row r="77" spans="2:4" ht="33" customHeight="1">
      <c r="B77" s="103" t="s">
        <v>962</v>
      </c>
      <c r="C77" s="244">
        <v>0</v>
      </c>
      <c r="D77" s="244">
        <v>0</v>
      </c>
    </row>
    <row r="78" spans="2:4" ht="33" customHeight="1">
      <c r="B78" s="103" t="s">
        <v>963</v>
      </c>
      <c r="C78" s="244">
        <v>0</v>
      </c>
      <c r="D78" s="244">
        <v>0</v>
      </c>
    </row>
    <row r="79" spans="2:4" ht="33" customHeight="1">
      <c r="B79" s="264" t="s">
        <v>964</v>
      </c>
      <c r="C79" s="244">
        <v>0</v>
      </c>
      <c r="D79" s="244">
        <v>0</v>
      </c>
    </row>
    <row r="80" spans="2:4" ht="21.95" customHeight="1"/>
    <row r="81" spans="1:7" s="155" customFormat="1" ht="104.1" customHeight="1">
      <c r="A81" s="163"/>
      <c r="B81" s="383" t="s">
        <v>1630</v>
      </c>
      <c r="C81" s="767" t="s">
        <v>3468</v>
      </c>
      <c r="D81" s="768"/>
      <c r="E81" s="768"/>
      <c r="F81" s="768"/>
      <c r="G81" s="769"/>
    </row>
    <row r="82" spans="1:7" ht="39" customHeight="1">
      <c r="B82" s="270"/>
      <c r="C82" s="774" t="s">
        <v>1631</v>
      </c>
      <c r="D82" s="774"/>
      <c r="E82" s="774"/>
      <c r="F82" s="774"/>
      <c r="G82" s="774"/>
    </row>
    <row r="83" spans="1:7" s="155" customFormat="1" ht="104.1" customHeight="1">
      <c r="A83" s="163"/>
      <c r="B83" s="269" t="s">
        <v>1632</v>
      </c>
      <c r="C83" s="767" t="s">
        <v>3468</v>
      </c>
      <c r="D83" s="768"/>
      <c r="E83" s="768"/>
      <c r="F83" s="768"/>
      <c r="G83" s="769"/>
    </row>
    <row r="84" spans="1:7" s="226" customFormat="1" ht="33" customHeight="1">
      <c r="B84" s="265" t="s">
        <v>1633</v>
      </c>
      <c r="C84" s="244">
        <v>0</v>
      </c>
      <c r="F84" s="230"/>
    </row>
    <row r="85" spans="1:7" s="155" customFormat="1" ht="104.1" customHeight="1">
      <c r="A85" s="163"/>
      <c r="B85" s="250" t="s">
        <v>1634</v>
      </c>
      <c r="C85" s="767" t="s">
        <v>3468</v>
      </c>
      <c r="D85" s="768"/>
      <c r="E85" s="768"/>
      <c r="F85" s="768"/>
      <c r="G85" s="769"/>
    </row>
    <row r="87" spans="1:7" s="155" customFormat="1" ht="104.1" customHeight="1">
      <c r="A87" s="163"/>
      <c r="B87" s="383" t="s">
        <v>1635</v>
      </c>
      <c r="C87" s="767" t="s">
        <v>3468</v>
      </c>
      <c r="D87" s="768"/>
      <c r="E87" s="768"/>
      <c r="F87" s="768"/>
      <c r="G87" s="769"/>
    </row>
    <row r="88" spans="1:7" ht="39" customHeight="1">
      <c r="B88" s="270"/>
      <c r="C88" s="774" t="s">
        <v>1640</v>
      </c>
      <c r="D88" s="774"/>
      <c r="E88" s="774"/>
      <c r="F88" s="774"/>
      <c r="G88" s="774"/>
    </row>
    <row r="89" spans="1:7" s="155" customFormat="1" ht="104.1" customHeight="1">
      <c r="A89" s="163"/>
      <c r="B89" s="269" t="s">
        <v>1636</v>
      </c>
      <c r="C89" s="767" t="s">
        <v>3468</v>
      </c>
      <c r="D89" s="768"/>
      <c r="E89" s="768"/>
      <c r="F89" s="768"/>
      <c r="G89" s="769"/>
    </row>
    <row r="90" spans="1:7" s="155" customFormat="1" ht="104.1" customHeight="1">
      <c r="A90" s="163"/>
      <c r="B90" s="250" t="s">
        <v>1637</v>
      </c>
      <c r="C90" s="767" t="s">
        <v>3468</v>
      </c>
      <c r="D90" s="768"/>
      <c r="E90" s="768"/>
      <c r="F90" s="768"/>
      <c r="G90" s="769"/>
    </row>
    <row r="91" spans="1:7" s="226" customFormat="1" ht="33" customHeight="1">
      <c r="B91" s="265" t="s">
        <v>1638</v>
      </c>
      <c r="C91" s="244">
        <v>0</v>
      </c>
      <c r="F91" s="230"/>
    </row>
    <row r="92" spans="1:7" s="155" customFormat="1" ht="104.1" customHeight="1">
      <c r="A92" s="163"/>
      <c r="B92" s="250" t="s">
        <v>1639</v>
      </c>
      <c r="C92" s="767" t="s">
        <v>3468</v>
      </c>
      <c r="D92" s="768"/>
      <c r="E92" s="768"/>
      <c r="F92" s="768"/>
      <c r="G92" s="769"/>
    </row>
    <row r="94" spans="1:7" s="155" customFormat="1" ht="104.1" customHeight="1">
      <c r="A94" s="163"/>
      <c r="B94" s="250" t="s">
        <v>1641</v>
      </c>
      <c r="C94" s="767" t="s">
        <v>3468</v>
      </c>
      <c r="D94" s="768"/>
      <c r="E94" s="768"/>
      <c r="F94" s="768"/>
      <c r="G94" s="769"/>
    </row>
  </sheetData>
  <sheetProtection algorithmName="SHA-512" hashValue="d7JaaAbt/xyVkYpHBLpnYUZnq4I92sNTILUUS+cqZ8wcXydbGc3uQcAbty+zTyGlSBF9zdosqUXpEVmINI2pCA==" saltValue="DAdqsam6t0w3pUmDm1Qp6g==" spinCount="100000" sheet="1"/>
  <mergeCells count="15">
    <mergeCell ref="C92:G92"/>
    <mergeCell ref="C94:G94"/>
    <mergeCell ref="C87:G87"/>
    <mergeCell ref="C88:G88"/>
    <mergeCell ref="C89:G89"/>
    <mergeCell ref="C90:G90"/>
    <mergeCell ref="C82:G82"/>
    <mergeCell ref="C83:G83"/>
    <mergeCell ref="C85:G85"/>
    <mergeCell ref="C8:G8"/>
    <mergeCell ref="B2:G4"/>
    <mergeCell ref="C6:G6"/>
    <mergeCell ref="C7:G7"/>
    <mergeCell ref="D10:D11"/>
    <mergeCell ref="C81:G81"/>
  </mergeCells>
  <hyperlinks>
    <hyperlink ref="A5" location="Índice!A1" display="INICIO"/>
  </hyperlinks>
  <pageMargins left="0.7" right="0.7" top="0.75" bottom="0.75" header="0.3" footer="0.3"/>
  <pageSetup paperSize="9" orientation="portrait" horizontalDpi="1200" verticalDpi="1200" r:id="rId1"/>
  <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9">
    <tabColor theme="0" tint="-0.14999847407452621"/>
  </sheetPr>
  <dimension ref="A1:P42"/>
  <sheetViews>
    <sheetView showGridLines="0" zoomScaleNormal="100" workbookViewId="0">
      <selection activeCell="B5" sqref="B5"/>
    </sheetView>
  </sheetViews>
  <sheetFormatPr baseColWidth="10" defaultRowHeight="15"/>
  <cols>
    <col min="1" max="1" width="13.33203125" style="257" customWidth="1"/>
    <col min="2" max="2" width="85.83203125" style="257" customWidth="1"/>
    <col min="3" max="15" width="22.83203125" style="257" customWidth="1"/>
    <col min="16" max="16384" width="12" style="257"/>
  </cols>
  <sheetData>
    <row r="1" spans="1:16" s="16" customFormat="1" ht="21.95" customHeight="1">
      <c r="A1" s="406"/>
    </row>
    <row r="2" spans="1:16" s="16" customFormat="1" ht="21.95" customHeight="1">
      <c r="A2" s="162"/>
      <c r="B2" s="756" t="s">
        <v>3523</v>
      </c>
      <c r="C2" s="756"/>
      <c r="D2" s="756"/>
      <c r="E2" s="756"/>
      <c r="F2" s="756"/>
      <c r="G2" s="756"/>
      <c r="H2" s="54"/>
      <c r="I2" s="54"/>
      <c r="J2" s="54"/>
      <c r="K2" s="54"/>
      <c r="L2" s="54"/>
      <c r="M2" s="54"/>
      <c r="N2" s="54"/>
      <c r="O2" s="54"/>
      <c r="P2" s="54"/>
    </row>
    <row r="3" spans="1:16" s="16" customFormat="1" ht="21.95" customHeight="1">
      <c r="A3" s="162"/>
      <c r="B3" s="756"/>
      <c r="C3" s="756"/>
      <c r="D3" s="756"/>
      <c r="E3" s="756"/>
      <c r="F3" s="756"/>
      <c r="G3" s="756"/>
      <c r="H3" s="54"/>
      <c r="I3" s="54"/>
      <c r="J3" s="54"/>
      <c r="K3" s="54"/>
      <c r="L3" s="54"/>
      <c r="M3" s="54"/>
      <c r="N3" s="54"/>
      <c r="O3" s="54"/>
      <c r="P3" s="54"/>
    </row>
    <row r="4" spans="1:16" s="16" customFormat="1" ht="21.95" customHeight="1">
      <c r="A4" s="162"/>
      <c r="B4" s="756"/>
      <c r="C4" s="756"/>
      <c r="D4" s="756"/>
      <c r="E4" s="756"/>
      <c r="F4" s="756"/>
      <c r="G4" s="756"/>
      <c r="H4" s="54"/>
      <c r="I4" s="54"/>
      <c r="J4" s="54"/>
      <c r="K4" s="54"/>
      <c r="L4" s="54"/>
      <c r="M4" s="54"/>
      <c r="N4" s="54"/>
      <c r="O4" s="54"/>
      <c r="P4" s="54"/>
    </row>
    <row r="5" spans="1:16" s="16" customFormat="1" ht="21.95" customHeight="1">
      <c r="A5" s="406" t="s">
        <v>87</v>
      </c>
    </row>
    <row r="6" spans="1:16" s="155" customFormat="1" ht="104.1" customHeight="1">
      <c r="A6" s="163"/>
      <c r="B6" s="665" t="s">
        <v>690</v>
      </c>
      <c r="C6" s="816" t="s">
        <v>3468</v>
      </c>
      <c r="D6" s="817"/>
      <c r="E6" s="817"/>
      <c r="F6" s="817"/>
      <c r="G6" s="818"/>
    </row>
    <row r="7" spans="1:16" s="226" customFormat="1" ht="33" customHeight="1">
      <c r="B7" s="806" t="s">
        <v>993</v>
      </c>
      <c r="C7" s="807"/>
      <c r="D7" s="698"/>
      <c r="E7" s="698"/>
      <c r="F7" s="699"/>
      <c r="G7" s="698"/>
    </row>
    <row r="8" spans="1:16" s="226" customFormat="1" ht="33" customHeight="1">
      <c r="B8" s="276" t="s">
        <v>966</v>
      </c>
      <c r="C8" s="694">
        <v>0</v>
      </c>
      <c r="D8" s="698"/>
      <c r="E8" s="698"/>
      <c r="F8" s="699"/>
      <c r="G8" s="698"/>
    </row>
    <row r="9" spans="1:16" s="226" customFormat="1" ht="33" customHeight="1">
      <c r="B9" s="276" t="s">
        <v>967</v>
      </c>
      <c r="C9" s="694">
        <v>0</v>
      </c>
      <c r="D9" s="698"/>
      <c r="E9" s="698"/>
      <c r="F9" s="699"/>
      <c r="G9" s="698"/>
    </row>
    <row r="10" spans="1:16" s="226" customFormat="1" ht="33" customHeight="1">
      <c r="B10" s="276" t="s">
        <v>968</v>
      </c>
      <c r="C10" s="694">
        <v>0</v>
      </c>
      <c r="D10" s="698"/>
      <c r="E10" s="698"/>
      <c r="F10" s="699"/>
      <c r="G10" s="698"/>
    </row>
    <row r="11" spans="1:16" s="226" customFormat="1" ht="33" customHeight="1">
      <c r="B11" s="276" t="s">
        <v>969</v>
      </c>
      <c r="C11" s="694">
        <v>0</v>
      </c>
      <c r="D11" s="698"/>
      <c r="E11" s="698"/>
      <c r="F11" s="699"/>
      <c r="G11" s="698"/>
    </row>
    <row r="12" spans="1:16" s="226" customFormat="1" ht="36">
      <c r="B12" s="276" t="s">
        <v>1776</v>
      </c>
      <c r="C12" s="694">
        <v>0</v>
      </c>
      <c r="D12" s="698"/>
      <c r="E12" s="698"/>
      <c r="F12" s="699"/>
      <c r="G12" s="698"/>
    </row>
    <row r="13" spans="1:16" s="226" customFormat="1" ht="33" customHeight="1">
      <c r="B13" s="276" t="s">
        <v>1777</v>
      </c>
      <c r="C13" s="694">
        <v>0</v>
      </c>
      <c r="D13" s="698"/>
      <c r="E13" s="698"/>
      <c r="F13" s="699"/>
      <c r="G13" s="698"/>
    </row>
    <row r="14" spans="1:16" s="226" customFormat="1" ht="33" customHeight="1">
      <c r="B14" s="276" t="s">
        <v>970</v>
      </c>
      <c r="C14" s="694">
        <v>0</v>
      </c>
      <c r="D14" s="698"/>
      <c r="E14" s="698"/>
      <c r="F14" s="699"/>
      <c r="G14" s="698"/>
    </row>
    <row r="15" spans="1:16" s="226" customFormat="1" ht="33" customHeight="1">
      <c r="B15" s="276" t="s">
        <v>1642</v>
      </c>
      <c r="C15" s="694">
        <v>0</v>
      </c>
      <c r="D15" s="698"/>
      <c r="E15" s="698"/>
      <c r="F15" s="699"/>
      <c r="G15" s="698"/>
    </row>
    <row r="16" spans="1:16" s="226" customFormat="1" ht="33" customHeight="1">
      <c r="B16" s="276" t="s">
        <v>1778</v>
      </c>
      <c r="C16" s="694">
        <v>0</v>
      </c>
      <c r="D16" s="698"/>
      <c r="E16" s="698"/>
      <c r="F16" s="699"/>
      <c r="G16" s="698"/>
    </row>
    <row r="17" spans="1:7" s="226" customFormat="1" ht="33" customHeight="1">
      <c r="B17" s="276" t="s">
        <v>1643</v>
      </c>
      <c r="C17" s="694">
        <v>0</v>
      </c>
      <c r="D17" s="698"/>
      <c r="E17" s="698"/>
      <c r="F17" s="699"/>
      <c r="G17" s="698"/>
    </row>
    <row r="18" spans="1:7" s="226" customFormat="1" ht="33" customHeight="1">
      <c r="B18" s="276" t="s">
        <v>971</v>
      </c>
      <c r="C18" s="694">
        <v>0</v>
      </c>
      <c r="D18" s="698"/>
      <c r="E18" s="698"/>
      <c r="F18" s="699"/>
      <c r="G18" s="698"/>
    </row>
    <row r="19" spans="1:7" s="226" customFormat="1" ht="33" customHeight="1">
      <c r="B19" s="278" t="s">
        <v>972</v>
      </c>
      <c r="C19" s="695">
        <f>C8+C9+C10+C11-C12+C13+C14+C15+C16+C17+C18</f>
        <v>0</v>
      </c>
      <c r="D19" s="698"/>
      <c r="E19" s="698"/>
      <c r="F19" s="699"/>
      <c r="G19" s="698"/>
    </row>
    <row r="20" spans="1:7" s="155" customFormat="1" ht="104.1" customHeight="1">
      <c r="A20" s="163"/>
      <c r="B20" s="678" t="s">
        <v>1779</v>
      </c>
      <c r="C20" s="816" t="s">
        <v>3468</v>
      </c>
      <c r="D20" s="817"/>
      <c r="E20" s="817"/>
      <c r="F20" s="817"/>
      <c r="G20" s="818"/>
    </row>
    <row r="21" spans="1:7" ht="21.95" customHeight="1">
      <c r="B21" s="700"/>
      <c r="C21" s="700"/>
      <c r="D21" s="700"/>
      <c r="E21" s="700"/>
      <c r="F21" s="700"/>
      <c r="G21" s="700"/>
    </row>
    <row r="22" spans="1:7" s="155" customFormat="1" ht="104.1" customHeight="1">
      <c r="A22" s="163"/>
      <c r="B22" s="665" t="s">
        <v>994</v>
      </c>
      <c r="C22" s="816" t="s">
        <v>3468</v>
      </c>
      <c r="D22" s="817"/>
      <c r="E22" s="817"/>
      <c r="F22" s="817"/>
      <c r="G22" s="818"/>
    </row>
    <row r="23" spans="1:7" ht="21.95" customHeight="1">
      <c r="B23" s="701"/>
      <c r="C23" s="819"/>
      <c r="D23" s="820"/>
      <c r="E23" s="821"/>
      <c r="F23" s="815" t="s">
        <v>995</v>
      </c>
      <c r="G23" s="700"/>
    </row>
    <row r="24" spans="1:7" ht="21.95" customHeight="1">
      <c r="B24" s="701"/>
      <c r="C24" s="815" t="s">
        <v>996</v>
      </c>
      <c r="D24" s="815" t="s">
        <v>997</v>
      </c>
      <c r="E24" s="815" t="s">
        <v>998</v>
      </c>
      <c r="F24" s="815"/>
      <c r="G24" s="700"/>
    </row>
    <row r="25" spans="1:7" ht="66" customHeight="1">
      <c r="B25" s="702"/>
      <c r="C25" s="815"/>
      <c r="D25" s="815"/>
      <c r="E25" s="815"/>
      <c r="F25" s="815"/>
      <c r="G25" s="700"/>
    </row>
    <row r="26" spans="1:7" ht="33" customHeight="1">
      <c r="B26" s="664" t="s">
        <v>973</v>
      </c>
      <c r="C26" s="282"/>
      <c r="D26" s="283"/>
      <c r="E26" s="283"/>
      <c r="F26" s="284"/>
      <c r="G26" s="700"/>
    </row>
    <row r="27" spans="1:7" ht="33" customHeight="1">
      <c r="B27" s="291" t="s">
        <v>72</v>
      </c>
      <c r="C27" s="694">
        <v>0</v>
      </c>
      <c r="D27" s="694">
        <v>0</v>
      </c>
      <c r="E27" s="694">
        <v>0</v>
      </c>
      <c r="F27" s="694">
        <v>0</v>
      </c>
      <c r="G27" s="700"/>
    </row>
    <row r="28" spans="1:7" ht="33" customHeight="1">
      <c r="B28" s="291" t="s">
        <v>511</v>
      </c>
      <c r="C28" s="694">
        <v>0</v>
      </c>
      <c r="D28" s="694">
        <v>0</v>
      </c>
      <c r="E28" s="694">
        <v>0</v>
      </c>
      <c r="F28" s="694">
        <v>0</v>
      </c>
      <c r="G28" s="700"/>
    </row>
    <row r="29" spans="1:7" ht="33" customHeight="1">
      <c r="B29" s="279" t="s">
        <v>1780</v>
      </c>
      <c r="C29" s="696">
        <f>-C27+C28</f>
        <v>0</v>
      </c>
      <c r="D29" s="629">
        <f>-D27+D28</f>
        <v>0</v>
      </c>
      <c r="E29" s="629">
        <f>-E27+E28</f>
        <v>0</v>
      </c>
      <c r="F29" s="695">
        <f>-F27+F28</f>
        <v>0</v>
      </c>
      <c r="G29" s="700"/>
    </row>
    <row r="30" spans="1:7" ht="33" customHeight="1">
      <c r="B30" s="276" t="s">
        <v>1644</v>
      </c>
      <c r="C30" s="694">
        <v>0</v>
      </c>
      <c r="D30" s="694">
        <v>0</v>
      </c>
      <c r="E30" s="694">
        <v>0</v>
      </c>
      <c r="F30" s="694">
        <v>0</v>
      </c>
      <c r="G30" s="700"/>
    </row>
    <row r="31" spans="1:7" ht="87.95" customHeight="1">
      <c r="B31" s="369" t="s">
        <v>1645</v>
      </c>
      <c r="C31" s="697" t="s">
        <v>3468</v>
      </c>
      <c r="D31" s="697" t="s">
        <v>3468</v>
      </c>
      <c r="E31" s="697" t="s">
        <v>3468</v>
      </c>
      <c r="F31" s="697" t="s">
        <v>3468</v>
      </c>
      <c r="G31" s="700"/>
    </row>
    <row r="32" spans="1:7" ht="87.95" customHeight="1">
      <c r="B32" s="369" t="s">
        <v>1646</v>
      </c>
      <c r="C32" s="697" t="s">
        <v>3468</v>
      </c>
      <c r="D32" s="697" t="s">
        <v>3468</v>
      </c>
      <c r="E32" s="697" t="s">
        <v>3468</v>
      </c>
      <c r="F32" s="697" t="s">
        <v>3468</v>
      </c>
      <c r="G32" s="700"/>
    </row>
    <row r="33" spans="1:7" ht="87.95" customHeight="1">
      <c r="B33" s="368" t="s">
        <v>1647</v>
      </c>
      <c r="C33" s="697" t="s">
        <v>3468</v>
      </c>
      <c r="D33" s="697" t="s">
        <v>3468</v>
      </c>
      <c r="E33" s="697" t="s">
        <v>3468</v>
      </c>
      <c r="F33" s="697" t="s">
        <v>3468</v>
      </c>
      <c r="G33" s="700"/>
    </row>
    <row r="34" spans="1:7" ht="21.95" customHeight="1">
      <c r="B34" s="700"/>
      <c r="C34" s="700"/>
      <c r="D34" s="700"/>
      <c r="E34" s="700"/>
      <c r="F34" s="700"/>
      <c r="G34" s="700"/>
    </row>
    <row r="35" spans="1:7" s="453" customFormat="1" ht="36" customHeight="1">
      <c r="B35" s="711" t="s">
        <v>3506</v>
      </c>
      <c r="C35" s="703">
        <v>0</v>
      </c>
      <c r="D35" s="704"/>
      <c r="E35" s="704"/>
      <c r="F35" s="704"/>
      <c r="G35" s="704"/>
    </row>
    <row r="36" spans="1:7" s="453" customFormat="1" ht="37.5" customHeight="1">
      <c r="B36" s="711" t="s">
        <v>1781</v>
      </c>
      <c r="C36" s="816" t="s">
        <v>3468</v>
      </c>
      <c r="D36" s="817"/>
      <c r="E36" s="817"/>
      <c r="F36" s="818"/>
      <c r="G36" s="704"/>
    </row>
    <row r="37" spans="1:7" s="155" customFormat="1" ht="66" customHeight="1">
      <c r="A37" s="163"/>
      <c r="B37" s="712" t="s">
        <v>974</v>
      </c>
      <c r="C37" s="816" t="s">
        <v>3468</v>
      </c>
      <c r="D37" s="817"/>
      <c r="E37" s="817"/>
      <c r="F37" s="817"/>
      <c r="G37" s="818"/>
    </row>
    <row r="38" spans="1:7" s="453" customFormat="1" ht="31.5" customHeight="1">
      <c r="B38" s="705" t="s">
        <v>1782</v>
      </c>
      <c r="C38" s="713">
        <v>0</v>
      </c>
      <c r="D38" s="707"/>
      <c r="E38" s="707"/>
      <c r="F38" s="707"/>
      <c r="G38" s="704"/>
    </row>
    <row r="39" spans="1:7" s="453" customFormat="1" ht="31.5" customHeight="1">
      <c r="B39" s="705" t="s">
        <v>1783</v>
      </c>
      <c r="C39" s="706">
        <v>0</v>
      </c>
      <c r="D39" s="707"/>
      <c r="E39" s="707"/>
      <c r="F39" s="707"/>
      <c r="G39" s="704"/>
    </row>
    <row r="40" spans="1:7" s="453" customFormat="1" ht="31.5" customHeight="1">
      <c r="B40" s="705" t="s">
        <v>1784</v>
      </c>
      <c r="C40" s="706">
        <v>0</v>
      </c>
      <c r="D40" s="707"/>
      <c r="E40" s="707"/>
      <c r="F40" s="707"/>
      <c r="G40" s="704"/>
    </row>
    <row r="41" spans="1:7" s="453" customFormat="1" ht="31.5" customHeight="1">
      <c r="B41" s="705" t="s">
        <v>1785</v>
      </c>
      <c r="C41" s="706">
        <v>0</v>
      </c>
      <c r="D41" s="707"/>
      <c r="E41" s="707"/>
      <c r="F41" s="707"/>
      <c r="G41" s="704"/>
    </row>
    <row r="42" spans="1:7" s="453" customFormat="1" ht="31.5" customHeight="1">
      <c r="B42" s="705" t="s">
        <v>1786</v>
      </c>
      <c r="C42" s="708">
        <v>0</v>
      </c>
      <c r="D42" s="709"/>
      <c r="E42" s="709"/>
      <c r="F42" s="709"/>
      <c r="G42" s="710"/>
    </row>
  </sheetData>
  <sheetProtection algorithmName="SHA-512" hashValue="POG8XnQgAjQGp1PiuCWOSHe1qdeZ4xB6FZZm37nMu0oHREEqvprLTrXMFPB6p8Or1NZcOqXNXBYQSYUqVe5AnA==" saltValue="EijKDu96XsCo1hUfrPP9YQ==" spinCount="100000" sheet="1"/>
  <mergeCells count="12">
    <mergeCell ref="E24:E25"/>
    <mergeCell ref="C36:F36"/>
    <mergeCell ref="C37:G37"/>
    <mergeCell ref="C23:E23"/>
    <mergeCell ref="B2:G4"/>
    <mergeCell ref="C6:G6"/>
    <mergeCell ref="C22:G22"/>
    <mergeCell ref="B7:C7"/>
    <mergeCell ref="C20:G20"/>
    <mergeCell ref="F23:F25"/>
    <mergeCell ref="C24:C25"/>
    <mergeCell ref="D24:D25"/>
  </mergeCells>
  <hyperlinks>
    <hyperlink ref="A5" location="Índice!A1" display="INICIO"/>
  </hyperlinks>
  <pageMargins left="0.7" right="0.7" top="0.75" bottom="0.75" header="0.3" footer="0.3"/>
  <pageSetup paperSize="9" orientation="portrait" r:id="rId1"/>
  <drawing r:id="rId2"/>
  <legacyDrawing r:id="rId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3">
    <tabColor theme="0" tint="-0.14999847407452621"/>
  </sheetPr>
  <dimension ref="A1:P21"/>
  <sheetViews>
    <sheetView showGridLines="0" showRowColHeaders="0" zoomScaleNormal="100" workbookViewId="0">
      <selection activeCell="C9" sqref="C9:G9"/>
    </sheetView>
  </sheetViews>
  <sheetFormatPr baseColWidth="10" defaultColWidth="14.1640625" defaultRowHeight="12.75"/>
  <cols>
    <col min="1" max="1" width="13.33203125" style="52" customWidth="1"/>
    <col min="2" max="2" width="85.83203125" style="52" customWidth="1"/>
    <col min="3" max="11" width="22.83203125" style="52" customWidth="1"/>
    <col min="12" max="16384" width="14.1640625" style="52"/>
  </cols>
  <sheetData>
    <row r="1" spans="1:16" s="16" customFormat="1" ht="21.95" customHeight="1">
      <c r="A1" s="406"/>
    </row>
    <row r="2" spans="1:16" s="16" customFormat="1" ht="21.95" customHeight="1">
      <c r="A2" s="162"/>
      <c r="B2" s="756" t="s">
        <v>3507</v>
      </c>
      <c r="C2" s="756"/>
      <c r="D2" s="756"/>
      <c r="E2" s="756"/>
      <c r="F2" s="756"/>
      <c r="G2" s="756"/>
      <c r="H2" s="54"/>
      <c r="I2" s="54"/>
      <c r="J2" s="54"/>
      <c r="K2" s="54"/>
      <c r="L2" s="54"/>
      <c r="M2" s="54"/>
      <c r="N2" s="54"/>
      <c r="O2" s="54"/>
      <c r="P2" s="54"/>
    </row>
    <row r="3" spans="1:16" s="16" customFormat="1" ht="21.95" customHeight="1">
      <c r="A3" s="162"/>
      <c r="B3" s="756"/>
      <c r="C3" s="756"/>
      <c r="D3" s="756"/>
      <c r="E3" s="756"/>
      <c r="F3" s="756"/>
      <c r="G3" s="756"/>
      <c r="H3" s="54"/>
      <c r="I3" s="54"/>
      <c r="J3" s="54"/>
      <c r="K3" s="54"/>
      <c r="L3" s="54"/>
      <c r="M3" s="54"/>
      <c r="N3" s="54"/>
      <c r="O3" s="54"/>
      <c r="P3" s="54"/>
    </row>
    <row r="4" spans="1:16" s="16" customFormat="1" ht="21.95" customHeight="1">
      <c r="A4" s="162"/>
      <c r="B4" s="756"/>
      <c r="C4" s="756"/>
      <c r="D4" s="756"/>
      <c r="E4" s="756"/>
      <c r="F4" s="756"/>
      <c r="G4" s="756"/>
      <c r="H4" s="54"/>
      <c r="I4" s="54"/>
      <c r="J4" s="54"/>
      <c r="K4" s="54"/>
      <c r="L4" s="54"/>
      <c r="M4" s="54"/>
      <c r="N4" s="54"/>
      <c r="O4" s="54"/>
      <c r="P4" s="54"/>
    </row>
    <row r="5" spans="1:16" s="16" customFormat="1" ht="21.95" customHeight="1">
      <c r="A5" s="406" t="s">
        <v>87</v>
      </c>
    </row>
    <row r="6" spans="1:16" s="155" customFormat="1" ht="104.1" customHeight="1">
      <c r="A6" s="163"/>
      <c r="B6" s="717" t="s">
        <v>999</v>
      </c>
      <c r="C6" s="822" t="s">
        <v>3468</v>
      </c>
      <c r="D6" s="823"/>
      <c r="E6" s="823"/>
      <c r="F6" s="823"/>
      <c r="G6" s="824"/>
    </row>
    <row r="7" spans="1:16" s="24" customFormat="1" ht="44.1" customHeight="1">
      <c r="B7" s="718" t="s">
        <v>1020</v>
      </c>
      <c r="C7" s="825" t="s">
        <v>3468</v>
      </c>
      <c r="D7" s="825"/>
      <c r="E7" s="825"/>
      <c r="F7" s="825"/>
      <c r="G7" s="825"/>
    </row>
    <row r="8" spans="1:16" s="24" customFormat="1" ht="44.1" customHeight="1">
      <c r="B8" s="718" t="s">
        <v>1</v>
      </c>
      <c r="C8" s="825" t="s">
        <v>3468</v>
      </c>
      <c r="D8" s="825"/>
      <c r="E8" s="825"/>
      <c r="F8" s="825"/>
      <c r="G8" s="825"/>
    </row>
    <row r="9" spans="1:16" s="155" customFormat="1" ht="104.1" customHeight="1">
      <c r="A9" s="163"/>
      <c r="B9" s="718" t="s">
        <v>1019</v>
      </c>
      <c r="C9" s="822" t="s">
        <v>3468</v>
      </c>
      <c r="D9" s="823"/>
      <c r="E9" s="823"/>
      <c r="F9" s="823"/>
      <c r="G9" s="824"/>
    </row>
    <row r="10" spans="1:16" s="155" customFormat="1" ht="104.1" customHeight="1">
      <c r="A10" s="163"/>
      <c r="B10" s="718" t="s">
        <v>1021</v>
      </c>
      <c r="C10" s="822" t="s">
        <v>3468</v>
      </c>
      <c r="D10" s="823"/>
      <c r="E10" s="823"/>
      <c r="F10" s="823"/>
      <c r="G10" s="824"/>
    </row>
    <row r="11" spans="1:16" s="226" customFormat="1" ht="33" customHeight="1">
      <c r="B11" s="714" t="s">
        <v>1386</v>
      </c>
      <c r="C11" s="716">
        <v>0</v>
      </c>
      <c r="D11" s="719"/>
      <c r="E11" s="719"/>
      <c r="F11" s="720"/>
      <c r="G11" s="719"/>
    </row>
    <row r="12" spans="1:16" s="226" customFormat="1" ht="33" customHeight="1">
      <c r="B12" s="715" t="s">
        <v>1387</v>
      </c>
      <c r="C12" s="716">
        <v>0</v>
      </c>
      <c r="D12" s="719"/>
      <c r="E12" s="719"/>
      <c r="F12" s="720"/>
      <c r="G12" s="719"/>
    </row>
    <row r="13" spans="1:16" ht="21.95" customHeight="1"/>
    <row r="14" spans="1:16" ht="21.95" customHeight="1"/>
    <row r="15" spans="1:16" ht="21.95" customHeight="1"/>
    <row r="16" spans="1:16" ht="21.95" customHeight="1"/>
    <row r="17" ht="21.95" customHeight="1"/>
    <row r="18" ht="21.95" customHeight="1"/>
    <row r="19" ht="21.95" customHeight="1"/>
    <row r="20" ht="21.95" customHeight="1"/>
    <row r="21" ht="21.95" customHeight="1"/>
  </sheetData>
  <sheetProtection algorithmName="SHA-512" hashValue="0FyP8VstcegRBTWDl5DC3sSQFh8muqqNtGYVsWx5BjP9yEPn3R8RdcMHa7KtfXpocXG2g9gdoAnlWBqkr7i3jw==" saltValue="EC+haZh5ciQd8VInAQcU9w==" spinCount="100000" sheet="1"/>
  <mergeCells count="6">
    <mergeCell ref="B2:G4"/>
    <mergeCell ref="C6:G6"/>
    <mergeCell ref="C9:G9"/>
    <mergeCell ref="C10:G10"/>
    <mergeCell ref="C7:G7"/>
    <mergeCell ref="C8:G8"/>
  </mergeCells>
  <hyperlinks>
    <hyperlink ref="A5" location="Índice!A1" display="INICIO"/>
  </hyperlinks>
  <pageMargins left="0.7" right="0.7" top="0.75" bottom="0.75" header="0.51180555555555551" footer="0.51180555555555551"/>
  <pageSetup paperSize="9" firstPageNumber="0" orientation="portrait" horizontalDpi="300" verticalDpi="300" r:id="rId1"/>
  <headerFooter alignWithMargins="0"/>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4">
    <tabColor theme="0" tint="-0.14999847407452621"/>
  </sheetPr>
  <dimension ref="A1:P22"/>
  <sheetViews>
    <sheetView showGridLines="0" zoomScaleNormal="100" workbookViewId="0">
      <selection activeCell="B17" sqref="B17"/>
    </sheetView>
  </sheetViews>
  <sheetFormatPr baseColWidth="10" defaultColWidth="14.1640625" defaultRowHeight="12.75"/>
  <cols>
    <col min="1" max="1" width="13.33203125" style="52" customWidth="1"/>
    <col min="2" max="2" width="85.83203125" style="52" customWidth="1"/>
    <col min="3" max="15" width="22.83203125" style="52" customWidth="1"/>
    <col min="16" max="16384" width="14.1640625" style="52"/>
  </cols>
  <sheetData>
    <row r="1" spans="1:16" s="16" customFormat="1" ht="21.95" customHeight="1">
      <c r="A1" s="406"/>
    </row>
    <row r="2" spans="1:16" s="16" customFormat="1" ht="21.95" customHeight="1">
      <c r="A2" s="162"/>
      <c r="B2" s="756" t="s">
        <v>3508</v>
      </c>
      <c r="C2" s="756"/>
      <c r="D2" s="756"/>
      <c r="E2" s="756"/>
      <c r="F2" s="756"/>
      <c r="G2" s="756"/>
      <c r="H2" s="54"/>
      <c r="I2" s="54"/>
      <c r="J2" s="54"/>
      <c r="K2" s="54"/>
      <c r="L2" s="54"/>
      <c r="M2" s="54"/>
      <c r="N2" s="54"/>
      <c r="O2" s="54"/>
      <c r="P2" s="54"/>
    </row>
    <row r="3" spans="1:16" s="16" customFormat="1" ht="21.95" customHeight="1">
      <c r="A3" s="162"/>
      <c r="B3" s="756"/>
      <c r="C3" s="756"/>
      <c r="D3" s="756"/>
      <c r="E3" s="756"/>
      <c r="F3" s="756"/>
      <c r="G3" s="756"/>
      <c r="H3" s="54"/>
      <c r="I3" s="54"/>
      <c r="J3" s="54"/>
      <c r="K3" s="54"/>
      <c r="L3" s="54"/>
      <c r="M3" s="54"/>
      <c r="N3" s="54"/>
      <c r="O3" s="54"/>
      <c r="P3" s="54"/>
    </row>
    <row r="4" spans="1:16" s="16" customFormat="1" ht="21.95" customHeight="1">
      <c r="A4" s="162"/>
      <c r="B4" s="756"/>
      <c r="C4" s="756"/>
      <c r="D4" s="756"/>
      <c r="E4" s="756"/>
      <c r="F4" s="756"/>
      <c r="G4" s="756"/>
      <c r="H4" s="54"/>
      <c r="I4" s="54"/>
      <c r="J4" s="54"/>
      <c r="K4" s="54"/>
      <c r="L4" s="54"/>
      <c r="M4" s="54"/>
      <c r="N4" s="54"/>
      <c r="O4" s="54"/>
      <c r="P4" s="54"/>
    </row>
    <row r="5" spans="1:16" s="16" customFormat="1" ht="21.95" customHeight="1">
      <c r="A5" s="406" t="s">
        <v>87</v>
      </c>
    </row>
    <row r="6" spans="1:16" s="155" customFormat="1" ht="104.1" customHeight="1">
      <c r="A6" s="163"/>
      <c r="B6" s="383" t="s">
        <v>686</v>
      </c>
      <c r="C6" s="767" t="s">
        <v>3468</v>
      </c>
      <c r="D6" s="768"/>
      <c r="E6" s="768"/>
      <c r="F6" s="768"/>
      <c r="G6" s="769"/>
    </row>
    <row r="7" spans="1:16" s="226" customFormat="1" ht="33" customHeight="1">
      <c r="B7" s="826" t="s">
        <v>1022</v>
      </c>
      <c r="C7" s="827"/>
      <c r="F7" s="230"/>
    </row>
    <row r="8" spans="1:16" s="226" customFormat="1" ht="33" customHeight="1">
      <c r="B8" s="276" t="s">
        <v>67</v>
      </c>
      <c r="C8" s="244">
        <v>0</v>
      </c>
      <c r="F8" s="230"/>
    </row>
    <row r="9" spans="1:16" s="226" customFormat="1" ht="33" customHeight="1">
      <c r="B9" s="276" t="s">
        <v>1000</v>
      </c>
      <c r="C9" s="244">
        <v>0</v>
      </c>
      <c r="F9" s="230"/>
    </row>
    <row r="10" spans="1:16" s="226" customFormat="1" ht="33" customHeight="1">
      <c r="B10" s="276" t="s">
        <v>1001</v>
      </c>
      <c r="C10" s="244">
        <v>0</v>
      </c>
      <c r="F10" s="230"/>
    </row>
    <row r="11" spans="1:16" s="226" customFormat="1" ht="33" customHeight="1">
      <c r="B11" s="278" t="s">
        <v>1002</v>
      </c>
      <c r="C11" s="237">
        <f>C8-C9-C10</f>
        <v>0</v>
      </c>
      <c r="F11" s="230"/>
    </row>
    <row r="12" spans="1:16" s="155" customFormat="1" ht="57" customHeight="1">
      <c r="A12" s="163"/>
      <c r="B12" s="274" t="s">
        <v>1003</v>
      </c>
      <c r="C12" s="767" t="s">
        <v>3468</v>
      </c>
      <c r="D12" s="768"/>
      <c r="E12" s="768"/>
      <c r="F12" s="768"/>
      <c r="G12" s="769"/>
    </row>
    <row r="13" spans="1:16" s="155" customFormat="1" ht="57" customHeight="1">
      <c r="A13" s="163"/>
      <c r="B13" s="274" t="s">
        <v>1004</v>
      </c>
      <c r="C13" s="767" t="s">
        <v>3468</v>
      </c>
      <c r="D13" s="768"/>
      <c r="E13" s="768"/>
      <c r="F13" s="768"/>
      <c r="G13" s="769"/>
    </row>
    <row r="14" spans="1:16" s="155" customFormat="1" ht="57" customHeight="1">
      <c r="A14" s="163"/>
      <c r="B14" s="274" t="s">
        <v>1005</v>
      </c>
      <c r="C14" s="767" t="s">
        <v>3468</v>
      </c>
      <c r="D14" s="768"/>
      <c r="E14" s="768"/>
      <c r="F14" s="768"/>
      <c r="G14" s="769"/>
    </row>
    <row r="15" spans="1:16" s="155" customFormat="1" ht="57" customHeight="1">
      <c r="A15" s="163"/>
      <c r="B15" s="274" t="s">
        <v>1006</v>
      </c>
      <c r="C15" s="767" t="s">
        <v>3468</v>
      </c>
      <c r="D15" s="768"/>
      <c r="E15" s="768"/>
      <c r="F15" s="768"/>
      <c r="G15" s="769"/>
    </row>
    <row r="16" spans="1:16" s="226" customFormat="1" ht="33" customHeight="1">
      <c r="B16" s="276" t="s">
        <v>1007</v>
      </c>
      <c r="C16" s="244">
        <v>0</v>
      </c>
      <c r="F16" s="230"/>
    </row>
    <row r="17" spans="1:7" s="155" customFormat="1" ht="83.25" customHeight="1">
      <c r="A17" s="163"/>
      <c r="B17" s="274" t="s">
        <v>1008</v>
      </c>
      <c r="C17" s="767" t="s">
        <v>3468</v>
      </c>
      <c r="D17" s="768"/>
      <c r="E17" s="768"/>
      <c r="F17" s="768"/>
      <c r="G17" s="769"/>
    </row>
    <row r="18" spans="1:7" s="226" customFormat="1" ht="33" customHeight="1">
      <c r="B18" s="826" t="s">
        <v>1009</v>
      </c>
      <c r="C18" s="827"/>
      <c r="F18" s="230"/>
    </row>
    <row r="19" spans="1:7" s="226" customFormat="1" ht="33" customHeight="1">
      <c r="B19" s="276" t="s">
        <v>1010</v>
      </c>
      <c r="C19" s="244">
        <v>0</v>
      </c>
      <c r="F19" s="230"/>
    </row>
    <row r="20" spans="1:7" s="226" customFormat="1" ht="33" customHeight="1">
      <c r="B20" s="276" t="s">
        <v>1011</v>
      </c>
      <c r="C20" s="244">
        <v>0</v>
      </c>
      <c r="F20" s="230"/>
    </row>
    <row r="21" spans="1:7" s="226" customFormat="1" ht="33" customHeight="1">
      <c r="B21" s="276" t="s">
        <v>1012</v>
      </c>
      <c r="C21" s="244">
        <v>0</v>
      </c>
      <c r="F21" s="230"/>
    </row>
    <row r="22" spans="1:7" s="226" customFormat="1" ht="33" customHeight="1">
      <c r="B22" s="288" t="s">
        <v>1013</v>
      </c>
      <c r="C22" s="248">
        <f>SUM(C19:C21)</f>
        <v>0</v>
      </c>
      <c r="F22" s="230"/>
    </row>
  </sheetData>
  <sheetProtection algorithmName="SHA-512" hashValue="qaqYpv7ykNbUdkdWMzC2mUEya0le3d/nL+EU/dAbf2ci/VWzKiFAGQcJel5kik8JSXcJYwc7SbEMlaiDLbHMJw==" saltValue="FesOXdL0+x/wEgvIViAVZA==" spinCount="100000" sheet="1" objects="1" scenarios="1"/>
  <mergeCells count="9">
    <mergeCell ref="B2:G4"/>
    <mergeCell ref="C6:G6"/>
    <mergeCell ref="B7:C7"/>
    <mergeCell ref="B18:C18"/>
    <mergeCell ref="C17:G17"/>
    <mergeCell ref="C12:G12"/>
    <mergeCell ref="C13:G13"/>
    <mergeCell ref="C14:G14"/>
    <mergeCell ref="C15:G15"/>
  </mergeCells>
  <hyperlinks>
    <hyperlink ref="A5" location="Índice!A1" display="INICIO"/>
  </hyperlinks>
  <pageMargins left="0.7" right="0.7" top="0.75" bottom="0.75" header="0.51180555555555551" footer="0.51180555555555551"/>
  <pageSetup paperSize="9" firstPageNumber="0" orientation="portrait" horizontalDpi="300" verticalDpi="300" r:id="rId1"/>
  <headerFooter alignWithMargins="0"/>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6">
    <tabColor theme="0" tint="-0.14999847407452621"/>
  </sheetPr>
  <dimension ref="A1:P29"/>
  <sheetViews>
    <sheetView showGridLines="0" zoomScaleNormal="100" workbookViewId="0">
      <selection activeCell="B5" sqref="B5"/>
    </sheetView>
  </sheetViews>
  <sheetFormatPr baseColWidth="10" defaultColWidth="13.6640625" defaultRowHeight="12.75"/>
  <cols>
    <col min="1" max="1" width="13.33203125" style="52" customWidth="1"/>
    <col min="2" max="2" width="85.83203125" style="181" customWidth="1"/>
    <col min="3" max="10" width="22.83203125" style="181" customWidth="1"/>
    <col min="11" max="16" width="22.83203125" style="52" customWidth="1"/>
    <col min="17" max="16384" width="13.6640625" style="52"/>
  </cols>
  <sheetData>
    <row r="1" spans="1:16" s="16" customFormat="1" ht="21.95" customHeight="1">
      <c r="A1" s="406"/>
    </row>
    <row r="2" spans="1:16" s="16" customFormat="1" ht="21.95" customHeight="1">
      <c r="A2" s="162"/>
      <c r="B2" s="756" t="s">
        <v>3509</v>
      </c>
      <c r="C2" s="756"/>
      <c r="D2" s="756"/>
      <c r="E2" s="756"/>
      <c r="F2" s="756"/>
      <c r="G2" s="756"/>
      <c r="H2" s="54"/>
      <c r="I2" s="54"/>
      <c r="J2" s="54"/>
      <c r="K2" s="54"/>
      <c r="L2" s="54"/>
      <c r="M2" s="54"/>
      <c r="N2" s="54"/>
      <c r="O2" s="54"/>
      <c r="P2" s="54"/>
    </row>
    <row r="3" spans="1:16" s="16" customFormat="1" ht="21.95" customHeight="1">
      <c r="A3" s="162"/>
      <c r="B3" s="756"/>
      <c r="C3" s="756"/>
      <c r="D3" s="756"/>
      <c r="E3" s="756"/>
      <c r="F3" s="756"/>
      <c r="G3" s="756"/>
      <c r="H3" s="54"/>
      <c r="I3" s="54"/>
      <c r="J3" s="54"/>
      <c r="K3" s="54"/>
      <c r="L3" s="54"/>
      <c r="M3" s="54"/>
      <c r="N3" s="54"/>
      <c r="O3" s="54"/>
      <c r="P3" s="54"/>
    </row>
    <row r="4" spans="1:16" s="16" customFormat="1" ht="21.95" customHeight="1">
      <c r="A4" s="162"/>
      <c r="B4" s="756"/>
      <c r="C4" s="756"/>
      <c r="D4" s="756"/>
      <c r="E4" s="756"/>
      <c r="F4" s="756"/>
      <c r="G4" s="756"/>
      <c r="H4" s="54"/>
      <c r="I4" s="54"/>
      <c r="J4" s="54"/>
      <c r="K4" s="54"/>
      <c r="L4" s="54"/>
      <c r="M4" s="54"/>
      <c r="N4" s="54"/>
      <c r="O4" s="54"/>
      <c r="P4" s="54"/>
    </row>
    <row r="5" spans="1:16" s="16" customFormat="1" ht="21.95" customHeight="1">
      <c r="A5" s="406" t="s">
        <v>87</v>
      </c>
    </row>
    <row r="6" spans="1:16" s="155" customFormat="1" ht="104.1" customHeight="1">
      <c r="A6" s="163"/>
      <c r="B6" s="383" t="s">
        <v>1023</v>
      </c>
      <c r="C6" s="767" t="s">
        <v>3468</v>
      </c>
      <c r="D6" s="768"/>
      <c r="E6" s="768"/>
      <c r="F6" s="768"/>
      <c r="G6" s="769"/>
    </row>
    <row r="7" spans="1:16" s="181" customFormat="1" ht="21.95" customHeight="1">
      <c r="A7" s="52"/>
      <c r="B7" s="286"/>
      <c r="C7" s="286"/>
      <c r="K7" s="52"/>
      <c r="L7" s="52"/>
      <c r="M7" s="52"/>
      <c r="N7" s="52"/>
      <c r="O7" s="52"/>
      <c r="P7" s="52"/>
    </row>
    <row r="8" spans="1:16" s="155" customFormat="1" ht="104.1" customHeight="1">
      <c r="A8" s="163"/>
      <c r="B8" s="384" t="s">
        <v>1024</v>
      </c>
      <c r="C8" s="767" t="s">
        <v>3468</v>
      </c>
      <c r="D8" s="768"/>
      <c r="E8" s="768"/>
      <c r="F8" s="768"/>
      <c r="G8" s="769"/>
    </row>
    <row r="9" spans="1:16" s="181" customFormat="1" ht="21.95" customHeight="1">
      <c r="A9" s="52"/>
      <c r="B9" s="289"/>
      <c r="C9" s="814" t="s">
        <v>1025</v>
      </c>
      <c r="I9" s="52"/>
      <c r="J9" s="52"/>
      <c r="K9" s="52"/>
      <c r="L9" s="52"/>
      <c r="M9" s="52"/>
      <c r="N9" s="52"/>
    </row>
    <row r="10" spans="1:16" s="181" customFormat="1" ht="44.1" customHeight="1">
      <c r="A10" s="52"/>
      <c r="B10" s="290"/>
      <c r="C10" s="762"/>
      <c r="I10" s="52"/>
      <c r="J10" s="52"/>
      <c r="K10" s="52"/>
      <c r="L10" s="52"/>
      <c r="M10" s="52"/>
      <c r="N10" s="52"/>
    </row>
    <row r="11" spans="1:16" s="287" customFormat="1" ht="33" customHeight="1">
      <c r="B11" s="285" t="s">
        <v>1015</v>
      </c>
      <c r="C11" s="49">
        <v>0</v>
      </c>
    </row>
    <row r="12" spans="1:16" s="287" customFormat="1" ht="33" customHeight="1">
      <c r="B12" s="176" t="s">
        <v>1026</v>
      </c>
      <c r="C12" s="49">
        <v>0</v>
      </c>
    </row>
    <row r="13" spans="1:16" s="287" customFormat="1" ht="33" customHeight="1">
      <c r="B13" s="176" t="s">
        <v>1027</v>
      </c>
      <c r="C13" s="49">
        <v>0</v>
      </c>
    </row>
    <row r="14" spans="1:16" s="287" customFormat="1" ht="33" customHeight="1">
      <c r="B14" s="277" t="s">
        <v>1016</v>
      </c>
      <c r="C14" s="49">
        <v>0</v>
      </c>
    </row>
    <row r="15" spans="1:16" s="287" customFormat="1" ht="87.95" customHeight="1">
      <c r="B15" s="176" t="s">
        <v>1017</v>
      </c>
      <c r="C15" s="187" t="s">
        <v>3468</v>
      </c>
    </row>
    <row r="16" spans="1:16" s="287" customFormat="1" ht="33" customHeight="1">
      <c r="B16" s="370" t="s">
        <v>1028</v>
      </c>
      <c r="C16" s="271"/>
    </row>
    <row r="17" spans="1:7" s="287" customFormat="1" ht="33" customHeight="1">
      <c r="B17" s="176" t="s">
        <v>1029</v>
      </c>
      <c r="C17" s="49">
        <v>0</v>
      </c>
    </row>
    <row r="18" spans="1:7" s="287" customFormat="1" ht="33" customHeight="1">
      <c r="B18" s="291" t="s">
        <v>1030</v>
      </c>
      <c r="C18" s="49">
        <v>0</v>
      </c>
    </row>
    <row r="19" spans="1:7" s="287" customFormat="1" ht="33" customHeight="1">
      <c r="B19" s="277" t="s">
        <v>1031</v>
      </c>
      <c r="C19" s="81">
        <f>+C17+C18</f>
        <v>0</v>
      </c>
    </row>
    <row r="20" spans="1:7" s="287" customFormat="1" ht="87.95" customHeight="1">
      <c r="B20" s="176" t="s">
        <v>1032</v>
      </c>
      <c r="C20" s="187" t="s">
        <v>3468</v>
      </c>
    </row>
    <row r="21" spans="1:7" s="287" customFormat="1" ht="33" customHeight="1">
      <c r="B21" s="176" t="s">
        <v>1033</v>
      </c>
      <c r="C21" s="49">
        <v>0</v>
      </c>
    </row>
    <row r="22" spans="1:7" s="287" customFormat="1" ht="33" customHeight="1">
      <c r="B22" s="267" t="s">
        <v>1034</v>
      </c>
      <c r="C22" s="49">
        <v>0</v>
      </c>
    </row>
    <row r="23" spans="1:7" s="454" customFormat="1" ht="33" customHeight="1">
      <c r="B23" s="267" t="s">
        <v>1787</v>
      </c>
      <c r="C23" s="187" t="s">
        <v>3468</v>
      </c>
    </row>
    <row r="24" spans="1:7" s="181" customFormat="1" ht="21.95" customHeight="1"/>
    <row r="25" spans="1:7" s="155" customFormat="1" ht="104.1" customHeight="1">
      <c r="A25" s="163"/>
      <c r="B25" s="383" t="s">
        <v>694</v>
      </c>
      <c r="C25" s="767" t="s">
        <v>3468</v>
      </c>
      <c r="D25" s="768"/>
      <c r="E25" s="768"/>
      <c r="F25" s="768"/>
      <c r="G25" s="769"/>
    </row>
    <row r="26" spans="1:7" s="181" customFormat="1" ht="21.95" customHeight="1">
      <c r="B26" s="814" t="s">
        <v>1788</v>
      </c>
      <c r="C26" s="771" t="s">
        <v>1789</v>
      </c>
      <c r="D26" s="772"/>
      <c r="E26" s="791"/>
      <c r="F26" s="774" t="s">
        <v>518</v>
      </c>
    </row>
    <row r="27" spans="1:7" s="181" customFormat="1" ht="65.25" customHeight="1">
      <c r="B27" s="762"/>
      <c r="C27" s="383" t="s">
        <v>620</v>
      </c>
      <c r="D27" s="383" t="s">
        <v>621</v>
      </c>
      <c r="E27" s="451" t="s">
        <v>1790</v>
      </c>
      <c r="F27" s="774" t="s">
        <v>1014</v>
      </c>
    </row>
    <row r="28" spans="1:7" s="24" customFormat="1" ht="87.95" customHeight="1">
      <c r="B28" s="250" t="s">
        <v>1018</v>
      </c>
      <c r="C28" s="187" t="s">
        <v>3468</v>
      </c>
      <c r="D28" s="187" t="s">
        <v>3468</v>
      </c>
      <c r="E28" s="187" t="s">
        <v>3468</v>
      </c>
      <c r="F28" s="187" t="s">
        <v>3468</v>
      </c>
    </row>
    <row r="29" spans="1:7" s="155" customFormat="1" ht="104.1" customHeight="1">
      <c r="A29" s="163"/>
      <c r="B29" s="250" t="s">
        <v>1791</v>
      </c>
      <c r="C29" s="767" t="s">
        <v>3468</v>
      </c>
      <c r="D29" s="768"/>
      <c r="E29" s="768"/>
      <c r="F29" s="768"/>
      <c r="G29" s="769"/>
    </row>
  </sheetData>
  <sheetProtection algorithmName="SHA-512" hashValue="KXxa4cbM5F8fGEbIih4YxXKht2FOtID8GJNrfu6xUZN3aCELySCY05DVWwzK/gZ1CR5eYuyTGkWlmkqI35w2iw==" saltValue="pJwRVIngwC7m5Kx9ynNd4A==" spinCount="100000" sheet="1"/>
  <mergeCells count="9">
    <mergeCell ref="C29:G29"/>
    <mergeCell ref="F26:F27"/>
    <mergeCell ref="B2:G4"/>
    <mergeCell ref="C6:G6"/>
    <mergeCell ref="C8:G8"/>
    <mergeCell ref="C25:G25"/>
    <mergeCell ref="C9:C10"/>
    <mergeCell ref="B26:B27"/>
    <mergeCell ref="C26:E26"/>
  </mergeCells>
  <hyperlinks>
    <hyperlink ref="A5" location="Índice!A1" display="INICIO"/>
  </hyperlinks>
  <pageMargins left="0.7" right="0.7" top="0.75" bottom="0.75" header="0.51180555555555551" footer="0.51180555555555551"/>
  <pageSetup paperSize="9" firstPageNumber="0" orientation="portrait" horizontalDpi="300" verticalDpi="300" r:id="rId1"/>
  <headerFooter alignWithMargins="0"/>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6">
    <tabColor rgb="FFFF9929"/>
  </sheetPr>
  <dimension ref="A1:W8"/>
  <sheetViews>
    <sheetView showGridLines="0" showRowColHeaders="0" zoomScaleNormal="100" workbookViewId="0">
      <selection activeCell="C7" sqref="C7"/>
    </sheetView>
  </sheetViews>
  <sheetFormatPr baseColWidth="10" defaultColWidth="14.6640625" defaultRowHeight="15"/>
  <cols>
    <col min="1" max="1" width="13.33203125" style="116" customWidth="1"/>
    <col min="2" max="2" width="59.83203125" style="116" customWidth="1"/>
    <col min="3" max="12" width="22.83203125" style="116" customWidth="1"/>
    <col min="13" max="16384" width="14.6640625" style="116"/>
  </cols>
  <sheetData>
    <row r="1" spans="1:23" s="16" customFormat="1" ht="21.95" customHeight="1">
      <c r="A1" s="406"/>
    </row>
    <row r="2" spans="1:23" s="16" customFormat="1" ht="21.95" customHeight="1">
      <c r="B2" s="756" t="s">
        <v>570</v>
      </c>
      <c r="C2" s="756"/>
      <c r="D2" s="756"/>
      <c r="E2" s="756"/>
      <c r="F2" s="756"/>
      <c r="G2" s="756"/>
      <c r="H2" s="756"/>
      <c r="I2" s="756"/>
      <c r="J2" s="756"/>
      <c r="K2" s="756"/>
      <c r="L2" s="756"/>
      <c r="M2" s="54"/>
      <c r="N2" s="54"/>
      <c r="O2" s="54"/>
      <c r="P2" s="54"/>
      <c r="Q2" s="54"/>
      <c r="R2" s="54"/>
      <c r="S2" s="54"/>
      <c r="T2" s="54"/>
      <c r="U2" s="54"/>
      <c r="V2" s="54"/>
      <c r="W2" s="54"/>
    </row>
    <row r="3" spans="1:23" s="16" customFormat="1" ht="21.95" customHeight="1">
      <c r="B3" s="756"/>
      <c r="C3" s="756"/>
      <c r="D3" s="756"/>
      <c r="E3" s="756"/>
      <c r="F3" s="756"/>
      <c r="G3" s="756"/>
      <c r="H3" s="756"/>
      <c r="I3" s="756"/>
      <c r="J3" s="756"/>
      <c r="K3" s="756"/>
      <c r="L3" s="756"/>
      <c r="M3" s="54"/>
      <c r="N3" s="54"/>
      <c r="O3" s="54"/>
      <c r="P3" s="54"/>
      <c r="Q3" s="54"/>
      <c r="R3" s="54"/>
      <c r="S3" s="54"/>
      <c r="T3" s="54"/>
      <c r="U3" s="54"/>
      <c r="V3" s="54"/>
      <c r="W3" s="54"/>
    </row>
    <row r="4" spans="1:23" s="16" customFormat="1" ht="21.95" customHeight="1">
      <c r="B4" s="756"/>
      <c r="C4" s="756"/>
      <c r="D4" s="756"/>
      <c r="E4" s="756"/>
      <c r="F4" s="756"/>
      <c r="G4" s="756"/>
      <c r="H4" s="756"/>
      <c r="I4" s="756"/>
      <c r="J4" s="756"/>
      <c r="K4" s="756"/>
      <c r="L4" s="756"/>
      <c r="M4" s="54"/>
      <c r="N4" s="54"/>
      <c r="O4" s="54"/>
      <c r="P4" s="54"/>
      <c r="Q4" s="54"/>
      <c r="R4" s="54"/>
      <c r="S4" s="54"/>
      <c r="T4" s="54"/>
      <c r="U4" s="54"/>
      <c r="V4" s="54"/>
      <c r="W4" s="54"/>
    </row>
    <row r="5" spans="1:23" s="16" customFormat="1" ht="21.95" customHeight="1">
      <c r="A5" s="406" t="s">
        <v>87</v>
      </c>
    </row>
    <row r="6" spans="1:23" s="114" customFormat="1" ht="66" customHeight="1">
      <c r="A6" s="113"/>
      <c r="B6" s="382" t="s">
        <v>155</v>
      </c>
      <c r="C6" s="381" t="s">
        <v>104</v>
      </c>
      <c r="D6" s="381" t="s">
        <v>103</v>
      </c>
      <c r="E6" s="381" t="s">
        <v>102</v>
      </c>
      <c r="F6" s="381" t="s">
        <v>571</v>
      </c>
      <c r="G6" s="381" t="s">
        <v>572</v>
      </c>
      <c r="H6" s="381" t="s">
        <v>100</v>
      </c>
      <c r="I6" s="381" t="s">
        <v>148</v>
      </c>
      <c r="J6" s="381" t="s">
        <v>144</v>
      </c>
      <c r="K6" s="381" t="s">
        <v>145</v>
      </c>
      <c r="L6" s="381" t="s">
        <v>146</v>
      </c>
    </row>
    <row r="7" spans="1:23" ht="21.95" customHeight="1">
      <c r="A7" s="115"/>
      <c r="B7" s="57" t="s">
        <v>573</v>
      </c>
      <c r="C7" s="58">
        <v>0</v>
      </c>
      <c r="D7" s="58">
        <v>0</v>
      </c>
      <c r="E7" s="58">
        <v>0</v>
      </c>
      <c r="F7" s="58">
        <v>0</v>
      </c>
      <c r="G7" s="58">
        <v>0</v>
      </c>
      <c r="H7" s="58">
        <v>0</v>
      </c>
      <c r="I7" s="33">
        <f>SUM(C7:H7)</f>
        <v>0</v>
      </c>
      <c r="J7" s="58">
        <v>0</v>
      </c>
      <c r="K7" s="58">
        <v>0</v>
      </c>
      <c r="L7" s="29">
        <f>SUM(I7:K7)</f>
        <v>0</v>
      </c>
    </row>
    <row r="8" spans="1:23" ht="21.95" customHeight="1">
      <c r="A8" s="115"/>
      <c r="B8" s="117" t="s">
        <v>574</v>
      </c>
      <c r="C8" s="58">
        <v>0</v>
      </c>
      <c r="D8" s="58">
        <v>0</v>
      </c>
      <c r="E8" s="58">
        <v>0</v>
      </c>
      <c r="F8" s="58">
        <v>0</v>
      </c>
      <c r="G8" s="58">
        <v>0</v>
      </c>
      <c r="H8" s="58">
        <v>0</v>
      </c>
      <c r="I8" s="118">
        <f>SUM(C8:H8)</f>
        <v>0</v>
      </c>
      <c r="J8" s="58">
        <v>0</v>
      </c>
      <c r="K8" s="58">
        <v>0</v>
      </c>
      <c r="L8" s="31">
        <f>SUM(I8:K8)</f>
        <v>0</v>
      </c>
    </row>
  </sheetData>
  <sheetProtection sheet="1" objects="1" scenarios="1" selectLockedCells="1"/>
  <mergeCells count="1">
    <mergeCell ref="B2:L4"/>
  </mergeCells>
  <hyperlinks>
    <hyperlink ref="A5" location="Índice!A1" display="INICIO"/>
  </hyperlinks>
  <pageMargins left="0.78749999999999998" right="0.78749999999999998" top="1.1812499999999999" bottom="1.1812499999999999" header="0.78749999999999998" footer="0.78749999999999998"/>
  <pageSetup paperSize="9" firstPageNumber="0" pageOrder="overThenDown" orientation="portrait" horizontalDpi="300" verticalDpi="300" r:id="rId1"/>
  <headerFooter alignWithMargins="0">
    <oddHeader>&amp;C&amp;"Times New Roman,Normal"&amp;12&amp;A</oddHeader>
    <oddFooter>&amp;C&amp;"Times New Roman,Normal"&amp;12Página &amp;P</oddFooter>
  </headerFooter>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2">
    <tabColor theme="0" tint="-0.14999847407452621"/>
  </sheetPr>
  <dimension ref="A1:AC126"/>
  <sheetViews>
    <sheetView showGridLines="0" zoomScale="84" zoomScaleNormal="84" workbookViewId="0"/>
  </sheetViews>
  <sheetFormatPr baseColWidth="10" defaultColWidth="14.5" defaultRowHeight="15"/>
  <cols>
    <col min="1" max="1" width="13.33203125" style="56" customWidth="1"/>
    <col min="2" max="2" width="65.83203125" style="56" customWidth="1"/>
    <col min="3" max="18" width="23.6640625" style="56" customWidth="1"/>
    <col min="19" max="19" width="26.6640625" style="56" customWidth="1"/>
    <col min="20" max="20" width="28.83203125" style="56" customWidth="1"/>
    <col min="21" max="21" width="26.33203125" style="56" customWidth="1"/>
    <col min="22" max="22" width="23.6640625" style="56" customWidth="1"/>
    <col min="23" max="23" width="25.83203125" style="56" customWidth="1"/>
    <col min="24" max="24" width="25.83203125" style="542" customWidth="1"/>
    <col min="25" max="26" width="23.6640625" style="56" customWidth="1"/>
    <col min="27" max="27" width="23.6640625" style="56" hidden="1" customWidth="1"/>
    <col min="28" max="28" width="23.6640625" style="543" customWidth="1"/>
    <col min="29" max="29" width="23.6640625" style="56" customWidth="1"/>
    <col min="30" max="253" width="14.5" style="56"/>
    <col min="254" max="254" width="14.5" style="56" customWidth="1"/>
    <col min="255" max="255" width="68" style="56" customWidth="1"/>
    <col min="256" max="16384" width="14.5" style="56"/>
  </cols>
  <sheetData>
    <row r="1" spans="1:29" s="16" customFormat="1">
      <c r="A1" s="406"/>
      <c r="AB1" s="15"/>
    </row>
    <row r="2" spans="1:29" s="16" customFormat="1" ht="23.25" customHeight="1">
      <c r="B2" s="756" t="s">
        <v>3312</v>
      </c>
      <c r="C2" s="756"/>
      <c r="D2" s="756"/>
      <c r="E2" s="756"/>
      <c r="F2" s="54"/>
      <c r="G2" s="54"/>
      <c r="H2" s="54"/>
      <c r="I2" s="54"/>
      <c r="J2" s="54"/>
      <c r="K2" s="54"/>
      <c r="L2" s="54"/>
      <c r="M2" s="54"/>
      <c r="N2" s="54"/>
      <c r="O2" s="54"/>
      <c r="P2" s="54"/>
      <c r="Q2" s="54"/>
      <c r="R2" s="54"/>
      <c r="S2" s="54"/>
      <c r="T2" s="54"/>
      <c r="U2" s="54"/>
      <c r="V2" s="54"/>
      <c r="W2" s="54"/>
      <c r="X2" s="54"/>
      <c r="Y2" s="54"/>
      <c r="Z2" s="54"/>
      <c r="AA2" s="54"/>
      <c r="AB2" s="54"/>
      <c r="AC2" s="54"/>
    </row>
    <row r="3" spans="1:29" s="16" customFormat="1" ht="23.25">
      <c r="B3" s="756"/>
      <c r="C3" s="756"/>
      <c r="D3" s="756"/>
      <c r="E3" s="756"/>
      <c r="F3" s="54"/>
      <c r="G3" s="54"/>
      <c r="H3" s="54"/>
      <c r="I3" s="54"/>
      <c r="J3" s="54"/>
      <c r="K3" s="54"/>
      <c r="L3" s="54"/>
      <c r="M3" s="54"/>
      <c r="N3" s="54"/>
      <c r="O3" s="54"/>
      <c r="P3" s="54"/>
      <c r="Q3" s="54"/>
      <c r="R3" s="54"/>
      <c r="S3" s="54"/>
      <c r="T3" s="54"/>
      <c r="U3" s="54"/>
      <c r="V3" s="54"/>
      <c r="W3" s="54"/>
      <c r="X3" s="54"/>
      <c r="Y3" s="54"/>
      <c r="Z3" s="54"/>
      <c r="AA3" s="54"/>
      <c r="AB3" s="54"/>
      <c r="AC3" s="54"/>
    </row>
    <row r="4" spans="1:29" s="16" customFormat="1" ht="23.25">
      <c r="B4" s="756"/>
      <c r="C4" s="756"/>
      <c r="D4" s="756"/>
      <c r="E4" s="756"/>
      <c r="F4" s="54"/>
      <c r="G4" s="54"/>
      <c r="H4" s="54"/>
      <c r="I4" s="54"/>
      <c r="J4" s="54"/>
      <c r="K4" s="54"/>
      <c r="L4" s="54"/>
      <c r="M4" s="54"/>
      <c r="N4" s="54"/>
      <c r="O4" s="54"/>
      <c r="P4" s="54"/>
      <c r="Q4" s="54"/>
      <c r="R4" s="54"/>
      <c r="S4" s="54"/>
      <c r="T4" s="54"/>
      <c r="U4" s="54"/>
      <c r="V4" s="54"/>
      <c r="W4" s="54"/>
      <c r="X4" s="54"/>
      <c r="Y4" s="54"/>
      <c r="Z4" s="54"/>
      <c r="AA4" s="54"/>
      <c r="AB4" s="54"/>
      <c r="AC4" s="54"/>
    </row>
    <row r="5" spans="1:29" s="16" customFormat="1" ht="15" customHeight="1">
      <c r="A5" s="406" t="s">
        <v>87</v>
      </c>
      <c r="B5" s="490"/>
      <c r="C5" s="490"/>
      <c r="D5" s="490"/>
      <c r="E5" s="490"/>
      <c r="F5" s="490"/>
      <c r="G5" s="490"/>
      <c r="H5" s="490"/>
      <c r="I5" s="490"/>
      <c r="J5" s="490"/>
      <c r="AB5" s="15"/>
    </row>
    <row r="6" spans="1:29" s="491" customFormat="1" ht="28.5" customHeight="1">
      <c r="B6" s="815" t="s">
        <v>3313</v>
      </c>
      <c r="C6" s="815" t="s">
        <v>104</v>
      </c>
      <c r="D6" s="815" t="s">
        <v>103</v>
      </c>
      <c r="E6" s="815" t="s">
        <v>102</v>
      </c>
      <c r="F6" s="815" t="s">
        <v>545</v>
      </c>
      <c r="G6" s="815"/>
      <c r="H6" s="815"/>
      <c r="I6" s="815"/>
      <c r="J6" s="815"/>
      <c r="K6" s="815" t="s">
        <v>546</v>
      </c>
      <c r="L6" s="815"/>
      <c r="M6" s="815"/>
      <c r="N6" s="815"/>
      <c r="O6" s="815" t="s">
        <v>555</v>
      </c>
      <c r="P6" s="815" t="s">
        <v>101</v>
      </c>
      <c r="Q6" s="815"/>
      <c r="R6" s="815"/>
      <c r="S6" s="815"/>
      <c r="T6" s="815"/>
      <c r="U6" s="815" t="s">
        <v>100</v>
      </c>
      <c r="V6" s="815"/>
      <c r="W6" s="815"/>
      <c r="X6" s="815"/>
      <c r="Y6" s="815"/>
      <c r="Z6" s="815" t="s">
        <v>3314</v>
      </c>
      <c r="AA6" s="832" t="s">
        <v>3315</v>
      </c>
      <c r="AB6" s="815" t="s">
        <v>3316</v>
      </c>
      <c r="AC6" s="815" t="s">
        <v>146</v>
      </c>
    </row>
    <row r="7" spans="1:29" s="491" customFormat="1" ht="42.75" customHeight="1">
      <c r="B7" s="815"/>
      <c r="C7" s="815"/>
      <c r="D7" s="815"/>
      <c r="E7" s="815"/>
      <c r="F7" s="492" t="s">
        <v>556</v>
      </c>
      <c r="G7" s="492" t="s">
        <v>557</v>
      </c>
      <c r="H7" s="492" t="s">
        <v>126</v>
      </c>
      <c r="I7" s="492" t="s">
        <v>127</v>
      </c>
      <c r="J7" s="492" t="s">
        <v>558</v>
      </c>
      <c r="K7" s="492" t="s">
        <v>556</v>
      </c>
      <c r="L7" s="492" t="s">
        <v>126</v>
      </c>
      <c r="M7" s="492" t="s">
        <v>127</v>
      </c>
      <c r="N7" s="492" t="s">
        <v>549</v>
      </c>
      <c r="O7" s="815"/>
      <c r="P7" s="492" t="s">
        <v>550</v>
      </c>
      <c r="Q7" s="492" t="s">
        <v>551</v>
      </c>
      <c r="R7" s="492" t="s">
        <v>126</v>
      </c>
      <c r="S7" s="492" t="s">
        <v>127</v>
      </c>
      <c r="T7" s="492" t="s">
        <v>547</v>
      </c>
      <c r="U7" s="492" t="s">
        <v>552</v>
      </c>
      <c r="V7" s="492" t="s">
        <v>126</v>
      </c>
      <c r="W7" s="492" t="s">
        <v>554</v>
      </c>
      <c r="X7" s="492" t="s">
        <v>551</v>
      </c>
      <c r="Y7" s="492" t="s">
        <v>548</v>
      </c>
      <c r="Z7" s="815"/>
      <c r="AA7" s="832"/>
      <c r="AB7" s="815"/>
      <c r="AC7" s="815"/>
    </row>
    <row r="8" spans="1:29" s="493" customFormat="1" ht="17.25" customHeight="1">
      <c r="B8" s="494" t="s">
        <v>3317</v>
      </c>
      <c r="C8" s="495">
        <f t="shared" ref="C8:I8" si="0">SUM(C9:C12)</f>
        <v>0</v>
      </c>
      <c r="D8" s="495">
        <f t="shared" si="0"/>
        <v>0</v>
      </c>
      <c r="E8" s="495">
        <f t="shared" si="0"/>
        <v>0</v>
      </c>
      <c r="F8" s="495">
        <f t="shared" si="0"/>
        <v>0</v>
      </c>
      <c r="G8" s="495">
        <f t="shared" si="0"/>
        <v>0</v>
      </c>
      <c r="H8" s="495">
        <f t="shared" si="0"/>
        <v>0</v>
      </c>
      <c r="I8" s="495">
        <f t="shared" si="0"/>
        <v>0</v>
      </c>
      <c r="J8" s="495">
        <f>+F8+G8+H8+I8</f>
        <v>0</v>
      </c>
      <c r="K8" s="495">
        <f>SUM(K9:K12)</f>
        <v>0</v>
      </c>
      <c r="L8" s="495">
        <f>SUM(L9:L12)</f>
        <v>0</v>
      </c>
      <c r="M8" s="495">
        <f>SUM(M9:M12)</f>
        <v>0</v>
      </c>
      <c r="N8" s="495">
        <f>+K8+L8+M8</f>
        <v>0</v>
      </c>
      <c r="O8" s="495">
        <f>+J8+N8</f>
        <v>0</v>
      </c>
      <c r="P8" s="495">
        <f>SUM(P9:P12)</f>
        <v>0</v>
      </c>
      <c r="Q8" s="495">
        <f>SUM(Q9:Q12)</f>
        <v>0</v>
      </c>
      <c r="R8" s="495">
        <f>SUM(R9:R12)</f>
        <v>0</v>
      </c>
      <c r="S8" s="495">
        <f>SUM(S9:S12)</f>
        <v>0</v>
      </c>
      <c r="T8" s="495">
        <f>+P8+Q8+R8+S8</f>
        <v>0</v>
      </c>
      <c r="U8" s="495">
        <f>SUM(U9:U12)</f>
        <v>0</v>
      </c>
      <c r="V8" s="495">
        <f>SUM(V9:V12)</f>
        <v>0</v>
      </c>
      <c r="W8" s="495">
        <f>SUM(W9:W12)</f>
        <v>0</v>
      </c>
      <c r="X8" s="495">
        <f>SUM(X9:X12)</f>
        <v>0</v>
      </c>
      <c r="Y8" s="495">
        <f>+U8+V8+W8+X8</f>
        <v>0</v>
      </c>
      <c r="Z8" s="495">
        <f>+C8+D8+E8+O8+T8+Y8</f>
        <v>0</v>
      </c>
      <c r="AA8" s="512">
        <f>SUM(AA9:AA12)</f>
        <v>0</v>
      </c>
      <c r="AB8" s="495">
        <f>SUM(AB9:AB12)</f>
        <v>0</v>
      </c>
      <c r="AC8" s="495">
        <f t="shared" ref="AC8:AC28" si="1">+Z8+AB8</f>
        <v>0</v>
      </c>
    </row>
    <row r="9" spans="1:29" s="496" customFormat="1" ht="17.25" customHeight="1">
      <c r="B9" s="497" t="s">
        <v>3318</v>
      </c>
      <c r="C9" s="498">
        <v>0</v>
      </c>
      <c r="D9" s="498">
        <v>0</v>
      </c>
      <c r="E9" s="498">
        <v>0</v>
      </c>
      <c r="F9" s="498">
        <v>0</v>
      </c>
      <c r="G9" s="498">
        <v>0</v>
      </c>
      <c r="H9" s="498">
        <v>0</v>
      </c>
      <c r="I9" s="498">
        <v>0</v>
      </c>
      <c r="J9" s="499">
        <f t="shared" ref="J9:J28" si="2">+F9+G9+H9+I9</f>
        <v>0</v>
      </c>
      <c r="K9" s="498">
        <v>0</v>
      </c>
      <c r="L9" s="498">
        <v>0</v>
      </c>
      <c r="M9" s="498">
        <v>0</v>
      </c>
      <c r="N9" s="500">
        <f t="shared" ref="N9:N28" si="3">+K9+L9+M9</f>
        <v>0</v>
      </c>
      <c r="O9" s="500">
        <f t="shared" ref="O9:O28" si="4">+J9+N9</f>
        <v>0</v>
      </c>
      <c r="P9" s="498">
        <v>0</v>
      </c>
      <c r="Q9" s="498">
        <v>0</v>
      </c>
      <c r="R9" s="498">
        <v>0</v>
      </c>
      <c r="S9" s="498">
        <v>0</v>
      </c>
      <c r="T9" s="500">
        <f t="shared" ref="T9:T28" si="5">+P9+Q9+R9+S9</f>
        <v>0</v>
      </c>
      <c r="U9" s="498">
        <v>0</v>
      </c>
      <c r="V9" s="498">
        <v>0</v>
      </c>
      <c r="W9" s="498">
        <v>0</v>
      </c>
      <c r="X9" s="498">
        <v>0</v>
      </c>
      <c r="Y9" s="500">
        <f t="shared" ref="Y9:Y28" si="6">+U9+V9+W9+X9</f>
        <v>0</v>
      </c>
      <c r="Z9" s="500">
        <f t="shared" ref="Z9:Z28" si="7">+C9+D9+E9+O9+T9+Y9</f>
        <v>0</v>
      </c>
      <c r="AA9" s="535">
        <v>0</v>
      </c>
      <c r="AB9" s="498">
        <v>0</v>
      </c>
      <c r="AC9" s="500">
        <f t="shared" si="1"/>
        <v>0</v>
      </c>
    </row>
    <row r="10" spans="1:29" s="496" customFormat="1" ht="17.25" customHeight="1">
      <c r="B10" s="501" t="s">
        <v>152</v>
      </c>
      <c r="C10" s="502">
        <v>0</v>
      </c>
      <c r="D10" s="502">
        <v>0</v>
      </c>
      <c r="E10" s="502">
        <v>0</v>
      </c>
      <c r="F10" s="498">
        <v>0</v>
      </c>
      <c r="G10" s="498">
        <v>0</v>
      </c>
      <c r="H10" s="498">
        <v>0</v>
      </c>
      <c r="I10" s="498">
        <v>0</v>
      </c>
      <c r="J10" s="500">
        <f t="shared" si="2"/>
        <v>0</v>
      </c>
      <c r="K10" s="498">
        <v>0</v>
      </c>
      <c r="L10" s="498">
        <v>0</v>
      </c>
      <c r="M10" s="498">
        <v>0</v>
      </c>
      <c r="N10" s="500">
        <f t="shared" si="3"/>
        <v>0</v>
      </c>
      <c r="O10" s="500">
        <f t="shared" si="4"/>
        <v>0</v>
      </c>
      <c r="P10" s="498">
        <v>0</v>
      </c>
      <c r="Q10" s="498">
        <v>0</v>
      </c>
      <c r="R10" s="498">
        <v>0</v>
      </c>
      <c r="S10" s="498">
        <v>0</v>
      </c>
      <c r="T10" s="500">
        <f t="shared" si="5"/>
        <v>0</v>
      </c>
      <c r="U10" s="498">
        <v>0</v>
      </c>
      <c r="V10" s="498">
        <v>0</v>
      </c>
      <c r="W10" s="498">
        <v>0</v>
      </c>
      <c r="X10" s="498">
        <v>0</v>
      </c>
      <c r="Y10" s="500">
        <f t="shared" si="6"/>
        <v>0</v>
      </c>
      <c r="Z10" s="500">
        <f t="shared" si="7"/>
        <v>0</v>
      </c>
      <c r="AA10" s="535">
        <v>0</v>
      </c>
      <c r="AB10" s="498">
        <v>0</v>
      </c>
      <c r="AC10" s="505">
        <f t="shared" si="1"/>
        <v>0</v>
      </c>
    </row>
    <row r="11" spans="1:29" s="496" customFormat="1" ht="17.25" customHeight="1">
      <c r="B11" s="501" t="s">
        <v>3319</v>
      </c>
      <c r="C11" s="503">
        <v>0</v>
      </c>
      <c r="D11" s="503">
        <v>0</v>
      </c>
      <c r="E11" s="503">
        <v>0</v>
      </c>
      <c r="F11" s="498">
        <v>0</v>
      </c>
      <c r="G11" s="498">
        <v>0</v>
      </c>
      <c r="H11" s="498">
        <v>0</v>
      </c>
      <c r="I11" s="498">
        <v>0</v>
      </c>
      <c r="J11" s="504">
        <f t="shared" si="2"/>
        <v>0</v>
      </c>
      <c r="K11" s="498">
        <v>0</v>
      </c>
      <c r="L11" s="498">
        <v>0</v>
      </c>
      <c r="M11" s="498">
        <v>0</v>
      </c>
      <c r="N11" s="505">
        <f t="shared" si="3"/>
        <v>0</v>
      </c>
      <c r="O11" s="505">
        <f t="shared" si="4"/>
        <v>0</v>
      </c>
      <c r="P11" s="502">
        <v>0</v>
      </c>
      <c r="Q11" s="498">
        <v>0</v>
      </c>
      <c r="R11" s="498">
        <v>0</v>
      </c>
      <c r="S11" s="498">
        <v>0</v>
      </c>
      <c r="T11" s="505">
        <f t="shared" si="5"/>
        <v>0</v>
      </c>
      <c r="U11" s="498">
        <v>0</v>
      </c>
      <c r="V11" s="498">
        <v>0</v>
      </c>
      <c r="W11" s="498">
        <v>0</v>
      </c>
      <c r="X11" s="498">
        <v>0</v>
      </c>
      <c r="Y11" s="505">
        <f t="shared" si="6"/>
        <v>0</v>
      </c>
      <c r="Z11" s="505">
        <f t="shared" si="7"/>
        <v>0</v>
      </c>
      <c r="AA11" s="535">
        <v>0</v>
      </c>
      <c r="AB11" s="498">
        <v>0</v>
      </c>
      <c r="AC11" s="505">
        <f t="shared" si="1"/>
        <v>0</v>
      </c>
    </row>
    <row r="12" spans="1:29" s="496" customFormat="1" ht="17.25" customHeight="1">
      <c r="B12" s="501" t="s">
        <v>3320</v>
      </c>
      <c r="C12" s="503">
        <v>0</v>
      </c>
      <c r="D12" s="503">
        <v>0</v>
      </c>
      <c r="E12" s="503">
        <v>0</v>
      </c>
      <c r="F12" s="498">
        <v>0</v>
      </c>
      <c r="G12" s="498">
        <v>0</v>
      </c>
      <c r="H12" s="498">
        <v>0</v>
      </c>
      <c r="I12" s="498">
        <v>0</v>
      </c>
      <c r="J12" s="505">
        <f t="shared" si="2"/>
        <v>0</v>
      </c>
      <c r="K12" s="498">
        <v>0</v>
      </c>
      <c r="L12" s="498">
        <v>0</v>
      </c>
      <c r="M12" s="498">
        <v>0</v>
      </c>
      <c r="N12" s="505">
        <f t="shared" si="3"/>
        <v>0</v>
      </c>
      <c r="O12" s="505">
        <f t="shared" si="4"/>
        <v>0</v>
      </c>
      <c r="P12" s="502">
        <v>0</v>
      </c>
      <c r="Q12" s="498">
        <v>0</v>
      </c>
      <c r="R12" s="498">
        <v>0</v>
      </c>
      <c r="S12" s="498">
        <v>0</v>
      </c>
      <c r="T12" s="505">
        <f t="shared" si="5"/>
        <v>0</v>
      </c>
      <c r="U12" s="498">
        <v>0</v>
      </c>
      <c r="V12" s="498">
        <v>0</v>
      </c>
      <c r="W12" s="498">
        <v>0</v>
      </c>
      <c r="X12" s="498">
        <v>0</v>
      </c>
      <c r="Y12" s="505">
        <f t="shared" si="6"/>
        <v>0</v>
      </c>
      <c r="Z12" s="505">
        <f t="shared" si="7"/>
        <v>0</v>
      </c>
      <c r="AA12" s="535">
        <v>0</v>
      </c>
      <c r="AB12" s="498">
        <v>0</v>
      </c>
      <c r="AC12" s="505">
        <f t="shared" si="1"/>
        <v>0</v>
      </c>
    </row>
    <row r="13" spans="1:29" s="507" customFormat="1" ht="17.25" customHeight="1">
      <c r="B13" s="508" t="s">
        <v>3321</v>
      </c>
      <c r="C13" s="503">
        <v>0</v>
      </c>
      <c r="D13" s="503">
        <v>0</v>
      </c>
      <c r="E13" s="503">
        <v>0</v>
      </c>
      <c r="F13" s="498">
        <v>0</v>
      </c>
      <c r="G13" s="498">
        <v>0</v>
      </c>
      <c r="H13" s="498">
        <v>0</v>
      </c>
      <c r="I13" s="498">
        <v>0</v>
      </c>
      <c r="J13" s="509">
        <f t="shared" si="2"/>
        <v>0</v>
      </c>
      <c r="K13" s="498">
        <v>0</v>
      </c>
      <c r="L13" s="498">
        <v>0</v>
      </c>
      <c r="M13" s="498">
        <v>0</v>
      </c>
      <c r="N13" s="509">
        <f t="shared" si="3"/>
        <v>0</v>
      </c>
      <c r="O13" s="509">
        <f t="shared" si="4"/>
        <v>0</v>
      </c>
      <c r="P13" s="502">
        <v>0</v>
      </c>
      <c r="Q13" s="498">
        <v>0</v>
      </c>
      <c r="R13" s="498">
        <v>0</v>
      </c>
      <c r="S13" s="498">
        <v>0</v>
      </c>
      <c r="T13" s="509">
        <f t="shared" si="5"/>
        <v>0</v>
      </c>
      <c r="U13" s="498">
        <v>0</v>
      </c>
      <c r="V13" s="498">
        <v>0</v>
      </c>
      <c r="W13" s="498">
        <v>0</v>
      </c>
      <c r="X13" s="498">
        <v>0</v>
      </c>
      <c r="Y13" s="509">
        <f t="shared" si="6"/>
        <v>0</v>
      </c>
      <c r="Z13" s="509">
        <f t="shared" si="7"/>
        <v>0</v>
      </c>
      <c r="AA13" s="535">
        <v>0</v>
      </c>
      <c r="AB13" s="498">
        <v>0</v>
      </c>
      <c r="AC13" s="512">
        <f t="shared" si="1"/>
        <v>0</v>
      </c>
    </row>
    <row r="14" spans="1:29" s="507" customFormat="1" ht="17.25" customHeight="1">
      <c r="B14" s="508" t="s">
        <v>3322</v>
      </c>
      <c r="C14" s="503">
        <v>0</v>
      </c>
      <c r="D14" s="503">
        <v>0</v>
      </c>
      <c r="E14" s="503">
        <v>0</v>
      </c>
      <c r="F14" s="498">
        <v>0</v>
      </c>
      <c r="G14" s="498">
        <v>0</v>
      </c>
      <c r="H14" s="498">
        <v>0</v>
      </c>
      <c r="I14" s="498">
        <v>0</v>
      </c>
      <c r="J14" s="509">
        <f t="shared" si="2"/>
        <v>0</v>
      </c>
      <c r="K14" s="498">
        <v>0</v>
      </c>
      <c r="L14" s="498">
        <v>0</v>
      </c>
      <c r="M14" s="498">
        <v>0</v>
      </c>
      <c r="N14" s="509">
        <f t="shared" si="3"/>
        <v>0</v>
      </c>
      <c r="O14" s="509">
        <f t="shared" si="4"/>
        <v>0</v>
      </c>
      <c r="P14" s="502">
        <v>0</v>
      </c>
      <c r="Q14" s="498">
        <v>0</v>
      </c>
      <c r="R14" s="498">
        <v>0</v>
      </c>
      <c r="S14" s="498">
        <v>0</v>
      </c>
      <c r="T14" s="509">
        <f t="shared" si="5"/>
        <v>0</v>
      </c>
      <c r="U14" s="498">
        <v>0</v>
      </c>
      <c r="V14" s="498">
        <v>0</v>
      </c>
      <c r="W14" s="498">
        <v>0</v>
      </c>
      <c r="X14" s="498">
        <v>0</v>
      </c>
      <c r="Y14" s="509">
        <f t="shared" si="6"/>
        <v>0</v>
      </c>
      <c r="Z14" s="509">
        <f t="shared" si="7"/>
        <v>0</v>
      </c>
      <c r="AA14" s="535">
        <v>0</v>
      </c>
      <c r="AB14" s="498">
        <v>0</v>
      </c>
      <c r="AC14" s="512">
        <f t="shared" si="1"/>
        <v>0</v>
      </c>
    </row>
    <row r="15" spans="1:29" s="507" customFormat="1" ht="17.25" customHeight="1">
      <c r="B15" s="510" t="s">
        <v>3323</v>
      </c>
      <c r="C15" s="503">
        <v>0</v>
      </c>
      <c r="D15" s="503">
        <v>0</v>
      </c>
      <c r="E15" s="503">
        <v>0</v>
      </c>
      <c r="F15" s="498">
        <v>0</v>
      </c>
      <c r="G15" s="498">
        <v>0</v>
      </c>
      <c r="H15" s="498">
        <v>0</v>
      </c>
      <c r="I15" s="498">
        <v>0</v>
      </c>
      <c r="J15" s="509">
        <f t="shared" si="2"/>
        <v>0</v>
      </c>
      <c r="K15" s="498">
        <v>0</v>
      </c>
      <c r="L15" s="498">
        <v>0</v>
      </c>
      <c r="M15" s="498">
        <v>0</v>
      </c>
      <c r="N15" s="509">
        <f t="shared" si="3"/>
        <v>0</v>
      </c>
      <c r="O15" s="509">
        <f t="shared" si="4"/>
        <v>0</v>
      </c>
      <c r="P15" s="502">
        <v>0</v>
      </c>
      <c r="Q15" s="498">
        <v>0</v>
      </c>
      <c r="R15" s="498">
        <v>0</v>
      </c>
      <c r="S15" s="498">
        <v>0</v>
      </c>
      <c r="T15" s="509">
        <f t="shared" si="5"/>
        <v>0</v>
      </c>
      <c r="U15" s="498">
        <v>0</v>
      </c>
      <c r="V15" s="498">
        <v>0</v>
      </c>
      <c r="W15" s="498">
        <v>0</v>
      </c>
      <c r="X15" s="498">
        <v>0</v>
      </c>
      <c r="Y15" s="509">
        <f t="shared" si="6"/>
        <v>0</v>
      </c>
      <c r="Z15" s="509">
        <f t="shared" si="7"/>
        <v>0</v>
      </c>
      <c r="AA15" s="535">
        <v>0</v>
      </c>
      <c r="AB15" s="498">
        <v>0</v>
      </c>
      <c r="AC15" s="512">
        <f t="shared" si="1"/>
        <v>0</v>
      </c>
    </row>
    <row r="16" spans="1:29" s="493" customFormat="1" ht="17.25" customHeight="1">
      <c r="B16" s="494" t="s">
        <v>3324</v>
      </c>
      <c r="C16" s="511">
        <f t="shared" ref="C16:N16" si="8">SUM(C17:C19)</f>
        <v>0</v>
      </c>
      <c r="D16" s="511">
        <f t="shared" si="8"/>
        <v>0</v>
      </c>
      <c r="E16" s="511">
        <f t="shared" si="8"/>
        <v>0</v>
      </c>
      <c r="F16" s="511">
        <f t="shared" si="8"/>
        <v>0</v>
      </c>
      <c r="G16" s="511">
        <f t="shared" si="8"/>
        <v>0</v>
      </c>
      <c r="H16" s="511">
        <f t="shared" si="8"/>
        <v>0</v>
      </c>
      <c r="I16" s="511">
        <f t="shared" si="8"/>
        <v>0</v>
      </c>
      <c r="J16" s="511">
        <f t="shared" si="8"/>
        <v>0</v>
      </c>
      <c r="K16" s="511">
        <f t="shared" si="8"/>
        <v>0</v>
      </c>
      <c r="L16" s="511">
        <f t="shared" si="8"/>
        <v>0</v>
      </c>
      <c r="M16" s="511">
        <f t="shared" si="8"/>
        <v>0</v>
      </c>
      <c r="N16" s="511">
        <f t="shared" si="8"/>
        <v>0</v>
      </c>
      <c r="O16" s="512">
        <f t="shared" si="4"/>
        <v>0</v>
      </c>
      <c r="P16" s="511">
        <f>SUM(P17:P19)</f>
        <v>0</v>
      </c>
      <c r="Q16" s="511">
        <f>SUM(Q17:Q19)</f>
        <v>0</v>
      </c>
      <c r="R16" s="511">
        <f>SUM(R17:R19)</f>
        <v>0</v>
      </c>
      <c r="S16" s="511">
        <f>SUM(S17:S19)</f>
        <v>0</v>
      </c>
      <c r="T16" s="512">
        <f t="shared" si="5"/>
        <v>0</v>
      </c>
      <c r="U16" s="511">
        <f>SUM(U17:U19)</f>
        <v>0</v>
      </c>
      <c r="V16" s="511">
        <f>SUM(V17:V19)</f>
        <v>0</v>
      </c>
      <c r="W16" s="511">
        <f>SUM(W17:W19)</f>
        <v>0</v>
      </c>
      <c r="X16" s="511">
        <f>SUM(X17:X19)</f>
        <v>0</v>
      </c>
      <c r="Y16" s="512">
        <f t="shared" si="6"/>
        <v>0</v>
      </c>
      <c r="Z16" s="512">
        <f t="shared" si="7"/>
        <v>0</v>
      </c>
      <c r="AA16" s="511">
        <f>SUM(AA17:AA19)</f>
        <v>0</v>
      </c>
      <c r="AB16" s="511">
        <f>SUM(AB17:AB19)</f>
        <v>0</v>
      </c>
      <c r="AC16" s="512">
        <f t="shared" si="1"/>
        <v>0</v>
      </c>
    </row>
    <row r="17" spans="2:29" s="496" customFormat="1" ht="17.25" customHeight="1">
      <c r="B17" s="501" t="s">
        <v>3325</v>
      </c>
      <c r="C17" s="513">
        <v>0</v>
      </c>
      <c r="D17" s="513">
        <v>0</v>
      </c>
      <c r="E17" s="513">
        <v>0</v>
      </c>
      <c r="F17" s="513">
        <v>0</v>
      </c>
      <c r="G17" s="513">
        <v>0</v>
      </c>
      <c r="H17" s="513">
        <v>0</v>
      </c>
      <c r="I17" s="513">
        <v>0</v>
      </c>
      <c r="J17" s="505">
        <f t="shared" si="2"/>
        <v>0</v>
      </c>
      <c r="K17" s="498">
        <v>0</v>
      </c>
      <c r="L17" s="498">
        <v>0</v>
      </c>
      <c r="M17" s="498">
        <v>0</v>
      </c>
      <c r="N17" s="505">
        <f t="shared" si="3"/>
        <v>0</v>
      </c>
      <c r="O17" s="505">
        <f t="shared" si="4"/>
        <v>0</v>
      </c>
      <c r="P17" s="498">
        <v>0</v>
      </c>
      <c r="Q17" s="498">
        <v>0</v>
      </c>
      <c r="R17" s="498">
        <v>0</v>
      </c>
      <c r="S17" s="498">
        <v>0</v>
      </c>
      <c r="T17" s="505">
        <f t="shared" si="5"/>
        <v>0</v>
      </c>
      <c r="U17" s="498">
        <v>0</v>
      </c>
      <c r="V17" s="498">
        <v>0</v>
      </c>
      <c r="W17" s="498">
        <v>0</v>
      </c>
      <c r="X17" s="498">
        <v>0</v>
      </c>
      <c r="Y17" s="505">
        <f t="shared" si="6"/>
        <v>0</v>
      </c>
      <c r="Z17" s="505">
        <f t="shared" si="7"/>
        <v>0</v>
      </c>
      <c r="AA17" s="535">
        <v>0</v>
      </c>
      <c r="AB17" s="498">
        <v>0</v>
      </c>
      <c r="AC17" s="505">
        <f t="shared" si="1"/>
        <v>0</v>
      </c>
    </row>
    <row r="18" spans="2:29" s="496" customFormat="1" ht="17.25" customHeight="1">
      <c r="B18" s="501" t="s">
        <v>3326</v>
      </c>
      <c r="C18" s="513">
        <v>0</v>
      </c>
      <c r="D18" s="513">
        <v>0</v>
      </c>
      <c r="E18" s="513">
        <v>0</v>
      </c>
      <c r="F18" s="513">
        <v>0</v>
      </c>
      <c r="G18" s="513">
        <v>0</v>
      </c>
      <c r="H18" s="513">
        <v>0</v>
      </c>
      <c r="I18" s="513">
        <v>0</v>
      </c>
      <c r="J18" s="505">
        <f t="shared" si="2"/>
        <v>0</v>
      </c>
      <c r="K18" s="498">
        <v>0</v>
      </c>
      <c r="L18" s="498">
        <v>0</v>
      </c>
      <c r="M18" s="498">
        <v>0</v>
      </c>
      <c r="N18" s="505">
        <f t="shared" si="3"/>
        <v>0</v>
      </c>
      <c r="O18" s="505">
        <f t="shared" si="4"/>
        <v>0</v>
      </c>
      <c r="P18" s="502">
        <v>0</v>
      </c>
      <c r="Q18" s="502">
        <v>0</v>
      </c>
      <c r="R18" s="498">
        <v>0</v>
      </c>
      <c r="S18" s="498">
        <v>0</v>
      </c>
      <c r="T18" s="505">
        <f t="shared" si="5"/>
        <v>0</v>
      </c>
      <c r="U18" s="498">
        <v>0</v>
      </c>
      <c r="V18" s="498">
        <v>0</v>
      </c>
      <c r="W18" s="498">
        <v>0</v>
      </c>
      <c r="X18" s="498">
        <v>0</v>
      </c>
      <c r="Y18" s="505">
        <f t="shared" si="6"/>
        <v>0</v>
      </c>
      <c r="Z18" s="505">
        <f t="shared" si="7"/>
        <v>0</v>
      </c>
      <c r="AA18" s="535">
        <v>0</v>
      </c>
      <c r="AB18" s="498">
        <v>0</v>
      </c>
      <c r="AC18" s="505">
        <f t="shared" si="1"/>
        <v>0</v>
      </c>
    </row>
    <row r="19" spans="2:29" s="496" customFormat="1" ht="17.25" customHeight="1">
      <c r="B19" s="501" t="s">
        <v>3327</v>
      </c>
      <c r="C19" s="513">
        <v>0</v>
      </c>
      <c r="D19" s="513">
        <v>0</v>
      </c>
      <c r="E19" s="513">
        <v>0</v>
      </c>
      <c r="F19" s="513">
        <v>0</v>
      </c>
      <c r="G19" s="513">
        <v>0</v>
      </c>
      <c r="H19" s="513">
        <v>0</v>
      </c>
      <c r="I19" s="513">
        <v>0</v>
      </c>
      <c r="J19" s="505">
        <f t="shared" si="2"/>
        <v>0</v>
      </c>
      <c r="K19" s="498">
        <v>0</v>
      </c>
      <c r="L19" s="498">
        <v>0</v>
      </c>
      <c r="M19" s="498">
        <v>0</v>
      </c>
      <c r="N19" s="505">
        <f t="shared" si="3"/>
        <v>0</v>
      </c>
      <c r="O19" s="505">
        <f t="shared" si="4"/>
        <v>0</v>
      </c>
      <c r="P19" s="502">
        <v>0</v>
      </c>
      <c r="Q19" s="502">
        <v>0</v>
      </c>
      <c r="R19" s="498">
        <v>0</v>
      </c>
      <c r="S19" s="498">
        <v>0</v>
      </c>
      <c r="T19" s="505">
        <f t="shared" si="5"/>
        <v>0</v>
      </c>
      <c r="U19" s="498">
        <v>0</v>
      </c>
      <c r="V19" s="498">
        <v>0</v>
      </c>
      <c r="W19" s="498">
        <v>0</v>
      </c>
      <c r="X19" s="498">
        <v>0</v>
      </c>
      <c r="Y19" s="505">
        <f t="shared" si="6"/>
        <v>0</v>
      </c>
      <c r="Z19" s="505">
        <f t="shared" si="7"/>
        <v>0</v>
      </c>
      <c r="AA19" s="535">
        <v>0</v>
      </c>
      <c r="AB19" s="498">
        <v>0</v>
      </c>
      <c r="AC19" s="505">
        <f t="shared" si="1"/>
        <v>0</v>
      </c>
    </row>
    <row r="20" spans="2:29" s="493" customFormat="1" ht="17.25" customHeight="1">
      <c r="B20" s="494" t="s">
        <v>3328</v>
      </c>
      <c r="C20" s="511">
        <f t="shared" ref="C20:I20" si="9">SUM(C21:C25)</f>
        <v>0</v>
      </c>
      <c r="D20" s="511">
        <f t="shared" si="9"/>
        <v>0</v>
      </c>
      <c r="E20" s="511">
        <f t="shared" si="9"/>
        <v>0</v>
      </c>
      <c r="F20" s="511">
        <f t="shared" si="9"/>
        <v>0</v>
      </c>
      <c r="G20" s="511">
        <f t="shared" si="9"/>
        <v>0</v>
      </c>
      <c r="H20" s="511">
        <f t="shared" si="9"/>
        <v>0</v>
      </c>
      <c r="I20" s="511">
        <f t="shared" si="9"/>
        <v>0</v>
      </c>
      <c r="J20" s="512">
        <f t="shared" si="2"/>
        <v>0</v>
      </c>
      <c r="K20" s="511">
        <f>SUM(K21:K25)</f>
        <v>0</v>
      </c>
      <c r="L20" s="511">
        <f>SUM(L21:L25)</f>
        <v>0</v>
      </c>
      <c r="M20" s="511">
        <f>SUM(M21:M25)</f>
        <v>0</v>
      </c>
      <c r="N20" s="512">
        <f t="shared" si="3"/>
        <v>0</v>
      </c>
      <c r="O20" s="512">
        <f t="shared" si="4"/>
        <v>0</v>
      </c>
      <c r="P20" s="511">
        <f>SUM(P21:P25)</f>
        <v>0</v>
      </c>
      <c r="Q20" s="511">
        <f>SUM(Q21:Q25)</f>
        <v>0</v>
      </c>
      <c r="R20" s="511">
        <f>SUM(R21:R25)</f>
        <v>0</v>
      </c>
      <c r="S20" s="511">
        <f>SUM(S21:S25)</f>
        <v>0</v>
      </c>
      <c r="T20" s="512">
        <f t="shared" si="5"/>
        <v>0</v>
      </c>
      <c r="U20" s="511">
        <f>SUM(U21:U25)</f>
        <v>0</v>
      </c>
      <c r="V20" s="511">
        <f>SUM(V21:V25)</f>
        <v>0</v>
      </c>
      <c r="W20" s="511">
        <f>SUM(W21:W25)</f>
        <v>0</v>
      </c>
      <c r="X20" s="511">
        <f>SUM(X21:X25)</f>
        <v>0</v>
      </c>
      <c r="Y20" s="512">
        <f t="shared" si="6"/>
        <v>0</v>
      </c>
      <c r="Z20" s="512">
        <f t="shared" si="7"/>
        <v>0</v>
      </c>
      <c r="AA20" s="511">
        <f>SUM(AA21:AA25)</f>
        <v>0</v>
      </c>
      <c r="AB20" s="511">
        <f>SUM(AB21:AB25)</f>
        <v>0</v>
      </c>
      <c r="AC20" s="512">
        <f t="shared" si="1"/>
        <v>0</v>
      </c>
    </row>
    <row r="21" spans="2:29" s="496" customFormat="1" ht="17.25" customHeight="1">
      <c r="B21" s="501" t="s">
        <v>3329</v>
      </c>
      <c r="C21" s="513">
        <v>0</v>
      </c>
      <c r="D21" s="513">
        <v>0</v>
      </c>
      <c r="E21" s="513">
        <v>0</v>
      </c>
      <c r="F21" s="513">
        <v>0</v>
      </c>
      <c r="G21" s="513">
        <v>0</v>
      </c>
      <c r="H21" s="513">
        <v>0</v>
      </c>
      <c r="I21" s="513">
        <v>0</v>
      </c>
      <c r="J21" s="505">
        <f t="shared" si="2"/>
        <v>0</v>
      </c>
      <c r="K21" s="498">
        <v>0</v>
      </c>
      <c r="L21" s="498">
        <v>0</v>
      </c>
      <c r="M21" s="498">
        <v>0</v>
      </c>
      <c r="N21" s="505">
        <f t="shared" si="3"/>
        <v>0</v>
      </c>
      <c r="O21" s="505">
        <f t="shared" si="4"/>
        <v>0</v>
      </c>
      <c r="P21" s="498">
        <v>0</v>
      </c>
      <c r="Q21" s="498">
        <v>0</v>
      </c>
      <c r="R21" s="498">
        <v>0</v>
      </c>
      <c r="S21" s="498">
        <v>0</v>
      </c>
      <c r="T21" s="505">
        <f t="shared" si="5"/>
        <v>0</v>
      </c>
      <c r="U21" s="498">
        <v>0</v>
      </c>
      <c r="V21" s="498">
        <v>0</v>
      </c>
      <c r="W21" s="498">
        <v>0</v>
      </c>
      <c r="X21" s="498">
        <v>0</v>
      </c>
      <c r="Y21" s="505">
        <f t="shared" si="6"/>
        <v>0</v>
      </c>
      <c r="Z21" s="505">
        <f t="shared" si="7"/>
        <v>0</v>
      </c>
      <c r="AA21" s="535">
        <v>0</v>
      </c>
      <c r="AB21" s="506">
        <v>0</v>
      </c>
      <c r="AC21" s="505">
        <f t="shared" si="1"/>
        <v>0</v>
      </c>
    </row>
    <row r="22" spans="2:29" s="496" customFormat="1" ht="17.25" customHeight="1">
      <c r="B22" s="501" t="s">
        <v>3330</v>
      </c>
      <c r="C22" s="513">
        <v>0</v>
      </c>
      <c r="D22" s="513">
        <v>0</v>
      </c>
      <c r="E22" s="513">
        <v>0</v>
      </c>
      <c r="F22" s="513">
        <v>0</v>
      </c>
      <c r="G22" s="513">
        <v>0</v>
      </c>
      <c r="H22" s="513">
        <v>0</v>
      </c>
      <c r="I22" s="513">
        <v>0</v>
      </c>
      <c r="J22" s="505">
        <f t="shared" si="2"/>
        <v>0</v>
      </c>
      <c r="K22" s="498">
        <v>0</v>
      </c>
      <c r="L22" s="498">
        <v>0</v>
      </c>
      <c r="M22" s="498">
        <v>0</v>
      </c>
      <c r="N22" s="505">
        <f t="shared" si="3"/>
        <v>0</v>
      </c>
      <c r="O22" s="505">
        <f t="shared" si="4"/>
        <v>0</v>
      </c>
      <c r="P22" s="502">
        <v>0</v>
      </c>
      <c r="Q22" s="498">
        <v>0</v>
      </c>
      <c r="R22" s="498">
        <v>0</v>
      </c>
      <c r="S22" s="498">
        <v>0</v>
      </c>
      <c r="T22" s="505">
        <f t="shared" si="5"/>
        <v>0</v>
      </c>
      <c r="U22" s="498">
        <v>0</v>
      </c>
      <c r="V22" s="498">
        <v>0</v>
      </c>
      <c r="W22" s="498">
        <v>0</v>
      </c>
      <c r="X22" s="498">
        <v>0</v>
      </c>
      <c r="Y22" s="505">
        <f t="shared" si="6"/>
        <v>0</v>
      </c>
      <c r="Z22" s="505">
        <f t="shared" si="7"/>
        <v>0</v>
      </c>
      <c r="AA22" s="535">
        <v>0</v>
      </c>
      <c r="AB22" s="498">
        <v>0</v>
      </c>
      <c r="AC22" s="505">
        <f t="shared" si="1"/>
        <v>0</v>
      </c>
    </row>
    <row r="23" spans="2:29" s="496" customFormat="1" ht="17.25" customHeight="1">
      <c r="B23" s="501" t="s">
        <v>3331</v>
      </c>
      <c r="C23" s="513">
        <v>0</v>
      </c>
      <c r="D23" s="513">
        <v>0</v>
      </c>
      <c r="E23" s="513">
        <v>0</v>
      </c>
      <c r="F23" s="513">
        <v>0</v>
      </c>
      <c r="G23" s="513">
        <v>0</v>
      </c>
      <c r="H23" s="513">
        <v>0</v>
      </c>
      <c r="I23" s="513">
        <v>0</v>
      </c>
      <c r="J23" s="505">
        <f t="shared" si="2"/>
        <v>0</v>
      </c>
      <c r="K23" s="498">
        <v>0</v>
      </c>
      <c r="L23" s="498">
        <v>0</v>
      </c>
      <c r="M23" s="498">
        <v>0</v>
      </c>
      <c r="N23" s="505">
        <f t="shared" si="3"/>
        <v>0</v>
      </c>
      <c r="O23" s="505">
        <f t="shared" si="4"/>
        <v>0</v>
      </c>
      <c r="P23" s="502">
        <v>0</v>
      </c>
      <c r="Q23" s="498">
        <v>0</v>
      </c>
      <c r="R23" s="498">
        <v>0</v>
      </c>
      <c r="S23" s="498">
        <v>0</v>
      </c>
      <c r="T23" s="505">
        <f t="shared" si="5"/>
        <v>0</v>
      </c>
      <c r="U23" s="498">
        <v>0</v>
      </c>
      <c r="V23" s="498">
        <v>0</v>
      </c>
      <c r="W23" s="498">
        <v>0</v>
      </c>
      <c r="X23" s="498">
        <v>0</v>
      </c>
      <c r="Y23" s="505">
        <f t="shared" si="6"/>
        <v>0</v>
      </c>
      <c r="Z23" s="505">
        <f t="shared" si="7"/>
        <v>0</v>
      </c>
      <c r="AA23" s="535">
        <v>0</v>
      </c>
      <c r="AB23" s="498">
        <v>0</v>
      </c>
      <c r="AC23" s="505">
        <f t="shared" si="1"/>
        <v>0</v>
      </c>
    </row>
    <row r="24" spans="2:29" s="496" customFormat="1" ht="25.5" customHeight="1">
      <c r="B24" s="501" t="s">
        <v>3332</v>
      </c>
      <c r="C24" s="513">
        <v>0</v>
      </c>
      <c r="D24" s="513">
        <v>0</v>
      </c>
      <c r="E24" s="513">
        <v>0</v>
      </c>
      <c r="F24" s="513">
        <v>0</v>
      </c>
      <c r="G24" s="513">
        <v>0</v>
      </c>
      <c r="H24" s="513">
        <v>0</v>
      </c>
      <c r="I24" s="513">
        <v>0</v>
      </c>
      <c r="J24" s="505">
        <f t="shared" si="2"/>
        <v>0</v>
      </c>
      <c r="K24" s="498">
        <v>0</v>
      </c>
      <c r="L24" s="498">
        <v>0</v>
      </c>
      <c r="M24" s="498">
        <v>0</v>
      </c>
      <c r="N24" s="505">
        <f t="shared" si="3"/>
        <v>0</v>
      </c>
      <c r="O24" s="505">
        <f t="shared" si="4"/>
        <v>0</v>
      </c>
      <c r="P24" s="502">
        <v>0</v>
      </c>
      <c r="Q24" s="498">
        <v>0</v>
      </c>
      <c r="R24" s="498">
        <v>0</v>
      </c>
      <c r="S24" s="498">
        <v>0</v>
      </c>
      <c r="T24" s="505">
        <f t="shared" si="5"/>
        <v>0</v>
      </c>
      <c r="U24" s="498">
        <v>0</v>
      </c>
      <c r="V24" s="498">
        <v>0</v>
      </c>
      <c r="W24" s="498">
        <v>0</v>
      </c>
      <c r="X24" s="498">
        <v>0</v>
      </c>
      <c r="Y24" s="505">
        <f t="shared" si="6"/>
        <v>0</v>
      </c>
      <c r="Z24" s="505">
        <f t="shared" si="7"/>
        <v>0</v>
      </c>
      <c r="AA24" s="535">
        <v>0</v>
      </c>
      <c r="AB24" s="498">
        <v>0</v>
      </c>
      <c r="AC24" s="505">
        <f t="shared" si="1"/>
        <v>0</v>
      </c>
    </row>
    <row r="25" spans="2:29" s="496" customFormat="1" ht="17.25" customHeight="1">
      <c r="B25" s="501" t="s">
        <v>3333</v>
      </c>
      <c r="C25" s="513">
        <v>0</v>
      </c>
      <c r="D25" s="513">
        <v>0</v>
      </c>
      <c r="E25" s="513">
        <v>0</v>
      </c>
      <c r="F25" s="513">
        <v>0</v>
      </c>
      <c r="G25" s="513">
        <v>0</v>
      </c>
      <c r="H25" s="513">
        <v>0</v>
      </c>
      <c r="I25" s="513">
        <v>0</v>
      </c>
      <c r="J25" s="505">
        <f t="shared" si="2"/>
        <v>0</v>
      </c>
      <c r="K25" s="498">
        <v>0</v>
      </c>
      <c r="L25" s="498">
        <v>0</v>
      </c>
      <c r="M25" s="498">
        <v>0</v>
      </c>
      <c r="N25" s="505">
        <f t="shared" si="3"/>
        <v>0</v>
      </c>
      <c r="O25" s="505">
        <f t="shared" si="4"/>
        <v>0</v>
      </c>
      <c r="P25" s="502">
        <v>0</v>
      </c>
      <c r="Q25" s="498">
        <v>0</v>
      </c>
      <c r="R25" s="498">
        <v>0</v>
      </c>
      <c r="S25" s="498">
        <v>0</v>
      </c>
      <c r="T25" s="505">
        <f t="shared" si="5"/>
        <v>0</v>
      </c>
      <c r="U25" s="498">
        <v>0</v>
      </c>
      <c r="V25" s="498">
        <v>0</v>
      </c>
      <c r="W25" s="498">
        <v>0</v>
      </c>
      <c r="X25" s="498">
        <v>0</v>
      </c>
      <c r="Y25" s="505">
        <f t="shared" si="6"/>
        <v>0</v>
      </c>
      <c r="Z25" s="505">
        <f t="shared" si="7"/>
        <v>0</v>
      </c>
      <c r="AA25" s="535">
        <v>0</v>
      </c>
      <c r="AB25" s="498">
        <v>0</v>
      </c>
      <c r="AC25" s="505">
        <f t="shared" si="1"/>
        <v>0</v>
      </c>
    </row>
    <row r="26" spans="2:29" s="507" customFormat="1" ht="17.25" customHeight="1">
      <c r="B26" s="508" t="s">
        <v>3334</v>
      </c>
      <c r="C26" s="513">
        <v>0</v>
      </c>
      <c r="D26" s="513">
        <v>0</v>
      </c>
      <c r="E26" s="513">
        <v>0</v>
      </c>
      <c r="F26" s="513">
        <v>0</v>
      </c>
      <c r="G26" s="513">
        <v>0</v>
      </c>
      <c r="H26" s="513">
        <v>0</v>
      </c>
      <c r="I26" s="513">
        <v>0</v>
      </c>
      <c r="J26" s="509">
        <f t="shared" si="2"/>
        <v>0</v>
      </c>
      <c r="K26" s="498">
        <v>0</v>
      </c>
      <c r="L26" s="498">
        <v>0</v>
      </c>
      <c r="M26" s="498">
        <v>0</v>
      </c>
      <c r="N26" s="509">
        <f t="shared" si="3"/>
        <v>0</v>
      </c>
      <c r="O26" s="509">
        <f t="shared" si="4"/>
        <v>0</v>
      </c>
      <c r="P26" s="502">
        <v>0</v>
      </c>
      <c r="Q26" s="498">
        <v>0</v>
      </c>
      <c r="R26" s="498">
        <v>0</v>
      </c>
      <c r="S26" s="498">
        <v>0</v>
      </c>
      <c r="T26" s="509">
        <f t="shared" si="5"/>
        <v>0</v>
      </c>
      <c r="U26" s="498">
        <v>0</v>
      </c>
      <c r="V26" s="498">
        <v>0</v>
      </c>
      <c r="W26" s="498">
        <v>0</v>
      </c>
      <c r="X26" s="498">
        <v>0</v>
      </c>
      <c r="Y26" s="509">
        <f t="shared" si="6"/>
        <v>0</v>
      </c>
      <c r="Z26" s="509">
        <f t="shared" si="7"/>
        <v>0</v>
      </c>
      <c r="AA26" s="535">
        <v>0</v>
      </c>
      <c r="AB26" s="498">
        <v>0</v>
      </c>
      <c r="AC26" s="512">
        <f t="shared" si="1"/>
        <v>0</v>
      </c>
    </row>
    <row r="27" spans="2:29" s="507" customFormat="1" ht="17.25" customHeight="1">
      <c r="B27" s="508" t="s">
        <v>3335</v>
      </c>
      <c r="C27" s="513">
        <v>0</v>
      </c>
      <c r="D27" s="513">
        <v>0</v>
      </c>
      <c r="E27" s="513">
        <v>0</v>
      </c>
      <c r="F27" s="513">
        <v>0</v>
      </c>
      <c r="G27" s="513">
        <v>0</v>
      </c>
      <c r="H27" s="513">
        <v>0</v>
      </c>
      <c r="I27" s="513">
        <v>0</v>
      </c>
      <c r="J27" s="509">
        <f t="shared" si="2"/>
        <v>0</v>
      </c>
      <c r="K27" s="498">
        <v>0</v>
      </c>
      <c r="L27" s="498">
        <v>0</v>
      </c>
      <c r="M27" s="498">
        <v>0</v>
      </c>
      <c r="N27" s="509">
        <f t="shared" si="3"/>
        <v>0</v>
      </c>
      <c r="O27" s="509">
        <f t="shared" si="4"/>
        <v>0</v>
      </c>
      <c r="P27" s="502">
        <v>0</v>
      </c>
      <c r="Q27" s="498">
        <v>0</v>
      </c>
      <c r="R27" s="498">
        <v>0</v>
      </c>
      <c r="S27" s="498">
        <v>0</v>
      </c>
      <c r="T27" s="509">
        <f t="shared" si="5"/>
        <v>0</v>
      </c>
      <c r="U27" s="498">
        <v>0</v>
      </c>
      <c r="V27" s="498">
        <v>0</v>
      </c>
      <c r="W27" s="498">
        <v>0</v>
      </c>
      <c r="X27" s="498">
        <v>0</v>
      </c>
      <c r="Y27" s="509">
        <f t="shared" si="6"/>
        <v>0</v>
      </c>
      <c r="Z27" s="509">
        <f t="shared" si="7"/>
        <v>0</v>
      </c>
      <c r="AA27" s="535">
        <v>0</v>
      </c>
      <c r="AB27" s="498">
        <v>0</v>
      </c>
      <c r="AC27" s="512">
        <f t="shared" si="1"/>
        <v>0</v>
      </c>
    </row>
    <row r="28" spans="2:29" s="507" customFormat="1" ht="17.25" customHeight="1">
      <c r="B28" s="514" t="s">
        <v>3336</v>
      </c>
      <c r="C28" s="515">
        <f t="shared" ref="C28:I28" si="10">+C8+C13+C14+C15+C16+C20+C26+C27</f>
        <v>0</v>
      </c>
      <c r="D28" s="515">
        <f t="shared" si="10"/>
        <v>0</v>
      </c>
      <c r="E28" s="515">
        <f t="shared" si="10"/>
        <v>0</v>
      </c>
      <c r="F28" s="515">
        <f t="shared" si="10"/>
        <v>0</v>
      </c>
      <c r="G28" s="515">
        <f t="shared" si="10"/>
        <v>0</v>
      </c>
      <c r="H28" s="515">
        <f t="shared" si="10"/>
        <v>0</v>
      </c>
      <c r="I28" s="515">
        <f t="shared" si="10"/>
        <v>0</v>
      </c>
      <c r="J28" s="509">
        <f t="shared" si="2"/>
        <v>0</v>
      </c>
      <c r="K28" s="515">
        <f>+K8+K13+K14+K15+K16+K20+K26+K27</f>
        <v>0</v>
      </c>
      <c r="L28" s="515">
        <f>+L8+L13+L14+L15+L16+L20+L26+L27</f>
        <v>0</v>
      </c>
      <c r="M28" s="515">
        <f>+M8+M13+M14+M15+M16+M20+M26+M27</f>
        <v>0</v>
      </c>
      <c r="N28" s="509">
        <f t="shared" si="3"/>
        <v>0</v>
      </c>
      <c r="O28" s="509">
        <f t="shared" si="4"/>
        <v>0</v>
      </c>
      <c r="P28" s="515">
        <f>+P8+P13+P14+P15+P16+P20+P26+P27</f>
        <v>0</v>
      </c>
      <c r="Q28" s="515">
        <f>+Q8+Q13+Q14+Q15+Q16+Q20+Q26+Q27</f>
        <v>0</v>
      </c>
      <c r="R28" s="515">
        <f>+R8+R13+R14+R15+R16+R20+R26+R27</f>
        <v>0</v>
      </c>
      <c r="S28" s="515">
        <f>+S8+S13+S14+S15+S16+S20+S26+S27</f>
        <v>0</v>
      </c>
      <c r="T28" s="509">
        <f t="shared" si="5"/>
        <v>0</v>
      </c>
      <c r="U28" s="515">
        <f>+U8+U13+U14+U15+U16+U20+U26+U27</f>
        <v>0</v>
      </c>
      <c r="V28" s="515">
        <f>+V8+V13+V14+V15+V16+V20+V26+V27</f>
        <v>0</v>
      </c>
      <c r="W28" s="515">
        <f>+W8+W13+W14+W15+W16+W20+W26+W27</f>
        <v>0</v>
      </c>
      <c r="X28" s="515">
        <f>+X8+X13+X14+X15+X16+X20+X26+X27</f>
        <v>0</v>
      </c>
      <c r="Y28" s="509">
        <f t="shared" si="6"/>
        <v>0</v>
      </c>
      <c r="Z28" s="509">
        <f t="shared" si="7"/>
        <v>0</v>
      </c>
      <c r="AA28" s="515">
        <f>+AA8+AA13+AA14+AA15+AA16+AA20+AA26+AA27</f>
        <v>0</v>
      </c>
      <c r="AB28" s="515">
        <f>+AB8+AB13+AB14+AB15+AB16+AB20+AB26+AB27</f>
        <v>0</v>
      </c>
      <c r="AC28" s="512">
        <f t="shared" si="1"/>
        <v>0</v>
      </c>
    </row>
    <row r="29" spans="2:29" s="518" customFormat="1" ht="12">
      <c r="B29" s="516"/>
      <c r="C29" s="516"/>
      <c r="D29" s="516"/>
      <c r="E29" s="516"/>
      <c r="F29" s="516"/>
      <c r="G29" s="516"/>
      <c r="H29" s="516"/>
      <c r="I29" s="516"/>
      <c r="J29" s="516"/>
      <c r="K29" s="516"/>
      <c r="L29" s="516"/>
      <c r="M29" s="516"/>
      <c r="N29" s="516"/>
      <c r="O29" s="516"/>
      <c r="P29" s="516"/>
      <c r="Q29" s="516"/>
      <c r="R29" s="516"/>
      <c r="S29" s="516"/>
      <c r="T29" s="516"/>
      <c r="U29" s="516"/>
      <c r="V29" s="516"/>
      <c r="W29" s="516"/>
      <c r="X29" s="517"/>
      <c r="Y29" s="516"/>
      <c r="Z29" s="516"/>
      <c r="AA29" s="517"/>
      <c r="AB29" s="516"/>
      <c r="AC29" s="509"/>
    </row>
    <row r="30" spans="2:29" s="491" customFormat="1" ht="28.5" customHeight="1">
      <c r="B30" s="815" t="s">
        <v>3337</v>
      </c>
      <c r="C30" s="815" t="s">
        <v>104</v>
      </c>
      <c r="D30" s="815" t="s">
        <v>103</v>
      </c>
      <c r="E30" s="815" t="s">
        <v>102</v>
      </c>
      <c r="F30" s="815" t="s">
        <v>545</v>
      </c>
      <c r="G30" s="815"/>
      <c r="H30" s="815"/>
      <c r="I30" s="815"/>
      <c r="J30" s="815"/>
      <c r="K30" s="815" t="s">
        <v>546</v>
      </c>
      <c r="L30" s="815"/>
      <c r="M30" s="815"/>
      <c r="N30" s="815"/>
      <c r="O30" s="815" t="s">
        <v>555</v>
      </c>
      <c r="P30" s="815" t="s">
        <v>101</v>
      </c>
      <c r="Q30" s="815"/>
      <c r="R30" s="815"/>
      <c r="S30" s="815"/>
      <c r="T30" s="815"/>
      <c r="U30" s="815" t="s">
        <v>100</v>
      </c>
      <c r="V30" s="815"/>
      <c r="W30" s="815"/>
      <c r="X30" s="815"/>
      <c r="Y30" s="815"/>
      <c r="Z30" s="815" t="s">
        <v>3314</v>
      </c>
      <c r="AA30" s="832" t="s">
        <v>3315</v>
      </c>
      <c r="AB30" s="757" t="s">
        <v>3338</v>
      </c>
      <c r="AC30" s="815" t="s">
        <v>146</v>
      </c>
    </row>
    <row r="31" spans="2:29" s="491" customFormat="1" ht="42.75" customHeight="1">
      <c r="B31" s="815"/>
      <c r="C31" s="815"/>
      <c r="D31" s="815"/>
      <c r="E31" s="815"/>
      <c r="F31" s="489" t="s">
        <v>556</v>
      </c>
      <c r="G31" s="489" t="s">
        <v>557</v>
      </c>
      <c r="H31" s="489" t="s">
        <v>126</v>
      </c>
      <c r="I31" s="489" t="s">
        <v>127</v>
      </c>
      <c r="J31" s="489" t="s">
        <v>558</v>
      </c>
      <c r="K31" s="489" t="s">
        <v>556</v>
      </c>
      <c r="L31" s="489" t="s">
        <v>126</v>
      </c>
      <c r="M31" s="489" t="s">
        <v>127</v>
      </c>
      <c r="N31" s="489" t="s">
        <v>549</v>
      </c>
      <c r="O31" s="815"/>
      <c r="P31" s="489" t="s">
        <v>550</v>
      </c>
      <c r="Q31" s="489" t="s">
        <v>551</v>
      </c>
      <c r="R31" s="489" t="s">
        <v>126</v>
      </c>
      <c r="S31" s="489" t="s">
        <v>127</v>
      </c>
      <c r="T31" s="489" t="s">
        <v>547</v>
      </c>
      <c r="U31" s="489" t="s">
        <v>552</v>
      </c>
      <c r="V31" s="489" t="s">
        <v>126</v>
      </c>
      <c r="W31" s="489" t="s">
        <v>554</v>
      </c>
      <c r="X31" s="489" t="s">
        <v>551</v>
      </c>
      <c r="Y31" s="489" t="s">
        <v>548</v>
      </c>
      <c r="Z31" s="815"/>
      <c r="AA31" s="832"/>
      <c r="AB31" s="758"/>
      <c r="AC31" s="815"/>
    </row>
    <row r="32" spans="2:29" s="522" customFormat="1" ht="18.75" customHeight="1">
      <c r="B32" s="510" t="s">
        <v>3339</v>
      </c>
      <c r="C32" s="519">
        <v>0</v>
      </c>
      <c r="D32" s="519">
        <v>0</v>
      </c>
      <c r="E32" s="519">
        <v>0</v>
      </c>
      <c r="F32" s="519">
        <v>0</v>
      </c>
      <c r="G32" s="519">
        <v>0</v>
      </c>
      <c r="H32" s="519">
        <v>0</v>
      </c>
      <c r="I32" s="519">
        <v>0</v>
      </c>
      <c r="J32" s="509">
        <f t="shared" ref="J32:J87" si="11">+F32+G32+H32+I32</f>
        <v>0</v>
      </c>
      <c r="K32" s="519">
        <v>0</v>
      </c>
      <c r="L32" s="519">
        <v>0</v>
      </c>
      <c r="M32" s="519">
        <v>0</v>
      </c>
      <c r="N32" s="509">
        <f t="shared" ref="N32:N87" si="12">+K32+L32+M32</f>
        <v>0</v>
      </c>
      <c r="O32" s="509">
        <f t="shared" ref="O32:O87" si="13">+J32+N32</f>
        <v>0</v>
      </c>
      <c r="P32" s="519">
        <v>0</v>
      </c>
      <c r="Q32" s="519">
        <v>0</v>
      </c>
      <c r="R32" s="519">
        <v>0</v>
      </c>
      <c r="S32" s="519">
        <v>0</v>
      </c>
      <c r="T32" s="509">
        <f t="shared" ref="T32:T87" si="14">+P32+Q32+R32+S32</f>
        <v>0</v>
      </c>
      <c r="U32" s="519">
        <v>0</v>
      </c>
      <c r="V32" s="519">
        <v>0</v>
      </c>
      <c r="W32" s="519">
        <v>0</v>
      </c>
      <c r="X32" s="519">
        <v>0</v>
      </c>
      <c r="Y32" s="509">
        <f t="shared" ref="Y32:Y87" si="15">+U32+V32+W32+X32</f>
        <v>0</v>
      </c>
      <c r="Z32" s="520">
        <f>+C32+D32+E32+O32+T32+Y32</f>
        <v>0</v>
      </c>
      <c r="AA32" s="520">
        <v>0</v>
      </c>
      <c r="AB32" s="521">
        <v>0</v>
      </c>
      <c r="AC32" s="509">
        <f t="shared" ref="AC32:AC63" si="16">+Z32+AB32</f>
        <v>0</v>
      </c>
    </row>
    <row r="33" spans="2:29" s="522" customFormat="1" ht="18.75" customHeight="1">
      <c r="B33" s="510" t="s">
        <v>3340</v>
      </c>
      <c r="C33" s="519">
        <v>0</v>
      </c>
      <c r="D33" s="519">
        <v>0</v>
      </c>
      <c r="E33" s="519">
        <v>0</v>
      </c>
      <c r="F33" s="519">
        <v>0</v>
      </c>
      <c r="G33" s="519">
        <v>0</v>
      </c>
      <c r="H33" s="519">
        <v>0</v>
      </c>
      <c r="I33" s="519">
        <v>0</v>
      </c>
      <c r="J33" s="509">
        <f t="shared" si="11"/>
        <v>0</v>
      </c>
      <c r="K33" s="523">
        <v>0</v>
      </c>
      <c r="L33" s="523">
        <v>0</v>
      </c>
      <c r="M33" s="523">
        <v>0</v>
      </c>
      <c r="N33" s="509">
        <f t="shared" si="12"/>
        <v>0</v>
      </c>
      <c r="O33" s="509">
        <f t="shared" si="13"/>
        <v>0</v>
      </c>
      <c r="P33" s="523">
        <v>0</v>
      </c>
      <c r="Q33" s="523">
        <v>0</v>
      </c>
      <c r="R33" s="523">
        <v>0</v>
      </c>
      <c r="S33" s="523">
        <v>0</v>
      </c>
      <c r="T33" s="509">
        <f t="shared" si="14"/>
        <v>0</v>
      </c>
      <c r="U33" s="523">
        <v>0</v>
      </c>
      <c r="V33" s="523">
        <v>0</v>
      </c>
      <c r="W33" s="523">
        <v>0</v>
      </c>
      <c r="X33" s="523">
        <v>0</v>
      </c>
      <c r="Y33" s="509">
        <f t="shared" si="15"/>
        <v>0</v>
      </c>
      <c r="Z33" s="520">
        <f t="shared" ref="Z33:Z86" si="17">C33+D33+E33+O33+T33+Y33</f>
        <v>0</v>
      </c>
      <c r="AA33" s="534">
        <v>0</v>
      </c>
      <c r="AB33" s="523">
        <v>0</v>
      </c>
      <c r="AC33" s="509">
        <f t="shared" si="16"/>
        <v>0</v>
      </c>
    </row>
    <row r="34" spans="2:29" s="522" customFormat="1" ht="18.75" customHeight="1">
      <c r="B34" s="510" t="s">
        <v>491</v>
      </c>
      <c r="C34" s="519">
        <v>0</v>
      </c>
      <c r="D34" s="519">
        <v>0</v>
      </c>
      <c r="E34" s="519">
        <v>0</v>
      </c>
      <c r="F34" s="519">
        <v>0</v>
      </c>
      <c r="G34" s="519">
        <v>0</v>
      </c>
      <c r="H34" s="519">
        <v>0</v>
      </c>
      <c r="I34" s="519">
        <v>0</v>
      </c>
      <c r="J34" s="509">
        <f t="shared" si="11"/>
        <v>0</v>
      </c>
      <c r="K34" s="523">
        <v>0</v>
      </c>
      <c r="L34" s="523">
        <v>0</v>
      </c>
      <c r="M34" s="523">
        <v>0</v>
      </c>
      <c r="N34" s="509">
        <f t="shared" si="12"/>
        <v>0</v>
      </c>
      <c r="O34" s="509">
        <f t="shared" si="13"/>
        <v>0</v>
      </c>
      <c r="P34" s="523">
        <v>0</v>
      </c>
      <c r="Q34" s="523">
        <v>0</v>
      </c>
      <c r="R34" s="523">
        <v>0</v>
      </c>
      <c r="S34" s="523">
        <v>0</v>
      </c>
      <c r="T34" s="509">
        <f t="shared" si="14"/>
        <v>0</v>
      </c>
      <c r="U34" s="523">
        <v>0</v>
      </c>
      <c r="V34" s="523">
        <v>0</v>
      </c>
      <c r="W34" s="523">
        <v>0</v>
      </c>
      <c r="X34" s="523">
        <v>0</v>
      </c>
      <c r="Y34" s="509">
        <f t="shared" si="15"/>
        <v>0</v>
      </c>
      <c r="Z34" s="520">
        <f t="shared" si="17"/>
        <v>0</v>
      </c>
      <c r="AA34" s="534">
        <v>0</v>
      </c>
      <c r="AB34" s="523">
        <v>0</v>
      </c>
      <c r="AC34" s="509">
        <f t="shared" si="16"/>
        <v>0</v>
      </c>
    </row>
    <row r="35" spans="2:29" s="522" customFormat="1" ht="18.75" customHeight="1">
      <c r="B35" s="510" t="s">
        <v>3341</v>
      </c>
      <c r="C35" s="519">
        <v>0</v>
      </c>
      <c r="D35" s="519">
        <v>0</v>
      </c>
      <c r="E35" s="519">
        <v>0</v>
      </c>
      <c r="F35" s="519">
        <v>0</v>
      </c>
      <c r="G35" s="519">
        <v>0</v>
      </c>
      <c r="H35" s="519">
        <v>0</v>
      </c>
      <c r="I35" s="519">
        <v>0</v>
      </c>
      <c r="J35" s="509">
        <f t="shared" si="11"/>
        <v>0</v>
      </c>
      <c r="K35" s="523">
        <v>0</v>
      </c>
      <c r="L35" s="523">
        <v>0</v>
      </c>
      <c r="M35" s="523">
        <v>0</v>
      </c>
      <c r="N35" s="509">
        <f t="shared" si="12"/>
        <v>0</v>
      </c>
      <c r="O35" s="509">
        <f t="shared" si="13"/>
        <v>0</v>
      </c>
      <c r="P35" s="523">
        <v>0</v>
      </c>
      <c r="Q35" s="523">
        <v>0</v>
      </c>
      <c r="R35" s="523">
        <v>0</v>
      </c>
      <c r="S35" s="523">
        <v>0</v>
      </c>
      <c r="T35" s="509">
        <f t="shared" si="14"/>
        <v>0</v>
      </c>
      <c r="U35" s="523">
        <v>0</v>
      </c>
      <c r="V35" s="523">
        <v>0</v>
      </c>
      <c r="W35" s="523">
        <v>0</v>
      </c>
      <c r="X35" s="523">
        <v>0</v>
      </c>
      <c r="Y35" s="509">
        <f t="shared" si="15"/>
        <v>0</v>
      </c>
      <c r="Z35" s="520">
        <f t="shared" si="17"/>
        <v>0</v>
      </c>
      <c r="AA35" s="534">
        <v>0</v>
      </c>
      <c r="AB35" s="523">
        <v>0</v>
      </c>
      <c r="AC35" s="509">
        <f t="shared" si="16"/>
        <v>0</v>
      </c>
    </row>
    <row r="36" spans="2:29" s="522" customFormat="1" ht="18.75" customHeight="1">
      <c r="B36" s="510" t="s">
        <v>3342</v>
      </c>
      <c r="C36" s="519">
        <v>0</v>
      </c>
      <c r="D36" s="519">
        <v>0</v>
      </c>
      <c r="E36" s="519">
        <v>0</v>
      </c>
      <c r="F36" s="519">
        <v>0</v>
      </c>
      <c r="G36" s="519">
        <v>0</v>
      </c>
      <c r="H36" s="519">
        <v>0</v>
      </c>
      <c r="I36" s="519">
        <v>0</v>
      </c>
      <c r="J36" s="509">
        <f t="shared" si="11"/>
        <v>0</v>
      </c>
      <c r="K36" s="523">
        <v>0</v>
      </c>
      <c r="L36" s="523">
        <v>0</v>
      </c>
      <c r="M36" s="523">
        <v>0</v>
      </c>
      <c r="N36" s="509">
        <f t="shared" si="12"/>
        <v>0</v>
      </c>
      <c r="O36" s="509">
        <f t="shared" si="13"/>
        <v>0</v>
      </c>
      <c r="P36" s="523">
        <v>0</v>
      </c>
      <c r="Q36" s="523">
        <v>0</v>
      </c>
      <c r="R36" s="523">
        <v>0</v>
      </c>
      <c r="S36" s="523">
        <v>0</v>
      </c>
      <c r="T36" s="509">
        <f t="shared" si="14"/>
        <v>0</v>
      </c>
      <c r="U36" s="523">
        <v>0</v>
      </c>
      <c r="V36" s="523">
        <v>0</v>
      </c>
      <c r="W36" s="523">
        <v>0</v>
      </c>
      <c r="X36" s="523">
        <v>0</v>
      </c>
      <c r="Y36" s="509">
        <f t="shared" si="15"/>
        <v>0</v>
      </c>
      <c r="Z36" s="520">
        <f t="shared" si="17"/>
        <v>0</v>
      </c>
      <c r="AA36" s="534">
        <v>0</v>
      </c>
      <c r="AB36" s="523">
        <v>0</v>
      </c>
      <c r="AC36" s="509">
        <f t="shared" si="16"/>
        <v>0</v>
      </c>
    </row>
    <row r="37" spans="2:29" s="522" customFormat="1" ht="18.75" customHeight="1">
      <c r="B37" s="510" t="s">
        <v>3343</v>
      </c>
      <c r="C37" s="519">
        <v>0</v>
      </c>
      <c r="D37" s="519">
        <v>0</v>
      </c>
      <c r="E37" s="519">
        <v>0</v>
      </c>
      <c r="F37" s="519">
        <v>0</v>
      </c>
      <c r="G37" s="519">
        <v>0</v>
      </c>
      <c r="H37" s="519">
        <v>0</v>
      </c>
      <c r="I37" s="519">
        <v>0</v>
      </c>
      <c r="J37" s="509">
        <f t="shared" si="11"/>
        <v>0</v>
      </c>
      <c r="K37" s="523">
        <v>0</v>
      </c>
      <c r="L37" s="523">
        <v>0</v>
      </c>
      <c r="M37" s="523">
        <v>0</v>
      </c>
      <c r="N37" s="509">
        <f t="shared" si="12"/>
        <v>0</v>
      </c>
      <c r="O37" s="509">
        <f t="shared" si="13"/>
        <v>0</v>
      </c>
      <c r="P37" s="523">
        <v>0</v>
      </c>
      <c r="Q37" s="523">
        <v>0</v>
      </c>
      <c r="R37" s="523">
        <v>0</v>
      </c>
      <c r="S37" s="523">
        <v>0</v>
      </c>
      <c r="T37" s="509">
        <f t="shared" si="14"/>
        <v>0</v>
      </c>
      <c r="U37" s="523">
        <v>0</v>
      </c>
      <c r="V37" s="523">
        <v>0</v>
      </c>
      <c r="W37" s="523">
        <v>0</v>
      </c>
      <c r="X37" s="523">
        <v>0</v>
      </c>
      <c r="Y37" s="509">
        <f t="shared" si="15"/>
        <v>0</v>
      </c>
      <c r="Z37" s="520">
        <f t="shared" si="17"/>
        <v>0</v>
      </c>
      <c r="AA37" s="534">
        <v>0</v>
      </c>
      <c r="AB37" s="523">
        <v>0</v>
      </c>
      <c r="AC37" s="509">
        <f t="shared" si="16"/>
        <v>0</v>
      </c>
    </row>
    <row r="38" spans="2:29" s="522" customFormat="1" ht="18.75" customHeight="1">
      <c r="B38" s="510" t="s">
        <v>3344</v>
      </c>
      <c r="C38" s="519">
        <v>0</v>
      </c>
      <c r="D38" s="519">
        <v>0</v>
      </c>
      <c r="E38" s="519">
        <v>0</v>
      </c>
      <c r="F38" s="519">
        <v>0</v>
      </c>
      <c r="G38" s="519">
        <v>0</v>
      </c>
      <c r="H38" s="519">
        <v>0</v>
      </c>
      <c r="I38" s="519">
        <v>0</v>
      </c>
      <c r="J38" s="509">
        <f t="shared" si="11"/>
        <v>0</v>
      </c>
      <c r="K38" s="523">
        <v>0</v>
      </c>
      <c r="L38" s="523">
        <v>0</v>
      </c>
      <c r="M38" s="523">
        <v>0</v>
      </c>
      <c r="N38" s="509">
        <f t="shared" si="12"/>
        <v>0</v>
      </c>
      <c r="O38" s="509">
        <f t="shared" si="13"/>
        <v>0</v>
      </c>
      <c r="P38" s="523">
        <v>0</v>
      </c>
      <c r="Q38" s="523">
        <v>0</v>
      </c>
      <c r="R38" s="523">
        <v>0</v>
      </c>
      <c r="S38" s="523">
        <v>0</v>
      </c>
      <c r="T38" s="509">
        <f t="shared" si="14"/>
        <v>0</v>
      </c>
      <c r="U38" s="523">
        <v>0</v>
      </c>
      <c r="V38" s="523">
        <v>0</v>
      </c>
      <c r="W38" s="523">
        <v>0</v>
      </c>
      <c r="X38" s="523">
        <v>0</v>
      </c>
      <c r="Y38" s="509">
        <f t="shared" si="15"/>
        <v>0</v>
      </c>
      <c r="Z38" s="520">
        <f t="shared" si="17"/>
        <v>0</v>
      </c>
      <c r="AA38" s="534">
        <v>0</v>
      </c>
      <c r="AB38" s="523">
        <v>0</v>
      </c>
      <c r="AC38" s="509">
        <f t="shared" si="16"/>
        <v>0</v>
      </c>
    </row>
    <row r="39" spans="2:29" s="522" customFormat="1" ht="18.75" customHeight="1">
      <c r="B39" s="510" t="s">
        <v>3345</v>
      </c>
      <c r="C39" s="519">
        <v>0</v>
      </c>
      <c r="D39" s="519">
        <v>0</v>
      </c>
      <c r="E39" s="519">
        <v>0</v>
      </c>
      <c r="F39" s="519">
        <v>0</v>
      </c>
      <c r="G39" s="519">
        <v>0</v>
      </c>
      <c r="H39" s="519">
        <v>0</v>
      </c>
      <c r="I39" s="519">
        <v>0</v>
      </c>
      <c r="J39" s="509">
        <f t="shared" si="11"/>
        <v>0</v>
      </c>
      <c r="K39" s="523">
        <v>0</v>
      </c>
      <c r="L39" s="523">
        <v>0</v>
      </c>
      <c r="M39" s="523">
        <v>0</v>
      </c>
      <c r="N39" s="509">
        <f t="shared" si="12"/>
        <v>0</v>
      </c>
      <c r="O39" s="509">
        <f t="shared" si="13"/>
        <v>0</v>
      </c>
      <c r="P39" s="523">
        <v>0</v>
      </c>
      <c r="Q39" s="523">
        <v>0</v>
      </c>
      <c r="R39" s="523">
        <v>0</v>
      </c>
      <c r="S39" s="523">
        <v>0</v>
      </c>
      <c r="T39" s="509">
        <f t="shared" si="14"/>
        <v>0</v>
      </c>
      <c r="U39" s="523">
        <v>0</v>
      </c>
      <c r="V39" s="523">
        <v>0</v>
      </c>
      <c r="W39" s="523">
        <v>0</v>
      </c>
      <c r="X39" s="523">
        <v>0</v>
      </c>
      <c r="Y39" s="509">
        <f t="shared" si="15"/>
        <v>0</v>
      </c>
      <c r="Z39" s="520">
        <f t="shared" si="17"/>
        <v>0</v>
      </c>
      <c r="AA39" s="534">
        <v>0</v>
      </c>
      <c r="AB39" s="523">
        <v>0</v>
      </c>
      <c r="AC39" s="509">
        <f t="shared" si="16"/>
        <v>0</v>
      </c>
    </row>
    <row r="40" spans="2:29" s="522" customFormat="1" ht="26.25" customHeight="1">
      <c r="B40" s="510" t="s">
        <v>3346</v>
      </c>
      <c r="C40" s="520">
        <f t="shared" ref="C40:I40" si="18">SUM(C41:C53)</f>
        <v>0</v>
      </c>
      <c r="D40" s="520">
        <f t="shared" si="18"/>
        <v>0</v>
      </c>
      <c r="E40" s="520">
        <f t="shared" si="18"/>
        <v>0</v>
      </c>
      <c r="F40" s="520">
        <f t="shared" si="18"/>
        <v>0</v>
      </c>
      <c r="G40" s="520">
        <f t="shared" si="18"/>
        <v>0</v>
      </c>
      <c r="H40" s="520">
        <f t="shared" si="18"/>
        <v>0</v>
      </c>
      <c r="I40" s="520">
        <f t="shared" si="18"/>
        <v>0</v>
      </c>
      <c r="J40" s="509">
        <f t="shared" si="11"/>
        <v>0</v>
      </c>
      <c r="K40" s="520">
        <f>SUM(K41:K53)</f>
        <v>0</v>
      </c>
      <c r="L40" s="520">
        <f>SUM(L41:L53)</f>
        <v>0</v>
      </c>
      <c r="M40" s="520">
        <f>SUM(M41:M53)</f>
        <v>0</v>
      </c>
      <c r="N40" s="509">
        <f t="shared" si="12"/>
        <v>0</v>
      </c>
      <c r="O40" s="509">
        <f t="shared" si="13"/>
        <v>0</v>
      </c>
      <c r="P40" s="520">
        <f>SUM(P41:P53)</f>
        <v>0</v>
      </c>
      <c r="Q40" s="520">
        <f>SUM(Q41:Q53)</f>
        <v>0</v>
      </c>
      <c r="R40" s="520">
        <f>SUM(R41:R53)</f>
        <v>0</v>
      </c>
      <c r="S40" s="520">
        <f>SUM(S41:S53)</f>
        <v>0</v>
      </c>
      <c r="T40" s="509">
        <f t="shared" si="14"/>
        <v>0</v>
      </c>
      <c r="U40" s="520">
        <f>SUM(U41:U53)</f>
        <v>0</v>
      </c>
      <c r="V40" s="520">
        <f>SUM(V41:V53)</f>
        <v>0</v>
      </c>
      <c r="W40" s="520">
        <f>SUM(W41:W53)</f>
        <v>0</v>
      </c>
      <c r="X40" s="520">
        <f>SUM(X41:X53)</f>
        <v>0</v>
      </c>
      <c r="Y40" s="509">
        <f t="shared" si="15"/>
        <v>0</v>
      </c>
      <c r="Z40" s="520">
        <f t="shared" si="17"/>
        <v>0</v>
      </c>
      <c r="AA40" s="520">
        <f>SUM(AA41:AA53)</f>
        <v>0</v>
      </c>
      <c r="AB40" s="520">
        <f>SUM(AB41:AB53)</f>
        <v>0</v>
      </c>
      <c r="AC40" s="509">
        <f t="shared" si="16"/>
        <v>0</v>
      </c>
    </row>
    <row r="41" spans="2:29" s="526" customFormat="1" ht="16.5" customHeight="1">
      <c r="B41" s="501" t="s">
        <v>559</v>
      </c>
      <c r="C41" s="523">
        <v>0</v>
      </c>
      <c r="D41" s="523">
        <v>0</v>
      </c>
      <c r="E41" s="523">
        <v>0</v>
      </c>
      <c r="F41" s="523">
        <v>0</v>
      </c>
      <c r="G41" s="523">
        <v>0</v>
      </c>
      <c r="H41" s="523">
        <v>0</v>
      </c>
      <c r="I41" s="523">
        <v>0</v>
      </c>
      <c r="J41" s="505">
        <f t="shared" si="11"/>
        <v>0</v>
      </c>
      <c r="K41" s="523">
        <v>0</v>
      </c>
      <c r="L41" s="523">
        <v>0</v>
      </c>
      <c r="M41" s="523">
        <v>0</v>
      </c>
      <c r="N41" s="505">
        <f t="shared" si="12"/>
        <v>0</v>
      </c>
      <c r="O41" s="505">
        <f t="shared" si="13"/>
        <v>0</v>
      </c>
      <c r="P41" s="523">
        <v>0</v>
      </c>
      <c r="Q41" s="523">
        <v>0</v>
      </c>
      <c r="R41" s="523">
        <v>0</v>
      </c>
      <c r="S41" s="523">
        <v>0</v>
      </c>
      <c r="T41" s="505">
        <f t="shared" si="14"/>
        <v>0</v>
      </c>
      <c r="U41" s="523">
        <v>0</v>
      </c>
      <c r="V41" s="523">
        <v>0</v>
      </c>
      <c r="W41" s="523">
        <v>0</v>
      </c>
      <c r="X41" s="523">
        <v>0</v>
      </c>
      <c r="Y41" s="505">
        <f t="shared" si="15"/>
        <v>0</v>
      </c>
      <c r="Z41" s="524">
        <f t="shared" si="17"/>
        <v>0</v>
      </c>
      <c r="AA41" s="524">
        <v>0</v>
      </c>
      <c r="AB41" s="525">
        <v>0</v>
      </c>
      <c r="AC41" s="505">
        <f t="shared" si="16"/>
        <v>0</v>
      </c>
    </row>
    <row r="42" spans="2:29" s="526" customFormat="1" ht="16.5" customHeight="1">
      <c r="B42" s="501" t="s">
        <v>560</v>
      </c>
      <c r="C42" s="523">
        <v>0</v>
      </c>
      <c r="D42" s="523">
        <v>0</v>
      </c>
      <c r="E42" s="523">
        <v>0</v>
      </c>
      <c r="F42" s="523">
        <v>0</v>
      </c>
      <c r="G42" s="523">
        <v>0</v>
      </c>
      <c r="H42" s="523">
        <v>0</v>
      </c>
      <c r="I42" s="523">
        <v>0</v>
      </c>
      <c r="J42" s="505">
        <f t="shared" si="11"/>
        <v>0</v>
      </c>
      <c r="K42" s="523">
        <v>0</v>
      </c>
      <c r="L42" s="523">
        <v>0</v>
      </c>
      <c r="M42" s="523">
        <v>0</v>
      </c>
      <c r="N42" s="505">
        <f t="shared" si="12"/>
        <v>0</v>
      </c>
      <c r="O42" s="505">
        <f t="shared" si="13"/>
        <v>0</v>
      </c>
      <c r="P42" s="523">
        <v>0</v>
      </c>
      <c r="Q42" s="523">
        <v>0</v>
      </c>
      <c r="R42" s="523">
        <v>0</v>
      </c>
      <c r="S42" s="523">
        <v>0</v>
      </c>
      <c r="T42" s="505">
        <f t="shared" si="14"/>
        <v>0</v>
      </c>
      <c r="U42" s="523">
        <v>0</v>
      </c>
      <c r="V42" s="523">
        <v>0</v>
      </c>
      <c r="W42" s="523">
        <v>0</v>
      </c>
      <c r="X42" s="523">
        <v>0</v>
      </c>
      <c r="Y42" s="505">
        <f t="shared" si="15"/>
        <v>0</v>
      </c>
      <c r="Z42" s="524">
        <f t="shared" si="17"/>
        <v>0</v>
      </c>
      <c r="AA42" s="534">
        <v>0</v>
      </c>
      <c r="AB42" s="523">
        <v>0</v>
      </c>
      <c r="AC42" s="505">
        <f t="shared" si="16"/>
        <v>0</v>
      </c>
    </row>
    <row r="43" spans="2:29" s="526" customFormat="1" ht="29.25" customHeight="1">
      <c r="B43" s="501" t="s">
        <v>3347</v>
      </c>
      <c r="C43" s="523">
        <v>0</v>
      </c>
      <c r="D43" s="523">
        <v>0</v>
      </c>
      <c r="E43" s="523">
        <v>0</v>
      </c>
      <c r="F43" s="523">
        <v>0</v>
      </c>
      <c r="G43" s="523">
        <v>0</v>
      </c>
      <c r="H43" s="523">
        <v>0</v>
      </c>
      <c r="I43" s="523">
        <v>0</v>
      </c>
      <c r="J43" s="505">
        <f t="shared" si="11"/>
        <v>0</v>
      </c>
      <c r="K43" s="523">
        <v>0</v>
      </c>
      <c r="L43" s="523">
        <v>0</v>
      </c>
      <c r="M43" s="523">
        <v>0</v>
      </c>
      <c r="N43" s="505">
        <f t="shared" si="12"/>
        <v>0</v>
      </c>
      <c r="O43" s="505">
        <f t="shared" si="13"/>
        <v>0</v>
      </c>
      <c r="P43" s="523">
        <v>0</v>
      </c>
      <c r="Q43" s="523">
        <v>0</v>
      </c>
      <c r="R43" s="523">
        <v>0</v>
      </c>
      <c r="S43" s="523">
        <v>0</v>
      </c>
      <c r="T43" s="505">
        <f t="shared" si="14"/>
        <v>0</v>
      </c>
      <c r="U43" s="523">
        <v>0</v>
      </c>
      <c r="V43" s="523">
        <v>0</v>
      </c>
      <c r="W43" s="523">
        <v>0</v>
      </c>
      <c r="X43" s="523">
        <v>0</v>
      </c>
      <c r="Y43" s="505">
        <f t="shared" si="15"/>
        <v>0</v>
      </c>
      <c r="Z43" s="524">
        <f t="shared" si="17"/>
        <v>0</v>
      </c>
      <c r="AA43" s="534">
        <v>0</v>
      </c>
      <c r="AB43" s="523">
        <v>0</v>
      </c>
      <c r="AC43" s="505">
        <f t="shared" si="16"/>
        <v>0</v>
      </c>
    </row>
    <row r="44" spans="2:29" s="526" customFormat="1" ht="16.5" customHeight="1">
      <c r="B44" s="501" t="s">
        <v>3348</v>
      </c>
      <c r="C44" s="523">
        <v>0</v>
      </c>
      <c r="D44" s="523">
        <v>0</v>
      </c>
      <c r="E44" s="523">
        <v>0</v>
      </c>
      <c r="F44" s="523">
        <v>0</v>
      </c>
      <c r="G44" s="523">
        <v>0</v>
      </c>
      <c r="H44" s="523">
        <v>0</v>
      </c>
      <c r="I44" s="523">
        <v>0</v>
      </c>
      <c r="J44" s="505">
        <f t="shared" si="11"/>
        <v>0</v>
      </c>
      <c r="K44" s="523">
        <v>0</v>
      </c>
      <c r="L44" s="523">
        <v>0</v>
      </c>
      <c r="M44" s="523">
        <v>0</v>
      </c>
      <c r="N44" s="505">
        <f t="shared" si="12"/>
        <v>0</v>
      </c>
      <c r="O44" s="505">
        <f t="shared" si="13"/>
        <v>0</v>
      </c>
      <c r="P44" s="523">
        <v>0</v>
      </c>
      <c r="Q44" s="523">
        <v>0</v>
      </c>
      <c r="R44" s="523">
        <v>0</v>
      </c>
      <c r="S44" s="523">
        <v>0</v>
      </c>
      <c r="T44" s="505">
        <f t="shared" si="14"/>
        <v>0</v>
      </c>
      <c r="U44" s="523">
        <v>0</v>
      </c>
      <c r="V44" s="523">
        <v>0</v>
      </c>
      <c r="W44" s="523">
        <v>0</v>
      </c>
      <c r="X44" s="523">
        <v>0</v>
      </c>
      <c r="Y44" s="505">
        <f t="shared" si="15"/>
        <v>0</v>
      </c>
      <c r="Z44" s="524">
        <f t="shared" si="17"/>
        <v>0</v>
      </c>
      <c r="AA44" s="534">
        <v>0</v>
      </c>
      <c r="AB44" s="523">
        <v>0</v>
      </c>
      <c r="AC44" s="505">
        <f t="shared" si="16"/>
        <v>0</v>
      </c>
    </row>
    <row r="45" spans="2:29" s="526" customFormat="1" ht="16.5" customHeight="1">
      <c r="B45" s="501" t="s">
        <v>561</v>
      </c>
      <c r="C45" s="523">
        <v>0</v>
      </c>
      <c r="D45" s="523">
        <v>0</v>
      </c>
      <c r="E45" s="523">
        <v>0</v>
      </c>
      <c r="F45" s="523">
        <v>0</v>
      </c>
      <c r="G45" s="523">
        <v>0</v>
      </c>
      <c r="H45" s="523">
        <v>0</v>
      </c>
      <c r="I45" s="523">
        <v>0</v>
      </c>
      <c r="J45" s="505">
        <f t="shared" si="11"/>
        <v>0</v>
      </c>
      <c r="K45" s="523">
        <v>0</v>
      </c>
      <c r="L45" s="523">
        <v>0</v>
      </c>
      <c r="M45" s="523">
        <v>0</v>
      </c>
      <c r="N45" s="505">
        <f t="shared" si="12"/>
        <v>0</v>
      </c>
      <c r="O45" s="505">
        <f t="shared" si="13"/>
        <v>0</v>
      </c>
      <c r="P45" s="523">
        <v>0</v>
      </c>
      <c r="Q45" s="523">
        <v>0</v>
      </c>
      <c r="R45" s="523">
        <v>0</v>
      </c>
      <c r="S45" s="523">
        <v>0</v>
      </c>
      <c r="T45" s="505">
        <f t="shared" si="14"/>
        <v>0</v>
      </c>
      <c r="U45" s="523">
        <v>0</v>
      </c>
      <c r="V45" s="523">
        <v>0</v>
      </c>
      <c r="W45" s="523">
        <v>0</v>
      </c>
      <c r="X45" s="523">
        <v>0</v>
      </c>
      <c r="Y45" s="505">
        <f t="shared" si="15"/>
        <v>0</v>
      </c>
      <c r="Z45" s="524">
        <f t="shared" si="17"/>
        <v>0</v>
      </c>
      <c r="AA45" s="534">
        <v>0</v>
      </c>
      <c r="AB45" s="523">
        <v>0</v>
      </c>
      <c r="AC45" s="505">
        <f t="shared" si="16"/>
        <v>0</v>
      </c>
    </row>
    <row r="46" spans="2:29" s="526" customFormat="1" ht="30.75" customHeight="1">
      <c r="B46" s="501" t="s">
        <v>3349</v>
      </c>
      <c r="C46" s="523">
        <v>0</v>
      </c>
      <c r="D46" s="523">
        <v>0</v>
      </c>
      <c r="E46" s="523">
        <v>0</v>
      </c>
      <c r="F46" s="523">
        <v>0</v>
      </c>
      <c r="G46" s="523">
        <v>0</v>
      </c>
      <c r="H46" s="523">
        <v>0</v>
      </c>
      <c r="I46" s="523">
        <v>0</v>
      </c>
      <c r="J46" s="505">
        <f t="shared" si="11"/>
        <v>0</v>
      </c>
      <c r="K46" s="523">
        <v>0</v>
      </c>
      <c r="L46" s="523">
        <v>0</v>
      </c>
      <c r="M46" s="523">
        <v>0</v>
      </c>
      <c r="N46" s="505">
        <f t="shared" si="12"/>
        <v>0</v>
      </c>
      <c r="O46" s="505">
        <f t="shared" si="13"/>
        <v>0</v>
      </c>
      <c r="P46" s="523">
        <v>0</v>
      </c>
      <c r="Q46" s="523">
        <v>0</v>
      </c>
      <c r="R46" s="523">
        <v>0</v>
      </c>
      <c r="S46" s="523">
        <v>0</v>
      </c>
      <c r="T46" s="505">
        <f t="shared" si="14"/>
        <v>0</v>
      </c>
      <c r="U46" s="523">
        <v>0</v>
      </c>
      <c r="V46" s="523">
        <v>0</v>
      </c>
      <c r="W46" s="523">
        <v>0</v>
      </c>
      <c r="X46" s="523">
        <v>0</v>
      </c>
      <c r="Y46" s="505">
        <f t="shared" si="15"/>
        <v>0</v>
      </c>
      <c r="Z46" s="524">
        <f t="shared" si="17"/>
        <v>0</v>
      </c>
      <c r="AA46" s="534">
        <v>0</v>
      </c>
      <c r="AB46" s="523">
        <v>0</v>
      </c>
      <c r="AC46" s="505">
        <f t="shared" si="16"/>
        <v>0</v>
      </c>
    </row>
    <row r="47" spans="2:29" s="526" customFormat="1" ht="16.5" customHeight="1">
      <c r="B47" s="501" t="s">
        <v>562</v>
      </c>
      <c r="C47" s="523">
        <v>0</v>
      </c>
      <c r="D47" s="523">
        <v>0</v>
      </c>
      <c r="E47" s="523">
        <v>0</v>
      </c>
      <c r="F47" s="523">
        <v>0</v>
      </c>
      <c r="G47" s="523">
        <v>0</v>
      </c>
      <c r="H47" s="523">
        <v>0</v>
      </c>
      <c r="I47" s="523">
        <v>0</v>
      </c>
      <c r="J47" s="505">
        <f t="shared" si="11"/>
        <v>0</v>
      </c>
      <c r="K47" s="523">
        <v>0</v>
      </c>
      <c r="L47" s="523">
        <v>0</v>
      </c>
      <c r="M47" s="523">
        <v>0</v>
      </c>
      <c r="N47" s="505">
        <f t="shared" si="12"/>
        <v>0</v>
      </c>
      <c r="O47" s="505">
        <f t="shared" si="13"/>
        <v>0</v>
      </c>
      <c r="P47" s="523">
        <v>0</v>
      </c>
      <c r="Q47" s="523">
        <v>0</v>
      </c>
      <c r="R47" s="523">
        <v>0</v>
      </c>
      <c r="S47" s="523">
        <v>0</v>
      </c>
      <c r="T47" s="505">
        <f t="shared" si="14"/>
        <v>0</v>
      </c>
      <c r="U47" s="523">
        <v>0</v>
      </c>
      <c r="V47" s="523">
        <v>0</v>
      </c>
      <c r="W47" s="523">
        <v>0</v>
      </c>
      <c r="X47" s="523">
        <v>0</v>
      </c>
      <c r="Y47" s="505">
        <f t="shared" si="15"/>
        <v>0</v>
      </c>
      <c r="Z47" s="524">
        <f t="shared" si="17"/>
        <v>0</v>
      </c>
      <c r="AA47" s="534">
        <v>0</v>
      </c>
      <c r="AB47" s="523">
        <v>0</v>
      </c>
      <c r="AC47" s="505">
        <f t="shared" si="16"/>
        <v>0</v>
      </c>
    </row>
    <row r="48" spans="2:29" s="526" customFormat="1" ht="29.25" customHeight="1">
      <c r="B48" s="501" t="s">
        <v>3350</v>
      </c>
      <c r="C48" s="523">
        <v>0</v>
      </c>
      <c r="D48" s="523">
        <v>0</v>
      </c>
      <c r="E48" s="523">
        <v>0</v>
      </c>
      <c r="F48" s="523">
        <v>0</v>
      </c>
      <c r="G48" s="523">
        <v>0</v>
      </c>
      <c r="H48" s="523">
        <v>0</v>
      </c>
      <c r="I48" s="523">
        <v>0</v>
      </c>
      <c r="J48" s="505">
        <f t="shared" si="11"/>
        <v>0</v>
      </c>
      <c r="K48" s="523">
        <v>0</v>
      </c>
      <c r="L48" s="523">
        <v>0</v>
      </c>
      <c r="M48" s="523">
        <v>0</v>
      </c>
      <c r="N48" s="505">
        <f t="shared" si="12"/>
        <v>0</v>
      </c>
      <c r="O48" s="505">
        <f t="shared" si="13"/>
        <v>0</v>
      </c>
      <c r="P48" s="523">
        <v>0</v>
      </c>
      <c r="Q48" s="523">
        <v>0</v>
      </c>
      <c r="R48" s="523">
        <v>0</v>
      </c>
      <c r="S48" s="523">
        <v>0</v>
      </c>
      <c r="T48" s="505">
        <f t="shared" si="14"/>
        <v>0</v>
      </c>
      <c r="U48" s="523">
        <v>0</v>
      </c>
      <c r="V48" s="523">
        <v>0</v>
      </c>
      <c r="W48" s="523">
        <v>0</v>
      </c>
      <c r="X48" s="523">
        <v>0</v>
      </c>
      <c r="Y48" s="505">
        <f t="shared" si="15"/>
        <v>0</v>
      </c>
      <c r="Z48" s="524">
        <f t="shared" si="17"/>
        <v>0</v>
      </c>
      <c r="AA48" s="534">
        <v>0</v>
      </c>
      <c r="AB48" s="523">
        <v>0</v>
      </c>
      <c r="AC48" s="505">
        <f t="shared" si="16"/>
        <v>0</v>
      </c>
    </row>
    <row r="49" spans="2:29" s="526" customFormat="1" ht="16.5" customHeight="1">
      <c r="B49" s="501" t="s">
        <v>563</v>
      </c>
      <c r="C49" s="523">
        <v>0</v>
      </c>
      <c r="D49" s="523">
        <v>0</v>
      </c>
      <c r="E49" s="523">
        <v>0</v>
      </c>
      <c r="F49" s="523">
        <v>0</v>
      </c>
      <c r="G49" s="523">
        <v>0</v>
      </c>
      <c r="H49" s="523">
        <v>0</v>
      </c>
      <c r="I49" s="523">
        <v>0</v>
      </c>
      <c r="J49" s="505">
        <f t="shared" si="11"/>
        <v>0</v>
      </c>
      <c r="K49" s="523">
        <v>0</v>
      </c>
      <c r="L49" s="523">
        <v>0</v>
      </c>
      <c r="M49" s="523">
        <v>0</v>
      </c>
      <c r="N49" s="505">
        <f t="shared" si="12"/>
        <v>0</v>
      </c>
      <c r="O49" s="505">
        <f t="shared" si="13"/>
        <v>0</v>
      </c>
      <c r="P49" s="523">
        <v>0</v>
      </c>
      <c r="Q49" s="523">
        <v>0</v>
      </c>
      <c r="R49" s="523">
        <v>0</v>
      </c>
      <c r="S49" s="523">
        <v>0</v>
      </c>
      <c r="T49" s="505">
        <f t="shared" si="14"/>
        <v>0</v>
      </c>
      <c r="U49" s="523">
        <v>0</v>
      </c>
      <c r="V49" s="523">
        <v>0</v>
      </c>
      <c r="W49" s="523">
        <v>0</v>
      </c>
      <c r="X49" s="523">
        <v>0</v>
      </c>
      <c r="Y49" s="505">
        <f t="shared" si="15"/>
        <v>0</v>
      </c>
      <c r="Z49" s="524">
        <f t="shared" si="17"/>
        <v>0</v>
      </c>
      <c r="AA49" s="534">
        <v>0</v>
      </c>
      <c r="AB49" s="523">
        <v>0</v>
      </c>
      <c r="AC49" s="505">
        <f t="shared" si="16"/>
        <v>0</v>
      </c>
    </row>
    <row r="50" spans="2:29" s="526" customFormat="1" ht="26.25" customHeight="1">
      <c r="B50" s="501" t="s">
        <v>3351</v>
      </c>
      <c r="C50" s="523">
        <v>0</v>
      </c>
      <c r="D50" s="523">
        <v>0</v>
      </c>
      <c r="E50" s="523">
        <v>0</v>
      </c>
      <c r="F50" s="523">
        <v>0</v>
      </c>
      <c r="G50" s="523">
        <v>0</v>
      </c>
      <c r="H50" s="523">
        <v>0</v>
      </c>
      <c r="I50" s="523">
        <v>0</v>
      </c>
      <c r="J50" s="505">
        <f t="shared" si="11"/>
        <v>0</v>
      </c>
      <c r="K50" s="523">
        <v>0</v>
      </c>
      <c r="L50" s="523">
        <v>0</v>
      </c>
      <c r="M50" s="523">
        <v>0</v>
      </c>
      <c r="N50" s="505">
        <f t="shared" si="12"/>
        <v>0</v>
      </c>
      <c r="O50" s="505">
        <f t="shared" si="13"/>
        <v>0</v>
      </c>
      <c r="P50" s="523">
        <v>0</v>
      </c>
      <c r="Q50" s="523">
        <v>0</v>
      </c>
      <c r="R50" s="523">
        <v>0</v>
      </c>
      <c r="S50" s="523">
        <v>0</v>
      </c>
      <c r="T50" s="505">
        <f t="shared" si="14"/>
        <v>0</v>
      </c>
      <c r="U50" s="523">
        <v>0</v>
      </c>
      <c r="V50" s="523">
        <v>0</v>
      </c>
      <c r="W50" s="523">
        <v>0</v>
      </c>
      <c r="X50" s="523">
        <v>0</v>
      </c>
      <c r="Y50" s="505">
        <f t="shared" si="15"/>
        <v>0</v>
      </c>
      <c r="Z50" s="524">
        <f t="shared" si="17"/>
        <v>0</v>
      </c>
      <c r="AA50" s="534">
        <v>0</v>
      </c>
      <c r="AB50" s="523">
        <v>0</v>
      </c>
      <c r="AC50" s="505">
        <f t="shared" si="16"/>
        <v>0</v>
      </c>
    </row>
    <row r="51" spans="2:29" s="526" customFormat="1" ht="16.5" customHeight="1">
      <c r="B51" s="501" t="s">
        <v>564</v>
      </c>
      <c r="C51" s="523">
        <v>0</v>
      </c>
      <c r="D51" s="523">
        <v>0</v>
      </c>
      <c r="E51" s="523">
        <v>0</v>
      </c>
      <c r="F51" s="523">
        <v>0</v>
      </c>
      <c r="G51" s="523">
        <v>0</v>
      </c>
      <c r="H51" s="523">
        <v>0</v>
      </c>
      <c r="I51" s="523">
        <v>0</v>
      </c>
      <c r="J51" s="505">
        <f t="shared" si="11"/>
        <v>0</v>
      </c>
      <c r="K51" s="523">
        <v>0</v>
      </c>
      <c r="L51" s="523">
        <v>0</v>
      </c>
      <c r="M51" s="523">
        <v>0</v>
      </c>
      <c r="N51" s="505">
        <f t="shared" si="12"/>
        <v>0</v>
      </c>
      <c r="O51" s="505">
        <f t="shared" si="13"/>
        <v>0</v>
      </c>
      <c r="P51" s="523">
        <v>0</v>
      </c>
      <c r="Q51" s="523">
        <v>0</v>
      </c>
      <c r="R51" s="523">
        <v>0</v>
      </c>
      <c r="S51" s="523">
        <v>0</v>
      </c>
      <c r="T51" s="505">
        <f t="shared" si="14"/>
        <v>0</v>
      </c>
      <c r="U51" s="523">
        <v>0</v>
      </c>
      <c r="V51" s="523">
        <v>0</v>
      </c>
      <c r="W51" s="523">
        <v>0</v>
      </c>
      <c r="X51" s="523">
        <v>0</v>
      </c>
      <c r="Y51" s="505">
        <f t="shared" si="15"/>
        <v>0</v>
      </c>
      <c r="Z51" s="524">
        <f t="shared" si="17"/>
        <v>0</v>
      </c>
      <c r="AA51" s="534">
        <v>0</v>
      </c>
      <c r="AB51" s="523">
        <v>0</v>
      </c>
      <c r="AC51" s="505">
        <f t="shared" si="16"/>
        <v>0</v>
      </c>
    </row>
    <row r="52" spans="2:29" s="526" customFormat="1" ht="16.5" customHeight="1">
      <c r="B52" s="501" t="s">
        <v>3352</v>
      </c>
      <c r="C52" s="523">
        <v>0</v>
      </c>
      <c r="D52" s="523">
        <v>0</v>
      </c>
      <c r="E52" s="523">
        <v>0</v>
      </c>
      <c r="F52" s="523">
        <v>0</v>
      </c>
      <c r="G52" s="523">
        <v>0</v>
      </c>
      <c r="H52" s="523">
        <v>0</v>
      </c>
      <c r="I52" s="523">
        <v>0</v>
      </c>
      <c r="J52" s="505">
        <f t="shared" si="11"/>
        <v>0</v>
      </c>
      <c r="K52" s="523">
        <v>0</v>
      </c>
      <c r="L52" s="523">
        <v>0</v>
      </c>
      <c r="M52" s="523">
        <v>0</v>
      </c>
      <c r="N52" s="505">
        <f t="shared" si="12"/>
        <v>0</v>
      </c>
      <c r="O52" s="505">
        <f t="shared" si="13"/>
        <v>0</v>
      </c>
      <c r="P52" s="523">
        <v>0</v>
      </c>
      <c r="Q52" s="523">
        <v>0</v>
      </c>
      <c r="R52" s="523">
        <v>0</v>
      </c>
      <c r="S52" s="523">
        <v>0</v>
      </c>
      <c r="T52" s="505">
        <f t="shared" si="14"/>
        <v>0</v>
      </c>
      <c r="U52" s="523">
        <v>0</v>
      </c>
      <c r="V52" s="523">
        <v>0</v>
      </c>
      <c r="W52" s="523">
        <v>0</v>
      </c>
      <c r="X52" s="523">
        <v>0</v>
      </c>
      <c r="Y52" s="505">
        <f t="shared" si="15"/>
        <v>0</v>
      </c>
      <c r="Z52" s="524">
        <f t="shared" si="17"/>
        <v>0</v>
      </c>
      <c r="AA52" s="534">
        <v>0</v>
      </c>
      <c r="AB52" s="523">
        <v>0</v>
      </c>
      <c r="AC52" s="505">
        <f t="shared" si="16"/>
        <v>0</v>
      </c>
    </row>
    <row r="53" spans="2:29" s="526" customFormat="1" ht="30" customHeight="1">
      <c r="B53" s="501" t="s">
        <v>3353</v>
      </c>
      <c r="C53" s="523">
        <v>0</v>
      </c>
      <c r="D53" s="523">
        <v>0</v>
      </c>
      <c r="E53" s="523">
        <v>0</v>
      </c>
      <c r="F53" s="523">
        <v>0</v>
      </c>
      <c r="G53" s="523">
        <v>0</v>
      </c>
      <c r="H53" s="523">
        <v>0</v>
      </c>
      <c r="I53" s="523">
        <v>0</v>
      </c>
      <c r="J53" s="505">
        <f t="shared" si="11"/>
        <v>0</v>
      </c>
      <c r="K53" s="523">
        <v>0</v>
      </c>
      <c r="L53" s="523">
        <v>0</v>
      </c>
      <c r="M53" s="523">
        <v>0</v>
      </c>
      <c r="N53" s="505">
        <f t="shared" si="12"/>
        <v>0</v>
      </c>
      <c r="O53" s="505">
        <f t="shared" si="13"/>
        <v>0</v>
      </c>
      <c r="P53" s="523">
        <v>0</v>
      </c>
      <c r="Q53" s="523">
        <v>0</v>
      </c>
      <c r="R53" s="523">
        <v>0</v>
      </c>
      <c r="S53" s="523">
        <v>0</v>
      </c>
      <c r="T53" s="505">
        <f t="shared" si="14"/>
        <v>0</v>
      </c>
      <c r="U53" s="523">
        <v>0</v>
      </c>
      <c r="V53" s="523">
        <v>0</v>
      </c>
      <c r="W53" s="523">
        <v>0</v>
      </c>
      <c r="X53" s="523">
        <v>0</v>
      </c>
      <c r="Y53" s="505">
        <f t="shared" si="15"/>
        <v>0</v>
      </c>
      <c r="Z53" s="524">
        <f t="shared" si="17"/>
        <v>0</v>
      </c>
      <c r="AA53" s="534">
        <v>0</v>
      </c>
      <c r="AB53" s="523">
        <v>0</v>
      </c>
      <c r="AC53" s="505">
        <f t="shared" si="16"/>
        <v>0</v>
      </c>
    </row>
    <row r="54" spans="2:29" s="522" customFormat="1" ht="22.5" customHeight="1">
      <c r="B54" s="510" t="s">
        <v>167</v>
      </c>
      <c r="C54" s="520">
        <f t="shared" ref="C54:I54" si="19">SUM(C55:C66)</f>
        <v>0</v>
      </c>
      <c r="D54" s="520">
        <f t="shared" si="19"/>
        <v>0</v>
      </c>
      <c r="E54" s="520">
        <f t="shared" si="19"/>
        <v>0</v>
      </c>
      <c r="F54" s="520">
        <f t="shared" si="19"/>
        <v>0</v>
      </c>
      <c r="G54" s="520">
        <f t="shared" si="19"/>
        <v>0</v>
      </c>
      <c r="H54" s="520">
        <f t="shared" si="19"/>
        <v>0</v>
      </c>
      <c r="I54" s="520">
        <f t="shared" si="19"/>
        <v>0</v>
      </c>
      <c r="J54" s="509">
        <f t="shared" si="11"/>
        <v>0</v>
      </c>
      <c r="K54" s="520">
        <f>SUM(K55:K66)</f>
        <v>0</v>
      </c>
      <c r="L54" s="520">
        <f>SUM(L55:L66)</f>
        <v>0</v>
      </c>
      <c r="M54" s="520">
        <f>SUM(M55:M66)</f>
        <v>0</v>
      </c>
      <c r="N54" s="509">
        <f t="shared" si="12"/>
        <v>0</v>
      </c>
      <c r="O54" s="509">
        <f t="shared" si="13"/>
        <v>0</v>
      </c>
      <c r="P54" s="520">
        <f>SUM(P55:P66)</f>
        <v>0</v>
      </c>
      <c r="Q54" s="520">
        <f>SUM(Q55:Q66)</f>
        <v>0</v>
      </c>
      <c r="R54" s="520">
        <f>SUM(R55:R66)</f>
        <v>0</v>
      </c>
      <c r="S54" s="520">
        <f>SUM(S55:S66)</f>
        <v>0</v>
      </c>
      <c r="T54" s="509">
        <f t="shared" si="14"/>
        <v>0</v>
      </c>
      <c r="U54" s="520">
        <f>SUM(U55:U66)</f>
        <v>0</v>
      </c>
      <c r="V54" s="520">
        <f>SUM(V55:V66)</f>
        <v>0</v>
      </c>
      <c r="W54" s="520">
        <f>SUM(W55:W66)</f>
        <v>0</v>
      </c>
      <c r="X54" s="520">
        <f>SUM(X55:X66)</f>
        <v>0</v>
      </c>
      <c r="Y54" s="509">
        <f t="shared" si="15"/>
        <v>0</v>
      </c>
      <c r="Z54" s="520">
        <f t="shared" si="17"/>
        <v>0</v>
      </c>
      <c r="AA54" s="520">
        <f>SUM(AA55:AA66)</f>
        <v>0</v>
      </c>
      <c r="AB54" s="520">
        <f>SUM(AB55:AB66)</f>
        <v>0</v>
      </c>
      <c r="AC54" s="509">
        <f t="shared" si="16"/>
        <v>0</v>
      </c>
    </row>
    <row r="55" spans="2:29" s="526" customFormat="1" ht="14.25" customHeight="1">
      <c r="B55" s="501" t="s">
        <v>801</v>
      </c>
      <c r="C55" s="523">
        <v>0</v>
      </c>
      <c r="D55" s="523">
        <v>0</v>
      </c>
      <c r="E55" s="523">
        <v>0</v>
      </c>
      <c r="F55" s="523">
        <v>0</v>
      </c>
      <c r="G55" s="523">
        <v>0</v>
      </c>
      <c r="H55" s="523">
        <v>0</v>
      </c>
      <c r="I55" s="523">
        <v>0</v>
      </c>
      <c r="J55" s="505">
        <f t="shared" si="11"/>
        <v>0</v>
      </c>
      <c r="K55" s="523">
        <v>0</v>
      </c>
      <c r="L55" s="523">
        <v>0</v>
      </c>
      <c r="M55" s="523">
        <v>0</v>
      </c>
      <c r="N55" s="505">
        <f t="shared" si="12"/>
        <v>0</v>
      </c>
      <c r="O55" s="505">
        <f t="shared" si="13"/>
        <v>0</v>
      </c>
      <c r="P55" s="523">
        <v>0</v>
      </c>
      <c r="Q55" s="523">
        <v>0</v>
      </c>
      <c r="R55" s="523">
        <v>0</v>
      </c>
      <c r="S55" s="523">
        <v>0</v>
      </c>
      <c r="T55" s="505">
        <f t="shared" si="14"/>
        <v>0</v>
      </c>
      <c r="U55" s="523">
        <v>0</v>
      </c>
      <c r="V55" s="523">
        <v>0</v>
      </c>
      <c r="W55" s="523">
        <v>0</v>
      </c>
      <c r="X55" s="523">
        <v>0</v>
      </c>
      <c r="Y55" s="505">
        <f t="shared" si="15"/>
        <v>0</v>
      </c>
      <c r="Z55" s="524">
        <f t="shared" si="17"/>
        <v>0</v>
      </c>
      <c r="AA55" s="524">
        <v>0</v>
      </c>
      <c r="AB55" s="525">
        <v>0</v>
      </c>
      <c r="AC55" s="505">
        <f t="shared" si="16"/>
        <v>0</v>
      </c>
    </row>
    <row r="56" spans="2:29" s="526" customFormat="1" ht="14.25" customHeight="1">
      <c r="B56" s="501" t="s">
        <v>802</v>
      </c>
      <c r="C56" s="523">
        <v>0</v>
      </c>
      <c r="D56" s="523">
        <v>0</v>
      </c>
      <c r="E56" s="523">
        <v>0</v>
      </c>
      <c r="F56" s="523">
        <v>0</v>
      </c>
      <c r="G56" s="523">
        <v>0</v>
      </c>
      <c r="H56" s="523">
        <v>0</v>
      </c>
      <c r="I56" s="523">
        <v>0</v>
      </c>
      <c r="J56" s="505">
        <f t="shared" si="11"/>
        <v>0</v>
      </c>
      <c r="K56" s="523">
        <v>0</v>
      </c>
      <c r="L56" s="523">
        <v>0</v>
      </c>
      <c r="M56" s="523">
        <v>0</v>
      </c>
      <c r="N56" s="505">
        <f t="shared" si="12"/>
        <v>0</v>
      </c>
      <c r="O56" s="505">
        <f t="shared" si="13"/>
        <v>0</v>
      </c>
      <c r="P56" s="523">
        <v>0</v>
      </c>
      <c r="Q56" s="523">
        <v>0</v>
      </c>
      <c r="R56" s="523">
        <v>0</v>
      </c>
      <c r="S56" s="523">
        <v>0</v>
      </c>
      <c r="T56" s="505">
        <f t="shared" si="14"/>
        <v>0</v>
      </c>
      <c r="U56" s="523">
        <v>0</v>
      </c>
      <c r="V56" s="523">
        <v>0</v>
      </c>
      <c r="W56" s="523">
        <v>0</v>
      </c>
      <c r="X56" s="523">
        <v>0</v>
      </c>
      <c r="Y56" s="505">
        <f t="shared" si="15"/>
        <v>0</v>
      </c>
      <c r="Z56" s="524">
        <f t="shared" si="17"/>
        <v>0</v>
      </c>
      <c r="AA56" s="534">
        <v>0</v>
      </c>
      <c r="AB56" s="523">
        <v>0</v>
      </c>
      <c r="AC56" s="505">
        <f t="shared" si="16"/>
        <v>0</v>
      </c>
    </row>
    <row r="57" spans="2:29" s="526" customFormat="1" ht="14.25" customHeight="1">
      <c r="B57" s="501" t="s">
        <v>803</v>
      </c>
      <c r="C57" s="523">
        <v>0</v>
      </c>
      <c r="D57" s="523">
        <v>0</v>
      </c>
      <c r="E57" s="523">
        <v>0</v>
      </c>
      <c r="F57" s="523">
        <v>0</v>
      </c>
      <c r="G57" s="523">
        <v>0</v>
      </c>
      <c r="H57" s="523">
        <v>0</v>
      </c>
      <c r="I57" s="523">
        <v>0</v>
      </c>
      <c r="J57" s="505">
        <f t="shared" si="11"/>
        <v>0</v>
      </c>
      <c r="K57" s="523">
        <v>0</v>
      </c>
      <c r="L57" s="523">
        <v>0</v>
      </c>
      <c r="M57" s="523">
        <v>0</v>
      </c>
      <c r="N57" s="505">
        <f t="shared" si="12"/>
        <v>0</v>
      </c>
      <c r="O57" s="505">
        <f t="shared" si="13"/>
        <v>0</v>
      </c>
      <c r="P57" s="523">
        <v>0</v>
      </c>
      <c r="Q57" s="523">
        <v>0</v>
      </c>
      <c r="R57" s="523">
        <v>0</v>
      </c>
      <c r="S57" s="523">
        <v>0</v>
      </c>
      <c r="T57" s="505">
        <f t="shared" si="14"/>
        <v>0</v>
      </c>
      <c r="U57" s="523">
        <v>0</v>
      </c>
      <c r="V57" s="523">
        <v>0</v>
      </c>
      <c r="W57" s="523">
        <v>0</v>
      </c>
      <c r="X57" s="523">
        <v>0</v>
      </c>
      <c r="Y57" s="505">
        <f t="shared" si="15"/>
        <v>0</v>
      </c>
      <c r="Z57" s="524">
        <f t="shared" si="17"/>
        <v>0</v>
      </c>
      <c r="AA57" s="534">
        <v>0</v>
      </c>
      <c r="AB57" s="523">
        <v>0</v>
      </c>
      <c r="AC57" s="505">
        <f t="shared" si="16"/>
        <v>0</v>
      </c>
    </row>
    <row r="58" spans="2:29" s="526" customFormat="1" ht="14.25" customHeight="1">
      <c r="B58" s="501" t="s">
        <v>804</v>
      </c>
      <c r="C58" s="523">
        <v>0</v>
      </c>
      <c r="D58" s="523">
        <v>0</v>
      </c>
      <c r="E58" s="523">
        <v>0</v>
      </c>
      <c r="F58" s="523">
        <v>0</v>
      </c>
      <c r="G58" s="523">
        <v>0</v>
      </c>
      <c r="H58" s="523">
        <v>0</v>
      </c>
      <c r="I58" s="523">
        <v>0</v>
      </c>
      <c r="J58" s="505">
        <f t="shared" si="11"/>
        <v>0</v>
      </c>
      <c r="K58" s="523">
        <v>0</v>
      </c>
      <c r="L58" s="523">
        <v>0</v>
      </c>
      <c r="M58" s="523">
        <v>0</v>
      </c>
      <c r="N58" s="505">
        <f t="shared" si="12"/>
        <v>0</v>
      </c>
      <c r="O58" s="505">
        <f t="shared" si="13"/>
        <v>0</v>
      </c>
      <c r="P58" s="523">
        <v>0</v>
      </c>
      <c r="Q58" s="523">
        <v>0</v>
      </c>
      <c r="R58" s="523">
        <v>0</v>
      </c>
      <c r="S58" s="523">
        <v>0</v>
      </c>
      <c r="T58" s="505">
        <f t="shared" si="14"/>
        <v>0</v>
      </c>
      <c r="U58" s="523">
        <v>0</v>
      </c>
      <c r="V58" s="523">
        <v>0</v>
      </c>
      <c r="W58" s="523">
        <v>0</v>
      </c>
      <c r="X58" s="523">
        <v>0</v>
      </c>
      <c r="Y58" s="505">
        <f t="shared" si="15"/>
        <v>0</v>
      </c>
      <c r="Z58" s="524">
        <f t="shared" si="17"/>
        <v>0</v>
      </c>
      <c r="AA58" s="534">
        <v>0</v>
      </c>
      <c r="AB58" s="523">
        <v>0</v>
      </c>
      <c r="AC58" s="505">
        <f t="shared" si="16"/>
        <v>0</v>
      </c>
    </row>
    <row r="59" spans="2:29" s="526" customFormat="1" ht="14.25" customHeight="1">
      <c r="B59" s="501" t="s">
        <v>149</v>
      </c>
      <c r="C59" s="523">
        <v>0</v>
      </c>
      <c r="D59" s="523">
        <v>0</v>
      </c>
      <c r="E59" s="523">
        <v>0</v>
      </c>
      <c r="F59" s="523">
        <v>0</v>
      </c>
      <c r="G59" s="523">
        <v>0</v>
      </c>
      <c r="H59" s="523">
        <v>0</v>
      </c>
      <c r="I59" s="523">
        <v>0</v>
      </c>
      <c r="J59" s="505">
        <f t="shared" si="11"/>
        <v>0</v>
      </c>
      <c r="K59" s="523">
        <v>0</v>
      </c>
      <c r="L59" s="523">
        <v>0</v>
      </c>
      <c r="M59" s="523">
        <v>0</v>
      </c>
      <c r="N59" s="505">
        <f t="shared" si="12"/>
        <v>0</v>
      </c>
      <c r="O59" s="505">
        <f t="shared" si="13"/>
        <v>0</v>
      </c>
      <c r="P59" s="523">
        <v>0</v>
      </c>
      <c r="Q59" s="523">
        <v>0</v>
      </c>
      <c r="R59" s="523">
        <v>0</v>
      </c>
      <c r="S59" s="523">
        <v>0</v>
      </c>
      <c r="T59" s="505">
        <f t="shared" si="14"/>
        <v>0</v>
      </c>
      <c r="U59" s="523">
        <v>0</v>
      </c>
      <c r="V59" s="523">
        <v>0</v>
      </c>
      <c r="W59" s="523">
        <v>0</v>
      </c>
      <c r="X59" s="523">
        <v>0</v>
      </c>
      <c r="Y59" s="505">
        <f t="shared" si="15"/>
        <v>0</v>
      </c>
      <c r="Z59" s="524">
        <f t="shared" si="17"/>
        <v>0</v>
      </c>
      <c r="AA59" s="534">
        <v>0</v>
      </c>
      <c r="AB59" s="523">
        <v>0</v>
      </c>
      <c r="AC59" s="505">
        <f t="shared" si="16"/>
        <v>0</v>
      </c>
    </row>
    <row r="60" spans="2:29" s="526" customFormat="1" ht="14.25" customHeight="1">
      <c r="B60" s="501" t="s">
        <v>805</v>
      </c>
      <c r="C60" s="523">
        <v>0</v>
      </c>
      <c r="D60" s="523">
        <v>0</v>
      </c>
      <c r="E60" s="523">
        <v>0</v>
      </c>
      <c r="F60" s="523">
        <v>0</v>
      </c>
      <c r="G60" s="523">
        <v>0</v>
      </c>
      <c r="H60" s="523">
        <v>0</v>
      </c>
      <c r="I60" s="523">
        <v>0</v>
      </c>
      <c r="J60" s="505">
        <f t="shared" si="11"/>
        <v>0</v>
      </c>
      <c r="K60" s="523">
        <v>0</v>
      </c>
      <c r="L60" s="523">
        <v>0</v>
      </c>
      <c r="M60" s="523">
        <v>0</v>
      </c>
      <c r="N60" s="505">
        <f t="shared" si="12"/>
        <v>0</v>
      </c>
      <c r="O60" s="505">
        <f t="shared" si="13"/>
        <v>0</v>
      </c>
      <c r="P60" s="523">
        <v>0</v>
      </c>
      <c r="Q60" s="523">
        <v>0</v>
      </c>
      <c r="R60" s="523">
        <v>0</v>
      </c>
      <c r="S60" s="523">
        <v>0</v>
      </c>
      <c r="T60" s="505">
        <f t="shared" si="14"/>
        <v>0</v>
      </c>
      <c r="U60" s="523">
        <v>0</v>
      </c>
      <c r="V60" s="523">
        <v>0</v>
      </c>
      <c r="W60" s="523">
        <v>0</v>
      </c>
      <c r="X60" s="523">
        <v>0</v>
      </c>
      <c r="Y60" s="505">
        <f t="shared" si="15"/>
        <v>0</v>
      </c>
      <c r="Z60" s="524">
        <f t="shared" si="17"/>
        <v>0</v>
      </c>
      <c r="AA60" s="534">
        <v>0</v>
      </c>
      <c r="AB60" s="523">
        <v>0</v>
      </c>
      <c r="AC60" s="505">
        <f t="shared" si="16"/>
        <v>0</v>
      </c>
    </row>
    <row r="61" spans="2:29" s="526" customFormat="1" ht="14.25" customHeight="1">
      <c r="B61" s="501" t="s">
        <v>806</v>
      </c>
      <c r="C61" s="523">
        <v>0</v>
      </c>
      <c r="D61" s="523">
        <v>0</v>
      </c>
      <c r="E61" s="523">
        <v>0</v>
      </c>
      <c r="F61" s="523">
        <v>0</v>
      </c>
      <c r="G61" s="523">
        <v>0</v>
      </c>
      <c r="H61" s="523">
        <v>0</v>
      </c>
      <c r="I61" s="523">
        <v>0</v>
      </c>
      <c r="J61" s="505">
        <f t="shared" si="11"/>
        <v>0</v>
      </c>
      <c r="K61" s="523">
        <v>0</v>
      </c>
      <c r="L61" s="523">
        <v>0</v>
      </c>
      <c r="M61" s="523">
        <v>0</v>
      </c>
      <c r="N61" s="505">
        <f t="shared" si="12"/>
        <v>0</v>
      </c>
      <c r="O61" s="505">
        <f t="shared" si="13"/>
        <v>0</v>
      </c>
      <c r="P61" s="523">
        <v>0</v>
      </c>
      <c r="Q61" s="523">
        <v>0</v>
      </c>
      <c r="R61" s="523">
        <v>0</v>
      </c>
      <c r="S61" s="523">
        <v>0</v>
      </c>
      <c r="T61" s="505">
        <f t="shared" si="14"/>
        <v>0</v>
      </c>
      <c r="U61" s="523">
        <v>0</v>
      </c>
      <c r="V61" s="523">
        <v>0</v>
      </c>
      <c r="W61" s="523">
        <v>0</v>
      </c>
      <c r="X61" s="523">
        <v>0</v>
      </c>
      <c r="Y61" s="505">
        <f t="shared" si="15"/>
        <v>0</v>
      </c>
      <c r="Z61" s="524">
        <f t="shared" si="17"/>
        <v>0</v>
      </c>
      <c r="AA61" s="534">
        <v>0</v>
      </c>
      <c r="AB61" s="523">
        <v>0</v>
      </c>
      <c r="AC61" s="505">
        <f t="shared" si="16"/>
        <v>0</v>
      </c>
    </row>
    <row r="62" spans="2:29" s="526" customFormat="1" ht="14.25" customHeight="1">
      <c r="B62" s="501" t="s">
        <v>3354</v>
      </c>
      <c r="C62" s="523">
        <v>0</v>
      </c>
      <c r="D62" s="523">
        <v>0</v>
      </c>
      <c r="E62" s="523">
        <v>0</v>
      </c>
      <c r="F62" s="523">
        <v>0</v>
      </c>
      <c r="G62" s="523">
        <v>0</v>
      </c>
      <c r="H62" s="523">
        <v>0</v>
      </c>
      <c r="I62" s="523">
        <v>0</v>
      </c>
      <c r="J62" s="505">
        <f t="shared" si="11"/>
        <v>0</v>
      </c>
      <c r="K62" s="523">
        <v>0</v>
      </c>
      <c r="L62" s="523">
        <v>0</v>
      </c>
      <c r="M62" s="523">
        <v>0</v>
      </c>
      <c r="N62" s="505">
        <f t="shared" si="12"/>
        <v>0</v>
      </c>
      <c r="O62" s="505">
        <f t="shared" si="13"/>
        <v>0</v>
      </c>
      <c r="P62" s="523">
        <v>0</v>
      </c>
      <c r="Q62" s="523">
        <v>0</v>
      </c>
      <c r="R62" s="523">
        <v>0</v>
      </c>
      <c r="S62" s="523">
        <v>0</v>
      </c>
      <c r="T62" s="505">
        <f t="shared" si="14"/>
        <v>0</v>
      </c>
      <c r="U62" s="523">
        <v>0</v>
      </c>
      <c r="V62" s="523">
        <v>0</v>
      </c>
      <c r="W62" s="523">
        <v>0</v>
      </c>
      <c r="X62" s="523">
        <v>0</v>
      </c>
      <c r="Y62" s="505">
        <f t="shared" si="15"/>
        <v>0</v>
      </c>
      <c r="Z62" s="524">
        <f t="shared" si="17"/>
        <v>0</v>
      </c>
      <c r="AA62" s="534">
        <v>0</v>
      </c>
      <c r="AB62" s="523">
        <v>0</v>
      </c>
      <c r="AC62" s="505">
        <f t="shared" si="16"/>
        <v>0</v>
      </c>
    </row>
    <row r="63" spans="2:29" s="526" customFormat="1" ht="18.75" customHeight="1">
      <c r="B63" s="501" t="s">
        <v>807</v>
      </c>
      <c r="C63" s="523">
        <v>0</v>
      </c>
      <c r="D63" s="523">
        <v>0</v>
      </c>
      <c r="E63" s="523">
        <v>0</v>
      </c>
      <c r="F63" s="523">
        <v>0</v>
      </c>
      <c r="G63" s="523">
        <v>0</v>
      </c>
      <c r="H63" s="523">
        <v>0</v>
      </c>
      <c r="I63" s="523">
        <v>0</v>
      </c>
      <c r="J63" s="505">
        <f t="shared" si="11"/>
        <v>0</v>
      </c>
      <c r="K63" s="523">
        <v>0</v>
      </c>
      <c r="L63" s="523">
        <v>0</v>
      </c>
      <c r="M63" s="523">
        <v>0</v>
      </c>
      <c r="N63" s="505">
        <f t="shared" si="12"/>
        <v>0</v>
      </c>
      <c r="O63" s="505">
        <f t="shared" si="13"/>
        <v>0</v>
      </c>
      <c r="P63" s="523">
        <v>0</v>
      </c>
      <c r="Q63" s="523">
        <v>0</v>
      </c>
      <c r="R63" s="523">
        <v>0</v>
      </c>
      <c r="S63" s="523">
        <v>0</v>
      </c>
      <c r="T63" s="505">
        <f t="shared" si="14"/>
        <v>0</v>
      </c>
      <c r="U63" s="523">
        <v>0</v>
      </c>
      <c r="V63" s="523">
        <v>0</v>
      </c>
      <c r="W63" s="523">
        <v>0</v>
      </c>
      <c r="X63" s="523">
        <v>0</v>
      </c>
      <c r="Y63" s="505">
        <f t="shared" si="15"/>
        <v>0</v>
      </c>
      <c r="Z63" s="524">
        <f t="shared" si="17"/>
        <v>0</v>
      </c>
      <c r="AA63" s="534">
        <v>0</v>
      </c>
      <c r="AB63" s="523">
        <v>0</v>
      </c>
      <c r="AC63" s="505">
        <f t="shared" si="16"/>
        <v>0</v>
      </c>
    </row>
    <row r="64" spans="2:29" s="526" customFormat="1" ht="14.25" customHeight="1">
      <c r="B64" s="501" t="s">
        <v>150</v>
      </c>
      <c r="C64" s="523">
        <v>0</v>
      </c>
      <c r="D64" s="523">
        <v>0</v>
      </c>
      <c r="E64" s="523">
        <v>0</v>
      </c>
      <c r="F64" s="523">
        <v>0</v>
      </c>
      <c r="G64" s="523">
        <v>0</v>
      </c>
      <c r="H64" s="523">
        <v>0</v>
      </c>
      <c r="I64" s="523">
        <v>0</v>
      </c>
      <c r="J64" s="505">
        <f t="shared" si="11"/>
        <v>0</v>
      </c>
      <c r="K64" s="523">
        <v>0</v>
      </c>
      <c r="L64" s="523">
        <v>0</v>
      </c>
      <c r="M64" s="523">
        <v>0</v>
      </c>
      <c r="N64" s="505">
        <f t="shared" si="12"/>
        <v>0</v>
      </c>
      <c r="O64" s="505">
        <f t="shared" si="13"/>
        <v>0</v>
      </c>
      <c r="P64" s="523">
        <v>0</v>
      </c>
      <c r="Q64" s="523">
        <v>0</v>
      </c>
      <c r="R64" s="523">
        <v>0</v>
      </c>
      <c r="S64" s="523">
        <v>0</v>
      </c>
      <c r="T64" s="505">
        <f t="shared" si="14"/>
        <v>0</v>
      </c>
      <c r="U64" s="523">
        <v>0</v>
      </c>
      <c r="V64" s="523">
        <v>0</v>
      </c>
      <c r="W64" s="523">
        <v>0</v>
      </c>
      <c r="X64" s="523">
        <v>0</v>
      </c>
      <c r="Y64" s="505">
        <f t="shared" si="15"/>
        <v>0</v>
      </c>
      <c r="Z64" s="524">
        <f t="shared" si="17"/>
        <v>0</v>
      </c>
      <c r="AA64" s="534">
        <v>0</v>
      </c>
      <c r="AB64" s="523">
        <v>0</v>
      </c>
      <c r="AC64" s="505">
        <f t="shared" ref="AC64:AC87" si="20">+Z64+AB64</f>
        <v>0</v>
      </c>
    </row>
    <row r="65" spans="2:29" s="526" customFormat="1" ht="30.75" customHeight="1">
      <c r="B65" s="501" t="s">
        <v>3355</v>
      </c>
      <c r="C65" s="523">
        <v>0</v>
      </c>
      <c r="D65" s="523">
        <v>0</v>
      </c>
      <c r="E65" s="523">
        <v>0</v>
      </c>
      <c r="F65" s="523">
        <v>0</v>
      </c>
      <c r="G65" s="523">
        <v>0</v>
      </c>
      <c r="H65" s="523">
        <v>0</v>
      </c>
      <c r="I65" s="523">
        <v>0</v>
      </c>
      <c r="J65" s="505">
        <f t="shared" si="11"/>
        <v>0</v>
      </c>
      <c r="K65" s="523">
        <v>0</v>
      </c>
      <c r="L65" s="523">
        <v>0</v>
      </c>
      <c r="M65" s="523">
        <v>0</v>
      </c>
      <c r="N65" s="505">
        <f t="shared" si="12"/>
        <v>0</v>
      </c>
      <c r="O65" s="505">
        <f t="shared" si="13"/>
        <v>0</v>
      </c>
      <c r="P65" s="523">
        <v>0</v>
      </c>
      <c r="Q65" s="523">
        <v>0</v>
      </c>
      <c r="R65" s="523">
        <v>0</v>
      </c>
      <c r="S65" s="523">
        <v>0</v>
      </c>
      <c r="T65" s="505">
        <f t="shared" si="14"/>
        <v>0</v>
      </c>
      <c r="U65" s="523">
        <v>0</v>
      </c>
      <c r="V65" s="523">
        <v>0</v>
      </c>
      <c r="W65" s="523">
        <v>0</v>
      </c>
      <c r="X65" s="523">
        <v>0</v>
      </c>
      <c r="Y65" s="505">
        <f t="shared" si="15"/>
        <v>0</v>
      </c>
      <c r="Z65" s="524">
        <f>C65+D65+E65+O65+T65+Y65</f>
        <v>0</v>
      </c>
      <c r="AA65" s="534">
        <v>0</v>
      </c>
      <c r="AB65" s="523">
        <v>0</v>
      </c>
      <c r="AC65" s="505">
        <f t="shared" si="20"/>
        <v>0</v>
      </c>
    </row>
    <row r="66" spans="2:29" s="526" customFormat="1" ht="14.25" customHeight="1">
      <c r="B66" s="501" t="s">
        <v>808</v>
      </c>
      <c r="C66" s="523">
        <v>0</v>
      </c>
      <c r="D66" s="523">
        <v>0</v>
      </c>
      <c r="E66" s="523">
        <v>0</v>
      </c>
      <c r="F66" s="523">
        <v>0</v>
      </c>
      <c r="G66" s="523">
        <v>0</v>
      </c>
      <c r="H66" s="523">
        <v>0</v>
      </c>
      <c r="I66" s="523">
        <v>0</v>
      </c>
      <c r="J66" s="505">
        <f t="shared" si="11"/>
        <v>0</v>
      </c>
      <c r="K66" s="523">
        <v>0</v>
      </c>
      <c r="L66" s="523">
        <v>0</v>
      </c>
      <c r="M66" s="523">
        <v>0</v>
      </c>
      <c r="N66" s="505">
        <f t="shared" si="12"/>
        <v>0</v>
      </c>
      <c r="O66" s="505">
        <f t="shared" si="13"/>
        <v>0</v>
      </c>
      <c r="P66" s="523">
        <v>0</v>
      </c>
      <c r="Q66" s="523">
        <v>0</v>
      </c>
      <c r="R66" s="523">
        <v>0</v>
      </c>
      <c r="S66" s="523">
        <v>0</v>
      </c>
      <c r="T66" s="505">
        <f t="shared" si="14"/>
        <v>0</v>
      </c>
      <c r="U66" s="523">
        <v>0</v>
      </c>
      <c r="V66" s="523">
        <v>0</v>
      </c>
      <c r="W66" s="523">
        <v>0</v>
      </c>
      <c r="X66" s="523">
        <v>0</v>
      </c>
      <c r="Y66" s="505">
        <f t="shared" si="15"/>
        <v>0</v>
      </c>
      <c r="Z66" s="524">
        <f t="shared" si="17"/>
        <v>0</v>
      </c>
      <c r="AA66" s="534">
        <v>0</v>
      </c>
      <c r="AB66" s="523">
        <v>0</v>
      </c>
      <c r="AC66" s="505">
        <f t="shared" si="20"/>
        <v>0</v>
      </c>
    </row>
    <row r="67" spans="2:29" s="522" customFormat="1" ht="14.25" customHeight="1">
      <c r="B67" s="510" t="s">
        <v>166</v>
      </c>
      <c r="C67" s="520">
        <f t="shared" ref="C67:I67" si="21">SUM(C68:C73)</f>
        <v>0</v>
      </c>
      <c r="D67" s="520">
        <f t="shared" si="21"/>
        <v>0</v>
      </c>
      <c r="E67" s="520">
        <f t="shared" si="21"/>
        <v>0</v>
      </c>
      <c r="F67" s="520">
        <f t="shared" si="21"/>
        <v>0</v>
      </c>
      <c r="G67" s="520">
        <f t="shared" si="21"/>
        <v>0</v>
      </c>
      <c r="H67" s="520">
        <f t="shared" si="21"/>
        <v>0</v>
      </c>
      <c r="I67" s="520">
        <f t="shared" si="21"/>
        <v>0</v>
      </c>
      <c r="J67" s="509">
        <f t="shared" si="11"/>
        <v>0</v>
      </c>
      <c r="K67" s="520">
        <f>SUM(K68:K73)</f>
        <v>0</v>
      </c>
      <c r="L67" s="520">
        <f>SUM(L68:L73)</f>
        <v>0</v>
      </c>
      <c r="M67" s="520">
        <f>SUM(M68:M73)</f>
        <v>0</v>
      </c>
      <c r="N67" s="509">
        <f t="shared" si="12"/>
        <v>0</v>
      </c>
      <c r="O67" s="509">
        <f t="shared" si="13"/>
        <v>0</v>
      </c>
      <c r="P67" s="520">
        <f>SUM(P68:P73)</f>
        <v>0</v>
      </c>
      <c r="Q67" s="520">
        <f>SUM(Q68:Q73)</f>
        <v>0</v>
      </c>
      <c r="R67" s="520">
        <f>SUM(R68:R73)</f>
        <v>0</v>
      </c>
      <c r="S67" s="520">
        <f>SUM(S68:S73)</f>
        <v>0</v>
      </c>
      <c r="T67" s="509">
        <f t="shared" si="14"/>
        <v>0</v>
      </c>
      <c r="U67" s="520">
        <f>SUM(U68:U73)</f>
        <v>0</v>
      </c>
      <c r="V67" s="520">
        <f>SUM(V68:V73)</f>
        <v>0</v>
      </c>
      <c r="W67" s="520">
        <f>SUM(W68:W73)</f>
        <v>0</v>
      </c>
      <c r="X67" s="520">
        <f>SUM(X68:X73)</f>
        <v>0</v>
      </c>
      <c r="Y67" s="509">
        <f t="shared" si="15"/>
        <v>0</v>
      </c>
      <c r="Z67" s="520">
        <f t="shared" si="17"/>
        <v>0</v>
      </c>
      <c r="AA67" s="520">
        <f>SUM(AA68:AA73)</f>
        <v>0</v>
      </c>
      <c r="AB67" s="520">
        <f>SUM(AB68:AB73)</f>
        <v>0</v>
      </c>
      <c r="AC67" s="509">
        <f t="shared" si="20"/>
        <v>0</v>
      </c>
    </row>
    <row r="68" spans="2:29" s="526" customFormat="1" ht="18" customHeight="1">
      <c r="B68" s="501" t="s">
        <v>565</v>
      </c>
      <c r="C68" s="523">
        <v>0</v>
      </c>
      <c r="D68" s="523">
        <v>0</v>
      </c>
      <c r="E68" s="523">
        <v>0</v>
      </c>
      <c r="F68" s="523">
        <v>0</v>
      </c>
      <c r="G68" s="523">
        <v>0</v>
      </c>
      <c r="H68" s="523">
        <v>0</v>
      </c>
      <c r="I68" s="523">
        <v>0</v>
      </c>
      <c r="J68" s="505">
        <f t="shared" si="11"/>
        <v>0</v>
      </c>
      <c r="K68" s="523">
        <v>0</v>
      </c>
      <c r="L68" s="523">
        <v>0</v>
      </c>
      <c r="M68" s="523">
        <v>0</v>
      </c>
      <c r="N68" s="505">
        <f t="shared" si="12"/>
        <v>0</v>
      </c>
      <c r="O68" s="505">
        <f t="shared" si="13"/>
        <v>0</v>
      </c>
      <c r="P68" s="523">
        <v>0</v>
      </c>
      <c r="Q68" s="523">
        <v>0</v>
      </c>
      <c r="R68" s="523">
        <v>0</v>
      </c>
      <c r="S68" s="523">
        <v>0</v>
      </c>
      <c r="T68" s="505">
        <f t="shared" si="14"/>
        <v>0</v>
      </c>
      <c r="U68" s="523">
        <v>0</v>
      </c>
      <c r="V68" s="523">
        <v>0</v>
      </c>
      <c r="W68" s="523">
        <v>0</v>
      </c>
      <c r="X68" s="523">
        <v>0</v>
      </c>
      <c r="Y68" s="505">
        <f t="shared" si="15"/>
        <v>0</v>
      </c>
      <c r="Z68" s="524">
        <f t="shared" si="17"/>
        <v>0</v>
      </c>
      <c r="AA68" s="524">
        <v>0</v>
      </c>
      <c r="AB68" s="525">
        <v>0</v>
      </c>
      <c r="AC68" s="505">
        <f t="shared" si="20"/>
        <v>0</v>
      </c>
    </row>
    <row r="69" spans="2:29" s="526" customFormat="1" ht="18" customHeight="1">
      <c r="B69" s="501" t="s">
        <v>566</v>
      </c>
      <c r="C69" s="523">
        <v>0</v>
      </c>
      <c r="D69" s="523">
        <v>0</v>
      </c>
      <c r="E69" s="523">
        <v>0</v>
      </c>
      <c r="F69" s="523">
        <v>0</v>
      </c>
      <c r="G69" s="523">
        <v>0</v>
      </c>
      <c r="H69" s="523">
        <v>0</v>
      </c>
      <c r="I69" s="523">
        <v>0</v>
      </c>
      <c r="J69" s="505">
        <f t="shared" si="11"/>
        <v>0</v>
      </c>
      <c r="K69" s="523">
        <v>0</v>
      </c>
      <c r="L69" s="523">
        <v>0</v>
      </c>
      <c r="M69" s="523">
        <v>0</v>
      </c>
      <c r="N69" s="505">
        <f t="shared" si="12"/>
        <v>0</v>
      </c>
      <c r="O69" s="505">
        <f t="shared" si="13"/>
        <v>0</v>
      </c>
      <c r="P69" s="523">
        <v>0</v>
      </c>
      <c r="Q69" s="523">
        <v>0</v>
      </c>
      <c r="R69" s="523">
        <v>0</v>
      </c>
      <c r="S69" s="523">
        <v>0</v>
      </c>
      <c r="T69" s="505">
        <f t="shared" si="14"/>
        <v>0</v>
      </c>
      <c r="U69" s="523">
        <v>0</v>
      </c>
      <c r="V69" s="523">
        <v>0</v>
      </c>
      <c r="W69" s="523">
        <v>0</v>
      </c>
      <c r="X69" s="523">
        <v>0</v>
      </c>
      <c r="Y69" s="505">
        <f t="shared" si="15"/>
        <v>0</v>
      </c>
      <c r="Z69" s="524">
        <f t="shared" si="17"/>
        <v>0</v>
      </c>
      <c r="AA69" s="534">
        <v>0</v>
      </c>
      <c r="AB69" s="523">
        <v>0</v>
      </c>
      <c r="AC69" s="505">
        <f t="shared" si="20"/>
        <v>0</v>
      </c>
    </row>
    <row r="70" spans="2:29" s="526" customFormat="1" ht="18" customHeight="1">
      <c r="B70" s="501" t="s">
        <v>567</v>
      </c>
      <c r="C70" s="523">
        <v>0</v>
      </c>
      <c r="D70" s="523">
        <v>0</v>
      </c>
      <c r="E70" s="523">
        <v>0</v>
      </c>
      <c r="F70" s="523">
        <v>0</v>
      </c>
      <c r="G70" s="523">
        <v>0</v>
      </c>
      <c r="H70" s="523">
        <v>0</v>
      </c>
      <c r="I70" s="523">
        <v>0</v>
      </c>
      <c r="J70" s="505">
        <f t="shared" si="11"/>
        <v>0</v>
      </c>
      <c r="K70" s="523">
        <v>0</v>
      </c>
      <c r="L70" s="523">
        <v>0</v>
      </c>
      <c r="M70" s="523">
        <v>0</v>
      </c>
      <c r="N70" s="505">
        <f t="shared" si="12"/>
        <v>0</v>
      </c>
      <c r="O70" s="505">
        <f t="shared" si="13"/>
        <v>0</v>
      </c>
      <c r="P70" s="523">
        <v>0</v>
      </c>
      <c r="Q70" s="523">
        <v>0</v>
      </c>
      <c r="R70" s="523">
        <v>0</v>
      </c>
      <c r="S70" s="523">
        <v>0</v>
      </c>
      <c r="T70" s="505">
        <f t="shared" si="14"/>
        <v>0</v>
      </c>
      <c r="U70" s="523">
        <v>0</v>
      </c>
      <c r="V70" s="523">
        <v>0</v>
      </c>
      <c r="W70" s="523">
        <v>0</v>
      </c>
      <c r="X70" s="523">
        <v>0</v>
      </c>
      <c r="Y70" s="505">
        <f t="shared" si="15"/>
        <v>0</v>
      </c>
      <c r="Z70" s="524">
        <f t="shared" si="17"/>
        <v>0</v>
      </c>
      <c r="AA70" s="524">
        <v>0</v>
      </c>
      <c r="AB70" s="525">
        <v>0</v>
      </c>
      <c r="AC70" s="505">
        <f t="shared" si="20"/>
        <v>0</v>
      </c>
    </row>
    <row r="71" spans="2:29" s="526" customFormat="1" ht="18" customHeight="1">
      <c r="B71" s="501" t="s">
        <v>105</v>
      </c>
      <c r="C71" s="523">
        <v>0</v>
      </c>
      <c r="D71" s="523">
        <v>0</v>
      </c>
      <c r="E71" s="523">
        <v>0</v>
      </c>
      <c r="F71" s="523">
        <v>0</v>
      </c>
      <c r="G71" s="523">
        <v>0</v>
      </c>
      <c r="H71" s="523">
        <v>0</v>
      </c>
      <c r="I71" s="523">
        <v>0</v>
      </c>
      <c r="J71" s="505">
        <f t="shared" si="11"/>
        <v>0</v>
      </c>
      <c r="K71" s="523">
        <v>0</v>
      </c>
      <c r="L71" s="523">
        <v>0</v>
      </c>
      <c r="M71" s="523">
        <v>0</v>
      </c>
      <c r="N71" s="505">
        <f t="shared" si="12"/>
        <v>0</v>
      </c>
      <c r="O71" s="505">
        <f t="shared" si="13"/>
        <v>0</v>
      </c>
      <c r="P71" s="523">
        <v>0</v>
      </c>
      <c r="Q71" s="523">
        <v>0</v>
      </c>
      <c r="R71" s="523">
        <v>0</v>
      </c>
      <c r="S71" s="523">
        <v>0</v>
      </c>
      <c r="T71" s="505">
        <f t="shared" si="14"/>
        <v>0</v>
      </c>
      <c r="U71" s="523">
        <v>0</v>
      </c>
      <c r="V71" s="523">
        <v>0</v>
      </c>
      <c r="W71" s="523">
        <v>0</v>
      </c>
      <c r="X71" s="523">
        <v>0</v>
      </c>
      <c r="Y71" s="505">
        <f t="shared" si="15"/>
        <v>0</v>
      </c>
      <c r="Z71" s="524">
        <f t="shared" si="17"/>
        <v>0</v>
      </c>
      <c r="AA71" s="534">
        <v>0</v>
      </c>
      <c r="AB71" s="523">
        <v>0</v>
      </c>
      <c r="AC71" s="505">
        <f t="shared" si="20"/>
        <v>0</v>
      </c>
    </row>
    <row r="72" spans="2:29" s="526" customFormat="1" ht="18" customHeight="1">
      <c r="B72" s="501" t="s">
        <v>568</v>
      </c>
      <c r="C72" s="523">
        <v>0</v>
      </c>
      <c r="D72" s="523">
        <v>0</v>
      </c>
      <c r="E72" s="523">
        <v>0</v>
      </c>
      <c r="F72" s="523">
        <v>0</v>
      </c>
      <c r="G72" s="523">
        <v>0</v>
      </c>
      <c r="H72" s="523">
        <v>0</v>
      </c>
      <c r="I72" s="523">
        <v>0</v>
      </c>
      <c r="J72" s="505">
        <f t="shared" si="11"/>
        <v>0</v>
      </c>
      <c r="K72" s="523">
        <v>0</v>
      </c>
      <c r="L72" s="523">
        <v>0</v>
      </c>
      <c r="M72" s="523">
        <v>0</v>
      </c>
      <c r="N72" s="505">
        <f t="shared" si="12"/>
        <v>0</v>
      </c>
      <c r="O72" s="505">
        <f t="shared" si="13"/>
        <v>0</v>
      </c>
      <c r="P72" s="523">
        <v>0</v>
      </c>
      <c r="Q72" s="523">
        <v>0</v>
      </c>
      <c r="R72" s="523">
        <v>0</v>
      </c>
      <c r="S72" s="523">
        <v>0</v>
      </c>
      <c r="T72" s="505">
        <f t="shared" si="14"/>
        <v>0</v>
      </c>
      <c r="U72" s="523">
        <v>0</v>
      </c>
      <c r="V72" s="523">
        <v>0</v>
      </c>
      <c r="W72" s="523">
        <v>0</v>
      </c>
      <c r="X72" s="523">
        <v>0</v>
      </c>
      <c r="Y72" s="505">
        <f t="shared" si="15"/>
        <v>0</v>
      </c>
      <c r="Z72" s="524">
        <f t="shared" si="17"/>
        <v>0</v>
      </c>
      <c r="AA72" s="524">
        <v>0</v>
      </c>
      <c r="AB72" s="525">
        <v>0</v>
      </c>
      <c r="AC72" s="505">
        <f t="shared" si="20"/>
        <v>0</v>
      </c>
    </row>
    <row r="73" spans="2:29" s="526" customFormat="1" ht="18" customHeight="1">
      <c r="B73" s="501" t="s">
        <v>569</v>
      </c>
      <c r="C73" s="523">
        <v>0</v>
      </c>
      <c r="D73" s="523">
        <v>0</v>
      </c>
      <c r="E73" s="523">
        <v>0</v>
      </c>
      <c r="F73" s="523">
        <v>0</v>
      </c>
      <c r="G73" s="523">
        <v>0</v>
      </c>
      <c r="H73" s="523">
        <v>0</v>
      </c>
      <c r="I73" s="523">
        <v>0</v>
      </c>
      <c r="J73" s="505">
        <f t="shared" si="11"/>
        <v>0</v>
      </c>
      <c r="K73" s="523">
        <v>0</v>
      </c>
      <c r="L73" s="523">
        <v>0</v>
      </c>
      <c r="M73" s="523">
        <v>0</v>
      </c>
      <c r="N73" s="505">
        <f t="shared" si="12"/>
        <v>0</v>
      </c>
      <c r="O73" s="505">
        <f t="shared" si="13"/>
        <v>0</v>
      </c>
      <c r="P73" s="523">
        <v>0</v>
      </c>
      <c r="Q73" s="523">
        <v>0</v>
      </c>
      <c r="R73" s="523">
        <v>0</v>
      </c>
      <c r="S73" s="523">
        <v>0</v>
      </c>
      <c r="T73" s="505">
        <f t="shared" si="14"/>
        <v>0</v>
      </c>
      <c r="U73" s="523">
        <v>0</v>
      </c>
      <c r="V73" s="523">
        <v>0</v>
      </c>
      <c r="W73" s="523">
        <v>0</v>
      </c>
      <c r="X73" s="523">
        <v>0</v>
      </c>
      <c r="Y73" s="505">
        <f t="shared" si="15"/>
        <v>0</v>
      </c>
      <c r="Z73" s="524">
        <f t="shared" si="17"/>
        <v>0</v>
      </c>
      <c r="AA73" s="534">
        <v>0</v>
      </c>
      <c r="AB73" s="523">
        <v>0</v>
      </c>
      <c r="AC73" s="505">
        <f t="shared" si="20"/>
        <v>0</v>
      </c>
    </row>
    <row r="74" spans="2:29" s="522" customFormat="1" ht="14.25" customHeight="1">
      <c r="B74" s="510" t="s">
        <v>151</v>
      </c>
      <c r="C74" s="523">
        <v>0</v>
      </c>
      <c r="D74" s="523">
        <v>0</v>
      </c>
      <c r="E74" s="523">
        <v>0</v>
      </c>
      <c r="F74" s="523">
        <v>0</v>
      </c>
      <c r="G74" s="523">
        <v>0</v>
      </c>
      <c r="H74" s="523">
        <v>0</v>
      </c>
      <c r="I74" s="523">
        <v>0</v>
      </c>
      <c r="J74" s="509">
        <f t="shared" si="11"/>
        <v>0</v>
      </c>
      <c r="K74" s="523">
        <v>0</v>
      </c>
      <c r="L74" s="523">
        <v>0</v>
      </c>
      <c r="M74" s="523">
        <v>0</v>
      </c>
      <c r="N74" s="509">
        <f t="shared" si="12"/>
        <v>0</v>
      </c>
      <c r="O74" s="509">
        <f t="shared" si="13"/>
        <v>0</v>
      </c>
      <c r="P74" s="523">
        <v>0</v>
      </c>
      <c r="Q74" s="523">
        <v>0</v>
      </c>
      <c r="R74" s="523">
        <v>0</v>
      </c>
      <c r="S74" s="523">
        <v>0</v>
      </c>
      <c r="T74" s="509">
        <f t="shared" si="14"/>
        <v>0</v>
      </c>
      <c r="U74" s="523">
        <v>0</v>
      </c>
      <c r="V74" s="523">
        <v>0</v>
      </c>
      <c r="W74" s="523">
        <v>0</v>
      </c>
      <c r="X74" s="523">
        <v>0</v>
      </c>
      <c r="Y74" s="509">
        <f t="shared" si="15"/>
        <v>0</v>
      </c>
      <c r="Z74" s="520">
        <f t="shared" si="17"/>
        <v>0</v>
      </c>
      <c r="AA74" s="524">
        <v>0</v>
      </c>
      <c r="AB74" s="525">
        <v>0</v>
      </c>
      <c r="AC74" s="509">
        <f t="shared" si="20"/>
        <v>0</v>
      </c>
    </row>
    <row r="75" spans="2:29" s="522" customFormat="1" ht="22.5" customHeight="1">
      <c r="B75" s="510" t="s">
        <v>3356</v>
      </c>
      <c r="C75" s="523">
        <v>0</v>
      </c>
      <c r="D75" s="523">
        <v>0</v>
      </c>
      <c r="E75" s="523">
        <v>0</v>
      </c>
      <c r="F75" s="523">
        <v>0</v>
      </c>
      <c r="G75" s="523">
        <v>0</v>
      </c>
      <c r="H75" s="523">
        <v>0</v>
      </c>
      <c r="I75" s="523">
        <v>0</v>
      </c>
      <c r="J75" s="509">
        <f t="shared" si="11"/>
        <v>0</v>
      </c>
      <c r="K75" s="523">
        <v>0</v>
      </c>
      <c r="L75" s="523">
        <v>0</v>
      </c>
      <c r="M75" s="523">
        <v>0</v>
      </c>
      <c r="N75" s="509">
        <f t="shared" si="12"/>
        <v>0</v>
      </c>
      <c r="O75" s="509">
        <f t="shared" si="13"/>
        <v>0</v>
      </c>
      <c r="P75" s="523">
        <v>0</v>
      </c>
      <c r="Q75" s="523">
        <v>0</v>
      </c>
      <c r="R75" s="523">
        <v>0</v>
      </c>
      <c r="S75" s="523">
        <v>0</v>
      </c>
      <c r="T75" s="509">
        <f t="shared" si="14"/>
        <v>0</v>
      </c>
      <c r="U75" s="523">
        <v>0</v>
      </c>
      <c r="V75" s="523">
        <v>0</v>
      </c>
      <c r="W75" s="523">
        <v>0</v>
      </c>
      <c r="X75" s="523">
        <v>0</v>
      </c>
      <c r="Y75" s="509">
        <f t="shared" si="15"/>
        <v>0</v>
      </c>
      <c r="Z75" s="520">
        <f t="shared" si="17"/>
        <v>0</v>
      </c>
      <c r="AA75" s="534">
        <v>0</v>
      </c>
      <c r="AB75" s="523">
        <v>0</v>
      </c>
      <c r="AC75" s="509">
        <f t="shared" si="20"/>
        <v>0</v>
      </c>
    </row>
    <row r="76" spans="2:29" s="522" customFormat="1" ht="22.5" customHeight="1">
      <c r="B76" s="510" t="s">
        <v>131</v>
      </c>
      <c r="C76" s="523">
        <v>0</v>
      </c>
      <c r="D76" s="523">
        <v>0</v>
      </c>
      <c r="E76" s="523">
        <v>0</v>
      </c>
      <c r="F76" s="523">
        <v>0</v>
      </c>
      <c r="G76" s="523">
        <v>0</v>
      </c>
      <c r="H76" s="523">
        <v>0</v>
      </c>
      <c r="I76" s="523">
        <v>0</v>
      </c>
      <c r="J76" s="509">
        <f t="shared" si="11"/>
        <v>0</v>
      </c>
      <c r="K76" s="523">
        <v>0</v>
      </c>
      <c r="L76" s="523">
        <v>0</v>
      </c>
      <c r="M76" s="523">
        <v>0</v>
      </c>
      <c r="N76" s="509">
        <f t="shared" si="12"/>
        <v>0</v>
      </c>
      <c r="O76" s="509">
        <f t="shared" si="13"/>
        <v>0</v>
      </c>
      <c r="P76" s="523">
        <v>0</v>
      </c>
      <c r="Q76" s="523">
        <v>0</v>
      </c>
      <c r="R76" s="523">
        <v>0</v>
      </c>
      <c r="S76" s="523">
        <v>0</v>
      </c>
      <c r="T76" s="509">
        <f t="shared" si="14"/>
        <v>0</v>
      </c>
      <c r="U76" s="523">
        <v>0</v>
      </c>
      <c r="V76" s="523">
        <v>0</v>
      </c>
      <c r="W76" s="523">
        <v>0</v>
      </c>
      <c r="X76" s="523">
        <v>0</v>
      </c>
      <c r="Y76" s="509">
        <f t="shared" si="15"/>
        <v>0</v>
      </c>
      <c r="Z76" s="520">
        <f t="shared" si="17"/>
        <v>0</v>
      </c>
      <c r="AA76" s="524">
        <v>0</v>
      </c>
      <c r="AB76" s="525">
        <v>0</v>
      </c>
      <c r="AC76" s="509">
        <f t="shared" si="20"/>
        <v>0</v>
      </c>
    </row>
    <row r="77" spans="2:29" s="522" customFormat="1" ht="22.5" customHeight="1">
      <c r="B77" s="510" t="s">
        <v>3357</v>
      </c>
      <c r="C77" s="523">
        <v>0</v>
      </c>
      <c r="D77" s="523">
        <v>0</v>
      </c>
      <c r="E77" s="523">
        <v>0</v>
      </c>
      <c r="F77" s="523">
        <v>0</v>
      </c>
      <c r="G77" s="523">
        <v>0</v>
      </c>
      <c r="H77" s="523">
        <v>0</v>
      </c>
      <c r="I77" s="523">
        <v>0</v>
      </c>
      <c r="J77" s="509">
        <f t="shared" si="11"/>
        <v>0</v>
      </c>
      <c r="K77" s="523">
        <v>0</v>
      </c>
      <c r="L77" s="523">
        <v>0</v>
      </c>
      <c r="M77" s="523">
        <v>0</v>
      </c>
      <c r="N77" s="509">
        <f t="shared" si="12"/>
        <v>0</v>
      </c>
      <c r="O77" s="509">
        <f t="shared" si="13"/>
        <v>0</v>
      </c>
      <c r="P77" s="523">
        <v>0</v>
      </c>
      <c r="Q77" s="523">
        <v>0</v>
      </c>
      <c r="R77" s="523">
        <v>0</v>
      </c>
      <c r="S77" s="523">
        <v>0</v>
      </c>
      <c r="T77" s="509">
        <f t="shared" si="14"/>
        <v>0</v>
      </c>
      <c r="U77" s="523">
        <v>0</v>
      </c>
      <c r="V77" s="523">
        <v>0</v>
      </c>
      <c r="W77" s="523">
        <v>0</v>
      </c>
      <c r="X77" s="523">
        <v>0</v>
      </c>
      <c r="Y77" s="509">
        <f t="shared" si="15"/>
        <v>0</v>
      </c>
      <c r="Z77" s="520">
        <f t="shared" si="17"/>
        <v>0</v>
      </c>
      <c r="AA77" s="534">
        <v>0</v>
      </c>
      <c r="AB77" s="523">
        <v>0</v>
      </c>
      <c r="AC77" s="509">
        <f t="shared" si="20"/>
        <v>0</v>
      </c>
    </row>
    <row r="78" spans="2:29" s="522" customFormat="1" ht="22.5" customHeight="1">
      <c r="B78" s="510" t="s">
        <v>3358</v>
      </c>
      <c r="C78" s="523">
        <v>0</v>
      </c>
      <c r="D78" s="523">
        <v>0</v>
      </c>
      <c r="E78" s="523">
        <v>0</v>
      </c>
      <c r="F78" s="523">
        <v>0</v>
      </c>
      <c r="G78" s="523">
        <v>0</v>
      </c>
      <c r="H78" s="523">
        <v>0</v>
      </c>
      <c r="I78" s="523">
        <v>0</v>
      </c>
      <c r="J78" s="509">
        <f t="shared" si="11"/>
        <v>0</v>
      </c>
      <c r="K78" s="523">
        <v>0</v>
      </c>
      <c r="L78" s="523">
        <v>0</v>
      </c>
      <c r="M78" s="523">
        <v>0</v>
      </c>
      <c r="N78" s="509">
        <f t="shared" si="12"/>
        <v>0</v>
      </c>
      <c r="O78" s="509">
        <f t="shared" si="13"/>
        <v>0</v>
      </c>
      <c r="P78" s="523">
        <v>0</v>
      </c>
      <c r="Q78" s="523">
        <v>0</v>
      </c>
      <c r="R78" s="523">
        <v>0</v>
      </c>
      <c r="S78" s="523">
        <v>0</v>
      </c>
      <c r="T78" s="509">
        <f t="shared" si="14"/>
        <v>0</v>
      </c>
      <c r="U78" s="523">
        <v>0</v>
      </c>
      <c r="V78" s="523">
        <v>0</v>
      </c>
      <c r="W78" s="523">
        <v>0</v>
      </c>
      <c r="X78" s="523">
        <v>0</v>
      </c>
      <c r="Y78" s="509">
        <f t="shared" si="15"/>
        <v>0</v>
      </c>
      <c r="Z78" s="520">
        <f t="shared" si="17"/>
        <v>0</v>
      </c>
      <c r="AA78" s="524">
        <v>0</v>
      </c>
      <c r="AB78" s="525">
        <v>0</v>
      </c>
      <c r="AC78" s="509">
        <f t="shared" si="20"/>
        <v>0</v>
      </c>
    </row>
    <row r="79" spans="2:29" s="522" customFormat="1" ht="22.5" customHeight="1">
      <c r="B79" s="510" t="s">
        <v>3359</v>
      </c>
      <c r="C79" s="523">
        <v>0</v>
      </c>
      <c r="D79" s="523">
        <v>0</v>
      </c>
      <c r="E79" s="523">
        <v>0</v>
      </c>
      <c r="F79" s="523">
        <v>0</v>
      </c>
      <c r="G79" s="523">
        <v>0</v>
      </c>
      <c r="H79" s="523">
        <v>0</v>
      </c>
      <c r="I79" s="523">
        <v>0</v>
      </c>
      <c r="J79" s="509">
        <f t="shared" si="11"/>
        <v>0</v>
      </c>
      <c r="K79" s="523">
        <v>0</v>
      </c>
      <c r="L79" s="523">
        <v>0</v>
      </c>
      <c r="M79" s="523">
        <v>0</v>
      </c>
      <c r="N79" s="509">
        <f t="shared" si="12"/>
        <v>0</v>
      </c>
      <c r="O79" s="509">
        <f t="shared" si="13"/>
        <v>0</v>
      </c>
      <c r="P79" s="523">
        <v>0</v>
      </c>
      <c r="Q79" s="523">
        <v>0</v>
      </c>
      <c r="R79" s="523">
        <v>0</v>
      </c>
      <c r="S79" s="523">
        <v>0</v>
      </c>
      <c r="T79" s="509">
        <f t="shared" si="14"/>
        <v>0</v>
      </c>
      <c r="U79" s="523">
        <v>0</v>
      </c>
      <c r="V79" s="523">
        <v>0</v>
      </c>
      <c r="W79" s="523">
        <v>0</v>
      </c>
      <c r="X79" s="523">
        <v>0</v>
      </c>
      <c r="Y79" s="509">
        <f t="shared" si="15"/>
        <v>0</v>
      </c>
      <c r="Z79" s="520">
        <f t="shared" si="17"/>
        <v>0</v>
      </c>
      <c r="AA79" s="534">
        <v>0</v>
      </c>
      <c r="AB79" s="523">
        <v>0</v>
      </c>
      <c r="AC79" s="509">
        <f t="shared" si="20"/>
        <v>0</v>
      </c>
    </row>
    <row r="80" spans="2:29" s="522" customFormat="1" ht="22.5" customHeight="1">
      <c r="B80" s="510" t="s">
        <v>153</v>
      </c>
      <c r="C80" s="523">
        <v>0</v>
      </c>
      <c r="D80" s="523">
        <v>0</v>
      </c>
      <c r="E80" s="523">
        <v>0</v>
      </c>
      <c r="F80" s="523">
        <v>0</v>
      </c>
      <c r="G80" s="523">
        <v>0</v>
      </c>
      <c r="H80" s="523">
        <v>0</v>
      </c>
      <c r="I80" s="523">
        <v>0</v>
      </c>
      <c r="J80" s="509">
        <f t="shared" si="11"/>
        <v>0</v>
      </c>
      <c r="K80" s="523">
        <v>0</v>
      </c>
      <c r="L80" s="523">
        <v>0</v>
      </c>
      <c r="M80" s="523">
        <v>0</v>
      </c>
      <c r="N80" s="509">
        <f t="shared" si="12"/>
        <v>0</v>
      </c>
      <c r="O80" s="509">
        <f t="shared" si="13"/>
        <v>0</v>
      </c>
      <c r="P80" s="523">
        <v>0</v>
      </c>
      <c r="Q80" s="523">
        <v>0</v>
      </c>
      <c r="R80" s="523">
        <v>0</v>
      </c>
      <c r="S80" s="523">
        <v>0</v>
      </c>
      <c r="T80" s="509">
        <f t="shared" si="14"/>
        <v>0</v>
      </c>
      <c r="U80" s="523">
        <v>0</v>
      </c>
      <c r="V80" s="523">
        <v>0</v>
      </c>
      <c r="W80" s="523">
        <v>0</v>
      </c>
      <c r="X80" s="523">
        <v>0</v>
      </c>
      <c r="Y80" s="509">
        <f t="shared" si="15"/>
        <v>0</v>
      </c>
      <c r="Z80" s="520">
        <f t="shared" si="17"/>
        <v>0</v>
      </c>
      <c r="AA80" s="524">
        <v>0</v>
      </c>
      <c r="AB80" s="525">
        <v>0</v>
      </c>
      <c r="AC80" s="509">
        <f t="shared" si="20"/>
        <v>0</v>
      </c>
    </row>
    <row r="81" spans="2:29" s="522" customFormat="1" ht="22.5" customHeight="1">
      <c r="B81" s="510" t="s">
        <v>3360</v>
      </c>
      <c r="C81" s="523">
        <v>0</v>
      </c>
      <c r="D81" s="523">
        <v>0</v>
      </c>
      <c r="E81" s="523">
        <v>0</v>
      </c>
      <c r="F81" s="523">
        <v>0</v>
      </c>
      <c r="G81" s="523">
        <v>0</v>
      </c>
      <c r="H81" s="523">
        <v>0</v>
      </c>
      <c r="I81" s="523">
        <v>0</v>
      </c>
      <c r="J81" s="509">
        <f t="shared" si="11"/>
        <v>0</v>
      </c>
      <c r="K81" s="523">
        <v>0</v>
      </c>
      <c r="L81" s="523">
        <v>0</v>
      </c>
      <c r="M81" s="523">
        <v>0</v>
      </c>
      <c r="N81" s="509">
        <f t="shared" si="12"/>
        <v>0</v>
      </c>
      <c r="O81" s="509">
        <f t="shared" si="13"/>
        <v>0</v>
      </c>
      <c r="P81" s="523">
        <v>0</v>
      </c>
      <c r="Q81" s="523">
        <v>0</v>
      </c>
      <c r="R81" s="523">
        <v>0</v>
      </c>
      <c r="S81" s="523">
        <v>0</v>
      </c>
      <c r="T81" s="509">
        <f t="shared" si="14"/>
        <v>0</v>
      </c>
      <c r="U81" s="523">
        <v>0</v>
      </c>
      <c r="V81" s="523">
        <v>0</v>
      </c>
      <c r="W81" s="523">
        <v>0</v>
      </c>
      <c r="X81" s="523">
        <v>0</v>
      </c>
      <c r="Y81" s="509">
        <f t="shared" si="15"/>
        <v>0</v>
      </c>
      <c r="Z81" s="520">
        <f t="shared" si="17"/>
        <v>0</v>
      </c>
      <c r="AA81" s="534">
        <v>0</v>
      </c>
      <c r="AB81" s="523">
        <v>0</v>
      </c>
      <c r="AC81" s="509">
        <f t="shared" si="20"/>
        <v>0</v>
      </c>
    </row>
    <row r="82" spans="2:29" s="522" customFormat="1" ht="28.5" customHeight="1">
      <c r="B82" s="510" t="s">
        <v>3361</v>
      </c>
      <c r="C82" s="523">
        <v>0</v>
      </c>
      <c r="D82" s="523">
        <v>0</v>
      </c>
      <c r="E82" s="523">
        <v>0</v>
      </c>
      <c r="F82" s="523">
        <v>0</v>
      </c>
      <c r="G82" s="523">
        <v>0</v>
      </c>
      <c r="H82" s="523">
        <v>0</v>
      </c>
      <c r="I82" s="523">
        <v>0</v>
      </c>
      <c r="J82" s="509">
        <f t="shared" si="11"/>
        <v>0</v>
      </c>
      <c r="K82" s="523">
        <v>0</v>
      </c>
      <c r="L82" s="523">
        <v>0</v>
      </c>
      <c r="M82" s="523">
        <v>0</v>
      </c>
      <c r="N82" s="509">
        <f t="shared" si="12"/>
        <v>0</v>
      </c>
      <c r="O82" s="509">
        <f t="shared" si="13"/>
        <v>0</v>
      </c>
      <c r="P82" s="523">
        <v>0</v>
      </c>
      <c r="Q82" s="523">
        <v>0</v>
      </c>
      <c r="R82" s="523">
        <v>0</v>
      </c>
      <c r="S82" s="523">
        <v>0</v>
      </c>
      <c r="T82" s="509">
        <f t="shared" si="14"/>
        <v>0</v>
      </c>
      <c r="U82" s="523">
        <v>0</v>
      </c>
      <c r="V82" s="523">
        <v>0</v>
      </c>
      <c r="W82" s="523">
        <v>0</v>
      </c>
      <c r="X82" s="523">
        <v>0</v>
      </c>
      <c r="Y82" s="509">
        <f t="shared" si="15"/>
        <v>0</v>
      </c>
      <c r="Z82" s="520">
        <f t="shared" si="17"/>
        <v>0</v>
      </c>
      <c r="AA82" s="524">
        <v>0</v>
      </c>
      <c r="AB82" s="525">
        <v>0</v>
      </c>
      <c r="AC82" s="509">
        <f t="shared" si="20"/>
        <v>0</v>
      </c>
    </row>
    <row r="83" spans="2:29" s="522" customFormat="1" ht="22.5" customHeight="1">
      <c r="B83" s="510" t="s">
        <v>154</v>
      </c>
      <c r="C83" s="523">
        <v>0</v>
      </c>
      <c r="D83" s="523">
        <v>0</v>
      </c>
      <c r="E83" s="523">
        <v>0</v>
      </c>
      <c r="F83" s="523">
        <v>0</v>
      </c>
      <c r="G83" s="523">
        <v>0</v>
      </c>
      <c r="H83" s="523">
        <v>0</v>
      </c>
      <c r="I83" s="523">
        <v>0</v>
      </c>
      <c r="J83" s="509">
        <f t="shared" si="11"/>
        <v>0</v>
      </c>
      <c r="K83" s="523">
        <v>0</v>
      </c>
      <c r="L83" s="523">
        <v>0</v>
      </c>
      <c r="M83" s="523">
        <v>0</v>
      </c>
      <c r="N83" s="509">
        <f t="shared" si="12"/>
        <v>0</v>
      </c>
      <c r="O83" s="509">
        <f t="shared" si="13"/>
        <v>0</v>
      </c>
      <c r="P83" s="523">
        <v>0</v>
      </c>
      <c r="Q83" s="523">
        <v>0</v>
      </c>
      <c r="R83" s="523">
        <v>0</v>
      </c>
      <c r="S83" s="523">
        <v>0</v>
      </c>
      <c r="T83" s="509">
        <f t="shared" si="14"/>
        <v>0</v>
      </c>
      <c r="U83" s="523">
        <v>0</v>
      </c>
      <c r="V83" s="523">
        <v>0</v>
      </c>
      <c r="W83" s="523">
        <v>0</v>
      </c>
      <c r="X83" s="523">
        <v>0</v>
      </c>
      <c r="Y83" s="509">
        <f t="shared" si="15"/>
        <v>0</v>
      </c>
      <c r="Z83" s="520">
        <f t="shared" si="17"/>
        <v>0</v>
      </c>
      <c r="AA83" s="534">
        <v>0</v>
      </c>
      <c r="AB83" s="523">
        <v>0</v>
      </c>
      <c r="AC83" s="509">
        <f t="shared" si="20"/>
        <v>0</v>
      </c>
    </row>
    <row r="84" spans="2:29" s="522" customFormat="1" ht="22.5" customHeight="1">
      <c r="B84" s="510" t="s">
        <v>3362</v>
      </c>
      <c r="C84" s="523">
        <v>0</v>
      </c>
      <c r="D84" s="523">
        <v>0</v>
      </c>
      <c r="E84" s="523">
        <v>0</v>
      </c>
      <c r="F84" s="523">
        <v>0</v>
      </c>
      <c r="G84" s="523">
        <v>0</v>
      </c>
      <c r="H84" s="523">
        <v>0</v>
      </c>
      <c r="I84" s="523">
        <v>0</v>
      </c>
      <c r="J84" s="509">
        <f t="shared" si="11"/>
        <v>0</v>
      </c>
      <c r="K84" s="523">
        <v>0</v>
      </c>
      <c r="L84" s="523">
        <v>0</v>
      </c>
      <c r="M84" s="523">
        <v>0</v>
      </c>
      <c r="N84" s="509">
        <f t="shared" si="12"/>
        <v>0</v>
      </c>
      <c r="O84" s="509">
        <f t="shared" si="13"/>
        <v>0</v>
      </c>
      <c r="P84" s="523">
        <v>0</v>
      </c>
      <c r="Q84" s="523">
        <v>0</v>
      </c>
      <c r="R84" s="523">
        <v>0</v>
      </c>
      <c r="S84" s="523">
        <v>0</v>
      </c>
      <c r="T84" s="509">
        <f t="shared" si="14"/>
        <v>0</v>
      </c>
      <c r="U84" s="523">
        <v>0</v>
      </c>
      <c r="V84" s="523">
        <v>0</v>
      </c>
      <c r="W84" s="523">
        <v>0</v>
      </c>
      <c r="X84" s="523">
        <v>0</v>
      </c>
      <c r="Y84" s="509">
        <f t="shared" si="15"/>
        <v>0</v>
      </c>
      <c r="Z84" s="520">
        <f>C84+D84+E84+O84+T84+Y84</f>
        <v>0</v>
      </c>
      <c r="AA84" s="524">
        <v>0</v>
      </c>
      <c r="AB84" s="525">
        <v>0</v>
      </c>
      <c r="AC84" s="509">
        <f t="shared" si="20"/>
        <v>0</v>
      </c>
    </row>
    <row r="85" spans="2:29" s="522" customFormat="1" ht="22.5" customHeight="1">
      <c r="B85" s="510" t="s">
        <v>3363</v>
      </c>
      <c r="C85" s="523">
        <v>0</v>
      </c>
      <c r="D85" s="523">
        <v>0</v>
      </c>
      <c r="E85" s="523">
        <v>0</v>
      </c>
      <c r="F85" s="523">
        <v>0</v>
      </c>
      <c r="G85" s="523">
        <v>0</v>
      </c>
      <c r="H85" s="523">
        <v>0</v>
      </c>
      <c r="I85" s="523">
        <v>0</v>
      </c>
      <c r="J85" s="509">
        <f t="shared" si="11"/>
        <v>0</v>
      </c>
      <c r="K85" s="523">
        <v>0</v>
      </c>
      <c r="L85" s="523">
        <v>0</v>
      </c>
      <c r="M85" s="523">
        <v>0</v>
      </c>
      <c r="N85" s="509">
        <f t="shared" si="12"/>
        <v>0</v>
      </c>
      <c r="O85" s="509">
        <f t="shared" si="13"/>
        <v>0</v>
      </c>
      <c r="P85" s="523">
        <v>0</v>
      </c>
      <c r="Q85" s="523">
        <v>0</v>
      </c>
      <c r="R85" s="523">
        <v>0</v>
      </c>
      <c r="S85" s="523">
        <v>0</v>
      </c>
      <c r="T85" s="509">
        <f t="shared" si="14"/>
        <v>0</v>
      </c>
      <c r="U85" s="523">
        <v>0</v>
      </c>
      <c r="V85" s="523">
        <v>0</v>
      </c>
      <c r="W85" s="523">
        <v>0</v>
      </c>
      <c r="X85" s="523">
        <v>0</v>
      </c>
      <c r="Y85" s="509">
        <f t="shared" si="15"/>
        <v>0</v>
      </c>
      <c r="Z85" s="520">
        <f t="shared" si="17"/>
        <v>0</v>
      </c>
      <c r="AA85" s="534">
        <v>0</v>
      </c>
      <c r="AB85" s="523">
        <v>0</v>
      </c>
      <c r="AC85" s="509">
        <f t="shared" si="20"/>
        <v>0</v>
      </c>
    </row>
    <row r="86" spans="2:29" s="522" customFormat="1" ht="22.5" customHeight="1">
      <c r="B86" s="510" t="s">
        <v>809</v>
      </c>
      <c r="C86" s="523">
        <v>0</v>
      </c>
      <c r="D86" s="523">
        <v>0</v>
      </c>
      <c r="E86" s="523">
        <v>0</v>
      </c>
      <c r="F86" s="523">
        <v>0</v>
      </c>
      <c r="G86" s="523">
        <v>0</v>
      </c>
      <c r="H86" s="523">
        <v>0</v>
      </c>
      <c r="I86" s="523">
        <v>0</v>
      </c>
      <c r="J86" s="509">
        <f t="shared" si="11"/>
        <v>0</v>
      </c>
      <c r="K86" s="523">
        <v>0</v>
      </c>
      <c r="L86" s="523">
        <v>0</v>
      </c>
      <c r="M86" s="523">
        <v>0</v>
      </c>
      <c r="N86" s="509">
        <f t="shared" si="12"/>
        <v>0</v>
      </c>
      <c r="O86" s="509">
        <f t="shared" si="13"/>
        <v>0</v>
      </c>
      <c r="P86" s="523">
        <v>0</v>
      </c>
      <c r="Q86" s="523">
        <v>0</v>
      </c>
      <c r="R86" s="523">
        <v>0</v>
      </c>
      <c r="S86" s="523">
        <v>0</v>
      </c>
      <c r="T86" s="509">
        <f t="shared" si="14"/>
        <v>0</v>
      </c>
      <c r="U86" s="523">
        <v>0</v>
      </c>
      <c r="V86" s="523">
        <v>0</v>
      </c>
      <c r="W86" s="523">
        <v>0</v>
      </c>
      <c r="X86" s="523">
        <v>0</v>
      </c>
      <c r="Y86" s="509">
        <f t="shared" si="15"/>
        <v>0</v>
      </c>
      <c r="Z86" s="527">
        <f t="shared" si="17"/>
        <v>0</v>
      </c>
      <c r="AA86" s="524">
        <v>0</v>
      </c>
      <c r="AB86" s="525">
        <v>0</v>
      </c>
      <c r="AC86" s="509">
        <f t="shared" si="20"/>
        <v>0</v>
      </c>
    </row>
    <row r="87" spans="2:29" s="526" customFormat="1" ht="22.5" customHeight="1">
      <c r="B87" s="528" t="s">
        <v>3364</v>
      </c>
      <c r="C87" s="520">
        <f t="shared" ref="C87:I87" si="22">SUM(C32:C40)+C54+C67+SUM(C74:C86)</f>
        <v>0</v>
      </c>
      <c r="D87" s="520">
        <f t="shared" si="22"/>
        <v>0</v>
      </c>
      <c r="E87" s="520">
        <f t="shared" si="22"/>
        <v>0</v>
      </c>
      <c r="F87" s="520">
        <f t="shared" si="22"/>
        <v>0</v>
      </c>
      <c r="G87" s="520">
        <f t="shared" si="22"/>
        <v>0</v>
      </c>
      <c r="H87" s="520">
        <f t="shared" si="22"/>
        <v>0</v>
      </c>
      <c r="I87" s="520">
        <f t="shared" si="22"/>
        <v>0</v>
      </c>
      <c r="J87" s="509">
        <f t="shared" si="11"/>
        <v>0</v>
      </c>
      <c r="K87" s="520">
        <f>SUM(K32:K40)+K54+K67+SUM(K74:K86)</f>
        <v>0</v>
      </c>
      <c r="L87" s="520">
        <f>SUM(L32:L40)+L54+L67+SUM(L74:L86)</f>
        <v>0</v>
      </c>
      <c r="M87" s="520">
        <f>SUM(M32:M40)+M54+M67+SUM(M74:M86)</f>
        <v>0</v>
      </c>
      <c r="N87" s="509">
        <f t="shared" si="12"/>
        <v>0</v>
      </c>
      <c r="O87" s="509">
        <f t="shared" si="13"/>
        <v>0</v>
      </c>
      <c r="P87" s="520">
        <f>SUM(P32:P40)+P54+P67+SUM(P74:P86)</f>
        <v>0</v>
      </c>
      <c r="Q87" s="520">
        <f>SUM(Q32:Q40)+Q54+Q67+SUM(Q74:Q86)</f>
        <v>0</v>
      </c>
      <c r="R87" s="520">
        <f>SUM(R32:R40)+R54+R67+SUM(R74:R86)</f>
        <v>0</v>
      </c>
      <c r="S87" s="520">
        <f>SUM(S32:S40)+S54+S67+SUM(S74:S86)</f>
        <v>0</v>
      </c>
      <c r="T87" s="509">
        <f t="shared" si="14"/>
        <v>0</v>
      </c>
      <c r="U87" s="520">
        <f>SUM(U32:U40)+U54+U67+SUM(U74:U86)</f>
        <v>0</v>
      </c>
      <c r="V87" s="520">
        <f>SUM(V32:V40)+V54+V67+SUM(V74:V86)</f>
        <v>0</v>
      </c>
      <c r="W87" s="520">
        <f>SUM(W32:W40)+W54+W67+SUM(W74:W86)</f>
        <v>0</v>
      </c>
      <c r="X87" s="520">
        <f>SUM(X32:X40)+X54+X67+SUM(X74:X86)</f>
        <v>0</v>
      </c>
      <c r="Y87" s="509">
        <f t="shared" si="15"/>
        <v>0</v>
      </c>
      <c r="Z87" s="520">
        <f>SUM(Z32:Z40)+Z54+Z67+SUM(Z74:Z86)</f>
        <v>0</v>
      </c>
      <c r="AA87" s="520">
        <f>SUM(AA32:AA40)+AA54+AA67+SUM(AA74:AA86)</f>
        <v>0</v>
      </c>
      <c r="AB87" s="520">
        <f>SUM(AB32:AB40)+AB54+AB67+SUM(AB74:AB86)</f>
        <v>0</v>
      </c>
      <c r="AC87" s="509">
        <f t="shared" si="20"/>
        <v>0</v>
      </c>
    </row>
    <row r="88" spans="2:29" s="531" customFormat="1" ht="12">
      <c r="B88" s="529"/>
      <c r="C88" s="530"/>
      <c r="D88" s="530"/>
      <c r="E88" s="530"/>
      <c r="F88" s="530"/>
      <c r="G88" s="530"/>
      <c r="H88" s="530"/>
      <c r="I88" s="530"/>
      <c r="J88" s="530"/>
      <c r="K88" s="530"/>
      <c r="L88" s="530"/>
      <c r="M88" s="530"/>
      <c r="N88" s="530"/>
      <c r="O88" s="530"/>
      <c r="P88" s="530"/>
      <c r="Q88" s="530"/>
      <c r="R88" s="530"/>
      <c r="S88" s="530"/>
      <c r="T88" s="530"/>
      <c r="U88" s="530"/>
      <c r="V88" s="530"/>
      <c r="W88" s="530"/>
      <c r="X88" s="530"/>
      <c r="Y88" s="530"/>
      <c r="Z88" s="530"/>
      <c r="AA88" s="530"/>
      <c r="AB88" s="530"/>
      <c r="AC88" s="530"/>
    </row>
    <row r="89" spans="2:29" s="491" customFormat="1" ht="25.5" customHeight="1">
      <c r="B89" s="815" t="s">
        <v>3365</v>
      </c>
      <c r="C89" s="815" t="s">
        <v>104</v>
      </c>
      <c r="D89" s="815" t="s">
        <v>103</v>
      </c>
      <c r="E89" s="815" t="s">
        <v>102</v>
      </c>
      <c r="F89" s="815" t="s">
        <v>545</v>
      </c>
      <c r="G89" s="815"/>
      <c r="H89" s="815"/>
      <c r="I89" s="815"/>
      <c r="J89" s="815"/>
      <c r="K89" s="815" t="s">
        <v>546</v>
      </c>
      <c r="L89" s="815"/>
      <c r="M89" s="815"/>
      <c r="N89" s="815"/>
      <c r="O89" s="815" t="s">
        <v>555</v>
      </c>
      <c r="P89" s="815" t="s">
        <v>101</v>
      </c>
      <c r="Q89" s="815"/>
      <c r="R89" s="815"/>
      <c r="S89" s="815"/>
      <c r="T89" s="815"/>
      <c r="U89" s="815" t="s">
        <v>100</v>
      </c>
      <c r="V89" s="815"/>
      <c r="W89" s="815"/>
      <c r="X89" s="815"/>
      <c r="Y89" s="815"/>
      <c r="Z89" s="815" t="s">
        <v>3314</v>
      </c>
      <c r="AA89" s="815" t="s">
        <v>3315</v>
      </c>
      <c r="AB89" s="815" t="s">
        <v>3366</v>
      </c>
      <c r="AC89" s="815" t="s">
        <v>146</v>
      </c>
    </row>
    <row r="90" spans="2:29" s="491" customFormat="1" ht="43.5" customHeight="1">
      <c r="B90" s="815"/>
      <c r="C90" s="815"/>
      <c r="D90" s="815"/>
      <c r="E90" s="815"/>
      <c r="F90" s="489" t="s">
        <v>556</v>
      </c>
      <c r="G90" s="489" t="s">
        <v>557</v>
      </c>
      <c r="H90" s="489" t="s">
        <v>126</v>
      </c>
      <c r="I90" s="489" t="s">
        <v>127</v>
      </c>
      <c r="J90" s="489" t="s">
        <v>558</v>
      </c>
      <c r="K90" s="489" t="s">
        <v>556</v>
      </c>
      <c r="L90" s="489" t="s">
        <v>126</v>
      </c>
      <c r="M90" s="489" t="s">
        <v>127</v>
      </c>
      <c r="N90" s="489" t="s">
        <v>549</v>
      </c>
      <c r="O90" s="815"/>
      <c r="P90" s="489" t="s">
        <v>550</v>
      </c>
      <c r="Q90" s="489" t="s">
        <v>551</v>
      </c>
      <c r="R90" s="489" t="s">
        <v>126</v>
      </c>
      <c r="S90" s="489" t="s">
        <v>127</v>
      </c>
      <c r="T90" s="489" t="s">
        <v>547</v>
      </c>
      <c r="U90" s="489" t="s">
        <v>552</v>
      </c>
      <c r="V90" s="489" t="s">
        <v>126</v>
      </c>
      <c r="W90" s="489" t="s">
        <v>554</v>
      </c>
      <c r="X90" s="489" t="s">
        <v>551</v>
      </c>
      <c r="Y90" s="489" t="s">
        <v>548</v>
      </c>
      <c r="Z90" s="815"/>
      <c r="AA90" s="815"/>
      <c r="AB90" s="815"/>
      <c r="AC90" s="815"/>
    </row>
    <row r="91" spans="2:29" s="491" customFormat="1" ht="19.5" customHeight="1">
      <c r="B91" s="532" t="s">
        <v>799</v>
      </c>
      <c r="C91" s="828"/>
      <c r="D91" s="828"/>
      <c r="E91" s="828"/>
      <c r="F91" s="828"/>
      <c r="G91" s="828"/>
      <c r="H91" s="828"/>
      <c r="I91" s="828"/>
      <c r="J91" s="828"/>
      <c r="K91" s="828"/>
      <c r="L91" s="828"/>
      <c r="M91" s="828"/>
      <c r="N91" s="828"/>
      <c r="O91" s="828"/>
      <c r="P91" s="828"/>
      <c r="Q91" s="828"/>
      <c r="R91" s="828"/>
      <c r="S91" s="828"/>
      <c r="T91" s="828"/>
      <c r="U91" s="828"/>
      <c r="V91" s="828"/>
      <c r="W91" s="828"/>
      <c r="X91" s="828"/>
      <c r="Y91" s="828"/>
      <c r="Z91" s="828"/>
      <c r="AA91" s="828"/>
      <c r="AB91" s="828"/>
      <c r="AC91" s="829"/>
    </row>
    <row r="92" spans="2:29" s="537" customFormat="1" ht="30.75" customHeight="1">
      <c r="B92" s="533" t="s">
        <v>3367</v>
      </c>
      <c r="C92" s="534">
        <f>+C8-C11</f>
        <v>0</v>
      </c>
      <c r="D92" s="534">
        <f t="shared" ref="D92:I92" si="23">+D8-D11</f>
        <v>0</v>
      </c>
      <c r="E92" s="534">
        <f t="shared" si="23"/>
        <v>0</v>
      </c>
      <c r="F92" s="534">
        <f t="shared" si="23"/>
        <v>0</v>
      </c>
      <c r="G92" s="534">
        <f t="shared" si="23"/>
        <v>0</v>
      </c>
      <c r="H92" s="534">
        <f t="shared" si="23"/>
        <v>0</v>
      </c>
      <c r="I92" s="534">
        <f t="shared" si="23"/>
        <v>0</v>
      </c>
      <c r="J92" s="535">
        <f t="shared" ref="J92:J97" si="24">+F92+G92+H92+I92</f>
        <v>0</v>
      </c>
      <c r="K92" s="534">
        <f>+K8-K11</f>
        <v>0</v>
      </c>
      <c r="L92" s="534">
        <f>+L8-L11</f>
        <v>0</v>
      </c>
      <c r="M92" s="534">
        <f>+M8-M11</f>
        <v>0</v>
      </c>
      <c r="N92" s="534">
        <f t="shared" ref="N92:N97" si="25">+K92+L92+M92</f>
        <v>0</v>
      </c>
      <c r="O92" s="535">
        <f t="shared" ref="O92:O97" si="26">+J92+N92</f>
        <v>0</v>
      </c>
      <c r="P92" s="534">
        <f>+P8-P11</f>
        <v>0</v>
      </c>
      <c r="Q92" s="534">
        <f>+Q8-Q11</f>
        <v>0</v>
      </c>
      <c r="R92" s="534">
        <f>+R8-R11</f>
        <v>0</v>
      </c>
      <c r="S92" s="534">
        <f>+S8-S11</f>
        <v>0</v>
      </c>
      <c r="T92" s="535">
        <f t="shared" ref="T92:T97" si="27">+P92+Q92+R92+S92</f>
        <v>0</v>
      </c>
      <c r="U92" s="534">
        <f>+U8-U11</f>
        <v>0</v>
      </c>
      <c r="V92" s="534">
        <f>+V8-V11</f>
        <v>0</v>
      </c>
      <c r="W92" s="534">
        <f>+W8-W11</f>
        <v>0</v>
      </c>
      <c r="X92" s="534">
        <f>+X8-X11</f>
        <v>0</v>
      </c>
      <c r="Y92" s="535">
        <f t="shared" ref="Y92:Y97" si="28">+U92+V92+W92+X92</f>
        <v>0</v>
      </c>
      <c r="Z92" s="524">
        <f t="shared" ref="Z92:Z101" si="29">C92+D92+E92+O92+T92+Y92</f>
        <v>0</v>
      </c>
      <c r="AA92" s="536">
        <f>+AA8-AA11</f>
        <v>0</v>
      </c>
      <c r="AB92" s="536">
        <f>+AB8-AB11</f>
        <v>0</v>
      </c>
      <c r="AC92" s="535">
        <f t="shared" ref="AC92:AC97" si="30">+Z92+AB92</f>
        <v>0</v>
      </c>
    </row>
    <row r="93" spans="2:29" s="537" customFormat="1" ht="27.75" customHeight="1">
      <c r="B93" s="533" t="s">
        <v>147</v>
      </c>
      <c r="C93" s="534">
        <f>+C8-C9-C10-C12</f>
        <v>0</v>
      </c>
      <c r="D93" s="534">
        <f t="shared" ref="D93:I93" si="31">+D8-D9-D10-D12</f>
        <v>0</v>
      </c>
      <c r="E93" s="534">
        <f t="shared" si="31"/>
        <v>0</v>
      </c>
      <c r="F93" s="534">
        <f t="shared" si="31"/>
        <v>0</v>
      </c>
      <c r="G93" s="534">
        <f t="shared" si="31"/>
        <v>0</v>
      </c>
      <c r="H93" s="534">
        <f t="shared" si="31"/>
        <v>0</v>
      </c>
      <c r="I93" s="534">
        <f t="shared" si="31"/>
        <v>0</v>
      </c>
      <c r="J93" s="535">
        <f t="shared" si="24"/>
        <v>0</v>
      </c>
      <c r="K93" s="534">
        <f>+K8-K9-K10-K12</f>
        <v>0</v>
      </c>
      <c r="L93" s="534">
        <f>+L8-L9-L10-L12</f>
        <v>0</v>
      </c>
      <c r="M93" s="534">
        <f>+M8-M9-M10-M12</f>
        <v>0</v>
      </c>
      <c r="N93" s="534">
        <f t="shared" si="25"/>
        <v>0</v>
      </c>
      <c r="O93" s="535">
        <f t="shared" si="26"/>
        <v>0</v>
      </c>
      <c r="P93" s="534">
        <f>+P8-P9-P10-P12</f>
        <v>0</v>
      </c>
      <c r="Q93" s="534">
        <f>+Q8-Q9-Q10-Q12</f>
        <v>0</v>
      </c>
      <c r="R93" s="534">
        <f>+R8-R9-R10-R12</f>
        <v>0</v>
      </c>
      <c r="S93" s="534">
        <f>+S8-S9-S10-S12</f>
        <v>0</v>
      </c>
      <c r="T93" s="535">
        <f t="shared" si="27"/>
        <v>0</v>
      </c>
      <c r="U93" s="534">
        <f>+U8-U9-U10-U12</f>
        <v>0</v>
      </c>
      <c r="V93" s="534">
        <f>+V8-V9-V10-V12</f>
        <v>0</v>
      </c>
      <c r="W93" s="534">
        <f>+W8-W9-W10-W12</f>
        <v>0</v>
      </c>
      <c r="X93" s="534">
        <f>+X8-X9-X10-X12</f>
        <v>0</v>
      </c>
      <c r="Y93" s="535">
        <f t="shared" si="28"/>
        <v>0</v>
      </c>
      <c r="Z93" s="524">
        <f t="shared" si="29"/>
        <v>0</v>
      </c>
      <c r="AA93" s="536">
        <f>+AA8-AA9-AA10-AA12</f>
        <v>0</v>
      </c>
      <c r="AB93" s="536">
        <f>+AB8-AB9-AB10-AB12</f>
        <v>0</v>
      </c>
      <c r="AC93" s="535">
        <f t="shared" si="30"/>
        <v>0</v>
      </c>
    </row>
    <row r="94" spans="2:29" s="537" customFormat="1" ht="18" customHeight="1">
      <c r="B94" s="533" t="s">
        <v>3368</v>
      </c>
      <c r="C94" s="534">
        <f>+C13+C14+C15+C16</f>
        <v>0</v>
      </c>
      <c r="D94" s="534">
        <f t="shared" ref="D94:I94" si="32">+D13+D14+D15+D16</f>
        <v>0</v>
      </c>
      <c r="E94" s="534">
        <f t="shared" si="32"/>
        <v>0</v>
      </c>
      <c r="F94" s="534">
        <f t="shared" si="32"/>
        <v>0</v>
      </c>
      <c r="G94" s="534">
        <f t="shared" si="32"/>
        <v>0</v>
      </c>
      <c r="H94" s="534">
        <f t="shared" si="32"/>
        <v>0</v>
      </c>
      <c r="I94" s="534">
        <f t="shared" si="32"/>
        <v>0</v>
      </c>
      <c r="J94" s="535">
        <f t="shared" si="24"/>
        <v>0</v>
      </c>
      <c r="K94" s="534">
        <f>+K13+K14+K15+K16</f>
        <v>0</v>
      </c>
      <c r="L94" s="534">
        <f>+L13+L14+L15+L16</f>
        <v>0</v>
      </c>
      <c r="M94" s="534">
        <f>+M13+M14+M15+M16</f>
        <v>0</v>
      </c>
      <c r="N94" s="534">
        <f t="shared" si="25"/>
        <v>0</v>
      </c>
      <c r="O94" s="535">
        <f t="shared" si="26"/>
        <v>0</v>
      </c>
      <c r="P94" s="534">
        <f>+P13+P14+P15+P16</f>
        <v>0</v>
      </c>
      <c r="Q94" s="534">
        <f>+Q13+Q14+Q15+Q16</f>
        <v>0</v>
      </c>
      <c r="R94" s="534">
        <f>+R13+R14+R15+R16</f>
        <v>0</v>
      </c>
      <c r="S94" s="534">
        <f>+S13+S14+S15+S16</f>
        <v>0</v>
      </c>
      <c r="T94" s="535">
        <f t="shared" si="27"/>
        <v>0</v>
      </c>
      <c r="U94" s="534">
        <f>+U13+U14+U15+U16</f>
        <v>0</v>
      </c>
      <c r="V94" s="534">
        <f>+V13+V14+V15+V16</f>
        <v>0</v>
      </c>
      <c r="W94" s="534">
        <f>+W13+W14+W15+W16</f>
        <v>0</v>
      </c>
      <c r="X94" s="534">
        <f>+X13+X14+X15+X16</f>
        <v>0</v>
      </c>
      <c r="Y94" s="535">
        <f t="shared" si="28"/>
        <v>0</v>
      </c>
      <c r="Z94" s="524">
        <f t="shared" si="29"/>
        <v>0</v>
      </c>
      <c r="AA94" s="536">
        <f>+AA13+AA14+AA15+AA16</f>
        <v>0</v>
      </c>
      <c r="AB94" s="536">
        <f>+AB13+AB14+AB15+AB16</f>
        <v>0</v>
      </c>
      <c r="AC94" s="535">
        <f t="shared" si="30"/>
        <v>0</v>
      </c>
    </row>
    <row r="95" spans="2:29" s="537" customFormat="1" ht="13.5" customHeight="1">
      <c r="B95" s="533" t="s">
        <v>3369</v>
      </c>
      <c r="C95" s="534">
        <f>+C26+C27</f>
        <v>0</v>
      </c>
      <c r="D95" s="534">
        <f t="shared" ref="D95:I95" si="33">+D26+D27</f>
        <v>0</v>
      </c>
      <c r="E95" s="534">
        <f t="shared" si="33"/>
        <v>0</v>
      </c>
      <c r="F95" s="534">
        <f t="shared" si="33"/>
        <v>0</v>
      </c>
      <c r="G95" s="534">
        <f t="shared" si="33"/>
        <v>0</v>
      </c>
      <c r="H95" s="534">
        <f t="shared" si="33"/>
        <v>0</v>
      </c>
      <c r="I95" s="534">
        <f t="shared" si="33"/>
        <v>0</v>
      </c>
      <c r="J95" s="535">
        <f t="shared" si="24"/>
        <v>0</v>
      </c>
      <c r="K95" s="534">
        <f>+K26+K27</f>
        <v>0</v>
      </c>
      <c r="L95" s="534">
        <f>+L26+L27</f>
        <v>0</v>
      </c>
      <c r="M95" s="534">
        <f>+M26+M27</f>
        <v>0</v>
      </c>
      <c r="N95" s="534">
        <f t="shared" si="25"/>
        <v>0</v>
      </c>
      <c r="O95" s="535">
        <f t="shared" si="26"/>
        <v>0</v>
      </c>
      <c r="P95" s="534">
        <f>+P26+P27</f>
        <v>0</v>
      </c>
      <c r="Q95" s="534">
        <f>+Q26+Q27</f>
        <v>0</v>
      </c>
      <c r="R95" s="534">
        <f>+R26+R27</f>
        <v>0</v>
      </c>
      <c r="S95" s="534">
        <f>+S26+S27</f>
        <v>0</v>
      </c>
      <c r="T95" s="535">
        <f t="shared" si="27"/>
        <v>0</v>
      </c>
      <c r="U95" s="534">
        <f>+U26+U27</f>
        <v>0</v>
      </c>
      <c r="V95" s="534">
        <f>+V26+V27</f>
        <v>0</v>
      </c>
      <c r="W95" s="534">
        <f>+W26+W27</f>
        <v>0</v>
      </c>
      <c r="X95" s="534">
        <f>+X26+X27</f>
        <v>0</v>
      </c>
      <c r="Y95" s="535">
        <f t="shared" si="28"/>
        <v>0</v>
      </c>
      <c r="Z95" s="524">
        <f t="shared" si="29"/>
        <v>0</v>
      </c>
      <c r="AA95" s="536">
        <f>+AA26+AA27</f>
        <v>0</v>
      </c>
      <c r="AB95" s="536">
        <f>+AB26+AB27</f>
        <v>0</v>
      </c>
      <c r="AC95" s="535">
        <f t="shared" si="30"/>
        <v>0</v>
      </c>
    </row>
    <row r="96" spans="2:29" s="537" customFormat="1" ht="18" customHeight="1">
      <c r="B96" s="533" t="s">
        <v>3370</v>
      </c>
      <c r="C96" s="534">
        <f>+C20</f>
        <v>0</v>
      </c>
      <c r="D96" s="534">
        <f t="shared" ref="D96:I96" si="34">+D20</f>
        <v>0</v>
      </c>
      <c r="E96" s="534">
        <f t="shared" si="34"/>
        <v>0</v>
      </c>
      <c r="F96" s="534">
        <f t="shared" si="34"/>
        <v>0</v>
      </c>
      <c r="G96" s="534">
        <f t="shared" si="34"/>
        <v>0</v>
      </c>
      <c r="H96" s="534">
        <f t="shared" si="34"/>
        <v>0</v>
      </c>
      <c r="I96" s="534">
        <f t="shared" si="34"/>
        <v>0</v>
      </c>
      <c r="J96" s="535">
        <f t="shared" si="24"/>
        <v>0</v>
      </c>
      <c r="K96" s="534">
        <f>+K20</f>
        <v>0</v>
      </c>
      <c r="L96" s="534">
        <f>+L20</f>
        <v>0</v>
      </c>
      <c r="M96" s="534">
        <f>+M20</f>
        <v>0</v>
      </c>
      <c r="N96" s="534">
        <f t="shared" si="25"/>
        <v>0</v>
      </c>
      <c r="O96" s="535">
        <f t="shared" si="26"/>
        <v>0</v>
      </c>
      <c r="P96" s="534">
        <f>+P20</f>
        <v>0</v>
      </c>
      <c r="Q96" s="534">
        <f>+Q20</f>
        <v>0</v>
      </c>
      <c r="R96" s="534">
        <f>+R20</f>
        <v>0</v>
      </c>
      <c r="S96" s="534">
        <f>+S20</f>
        <v>0</v>
      </c>
      <c r="T96" s="535">
        <f t="shared" si="27"/>
        <v>0</v>
      </c>
      <c r="U96" s="534">
        <f>+U20</f>
        <v>0</v>
      </c>
      <c r="V96" s="534">
        <f>+V20</f>
        <v>0</v>
      </c>
      <c r="W96" s="534">
        <f>+W20</f>
        <v>0</v>
      </c>
      <c r="X96" s="534">
        <f>+X20</f>
        <v>0</v>
      </c>
      <c r="Y96" s="535">
        <f t="shared" si="28"/>
        <v>0</v>
      </c>
      <c r="Z96" s="524">
        <f t="shared" si="29"/>
        <v>0</v>
      </c>
      <c r="AA96" s="536">
        <f>+AA20</f>
        <v>0</v>
      </c>
      <c r="AB96" s="536">
        <f>+AB20</f>
        <v>0</v>
      </c>
      <c r="AC96" s="535">
        <f t="shared" si="30"/>
        <v>0</v>
      </c>
    </row>
    <row r="97" spans="2:29" s="537" customFormat="1" ht="18.75" customHeight="1">
      <c r="B97" s="538" t="s">
        <v>800</v>
      </c>
      <c r="C97" s="520">
        <f>SUM(C92:C96)</f>
        <v>0</v>
      </c>
      <c r="D97" s="520">
        <f t="shared" ref="D97:I97" si="35">SUM(D92:D96)</f>
        <v>0</v>
      </c>
      <c r="E97" s="520">
        <f t="shared" si="35"/>
        <v>0</v>
      </c>
      <c r="F97" s="520">
        <f t="shared" si="35"/>
        <v>0</v>
      </c>
      <c r="G97" s="520">
        <f t="shared" si="35"/>
        <v>0</v>
      </c>
      <c r="H97" s="520">
        <f t="shared" si="35"/>
        <v>0</v>
      </c>
      <c r="I97" s="520">
        <f t="shared" si="35"/>
        <v>0</v>
      </c>
      <c r="J97" s="512">
        <f t="shared" si="24"/>
        <v>0</v>
      </c>
      <c r="K97" s="520">
        <f>SUM(K92:K96)</f>
        <v>0</v>
      </c>
      <c r="L97" s="520">
        <f>SUM(L92:L96)</f>
        <v>0</v>
      </c>
      <c r="M97" s="520">
        <f>SUM(M92:M96)</f>
        <v>0</v>
      </c>
      <c r="N97" s="539">
        <f t="shared" si="25"/>
        <v>0</v>
      </c>
      <c r="O97" s="512">
        <f t="shared" si="26"/>
        <v>0</v>
      </c>
      <c r="P97" s="520">
        <f>SUM(P92:P96)</f>
        <v>0</v>
      </c>
      <c r="Q97" s="520">
        <f>SUM(Q92:Q96)</f>
        <v>0</v>
      </c>
      <c r="R97" s="520">
        <f>SUM(R92:R96)</f>
        <v>0</v>
      </c>
      <c r="S97" s="520">
        <f>SUM(S92:S96)</f>
        <v>0</v>
      </c>
      <c r="T97" s="512">
        <f t="shared" si="27"/>
        <v>0</v>
      </c>
      <c r="U97" s="520">
        <f>SUM(U92:U96)</f>
        <v>0</v>
      </c>
      <c r="V97" s="520">
        <f>SUM(V92:V96)</f>
        <v>0</v>
      </c>
      <c r="W97" s="520">
        <f>SUM(W92:W96)</f>
        <v>0</v>
      </c>
      <c r="X97" s="520">
        <f>SUM(X92:X96)</f>
        <v>0</v>
      </c>
      <c r="Y97" s="512">
        <f t="shared" si="28"/>
        <v>0</v>
      </c>
      <c r="Z97" s="520">
        <f t="shared" si="29"/>
        <v>0</v>
      </c>
      <c r="AA97" s="520">
        <f>SUM(AA92:AA96)</f>
        <v>0</v>
      </c>
      <c r="AB97" s="520">
        <f>SUM(AB92:AB96)</f>
        <v>0</v>
      </c>
      <c r="AC97" s="512">
        <f t="shared" si="30"/>
        <v>0</v>
      </c>
    </row>
    <row r="98" spans="2:29" s="491" customFormat="1" ht="21" customHeight="1">
      <c r="B98" s="532" t="s">
        <v>3371</v>
      </c>
      <c r="C98" s="830">
        <v>0</v>
      </c>
      <c r="D98" s="830"/>
      <c r="E98" s="830"/>
      <c r="F98" s="830"/>
      <c r="G98" s="830"/>
      <c r="H98" s="830"/>
      <c r="I98" s="830"/>
      <c r="J98" s="830"/>
      <c r="K98" s="830"/>
      <c r="L98" s="830"/>
      <c r="M98" s="830"/>
      <c r="N98" s="830"/>
      <c r="O98" s="830"/>
      <c r="P98" s="830"/>
      <c r="Q98" s="830"/>
      <c r="R98" s="830"/>
      <c r="S98" s="830"/>
      <c r="T98" s="830"/>
      <c r="U98" s="830"/>
      <c r="V98" s="830"/>
      <c r="W98" s="830"/>
      <c r="X98" s="830"/>
      <c r="Y98" s="830"/>
      <c r="Z98" s="830"/>
      <c r="AA98" s="830"/>
      <c r="AB98" s="830"/>
      <c r="AC98" s="831"/>
    </row>
    <row r="99" spans="2:29" s="526" customFormat="1" ht="18" customHeight="1">
      <c r="B99" s="540" t="s">
        <v>3372</v>
      </c>
      <c r="C99" s="523">
        <v>0</v>
      </c>
      <c r="D99" s="523">
        <v>0</v>
      </c>
      <c r="E99" s="523">
        <v>0</v>
      </c>
      <c r="F99" s="523">
        <v>0</v>
      </c>
      <c r="G99" s="523">
        <v>0</v>
      </c>
      <c r="H99" s="523">
        <v>0</v>
      </c>
      <c r="I99" s="523">
        <v>0</v>
      </c>
      <c r="J99" s="505">
        <f>+F99+G99+H99+I99</f>
        <v>0</v>
      </c>
      <c r="K99" s="523">
        <v>0</v>
      </c>
      <c r="L99" s="523">
        <v>0</v>
      </c>
      <c r="M99" s="523">
        <v>0</v>
      </c>
      <c r="N99" s="534">
        <f>+K99+L99+M99</f>
        <v>0</v>
      </c>
      <c r="O99" s="535">
        <f>+J99+N99</f>
        <v>0</v>
      </c>
      <c r="P99" s="523">
        <v>0</v>
      </c>
      <c r="Q99" s="523">
        <v>0</v>
      </c>
      <c r="R99" s="523">
        <v>0</v>
      </c>
      <c r="S99" s="523">
        <v>0</v>
      </c>
      <c r="T99" s="535">
        <f>+P99+Q99+R99+S99</f>
        <v>0</v>
      </c>
      <c r="U99" s="523">
        <v>0</v>
      </c>
      <c r="V99" s="523">
        <v>0</v>
      </c>
      <c r="W99" s="523">
        <v>0</v>
      </c>
      <c r="X99" s="523">
        <v>0</v>
      </c>
      <c r="Y99" s="535">
        <f>+U99+V99+W99+X99</f>
        <v>0</v>
      </c>
      <c r="Z99" s="524">
        <f t="shared" si="29"/>
        <v>0</v>
      </c>
      <c r="AA99" s="534">
        <v>0</v>
      </c>
      <c r="AB99" s="523">
        <v>0</v>
      </c>
      <c r="AC99" s="505">
        <f>+Z99+AB99</f>
        <v>0</v>
      </c>
    </row>
    <row r="100" spans="2:29" s="526" customFormat="1" ht="19.5" customHeight="1">
      <c r="B100" s="540" t="s">
        <v>3373</v>
      </c>
      <c r="C100" s="523">
        <v>0</v>
      </c>
      <c r="D100" s="523">
        <v>0</v>
      </c>
      <c r="E100" s="523">
        <v>0</v>
      </c>
      <c r="F100" s="523">
        <v>0</v>
      </c>
      <c r="G100" s="523">
        <v>0</v>
      </c>
      <c r="H100" s="523">
        <v>0</v>
      </c>
      <c r="I100" s="523">
        <v>0</v>
      </c>
      <c r="J100" s="505">
        <f>+F100+G100+H100+I100</f>
        <v>0</v>
      </c>
      <c r="K100" s="523">
        <v>0</v>
      </c>
      <c r="L100" s="523">
        <v>0</v>
      </c>
      <c r="M100" s="523">
        <v>0</v>
      </c>
      <c r="N100" s="534">
        <f>+K100+L100+M100</f>
        <v>0</v>
      </c>
      <c r="O100" s="535">
        <f>+J100+N100</f>
        <v>0</v>
      </c>
      <c r="P100" s="523">
        <v>0</v>
      </c>
      <c r="Q100" s="523">
        <v>0</v>
      </c>
      <c r="R100" s="523">
        <v>0</v>
      </c>
      <c r="S100" s="523">
        <v>0</v>
      </c>
      <c r="T100" s="535">
        <f>+P100+Q100+R100+S100</f>
        <v>0</v>
      </c>
      <c r="U100" s="523">
        <v>0</v>
      </c>
      <c r="V100" s="523">
        <v>0</v>
      </c>
      <c r="W100" s="523">
        <v>0</v>
      </c>
      <c r="X100" s="523">
        <v>0</v>
      </c>
      <c r="Y100" s="535">
        <f>+U100+V100+W100+X100</f>
        <v>0</v>
      </c>
      <c r="Z100" s="524">
        <f t="shared" si="29"/>
        <v>0</v>
      </c>
      <c r="AA100" s="534">
        <v>0</v>
      </c>
      <c r="AB100" s="523">
        <v>0</v>
      </c>
      <c r="AC100" s="505">
        <f>+Z100+AB100</f>
        <v>0</v>
      </c>
    </row>
    <row r="101" spans="2:29" s="537" customFormat="1" ht="18" customHeight="1">
      <c r="B101" s="538" t="s">
        <v>3374</v>
      </c>
      <c r="C101" s="520">
        <f>+C99+C100</f>
        <v>0</v>
      </c>
      <c r="D101" s="520">
        <f t="shared" ref="D101:I101" si="36">+D99+D100</f>
        <v>0</v>
      </c>
      <c r="E101" s="520">
        <f t="shared" si="36"/>
        <v>0</v>
      </c>
      <c r="F101" s="520">
        <f t="shared" si="36"/>
        <v>0</v>
      </c>
      <c r="G101" s="520">
        <f t="shared" si="36"/>
        <v>0</v>
      </c>
      <c r="H101" s="520">
        <f t="shared" si="36"/>
        <v>0</v>
      </c>
      <c r="I101" s="520">
        <f t="shared" si="36"/>
        <v>0</v>
      </c>
      <c r="J101" s="512">
        <f>+F101+G101+H101+I101</f>
        <v>0</v>
      </c>
      <c r="K101" s="520">
        <f>+K99+K100</f>
        <v>0</v>
      </c>
      <c r="L101" s="520">
        <f>+L99+L100</f>
        <v>0</v>
      </c>
      <c r="M101" s="520">
        <f>+M99+M100</f>
        <v>0</v>
      </c>
      <c r="N101" s="539">
        <f>+K101+L101+M101</f>
        <v>0</v>
      </c>
      <c r="O101" s="512">
        <f>+J101+N101</f>
        <v>0</v>
      </c>
      <c r="P101" s="520">
        <f>+P99+P100</f>
        <v>0</v>
      </c>
      <c r="Q101" s="520">
        <f>+Q99+Q100</f>
        <v>0</v>
      </c>
      <c r="R101" s="520">
        <f>+R99+R100</f>
        <v>0</v>
      </c>
      <c r="S101" s="520">
        <f>+S99+S100</f>
        <v>0</v>
      </c>
      <c r="T101" s="512">
        <f>+P101+Q101+R101+S101</f>
        <v>0</v>
      </c>
      <c r="U101" s="520">
        <f>+U99+U100</f>
        <v>0</v>
      </c>
      <c r="V101" s="520">
        <f>+V99+V100</f>
        <v>0</v>
      </c>
      <c r="W101" s="520">
        <f>+W99+W100</f>
        <v>0</v>
      </c>
      <c r="X101" s="520">
        <f>+X99+X100</f>
        <v>0</v>
      </c>
      <c r="Y101" s="512">
        <f>+U101+V101+W101+X101</f>
        <v>0</v>
      </c>
      <c r="Z101" s="520">
        <f t="shared" si="29"/>
        <v>0</v>
      </c>
      <c r="AA101" s="520">
        <f>+AA99+AA100</f>
        <v>0</v>
      </c>
      <c r="AB101" s="520">
        <f>+AB99+AB100</f>
        <v>0</v>
      </c>
      <c r="AC101" s="512">
        <f>+Z101+AB101</f>
        <v>0</v>
      </c>
    </row>
    <row r="102" spans="2:29" s="491" customFormat="1" ht="12">
      <c r="X102" s="526"/>
      <c r="AB102" s="541"/>
    </row>
    <row r="103" spans="2:29" s="491" customFormat="1" ht="12">
      <c r="X103" s="526"/>
      <c r="AB103" s="541"/>
    </row>
    <row r="104" spans="2:29" s="491" customFormat="1" ht="12">
      <c r="X104" s="526"/>
      <c r="AB104" s="541"/>
    </row>
    <row r="105" spans="2:29" s="491" customFormat="1" ht="12">
      <c r="X105" s="526"/>
      <c r="AB105" s="541"/>
    </row>
    <row r="106" spans="2:29" s="491" customFormat="1" ht="12">
      <c r="X106" s="526"/>
      <c r="AB106" s="541"/>
    </row>
    <row r="107" spans="2:29" s="491" customFormat="1" ht="12">
      <c r="X107" s="526"/>
      <c r="AB107" s="541"/>
    </row>
    <row r="108" spans="2:29" s="491" customFormat="1" ht="12">
      <c r="X108" s="526"/>
      <c r="AB108" s="541"/>
    </row>
    <row r="109" spans="2:29" s="491" customFormat="1" ht="12">
      <c r="X109" s="526"/>
      <c r="AB109" s="541"/>
    </row>
    <row r="110" spans="2:29" s="491" customFormat="1" ht="12">
      <c r="X110" s="526"/>
      <c r="AB110" s="541"/>
    </row>
    <row r="111" spans="2:29" s="491" customFormat="1" ht="12">
      <c r="X111" s="526"/>
      <c r="AB111" s="541"/>
    </row>
    <row r="112" spans="2:29" s="491" customFormat="1" ht="12">
      <c r="X112" s="526"/>
      <c r="AB112" s="541"/>
    </row>
    <row r="113" spans="24:28" s="491" customFormat="1" ht="12">
      <c r="X113" s="526"/>
      <c r="AB113" s="541"/>
    </row>
    <row r="114" spans="24:28" s="491" customFormat="1" ht="12">
      <c r="X114" s="526"/>
      <c r="AB114" s="541"/>
    </row>
    <row r="115" spans="24:28" s="491" customFormat="1" ht="12">
      <c r="X115" s="526"/>
      <c r="AB115" s="541"/>
    </row>
    <row r="116" spans="24:28" s="491" customFormat="1" ht="12">
      <c r="X116" s="526"/>
      <c r="AB116" s="541"/>
    </row>
    <row r="117" spans="24:28" s="491" customFormat="1" ht="12">
      <c r="X117" s="526"/>
      <c r="AB117" s="541"/>
    </row>
    <row r="118" spans="24:28" s="491" customFormat="1" ht="12">
      <c r="X118" s="526"/>
      <c r="AB118" s="541"/>
    </row>
    <row r="119" spans="24:28" s="491" customFormat="1" ht="12">
      <c r="X119" s="526"/>
      <c r="AB119" s="541"/>
    </row>
    <row r="120" spans="24:28" s="491" customFormat="1" ht="12">
      <c r="X120" s="526"/>
      <c r="AB120" s="541"/>
    </row>
    <row r="121" spans="24:28" s="491" customFormat="1" ht="12">
      <c r="X121" s="526"/>
      <c r="AB121" s="541"/>
    </row>
    <row r="122" spans="24:28" s="491" customFormat="1" ht="12">
      <c r="X122" s="526"/>
      <c r="AB122" s="541"/>
    </row>
    <row r="123" spans="24:28" s="491" customFormat="1" ht="12">
      <c r="X123" s="526"/>
      <c r="AB123" s="541"/>
    </row>
    <row r="124" spans="24:28" s="491" customFormat="1" ht="12">
      <c r="X124" s="526"/>
      <c r="AB124" s="541"/>
    </row>
    <row r="125" spans="24:28" s="491" customFormat="1" ht="12">
      <c r="X125" s="526"/>
      <c r="AB125" s="541"/>
    </row>
    <row r="126" spans="24:28" s="491" customFormat="1" ht="12">
      <c r="X126" s="526"/>
      <c r="AB126" s="541"/>
    </row>
  </sheetData>
  <sheetProtection algorithmName="SHA-512" hashValue="A1UEGZyU3GoAuzTddzfiFIwgHZZNT3MZ2I0ccR+BXrCtCfHJquehJpMcE8yu1r+RFekEttEEY59rxeQ36VycBw==" saltValue="qpg1pM93FOL4kcnYIINlVQ==" spinCount="100000" sheet="1" objects="1" scenarios="1"/>
  <mergeCells count="42">
    <mergeCell ref="F6:J6"/>
    <mergeCell ref="B2:E4"/>
    <mergeCell ref="B6:B7"/>
    <mergeCell ref="C6:C7"/>
    <mergeCell ref="D6:D7"/>
    <mergeCell ref="E6:E7"/>
    <mergeCell ref="K6:N6"/>
    <mergeCell ref="O6:O7"/>
    <mergeCell ref="P6:T6"/>
    <mergeCell ref="U6:Y6"/>
    <mergeCell ref="Z6:Z7"/>
    <mergeCell ref="AA6:AA7"/>
    <mergeCell ref="AB6:AB7"/>
    <mergeCell ref="AC6:AC7"/>
    <mergeCell ref="B30:B31"/>
    <mergeCell ref="C30:C31"/>
    <mergeCell ref="D30:D31"/>
    <mergeCell ref="E30:E31"/>
    <mergeCell ref="F30:J30"/>
    <mergeCell ref="K30:N30"/>
    <mergeCell ref="O30:O31"/>
    <mergeCell ref="P30:T30"/>
    <mergeCell ref="U30:Y30"/>
    <mergeCell ref="Z30:Z31"/>
    <mergeCell ref="AA30:AA31"/>
    <mergeCell ref="AB30:AB31"/>
    <mergeCell ref="AC30:AC31"/>
    <mergeCell ref="B89:B90"/>
    <mergeCell ref="C89:C90"/>
    <mergeCell ref="D89:D90"/>
    <mergeCell ref="E89:E90"/>
    <mergeCell ref="F89:J89"/>
    <mergeCell ref="AB89:AB90"/>
    <mergeCell ref="AC89:AC90"/>
    <mergeCell ref="C91:AC91"/>
    <mergeCell ref="C98:AC98"/>
    <mergeCell ref="K89:N89"/>
    <mergeCell ref="O89:O90"/>
    <mergeCell ref="P89:T89"/>
    <mergeCell ref="U89:Y89"/>
    <mergeCell ref="Z89:Z90"/>
    <mergeCell ref="AA89:AA90"/>
  </mergeCells>
  <hyperlinks>
    <hyperlink ref="A5" location="Índice!A1" display="INICIO"/>
  </hyperlinks>
  <pageMargins left="0.7" right="0.7" top="0.75" bottom="0.75" header="0.51180555555555551" footer="0.51180555555555551"/>
  <pageSetup firstPageNumber="0" orientation="portrait" horizontalDpi="300" verticalDpi="300" r:id="rId1"/>
  <headerFooter alignWithMargins="0"/>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0">
    <tabColor theme="0" tint="-0.14999847407452621"/>
  </sheetPr>
  <dimension ref="A1:U68"/>
  <sheetViews>
    <sheetView zoomScale="85" zoomScaleNormal="85" workbookViewId="0"/>
  </sheetViews>
  <sheetFormatPr baseColWidth="10" defaultColWidth="69.83203125" defaultRowHeight="14.25"/>
  <cols>
    <col min="1" max="1" width="13.33203125" style="639" customWidth="1"/>
    <col min="2" max="2" width="77.83203125" style="639" customWidth="1"/>
    <col min="3" max="3" width="66.83203125" style="639" customWidth="1"/>
    <col min="4" max="4" width="1.83203125" style="639" customWidth="1"/>
    <col min="5" max="5" width="22.83203125" style="639" customWidth="1"/>
    <col min="6" max="6" width="16.33203125" style="639" customWidth="1"/>
    <col min="7" max="7" width="14.6640625" style="639" customWidth="1"/>
    <col min="8" max="255" width="14" style="639" customWidth="1"/>
    <col min="256" max="16384" width="69.83203125" style="639"/>
  </cols>
  <sheetData>
    <row r="1" spans="1:21" s="637" customFormat="1" ht="21.95" customHeight="1">
      <c r="A1" s="406"/>
    </row>
    <row r="2" spans="1:21" s="637" customFormat="1" ht="21.95" customHeight="1">
      <c r="B2" s="833" t="s">
        <v>3510</v>
      </c>
      <c r="C2" s="833"/>
      <c r="D2" s="638"/>
      <c r="E2" s="638"/>
      <c r="F2" s="638"/>
      <c r="G2" s="638"/>
      <c r="H2" s="638"/>
      <c r="I2" s="638"/>
      <c r="J2" s="638"/>
      <c r="K2" s="638"/>
      <c r="L2" s="638"/>
      <c r="M2" s="638"/>
      <c r="N2" s="638"/>
      <c r="O2" s="638"/>
      <c r="P2" s="638"/>
      <c r="Q2" s="638"/>
      <c r="R2" s="638"/>
      <c r="S2" s="638"/>
      <c r="T2" s="638"/>
      <c r="U2" s="638"/>
    </row>
    <row r="3" spans="1:21" s="637" customFormat="1" ht="21.95" customHeight="1">
      <c r="B3" s="833"/>
      <c r="C3" s="833"/>
      <c r="D3" s="638"/>
      <c r="E3" s="638"/>
      <c r="F3" s="638"/>
      <c r="G3" s="638"/>
      <c r="H3" s="638"/>
      <c r="I3" s="638"/>
      <c r="J3" s="638"/>
      <c r="K3" s="638"/>
      <c r="L3" s="638"/>
      <c r="M3" s="638"/>
      <c r="N3" s="638"/>
      <c r="O3" s="638"/>
      <c r="P3" s="638"/>
      <c r="Q3" s="638"/>
      <c r="R3" s="638"/>
      <c r="S3" s="638"/>
      <c r="T3" s="638"/>
      <c r="U3" s="638"/>
    </row>
    <row r="4" spans="1:21" s="637" customFormat="1" ht="21.95" customHeight="1">
      <c r="B4" s="833"/>
      <c r="C4" s="833"/>
      <c r="D4" s="638"/>
      <c r="E4" s="638"/>
      <c r="F4" s="638"/>
      <c r="G4" s="638"/>
      <c r="H4" s="638"/>
      <c r="I4" s="638"/>
      <c r="J4" s="638"/>
      <c r="K4" s="638"/>
      <c r="L4" s="638"/>
      <c r="M4" s="638"/>
      <c r="N4" s="638"/>
      <c r="O4" s="638"/>
      <c r="P4" s="638"/>
      <c r="Q4" s="638"/>
      <c r="R4" s="638"/>
      <c r="S4" s="638"/>
      <c r="T4" s="638"/>
      <c r="U4" s="638"/>
    </row>
    <row r="5" spans="1:21" s="637" customFormat="1" ht="21.95" customHeight="1">
      <c r="A5" s="406" t="s">
        <v>87</v>
      </c>
    </row>
    <row r="6" spans="1:21" ht="33" customHeight="1">
      <c r="B6" s="835" t="s">
        <v>168</v>
      </c>
      <c r="C6" s="836"/>
      <c r="D6" s="640" t="s">
        <v>576</v>
      </c>
    </row>
    <row r="7" spans="1:21" ht="21.95" customHeight="1">
      <c r="B7" s="834" t="s">
        <v>3291</v>
      </c>
      <c r="C7" s="834"/>
      <c r="D7" s="640" t="s">
        <v>576</v>
      </c>
    </row>
    <row r="8" spans="1:21" ht="21.95" customHeight="1">
      <c r="B8" s="641" t="s">
        <v>583</v>
      </c>
      <c r="C8" s="721">
        <v>0</v>
      </c>
      <c r="D8" s="640" t="s">
        <v>576</v>
      </c>
    </row>
    <row r="9" spans="1:21" ht="21.95" customHeight="1">
      <c r="B9" s="641" t="s">
        <v>126</v>
      </c>
      <c r="C9" s="721">
        <v>0</v>
      </c>
      <c r="D9" s="640" t="s">
        <v>576</v>
      </c>
    </row>
    <row r="10" spans="1:21" ht="21.95" customHeight="1">
      <c r="B10" s="641" t="s">
        <v>3472</v>
      </c>
      <c r="C10" s="721">
        <v>0</v>
      </c>
      <c r="D10" s="640" t="s">
        <v>576</v>
      </c>
    </row>
    <row r="11" spans="1:21" ht="21.95" customHeight="1">
      <c r="B11" s="642" t="s">
        <v>584</v>
      </c>
      <c r="C11" s="722">
        <f>SUM(C8:C10)</f>
        <v>0</v>
      </c>
      <c r="D11" s="640" t="s">
        <v>576</v>
      </c>
    </row>
    <row r="12" spans="1:21" ht="21.95" customHeight="1">
      <c r="B12" s="834" t="s">
        <v>3292</v>
      </c>
      <c r="C12" s="834"/>
      <c r="D12" s="640" t="s">
        <v>576</v>
      </c>
    </row>
    <row r="13" spans="1:21" ht="21.95" customHeight="1">
      <c r="B13" s="641" t="s">
        <v>128</v>
      </c>
      <c r="C13" s="721">
        <v>0</v>
      </c>
      <c r="D13" s="640" t="s">
        <v>576</v>
      </c>
    </row>
    <row r="14" spans="1:21" ht="21.95" customHeight="1">
      <c r="B14" s="641" t="s">
        <v>585</v>
      </c>
      <c r="C14" s="721">
        <v>0</v>
      </c>
      <c r="D14" s="640" t="s">
        <v>576</v>
      </c>
    </row>
    <row r="15" spans="1:21" ht="21.95" customHeight="1">
      <c r="B15" s="641" t="s">
        <v>3473</v>
      </c>
      <c r="C15" s="721">
        <v>0</v>
      </c>
      <c r="D15" s="640" t="s">
        <v>576</v>
      </c>
    </row>
    <row r="16" spans="1:21" ht="21.95" customHeight="1">
      <c r="B16" s="642" t="s">
        <v>586</v>
      </c>
      <c r="C16" s="722">
        <f>SUM(C13:C15)</f>
        <v>0</v>
      </c>
      <c r="D16" s="640" t="s">
        <v>576</v>
      </c>
    </row>
    <row r="17" spans="2:6" ht="21.95" customHeight="1">
      <c r="B17" s="834" t="s">
        <v>3293</v>
      </c>
      <c r="C17" s="834"/>
      <c r="D17" s="640" t="s">
        <v>576</v>
      </c>
    </row>
    <row r="18" spans="2:6" ht="21.95" customHeight="1">
      <c r="B18" s="643" t="s">
        <v>129</v>
      </c>
      <c r="C18" s="721">
        <v>0</v>
      </c>
      <c r="D18" s="640" t="s">
        <v>576</v>
      </c>
    </row>
    <row r="19" spans="2:6" ht="21.95" customHeight="1">
      <c r="B19" s="641" t="s">
        <v>3474</v>
      </c>
      <c r="C19" s="721">
        <v>0</v>
      </c>
      <c r="D19" s="640" t="s">
        <v>576</v>
      </c>
    </row>
    <row r="20" spans="2:6" ht="21.95" customHeight="1">
      <c r="B20" s="641" t="s">
        <v>587</v>
      </c>
      <c r="C20" s="721">
        <v>0</v>
      </c>
      <c r="D20" s="640" t="s">
        <v>576</v>
      </c>
    </row>
    <row r="21" spans="2:6" ht="21.95" customHeight="1">
      <c r="B21" s="641" t="s">
        <v>588</v>
      </c>
      <c r="C21" s="721">
        <v>0</v>
      </c>
      <c r="D21" s="640" t="s">
        <v>576</v>
      </c>
    </row>
    <row r="22" spans="2:6" ht="21.95" customHeight="1">
      <c r="B22" s="641" t="s">
        <v>130</v>
      </c>
      <c r="C22" s="721">
        <v>0</v>
      </c>
      <c r="D22" s="640" t="s">
        <v>576</v>
      </c>
    </row>
    <row r="23" spans="2:6" ht="21.95" customHeight="1">
      <c r="B23" s="641" t="s">
        <v>589</v>
      </c>
      <c r="C23" s="721">
        <v>0</v>
      </c>
      <c r="D23" s="640" t="s">
        <v>576</v>
      </c>
    </row>
    <row r="24" spans="2:6" ht="21.95" customHeight="1">
      <c r="B24" s="641" t="s">
        <v>131</v>
      </c>
      <c r="C24" s="721">
        <v>0</v>
      </c>
      <c r="D24" s="640" t="s">
        <v>576</v>
      </c>
    </row>
    <row r="25" spans="2:6" ht="21.95" customHeight="1">
      <c r="B25" s="641" t="s">
        <v>590</v>
      </c>
      <c r="C25" s="721">
        <v>0</v>
      </c>
      <c r="D25" s="640" t="s">
        <v>576</v>
      </c>
    </row>
    <row r="26" spans="2:6" ht="21.95" customHeight="1">
      <c r="B26" s="641" t="s">
        <v>591</v>
      </c>
      <c r="C26" s="721">
        <v>0</v>
      </c>
      <c r="D26" s="640" t="s">
        <v>576</v>
      </c>
    </row>
    <row r="27" spans="2:6" ht="21.95" customHeight="1">
      <c r="B27" s="641" t="s">
        <v>592</v>
      </c>
      <c r="C27" s="721">
        <v>0</v>
      </c>
      <c r="D27" s="640" t="s">
        <v>576</v>
      </c>
    </row>
    <row r="28" spans="2:6" ht="21.95" customHeight="1">
      <c r="B28" s="641" t="s">
        <v>3475</v>
      </c>
      <c r="C28" s="721">
        <v>0</v>
      </c>
      <c r="D28" s="640" t="s">
        <v>576</v>
      </c>
    </row>
    <row r="29" spans="2:6" ht="21.95" customHeight="1">
      <c r="B29" s="642" t="s">
        <v>593</v>
      </c>
      <c r="C29" s="723">
        <f>SUM(C18:C28)</f>
        <v>0</v>
      </c>
      <c r="D29" s="640" t="s">
        <v>576</v>
      </c>
    </row>
    <row r="30" spans="2:6" ht="21.95" customHeight="1">
      <c r="B30" s="834" t="s">
        <v>3286</v>
      </c>
      <c r="C30" s="834"/>
      <c r="D30" s="640" t="s">
        <v>576</v>
      </c>
      <c r="F30" s="644"/>
    </row>
    <row r="31" spans="2:6" ht="21.95" customHeight="1">
      <c r="B31" s="834" t="s">
        <v>575</v>
      </c>
      <c r="C31" s="834"/>
      <c r="D31" s="640" t="s">
        <v>576</v>
      </c>
    </row>
    <row r="32" spans="2:6" ht="21.95" customHeight="1">
      <c r="B32" s="641" t="s">
        <v>125</v>
      </c>
      <c r="C32" s="721">
        <v>0</v>
      </c>
      <c r="D32" s="640" t="s">
        <v>576</v>
      </c>
      <c r="F32" s="644"/>
    </row>
    <row r="33" spans="2:7" ht="21.95" customHeight="1">
      <c r="B33" s="641" t="s">
        <v>577</v>
      </c>
      <c r="C33" s="721">
        <v>0</v>
      </c>
      <c r="D33" s="640" t="s">
        <v>576</v>
      </c>
    </row>
    <row r="34" spans="2:7" ht="21.95" customHeight="1">
      <c r="B34" s="641" t="s">
        <v>126</v>
      </c>
      <c r="C34" s="721">
        <v>0</v>
      </c>
      <c r="D34" s="640" t="s">
        <v>576</v>
      </c>
    </row>
    <row r="35" spans="2:7" ht="21.95" customHeight="1">
      <c r="B35" s="641" t="s">
        <v>127</v>
      </c>
      <c r="C35" s="721">
        <v>0</v>
      </c>
      <c r="D35" s="640" t="s">
        <v>576</v>
      </c>
    </row>
    <row r="36" spans="2:7" ht="21.95" customHeight="1">
      <c r="B36" s="642" t="s">
        <v>578</v>
      </c>
      <c r="C36" s="722">
        <f>SUM(C32:C35)</f>
        <v>0</v>
      </c>
      <c r="D36" s="640" t="s">
        <v>576</v>
      </c>
    </row>
    <row r="37" spans="2:7" ht="21.95" customHeight="1">
      <c r="B37" s="834" t="s">
        <v>3287</v>
      </c>
      <c r="C37" s="834"/>
      <c r="D37" s="640" t="s">
        <v>576</v>
      </c>
    </row>
    <row r="38" spans="2:7" ht="21.95" customHeight="1">
      <c r="B38" s="641" t="s">
        <v>3476</v>
      </c>
      <c r="C38" s="721">
        <v>0</v>
      </c>
      <c r="D38" s="640" t="s">
        <v>576</v>
      </c>
    </row>
    <row r="39" spans="2:7" ht="21.95" customHeight="1">
      <c r="B39" s="641" t="s">
        <v>3477</v>
      </c>
      <c r="C39" s="721">
        <v>0</v>
      </c>
      <c r="D39" s="640" t="s">
        <v>576</v>
      </c>
    </row>
    <row r="40" spans="2:7" ht="21.95" customHeight="1">
      <c r="B40" s="641" t="s">
        <v>3478</v>
      </c>
      <c r="C40" s="721">
        <v>0</v>
      </c>
      <c r="D40" s="640" t="s">
        <v>576</v>
      </c>
    </row>
    <row r="41" spans="2:7" ht="21.95" customHeight="1">
      <c r="B41" s="642" t="s">
        <v>579</v>
      </c>
      <c r="C41" s="722">
        <f>SUM(C38:C40)</f>
        <v>0</v>
      </c>
      <c r="D41" s="640" t="s">
        <v>576</v>
      </c>
    </row>
    <row r="42" spans="2:7" ht="21.95" customHeight="1">
      <c r="B42" s="645" t="s">
        <v>580</v>
      </c>
      <c r="C42" s="722">
        <f>C36+C41</f>
        <v>0</v>
      </c>
      <c r="D42" s="640" t="s">
        <v>576</v>
      </c>
    </row>
    <row r="43" spans="2:7" ht="21.95" customHeight="1">
      <c r="B43" s="834" t="s">
        <v>3288</v>
      </c>
      <c r="C43" s="834"/>
      <c r="D43" s="640" t="s">
        <v>576</v>
      </c>
      <c r="F43" s="644"/>
      <c r="G43" s="644"/>
    </row>
    <row r="44" spans="2:7" ht="21.95" customHeight="1">
      <c r="B44" s="641" t="s">
        <v>550</v>
      </c>
      <c r="C44" s="721">
        <v>0</v>
      </c>
      <c r="D44" s="640" t="s">
        <v>576</v>
      </c>
    </row>
    <row r="45" spans="2:7" ht="21.95" customHeight="1">
      <c r="B45" s="641" t="s">
        <v>3479</v>
      </c>
      <c r="C45" s="721">
        <v>0</v>
      </c>
      <c r="D45" s="640" t="s">
        <v>576</v>
      </c>
    </row>
    <row r="46" spans="2:7" ht="21.95" customHeight="1">
      <c r="B46" s="641" t="s">
        <v>3480</v>
      </c>
      <c r="C46" s="721">
        <v>0</v>
      </c>
      <c r="D46" s="640" t="s">
        <v>576</v>
      </c>
    </row>
    <row r="47" spans="2:7" ht="21.95" customHeight="1">
      <c r="B47" s="641" t="s">
        <v>3481</v>
      </c>
      <c r="C47" s="721">
        <v>0</v>
      </c>
      <c r="D47" s="640" t="s">
        <v>576</v>
      </c>
    </row>
    <row r="48" spans="2:7" ht="21.95" customHeight="1">
      <c r="B48" s="642" t="s">
        <v>581</v>
      </c>
      <c r="C48" s="722">
        <f>+C44+C45+C46+C47</f>
        <v>0</v>
      </c>
      <c r="D48" s="640" t="s">
        <v>576</v>
      </c>
    </row>
    <row r="49" spans="2:4" ht="21.95" customHeight="1">
      <c r="B49" s="834" t="s">
        <v>3289</v>
      </c>
      <c r="C49" s="834"/>
      <c r="D49" s="640" t="s">
        <v>576</v>
      </c>
    </row>
    <row r="50" spans="2:4" ht="21.95" customHeight="1">
      <c r="B50" s="641" t="s">
        <v>552</v>
      </c>
      <c r="C50" s="721">
        <v>0</v>
      </c>
      <c r="D50" s="640" t="s">
        <v>576</v>
      </c>
    </row>
    <row r="51" spans="2:4" ht="21.95" customHeight="1">
      <c r="B51" s="641" t="s">
        <v>553</v>
      </c>
      <c r="C51" s="721">
        <v>0</v>
      </c>
      <c r="D51" s="640" t="s">
        <v>576</v>
      </c>
    </row>
    <row r="52" spans="2:4" ht="21.95" customHeight="1">
      <c r="B52" s="641" t="s">
        <v>554</v>
      </c>
      <c r="C52" s="721">
        <v>0</v>
      </c>
      <c r="D52" s="640" t="s">
        <v>576</v>
      </c>
    </row>
    <row r="53" spans="2:4" ht="21.95" customHeight="1">
      <c r="B53" s="641" t="s">
        <v>3290</v>
      </c>
      <c r="C53" s="721">
        <v>0</v>
      </c>
      <c r="D53" s="640" t="s">
        <v>576</v>
      </c>
    </row>
    <row r="54" spans="2:4" ht="21.95" customHeight="1">
      <c r="B54" s="642" t="s">
        <v>582</v>
      </c>
      <c r="C54" s="722">
        <f>SUM(C50:C53)</f>
        <v>0</v>
      </c>
      <c r="D54" s="640" t="s">
        <v>576</v>
      </c>
    </row>
    <row r="55" spans="2:4" ht="40.5" customHeight="1">
      <c r="B55" s="646" t="s">
        <v>3294</v>
      </c>
      <c r="C55" s="724">
        <f>+C42+C48+C54+C11+C16+C29</f>
        <v>0</v>
      </c>
      <c r="D55" s="640" t="s">
        <v>576</v>
      </c>
    </row>
    <row r="56" spans="2:4" ht="21.95" hidden="1" customHeight="1">
      <c r="B56" s="730" t="s">
        <v>3303</v>
      </c>
      <c r="C56" s="647">
        <v>0</v>
      </c>
      <c r="D56" s="640" t="s">
        <v>576</v>
      </c>
    </row>
    <row r="57" spans="2:4" ht="21.95" customHeight="1">
      <c r="B57" s="834" t="s">
        <v>3295</v>
      </c>
      <c r="C57" s="834"/>
      <c r="D57" s="640" t="s">
        <v>576</v>
      </c>
    </row>
    <row r="58" spans="2:4" ht="22.5" customHeight="1">
      <c r="B58" s="641" t="s">
        <v>3296</v>
      </c>
      <c r="C58" s="721">
        <v>0</v>
      </c>
      <c r="D58" s="640" t="s">
        <v>576</v>
      </c>
    </row>
    <row r="59" spans="2:4" ht="22.5" customHeight="1">
      <c r="B59" s="641" t="s">
        <v>3297</v>
      </c>
      <c r="C59" s="721">
        <v>0</v>
      </c>
      <c r="D59" s="640" t="s">
        <v>576</v>
      </c>
    </row>
    <row r="60" spans="2:4" ht="22.5" customHeight="1">
      <c r="B60" s="641" t="s">
        <v>3298</v>
      </c>
      <c r="C60" s="721">
        <v>0</v>
      </c>
      <c r="D60" s="640" t="s">
        <v>576</v>
      </c>
    </row>
    <row r="61" spans="2:4" ht="22.5" customHeight="1">
      <c r="B61" s="641" t="s">
        <v>3299</v>
      </c>
      <c r="C61" s="721">
        <v>0</v>
      </c>
      <c r="D61" s="640" t="s">
        <v>576</v>
      </c>
    </row>
    <row r="62" spans="2:4" ht="22.5" customHeight="1">
      <c r="B62" s="641" t="s">
        <v>3300</v>
      </c>
      <c r="C62" s="721">
        <v>0</v>
      </c>
      <c r="D62" s="640" t="s">
        <v>576</v>
      </c>
    </row>
    <row r="63" spans="2:4" ht="22.5" customHeight="1">
      <c r="B63" s="641" t="s">
        <v>3301</v>
      </c>
      <c r="C63" s="721">
        <v>0</v>
      </c>
      <c r="D63" s="640" t="s">
        <v>576</v>
      </c>
    </row>
    <row r="64" spans="2:4" ht="22.5" customHeight="1">
      <c r="B64" s="641" t="s">
        <v>3302</v>
      </c>
      <c r="C64" s="721">
        <v>0</v>
      </c>
      <c r="D64" s="640" t="s">
        <v>576</v>
      </c>
    </row>
    <row r="65" spans="2:4" ht="22.5" customHeight="1">
      <c r="B65" s="648" t="s">
        <v>594</v>
      </c>
      <c r="C65" s="725">
        <f>SUM(C58:C64)</f>
        <v>0</v>
      </c>
      <c r="D65" s="640" t="s">
        <v>576</v>
      </c>
    </row>
    <row r="66" spans="2:4" ht="26.25" customHeight="1">
      <c r="B66" s="649" t="s">
        <v>132</v>
      </c>
      <c r="C66" s="647">
        <f>+C55-C65</f>
        <v>0</v>
      </c>
      <c r="D66" s="640" t="s">
        <v>576</v>
      </c>
    </row>
    <row r="67" spans="2:4" ht="32.25" hidden="1" customHeight="1">
      <c r="B67" s="726" t="s">
        <v>3304</v>
      </c>
      <c r="C67" s="727">
        <v>0</v>
      </c>
      <c r="D67" s="640" t="s">
        <v>576</v>
      </c>
    </row>
    <row r="68" spans="2:4" ht="37.5" hidden="1" customHeight="1">
      <c r="B68" s="728" t="s">
        <v>3305</v>
      </c>
      <c r="C68" s="729">
        <f>+C56-C67</f>
        <v>0</v>
      </c>
      <c r="D68" s="640" t="s">
        <v>576</v>
      </c>
    </row>
  </sheetData>
  <sheetProtection algorithmName="SHA-512" hashValue="8HzpLKIj1rBt8KqPgiWpLg0WKNH/kEr1qSbIJgn9VeGpGS5RgCwDH0DIEBbdDnh2shpUFQB5kmBRiRmuDQo/mQ==" saltValue="7TQazPtqAXxK3HPyws0zYg==" spinCount="100000" sheet="1"/>
  <mergeCells count="11">
    <mergeCell ref="B2:C4"/>
    <mergeCell ref="B17:C17"/>
    <mergeCell ref="B57:C57"/>
    <mergeCell ref="B30:C30"/>
    <mergeCell ref="B31:C31"/>
    <mergeCell ref="B6:C6"/>
    <mergeCell ref="B37:C37"/>
    <mergeCell ref="B43:C43"/>
    <mergeCell ref="B49:C49"/>
    <mergeCell ref="B7:C7"/>
    <mergeCell ref="B12:C12"/>
  </mergeCells>
  <hyperlinks>
    <hyperlink ref="A5" location="Índice!A1" display="INICIO"/>
  </hyperlinks>
  <pageMargins left="0.78749999999999998" right="0.78749999999999998" top="1.1812499999999999" bottom="1.1812499999999999" header="0.78749999999999998" footer="0.78749999999999998"/>
  <pageSetup paperSize="9" firstPageNumber="0" pageOrder="overThenDown" orientation="portrait" horizontalDpi="300" verticalDpi="300" r:id="rId1"/>
  <headerFooter alignWithMargins="0">
    <oddHeader>&amp;C&amp;"Times New Roman,Normal"&amp;12&amp;A</oddHeader>
    <oddFooter>&amp;C&amp;"Times New Roman,Normal"&amp;12Página &amp;P</oddFooter>
  </headerFooter>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8">
    <tabColor theme="0" tint="-0.14999847407452621"/>
  </sheetPr>
  <dimension ref="A1:T38"/>
  <sheetViews>
    <sheetView showGridLines="0" zoomScale="85" zoomScaleNormal="85" workbookViewId="0">
      <selection activeCell="B5" sqref="B5"/>
    </sheetView>
  </sheetViews>
  <sheetFormatPr baseColWidth="10" defaultColWidth="14.1640625" defaultRowHeight="15"/>
  <cols>
    <col min="1" max="1" width="13.33203125" style="56" customWidth="1"/>
    <col min="2" max="2" width="42.6640625" style="119" bestFit="1" customWidth="1"/>
    <col min="3" max="11" width="22.83203125" style="119" customWidth="1"/>
    <col min="12" max="12" width="22.83203125" style="131" customWidth="1"/>
    <col min="13" max="16384" width="14.1640625" style="119"/>
  </cols>
  <sheetData>
    <row r="1" spans="1:20" s="16" customFormat="1" ht="21.95" customHeight="1">
      <c r="A1" s="406"/>
    </row>
    <row r="2" spans="1:20" s="16" customFormat="1" ht="21.95" customHeight="1">
      <c r="B2" s="756" t="s">
        <v>3511</v>
      </c>
      <c r="C2" s="756"/>
      <c r="D2" s="756"/>
      <c r="E2" s="756"/>
      <c r="F2" s="756"/>
      <c r="G2" s="756"/>
      <c r="H2" s="756"/>
      <c r="I2" s="756"/>
      <c r="J2" s="756"/>
      <c r="K2" s="756"/>
      <c r="L2" s="756"/>
      <c r="M2" s="54"/>
      <c r="N2" s="54"/>
      <c r="O2" s="54"/>
      <c r="P2" s="54"/>
      <c r="Q2" s="54"/>
      <c r="R2" s="54"/>
      <c r="S2" s="54"/>
      <c r="T2" s="54"/>
    </row>
    <row r="3" spans="1:20" s="16" customFormat="1" ht="21.95" customHeight="1">
      <c r="B3" s="756"/>
      <c r="C3" s="756"/>
      <c r="D3" s="756"/>
      <c r="E3" s="756"/>
      <c r="F3" s="756"/>
      <c r="G3" s="756"/>
      <c r="H3" s="756"/>
      <c r="I3" s="756"/>
      <c r="J3" s="756"/>
      <c r="K3" s="756"/>
      <c r="L3" s="756"/>
      <c r="M3" s="54"/>
      <c r="N3" s="54"/>
      <c r="O3" s="54"/>
      <c r="P3" s="54"/>
      <c r="Q3" s="54"/>
      <c r="R3" s="54"/>
      <c r="S3" s="54"/>
      <c r="T3" s="54"/>
    </row>
    <row r="4" spans="1:20" s="16" customFormat="1" ht="21.95" customHeight="1">
      <c r="B4" s="756"/>
      <c r="C4" s="756"/>
      <c r="D4" s="756"/>
      <c r="E4" s="756"/>
      <c r="F4" s="756"/>
      <c r="G4" s="756"/>
      <c r="H4" s="756"/>
      <c r="I4" s="756"/>
      <c r="J4" s="756"/>
      <c r="K4" s="756"/>
      <c r="L4" s="756"/>
      <c r="M4" s="54"/>
      <c r="N4" s="54"/>
      <c r="O4" s="54"/>
      <c r="P4" s="54"/>
      <c r="Q4" s="54"/>
      <c r="R4" s="54"/>
      <c r="S4" s="54"/>
      <c r="T4" s="54"/>
    </row>
    <row r="5" spans="1:20" s="16" customFormat="1" ht="21.95" customHeight="1">
      <c r="A5" s="406" t="s">
        <v>87</v>
      </c>
    </row>
    <row r="6" spans="1:20" ht="44.1" customHeight="1">
      <c r="B6" s="381" t="s">
        <v>156</v>
      </c>
      <c r="C6" s="381" t="s">
        <v>110</v>
      </c>
      <c r="D6" s="381" t="s">
        <v>157</v>
      </c>
      <c r="E6" s="381" t="s">
        <v>158</v>
      </c>
      <c r="F6" s="381" t="s">
        <v>159</v>
      </c>
      <c r="G6" s="381" t="s">
        <v>160</v>
      </c>
      <c r="H6" s="381" t="s">
        <v>161</v>
      </c>
      <c r="I6" s="381" t="s">
        <v>162</v>
      </c>
      <c r="J6" s="381" t="s">
        <v>163</v>
      </c>
      <c r="K6" s="381" t="s">
        <v>164</v>
      </c>
      <c r="L6" s="381" t="s">
        <v>99</v>
      </c>
    </row>
    <row r="7" spans="1:20" ht="21.95" customHeight="1">
      <c r="B7" s="111" t="s">
        <v>225</v>
      </c>
      <c r="C7" s="837"/>
      <c r="D7" s="837"/>
      <c r="E7" s="837"/>
      <c r="F7" s="837"/>
      <c r="G7" s="837"/>
      <c r="H7" s="837"/>
      <c r="I7" s="837"/>
      <c r="J7" s="837"/>
      <c r="K7" s="837"/>
      <c r="L7" s="838"/>
    </row>
    <row r="8" spans="1:20" ht="21.95" customHeight="1">
      <c r="B8" s="120" t="s">
        <v>206</v>
      </c>
      <c r="C8" s="58">
        <v>0</v>
      </c>
      <c r="D8" s="58">
        <v>0</v>
      </c>
      <c r="E8" s="58">
        <v>0</v>
      </c>
      <c r="F8" s="58">
        <v>0</v>
      </c>
      <c r="G8" s="58">
        <v>0</v>
      </c>
      <c r="H8" s="58">
        <v>0</v>
      </c>
      <c r="I8" s="58">
        <v>0</v>
      </c>
      <c r="J8" s="58">
        <v>0</v>
      </c>
      <c r="K8" s="58">
        <v>0</v>
      </c>
      <c r="L8" s="30">
        <f>SUM(C8:K8)</f>
        <v>0</v>
      </c>
    </row>
    <row r="9" spans="1:20" ht="21.95" customHeight="1">
      <c r="B9" s="120" t="s">
        <v>207</v>
      </c>
      <c r="C9" s="58">
        <v>0</v>
      </c>
      <c r="D9" s="58">
        <v>0</v>
      </c>
      <c r="E9" s="58">
        <v>0</v>
      </c>
      <c r="F9" s="58">
        <v>0</v>
      </c>
      <c r="G9" s="58">
        <v>0</v>
      </c>
      <c r="H9" s="58">
        <v>0</v>
      </c>
      <c r="I9" s="58">
        <v>0</v>
      </c>
      <c r="J9" s="58">
        <v>0</v>
      </c>
      <c r="K9" s="58">
        <v>0</v>
      </c>
      <c r="L9" s="30">
        <f>SUM(C9:K9)</f>
        <v>0</v>
      </c>
    </row>
    <row r="10" spans="1:20" ht="21.95" customHeight="1">
      <c r="B10" s="121" t="s">
        <v>127</v>
      </c>
      <c r="C10" s="837"/>
      <c r="D10" s="837"/>
      <c r="E10" s="837"/>
      <c r="F10" s="837"/>
      <c r="G10" s="837"/>
      <c r="H10" s="837"/>
      <c r="I10" s="837"/>
      <c r="J10" s="837"/>
      <c r="K10" s="837"/>
      <c r="L10" s="839"/>
    </row>
    <row r="11" spans="1:20" ht="21.95" customHeight="1">
      <c r="B11" s="122" t="s">
        <v>184</v>
      </c>
      <c r="C11" s="58">
        <v>0</v>
      </c>
      <c r="D11" s="58">
        <v>0</v>
      </c>
      <c r="E11" s="58">
        <v>0</v>
      </c>
      <c r="F11" s="58">
        <v>0</v>
      </c>
      <c r="G11" s="58">
        <v>0</v>
      </c>
      <c r="H11" s="58">
        <v>0</v>
      </c>
      <c r="I11" s="58">
        <v>0</v>
      </c>
      <c r="J11" s="58">
        <v>0</v>
      </c>
      <c r="K11" s="58">
        <v>0</v>
      </c>
      <c r="L11" s="30">
        <f t="shared" ref="L11:L20" si="0">SUM(C11:K11)</f>
        <v>0</v>
      </c>
    </row>
    <row r="12" spans="1:20" ht="21.95" customHeight="1">
      <c r="B12" s="122" t="s">
        <v>185</v>
      </c>
      <c r="C12" s="58">
        <v>0</v>
      </c>
      <c r="D12" s="58">
        <v>0</v>
      </c>
      <c r="E12" s="58">
        <v>0</v>
      </c>
      <c r="F12" s="58">
        <v>0</v>
      </c>
      <c r="G12" s="58">
        <v>0</v>
      </c>
      <c r="H12" s="58">
        <v>0</v>
      </c>
      <c r="I12" s="58">
        <v>0</v>
      </c>
      <c r="J12" s="58">
        <v>0</v>
      </c>
      <c r="K12" s="58">
        <v>0</v>
      </c>
      <c r="L12" s="30">
        <f t="shared" si="0"/>
        <v>0</v>
      </c>
    </row>
    <row r="13" spans="1:20" ht="21.95" customHeight="1">
      <c r="B13" s="122" t="s">
        <v>186</v>
      </c>
      <c r="C13" s="58">
        <v>0</v>
      </c>
      <c r="D13" s="58">
        <v>0</v>
      </c>
      <c r="E13" s="58">
        <v>0</v>
      </c>
      <c r="F13" s="58">
        <v>0</v>
      </c>
      <c r="G13" s="58">
        <v>0</v>
      </c>
      <c r="H13" s="58">
        <v>0</v>
      </c>
      <c r="I13" s="58">
        <v>0</v>
      </c>
      <c r="J13" s="58">
        <v>0</v>
      </c>
      <c r="K13" s="58">
        <v>0</v>
      </c>
      <c r="L13" s="30">
        <f t="shared" si="0"/>
        <v>0</v>
      </c>
    </row>
    <row r="14" spans="1:20" ht="21.95" customHeight="1">
      <c r="B14" s="122" t="s">
        <v>187</v>
      </c>
      <c r="C14" s="58">
        <v>0</v>
      </c>
      <c r="D14" s="58">
        <v>0</v>
      </c>
      <c r="E14" s="58">
        <v>0</v>
      </c>
      <c r="F14" s="58">
        <v>0</v>
      </c>
      <c r="G14" s="58">
        <v>0</v>
      </c>
      <c r="H14" s="58">
        <v>0</v>
      </c>
      <c r="I14" s="58">
        <v>0</v>
      </c>
      <c r="J14" s="58">
        <v>0</v>
      </c>
      <c r="K14" s="58">
        <v>0</v>
      </c>
      <c r="L14" s="30">
        <f t="shared" si="0"/>
        <v>0</v>
      </c>
    </row>
    <row r="15" spans="1:20" ht="21.95" customHeight="1">
      <c r="B15" s="122" t="s">
        <v>188</v>
      </c>
      <c r="C15" s="58">
        <v>0</v>
      </c>
      <c r="D15" s="58">
        <v>0</v>
      </c>
      <c r="E15" s="58">
        <v>0</v>
      </c>
      <c r="F15" s="58">
        <v>0</v>
      </c>
      <c r="G15" s="58">
        <v>0</v>
      </c>
      <c r="H15" s="58">
        <v>0</v>
      </c>
      <c r="I15" s="58">
        <v>0</v>
      </c>
      <c r="J15" s="58">
        <v>0</v>
      </c>
      <c r="K15" s="58">
        <v>0</v>
      </c>
      <c r="L15" s="30">
        <f t="shared" si="0"/>
        <v>0</v>
      </c>
    </row>
    <row r="16" spans="1:20" ht="21.95" customHeight="1">
      <c r="B16" s="122" t="s">
        <v>189</v>
      </c>
      <c r="C16" s="58">
        <v>0</v>
      </c>
      <c r="D16" s="58">
        <v>0</v>
      </c>
      <c r="E16" s="58">
        <v>0</v>
      </c>
      <c r="F16" s="58">
        <v>0</v>
      </c>
      <c r="G16" s="58">
        <v>0</v>
      </c>
      <c r="H16" s="58">
        <v>0</v>
      </c>
      <c r="I16" s="58">
        <v>0</v>
      </c>
      <c r="J16" s="58">
        <v>0</v>
      </c>
      <c r="K16" s="58">
        <v>0</v>
      </c>
      <c r="L16" s="30">
        <f t="shared" si="0"/>
        <v>0</v>
      </c>
    </row>
    <row r="17" spans="2:12" ht="21.95" customHeight="1">
      <c r="B17" s="122" t="s">
        <v>190</v>
      </c>
      <c r="C17" s="58">
        <v>0</v>
      </c>
      <c r="D17" s="58">
        <v>0</v>
      </c>
      <c r="E17" s="58">
        <v>0</v>
      </c>
      <c r="F17" s="58">
        <v>0</v>
      </c>
      <c r="G17" s="58">
        <v>0</v>
      </c>
      <c r="H17" s="58">
        <v>0</v>
      </c>
      <c r="I17" s="58">
        <v>0</v>
      </c>
      <c r="J17" s="58">
        <v>0</v>
      </c>
      <c r="K17" s="58">
        <v>0</v>
      </c>
      <c r="L17" s="30">
        <f t="shared" si="0"/>
        <v>0</v>
      </c>
    </row>
    <row r="18" spans="2:12" ht="21.95" customHeight="1">
      <c r="B18" s="122" t="s">
        <v>191</v>
      </c>
      <c r="C18" s="58">
        <v>0</v>
      </c>
      <c r="D18" s="58">
        <v>0</v>
      </c>
      <c r="E18" s="58">
        <v>0</v>
      </c>
      <c r="F18" s="58">
        <v>0</v>
      </c>
      <c r="G18" s="58">
        <v>0</v>
      </c>
      <c r="H18" s="58">
        <v>0</v>
      </c>
      <c r="I18" s="58">
        <v>0</v>
      </c>
      <c r="J18" s="58">
        <v>0</v>
      </c>
      <c r="K18" s="58">
        <v>0</v>
      </c>
      <c r="L18" s="30">
        <f t="shared" si="0"/>
        <v>0</v>
      </c>
    </row>
    <row r="19" spans="2:12" ht="21.95" customHeight="1">
      <c r="B19" s="122" t="s">
        <v>192</v>
      </c>
      <c r="C19" s="58">
        <v>0</v>
      </c>
      <c r="D19" s="58">
        <v>0</v>
      </c>
      <c r="E19" s="58">
        <v>0</v>
      </c>
      <c r="F19" s="58">
        <v>0</v>
      </c>
      <c r="G19" s="58">
        <v>0</v>
      </c>
      <c r="H19" s="58">
        <v>0</v>
      </c>
      <c r="I19" s="58">
        <v>0</v>
      </c>
      <c r="J19" s="58">
        <v>0</v>
      </c>
      <c r="K19" s="58">
        <v>0</v>
      </c>
      <c r="L19" s="30">
        <f t="shared" si="0"/>
        <v>0</v>
      </c>
    </row>
    <row r="20" spans="2:12" ht="21.95" customHeight="1">
      <c r="B20" s="122" t="s">
        <v>193</v>
      </c>
      <c r="C20" s="58">
        <v>0</v>
      </c>
      <c r="D20" s="58">
        <v>0</v>
      </c>
      <c r="E20" s="58">
        <v>0</v>
      </c>
      <c r="F20" s="58">
        <v>0</v>
      </c>
      <c r="G20" s="58">
        <v>0</v>
      </c>
      <c r="H20" s="58">
        <v>0</v>
      </c>
      <c r="I20" s="58">
        <v>0</v>
      </c>
      <c r="J20" s="58">
        <v>0</v>
      </c>
      <c r="K20" s="58">
        <v>0</v>
      </c>
      <c r="L20" s="30">
        <f t="shared" si="0"/>
        <v>0</v>
      </c>
    </row>
    <row r="21" spans="2:12" ht="21.95" customHeight="1">
      <c r="B21" s="123" t="s">
        <v>194</v>
      </c>
      <c r="C21" s="124">
        <f t="shared" ref="C21:K21" si="1">SUM(C11:C20)</f>
        <v>0</v>
      </c>
      <c r="D21" s="124">
        <f t="shared" si="1"/>
        <v>0</v>
      </c>
      <c r="E21" s="124">
        <f t="shared" si="1"/>
        <v>0</v>
      </c>
      <c r="F21" s="124">
        <f t="shared" si="1"/>
        <v>0</v>
      </c>
      <c r="G21" s="124">
        <f t="shared" si="1"/>
        <v>0</v>
      </c>
      <c r="H21" s="124">
        <f t="shared" si="1"/>
        <v>0</v>
      </c>
      <c r="I21" s="124">
        <f t="shared" si="1"/>
        <v>0</v>
      </c>
      <c r="J21" s="124">
        <f t="shared" si="1"/>
        <v>0</v>
      </c>
      <c r="K21" s="124">
        <f t="shared" si="1"/>
        <v>0</v>
      </c>
      <c r="L21" s="29">
        <f>SUM(L11:L20)</f>
        <v>0</v>
      </c>
    </row>
    <row r="22" spans="2:12" ht="21.95" customHeight="1">
      <c r="B22" s="125" t="s">
        <v>208</v>
      </c>
      <c r="C22" s="33">
        <f t="shared" ref="C22:K22" si="2">C8+C9+C21</f>
        <v>0</v>
      </c>
      <c r="D22" s="33">
        <f t="shared" si="2"/>
        <v>0</v>
      </c>
      <c r="E22" s="33">
        <f t="shared" si="2"/>
        <v>0</v>
      </c>
      <c r="F22" s="33">
        <f t="shared" si="2"/>
        <v>0</v>
      </c>
      <c r="G22" s="33">
        <f t="shared" si="2"/>
        <v>0</v>
      </c>
      <c r="H22" s="33">
        <f t="shared" si="2"/>
        <v>0</v>
      </c>
      <c r="I22" s="33">
        <f t="shared" si="2"/>
        <v>0</v>
      </c>
      <c r="J22" s="33">
        <f t="shared" si="2"/>
        <v>0</v>
      </c>
      <c r="K22" s="33">
        <f t="shared" si="2"/>
        <v>0</v>
      </c>
      <c r="L22" s="29">
        <f>L8+L9+L21</f>
        <v>0</v>
      </c>
    </row>
    <row r="23" spans="2:12" ht="21.95" customHeight="1">
      <c r="B23" s="126" t="s">
        <v>224</v>
      </c>
      <c r="C23" s="837"/>
      <c r="D23" s="837"/>
      <c r="E23" s="837"/>
      <c r="F23" s="837"/>
      <c r="G23" s="837"/>
      <c r="H23" s="837"/>
      <c r="I23" s="837"/>
      <c r="J23" s="837"/>
      <c r="K23" s="837"/>
      <c r="L23" s="838"/>
    </row>
    <row r="24" spans="2:12" ht="21.95" customHeight="1">
      <c r="B24" s="120" t="s">
        <v>209</v>
      </c>
      <c r="C24" s="58">
        <v>0</v>
      </c>
      <c r="D24" s="58">
        <v>0</v>
      </c>
      <c r="E24" s="58">
        <v>0</v>
      </c>
      <c r="F24" s="58">
        <v>0</v>
      </c>
      <c r="G24" s="58">
        <v>0</v>
      </c>
      <c r="H24" s="58">
        <v>0</v>
      </c>
      <c r="I24" s="58">
        <v>0</v>
      </c>
      <c r="J24" s="58">
        <v>0</v>
      </c>
      <c r="K24" s="58">
        <v>0</v>
      </c>
      <c r="L24" s="30">
        <f>SUM(C24:K24)</f>
        <v>0</v>
      </c>
    </row>
    <row r="25" spans="2:12" ht="21.95" customHeight="1">
      <c r="B25" s="120" t="s">
        <v>210</v>
      </c>
      <c r="C25" s="58">
        <v>0</v>
      </c>
      <c r="D25" s="58">
        <v>0</v>
      </c>
      <c r="E25" s="58">
        <v>0</v>
      </c>
      <c r="F25" s="58">
        <v>0</v>
      </c>
      <c r="G25" s="58">
        <v>0</v>
      </c>
      <c r="H25" s="58">
        <v>0</v>
      </c>
      <c r="I25" s="58">
        <v>0</v>
      </c>
      <c r="J25" s="58">
        <v>0</v>
      </c>
      <c r="K25" s="58">
        <v>0</v>
      </c>
      <c r="L25" s="30">
        <f>SUM(C25:K25)</f>
        <v>0</v>
      </c>
    </row>
    <row r="26" spans="2:12" ht="21.95" customHeight="1">
      <c r="B26" s="121" t="s">
        <v>223</v>
      </c>
      <c r="C26" s="837"/>
      <c r="D26" s="837"/>
      <c r="E26" s="837"/>
      <c r="F26" s="837"/>
      <c r="G26" s="837"/>
      <c r="H26" s="837"/>
      <c r="I26" s="837"/>
      <c r="J26" s="837"/>
      <c r="K26" s="837"/>
      <c r="L26" s="839"/>
    </row>
    <row r="27" spans="2:12" ht="21.95" customHeight="1">
      <c r="B27" s="127" t="s">
        <v>211</v>
      </c>
      <c r="C27" s="58">
        <v>0</v>
      </c>
      <c r="D27" s="58">
        <v>0</v>
      </c>
      <c r="E27" s="58">
        <v>0</v>
      </c>
      <c r="F27" s="58">
        <v>0</v>
      </c>
      <c r="G27" s="58">
        <v>0</v>
      </c>
      <c r="H27" s="58">
        <v>0</v>
      </c>
      <c r="I27" s="58">
        <v>0</v>
      </c>
      <c r="J27" s="58">
        <v>0</v>
      </c>
      <c r="K27" s="58">
        <v>0</v>
      </c>
      <c r="L27" s="30">
        <f t="shared" ref="L27:L36" si="3">SUM(C27:K27)</f>
        <v>0</v>
      </c>
    </row>
    <row r="28" spans="2:12" ht="21.95" customHeight="1">
      <c r="B28" s="127" t="s">
        <v>212</v>
      </c>
      <c r="C28" s="58">
        <v>0</v>
      </c>
      <c r="D28" s="58">
        <v>0</v>
      </c>
      <c r="E28" s="58">
        <v>0</v>
      </c>
      <c r="F28" s="58">
        <v>0</v>
      </c>
      <c r="G28" s="58">
        <v>0</v>
      </c>
      <c r="H28" s="58">
        <v>0</v>
      </c>
      <c r="I28" s="58">
        <v>0</v>
      </c>
      <c r="J28" s="58">
        <v>0</v>
      </c>
      <c r="K28" s="58">
        <v>0</v>
      </c>
      <c r="L28" s="30">
        <f t="shared" si="3"/>
        <v>0</v>
      </c>
    </row>
    <row r="29" spans="2:12" ht="21.95" customHeight="1">
      <c r="B29" s="127" t="s">
        <v>213</v>
      </c>
      <c r="C29" s="58">
        <v>0</v>
      </c>
      <c r="D29" s="58">
        <v>0</v>
      </c>
      <c r="E29" s="58">
        <v>0</v>
      </c>
      <c r="F29" s="58">
        <v>0</v>
      </c>
      <c r="G29" s="58">
        <v>0</v>
      </c>
      <c r="H29" s="58">
        <v>0</v>
      </c>
      <c r="I29" s="58">
        <v>0</v>
      </c>
      <c r="J29" s="58">
        <v>0</v>
      </c>
      <c r="K29" s="58">
        <v>0</v>
      </c>
      <c r="L29" s="30">
        <f t="shared" si="3"/>
        <v>0</v>
      </c>
    </row>
    <row r="30" spans="2:12" ht="21.95" customHeight="1">
      <c r="B30" s="127" t="s">
        <v>214</v>
      </c>
      <c r="C30" s="58">
        <v>0</v>
      </c>
      <c r="D30" s="58">
        <v>0</v>
      </c>
      <c r="E30" s="58">
        <v>0</v>
      </c>
      <c r="F30" s="58">
        <v>0</v>
      </c>
      <c r="G30" s="58">
        <v>0</v>
      </c>
      <c r="H30" s="58">
        <v>0</v>
      </c>
      <c r="I30" s="58">
        <v>0</v>
      </c>
      <c r="J30" s="58">
        <v>0</v>
      </c>
      <c r="K30" s="58">
        <v>0</v>
      </c>
      <c r="L30" s="30">
        <f t="shared" si="3"/>
        <v>0</v>
      </c>
    </row>
    <row r="31" spans="2:12" ht="21.95" customHeight="1">
      <c r="B31" s="127" t="s">
        <v>215</v>
      </c>
      <c r="C31" s="58">
        <v>0</v>
      </c>
      <c r="D31" s="58">
        <v>0</v>
      </c>
      <c r="E31" s="58">
        <v>0</v>
      </c>
      <c r="F31" s="58">
        <v>0</v>
      </c>
      <c r="G31" s="58">
        <v>0</v>
      </c>
      <c r="H31" s="58">
        <v>0</v>
      </c>
      <c r="I31" s="58">
        <v>0</v>
      </c>
      <c r="J31" s="58">
        <v>0</v>
      </c>
      <c r="K31" s="58">
        <v>0</v>
      </c>
      <c r="L31" s="30">
        <f t="shared" si="3"/>
        <v>0</v>
      </c>
    </row>
    <row r="32" spans="2:12" ht="21.95" customHeight="1">
      <c r="B32" s="127" t="s">
        <v>216</v>
      </c>
      <c r="C32" s="58">
        <v>0</v>
      </c>
      <c r="D32" s="58">
        <v>0</v>
      </c>
      <c r="E32" s="58">
        <v>0</v>
      </c>
      <c r="F32" s="58">
        <v>0</v>
      </c>
      <c r="G32" s="58">
        <v>0</v>
      </c>
      <c r="H32" s="58">
        <v>0</v>
      </c>
      <c r="I32" s="58">
        <v>0</v>
      </c>
      <c r="J32" s="58">
        <v>0</v>
      </c>
      <c r="K32" s="58">
        <v>0</v>
      </c>
      <c r="L32" s="30">
        <f t="shared" si="3"/>
        <v>0</v>
      </c>
    </row>
    <row r="33" spans="2:12" ht="21.95" customHeight="1">
      <c r="B33" s="127" t="s">
        <v>217</v>
      </c>
      <c r="C33" s="58">
        <v>0</v>
      </c>
      <c r="D33" s="58">
        <v>0</v>
      </c>
      <c r="E33" s="58">
        <v>0</v>
      </c>
      <c r="F33" s="58">
        <v>0</v>
      </c>
      <c r="G33" s="58">
        <v>0</v>
      </c>
      <c r="H33" s="58">
        <v>0</v>
      </c>
      <c r="I33" s="58">
        <v>0</v>
      </c>
      <c r="J33" s="58">
        <v>0</v>
      </c>
      <c r="K33" s="58">
        <v>0</v>
      </c>
      <c r="L33" s="30">
        <f t="shared" si="3"/>
        <v>0</v>
      </c>
    </row>
    <row r="34" spans="2:12" ht="21.95" customHeight="1">
      <c r="B34" s="127" t="s">
        <v>218</v>
      </c>
      <c r="C34" s="58">
        <v>0</v>
      </c>
      <c r="D34" s="58">
        <v>0</v>
      </c>
      <c r="E34" s="58">
        <v>0</v>
      </c>
      <c r="F34" s="58">
        <v>0</v>
      </c>
      <c r="G34" s="58">
        <v>0</v>
      </c>
      <c r="H34" s="58">
        <v>0</v>
      </c>
      <c r="I34" s="58">
        <v>0</v>
      </c>
      <c r="J34" s="58">
        <v>0</v>
      </c>
      <c r="K34" s="58">
        <v>0</v>
      </c>
      <c r="L34" s="30">
        <f t="shared" si="3"/>
        <v>0</v>
      </c>
    </row>
    <row r="35" spans="2:12" ht="21.95" customHeight="1">
      <c r="B35" s="127" t="s">
        <v>219</v>
      </c>
      <c r="C35" s="58">
        <v>0</v>
      </c>
      <c r="D35" s="58">
        <v>0</v>
      </c>
      <c r="E35" s="58">
        <v>0</v>
      </c>
      <c r="F35" s="58">
        <v>0</v>
      </c>
      <c r="G35" s="58">
        <v>0</v>
      </c>
      <c r="H35" s="58">
        <v>0</v>
      </c>
      <c r="I35" s="58">
        <v>0</v>
      </c>
      <c r="J35" s="58">
        <v>0</v>
      </c>
      <c r="K35" s="58">
        <v>0</v>
      </c>
      <c r="L35" s="30">
        <f t="shared" si="3"/>
        <v>0</v>
      </c>
    </row>
    <row r="36" spans="2:12" ht="21.95" customHeight="1">
      <c r="B36" s="127" t="s">
        <v>220</v>
      </c>
      <c r="C36" s="58">
        <v>0</v>
      </c>
      <c r="D36" s="58">
        <v>0</v>
      </c>
      <c r="E36" s="58">
        <v>0</v>
      </c>
      <c r="F36" s="58">
        <v>0</v>
      </c>
      <c r="G36" s="58">
        <v>0</v>
      </c>
      <c r="H36" s="58">
        <v>0</v>
      </c>
      <c r="I36" s="58">
        <v>0</v>
      </c>
      <c r="J36" s="58">
        <v>0</v>
      </c>
      <c r="K36" s="58">
        <v>0</v>
      </c>
      <c r="L36" s="30">
        <f t="shared" si="3"/>
        <v>0</v>
      </c>
    </row>
    <row r="37" spans="2:12" ht="21.95" customHeight="1">
      <c r="B37" s="128" t="s">
        <v>221</v>
      </c>
      <c r="C37" s="124">
        <f t="shared" ref="C37:K37" si="4">SUM(C27:C36)</f>
        <v>0</v>
      </c>
      <c r="D37" s="124">
        <f t="shared" si="4"/>
        <v>0</v>
      </c>
      <c r="E37" s="124">
        <f t="shared" si="4"/>
        <v>0</v>
      </c>
      <c r="F37" s="124">
        <f t="shared" si="4"/>
        <v>0</v>
      </c>
      <c r="G37" s="124">
        <f t="shared" si="4"/>
        <v>0</v>
      </c>
      <c r="H37" s="124">
        <f t="shared" si="4"/>
        <v>0</v>
      </c>
      <c r="I37" s="124">
        <f t="shared" si="4"/>
        <v>0</v>
      </c>
      <c r="J37" s="124">
        <f t="shared" si="4"/>
        <v>0</v>
      </c>
      <c r="K37" s="129">
        <f t="shared" si="4"/>
        <v>0</v>
      </c>
      <c r="L37" s="29">
        <f>SUM(L27:L36)</f>
        <v>0</v>
      </c>
    </row>
    <row r="38" spans="2:12" ht="21.95" customHeight="1">
      <c r="B38" s="130" t="s">
        <v>222</v>
      </c>
      <c r="C38" s="118">
        <f t="shared" ref="C38:K38" si="5">C24+C25+C37</f>
        <v>0</v>
      </c>
      <c r="D38" s="118">
        <f t="shared" si="5"/>
        <v>0</v>
      </c>
      <c r="E38" s="118">
        <f t="shared" si="5"/>
        <v>0</v>
      </c>
      <c r="F38" s="118">
        <f t="shared" si="5"/>
        <v>0</v>
      </c>
      <c r="G38" s="118">
        <f t="shared" si="5"/>
        <v>0</v>
      </c>
      <c r="H38" s="118">
        <f t="shared" si="5"/>
        <v>0</v>
      </c>
      <c r="I38" s="118">
        <f t="shared" si="5"/>
        <v>0</v>
      </c>
      <c r="J38" s="118">
        <f t="shared" si="5"/>
        <v>0</v>
      </c>
      <c r="K38" s="118">
        <f t="shared" si="5"/>
        <v>0</v>
      </c>
      <c r="L38" s="31">
        <f>L24+L25+L37</f>
        <v>0</v>
      </c>
    </row>
  </sheetData>
  <sheetProtection algorithmName="SHA-512" hashValue="o6zOSwYNUiJW4YwPjZZK3qOEHXenOpJO/w7f56uY59Y4k+3ZE0HlDRoryTRbw2+aw2epSPu+LvzxZbsdFyUGlg==" saltValue="+Ifv/Jc54Kk+MhPkfbOtPw==" spinCount="100000" sheet="1" objects="1" scenarios="1"/>
  <mergeCells count="5">
    <mergeCell ref="B2:L4"/>
    <mergeCell ref="C7:L7"/>
    <mergeCell ref="C10:L10"/>
    <mergeCell ref="C23:L23"/>
    <mergeCell ref="C26:L26"/>
  </mergeCells>
  <hyperlinks>
    <hyperlink ref="A5" location="Índice!A1" display="INICIO"/>
  </hyperlinks>
  <pageMargins left="0.74791666666666667" right="0.74791666666666667" top="0.98402777777777772" bottom="0.98402777777777772" header="0.51180555555555551" footer="0.51180555555555551"/>
  <pageSetup firstPageNumber="0" orientation="portrait" horizontalDpi="300" verticalDpi="300" r:id="rId1"/>
  <headerFooter alignWithMargins="0"/>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9">
    <tabColor theme="0" tint="-0.14999847407452621"/>
  </sheetPr>
  <dimension ref="A1:T38"/>
  <sheetViews>
    <sheetView showGridLines="0" zoomScale="85" zoomScaleNormal="85" workbookViewId="0"/>
  </sheetViews>
  <sheetFormatPr baseColWidth="10" defaultColWidth="14.1640625" defaultRowHeight="15"/>
  <cols>
    <col min="1" max="1" width="13.33203125" style="56" customWidth="1"/>
    <col min="2" max="2" width="44.33203125" style="119" bestFit="1" customWidth="1"/>
    <col min="3" max="11" width="22.83203125" style="119" customWidth="1"/>
    <col min="12" max="12" width="22.83203125" style="131" customWidth="1"/>
    <col min="13" max="16384" width="14.1640625" style="119"/>
  </cols>
  <sheetData>
    <row r="1" spans="1:20" s="16" customFormat="1" ht="21.95" customHeight="1">
      <c r="A1" s="406"/>
    </row>
    <row r="2" spans="1:20" s="16" customFormat="1" ht="21.95" customHeight="1">
      <c r="B2" s="756" t="s">
        <v>3512</v>
      </c>
      <c r="C2" s="756"/>
      <c r="D2" s="756"/>
      <c r="E2" s="756"/>
      <c r="F2" s="756"/>
      <c r="G2" s="756"/>
      <c r="H2" s="756"/>
      <c r="I2" s="756"/>
      <c r="J2" s="756"/>
      <c r="K2" s="756"/>
      <c r="L2" s="756"/>
      <c r="M2" s="54"/>
      <c r="N2" s="54"/>
      <c r="O2" s="54"/>
      <c r="P2" s="54"/>
      <c r="Q2" s="54"/>
      <c r="R2" s="54"/>
      <c r="S2" s="54"/>
      <c r="T2" s="54"/>
    </row>
    <row r="3" spans="1:20" s="16" customFormat="1" ht="21.95" customHeight="1">
      <c r="B3" s="756"/>
      <c r="C3" s="756"/>
      <c r="D3" s="756"/>
      <c r="E3" s="756"/>
      <c r="F3" s="756"/>
      <c r="G3" s="756"/>
      <c r="H3" s="756"/>
      <c r="I3" s="756"/>
      <c r="J3" s="756"/>
      <c r="K3" s="756"/>
      <c r="L3" s="756"/>
      <c r="M3" s="54"/>
      <c r="N3" s="54"/>
      <c r="O3" s="54"/>
      <c r="P3" s="54"/>
      <c r="Q3" s="54"/>
      <c r="R3" s="54"/>
      <c r="S3" s="54"/>
      <c r="T3" s="54"/>
    </row>
    <row r="4" spans="1:20" s="16" customFormat="1" ht="21.95" customHeight="1">
      <c r="B4" s="756"/>
      <c r="C4" s="756"/>
      <c r="D4" s="756"/>
      <c r="E4" s="756"/>
      <c r="F4" s="756"/>
      <c r="G4" s="756"/>
      <c r="H4" s="756"/>
      <c r="I4" s="756"/>
      <c r="J4" s="756"/>
      <c r="K4" s="756"/>
      <c r="L4" s="756"/>
      <c r="M4" s="54"/>
      <c r="N4" s="54"/>
      <c r="O4" s="54"/>
      <c r="P4" s="54"/>
      <c r="Q4" s="54"/>
      <c r="R4" s="54"/>
      <c r="S4" s="54"/>
      <c r="T4" s="54"/>
    </row>
    <row r="5" spans="1:20" s="16" customFormat="1" ht="21.95" customHeight="1">
      <c r="A5" s="406" t="s">
        <v>87</v>
      </c>
    </row>
    <row r="6" spans="1:20" ht="44.1" customHeight="1">
      <c r="B6" s="381" t="s">
        <v>156</v>
      </c>
      <c r="C6" s="381" t="s">
        <v>110</v>
      </c>
      <c r="D6" s="381" t="s">
        <v>157</v>
      </c>
      <c r="E6" s="381" t="s">
        <v>158</v>
      </c>
      <c r="F6" s="381" t="s">
        <v>159</v>
      </c>
      <c r="G6" s="381" t="s">
        <v>160</v>
      </c>
      <c r="H6" s="381" t="s">
        <v>161</v>
      </c>
      <c r="I6" s="381" t="s">
        <v>162</v>
      </c>
      <c r="J6" s="381" t="s">
        <v>163</v>
      </c>
      <c r="K6" s="381" t="s">
        <v>164</v>
      </c>
      <c r="L6" s="381" t="s">
        <v>99</v>
      </c>
    </row>
    <row r="7" spans="1:20" ht="21.95" customHeight="1">
      <c r="B7" s="111" t="s">
        <v>226</v>
      </c>
      <c r="C7" s="837"/>
      <c r="D7" s="837"/>
      <c r="E7" s="837"/>
      <c r="F7" s="837"/>
      <c r="G7" s="837"/>
      <c r="H7" s="837"/>
      <c r="I7" s="837"/>
      <c r="J7" s="837"/>
      <c r="K7" s="837"/>
      <c r="L7" s="838"/>
    </row>
    <row r="8" spans="1:20" ht="21.95" customHeight="1">
      <c r="B8" s="120" t="s">
        <v>230</v>
      </c>
      <c r="C8" s="58">
        <v>0</v>
      </c>
      <c r="D8" s="58">
        <v>0</v>
      </c>
      <c r="E8" s="58">
        <v>0</v>
      </c>
      <c r="F8" s="58">
        <v>0</v>
      </c>
      <c r="G8" s="58">
        <v>0</v>
      </c>
      <c r="H8" s="58">
        <v>0</v>
      </c>
      <c r="I8" s="58">
        <v>0</v>
      </c>
      <c r="J8" s="58">
        <v>0</v>
      </c>
      <c r="K8" s="58">
        <v>0</v>
      </c>
      <c r="L8" s="30">
        <f>SUM(C8:K8)</f>
        <v>0</v>
      </c>
    </row>
    <row r="9" spans="1:20" ht="21.95" customHeight="1">
      <c r="B9" s="120" t="s">
        <v>231</v>
      </c>
      <c r="C9" s="58">
        <v>0</v>
      </c>
      <c r="D9" s="58">
        <v>0</v>
      </c>
      <c r="E9" s="58">
        <v>0</v>
      </c>
      <c r="F9" s="58">
        <v>0</v>
      </c>
      <c r="G9" s="58">
        <v>0</v>
      </c>
      <c r="H9" s="58">
        <v>0</v>
      </c>
      <c r="I9" s="58">
        <v>0</v>
      </c>
      <c r="J9" s="58">
        <v>0</v>
      </c>
      <c r="K9" s="58">
        <v>0</v>
      </c>
      <c r="L9" s="30">
        <f>SUM(C9:K9)</f>
        <v>0</v>
      </c>
    </row>
    <row r="10" spans="1:20" ht="21.95" customHeight="1">
      <c r="B10" s="121" t="s">
        <v>227</v>
      </c>
      <c r="C10" s="837"/>
      <c r="D10" s="837"/>
      <c r="E10" s="837"/>
      <c r="F10" s="837"/>
      <c r="G10" s="837"/>
      <c r="H10" s="837"/>
      <c r="I10" s="837"/>
      <c r="J10" s="837"/>
      <c r="K10" s="837"/>
      <c r="L10" s="839"/>
    </row>
    <row r="11" spans="1:20" ht="21.95" customHeight="1">
      <c r="B11" s="122" t="s">
        <v>195</v>
      </c>
      <c r="C11" s="58">
        <v>0</v>
      </c>
      <c r="D11" s="58">
        <v>0</v>
      </c>
      <c r="E11" s="58">
        <v>0</v>
      </c>
      <c r="F11" s="58">
        <v>0</v>
      </c>
      <c r="G11" s="58">
        <v>0</v>
      </c>
      <c r="H11" s="58">
        <v>0</v>
      </c>
      <c r="I11" s="58">
        <v>0</v>
      </c>
      <c r="J11" s="58">
        <v>0</v>
      </c>
      <c r="K11" s="58">
        <v>0</v>
      </c>
      <c r="L11" s="30">
        <f t="shared" ref="L11:L20" si="0">SUM(C11:K11)</f>
        <v>0</v>
      </c>
    </row>
    <row r="12" spans="1:20" ht="21.95" customHeight="1">
      <c r="B12" s="122" t="s">
        <v>196</v>
      </c>
      <c r="C12" s="58">
        <v>0</v>
      </c>
      <c r="D12" s="58">
        <v>0</v>
      </c>
      <c r="E12" s="58">
        <v>0</v>
      </c>
      <c r="F12" s="58">
        <v>0</v>
      </c>
      <c r="G12" s="58">
        <v>0</v>
      </c>
      <c r="H12" s="58">
        <v>0</v>
      </c>
      <c r="I12" s="58">
        <v>0</v>
      </c>
      <c r="J12" s="58">
        <v>0</v>
      </c>
      <c r="K12" s="58">
        <v>0</v>
      </c>
      <c r="L12" s="30">
        <f t="shared" si="0"/>
        <v>0</v>
      </c>
    </row>
    <row r="13" spans="1:20" ht="21.95" customHeight="1">
      <c r="B13" s="122" t="s">
        <v>197</v>
      </c>
      <c r="C13" s="58">
        <v>0</v>
      </c>
      <c r="D13" s="58">
        <v>0</v>
      </c>
      <c r="E13" s="58">
        <v>0</v>
      </c>
      <c r="F13" s="58">
        <v>0</v>
      </c>
      <c r="G13" s="58">
        <v>0</v>
      </c>
      <c r="H13" s="58">
        <v>0</v>
      </c>
      <c r="I13" s="58">
        <v>0</v>
      </c>
      <c r="J13" s="58">
        <v>0</v>
      </c>
      <c r="K13" s="58">
        <v>0</v>
      </c>
      <c r="L13" s="30">
        <f t="shared" si="0"/>
        <v>0</v>
      </c>
    </row>
    <row r="14" spans="1:20" ht="21.95" customHeight="1">
      <c r="B14" s="122" t="s">
        <v>198</v>
      </c>
      <c r="C14" s="58">
        <v>0</v>
      </c>
      <c r="D14" s="58">
        <v>0</v>
      </c>
      <c r="E14" s="58">
        <v>0</v>
      </c>
      <c r="F14" s="58">
        <v>0</v>
      </c>
      <c r="G14" s="58">
        <v>0</v>
      </c>
      <c r="H14" s="58">
        <v>0</v>
      </c>
      <c r="I14" s="58">
        <v>0</v>
      </c>
      <c r="J14" s="58">
        <v>0</v>
      </c>
      <c r="K14" s="58">
        <v>0</v>
      </c>
      <c r="L14" s="30">
        <f t="shared" si="0"/>
        <v>0</v>
      </c>
    </row>
    <row r="15" spans="1:20" ht="21.95" customHeight="1">
      <c r="B15" s="122" t="s">
        <v>199</v>
      </c>
      <c r="C15" s="58">
        <v>0</v>
      </c>
      <c r="D15" s="58">
        <v>0</v>
      </c>
      <c r="E15" s="58">
        <v>0</v>
      </c>
      <c r="F15" s="58">
        <v>0</v>
      </c>
      <c r="G15" s="58">
        <v>0</v>
      </c>
      <c r="H15" s="58">
        <v>0</v>
      </c>
      <c r="I15" s="58">
        <v>0</v>
      </c>
      <c r="J15" s="58">
        <v>0</v>
      </c>
      <c r="K15" s="58">
        <v>0</v>
      </c>
      <c r="L15" s="30">
        <f t="shared" si="0"/>
        <v>0</v>
      </c>
    </row>
    <row r="16" spans="1:20" ht="21.95" customHeight="1">
      <c r="B16" s="122" t="s">
        <v>200</v>
      </c>
      <c r="C16" s="58">
        <v>0</v>
      </c>
      <c r="D16" s="58">
        <v>0</v>
      </c>
      <c r="E16" s="58">
        <v>0</v>
      </c>
      <c r="F16" s="58">
        <v>0</v>
      </c>
      <c r="G16" s="58">
        <v>0</v>
      </c>
      <c r="H16" s="58">
        <v>0</v>
      </c>
      <c r="I16" s="58">
        <v>0</v>
      </c>
      <c r="J16" s="58">
        <v>0</v>
      </c>
      <c r="K16" s="58">
        <v>0</v>
      </c>
      <c r="L16" s="30">
        <f t="shared" si="0"/>
        <v>0</v>
      </c>
    </row>
    <row r="17" spans="2:12" ht="21.95" customHeight="1">
      <c r="B17" s="122" t="s">
        <v>201</v>
      </c>
      <c r="C17" s="58">
        <v>0</v>
      </c>
      <c r="D17" s="58">
        <v>0</v>
      </c>
      <c r="E17" s="58">
        <v>0</v>
      </c>
      <c r="F17" s="58">
        <v>0</v>
      </c>
      <c r="G17" s="58">
        <v>0</v>
      </c>
      <c r="H17" s="58">
        <v>0</v>
      </c>
      <c r="I17" s="58">
        <v>0</v>
      </c>
      <c r="J17" s="58">
        <v>0</v>
      </c>
      <c r="K17" s="58">
        <v>0</v>
      </c>
      <c r="L17" s="30">
        <f t="shared" si="0"/>
        <v>0</v>
      </c>
    </row>
    <row r="18" spans="2:12" ht="21.95" customHeight="1">
      <c r="B18" s="122" t="s">
        <v>202</v>
      </c>
      <c r="C18" s="58">
        <v>0</v>
      </c>
      <c r="D18" s="58">
        <v>0</v>
      </c>
      <c r="E18" s="58">
        <v>0</v>
      </c>
      <c r="F18" s="58">
        <v>0</v>
      </c>
      <c r="G18" s="58">
        <v>0</v>
      </c>
      <c r="H18" s="58">
        <v>0</v>
      </c>
      <c r="I18" s="58">
        <v>0</v>
      </c>
      <c r="J18" s="58">
        <v>0</v>
      </c>
      <c r="K18" s="58">
        <v>0</v>
      </c>
      <c r="L18" s="30">
        <f t="shared" si="0"/>
        <v>0</v>
      </c>
    </row>
    <row r="19" spans="2:12" ht="21.95" customHeight="1">
      <c r="B19" s="122" t="s">
        <v>203</v>
      </c>
      <c r="C19" s="58">
        <v>0</v>
      </c>
      <c r="D19" s="58">
        <v>0</v>
      </c>
      <c r="E19" s="58">
        <v>0</v>
      </c>
      <c r="F19" s="58">
        <v>0</v>
      </c>
      <c r="G19" s="58">
        <v>0</v>
      </c>
      <c r="H19" s="58">
        <v>0</v>
      </c>
      <c r="I19" s="58">
        <v>0</v>
      </c>
      <c r="J19" s="58">
        <v>0</v>
      </c>
      <c r="K19" s="58">
        <v>0</v>
      </c>
      <c r="L19" s="30">
        <f t="shared" si="0"/>
        <v>0</v>
      </c>
    </row>
    <row r="20" spans="2:12" ht="21.95" customHeight="1">
      <c r="B20" s="122" t="s">
        <v>204</v>
      </c>
      <c r="C20" s="58">
        <v>0</v>
      </c>
      <c r="D20" s="58">
        <v>0</v>
      </c>
      <c r="E20" s="58">
        <v>0</v>
      </c>
      <c r="F20" s="58">
        <v>0</v>
      </c>
      <c r="G20" s="58">
        <v>0</v>
      </c>
      <c r="H20" s="58">
        <v>0</v>
      </c>
      <c r="I20" s="58">
        <v>0</v>
      </c>
      <c r="J20" s="58">
        <v>0</v>
      </c>
      <c r="K20" s="58">
        <v>0</v>
      </c>
      <c r="L20" s="30">
        <f t="shared" si="0"/>
        <v>0</v>
      </c>
    </row>
    <row r="21" spans="2:12" ht="21.95" customHeight="1">
      <c r="B21" s="123" t="s">
        <v>205</v>
      </c>
      <c r="C21" s="124">
        <f t="shared" ref="C21:K21" si="1">SUM(C11:C20)</f>
        <v>0</v>
      </c>
      <c r="D21" s="124">
        <f t="shared" si="1"/>
        <v>0</v>
      </c>
      <c r="E21" s="124">
        <f t="shared" si="1"/>
        <v>0</v>
      </c>
      <c r="F21" s="124">
        <f t="shared" si="1"/>
        <v>0</v>
      </c>
      <c r="G21" s="124">
        <f t="shared" si="1"/>
        <v>0</v>
      </c>
      <c r="H21" s="124">
        <f t="shared" si="1"/>
        <v>0</v>
      </c>
      <c r="I21" s="124">
        <f t="shared" si="1"/>
        <v>0</v>
      </c>
      <c r="J21" s="124">
        <f t="shared" si="1"/>
        <v>0</v>
      </c>
      <c r="K21" s="124">
        <f t="shared" si="1"/>
        <v>0</v>
      </c>
      <c r="L21" s="29">
        <f>SUM(L11:L20)</f>
        <v>0</v>
      </c>
    </row>
    <row r="22" spans="2:12" ht="21.95" customHeight="1">
      <c r="B22" s="125" t="s">
        <v>232</v>
      </c>
      <c r="C22" s="33">
        <f t="shared" ref="C22:K22" si="2">C8+C9+C21</f>
        <v>0</v>
      </c>
      <c r="D22" s="33">
        <f t="shared" si="2"/>
        <v>0</v>
      </c>
      <c r="E22" s="33">
        <f t="shared" si="2"/>
        <v>0</v>
      </c>
      <c r="F22" s="33">
        <f t="shared" si="2"/>
        <v>0</v>
      </c>
      <c r="G22" s="33">
        <f t="shared" si="2"/>
        <v>0</v>
      </c>
      <c r="H22" s="33">
        <f t="shared" si="2"/>
        <v>0</v>
      </c>
      <c r="I22" s="33">
        <f t="shared" si="2"/>
        <v>0</v>
      </c>
      <c r="J22" s="33">
        <f t="shared" si="2"/>
        <v>0</v>
      </c>
      <c r="K22" s="33">
        <f t="shared" si="2"/>
        <v>0</v>
      </c>
      <c r="L22" s="29">
        <f>L8+L9+L21</f>
        <v>0</v>
      </c>
    </row>
    <row r="23" spans="2:12" ht="21.95" customHeight="1">
      <c r="B23" s="126" t="s">
        <v>228</v>
      </c>
      <c r="C23" s="837"/>
      <c r="D23" s="837"/>
      <c r="E23" s="837"/>
      <c r="F23" s="837"/>
      <c r="G23" s="837"/>
      <c r="H23" s="837"/>
      <c r="I23" s="837"/>
      <c r="J23" s="837"/>
      <c r="K23" s="837"/>
      <c r="L23" s="838"/>
    </row>
    <row r="24" spans="2:12" ht="21.95" customHeight="1">
      <c r="B24" s="120" t="s">
        <v>233</v>
      </c>
      <c r="C24" s="58">
        <v>0</v>
      </c>
      <c r="D24" s="58">
        <v>0</v>
      </c>
      <c r="E24" s="58">
        <v>0</v>
      </c>
      <c r="F24" s="58">
        <v>0</v>
      </c>
      <c r="G24" s="58">
        <v>0</v>
      </c>
      <c r="H24" s="58">
        <v>0</v>
      </c>
      <c r="I24" s="58">
        <v>0</v>
      </c>
      <c r="J24" s="58">
        <v>0</v>
      </c>
      <c r="K24" s="58">
        <v>0</v>
      </c>
      <c r="L24" s="30">
        <f>SUM(C24:K24)</f>
        <v>0</v>
      </c>
    </row>
    <row r="25" spans="2:12" ht="21.95" customHeight="1">
      <c r="B25" s="132" t="s">
        <v>234</v>
      </c>
      <c r="C25" s="58">
        <v>0</v>
      </c>
      <c r="D25" s="58">
        <v>0</v>
      </c>
      <c r="E25" s="58">
        <v>0</v>
      </c>
      <c r="F25" s="58">
        <v>0</v>
      </c>
      <c r="G25" s="58">
        <v>0</v>
      </c>
      <c r="H25" s="58">
        <v>0</v>
      </c>
      <c r="I25" s="58">
        <v>0</v>
      </c>
      <c r="J25" s="58">
        <v>0</v>
      </c>
      <c r="K25" s="58">
        <v>0</v>
      </c>
      <c r="L25" s="30">
        <f>SUM(C25:K25)</f>
        <v>0</v>
      </c>
    </row>
    <row r="26" spans="2:12" ht="21.95" customHeight="1">
      <c r="B26" s="121" t="s">
        <v>229</v>
      </c>
      <c r="C26" s="837"/>
      <c r="D26" s="837"/>
      <c r="E26" s="837"/>
      <c r="F26" s="837"/>
      <c r="G26" s="837"/>
      <c r="H26" s="837"/>
      <c r="I26" s="837"/>
      <c r="J26" s="837"/>
      <c r="K26" s="837"/>
      <c r="L26" s="839"/>
    </row>
    <row r="27" spans="2:12" ht="21.95" customHeight="1">
      <c r="B27" s="127" t="s">
        <v>235</v>
      </c>
      <c r="C27" s="58">
        <v>0</v>
      </c>
      <c r="D27" s="58">
        <v>0</v>
      </c>
      <c r="E27" s="58">
        <v>0</v>
      </c>
      <c r="F27" s="58">
        <v>0</v>
      </c>
      <c r="G27" s="58">
        <v>0</v>
      </c>
      <c r="H27" s="58">
        <v>0</v>
      </c>
      <c r="I27" s="58">
        <v>0</v>
      </c>
      <c r="J27" s="58">
        <v>0</v>
      </c>
      <c r="K27" s="58">
        <v>0</v>
      </c>
      <c r="L27" s="30">
        <f t="shared" ref="L27:L36" si="3">SUM(C27:K27)</f>
        <v>0</v>
      </c>
    </row>
    <row r="28" spans="2:12" ht="21.95" customHeight="1">
      <c r="B28" s="127" t="s">
        <v>236</v>
      </c>
      <c r="C28" s="58">
        <v>0</v>
      </c>
      <c r="D28" s="58">
        <v>0</v>
      </c>
      <c r="E28" s="58">
        <v>0</v>
      </c>
      <c r="F28" s="58">
        <v>0</v>
      </c>
      <c r="G28" s="58">
        <v>0</v>
      </c>
      <c r="H28" s="58">
        <v>0</v>
      </c>
      <c r="I28" s="58">
        <v>0</v>
      </c>
      <c r="J28" s="58">
        <v>0</v>
      </c>
      <c r="K28" s="58">
        <v>0</v>
      </c>
      <c r="L28" s="30">
        <f t="shared" si="3"/>
        <v>0</v>
      </c>
    </row>
    <row r="29" spans="2:12" ht="21.95" customHeight="1">
      <c r="B29" s="127" t="s">
        <v>237</v>
      </c>
      <c r="C29" s="58">
        <v>0</v>
      </c>
      <c r="D29" s="58">
        <v>0</v>
      </c>
      <c r="E29" s="58">
        <v>0</v>
      </c>
      <c r="F29" s="58">
        <v>0</v>
      </c>
      <c r="G29" s="58">
        <v>0</v>
      </c>
      <c r="H29" s="58">
        <v>0</v>
      </c>
      <c r="I29" s="58">
        <v>0</v>
      </c>
      <c r="J29" s="58">
        <v>0</v>
      </c>
      <c r="K29" s="58">
        <v>0</v>
      </c>
      <c r="L29" s="30">
        <f t="shared" si="3"/>
        <v>0</v>
      </c>
    </row>
    <row r="30" spans="2:12" ht="21.95" customHeight="1">
      <c r="B30" s="127" t="s">
        <v>238</v>
      </c>
      <c r="C30" s="58">
        <v>0</v>
      </c>
      <c r="D30" s="58">
        <v>0</v>
      </c>
      <c r="E30" s="58">
        <v>0</v>
      </c>
      <c r="F30" s="58">
        <v>0</v>
      </c>
      <c r="G30" s="58">
        <v>0</v>
      </c>
      <c r="H30" s="58">
        <v>0</v>
      </c>
      <c r="I30" s="58">
        <v>0</v>
      </c>
      <c r="J30" s="58">
        <v>0</v>
      </c>
      <c r="K30" s="58">
        <v>0</v>
      </c>
      <c r="L30" s="30">
        <f t="shared" si="3"/>
        <v>0</v>
      </c>
    </row>
    <row r="31" spans="2:12" ht="21.95" customHeight="1">
      <c r="B31" s="127" t="s">
        <v>239</v>
      </c>
      <c r="C31" s="58">
        <v>0</v>
      </c>
      <c r="D31" s="58">
        <v>0</v>
      </c>
      <c r="E31" s="58">
        <v>0</v>
      </c>
      <c r="F31" s="58">
        <v>0</v>
      </c>
      <c r="G31" s="58">
        <v>0</v>
      </c>
      <c r="H31" s="58">
        <v>0</v>
      </c>
      <c r="I31" s="58">
        <v>0</v>
      </c>
      <c r="J31" s="58">
        <v>0</v>
      </c>
      <c r="K31" s="58">
        <v>0</v>
      </c>
      <c r="L31" s="30">
        <f t="shared" si="3"/>
        <v>0</v>
      </c>
    </row>
    <row r="32" spans="2:12" ht="21.95" customHeight="1">
      <c r="B32" s="127" t="s">
        <v>240</v>
      </c>
      <c r="C32" s="58">
        <v>0</v>
      </c>
      <c r="D32" s="58">
        <v>0</v>
      </c>
      <c r="E32" s="58">
        <v>0</v>
      </c>
      <c r="F32" s="58">
        <v>0</v>
      </c>
      <c r="G32" s="58">
        <v>0</v>
      </c>
      <c r="H32" s="58">
        <v>0</v>
      </c>
      <c r="I32" s="58">
        <v>0</v>
      </c>
      <c r="J32" s="58">
        <v>0</v>
      </c>
      <c r="K32" s="58">
        <v>0</v>
      </c>
      <c r="L32" s="30">
        <f t="shared" si="3"/>
        <v>0</v>
      </c>
    </row>
    <row r="33" spans="2:12" ht="21.95" customHeight="1">
      <c r="B33" s="127" t="s">
        <v>241</v>
      </c>
      <c r="C33" s="58">
        <v>0</v>
      </c>
      <c r="D33" s="58">
        <v>0</v>
      </c>
      <c r="E33" s="58">
        <v>0</v>
      </c>
      <c r="F33" s="58">
        <v>0</v>
      </c>
      <c r="G33" s="58">
        <v>0</v>
      </c>
      <c r="H33" s="58">
        <v>0</v>
      </c>
      <c r="I33" s="58">
        <v>0</v>
      </c>
      <c r="J33" s="58">
        <v>0</v>
      </c>
      <c r="K33" s="58">
        <v>0</v>
      </c>
      <c r="L33" s="30">
        <f t="shared" si="3"/>
        <v>0</v>
      </c>
    </row>
    <row r="34" spans="2:12" ht="21.95" customHeight="1">
      <c r="B34" s="127" t="s">
        <v>242</v>
      </c>
      <c r="C34" s="58">
        <v>0</v>
      </c>
      <c r="D34" s="58">
        <v>0</v>
      </c>
      <c r="E34" s="58">
        <v>0</v>
      </c>
      <c r="F34" s="58">
        <v>0</v>
      </c>
      <c r="G34" s="58">
        <v>0</v>
      </c>
      <c r="H34" s="58">
        <v>0</v>
      </c>
      <c r="I34" s="58">
        <v>0</v>
      </c>
      <c r="J34" s="58">
        <v>0</v>
      </c>
      <c r="K34" s="58">
        <v>0</v>
      </c>
      <c r="L34" s="30">
        <f t="shared" si="3"/>
        <v>0</v>
      </c>
    </row>
    <row r="35" spans="2:12" ht="21.95" customHeight="1">
      <c r="B35" s="127" t="s">
        <v>243</v>
      </c>
      <c r="C35" s="58">
        <v>0</v>
      </c>
      <c r="D35" s="58">
        <v>0</v>
      </c>
      <c r="E35" s="58">
        <v>0</v>
      </c>
      <c r="F35" s="58">
        <v>0</v>
      </c>
      <c r="G35" s="58">
        <v>0</v>
      </c>
      <c r="H35" s="58">
        <v>0</v>
      </c>
      <c r="I35" s="58">
        <v>0</v>
      </c>
      <c r="J35" s="58">
        <v>0</v>
      </c>
      <c r="K35" s="58">
        <v>0</v>
      </c>
      <c r="L35" s="30">
        <f t="shared" si="3"/>
        <v>0</v>
      </c>
    </row>
    <row r="36" spans="2:12" ht="21.95" customHeight="1">
      <c r="B36" s="127" t="s">
        <v>244</v>
      </c>
      <c r="C36" s="58">
        <v>0</v>
      </c>
      <c r="D36" s="58">
        <v>0</v>
      </c>
      <c r="E36" s="58">
        <v>0</v>
      </c>
      <c r="F36" s="58">
        <v>0</v>
      </c>
      <c r="G36" s="58">
        <v>0</v>
      </c>
      <c r="H36" s="58">
        <v>0</v>
      </c>
      <c r="I36" s="58">
        <v>0</v>
      </c>
      <c r="J36" s="58">
        <v>0</v>
      </c>
      <c r="K36" s="58">
        <v>0</v>
      </c>
      <c r="L36" s="30">
        <f t="shared" si="3"/>
        <v>0</v>
      </c>
    </row>
    <row r="37" spans="2:12" ht="21.95" customHeight="1">
      <c r="B37" s="128" t="s">
        <v>245</v>
      </c>
      <c r="C37" s="124">
        <f t="shared" ref="C37:K37" si="4">SUM(C27:C36)</f>
        <v>0</v>
      </c>
      <c r="D37" s="124">
        <f t="shared" si="4"/>
        <v>0</v>
      </c>
      <c r="E37" s="124">
        <f t="shared" si="4"/>
        <v>0</v>
      </c>
      <c r="F37" s="124">
        <f t="shared" si="4"/>
        <v>0</v>
      </c>
      <c r="G37" s="124">
        <f t="shared" si="4"/>
        <v>0</v>
      </c>
      <c r="H37" s="124">
        <f t="shared" si="4"/>
        <v>0</v>
      </c>
      <c r="I37" s="124">
        <f t="shared" si="4"/>
        <v>0</v>
      </c>
      <c r="J37" s="124">
        <f t="shared" si="4"/>
        <v>0</v>
      </c>
      <c r="K37" s="129">
        <f t="shared" si="4"/>
        <v>0</v>
      </c>
      <c r="L37" s="29">
        <f>SUM(L27:L36)</f>
        <v>0</v>
      </c>
    </row>
    <row r="38" spans="2:12" ht="21.95" customHeight="1">
      <c r="B38" s="130" t="s">
        <v>246</v>
      </c>
      <c r="C38" s="118">
        <f t="shared" ref="C38:K38" si="5">C24+C25+C37</f>
        <v>0</v>
      </c>
      <c r="D38" s="118">
        <f t="shared" si="5"/>
        <v>0</v>
      </c>
      <c r="E38" s="118">
        <f t="shared" si="5"/>
        <v>0</v>
      </c>
      <c r="F38" s="118">
        <f t="shared" si="5"/>
        <v>0</v>
      </c>
      <c r="G38" s="118">
        <f t="shared" si="5"/>
        <v>0</v>
      </c>
      <c r="H38" s="118">
        <f t="shared" si="5"/>
        <v>0</v>
      </c>
      <c r="I38" s="118">
        <f t="shared" si="5"/>
        <v>0</v>
      </c>
      <c r="J38" s="118">
        <f t="shared" si="5"/>
        <v>0</v>
      </c>
      <c r="K38" s="118">
        <f t="shared" si="5"/>
        <v>0</v>
      </c>
      <c r="L38" s="31">
        <f>L24+L25+L37</f>
        <v>0</v>
      </c>
    </row>
  </sheetData>
  <sheetProtection algorithmName="SHA-512" hashValue="DCCcKcXbfYbUDGuRhTaGivcs5hb1h61xTWwRoKGR9Tb+x7U+o2j8dzteFd15HgQf28U97Gorb++cuSiFAcfKcQ==" saltValue="CmYVB7KyoCLQv7Bs1GQ+cg==" spinCount="100000" sheet="1"/>
  <mergeCells count="5">
    <mergeCell ref="B2:L4"/>
    <mergeCell ref="C7:L7"/>
    <mergeCell ref="C10:L10"/>
    <mergeCell ref="C23:L23"/>
    <mergeCell ref="C26:L26"/>
  </mergeCells>
  <hyperlinks>
    <hyperlink ref="A5" location="Índice!A1" display="INICIO"/>
  </hyperlinks>
  <pageMargins left="0.74791666666666667" right="0.74791666666666667" top="0.98402777777777772" bottom="0.98402777777777772" header="0.51180555555555551" footer="0.51180555555555551"/>
  <pageSetup firstPageNumber="0" orientation="portrait" horizontalDpi="300" verticalDpi="300" r:id="rId1"/>
  <headerFooter alignWithMargins="0"/>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0">
    <tabColor theme="0" tint="-0.14999847407452621"/>
  </sheetPr>
  <dimension ref="A1:T52"/>
  <sheetViews>
    <sheetView zoomScale="85" zoomScaleNormal="85" workbookViewId="0">
      <selection activeCell="D14" sqref="D14"/>
    </sheetView>
  </sheetViews>
  <sheetFormatPr baseColWidth="10" defaultColWidth="14.1640625" defaultRowHeight="15"/>
  <cols>
    <col min="1" max="1" width="13.33203125" style="56" customWidth="1"/>
    <col min="2" max="2" width="68.1640625" style="119" bestFit="1" customWidth="1"/>
    <col min="3" max="11" width="22.83203125" style="119" customWidth="1"/>
    <col min="12" max="12" width="22.83203125" style="131" customWidth="1"/>
    <col min="13" max="16384" width="14.1640625" style="119"/>
  </cols>
  <sheetData>
    <row r="1" spans="1:20" s="16" customFormat="1" ht="21.95" customHeight="1">
      <c r="A1" s="406"/>
    </row>
    <row r="2" spans="1:20" s="16" customFormat="1" ht="21.95" customHeight="1">
      <c r="B2" s="756" t="s">
        <v>3513</v>
      </c>
      <c r="C2" s="756"/>
      <c r="D2" s="756"/>
      <c r="E2" s="756"/>
      <c r="F2" s="756"/>
      <c r="G2" s="756"/>
      <c r="H2" s="756"/>
      <c r="I2" s="756"/>
      <c r="J2" s="756"/>
      <c r="K2" s="756"/>
      <c r="L2" s="756"/>
      <c r="M2" s="54"/>
      <c r="N2" s="54"/>
      <c r="O2" s="54"/>
      <c r="P2" s="54"/>
      <c r="Q2" s="54"/>
      <c r="R2" s="54"/>
      <c r="S2" s="54"/>
      <c r="T2" s="54"/>
    </row>
    <row r="3" spans="1:20" s="16" customFormat="1" ht="21.95" customHeight="1">
      <c r="B3" s="756"/>
      <c r="C3" s="756"/>
      <c r="D3" s="756"/>
      <c r="E3" s="756"/>
      <c r="F3" s="756"/>
      <c r="G3" s="756"/>
      <c r="H3" s="756"/>
      <c r="I3" s="756"/>
      <c r="J3" s="756"/>
      <c r="K3" s="756"/>
      <c r="L3" s="756"/>
      <c r="M3" s="54"/>
      <c r="N3" s="54"/>
      <c r="O3" s="54"/>
      <c r="P3" s="54"/>
      <c r="Q3" s="54"/>
      <c r="R3" s="54"/>
      <c r="S3" s="54"/>
      <c r="T3" s="54"/>
    </row>
    <row r="4" spans="1:20" s="16" customFormat="1" ht="21.95" customHeight="1">
      <c r="B4" s="756"/>
      <c r="C4" s="756"/>
      <c r="D4" s="756"/>
      <c r="E4" s="756"/>
      <c r="F4" s="756"/>
      <c r="G4" s="756"/>
      <c r="H4" s="756"/>
      <c r="I4" s="756"/>
      <c r="J4" s="756"/>
      <c r="K4" s="756"/>
      <c r="L4" s="756"/>
      <c r="M4" s="54"/>
      <c r="N4" s="54"/>
      <c r="O4" s="54"/>
      <c r="P4" s="54"/>
      <c r="Q4" s="54"/>
      <c r="R4" s="54"/>
      <c r="S4" s="54"/>
      <c r="T4" s="54"/>
    </row>
    <row r="5" spans="1:20" s="16" customFormat="1" ht="21.95" customHeight="1">
      <c r="A5" s="406" t="s">
        <v>87</v>
      </c>
    </row>
    <row r="6" spans="1:20" ht="44.1" customHeight="1">
      <c r="B6" s="381" t="s">
        <v>156</v>
      </c>
      <c r="C6" s="381" t="s">
        <v>110</v>
      </c>
      <c r="D6" s="381" t="s">
        <v>165</v>
      </c>
      <c r="E6" s="381" t="s">
        <v>158</v>
      </c>
      <c r="F6" s="381" t="s">
        <v>159</v>
      </c>
      <c r="G6" s="381" t="s">
        <v>160</v>
      </c>
      <c r="H6" s="381" t="s">
        <v>161</v>
      </c>
      <c r="I6" s="381" t="s">
        <v>162</v>
      </c>
      <c r="J6" s="381" t="s">
        <v>163</v>
      </c>
      <c r="K6" s="381" t="s">
        <v>164</v>
      </c>
      <c r="L6" s="381" t="s">
        <v>99</v>
      </c>
    </row>
    <row r="7" spans="1:20" ht="21.95" customHeight="1">
      <c r="B7" s="111" t="s">
        <v>290</v>
      </c>
      <c r="C7" s="837"/>
      <c r="D7" s="837"/>
      <c r="E7" s="837"/>
      <c r="F7" s="837"/>
      <c r="G7" s="837"/>
      <c r="H7" s="837"/>
      <c r="I7" s="837"/>
      <c r="J7" s="837"/>
      <c r="K7" s="837"/>
      <c r="L7" s="838"/>
    </row>
    <row r="8" spans="1:20" ht="21.95" customHeight="1">
      <c r="B8" s="120" t="s">
        <v>247</v>
      </c>
      <c r="C8" s="58">
        <v>0</v>
      </c>
      <c r="D8" s="58">
        <v>0</v>
      </c>
      <c r="E8" s="58">
        <v>0</v>
      </c>
      <c r="F8" s="58">
        <v>0</v>
      </c>
      <c r="G8" s="58">
        <v>0</v>
      </c>
      <c r="H8" s="58">
        <v>0</v>
      </c>
      <c r="I8" s="58">
        <v>0</v>
      </c>
      <c r="J8" s="58">
        <v>0</v>
      </c>
      <c r="K8" s="58">
        <v>0</v>
      </c>
      <c r="L8" s="30">
        <f t="shared" ref="L8:L16" si="0">SUM(C8:K8)</f>
        <v>0</v>
      </c>
    </row>
    <row r="9" spans="1:20" ht="21.95" customHeight="1">
      <c r="B9" s="120" t="s">
        <v>248</v>
      </c>
      <c r="C9" s="58">
        <v>0</v>
      </c>
      <c r="D9" s="58">
        <v>0</v>
      </c>
      <c r="E9" s="58">
        <v>0</v>
      </c>
      <c r="F9" s="58">
        <v>0</v>
      </c>
      <c r="G9" s="58">
        <v>0</v>
      </c>
      <c r="H9" s="58">
        <v>0</v>
      </c>
      <c r="I9" s="58">
        <v>0</v>
      </c>
      <c r="J9" s="58">
        <v>0</v>
      </c>
      <c r="K9" s="58">
        <v>0</v>
      </c>
      <c r="L9" s="30">
        <f t="shared" si="0"/>
        <v>0</v>
      </c>
    </row>
    <row r="10" spans="1:20" ht="21.95" customHeight="1">
      <c r="B10" s="120" t="s">
        <v>249</v>
      </c>
      <c r="C10" s="58">
        <v>0</v>
      </c>
      <c r="D10" s="58">
        <v>0</v>
      </c>
      <c r="E10" s="58">
        <v>0</v>
      </c>
      <c r="F10" s="58">
        <v>0</v>
      </c>
      <c r="G10" s="58">
        <v>0</v>
      </c>
      <c r="H10" s="58">
        <v>0</v>
      </c>
      <c r="I10" s="58">
        <v>0</v>
      </c>
      <c r="J10" s="58">
        <v>0</v>
      </c>
      <c r="K10" s="58">
        <v>0</v>
      </c>
      <c r="L10" s="30">
        <f t="shared" si="0"/>
        <v>0</v>
      </c>
    </row>
    <row r="11" spans="1:20" ht="21.95" customHeight="1">
      <c r="B11" s="120" t="s">
        <v>250</v>
      </c>
      <c r="C11" s="58">
        <v>0</v>
      </c>
      <c r="D11" s="58">
        <v>0</v>
      </c>
      <c r="E11" s="58">
        <v>0</v>
      </c>
      <c r="F11" s="58">
        <v>0</v>
      </c>
      <c r="G11" s="58">
        <v>0</v>
      </c>
      <c r="H11" s="58">
        <v>0</v>
      </c>
      <c r="I11" s="58">
        <v>0</v>
      </c>
      <c r="J11" s="58">
        <v>0</v>
      </c>
      <c r="K11" s="58">
        <v>0</v>
      </c>
      <c r="L11" s="30">
        <f t="shared" si="0"/>
        <v>0</v>
      </c>
    </row>
    <row r="12" spans="1:20" ht="21.95" customHeight="1">
      <c r="B12" s="120" t="s">
        <v>251</v>
      </c>
      <c r="C12" s="58">
        <v>0</v>
      </c>
      <c r="D12" s="58">
        <v>0</v>
      </c>
      <c r="E12" s="58">
        <v>0</v>
      </c>
      <c r="F12" s="58">
        <v>0</v>
      </c>
      <c r="G12" s="58">
        <v>0</v>
      </c>
      <c r="H12" s="58">
        <v>0</v>
      </c>
      <c r="I12" s="58">
        <v>0</v>
      </c>
      <c r="J12" s="58">
        <v>0</v>
      </c>
      <c r="K12" s="58">
        <v>0</v>
      </c>
      <c r="L12" s="30">
        <f t="shared" si="0"/>
        <v>0</v>
      </c>
    </row>
    <row r="13" spans="1:20" ht="21.95" customHeight="1">
      <c r="B13" s="120" t="s">
        <v>252</v>
      </c>
      <c r="C13" s="58">
        <v>0</v>
      </c>
      <c r="D13" s="58">
        <v>0</v>
      </c>
      <c r="E13" s="58">
        <v>0</v>
      </c>
      <c r="F13" s="58">
        <v>0</v>
      </c>
      <c r="G13" s="58">
        <v>0</v>
      </c>
      <c r="H13" s="58">
        <v>0</v>
      </c>
      <c r="I13" s="58">
        <v>0</v>
      </c>
      <c r="J13" s="58">
        <v>0</v>
      </c>
      <c r="K13" s="58">
        <v>0</v>
      </c>
      <c r="L13" s="30">
        <f t="shared" si="0"/>
        <v>0</v>
      </c>
    </row>
    <row r="14" spans="1:20" ht="21.95" customHeight="1">
      <c r="B14" s="120" t="s">
        <v>253</v>
      </c>
      <c r="C14" s="58">
        <v>0</v>
      </c>
      <c r="D14" s="58">
        <v>0</v>
      </c>
      <c r="E14" s="58">
        <v>0</v>
      </c>
      <c r="F14" s="58">
        <v>0</v>
      </c>
      <c r="G14" s="58">
        <v>0</v>
      </c>
      <c r="H14" s="58">
        <v>0</v>
      </c>
      <c r="I14" s="58">
        <v>0</v>
      </c>
      <c r="J14" s="58">
        <v>0</v>
      </c>
      <c r="K14" s="58">
        <v>0</v>
      </c>
      <c r="L14" s="30">
        <f t="shared" si="0"/>
        <v>0</v>
      </c>
    </row>
    <row r="15" spans="1:20" ht="21.95" customHeight="1">
      <c r="B15" s="120" t="s">
        <v>254</v>
      </c>
      <c r="C15" s="58">
        <v>0</v>
      </c>
      <c r="D15" s="58">
        <v>0</v>
      </c>
      <c r="E15" s="58">
        <v>0</v>
      </c>
      <c r="F15" s="58">
        <v>0</v>
      </c>
      <c r="G15" s="58">
        <v>0</v>
      </c>
      <c r="H15" s="58">
        <v>0</v>
      </c>
      <c r="I15" s="58">
        <v>0</v>
      </c>
      <c r="J15" s="58">
        <v>0</v>
      </c>
      <c r="K15" s="58">
        <v>0</v>
      </c>
      <c r="L15" s="30">
        <f t="shared" si="0"/>
        <v>0</v>
      </c>
    </row>
    <row r="16" spans="1:20" ht="21.95" customHeight="1">
      <c r="B16" s="120" t="s">
        <v>255</v>
      </c>
      <c r="C16" s="58">
        <v>0</v>
      </c>
      <c r="D16" s="58">
        <v>0</v>
      </c>
      <c r="E16" s="58">
        <v>0</v>
      </c>
      <c r="F16" s="58">
        <v>0</v>
      </c>
      <c r="G16" s="58">
        <v>0</v>
      </c>
      <c r="H16" s="58">
        <v>0</v>
      </c>
      <c r="I16" s="58">
        <v>0</v>
      </c>
      <c r="J16" s="58">
        <v>0</v>
      </c>
      <c r="K16" s="58">
        <v>0</v>
      </c>
      <c r="L16" s="30">
        <f t="shared" si="0"/>
        <v>0</v>
      </c>
    </row>
    <row r="17" spans="2:12" ht="21.95" customHeight="1">
      <c r="B17" s="121" t="s">
        <v>289</v>
      </c>
      <c r="C17" s="837"/>
      <c r="D17" s="837"/>
      <c r="E17" s="837"/>
      <c r="F17" s="837"/>
      <c r="G17" s="837"/>
      <c r="H17" s="837"/>
      <c r="I17" s="837"/>
      <c r="J17" s="837"/>
      <c r="K17" s="837"/>
      <c r="L17" s="839"/>
    </row>
    <row r="18" spans="2:12" ht="21.95" customHeight="1">
      <c r="B18" s="122" t="s">
        <v>3273</v>
      </c>
      <c r="C18" s="58">
        <v>0</v>
      </c>
      <c r="D18" s="58">
        <v>0</v>
      </c>
      <c r="E18" s="58">
        <v>0</v>
      </c>
      <c r="F18" s="58">
        <v>0</v>
      </c>
      <c r="G18" s="58">
        <v>0</v>
      </c>
      <c r="H18" s="58">
        <v>0</v>
      </c>
      <c r="I18" s="58">
        <v>0</v>
      </c>
      <c r="J18" s="58">
        <v>0</v>
      </c>
      <c r="K18" s="58">
        <v>0</v>
      </c>
      <c r="L18" s="30">
        <f>SUM(C18:K18)</f>
        <v>0</v>
      </c>
    </row>
    <row r="19" spans="2:12" ht="21.95" customHeight="1">
      <c r="B19" s="122" t="s">
        <v>3272</v>
      </c>
      <c r="C19" s="58">
        <v>0</v>
      </c>
      <c r="D19" s="58">
        <v>0</v>
      </c>
      <c r="E19" s="58">
        <v>0</v>
      </c>
      <c r="F19" s="58">
        <v>0</v>
      </c>
      <c r="G19" s="58">
        <v>0</v>
      </c>
      <c r="H19" s="58">
        <v>0</v>
      </c>
      <c r="I19" s="58">
        <v>0</v>
      </c>
      <c r="J19" s="58">
        <v>0</v>
      </c>
      <c r="K19" s="58">
        <v>0</v>
      </c>
      <c r="L19" s="30">
        <f>SUM(C19:K19)</f>
        <v>0</v>
      </c>
    </row>
    <row r="20" spans="2:12" ht="21.95" customHeight="1">
      <c r="B20" s="122" t="s">
        <v>256</v>
      </c>
      <c r="C20" s="58">
        <v>0</v>
      </c>
      <c r="D20" s="58">
        <v>0</v>
      </c>
      <c r="E20" s="58">
        <v>0</v>
      </c>
      <c r="F20" s="58">
        <v>0</v>
      </c>
      <c r="G20" s="58">
        <v>0</v>
      </c>
      <c r="H20" s="58">
        <v>0</v>
      </c>
      <c r="I20" s="58">
        <v>0</v>
      </c>
      <c r="J20" s="58">
        <v>0</v>
      </c>
      <c r="K20" s="58">
        <v>0</v>
      </c>
      <c r="L20" s="30">
        <f t="shared" ref="L20:L27" si="1">SUM(C20:K20)</f>
        <v>0</v>
      </c>
    </row>
    <row r="21" spans="2:12" ht="21.95" customHeight="1">
      <c r="B21" s="122" t="s">
        <v>257</v>
      </c>
      <c r="C21" s="58">
        <v>0</v>
      </c>
      <c r="D21" s="58">
        <v>0</v>
      </c>
      <c r="E21" s="58">
        <v>0</v>
      </c>
      <c r="F21" s="58">
        <v>0</v>
      </c>
      <c r="G21" s="58">
        <v>0</v>
      </c>
      <c r="H21" s="58">
        <v>0</v>
      </c>
      <c r="I21" s="58">
        <v>0</v>
      </c>
      <c r="J21" s="58">
        <v>0</v>
      </c>
      <c r="K21" s="58">
        <v>0</v>
      </c>
      <c r="L21" s="30">
        <f t="shared" si="1"/>
        <v>0</v>
      </c>
    </row>
    <row r="22" spans="2:12" ht="21.95" customHeight="1">
      <c r="B22" s="122" t="s">
        <v>258</v>
      </c>
      <c r="C22" s="58">
        <v>0</v>
      </c>
      <c r="D22" s="58">
        <v>0</v>
      </c>
      <c r="E22" s="58">
        <v>0</v>
      </c>
      <c r="F22" s="58">
        <v>0</v>
      </c>
      <c r="G22" s="58">
        <v>0</v>
      </c>
      <c r="H22" s="58">
        <v>0</v>
      </c>
      <c r="I22" s="58">
        <v>0</v>
      </c>
      <c r="J22" s="58">
        <v>0</v>
      </c>
      <c r="K22" s="58">
        <v>0</v>
      </c>
      <c r="L22" s="30">
        <f t="shared" si="1"/>
        <v>0</v>
      </c>
    </row>
    <row r="23" spans="2:12" ht="21.95" customHeight="1">
      <c r="B23" s="122" t="s">
        <v>259</v>
      </c>
      <c r="C23" s="58">
        <v>0</v>
      </c>
      <c r="D23" s="58">
        <v>0</v>
      </c>
      <c r="E23" s="58">
        <v>0</v>
      </c>
      <c r="F23" s="58">
        <v>0</v>
      </c>
      <c r="G23" s="58">
        <v>0</v>
      </c>
      <c r="H23" s="58">
        <v>0</v>
      </c>
      <c r="I23" s="58">
        <v>0</v>
      </c>
      <c r="J23" s="58">
        <v>0</v>
      </c>
      <c r="K23" s="58">
        <v>0</v>
      </c>
      <c r="L23" s="30">
        <f t="shared" si="1"/>
        <v>0</v>
      </c>
    </row>
    <row r="24" spans="2:12" ht="21.95" customHeight="1">
      <c r="B24" s="122" t="s">
        <v>260</v>
      </c>
      <c r="C24" s="58">
        <v>0</v>
      </c>
      <c r="D24" s="58">
        <v>0</v>
      </c>
      <c r="E24" s="58">
        <v>0</v>
      </c>
      <c r="F24" s="58">
        <v>0</v>
      </c>
      <c r="G24" s="58">
        <v>0</v>
      </c>
      <c r="H24" s="58">
        <v>0</v>
      </c>
      <c r="I24" s="58">
        <v>0</v>
      </c>
      <c r="J24" s="58">
        <v>0</v>
      </c>
      <c r="K24" s="58">
        <v>0</v>
      </c>
      <c r="L24" s="30">
        <f t="shared" si="1"/>
        <v>0</v>
      </c>
    </row>
    <row r="25" spans="2:12" ht="21.95" customHeight="1">
      <c r="B25" s="122" t="s">
        <v>261</v>
      </c>
      <c r="C25" s="58">
        <v>0</v>
      </c>
      <c r="D25" s="58">
        <v>0</v>
      </c>
      <c r="E25" s="58">
        <v>0</v>
      </c>
      <c r="F25" s="58">
        <v>0</v>
      </c>
      <c r="G25" s="58">
        <v>0</v>
      </c>
      <c r="H25" s="58">
        <v>0</v>
      </c>
      <c r="I25" s="58">
        <v>0</v>
      </c>
      <c r="J25" s="58">
        <v>0</v>
      </c>
      <c r="K25" s="58">
        <v>0</v>
      </c>
      <c r="L25" s="30">
        <f t="shared" si="1"/>
        <v>0</v>
      </c>
    </row>
    <row r="26" spans="2:12" ht="21.95" customHeight="1">
      <c r="B26" s="122" t="s">
        <v>262</v>
      </c>
      <c r="C26" s="58">
        <v>0</v>
      </c>
      <c r="D26" s="58">
        <v>0</v>
      </c>
      <c r="E26" s="58">
        <v>0</v>
      </c>
      <c r="F26" s="58">
        <v>0</v>
      </c>
      <c r="G26" s="58">
        <v>0</v>
      </c>
      <c r="H26" s="58">
        <v>0</v>
      </c>
      <c r="I26" s="58">
        <v>0</v>
      </c>
      <c r="J26" s="58">
        <v>0</v>
      </c>
      <c r="K26" s="58">
        <v>0</v>
      </c>
      <c r="L26" s="30">
        <f t="shared" si="1"/>
        <v>0</v>
      </c>
    </row>
    <row r="27" spans="2:12" ht="21.95" customHeight="1">
      <c r="B27" s="122" t="s">
        <v>263</v>
      </c>
      <c r="C27" s="58">
        <v>0</v>
      </c>
      <c r="D27" s="58">
        <v>0</v>
      </c>
      <c r="E27" s="58">
        <v>0</v>
      </c>
      <c r="F27" s="58">
        <v>0</v>
      </c>
      <c r="G27" s="58">
        <v>0</v>
      </c>
      <c r="H27" s="58">
        <v>0</v>
      </c>
      <c r="I27" s="58">
        <v>0</v>
      </c>
      <c r="J27" s="58">
        <v>0</v>
      </c>
      <c r="K27" s="58">
        <v>0</v>
      </c>
      <c r="L27" s="30">
        <f t="shared" si="1"/>
        <v>0</v>
      </c>
    </row>
    <row r="28" spans="2:12" ht="21.95" customHeight="1">
      <c r="B28" s="123" t="s">
        <v>264</v>
      </c>
      <c r="C28" s="124">
        <f>SUM(C18:C27)</f>
        <v>0</v>
      </c>
      <c r="D28" s="124">
        <f t="shared" ref="D28:K28" si="2">SUM(D18:D27)</f>
        <v>0</v>
      </c>
      <c r="E28" s="124">
        <f t="shared" si="2"/>
        <v>0</v>
      </c>
      <c r="F28" s="124">
        <f t="shared" si="2"/>
        <v>0</v>
      </c>
      <c r="G28" s="124">
        <f t="shared" si="2"/>
        <v>0</v>
      </c>
      <c r="H28" s="124">
        <f t="shared" si="2"/>
        <v>0</v>
      </c>
      <c r="I28" s="124">
        <f t="shared" si="2"/>
        <v>0</v>
      </c>
      <c r="J28" s="124">
        <f t="shared" si="2"/>
        <v>0</v>
      </c>
      <c r="K28" s="124">
        <f t="shared" si="2"/>
        <v>0</v>
      </c>
      <c r="L28" s="29">
        <f>SUM(L18:L27)</f>
        <v>0</v>
      </c>
    </row>
    <row r="29" spans="2:12" ht="21.95" customHeight="1">
      <c r="B29" s="125" t="s">
        <v>265</v>
      </c>
      <c r="C29" s="33">
        <f t="shared" ref="C29:K29" si="3">SUM(C8:C16)+C28</f>
        <v>0</v>
      </c>
      <c r="D29" s="33">
        <f t="shared" si="3"/>
        <v>0</v>
      </c>
      <c r="E29" s="33">
        <f t="shared" si="3"/>
        <v>0</v>
      </c>
      <c r="F29" s="33">
        <f t="shared" si="3"/>
        <v>0</v>
      </c>
      <c r="G29" s="33">
        <f t="shared" si="3"/>
        <v>0</v>
      </c>
      <c r="H29" s="33">
        <f t="shared" si="3"/>
        <v>0</v>
      </c>
      <c r="I29" s="33">
        <f t="shared" si="3"/>
        <v>0</v>
      </c>
      <c r="J29" s="33">
        <f t="shared" si="3"/>
        <v>0</v>
      </c>
      <c r="K29" s="33">
        <f t="shared" si="3"/>
        <v>0</v>
      </c>
      <c r="L29" s="29">
        <f>SUM(L8:L16)+L28</f>
        <v>0</v>
      </c>
    </row>
    <row r="30" spans="2:12" ht="21.95" customHeight="1">
      <c r="B30" s="126" t="s">
        <v>288</v>
      </c>
      <c r="C30" s="837"/>
      <c r="D30" s="837"/>
      <c r="E30" s="837"/>
      <c r="F30" s="837"/>
      <c r="G30" s="837"/>
      <c r="H30" s="837"/>
      <c r="I30" s="837"/>
      <c r="J30" s="837"/>
      <c r="K30" s="837"/>
      <c r="L30" s="838"/>
    </row>
    <row r="31" spans="2:12" ht="21.95" customHeight="1">
      <c r="B31" s="132" t="s">
        <v>266</v>
      </c>
      <c r="C31" s="58">
        <v>0</v>
      </c>
      <c r="D31" s="58">
        <v>0</v>
      </c>
      <c r="E31" s="58">
        <v>0</v>
      </c>
      <c r="F31" s="58">
        <v>0</v>
      </c>
      <c r="G31" s="58">
        <v>0</v>
      </c>
      <c r="H31" s="58">
        <v>0</v>
      </c>
      <c r="I31" s="58">
        <v>0</v>
      </c>
      <c r="J31" s="58">
        <v>0</v>
      </c>
      <c r="K31" s="58">
        <v>0</v>
      </c>
      <c r="L31" s="30">
        <f t="shared" ref="L31:L39" si="4">SUM(C31:K31)</f>
        <v>0</v>
      </c>
    </row>
    <row r="32" spans="2:12" ht="21.95" customHeight="1">
      <c r="B32" s="132" t="s">
        <v>267</v>
      </c>
      <c r="C32" s="58">
        <v>0</v>
      </c>
      <c r="D32" s="58">
        <v>0</v>
      </c>
      <c r="E32" s="58">
        <v>0</v>
      </c>
      <c r="F32" s="58">
        <v>0</v>
      </c>
      <c r="G32" s="58">
        <v>0</v>
      </c>
      <c r="H32" s="58">
        <v>0</v>
      </c>
      <c r="I32" s="58">
        <v>0</v>
      </c>
      <c r="J32" s="58">
        <v>0</v>
      </c>
      <c r="K32" s="58">
        <v>0</v>
      </c>
      <c r="L32" s="30">
        <f t="shared" si="4"/>
        <v>0</v>
      </c>
    </row>
    <row r="33" spans="2:12" ht="21.95" customHeight="1">
      <c r="B33" s="132" t="s">
        <v>268</v>
      </c>
      <c r="C33" s="58">
        <v>0</v>
      </c>
      <c r="D33" s="58">
        <v>0</v>
      </c>
      <c r="E33" s="58">
        <v>0</v>
      </c>
      <c r="F33" s="58">
        <v>0</v>
      </c>
      <c r="G33" s="58">
        <v>0</v>
      </c>
      <c r="H33" s="58">
        <v>0</v>
      </c>
      <c r="I33" s="58">
        <v>0</v>
      </c>
      <c r="J33" s="58">
        <v>0</v>
      </c>
      <c r="K33" s="58">
        <v>0</v>
      </c>
      <c r="L33" s="30">
        <f t="shared" si="4"/>
        <v>0</v>
      </c>
    </row>
    <row r="34" spans="2:12" ht="21.95" customHeight="1">
      <c r="B34" s="132" t="s">
        <v>269</v>
      </c>
      <c r="C34" s="58">
        <v>0</v>
      </c>
      <c r="D34" s="58">
        <v>0</v>
      </c>
      <c r="E34" s="58">
        <v>0</v>
      </c>
      <c r="F34" s="58">
        <v>0</v>
      </c>
      <c r="G34" s="58">
        <v>0</v>
      </c>
      <c r="H34" s="58">
        <v>0</v>
      </c>
      <c r="I34" s="58">
        <v>0</v>
      </c>
      <c r="J34" s="58">
        <v>0</v>
      </c>
      <c r="K34" s="58">
        <v>0</v>
      </c>
      <c r="L34" s="30">
        <f t="shared" si="4"/>
        <v>0</v>
      </c>
    </row>
    <row r="35" spans="2:12" ht="21.95" customHeight="1">
      <c r="B35" s="132" t="s">
        <v>270</v>
      </c>
      <c r="C35" s="58">
        <v>0</v>
      </c>
      <c r="D35" s="58">
        <v>0</v>
      </c>
      <c r="E35" s="58">
        <v>0</v>
      </c>
      <c r="F35" s="58">
        <v>0</v>
      </c>
      <c r="G35" s="58">
        <v>0</v>
      </c>
      <c r="H35" s="58">
        <v>0</v>
      </c>
      <c r="I35" s="58">
        <v>0</v>
      </c>
      <c r="J35" s="58">
        <v>0</v>
      </c>
      <c r="K35" s="58">
        <v>0</v>
      </c>
      <c r="L35" s="30">
        <f t="shared" si="4"/>
        <v>0</v>
      </c>
    </row>
    <row r="36" spans="2:12" ht="21.95" customHeight="1">
      <c r="B36" s="132" t="s">
        <v>271</v>
      </c>
      <c r="C36" s="58">
        <v>0</v>
      </c>
      <c r="D36" s="58">
        <v>0</v>
      </c>
      <c r="E36" s="58">
        <v>0</v>
      </c>
      <c r="F36" s="58">
        <v>0</v>
      </c>
      <c r="G36" s="58">
        <v>0</v>
      </c>
      <c r="H36" s="58">
        <v>0</v>
      </c>
      <c r="I36" s="58">
        <v>0</v>
      </c>
      <c r="J36" s="58">
        <v>0</v>
      </c>
      <c r="K36" s="58">
        <v>0</v>
      </c>
      <c r="L36" s="30">
        <f t="shared" si="4"/>
        <v>0</v>
      </c>
    </row>
    <row r="37" spans="2:12" ht="21.95" customHeight="1">
      <c r="B37" s="132" t="s">
        <v>272</v>
      </c>
      <c r="C37" s="58">
        <v>0</v>
      </c>
      <c r="D37" s="58">
        <v>0</v>
      </c>
      <c r="E37" s="58">
        <v>0</v>
      </c>
      <c r="F37" s="58">
        <v>0</v>
      </c>
      <c r="G37" s="58">
        <v>0</v>
      </c>
      <c r="H37" s="58">
        <v>0</v>
      </c>
      <c r="I37" s="58">
        <v>0</v>
      </c>
      <c r="J37" s="58">
        <v>0</v>
      </c>
      <c r="K37" s="58">
        <v>0</v>
      </c>
      <c r="L37" s="30">
        <f t="shared" si="4"/>
        <v>0</v>
      </c>
    </row>
    <row r="38" spans="2:12" ht="21.95" customHeight="1">
      <c r="B38" s="132" t="s">
        <v>273</v>
      </c>
      <c r="C38" s="58">
        <v>0</v>
      </c>
      <c r="D38" s="58">
        <v>0</v>
      </c>
      <c r="E38" s="58">
        <v>0</v>
      </c>
      <c r="F38" s="58">
        <v>0</v>
      </c>
      <c r="G38" s="58">
        <v>0</v>
      </c>
      <c r="H38" s="58">
        <v>0</v>
      </c>
      <c r="I38" s="58">
        <v>0</v>
      </c>
      <c r="J38" s="58">
        <v>0</v>
      </c>
      <c r="K38" s="58">
        <v>0</v>
      </c>
      <c r="L38" s="30">
        <f t="shared" si="4"/>
        <v>0</v>
      </c>
    </row>
    <row r="39" spans="2:12" ht="21.95" customHeight="1">
      <c r="B39" s="132" t="s">
        <v>274</v>
      </c>
      <c r="C39" s="58">
        <v>0</v>
      </c>
      <c r="D39" s="58">
        <v>0</v>
      </c>
      <c r="E39" s="58">
        <v>0</v>
      </c>
      <c r="F39" s="58">
        <v>0</v>
      </c>
      <c r="G39" s="58">
        <v>0</v>
      </c>
      <c r="H39" s="58">
        <v>0</v>
      </c>
      <c r="I39" s="58">
        <v>0</v>
      </c>
      <c r="J39" s="58">
        <v>0</v>
      </c>
      <c r="K39" s="58">
        <v>0</v>
      </c>
      <c r="L39" s="30">
        <f t="shared" si="4"/>
        <v>0</v>
      </c>
    </row>
    <row r="40" spans="2:12" ht="21.95" customHeight="1">
      <c r="B40" s="121" t="s">
        <v>287</v>
      </c>
      <c r="C40" s="837"/>
      <c r="D40" s="837"/>
      <c r="E40" s="837"/>
      <c r="F40" s="837"/>
      <c r="G40" s="837"/>
      <c r="H40" s="837"/>
      <c r="I40" s="837"/>
      <c r="J40" s="837"/>
      <c r="K40" s="837"/>
      <c r="L40" s="839"/>
    </row>
    <row r="41" spans="2:12" ht="21.95" customHeight="1">
      <c r="B41" s="122" t="s">
        <v>275</v>
      </c>
      <c r="C41" s="58">
        <v>0</v>
      </c>
      <c r="D41" s="58">
        <v>0</v>
      </c>
      <c r="E41" s="58">
        <v>0</v>
      </c>
      <c r="F41" s="58">
        <v>0</v>
      </c>
      <c r="G41" s="58">
        <v>0</v>
      </c>
      <c r="H41" s="58">
        <v>0</v>
      </c>
      <c r="I41" s="58">
        <v>0</v>
      </c>
      <c r="J41" s="58">
        <v>0</v>
      </c>
      <c r="K41" s="58">
        <v>0</v>
      </c>
      <c r="L41" s="30">
        <f t="shared" ref="L41:L50" si="5">SUM(C41:K41)</f>
        <v>0</v>
      </c>
    </row>
    <row r="42" spans="2:12" ht="21.95" customHeight="1">
      <c r="B42" s="122" t="s">
        <v>276</v>
      </c>
      <c r="C42" s="58">
        <v>0</v>
      </c>
      <c r="D42" s="58">
        <v>0</v>
      </c>
      <c r="E42" s="58">
        <v>0</v>
      </c>
      <c r="F42" s="58">
        <v>0</v>
      </c>
      <c r="G42" s="58">
        <v>0</v>
      </c>
      <c r="H42" s="58">
        <v>0</v>
      </c>
      <c r="I42" s="58">
        <v>0</v>
      </c>
      <c r="J42" s="58">
        <v>0</v>
      </c>
      <c r="K42" s="58">
        <v>0</v>
      </c>
      <c r="L42" s="30">
        <f t="shared" si="5"/>
        <v>0</v>
      </c>
    </row>
    <row r="43" spans="2:12" ht="21.95" customHeight="1">
      <c r="B43" s="122" t="s">
        <v>277</v>
      </c>
      <c r="C43" s="58">
        <v>0</v>
      </c>
      <c r="D43" s="58">
        <v>0</v>
      </c>
      <c r="E43" s="58">
        <v>0</v>
      </c>
      <c r="F43" s="58">
        <v>0</v>
      </c>
      <c r="G43" s="58">
        <v>0</v>
      </c>
      <c r="H43" s="58">
        <v>0</v>
      </c>
      <c r="I43" s="58">
        <v>0</v>
      </c>
      <c r="J43" s="58">
        <v>0</v>
      </c>
      <c r="K43" s="58">
        <v>0</v>
      </c>
      <c r="L43" s="30">
        <f t="shared" si="5"/>
        <v>0</v>
      </c>
    </row>
    <row r="44" spans="2:12" ht="21.95" customHeight="1">
      <c r="B44" s="122" t="s">
        <v>278</v>
      </c>
      <c r="C44" s="58">
        <v>0</v>
      </c>
      <c r="D44" s="58">
        <v>0</v>
      </c>
      <c r="E44" s="58">
        <v>0</v>
      </c>
      <c r="F44" s="58">
        <v>0</v>
      </c>
      <c r="G44" s="58">
        <v>0</v>
      </c>
      <c r="H44" s="58">
        <v>0</v>
      </c>
      <c r="I44" s="58">
        <v>0</v>
      </c>
      <c r="J44" s="58">
        <v>0</v>
      </c>
      <c r="K44" s="58">
        <v>0</v>
      </c>
      <c r="L44" s="30">
        <f t="shared" si="5"/>
        <v>0</v>
      </c>
    </row>
    <row r="45" spans="2:12" ht="21.95" customHeight="1">
      <c r="B45" s="122" t="s">
        <v>279</v>
      </c>
      <c r="C45" s="58">
        <v>0</v>
      </c>
      <c r="D45" s="58">
        <v>0</v>
      </c>
      <c r="E45" s="58">
        <v>0</v>
      </c>
      <c r="F45" s="58">
        <v>0</v>
      </c>
      <c r="G45" s="58">
        <v>0</v>
      </c>
      <c r="H45" s="58">
        <v>0</v>
      </c>
      <c r="I45" s="58">
        <v>0</v>
      </c>
      <c r="J45" s="58">
        <v>0</v>
      </c>
      <c r="K45" s="58">
        <v>0</v>
      </c>
      <c r="L45" s="30">
        <f t="shared" si="5"/>
        <v>0</v>
      </c>
    </row>
    <row r="46" spans="2:12" ht="21.95" customHeight="1">
      <c r="B46" s="122" t="s">
        <v>280</v>
      </c>
      <c r="C46" s="58">
        <v>0</v>
      </c>
      <c r="D46" s="58">
        <v>0</v>
      </c>
      <c r="E46" s="58">
        <v>0</v>
      </c>
      <c r="F46" s="58">
        <v>0</v>
      </c>
      <c r="G46" s="58">
        <v>0</v>
      </c>
      <c r="H46" s="58">
        <v>0</v>
      </c>
      <c r="I46" s="58">
        <v>0</v>
      </c>
      <c r="J46" s="58">
        <v>0</v>
      </c>
      <c r="K46" s="58">
        <v>0</v>
      </c>
      <c r="L46" s="30">
        <f t="shared" si="5"/>
        <v>0</v>
      </c>
    </row>
    <row r="47" spans="2:12" ht="21.95" customHeight="1">
      <c r="B47" s="122" t="s">
        <v>281</v>
      </c>
      <c r="C47" s="58">
        <v>0</v>
      </c>
      <c r="D47" s="58">
        <v>0</v>
      </c>
      <c r="E47" s="58">
        <v>0</v>
      </c>
      <c r="F47" s="58">
        <v>0</v>
      </c>
      <c r="G47" s="58">
        <v>0</v>
      </c>
      <c r="H47" s="58">
        <v>0</v>
      </c>
      <c r="I47" s="58">
        <v>0</v>
      </c>
      <c r="J47" s="58">
        <v>0</v>
      </c>
      <c r="K47" s="58">
        <v>0</v>
      </c>
      <c r="L47" s="30">
        <f t="shared" si="5"/>
        <v>0</v>
      </c>
    </row>
    <row r="48" spans="2:12" ht="21.95" customHeight="1">
      <c r="B48" s="122" t="s">
        <v>282</v>
      </c>
      <c r="C48" s="58">
        <v>0</v>
      </c>
      <c r="D48" s="58">
        <v>0</v>
      </c>
      <c r="E48" s="58">
        <v>0</v>
      </c>
      <c r="F48" s="58">
        <v>0</v>
      </c>
      <c r="G48" s="58">
        <v>0</v>
      </c>
      <c r="H48" s="58">
        <v>0</v>
      </c>
      <c r="I48" s="58">
        <v>0</v>
      </c>
      <c r="J48" s="58">
        <v>0</v>
      </c>
      <c r="K48" s="58">
        <v>0</v>
      </c>
      <c r="L48" s="30">
        <f t="shared" si="5"/>
        <v>0</v>
      </c>
    </row>
    <row r="49" spans="2:12" ht="21.95" customHeight="1">
      <c r="B49" s="122" t="s">
        <v>283</v>
      </c>
      <c r="C49" s="58">
        <v>0</v>
      </c>
      <c r="D49" s="58">
        <v>0</v>
      </c>
      <c r="E49" s="58">
        <v>0</v>
      </c>
      <c r="F49" s="58">
        <v>0</v>
      </c>
      <c r="G49" s="58">
        <v>0</v>
      </c>
      <c r="H49" s="58">
        <v>0</v>
      </c>
      <c r="I49" s="58">
        <v>0</v>
      </c>
      <c r="J49" s="58">
        <v>0</v>
      </c>
      <c r="K49" s="58">
        <v>0</v>
      </c>
      <c r="L49" s="30">
        <f t="shared" si="5"/>
        <v>0</v>
      </c>
    </row>
    <row r="50" spans="2:12" ht="21.95" customHeight="1">
      <c r="B50" s="122" t="s">
        <v>284</v>
      </c>
      <c r="C50" s="58">
        <v>0</v>
      </c>
      <c r="D50" s="58">
        <v>0</v>
      </c>
      <c r="E50" s="58">
        <v>0</v>
      </c>
      <c r="F50" s="58">
        <v>0</v>
      </c>
      <c r="G50" s="58">
        <v>0</v>
      </c>
      <c r="H50" s="58">
        <v>0</v>
      </c>
      <c r="I50" s="58">
        <v>0</v>
      </c>
      <c r="J50" s="58">
        <v>0</v>
      </c>
      <c r="K50" s="58">
        <v>0</v>
      </c>
      <c r="L50" s="30">
        <f t="shared" si="5"/>
        <v>0</v>
      </c>
    </row>
    <row r="51" spans="2:12" ht="21.95" customHeight="1">
      <c r="B51" s="123" t="s">
        <v>285</v>
      </c>
      <c r="C51" s="124">
        <f>SUM(C41:C50)</f>
        <v>0</v>
      </c>
      <c r="D51" s="124">
        <f t="shared" ref="D51:K51" si="6">SUM(D41:D50)</f>
        <v>0</v>
      </c>
      <c r="E51" s="124">
        <f t="shared" si="6"/>
        <v>0</v>
      </c>
      <c r="F51" s="124">
        <f t="shared" si="6"/>
        <v>0</v>
      </c>
      <c r="G51" s="124">
        <f t="shared" si="6"/>
        <v>0</v>
      </c>
      <c r="H51" s="124">
        <f t="shared" si="6"/>
        <v>0</v>
      </c>
      <c r="I51" s="124">
        <f t="shared" si="6"/>
        <v>0</v>
      </c>
      <c r="J51" s="124">
        <f t="shared" si="6"/>
        <v>0</v>
      </c>
      <c r="K51" s="124">
        <f t="shared" si="6"/>
        <v>0</v>
      </c>
      <c r="L51" s="29">
        <f>SUM(L41:L50)</f>
        <v>0</v>
      </c>
    </row>
    <row r="52" spans="2:12" ht="21.95" customHeight="1">
      <c r="B52" s="133" t="s">
        <v>286</v>
      </c>
      <c r="C52" s="118">
        <f t="shared" ref="C52:K52" si="7">SUM(C31:C39)+C51</f>
        <v>0</v>
      </c>
      <c r="D52" s="118">
        <f t="shared" si="7"/>
        <v>0</v>
      </c>
      <c r="E52" s="118">
        <f t="shared" si="7"/>
        <v>0</v>
      </c>
      <c r="F52" s="118">
        <f t="shared" si="7"/>
        <v>0</v>
      </c>
      <c r="G52" s="118">
        <f t="shared" si="7"/>
        <v>0</v>
      </c>
      <c r="H52" s="118">
        <f t="shared" si="7"/>
        <v>0</v>
      </c>
      <c r="I52" s="118">
        <f t="shared" si="7"/>
        <v>0</v>
      </c>
      <c r="J52" s="118">
        <f t="shared" si="7"/>
        <v>0</v>
      </c>
      <c r="K52" s="118">
        <f t="shared" si="7"/>
        <v>0</v>
      </c>
      <c r="L52" s="31">
        <f>SUM(C52:K52)</f>
        <v>0</v>
      </c>
    </row>
  </sheetData>
  <sheetProtection algorithmName="SHA-512" hashValue="TG+8HP4aAd55k6nJjfLcg7iDiTgQvNsbRvn5BIC8HHH1a9ow7ncn9xWws1HDMbpZOuLTeRzB6spuA8yw43loWA==" saltValue="rn0Tn6QrwHk2E8GVmgbmRw==" spinCount="100000" sheet="1"/>
  <mergeCells count="5">
    <mergeCell ref="B2:L4"/>
    <mergeCell ref="C7:L7"/>
    <mergeCell ref="C17:L17"/>
    <mergeCell ref="C30:L30"/>
    <mergeCell ref="C40:L40"/>
  </mergeCells>
  <hyperlinks>
    <hyperlink ref="A5" location="Índice!A1" display="INICIO"/>
  </hyperlinks>
  <pageMargins left="0.74791666666666667" right="0.74791666666666667" top="0.98402777777777772" bottom="0.98402777777777772" header="0.51180555555555551" footer="0.51180555555555551"/>
  <pageSetup firstPageNumber="0" orientation="portrait" horizontalDpi="300" verticalDpi="300" r:id="rId1"/>
  <headerFooter alignWithMargins="0"/>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1">
    <tabColor theme="0" tint="-0.14999847407452621"/>
  </sheetPr>
  <dimension ref="A1:T74"/>
  <sheetViews>
    <sheetView showGridLines="0" zoomScale="85" zoomScaleNormal="85" workbookViewId="0">
      <selection activeCell="B5" sqref="B5"/>
    </sheetView>
  </sheetViews>
  <sheetFormatPr baseColWidth="10" defaultColWidth="14.1640625" defaultRowHeight="15"/>
  <cols>
    <col min="1" max="1" width="13.33203125" style="56" customWidth="1"/>
    <col min="2" max="2" width="59.5" style="119" bestFit="1" customWidth="1"/>
    <col min="3" max="11" width="22.83203125" style="119" customWidth="1"/>
    <col min="12" max="12" width="22.83203125" style="131" customWidth="1"/>
    <col min="13" max="16384" width="14.1640625" style="119"/>
  </cols>
  <sheetData>
    <row r="1" spans="1:20" s="16" customFormat="1" ht="21.95" customHeight="1">
      <c r="A1" s="406"/>
    </row>
    <row r="2" spans="1:20" s="16" customFormat="1" ht="21.95" customHeight="1">
      <c r="B2" s="756" t="s">
        <v>3514</v>
      </c>
      <c r="C2" s="756"/>
      <c r="D2" s="756"/>
      <c r="E2" s="756"/>
      <c r="F2" s="756"/>
      <c r="G2" s="756"/>
      <c r="H2" s="756"/>
      <c r="I2" s="756"/>
      <c r="J2" s="756"/>
      <c r="K2" s="756"/>
      <c r="L2" s="756"/>
      <c r="M2" s="54"/>
      <c r="N2" s="54"/>
      <c r="O2" s="54"/>
      <c r="P2" s="54"/>
      <c r="Q2" s="54"/>
      <c r="R2" s="54"/>
      <c r="S2" s="54"/>
      <c r="T2" s="54"/>
    </row>
    <row r="3" spans="1:20" s="16" customFormat="1" ht="21.95" customHeight="1">
      <c r="B3" s="756"/>
      <c r="C3" s="756"/>
      <c r="D3" s="756"/>
      <c r="E3" s="756"/>
      <c r="F3" s="756"/>
      <c r="G3" s="756"/>
      <c r="H3" s="756"/>
      <c r="I3" s="756"/>
      <c r="J3" s="756"/>
      <c r="K3" s="756"/>
      <c r="L3" s="756"/>
      <c r="M3" s="54"/>
      <c r="N3" s="54"/>
      <c r="O3" s="54"/>
      <c r="P3" s="54"/>
      <c r="Q3" s="54"/>
      <c r="R3" s="54"/>
      <c r="S3" s="54"/>
      <c r="T3" s="54"/>
    </row>
    <row r="4" spans="1:20" s="16" customFormat="1" ht="21.95" customHeight="1">
      <c r="B4" s="756"/>
      <c r="C4" s="756"/>
      <c r="D4" s="756"/>
      <c r="E4" s="756"/>
      <c r="F4" s="756"/>
      <c r="G4" s="756"/>
      <c r="H4" s="756"/>
      <c r="I4" s="756"/>
      <c r="J4" s="756"/>
      <c r="K4" s="756"/>
      <c r="L4" s="756"/>
      <c r="M4" s="54"/>
      <c r="N4" s="54"/>
      <c r="O4" s="54"/>
      <c r="P4" s="54"/>
      <c r="Q4" s="54"/>
      <c r="R4" s="54"/>
      <c r="S4" s="54"/>
      <c r="T4" s="54"/>
    </row>
    <row r="5" spans="1:20" s="16" customFormat="1" ht="21.95" customHeight="1">
      <c r="A5" s="406">
        <v>0</v>
      </c>
    </row>
    <row r="6" spans="1:20" ht="44.1" customHeight="1">
      <c r="B6" s="381" t="s">
        <v>156</v>
      </c>
      <c r="C6" s="381" t="s">
        <v>110</v>
      </c>
      <c r="D6" s="381" t="s">
        <v>165</v>
      </c>
      <c r="E6" s="381" t="s">
        <v>158</v>
      </c>
      <c r="F6" s="381" t="s">
        <v>159</v>
      </c>
      <c r="G6" s="381" t="s">
        <v>160</v>
      </c>
      <c r="H6" s="381" t="s">
        <v>161</v>
      </c>
      <c r="I6" s="381" t="s">
        <v>162</v>
      </c>
      <c r="J6" s="381" t="s">
        <v>163</v>
      </c>
      <c r="K6" s="381" t="s">
        <v>164</v>
      </c>
      <c r="L6" s="381" t="s">
        <v>99</v>
      </c>
    </row>
    <row r="7" spans="1:20" ht="21.95" customHeight="1">
      <c r="B7" s="111" t="s">
        <v>358</v>
      </c>
      <c r="C7" s="841"/>
      <c r="D7" s="841"/>
      <c r="E7" s="841"/>
      <c r="F7" s="841"/>
      <c r="G7" s="841"/>
      <c r="H7" s="841"/>
      <c r="I7" s="841"/>
      <c r="J7" s="841"/>
      <c r="K7" s="841"/>
      <c r="L7" s="838"/>
    </row>
    <row r="8" spans="1:20" ht="21.95" customHeight="1">
      <c r="B8" s="121" t="s">
        <v>357</v>
      </c>
      <c r="C8" s="840"/>
      <c r="D8" s="840"/>
      <c r="E8" s="840"/>
      <c r="F8" s="840"/>
      <c r="G8" s="840"/>
      <c r="H8" s="840"/>
      <c r="I8" s="840"/>
      <c r="J8" s="840"/>
      <c r="K8" s="840"/>
      <c r="L8" s="839"/>
    </row>
    <row r="9" spans="1:20" ht="21.95" customHeight="1">
      <c r="B9" s="122" t="s">
        <v>291</v>
      </c>
      <c r="C9" s="58">
        <v>0</v>
      </c>
      <c r="D9" s="58">
        <v>0</v>
      </c>
      <c r="E9" s="58">
        <v>0</v>
      </c>
      <c r="F9" s="58">
        <v>0</v>
      </c>
      <c r="G9" s="58">
        <v>0</v>
      </c>
      <c r="H9" s="58">
        <v>0</v>
      </c>
      <c r="I9" s="58">
        <v>0</v>
      </c>
      <c r="J9" s="58">
        <v>0</v>
      </c>
      <c r="K9" s="58">
        <v>0</v>
      </c>
      <c r="L9" s="30">
        <f>SUM(C9:K9)</f>
        <v>0</v>
      </c>
    </row>
    <row r="10" spans="1:20" ht="21.95" customHeight="1">
      <c r="B10" s="122" t="s">
        <v>292</v>
      </c>
      <c r="C10" s="58">
        <v>0</v>
      </c>
      <c r="D10" s="58">
        <v>0</v>
      </c>
      <c r="E10" s="58">
        <v>0</v>
      </c>
      <c r="F10" s="58">
        <v>0</v>
      </c>
      <c r="G10" s="58">
        <v>0</v>
      </c>
      <c r="H10" s="58">
        <v>0</v>
      </c>
      <c r="I10" s="58">
        <v>0</v>
      </c>
      <c r="J10" s="58">
        <v>0</v>
      </c>
      <c r="K10" s="58">
        <v>0</v>
      </c>
      <c r="L10" s="30">
        <f>SUM(C10:K10)</f>
        <v>0</v>
      </c>
    </row>
    <row r="11" spans="1:20" ht="21.95" customHeight="1">
      <c r="B11" s="122" t="s">
        <v>293</v>
      </c>
      <c r="C11" s="58">
        <v>0</v>
      </c>
      <c r="D11" s="58">
        <v>0</v>
      </c>
      <c r="E11" s="58">
        <v>0</v>
      </c>
      <c r="F11" s="58">
        <v>0</v>
      </c>
      <c r="G11" s="58">
        <v>0</v>
      </c>
      <c r="H11" s="58">
        <v>0</v>
      </c>
      <c r="I11" s="58">
        <v>0</v>
      </c>
      <c r="J11" s="58">
        <v>0</v>
      </c>
      <c r="K11" s="58">
        <v>0</v>
      </c>
      <c r="L11" s="30">
        <f>SUM(C11:K11)</f>
        <v>0</v>
      </c>
    </row>
    <row r="12" spans="1:20" ht="21.95" customHeight="1">
      <c r="B12" s="122" t="s">
        <v>294</v>
      </c>
      <c r="C12" s="58">
        <v>0</v>
      </c>
      <c r="D12" s="58">
        <v>0</v>
      </c>
      <c r="E12" s="58">
        <v>0</v>
      </c>
      <c r="F12" s="58">
        <v>0</v>
      </c>
      <c r="G12" s="58">
        <v>0</v>
      </c>
      <c r="H12" s="58">
        <v>0</v>
      </c>
      <c r="I12" s="58">
        <v>0</v>
      </c>
      <c r="J12" s="58">
        <v>0</v>
      </c>
      <c r="K12" s="58">
        <v>0</v>
      </c>
      <c r="L12" s="30">
        <f>SUM(C12:K12)</f>
        <v>0</v>
      </c>
    </row>
    <row r="13" spans="1:20" ht="21.95" customHeight="1">
      <c r="B13" s="123" t="s">
        <v>295</v>
      </c>
      <c r="C13" s="124">
        <f t="shared" ref="C13:K13" si="0">SUM(C9:C12)</f>
        <v>0</v>
      </c>
      <c r="D13" s="124">
        <f t="shared" si="0"/>
        <v>0</v>
      </c>
      <c r="E13" s="124">
        <f t="shared" si="0"/>
        <v>0</v>
      </c>
      <c r="F13" s="124">
        <f t="shared" si="0"/>
        <v>0</v>
      </c>
      <c r="G13" s="124">
        <f t="shared" si="0"/>
        <v>0</v>
      </c>
      <c r="H13" s="124">
        <f t="shared" si="0"/>
        <v>0</v>
      </c>
      <c r="I13" s="124">
        <f t="shared" si="0"/>
        <v>0</v>
      </c>
      <c r="J13" s="124">
        <f t="shared" si="0"/>
        <v>0</v>
      </c>
      <c r="K13" s="124">
        <f t="shared" si="0"/>
        <v>0</v>
      </c>
      <c r="L13" s="29">
        <f>SUM(L9:L12)</f>
        <v>0</v>
      </c>
    </row>
    <row r="14" spans="1:20" ht="21.95" customHeight="1">
      <c r="B14" s="121" t="s">
        <v>356</v>
      </c>
      <c r="C14" s="840"/>
      <c r="D14" s="840"/>
      <c r="E14" s="840"/>
      <c r="F14" s="840"/>
      <c r="G14" s="840"/>
      <c r="H14" s="840"/>
      <c r="I14" s="840"/>
      <c r="J14" s="840"/>
      <c r="K14" s="840"/>
      <c r="L14" s="839"/>
    </row>
    <row r="15" spans="1:20" ht="21.95" customHeight="1">
      <c r="B15" s="122" t="s">
        <v>296</v>
      </c>
      <c r="C15" s="58">
        <v>0</v>
      </c>
      <c r="D15" s="58">
        <v>0</v>
      </c>
      <c r="E15" s="58">
        <v>0</v>
      </c>
      <c r="F15" s="58">
        <v>0</v>
      </c>
      <c r="G15" s="58">
        <v>0</v>
      </c>
      <c r="H15" s="58">
        <v>0</v>
      </c>
      <c r="I15" s="58">
        <v>0</v>
      </c>
      <c r="J15" s="58">
        <v>0</v>
      </c>
      <c r="K15" s="58">
        <v>0</v>
      </c>
      <c r="L15" s="30">
        <f>SUM(C15:K15)</f>
        <v>0</v>
      </c>
    </row>
    <row r="16" spans="1:20" ht="21.95" customHeight="1">
      <c r="B16" s="122" t="s">
        <v>297</v>
      </c>
      <c r="C16" s="58">
        <v>0</v>
      </c>
      <c r="D16" s="58">
        <v>0</v>
      </c>
      <c r="E16" s="58">
        <v>0</v>
      </c>
      <c r="F16" s="58">
        <v>0</v>
      </c>
      <c r="G16" s="58">
        <v>0</v>
      </c>
      <c r="H16" s="58">
        <v>0</v>
      </c>
      <c r="I16" s="58">
        <v>0</v>
      </c>
      <c r="J16" s="58">
        <v>0</v>
      </c>
      <c r="K16" s="58">
        <v>0</v>
      </c>
      <c r="L16" s="30">
        <f>SUM(C16:K16)</f>
        <v>0</v>
      </c>
    </row>
    <row r="17" spans="2:12" ht="21.95" customHeight="1">
      <c r="B17" s="122" t="s">
        <v>298</v>
      </c>
      <c r="C17" s="58">
        <v>0</v>
      </c>
      <c r="D17" s="58">
        <v>0</v>
      </c>
      <c r="E17" s="58">
        <v>0</v>
      </c>
      <c r="F17" s="58">
        <v>0</v>
      </c>
      <c r="G17" s="58">
        <v>0</v>
      </c>
      <c r="H17" s="58">
        <v>0</v>
      </c>
      <c r="I17" s="58">
        <v>0</v>
      </c>
      <c r="J17" s="58">
        <v>0</v>
      </c>
      <c r="K17" s="58">
        <v>0</v>
      </c>
      <c r="L17" s="30">
        <f>SUM(C17:K17)</f>
        <v>0</v>
      </c>
    </row>
    <row r="18" spans="2:12" ht="21.95" customHeight="1">
      <c r="B18" s="123" t="s">
        <v>299</v>
      </c>
      <c r="C18" s="124">
        <f t="shared" ref="C18:K18" si="1">SUM(C15:C17)</f>
        <v>0</v>
      </c>
      <c r="D18" s="124">
        <f t="shared" si="1"/>
        <v>0</v>
      </c>
      <c r="E18" s="124">
        <f t="shared" si="1"/>
        <v>0</v>
      </c>
      <c r="F18" s="124">
        <f t="shared" si="1"/>
        <v>0</v>
      </c>
      <c r="G18" s="124">
        <f t="shared" si="1"/>
        <v>0</v>
      </c>
      <c r="H18" s="124">
        <f t="shared" si="1"/>
        <v>0</v>
      </c>
      <c r="I18" s="124">
        <f t="shared" si="1"/>
        <v>0</v>
      </c>
      <c r="J18" s="124">
        <f t="shared" si="1"/>
        <v>0</v>
      </c>
      <c r="K18" s="124">
        <f t="shared" si="1"/>
        <v>0</v>
      </c>
      <c r="L18" s="29">
        <f>SUM(L15:L17)</f>
        <v>0</v>
      </c>
    </row>
    <row r="19" spans="2:12" ht="21.95" customHeight="1">
      <c r="B19" s="121" t="s">
        <v>355</v>
      </c>
      <c r="C19" s="840"/>
      <c r="D19" s="840"/>
      <c r="E19" s="840"/>
      <c r="F19" s="840"/>
      <c r="G19" s="840"/>
      <c r="H19" s="840"/>
      <c r="I19" s="840"/>
      <c r="J19" s="840"/>
      <c r="K19" s="840"/>
      <c r="L19" s="839"/>
    </row>
    <row r="20" spans="2:12" ht="21.95" customHeight="1">
      <c r="B20" s="122" t="s">
        <v>300</v>
      </c>
      <c r="C20" s="58">
        <v>0</v>
      </c>
      <c r="D20" s="58">
        <v>0</v>
      </c>
      <c r="E20" s="58">
        <v>0</v>
      </c>
      <c r="F20" s="58">
        <v>0</v>
      </c>
      <c r="G20" s="58">
        <v>0</v>
      </c>
      <c r="H20" s="58">
        <v>0</v>
      </c>
      <c r="I20" s="58">
        <v>0</v>
      </c>
      <c r="J20" s="58">
        <v>0</v>
      </c>
      <c r="K20" s="58">
        <v>0</v>
      </c>
      <c r="L20" s="30">
        <f>SUM(C20:K20)</f>
        <v>0</v>
      </c>
    </row>
    <row r="21" spans="2:12" ht="21.95" customHeight="1">
      <c r="B21" s="122" t="s">
        <v>301</v>
      </c>
      <c r="C21" s="58">
        <v>0</v>
      </c>
      <c r="D21" s="58">
        <v>0</v>
      </c>
      <c r="E21" s="58">
        <v>0</v>
      </c>
      <c r="F21" s="58">
        <v>0</v>
      </c>
      <c r="G21" s="58">
        <v>0</v>
      </c>
      <c r="H21" s="58">
        <v>0</v>
      </c>
      <c r="I21" s="58">
        <v>0</v>
      </c>
      <c r="J21" s="58">
        <v>0</v>
      </c>
      <c r="K21" s="58">
        <v>0</v>
      </c>
      <c r="L21" s="30">
        <f>SUM(C21:K21)</f>
        <v>0</v>
      </c>
    </row>
    <row r="22" spans="2:12" ht="21.95" customHeight="1">
      <c r="B22" s="122" t="s">
        <v>302</v>
      </c>
      <c r="C22" s="58">
        <v>0</v>
      </c>
      <c r="D22" s="58">
        <v>0</v>
      </c>
      <c r="E22" s="58">
        <v>0</v>
      </c>
      <c r="F22" s="58">
        <v>0</v>
      </c>
      <c r="G22" s="58">
        <v>0</v>
      </c>
      <c r="H22" s="58">
        <v>0</v>
      </c>
      <c r="I22" s="58">
        <v>0</v>
      </c>
      <c r="J22" s="58">
        <v>0</v>
      </c>
      <c r="K22" s="58">
        <v>0</v>
      </c>
      <c r="L22" s="30">
        <f>SUM(C22:K22)</f>
        <v>0</v>
      </c>
    </row>
    <row r="23" spans="2:12" ht="21.95" customHeight="1">
      <c r="B23" s="122" t="s">
        <v>303</v>
      </c>
      <c r="C23" s="58">
        <v>0</v>
      </c>
      <c r="D23" s="58">
        <v>0</v>
      </c>
      <c r="E23" s="58">
        <v>0</v>
      </c>
      <c r="F23" s="58">
        <v>0</v>
      </c>
      <c r="G23" s="58">
        <v>0</v>
      </c>
      <c r="H23" s="58">
        <v>0</v>
      </c>
      <c r="I23" s="58">
        <v>0</v>
      </c>
      <c r="J23" s="58">
        <v>0</v>
      </c>
      <c r="K23" s="58">
        <v>0</v>
      </c>
      <c r="L23" s="30">
        <f>SUM(C23:K23)</f>
        <v>0</v>
      </c>
    </row>
    <row r="24" spans="2:12" ht="21.95" customHeight="1">
      <c r="B24" s="123" t="s">
        <v>304</v>
      </c>
      <c r="C24" s="124">
        <f t="shared" ref="C24:K24" si="2">SUM(C20:C23)</f>
        <v>0</v>
      </c>
      <c r="D24" s="124">
        <f t="shared" si="2"/>
        <v>0</v>
      </c>
      <c r="E24" s="124">
        <f t="shared" si="2"/>
        <v>0</v>
      </c>
      <c r="F24" s="124">
        <f t="shared" si="2"/>
        <v>0</v>
      </c>
      <c r="G24" s="124">
        <f t="shared" si="2"/>
        <v>0</v>
      </c>
      <c r="H24" s="124">
        <f t="shared" si="2"/>
        <v>0</v>
      </c>
      <c r="I24" s="124">
        <f t="shared" si="2"/>
        <v>0</v>
      </c>
      <c r="J24" s="124">
        <f t="shared" si="2"/>
        <v>0</v>
      </c>
      <c r="K24" s="124">
        <f t="shared" si="2"/>
        <v>0</v>
      </c>
      <c r="L24" s="29">
        <f>SUM(L20:L23)</f>
        <v>0</v>
      </c>
    </row>
    <row r="25" spans="2:12" ht="21.95" customHeight="1">
      <c r="B25" s="121" t="s">
        <v>354</v>
      </c>
      <c r="C25" s="840"/>
      <c r="D25" s="840"/>
      <c r="E25" s="840"/>
      <c r="F25" s="840"/>
      <c r="G25" s="840"/>
      <c r="H25" s="840"/>
      <c r="I25" s="840"/>
      <c r="J25" s="840"/>
      <c r="K25" s="840"/>
      <c r="L25" s="839"/>
    </row>
    <row r="26" spans="2:12" ht="21.95" customHeight="1">
      <c r="B26" s="122" t="s">
        <v>305</v>
      </c>
      <c r="C26" s="58">
        <v>0</v>
      </c>
      <c r="D26" s="58">
        <v>0</v>
      </c>
      <c r="E26" s="58">
        <v>0</v>
      </c>
      <c r="F26" s="58">
        <v>0</v>
      </c>
      <c r="G26" s="58">
        <v>0</v>
      </c>
      <c r="H26" s="58">
        <v>0</v>
      </c>
      <c r="I26" s="58">
        <v>0</v>
      </c>
      <c r="J26" s="58">
        <v>0</v>
      </c>
      <c r="K26" s="58">
        <v>0</v>
      </c>
      <c r="L26" s="30">
        <f t="shared" ref="L26:L38" si="3">SUM(C26:K26)</f>
        <v>0</v>
      </c>
    </row>
    <row r="27" spans="2:12" ht="21.95" customHeight="1">
      <c r="B27" s="122" t="s">
        <v>306</v>
      </c>
      <c r="C27" s="58">
        <v>0</v>
      </c>
      <c r="D27" s="58">
        <v>0</v>
      </c>
      <c r="E27" s="58">
        <v>0</v>
      </c>
      <c r="F27" s="58">
        <v>0</v>
      </c>
      <c r="G27" s="58">
        <v>0</v>
      </c>
      <c r="H27" s="58">
        <v>0</v>
      </c>
      <c r="I27" s="58">
        <v>0</v>
      </c>
      <c r="J27" s="58">
        <v>0</v>
      </c>
      <c r="K27" s="58">
        <v>0</v>
      </c>
      <c r="L27" s="30">
        <f t="shared" si="3"/>
        <v>0</v>
      </c>
    </row>
    <row r="28" spans="2:12" ht="21.95" customHeight="1">
      <c r="B28" s="122" t="s">
        <v>307</v>
      </c>
      <c r="C28" s="58">
        <v>0</v>
      </c>
      <c r="D28" s="58">
        <v>0</v>
      </c>
      <c r="E28" s="58">
        <v>0</v>
      </c>
      <c r="F28" s="58">
        <v>0</v>
      </c>
      <c r="G28" s="58">
        <v>0</v>
      </c>
      <c r="H28" s="58">
        <v>0</v>
      </c>
      <c r="I28" s="58">
        <v>0</v>
      </c>
      <c r="J28" s="58">
        <v>0</v>
      </c>
      <c r="K28" s="58">
        <v>0</v>
      </c>
      <c r="L28" s="30">
        <f t="shared" si="3"/>
        <v>0</v>
      </c>
    </row>
    <row r="29" spans="2:12" ht="21.95" customHeight="1">
      <c r="B29" s="122" t="s">
        <v>308</v>
      </c>
      <c r="C29" s="58">
        <v>0</v>
      </c>
      <c r="D29" s="58">
        <v>0</v>
      </c>
      <c r="E29" s="58">
        <v>0</v>
      </c>
      <c r="F29" s="58">
        <v>0</v>
      </c>
      <c r="G29" s="58">
        <v>0</v>
      </c>
      <c r="H29" s="58">
        <v>0</v>
      </c>
      <c r="I29" s="58">
        <v>0</v>
      </c>
      <c r="J29" s="58">
        <v>0</v>
      </c>
      <c r="K29" s="58">
        <v>0</v>
      </c>
      <c r="L29" s="30">
        <f t="shared" si="3"/>
        <v>0</v>
      </c>
    </row>
    <row r="30" spans="2:12" ht="21.95" customHeight="1">
      <c r="B30" s="122" t="s">
        <v>309</v>
      </c>
      <c r="C30" s="58">
        <v>0</v>
      </c>
      <c r="D30" s="58">
        <v>0</v>
      </c>
      <c r="E30" s="58">
        <v>0</v>
      </c>
      <c r="F30" s="58">
        <v>0</v>
      </c>
      <c r="G30" s="58">
        <v>0</v>
      </c>
      <c r="H30" s="58">
        <v>0</v>
      </c>
      <c r="I30" s="58">
        <v>0</v>
      </c>
      <c r="J30" s="58">
        <v>0</v>
      </c>
      <c r="K30" s="58">
        <v>0</v>
      </c>
      <c r="L30" s="30">
        <f t="shared" si="3"/>
        <v>0</v>
      </c>
    </row>
    <row r="31" spans="2:12" ht="21.95" customHeight="1">
      <c r="B31" s="122" t="s">
        <v>310</v>
      </c>
      <c r="C31" s="58">
        <v>0</v>
      </c>
      <c r="D31" s="58">
        <v>0</v>
      </c>
      <c r="E31" s="58">
        <v>0</v>
      </c>
      <c r="F31" s="58">
        <v>0</v>
      </c>
      <c r="G31" s="58">
        <v>0</v>
      </c>
      <c r="H31" s="58">
        <v>0</v>
      </c>
      <c r="I31" s="58">
        <v>0</v>
      </c>
      <c r="J31" s="58">
        <v>0</v>
      </c>
      <c r="K31" s="58">
        <v>0</v>
      </c>
      <c r="L31" s="30">
        <f t="shared" si="3"/>
        <v>0</v>
      </c>
    </row>
    <row r="32" spans="2:12" ht="21.95" customHeight="1">
      <c r="B32" s="122" t="s">
        <v>311</v>
      </c>
      <c r="C32" s="58">
        <v>0</v>
      </c>
      <c r="D32" s="58">
        <v>0</v>
      </c>
      <c r="E32" s="58">
        <v>0</v>
      </c>
      <c r="F32" s="58">
        <v>0</v>
      </c>
      <c r="G32" s="58">
        <v>0</v>
      </c>
      <c r="H32" s="58">
        <v>0</v>
      </c>
      <c r="I32" s="58">
        <v>0</v>
      </c>
      <c r="J32" s="58">
        <v>0</v>
      </c>
      <c r="K32" s="58">
        <v>0</v>
      </c>
      <c r="L32" s="30">
        <f t="shared" si="3"/>
        <v>0</v>
      </c>
    </row>
    <row r="33" spans="2:12" ht="21.95" customHeight="1">
      <c r="B33" s="122" t="s">
        <v>312</v>
      </c>
      <c r="C33" s="58">
        <v>0</v>
      </c>
      <c r="D33" s="58">
        <v>0</v>
      </c>
      <c r="E33" s="58">
        <v>0</v>
      </c>
      <c r="F33" s="58">
        <v>0</v>
      </c>
      <c r="G33" s="58">
        <v>0</v>
      </c>
      <c r="H33" s="58">
        <v>0</v>
      </c>
      <c r="I33" s="58">
        <v>0</v>
      </c>
      <c r="J33" s="58">
        <v>0</v>
      </c>
      <c r="K33" s="58">
        <v>0</v>
      </c>
      <c r="L33" s="30">
        <f t="shared" si="3"/>
        <v>0</v>
      </c>
    </row>
    <row r="34" spans="2:12" ht="21.95" customHeight="1">
      <c r="B34" s="122" t="s">
        <v>313</v>
      </c>
      <c r="C34" s="58">
        <v>0</v>
      </c>
      <c r="D34" s="58">
        <v>0</v>
      </c>
      <c r="E34" s="58">
        <v>0</v>
      </c>
      <c r="F34" s="58">
        <v>0</v>
      </c>
      <c r="G34" s="58">
        <v>0</v>
      </c>
      <c r="H34" s="58">
        <v>0</v>
      </c>
      <c r="I34" s="58">
        <v>0</v>
      </c>
      <c r="J34" s="58">
        <v>0</v>
      </c>
      <c r="K34" s="58">
        <v>0</v>
      </c>
      <c r="L34" s="30">
        <f t="shared" si="3"/>
        <v>0</v>
      </c>
    </row>
    <row r="35" spans="2:12" ht="21.95" customHeight="1">
      <c r="B35" s="122" t="s">
        <v>314</v>
      </c>
      <c r="C35" s="58">
        <v>0</v>
      </c>
      <c r="D35" s="58">
        <v>0</v>
      </c>
      <c r="E35" s="58">
        <v>0</v>
      </c>
      <c r="F35" s="58">
        <v>0</v>
      </c>
      <c r="G35" s="58">
        <v>0</v>
      </c>
      <c r="H35" s="58">
        <v>0</v>
      </c>
      <c r="I35" s="58">
        <v>0</v>
      </c>
      <c r="J35" s="58">
        <v>0</v>
      </c>
      <c r="K35" s="58">
        <v>0</v>
      </c>
      <c r="L35" s="30">
        <f t="shared" si="3"/>
        <v>0</v>
      </c>
    </row>
    <row r="36" spans="2:12" ht="21.95" customHeight="1">
      <c r="B36" s="122" t="s">
        <v>315</v>
      </c>
      <c r="C36" s="58">
        <v>0</v>
      </c>
      <c r="D36" s="58">
        <v>0</v>
      </c>
      <c r="E36" s="58">
        <v>0</v>
      </c>
      <c r="F36" s="58">
        <v>0</v>
      </c>
      <c r="G36" s="58">
        <v>0</v>
      </c>
      <c r="H36" s="58">
        <v>0</v>
      </c>
      <c r="I36" s="58">
        <v>0</v>
      </c>
      <c r="J36" s="58">
        <v>0</v>
      </c>
      <c r="K36" s="58">
        <v>0</v>
      </c>
      <c r="L36" s="30">
        <f t="shared" si="3"/>
        <v>0</v>
      </c>
    </row>
    <row r="37" spans="2:12" ht="21.95" customHeight="1">
      <c r="B37" s="122" t="s">
        <v>316</v>
      </c>
      <c r="C37" s="58">
        <v>0</v>
      </c>
      <c r="D37" s="58">
        <v>0</v>
      </c>
      <c r="E37" s="58">
        <v>0</v>
      </c>
      <c r="F37" s="58">
        <v>0</v>
      </c>
      <c r="G37" s="58">
        <v>0</v>
      </c>
      <c r="H37" s="58">
        <v>0</v>
      </c>
      <c r="I37" s="58">
        <v>0</v>
      </c>
      <c r="J37" s="58">
        <v>0</v>
      </c>
      <c r="K37" s="58">
        <v>0</v>
      </c>
      <c r="L37" s="30">
        <f t="shared" si="3"/>
        <v>0</v>
      </c>
    </row>
    <row r="38" spans="2:12" ht="21.95" customHeight="1">
      <c r="B38" s="122" t="s">
        <v>317</v>
      </c>
      <c r="C38" s="58">
        <v>0</v>
      </c>
      <c r="D38" s="58">
        <v>0</v>
      </c>
      <c r="E38" s="58">
        <v>0</v>
      </c>
      <c r="F38" s="58">
        <v>0</v>
      </c>
      <c r="G38" s="58">
        <v>0</v>
      </c>
      <c r="H38" s="58">
        <v>0</v>
      </c>
      <c r="I38" s="58">
        <v>0</v>
      </c>
      <c r="J38" s="58">
        <v>0</v>
      </c>
      <c r="K38" s="58">
        <v>0</v>
      </c>
      <c r="L38" s="30">
        <f t="shared" si="3"/>
        <v>0</v>
      </c>
    </row>
    <row r="39" spans="2:12" ht="21.95" customHeight="1">
      <c r="B39" s="123" t="s">
        <v>319</v>
      </c>
      <c r="C39" s="124">
        <f t="shared" ref="C39:K39" si="4">SUM(C26:C38)</f>
        <v>0</v>
      </c>
      <c r="D39" s="124">
        <f t="shared" si="4"/>
        <v>0</v>
      </c>
      <c r="E39" s="124">
        <f t="shared" si="4"/>
        <v>0</v>
      </c>
      <c r="F39" s="124">
        <f t="shared" si="4"/>
        <v>0</v>
      </c>
      <c r="G39" s="124">
        <f t="shared" si="4"/>
        <v>0</v>
      </c>
      <c r="H39" s="124">
        <f t="shared" si="4"/>
        <v>0</v>
      </c>
      <c r="I39" s="124">
        <f t="shared" si="4"/>
        <v>0</v>
      </c>
      <c r="J39" s="124">
        <f t="shared" si="4"/>
        <v>0</v>
      </c>
      <c r="K39" s="124">
        <f t="shared" si="4"/>
        <v>0</v>
      </c>
      <c r="L39" s="29">
        <f>SUM(L26:L38)</f>
        <v>0</v>
      </c>
    </row>
    <row r="40" spans="2:12" ht="21.95" customHeight="1">
      <c r="B40" s="125" t="s">
        <v>318</v>
      </c>
      <c r="C40" s="33">
        <f t="shared" ref="C40:K40" si="5">+C39+C24+C18+C13</f>
        <v>0</v>
      </c>
      <c r="D40" s="33">
        <f t="shared" si="5"/>
        <v>0</v>
      </c>
      <c r="E40" s="33">
        <f t="shared" si="5"/>
        <v>0</v>
      </c>
      <c r="F40" s="33">
        <f t="shared" si="5"/>
        <v>0</v>
      </c>
      <c r="G40" s="33">
        <f t="shared" si="5"/>
        <v>0</v>
      </c>
      <c r="H40" s="33">
        <f t="shared" si="5"/>
        <v>0</v>
      </c>
      <c r="I40" s="33">
        <f t="shared" si="5"/>
        <v>0</v>
      </c>
      <c r="J40" s="33">
        <f t="shared" si="5"/>
        <v>0</v>
      </c>
      <c r="K40" s="33">
        <f t="shared" si="5"/>
        <v>0</v>
      </c>
      <c r="L40" s="29">
        <f>+L39+L24+L18+L13</f>
        <v>0</v>
      </c>
    </row>
    <row r="41" spans="2:12" ht="21.95" customHeight="1">
      <c r="B41" s="126" t="s">
        <v>352</v>
      </c>
      <c r="C41" s="841"/>
      <c r="D41" s="841"/>
      <c r="E41" s="841"/>
      <c r="F41" s="841"/>
      <c r="G41" s="841"/>
      <c r="H41" s="841"/>
      <c r="I41" s="841"/>
      <c r="J41" s="841"/>
      <c r="K41" s="841"/>
      <c r="L41" s="838"/>
    </row>
    <row r="42" spans="2:12" ht="21.95" customHeight="1">
      <c r="B42" s="134" t="s">
        <v>353</v>
      </c>
      <c r="C42" s="840"/>
      <c r="D42" s="840"/>
      <c r="E42" s="840"/>
      <c r="F42" s="840"/>
      <c r="G42" s="840"/>
      <c r="H42" s="840"/>
      <c r="I42" s="840"/>
      <c r="J42" s="840"/>
      <c r="K42" s="840"/>
      <c r="L42" s="839"/>
    </row>
    <row r="43" spans="2:12" ht="21.95" customHeight="1">
      <c r="B43" s="127" t="s">
        <v>320</v>
      </c>
      <c r="C43" s="58">
        <v>0</v>
      </c>
      <c r="D43" s="58">
        <v>0</v>
      </c>
      <c r="E43" s="58">
        <v>0</v>
      </c>
      <c r="F43" s="58">
        <v>0</v>
      </c>
      <c r="G43" s="58">
        <v>0</v>
      </c>
      <c r="H43" s="58">
        <v>0</v>
      </c>
      <c r="I43" s="58">
        <v>0</v>
      </c>
      <c r="J43" s="58">
        <v>0</v>
      </c>
      <c r="K43" s="58">
        <v>0</v>
      </c>
      <c r="L43" s="30">
        <f>SUM(C43:K43)</f>
        <v>0</v>
      </c>
    </row>
    <row r="44" spans="2:12" ht="21.95" customHeight="1">
      <c r="B44" s="127" t="s">
        <v>321</v>
      </c>
      <c r="C44" s="58">
        <v>0</v>
      </c>
      <c r="D44" s="58">
        <v>0</v>
      </c>
      <c r="E44" s="58">
        <v>0</v>
      </c>
      <c r="F44" s="58">
        <v>0</v>
      </c>
      <c r="G44" s="58">
        <v>0</v>
      </c>
      <c r="H44" s="58">
        <v>0</v>
      </c>
      <c r="I44" s="58">
        <v>0</v>
      </c>
      <c r="J44" s="58">
        <v>0</v>
      </c>
      <c r="K44" s="58">
        <v>0</v>
      </c>
      <c r="L44" s="30">
        <f>SUM(C44:K44)</f>
        <v>0</v>
      </c>
    </row>
    <row r="45" spans="2:12" ht="21.95" customHeight="1">
      <c r="B45" s="127" t="s">
        <v>322</v>
      </c>
      <c r="C45" s="58">
        <v>0</v>
      </c>
      <c r="D45" s="58">
        <v>0</v>
      </c>
      <c r="E45" s="58">
        <v>0</v>
      </c>
      <c r="F45" s="58">
        <v>0</v>
      </c>
      <c r="G45" s="58">
        <v>0</v>
      </c>
      <c r="H45" s="58">
        <v>0</v>
      </c>
      <c r="I45" s="58">
        <v>0</v>
      </c>
      <c r="J45" s="58">
        <v>0</v>
      </c>
      <c r="K45" s="58">
        <v>0</v>
      </c>
      <c r="L45" s="30">
        <f>SUM(C45:K45)</f>
        <v>0</v>
      </c>
    </row>
    <row r="46" spans="2:12" ht="21.95" customHeight="1">
      <c r="B46" s="127" t="s">
        <v>323</v>
      </c>
      <c r="C46" s="58">
        <v>0</v>
      </c>
      <c r="D46" s="58">
        <v>0</v>
      </c>
      <c r="E46" s="58">
        <v>0</v>
      </c>
      <c r="F46" s="58">
        <v>0</v>
      </c>
      <c r="G46" s="58">
        <v>0</v>
      </c>
      <c r="H46" s="58">
        <v>0</v>
      </c>
      <c r="I46" s="58">
        <v>0</v>
      </c>
      <c r="J46" s="58">
        <v>0</v>
      </c>
      <c r="K46" s="58">
        <v>0</v>
      </c>
      <c r="L46" s="30">
        <f>SUM(C46:K46)</f>
        <v>0</v>
      </c>
    </row>
    <row r="47" spans="2:12" ht="21.95" customHeight="1">
      <c r="B47" s="128" t="s">
        <v>324</v>
      </c>
      <c r="C47" s="124">
        <f t="shared" ref="C47:K47" si="6">SUM(C43:C46)</f>
        <v>0</v>
      </c>
      <c r="D47" s="124">
        <f t="shared" si="6"/>
        <v>0</v>
      </c>
      <c r="E47" s="124">
        <f t="shared" si="6"/>
        <v>0</v>
      </c>
      <c r="F47" s="124">
        <f t="shared" si="6"/>
        <v>0</v>
      </c>
      <c r="G47" s="124">
        <f t="shared" si="6"/>
        <v>0</v>
      </c>
      <c r="H47" s="124">
        <f t="shared" si="6"/>
        <v>0</v>
      </c>
      <c r="I47" s="124">
        <f t="shared" si="6"/>
        <v>0</v>
      </c>
      <c r="J47" s="124">
        <f t="shared" si="6"/>
        <v>0</v>
      </c>
      <c r="K47" s="124">
        <f t="shared" si="6"/>
        <v>0</v>
      </c>
      <c r="L47" s="29">
        <f>SUM(L43:L46)</f>
        <v>0</v>
      </c>
    </row>
    <row r="48" spans="2:12" ht="21.95" customHeight="1">
      <c r="B48" s="134" t="s">
        <v>351</v>
      </c>
      <c r="C48" s="840"/>
      <c r="D48" s="840"/>
      <c r="E48" s="840"/>
      <c r="F48" s="840"/>
      <c r="G48" s="840"/>
      <c r="H48" s="840"/>
      <c r="I48" s="840"/>
      <c r="J48" s="840"/>
      <c r="K48" s="840"/>
      <c r="L48" s="839"/>
    </row>
    <row r="49" spans="2:12" ht="21.95" customHeight="1">
      <c r="B49" s="127" t="s">
        <v>325</v>
      </c>
      <c r="C49" s="58">
        <v>0</v>
      </c>
      <c r="D49" s="58">
        <v>0</v>
      </c>
      <c r="E49" s="58">
        <v>0</v>
      </c>
      <c r="F49" s="58">
        <v>0</v>
      </c>
      <c r="G49" s="58">
        <v>0</v>
      </c>
      <c r="H49" s="58">
        <v>0</v>
      </c>
      <c r="I49" s="58">
        <v>0</v>
      </c>
      <c r="J49" s="58">
        <v>0</v>
      </c>
      <c r="K49" s="58">
        <v>0</v>
      </c>
      <c r="L49" s="30">
        <f>SUM(C49:K49)</f>
        <v>0</v>
      </c>
    </row>
    <row r="50" spans="2:12" ht="21.95" customHeight="1">
      <c r="B50" s="127" t="s">
        <v>326</v>
      </c>
      <c r="C50" s="58">
        <v>0</v>
      </c>
      <c r="D50" s="58">
        <v>0</v>
      </c>
      <c r="E50" s="58">
        <v>0</v>
      </c>
      <c r="F50" s="58">
        <v>0</v>
      </c>
      <c r="G50" s="58">
        <v>0</v>
      </c>
      <c r="H50" s="58">
        <v>0</v>
      </c>
      <c r="I50" s="58">
        <v>0</v>
      </c>
      <c r="J50" s="58">
        <v>0</v>
      </c>
      <c r="K50" s="58">
        <v>0</v>
      </c>
      <c r="L50" s="30">
        <f>SUM(C50:K50)</f>
        <v>0</v>
      </c>
    </row>
    <row r="51" spans="2:12" ht="21.95" customHeight="1">
      <c r="B51" s="127" t="s">
        <v>327</v>
      </c>
      <c r="C51" s="58">
        <v>0</v>
      </c>
      <c r="D51" s="58">
        <v>0</v>
      </c>
      <c r="E51" s="58">
        <v>0</v>
      </c>
      <c r="F51" s="58">
        <v>0</v>
      </c>
      <c r="G51" s="58">
        <v>0</v>
      </c>
      <c r="H51" s="58">
        <v>0</v>
      </c>
      <c r="I51" s="58">
        <v>0</v>
      </c>
      <c r="J51" s="58">
        <v>0</v>
      </c>
      <c r="K51" s="58">
        <v>0</v>
      </c>
      <c r="L51" s="30">
        <f>SUM(C51:K51)</f>
        <v>0</v>
      </c>
    </row>
    <row r="52" spans="2:12" ht="21.95" customHeight="1">
      <c r="B52" s="128" t="s">
        <v>328</v>
      </c>
      <c r="C52" s="124">
        <f t="shared" ref="C52:K52" si="7">SUM(C49:C51)</f>
        <v>0</v>
      </c>
      <c r="D52" s="124">
        <f t="shared" si="7"/>
        <v>0</v>
      </c>
      <c r="E52" s="124">
        <f t="shared" si="7"/>
        <v>0</v>
      </c>
      <c r="F52" s="124">
        <f t="shared" si="7"/>
        <v>0</v>
      </c>
      <c r="G52" s="124">
        <f t="shared" si="7"/>
        <v>0</v>
      </c>
      <c r="H52" s="124">
        <f t="shared" si="7"/>
        <v>0</v>
      </c>
      <c r="I52" s="124">
        <f t="shared" si="7"/>
        <v>0</v>
      </c>
      <c r="J52" s="124">
        <f t="shared" si="7"/>
        <v>0</v>
      </c>
      <c r="K52" s="124">
        <f t="shared" si="7"/>
        <v>0</v>
      </c>
      <c r="L52" s="29">
        <f>SUM(L49:L51)</f>
        <v>0</v>
      </c>
    </row>
    <row r="53" spans="2:12" ht="21.95" customHeight="1">
      <c r="B53" s="134" t="s">
        <v>350</v>
      </c>
      <c r="C53" s="840"/>
      <c r="D53" s="840"/>
      <c r="E53" s="840"/>
      <c r="F53" s="840"/>
      <c r="G53" s="840"/>
      <c r="H53" s="840"/>
      <c r="I53" s="840"/>
      <c r="J53" s="840"/>
      <c r="K53" s="840"/>
      <c r="L53" s="839"/>
    </row>
    <row r="54" spans="2:12" ht="21.95" customHeight="1">
      <c r="B54" s="127" t="s">
        <v>329</v>
      </c>
      <c r="C54" s="58">
        <v>0</v>
      </c>
      <c r="D54" s="58">
        <v>0</v>
      </c>
      <c r="E54" s="58">
        <v>0</v>
      </c>
      <c r="F54" s="58">
        <v>0</v>
      </c>
      <c r="G54" s="58">
        <v>0</v>
      </c>
      <c r="H54" s="58">
        <v>0</v>
      </c>
      <c r="I54" s="58">
        <v>0</v>
      </c>
      <c r="J54" s="58">
        <v>0</v>
      </c>
      <c r="K54" s="58">
        <v>0</v>
      </c>
      <c r="L54" s="30">
        <f>SUM(C54:K54)</f>
        <v>0</v>
      </c>
    </row>
    <row r="55" spans="2:12" ht="21.95" customHeight="1">
      <c r="B55" s="127" t="s">
        <v>330</v>
      </c>
      <c r="C55" s="58">
        <v>0</v>
      </c>
      <c r="D55" s="58">
        <v>0</v>
      </c>
      <c r="E55" s="58">
        <v>0</v>
      </c>
      <c r="F55" s="58">
        <v>0</v>
      </c>
      <c r="G55" s="58">
        <v>0</v>
      </c>
      <c r="H55" s="58">
        <v>0</v>
      </c>
      <c r="I55" s="58">
        <v>0</v>
      </c>
      <c r="J55" s="58">
        <v>0</v>
      </c>
      <c r="K55" s="58">
        <v>0</v>
      </c>
      <c r="L55" s="30">
        <f>SUM(C55:K55)</f>
        <v>0</v>
      </c>
    </row>
    <row r="56" spans="2:12" ht="21.95" customHeight="1">
      <c r="B56" s="127" t="s">
        <v>331</v>
      </c>
      <c r="C56" s="58">
        <v>0</v>
      </c>
      <c r="D56" s="58">
        <v>0</v>
      </c>
      <c r="E56" s="58">
        <v>0</v>
      </c>
      <c r="F56" s="58">
        <v>0</v>
      </c>
      <c r="G56" s="58">
        <v>0</v>
      </c>
      <c r="H56" s="58">
        <v>0</v>
      </c>
      <c r="I56" s="58">
        <v>0</v>
      </c>
      <c r="J56" s="58">
        <v>0</v>
      </c>
      <c r="K56" s="58">
        <v>0</v>
      </c>
      <c r="L56" s="30">
        <f>SUM(C56:K56)</f>
        <v>0</v>
      </c>
    </row>
    <row r="57" spans="2:12" ht="21.95" customHeight="1">
      <c r="B57" s="127" t="s">
        <v>332</v>
      </c>
      <c r="C57" s="58">
        <v>0</v>
      </c>
      <c r="D57" s="58">
        <v>0</v>
      </c>
      <c r="E57" s="58">
        <v>0</v>
      </c>
      <c r="F57" s="58">
        <v>0</v>
      </c>
      <c r="G57" s="58">
        <v>0</v>
      </c>
      <c r="H57" s="58">
        <v>0</v>
      </c>
      <c r="I57" s="58">
        <v>0</v>
      </c>
      <c r="J57" s="58">
        <v>0</v>
      </c>
      <c r="K57" s="58">
        <v>0</v>
      </c>
      <c r="L57" s="30">
        <f>SUM(C57:K57)</f>
        <v>0</v>
      </c>
    </row>
    <row r="58" spans="2:12" ht="21.95" customHeight="1">
      <c r="B58" s="128" t="s">
        <v>333</v>
      </c>
      <c r="C58" s="124">
        <f t="shared" ref="C58:K58" si="8">SUM(C54:C57)</f>
        <v>0</v>
      </c>
      <c r="D58" s="124">
        <f t="shared" si="8"/>
        <v>0</v>
      </c>
      <c r="E58" s="124">
        <f t="shared" si="8"/>
        <v>0</v>
      </c>
      <c r="F58" s="124">
        <f t="shared" si="8"/>
        <v>0</v>
      </c>
      <c r="G58" s="124">
        <f t="shared" si="8"/>
        <v>0</v>
      </c>
      <c r="H58" s="124">
        <f t="shared" si="8"/>
        <v>0</v>
      </c>
      <c r="I58" s="124">
        <f t="shared" si="8"/>
        <v>0</v>
      </c>
      <c r="J58" s="124">
        <f t="shared" si="8"/>
        <v>0</v>
      </c>
      <c r="K58" s="124">
        <f t="shared" si="8"/>
        <v>0</v>
      </c>
      <c r="L58" s="29">
        <f>SUM(L54:L57)</f>
        <v>0</v>
      </c>
    </row>
    <row r="59" spans="2:12" ht="21.95" customHeight="1">
      <c r="B59" s="134" t="s">
        <v>349</v>
      </c>
      <c r="C59" s="840"/>
      <c r="D59" s="840"/>
      <c r="E59" s="840"/>
      <c r="F59" s="840"/>
      <c r="G59" s="840"/>
      <c r="H59" s="840"/>
      <c r="I59" s="840"/>
      <c r="J59" s="840"/>
      <c r="K59" s="840"/>
      <c r="L59" s="839"/>
    </row>
    <row r="60" spans="2:12" ht="21.95" customHeight="1">
      <c r="B60" s="127" t="s">
        <v>334</v>
      </c>
      <c r="C60" s="58">
        <v>0</v>
      </c>
      <c r="D60" s="58">
        <v>0</v>
      </c>
      <c r="E60" s="58">
        <v>0</v>
      </c>
      <c r="F60" s="58">
        <v>0</v>
      </c>
      <c r="G60" s="58">
        <v>0</v>
      </c>
      <c r="H60" s="58">
        <v>0</v>
      </c>
      <c r="I60" s="58">
        <v>0</v>
      </c>
      <c r="J60" s="58">
        <v>0</v>
      </c>
      <c r="K60" s="58">
        <v>0</v>
      </c>
      <c r="L60" s="30">
        <f t="shared" ref="L60:L72" si="9">SUM(C60:K60)</f>
        <v>0</v>
      </c>
    </row>
    <row r="61" spans="2:12" ht="21.95" customHeight="1">
      <c r="B61" s="127" t="s">
        <v>335</v>
      </c>
      <c r="C61" s="58">
        <v>0</v>
      </c>
      <c r="D61" s="58">
        <v>0</v>
      </c>
      <c r="E61" s="58">
        <v>0</v>
      </c>
      <c r="F61" s="58">
        <v>0</v>
      </c>
      <c r="G61" s="58">
        <v>0</v>
      </c>
      <c r="H61" s="58">
        <v>0</v>
      </c>
      <c r="I61" s="58">
        <v>0</v>
      </c>
      <c r="J61" s="58">
        <v>0</v>
      </c>
      <c r="K61" s="58">
        <v>0</v>
      </c>
      <c r="L61" s="30">
        <f t="shared" si="9"/>
        <v>0</v>
      </c>
    </row>
    <row r="62" spans="2:12" ht="21.95" customHeight="1">
      <c r="B62" s="127" t="s">
        <v>336</v>
      </c>
      <c r="C62" s="58">
        <v>0</v>
      </c>
      <c r="D62" s="58">
        <v>0</v>
      </c>
      <c r="E62" s="58">
        <v>0</v>
      </c>
      <c r="F62" s="58">
        <v>0</v>
      </c>
      <c r="G62" s="58">
        <v>0</v>
      </c>
      <c r="H62" s="58">
        <v>0</v>
      </c>
      <c r="I62" s="58">
        <v>0</v>
      </c>
      <c r="J62" s="58">
        <v>0</v>
      </c>
      <c r="K62" s="58">
        <v>0</v>
      </c>
      <c r="L62" s="30">
        <f t="shared" si="9"/>
        <v>0</v>
      </c>
    </row>
    <row r="63" spans="2:12" ht="21.95" customHeight="1">
      <c r="B63" s="127" t="s">
        <v>337</v>
      </c>
      <c r="C63" s="58">
        <v>0</v>
      </c>
      <c r="D63" s="58">
        <v>0</v>
      </c>
      <c r="E63" s="58">
        <v>0</v>
      </c>
      <c r="F63" s="58">
        <v>0</v>
      </c>
      <c r="G63" s="58">
        <v>0</v>
      </c>
      <c r="H63" s="58">
        <v>0</v>
      </c>
      <c r="I63" s="58">
        <v>0</v>
      </c>
      <c r="J63" s="58">
        <v>0</v>
      </c>
      <c r="K63" s="58">
        <v>0</v>
      </c>
      <c r="L63" s="30">
        <f t="shared" si="9"/>
        <v>0</v>
      </c>
    </row>
    <row r="64" spans="2:12" ht="21.95" customHeight="1">
      <c r="B64" s="127" t="s">
        <v>338</v>
      </c>
      <c r="C64" s="58">
        <v>0</v>
      </c>
      <c r="D64" s="58">
        <v>0</v>
      </c>
      <c r="E64" s="58">
        <v>0</v>
      </c>
      <c r="F64" s="58">
        <v>0</v>
      </c>
      <c r="G64" s="58">
        <v>0</v>
      </c>
      <c r="H64" s="58">
        <v>0</v>
      </c>
      <c r="I64" s="58">
        <v>0</v>
      </c>
      <c r="J64" s="58">
        <v>0</v>
      </c>
      <c r="K64" s="58">
        <v>0</v>
      </c>
      <c r="L64" s="30">
        <f t="shared" si="9"/>
        <v>0</v>
      </c>
    </row>
    <row r="65" spans="2:12" ht="21.95" customHeight="1">
      <c r="B65" s="127" t="s">
        <v>339</v>
      </c>
      <c r="C65" s="58">
        <v>0</v>
      </c>
      <c r="D65" s="58">
        <v>0</v>
      </c>
      <c r="E65" s="58">
        <v>0</v>
      </c>
      <c r="F65" s="58">
        <v>0</v>
      </c>
      <c r="G65" s="58">
        <v>0</v>
      </c>
      <c r="H65" s="58">
        <v>0</v>
      </c>
      <c r="I65" s="58">
        <v>0</v>
      </c>
      <c r="J65" s="58">
        <v>0</v>
      </c>
      <c r="K65" s="58">
        <v>0</v>
      </c>
      <c r="L65" s="30">
        <f t="shared" si="9"/>
        <v>0</v>
      </c>
    </row>
    <row r="66" spans="2:12" ht="21.95" customHeight="1">
      <c r="B66" s="127" t="s">
        <v>340</v>
      </c>
      <c r="C66" s="58">
        <v>0</v>
      </c>
      <c r="D66" s="58">
        <v>0</v>
      </c>
      <c r="E66" s="58">
        <v>0</v>
      </c>
      <c r="F66" s="58">
        <v>0</v>
      </c>
      <c r="G66" s="58">
        <v>0</v>
      </c>
      <c r="H66" s="58">
        <v>0</v>
      </c>
      <c r="I66" s="58">
        <v>0</v>
      </c>
      <c r="J66" s="58">
        <v>0</v>
      </c>
      <c r="K66" s="58">
        <v>0</v>
      </c>
      <c r="L66" s="30">
        <f t="shared" si="9"/>
        <v>0</v>
      </c>
    </row>
    <row r="67" spans="2:12" ht="21.95" customHeight="1">
      <c r="B67" s="127" t="s">
        <v>341</v>
      </c>
      <c r="C67" s="58">
        <v>0</v>
      </c>
      <c r="D67" s="58">
        <v>0</v>
      </c>
      <c r="E67" s="58">
        <v>0</v>
      </c>
      <c r="F67" s="58">
        <v>0</v>
      </c>
      <c r="G67" s="58">
        <v>0</v>
      </c>
      <c r="H67" s="58">
        <v>0</v>
      </c>
      <c r="I67" s="58">
        <v>0</v>
      </c>
      <c r="J67" s="58">
        <v>0</v>
      </c>
      <c r="K67" s="58">
        <v>0</v>
      </c>
      <c r="L67" s="30">
        <f t="shared" si="9"/>
        <v>0</v>
      </c>
    </row>
    <row r="68" spans="2:12" ht="21.95" customHeight="1">
      <c r="B68" s="127" t="s">
        <v>342</v>
      </c>
      <c r="C68" s="58">
        <v>0</v>
      </c>
      <c r="D68" s="58">
        <v>0</v>
      </c>
      <c r="E68" s="58">
        <v>0</v>
      </c>
      <c r="F68" s="58">
        <v>0</v>
      </c>
      <c r="G68" s="58">
        <v>0</v>
      </c>
      <c r="H68" s="58">
        <v>0</v>
      </c>
      <c r="I68" s="58">
        <v>0</v>
      </c>
      <c r="J68" s="58">
        <v>0</v>
      </c>
      <c r="K68" s="58">
        <v>0</v>
      </c>
      <c r="L68" s="30">
        <f t="shared" si="9"/>
        <v>0</v>
      </c>
    </row>
    <row r="69" spans="2:12" ht="21.95" customHeight="1">
      <c r="B69" s="127" t="s">
        <v>343</v>
      </c>
      <c r="C69" s="58">
        <v>0</v>
      </c>
      <c r="D69" s="58">
        <v>0</v>
      </c>
      <c r="E69" s="58">
        <v>0</v>
      </c>
      <c r="F69" s="58">
        <v>0</v>
      </c>
      <c r="G69" s="58">
        <v>0</v>
      </c>
      <c r="H69" s="58">
        <v>0</v>
      </c>
      <c r="I69" s="58">
        <v>0</v>
      </c>
      <c r="J69" s="58">
        <v>0</v>
      </c>
      <c r="K69" s="58">
        <v>0</v>
      </c>
      <c r="L69" s="30">
        <f t="shared" si="9"/>
        <v>0</v>
      </c>
    </row>
    <row r="70" spans="2:12" ht="21.95" customHeight="1">
      <c r="B70" s="127" t="s">
        <v>344</v>
      </c>
      <c r="C70" s="58">
        <v>0</v>
      </c>
      <c r="D70" s="58">
        <v>0</v>
      </c>
      <c r="E70" s="58">
        <v>0</v>
      </c>
      <c r="F70" s="58">
        <v>0</v>
      </c>
      <c r="G70" s="58">
        <v>0</v>
      </c>
      <c r="H70" s="58">
        <v>0</v>
      </c>
      <c r="I70" s="58">
        <v>0</v>
      </c>
      <c r="J70" s="58">
        <v>0</v>
      </c>
      <c r="K70" s="58">
        <v>0</v>
      </c>
      <c r="L70" s="30">
        <f t="shared" si="9"/>
        <v>0</v>
      </c>
    </row>
    <row r="71" spans="2:12" ht="21.95" customHeight="1">
      <c r="B71" s="127" t="s">
        <v>345</v>
      </c>
      <c r="C71" s="58">
        <v>0</v>
      </c>
      <c r="D71" s="58">
        <v>0</v>
      </c>
      <c r="E71" s="58">
        <v>0</v>
      </c>
      <c r="F71" s="58">
        <v>0</v>
      </c>
      <c r="G71" s="58">
        <v>0</v>
      </c>
      <c r="H71" s="58">
        <v>0</v>
      </c>
      <c r="I71" s="58">
        <v>0</v>
      </c>
      <c r="J71" s="58">
        <v>0</v>
      </c>
      <c r="K71" s="58">
        <v>0</v>
      </c>
      <c r="L71" s="30">
        <f t="shared" si="9"/>
        <v>0</v>
      </c>
    </row>
    <row r="72" spans="2:12" ht="21.95" customHeight="1">
      <c r="B72" s="127" t="s">
        <v>346</v>
      </c>
      <c r="C72" s="58">
        <v>0</v>
      </c>
      <c r="D72" s="58">
        <v>0</v>
      </c>
      <c r="E72" s="58">
        <v>0</v>
      </c>
      <c r="F72" s="58">
        <v>0</v>
      </c>
      <c r="G72" s="58">
        <v>0</v>
      </c>
      <c r="H72" s="58">
        <v>0</v>
      </c>
      <c r="I72" s="58">
        <v>0</v>
      </c>
      <c r="J72" s="58">
        <v>0</v>
      </c>
      <c r="K72" s="58">
        <v>0</v>
      </c>
      <c r="L72" s="30">
        <f t="shared" si="9"/>
        <v>0</v>
      </c>
    </row>
    <row r="73" spans="2:12" ht="21.95" customHeight="1">
      <c r="B73" s="128" t="s">
        <v>347</v>
      </c>
      <c r="C73" s="124">
        <f t="shared" ref="C73:K73" si="10">SUM(C60:C72)</f>
        <v>0</v>
      </c>
      <c r="D73" s="124">
        <f t="shared" si="10"/>
        <v>0</v>
      </c>
      <c r="E73" s="124">
        <f t="shared" si="10"/>
        <v>0</v>
      </c>
      <c r="F73" s="124">
        <f t="shared" si="10"/>
        <v>0</v>
      </c>
      <c r="G73" s="124">
        <f t="shared" si="10"/>
        <v>0</v>
      </c>
      <c r="H73" s="124">
        <f t="shared" si="10"/>
        <v>0</v>
      </c>
      <c r="I73" s="124">
        <f t="shared" si="10"/>
        <v>0</v>
      </c>
      <c r="J73" s="124">
        <f t="shared" si="10"/>
        <v>0</v>
      </c>
      <c r="K73" s="124">
        <f t="shared" si="10"/>
        <v>0</v>
      </c>
      <c r="L73" s="29">
        <f>SUM(L60:L72)</f>
        <v>0</v>
      </c>
    </row>
    <row r="74" spans="2:12" ht="21.95" customHeight="1">
      <c r="B74" s="133" t="s">
        <v>348</v>
      </c>
      <c r="C74" s="118">
        <f t="shared" ref="C74:K74" si="11">+C73+C58+C52+C47</f>
        <v>0</v>
      </c>
      <c r="D74" s="118">
        <f t="shared" si="11"/>
        <v>0</v>
      </c>
      <c r="E74" s="118">
        <f t="shared" si="11"/>
        <v>0</v>
      </c>
      <c r="F74" s="118">
        <f t="shared" si="11"/>
        <v>0</v>
      </c>
      <c r="G74" s="118">
        <f t="shared" si="11"/>
        <v>0</v>
      </c>
      <c r="H74" s="118">
        <f t="shared" si="11"/>
        <v>0</v>
      </c>
      <c r="I74" s="118">
        <f t="shared" si="11"/>
        <v>0</v>
      </c>
      <c r="J74" s="118">
        <f t="shared" si="11"/>
        <v>0</v>
      </c>
      <c r="K74" s="118">
        <f t="shared" si="11"/>
        <v>0</v>
      </c>
      <c r="L74" s="31">
        <f>+L73+L58+L52+L47</f>
        <v>0</v>
      </c>
    </row>
  </sheetData>
  <sheetProtection algorithmName="SHA-512" hashValue="Bg6tdCIniW6jm3IQ7VYDd0jaAEPJdfZAlgUQlxR5xBMEDviOaZD8aEn5przxlOLwx1d85FPHlRF1Tcu+rUNtUA==" saltValue="T1rn19o0AxMBoYSIruTSrw==" spinCount="100000" sheet="1" objects="1" scenarios="1"/>
  <mergeCells count="11">
    <mergeCell ref="C41:L41"/>
    <mergeCell ref="C42:L42"/>
    <mergeCell ref="C48:L48"/>
    <mergeCell ref="C53:L53"/>
    <mergeCell ref="C59:L59"/>
    <mergeCell ref="C25:L25"/>
    <mergeCell ref="B2:L4"/>
    <mergeCell ref="C7:L7"/>
    <mergeCell ref="C8:L8"/>
    <mergeCell ref="C14:L14"/>
    <mergeCell ref="C19:L19"/>
  </mergeCells>
  <hyperlinks>
    <hyperlink ref="A5" location="Índice!A1" display="INICIO"/>
  </hyperlinks>
  <pageMargins left="0.74791666666666667" right="0.74791666666666667" top="0.98402777777777772" bottom="0.98402777777777772" header="0.51180555555555551" footer="0.51180555555555551"/>
  <pageSetup firstPageNumber="0" orientation="portrait" horizontalDpi="300" verticalDpi="300" r:id="rId1"/>
  <headerFooter alignWithMargins="0"/>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2">
    <tabColor theme="0" tint="-0.14999847407452621"/>
  </sheetPr>
  <dimension ref="A1:T64"/>
  <sheetViews>
    <sheetView showGridLines="0" zoomScale="85" zoomScaleNormal="85" workbookViewId="0">
      <selection activeCell="F19" sqref="F19"/>
    </sheetView>
  </sheetViews>
  <sheetFormatPr baseColWidth="10" defaultColWidth="14.1640625" defaultRowHeight="15"/>
  <cols>
    <col min="1" max="1" width="13.33203125" style="56" customWidth="1"/>
    <col min="2" max="2" width="57.83203125" style="119" bestFit="1" customWidth="1"/>
    <col min="3" max="11" width="22.83203125" style="119" customWidth="1"/>
    <col min="12" max="12" width="22.83203125" style="131" customWidth="1"/>
    <col min="13" max="16384" width="14.1640625" style="119"/>
  </cols>
  <sheetData>
    <row r="1" spans="1:20" s="16" customFormat="1" ht="21.95" customHeight="1">
      <c r="A1" s="406"/>
    </row>
    <row r="2" spans="1:20" s="16" customFormat="1" ht="21.95" customHeight="1">
      <c r="B2" s="756" t="s">
        <v>3515</v>
      </c>
      <c r="C2" s="756"/>
      <c r="D2" s="756"/>
      <c r="E2" s="756"/>
      <c r="F2" s="756"/>
      <c r="G2" s="756"/>
      <c r="H2" s="756"/>
      <c r="I2" s="756"/>
      <c r="J2" s="756"/>
      <c r="K2" s="756"/>
      <c r="L2" s="756"/>
      <c r="M2" s="54"/>
      <c r="N2" s="54"/>
      <c r="O2" s="54"/>
      <c r="P2" s="54"/>
      <c r="Q2" s="54"/>
      <c r="R2" s="54"/>
      <c r="S2" s="54"/>
      <c r="T2" s="54"/>
    </row>
    <row r="3" spans="1:20" s="16" customFormat="1" ht="21.95" customHeight="1">
      <c r="B3" s="756"/>
      <c r="C3" s="756"/>
      <c r="D3" s="756"/>
      <c r="E3" s="756"/>
      <c r="F3" s="756"/>
      <c r="G3" s="756"/>
      <c r="H3" s="756"/>
      <c r="I3" s="756"/>
      <c r="J3" s="756"/>
      <c r="K3" s="756"/>
      <c r="L3" s="756"/>
      <c r="M3" s="54"/>
      <c r="N3" s="54"/>
      <c r="O3" s="54"/>
      <c r="P3" s="54"/>
      <c r="Q3" s="54"/>
      <c r="R3" s="54"/>
      <c r="S3" s="54"/>
      <c r="T3" s="54"/>
    </row>
    <row r="4" spans="1:20" s="16" customFormat="1" ht="21.95" customHeight="1">
      <c r="B4" s="756"/>
      <c r="C4" s="756"/>
      <c r="D4" s="756"/>
      <c r="E4" s="756"/>
      <c r="F4" s="756"/>
      <c r="G4" s="756"/>
      <c r="H4" s="756"/>
      <c r="I4" s="756"/>
      <c r="J4" s="756"/>
      <c r="K4" s="756"/>
      <c r="L4" s="756"/>
      <c r="M4" s="54"/>
      <c r="N4" s="54"/>
      <c r="O4" s="54"/>
      <c r="P4" s="54"/>
      <c r="Q4" s="54"/>
      <c r="R4" s="54"/>
      <c r="S4" s="54"/>
      <c r="T4" s="54"/>
    </row>
    <row r="5" spans="1:20" s="16" customFormat="1" ht="21.95" customHeight="1">
      <c r="A5" s="406" t="s">
        <v>87</v>
      </c>
    </row>
    <row r="6" spans="1:20" ht="44.1" customHeight="1">
      <c r="B6" s="381" t="s">
        <v>156</v>
      </c>
      <c r="C6" s="381" t="s">
        <v>110</v>
      </c>
      <c r="D6" s="381" t="s">
        <v>165</v>
      </c>
      <c r="E6" s="381" t="s">
        <v>158</v>
      </c>
      <c r="F6" s="381" t="s">
        <v>159</v>
      </c>
      <c r="G6" s="381" t="s">
        <v>160</v>
      </c>
      <c r="H6" s="381" t="s">
        <v>161</v>
      </c>
      <c r="I6" s="381" t="s">
        <v>162</v>
      </c>
      <c r="J6" s="381" t="s">
        <v>163</v>
      </c>
      <c r="K6" s="381" t="s">
        <v>164</v>
      </c>
      <c r="L6" s="381" t="s">
        <v>99</v>
      </c>
    </row>
    <row r="7" spans="1:20" ht="21.95" customHeight="1">
      <c r="B7" s="111" t="s">
        <v>359</v>
      </c>
      <c r="C7" s="841"/>
      <c r="D7" s="841"/>
      <c r="E7" s="841"/>
      <c r="F7" s="841"/>
      <c r="G7" s="841"/>
      <c r="H7" s="841"/>
      <c r="I7" s="841"/>
      <c r="J7" s="841"/>
      <c r="K7" s="841"/>
      <c r="L7" s="838"/>
    </row>
    <row r="8" spans="1:20" ht="21.95" customHeight="1">
      <c r="B8" s="121" t="s">
        <v>360</v>
      </c>
      <c r="C8" s="840"/>
      <c r="D8" s="840"/>
      <c r="E8" s="840"/>
      <c r="F8" s="840"/>
      <c r="G8" s="840"/>
      <c r="H8" s="840"/>
      <c r="I8" s="840"/>
      <c r="J8" s="840"/>
      <c r="K8" s="840"/>
      <c r="L8" s="839"/>
    </row>
    <row r="9" spans="1:20" ht="21.95" customHeight="1">
      <c r="B9" s="122" t="s">
        <v>377</v>
      </c>
      <c r="C9" s="58">
        <v>0</v>
      </c>
      <c r="D9" s="58">
        <v>0</v>
      </c>
      <c r="E9" s="58">
        <v>0</v>
      </c>
      <c r="F9" s="58">
        <v>0</v>
      </c>
      <c r="G9" s="58">
        <v>0</v>
      </c>
      <c r="H9" s="58">
        <v>0</v>
      </c>
      <c r="I9" s="58">
        <v>0</v>
      </c>
      <c r="J9" s="58">
        <v>0</v>
      </c>
      <c r="K9" s="58">
        <v>0</v>
      </c>
      <c r="L9" s="30">
        <f>SUM(C9:K9)</f>
        <v>0</v>
      </c>
    </row>
    <row r="10" spans="1:20" ht="21.95" customHeight="1">
      <c r="B10" s="122" t="s">
        <v>378</v>
      </c>
      <c r="C10" s="58">
        <v>0</v>
      </c>
      <c r="D10" s="58">
        <v>0</v>
      </c>
      <c r="E10" s="58">
        <v>0</v>
      </c>
      <c r="F10" s="58">
        <v>0</v>
      </c>
      <c r="G10" s="58">
        <v>0</v>
      </c>
      <c r="H10" s="58">
        <v>0</v>
      </c>
      <c r="I10" s="58">
        <v>0</v>
      </c>
      <c r="J10" s="58">
        <v>0</v>
      </c>
      <c r="K10" s="58">
        <v>0</v>
      </c>
      <c r="L10" s="30">
        <f>SUM(C10:K10)</f>
        <v>0</v>
      </c>
    </row>
    <row r="11" spans="1:20" ht="21.95" customHeight="1">
      <c r="B11" s="122" t="s">
        <v>379</v>
      </c>
      <c r="C11" s="58">
        <v>0</v>
      </c>
      <c r="D11" s="58">
        <v>0</v>
      </c>
      <c r="E11" s="58">
        <v>0</v>
      </c>
      <c r="F11" s="58">
        <v>0</v>
      </c>
      <c r="G11" s="58">
        <v>0</v>
      </c>
      <c r="H11" s="58">
        <v>0</v>
      </c>
      <c r="I11" s="58">
        <v>0</v>
      </c>
      <c r="J11" s="58">
        <v>0</v>
      </c>
      <c r="K11" s="58">
        <v>0</v>
      </c>
      <c r="L11" s="30">
        <f>SUM(C11:K11)</f>
        <v>0</v>
      </c>
    </row>
    <row r="12" spans="1:20" ht="21.95" customHeight="1">
      <c r="B12" s="123" t="s">
        <v>380</v>
      </c>
      <c r="C12" s="124">
        <f t="shared" ref="C12:K12" si="0">SUM(C8:C11)</f>
        <v>0</v>
      </c>
      <c r="D12" s="124">
        <f t="shared" si="0"/>
        <v>0</v>
      </c>
      <c r="E12" s="124">
        <f t="shared" si="0"/>
        <v>0</v>
      </c>
      <c r="F12" s="124">
        <f t="shared" si="0"/>
        <v>0</v>
      </c>
      <c r="G12" s="124">
        <f t="shared" si="0"/>
        <v>0</v>
      </c>
      <c r="H12" s="124">
        <f t="shared" si="0"/>
        <v>0</v>
      </c>
      <c r="I12" s="124">
        <f t="shared" si="0"/>
        <v>0</v>
      </c>
      <c r="J12" s="124">
        <f t="shared" si="0"/>
        <v>0</v>
      </c>
      <c r="K12" s="124">
        <f t="shared" si="0"/>
        <v>0</v>
      </c>
      <c r="L12" s="29">
        <f>SUM(L8:L11)</f>
        <v>0</v>
      </c>
    </row>
    <row r="13" spans="1:20" ht="21.95" customHeight="1">
      <c r="B13" s="121" t="s">
        <v>361</v>
      </c>
      <c r="C13" s="840"/>
      <c r="D13" s="840"/>
      <c r="E13" s="840"/>
      <c r="F13" s="840"/>
      <c r="G13" s="840"/>
      <c r="H13" s="840"/>
      <c r="I13" s="840"/>
      <c r="J13" s="840"/>
      <c r="K13" s="840"/>
      <c r="L13" s="839"/>
    </row>
    <row r="14" spans="1:20" ht="21.95" customHeight="1">
      <c r="B14" s="122" t="s">
        <v>381</v>
      </c>
      <c r="C14" s="58">
        <v>0</v>
      </c>
      <c r="D14" s="58">
        <v>0</v>
      </c>
      <c r="E14" s="58">
        <v>0</v>
      </c>
      <c r="F14" s="58">
        <v>0</v>
      </c>
      <c r="G14" s="58">
        <v>0</v>
      </c>
      <c r="H14" s="58">
        <v>0</v>
      </c>
      <c r="I14" s="58">
        <v>0</v>
      </c>
      <c r="J14" s="58">
        <v>0</v>
      </c>
      <c r="K14" s="58">
        <v>0</v>
      </c>
      <c r="L14" s="30">
        <f>SUM(C14:K14)</f>
        <v>0</v>
      </c>
    </row>
    <row r="15" spans="1:20" ht="21.95" customHeight="1">
      <c r="B15" s="122" t="s">
        <v>382</v>
      </c>
      <c r="C15" s="58">
        <v>0</v>
      </c>
      <c r="D15" s="58">
        <v>0</v>
      </c>
      <c r="E15" s="58">
        <v>0</v>
      </c>
      <c r="F15" s="58">
        <v>0</v>
      </c>
      <c r="G15" s="58">
        <v>0</v>
      </c>
      <c r="H15" s="58">
        <v>0</v>
      </c>
      <c r="I15" s="58">
        <v>0</v>
      </c>
      <c r="J15" s="58">
        <v>0</v>
      </c>
      <c r="K15" s="58">
        <v>0</v>
      </c>
      <c r="L15" s="30">
        <f>SUM(C15:K15)</f>
        <v>0</v>
      </c>
    </row>
    <row r="16" spans="1:20" ht="21.95" customHeight="1">
      <c r="B16" s="122" t="s">
        <v>383</v>
      </c>
      <c r="C16" s="58">
        <v>0</v>
      </c>
      <c r="D16" s="58">
        <v>0</v>
      </c>
      <c r="E16" s="58">
        <v>0</v>
      </c>
      <c r="F16" s="58">
        <v>0</v>
      </c>
      <c r="G16" s="58">
        <v>0</v>
      </c>
      <c r="H16" s="58">
        <v>0</v>
      </c>
      <c r="I16" s="58">
        <v>0</v>
      </c>
      <c r="J16" s="58">
        <v>0</v>
      </c>
      <c r="K16" s="58">
        <v>0</v>
      </c>
      <c r="L16" s="30">
        <f>SUM(C16:K16)</f>
        <v>0</v>
      </c>
    </row>
    <row r="17" spans="2:12" ht="21.95" customHeight="1">
      <c r="B17" s="123" t="s">
        <v>384</v>
      </c>
      <c r="C17" s="124">
        <f t="shared" ref="C17:K17" si="1">SUM(C14:C16)</f>
        <v>0</v>
      </c>
      <c r="D17" s="124">
        <f t="shared" si="1"/>
        <v>0</v>
      </c>
      <c r="E17" s="124">
        <f t="shared" si="1"/>
        <v>0</v>
      </c>
      <c r="F17" s="124">
        <f t="shared" si="1"/>
        <v>0</v>
      </c>
      <c r="G17" s="124">
        <f t="shared" si="1"/>
        <v>0</v>
      </c>
      <c r="H17" s="124">
        <f t="shared" si="1"/>
        <v>0</v>
      </c>
      <c r="I17" s="124">
        <f t="shared" si="1"/>
        <v>0</v>
      </c>
      <c r="J17" s="124">
        <f t="shared" si="1"/>
        <v>0</v>
      </c>
      <c r="K17" s="124">
        <f t="shared" si="1"/>
        <v>0</v>
      </c>
      <c r="L17" s="29">
        <f>SUM(L14:L16)</f>
        <v>0</v>
      </c>
    </row>
    <row r="18" spans="2:12" ht="21.95" customHeight="1">
      <c r="B18" s="121" t="s">
        <v>362</v>
      </c>
      <c r="C18" s="840"/>
      <c r="D18" s="840"/>
      <c r="E18" s="840"/>
      <c r="F18" s="840"/>
      <c r="G18" s="840"/>
      <c r="H18" s="840"/>
      <c r="I18" s="840"/>
      <c r="J18" s="840"/>
      <c r="K18" s="840"/>
      <c r="L18" s="839"/>
    </row>
    <row r="19" spans="2:12" ht="21.95" customHeight="1">
      <c r="B19" s="122" t="s">
        <v>385</v>
      </c>
      <c r="C19" s="65">
        <f>SUM(C20:C21)</f>
        <v>0</v>
      </c>
      <c r="D19" s="65">
        <f t="shared" ref="D19:K19" si="2">SUM(D20:D21)</f>
        <v>0</v>
      </c>
      <c r="E19" s="65">
        <f t="shared" si="2"/>
        <v>0</v>
      </c>
      <c r="F19" s="65">
        <f t="shared" si="2"/>
        <v>0</v>
      </c>
      <c r="G19" s="65">
        <f t="shared" si="2"/>
        <v>0</v>
      </c>
      <c r="H19" s="65">
        <f t="shared" si="2"/>
        <v>0</v>
      </c>
      <c r="I19" s="65">
        <f t="shared" si="2"/>
        <v>0</v>
      </c>
      <c r="J19" s="65">
        <f t="shared" si="2"/>
        <v>0</v>
      </c>
      <c r="K19" s="65">
        <f t="shared" si="2"/>
        <v>0</v>
      </c>
      <c r="L19" s="30">
        <f t="shared" ref="L19:L34" si="3">SUM(C19:K19)</f>
        <v>0</v>
      </c>
    </row>
    <row r="20" spans="2:12" ht="21.95" customHeight="1">
      <c r="B20" s="122" t="s">
        <v>595</v>
      </c>
      <c r="C20" s="58">
        <v>0</v>
      </c>
      <c r="D20" s="58">
        <v>0</v>
      </c>
      <c r="E20" s="58">
        <v>0</v>
      </c>
      <c r="F20" s="58">
        <v>0</v>
      </c>
      <c r="G20" s="58">
        <v>0</v>
      </c>
      <c r="H20" s="58">
        <v>0</v>
      </c>
      <c r="I20" s="58">
        <v>0</v>
      </c>
      <c r="J20" s="58">
        <v>0</v>
      </c>
      <c r="K20" s="58">
        <v>0</v>
      </c>
      <c r="L20" s="30">
        <f>SUM(C20:K20)</f>
        <v>0</v>
      </c>
    </row>
    <row r="21" spans="2:12" ht="21.95" customHeight="1">
      <c r="B21" s="122" t="s">
        <v>596</v>
      </c>
      <c r="C21" s="58">
        <v>0</v>
      </c>
      <c r="D21" s="58">
        <v>0</v>
      </c>
      <c r="E21" s="58">
        <v>0</v>
      </c>
      <c r="F21" s="58">
        <v>0</v>
      </c>
      <c r="G21" s="58">
        <v>0</v>
      </c>
      <c r="H21" s="58">
        <v>0</v>
      </c>
      <c r="I21" s="58">
        <v>0</v>
      </c>
      <c r="J21" s="58">
        <v>0</v>
      </c>
      <c r="K21" s="58">
        <v>0</v>
      </c>
      <c r="L21" s="30">
        <f>SUM(C21:K21)</f>
        <v>0</v>
      </c>
    </row>
    <row r="22" spans="2:12" ht="21.95" customHeight="1">
      <c r="B22" s="122" t="s">
        <v>386</v>
      </c>
      <c r="C22" s="58">
        <v>0</v>
      </c>
      <c r="D22" s="58">
        <v>0</v>
      </c>
      <c r="E22" s="58">
        <v>0</v>
      </c>
      <c r="F22" s="58">
        <v>0</v>
      </c>
      <c r="G22" s="58">
        <v>0</v>
      </c>
      <c r="H22" s="58">
        <v>0</v>
      </c>
      <c r="I22" s="58">
        <v>0</v>
      </c>
      <c r="J22" s="58">
        <v>0</v>
      </c>
      <c r="K22" s="58">
        <v>0</v>
      </c>
      <c r="L22" s="30">
        <f t="shared" si="3"/>
        <v>0</v>
      </c>
    </row>
    <row r="23" spans="2:12" ht="21.95" customHeight="1">
      <c r="B23" s="122" t="s">
        <v>387</v>
      </c>
      <c r="C23" s="58">
        <v>0</v>
      </c>
      <c r="D23" s="58">
        <v>0</v>
      </c>
      <c r="E23" s="58">
        <v>0</v>
      </c>
      <c r="F23" s="58">
        <v>0</v>
      </c>
      <c r="G23" s="58">
        <v>0</v>
      </c>
      <c r="H23" s="58">
        <v>0</v>
      </c>
      <c r="I23" s="58">
        <v>0</v>
      </c>
      <c r="J23" s="58">
        <v>0</v>
      </c>
      <c r="K23" s="58">
        <v>0</v>
      </c>
      <c r="L23" s="30">
        <f t="shared" si="3"/>
        <v>0</v>
      </c>
    </row>
    <row r="24" spans="2:12" ht="21.95" customHeight="1">
      <c r="B24" s="122" t="s">
        <v>388</v>
      </c>
      <c r="C24" s="58">
        <v>0</v>
      </c>
      <c r="D24" s="58">
        <v>0</v>
      </c>
      <c r="E24" s="58">
        <v>0</v>
      </c>
      <c r="F24" s="58">
        <v>0</v>
      </c>
      <c r="G24" s="58">
        <v>0</v>
      </c>
      <c r="H24" s="58">
        <v>0</v>
      </c>
      <c r="I24" s="58">
        <v>0</v>
      </c>
      <c r="J24" s="58">
        <v>0</v>
      </c>
      <c r="K24" s="58">
        <v>0</v>
      </c>
      <c r="L24" s="30">
        <f t="shared" si="3"/>
        <v>0</v>
      </c>
    </row>
    <row r="25" spans="2:12" ht="21.95" customHeight="1">
      <c r="B25" s="122" t="s">
        <v>389</v>
      </c>
      <c r="C25" s="58">
        <v>0</v>
      </c>
      <c r="D25" s="58">
        <v>0</v>
      </c>
      <c r="E25" s="58">
        <v>0</v>
      </c>
      <c r="F25" s="58">
        <v>0</v>
      </c>
      <c r="G25" s="58">
        <v>0</v>
      </c>
      <c r="H25" s="58">
        <v>0</v>
      </c>
      <c r="I25" s="58">
        <v>0</v>
      </c>
      <c r="J25" s="58">
        <v>0</v>
      </c>
      <c r="K25" s="58">
        <v>0</v>
      </c>
      <c r="L25" s="30">
        <f t="shared" si="3"/>
        <v>0</v>
      </c>
    </row>
    <row r="26" spans="2:12" ht="21.95" customHeight="1">
      <c r="B26" s="122" t="s">
        <v>390</v>
      </c>
      <c r="C26" s="58">
        <v>0</v>
      </c>
      <c r="D26" s="58">
        <v>0</v>
      </c>
      <c r="E26" s="58">
        <v>0</v>
      </c>
      <c r="F26" s="58">
        <v>0</v>
      </c>
      <c r="G26" s="58">
        <v>0</v>
      </c>
      <c r="H26" s="58">
        <v>0</v>
      </c>
      <c r="I26" s="58">
        <v>0</v>
      </c>
      <c r="J26" s="58">
        <v>0</v>
      </c>
      <c r="K26" s="58">
        <v>0</v>
      </c>
      <c r="L26" s="30">
        <f t="shared" si="3"/>
        <v>0</v>
      </c>
    </row>
    <row r="27" spans="2:12" ht="21.95" customHeight="1">
      <c r="B27" s="122" t="s">
        <v>391</v>
      </c>
      <c r="C27" s="58">
        <v>0</v>
      </c>
      <c r="D27" s="58">
        <v>0</v>
      </c>
      <c r="E27" s="58">
        <v>0</v>
      </c>
      <c r="F27" s="58">
        <v>0</v>
      </c>
      <c r="G27" s="58">
        <v>0</v>
      </c>
      <c r="H27" s="58">
        <v>0</v>
      </c>
      <c r="I27" s="58">
        <v>0</v>
      </c>
      <c r="J27" s="58">
        <v>0</v>
      </c>
      <c r="K27" s="58">
        <v>0</v>
      </c>
      <c r="L27" s="30">
        <f t="shared" si="3"/>
        <v>0</v>
      </c>
    </row>
    <row r="28" spans="2:12" ht="21.95" customHeight="1">
      <c r="B28" s="122" t="s">
        <v>392</v>
      </c>
      <c r="C28" s="58">
        <v>0</v>
      </c>
      <c r="D28" s="58">
        <v>0</v>
      </c>
      <c r="E28" s="58">
        <v>0</v>
      </c>
      <c r="F28" s="58">
        <v>0</v>
      </c>
      <c r="G28" s="58">
        <v>0</v>
      </c>
      <c r="H28" s="58">
        <v>0</v>
      </c>
      <c r="I28" s="58">
        <v>0</v>
      </c>
      <c r="J28" s="58">
        <v>0</v>
      </c>
      <c r="K28" s="58">
        <v>0</v>
      </c>
      <c r="L28" s="30">
        <f t="shared" si="3"/>
        <v>0</v>
      </c>
    </row>
    <row r="29" spans="2:12" ht="21.95" customHeight="1">
      <c r="B29" s="122" t="s">
        <v>393</v>
      </c>
      <c r="C29" s="58">
        <v>0</v>
      </c>
      <c r="D29" s="58">
        <v>0</v>
      </c>
      <c r="E29" s="58">
        <v>0</v>
      </c>
      <c r="F29" s="58">
        <v>0</v>
      </c>
      <c r="G29" s="58">
        <v>0</v>
      </c>
      <c r="H29" s="58">
        <v>0</v>
      </c>
      <c r="I29" s="58">
        <v>0</v>
      </c>
      <c r="J29" s="58">
        <v>0</v>
      </c>
      <c r="K29" s="58">
        <v>0</v>
      </c>
      <c r="L29" s="30">
        <f t="shared" si="3"/>
        <v>0</v>
      </c>
    </row>
    <row r="30" spans="2:12" ht="21.95" customHeight="1">
      <c r="B30" s="122" t="s">
        <v>394</v>
      </c>
      <c r="C30" s="58">
        <v>0</v>
      </c>
      <c r="D30" s="58">
        <v>0</v>
      </c>
      <c r="E30" s="58">
        <v>0</v>
      </c>
      <c r="F30" s="58">
        <v>0</v>
      </c>
      <c r="G30" s="58">
        <v>0</v>
      </c>
      <c r="H30" s="58">
        <v>0</v>
      </c>
      <c r="I30" s="58">
        <v>0</v>
      </c>
      <c r="J30" s="58">
        <v>0</v>
      </c>
      <c r="K30" s="58">
        <v>0</v>
      </c>
      <c r="L30" s="30">
        <f t="shared" si="3"/>
        <v>0</v>
      </c>
    </row>
    <row r="31" spans="2:12" ht="21.95" customHeight="1">
      <c r="B31" s="122" t="s">
        <v>395</v>
      </c>
      <c r="C31" s="58">
        <v>0</v>
      </c>
      <c r="D31" s="58">
        <v>0</v>
      </c>
      <c r="E31" s="58">
        <v>0</v>
      </c>
      <c r="F31" s="58">
        <v>0</v>
      </c>
      <c r="G31" s="58">
        <v>0</v>
      </c>
      <c r="H31" s="58">
        <v>0</v>
      </c>
      <c r="I31" s="58">
        <v>0</v>
      </c>
      <c r="J31" s="58">
        <v>0</v>
      </c>
      <c r="K31" s="58">
        <v>0</v>
      </c>
      <c r="L31" s="30">
        <f t="shared" si="3"/>
        <v>0</v>
      </c>
    </row>
    <row r="32" spans="2:12" ht="21.95" customHeight="1">
      <c r="B32" s="122" t="s">
        <v>396</v>
      </c>
      <c r="C32" s="58">
        <v>0</v>
      </c>
      <c r="D32" s="58">
        <v>0</v>
      </c>
      <c r="E32" s="58">
        <v>0</v>
      </c>
      <c r="F32" s="58">
        <v>0</v>
      </c>
      <c r="G32" s="58">
        <v>0</v>
      </c>
      <c r="H32" s="58">
        <v>0</v>
      </c>
      <c r="I32" s="58">
        <v>0</v>
      </c>
      <c r="J32" s="58">
        <v>0</v>
      </c>
      <c r="K32" s="58">
        <v>0</v>
      </c>
      <c r="L32" s="30">
        <f t="shared" si="3"/>
        <v>0</v>
      </c>
    </row>
    <row r="33" spans="2:12" ht="21.95" customHeight="1">
      <c r="B33" s="122" t="s">
        <v>397</v>
      </c>
      <c r="C33" s="58">
        <v>0</v>
      </c>
      <c r="D33" s="58">
        <v>0</v>
      </c>
      <c r="E33" s="58">
        <v>0</v>
      </c>
      <c r="F33" s="58">
        <v>0</v>
      </c>
      <c r="G33" s="58">
        <v>0</v>
      </c>
      <c r="H33" s="58">
        <v>0</v>
      </c>
      <c r="I33" s="58">
        <v>0</v>
      </c>
      <c r="J33" s="58">
        <v>0</v>
      </c>
      <c r="K33" s="58">
        <v>0</v>
      </c>
      <c r="L33" s="30">
        <f t="shared" si="3"/>
        <v>0</v>
      </c>
    </row>
    <row r="34" spans="2:12" ht="21.95" customHeight="1">
      <c r="B34" s="122" t="s">
        <v>398</v>
      </c>
      <c r="C34" s="58">
        <v>0</v>
      </c>
      <c r="D34" s="58">
        <v>0</v>
      </c>
      <c r="E34" s="58">
        <v>0</v>
      </c>
      <c r="F34" s="58">
        <v>0</v>
      </c>
      <c r="G34" s="58">
        <v>0</v>
      </c>
      <c r="H34" s="58">
        <v>0</v>
      </c>
      <c r="I34" s="58">
        <v>0</v>
      </c>
      <c r="J34" s="58">
        <v>0</v>
      </c>
      <c r="K34" s="58">
        <v>0</v>
      </c>
      <c r="L34" s="30">
        <f t="shared" si="3"/>
        <v>0</v>
      </c>
    </row>
    <row r="35" spans="2:12" ht="21.95" customHeight="1">
      <c r="B35" s="123" t="s">
        <v>399</v>
      </c>
      <c r="C35" s="124">
        <f>C19+SUM(C22:C34)</f>
        <v>0</v>
      </c>
      <c r="D35" s="124">
        <f t="shared" ref="D35:L35" si="4">D19+SUM(D22:D34)</f>
        <v>0</v>
      </c>
      <c r="E35" s="124">
        <f t="shared" si="4"/>
        <v>0</v>
      </c>
      <c r="F35" s="124">
        <f t="shared" si="4"/>
        <v>0</v>
      </c>
      <c r="G35" s="124">
        <f t="shared" si="4"/>
        <v>0</v>
      </c>
      <c r="H35" s="124">
        <f t="shared" si="4"/>
        <v>0</v>
      </c>
      <c r="I35" s="124">
        <f t="shared" si="4"/>
        <v>0</v>
      </c>
      <c r="J35" s="124">
        <f t="shared" si="4"/>
        <v>0</v>
      </c>
      <c r="K35" s="124">
        <f t="shared" si="4"/>
        <v>0</v>
      </c>
      <c r="L35" s="29">
        <f t="shared" si="4"/>
        <v>0</v>
      </c>
    </row>
    <row r="36" spans="2:12" ht="21.95" customHeight="1">
      <c r="B36" s="125" t="s">
        <v>400</v>
      </c>
      <c r="C36" s="33">
        <f t="shared" ref="C36:L36" si="5">C12+C17+C35</f>
        <v>0</v>
      </c>
      <c r="D36" s="33">
        <f t="shared" si="5"/>
        <v>0</v>
      </c>
      <c r="E36" s="33">
        <f t="shared" si="5"/>
        <v>0</v>
      </c>
      <c r="F36" s="33">
        <f t="shared" si="5"/>
        <v>0</v>
      </c>
      <c r="G36" s="33">
        <f t="shared" si="5"/>
        <v>0</v>
      </c>
      <c r="H36" s="33">
        <f t="shared" si="5"/>
        <v>0</v>
      </c>
      <c r="I36" s="33">
        <f t="shared" si="5"/>
        <v>0</v>
      </c>
      <c r="J36" s="33">
        <f t="shared" si="5"/>
        <v>0</v>
      </c>
      <c r="K36" s="33">
        <f t="shared" si="5"/>
        <v>0</v>
      </c>
      <c r="L36" s="29">
        <f t="shared" si="5"/>
        <v>0</v>
      </c>
    </row>
    <row r="37" spans="2:12" ht="21.95" customHeight="1">
      <c r="B37" s="126" t="s">
        <v>363</v>
      </c>
      <c r="C37" s="841"/>
      <c r="D37" s="841"/>
      <c r="E37" s="841"/>
      <c r="F37" s="841"/>
      <c r="G37" s="841"/>
      <c r="H37" s="841"/>
      <c r="I37" s="841"/>
      <c r="J37" s="841"/>
      <c r="K37" s="841"/>
      <c r="L37" s="838"/>
    </row>
    <row r="38" spans="2:12" ht="21.95" customHeight="1">
      <c r="B38" s="134" t="s">
        <v>364</v>
      </c>
      <c r="C38" s="840"/>
      <c r="D38" s="840"/>
      <c r="E38" s="840"/>
      <c r="F38" s="840"/>
      <c r="G38" s="840"/>
      <c r="H38" s="840"/>
      <c r="I38" s="840"/>
      <c r="J38" s="840"/>
      <c r="K38" s="840"/>
      <c r="L38" s="839"/>
    </row>
    <row r="39" spans="2:12" ht="21.95" customHeight="1">
      <c r="B39" s="127" t="s">
        <v>401</v>
      </c>
      <c r="C39" s="58">
        <v>0</v>
      </c>
      <c r="D39" s="58">
        <v>0</v>
      </c>
      <c r="E39" s="58">
        <v>0</v>
      </c>
      <c r="F39" s="58">
        <v>0</v>
      </c>
      <c r="G39" s="58">
        <v>0</v>
      </c>
      <c r="H39" s="58">
        <v>0</v>
      </c>
      <c r="I39" s="58">
        <v>0</v>
      </c>
      <c r="J39" s="58">
        <v>0</v>
      </c>
      <c r="K39" s="58">
        <v>0</v>
      </c>
      <c r="L39" s="30">
        <f>SUM(C39:K39)</f>
        <v>0</v>
      </c>
    </row>
    <row r="40" spans="2:12" ht="21.95" customHeight="1">
      <c r="B40" s="127" t="s">
        <v>402</v>
      </c>
      <c r="C40" s="58">
        <v>0</v>
      </c>
      <c r="D40" s="58">
        <v>0</v>
      </c>
      <c r="E40" s="58">
        <v>0</v>
      </c>
      <c r="F40" s="58">
        <v>0</v>
      </c>
      <c r="G40" s="58">
        <v>0</v>
      </c>
      <c r="H40" s="58">
        <v>0</v>
      </c>
      <c r="I40" s="58">
        <v>0</v>
      </c>
      <c r="J40" s="58">
        <v>0</v>
      </c>
      <c r="K40" s="58">
        <v>0</v>
      </c>
      <c r="L40" s="30">
        <f>SUM(C40:K40)</f>
        <v>0</v>
      </c>
    </row>
    <row r="41" spans="2:12" ht="21.95" customHeight="1">
      <c r="B41" s="127" t="s">
        <v>403</v>
      </c>
      <c r="C41" s="58">
        <v>0</v>
      </c>
      <c r="D41" s="58">
        <v>0</v>
      </c>
      <c r="E41" s="58">
        <v>0</v>
      </c>
      <c r="F41" s="58">
        <v>0</v>
      </c>
      <c r="G41" s="58">
        <v>0</v>
      </c>
      <c r="H41" s="58">
        <v>0</v>
      </c>
      <c r="I41" s="58">
        <v>0</v>
      </c>
      <c r="J41" s="58">
        <v>0</v>
      </c>
      <c r="K41" s="58">
        <v>0</v>
      </c>
      <c r="L41" s="30">
        <f>SUM(C41:K41)</f>
        <v>0</v>
      </c>
    </row>
    <row r="42" spans="2:12" ht="21.95" customHeight="1">
      <c r="B42" s="128" t="s">
        <v>404</v>
      </c>
      <c r="C42" s="124">
        <f t="shared" ref="C42:K42" si="6">SUM(C38:C41)</f>
        <v>0</v>
      </c>
      <c r="D42" s="124">
        <f t="shared" si="6"/>
        <v>0</v>
      </c>
      <c r="E42" s="124">
        <f t="shared" si="6"/>
        <v>0</v>
      </c>
      <c r="F42" s="124">
        <f t="shared" si="6"/>
        <v>0</v>
      </c>
      <c r="G42" s="124">
        <f t="shared" si="6"/>
        <v>0</v>
      </c>
      <c r="H42" s="124">
        <f t="shared" si="6"/>
        <v>0</v>
      </c>
      <c r="I42" s="124">
        <f t="shared" si="6"/>
        <v>0</v>
      </c>
      <c r="J42" s="124">
        <f t="shared" si="6"/>
        <v>0</v>
      </c>
      <c r="K42" s="124">
        <f t="shared" si="6"/>
        <v>0</v>
      </c>
      <c r="L42" s="29">
        <f>SUM(L38:L41)</f>
        <v>0</v>
      </c>
    </row>
    <row r="43" spans="2:12" ht="21.95" customHeight="1">
      <c r="B43" s="134" t="s">
        <v>365</v>
      </c>
      <c r="C43" s="840"/>
      <c r="D43" s="840"/>
      <c r="E43" s="840"/>
      <c r="F43" s="840"/>
      <c r="G43" s="840"/>
      <c r="H43" s="840"/>
      <c r="I43" s="840"/>
      <c r="J43" s="840"/>
      <c r="K43" s="840"/>
      <c r="L43" s="839"/>
    </row>
    <row r="44" spans="2:12" ht="21.95" customHeight="1">
      <c r="B44" s="127" t="s">
        <v>405</v>
      </c>
      <c r="C44" s="58">
        <v>0</v>
      </c>
      <c r="D44" s="58">
        <v>0</v>
      </c>
      <c r="E44" s="58">
        <v>0</v>
      </c>
      <c r="F44" s="58">
        <v>0</v>
      </c>
      <c r="G44" s="58">
        <v>0</v>
      </c>
      <c r="H44" s="58">
        <v>0</v>
      </c>
      <c r="I44" s="58">
        <v>0</v>
      </c>
      <c r="J44" s="58">
        <v>0</v>
      </c>
      <c r="K44" s="58">
        <v>0</v>
      </c>
      <c r="L44" s="30">
        <f>SUM(C44:K44)</f>
        <v>0</v>
      </c>
    </row>
    <row r="45" spans="2:12" ht="21.95" customHeight="1">
      <c r="B45" s="127" t="s">
        <v>406</v>
      </c>
      <c r="C45" s="58">
        <v>0</v>
      </c>
      <c r="D45" s="58">
        <v>0</v>
      </c>
      <c r="E45" s="58">
        <v>0</v>
      </c>
      <c r="F45" s="58">
        <v>0</v>
      </c>
      <c r="G45" s="58">
        <v>0</v>
      </c>
      <c r="H45" s="58">
        <v>0</v>
      </c>
      <c r="I45" s="58">
        <v>0</v>
      </c>
      <c r="J45" s="58">
        <v>0</v>
      </c>
      <c r="K45" s="58">
        <v>0</v>
      </c>
      <c r="L45" s="30">
        <f>SUM(C45:K45)</f>
        <v>0</v>
      </c>
    </row>
    <row r="46" spans="2:12" ht="21.95" customHeight="1">
      <c r="B46" s="127" t="s">
        <v>407</v>
      </c>
      <c r="C46" s="58">
        <v>0</v>
      </c>
      <c r="D46" s="58">
        <v>0</v>
      </c>
      <c r="E46" s="58">
        <v>0</v>
      </c>
      <c r="F46" s="58">
        <v>0</v>
      </c>
      <c r="G46" s="58">
        <v>0</v>
      </c>
      <c r="H46" s="58">
        <v>0</v>
      </c>
      <c r="I46" s="58">
        <v>0</v>
      </c>
      <c r="J46" s="58">
        <v>0</v>
      </c>
      <c r="K46" s="58">
        <v>0</v>
      </c>
      <c r="L46" s="30">
        <f>SUM(C46:K46)</f>
        <v>0</v>
      </c>
    </row>
    <row r="47" spans="2:12" ht="21.95" customHeight="1">
      <c r="B47" s="128" t="s">
        <v>408</v>
      </c>
      <c r="C47" s="124">
        <f t="shared" ref="C47:K47" si="7">SUM(C44:C46)</f>
        <v>0</v>
      </c>
      <c r="D47" s="124">
        <f t="shared" si="7"/>
        <v>0</v>
      </c>
      <c r="E47" s="124">
        <f t="shared" si="7"/>
        <v>0</v>
      </c>
      <c r="F47" s="124">
        <f t="shared" si="7"/>
        <v>0</v>
      </c>
      <c r="G47" s="124">
        <f t="shared" si="7"/>
        <v>0</v>
      </c>
      <c r="H47" s="124">
        <f t="shared" si="7"/>
        <v>0</v>
      </c>
      <c r="I47" s="124">
        <f t="shared" si="7"/>
        <v>0</v>
      </c>
      <c r="J47" s="124">
        <f t="shared" si="7"/>
        <v>0</v>
      </c>
      <c r="K47" s="124">
        <f t="shared" si="7"/>
        <v>0</v>
      </c>
      <c r="L47" s="29">
        <f>SUM(L44:L46)</f>
        <v>0</v>
      </c>
    </row>
    <row r="48" spans="2:12" ht="21.95" customHeight="1">
      <c r="B48" s="134" t="s">
        <v>366</v>
      </c>
      <c r="C48" s="840"/>
      <c r="D48" s="840"/>
      <c r="E48" s="840"/>
      <c r="F48" s="840"/>
      <c r="G48" s="840"/>
      <c r="H48" s="840"/>
      <c r="I48" s="840"/>
      <c r="J48" s="840"/>
      <c r="K48" s="840"/>
      <c r="L48" s="839"/>
    </row>
    <row r="49" spans="2:12" ht="21.95" customHeight="1">
      <c r="B49" s="127" t="s">
        <v>409</v>
      </c>
      <c r="C49" s="58">
        <v>0</v>
      </c>
      <c r="D49" s="58">
        <v>0</v>
      </c>
      <c r="E49" s="58">
        <v>0</v>
      </c>
      <c r="F49" s="58">
        <v>0</v>
      </c>
      <c r="G49" s="58">
        <v>0</v>
      </c>
      <c r="H49" s="58">
        <v>0</v>
      </c>
      <c r="I49" s="58">
        <v>0</v>
      </c>
      <c r="J49" s="58">
        <v>0</v>
      </c>
      <c r="K49" s="58">
        <v>0</v>
      </c>
      <c r="L49" s="30">
        <f t="shared" ref="L49:L62" si="8">SUM(C49:K49)</f>
        <v>0</v>
      </c>
    </row>
    <row r="50" spans="2:12" ht="21.95" customHeight="1">
      <c r="B50" s="127" t="s">
        <v>410</v>
      </c>
      <c r="C50" s="58">
        <v>0</v>
      </c>
      <c r="D50" s="58">
        <v>0</v>
      </c>
      <c r="E50" s="58">
        <v>0</v>
      </c>
      <c r="F50" s="58">
        <v>0</v>
      </c>
      <c r="G50" s="58">
        <v>0</v>
      </c>
      <c r="H50" s="58">
        <v>0</v>
      </c>
      <c r="I50" s="58">
        <v>0</v>
      </c>
      <c r="J50" s="58">
        <v>0</v>
      </c>
      <c r="K50" s="58">
        <v>0</v>
      </c>
      <c r="L50" s="30">
        <f t="shared" si="8"/>
        <v>0</v>
      </c>
    </row>
    <row r="51" spans="2:12" ht="21.95" customHeight="1">
      <c r="B51" s="127" t="s">
        <v>411</v>
      </c>
      <c r="C51" s="58">
        <v>0</v>
      </c>
      <c r="D51" s="58">
        <v>0</v>
      </c>
      <c r="E51" s="58">
        <v>0</v>
      </c>
      <c r="F51" s="58">
        <v>0</v>
      </c>
      <c r="G51" s="58">
        <v>0</v>
      </c>
      <c r="H51" s="58">
        <v>0</v>
      </c>
      <c r="I51" s="58">
        <v>0</v>
      </c>
      <c r="J51" s="58">
        <v>0</v>
      </c>
      <c r="K51" s="58">
        <v>0</v>
      </c>
      <c r="L51" s="30">
        <f t="shared" si="8"/>
        <v>0</v>
      </c>
    </row>
    <row r="52" spans="2:12" ht="21.95" customHeight="1">
      <c r="B52" s="127" t="s">
        <v>412</v>
      </c>
      <c r="C52" s="58">
        <v>0</v>
      </c>
      <c r="D52" s="58">
        <v>0</v>
      </c>
      <c r="E52" s="58">
        <v>0</v>
      </c>
      <c r="F52" s="58">
        <v>0</v>
      </c>
      <c r="G52" s="58">
        <v>0</v>
      </c>
      <c r="H52" s="58">
        <v>0</v>
      </c>
      <c r="I52" s="58">
        <v>0</v>
      </c>
      <c r="J52" s="58">
        <v>0</v>
      </c>
      <c r="K52" s="58">
        <v>0</v>
      </c>
      <c r="L52" s="30">
        <f t="shared" si="8"/>
        <v>0</v>
      </c>
    </row>
    <row r="53" spans="2:12" ht="21.95" customHeight="1">
      <c r="B53" s="127" t="s">
        <v>413</v>
      </c>
      <c r="C53" s="58">
        <v>0</v>
      </c>
      <c r="D53" s="58">
        <v>0</v>
      </c>
      <c r="E53" s="58">
        <v>0</v>
      </c>
      <c r="F53" s="58">
        <v>0</v>
      </c>
      <c r="G53" s="58">
        <v>0</v>
      </c>
      <c r="H53" s="58">
        <v>0</v>
      </c>
      <c r="I53" s="58">
        <v>0</v>
      </c>
      <c r="J53" s="58">
        <v>0</v>
      </c>
      <c r="K53" s="58">
        <v>0</v>
      </c>
      <c r="L53" s="30">
        <f t="shared" si="8"/>
        <v>0</v>
      </c>
    </row>
    <row r="54" spans="2:12" ht="21.95" customHeight="1">
      <c r="B54" s="127" t="s">
        <v>414</v>
      </c>
      <c r="C54" s="58">
        <v>0</v>
      </c>
      <c r="D54" s="58">
        <v>0</v>
      </c>
      <c r="E54" s="58">
        <v>0</v>
      </c>
      <c r="F54" s="58">
        <v>0</v>
      </c>
      <c r="G54" s="58">
        <v>0</v>
      </c>
      <c r="H54" s="58">
        <v>0</v>
      </c>
      <c r="I54" s="58">
        <v>0</v>
      </c>
      <c r="J54" s="58">
        <v>0</v>
      </c>
      <c r="K54" s="58">
        <v>0</v>
      </c>
      <c r="L54" s="30">
        <f t="shared" si="8"/>
        <v>0</v>
      </c>
    </row>
    <row r="55" spans="2:12" ht="21.95" customHeight="1">
      <c r="B55" s="127" t="s">
        <v>415</v>
      </c>
      <c r="C55" s="58">
        <v>0</v>
      </c>
      <c r="D55" s="58">
        <v>0</v>
      </c>
      <c r="E55" s="58">
        <v>0</v>
      </c>
      <c r="F55" s="58">
        <v>0</v>
      </c>
      <c r="G55" s="58">
        <v>0</v>
      </c>
      <c r="H55" s="58">
        <v>0</v>
      </c>
      <c r="I55" s="58">
        <v>0</v>
      </c>
      <c r="J55" s="58">
        <v>0</v>
      </c>
      <c r="K55" s="58">
        <v>0</v>
      </c>
      <c r="L55" s="30">
        <f t="shared" si="8"/>
        <v>0</v>
      </c>
    </row>
    <row r="56" spans="2:12" ht="21.95" customHeight="1">
      <c r="B56" s="127" t="s">
        <v>416</v>
      </c>
      <c r="C56" s="58">
        <v>0</v>
      </c>
      <c r="D56" s="58">
        <v>0</v>
      </c>
      <c r="E56" s="58">
        <v>0</v>
      </c>
      <c r="F56" s="58">
        <v>0</v>
      </c>
      <c r="G56" s="58">
        <v>0</v>
      </c>
      <c r="H56" s="58">
        <v>0</v>
      </c>
      <c r="I56" s="58">
        <v>0</v>
      </c>
      <c r="J56" s="58">
        <v>0</v>
      </c>
      <c r="K56" s="58">
        <v>0</v>
      </c>
      <c r="L56" s="30">
        <f t="shared" si="8"/>
        <v>0</v>
      </c>
    </row>
    <row r="57" spans="2:12" ht="21.95" customHeight="1">
      <c r="B57" s="127" t="s">
        <v>417</v>
      </c>
      <c r="C57" s="58">
        <v>0</v>
      </c>
      <c r="D57" s="58">
        <v>0</v>
      </c>
      <c r="E57" s="58">
        <v>0</v>
      </c>
      <c r="F57" s="58">
        <v>0</v>
      </c>
      <c r="G57" s="58">
        <v>0</v>
      </c>
      <c r="H57" s="58">
        <v>0</v>
      </c>
      <c r="I57" s="58">
        <v>0</v>
      </c>
      <c r="J57" s="58">
        <v>0</v>
      </c>
      <c r="K57" s="58">
        <v>0</v>
      </c>
      <c r="L57" s="30">
        <f t="shared" si="8"/>
        <v>0</v>
      </c>
    </row>
    <row r="58" spans="2:12" ht="21.95" customHeight="1">
      <c r="B58" s="127" t="s">
        <v>418</v>
      </c>
      <c r="C58" s="58">
        <v>0</v>
      </c>
      <c r="D58" s="58">
        <v>0</v>
      </c>
      <c r="E58" s="58">
        <v>0</v>
      </c>
      <c r="F58" s="58">
        <v>0</v>
      </c>
      <c r="G58" s="58">
        <v>0</v>
      </c>
      <c r="H58" s="58">
        <v>0</v>
      </c>
      <c r="I58" s="58">
        <v>0</v>
      </c>
      <c r="J58" s="58">
        <v>0</v>
      </c>
      <c r="K58" s="58">
        <v>0</v>
      </c>
      <c r="L58" s="30">
        <f t="shared" si="8"/>
        <v>0</v>
      </c>
    </row>
    <row r="59" spans="2:12" ht="21.95" customHeight="1">
      <c r="B59" s="127" t="s">
        <v>419</v>
      </c>
      <c r="C59" s="58">
        <v>0</v>
      </c>
      <c r="D59" s="58">
        <v>0</v>
      </c>
      <c r="E59" s="58">
        <v>0</v>
      </c>
      <c r="F59" s="58">
        <v>0</v>
      </c>
      <c r="G59" s="58">
        <v>0</v>
      </c>
      <c r="H59" s="58">
        <v>0</v>
      </c>
      <c r="I59" s="58">
        <v>0</v>
      </c>
      <c r="J59" s="58">
        <v>0</v>
      </c>
      <c r="K59" s="58">
        <v>0</v>
      </c>
      <c r="L59" s="30">
        <f t="shared" si="8"/>
        <v>0</v>
      </c>
    </row>
    <row r="60" spans="2:12" ht="21.95" customHeight="1">
      <c r="B60" s="127" t="s">
        <v>420</v>
      </c>
      <c r="C60" s="58">
        <v>0</v>
      </c>
      <c r="D60" s="58">
        <v>0</v>
      </c>
      <c r="E60" s="58">
        <v>0</v>
      </c>
      <c r="F60" s="58">
        <v>0</v>
      </c>
      <c r="G60" s="58">
        <v>0</v>
      </c>
      <c r="H60" s="58">
        <v>0</v>
      </c>
      <c r="I60" s="58">
        <v>0</v>
      </c>
      <c r="J60" s="58">
        <v>0</v>
      </c>
      <c r="K60" s="58">
        <v>0</v>
      </c>
      <c r="L60" s="30">
        <f t="shared" si="8"/>
        <v>0</v>
      </c>
    </row>
    <row r="61" spans="2:12" ht="21.95" customHeight="1">
      <c r="B61" s="127" t="s">
        <v>421</v>
      </c>
      <c r="C61" s="58">
        <v>0</v>
      </c>
      <c r="D61" s="58">
        <v>0</v>
      </c>
      <c r="E61" s="58">
        <v>0</v>
      </c>
      <c r="F61" s="58">
        <v>0</v>
      </c>
      <c r="G61" s="58">
        <v>0</v>
      </c>
      <c r="H61" s="58">
        <v>0</v>
      </c>
      <c r="I61" s="58">
        <v>0</v>
      </c>
      <c r="J61" s="58">
        <v>0</v>
      </c>
      <c r="K61" s="58">
        <v>0</v>
      </c>
      <c r="L61" s="30">
        <f t="shared" si="8"/>
        <v>0</v>
      </c>
    </row>
    <row r="62" spans="2:12" ht="21.95" customHeight="1">
      <c r="B62" s="127" t="s">
        <v>422</v>
      </c>
      <c r="C62" s="58">
        <v>0</v>
      </c>
      <c r="D62" s="58">
        <v>0</v>
      </c>
      <c r="E62" s="58">
        <v>0</v>
      </c>
      <c r="F62" s="58">
        <v>0</v>
      </c>
      <c r="G62" s="58">
        <v>0</v>
      </c>
      <c r="H62" s="58">
        <v>0</v>
      </c>
      <c r="I62" s="58">
        <v>0</v>
      </c>
      <c r="J62" s="58">
        <v>0</v>
      </c>
      <c r="K62" s="58">
        <v>0</v>
      </c>
      <c r="L62" s="30">
        <f t="shared" si="8"/>
        <v>0</v>
      </c>
    </row>
    <row r="63" spans="2:12" ht="21.95" customHeight="1">
      <c r="B63" s="128" t="s">
        <v>423</v>
      </c>
      <c r="C63" s="124">
        <f t="shared" ref="C63:K63" si="9">SUM(C49:C62)</f>
        <v>0</v>
      </c>
      <c r="D63" s="124">
        <f t="shared" si="9"/>
        <v>0</v>
      </c>
      <c r="E63" s="124">
        <f t="shared" si="9"/>
        <v>0</v>
      </c>
      <c r="F63" s="124">
        <f t="shared" si="9"/>
        <v>0</v>
      </c>
      <c r="G63" s="124">
        <f t="shared" si="9"/>
        <v>0</v>
      </c>
      <c r="H63" s="124">
        <f t="shared" si="9"/>
        <v>0</v>
      </c>
      <c r="I63" s="124">
        <f t="shared" si="9"/>
        <v>0</v>
      </c>
      <c r="J63" s="124">
        <f t="shared" si="9"/>
        <v>0</v>
      </c>
      <c r="K63" s="124">
        <f t="shared" si="9"/>
        <v>0</v>
      </c>
      <c r="L63" s="29">
        <f>SUM(L49:L62)</f>
        <v>0</v>
      </c>
    </row>
    <row r="64" spans="2:12" ht="21.95" customHeight="1">
      <c r="B64" s="133" t="s">
        <v>424</v>
      </c>
      <c r="C64" s="118">
        <f t="shared" ref="C64:K64" si="10">C42+C47+C63</f>
        <v>0</v>
      </c>
      <c r="D64" s="118">
        <f t="shared" si="10"/>
        <v>0</v>
      </c>
      <c r="E64" s="118">
        <f t="shared" si="10"/>
        <v>0</v>
      </c>
      <c r="F64" s="118">
        <f t="shared" si="10"/>
        <v>0</v>
      </c>
      <c r="G64" s="118">
        <f t="shared" si="10"/>
        <v>0</v>
      </c>
      <c r="H64" s="118">
        <f t="shared" si="10"/>
        <v>0</v>
      </c>
      <c r="I64" s="118">
        <f t="shared" si="10"/>
        <v>0</v>
      </c>
      <c r="J64" s="118">
        <f t="shared" si="10"/>
        <v>0</v>
      </c>
      <c r="K64" s="118">
        <f t="shared" si="10"/>
        <v>0</v>
      </c>
      <c r="L64" s="31">
        <f>L42+L47+L63</f>
        <v>0</v>
      </c>
    </row>
  </sheetData>
  <sheetProtection algorithmName="SHA-512" hashValue="y4lXefHP6PcOlup32qLRIjUKZj9wjLRBmZHVjkJRWQJrk/YUfej43L2QC3Db/z/6hh1gfCWb5A9AB3A4gCUn/w==" saltValue="rh15N28UYqNNriDV+6FgHQ==" spinCount="100000" sheet="1"/>
  <mergeCells count="9">
    <mergeCell ref="C38:L38"/>
    <mergeCell ref="C43:L43"/>
    <mergeCell ref="C48:L48"/>
    <mergeCell ref="B2:L4"/>
    <mergeCell ref="C7:L7"/>
    <mergeCell ref="C8:L8"/>
    <mergeCell ref="C13:L13"/>
    <mergeCell ref="C18:L18"/>
    <mergeCell ref="C37:L37"/>
  </mergeCells>
  <hyperlinks>
    <hyperlink ref="A5" location="Índice!A1" display="INICIO"/>
  </hyperlinks>
  <pageMargins left="0.74791666666666667" right="0.74791666666666667" top="0.98402777777777772" bottom="0.98402777777777772" header="0.51180555555555551" footer="0.51180555555555551"/>
  <pageSetup firstPageNumber="0" orientation="portrait" horizontalDpi="300" verticalDpi="300"/>
  <headerFooter alignWithMargins="0"/>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3">
    <tabColor theme="0" tint="-0.14999847407452621"/>
  </sheetPr>
  <dimension ref="A1:N60"/>
  <sheetViews>
    <sheetView showGridLines="0" showRowColHeaders="0" zoomScale="85" zoomScaleNormal="85" workbookViewId="0">
      <selection activeCell="B5" sqref="B5"/>
    </sheetView>
  </sheetViews>
  <sheetFormatPr baseColWidth="10" defaultColWidth="17" defaultRowHeight="12.75"/>
  <cols>
    <col min="1" max="1" width="13.33203125" style="52" customWidth="1"/>
    <col min="2" max="2" width="63.83203125" style="62" bestFit="1" customWidth="1"/>
    <col min="3" max="11" width="22.83203125" style="62" customWidth="1"/>
    <col min="12" max="12" width="22.83203125" style="63" customWidth="1"/>
    <col min="13" max="251" width="12" style="52" customWidth="1"/>
    <col min="252" max="252" width="59.1640625" style="52" customWidth="1"/>
    <col min="253" max="16384" width="17" style="52"/>
  </cols>
  <sheetData>
    <row r="1" spans="1:14" s="16" customFormat="1" ht="21.95" customHeight="1">
      <c r="A1" s="406"/>
    </row>
    <row r="2" spans="1:14" s="16" customFormat="1" ht="21.95" customHeight="1">
      <c r="B2" s="756" t="s">
        <v>3516</v>
      </c>
      <c r="C2" s="756"/>
      <c r="D2" s="756"/>
      <c r="E2" s="756"/>
      <c r="F2" s="756"/>
      <c r="G2" s="756"/>
      <c r="H2" s="756"/>
      <c r="I2" s="756"/>
      <c r="J2" s="756"/>
      <c r="K2" s="756"/>
      <c r="L2" s="756"/>
      <c r="M2" s="54"/>
      <c r="N2" s="54"/>
    </row>
    <row r="3" spans="1:14" s="16" customFormat="1" ht="21.95" customHeight="1">
      <c r="B3" s="756"/>
      <c r="C3" s="756"/>
      <c r="D3" s="756"/>
      <c r="E3" s="756"/>
      <c r="F3" s="756"/>
      <c r="G3" s="756"/>
      <c r="H3" s="756"/>
      <c r="I3" s="756"/>
      <c r="J3" s="756"/>
      <c r="K3" s="756"/>
      <c r="L3" s="756"/>
      <c r="M3" s="54"/>
      <c r="N3" s="54"/>
    </row>
    <row r="4" spans="1:14" s="16" customFormat="1" ht="21.95" customHeight="1">
      <c r="B4" s="756"/>
      <c r="C4" s="756"/>
      <c r="D4" s="756"/>
      <c r="E4" s="756"/>
      <c r="F4" s="756"/>
      <c r="G4" s="756"/>
      <c r="H4" s="756"/>
      <c r="I4" s="756"/>
      <c r="J4" s="756"/>
      <c r="K4" s="756"/>
      <c r="L4" s="756"/>
      <c r="M4" s="54"/>
      <c r="N4" s="54"/>
    </row>
    <row r="5" spans="1:14" s="16" customFormat="1" ht="21.95" customHeight="1">
      <c r="A5" s="406" t="s">
        <v>87</v>
      </c>
    </row>
    <row r="6" spans="1:14" s="119" customFormat="1" ht="44.1" customHeight="1">
      <c r="A6" s="56"/>
      <c r="B6" s="381" t="s">
        <v>156</v>
      </c>
      <c r="C6" s="381" t="s">
        <v>110</v>
      </c>
      <c r="D6" s="381" t="s">
        <v>165</v>
      </c>
      <c r="E6" s="381" t="s">
        <v>158</v>
      </c>
      <c r="F6" s="381" t="s">
        <v>159</v>
      </c>
      <c r="G6" s="381" t="s">
        <v>160</v>
      </c>
      <c r="H6" s="381" t="s">
        <v>161</v>
      </c>
      <c r="I6" s="381" t="s">
        <v>162</v>
      </c>
      <c r="J6" s="381" t="s">
        <v>163</v>
      </c>
      <c r="K6" s="381" t="s">
        <v>164</v>
      </c>
      <c r="L6" s="381" t="s">
        <v>99</v>
      </c>
    </row>
    <row r="7" spans="1:14" s="119" customFormat="1" ht="21.95" customHeight="1">
      <c r="A7" s="56"/>
      <c r="B7" s="111" t="s">
        <v>367</v>
      </c>
      <c r="C7" s="841"/>
      <c r="D7" s="841"/>
      <c r="E7" s="841"/>
      <c r="F7" s="841"/>
      <c r="G7" s="841"/>
      <c r="H7" s="841"/>
      <c r="I7" s="841"/>
      <c r="J7" s="841"/>
      <c r="K7" s="841"/>
      <c r="L7" s="838"/>
    </row>
    <row r="8" spans="1:14" s="119" customFormat="1" ht="21.95" customHeight="1">
      <c r="A8" s="56"/>
      <c r="B8" s="121" t="s">
        <v>368</v>
      </c>
      <c r="C8" s="840"/>
      <c r="D8" s="840"/>
      <c r="E8" s="840"/>
      <c r="F8" s="840"/>
      <c r="G8" s="840"/>
      <c r="H8" s="840"/>
      <c r="I8" s="840"/>
      <c r="J8" s="840"/>
      <c r="K8" s="840"/>
      <c r="L8" s="839"/>
    </row>
    <row r="9" spans="1:14" s="119" customFormat="1" ht="21.95" customHeight="1">
      <c r="A9" s="56"/>
      <c r="B9" s="122" t="s">
        <v>425</v>
      </c>
      <c r="C9" s="58">
        <v>0</v>
      </c>
      <c r="D9" s="58">
        <v>0</v>
      </c>
      <c r="E9" s="58">
        <v>0</v>
      </c>
      <c r="F9" s="58">
        <v>0</v>
      </c>
      <c r="G9" s="58">
        <v>0</v>
      </c>
      <c r="H9" s="58">
        <v>0</v>
      </c>
      <c r="I9" s="58">
        <v>0</v>
      </c>
      <c r="J9" s="58">
        <v>0</v>
      </c>
      <c r="K9" s="58">
        <v>0</v>
      </c>
      <c r="L9" s="30">
        <f>SUM(C9:K9)</f>
        <v>0</v>
      </c>
    </row>
    <row r="10" spans="1:14" s="119" customFormat="1" ht="21.95" customHeight="1">
      <c r="A10" s="56"/>
      <c r="B10" s="122" t="s">
        <v>467</v>
      </c>
      <c r="C10" s="58">
        <v>0</v>
      </c>
      <c r="D10" s="58">
        <v>0</v>
      </c>
      <c r="E10" s="58">
        <v>0</v>
      </c>
      <c r="F10" s="58">
        <v>0</v>
      </c>
      <c r="G10" s="58">
        <v>0</v>
      </c>
      <c r="H10" s="58">
        <v>0</v>
      </c>
      <c r="I10" s="58">
        <v>0</v>
      </c>
      <c r="J10" s="58">
        <v>0</v>
      </c>
      <c r="K10" s="58">
        <v>0</v>
      </c>
      <c r="L10" s="30">
        <f>SUM(C10:K10)</f>
        <v>0</v>
      </c>
    </row>
    <row r="11" spans="1:14" s="119" customFormat="1" ht="21.95" customHeight="1">
      <c r="A11" s="56"/>
      <c r="B11" s="122" t="s">
        <v>426</v>
      </c>
      <c r="C11" s="58">
        <v>0</v>
      </c>
      <c r="D11" s="58">
        <v>0</v>
      </c>
      <c r="E11" s="58">
        <v>0</v>
      </c>
      <c r="F11" s="58">
        <v>0</v>
      </c>
      <c r="G11" s="58">
        <v>0</v>
      </c>
      <c r="H11" s="58">
        <v>0</v>
      </c>
      <c r="I11" s="58">
        <v>0</v>
      </c>
      <c r="J11" s="58">
        <v>0</v>
      </c>
      <c r="K11" s="58">
        <v>0</v>
      </c>
      <c r="L11" s="30">
        <f>SUM(C11:K11)</f>
        <v>0</v>
      </c>
    </row>
    <row r="12" spans="1:14" s="119" customFormat="1" ht="21.95" customHeight="1">
      <c r="A12" s="56"/>
      <c r="B12" s="123" t="s">
        <v>427</v>
      </c>
      <c r="C12" s="124">
        <f>SUM(C9:C11)</f>
        <v>0</v>
      </c>
      <c r="D12" s="124">
        <f t="shared" ref="D12:K12" si="0">SUM(D9:D11)</f>
        <v>0</v>
      </c>
      <c r="E12" s="124">
        <f t="shared" si="0"/>
        <v>0</v>
      </c>
      <c r="F12" s="124">
        <f t="shared" si="0"/>
        <v>0</v>
      </c>
      <c r="G12" s="124">
        <f t="shared" si="0"/>
        <v>0</v>
      </c>
      <c r="H12" s="124">
        <f t="shared" si="0"/>
        <v>0</v>
      </c>
      <c r="I12" s="124">
        <f t="shared" si="0"/>
        <v>0</v>
      </c>
      <c r="J12" s="124">
        <f t="shared" si="0"/>
        <v>0</v>
      </c>
      <c r="K12" s="129">
        <f t="shared" si="0"/>
        <v>0</v>
      </c>
      <c r="L12" s="29">
        <f>SUM(C12:K12)</f>
        <v>0</v>
      </c>
    </row>
    <row r="13" spans="1:14" s="119" customFormat="1" ht="21.95" customHeight="1">
      <c r="A13" s="56"/>
      <c r="B13" s="121" t="s">
        <v>369</v>
      </c>
      <c r="C13" s="840"/>
      <c r="D13" s="840"/>
      <c r="E13" s="840"/>
      <c r="F13" s="840"/>
      <c r="G13" s="840"/>
      <c r="H13" s="840"/>
      <c r="I13" s="840"/>
      <c r="J13" s="840"/>
      <c r="K13" s="840"/>
      <c r="L13" s="839"/>
    </row>
    <row r="14" spans="1:14" s="119" customFormat="1" ht="21.95" customHeight="1">
      <c r="A14" s="56"/>
      <c r="B14" s="122" t="s">
        <v>428</v>
      </c>
      <c r="C14" s="58">
        <v>0</v>
      </c>
      <c r="D14" s="58">
        <v>0</v>
      </c>
      <c r="E14" s="58">
        <v>0</v>
      </c>
      <c r="F14" s="58">
        <v>0</v>
      </c>
      <c r="G14" s="58">
        <v>0</v>
      </c>
      <c r="H14" s="58">
        <v>0</v>
      </c>
      <c r="I14" s="58">
        <v>0</v>
      </c>
      <c r="J14" s="58">
        <v>0</v>
      </c>
      <c r="K14" s="58">
        <v>0</v>
      </c>
      <c r="L14" s="30">
        <f>SUM(C14:K14)</f>
        <v>0</v>
      </c>
    </row>
    <row r="15" spans="1:14" s="119" customFormat="1" ht="21.95" customHeight="1">
      <c r="A15" s="56"/>
      <c r="B15" s="122" t="s">
        <v>429</v>
      </c>
      <c r="C15" s="58">
        <v>0</v>
      </c>
      <c r="D15" s="58">
        <v>0</v>
      </c>
      <c r="E15" s="58">
        <v>0</v>
      </c>
      <c r="F15" s="58">
        <v>0</v>
      </c>
      <c r="G15" s="58">
        <v>0</v>
      </c>
      <c r="H15" s="58">
        <v>0</v>
      </c>
      <c r="I15" s="58">
        <v>0</v>
      </c>
      <c r="J15" s="58">
        <v>0</v>
      </c>
      <c r="K15" s="58">
        <v>0</v>
      </c>
      <c r="L15" s="30">
        <f>SUM(C15:K15)</f>
        <v>0</v>
      </c>
    </row>
    <row r="16" spans="1:14" s="119" customFormat="1" ht="21.95" customHeight="1">
      <c r="A16" s="56"/>
      <c r="B16" s="122" t="s">
        <v>468</v>
      </c>
      <c r="C16" s="58">
        <v>0</v>
      </c>
      <c r="D16" s="58">
        <v>0</v>
      </c>
      <c r="E16" s="58">
        <v>0</v>
      </c>
      <c r="F16" s="58">
        <v>0</v>
      </c>
      <c r="G16" s="58">
        <v>0</v>
      </c>
      <c r="H16" s="58">
        <v>0</v>
      </c>
      <c r="I16" s="58">
        <v>0</v>
      </c>
      <c r="J16" s="58">
        <v>0</v>
      </c>
      <c r="K16" s="58">
        <v>0</v>
      </c>
      <c r="L16" s="30">
        <f>SUM(C16:K16)</f>
        <v>0</v>
      </c>
    </row>
    <row r="17" spans="1:12" s="119" customFormat="1" ht="21.95" customHeight="1">
      <c r="A17" s="56"/>
      <c r="B17" s="122" t="s">
        <v>430</v>
      </c>
      <c r="C17" s="58">
        <v>0</v>
      </c>
      <c r="D17" s="58">
        <v>0</v>
      </c>
      <c r="E17" s="58">
        <v>0</v>
      </c>
      <c r="F17" s="58">
        <v>0</v>
      </c>
      <c r="G17" s="58">
        <v>0</v>
      </c>
      <c r="H17" s="58">
        <v>0</v>
      </c>
      <c r="I17" s="58">
        <v>0</v>
      </c>
      <c r="J17" s="58">
        <v>0</v>
      </c>
      <c r="K17" s="58">
        <v>0</v>
      </c>
      <c r="L17" s="30">
        <f>SUM(C17:K17)</f>
        <v>0</v>
      </c>
    </row>
    <row r="18" spans="1:12" s="119" customFormat="1" ht="21.95" customHeight="1">
      <c r="A18" s="56"/>
      <c r="B18" s="123" t="s">
        <v>431</v>
      </c>
      <c r="C18" s="124">
        <f>SUM(C14:C17)</f>
        <v>0</v>
      </c>
      <c r="D18" s="124">
        <f t="shared" ref="D18:K18" si="1">SUM(D14:D17)</f>
        <v>0</v>
      </c>
      <c r="E18" s="124">
        <f t="shared" si="1"/>
        <v>0</v>
      </c>
      <c r="F18" s="124">
        <f t="shared" si="1"/>
        <v>0</v>
      </c>
      <c r="G18" s="124">
        <f t="shared" si="1"/>
        <v>0</v>
      </c>
      <c r="H18" s="124">
        <f t="shared" si="1"/>
        <v>0</v>
      </c>
      <c r="I18" s="124">
        <f t="shared" si="1"/>
        <v>0</v>
      </c>
      <c r="J18" s="124">
        <f t="shared" si="1"/>
        <v>0</v>
      </c>
      <c r="K18" s="129">
        <f t="shared" si="1"/>
        <v>0</v>
      </c>
      <c r="L18" s="29">
        <f>SUM(C18:K18)</f>
        <v>0</v>
      </c>
    </row>
    <row r="19" spans="1:12" s="119" customFormat="1" ht="21.95" customHeight="1">
      <c r="A19" s="56"/>
      <c r="B19" s="121" t="s">
        <v>370</v>
      </c>
      <c r="C19" s="840"/>
      <c r="D19" s="840"/>
      <c r="E19" s="840"/>
      <c r="F19" s="840"/>
      <c r="G19" s="840"/>
      <c r="H19" s="840"/>
      <c r="I19" s="840"/>
      <c r="J19" s="840"/>
      <c r="K19" s="840"/>
      <c r="L19" s="839"/>
    </row>
    <row r="20" spans="1:12" s="119" customFormat="1" ht="21.95" customHeight="1">
      <c r="A20" s="56"/>
      <c r="B20" s="122" t="s">
        <v>432</v>
      </c>
      <c r="C20" s="58">
        <v>0</v>
      </c>
      <c r="D20" s="58">
        <v>0</v>
      </c>
      <c r="E20" s="58">
        <v>0</v>
      </c>
      <c r="F20" s="58">
        <v>0</v>
      </c>
      <c r="G20" s="58">
        <v>0</v>
      </c>
      <c r="H20" s="58">
        <v>0</v>
      </c>
      <c r="I20" s="58">
        <v>0</v>
      </c>
      <c r="J20" s="58">
        <v>0</v>
      </c>
      <c r="K20" s="58">
        <v>0</v>
      </c>
      <c r="L20" s="30">
        <f t="shared" ref="L20:L26" si="2">SUM(C20:K20)</f>
        <v>0</v>
      </c>
    </row>
    <row r="21" spans="1:12" s="119" customFormat="1" ht="21.95" customHeight="1">
      <c r="A21" s="56"/>
      <c r="B21" s="122" t="s">
        <v>433</v>
      </c>
      <c r="C21" s="58">
        <v>0</v>
      </c>
      <c r="D21" s="58">
        <v>0</v>
      </c>
      <c r="E21" s="58">
        <v>0</v>
      </c>
      <c r="F21" s="58">
        <v>0</v>
      </c>
      <c r="G21" s="58">
        <v>0</v>
      </c>
      <c r="H21" s="58">
        <v>0</v>
      </c>
      <c r="I21" s="58">
        <v>0</v>
      </c>
      <c r="J21" s="58">
        <v>0</v>
      </c>
      <c r="K21" s="58">
        <v>0</v>
      </c>
      <c r="L21" s="30">
        <f t="shared" si="2"/>
        <v>0</v>
      </c>
    </row>
    <row r="22" spans="1:12" s="119" customFormat="1" ht="21.95" customHeight="1">
      <c r="A22" s="56"/>
      <c r="B22" s="122" t="s">
        <v>434</v>
      </c>
      <c r="C22" s="58">
        <v>0</v>
      </c>
      <c r="D22" s="58">
        <v>0</v>
      </c>
      <c r="E22" s="58">
        <v>0</v>
      </c>
      <c r="F22" s="58">
        <v>0</v>
      </c>
      <c r="G22" s="58">
        <v>0</v>
      </c>
      <c r="H22" s="58">
        <v>0</v>
      </c>
      <c r="I22" s="58">
        <v>0</v>
      </c>
      <c r="J22" s="58">
        <v>0</v>
      </c>
      <c r="K22" s="58">
        <v>0</v>
      </c>
      <c r="L22" s="30">
        <f t="shared" si="2"/>
        <v>0</v>
      </c>
    </row>
    <row r="23" spans="1:12" s="119" customFormat="1" ht="21.95" customHeight="1">
      <c r="A23" s="56"/>
      <c r="B23" s="122" t="s">
        <v>435</v>
      </c>
      <c r="C23" s="58">
        <v>0</v>
      </c>
      <c r="D23" s="58">
        <v>0</v>
      </c>
      <c r="E23" s="58">
        <v>0</v>
      </c>
      <c r="F23" s="58">
        <v>0</v>
      </c>
      <c r="G23" s="58">
        <v>0</v>
      </c>
      <c r="H23" s="58">
        <v>0</v>
      </c>
      <c r="I23" s="58">
        <v>0</v>
      </c>
      <c r="J23" s="58">
        <v>0</v>
      </c>
      <c r="K23" s="58">
        <v>0</v>
      </c>
      <c r="L23" s="30">
        <f t="shared" si="2"/>
        <v>0</v>
      </c>
    </row>
    <row r="24" spans="1:12" s="119" customFormat="1" ht="21.95" customHeight="1">
      <c r="A24" s="56"/>
      <c r="B24" s="122" t="s">
        <v>436</v>
      </c>
      <c r="C24" s="58">
        <v>0</v>
      </c>
      <c r="D24" s="58">
        <v>0</v>
      </c>
      <c r="E24" s="58">
        <v>0</v>
      </c>
      <c r="F24" s="58">
        <v>0</v>
      </c>
      <c r="G24" s="58">
        <v>0</v>
      </c>
      <c r="H24" s="58">
        <v>0</v>
      </c>
      <c r="I24" s="58">
        <v>0</v>
      </c>
      <c r="J24" s="58">
        <v>0</v>
      </c>
      <c r="K24" s="58">
        <v>0</v>
      </c>
      <c r="L24" s="30">
        <f t="shared" si="2"/>
        <v>0</v>
      </c>
    </row>
    <row r="25" spans="1:12" s="119" customFormat="1" ht="21.95" customHeight="1">
      <c r="A25" s="56"/>
      <c r="B25" s="122" t="s">
        <v>437</v>
      </c>
      <c r="C25" s="58">
        <v>0</v>
      </c>
      <c r="D25" s="58">
        <v>0</v>
      </c>
      <c r="E25" s="58">
        <v>0</v>
      </c>
      <c r="F25" s="58">
        <v>0</v>
      </c>
      <c r="G25" s="58">
        <v>0</v>
      </c>
      <c r="H25" s="58">
        <v>0</v>
      </c>
      <c r="I25" s="58">
        <v>0</v>
      </c>
      <c r="J25" s="58">
        <v>0</v>
      </c>
      <c r="K25" s="58">
        <v>0</v>
      </c>
      <c r="L25" s="30">
        <f t="shared" si="2"/>
        <v>0</v>
      </c>
    </row>
    <row r="26" spans="1:12" s="119" customFormat="1" ht="21.95" customHeight="1">
      <c r="A26" s="56"/>
      <c r="B26" s="123" t="s">
        <v>438</v>
      </c>
      <c r="C26" s="124">
        <f>SUM(C20:C25)</f>
        <v>0</v>
      </c>
      <c r="D26" s="124">
        <f t="shared" ref="D26:K26" si="3">SUM(D20:D25)</f>
        <v>0</v>
      </c>
      <c r="E26" s="124">
        <f t="shared" si="3"/>
        <v>0</v>
      </c>
      <c r="F26" s="124">
        <f t="shared" si="3"/>
        <v>0</v>
      </c>
      <c r="G26" s="124">
        <f t="shared" si="3"/>
        <v>0</v>
      </c>
      <c r="H26" s="124">
        <f t="shared" si="3"/>
        <v>0</v>
      </c>
      <c r="I26" s="124">
        <f t="shared" si="3"/>
        <v>0</v>
      </c>
      <c r="J26" s="124">
        <f t="shared" si="3"/>
        <v>0</v>
      </c>
      <c r="K26" s="129">
        <f t="shared" si="3"/>
        <v>0</v>
      </c>
      <c r="L26" s="29">
        <f t="shared" si="2"/>
        <v>0</v>
      </c>
    </row>
    <row r="27" spans="1:12" s="119" customFormat="1" ht="21.95" customHeight="1">
      <c r="A27" s="56"/>
      <c r="B27" s="121" t="s">
        <v>371</v>
      </c>
      <c r="C27" s="840"/>
      <c r="D27" s="840"/>
      <c r="E27" s="840"/>
      <c r="F27" s="840"/>
      <c r="G27" s="840"/>
      <c r="H27" s="840"/>
      <c r="I27" s="840"/>
      <c r="J27" s="840"/>
      <c r="K27" s="840"/>
      <c r="L27" s="839"/>
    </row>
    <row r="28" spans="1:12" s="119" customFormat="1" ht="21.95" customHeight="1">
      <c r="A28" s="56"/>
      <c r="B28" s="122" t="s">
        <v>439</v>
      </c>
      <c r="C28" s="58">
        <v>0</v>
      </c>
      <c r="D28" s="58">
        <v>0</v>
      </c>
      <c r="E28" s="58">
        <v>0</v>
      </c>
      <c r="F28" s="58">
        <v>0</v>
      </c>
      <c r="G28" s="58">
        <v>0</v>
      </c>
      <c r="H28" s="58">
        <v>0</v>
      </c>
      <c r="I28" s="58">
        <v>0</v>
      </c>
      <c r="J28" s="58">
        <v>0</v>
      </c>
      <c r="K28" s="58">
        <v>0</v>
      </c>
      <c r="L28" s="30">
        <f t="shared" ref="L28:L33" si="4">SUM(C28:K28)</f>
        <v>0</v>
      </c>
    </row>
    <row r="29" spans="1:12" s="119" customFormat="1" ht="21.95" customHeight="1">
      <c r="A29" s="56"/>
      <c r="B29" s="122" t="s">
        <v>440</v>
      </c>
      <c r="C29" s="58">
        <v>0</v>
      </c>
      <c r="D29" s="58">
        <v>0</v>
      </c>
      <c r="E29" s="58">
        <v>0</v>
      </c>
      <c r="F29" s="58">
        <v>0</v>
      </c>
      <c r="G29" s="58">
        <v>0</v>
      </c>
      <c r="H29" s="58">
        <v>0</v>
      </c>
      <c r="I29" s="58">
        <v>0</v>
      </c>
      <c r="J29" s="58">
        <v>0</v>
      </c>
      <c r="K29" s="58">
        <v>0</v>
      </c>
      <c r="L29" s="30">
        <f t="shared" si="4"/>
        <v>0</v>
      </c>
    </row>
    <row r="30" spans="1:12" s="119" customFormat="1" ht="21.95" customHeight="1">
      <c r="A30" s="56"/>
      <c r="B30" s="122" t="s">
        <v>441</v>
      </c>
      <c r="C30" s="58">
        <v>0</v>
      </c>
      <c r="D30" s="58">
        <v>0</v>
      </c>
      <c r="E30" s="58">
        <v>0</v>
      </c>
      <c r="F30" s="58">
        <v>0</v>
      </c>
      <c r="G30" s="58">
        <v>0</v>
      </c>
      <c r="H30" s="58">
        <v>0</v>
      </c>
      <c r="I30" s="58">
        <v>0</v>
      </c>
      <c r="J30" s="58">
        <v>0</v>
      </c>
      <c r="K30" s="58">
        <v>0</v>
      </c>
      <c r="L30" s="30">
        <f t="shared" si="4"/>
        <v>0</v>
      </c>
    </row>
    <row r="31" spans="1:12" s="119" customFormat="1" ht="21.95" customHeight="1">
      <c r="A31" s="56"/>
      <c r="B31" s="122" t="s">
        <v>442</v>
      </c>
      <c r="C31" s="58">
        <v>0</v>
      </c>
      <c r="D31" s="58">
        <v>0</v>
      </c>
      <c r="E31" s="58">
        <v>0</v>
      </c>
      <c r="F31" s="58">
        <v>0</v>
      </c>
      <c r="G31" s="58">
        <v>0</v>
      </c>
      <c r="H31" s="58">
        <v>0</v>
      </c>
      <c r="I31" s="58">
        <v>0</v>
      </c>
      <c r="J31" s="58">
        <v>0</v>
      </c>
      <c r="K31" s="58">
        <v>0</v>
      </c>
      <c r="L31" s="30">
        <f t="shared" si="4"/>
        <v>0</v>
      </c>
    </row>
    <row r="32" spans="1:12" s="119" customFormat="1" ht="21.95" customHeight="1">
      <c r="A32" s="56"/>
      <c r="B32" s="123" t="s">
        <v>443</v>
      </c>
      <c r="C32" s="124">
        <f>SUM(C28:C31)</f>
        <v>0</v>
      </c>
      <c r="D32" s="124">
        <f t="shared" ref="D32:I32" si="5">SUM(D28:D31)</f>
        <v>0</v>
      </c>
      <c r="E32" s="124">
        <f t="shared" si="5"/>
        <v>0</v>
      </c>
      <c r="F32" s="124">
        <f t="shared" si="5"/>
        <v>0</v>
      </c>
      <c r="G32" s="124">
        <f t="shared" si="5"/>
        <v>0</v>
      </c>
      <c r="H32" s="124">
        <f t="shared" si="5"/>
        <v>0</v>
      </c>
      <c r="I32" s="124">
        <f t="shared" si="5"/>
        <v>0</v>
      </c>
      <c r="J32" s="124">
        <f>SUM(J28:J31)</f>
        <v>0</v>
      </c>
      <c r="K32" s="124">
        <f>SUM(K28:K31)</f>
        <v>0</v>
      </c>
      <c r="L32" s="29">
        <f t="shared" si="4"/>
        <v>0</v>
      </c>
    </row>
    <row r="33" spans="1:12" s="119" customFormat="1" ht="21.95" customHeight="1">
      <c r="A33" s="56"/>
      <c r="B33" s="130" t="s">
        <v>444</v>
      </c>
      <c r="C33" s="33">
        <f>C12+C18+C26+C32</f>
        <v>0</v>
      </c>
      <c r="D33" s="33">
        <f t="shared" ref="D33:K33" si="6">D12+D18+D26+D32</f>
        <v>0</v>
      </c>
      <c r="E33" s="33">
        <f t="shared" si="6"/>
        <v>0</v>
      </c>
      <c r="F33" s="33">
        <f t="shared" si="6"/>
        <v>0</v>
      </c>
      <c r="G33" s="33">
        <f t="shared" si="6"/>
        <v>0</v>
      </c>
      <c r="H33" s="33">
        <f t="shared" si="6"/>
        <v>0</v>
      </c>
      <c r="I33" s="33">
        <f t="shared" si="6"/>
        <v>0</v>
      </c>
      <c r="J33" s="33">
        <f t="shared" si="6"/>
        <v>0</v>
      </c>
      <c r="K33" s="118">
        <f t="shared" si="6"/>
        <v>0</v>
      </c>
      <c r="L33" s="29">
        <f t="shared" si="4"/>
        <v>0</v>
      </c>
    </row>
    <row r="34" spans="1:12" s="119" customFormat="1" ht="21.95" customHeight="1">
      <c r="A34" s="56"/>
      <c r="B34" s="126" t="s">
        <v>372</v>
      </c>
      <c r="C34" s="841"/>
      <c r="D34" s="841"/>
      <c r="E34" s="841"/>
      <c r="F34" s="841"/>
      <c r="G34" s="841"/>
      <c r="H34" s="841"/>
      <c r="I34" s="841"/>
      <c r="J34" s="841"/>
      <c r="K34" s="841"/>
      <c r="L34" s="838"/>
    </row>
    <row r="35" spans="1:12" s="119" customFormat="1" ht="21.95" customHeight="1">
      <c r="A35" s="56"/>
      <c r="B35" s="121" t="s">
        <v>373</v>
      </c>
      <c r="C35" s="840"/>
      <c r="D35" s="840"/>
      <c r="E35" s="840"/>
      <c r="F35" s="840"/>
      <c r="G35" s="840"/>
      <c r="H35" s="840"/>
      <c r="I35" s="840"/>
      <c r="J35" s="840"/>
      <c r="K35" s="840"/>
      <c r="L35" s="839"/>
    </row>
    <row r="36" spans="1:12" s="119" customFormat="1" ht="21.95" customHeight="1">
      <c r="A36" s="56"/>
      <c r="B36" s="122" t="s">
        <v>445</v>
      </c>
      <c r="C36" s="58">
        <v>0</v>
      </c>
      <c r="D36" s="58">
        <v>0</v>
      </c>
      <c r="E36" s="58">
        <v>0</v>
      </c>
      <c r="F36" s="58">
        <v>0</v>
      </c>
      <c r="G36" s="58">
        <v>0</v>
      </c>
      <c r="H36" s="58">
        <v>0</v>
      </c>
      <c r="I36" s="58">
        <v>0</v>
      </c>
      <c r="J36" s="58">
        <v>0</v>
      </c>
      <c r="K36" s="58">
        <v>0</v>
      </c>
      <c r="L36" s="30">
        <f>SUM(C36:K36)</f>
        <v>0</v>
      </c>
    </row>
    <row r="37" spans="1:12" s="119" customFormat="1" ht="21.95" customHeight="1">
      <c r="A37" s="56"/>
      <c r="B37" s="122" t="s">
        <v>465</v>
      </c>
      <c r="C37" s="58">
        <v>0</v>
      </c>
      <c r="D37" s="58">
        <v>0</v>
      </c>
      <c r="E37" s="58">
        <v>0</v>
      </c>
      <c r="F37" s="58">
        <v>0</v>
      </c>
      <c r="G37" s="58">
        <v>0</v>
      </c>
      <c r="H37" s="58">
        <v>0</v>
      </c>
      <c r="I37" s="58">
        <v>0</v>
      </c>
      <c r="J37" s="58">
        <v>0</v>
      </c>
      <c r="K37" s="58">
        <v>0</v>
      </c>
      <c r="L37" s="30">
        <f>SUM(C37:K37)</f>
        <v>0</v>
      </c>
    </row>
    <row r="38" spans="1:12" s="119" customFormat="1" ht="21.95" customHeight="1">
      <c r="A38" s="56"/>
      <c r="B38" s="122" t="s">
        <v>446</v>
      </c>
      <c r="C38" s="58">
        <v>0</v>
      </c>
      <c r="D38" s="58">
        <v>0</v>
      </c>
      <c r="E38" s="58">
        <v>0</v>
      </c>
      <c r="F38" s="58">
        <v>0</v>
      </c>
      <c r="G38" s="58">
        <v>0</v>
      </c>
      <c r="H38" s="58">
        <v>0</v>
      </c>
      <c r="I38" s="58">
        <v>0</v>
      </c>
      <c r="J38" s="58">
        <v>0</v>
      </c>
      <c r="K38" s="58">
        <v>0</v>
      </c>
      <c r="L38" s="30">
        <f>SUM(C38:K38)</f>
        <v>0</v>
      </c>
    </row>
    <row r="39" spans="1:12" s="119" customFormat="1" ht="21.95" customHeight="1">
      <c r="A39" s="56"/>
      <c r="B39" s="123" t="s">
        <v>447</v>
      </c>
      <c r="C39" s="124">
        <f>SUM(C36:C38)</f>
        <v>0</v>
      </c>
      <c r="D39" s="124">
        <f t="shared" ref="D39:K39" si="7">SUM(D36:D38)</f>
        <v>0</v>
      </c>
      <c r="E39" s="124">
        <f t="shared" si="7"/>
        <v>0</v>
      </c>
      <c r="F39" s="124">
        <f t="shared" si="7"/>
        <v>0</v>
      </c>
      <c r="G39" s="124">
        <f t="shared" si="7"/>
        <v>0</v>
      </c>
      <c r="H39" s="124">
        <f t="shared" si="7"/>
        <v>0</v>
      </c>
      <c r="I39" s="124">
        <f t="shared" si="7"/>
        <v>0</v>
      </c>
      <c r="J39" s="124">
        <f t="shared" si="7"/>
        <v>0</v>
      </c>
      <c r="K39" s="129">
        <f t="shared" si="7"/>
        <v>0</v>
      </c>
      <c r="L39" s="29">
        <f>SUM(C39:K39)</f>
        <v>0</v>
      </c>
    </row>
    <row r="40" spans="1:12" s="119" customFormat="1" ht="21.95" customHeight="1">
      <c r="A40" s="56"/>
      <c r="B40" s="121" t="s">
        <v>374</v>
      </c>
      <c r="C40" s="840"/>
      <c r="D40" s="840"/>
      <c r="E40" s="840"/>
      <c r="F40" s="840"/>
      <c r="G40" s="840"/>
      <c r="H40" s="840"/>
      <c r="I40" s="840"/>
      <c r="J40" s="840"/>
      <c r="K40" s="840"/>
      <c r="L40" s="839"/>
    </row>
    <row r="41" spans="1:12" s="119" customFormat="1" ht="21.95" customHeight="1">
      <c r="A41" s="56"/>
      <c r="B41" s="122" t="s">
        <v>448</v>
      </c>
      <c r="C41" s="58">
        <v>0</v>
      </c>
      <c r="D41" s="58">
        <v>0</v>
      </c>
      <c r="E41" s="58">
        <v>0</v>
      </c>
      <c r="F41" s="58">
        <v>0</v>
      </c>
      <c r="G41" s="58">
        <v>0</v>
      </c>
      <c r="H41" s="58">
        <v>0</v>
      </c>
      <c r="I41" s="58">
        <v>0</v>
      </c>
      <c r="J41" s="58">
        <v>0</v>
      </c>
      <c r="K41" s="58">
        <v>0</v>
      </c>
      <c r="L41" s="30">
        <f>SUM(C41:K41)</f>
        <v>0</v>
      </c>
    </row>
    <row r="42" spans="1:12" s="119" customFormat="1" ht="21.95" customHeight="1">
      <c r="A42" s="56"/>
      <c r="B42" s="122" t="s">
        <v>449</v>
      </c>
      <c r="C42" s="58">
        <v>0</v>
      </c>
      <c r="D42" s="58">
        <v>0</v>
      </c>
      <c r="E42" s="58">
        <v>0</v>
      </c>
      <c r="F42" s="58">
        <v>0</v>
      </c>
      <c r="G42" s="58">
        <v>0</v>
      </c>
      <c r="H42" s="58">
        <v>0</v>
      </c>
      <c r="I42" s="58">
        <v>0</v>
      </c>
      <c r="J42" s="58">
        <v>0</v>
      </c>
      <c r="K42" s="58">
        <v>0</v>
      </c>
      <c r="L42" s="30">
        <f>SUM(C42:K42)</f>
        <v>0</v>
      </c>
    </row>
    <row r="43" spans="1:12" s="119" customFormat="1" ht="21.95" customHeight="1">
      <c r="A43" s="56"/>
      <c r="B43" s="127" t="s">
        <v>466</v>
      </c>
      <c r="C43" s="58">
        <v>0</v>
      </c>
      <c r="D43" s="58">
        <v>0</v>
      </c>
      <c r="E43" s="58">
        <v>0</v>
      </c>
      <c r="F43" s="58">
        <v>0</v>
      </c>
      <c r="G43" s="58">
        <v>0</v>
      </c>
      <c r="H43" s="58">
        <v>0</v>
      </c>
      <c r="I43" s="58">
        <v>0</v>
      </c>
      <c r="J43" s="58">
        <v>0</v>
      </c>
      <c r="K43" s="58">
        <v>0</v>
      </c>
      <c r="L43" s="30">
        <f>SUM(C43:K43)</f>
        <v>0</v>
      </c>
    </row>
    <row r="44" spans="1:12" s="119" customFormat="1" ht="21.95" customHeight="1">
      <c r="A44" s="56"/>
      <c r="B44" s="122" t="s">
        <v>450</v>
      </c>
      <c r="C44" s="58">
        <v>0</v>
      </c>
      <c r="D44" s="58">
        <v>0</v>
      </c>
      <c r="E44" s="58">
        <v>0</v>
      </c>
      <c r="F44" s="58">
        <v>0</v>
      </c>
      <c r="G44" s="58">
        <v>0</v>
      </c>
      <c r="H44" s="58">
        <v>0</v>
      </c>
      <c r="I44" s="58">
        <v>0</v>
      </c>
      <c r="J44" s="58">
        <v>0</v>
      </c>
      <c r="K44" s="58">
        <v>0</v>
      </c>
      <c r="L44" s="30">
        <f>SUM(C44:K44)</f>
        <v>0</v>
      </c>
    </row>
    <row r="45" spans="1:12" s="119" customFormat="1" ht="21.95" customHeight="1">
      <c r="A45" s="56"/>
      <c r="B45" s="123" t="s">
        <v>451</v>
      </c>
      <c r="C45" s="124">
        <f>SUM(C41:C44)</f>
        <v>0</v>
      </c>
      <c r="D45" s="124">
        <f t="shared" ref="D45:K45" si="8">SUM(D41:D44)</f>
        <v>0</v>
      </c>
      <c r="E45" s="124">
        <f t="shared" si="8"/>
        <v>0</v>
      </c>
      <c r="F45" s="124">
        <f t="shared" si="8"/>
        <v>0</v>
      </c>
      <c r="G45" s="124">
        <f t="shared" si="8"/>
        <v>0</v>
      </c>
      <c r="H45" s="124">
        <f t="shared" si="8"/>
        <v>0</v>
      </c>
      <c r="I45" s="124">
        <f t="shared" si="8"/>
        <v>0</v>
      </c>
      <c r="J45" s="124">
        <f t="shared" si="8"/>
        <v>0</v>
      </c>
      <c r="K45" s="129">
        <f t="shared" si="8"/>
        <v>0</v>
      </c>
      <c r="L45" s="29">
        <f>SUM(C45:K45)</f>
        <v>0</v>
      </c>
    </row>
    <row r="46" spans="1:12" s="119" customFormat="1" ht="21.95" customHeight="1">
      <c r="A46" s="56"/>
      <c r="B46" s="121" t="s">
        <v>375</v>
      </c>
      <c r="C46" s="840"/>
      <c r="D46" s="840"/>
      <c r="E46" s="840"/>
      <c r="F46" s="840"/>
      <c r="G46" s="840"/>
      <c r="H46" s="840"/>
      <c r="I46" s="840"/>
      <c r="J46" s="840"/>
      <c r="K46" s="840"/>
      <c r="L46" s="839"/>
    </row>
    <row r="47" spans="1:12" s="119" customFormat="1" ht="21.95" customHeight="1">
      <c r="A47" s="56"/>
      <c r="B47" s="122" t="s">
        <v>452</v>
      </c>
      <c r="C47" s="58">
        <v>0</v>
      </c>
      <c r="D47" s="58">
        <v>0</v>
      </c>
      <c r="E47" s="58">
        <v>0</v>
      </c>
      <c r="F47" s="58">
        <v>0</v>
      </c>
      <c r="G47" s="58">
        <v>0</v>
      </c>
      <c r="H47" s="58">
        <v>0</v>
      </c>
      <c r="I47" s="58">
        <v>0</v>
      </c>
      <c r="J47" s="58">
        <v>0</v>
      </c>
      <c r="K47" s="58">
        <v>0</v>
      </c>
      <c r="L47" s="30">
        <f t="shared" ref="L47:L53" si="9">SUM(C47:K47)</f>
        <v>0</v>
      </c>
    </row>
    <row r="48" spans="1:12" s="119" customFormat="1" ht="21.95" customHeight="1">
      <c r="A48" s="56"/>
      <c r="B48" s="122" t="s">
        <v>453</v>
      </c>
      <c r="C48" s="58">
        <v>0</v>
      </c>
      <c r="D48" s="58">
        <v>0</v>
      </c>
      <c r="E48" s="58">
        <v>0</v>
      </c>
      <c r="F48" s="58">
        <v>0</v>
      </c>
      <c r="G48" s="58">
        <v>0</v>
      </c>
      <c r="H48" s="58">
        <v>0</v>
      </c>
      <c r="I48" s="58">
        <v>0</v>
      </c>
      <c r="J48" s="58">
        <v>0</v>
      </c>
      <c r="K48" s="58">
        <v>0</v>
      </c>
      <c r="L48" s="30">
        <f t="shared" si="9"/>
        <v>0</v>
      </c>
    </row>
    <row r="49" spans="1:12" s="119" customFormat="1" ht="21.95" customHeight="1">
      <c r="A49" s="56"/>
      <c r="B49" s="122" t="s">
        <v>454</v>
      </c>
      <c r="C49" s="58">
        <v>0</v>
      </c>
      <c r="D49" s="58">
        <v>0</v>
      </c>
      <c r="E49" s="58">
        <v>0</v>
      </c>
      <c r="F49" s="58">
        <v>0</v>
      </c>
      <c r="G49" s="58">
        <v>0</v>
      </c>
      <c r="H49" s="58">
        <v>0</v>
      </c>
      <c r="I49" s="58">
        <v>0</v>
      </c>
      <c r="J49" s="58">
        <v>0</v>
      </c>
      <c r="K49" s="58">
        <v>0</v>
      </c>
      <c r="L49" s="30">
        <f t="shared" si="9"/>
        <v>0</v>
      </c>
    </row>
    <row r="50" spans="1:12" s="119" customFormat="1" ht="21.95" customHeight="1">
      <c r="A50" s="56"/>
      <c r="B50" s="122" t="s">
        <v>455</v>
      </c>
      <c r="C50" s="58">
        <v>0</v>
      </c>
      <c r="D50" s="58">
        <v>0</v>
      </c>
      <c r="E50" s="58">
        <v>0</v>
      </c>
      <c r="F50" s="58">
        <v>0</v>
      </c>
      <c r="G50" s="58">
        <v>0</v>
      </c>
      <c r="H50" s="58">
        <v>0</v>
      </c>
      <c r="I50" s="58">
        <v>0</v>
      </c>
      <c r="J50" s="58">
        <v>0</v>
      </c>
      <c r="K50" s="58">
        <v>0</v>
      </c>
      <c r="L50" s="30">
        <f t="shared" si="9"/>
        <v>0</v>
      </c>
    </row>
    <row r="51" spans="1:12" s="119" customFormat="1" ht="21.95" customHeight="1">
      <c r="A51" s="56"/>
      <c r="B51" s="122" t="s">
        <v>456</v>
      </c>
      <c r="C51" s="58">
        <v>0</v>
      </c>
      <c r="D51" s="58">
        <v>0</v>
      </c>
      <c r="E51" s="58">
        <v>0</v>
      </c>
      <c r="F51" s="58">
        <v>0</v>
      </c>
      <c r="G51" s="58">
        <v>0</v>
      </c>
      <c r="H51" s="58">
        <v>0</v>
      </c>
      <c r="I51" s="58">
        <v>0</v>
      </c>
      <c r="J51" s="58">
        <v>0</v>
      </c>
      <c r="K51" s="58">
        <v>0</v>
      </c>
      <c r="L51" s="30">
        <f t="shared" si="9"/>
        <v>0</v>
      </c>
    </row>
    <row r="52" spans="1:12" s="119" customFormat="1" ht="21.95" customHeight="1">
      <c r="A52" s="56"/>
      <c r="B52" s="122" t="s">
        <v>457</v>
      </c>
      <c r="C52" s="58">
        <v>0</v>
      </c>
      <c r="D52" s="58">
        <v>0</v>
      </c>
      <c r="E52" s="58">
        <v>0</v>
      </c>
      <c r="F52" s="58">
        <v>0</v>
      </c>
      <c r="G52" s="58">
        <v>0</v>
      </c>
      <c r="H52" s="58">
        <v>0</v>
      </c>
      <c r="I52" s="58">
        <v>0</v>
      </c>
      <c r="J52" s="58">
        <v>0</v>
      </c>
      <c r="K52" s="58">
        <v>0</v>
      </c>
      <c r="L52" s="30">
        <f t="shared" si="9"/>
        <v>0</v>
      </c>
    </row>
    <row r="53" spans="1:12" s="119" customFormat="1" ht="21.95" customHeight="1">
      <c r="A53" s="56"/>
      <c r="B53" s="123" t="s">
        <v>458</v>
      </c>
      <c r="C53" s="124">
        <f>SUM(C47:C52)</f>
        <v>0</v>
      </c>
      <c r="D53" s="124">
        <f t="shared" ref="D53:K53" si="10">SUM(D47:D52)</f>
        <v>0</v>
      </c>
      <c r="E53" s="124">
        <f t="shared" si="10"/>
        <v>0</v>
      </c>
      <c r="F53" s="124">
        <f t="shared" si="10"/>
        <v>0</v>
      </c>
      <c r="G53" s="124">
        <f t="shared" si="10"/>
        <v>0</v>
      </c>
      <c r="H53" s="124">
        <f t="shared" si="10"/>
        <v>0</v>
      </c>
      <c r="I53" s="124">
        <f t="shared" si="10"/>
        <v>0</v>
      </c>
      <c r="J53" s="124">
        <f t="shared" si="10"/>
        <v>0</v>
      </c>
      <c r="K53" s="129">
        <f t="shared" si="10"/>
        <v>0</v>
      </c>
      <c r="L53" s="29">
        <f t="shared" si="9"/>
        <v>0</v>
      </c>
    </row>
    <row r="54" spans="1:12" s="119" customFormat="1" ht="21.95" customHeight="1">
      <c r="A54" s="56"/>
      <c r="B54" s="121" t="s">
        <v>376</v>
      </c>
      <c r="C54" s="840"/>
      <c r="D54" s="840"/>
      <c r="E54" s="840"/>
      <c r="F54" s="840"/>
      <c r="G54" s="840"/>
      <c r="H54" s="840"/>
      <c r="I54" s="840"/>
      <c r="J54" s="840"/>
      <c r="K54" s="840"/>
      <c r="L54" s="839"/>
    </row>
    <row r="55" spans="1:12" s="119" customFormat="1" ht="21.95" customHeight="1">
      <c r="A55" s="56"/>
      <c r="B55" s="122" t="s">
        <v>459</v>
      </c>
      <c r="C55" s="58">
        <v>0</v>
      </c>
      <c r="D55" s="58">
        <v>0</v>
      </c>
      <c r="E55" s="58">
        <v>0</v>
      </c>
      <c r="F55" s="58">
        <v>0</v>
      </c>
      <c r="G55" s="58">
        <v>0</v>
      </c>
      <c r="H55" s="58">
        <v>0</v>
      </c>
      <c r="I55" s="58">
        <v>0</v>
      </c>
      <c r="J55" s="58">
        <v>0</v>
      </c>
      <c r="K55" s="58">
        <v>0</v>
      </c>
      <c r="L55" s="30">
        <f t="shared" ref="L55:L60" si="11">SUM(C55:K55)</f>
        <v>0</v>
      </c>
    </row>
    <row r="56" spans="1:12" s="119" customFormat="1" ht="21.95" customHeight="1">
      <c r="A56" s="56"/>
      <c r="B56" s="122" t="s">
        <v>460</v>
      </c>
      <c r="C56" s="58">
        <v>0</v>
      </c>
      <c r="D56" s="58">
        <v>0</v>
      </c>
      <c r="E56" s="58">
        <v>0</v>
      </c>
      <c r="F56" s="58">
        <v>0</v>
      </c>
      <c r="G56" s="58">
        <v>0</v>
      </c>
      <c r="H56" s="58">
        <v>0</v>
      </c>
      <c r="I56" s="58">
        <v>0</v>
      </c>
      <c r="J56" s="58">
        <v>0</v>
      </c>
      <c r="K56" s="58">
        <v>0</v>
      </c>
      <c r="L56" s="30">
        <f t="shared" si="11"/>
        <v>0</v>
      </c>
    </row>
    <row r="57" spans="1:12" s="119" customFormat="1" ht="21.95" customHeight="1">
      <c r="A57" s="56"/>
      <c r="B57" s="122" t="s">
        <v>461</v>
      </c>
      <c r="C57" s="58">
        <v>0</v>
      </c>
      <c r="D57" s="58">
        <v>0</v>
      </c>
      <c r="E57" s="58">
        <v>0</v>
      </c>
      <c r="F57" s="58">
        <v>0</v>
      </c>
      <c r="G57" s="58">
        <v>0</v>
      </c>
      <c r="H57" s="58">
        <v>0</v>
      </c>
      <c r="I57" s="58">
        <v>0</v>
      </c>
      <c r="J57" s="58">
        <v>0</v>
      </c>
      <c r="K57" s="58">
        <v>0</v>
      </c>
      <c r="L57" s="30">
        <f t="shared" si="11"/>
        <v>0</v>
      </c>
    </row>
    <row r="58" spans="1:12" s="119" customFormat="1" ht="21.95" customHeight="1">
      <c r="A58" s="56"/>
      <c r="B58" s="122" t="s">
        <v>462</v>
      </c>
      <c r="C58" s="58">
        <v>0</v>
      </c>
      <c r="D58" s="58">
        <v>0</v>
      </c>
      <c r="E58" s="58">
        <v>0</v>
      </c>
      <c r="F58" s="58">
        <v>0</v>
      </c>
      <c r="G58" s="58">
        <v>0</v>
      </c>
      <c r="H58" s="58">
        <v>0</v>
      </c>
      <c r="I58" s="58">
        <v>0</v>
      </c>
      <c r="J58" s="58">
        <v>0</v>
      </c>
      <c r="K58" s="58">
        <v>0</v>
      </c>
      <c r="L58" s="30">
        <f t="shared" si="11"/>
        <v>0</v>
      </c>
    </row>
    <row r="59" spans="1:12" s="119" customFormat="1" ht="21.95" customHeight="1">
      <c r="A59" s="56"/>
      <c r="B59" s="123" t="s">
        <v>463</v>
      </c>
      <c r="C59" s="124">
        <f>SUM(C55:C58)</f>
        <v>0</v>
      </c>
      <c r="D59" s="124">
        <f t="shared" ref="D59:K59" si="12">SUM(D55:D58)</f>
        <v>0</v>
      </c>
      <c r="E59" s="124">
        <f t="shared" si="12"/>
        <v>0</v>
      </c>
      <c r="F59" s="124">
        <f t="shared" si="12"/>
        <v>0</v>
      </c>
      <c r="G59" s="124">
        <f t="shared" si="12"/>
        <v>0</v>
      </c>
      <c r="H59" s="124">
        <f t="shared" si="12"/>
        <v>0</v>
      </c>
      <c r="I59" s="124">
        <f t="shared" si="12"/>
        <v>0</v>
      </c>
      <c r="J59" s="124">
        <f t="shared" si="12"/>
        <v>0</v>
      </c>
      <c r="K59" s="129">
        <f t="shared" si="12"/>
        <v>0</v>
      </c>
      <c r="L59" s="29">
        <f t="shared" si="11"/>
        <v>0</v>
      </c>
    </row>
    <row r="60" spans="1:12" s="119" customFormat="1" ht="21.95" customHeight="1">
      <c r="A60" s="56"/>
      <c r="B60" s="133" t="s">
        <v>464</v>
      </c>
      <c r="C60" s="118">
        <f>C39+C45+C53+C59</f>
        <v>0</v>
      </c>
      <c r="D60" s="118">
        <f t="shared" ref="D60:K60" si="13">D39+D45+D53+D59</f>
        <v>0</v>
      </c>
      <c r="E60" s="118">
        <f t="shared" si="13"/>
        <v>0</v>
      </c>
      <c r="F60" s="118">
        <f t="shared" si="13"/>
        <v>0</v>
      </c>
      <c r="G60" s="118">
        <f t="shared" si="13"/>
        <v>0</v>
      </c>
      <c r="H60" s="118">
        <f t="shared" si="13"/>
        <v>0</v>
      </c>
      <c r="I60" s="118">
        <f t="shared" si="13"/>
        <v>0</v>
      </c>
      <c r="J60" s="118">
        <f t="shared" si="13"/>
        <v>0</v>
      </c>
      <c r="K60" s="118">
        <f t="shared" si="13"/>
        <v>0</v>
      </c>
      <c r="L60" s="31">
        <f t="shared" si="11"/>
        <v>0</v>
      </c>
    </row>
  </sheetData>
  <sheetProtection algorithmName="SHA-512" hashValue="DCGSx0sFh9AWNDuQkiJ/8f3qBdQyN43hbmOUqMpa1NsSlfwpsYVMf6OQvvB8BOHlnoXHeIGv1OnZTzfD5ZGyjg==" saltValue="EH4mDKwMyR0tbnwThrkPZw==" spinCount="100000" sheet="1" objects="1" scenarios="1"/>
  <mergeCells count="11">
    <mergeCell ref="C34:L34"/>
    <mergeCell ref="C35:L35"/>
    <mergeCell ref="C40:L40"/>
    <mergeCell ref="C46:L46"/>
    <mergeCell ref="C54:L54"/>
    <mergeCell ref="C27:L27"/>
    <mergeCell ref="B2:L4"/>
    <mergeCell ref="C7:L7"/>
    <mergeCell ref="C8:L8"/>
    <mergeCell ref="C13:L13"/>
    <mergeCell ref="C19:L19"/>
  </mergeCells>
  <hyperlinks>
    <hyperlink ref="A5" location="Índice!A1" display="INICIO"/>
  </hyperlinks>
  <pageMargins left="0.7" right="0.7" top="0.75" bottom="0.75" header="0.3" footer="0.3"/>
  <pageSetup paperSize="9" orientation="portrait" horizontalDpi="1200" verticalDpi="120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4">
    <tabColor theme="0" tint="-0.14999847407452621"/>
  </sheetPr>
  <dimension ref="A1:I23"/>
  <sheetViews>
    <sheetView showGridLines="0" showRowColHeaders="0" zoomScale="85" zoomScaleNormal="85" workbookViewId="0">
      <selection activeCell="B5" sqref="B5"/>
    </sheetView>
  </sheetViews>
  <sheetFormatPr baseColWidth="10" defaultColWidth="14.1640625" defaultRowHeight="15"/>
  <cols>
    <col min="1" max="1" width="13.33203125" style="56" customWidth="1"/>
    <col min="2" max="2" width="44" style="119" bestFit="1" customWidth="1"/>
    <col min="3" max="3" width="22.83203125" style="131" customWidth="1"/>
    <col min="4" max="9" width="22.83203125" style="119" customWidth="1"/>
    <col min="10" max="242" width="14.1640625" style="119" customWidth="1"/>
    <col min="243" max="243" width="10" style="119" customWidth="1"/>
    <col min="244" max="244" width="48" style="119" customWidth="1"/>
    <col min="245" max="246" width="20.5" style="119" customWidth="1"/>
    <col min="247" max="247" width="40.6640625" style="119" customWidth="1"/>
    <col min="248" max="254" width="16.1640625" style="119" customWidth="1"/>
    <col min="255" max="16384" width="14.1640625" style="119"/>
  </cols>
  <sheetData>
    <row r="1" spans="1:9" s="16" customFormat="1" ht="21.95" customHeight="1">
      <c r="A1" s="406"/>
    </row>
    <row r="2" spans="1:9" s="16" customFormat="1" ht="21.95" customHeight="1">
      <c r="B2" s="756" t="s">
        <v>3517</v>
      </c>
      <c r="C2" s="756"/>
      <c r="D2" s="756"/>
      <c r="E2" s="756"/>
      <c r="F2" s="756"/>
      <c r="G2" s="756"/>
      <c r="H2" s="756"/>
      <c r="I2" s="756"/>
    </row>
    <row r="3" spans="1:9" s="16" customFormat="1" ht="21.95" customHeight="1">
      <c r="B3" s="756"/>
      <c r="C3" s="756"/>
      <c r="D3" s="756"/>
      <c r="E3" s="756"/>
      <c r="F3" s="756"/>
      <c r="G3" s="756"/>
      <c r="H3" s="756"/>
      <c r="I3" s="756"/>
    </row>
    <row r="4" spans="1:9" s="16" customFormat="1" ht="21.95" customHeight="1">
      <c r="B4" s="756"/>
      <c r="C4" s="756"/>
      <c r="D4" s="756"/>
      <c r="E4" s="756"/>
      <c r="F4" s="756"/>
      <c r="G4" s="756"/>
      <c r="H4" s="756"/>
      <c r="I4" s="756"/>
    </row>
    <row r="5" spans="1:9" s="16" customFormat="1" ht="21.95" customHeight="1">
      <c r="A5" s="406" t="s">
        <v>87</v>
      </c>
    </row>
    <row r="6" spans="1:9" ht="44.1" customHeight="1">
      <c r="B6" s="381" t="s">
        <v>171</v>
      </c>
      <c r="C6" s="381" t="s">
        <v>104</v>
      </c>
      <c r="D6" s="381" t="s">
        <v>103</v>
      </c>
      <c r="E6" s="381" t="s">
        <v>102</v>
      </c>
      <c r="F6" s="381" t="s">
        <v>105</v>
      </c>
      <c r="G6" s="381" t="s">
        <v>572</v>
      </c>
      <c r="H6" s="381" t="s">
        <v>100</v>
      </c>
      <c r="I6" s="381" t="s">
        <v>146</v>
      </c>
    </row>
    <row r="7" spans="1:9" ht="21.95" customHeight="1">
      <c r="B7" s="111" t="s">
        <v>172</v>
      </c>
      <c r="C7" s="837"/>
      <c r="D7" s="837"/>
      <c r="E7" s="837"/>
      <c r="F7" s="837"/>
      <c r="G7" s="837"/>
      <c r="H7" s="837"/>
      <c r="I7" s="842"/>
    </row>
    <row r="8" spans="1:9" ht="21.95" customHeight="1">
      <c r="B8" s="120" t="s">
        <v>173</v>
      </c>
      <c r="C8" s="58">
        <v>0</v>
      </c>
      <c r="D8" s="58">
        <v>0</v>
      </c>
      <c r="E8" s="58">
        <v>0</v>
      </c>
      <c r="F8" s="58">
        <v>0</v>
      </c>
      <c r="G8" s="58">
        <v>0</v>
      </c>
      <c r="H8" s="58">
        <v>0</v>
      </c>
      <c r="I8" s="30">
        <f>SUM(C8:H8)</f>
        <v>0</v>
      </c>
    </row>
    <row r="9" spans="1:9" ht="21.95" customHeight="1">
      <c r="B9" s="120" t="s">
        <v>174</v>
      </c>
      <c r="C9" s="58">
        <v>0</v>
      </c>
      <c r="D9" s="58">
        <v>0</v>
      </c>
      <c r="E9" s="58">
        <v>0</v>
      </c>
      <c r="F9" s="58">
        <v>0</v>
      </c>
      <c r="G9" s="58">
        <v>0</v>
      </c>
      <c r="H9" s="58">
        <v>0</v>
      </c>
      <c r="I9" s="30">
        <f>SUM(C9:H9)</f>
        <v>0</v>
      </c>
    </row>
    <row r="10" spans="1:9" ht="21.95" customHeight="1">
      <c r="B10" s="120" t="s">
        <v>175</v>
      </c>
      <c r="C10" s="58">
        <v>0</v>
      </c>
      <c r="D10" s="58">
        <v>0</v>
      </c>
      <c r="E10" s="58">
        <v>0</v>
      </c>
      <c r="F10" s="58">
        <v>0</v>
      </c>
      <c r="G10" s="58">
        <v>0</v>
      </c>
      <c r="H10" s="58">
        <v>0</v>
      </c>
      <c r="I10" s="30">
        <f>SUM(C10:H10)</f>
        <v>0</v>
      </c>
    </row>
    <row r="11" spans="1:9" ht="21.95" customHeight="1">
      <c r="B11" s="125" t="s">
        <v>176</v>
      </c>
      <c r="C11" s="124">
        <f t="shared" ref="C11:I11" si="0">SUM(C8:C10)</f>
        <v>0</v>
      </c>
      <c r="D11" s="124">
        <f t="shared" si="0"/>
        <v>0</v>
      </c>
      <c r="E11" s="124">
        <f t="shared" si="0"/>
        <v>0</v>
      </c>
      <c r="F11" s="124">
        <f t="shared" si="0"/>
        <v>0</v>
      </c>
      <c r="G11" s="124">
        <f t="shared" si="0"/>
        <v>0</v>
      </c>
      <c r="H11" s="124">
        <f t="shared" si="0"/>
        <v>0</v>
      </c>
      <c r="I11" s="29">
        <f t="shared" si="0"/>
        <v>0</v>
      </c>
    </row>
    <row r="12" spans="1:9" ht="21.95" customHeight="1">
      <c r="B12" s="111" t="s">
        <v>47</v>
      </c>
      <c r="C12" s="840"/>
      <c r="D12" s="840"/>
      <c r="E12" s="840"/>
      <c r="F12" s="840"/>
      <c r="G12" s="840"/>
      <c r="H12" s="840"/>
      <c r="I12" s="839"/>
    </row>
    <row r="13" spans="1:9" ht="21.95" customHeight="1">
      <c r="B13" s="120" t="s">
        <v>177</v>
      </c>
      <c r="C13" s="58">
        <v>0</v>
      </c>
      <c r="D13" s="58">
        <v>0</v>
      </c>
      <c r="E13" s="58">
        <v>0</v>
      </c>
      <c r="F13" s="58">
        <v>0</v>
      </c>
      <c r="G13" s="58">
        <v>0</v>
      </c>
      <c r="H13" s="58">
        <v>0</v>
      </c>
      <c r="I13" s="30">
        <f>SUM(C13:H13)</f>
        <v>0</v>
      </c>
    </row>
    <row r="14" spans="1:9" ht="21.95" customHeight="1">
      <c r="B14" s="120" t="s">
        <v>178</v>
      </c>
      <c r="C14" s="58">
        <v>0</v>
      </c>
      <c r="D14" s="58">
        <v>0</v>
      </c>
      <c r="E14" s="58">
        <v>0</v>
      </c>
      <c r="F14" s="58">
        <v>0</v>
      </c>
      <c r="G14" s="58">
        <v>0</v>
      </c>
      <c r="H14" s="58">
        <v>0</v>
      </c>
      <c r="I14" s="30">
        <f>SUM(C14:H14)</f>
        <v>0</v>
      </c>
    </row>
    <row r="15" spans="1:9" ht="21.95" customHeight="1">
      <c r="B15" s="120" t="s">
        <v>169</v>
      </c>
      <c r="C15" s="58">
        <v>0</v>
      </c>
      <c r="D15" s="58">
        <v>0</v>
      </c>
      <c r="E15" s="58">
        <v>0</v>
      </c>
      <c r="F15" s="58">
        <v>0</v>
      </c>
      <c r="G15" s="58">
        <v>0</v>
      </c>
      <c r="H15" s="58">
        <v>0</v>
      </c>
      <c r="I15" s="30">
        <f>SUM(C15:H15)</f>
        <v>0</v>
      </c>
    </row>
    <row r="16" spans="1:9" ht="21.95" customHeight="1">
      <c r="B16" s="120" t="s">
        <v>170</v>
      </c>
      <c r="C16" s="58">
        <v>0</v>
      </c>
      <c r="D16" s="58">
        <v>0</v>
      </c>
      <c r="E16" s="58">
        <v>0</v>
      </c>
      <c r="F16" s="58">
        <v>0</v>
      </c>
      <c r="G16" s="58">
        <v>0</v>
      </c>
      <c r="H16" s="58">
        <v>0</v>
      </c>
      <c r="I16" s="30">
        <f>SUM(C16:H16)</f>
        <v>0</v>
      </c>
    </row>
    <row r="17" spans="2:9" ht="21.95" customHeight="1">
      <c r="B17" s="125" t="s">
        <v>179</v>
      </c>
      <c r="C17" s="124">
        <f t="shared" ref="C17:H17" si="1">SUM(C13:C16)</f>
        <v>0</v>
      </c>
      <c r="D17" s="124">
        <f t="shared" si="1"/>
        <v>0</v>
      </c>
      <c r="E17" s="124">
        <f t="shared" si="1"/>
        <v>0</v>
      </c>
      <c r="F17" s="124">
        <f t="shared" si="1"/>
        <v>0</v>
      </c>
      <c r="G17" s="124">
        <f t="shared" si="1"/>
        <v>0</v>
      </c>
      <c r="H17" s="124">
        <f t="shared" si="1"/>
        <v>0</v>
      </c>
      <c r="I17" s="29">
        <f>SUM(I13:I16)</f>
        <v>0</v>
      </c>
    </row>
    <row r="18" spans="2:9" s="135" customFormat="1" ht="21.95" customHeight="1">
      <c r="B18" s="125" t="s">
        <v>180</v>
      </c>
      <c r="C18" s="33">
        <f t="shared" ref="C18:H18" si="2">C11-C17</f>
        <v>0</v>
      </c>
      <c r="D18" s="33">
        <f t="shared" si="2"/>
        <v>0</v>
      </c>
      <c r="E18" s="33">
        <f t="shared" si="2"/>
        <v>0</v>
      </c>
      <c r="F18" s="33">
        <f t="shared" si="2"/>
        <v>0</v>
      </c>
      <c r="G18" s="33">
        <f t="shared" si="2"/>
        <v>0</v>
      </c>
      <c r="H18" s="33">
        <f t="shared" si="2"/>
        <v>0</v>
      </c>
      <c r="I18" s="112">
        <f>I11-I17</f>
        <v>0</v>
      </c>
    </row>
    <row r="19" spans="2:9" ht="21.95" customHeight="1">
      <c r="B19" s="136" t="s">
        <v>181</v>
      </c>
      <c r="C19" s="58">
        <v>0</v>
      </c>
      <c r="D19" s="58">
        <v>0</v>
      </c>
      <c r="E19" s="58">
        <v>0</v>
      </c>
      <c r="F19" s="58">
        <v>0</v>
      </c>
      <c r="G19" s="58">
        <v>0</v>
      </c>
      <c r="H19" s="58">
        <v>0</v>
      </c>
      <c r="I19" s="112">
        <f>F19</f>
        <v>0</v>
      </c>
    </row>
    <row r="20" spans="2:9" ht="21.95" customHeight="1">
      <c r="B20" s="136" t="s">
        <v>597</v>
      </c>
      <c r="C20" s="137"/>
      <c r="D20" s="137"/>
      <c r="E20" s="137"/>
      <c r="F20" s="58">
        <v>0</v>
      </c>
      <c r="G20" s="137"/>
      <c r="H20" s="137"/>
      <c r="I20" s="112">
        <f>F20</f>
        <v>0</v>
      </c>
    </row>
    <row r="21" spans="2:9" ht="21.95" customHeight="1">
      <c r="B21" s="136" t="s">
        <v>598</v>
      </c>
      <c r="C21" s="137"/>
      <c r="D21" s="137"/>
      <c r="E21" s="137"/>
      <c r="F21" s="58">
        <v>0</v>
      </c>
      <c r="G21" s="137"/>
      <c r="H21" s="137"/>
      <c r="I21" s="112">
        <f>F21</f>
        <v>0</v>
      </c>
    </row>
    <row r="22" spans="2:9" ht="21.95" customHeight="1">
      <c r="B22" s="136" t="s">
        <v>599</v>
      </c>
      <c r="C22" s="137"/>
      <c r="D22" s="137"/>
      <c r="E22" s="137"/>
      <c r="F22" s="58">
        <v>0</v>
      </c>
      <c r="G22" s="137"/>
      <c r="H22" s="137"/>
      <c r="I22" s="112">
        <f>F22</f>
        <v>0</v>
      </c>
    </row>
    <row r="23" spans="2:9" ht="21.95" customHeight="1">
      <c r="B23" s="138" t="s">
        <v>600</v>
      </c>
      <c r="C23" s="137"/>
      <c r="D23" s="137"/>
      <c r="E23" s="137"/>
      <c r="F23" s="58">
        <v>0</v>
      </c>
      <c r="G23" s="137"/>
      <c r="H23" s="137"/>
      <c r="I23" s="139">
        <f>F23</f>
        <v>0</v>
      </c>
    </row>
  </sheetData>
  <sheetProtection algorithmName="SHA-512" hashValue="tC1XiNn+nbic1ZdikLPxQiwA6uTnyeiliE0DKyLGBXP8F4XNWMxbvSBtONKCL/mnKLJ4ILO9LNvFZPdIezgF5A==" saltValue="ISoR6sALzJjv6KM/73i/xA==" spinCount="100000" sheet="1" objects="1" scenarios="1"/>
  <mergeCells count="3">
    <mergeCell ref="B2:I4"/>
    <mergeCell ref="C7:I7"/>
    <mergeCell ref="C12:I12"/>
  </mergeCells>
  <hyperlinks>
    <hyperlink ref="A5" location="Índice!A1" display="INICIO"/>
  </hyperlinks>
  <pageMargins left="0.74791666666666667" right="0.74791666666666667" top="0.98402777777777772" bottom="0.98402777777777772" header="0.51180555555555551" footer="0.51180555555555551"/>
  <pageSetup firstPageNumber="0" orientation="portrait" horizontalDpi="300" verticalDpi="300" r:id="rId1"/>
  <headerFooter alignWithMargins="0"/>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5">
    <tabColor theme="0" tint="-0.14999847407452621"/>
  </sheetPr>
  <dimension ref="A1:K12"/>
  <sheetViews>
    <sheetView showGridLines="0" showRowColHeaders="0" zoomScale="85" zoomScaleNormal="85" workbookViewId="0">
      <selection activeCell="K34" sqref="K34"/>
    </sheetView>
  </sheetViews>
  <sheetFormatPr baseColWidth="10" defaultColWidth="11.33203125" defaultRowHeight="11.25"/>
  <cols>
    <col min="1" max="1" width="13.33203125" style="53" customWidth="1"/>
    <col min="2" max="2" width="66.83203125" style="53" customWidth="1"/>
    <col min="3" max="10" width="22.83203125" style="53" customWidth="1"/>
    <col min="11" max="11" width="22.33203125" style="53" customWidth="1"/>
    <col min="12" max="16384" width="11.33203125" style="53"/>
  </cols>
  <sheetData>
    <row r="1" spans="1:11" s="16" customFormat="1" ht="21.95" customHeight="1">
      <c r="A1" s="406"/>
    </row>
    <row r="2" spans="1:11" s="16" customFormat="1" ht="21.95" customHeight="1">
      <c r="B2" s="756" t="s">
        <v>3518</v>
      </c>
      <c r="C2" s="756"/>
      <c r="D2" s="756"/>
      <c r="E2" s="756"/>
      <c r="F2" s="756"/>
      <c r="G2" s="756"/>
      <c r="H2" s="756"/>
      <c r="I2" s="756"/>
      <c r="J2" s="756"/>
    </row>
    <row r="3" spans="1:11" s="16" customFormat="1" ht="21.95" customHeight="1">
      <c r="B3" s="756"/>
      <c r="C3" s="756"/>
      <c r="D3" s="756"/>
      <c r="E3" s="756"/>
      <c r="F3" s="756"/>
      <c r="G3" s="756"/>
      <c r="H3" s="756"/>
      <c r="I3" s="756"/>
      <c r="J3" s="756"/>
    </row>
    <row r="4" spans="1:11" s="16" customFormat="1" ht="21.95" customHeight="1">
      <c r="B4" s="756"/>
      <c r="C4" s="756"/>
      <c r="D4" s="756"/>
      <c r="E4" s="756"/>
      <c r="F4" s="756"/>
      <c r="G4" s="756"/>
      <c r="H4" s="756"/>
      <c r="I4" s="756"/>
      <c r="J4" s="756"/>
    </row>
    <row r="5" spans="1:11" s="16" customFormat="1" ht="21.95" customHeight="1">
      <c r="A5" s="406" t="s">
        <v>87</v>
      </c>
    </row>
    <row r="6" spans="1:11" ht="165.95" customHeight="1">
      <c r="B6" s="381" t="s">
        <v>601</v>
      </c>
      <c r="C6" s="767" t="s">
        <v>3468</v>
      </c>
      <c r="D6" s="768"/>
      <c r="E6" s="768"/>
      <c r="F6" s="768"/>
      <c r="G6" s="768"/>
      <c r="H6" s="768"/>
      <c r="I6" s="768"/>
      <c r="J6" s="769"/>
    </row>
    <row r="7" spans="1:11" ht="66" customHeight="1">
      <c r="B7" s="381" t="s">
        <v>602</v>
      </c>
      <c r="C7" s="381" t="s">
        <v>110</v>
      </c>
      <c r="D7" s="381" t="s">
        <v>109</v>
      </c>
      <c r="E7" s="381" t="s">
        <v>108</v>
      </c>
      <c r="F7" s="381" t="s">
        <v>107</v>
      </c>
      <c r="G7" s="381" t="s">
        <v>106</v>
      </c>
      <c r="H7" s="381" t="s">
        <v>603</v>
      </c>
      <c r="I7" s="381" t="s">
        <v>604</v>
      </c>
      <c r="J7" s="381" t="s">
        <v>111</v>
      </c>
    </row>
    <row r="8" spans="1:11" ht="21.95" customHeight="1">
      <c r="B8" s="120" t="s">
        <v>605</v>
      </c>
      <c r="C8" s="58">
        <v>0</v>
      </c>
      <c r="D8" s="58">
        <v>0</v>
      </c>
      <c r="E8" s="58">
        <v>0</v>
      </c>
      <c r="F8" s="58">
        <v>0</v>
      </c>
      <c r="G8" s="58">
        <v>0</v>
      </c>
      <c r="H8" s="58">
        <v>0</v>
      </c>
      <c r="I8" s="58">
        <v>0</v>
      </c>
      <c r="J8" s="30">
        <f>SUM(C8:I8)</f>
        <v>0</v>
      </c>
    </row>
    <row r="9" spans="1:11" ht="21.95" customHeight="1">
      <c r="B9" s="120" t="s">
        <v>606</v>
      </c>
      <c r="C9" s="58">
        <v>0</v>
      </c>
      <c r="D9" s="58">
        <v>0</v>
      </c>
      <c r="E9" s="58">
        <v>0</v>
      </c>
      <c r="F9" s="58">
        <v>0</v>
      </c>
      <c r="G9" s="58">
        <v>0</v>
      </c>
      <c r="H9" s="58">
        <v>0</v>
      </c>
      <c r="I9" s="58">
        <v>0</v>
      </c>
      <c r="J9" s="30">
        <f>SUM(C9:I9)</f>
        <v>0</v>
      </c>
      <c r="K9" s="55"/>
    </row>
    <row r="10" spans="1:11" ht="21.95" customHeight="1">
      <c r="B10" s="120" t="s">
        <v>607</v>
      </c>
      <c r="C10" s="58">
        <v>0</v>
      </c>
      <c r="D10" s="58">
        <v>0</v>
      </c>
      <c r="E10" s="58">
        <v>0</v>
      </c>
      <c r="F10" s="58">
        <v>0</v>
      </c>
      <c r="G10" s="58">
        <v>0</v>
      </c>
      <c r="H10" s="58">
        <v>0</v>
      </c>
      <c r="I10" s="58">
        <v>0</v>
      </c>
      <c r="J10" s="30">
        <f>SUM(C10:I10)</f>
        <v>0</v>
      </c>
    </row>
    <row r="11" spans="1:11" ht="21.95" customHeight="1">
      <c r="B11" s="120" t="s">
        <v>183</v>
      </c>
      <c r="C11" s="58">
        <v>0</v>
      </c>
      <c r="D11" s="58">
        <v>0</v>
      </c>
      <c r="E11" s="58">
        <v>0</v>
      </c>
      <c r="F11" s="58">
        <v>0</v>
      </c>
      <c r="G11" s="58">
        <v>0</v>
      </c>
      <c r="H11" s="58">
        <v>0</v>
      </c>
      <c r="I11" s="58">
        <v>0</v>
      </c>
      <c r="J11" s="29">
        <f>SUM(C11:I11)</f>
        <v>0</v>
      </c>
    </row>
    <row r="12" spans="1:11" ht="21.95" customHeight="1">
      <c r="B12" s="133" t="s">
        <v>182</v>
      </c>
      <c r="C12" s="118">
        <f t="shared" ref="C12:I12" si="0">SUM(C8:C11)</f>
        <v>0</v>
      </c>
      <c r="D12" s="118">
        <f t="shared" si="0"/>
        <v>0</v>
      </c>
      <c r="E12" s="118">
        <f t="shared" si="0"/>
        <v>0</v>
      </c>
      <c r="F12" s="118">
        <f t="shared" si="0"/>
        <v>0</v>
      </c>
      <c r="G12" s="118">
        <f t="shared" si="0"/>
        <v>0</v>
      </c>
      <c r="H12" s="118">
        <f t="shared" si="0"/>
        <v>0</v>
      </c>
      <c r="I12" s="118">
        <f t="shared" si="0"/>
        <v>0</v>
      </c>
      <c r="J12" s="31">
        <f>SUM(C12:I12)</f>
        <v>0</v>
      </c>
    </row>
  </sheetData>
  <sheetProtection algorithmName="SHA-512" hashValue="N1R7fekQEoWGlQ0Afl6FSeBYtCQTrYVxJpQlfdTYiJc5ZM5ySN1wBQHiHtdIuQgWFIFxDY3XHOXeyqHYt0ErYg==" saltValue="D/akzlZgC+la9XgxPg5rOA==" spinCount="100000" sheet="1" objects="1" scenarios="1"/>
  <mergeCells count="2">
    <mergeCell ref="B2:J4"/>
    <mergeCell ref="C6:J6"/>
  </mergeCells>
  <hyperlinks>
    <hyperlink ref="A5" location="Índice!A1" display="INICIO"/>
  </hyperlinks>
  <pageMargins left="0.78749999999999998" right="0.78749999999999998" top="1.1812499999999999" bottom="1.1812499999999999" header="0.78749999999999998" footer="0.78749999999999998"/>
  <pageSetup paperSize="9" firstPageNumber="0" pageOrder="overThenDown" orientation="portrait" horizontalDpi="300" verticalDpi="300" r:id="rId1"/>
  <headerFooter alignWithMargins="0">
    <oddHeader>&amp;C&amp;"Times New Roman,Normal"&amp;12&amp;A</oddHeader>
    <oddFooter>&amp;C&amp;"Times New Roman,Normal"&amp;12Página &amp;P</oddFooter>
  </headerFooter>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6">
    <tabColor theme="0" tint="-0.14999847407452621"/>
  </sheetPr>
  <dimension ref="A1:I10"/>
  <sheetViews>
    <sheetView showGridLines="0" showRowColHeaders="0" zoomScaleNormal="100" workbookViewId="0">
      <selection activeCell="D19" sqref="D19"/>
    </sheetView>
  </sheetViews>
  <sheetFormatPr baseColWidth="10" defaultColWidth="11.5" defaultRowHeight="11.25"/>
  <cols>
    <col min="1" max="1" width="13.33203125" style="140" customWidth="1"/>
    <col min="2" max="2" width="88.83203125" style="140" customWidth="1"/>
    <col min="3" max="5" width="22.83203125" style="140" customWidth="1"/>
    <col min="6" max="16384" width="11.5" style="140"/>
  </cols>
  <sheetData>
    <row r="1" spans="1:9" s="16" customFormat="1" ht="21.95" customHeight="1">
      <c r="A1" s="406"/>
    </row>
    <row r="2" spans="1:9" s="16" customFormat="1" ht="21.95" customHeight="1">
      <c r="B2" s="756" t="s">
        <v>3519</v>
      </c>
      <c r="C2" s="756"/>
      <c r="D2" s="756"/>
      <c r="E2" s="756"/>
      <c r="F2" s="54"/>
      <c r="G2" s="54"/>
      <c r="H2" s="54"/>
      <c r="I2" s="54"/>
    </row>
    <row r="3" spans="1:9" s="16" customFormat="1" ht="21.95" customHeight="1">
      <c r="B3" s="756"/>
      <c r="C3" s="756"/>
      <c r="D3" s="756"/>
      <c r="E3" s="756"/>
      <c r="F3" s="54"/>
      <c r="G3" s="54"/>
      <c r="H3" s="54"/>
      <c r="I3" s="54"/>
    </row>
    <row r="4" spans="1:9" s="16" customFormat="1" ht="21.95" customHeight="1">
      <c r="B4" s="756"/>
      <c r="C4" s="756"/>
      <c r="D4" s="756"/>
      <c r="E4" s="756"/>
      <c r="F4" s="54"/>
      <c r="G4" s="54"/>
      <c r="H4" s="54"/>
      <c r="I4" s="54"/>
    </row>
    <row r="5" spans="1:9" s="16" customFormat="1" ht="21.95" customHeight="1">
      <c r="A5" s="406" t="s">
        <v>87</v>
      </c>
    </row>
    <row r="6" spans="1:9" ht="66" customHeight="1">
      <c r="B6" s="381" t="s">
        <v>608</v>
      </c>
      <c r="C6" s="381" t="s">
        <v>609</v>
      </c>
      <c r="D6" s="381" t="s">
        <v>610</v>
      </c>
      <c r="E6" s="381" t="s">
        <v>611</v>
      </c>
    </row>
    <row r="7" spans="1:9" ht="44.1" customHeight="1">
      <c r="B7" s="120" t="s">
        <v>612</v>
      </c>
      <c r="C7" s="58">
        <v>0</v>
      </c>
      <c r="D7" s="58">
        <v>0</v>
      </c>
      <c r="E7" s="650">
        <f>IF(D7&lt;&gt;0,(C7/D7)*100,)</f>
        <v>0</v>
      </c>
    </row>
    <row r="8" spans="1:9" ht="44.1" customHeight="1">
      <c r="B8" s="120" t="s">
        <v>613</v>
      </c>
      <c r="C8" s="58">
        <v>0</v>
      </c>
      <c r="D8" s="58">
        <v>0</v>
      </c>
      <c r="E8" s="650">
        <f>IF(D8&lt;&gt;0,(C8/D8)*100,)</f>
        <v>0</v>
      </c>
    </row>
    <row r="9" spans="1:9" ht="44.1" customHeight="1">
      <c r="B9" s="120" t="s">
        <v>614</v>
      </c>
      <c r="C9" s="58">
        <v>0</v>
      </c>
      <c r="D9" s="58">
        <v>0</v>
      </c>
      <c r="E9" s="650">
        <f>IF(D9&lt;&gt;0,(C9/D9)*100,)</f>
        <v>0</v>
      </c>
    </row>
    <row r="10" spans="1:9" ht="44.1" customHeight="1">
      <c r="B10" s="141" t="s">
        <v>615</v>
      </c>
      <c r="C10" s="58">
        <v>0</v>
      </c>
      <c r="D10" s="58">
        <v>0</v>
      </c>
      <c r="E10" s="650">
        <f>IF(D10&lt;&gt;0,(C10/D10)*100,)</f>
        <v>0</v>
      </c>
    </row>
  </sheetData>
  <sheetProtection algorithmName="SHA-512" hashValue="8UQVtDH9vYeB+Ss00hVqnOLb75pHbYKqfp9IewODuVLRX0wZoUQsfbtRU9kGRaJ9N7f39PM0D5Qh0uRcS3iurg==" saltValue="oAklhKdpxyYL2Walxe9xAw==" spinCount="100000" sheet="1" objects="1" scenarios="1"/>
  <mergeCells count="1">
    <mergeCell ref="B2:E4"/>
  </mergeCells>
  <hyperlinks>
    <hyperlink ref="A5" location="Índice!A1" display="INICIO"/>
  </hyperlinks>
  <pageMargins left="0.78749999999999998" right="0.78749999999999998" top="1.1812499999999999" bottom="1.1812499999999999" header="0.78749999999999998" footer="0.78749999999999998"/>
  <pageSetup paperSize="9" firstPageNumber="0" pageOrder="overThenDown" orientation="portrait" horizontalDpi="300" verticalDpi="300" r:id="rId1"/>
  <headerFooter alignWithMargins="0">
    <oddHeader>&amp;C&amp;"Times New Roman,Normal"&amp;12&amp;A</oddHeader>
    <oddFooter>&amp;C&amp;"Times New Roman,Normal"&amp;12Página &amp;P</oddFooter>
  </headerFooter>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theme="0" tint="-0.14999847407452621"/>
  </sheetPr>
  <dimension ref="A1:I25"/>
  <sheetViews>
    <sheetView showRowColHeaders="0" zoomScaleNormal="100" workbookViewId="0">
      <selection activeCell="A5" sqref="A5"/>
    </sheetView>
  </sheetViews>
  <sheetFormatPr baseColWidth="10" defaultColWidth="10.6640625" defaultRowHeight="15"/>
  <cols>
    <col min="1" max="1" width="13.33203125" style="292" customWidth="1"/>
    <col min="2" max="2" width="118.1640625" style="292" customWidth="1"/>
    <col min="3" max="3" width="64.83203125" style="292" customWidth="1"/>
    <col min="4" max="16384" width="10.6640625" style="292"/>
  </cols>
  <sheetData>
    <row r="1" spans="1:9" s="16" customFormat="1" ht="21.95" customHeight="1">
      <c r="A1" s="406"/>
    </row>
    <row r="2" spans="1:9" s="16" customFormat="1" ht="21.95" customHeight="1">
      <c r="B2" s="756" t="s">
        <v>3520</v>
      </c>
      <c r="C2" s="756"/>
      <c r="D2" s="54"/>
      <c r="E2" s="54"/>
      <c r="F2" s="54"/>
      <c r="G2" s="54"/>
      <c r="H2" s="54"/>
      <c r="I2" s="54"/>
    </row>
    <row r="3" spans="1:9" s="16" customFormat="1" ht="21.95" customHeight="1">
      <c r="B3" s="756"/>
      <c r="C3" s="756"/>
      <c r="D3" s="54"/>
      <c r="E3" s="54"/>
      <c r="F3" s="54"/>
      <c r="G3" s="54"/>
      <c r="H3" s="54"/>
      <c r="I3" s="54"/>
    </row>
    <row r="4" spans="1:9" s="16" customFormat="1" ht="94.5" customHeight="1">
      <c r="B4" s="756"/>
      <c r="C4" s="756"/>
      <c r="D4" s="54"/>
      <c r="E4" s="54"/>
      <c r="F4" s="54"/>
      <c r="G4" s="54"/>
      <c r="H4" s="54"/>
      <c r="I4" s="54"/>
    </row>
    <row r="5" spans="1:9" s="16" customFormat="1" ht="21.95" customHeight="1">
      <c r="A5" s="406" t="s">
        <v>87</v>
      </c>
    </row>
    <row r="6" spans="1:9" ht="44.1" customHeight="1">
      <c r="B6" s="819" t="s">
        <v>1035</v>
      </c>
      <c r="C6" s="821"/>
    </row>
    <row r="7" spans="1:9" ht="33" customHeight="1">
      <c r="B7" s="120" t="s">
        <v>1036</v>
      </c>
      <c r="C7" s="48" t="s">
        <v>3468</v>
      </c>
    </row>
    <row r="8" spans="1:9" ht="33" customHeight="1">
      <c r="B8" s="120" t="s">
        <v>1037</v>
      </c>
      <c r="C8" s="48" t="s">
        <v>3468</v>
      </c>
    </row>
    <row r="9" spans="1:9" ht="33" customHeight="1">
      <c r="B9" s="120" t="s">
        <v>1038</v>
      </c>
      <c r="C9" s="48" t="s">
        <v>3468</v>
      </c>
    </row>
    <row r="10" spans="1:9" ht="33" customHeight="1">
      <c r="B10" s="120" t="s">
        <v>1039</v>
      </c>
      <c r="C10" s="48" t="s">
        <v>3468</v>
      </c>
    </row>
    <row r="11" spans="1:9" ht="33" customHeight="1">
      <c r="B11" s="120" t="s">
        <v>1040</v>
      </c>
      <c r="C11" s="48" t="s">
        <v>3468</v>
      </c>
    </row>
    <row r="12" spans="1:9" ht="33" customHeight="1">
      <c r="B12" s="120" t="s">
        <v>1041</v>
      </c>
      <c r="C12" s="48" t="s">
        <v>3468</v>
      </c>
    </row>
    <row r="13" spans="1:9" ht="44.1" customHeight="1">
      <c r="B13" s="819" t="s">
        <v>1042</v>
      </c>
      <c r="C13" s="821"/>
    </row>
    <row r="14" spans="1:9" ht="33" customHeight="1">
      <c r="B14" s="120" t="s">
        <v>1043</v>
      </c>
      <c r="C14" s="48" t="s">
        <v>3468</v>
      </c>
    </row>
    <row r="15" spans="1:9" ht="33" customHeight="1">
      <c r="B15" s="120" t="s">
        <v>1044</v>
      </c>
      <c r="C15" s="48" t="s">
        <v>3468</v>
      </c>
    </row>
    <row r="16" spans="1:9" ht="33" customHeight="1">
      <c r="B16" s="120" t="s">
        <v>1045</v>
      </c>
      <c r="C16" s="48" t="s">
        <v>3468</v>
      </c>
    </row>
    <row r="17" spans="2:5" ht="33" customHeight="1">
      <c r="B17" s="120" t="s">
        <v>1046</v>
      </c>
      <c r="C17" s="48" t="s">
        <v>3468</v>
      </c>
    </row>
    <row r="18" spans="2:5" ht="33" customHeight="1">
      <c r="B18" s="120" t="s">
        <v>1047</v>
      </c>
      <c r="C18" s="48" t="s">
        <v>3468</v>
      </c>
    </row>
    <row r="19" spans="2:5" ht="33" customHeight="1">
      <c r="B19" s="120" t="s">
        <v>1048</v>
      </c>
      <c r="C19" s="48" t="s">
        <v>3468</v>
      </c>
    </row>
    <row r="20" spans="2:5" ht="44.1" customHeight="1">
      <c r="B20" s="819" t="s">
        <v>1049</v>
      </c>
      <c r="C20" s="821"/>
      <c r="D20" s="296"/>
      <c r="E20" s="296"/>
    </row>
    <row r="21" spans="2:5" ht="33" customHeight="1">
      <c r="B21" s="120" t="s">
        <v>1050</v>
      </c>
      <c r="C21" s="731">
        <v>0</v>
      </c>
      <c r="D21" s="297"/>
      <c r="E21" s="296"/>
    </row>
    <row r="22" spans="2:5" ht="33" customHeight="1">
      <c r="B22" s="120" t="s">
        <v>1051</v>
      </c>
      <c r="C22" s="48" t="s">
        <v>3468</v>
      </c>
    </row>
    <row r="23" spans="2:5" ht="33" customHeight="1">
      <c r="B23" s="120" t="s">
        <v>1052</v>
      </c>
      <c r="C23" s="48" t="s">
        <v>3468</v>
      </c>
    </row>
    <row r="24" spans="2:5" ht="33" customHeight="1">
      <c r="B24" s="120" t="s">
        <v>1053</v>
      </c>
      <c r="C24" s="732">
        <v>0</v>
      </c>
    </row>
    <row r="25" spans="2:5" ht="33" customHeight="1">
      <c r="B25" s="293" t="s">
        <v>1054</v>
      </c>
      <c r="C25" s="732">
        <v>0</v>
      </c>
    </row>
  </sheetData>
  <sheetProtection algorithmName="SHA-512" hashValue="VgvMJikqqC0CwR528g/1ZQYlPaOgII0BfhQkMVEwmnD3jozUFxm9p2CPC6CU7wW7YwlL66qmHlKBfJnMoLKJNw==" saltValue="p7NCFVBz+0wGd8Q0PN89NA==" spinCount="100000" sheet="1"/>
  <mergeCells count="4">
    <mergeCell ref="B6:C6"/>
    <mergeCell ref="B13:C13"/>
    <mergeCell ref="B20:C20"/>
    <mergeCell ref="B2:C4"/>
  </mergeCells>
  <hyperlinks>
    <hyperlink ref="A5" location="Índice!A1" display="INICIO"/>
  </hyperlinks>
  <pageMargins left="0.7" right="0.7" top="0.75" bottom="0.75" header="0.3" footer="0.3"/>
  <pageSetup paperSize="9" orientation="portrait" horizontalDpi="1200" verticalDpi="120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X9865"/>
  <sheetViews>
    <sheetView zoomScale="90" zoomScaleNormal="90" workbookViewId="0">
      <pane ySplit="6" topLeftCell="A176" activePane="bottomLeft" state="frozen"/>
      <selection activeCell="F1233" sqref="F1233"/>
      <selection pane="bottomLeft" activeCell="C192" sqref="C192"/>
    </sheetView>
  </sheetViews>
  <sheetFormatPr baseColWidth="10" defaultRowHeight="10.5"/>
  <cols>
    <col min="1" max="1" width="7" style="587" customWidth="1"/>
    <col min="2" max="2" width="7.1640625" style="557" customWidth="1"/>
    <col min="3" max="3" width="54.5" style="557" customWidth="1"/>
    <col min="4" max="4" width="13.83203125" style="557" bestFit="1" customWidth="1"/>
    <col min="5" max="5" width="12" style="557" bestFit="1" customWidth="1"/>
    <col min="6" max="6" width="52" style="596" bestFit="1" customWidth="1"/>
    <col min="7" max="7" width="13.6640625" style="557" bestFit="1" customWidth="1"/>
    <col min="8" max="8" width="22.1640625" style="557" bestFit="1" customWidth="1"/>
    <col min="9" max="9" width="26.33203125" style="590" bestFit="1" customWidth="1"/>
    <col min="10" max="10" width="25" style="590" bestFit="1" customWidth="1"/>
    <col min="11" max="11" width="57.83203125" style="557" customWidth="1"/>
    <col min="12" max="12" width="54.6640625" style="581" customWidth="1"/>
    <col min="13" max="13" width="49" style="557" customWidth="1"/>
    <col min="14" max="14" width="31.6640625" style="557" customWidth="1"/>
    <col min="15" max="15" width="15.33203125" style="557" bestFit="1" customWidth="1"/>
    <col min="16" max="16" width="24.6640625" style="557" bestFit="1" customWidth="1"/>
    <col min="17" max="17" width="15.33203125" style="557" bestFit="1" customWidth="1"/>
    <col min="18" max="18" width="24.6640625" style="557" bestFit="1" customWidth="1"/>
    <col min="19" max="19" width="15.33203125" style="557" bestFit="1" customWidth="1"/>
    <col min="20" max="20" width="24.6640625" style="557" bestFit="1" customWidth="1"/>
    <col min="21" max="21" width="15.33203125" style="557" bestFit="1" customWidth="1"/>
    <col min="22" max="22" width="24.6640625" style="557" bestFit="1" customWidth="1"/>
    <col min="23" max="23" width="15.33203125" style="557" bestFit="1" customWidth="1"/>
    <col min="24" max="24" width="24.6640625" style="557" bestFit="1" customWidth="1"/>
    <col min="25" max="16384" width="12" style="557"/>
  </cols>
  <sheetData>
    <row r="1" spans="1:24" s="559" customFormat="1" ht="15.75">
      <c r="A1" s="558"/>
      <c r="F1" s="560"/>
      <c r="I1" s="561"/>
      <c r="J1" s="561"/>
      <c r="L1" s="562"/>
    </row>
    <row r="2" spans="1:24" s="559" customFormat="1" ht="15.75">
      <c r="A2" s="558"/>
      <c r="C2" s="563"/>
      <c r="D2" s="564"/>
      <c r="F2" s="560"/>
      <c r="I2" s="561"/>
      <c r="J2" s="561"/>
      <c r="L2" s="562"/>
    </row>
    <row r="3" spans="1:24" s="559" customFormat="1" ht="15.75">
      <c r="A3" s="558"/>
      <c r="F3" s="560"/>
      <c r="I3" s="561"/>
      <c r="J3" s="561"/>
      <c r="L3" s="562"/>
    </row>
    <row r="4" spans="1:24" s="559" customFormat="1" ht="15.75">
      <c r="A4" s="558"/>
      <c r="F4" s="560"/>
      <c r="I4" s="561"/>
      <c r="J4" s="561"/>
      <c r="L4" s="562"/>
    </row>
    <row r="5" spans="1:24" s="559" customFormat="1" ht="15.75">
      <c r="A5" s="558"/>
      <c r="F5" s="560"/>
      <c r="I5" s="561"/>
      <c r="J5" s="561"/>
      <c r="L5" s="562"/>
    </row>
    <row r="6" spans="1:24" ht="15.75">
      <c r="A6" s="565" t="s">
        <v>3</v>
      </c>
      <c r="B6" s="566" t="s">
        <v>4</v>
      </c>
      <c r="C6" s="566" t="s">
        <v>5</v>
      </c>
      <c r="D6" s="566" t="s">
        <v>6</v>
      </c>
      <c r="E6" s="566" t="s">
        <v>7</v>
      </c>
      <c r="F6" s="567" t="s">
        <v>8</v>
      </c>
      <c r="G6" s="566" t="s">
        <v>9</v>
      </c>
      <c r="H6" s="566" t="s">
        <v>10</v>
      </c>
      <c r="I6" s="568" t="s">
        <v>11</v>
      </c>
      <c r="J6" s="568" t="s">
        <v>12</v>
      </c>
      <c r="K6" s="566" t="s">
        <v>13</v>
      </c>
      <c r="L6" s="569" t="s">
        <v>14</v>
      </c>
      <c r="M6" s="566" t="s">
        <v>13</v>
      </c>
      <c r="N6" s="566" t="s">
        <v>14</v>
      </c>
      <c r="O6" s="566" t="s">
        <v>13</v>
      </c>
      <c r="P6" s="566" t="s">
        <v>14</v>
      </c>
      <c r="Q6" s="566" t="s">
        <v>13</v>
      </c>
      <c r="R6" s="566" t="s">
        <v>14</v>
      </c>
      <c r="S6" s="566" t="s">
        <v>13</v>
      </c>
      <c r="T6" s="566" t="s">
        <v>14</v>
      </c>
      <c r="U6" s="566" t="s">
        <v>13</v>
      </c>
      <c r="V6" s="566" t="s">
        <v>14</v>
      </c>
      <c r="W6" s="566" t="s">
        <v>13</v>
      </c>
      <c r="X6" s="566" t="s">
        <v>14</v>
      </c>
    </row>
    <row r="7" spans="1:24" s="571" customFormat="1" ht="15.75">
      <c r="A7" s="570" t="s">
        <v>15</v>
      </c>
      <c r="F7" s="572"/>
      <c r="I7" s="573"/>
      <c r="J7" s="573"/>
      <c r="K7" s="572"/>
      <c r="L7" s="574"/>
    </row>
    <row r="8" spans="1:24" s="550" customFormat="1" ht="15.75">
      <c r="A8" s="575" t="s">
        <v>15</v>
      </c>
      <c r="C8" s="549" t="s">
        <v>527</v>
      </c>
      <c r="F8" s="551"/>
      <c r="I8" s="576"/>
      <c r="J8" s="576"/>
      <c r="L8" s="577"/>
    </row>
    <row r="9" spans="1:24" ht="15.75">
      <c r="A9" s="570" t="str">
        <f t="shared" ref="A9:A16" si="0">IF(F9=0,"/*","")</f>
        <v/>
      </c>
      <c r="C9" s="578" t="str">
        <f>'110000'!B6</f>
        <v>Información a revelar sobre información general sobre los estados financieros                 [Texto] (110000)</v>
      </c>
      <c r="F9" s="579" t="str">
        <f>'110000'!C6</f>
        <v>Por incluir información</v>
      </c>
      <c r="I9" s="580" t="str">
        <f>Índice!$C$8</f>
        <v>2016-01-01</v>
      </c>
      <c r="J9" s="580" t="str">
        <f>Índice!$C$9</f>
        <v>2016-12-31</v>
      </c>
    </row>
    <row r="10" spans="1:24" ht="15.75">
      <c r="A10" s="570" t="str">
        <f t="shared" si="0"/>
        <v/>
      </c>
      <c r="C10" s="578" t="str">
        <f>'110000'!B7</f>
        <v>Nombre de la entidad que informa u otras formas de identificación (110000)</v>
      </c>
      <c r="F10" s="579" t="str">
        <f>'110000'!C7</f>
        <v>Por incluir información</v>
      </c>
      <c r="I10" s="580" t="str">
        <f>Índice!$C$8</f>
        <v>2016-01-01</v>
      </c>
      <c r="J10" s="580" t="str">
        <f>Índice!$C$9</f>
        <v>2016-12-31</v>
      </c>
    </row>
    <row r="11" spans="1:24" ht="15.75">
      <c r="A11" s="570" t="str">
        <f t="shared" si="0"/>
        <v/>
      </c>
      <c r="C11" s="578" t="str">
        <f>'110000'!B8</f>
        <v>Identificación de la Empresa (ID) (110000)</v>
      </c>
      <c r="F11" s="582" t="str">
        <f>'110000'!C8</f>
        <v>Por incluir información</v>
      </c>
      <c r="I11" s="580" t="str">
        <f>Índice!$C$8</f>
        <v>2016-01-01</v>
      </c>
      <c r="J11" s="580" t="str">
        <f>Índice!$C$9</f>
        <v>2016-12-31</v>
      </c>
    </row>
    <row r="12" spans="1:24" ht="15.75">
      <c r="A12" s="570" t="str">
        <f t="shared" si="0"/>
        <v/>
      </c>
      <c r="C12" s="578" t="str">
        <f>'110000'!B9</f>
        <v>Explicación del cambio en el nombre de la entidad que informa u otras formas de identificación desde el final del periodo sobre el que se informa precedente (110000)</v>
      </c>
      <c r="F12" s="583" t="str">
        <f>'110000'!C9</f>
        <v>Por incluir información</v>
      </c>
      <c r="I12" s="580" t="str">
        <f>Índice!$C$8</f>
        <v>2016-01-01</v>
      </c>
      <c r="J12" s="580" t="str">
        <f>Índice!$C$9</f>
        <v>2016-12-31</v>
      </c>
    </row>
    <row r="13" spans="1:24" ht="15.75">
      <c r="A13" s="570" t="str">
        <f t="shared" si="0"/>
        <v/>
      </c>
      <c r="C13" s="578" t="str">
        <f>'110000'!B10</f>
        <v>Descripción de la naturaleza de los estados financieros (110000)</v>
      </c>
      <c r="F13" s="582" t="str">
        <f>'110000'!C10</f>
        <v>Por incluir información</v>
      </c>
      <c r="I13" s="580" t="str">
        <f>Índice!$C$8</f>
        <v>2016-01-01</v>
      </c>
      <c r="J13" s="580" t="str">
        <f>Índice!$C$9</f>
        <v>2016-12-31</v>
      </c>
    </row>
    <row r="14" spans="1:24" ht="15.75">
      <c r="A14" s="570" t="str">
        <f t="shared" si="0"/>
        <v/>
      </c>
      <c r="C14" s="578" t="str">
        <f>'110000'!B11</f>
        <v>Fecha de cierre del periodo sobre el que se informa (110000)</v>
      </c>
      <c r="F14" s="583" t="str">
        <f>'110000'!C11</f>
        <v>2016-12-31</v>
      </c>
      <c r="I14" s="580" t="str">
        <f>Índice!$C$8</f>
        <v>2016-01-01</v>
      </c>
      <c r="J14" s="580" t="str">
        <f>Índice!$C$9</f>
        <v>2016-12-31</v>
      </c>
    </row>
    <row r="15" spans="1:24" ht="15.75">
      <c r="A15" s="570" t="str">
        <f t="shared" si="0"/>
        <v/>
      </c>
      <c r="C15" s="578" t="str">
        <f>'110000'!B12</f>
        <v>Periodo cubierto por los estados financieros (110000)</v>
      </c>
      <c r="F15" s="583" t="str">
        <f>'110000'!C12</f>
        <v>Por incluir información</v>
      </c>
      <c r="I15" s="580" t="str">
        <f>Índice!$C$8</f>
        <v>2016-01-01</v>
      </c>
      <c r="J15" s="580" t="str">
        <f>Índice!$C$9</f>
        <v>2016-12-31</v>
      </c>
    </row>
    <row r="16" spans="1:24" ht="15.75">
      <c r="A16" s="570" t="str">
        <f t="shared" si="0"/>
        <v/>
      </c>
      <c r="C16" s="578" t="str">
        <f>'110000'!B13</f>
        <v>Descripción de la moneda de presentación (110000)</v>
      </c>
      <c r="F16" s="583" t="str">
        <f>'110000'!C13</f>
        <v>Por incluir información</v>
      </c>
      <c r="I16" s="580" t="str">
        <f>Índice!$C$8</f>
        <v>2016-01-01</v>
      </c>
      <c r="J16" s="580" t="str">
        <f>Índice!$C$9</f>
        <v>2016-12-31</v>
      </c>
    </row>
    <row r="17" spans="1:12" ht="15.75">
      <c r="A17" s="570"/>
      <c r="C17" s="578" t="str">
        <f>'110000'!B14</f>
        <v>Grado de redondeo utilizado en los estados financieros (110000)</v>
      </c>
      <c r="F17" s="583" t="str">
        <f>'110000'!C14</f>
        <v>Por incluir información</v>
      </c>
      <c r="I17" s="580" t="str">
        <f>Índice!$C$8</f>
        <v>2016-01-01</v>
      </c>
      <c r="J17" s="580" t="str">
        <f>Índice!$C$9</f>
        <v>2016-12-31</v>
      </c>
    </row>
    <row r="18" spans="1:12" s="550" customFormat="1" ht="15.75">
      <c r="A18" s="575" t="s">
        <v>15</v>
      </c>
      <c r="C18" s="549" t="s">
        <v>528</v>
      </c>
      <c r="F18" s="584"/>
      <c r="I18" s="580" t="str">
        <f>Índice!$C$8</f>
        <v>2016-01-01</v>
      </c>
      <c r="J18" s="580" t="str">
        <f>Índice!$C$9</f>
        <v>2016-12-31</v>
      </c>
      <c r="L18" s="577"/>
    </row>
    <row r="19" spans="1:12" ht="15.75">
      <c r="A19" s="570" t="s">
        <v>15</v>
      </c>
      <c r="C19" s="585" t="s">
        <v>88</v>
      </c>
      <c r="F19" s="572"/>
      <c r="I19" s="580"/>
      <c r="J19" s="580" t="str">
        <f>Índice!$C$9</f>
        <v>2016-12-31</v>
      </c>
    </row>
    <row r="20" spans="1:12" ht="15.75">
      <c r="A20" s="570" t="s">
        <v>15</v>
      </c>
      <c r="C20" s="572" t="str">
        <f>'210000'!$B$8</f>
        <v>ACTIVOS</v>
      </c>
      <c r="F20" s="586"/>
      <c r="I20" s="580"/>
      <c r="J20" s="580" t="str">
        <f>Índice!$C$9</f>
        <v>2016-12-31</v>
      </c>
      <c r="K20" s="579"/>
    </row>
    <row r="21" spans="1:12" ht="15.75">
      <c r="A21" s="570" t="s">
        <v>15</v>
      </c>
      <c r="C21" s="572" t="str">
        <f>'210000'!$B$9</f>
        <v>Activos no corrientes</v>
      </c>
      <c r="F21" s="586"/>
      <c r="I21" s="580"/>
      <c r="J21" s="580" t="str">
        <f>Índice!$C$9</f>
        <v>2016-12-31</v>
      </c>
      <c r="K21" s="579"/>
    </row>
    <row r="22" spans="1:12" ht="15.75">
      <c r="A22" s="570"/>
      <c r="C22" s="572" t="str">
        <f>'210000'!$B$10</f>
        <v>Propiedades, planta y equipo</v>
      </c>
      <c r="F22" s="586">
        <f>'210000'!C$10</f>
        <v>0</v>
      </c>
      <c r="I22" s="580"/>
      <c r="J22" s="580" t="str">
        <f>Índice!$C$9</f>
        <v>2016-12-31</v>
      </c>
      <c r="K22" s="579" t="s">
        <v>1792</v>
      </c>
      <c r="L22" s="579" t="s">
        <v>1793</v>
      </c>
    </row>
    <row r="23" spans="1:12" ht="15.75">
      <c r="A23" s="570"/>
      <c r="C23" s="572" t="str">
        <f>'210000'!$B$11</f>
        <v>Propiedades de inversión al costo menos la depreciación y deterioro de valor acumulados</v>
      </c>
      <c r="F23" s="586">
        <f>'210000'!C$11</f>
        <v>0</v>
      </c>
      <c r="I23" s="580"/>
      <c r="J23" s="580" t="str">
        <f>Índice!$C$9</f>
        <v>2016-12-31</v>
      </c>
      <c r="K23" s="579" t="s">
        <v>1792</v>
      </c>
      <c r="L23" s="579" t="s">
        <v>1793</v>
      </c>
    </row>
    <row r="24" spans="1:12" ht="15.75">
      <c r="A24" s="570"/>
      <c r="C24" s="572" t="str">
        <f>'210000'!$B$12</f>
        <v>Propiedades de inversión a valor razonable con cambios en resultados</v>
      </c>
      <c r="F24" s="586">
        <f>'210000'!C$12</f>
        <v>0</v>
      </c>
      <c r="I24" s="580"/>
      <c r="J24" s="580" t="str">
        <f>Índice!$C$9</f>
        <v>2016-12-31</v>
      </c>
      <c r="K24" s="579" t="s">
        <v>1792</v>
      </c>
      <c r="L24" s="579" t="s">
        <v>1793</v>
      </c>
    </row>
    <row r="25" spans="1:12" ht="15.75">
      <c r="A25" s="570"/>
      <c r="C25" s="572" t="str">
        <f>'210000'!$B$13</f>
        <v>Plusvalía</v>
      </c>
      <c r="F25" s="586">
        <f>'210000'!C$13</f>
        <v>0</v>
      </c>
      <c r="I25" s="580"/>
      <c r="J25" s="580" t="str">
        <f>Índice!$C$9</f>
        <v>2016-12-31</v>
      </c>
      <c r="K25" s="579" t="s">
        <v>1792</v>
      </c>
      <c r="L25" s="579" t="s">
        <v>1793</v>
      </c>
    </row>
    <row r="26" spans="1:12" ht="15.75">
      <c r="A26" s="570"/>
      <c r="C26" s="572" t="str">
        <f>'210000'!$B$14</f>
        <v>Activos intangibles distintos de la plusvalía</v>
      </c>
      <c r="F26" s="586">
        <f>'210000'!C$14</f>
        <v>0</v>
      </c>
      <c r="I26" s="580"/>
      <c r="J26" s="580" t="str">
        <f>Índice!$C$9</f>
        <v>2016-12-31</v>
      </c>
      <c r="K26" s="579" t="s">
        <v>1792</v>
      </c>
      <c r="L26" s="579" t="s">
        <v>1793</v>
      </c>
    </row>
    <row r="27" spans="1:12" ht="15.75">
      <c r="A27" s="570"/>
      <c r="C27" s="572" t="str">
        <f>'210000'!$B$15</f>
        <v>Inversiones en asociadas</v>
      </c>
      <c r="F27" s="586">
        <f>'210000'!C$15</f>
        <v>0</v>
      </c>
      <c r="I27" s="580"/>
      <c r="J27" s="580" t="str">
        <f>Índice!$C$9</f>
        <v>2016-12-31</v>
      </c>
      <c r="K27" s="579" t="s">
        <v>1792</v>
      </c>
      <c r="L27" s="579" t="s">
        <v>1793</v>
      </c>
    </row>
    <row r="28" spans="1:12" ht="15.75">
      <c r="A28" s="570"/>
      <c r="C28" s="572" t="str">
        <f>'210000'!$B$16</f>
        <v>Inversiones en negocios conjuntos</v>
      </c>
      <c r="F28" s="586">
        <f>'210000'!C$16</f>
        <v>0</v>
      </c>
      <c r="I28" s="580"/>
      <c r="J28" s="580" t="str">
        <f>Índice!$C$9</f>
        <v>2016-12-31</v>
      </c>
      <c r="K28" s="579" t="s">
        <v>1792</v>
      </c>
      <c r="L28" s="579" t="s">
        <v>1793</v>
      </c>
    </row>
    <row r="29" spans="1:12" ht="15.75">
      <c r="A29" s="570"/>
      <c r="C29" s="572" t="str">
        <f>'210000'!$B$17</f>
        <v>Activos biológicos no corrientes, al costo menos depreciación acumulada y deterioro de valor</v>
      </c>
      <c r="F29" s="586">
        <f>'210000'!C$17</f>
        <v>0</v>
      </c>
      <c r="I29" s="580"/>
      <c r="J29" s="580" t="str">
        <f>Índice!$C$9</f>
        <v>2016-12-31</v>
      </c>
      <c r="K29" s="579" t="s">
        <v>1792</v>
      </c>
      <c r="L29" s="579" t="s">
        <v>1793</v>
      </c>
    </row>
    <row r="30" spans="1:12" ht="15.75">
      <c r="A30" s="557"/>
      <c r="C30" s="572" t="str">
        <f>'210000'!$B$18</f>
        <v>Activos biológicos no corrientes, al valor razonable</v>
      </c>
      <c r="F30" s="586">
        <f>'210000'!C$18</f>
        <v>0</v>
      </c>
      <c r="I30" s="580"/>
      <c r="J30" s="580" t="str">
        <f>Índice!$C$9</f>
        <v>2016-12-31</v>
      </c>
      <c r="K30" s="579" t="s">
        <v>1792</v>
      </c>
      <c r="L30" s="579" t="s">
        <v>1793</v>
      </c>
    </row>
    <row r="31" spans="1:12" ht="15.75">
      <c r="C31" s="572" t="str">
        <f>'210000'!$B19</f>
        <v>Cuentas comerciales por cobrar y otras cuentas por cobrar no corrientes</v>
      </c>
      <c r="F31" s="586">
        <f>'210000'!C19</f>
        <v>0</v>
      </c>
      <c r="I31" s="580"/>
      <c r="J31" s="580" t="str">
        <f>Índice!$C$9</f>
        <v>2016-12-31</v>
      </c>
      <c r="K31" s="579" t="s">
        <v>1792</v>
      </c>
      <c r="L31" s="579" t="s">
        <v>1793</v>
      </c>
    </row>
    <row r="32" spans="1:12" ht="15.75">
      <c r="C32" s="572" t="str">
        <f>'210000'!$B20</f>
        <v xml:space="preserve">    Cuentas Comerciales por Cobrar por Prestación de Servicios públicos no corrientes</v>
      </c>
      <c r="F32" s="586">
        <f>'210000'!C20</f>
        <v>0</v>
      </c>
      <c r="I32" s="580"/>
      <c r="J32" s="580" t="str">
        <f>Índice!$C$9</f>
        <v>2016-12-31</v>
      </c>
      <c r="K32" s="579" t="s">
        <v>1792</v>
      </c>
      <c r="L32" s="579" t="s">
        <v>1793</v>
      </c>
    </row>
    <row r="33" spans="1:12" ht="15.75">
      <c r="C33" s="572" t="str">
        <f>'210000'!$B21</f>
        <v xml:space="preserve">    Cuentas Comerciales por cobrar por Adquisición de Bienes no corrientes</v>
      </c>
      <c r="F33" s="586">
        <f>'210000'!C21</f>
        <v>0</v>
      </c>
      <c r="I33" s="580"/>
      <c r="J33" s="580" t="str">
        <f>Índice!$C$9</f>
        <v>2016-12-31</v>
      </c>
      <c r="K33" s="579" t="s">
        <v>1792</v>
      </c>
      <c r="L33" s="579" t="s">
        <v>1793</v>
      </c>
    </row>
    <row r="34" spans="1:12" ht="15.75">
      <c r="C34" s="572" t="str">
        <f>'210000'!$B22</f>
        <v xml:space="preserve">    Otras cuentas por cobrar  no corrientes</v>
      </c>
      <c r="F34" s="586">
        <f>'210000'!C22</f>
        <v>0</v>
      </c>
      <c r="I34" s="580"/>
      <c r="J34" s="580" t="str">
        <f>Índice!$C$9</f>
        <v>2016-12-31</v>
      </c>
      <c r="K34" s="579" t="s">
        <v>1792</v>
      </c>
      <c r="L34" s="579" t="s">
        <v>1793</v>
      </c>
    </row>
    <row r="35" spans="1:12" ht="15.75">
      <c r="C35" s="572" t="str">
        <f>'210000'!$B$23</f>
        <v>Inventarios (no corrientes)</v>
      </c>
      <c r="F35" s="586">
        <f>'210000'!C$23</f>
        <v>0</v>
      </c>
      <c r="I35" s="580"/>
      <c r="J35" s="580" t="str">
        <f>Índice!$C$9</f>
        <v>2016-12-31</v>
      </c>
      <c r="K35" s="579" t="s">
        <v>1792</v>
      </c>
      <c r="L35" s="579" t="s">
        <v>1793</v>
      </c>
    </row>
    <row r="36" spans="1:12" ht="15.75">
      <c r="A36" s="570"/>
      <c r="C36" s="572" t="str">
        <f>'210000'!$B$24</f>
        <v>Activos por impuestos diferidos</v>
      </c>
      <c r="F36" s="586">
        <f>'210000'!C$24</f>
        <v>0</v>
      </c>
      <c r="I36" s="580"/>
      <c r="J36" s="580" t="str">
        <f>Índice!$C$9</f>
        <v>2016-12-31</v>
      </c>
      <c r="K36" s="579" t="s">
        <v>1792</v>
      </c>
      <c r="L36" s="579" t="s">
        <v>1793</v>
      </c>
    </row>
    <row r="37" spans="1:12" ht="15.75">
      <c r="C37" s="572" t="str">
        <f>'210000'!$B$25</f>
        <v>Activos por impuestos corrientes, no corriente</v>
      </c>
      <c r="F37" s="586">
        <f>'210000'!C$25</f>
        <v>0</v>
      </c>
      <c r="I37" s="580"/>
      <c r="J37" s="580" t="str">
        <f>Índice!$C$9</f>
        <v>2016-12-31</v>
      </c>
      <c r="K37" s="579" t="s">
        <v>1792</v>
      </c>
      <c r="L37" s="579" t="s">
        <v>1793</v>
      </c>
    </row>
    <row r="38" spans="1:12" ht="15.75">
      <c r="C38" s="572" t="str">
        <f>'210000'!$B$26</f>
        <v>Otros activos financieros (no corrientes)</v>
      </c>
      <c r="F38" s="586">
        <f>'210000'!C$26</f>
        <v>0</v>
      </c>
      <c r="I38" s="580"/>
      <c r="J38" s="580" t="str">
        <f>Índice!$C$9</f>
        <v>2016-12-31</v>
      </c>
      <c r="K38" s="579" t="s">
        <v>1792</v>
      </c>
      <c r="L38" s="579" t="s">
        <v>1793</v>
      </c>
    </row>
    <row r="39" spans="1:12" ht="15.75">
      <c r="C39" s="572" t="str">
        <f>'210000'!$B$27</f>
        <v>Otros activos no financieros (no corrientes)</v>
      </c>
      <c r="F39" s="586">
        <f>'210000'!C$27</f>
        <v>0</v>
      </c>
      <c r="I39" s="580"/>
      <c r="J39" s="580" t="str">
        <f>Índice!$C$9</f>
        <v>2016-12-31</v>
      </c>
      <c r="K39" s="579" t="s">
        <v>1792</v>
      </c>
      <c r="L39" s="579" t="s">
        <v>1793</v>
      </c>
    </row>
    <row r="40" spans="1:12" ht="15.75">
      <c r="C40" s="572" t="str">
        <f>'210000'!$B$28</f>
        <v>Activos no corrientes distintos al efectivo pignorados como garantía colateral para la cual el receptor de la transferencia tiene derecho por contrato o costumbre a vender o pignorar nuevamente la garantía colateral</v>
      </c>
      <c r="F40" s="586">
        <f>'210000'!C$28</f>
        <v>0</v>
      </c>
      <c r="I40" s="580"/>
      <c r="J40" s="580" t="str">
        <f>Índice!$C$9</f>
        <v>2016-12-31</v>
      </c>
      <c r="K40" s="579" t="s">
        <v>1792</v>
      </c>
      <c r="L40" s="579" t="s">
        <v>1793</v>
      </c>
    </row>
    <row r="41" spans="1:12" ht="15.75">
      <c r="C41" s="572" t="str">
        <f>'210000'!$B$29</f>
        <v>Total de activos no corrientes</v>
      </c>
      <c r="F41" s="586">
        <f>'210000'!C$29</f>
        <v>0</v>
      </c>
      <c r="I41" s="580"/>
      <c r="J41" s="580" t="str">
        <f>Índice!$C$9</f>
        <v>2016-12-31</v>
      </c>
      <c r="K41" s="579" t="s">
        <v>1792</v>
      </c>
      <c r="L41" s="579" t="s">
        <v>1793</v>
      </c>
    </row>
    <row r="42" spans="1:12" ht="15.75">
      <c r="A42" s="570" t="s">
        <v>15</v>
      </c>
      <c r="C42" s="572" t="str">
        <f>'210000'!$B$30</f>
        <v>Activos corrientes</v>
      </c>
      <c r="F42" s="586"/>
      <c r="I42" s="580"/>
      <c r="J42" s="580" t="str">
        <f>Índice!$C$9</f>
        <v>2016-12-31</v>
      </c>
      <c r="K42" s="579"/>
      <c r="L42" s="579"/>
    </row>
    <row r="43" spans="1:12" ht="15.75">
      <c r="C43" s="572" t="str">
        <f>'210000'!$B$31</f>
        <v>Inventarios (corrientes)</v>
      </c>
      <c r="F43" s="586">
        <f>'210000'!C$31</f>
        <v>0</v>
      </c>
      <c r="I43" s="580"/>
      <c r="J43" s="580" t="str">
        <f>Índice!$C$9</f>
        <v>2016-12-31</v>
      </c>
      <c r="K43" s="579" t="s">
        <v>1792</v>
      </c>
      <c r="L43" s="579" t="s">
        <v>1793</v>
      </c>
    </row>
    <row r="44" spans="1:12" ht="15.75">
      <c r="C44" s="572" t="str">
        <f>'210000'!$B$32</f>
        <v>Cuentas comerciales por cobrar y otras cuentas por cobrar corrientes (210000)</v>
      </c>
      <c r="F44" s="586">
        <f>'210000'!C$32</f>
        <v>0</v>
      </c>
      <c r="I44" s="580"/>
      <c r="J44" s="580" t="str">
        <f>Índice!$C$9</f>
        <v>2016-12-31</v>
      </c>
      <c r="K44" s="579" t="s">
        <v>1792</v>
      </c>
      <c r="L44" s="579" t="s">
        <v>1793</v>
      </c>
    </row>
    <row r="45" spans="1:12" ht="15.75">
      <c r="C45" s="572" t="str">
        <f>'210000'!$B$33</f>
        <v xml:space="preserve">   Cuentas Comerciales por Cobrar por Prestación de Servicios públicos corrientes</v>
      </c>
      <c r="F45" s="586">
        <f>'210000'!C$33</f>
        <v>0</v>
      </c>
      <c r="I45" s="580"/>
      <c r="J45" s="580" t="str">
        <f>Índice!$C$9</f>
        <v>2016-12-31</v>
      </c>
      <c r="K45" s="579" t="s">
        <v>1792</v>
      </c>
      <c r="L45" s="579" t="s">
        <v>1793</v>
      </c>
    </row>
    <row r="46" spans="1:12" ht="15.75">
      <c r="C46" s="572" t="str">
        <f>'210000'!$B$34</f>
        <v xml:space="preserve">   Cuentas Comerciales por cobrar por Adquisición de Bienes corrientes</v>
      </c>
      <c r="F46" s="586">
        <f>'210000'!C$34</f>
        <v>0</v>
      </c>
      <c r="I46" s="580"/>
      <c r="J46" s="580" t="str">
        <f>Índice!$C$9</f>
        <v>2016-12-31</v>
      </c>
      <c r="K46" s="579" t="s">
        <v>1792</v>
      </c>
      <c r="L46" s="579" t="s">
        <v>1793</v>
      </c>
    </row>
    <row r="47" spans="1:12" ht="15.75">
      <c r="C47" s="572" t="str">
        <f>'210000'!$B$35</f>
        <v xml:space="preserve">    Otras cuentas por cobrar corrientes</v>
      </c>
      <c r="F47" s="586">
        <f>'210000'!C$35</f>
        <v>0</v>
      </c>
      <c r="I47" s="580"/>
      <c r="J47" s="580" t="str">
        <f>Índice!$C$9</f>
        <v>2016-12-31</v>
      </c>
      <c r="K47" s="579" t="s">
        <v>1792</v>
      </c>
      <c r="L47" s="579" t="s">
        <v>1793</v>
      </c>
    </row>
    <row r="48" spans="1:12" ht="15.75">
      <c r="A48" s="570"/>
      <c r="C48" s="572" t="str">
        <f>'210000'!$B$36</f>
        <v>Activos por impuestos corrientes (corrientes)</v>
      </c>
      <c r="F48" s="586">
        <f>'210000'!C$36</f>
        <v>0</v>
      </c>
      <c r="I48" s="580"/>
      <c r="J48" s="580" t="str">
        <f>Índice!$C$9</f>
        <v>2016-12-31</v>
      </c>
      <c r="K48" s="579" t="s">
        <v>1792</v>
      </c>
      <c r="L48" s="579" t="s">
        <v>1793</v>
      </c>
    </row>
    <row r="49" spans="1:12" ht="15.75">
      <c r="A49" s="557"/>
      <c r="C49" s="572" t="str">
        <f>'210000'!$B$37</f>
        <v>Activos biológicos corrientes, al costo menos depreciación acumulada y deterioro de valor</v>
      </c>
      <c r="F49" s="586">
        <f>'210000'!C$37</f>
        <v>0</v>
      </c>
      <c r="I49" s="580"/>
      <c r="J49" s="580" t="str">
        <f>Índice!$C$9</f>
        <v>2016-12-31</v>
      </c>
      <c r="K49" s="579" t="s">
        <v>1792</v>
      </c>
      <c r="L49" s="579" t="s">
        <v>1793</v>
      </c>
    </row>
    <row r="50" spans="1:12" ht="15.75">
      <c r="A50" s="557"/>
      <c r="C50" s="572" t="str">
        <f>'210000'!$B$38</f>
        <v>Activos biológicos corrientes, al valor razonable</v>
      </c>
      <c r="F50" s="586">
        <f>'210000'!C$38</f>
        <v>0</v>
      </c>
      <c r="I50" s="580"/>
      <c r="J50" s="580" t="str">
        <f>Índice!$C$9</f>
        <v>2016-12-31</v>
      </c>
      <c r="K50" s="579" t="s">
        <v>1792</v>
      </c>
      <c r="L50" s="579" t="s">
        <v>1793</v>
      </c>
    </row>
    <row r="51" spans="1:12" ht="15.75">
      <c r="A51" s="557"/>
      <c r="C51" s="572" t="str">
        <f>'210000'!$B$39</f>
        <v>Otros activos financieros (corrientes)</v>
      </c>
      <c r="F51" s="586">
        <f>'210000'!C$39</f>
        <v>0</v>
      </c>
      <c r="I51" s="580"/>
      <c r="J51" s="580" t="str">
        <f>Índice!$C$9</f>
        <v>2016-12-31</v>
      </c>
      <c r="K51" s="579" t="s">
        <v>1792</v>
      </c>
      <c r="L51" s="579" t="s">
        <v>1793</v>
      </c>
    </row>
    <row r="52" spans="1:12" ht="15.75">
      <c r="A52" s="557"/>
      <c r="C52" s="572" t="str">
        <f>'210000'!$B$40</f>
        <v>Otros activos no financieros (corrientes)</v>
      </c>
      <c r="F52" s="586">
        <f>'210000'!C$40</f>
        <v>0</v>
      </c>
      <c r="I52" s="580"/>
      <c r="J52" s="580" t="str">
        <f>Índice!$C$9</f>
        <v>2016-12-31</v>
      </c>
      <c r="K52" s="579" t="s">
        <v>1792</v>
      </c>
      <c r="L52" s="579" t="s">
        <v>1793</v>
      </c>
    </row>
    <row r="53" spans="1:12" ht="15.75">
      <c r="C53" s="572" t="str">
        <f>'210000'!$B$41</f>
        <v>Efectivo y equivalentes al efectivo</v>
      </c>
      <c r="F53" s="586">
        <f>'210000'!C$41</f>
        <v>0</v>
      </c>
      <c r="I53" s="580"/>
      <c r="J53" s="580" t="str">
        <f>Índice!$C$9</f>
        <v>2016-12-31</v>
      </c>
      <c r="K53" s="579" t="s">
        <v>1792</v>
      </c>
      <c r="L53" s="579" t="s">
        <v>1793</v>
      </c>
    </row>
    <row r="54" spans="1:12" ht="15.75">
      <c r="C54" s="572" t="str">
        <f>'210000'!$B$42</f>
        <v>Activos corrientes distintos al efectivo pignorados como garantía colateral para la cual el receptor de la transferencia tiene derecho por contrato o costumbre a vender o pignorar nuevamente la garantía colateral</v>
      </c>
      <c r="F54" s="586">
        <f>'210000'!C$42</f>
        <v>0</v>
      </c>
      <c r="I54" s="580"/>
      <c r="J54" s="580" t="str">
        <f>Índice!$C$9</f>
        <v>2016-12-31</v>
      </c>
      <c r="K54" s="579" t="s">
        <v>1792</v>
      </c>
      <c r="L54" s="579" t="s">
        <v>1793</v>
      </c>
    </row>
    <row r="55" spans="1:12" ht="15.75">
      <c r="C55" s="572" t="str">
        <f>'210000'!$B$43</f>
        <v>Total de activos corrientes</v>
      </c>
      <c r="F55" s="586">
        <f>'210000'!C$43</f>
        <v>0</v>
      </c>
      <c r="I55" s="580"/>
      <c r="J55" s="580" t="str">
        <f>Índice!$C$9</f>
        <v>2016-12-31</v>
      </c>
      <c r="K55" s="579" t="s">
        <v>1792</v>
      </c>
      <c r="L55" s="579" t="s">
        <v>1793</v>
      </c>
    </row>
    <row r="56" spans="1:12" ht="15.75">
      <c r="C56" s="572" t="str">
        <f>'210000'!$B$44</f>
        <v>TOTAL DE ACTIVOS</v>
      </c>
      <c r="F56" s="586">
        <f>'210000'!C$44</f>
        <v>0</v>
      </c>
      <c r="I56" s="580"/>
      <c r="J56" s="580" t="str">
        <f>Índice!$C$9</f>
        <v>2016-12-31</v>
      </c>
      <c r="K56" s="579" t="s">
        <v>1792</v>
      </c>
      <c r="L56" s="579" t="s">
        <v>1793</v>
      </c>
    </row>
    <row r="57" spans="1:12" ht="15.75">
      <c r="A57" s="570" t="s">
        <v>15</v>
      </c>
      <c r="C57" s="572" t="str">
        <f>'210000'!$B$45</f>
        <v>PATRIMONIO Y PASIVOS</v>
      </c>
      <c r="F57" s="586"/>
      <c r="I57" s="580"/>
      <c r="J57" s="580" t="str">
        <f>Índice!$C$9</f>
        <v>2016-12-31</v>
      </c>
      <c r="K57" s="579"/>
      <c r="L57" s="579"/>
    </row>
    <row r="58" spans="1:12" ht="15.75">
      <c r="A58" s="570" t="s">
        <v>15</v>
      </c>
      <c r="C58" s="572" t="str">
        <f>'210000'!$B$46</f>
        <v>PATRIMONIO</v>
      </c>
      <c r="F58" s="586"/>
      <c r="I58" s="580"/>
      <c r="J58" s="580" t="str">
        <f>Índice!$C$9</f>
        <v>2016-12-31</v>
      </c>
      <c r="K58" s="579"/>
      <c r="L58" s="579"/>
    </row>
    <row r="59" spans="1:12" ht="15.75">
      <c r="A59" s="570"/>
      <c r="C59" s="572" t="str">
        <f>'210000'!$B$47</f>
        <v>Capital emitido</v>
      </c>
      <c r="F59" s="586">
        <f>'210000'!C$47</f>
        <v>0</v>
      </c>
      <c r="I59" s="580"/>
      <c r="J59" s="580" t="str">
        <f>Índice!$C$9</f>
        <v>2016-12-31</v>
      </c>
      <c r="K59" s="579" t="s">
        <v>1792</v>
      </c>
      <c r="L59" s="579" t="s">
        <v>1793</v>
      </c>
    </row>
    <row r="60" spans="1:12" ht="15.75">
      <c r="C60" s="572" t="str">
        <f>'210000'!$B$48</f>
        <v>Ganancias acumuladas</v>
      </c>
      <c r="F60" s="586">
        <f>'210000'!C$48</f>
        <v>0</v>
      </c>
      <c r="I60" s="580"/>
      <c r="J60" s="580" t="str">
        <f>Índice!$C$9</f>
        <v>2016-12-31</v>
      </c>
      <c r="K60" s="579" t="s">
        <v>1792</v>
      </c>
      <c r="L60" s="579" t="s">
        <v>1793</v>
      </c>
    </row>
    <row r="61" spans="1:12" ht="15.75">
      <c r="A61" s="557"/>
      <c r="C61" s="572" t="str">
        <f>'210000'!$B$49</f>
        <v>Prima de emisión</v>
      </c>
      <c r="F61" s="586">
        <f>'210000'!C$49</f>
        <v>0</v>
      </c>
      <c r="I61" s="580"/>
      <c r="J61" s="580" t="str">
        <f>Índice!$C$9</f>
        <v>2016-12-31</v>
      </c>
      <c r="K61" s="579" t="s">
        <v>1792</v>
      </c>
      <c r="L61" s="579" t="s">
        <v>1793</v>
      </c>
    </row>
    <row r="62" spans="1:12" ht="15.75">
      <c r="A62" s="557"/>
      <c r="C62" s="572" t="str">
        <f>'210000'!$B$50</f>
        <v>Acciones propias en cartera</v>
      </c>
      <c r="F62" s="586">
        <f>'210000'!C$50</f>
        <v>0</v>
      </c>
      <c r="I62" s="580"/>
      <c r="J62" s="580" t="str">
        <f>Índice!$C$9</f>
        <v>2016-12-31</v>
      </c>
      <c r="K62" s="579" t="s">
        <v>1792</v>
      </c>
      <c r="L62" s="579" t="s">
        <v>1793</v>
      </c>
    </row>
    <row r="63" spans="1:12" ht="15.75">
      <c r="A63" s="557"/>
      <c r="C63" s="572" t="str">
        <f>'210000'!$B$51</f>
        <v>Otras participaciones en el patrimonio</v>
      </c>
      <c r="F63" s="586">
        <f>'210000'!C$51</f>
        <v>0</v>
      </c>
      <c r="I63" s="580"/>
      <c r="J63" s="580" t="str">
        <f>Índice!$C$9</f>
        <v>2016-12-31</v>
      </c>
      <c r="K63" s="579" t="s">
        <v>1792</v>
      </c>
      <c r="L63" s="579" t="s">
        <v>1793</v>
      </c>
    </row>
    <row r="64" spans="1:12" ht="15.75">
      <c r="C64" s="572" t="str">
        <f>'210000'!$B$52</f>
        <v>Otras reservas</v>
      </c>
      <c r="F64" s="586">
        <f>'210000'!C$52</f>
        <v>0</v>
      </c>
      <c r="I64" s="580"/>
      <c r="J64" s="580" t="str">
        <f>Índice!$C$9</f>
        <v>2016-12-31</v>
      </c>
      <c r="K64" s="579" t="s">
        <v>1792</v>
      </c>
      <c r="L64" s="579" t="s">
        <v>1793</v>
      </c>
    </row>
    <row r="65" spans="1:12" ht="15.75">
      <c r="C65" s="572" t="str">
        <f>'210000'!$B$53</f>
        <v>Total patrimonio</v>
      </c>
      <c r="F65" s="586">
        <f>'210000'!C$53</f>
        <v>0</v>
      </c>
      <c r="I65" s="580"/>
      <c r="J65" s="580" t="str">
        <f>Índice!$C$9</f>
        <v>2016-12-31</v>
      </c>
      <c r="K65" s="579" t="s">
        <v>1792</v>
      </c>
      <c r="L65" s="579" t="s">
        <v>1793</v>
      </c>
    </row>
    <row r="66" spans="1:12" ht="15.75">
      <c r="A66" s="570" t="s">
        <v>15</v>
      </c>
      <c r="C66" s="572" t="str">
        <f>'210000'!$B$54</f>
        <v>PASIVOS</v>
      </c>
      <c r="F66" s="586"/>
      <c r="I66" s="580"/>
      <c r="J66" s="580" t="str">
        <f>Índice!$C$9</f>
        <v>2016-12-31</v>
      </c>
      <c r="K66" s="579"/>
      <c r="L66" s="579"/>
    </row>
    <row r="67" spans="1:12" ht="15.75">
      <c r="A67" s="570" t="s">
        <v>15</v>
      </c>
      <c r="C67" s="572" t="str">
        <f>'210000'!$B$55</f>
        <v>Pasivos no corrientes</v>
      </c>
      <c r="F67" s="586"/>
      <c r="I67" s="580"/>
      <c r="J67" s="580" t="str">
        <f>Índice!$C$9</f>
        <v>2016-12-31</v>
      </c>
      <c r="K67" s="579"/>
      <c r="L67" s="579"/>
    </row>
    <row r="68" spans="1:12" ht="15.75">
      <c r="A68" s="570"/>
      <c r="C68" s="572" t="str">
        <f>'210000'!$B$56</f>
        <v>Provisiones no corrientes por beneficios a los empleados</v>
      </c>
      <c r="F68" s="586">
        <f>'210000'!C$56</f>
        <v>0</v>
      </c>
      <c r="I68" s="580"/>
      <c r="J68" s="580" t="str">
        <f>Índice!$C$9</f>
        <v>2016-12-31</v>
      </c>
      <c r="K68" s="579" t="s">
        <v>1792</v>
      </c>
      <c r="L68" s="579" t="s">
        <v>1793</v>
      </c>
    </row>
    <row r="69" spans="1:12" ht="15.75">
      <c r="A69" s="570"/>
      <c r="C69" s="572" t="str">
        <f>'210000'!$B$57</f>
        <v>Otras provisiones no corrientes</v>
      </c>
      <c r="F69" s="586">
        <f>'210000'!C$57</f>
        <v>0</v>
      </c>
      <c r="I69" s="580"/>
      <c r="J69" s="580" t="str">
        <f>Índice!$C$9</f>
        <v>2016-12-31</v>
      </c>
      <c r="K69" s="579" t="s">
        <v>1792</v>
      </c>
      <c r="L69" s="579" t="s">
        <v>1793</v>
      </c>
    </row>
    <row r="70" spans="1:12" ht="15.75">
      <c r="C70" s="572" t="str">
        <f>'210000'!$B$58</f>
        <v>Total Provisiones no corrientes</v>
      </c>
      <c r="F70" s="586">
        <f>'210000'!C$58</f>
        <v>0</v>
      </c>
      <c r="I70" s="580"/>
      <c r="J70" s="580" t="str">
        <f>Índice!$C$9</f>
        <v>2016-12-31</v>
      </c>
      <c r="K70" s="579" t="s">
        <v>1792</v>
      </c>
      <c r="L70" s="579" t="s">
        <v>1793</v>
      </c>
    </row>
    <row r="71" spans="1:12" ht="15.75">
      <c r="C71" s="572" t="str">
        <f>'210000'!$B$59</f>
        <v>Cuentas comerciales por pagar y otras cuentas por pagar no corrientes</v>
      </c>
      <c r="F71" s="586">
        <f>'210000'!C$59</f>
        <v>0</v>
      </c>
      <c r="I71" s="580"/>
      <c r="J71" s="580" t="str">
        <f>Índice!$C$9</f>
        <v>2016-12-31</v>
      </c>
      <c r="K71" s="579" t="s">
        <v>1792</v>
      </c>
      <c r="L71" s="579" t="s">
        <v>1793</v>
      </c>
    </row>
    <row r="72" spans="1:12" ht="15.75">
      <c r="C72" s="572" t="str">
        <f>'210000'!$B$60</f>
        <v>Cuentas Comerciales por Pagar por Adquisición de Bienes no corrientes</v>
      </c>
      <c r="F72" s="586">
        <f>'210000'!C$60</f>
        <v>0</v>
      </c>
      <c r="I72" s="580"/>
      <c r="J72" s="580" t="str">
        <f>Índice!$C$9</f>
        <v>2016-12-31</v>
      </c>
      <c r="K72" s="579" t="s">
        <v>1792</v>
      </c>
      <c r="L72" s="579" t="s">
        <v>1793</v>
      </c>
    </row>
    <row r="73" spans="1:12" ht="15.75">
      <c r="C73" s="572" t="str">
        <f>'210000'!$B$61</f>
        <v>Cuentas Comerciales por Pagar por Adquisición de Servicios no corrientes</v>
      </c>
      <c r="F73" s="586">
        <f>'210000'!C$61</f>
        <v>0</v>
      </c>
      <c r="I73" s="580"/>
      <c r="J73" s="580" t="str">
        <f>Índice!$C$9</f>
        <v>2016-12-31</v>
      </c>
      <c r="K73" s="579" t="s">
        <v>1792</v>
      </c>
      <c r="L73" s="579" t="s">
        <v>1793</v>
      </c>
    </row>
    <row r="74" spans="1:12" ht="15.75">
      <c r="C74" s="572" t="str">
        <f>'210000'!$B$62</f>
        <v>Otras Cuentas Comerciales por Pagar no corrientes</v>
      </c>
      <c r="F74" s="586">
        <f>'210000'!C$62</f>
        <v>0</v>
      </c>
      <c r="I74" s="580"/>
      <c r="J74" s="580" t="str">
        <f>Índice!$C$9</f>
        <v>2016-12-31</v>
      </c>
      <c r="K74" s="579" t="s">
        <v>1792</v>
      </c>
      <c r="L74" s="579" t="s">
        <v>1793</v>
      </c>
    </row>
    <row r="75" spans="1:12" ht="15.75">
      <c r="C75" s="572" t="str">
        <f>'210000'!$B$63</f>
        <v>Pasivo por impuestos diferidos</v>
      </c>
      <c r="F75" s="586">
        <f>'210000'!C$63</f>
        <v>0</v>
      </c>
      <c r="I75" s="580"/>
      <c r="J75" s="580" t="str">
        <f>Índice!$C$9</f>
        <v>2016-12-31</v>
      </c>
      <c r="K75" s="579" t="s">
        <v>1792</v>
      </c>
      <c r="L75" s="579" t="s">
        <v>1793</v>
      </c>
    </row>
    <row r="76" spans="1:12" ht="15.75">
      <c r="C76" s="572" t="str">
        <f>'210000'!$B$64</f>
        <v>Pasivos por impuestos corrientes, no corriente</v>
      </c>
      <c r="F76" s="586">
        <f>'210000'!C$64</f>
        <v>0</v>
      </c>
      <c r="I76" s="580"/>
      <c r="J76" s="580" t="str">
        <f>Índice!$C$9</f>
        <v>2016-12-31</v>
      </c>
      <c r="K76" s="579" t="s">
        <v>1792</v>
      </c>
      <c r="L76" s="579" t="s">
        <v>1793</v>
      </c>
    </row>
    <row r="77" spans="1:12" ht="15.75">
      <c r="C77" s="572" t="str">
        <f>'210000'!$B$65</f>
        <v>Otros pasivos financieros no corrientes</v>
      </c>
      <c r="F77" s="586">
        <f>'210000'!C$65</f>
        <v>0</v>
      </c>
      <c r="I77" s="580"/>
      <c r="J77" s="580" t="str">
        <f>Índice!$C$9</f>
        <v>2016-12-31</v>
      </c>
      <c r="K77" s="579" t="s">
        <v>1792</v>
      </c>
      <c r="L77" s="579" t="s">
        <v>1793</v>
      </c>
    </row>
    <row r="78" spans="1:12" ht="15.75">
      <c r="C78" s="572" t="str">
        <f>'210000'!$B$66</f>
        <v>Parte no corriente de préstamos no corrientes</v>
      </c>
      <c r="F78" s="586">
        <f>'210000'!C$66</f>
        <v>0</v>
      </c>
      <c r="I78" s="580"/>
      <c r="J78" s="580" t="str">
        <f>Índice!$C$9</f>
        <v>2016-12-31</v>
      </c>
      <c r="K78" s="579" t="s">
        <v>1792</v>
      </c>
      <c r="L78" s="579" t="s">
        <v>1793</v>
      </c>
    </row>
    <row r="79" spans="1:12" ht="15.75">
      <c r="C79" s="572" t="str">
        <f>'210000'!$B$67</f>
        <v>Otros pasivos no financieros no corrientes</v>
      </c>
      <c r="F79" s="586">
        <f>'210000'!C$67</f>
        <v>0</v>
      </c>
      <c r="I79" s="580"/>
      <c r="J79" s="580" t="str">
        <f>Índice!$C$9</f>
        <v>2016-12-31</v>
      </c>
      <c r="K79" s="579" t="s">
        <v>1792</v>
      </c>
      <c r="L79" s="579" t="s">
        <v>1793</v>
      </c>
    </row>
    <row r="80" spans="1:12" ht="15.75">
      <c r="A80" s="570"/>
      <c r="C80" s="572" t="str">
        <f>'210000'!$B$68</f>
        <v>Total pasivos no corrientes</v>
      </c>
      <c r="F80" s="586">
        <f>'210000'!C$68</f>
        <v>0</v>
      </c>
      <c r="I80" s="580"/>
      <c r="J80" s="580" t="str">
        <f>Índice!$C$9</f>
        <v>2016-12-31</v>
      </c>
      <c r="K80" s="579" t="s">
        <v>1792</v>
      </c>
      <c r="L80" s="579" t="s">
        <v>1793</v>
      </c>
    </row>
    <row r="81" spans="1:12" ht="15.75">
      <c r="A81" s="570" t="s">
        <v>15</v>
      </c>
      <c r="C81" s="572" t="str">
        <f>'210000'!$B$69</f>
        <v>Pasivos corrientes</v>
      </c>
      <c r="F81" s="586"/>
      <c r="I81" s="580"/>
      <c r="J81" s="580" t="str">
        <f>Índice!$C$9</f>
        <v>2016-12-31</v>
      </c>
      <c r="K81" s="579"/>
      <c r="L81" s="579"/>
    </row>
    <row r="82" spans="1:12" ht="15.75">
      <c r="C82" s="572" t="str">
        <f>'210000'!$B$70</f>
        <v>Provisiones corrientes por beneficios a los empleados</v>
      </c>
      <c r="F82" s="586">
        <f>'210000'!C$70</f>
        <v>0</v>
      </c>
      <c r="I82" s="580"/>
      <c r="J82" s="580" t="str">
        <f>Índice!$C$9</f>
        <v>2016-12-31</v>
      </c>
      <c r="K82" s="579" t="s">
        <v>1792</v>
      </c>
      <c r="L82" s="579" t="s">
        <v>1793</v>
      </c>
    </row>
    <row r="83" spans="1:12" ht="15.75">
      <c r="A83" s="570"/>
      <c r="C83" s="572" t="str">
        <f>'210000'!$B$71</f>
        <v>Otras provisiones corrientes</v>
      </c>
      <c r="F83" s="586">
        <f>'210000'!C$71</f>
        <v>0</v>
      </c>
      <c r="I83" s="580"/>
      <c r="J83" s="580" t="str">
        <f>Índice!$C$9</f>
        <v>2016-12-31</v>
      </c>
      <c r="K83" s="579" t="s">
        <v>1792</v>
      </c>
      <c r="L83" s="579" t="s">
        <v>1793</v>
      </c>
    </row>
    <row r="84" spans="1:12" ht="15.75">
      <c r="C84" s="572" t="str">
        <f>'210000'!$B$72</f>
        <v>Total Provisiones corrientes</v>
      </c>
      <c r="F84" s="586">
        <f>'210000'!C$72</f>
        <v>0</v>
      </c>
      <c r="I84" s="580"/>
      <c r="J84" s="580" t="str">
        <f>Índice!$C$9</f>
        <v>2016-12-31</v>
      </c>
      <c r="K84" s="579" t="s">
        <v>1792</v>
      </c>
      <c r="L84" s="579" t="s">
        <v>1793</v>
      </c>
    </row>
    <row r="85" spans="1:12" ht="15.75">
      <c r="C85" s="572" t="str">
        <f>'210000'!$B$73</f>
        <v>Cuentas por pagar comerciales y otras cuentas por pagar corrientes</v>
      </c>
      <c r="F85" s="586">
        <f>'210000'!C$73</f>
        <v>0</v>
      </c>
      <c r="I85" s="580"/>
      <c r="J85" s="580" t="str">
        <f>Índice!$C$9</f>
        <v>2016-12-31</v>
      </c>
      <c r="K85" s="579" t="s">
        <v>1792</v>
      </c>
      <c r="L85" s="579" t="s">
        <v>1793</v>
      </c>
    </row>
    <row r="86" spans="1:12" ht="15.75">
      <c r="B86" s="550"/>
      <c r="C86" s="572" t="str">
        <f>'210000'!$B$74</f>
        <v>Cuentas Comerciales por Pagar por Adquisición de Bienes corrientes</v>
      </c>
      <c r="F86" s="586">
        <f>'210000'!C$74</f>
        <v>0</v>
      </c>
      <c r="I86" s="580"/>
      <c r="J86" s="580" t="str">
        <f>Índice!$C$9</f>
        <v>2016-12-31</v>
      </c>
      <c r="K86" s="579" t="s">
        <v>1792</v>
      </c>
      <c r="L86" s="579" t="s">
        <v>1793</v>
      </c>
    </row>
    <row r="87" spans="1:12" ht="15.75">
      <c r="C87" s="572" t="str">
        <f>'210000'!$B$75</f>
        <v>Cuentas Comerciales por Pagar por Adquisición de Servicios corrientes</v>
      </c>
      <c r="F87" s="586">
        <f>'210000'!C$75</f>
        <v>0</v>
      </c>
      <c r="I87" s="580"/>
      <c r="J87" s="580" t="str">
        <f>Índice!$C$9</f>
        <v>2016-12-31</v>
      </c>
      <c r="K87" s="579" t="s">
        <v>1792</v>
      </c>
      <c r="L87" s="579" t="s">
        <v>1793</v>
      </c>
    </row>
    <row r="88" spans="1:12" ht="15.75">
      <c r="C88" s="572" t="str">
        <f>'210000'!$B$76</f>
        <v>Otras Cuentas Comerciales por Pagar corrientes</v>
      </c>
      <c r="F88" s="586">
        <f>'210000'!C$76</f>
        <v>0</v>
      </c>
      <c r="I88" s="580"/>
      <c r="J88" s="580" t="str">
        <f>Índice!$C$9</f>
        <v>2016-12-31</v>
      </c>
      <c r="K88" s="579" t="s">
        <v>1792</v>
      </c>
      <c r="L88" s="579" t="s">
        <v>1793</v>
      </c>
    </row>
    <row r="89" spans="1:12" ht="15.75">
      <c r="C89" s="572" t="str">
        <f>'210000'!$B$77</f>
        <v>Pasivos por impuestos corrientes, corriente</v>
      </c>
      <c r="F89" s="586">
        <f>'210000'!C$77</f>
        <v>0</v>
      </c>
      <c r="I89" s="580"/>
      <c r="J89" s="580" t="str">
        <f>Índice!$C$9</f>
        <v>2016-12-31</v>
      </c>
      <c r="K89" s="579" t="s">
        <v>1792</v>
      </c>
      <c r="L89" s="579" t="s">
        <v>1793</v>
      </c>
    </row>
    <row r="90" spans="1:12" ht="15.75">
      <c r="C90" s="572" t="str">
        <f>'210000'!$B$78</f>
        <v>Otros pasivos financieros corrientes</v>
      </c>
      <c r="F90" s="586">
        <f>'210000'!C$78</f>
        <v>0</v>
      </c>
      <c r="I90" s="580"/>
      <c r="J90" s="580" t="str">
        <f>Índice!$C$9</f>
        <v>2016-12-31</v>
      </c>
      <c r="K90" s="579" t="s">
        <v>1792</v>
      </c>
      <c r="L90" s="579" t="s">
        <v>1793</v>
      </c>
    </row>
    <row r="91" spans="1:12" ht="15.75">
      <c r="C91" s="572" t="str">
        <f>'210000'!$B$79</f>
        <v>Préstamos corrientes</v>
      </c>
      <c r="F91" s="586">
        <f>'210000'!C$79</f>
        <v>0</v>
      </c>
      <c r="I91" s="580"/>
      <c r="J91" s="580" t="str">
        <f>Índice!$C$9</f>
        <v>2016-12-31</v>
      </c>
      <c r="K91" s="579" t="s">
        <v>1792</v>
      </c>
      <c r="L91" s="579" t="s">
        <v>1793</v>
      </c>
    </row>
    <row r="92" spans="1:12" ht="15.75">
      <c r="C92" s="572" t="str">
        <f>'210000'!$B$80</f>
        <v>Parte corriente de préstamos no corrientes</v>
      </c>
      <c r="F92" s="586">
        <f>'210000'!C$80</f>
        <v>0</v>
      </c>
      <c r="I92" s="580"/>
      <c r="J92" s="580" t="str">
        <f>Índice!$C$9</f>
        <v>2016-12-31</v>
      </c>
      <c r="K92" s="579" t="s">
        <v>1792</v>
      </c>
      <c r="L92" s="579" t="s">
        <v>1793</v>
      </c>
    </row>
    <row r="93" spans="1:12" ht="15.75">
      <c r="C93" s="572" t="str">
        <f>'210000'!$B$81</f>
        <v>Otros pasivos no financieros corrientes</v>
      </c>
      <c r="F93" s="586">
        <f>'210000'!C$81</f>
        <v>0</v>
      </c>
      <c r="I93" s="580"/>
      <c r="J93" s="580" t="str">
        <f>Índice!$C$9</f>
        <v>2016-12-31</v>
      </c>
      <c r="K93" s="579" t="s">
        <v>1792</v>
      </c>
      <c r="L93" s="579" t="s">
        <v>1793</v>
      </c>
    </row>
    <row r="94" spans="1:12" ht="15.75">
      <c r="C94" s="572" t="str">
        <f>'210000'!$B$82</f>
        <v>Total pasivos corrientes</v>
      </c>
      <c r="F94" s="586">
        <f>'210000'!C$82</f>
        <v>0</v>
      </c>
      <c r="I94" s="580"/>
      <c r="J94" s="580" t="str">
        <f>Índice!$C$9</f>
        <v>2016-12-31</v>
      </c>
      <c r="K94" s="579" t="s">
        <v>1792</v>
      </c>
      <c r="L94" s="579" t="s">
        <v>1793</v>
      </c>
    </row>
    <row r="95" spans="1:12" ht="15.75">
      <c r="C95" s="572" t="str">
        <f>'210000'!$B$83</f>
        <v>Total pasivos</v>
      </c>
      <c r="F95" s="586">
        <f>'210000'!C$83</f>
        <v>0</v>
      </c>
      <c r="I95" s="580"/>
      <c r="J95" s="580" t="str">
        <f>Índice!$C$9</f>
        <v>2016-12-31</v>
      </c>
      <c r="K95" s="579" t="s">
        <v>1792</v>
      </c>
      <c r="L95" s="579" t="s">
        <v>1793</v>
      </c>
    </row>
    <row r="96" spans="1:12" ht="15.75">
      <c r="C96" s="572" t="str">
        <f>'210000'!$B$84</f>
        <v>TOTAL DE PATRIMONIO Y PASIVOS</v>
      </c>
      <c r="F96" s="586">
        <f>'210000'!C$84</f>
        <v>0</v>
      </c>
      <c r="I96" s="580"/>
      <c r="J96" s="580" t="str">
        <f>Índice!$C$9</f>
        <v>2016-12-31</v>
      </c>
      <c r="K96" s="579" t="s">
        <v>1792</v>
      </c>
      <c r="L96" s="579" t="s">
        <v>1793</v>
      </c>
    </row>
    <row r="97" spans="1:12" ht="15.75">
      <c r="A97" s="570" t="s">
        <v>15</v>
      </c>
      <c r="C97" s="585" t="s">
        <v>89</v>
      </c>
      <c r="F97" s="572"/>
      <c r="I97" s="580"/>
      <c r="J97" s="580" t="str">
        <f>Índice!$C$9</f>
        <v>2016-12-31</v>
      </c>
      <c r="L97" s="579"/>
    </row>
    <row r="98" spans="1:12" ht="15.75">
      <c r="A98" s="570" t="s">
        <v>15</v>
      </c>
      <c r="C98" s="572" t="str">
        <f>'210000'!$B$8</f>
        <v>ACTIVOS</v>
      </c>
      <c r="F98" s="586"/>
      <c r="I98" s="580"/>
      <c r="J98" s="580" t="str">
        <f>Índice!$C$9</f>
        <v>2016-12-31</v>
      </c>
      <c r="K98" s="579"/>
      <c r="L98" s="579"/>
    </row>
    <row r="99" spans="1:12" ht="15.75">
      <c r="A99" s="570" t="s">
        <v>15</v>
      </c>
      <c r="C99" s="572" t="str">
        <f>'210000'!$B$9</f>
        <v>Activos no corrientes</v>
      </c>
      <c r="F99" s="586"/>
      <c r="I99" s="580"/>
      <c r="J99" s="580" t="str">
        <f>Índice!$C$9</f>
        <v>2016-12-31</v>
      </c>
      <c r="K99" s="579"/>
      <c r="L99" s="579"/>
    </row>
    <row r="100" spans="1:12" ht="15.75">
      <c r="A100" s="570"/>
      <c r="C100" s="572" t="str">
        <f>'210000'!$B$10</f>
        <v>Propiedades, planta y equipo</v>
      </c>
      <c r="F100" s="586">
        <f>'210000'!D$10</f>
        <v>0</v>
      </c>
      <c r="I100" s="580"/>
      <c r="J100" s="580" t="str">
        <f>Índice!$C$9</f>
        <v>2016-12-31</v>
      </c>
      <c r="K100" s="579" t="s">
        <v>1792</v>
      </c>
      <c r="L100" s="579" t="s">
        <v>1794</v>
      </c>
    </row>
    <row r="101" spans="1:12" ht="15.75">
      <c r="A101" s="570"/>
      <c r="C101" s="572" t="str">
        <f>'210000'!$B$11</f>
        <v>Propiedades de inversión al costo menos la depreciación y deterioro de valor acumulados</v>
      </c>
      <c r="F101" s="586">
        <f>'210000'!D$11</f>
        <v>0</v>
      </c>
      <c r="I101" s="580"/>
      <c r="J101" s="580" t="str">
        <f>Índice!$C$9</f>
        <v>2016-12-31</v>
      </c>
      <c r="K101" s="579" t="s">
        <v>1792</v>
      </c>
      <c r="L101" s="579" t="s">
        <v>1794</v>
      </c>
    </row>
    <row r="102" spans="1:12" ht="15.75">
      <c r="A102" s="570"/>
      <c r="C102" s="572" t="str">
        <f>'210000'!$B$12</f>
        <v>Propiedades de inversión a valor razonable con cambios en resultados</v>
      </c>
      <c r="F102" s="586">
        <f>'210000'!D$12</f>
        <v>0</v>
      </c>
      <c r="I102" s="580"/>
      <c r="J102" s="580" t="str">
        <f>Índice!$C$9</f>
        <v>2016-12-31</v>
      </c>
      <c r="K102" s="579" t="s">
        <v>1792</v>
      </c>
      <c r="L102" s="579" t="s">
        <v>1794</v>
      </c>
    </row>
    <row r="103" spans="1:12" ht="15.75">
      <c r="A103" s="570"/>
      <c r="C103" s="572" t="str">
        <f>'210000'!$B$13</f>
        <v>Plusvalía</v>
      </c>
      <c r="F103" s="586">
        <f>'210000'!D$13</f>
        <v>0</v>
      </c>
      <c r="I103" s="580"/>
      <c r="J103" s="580" t="str">
        <f>Índice!$C$9</f>
        <v>2016-12-31</v>
      </c>
      <c r="K103" s="579" t="s">
        <v>1792</v>
      </c>
      <c r="L103" s="579" t="s">
        <v>1794</v>
      </c>
    </row>
    <row r="104" spans="1:12" ht="15.75">
      <c r="A104" s="570"/>
      <c r="C104" s="572" t="str">
        <f>'210000'!$B$14</f>
        <v>Activos intangibles distintos de la plusvalía</v>
      </c>
      <c r="F104" s="586">
        <f>'210000'!D$14</f>
        <v>0</v>
      </c>
      <c r="I104" s="580"/>
      <c r="J104" s="580" t="str">
        <f>Índice!$C$9</f>
        <v>2016-12-31</v>
      </c>
      <c r="K104" s="579" t="s">
        <v>1792</v>
      </c>
      <c r="L104" s="579" t="s">
        <v>1794</v>
      </c>
    </row>
    <row r="105" spans="1:12" ht="15.75">
      <c r="A105" s="570"/>
      <c r="C105" s="572" t="str">
        <f>'210000'!$B$15</f>
        <v>Inversiones en asociadas</v>
      </c>
      <c r="F105" s="586">
        <f>'210000'!D$15</f>
        <v>0</v>
      </c>
      <c r="I105" s="580"/>
      <c r="J105" s="580" t="str">
        <f>Índice!$C$9</f>
        <v>2016-12-31</v>
      </c>
      <c r="K105" s="579" t="s">
        <v>1792</v>
      </c>
      <c r="L105" s="579" t="s">
        <v>1794</v>
      </c>
    </row>
    <row r="106" spans="1:12" ht="15.75">
      <c r="A106" s="570"/>
      <c r="C106" s="572" t="str">
        <f>'210000'!$B$16</f>
        <v>Inversiones en negocios conjuntos</v>
      </c>
      <c r="F106" s="586">
        <f>'210000'!D$16</f>
        <v>0</v>
      </c>
      <c r="I106" s="580"/>
      <c r="J106" s="580" t="str">
        <f>Índice!$C$9</f>
        <v>2016-12-31</v>
      </c>
      <c r="K106" s="579" t="s">
        <v>1792</v>
      </c>
      <c r="L106" s="579" t="s">
        <v>1794</v>
      </c>
    </row>
    <row r="107" spans="1:12" ht="15.75">
      <c r="A107" s="570"/>
      <c r="C107" s="572" t="str">
        <f>'210000'!$B$17</f>
        <v>Activos biológicos no corrientes, al costo menos depreciación acumulada y deterioro de valor</v>
      </c>
      <c r="F107" s="586">
        <f>'210000'!D$17</f>
        <v>0</v>
      </c>
      <c r="I107" s="580"/>
      <c r="J107" s="580" t="str">
        <f>Índice!$C$9</f>
        <v>2016-12-31</v>
      </c>
      <c r="K107" s="579" t="s">
        <v>1792</v>
      </c>
      <c r="L107" s="579" t="s">
        <v>1794</v>
      </c>
    </row>
    <row r="108" spans="1:12" ht="15.75">
      <c r="A108" s="557"/>
      <c r="C108" s="572" t="str">
        <f>'210000'!$B$18</f>
        <v>Activos biológicos no corrientes, al valor razonable</v>
      </c>
      <c r="F108" s="586">
        <f>'210000'!D$18</f>
        <v>0</v>
      </c>
      <c r="I108" s="580"/>
      <c r="J108" s="580" t="str">
        <f>Índice!$C$9</f>
        <v>2016-12-31</v>
      </c>
      <c r="K108" s="579" t="s">
        <v>1792</v>
      </c>
      <c r="L108" s="579" t="s">
        <v>1794</v>
      </c>
    </row>
    <row r="109" spans="1:12" ht="15.75">
      <c r="C109" s="572" t="str">
        <f>'210000'!$B$19</f>
        <v>Cuentas comerciales por cobrar y otras cuentas por cobrar no corrientes</v>
      </c>
      <c r="F109" s="586">
        <f>'210000'!D$19</f>
        <v>0</v>
      </c>
      <c r="I109" s="580"/>
      <c r="J109" s="580" t="str">
        <f>Índice!$C$9</f>
        <v>2016-12-31</v>
      </c>
      <c r="K109" s="579" t="s">
        <v>1792</v>
      </c>
      <c r="L109" s="579" t="s">
        <v>1794</v>
      </c>
    </row>
    <row r="110" spans="1:12" ht="15.75">
      <c r="C110" s="572" t="str">
        <f>'210000'!$B$20</f>
        <v xml:space="preserve">    Cuentas Comerciales por Cobrar por Prestación de Servicios públicos no corrientes</v>
      </c>
      <c r="F110" s="586">
        <f>'210000'!D$20</f>
        <v>0</v>
      </c>
      <c r="I110" s="580"/>
      <c r="J110" s="580" t="str">
        <f>Índice!$C$9</f>
        <v>2016-12-31</v>
      </c>
      <c r="K110" s="579" t="s">
        <v>1792</v>
      </c>
      <c r="L110" s="579" t="s">
        <v>1794</v>
      </c>
    </row>
    <row r="111" spans="1:12" ht="15.75">
      <c r="C111" s="572" t="str">
        <f>'210000'!$B$21</f>
        <v xml:space="preserve">    Cuentas Comerciales por cobrar por Adquisición de Bienes no corrientes</v>
      </c>
      <c r="F111" s="586">
        <f>'210000'!D$21</f>
        <v>0</v>
      </c>
      <c r="I111" s="580"/>
      <c r="J111" s="580" t="str">
        <f>Índice!$C$9</f>
        <v>2016-12-31</v>
      </c>
      <c r="K111" s="579" t="s">
        <v>1792</v>
      </c>
      <c r="L111" s="579" t="s">
        <v>1794</v>
      </c>
    </row>
    <row r="112" spans="1:12" ht="15.75">
      <c r="C112" s="572" t="str">
        <f>'210000'!$B$22</f>
        <v xml:space="preserve">    Otras cuentas por cobrar  no corrientes</v>
      </c>
      <c r="F112" s="586">
        <f>'210000'!D$22</f>
        <v>0</v>
      </c>
      <c r="I112" s="580"/>
      <c r="J112" s="580" t="str">
        <f>Índice!$C$9</f>
        <v>2016-12-31</v>
      </c>
      <c r="K112" s="579" t="s">
        <v>1792</v>
      </c>
      <c r="L112" s="579" t="s">
        <v>1794</v>
      </c>
    </row>
    <row r="113" spans="1:12" ht="15.75">
      <c r="C113" s="572" t="str">
        <f>'210000'!$B$23</f>
        <v>Inventarios (no corrientes)</v>
      </c>
      <c r="F113" s="586">
        <f>'210000'!D$23</f>
        <v>0</v>
      </c>
      <c r="I113" s="580"/>
      <c r="J113" s="580" t="str">
        <f>Índice!$C$9</f>
        <v>2016-12-31</v>
      </c>
      <c r="K113" s="579" t="s">
        <v>1792</v>
      </c>
      <c r="L113" s="579" t="s">
        <v>1794</v>
      </c>
    </row>
    <row r="114" spans="1:12" ht="15.75">
      <c r="A114" s="570"/>
      <c r="C114" s="572" t="str">
        <f>'210000'!$B$24</f>
        <v>Activos por impuestos diferidos</v>
      </c>
      <c r="F114" s="586">
        <f>'210000'!D$24</f>
        <v>0</v>
      </c>
      <c r="I114" s="580"/>
      <c r="J114" s="580" t="str">
        <f>Índice!$C$9</f>
        <v>2016-12-31</v>
      </c>
      <c r="K114" s="579" t="s">
        <v>1792</v>
      </c>
      <c r="L114" s="579" t="s">
        <v>1794</v>
      </c>
    </row>
    <row r="115" spans="1:12" ht="15.75">
      <c r="C115" s="572" t="str">
        <f>'210000'!$B$25</f>
        <v>Activos por impuestos corrientes, no corriente</v>
      </c>
      <c r="F115" s="586">
        <f>'210000'!D$25</f>
        <v>0</v>
      </c>
      <c r="I115" s="580"/>
      <c r="J115" s="580" t="str">
        <f>Índice!$C$9</f>
        <v>2016-12-31</v>
      </c>
      <c r="K115" s="579" t="s">
        <v>1792</v>
      </c>
      <c r="L115" s="579" t="s">
        <v>1794</v>
      </c>
    </row>
    <row r="116" spans="1:12" ht="15.75">
      <c r="C116" s="572" t="str">
        <f>'210000'!$B$26</f>
        <v>Otros activos financieros (no corrientes)</v>
      </c>
      <c r="F116" s="586">
        <f>'210000'!D$26</f>
        <v>0</v>
      </c>
      <c r="I116" s="580"/>
      <c r="J116" s="580" t="str">
        <f>Índice!$C$9</f>
        <v>2016-12-31</v>
      </c>
      <c r="K116" s="579" t="s">
        <v>1792</v>
      </c>
      <c r="L116" s="579" t="s">
        <v>1794</v>
      </c>
    </row>
    <row r="117" spans="1:12" ht="15.75">
      <c r="C117" s="572" t="str">
        <f>'210000'!$B$27</f>
        <v>Otros activos no financieros (no corrientes)</v>
      </c>
      <c r="F117" s="586">
        <f>'210000'!D$27</f>
        <v>0</v>
      </c>
      <c r="I117" s="580"/>
      <c r="J117" s="580" t="str">
        <f>Índice!$C$9</f>
        <v>2016-12-31</v>
      </c>
      <c r="K117" s="579" t="s">
        <v>1792</v>
      </c>
      <c r="L117" s="579" t="s">
        <v>1794</v>
      </c>
    </row>
    <row r="118" spans="1:12" ht="15.75">
      <c r="C118" s="572" t="str">
        <f>'210000'!$B$28</f>
        <v>Activos no corrientes distintos al efectivo pignorados como garantía colateral para la cual el receptor de la transferencia tiene derecho por contrato o costumbre a vender o pignorar nuevamente la garantía colateral</v>
      </c>
      <c r="F118" s="586">
        <f>'210000'!D$28</f>
        <v>0</v>
      </c>
      <c r="I118" s="580"/>
      <c r="J118" s="580" t="str">
        <f>Índice!$C$9</f>
        <v>2016-12-31</v>
      </c>
      <c r="K118" s="579" t="s">
        <v>1792</v>
      </c>
      <c r="L118" s="579" t="s">
        <v>1794</v>
      </c>
    </row>
    <row r="119" spans="1:12" ht="15.75">
      <c r="C119" s="572" t="str">
        <f>'210000'!$B$29</f>
        <v>Total de activos no corrientes</v>
      </c>
      <c r="F119" s="586">
        <f>'210000'!D$29</f>
        <v>0</v>
      </c>
      <c r="I119" s="580"/>
      <c r="J119" s="580" t="str">
        <f>Índice!$C$9</f>
        <v>2016-12-31</v>
      </c>
      <c r="K119" s="579" t="s">
        <v>1792</v>
      </c>
      <c r="L119" s="579" t="s">
        <v>1794</v>
      </c>
    </row>
    <row r="120" spans="1:12" ht="15.75">
      <c r="A120" s="570" t="s">
        <v>15</v>
      </c>
      <c r="C120" s="572" t="str">
        <f>'210000'!$B$30</f>
        <v>Activos corrientes</v>
      </c>
      <c r="F120" s="586"/>
      <c r="I120" s="580"/>
      <c r="J120" s="580" t="str">
        <f>Índice!$C$9</f>
        <v>2016-12-31</v>
      </c>
      <c r="K120" s="579"/>
      <c r="L120" s="579"/>
    </row>
    <row r="121" spans="1:12" ht="15.75">
      <c r="C121" s="572" t="str">
        <f>'210000'!$B$31</f>
        <v>Inventarios (corrientes)</v>
      </c>
      <c r="F121" s="586">
        <f>'210000'!D$31</f>
        <v>0</v>
      </c>
      <c r="I121" s="580"/>
      <c r="J121" s="580" t="str">
        <f>Índice!$C$9</f>
        <v>2016-12-31</v>
      </c>
      <c r="K121" s="579" t="s">
        <v>1792</v>
      </c>
      <c r="L121" s="579" t="s">
        <v>1794</v>
      </c>
    </row>
    <row r="122" spans="1:12" ht="15.75">
      <c r="C122" s="572" t="str">
        <f>'210000'!$B$32</f>
        <v>Cuentas comerciales por cobrar y otras cuentas por cobrar corrientes (210000)</v>
      </c>
      <c r="F122" s="586">
        <f>'210000'!D$32</f>
        <v>0</v>
      </c>
      <c r="I122" s="580"/>
      <c r="J122" s="580" t="str">
        <f>Índice!$C$9</f>
        <v>2016-12-31</v>
      </c>
      <c r="K122" s="579" t="s">
        <v>1792</v>
      </c>
      <c r="L122" s="579" t="s">
        <v>1794</v>
      </c>
    </row>
    <row r="123" spans="1:12" ht="15.75">
      <c r="C123" s="572" t="str">
        <f>'210000'!$B$33</f>
        <v xml:space="preserve">   Cuentas Comerciales por Cobrar por Prestación de Servicios públicos corrientes</v>
      </c>
      <c r="F123" s="586">
        <f>'210000'!D$33</f>
        <v>0</v>
      </c>
      <c r="I123" s="580"/>
      <c r="J123" s="580" t="str">
        <f>Índice!$C$9</f>
        <v>2016-12-31</v>
      </c>
      <c r="K123" s="579" t="s">
        <v>1792</v>
      </c>
      <c r="L123" s="579" t="s">
        <v>1794</v>
      </c>
    </row>
    <row r="124" spans="1:12" ht="15.75">
      <c r="C124" s="572" t="str">
        <f>'210000'!$B$34</f>
        <v xml:space="preserve">   Cuentas Comerciales por cobrar por Adquisición de Bienes corrientes</v>
      </c>
      <c r="F124" s="586">
        <f>'210000'!D$34</f>
        <v>0</v>
      </c>
      <c r="I124" s="580"/>
      <c r="J124" s="580" t="str">
        <f>Índice!$C$9</f>
        <v>2016-12-31</v>
      </c>
      <c r="K124" s="579" t="s">
        <v>1792</v>
      </c>
      <c r="L124" s="579" t="s">
        <v>1794</v>
      </c>
    </row>
    <row r="125" spans="1:12" ht="15.75">
      <c r="C125" s="572" t="str">
        <f>'210000'!$B$35</f>
        <v xml:space="preserve">    Otras cuentas por cobrar corrientes</v>
      </c>
      <c r="F125" s="586">
        <f>'210000'!D$35</f>
        <v>0</v>
      </c>
      <c r="I125" s="580"/>
      <c r="J125" s="580" t="str">
        <f>Índice!$C$9</f>
        <v>2016-12-31</v>
      </c>
      <c r="K125" s="579" t="s">
        <v>1792</v>
      </c>
      <c r="L125" s="579" t="s">
        <v>1794</v>
      </c>
    </row>
    <row r="126" spans="1:12" ht="15.75">
      <c r="A126" s="570"/>
      <c r="C126" s="572" t="str">
        <f>'210000'!$B$36</f>
        <v>Activos por impuestos corrientes (corrientes)</v>
      </c>
      <c r="F126" s="586">
        <f>'210000'!D$36</f>
        <v>0</v>
      </c>
      <c r="I126" s="580"/>
      <c r="J126" s="580" t="str">
        <f>Índice!$C$9</f>
        <v>2016-12-31</v>
      </c>
      <c r="K126" s="579" t="s">
        <v>1792</v>
      </c>
      <c r="L126" s="579" t="s">
        <v>1794</v>
      </c>
    </row>
    <row r="127" spans="1:12" ht="15.75">
      <c r="A127" s="557"/>
      <c r="C127" s="572" t="str">
        <f>'210000'!$B$37</f>
        <v>Activos biológicos corrientes, al costo menos depreciación acumulada y deterioro de valor</v>
      </c>
      <c r="F127" s="586">
        <f>'210000'!D$37</f>
        <v>0</v>
      </c>
      <c r="I127" s="580"/>
      <c r="J127" s="580" t="str">
        <f>Índice!$C$9</f>
        <v>2016-12-31</v>
      </c>
      <c r="K127" s="579" t="s">
        <v>1792</v>
      </c>
      <c r="L127" s="579" t="s">
        <v>1794</v>
      </c>
    </row>
    <row r="128" spans="1:12" ht="15.75">
      <c r="A128" s="557"/>
      <c r="C128" s="572" t="str">
        <f>'210000'!$B$38</f>
        <v>Activos biológicos corrientes, al valor razonable</v>
      </c>
      <c r="F128" s="586">
        <f>'210000'!D$38</f>
        <v>0</v>
      </c>
      <c r="I128" s="580"/>
      <c r="J128" s="580" t="str">
        <f>Índice!$C$9</f>
        <v>2016-12-31</v>
      </c>
      <c r="K128" s="579" t="s">
        <v>1792</v>
      </c>
      <c r="L128" s="579" t="s">
        <v>1794</v>
      </c>
    </row>
    <row r="129" spans="1:12" ht="15.75">
      <c r="A129" s="557"/>
      <c r="C129" s="572" t="str">
        <f>'210000'!$B$39</f>
        <v>Otros activos financieros (corrientes)</v>
      </c>
      <c r="F129" s="586">
        <f>'210000'!D$39</f>
        <v>0</v>
      </c>
      <c r="I129" s="580"/>
      <c r="J129" s="580" t="str">
        <f>Índice!$C$9</f>
        <v>2016-12-31</v>
      </c>
      <c r="K129" s="579" t="s">
        <v>1792</v>
      </c>
      <c r="L129" s="579" t="s">
        <v>1794</v>
      </c>
    </row>
    <row r="130" spans="1:12" ht="15.75">
      <c r="A130" s="557"/>
      <c r="C130" s="572" t="str">
        <f>'210000'!$B$40</f>
        <v>Otros activos no financieros (corrientes)</v>
      </c>
      <c r="F130" s="586">
        <f>'210000'!D$40</f>
        <v>0</v>
      </c>
      <c r="I130" s="580"/>
      <c r="J130" s="580" t="str">
        <f>Índice!$C$9</f>
        <v>2016-12-31</v>
      </c>
      <c r="K130" s="579" t="s">
        <v>1792</v>
      </c>
      <c r="L130" s="579" t="s">
        <v>1794</v>
      </c>
    </row>
    <row r="131" spans="1:12" ht="15.75">
      <c r="C131" s="572" t="str">
        <f>'210000'!$B$41</f>
        <v>Efectivo y equivalentes al efectivo</v>
      </c>
      <c r="F131" s="586">
        <f>'210000'!D$41</f>
        <v>0</v>
      </c>
      <c r="I131" s="580"/>
      <c r="J131" s="580" t="str">
        <f>Índice!$C$9</f>
        <v>2016-12-31</v>
      </c>
      <c r="K131" s="579" t="s">
        <v>1792</v>
      </c>
      <c r="L131" s="579" t="s">
        <v>1794</v>
      </c>
    </row>
    <row r="132" spans="1:12" ht="15.75">
      <c r="C132" s="572" t="str">
        <f>'210000'!$B$42</f>
        <v>Activos corrientes distintos al efectivo pignorados como garantía colateral para la cual el receptor de la transferencia tiene derecho por contrato o costumbre a vender o pignorar nuevamente la garantía colateral</v>
      </c>
      <c r="F132" s="586">
        <f>'210000'!D$42</f>
        <v>0</v>
      </c>
      <c r="I132" s="580"/>
      <c r="J132" s="580" t="str">
        <f>Índice!$C$9</f>
        <v>2016-12-31</v>
      </c>
      <c r="K132" s="579" t="s">
        <v>1792</v>
      </c>
      <c r="L132" s="579" t="s">
        <v>1794</v>
      </c>
    </row>
    <row r="133" spans="1:12" ht="15.75">
      <c r="C133" s="572" t="str">
        <f>'210000'!$B$43</f>
        <v>Total de activos corrientes</v>
      </c>
      <c r="F133" s="586">
        <f>'210000'!D$43</f>
        <v>0</v>
      </c>
      <c r="I133" s="580"/>
      <c r="J133" s="580" t="str">
        <f>Índice!$C$9</f>
        <v>2016-12-31</v>
      </c>
      <c r="K133" s="579" t="s">
        <v>1792</v>
      </c>
      <c r="L133" s="579" t="s">
        <v>1794</v>
      </c>
    </row>
    <row r="134" spans="1:12" ht="15.75">
      <c r="C134" s="572" t="str">
        <f>'210000'!$B$44</f>
        <v>TOTAL DE ACTIVOS</v>
      </c>
      <c r="F134" s="586">
        <f>'210000'!D$44</f>
        <v>0</v>
      </c>
      <c r="I134" s="580"/>
      <c r="J134" s="580" t="str">
        <f>Índice!$C$9</f>
        <v>2016-12-31</v>
      </c>
      <c r="K134" s="579" t="s">
        <v>1792</v>
      </c>
      <c r="L134" s="579" t="s">
        <v>1794</v>
      </c>
    </row>
    <row r="135" spans="1:12" ht="15.75">
      <c r="A135" s="570" t="s">
        <v>15</v>
      </c>
      <c r="C135" s="572" t="str">
        <f>'210000'!$B$45</f>
        <v>PATRIMONIO Y PASIVOS</v>
      </c>
      <c r="F135" s="586"/>
      <c r="I135" s="580"/>
      <c r="J135" s="580" t="str">
        <f>Índice!$C$9</f>
        <v>2016-12-31</v>
      </c>
      <c r="K135" s="579"/>
      <c r="L135" s="579"/>
    </row>
    <row r="136" spans="1:12" ht="15.75">
      <c r="A136" s="570" t="s">
        <v>15</v>
      </c>
      <c r="C136" s="572" t="str">
        <f>'210000'!$B$46</f>
        <v>PATRIMONIO</v>
      </c>
      <c r="F136" s="586"/>
      <c r="I136" s="580"/>
      <c r="J136" s="580" t="str">
        <f>Índice!$C$9</f>
        <v>2016-12-31</v>
      </c>
      <c r="K136" s="579"/>
      <c r="L136" s="579"/>
    </row>
    <row r="137" spans="1:12" ht="15.75">
      <c r="A137" s="570"/>
      <c r="C137" s="572" t="str">
        <f>'210000'!$B$47</f>
        <v>Capital emitido</v>
      </c>
      <c r="F137" s="586">
        <f>'210000'!D$47</f>
        <v>0</v>
      </c>
      <c r="I137" s="580"/>
      <c r="J137" s="580" t="str">
        <f>Índice!$C$9</f>
        <v>2016-12-31</v>
      </c>
      <c r="K137" s="579" t="s">
        <v>1792</v>
      </c>
      <c r="L137" s="579" t="s">
        <v>1794</v>
      </c>
    </row>
    <row r="138" spans="1:12" ht="15.75">
      <c r="C138" s="572" t="str">
        <f>'210000'!$B$48</f>
        <v>Ganancias acumuladas</v>
      </c>
      <c r="F138" s="586">
        <f>'210000'!D$48</f>
        <v>0</v>
      </c>
      <c r="I138" s="580"/>
      <c r="J138" s="580" t="str">
        <f>Índice!$C$9</f>
        <v>2016-12-31</v>
      </c>
      <c r="K138" s="579" t="s">
        <v>1792</v>
      </c>
      <c r="L138" s="579" t="s">
        <v>1794</v>
      </c>
    </row>
    <row r="139" spans="1:12" ht="15.75">
      <c r="A139" s="557"/>
      <c r="C139" s="572" t="str">
        <f>'210000'!$B$49</f>
        <v>Prima de emisión</v>
      </c>
      <c r="F139" s="586">
        <f>'210000'!D$49</f>
        <v>0</v>
      </c>
      <c r="I139" s="580"/>
      <c r="J139" s="580" t="str">
        <f>Índice!$C$9</f>
        <v>2016-12-31</v>
      </c>
      <c r="K139" s="579" t="s">
        <v>1792</v>
      </c>
      <c r="L139" s="579" t="s">
        <v>1794</v>
      </c>
    </row>
    <row r="140" spans="1:12" ht="15.75">
      <c r="A140" s="557"/>
      <c r="C140" s="572" t="str">
        <f>'210000'!$B$50</f>
        <v>Acciones propias en cartera</v>
      </c>
      <c r="F140" s="586">
        <f>'210000'!D$50</f>
        <v>0</v>
      </c>
      <c r="I140" s="580"/>
      <c r="J140" s="580" t="str">
        <f>Índice!$C$9</f>
        <v>2016-12-31</v>
      </c>
      <c r="K140" s="579" t="s">
        <v>1792</v>
      </c>
      <c r="L140" s="579" t="s">
        <v>1794</v>
      </c>
    </row>
    <row r="141" spans="1:12" ht="15.75">
      <c r="A141" s="557"/>
      <c r="C141" s="572" t="str">
        <f>'210000'!$B$51</f>
        <v>Otras participaciones en el patrimonio</v>
      </c>
      <c r="F141" s="586">
        <f>'210000'!D$51</f>
        <v>0</v>
      </c>
      <c r="I141" s="580"/>
      <c r="J141" s="580" t="str">
        <f>Índice!$C$9</f>
        <v>2016-12-31</v>
      </c>
      <c r="K141" s="579" t="s">
        <v>1792</v>
      </c>
      <c r="L141" s="579" t="s">
        <v>1794</v>
      </c>
    </row>
    <row r="142" spans="1:12" ht="15.75">
      <c r="C142" s="572" t="str">
        <f>'210000'!$B$52</f>
        <v>Otras reservas</v>
      </c>
      <c r="F142" s="586">
        <f>'210000'!D$52</f>
        <v>0</v>
      </c>
      <c r="I142" s="580"/>
      <c r="J142" s="580" t="str">
        <f>Índice!$C$9</f>
        <v>2016-12-31</v>
      </c>
      <c r="K142" s="579" t="s">
        <v>1792</v>
      </c>
      <c r="L142" s="579" t="s">
        <v>1794</v>
      </c>
    </row>
    <row r="143" spans="1:12" ht="15.75">
      <c r="C143" s="572" t="str">
        <f>'210000'!$B$53</f>
        <v>Total patrimonio</v>
      </c>
      <c r="F143" s="586">
        <f>'210000'!D$53</f>
        <v>0</v>
      </c>
      <c r="I143" s="580"/>
      <c r="J143" s="580" t="str">
        <f>Índice!$C$9</f>
        <v>2016-12-31</v>
      </c>
      <c r="K143" s="579" t="s">
        <v>1792</v>
      </c>
      <c r="L143" s="579" t="s">
        <v>1794</v>
      </c>
    </row>
    <row r="144" spans="1:12" ht="15.75">
      <c r="A144" s="570" t="s">
        <v>15</v>
      </c>
      <c r="C144" s="572" t="str">
        <f>'210000'!$B$54</f>
        <v>PASIVOS</v>
      </c>
      <c r="F144" s="586"/>
      <c r="I144" s="580"/>
      <c r="J144" s="580" t="str">
        <f>Índice!$C$9</f>
        <v>2016-12-31</v>
      </c>
      <c r="K144" s="579"/>
      <c r="L144" s="579"/>
    </row>
    <row r="145" spans="1:12" ht="15.75">
      <c r="A145" s="570" t="s">
        <v>15</v>
      </c>
      <c r="C145" s="572" t="str">
        <f>'210000'!$B$55</f>
        <v>Pasivos no corrientes</v>
      </c>
      <c r="F145" s="586"/>
      <c r="I145" s="580"/>
      <c r="J145" s="580" t="str">
        <f>Índice!$C$9</f>
        <v>2016-12-31</v>
      </c>
      <c r="K145" s="579"/>
      <c r="L145" s="579"/>
    </row>
    <row r="146" spans="1:12" ht="15.75">
      <c r="A146" s="570"/>
      <c r="C146" s="572" t="str">
        <f>'210000'!$B$56</f>
        <v>Provisiones no corrientes por beneficios a los empleados</v>
      </c>
      <c r="F146" s="586">
        <f>'210000'!D$56</f>
        <v>0</v>
      </c>
      <c r="I146" s="580"/>
      <c r="J146" s="580" t="str">
        <f>Índice!$C$9</f>
        <v>2016-12-31</v>
      </c>
      <c r="K146" s="579" t="s">
        <v>1792</v>
      </c>
      <c r="L146" s="579" t="s">
        <v>1794</v>
      </c>
    </row>
    <row r="147" spans="1:12" ht="15.75">
      <c r="A147" s="570"/>
      <c r="C147" s="572" t="str">
        <f>'210000'!$B$57</f>
        <v>Otras provisiones no corrientes</v>
      </c>
      <c r="F147" s="586">
        <f>'210000'!D$57</f>
        <v>0</v>
      </c>
      <c r="I147" s="580"/>
      <c r="J147" s="580" t="str">
        <f>Índice!$C$9</f>
        <v>2016-12-31</v>
      </c>
      <c r="K147" s="579" t="s">
        <v>1792</v>
      </c>
      <c r="L147" s="579" t="s">
        <v>1794</v>
      </c>
    </row>
    <row r="148" spans="1:12" ht="15.75">
      <c r="C148" s="572" t="str">
        <f>'210000'!$B$58</f>
        <v>Total Provisiones no corrientes</v>
      </c>
      <c r="F148" s="586">
        <f>'210000'!D$58</f>
        <v>0</v>
      </c>
      <c r="I148" s="580"/>
      <c r="J148" s="580" t="str">
        <f>Índice!$C$9</f>
        <v>2016-12-31</v>
      </c>
      <c r="K148" s="579" t="s">
        <v>1792</v>
      </c>
      <c r="L148" s="579" t="s">
        <v>1794</v>
      </c>
    </row>
    <row r="149" spans="1:12" ht="15.75">
      <c r="C149" s="572" t="str">
        <f>'210000'!$B$59</f>
        <v>Cuentas comerciales por pagar y otras cuentas por pagar no corrientes</v>
      </c>
      <c r="F149" s="586">
        <f>'210000'!D$59</f>
        <v>0</v>
      </c>
      <c r="I149" s="580"/>
      <c r="J149" s="580" t="str">
        <f>Índice!$C$9</f>
        <v>2016-12-31</v>
      </c>
      <c r="K149" s="579" t="s">
        <v>1792</v>
      </c>
      <c r="L149" s="579" t="s">
        <v>1794</v>
      </c>
    </row>
    <row r="150" spans="1:12" ht="15.75">
      <c r="C150" s="572" t="str">
        <f>'210000'!$B$60</f>
        <v>Cuentas Comerciales por Pagar por Adquisición de Bienes no corrientes</v>
      </c>
      <c r="F150" s="586">
        <f>'210000'!D$60</f>
        <v>0</v>
      </c>
      <c r="I150" s="580"/>
      <c r="J150" s="580" t="str">
        <f>Índice!$C$9</f>
        <v>2016-12-31</v>
      </c>
      <c r="K150" s="579" t="s">
        <v>1792</v>
      </c>
      <c r="L150" s="579" t="s">
        <v>1794</v>
      </c>
    </row>
    <row r="151" spans="1:12" ht="15.75">
      <c r="C151" s="572" t="str">
        <f>'210000'!$B$61</f>
        <v>Cuentas Comerciales por Pagar por Adquisición de Servicios no corrientes</v>
      </c>
      <c r="F151" s="586">
        <f>'210000'!D$61</f>
        <v>0</v>
      </c>
      <c r="I151" s="580"/>
      <c r="J151" s="580" t="str">
        <f>Índice!$C$9</f>
        <v>2016-12-31</v>
      </c>
      <c r="K151" s="579" t="s">
        <v>1792</v>
      </c>
      <c r="L151" s="579" t="s">
        <v>1794</v>
      </c>
    </row>
    <row r="152" spans="1:12" ht="15.75">
      <c r="C152" s="572" t="str">
        <f>'210000'!$B$62</f>
        <v>Otras Cuentas Comerciales por Pagar no corrientes</v>
      </c>
      <c r="F152" s="586">
        <f>'210000'!D$62</f>
        <v>0</v>
      </c>
      <c r="I152" s="580"/>
      <c r="J152" s="580" t="str">
        <f>Índice!$C$9</f>
        <v>2016-12-31</v>
      </c>
      <c r="K152" s="579" t="s">
        <v>1792</v>
      </c>
      <c r="L152" s="579" t="s">
        <v>1794</v>
      </c>
    </row>
    <row r="153" spans="1:12" ht="15.75">
      <c r="C153" s="572" t="str">
        <f>'210000'!$B$63</f>
        <v>Pasivo por impuestos diferidos</v>
      </c>
      <c r="F153" s="586">
        <f>'210000'!D$63</f>
        <v>0</v>
      </c>
      <c r="I153" s="580"/>
      <c r="J153" s="580" t="str">
        <f>Índice!$C$9</f>
        <v>2016-12-31</v>
      </c>
      <c r="K153" s="579" t="s">
        <v>1792</v>
      </c>
      <c r="L153" s="579" t="s">
        <v>1794</v>
      </c>
    </row>
    <row r="154" spans="1:12" ht="15.75">
      <c r="C154" s="572" t="str">
        <f>'210000'!$B$64</f>
        <v>Pasivos por impuestos corrientes, no corriente</v>
      </c>
      <c r="F154" s="586">
        <f>'210000'!D$64</f>
        <v>0</v>
      </c>
      <c r="I154" s="580"/>
      <c r="J154" s="580" t="str">
        <f>Índice!$C$9</f>
        <v>2016-12-31</v>
      </c>
      <c r="K154" s="579" t="s">
        <v>1792</v>
      </c>
      <c r="L154" s="579" t="s">
        <v>1794</v>
      </c>
    </row>
    <row r="155" spans="1:12" ht="15.75">
      <c r="C155" s="572" t="str">
        <f>'210000'!$B$65</f>
        <v>Otros pasivos financieros no corrientes</v>
      </c>
      <c r="F155" s="586">
        <f>'210000'!D$65</f>
        <v>0</v>
      </c>
      <c r="I155" s="580"/>
      <c r="J155" s="580" t="str">
        <f>Índice!$C$9</f>
        <v>2016-12-31</v>
      </c>
      <c r="K155" s="579" t="s">
        <v>1792</v>
      </c>
      <c r="L155" s="579" t="s">
        <v>1794</v>
      </c>
    </row>
    <row r="156" spans="1:12" ht="15.75">
      <c r="C156" s="572" t="str">
        <f>'210000'!$B$66</f>
        <v>Parte no corriente de préstamos no corrientes</v>
      </c>
      <c r="F156" s="586">
        <f>'210000'!D$66</f>
        <v>0</v>
      </c>
      <c r="I156" s="580"/>
      <c r="J156" s="580" t="str">
        <f>Índice!$C$9</f>
        <v>2016-12-31</v>
      </c>
      <c r="K156" s="579" t="s">
        <v>1792</v>
      </c>
      <c r="L156" s="579" t="s">
        <v>1794</v>
      </c>
    </row>
    <row r="157" spans="1:12" ht="15.75">
      <c r="C157" s="572" t="str">
        <f>'210000'!$B$67</f>
        <v>Otros pasivos no financieros no corrientes</v>
      </c>
      <c r="F157" s="586">
        <f>'210000'!D$67</f>
        <v>0</v>
      </c>
      <c r="I157" s="580"/>
      <c r="J157" s="580" t="str">
        <f>Índice!$C$9</f>
        <v>2016-12-31</v>
      </c>
      <c r="K157" s="579" t="s">
        <v>1792</v>
      </c>
      <c r="L157" s="579" t="s">
        <v>1794</v>
      </c>
    </row>
    <row r="158" spans="1:12" ht="15.75">
      <c r="A158" s="570"/>
      <c r="C158" s="572" t="str">
        <f>'210000'!$B$68</f>
        <v>Total pasivos no corrientes</v>
      </c>
      <c r="F158" s="586">
        <f>'210000'!D$68</f>
        <v>0</v>
      </c>
      <c r="I158" s="580"/>
      <c r="J158" s="580" t="str">
        <f>Índice!$C$9</f>
        <v>2016-12-31</v>
      </c>
      <c r="K158" s="579" t="s">
        <v>1792</v>
      </c>
      <c r="L158" s="579" t="s">
        <v>1794</v>
      </c>
    </row>
    <row r="159" spans="1:12" ht="15.75">
      <c r="A159" s="570" t="s">
        <v>15</v>
      </c>
      <c r="C159" s="572" t="str">
        <f>'210000'!$B$69</f>
        <v>Pasivos corrientes</v>
      </c>
      <c r="F159" s="586"/>
      <c r="I159" s="580"/>
      <c r="J159" s="580" t="str">
        <f>Índice!$C$9</f>
        <v>2016-12-31</v>
      </c>
      <c r="K159" s="579"/>
      <c r="L159" s="579"/>
    </row>
    <row r="160" spans="1:12" ht="15.75">
      <c r="C160" s="572" t="str">
        <f>'210000'!$B$70</f>
        <v>Provisiones corrientes por beneficios a los empleados</v>
      </c>
      <c r="F160" s="586">
        <f>'210000'!D$70</f>
        <v>0</v>
      </c>
      <c r="I160" s="580"/>
      <c r="J160" s="580" t="str">
        <f>Índice!$C$9</f>
        <v>2016-12-31</v>
      </c>
      <c r="K160" s="579" t="s">
        <v>1792</v>
      </c>
      <c r="L160" s="579" t="s">
        <v>1794</v>
      </c>
    </row>
    <row r="161" spans="1:12" ht="15.75">
      <c r="A161" s="570"/>
      <c r="C161" s="572" t="str">
        <f>'210000'!$B$71</f>
        <v>Otras provisiones corrientes</v>
      </c>
      <c r="F161" s="586">
        <f>'210000'!D$71</f>
        <v>0</v>
      </c>
      <c r="I161" s="580"/>
      <c r="J161" s="580" t="str">
        <f>Índice!$C$9</f>
        <v>2016-12-31</v>
      </c>
      <c r="K161" s="579" t="s">
        <v>1792</v>
      </c>
      <c r="L161" s="579" t="s">
        <v>1794</v>
      </c>
    </row>
    <row r="162" spans="1:12" ht="15.75">
      <c r="C162" s="572" t="str">
        <f>'210000'!$B$72</f>
        <v>Total Provisiones corrientes</v>
      </c>
      <c r="F162" s="586">
        <f>'210000'!D$72</f>
        <v>0</v>
      </c>
      <c r="I162" s="580"/>
      <c r="J162" s="580" t="str">
        <f>Índice!$C$9</f>
        <v>2016-12-31</v>
      </c>
      <c r="K162" s="579" t="s">
        <v>1792</v>
      </c>
      <c r="L162" s="579" t="s">
        <v>1794</v>
      </c>
    </row>
    <row r="163" spans="1:12" ht="15.75">
      <c r="C163" s="572" t="str">
        <f>'210000'!$B$73</f>
        <v>Cuentas por pagar comerciales y otras cuentas por pagar corrientes</v>
      </c>
      <c r="F163" s="586">
        <f>'210000'!D$73</f>
        <v>0</v>
      </c>
      <c r="I163" s="580"/>
      <c r="J163" s="580" t="str">
        <f>Índice!$C$9</f>
        <v>2016-12-31</v>
      </c>
      <c r="K163" s="579" t="s">
        <v>1792</v>
      </c>
      <c r="L163" s="579" t="s">
        <v>1794</v>
      </c>
    </row>
    <row r="164" spans="1:12" ht="15.75">
      <c r="C164" s="572" t="str">
        <f>'210000'!$B$74</f>
        <v>Cuentas Comerciales por Pagar por Adquisición de Bienes corrientes</v>
      </c>
      <c r="F164" s="586">
        <f>'210000'!D$74</f>
        <v>0</v>
      </c>
      <c r="I164" s="580"/>
      <c r="J164" s="580" t="str">
        <f>Índice!$C$9</f>
        <v>2016-12-31</v>
      </c>
      <c r="K164" s="579" t="s">
        <v>1792</v>
      </c>
      <c r="L164" s="579" t="s">
        <v>1794</v>
      </c>
    </row>
    <row r="165" spans="1:12" ht="15.75">
      <c r="C165" s="572" t="str">
        <f>'210000'!$B$75</f>
        <v>Cuentas Comerciales por Pagar por Adquisición de Servicios corrientes</v>
      </c>
      <c r="F165" s="586">
        <f>'210000'!D$75</f>
        <v>0</v>
      </c>
      <c r="I165" s="580"/>
      <c r="J165" s="580" t="str">
        <f>Índice!$C$9</f>
        <v>2016-12-31</v>
      </c>
      <c r="K165" s="579" t="s">
        <v>1792</v>
      </c>
      <c r="L165" s="579" t="s">
        <v>1794</v>
      </c>
    </row>
    <row r="166" spans="1:12" ht="15.75">
      <c r="C166" s="572" t="str">
        <f>'210000'!$B$76</f>
        <v>Otras Cuentas Comerciales por Pagar corrientes</v>
      </c>
      <c r="F166" s="586">
        <f>'210000'!D$76</f>
        <v>0</v>
      </c>
      <c r="I166" s="580"/>
      <c r="J166" s="580" t="str">
        <f>Índice!$C$9</f>
        <v>2016-12-31</v>
      </c>
      <c r="K166" s="579" t="s">
        <v>1792</v>
      </c>
      <c r="L166" s="579" t="s">
        <v>1794</v>
      </c>
    </row>
    <row r="167" spans="1:12" ht="15.75">
      <c r="C167" s="572" t="str">
        <f>'210000'!$B$77</f>
        <v>Pasivos por impuestos corrientes, corriente</v>
      </c>
      <c r="F167" s="586">
        <f>'210000'!D$77</f>
        <v>0</v>
      </c>
      <c r="I167" s="580"/>
      <c r="J167" s="580" t="str">
        <f>Índice!$C$9</f>
        <v>2016-12-31</v>
      </c>
      <c r="K167" s="579" t="s">
        <v>1792</v>
      </c>
      <c r="L167" s="579" t="s">
        <v>1794</v>
      </c>
    </row>
    <row r="168" spans="1:12" ht="15.75">
      <c r="C168" s="572" t="str">
        <f>'210000'!$B$78</f>
        <v>Otros pasivos financieros corrientes</v>
      </c>
      <c r="F168" s="586">
        <f>'210000'!D$78</f>
        <v>0</v>
      </c>
      <c r="I168" s="580"/>
      <c r="J168" s="580" t="str">
        <f>Índice!$C$9</f>
        <v>2016-12-31</v>
      </c>
      <c r="K168" s="579" t="s">
        <v>1792</v>
      </c>
      <c r="L168" s="579" t="s">
        <v>1794</v>
      </c>
    </row>
    <row r="169" spans="1:12" ht="15.75">
      <c r="C169" s="572" t="str">
        <f>'210000'!$B$79</f>
        <v>Préstamos corrientes</v>
      </c>
      <c r="F169" s="586">
        <f>'210000'!D$79</f>
        <v>0</v>
      </c>
      <c r="I169" s="580"/>
      <c r="J169" s="580" t="str">
        <f>Índice!$C$9</f>
        <v>2016-12-31</v>
      </c>
      <c r="K169" s="579" t="s">
        <v>1792</v>
      </c>
      <c r="L169" s="579" t="s">
        <v>1794</v>
      </c>
    </row>
    <row r="170" spans="1:12" ht="15.75">
      <c r="C170" s="572" t="str">
        <f>'210000'!$B$80</f>
        <v>Parte corriente de préstamos no corrientes</v>
      </c>
      <c r="F170" s="586">
        <f>'210000'!D$80</f>
        <v>0</v>
      </c>
      <c r="I170" s="580"/>
      <c r="J170" s="580" t="str">
        <f>Índice!$C$9</f>
        <v>2016-12-31</v>
      </c>
      <c r="K170" s="579" t="s">
        <v>1792</v>
      </c>
      <c r="L170" s="579" t="s">
        <v>1794</v>
      </c>
    </row>
    <row r="171" spans="1:12" ht="15.75">
      <c r="C171" s="572" t="str">
        <f>'210000'!$B$81</f>
        <v>Otros pasivos no financieros corrientes</v>
      </c>
      <c r="F171" s="586">
        <f>'210000'!D$81</f>
        <v>0</v>
      </c>
      <c r="I171" s="580"/>
      <c r="J171" s="580" t="str">
        <f>Índice!$C$9</f>
        <v>2016-12-31</v>
      </c>
      <c r="K171" s="579" t="s">
        <v>1792</v>
      </c>
      <c r="L171" s="579" t="s">
        <v>1794</v>
      </c>
    </row>
    <row r="172" spans="1:12" ht="15.75">
      <c r="C172" s="572" t="str">
        <f>'210000'!$B$82</f>
        <v>Total pasivos corrientes</v>
      </c>
      <c r="F172" s="586">
        <f>'210000'!D$82</f>
        <v>0</v>
      </c>
      <c r="I172" s="580"/>
      <c r="J172" s="580" t="str">
        <f>Índice!$C$9</f>
        <v>2016-12-31</v>
      </c>
      <c r="K172" s="579" t="s">
        <v>1792</v>
      </c>
      <c r="L172" s="579" t="s">
        <v>1794</v>
      </c>
    </row>
    <row r="173" spans="1:12" ht="15.75">
      <c r="C173" s="572" t="str">
        <f>'210000'!$B$83</f>
        <v>Total pasivos</v>
      </c>
      <c r="F173" s="586">
        <f>'210000'!D$83</f>
        <v>0</v>
      </c>
      <c r="I173" s="580"/>
      <c r="J173" s="580" t="str">
        <f>Índice!$C$9</f>
        <v>2016-12-31</v>
      </c>
      <c r="K173" s="579" t="s">
        <v>1792</v>
      </c>
      <c r="L173" s="579" t="s">
        <v>1794</v>
      </c>
    </row>
    <row r="174" spans="1:12" ht="15.75">
      <c r="C174" s="572" t="str">
        <f>'210000'!$B$84</f>
        <v>TOTAL DE PATRIMONIO Y PASIVOS</v>
      </c>
      <c r="F174" s="586">
        <f>'210000'!D$84</f>
        <v>0</v>
      </c>
      <c r="I174" s="580"/>
      <c r="J174" s="580" t="str">
        <f>Índice!$C$9</f>
        <v>2016-12-31</v>
      </c>
      <c r="K174" s="579" t="s">
        <v>1792</v>
      </c>
      <c r="L174" s="579" t="s">
        <v>1794</v>
      </c>
    </row>
    <row r="175" spans="1:12" ht="15.75">
      <c r="A175" s="570" t="s">
        <v>15</v>
      </c>
      <c r="C175" s="585" t="s">
        <v>90</v>
      </c>
      <c r="F175" s="572"/>
      <c r="I175" s="580"/>
      <c r="J175" s="580" t="str">
        <f>Índice!$C$9</f>
        <v>2016-12-31</v>
      </c>
      <c r="L175" s="579"/>
    </row>
    <row r="176" spans="1:12" ht="15.75">
      <c r="A176" s="570" t="s">
        <v>15</v>
      </c>
      <c r="C176" s="572" t="str">
        <f>'210000'!$B$8</f>
        <v>ACTIVOS</v>
      </c>
      <c r="F176" s="586"/>
      <c r="I176" s="580"/>
      <c r="J176" s="580" t="str">
        <f>Índice!$C$9</f>
        <v>2016-12-31</v>
      </c>
      <c r="K176" s="579"/>
      <c r="L176" s="579"/>
    </row>
    <row r="177" spans="1:12" ht="15.75">
      <c r="A177" s="570" t="s">
        <v>15</v>
      </c>
      <c r="C177" s="572" t="str">
        <f>'210000'!$B$9</f>
        <v>Activos no corrientes</v>
      </c>
      <c r="F177" s="586"/>
      <c r="I177" s="580"/>
      <c r="J177" s="580" t="str">
        <f>Índice!$C$9</f>
        <v>2016-12-31</v>
      </c>
      <c r="K177" s="579"/>
      <c r="L177" s="579"/>
    </row>
    <row r="178" spans="1:12" ht="15.75">
      <c r="A178" s="570"/>
      <c r="C178" s="572" t="str">
        <f>'210000'!$B$10</f>
        <v>Propiedades, planta y equipo</v>
      </c>
      <c r="F178" s="586">
        <f>'210000'!E$10</f>
        <v>0</v>
      </c>
      <c r="I178" s="580"/>
      <c r="J178" s="580" t="str">
        <f>Índice!$C$9</f>
        <v>2016-12-31</v>
      </c>
      <c r="K178" s="579" t="s">
        <v>1792</v>
      </c>
      <c r="L178" s="579" t="s">
        <v>1795</v>
      </c>
    </row>
    <row r="179" spans="1:12" ht="15.75">
      <c r="A179" s="570"/>
      <c r="C179" s="572" t="str">
        <f>'210000'!$B$11</f>
        <v>Propiedades de inversión al costo menos la depreciación y deterioro de valor acumulados</v>
      </c>
      <c r="F179" s="586">
        <f>'210000'!E$11</f>
        <v>0</v>
      </c>
      <c r="I179" s="580"/>
      <c r="J179" s="580" t="str">
        <f>Índice!$C$9</f>
        <v>2016-12-31</v>
      </c>
      <c r="K179" s="579" t="s">
        <v>1792</v>
      </c>
      <c r="L179" s="579" t="s">
        <v>1795</v>
      </c>
    </row>
    <row r="180" spans="1:12" ht="15.75">
      <c r="A180" s="570"/>
      <c r="C180" s="572" t="str">
        <f>'210000'!$B$12</f>
        <v>Propiedades de inversión a valor razonable con cambios en resultados</v>
      </c>
      <c r="F180" s="586">
        <f>'210000'!E$12</f>
        <v>0</v>
      </c>
      <c r="I180" s="580"/>
      <c r="J180" s="580" t="str">
        <f>Índice!$C$9</f>
        <v>2016-12-31</v>
      </c>
      <c r="K180" s="579" t="s">
        <v>1792</v>
      </c>
      <c r="L180" s="579" t="s">
        <v>1795</v>
      </c>
    </row>
    <row r="181" spans="1:12" ht="15.75">
      <c r="A181" s="570"/>
      <c r="C181" s="572" t="str">
        <f>'210000'!$B$13</f>
        <v>Plusvalía</v>
      </c>
      <c r="F181" s="586">
        <f>'210000'!E$13</f>
        <v>0</v>
      </c>
      <c r="I181" s="580"/>
      <c r="J181" s="580" t="str">
        <f>Índice!$C$9</f>
        <v>2016-12-31</v>
      </c>
      <c r="K181" s="579" t="s">
        <v>1792</v>
      </c>
      <c r="L181" s="579" t="s">
        <v>1795</v>
      </c>
    </row>
    <row r="182" spans="1:12" ht="15.75">
      <c r="A182" s="570"/>
      <c r="C182" s="572" t="str">
        <f>'210000'!$B$14</f>
        <v>Activos intangibles distintos de la plusvalía</v>
      </c>
      <c r="F182" s="586">
        <f>'210000'!E$14</f>
        <v>0</v>
      </c>
      <c r="I182" s="580"/>
      <c r="J182" s="580" t="str">
        <f>Índice!$C$9</f>
        <v>2016-12-31</v>
      </c>
      <c r="K182" s="579" t="s">
        <v>1792</v>
      </c>
      <c r="L182" s="579" t="s">
        <v>1795</v>
      </c>
    </row>
    <row r="183" spans="1:12" ht="15.75">
      <c r="A183" s="570"/>
      <c r="C183" s="572" t="str">
        <f>'210000'!$B$15</f>
        <v>Inversiones en asociadas</v>
      </c>
      <c r="F183" s="586">
        <f>'210000'!E$15</f>
        <v>0</v>
      </c>
      <c r="I183" s="580"/>
      <c r="J183" s="580" t="str">
        <f>Índice!$C$9</f>
        <v>2016-12-31</v>
      </c>
      <c r="K183" s="579" t="s">
        <v>1792</v>
      </c>
      <c r="L183" s="579" t="s">
        <v>1795</v>
      </c>
    </row>
    <row r="184" spans="1:12" ht="15.75">
      <c r="A184" s="570"/>
      <c r="C184" s="572" t="str">
        <f>'210000'!$B$16</f>
        <v>Inversiones en negocios conjuntos</v>
      </c>
      <c r="F184" s="586">
        <f>'210000'!E$16</f>
        <v>0</v>
      </c>
      <c r="I184" s="580"/>
      <c r="J184" s="580" t="str">
        <f>Índice!$C$9</f>
        <v>2016-12-31</v>
      </c>
      <c r="K184" s="579" t="s">
        <v>1792</v>
      </c>
      <c r="L184" s="579" t="s">
        <v>1795</v>
      </c>
    </row>
    <row r="185" spans="1:12" ht="15.75">
      <c r="A185" s="570"/>
      <c r="C185" s="572" t="str">
        <f>'210000'!$B$17</f>
        <v>Activos biológicos no corrientes, al costo menos depreciación acumulada y deterioro de valor</v>
      </c>
      <c r="F185" s="586">
        <f>'210000'!E$17</f>
        <v>0</v>
      </c>
      <c r="I185" s="580"/>
      <c r="J185" s="580" t="str">
        <f>Índice!$C$9</f>
        <v>2016-12-31</v>
      </c>
      <c r="K185" s="579" t="s">
        <v>1792</v>
      </c>
      <c r="L185" s="579" t="s">
        <v>1795</v>
      </c>
    </row>
    <row r="186" spans="1:12" ht="15.75">
      <c r="A186" s="557"/>
      <c r="C186" s="572" t="str">
        <f>'210000'!$B$18</f>
        <v>Activos biológicos no corrientes, al valor razonable</v>
      </c>
      <c r="F186" s="586">
        <f>'210000'!E$18</f>
        <v>0</v>
      </c>
      <c r="I186" s="580"/>
      <c r="J186" s="580" t="str">
        <f>Índice!$C$9</f>
        <v>2016-12-31</v>
      </c>
      <c r="K186" s="579" t="s">
        <v>1792</v>
      </c>
      <c r="L186" s="579" t="s">
        <v>1795</v>
      </c>
    </row>
    <row r="187" spans="1:12" ht="15.75">
      <c r="C187" s="572" t="str">
        <f>'210000'!$B$19</f>
        <v>Cuentas comerciales por cobrar y otras cuentas por cobrar no corrientes</v>
      </c>
      <c r="F187" s="586">
        <f>'210000'!E$19</f>
        <v>0</v>
      </c>
      <c r="I187" s="580"/>
      <c r="J187" s="580" t="str">
        <f>Índice!$C$9</f>
        <v>2016-12-31</v>
      </c>
      <c r="K187" s="579" t="s">
        <v>1792</v>
      </c>
      <c r="L187" s="579" t="s">
        <v>1795</v>
      </c>
    </row>
    <row r="188" spans="1:12" ht="15.75">
      <c r="C188" s="572" t="str">
        <f>'210000'!$B$20</f>
        <v xml:space="preserve">    Cuentas Comerciales por Cobrar por Prestación de Servicios públicos no corrientes</v>
      </c>
      <c r="F188" s="586">
        <f>'210000'!E$20</f>
        <v>0</v>
      </c>
      <c r="I188" s="580"/>
      <c r="J188" s="580" t="str">
        <f>Índice!$C$9</f>
        <v>2016-12-31</v>
      </c>
      <c r="K188" s="579" t="s">
        <v>1792</v>
      </c>
      <c r="L188" s="579" t="s">
        <v>1795</v>
      </c>
    </row>
    <row r="189" spans="1:12" ht="15.75">
      <c r="C189" s="572" t="str">
        <f>'210000'!$B$21</f>
        <v xml:space="preserve">    Cuentas Comerciales por cobrar por Adquisición de Bienes no corrientes</v>
      </c>
      <c r="F189" s="586">
        <f>'210000'!E$21</f>
        <v>0</v>
      </c>
      <c r="I189" s="580"/>
      <c r="J189" s="580" t="str">
        <f>Índice!$C$9</f>
        <v>2016-12-31</v>
      </c>
      <c r="K189" s="579" t="s">
        <v>1792</v>
      </c>
      <c r="L189" s="579" t="s">
        <v>1795</v>
      </c>
    </row>
    <row r="190" spans="1:12" ht="15.75">
      <c r="C190" s="572" t="str">
        <f>'210000'!$B$22</f>
        <v xml:space="preserve">    Otras cuentas por cobrar  no corrientes</v>
      </c>
      <c r="F190" s="586">
        <f>'210000'!E$22</f>
        <v>0</v>
      </c>
      <c r="I190" s="580"/>
      <c r="J190" s="580" t="str">
        <f>Índice!$C$9</f>
        <v>2016-12-31</v>
      </c>
      <c r="K190" s="579" t="s">
        <v>1792</v>
      </c>
      <c r="L190" s="579" t="s">
        <v>1795</v>
      </c>
    </row>
    <row r="191" spans="1:12" ht="15.75">
      <c r="C191" s="572" t="str">
        <f>'210000'!$B$23</f>
        <v>Inventarios (no corrientes)</v>
      </c>
      <c r="F191" s="586">
        <f>'210000'!E$23</f>
        <v>0</v>
      </c>
      <c r="I191" s="580"/>
      <c r="J191" s="580" t="str">
        <f>Índice!$C$9</f>
        <v>2016-12-31</v>
      </c>
      <c r="K191" s="579" t="s">
        <v>1792</v>
      </c>
      <c r="L191" s="579" t="s">
        <v>1795</v>
      </c>
    </row>
    <row r="192" spans="1:12" ht="15.75">
      <c r="A192" s="570"/>
      <c r="C192" s="572" t="str">
        <f>'210000'!$B$24</f>
        <v>Activos por impuestos diferidos</v>
      </c>
      <c r="F192" s="586">
        <f>'210000'!E$24</f>
        <v>0</v>
      </c>
      <c r="I192" s="580"/>
      <c r="J192" s="580" t="str">
        <f>Índice!$C$9</f>
        <v>2016-12-31</v>
      </c>
      <c r="K192" s="579" t="s">
        <v>1792</v>
      </c>
      <c r="L192" s="579" t="s">
        <v>1795</v>
      </c>
    </row>
    <row r="193" spans="1:12" ht="15.75">
      <c r="C193" s="572" t="str">
        <f>'210000'!$B$25</f>
        <v>Activos por impuestos corrientes, no corriente</v>
      </c>
      <c r="F193" s="586">
        <f>'210000'!E$25</f>
        <v>0</v>
      </c>
      <c r="I193" s="580"/>
      <c r="J193" s="580" t="str">
        <f>Índice!$C$9</f>
        <v>2016-12-31</v>
      </c>
      <c r="K193" s="579" t="s">
        <v>1792</v>
      </c>
      <c r="L193" s="579" t="s">
        <v>1795</v>
      </c>
    </row>
    <row r="194" spans="1:12" ht="15.75">
      <c r="C194" s="572" t="str">
        <f>'210000'!$B$26</f>
        <v>Otros activos financieros (no corrientes)</v>
      </c>
      <c r="F194" s="586">
        <f>'210000'!E$26</f>
        <v>0</v>
      </c>
      <c r="I194" s="580"/>
      <c r="J194" s="580" t="str">
        <f>Índice!$C$9</f>
        <v>2016-12-31</v>
      </c>
      <c r="K194" s="579" t="s">
        <v>1792</v>
      </c>
      <c r="L194" s="579" t="s">
        <v>1795</v>
      </c>
    </row>
    <row r="195" spans="1:12" s="735" customFormat="1" ht="15.75">
      <c r="A195" s="734" t="s">
        <v>15</v>
      </c>
      <c r="F195" s="736"/>
      <c r="I195" s="737"/>
      <c r="J195" s="737"/>
      <c r="K195" s="738"/>
      <c r="L195" s="738"/>
    </row>
    <row r="196" spans="1:12" ht="15.75">
      <c r="C196" s="572" t="str">
        <f>'210000'!$B$27</f>
        <v>Otros activos no financieros (no corrientes)</v>
      </c>
      <c r="F196" s="586">
        <f>'210000'!E$27</f>
        <v>0</v>
      </c>
      <c r="I196" s="580"/>
      <c r="J196" s="580" t="str">
        <f>Índice!$C$9</f>
        <v>2016-12-31</v>
      </c>
      <c r="K196" s="579" t="s">
        <v>1792</v>
      </c>
      <c r="L196" s="579" t="s">
        <v>1795</v>
      </c>
    </row>
    <row r="197" spans="1:12" ht="15.75">
      <c r="C197" s="572" t="str">
        <f>'210000'!$B$28</f>
        <v>Activos no corrientes distintos al efectivo pignorados como garantía colateral para la cual el receptor de la transferencia tiene derecho por contrato o costumbre a vender o pignorar nuevamente la garantía colateral</v>
      </c>
      <c r="F197" s="586">
        <f>'210000'!E$28</f>
        <v>0</v>
      </c>
      <c r="I197" s="580"/>
      <c r="J197" s="580" t="str">
        <f>Índice!$C$9</f>
        <v>2016-12-31</v>
      </c>
      <c r="K197" s="579" t="s">
        <v>1792</v>
      </c>
      <c r="L197" s="579" t="s">
        <v>1795</v>
      </c>
    </row>
    <row r="198" spans="1:12" ht="15.75">
      <c r="C198" s="572" t="str">
        <f>'210000'!$B$29</f>
        <v>Total de activos no corrientes</v>
      </c>
      <c r="F198" s="586">
        <f>'210000'!E$29</f>
        <v>0</v>
      </c>
      <c r="I198" s="580"/>
      <c r="J198" s="580" t="str">
        <f>Índice!$C$9</f>
        <v>2016-12-31</v>
      </c>
      <c r="K198" s="579" t="s">
        <v>1792</v>
      </c>
      <c r="L198" s="579" t="s">
        <v>1795</v>
      </c>
    </row>
    <row r="199" spans="1:12" ht="15.75">
      <c r="A199" s="570" t="s">
        <v>15</v>
      </c>
      <c r="C199" s="572" t="str">
        <f>'210000'!$B$30</f>
        <v>Activos corrientes</v>
      </c>
      <c r="F199" s="586"/>
      <c r="I199" s="580"/>
      <c r="J199" s="580" t="str">
        <f>Índice!$C$9</f>
        <v>2016-12-31</v>
      </c>
      <c r="K199" s="579"/>
      <c r="L199" s="579"/>
    </row>
    <row r="200" spans="1:12" ht="15.75">
      <c r="C200" s="572" t="str">
        <f>'210000'!$B$31</f>
        <v>Inventarios (corrientes)</v>
      </c>
      <c r="F200" s="586">
        <f>'210000'!E$31</f>
        <v>0</v>
      </c>
      <c r="I200" s="580"/>
      <c r="J200" s="580" t="str">
        <f>Índice!$C$9</f>
        <v>2016-12-31</v>
      </c>
      <c r="K200" s="579" t="s">
        <v>1792</v>
      </c>
      <c r="L200" s="579" t="s">
        <v>1795</v>
      </c>
    </row>
    <row r="201" spans="1:12" ht="15.75">
      <c r="C201" s="572" t="str">
        <f>'210000'!$B$32</f>
        <v>Cuentas comerciales por cobrar y otras cuentas por cobrar corrientes (210000)</v>
      </c>
      <c r="F201" s="586">
        <f>'210000'!E$32</f>
        <v>0</v>
      </c>
      <c r="I201" s="580"/>
      <c r="J201" s="580" t="str">
        <f>Índice!$C$9</f>
        <v>2016-12-31</v>
      </c>
      <c r="K201" s="579" t="s">
        <v>1792</v>
      </c>
      <c r="L201" s="579" t="s">
        <v>1795</v>
      </c>
    </row>
    <row r="202" spans="1:12" ht="15.75">
      <c r="A202" s="557"/>
      <c r="C202" s="572" t="str">
        <f>'210000'!$B$33</f>
        <v xml:space="preserve">   Cuentas Comerciales por Cobrar por Prestación de Servicios públicos corrientes</v>
      </c>
      <c r="F202" s="586">
        <f>'210000'!E$33</f>
        <v>0</v>
      </c>
      <c r="I202" s="580"/>
      <c r="J202" s="580" t="str">
        <f>Índice!$C$9</f>
        <v>2016-12-31</v>
      </c>
      <c r="K202" s="579" t="s">
        <v>1792</v>
      </c>
      <c r="L202" s="579" t="s">
        <v>1795</v>
      </c>
    </row>
    <row r="203" spans="1:12" ht="15.75">
      <c r="A203" s="557"/>
      <c r="C203" s="572" t="str">
        <f>'210000'!$B$34</f>
        <v xml:space="preserve">   Cuentas Comerciales por cobrar por Adquisición de Bienes corrientes</v>
      </c>
      <c r="F203" s="586">
        <f>'210000'!E$34</f>
        <v>0</v>
      </c>
      <c r="I203" s="580"/>
      <c r="J203" s="580" t="str">
        <f>Índice!$C$9</f>
        <v>2016-12-31</v>
      </c>
      <c r="K203" s="579" t="s">
        <v>1792</v>
      </c>
      <c r="L203" s="579" t="s">
        <v>1795</v>
      </c>
    </row>
    <row r="204" spans="1:12" ht="15.75">
      <c r="C204" s="572" t="str">
        <f>'210000'!$B$35</f>
        <v xml:space="preserve">    Otras cuentas por cobrar corrientes</v>
      </c>
      <c r="F204" s="586">
        <f>'210000'!E$35</f>
        <v>0</v>
      </c>
      <c r="I204" s="580"/>
      <c r="J204" s="580" t="str">
        <f>Índice!$C$9</f>
        <v>2016-12-31</v>
      </c>
      <c r="K204" s="579" t="s">
        <v>1792</v>
      </c>
      <c r="L204" s="579" t="s">
        <v>1795</v>
      </c>
    </row>
    <row r="205" spans="1:12" ht="15.75">
      <c r="A205" s="570"/>
      <c r="C205" s="572" t="str">
        <f>'210000'!$B$36</f>
        <v>Activos por impuestos corrientes (corrientes)</v>
      </c>
      <c r="F205" s="586">
        <f>'210000'!E$36</f>
        <v>0</v>
      </c>
      <c r="I205" s="580"/>
      <c r="J205" s="580" t="str">
        <f>Índice!$C$9</f>
        <v>2016-12-31</v>
      </c>
      <c r="K205" s="579" t="s">
        <v>1792</v>
      </c>
      <c r="L205" s="579" t="s">
        <v>1795</v>
      </c>
    </row>
    <row r="206" spans="1:12" ht="15.75">
      <c r="A206" s="557"/>
      <c r="C206" s="572" t="str">
        <f>'210000'!$B$37</f>
        <v>Activos biológicos corrientes, al costo menos depreciación acumulada y deterioro de valor</v>
      </c>
      <c r="F206" s="586">
        <f>'210000'!E$37</f>
        <v>0</v>
      </c>
      <c r="I206" s="580"/>
      <c r="J206" s="580" t="str">
        <f>Índice!$C$9</f>
        <v>2016-12-31</v>
      </c>
      <c r="K206" s="579" t="s">
        <v>1792</v>
      </c>
      <c r="L206" s="579" t="s">
        <v>1795</v>
      </c>
    </row>
    <row r="207" spans="1:12" ht="15.75">
      <c r="A207" s="557"/>
      <c r="C207" s="572" t="str">
        <f>'210000'!$B$38</f>
        <v>Activos biológicos corrientes, al valor razonable</v>
      </c>
      <c r="F207" s="586">
        <f>'210000'!E$38</f>
        <v>0</v>
      </c>
      <c r="I207" s="580"/>
      <c r="J207" s="580" t="str">
        <f>Índice!$C$9</f>
        <v>2016-12-31</v>
      </c>
      <c r="K207" s="579" t="s">
        <v>1792</v>
      </c>
      <c r="L207" s="579" t="s">
        <v>1795</v>
      </c>
    </row>
    <row r="208" spans="1:12" ht="15.75">
      <c r="A208" s="557"/>
      <c r="C208" s="572" t="str">
        <f>'210000'!$B$39</f>
        <v>Otros activos financieros (corrientes)</v>
      </c>
      <c r="F208" s="586">
        <f>'210000'!E$39</f>
        <v>0</v>
      </c>
      <c r="I208" s="580"/>
      <c r="J208" s="580" t="str">
        <f>Índice!$C$9</f>
        <v>2016-12-31</v>
      </c>
      <c r="K208" s="579" t="s">
        <v>1792</v>
      </c>
      <c r="L208" s="579" t="s">
        <v>1795</v>
      </c>
    </row>
    <row r="209" spans="1:12" ht="15.75">
      <c r="A209" s="557"/>
      <c r="C209" s="572" t="str">
        <f>'210000'!$B$40</f>
        <v>Otros activos no financieros (corrientes)</v>
      </c>
      <c r="F209" s="586">
        <f>'210000'!E$40</f>
        <v>0</v>
      </c>
      <c r="I209" s="580"/>
      <c r="J209" s="580" t="str">
        <f>Índice!$C$9</f>
        <v>2016-12-31</v>
      </c>
      <c r="K209" s="579" t="s">
        <v>1792</v>
      </c>
      <c r="L209" s="579" t="s">
        <v>1795</v>
      </c>
    </row>
    <row r="210" spans="1:12" ht="15.75">
      <c r="C210" s="572" t="str">
        <f>'210000'!$B$41</f>
        <v>Efectivo y equivalentes al efectivo</v>
      </c>
      <c r="F210" s="586">
        <f>'210000'!E$41</f>
        <v>0</v>
      </c>
      <c r="I210" s="580"/>
      <c r="J210" s="580" t="str">
        <f>Índice!$C$9</f>
        <v>2016-12-31</v>
      </c>
      <c r="K210" s="579" t="s">
        <v>1792</v>
      </c>
      <c r="L210" s="579" t="s">
        <v>1795</v>
      </c>
    </row>
    <row r="211" spans="1:12" ht="15.75">
      <c r="C211" s="572" t="str">
        <f>'210000'!$B$42</f>
        <v>Activos corrientes distintos al efectivo pignorados como garantía colateral para la cual el receptor de la transferencia tiene derecho por contrato o costumbre a vender o pignorar nuevamente la garantía colateral</v>
      </c>
      <c r="F211" s="586">
        <f>'210000'!E$42</f>
        <v>0</v>
      </c>
      <c r="I211" s="580"/>
      <c r="J211" s="580" t="str">
        <f>Índice!$C$9</f>
        <v>2016-12-31</v>
      </c>
      <c r="K211" s="579" t="s">
        <v>1792</v>
      </c>
      <c r="L211" s="579" t="s">
        <v>1795</v>
      </c>
    </row>
    <row r="212" spans="1:12" ht="15.75">
      <c r="C212" s="572" t="str">
        <f>'210000'!$B$43</f>
        <v>Total de activos corrientes</v>
      </c>
      <c r="F212" s="586">
        <f>'210000'!E$43</f>
        <v>0</v>
      </c>
      <c r="I212" s="580"/>
      <c r="J212" s="580" t="str">
        <f>Índice!$C$9</f>
        <v>2016-12-31</v>
      </c>
      <c r="K212" s="579" t="s">
        <v>1792</v>
      </c>
      <c r="L212" s="579" t="s">
        <v>1795</v>
      </c>
    </row>
    <row r="213" spans="1:12" ht="15.75">
      <c r="C213" s="572" t="str">
        <f>'210000'!$B$44</f>
        <v>TOTAL DE ACTIVOS</v>
      </c>
      <c r="F213" s="586">
        <f>'210000'!E$44</f>
        <v>0</v>
      </c>
      <c r="I213" s="580"/>
      <c r="J213" s="580" t="str">
        <f>Índice!$C$9</f>
        <v>2016-12-31</v>
      </c>
      <c r="K213" s="579" t="s">
        <v>1792</v>
      </c>
      <c r="L213" s="579" t="s">
        <v>1795</v>
      </c>
    </row>
    <row r="214" spans="1:12" ht="15.75">
      <c r="A214" s="570" t="s">
        <v>15</v>
      </c>
      <c r="C214" s="572" t="str">
        <f>'210000'!$B$45</f>
        <v>PATRIMONIO Y PASIVOS</v>
      </c>
      <c r="F214" s="586"/>
      <c r="I214" s="580"/>
      <c r="J214" s="580" t="str">
        <f>Índice!$C$9</f>
        <v>2016-12-31</v>
      </c>
      <c r="K214" s="579"/>
      <c r="L214" s="579"/>
    </row>
    <row r="215" spans="1:12" ht="15.75">
      <c r="A215" s="570" t="s">
        <v>15</v>
      </c>
      <c r="C215" s="572" t="str">
        <f>'210000'!$B$46</f>
        <v>PATRIMONIO</v>
      </c>
      <c r="F215" s="586"/>
      <c r="I215" s="580"/>
      <c r="J215" s="580" t="str">
        <f>Índice!$C$9</f>
        <v>2016-12-31</v>
      </c>
      <c r="K215" s="579"/>
      <c r="L215" s="579"/>
    </row>
    <row r="216" spans="1:12" ht="15.75">
      <c r="A216" s="570"/>
      <c r="C216" s="572" t="str">
        <f>'210000'!$B$47</f>
        <v>Capital emitido</v>
      </c>
      <c r="F216" s="586">
        <f>'210000'!E$47</f>
        <v>0</v>
      </c>
      <c r="I216" s="580"/>
      <c r="J216" s="580" t="str">
        <f>Índice!$C$9</f>
        <v>2016-12-31</v>
      </c>
      <c r="K216" s="579" t="s">
        <v>1792</v>
      </c>
      <c r="L216" s="579" t="s">
        <v>1795</v>
      </c>
    </row>
    <row r="217" spans="1:12" ht="15.75">
      <c r="C217" s="572" t="str">
        <f>'210000'!$B$48</f>
        <v>Ganancias acumuladas</v>
      </c>
      <c r="F217" s="586">
        <f>'210000'!E$48</f>
        <v>0</v>
      </c>
      <c r="I217" s="580"/>
      <c r="J217" s="580" t="str">
        <f>Índice!$C$9</f>
        <v>2016-12-31</v>
      </c>
      <c r="K217" s="579" t="s">
        <v>1792</v>
      </c>
      <c r="L217" s="579" t="s">
        <v>1795</v>
      </c>
    </row>
    <row r="218" spans="1:12" ht="15.75">
      <c r="A218" s="557"/>
      <c r="C218" s="572" t="str">
        <f>'210000'!$B$49</f>
        <v>Prima de emisión</v>
      </c>
      <c r="F218" s="586">
        <f>'210000'!E$49</f>
        <v>0</v>
      </c>
      <c r="I218" s="580"/>
      <c r="J218" s="580" t="str">
        <f>Índice!$C$9</f>
        <v>2016-12-31</v>
      </c>
      <c r="K218" s="579" t="s">
        <v>1792</v>
      </c>
      <c r="L218" s="579" t="s">
        <v>1795</v>
      </c>
    </row>
    <row r="219" spans="1:12" ht="15.75">
      <c r="A219" s="557"/>
      <c r="C219" s="572" t="str">
        <f>'210000'!$B$50</f>
        <v>Acciones propias en cartera</v>
      </c>
      <c r="F219" s="586">
        <f>'210000'!E$50</f>
        <v>0</v>
      </c>
      <c r="I219" s="580"/>
      <c r="J219" s="580" t="str">
        <f>Índice!$C$9</f>
        <v>2016-12-31</v>
      </c>
      <c r="K219" s="579" t="s">
        <v>1792</v>
      </c>
      <c r="L219" s="579" t="s">
        <v>1795</v>
      </c>
    </row>
    <row r="220" spans="1:12" ht="15.75">
      <c r="A220" s="557"/>
      <c r="C220" s="572" t="str">
        <f>'210000'!$B$51</f>
        <v>Otras participaciones en el patrimonio</v>
      </c>
      <c r="F220" s="586">
        <f>'210000'!E$51</f>
        <v>0</v>
      </c>
      <c r="I220" s="580"/>
      <c r="J220" s="580" t="str">
        <f>Índice!$C$9</f>
        <v>2016-12-31</v>
      </c>
      <c r="K220" s="579" t="s">
        <v>1792</v>
      </c>
      <c r="L220" s="579" t="s">
        <v>1795</v>
      </c>
    </row>
    <row r="221" spans="1:12" ht="15.75">
      <c r="C221" s="572" t="str">
        <f>'210000'!$B$52</f>
        <v>Otras reservas</v>
      </c>
      <c r="F221" s="586">
        <f>'210000'!E$52</f>
        <v>0</v>
      </c>
      <c r="I221" s="580"/>
      <c r="J221" s="580" t="str">
        <f>Índice!$C$9</f>
        <v>2016-12-31</v>
      </c>
      <c r="K221" s="579" t="s">
        <v>1792</v>
      </c>
      <c r="L221" s="579" t="s">
        <v>1795</v>
      </c>
    </row>
    <row r="222" spans="1:12" ht="15.75">
      <c r="C222" s="572" t="str">
        <f>'210000'!$B$53</f>
        <v>Total patrimonio</v>
      </c>
      <c r="F222" s="586">
        <f>'210000'!E$53</f>
        <v>0</v>
      </c>
      <c r="I222" s="580"/>
      <c r="J222" s="580" t="str">
        <f>Índice!$C$9</f>
        <v>2016-12-31</v>
      </c>
      <c r="K222" s="579" t="s">
        <v>1792</v>
      </c>
      <c r="L222" s="579" t="s">
        <v>1795</v>
      </c>
    </row>
    <row r="223" spans="1:12" ht="15.75">
      <c r="A223" s="570" t="s">
        <v>15</v>
      </c>
      <c r="C223" s="572" t="str">
        <f>'210000'!$B$54</f>
        <v>PASIVOS</v>
      </c>
      <c r="F223" s="586"/>
      <c r="I223" s="580"/>
      <c r="J223" s="580" t="str">
        <f>Índice!$C$9</f>
        <v>2016-12-31</v>
      </c>
      <c r="K223" s="579"/>
      <c r="L223" s="579"/>
    </row>
    <row r="224" spans="1:12" ht="15.75">
      <c r="A224" s="570" t="s">
        <v>15</v>
      </c>
      <c r="C224" s="572" t="str">
        <f>'210000'!$B$55</f>
        <v>Pasivos no corrientes</v>
      </c>
      <c r="F224" s="586"/>
      <c r="I224" s="580"/>
      <c r="J224" s="580" t="str">
        <f>Índice!$C$9</f>
        <v>2016-12-31</v>
      </c>
      <c r="K224" s="579"/>
      <c r="L224" s="579"/>
    </row>
    <row r="225" spans="1:12" ht="15.75">
      <c r="A225" s="570"/>
      <c r="C225" s="572" t="str">
        <f>'210000'!$B$56</f>
        <v>Provisiones no corrientes por beneficios a los empleados</v>
      </c>
      <c r="F225" s="586">
        <f>'210000'!E$56</f>
        <v>0</v>
      </c>
      <c r="I225" s="580"/>
      <c r="J225" s="580" t="str">
        <f>Índice!$C$9</f>
        <v>2016-12-31</v>
      </c>
      <c r="K225" s="579" t="s">
        <v>1792</v>
      </c>
      <c r="L225" s="579" t="s">
        <v>1795</v>
      </c>
    </row>
    <row r="226" spans="1:12" ht="15.75">
      <c r="A226" s="570"/>
      <c r="C226" s="572" t="str">
        <f>'210000'!$B$57</f>
        <v>Otras provisiones no corrientes</v>
      </c>
      <c r="F226" s="586">
        <f>'210000'!E$57</f>
        <v>0</v>
      </c>
      <c r="I226" s="580"/>
      <c r="J226" s="580" t="str">
        <f>Índice!$C$9</f>
        <v>2016-12-31</v>
      </c>
      <c r="K226" s="579" t="s">
        <v>1792</v>
      </c>
      <c r="L226" s="579" t="s">
        <v>1795</v>
      </c>
    </row>
    <row r="227" spans="1:12" ht="15.75">
      <c r="C227" s="572" t="str">
        <f>'210000'!$B$58</f>
        <v>Total Provisiones no corrientes</v>
      </c>
      <c r="F227" s="586">
        <f>'210000'!E$58</f>
        <v>0</v>
      </c>
      <c r="I227" s="580"/>
      <c r="J227" s="580" t="str">
        <f>Índice!$C$9</f>
        <v>2016-12-31</v>
      </c>
      <c r="K227" s="579" t="s">
        <v>1792</v>
      </c>
      <c r="L227" s="579" t="s">
        <v>1795</v>
      </c>
    </row>
    <row r="228" spans="1:12" ht="15.75">
      <c r="C228" s="572" t="str">
        <f>'210000'!$B$59</f>
        <v>Cuentas comerciales por pagar y otras cuentas por pagar no corrientes</v>
      </c>
      <c r="F228" s="586">
        <f>'210000'!E$59</f>
        <v>0</v>
      </c>
      <c r="I228" s="580"/>
      <c r="J228" s="580" t="str">
        <f>Índice!$C$9</f>
        <v>2016-12-31</v>
      </c>
      <c r="K228" s="579" t="s">
        <v>1792</v>
      </c>
      <c r="L228" s="579" t="s">
        <v>1795</v>
      </c>
    </row>
    <row r="229" spans="1:12" ht="15.75">
      <c r="C229" s="572" t="str">
        <f>'210000'!$B$60</f>
        <v>Cuentas Comerciales por Pagar por Adquisición de Bienes no corrientes</v>
      </c>
      <c r="F229" s="586">
        <f>'210000'!E$60</f>
        <v>0</v>
      </c>
      <c r="I229" s="580"/>
      <c r="J229" s="580" t="str">
        <f>Índice!$C$9</f>
        <v>2016-12-31</v>
      </c>
      <c r="K229" s="579" t="s">
        <v>1792</v>
      </c>
      <c r="L229" s="579" t="s">
        <v>1795</v>
      </c>
    </row>
    <row r="230" spans="1:12" ht="15.75">
      <c r="C230" s="572" t="str">
        <f>'210000'!$B$61</f>
        <v>Cuentas Comerciales por Pagar por Adquisición de Servicios no corrientes</v>
      </c>
      <c r="F230" s="586">
        <f>'210000'!E$61</f>
        <v>0</v>
      </c>
      <c r="I230" s="580"/>
      <c r="J230" s="580" t="str">
        <f>Índice!$C$9</f>
        <v>2016-12-31</v>
      </c>
      <c r="K230" s="579" t="s">
        <v>1792</v>
      </c>
      <c r="L230" s="579" t="s">
        <v>1795</v>
      </c>
    </row>
    <row r="231" spans="1:12" ht="15.75">
      <c r="C231" s="572" t="str">
        <f>'210000'!$B$62</f>
        <v>Otras Cuentas Comerciales por Pagar no corrientes</v>
      </c>
      <c r="F231" s="586">
        <f>'210000'!E$62</f>
        <v>0</v>
      </c>
      <c r="I231" s="580"/>
      <c r="J231" s="580" t="str">
        <f>Índice!$C$9</f>
        <v>2016-12-31</v>
      </c>
      <c r="K231" s="579" t="s">
        <v>1792</v>
      </c>
      <c r="L231" s="579" t="s">
        <v>1795</v>
      </c>
    </row>
    <row r="232" spans="1:12" ht="15.75">
      <c r="C232" s="572" t="str">
        <f>'210000'!$B$63</f>
        <v>Pasivo por impuestos diferidos</v>
      </c>
      <c r="F232" s="586">
        <f>'210000'!E$63</f>
        <v>0</v>
      </c>
      <c r="I232" s="580"/>
      <c r="J232" s="580" t="str">
        <f>Índice!$C$9</f>
        <v>2016-12-31</v>
      </c>
      <c r="K232" s="579" t="s">
        <v>1792</v>
      </c>
      <c r="L232" s="579" t="s">
        <v>1795</v>
      </c>
    </row>
    <row r="233" spans="1:12" ht="15.75">
      <c r="C233" s="572" t="str">
        <f>'210000'!$B$64</f>
        <v>Pasivos por impuestos corrientes, no corriente</v>
      </c>
      <c r="F233" s="586">
        <f>'210000'!E$64</f>
        <v>0</v>
      </c>
      <c r="I233" s="580"/>
      <c r="J233" s="580" t="str">
        <f>Índice!$C$9</f>
        <v>2016-12-31</v>
      </c>
      <c r="K233" s="579" t="s">
        <v>1792</v>
      </c>
      <c r="L233" s="579" t="s">
        <v>1795</v>
      </c>
    </row>
    <row r="234" spans="1:12" ht="15.75">
      <c r="C234" s="572" t="str">
        <f>'210000'!$B$65</f>
        <v>Otros pasivos financieros no corrientes</v>
      </c>
      <c r="F234" s="586">
        <f>'210000'!E$65</f>
        <v>0</v>
      </c>
      <c r="I234" s="580"/>
      <c r="J234" s="580" t="str">
        <f>Índice!$C$9</f>
        <v>2016-12-31</v>
      </c>
      <c r="K234" s="579" t="s">
        <v>1792</v>
      </c>
      <c r="L234" s="579" t="s">
        <v>1795</v>
      </c>
    </row>
    <row r="235" spans="1:12" ht="15.75">
      <c r="C235" s="572" t="str">
        <f>'210000'!$B$66</f>
        <v>Parte no corriente de préstamos no corrientes</v>
      </c>
      <c r="F235" s="586">
        <f>'210000'!E$66</f>
        <v>0</v>
      </c>
      <c r="I235" s="580"/>
      <c r="J235" s="580" t="str">
        <f>Índice!$C$9</f>
        <v>2016-12-31</v>
      </c>
      <c r="K235" s="579" t="s">
        <v>1792</v>
      </c>
      <c r="L235" s="579" t="s">
        <v>1795</v>
      </c>
    </row>
    <row r="236" spans="1:12" ht="15.75">
      <c r="C236" s="572" t="str">
        <f>'210000'!$B$67</f>
        <v>Otros pasivos no financieros no corrientes</v>
      </c>
      <c r="F236" s="586">
        <f>'210000'!E$67</f>
        <v>0</v>
      </c>
      <c r="I236" s="580"/>
      <c r="J236" s="580" t="str">
        <f>Índice!$C$9</f>
        <v>2016-12-31</v>
      </c>
      <c r="K236" s="579" t="s">
        <v>1792</v>
      </c>
      <c r="L236" s="579" t="s">
        <v>1795</v>
      </c>
    </row>
    <row r="237" spans="1:12" ht="15.75">
      <c r="A237" s="570"/>
      <c r="C237" s="572" t="str">
        <f>'210000'!$B$68</f>
        <v>Total pasivos no corrientes</v>
      </c>
      <c r="F237" s="586">
        <f>'210000'!E$68</f>
        <v>0</v>
      </c>
      <c r="I237" s="580"/>
      <c r="J237" s="580" t="str">
        <f>Índice!$C$9</f>
        <v>2016-12-31</v>
      </c>
      <c r="K237" s="579" t="s">
        <v>1792</v>
      </c>
      <c r="L237" s="579" t="s">
        <v>1795</v>
      </c>
    </row>
    <row r="238" spans="1:12" ht="15.75">
      <c r="A238" s="570" t="s">
        <v>15</v>
      </c>
      <c r="C238" s="572" t="str">
        <f>'210000'!$B$69</f>
        <v>Pasivos corrientes</v>
      </c>
      <c r="F238" s="586"/>
      <c r="I238" s="580"/>
      <c r="J238" s="580" t="str">
        <f>Índice!$C$9</f>
        <v>2016-12-31</v>
      </c>
      <c r="K238" s="579"/>
      <c r="L238" s="579"/>
    </row>
    <row r="239" spans="1:12" ht="15.75">
      <c r="C239" s="572" t="str">
        <f>'210000'!$B$70</f>
        <v>Provisiones corrientes por beneficios a los empleados</v>
      </c>
      <c r="F239" s="586">
        <f>'210000'!E$70</f>
        <v>0</v>
      </c>
      <c r="I239" s="580"/>
      <c r="J239" s="580" t="str">
        <f>Índice!$C$9</f>
        <v>2016-12-31</v>
      </c>
      <c r="K239" s="579" t="s">
        <v>1792</v>
      </c>
      <c r="L239" s="579" t="s">
        <v>1795</v>
      </c>
    </row>
    <row r="240" spans="1:12" ht="15.75">
      <c r="A240" s="570"/>
      <c r="C240" s="572" t="str">
        <f>'210000'!$B$71</f>
        <v>Otras provisiones corrientes</v>
      </c>
      <c r="F240" s="586">
        <f>'210000'!E$71</f>
        <v>0</v>
      </c>
      <c r="I240" s="580"/>
      <c r="J240" s="580" t="str">
        <f>Índice!$C$9</f>
        <v>2016-12-31</v>
      </c>
      <c r="K240" s="579" t="s">
        <v>1792</v>
      </c>
      <c r="L240" s="579" t="s">
        <v>1795</v>
      </c>
    </row>
    <row r="241" spans="1:12" ht="15.75">
      <c r="C241" s="572" t="str">
        <f>'210000'!$B$72</f>
        <v>Total Provisiones corrientes</v>
      </c>
      <c r="F241" s="586">
        <f>'210000'!E$72</f>
        <v>0</v>
      </c>
      <c r="I241" s="580"/>
      <c r="J241" s="580" t="str">
        <f>Índice!$C$9</f>
        <v>2016-12-31</v>
      </c>
      <c r="K241" s="579" t="s">
        <v>1792</v>
      </c>
      <c r="L241" s="579" t="s">
        <v>1795</v>
      </c>
    </row>
    <row r="242" spans="1:12" ht="15.75">
      <c r="C242" s="572" t="str">
        <f>'210000'!$B$73</f>
        <v>Cuentas por pagar comerciales y otras cuentas por pagar corrientes</v>
      </c>
      <c r="F242" s="586">
        <f>'210000'!E$73</f>
        <v>0</v>
      </c>
      <c r="I242" s="580"/>
      <c r="J242" s="580" t="str">
        <f>Índice!$C$9</f>
        <v>2016-12-31</v>
      </c>
      <c r="K242" s="579" t="s">
        <v>1792</v>
      </c>
      <c r="L242" s="579" t="s">
        <v>1795</v>
      </c>
    </row>
    <row r="243" spans="1:12" ht="15.75">
      <c r="C243" s="572" t="str">
        <f>'210000'!$B$74</f>
        <v>Cuentas Comerciales por Pagar por Adquisición de Bienes corrientes</v>
      </c>
      <c r="F243" s="586">
        <f>'210000'!E$74</f>
        <v>0</v>
      </c>
      <c r="I243" s="580"/>
      <c r="J243" s="580" t="str">
        <f>Índice!$C$9</f>
        <v>2016-12-31</v>
      </c>
      <c r="K243" s="579" t="s">
        <v>1792</v>
      </c>
      <c r="L243" s="579" t="s">
        <v>1795</v>
      </c>
    </row>
    <row r="244" spans="1:12" ht="15.75">
      <c r="C244" s="572" t="str">
        <f>'210000'!$B$75</f>
        <v>Cuentas Comerciales por Pagar por Adquisición de Servicios corrientes</v>
      </c>
      <c r="F244" s="586">
        <f>'210000'!E$75</f>
        <v>0</v>
      </c>
      <c r="I244" s="580"/>
      <c r="J244" s="580" t="str">
        <f>Índice!$C$9</f>
        <v>2016-12-31</v>
      </c>
      <c r="K244" s="579" t="s">
        <v>1792</v>
      </c>
      <c r="L244" s="579" t="s">
        <v>1795</v>
      </c>
    </row>
    <row r="245" spans="1:12" ht="15.75">
      <c r="C245" s="572" t="str">
        <f>'210000'!$B$76</f>
        <v>Otras Cuentas Comerciales por Pagar corrientes</v>
      </c>
      <c r="F245" s="586">
        <f>'210000'!E$76</f>
        <v>0</v>
      </c>
      <c r="I245" s="580"/>
      <c r="J245" s="580" t="str">
        <f>Índice!$C$9</f>
        <v>2016-12-31</v>
      </c>
      <c r="K245" s="579" t="s">
        <v>1792</v>
      </c>
      <c r="L245" s="579" t="s">
        <v>1795</v>
      </c>
    </row>
    <row r="246" spans="1:12" ht="15.75">
      <c r="C246" s="572" t="str">
        <f>'210000'!$B$77</f>
        <v>Pasivos por impuestos corrientes, corriente</v>
      </c>
      <c r="F246" s="586">
        <f>'210000'!E$77</f>
        <v>0</v>
      </c>
      <c r="I246" s="580"/>
      <c r="J246" s="580" t="str">
        <f>Índice!$C$9</f>
        <v>2016-12-31</v>
      </c>
      <c r="K246" s="579" t="s">
        <v>1792</v>
      </c>
      <c r="L246" s="579" t="s">
        <v>1795</v>
      </c>
    </row>
    <row r="247" spans="1:12" ht="15.75">
      <c r="C247" s="572" t="str">
        <f>'210000'!$B$78</f>
        <v>Otros pasivos financieros corrientes</v>
      </c>
      <c r="F247" s="586">
        <f>'210000'!E$78</f>
        <v>0</v>
      </c>
      <c r="I247" s="580"/>
      <c r="J247" s="580" t="str">
        <f>Índice!$C$9</f>
        <v>2016-12-31</v>
      </c>
      <c r="K247" s="579" t="s">
        <v>1792</v>
      </c>
      <c r="L247" s="579" t="s">
        <v>1795</v>
      </c>
    </row>
    <row r="248" spans="1:12" ht="15.75">
      <c r="C248" s="572" t="str">
        <f>'210000'!$B$79</f>
        <v>Préstamos corrientes</v>
      </c>
      <c r="F248" s="586">
        <f>'210000'!E$79</f>
        <v>0</v>
      </c>
      <c r="I248" s="580"/>
      <c r="J248" s="580" t="str">
        <f>Índice!$C$9</f>
        <v>2016-12-31</v>
      </c>
      <c r="K248" s="579" t="s">
        <v>1792</v>
      </c>
      <c r="L248" s="579" t="s">
        <v>1795</v>
      </c>
    </row>
    <row r="249" spans="1:12" ht="15.75">
      <c r="C249" s="572" t="str">
        <f>'210000'!$B$80</f>
        <v>Parte corriente de préstamos no corrientes</v>
      </c>
      <c r="F249" s="586">
        <f>'210000'!E$80</f>
        <v>0</v>
      </c>
      <c r="I249" s="580"/>
      <c r="J249" s="580" t="str">
        <f>Índice!$C$9</f>
        <v>2016-12-31</v>
      </c>
      <c r="K249" s="579" t="s">
        <v>1792</v>
      </c>
      <c r="L249" s="579" t="s">
        <v>1795</v>
      </c>
    </row>
    <row r="250" spans="1:12" ht="15.75">
      <c r="C250" s="572" t="str">
        <f>'210000'!$B$81</f>
        <v>Otros pasivos no financieros corrientes</v>
      </c>
      <c r="F250" s="586">
        <f>'210000'!E$81</f>
        <v>0</v>
      </c>
      <c r="I250" s="580"/>
      <c r="J250" s="580" t="str">
        <f>Índice!$C$9</f>
        <v>2016-12-31</v>
      </c>
      <c r="K250" s="579" t="s">
        <v>1792</v>
      </c>
      <c r="L250" s="579" t="s">
        <v>1795</v>
      </c>
    </row>
    <row r="251" spans="1:12" ht="15.75">
      <c r="C251" s="572" t="str">
        <f>'210000'!$B$82</f>
        <v>Total pasivos corrientes</v>
      </c>
      <c r="F251" s="586">
        <f>'210000'!E$82</f>
        <v>0</v>
      </c>
      <c r="I251" s="580"/>
      <c r="J251" s="580" t="str">
        <f>Índice!$C$9</f>
        <v>2016-12-31</v>
      </c>
      <c r="K251" s="579" t="s">
        <v>1792</v>
      </c>
      <c r="L251" s="579" t="s">
        <v>1795</v>
      </c>
    </row>
    <row r="252" spans="1:12" ht="15.75">
      <c r="C252" s="572" t="str">
        <f>'210000'!$B$83</f>
        <v>Total pasivos</v>
      </c>
      <c r="F252" s="586">
        <f>'210000'!E$83</f>
        <v>0</v>
      </c>
      <c r="I252" s="580"/>
      <c r="J252" s="580" t="str">
        <f>Índice!$C$9</f>
        <v>2016-12-31</v>
      </c>
      <c r="K252" s="579" t="s">
        <v>1792</v>
      </c>
      <c r="L252" s="579" t="s">
        <v>1795</v>
      </c>
    </row>
    <row r="253" spans="1:12" ht="15.75">
      <c r="C253" s="572" t="str">
        <f>'210000'!$B$84</f>
        <v>TOTAL DE PATRIMONIO Y PASIVOS</v>
      </c>
      <c r="F253" s="586">
        <f>'210000'!E$84</f>
        <v>0</v>
      </c>
      <c r="I253" s="580"/>
      <c r="J253" s="580" t="str">
        <f>Índice!$C$9</f>
        <v>2016-12-31</v>
      </c>
      <c r="K253" s="579" t="s">
        <v>1792</v>
      </c>
      <c r="L253" s="579" t="s">
        <v>1795</v>
      </c>
    </row>
    <row r="254" spans="1:12" ht="15.75">
      <c r="A254" s="570" t="s">
        <v>15</v>
      </c>
      <c r="C254" s="585" t="s">
        <v>91</v>
      </c>
      <c r="F254" s="572"/>
      <c r="I254" s="580"/>
      <c r="J254" s="580" t="str">
        <f>Índice!$C$9</f>
        <v>2016-12-31</v>
      </c>
      <c r="L254" s="579"/>
    </row>
    <row r="255" spans="1:12" ht="15.75">
      <c r="A255" s="570" t="s">
        <v>15</v>
      </c>
      <c r="C255" s="572" t="str">
        <f>'210000'!$B$8</f>
        <v>ACTIVOS</v>
      </c>
      <c r="F255" s="586"/>
      <c r="I255" s="580"/>
      <c r="J255" s="580" t="str">
        <f>Índice!$C$9</f>
        <v>2016-12-31</v>
      </c>
      <c r="K255" s="579"/>
      <c r="L255" s="579"/>
    </row>
    <row r="256" spans="1:12" ht="15.75">
      <c r="A256" s="570" t="s">
        <v>15</v>
      </c>
      <c r="C256" s="572" t="str">
        <f>'210000'!$B$9</f>
        <v>Activos no corrientes</v>
      </c>
      <c r="F256" s="586"/>
      <c r="I256" s="580"/>
      <c r="J256" s="580" t="str">
        <f>Índice!$C$9</f>
        <v>2016-12-31</v>
      </c>
      <c r="K256" s="579"/>
      <c r="L256" s="579"/>
    </row>
    <row r="257" spans="1:12" ht="15.75">
      <c r="A257" s="570"/>
      <c r="C257" s="572" t="str">
        <f>'210000'!$B$10</f>
        <v>Propiedades, planta y equipo</v>
      </c>
      <c r="F257" s="586">
        <f>'210000'!F$10</f>
        <v>0</v>
      </c>
      <c r="I257" s="580"/>
      <c r="J257" s="580" t="str">
        <f>Índice!$C$9</f>
        <v>2016-12-31</v>
      </c>
      <c r="K257" s="579" t="s">
        <v>1792</v>
      </c>
      <c r="L257" s="579" t="s">
        <v>1796</v>
      </c>
    </row>
    <row r="258" spans="1:12" ht="15.75">
      <c r="A258" s="570"/>
      <c r="C258" s="572" t="str">
        <f>'210000'!$B$11</f>
        <v>Propiedades de inversión al costo menos la depreciación y deterioro de valor acumulados</v>
      </c>
      <c r="F258" s="586">
        <f>'210000'!F$11</f>
        <v>0</v>
      </c>
      <c r="I258" s="580"/>
      <c r="J258" s="580" t="str">
        <f>Índice!$C$9</f>
        <v>2016-12-31</v>
      </c>
      <c r="K258" s="579" t="s">
        <v>1792</v>
      </c>
      <c r="L258" s="579" t="s">
        <v>1796</v>
      </c>
    </row>
    <row r="259" spans="1:12" ht="15.75">
      <c r="A259" s="570"/>
      <c r="C259" s="572" t="str">
        <f>'210000'!$B$12</f>
        <v>Propiedades de inversión a valor razonable con cambios en resultados</v>
      </c>
      <c r="F259" s="586">
        <f>'210000'!F$12</f>
        <v>0</v>
      </c>
      <c r="I259" s="580"/>
      <c r="J259" s="580" t="str">
        <f>Índice!$C$9</f>
        <v>2016-12-31</v>
      </c>
      <c r="K259" s="579" t="s">
        <v>1792</v>
      </c>
      <c r="L259" s="579" t="s">
        <v>1796</v>
      </c>
    </row>
    <row r="260" spans="1:12" ht="15.75">
      <c r="A260" s="570"/>
      <c r="C260" s="572" t="str">
        <f>'210000'!$B$13</f>
        <v>Plusvalía</v>
      </c>
      <c r="F260" s="586">
        <f>'210000'!F$13</f>
        <v>0</v>
      </c>
      <c r="I260" s="580"/>
      <c r="J260" s="580" t="str">
        <f>Índice!$C$9</f>
        <v>2016-12-31</v>
      </c>
      <c r="K260" s="579" t="s">
        <v>1792</v>
      </c>
      <c r="L260" s="579" t="s">
        <v>1796</v>
      </c>
    </row>
    <row r="261" spans="1:12" ht="15.75">
      <c r="A261" s="570"/>
      <c r="C261" s="572" t="str">
        <f>'210000'!$B$14</f>
        <v>Activos intangibles distintos de la plusvalía</v>
      </c>
      <c r="F261" s="586">
        <f>'210000'!F$14</f>
        <v>0</v>
      </c>
      <c r="I261" s="580"/>
      <c r="J261" s="580" t="str">
        <f>Índice!$C$9</f>
        <v>2016-12-31</v>
      </c>
      <c r="K261" s="579" t="s">
        <v>1792</v>
      </c>
      <c r="L261" s="579" t="s">
        <v>1796</v>
      </c>
    </row>
    <row r="262" spans="1:12" ht="15.75">
      <c r="A262" s="570"/>
      <c r="C262" s="572" t="str">
        <f>'210000'!$B$15</f>
        <v>Inversiones en asociadas</v>
      </c>
      <c r="F262" s="586">
        <f>'210000'!F$15</f>
        <v>0</v>
      </c>
      <c r="I262" s="580"/>
      <c r="J262" s="580" t="str">
        <f>Índice!$C$9</f>
        <v>2016-12-31</v>
      </c>
      <c r="K262" s="579" t="s">
        <v>1792</v>
      </c>
      <c r="L262" s="579" t="s">
        <v>1796</v>
      </c>
    </row>
    <row r="263" spans="1:12" ht="15.75">
      <c r="A263" s="570"/>
      <c r="C263" s="572" t="str">
        <f>'210000'!$B$16</f>
        <v>Inversiones en negocios conjuntos</v>
      </c>
      <c r="F263" s="586">
        <f>'210000'!F$16</f>
        <v>0</v>
      </c>
      <c r="I263" s="580"/>
      <c r="J263" s="580" t="str">
        <f>Índice!$C$9</f>
        <v>2016-12-31</v>
      </c>
      <c r="K263" s="579" t="s">
        <v>1792</v>
      </c>
      <c r="L263" s="579" t="s">
        <v>1796</v>
      </c>
    </row>
    <row r="264" spans="1:12" ht="15.75">
      <c r="A264" s="570"/>
      <c r="C264" s="572" t="str">
        <f>'210000'!$B$17</f>
        <v>Activos biológicos no corrientes, al costo menos depreciación acumulada y deterioro de valor</v>
      </c>
      <c r="F264" s="586">
        <f>'210000'!F$17</f>
        <v>0</v>
      </c>
      <c r="I264" s="580"/>
      <c r="J264" s="580" t="str">
        <f>Índice!$C$9</f>
        <v>2016-12-31</v>
      </c>
      <c r="K264" s="579" t="s">
        <v>1792</v>
      </c>
      <c r="L264" s="579" t="s">
        <v>1796</v>
      </c>
    </row>
    <row r="265" spans="1:12" ht="15.75">
      <c r="A265" s="557"/>
      <c r="C265" s="572" t="str">
        <f>'210000'!$B$18</f>
        <v>Activos biológicos no corrientes, al valor razonable</v>
      </c>
      <c r="F265" s="586">
        <f>'210000'!F$18</f>
        <v>0</v>
      </c>
      <c r="I265" s="580"/>
      <c r="J265" s="580" t="str">
        <f>Índice!$C$9</f>
        <v>2016-12-31</v>
      </c>
      <c r="K265" s="579" t="s">
        <v>1792</v>
      </c>
      <c r="L265" s="579" t="s">
        <v>1796</v>
      </c>
    </row>
    <row r="266" spans="1:12" ht="15.75">
      <c r="C266" s="572" t="str">
        <f>'210000'!$B$19</f>
        <v>Cuentas comerciales por cobrar y otras cuentas por cobrar no corrientes</v>
      </c>
      <c r="F266" s="586">
        <f>'210000'!F$19</f>
        <v>0</v>
      </c>
      <c r="I266" s="580"/>
      <c r="J266" s="580" t="str">
        <f>Índice!$C$9</f>
        <v>2016-12-31</v>
      </c>
      <c r="K266" s="579" t="s">
        <v>1792</v>
      </c>
      <c r="L266" s="579" t="s">
        <v>1796</v>
      </c>
    </row>
    <row r="267" spans="1:12" ht="15.75">
      <c r="A267" s="570"/>
      <c r="C267" s="572" t="str">
        <f>'210000'!$B$20</f>
        <v xml:space="preserve">    Cuentas Comerciales por Cobrar por Prestación de Servicios públicos no corrientes</v>
      </c>
      <c r="F267" s="586">
        <f>'210000'!F$20</f>
        <v>0</v>
      </c>
      <c r="I267" s="580"/>
      <c r="J267" s="580" t="str">
        <f>Índice!$C$9</f>
        <v>2016-12-31</v>
      </c>
      <c r="K267" s="579" t="s">
        <v>1792</v>
      </c>
      <c r="L267" s="579" t="s">
        <v>1796</v>
      </c>
    </row>
    <row r="268" spans="1:12" ht="15.75">
      <c r="C268" s="572" t="str">
        <f>'210000'!$B$21</f>
        <v xml:space="preserve">    Cuentas Comerciales por cobrar por Adquisición de Bienes no corrientes</v>
      </c>
      <c r="F268" s="586">
        <f>'210000'!F$21</f>
        <v>0</v>
      </c>
      <c r="I268" s="580"/>
      <c r="J268" s="580" t="str">
        <f>Índice!$C$9</f>
        <v>2016-12-31</v>
      </c>
      <c r="K268" s="579" t="s">
        <v>1792</v>
      </c>
      <c r="L268" s="579" t="s">
        <v>1796</v>
      </c>
    </row>
    <row r="269" spans="1:12" ht="15.75">
      <c r="C269" s="572" t="str">
        <f>'210000'!$B$22</f>
        <v xml:space="preserve">    Otras cuentas por cobrar  no corrientes</v>
      </c>
      <c r="F269" s="586">
        <f>'210000'!F$22</f>
        <v>0</v>
      </c>
      <c r="I269" s="580"/>
      <c r="J269" s="580" t="str">
        <f>Índice!$C$9</f>
        <v>2016-12-31</v>
      </c>
      <c r="K269" s="579" t="s">
        <v>1792</v>
      </c>
      <c r="L269" s="579" t="s">
        <v>1796</v>
      </c>
    </row>
    <row r="270" spans="1:12" ht="15.75">
      <c r="C270" s="572" t="str">
        <f>'210000'!$B$23</f>
        <v>Inventarios (no corrientes)</v>
      </c>
      <c r="F270" s="586">
        <f>'210000'!F$23</f>
        <v>0</v>
      </c>
      <c r="I270" s="580"/>
      <c r="J270" s="580" t="str">
        <f>Índice!$C$9</f>
        <v>2016-12-31</v>
      </c>
      <c r="K270" s="579" t="s">
        <v>1792</v>
      </c>
      <c r="L270" s="579" t="s">
        <v>1796</v>
      </c>
    </row>
    <row r="271" spans="1:12" ht="15.75">
      <c r="A271" s="570"/>
      <c r="C271" s="572" t="str">
        <f>'210000'!$B$24</f>
        <v>Activos por impuestos diferidos</v>
      </c>
      <c r="F271" s="586">
        <f>'210000'!F$24</f>
        <v>0</v>
      </c>
      <c r="I271" s="580"/>
      <c r="J271" s="580" t="str">
        <f>Índice!$C$9</f>
        <v>2016-12-31</v>
      </c>
      <c r="K271" s="579" t="s">
        <v>1792</v>
      </c>
      <c r="L271" s="579" t="s">
        <v>1796</v>
      </c>
    </row>
    <row r="272" spans="1:12" ht="15.75">
      <c r="C272" s="572" t="str">
        <f>'210000'!$B$25</f>
        <v>Activos por impuestos corrientes, no corriente</v>
      </c>
      <c r="F272" s="586">
        <f>'210000'!F$25</f>
        <v>0</v>
      </c>
      <c r="I272" s="580"/>
      <c r="J272" s="580" t="str">
        <f>Índice!$C$9</f>
        <v>2016-12-31</v>
      </c>
      <c r="K272" s="579" t="s">
        <v>1792</v>
      </c>
      <c r="L272" s="579" t="s">
        <v>1796</v>
      </c>
    </row>
    <row r="273" spans="1:12" ht="15.75">
      <c r="C273" s="572" t="str">
        <f>'210000'!$B$26</f>
        <v>Otros activos financieros (no corrientes)</v>
      </c>
      <c r="F273" s="586">
        <f>'210000'!F$26</f>
        <v>0</v>
      </c>
      <c r="I273" s="580"/>
      <c r="J273" s="580" t="str">
        <f>Índice!$C$9</f>
        <v>2016-12-31</v>
      </c>
      <c r="K273" s="579" t="s">
        <v>1792</v>
      </c>
      <c r="L273" s="579" t="s">
        <v>1796</v>
      </c>
    </row>
    <row r="274" spans="1:12" ht="15.75">
      <c r="C274" s="572" t="str">
        <f>'210000'!$B$27</f>
        <v>Otros activos no financieros (no corrientes)</v>
      </c>
      <c r="F274" s="586">
        <f>'210000'!F$27</f>
        <v>0</v>
      </c>
      <c r="I274" s="580"/>
      <c r="J274" s="580" t="str">
        <f>Índice!$C$9</f>
        <v>2016-12-31</v>
      </c>
      <c r="K274" s="579" t="s">
        <v>1792</v>
      </c>
      <c r="L274" s="579" t="s">
        <v>1796</v>
      </c>
    </row>
    <row r="275" spans="1:12" ht="15.75">
      <c r="C275" s="572" t="str">
        <f>'210000'!$B$28</f>
        <v>Activos no corrientes distintos al efectivo pignorados como garantía colateral para la cual el receptor de la transferencia tiene derecho por contrato o costumbre a vender o pignorar nuevamente la garantía colateral</v>
      </c>
      <c r="F275" s="586">
        <f>'210000'!F$28</f>
        <v>0</v>
      </c>
      <c r="I275" s="580"/>
      <c r="J275" s="580" t="str">
        <f>Índice!$C$9</f>
        <v>2016-12-31</v>
      </c>
      <c r="K275" s="579" t="s">
        <v>1792</v>
      </c>
      <c r="L275" s="579" t="s">
        <v>1796</v>
      </c>
    </row>
    <row r="276" spans="1:12" ht="15.75">
      <c r="C276" s="572" t="str">
        <f>'210000'!$B$29</f>
        <v>Total de activos no corrientes</v>
      </c>
      <c r="F276" s="586">
        <f>'210000'!F$29</f>
        <v>0</v>
      </c>
      <c r="I276" s="580"/>
      <c r="J276" s="580" t="str">
        <f>Índice!$C$9</f>
        <v>2016-12-31</v>
      </c>
      <c r="K276" s="579" t="s">
        <v>1792</v>
      </c>
      <c r="L276" s="579" t="s">
        <v>1796</v>
      </c>
    </row>
    <row r="277" spans="1:12" ht="15.75">
      <c r="A277" s="570" t="s">
        <v>15</v>
      </c>
      <c r="C277" s="572" t="str">
        <f>'210000'!$B$30</f>
        <v>Activos corrientes</v>
      </c>
      <c r="F277" s="586"/>
      <c r="I277" s="580"/>
      <c r="J277" s="580" t="str">
        <f>Índice!$C$9</f>
        <v>2016-12-31</v>
      </c>
      <c r="K277" s="579"/>
      <c r="L277" s="579"/>
    </row>
    <row r="278" spans="1:12" ht="15.75">
      <c r="C278" s="572" t="str">
        <f>'210000'!$B$31</f>
        <v>Inventarios (corrientes)</v>
      </c>
      <c r="F278" s="586">
        <f>'210000'!F$31</f>
        <v>0</v>
      </c>
      <c r="I278" s="580"/>
      <c r="J278" s="580" t="str">
        <f>Índice!$C$9</f>
        <v>2016-12-31</v>
      </c>
      <c r="K278" s="579" t="s">
        <v>1792</v>
      </c>
      <c r="L278" s="579" t="s">
        <v>1796</v>
      </c>
    </row>
    <row r="279" spans="1:12" ht="15.75">
      <c r="C279" s="572" t="str">
        <f>'210000'!$B$32</f>
        <v>Cuentas comerciales por cobrar y otras cuentas por cobrar corrientes (210000)</v>
      </c>
      <c r="F279" s="586">
        <f>'210000'!F$32</f>
        <v>0</v>
      </c>
      <c r="I279" s="580"/>
      <c r="J279" s="580" t="str">
        <f>Índice!$C$9</f>
        <v>2016-12-31</v>
      </c>
      <c r="K279" s="579" t="s">
        <v>1792</v>
      </c>
      <c r="L279" s="579" t="s">
        <v>1796</v>
      </c>
    </row>
    <row r="280" spans="1:12" ht="15.75">
      <c r="A280" s="557"/>
      <c r="C280" s="572" t="str">
        <f>'210000'!$B$33</f>
        <v xml:space="preserve">   Cuentas Comerciales por Cobrar por Prestación de Servicios públicos corrientes</v>
      </c>
      <c r="F280" s="586">
        <f>'210000'!F$33</f>
        <v>0</v>
      </c>
      <c r="I280" s="580"/>
      <c r="J280" s="580" t="str">
        <f>Índice!$C$9</f>
        <v>2016-12-31</v>
      </c>
      <c r="K280" s="579" t="s">
        <v>1792</v>
      </c>
      <c r="L280" s="579" t="s">
        <v>1796</v>
      </c>
    </row>
    <row r="281" spans="1:12" ht="15.75">
      <c r="A281" s="557"/>
      <c r="C281" s="572" t="str">
        <f>'210000'!$B$34</f>
        <v xml:space="preserve">   Cuentas Comerciales por cobrar por Adquisición de Bienes corrientes</v>
      </c>
      <c r="F281" s="586">
        <f>'210000'!F$34</f>
        <v>0</v>
      </c>
      <c r="I281" s="580"/>
      <c r="J281" s="580" t="str">
        <f>Índice!$C$9</f>
        <v>2016-12-31</v>
      </c>
      <c r="K281" s="579" t="s">
        <v>1792</v>
      </c>
      <c r="L281" s="579" t="s">
        <v>1796</v>
      </c>
    </row>
    <row r="282" spans="1:12" ht="15.75">
      <c r="A282" s="557"/>
      <c r="C282" s="572" t="str">
        <f>'210000'!$B$35</f>
        <v xml:space="preserve">    Otras cuentas por cobrar corrientes</v>
      </c>
      <c r="F282" s="586">
        <f>'210000'!F$35</f>
        <v>0</v>
      </c>
      <c r="I282" s="580"/>
      <c r="J282" s="580" t="str">
        <f>Índice!$C$9</f>
        <v>2016-12-31</v>
      </c>
      <c r="K282" s="579" t="s">
        <v>1792</v>
      </c>
      <c r="L282" s="579" t="s">
        <v>1796</v>
      </c>
    </row>
    <row r="283" spans="1:12" ht="15.75">
      <c r="A283" s="570"/>
      <c r="C283" s="572" t="str">
        <f>'210000'!$B$36</f>
        <v>Activos por impuestos corrientes (corrientes)</v>
      </c>
      <c r="F283" s="586">
        <f>'210000'!F$36</f>
        <v>0</v>
      </c>
      <c r="I283" s="580"/>
      <c r="J283" s="580" t="str">
        <f>Índice!$C$9</f>
        <v>2016-12-31</v>
      </c>
      <c r="K283" s="579" t="s">
        <v>1792</v>
      </c>
      <c r="L283" s="579" t="s">
        <v>1796</v>
      </c>
    </row>
    <row r="284" spans="1:12" ht="15.75">
      <c r="A284" s="557"/>
      <c r="C284" s="572" t="str">
        <f>'210000'!$B$37</f>
        <v>Activos biológicos corrientes, al costo menos depreciación acumulada y deterioro de valor</v>
      </c>
      <c r="F284" s="586">
        <f>'210000'!F$37</f>
        <v>0</v>
      </c>
      <c r="I284" s="580"/>
      <c r="J284" s="580" t="str">
        <f>Índice!$C$9</f>
        <v>2016-12-31</v>
      </c>
      <c r="K284" s="579" t="s">
        <v>1792</v>
      </c>
      <c r="L284" s="579" t="s">
        <v>1796</v>
      </c>
    </row>
    <row r="285" spans="1:12" ht="15.75">
      <c r="A285" s="557"/>
      <c r="C285" s="572" t="str">
        <f>'210000'!$B$38</f>
        <v>Activos biológicos corrientes, al valor razonable</v>
      </c>
      <c r="F285" s="586">
        <f>'210000'!F$38</f>
        <v>0</v>
      </c>
      <c r="I285" s="580"/>
      <c r="J285" s="580" t="str">
        <f>Índice!$C$9</f>
        <v>2016-12-31</v>
      </c>
      <c r="K285" s="579" t="s">
        <v>1792</v>
      </c>
      <c r="L285" s="579" t="s">
        <v>1796</v>
      </c>
    </row>
    <row r="286" spans="1:12" ht="15.75">
      <c r="A286" s="557"/>
      <c r="C286" s="572" t="str">
        <f>'210000'!$B$39</f>
        <v>Otros activos financieros (corrientes)</v>
      </c>
      <c r="F286" s="586">
        <f>'210000'!F$39</f>
        <v>0</v>
      </c>
      <c r="I286" s="580"/>
      <c r="J286" s="580" t="str">
        <f>Índice!$C$9</f>
        <v>2016-12-31</v>
      </c>
      <c r="K286" s="579" t="s">
        <v>1792</v>
      </c>
      <c r="L286" s="579" t="s">
        <v>1796</v>
      </c>
    </row>
    <row r="287" spans="1:12" ht="15.75">
      <c r="A287" s="557"/>
      <c r="C287" s="572" t="str">
        <f>'210000'!$B$40</f>
        <v>Otros activos no financieros (corrientes)</v>
      </c>
      <c r="F287" s="586">
        <f>'210000'!F$40</f>
        <v>0</v>
      </c>
      <c r="I287" s="580"/>
      <c r="J287" s="580" t="str">
        <f>Índice!$C$9</f>
        <v>2016-12-31</v>
      </c>
      <c r="K287" s="579" t="s">
        <v>1792</v>
      </c>
      <c r="L287" s="579" t="s">
        <v>1796</v>
      </c>
    </row>
    <row r="288" spans="1:12" ht="15.75">
      <c r="C288" s="572" t="str">
        <f>'210000'!$B$41</f>
        <v>Efectivo y equivalentes al efectivo</v>
      </c>
      <c r="F288" s="586">
        <f>'210000'!F$41</f>
        <v>0</v>
      </c>
      <c r="I288" s="580"/>
      <c r="J288" s="580" t="str">
        <f>Índice!$C$9</f>
        <v>2016-12-31</v>
      </c>
      <c r="K288" s="579" t="s">
        <v>1792</v>
      </c>
      <c r="L288" s="579" t="s">
        <v>1796</v>
      </c>
    </row>
    <row r="289" spans="1:12" ht="15.75">
      <c r="C289" s="572" t="str">
        <f>'210000'!$B$42</f>
        <v>Activos corrientes distintos al efectivo pignorados como garantía colateral para la cual el receptor de la transferencia tiene derecho por contrato o costumbre a vender o pignorar nuevamente la garantía colateral</v>
      </c>
      <c r="F289" s="586">
        <f>'210000'!F$42</f>
        <v>0</v>
      </c>
      <c r="I289" s="580"/>
      <c r="J289" s="580" t="str">
        <f>Índice!$C$9</f>
        <v>2016-12-31</v>
      </c>
      <c r="K289" s="579" t="s">
        <v>1792</v>
      </c>
      <c r="L289" s="579" t="s">
        <v>1796</v>
      </c>
    </row>
    <row r="290" spans="1:12" ht="15.75">
      <c r="C290" s="572" t="str">
        <f>'210000'!$B$43</f>
        <v>Total de activos corrientes</v>
      </c>
      <c r="F290" s="586">
        <f>'210000'!F$43</f>
        <v>0</v>
      </c>
      <c r="I290" s="580"/>
      <c r="J290" s="580" t="str">
        <f>Índice!$C$9</f>
        <v>2016-12-31</v>
      </c>
      <c r="K290" s="579" t="s">
        <v>1792</v>
      </c>
      <c r="L290" s="579" t="s">
        <v>1796</v>
      </c>
    </row>
    <row r="291" spans="1:12" ht="15.75">
      <c r="C291" s="572" t="str">
        <f>'210000'!$B$44</f>
        <v>TOTAL DE ACTIVOS</v>
      </c>
      <c r="F291" s="586">
        <f>'210000'!F$44</f>
        <v>0</v>
      </c>
      <c r="I291" s="580"/>
      <c r="J291" s="580" t="str">
        <f>Índice!$C$9</f>
        <v>2016-12-31</v>
      </c>
      <c r="K291" s="579" t="s">
        <v>1792</v>
      </c>
      <c r="L291" s="579" t="s">
        <v>1796</v>
      </c>
    </row>
    <row r="292" spans="1:12" ht="15.75">
      <c r="A292" s="570" t="s">
        <v>15</v>
      </c>
      <c r="C292" s="572" t="str">
        <f>'210000'!$B$45</f>
        <v>PATRIMONIO Y PASIVOS</v>
      </c>
      <c r="F292" s="586"/>
      <c r="I292" s="580"/>
      <c r="J292" s="580" t="str">
        <f>Índice!$C$9</f>
        <v>2016-12-31</v>
      </c>
      <c r="K292" s="579"/>
      <c r="L292" s="579"/>
    </row>
    <row r="293" spans="1:12" ht="15.75">
      <c r="A293" s="570" t="s">
        <v>15</v>
      </c>
      <c r="C293" s="572" t="str">
        <f>'210000'!$B$46</f>
        <v>PATRIMONIO</v>
      </c>
      <c r="F293" s="586"/>
      <c r="I293" s="580"/>
      <c r="J293" s="580" t="str">
        <f>Índice!$C$9</f>
        <v>2016-12-31</v>
      </c>
      <c r="K293" s="579"/>
      <c r="L293" s="579"/>
    </row>
    <row r="294" spans="1:12" ht="15.75">
      <c r="A294" s="570"/>
      <c r="C294" s="572" t="str">
        <f>'210000'!$B$47</f>
        <v>Capital emitido</v>
      </c>
      <c r="F294" s="586">
        <f>'210000'!F$47</f>
        <v>0</v>
      </c>
      <c r="I294" s="580"/>
      <c r="J294" s="580" t="str">
        <f>Índice!$C$9</f>
        <v>2016-12-31</v>
      </c>
      <c r="K294" s="579" t="s">
        <v>1792</v>
      </c>
      <c r="L294" s="579" t="s">
        <v>1796</v>
      </c>
    </row>
    <row r="295" spans="1:12" ht="15.75">
      <c r="C295" s="572" t="str">
        <f>'210000'!$B$48</f>
        <v>Ganancias acumuladas</v>
      </c>
      <c r="F295" s="586">
        <f>'210000'!F$48</f>
        <v>0</v>
      </c>
      <c r="I295" s="580"/>
      <c r="J295" s="580" t="str">
        <f>Índice!$C$9</f>
        <v>2016-12-31</v>
      </c>
      <c r="K295" s="579" t="s">
        <v>1792</v>
      </c>
      <c r="L295" s="579" t="s">
        <v>1796</v>
      </c>
    </row>
    <row r="296" spans="1:12" ht="15.75">
      <c r="A296" s="557"/>
      <c r="C296" s="572" t="str">
        <f>'210000'!$B$49</f>
        <v>Prima de emisión</v>
      </c>
      <c r="F296" s="586">
        <f>'210000'!F$49</f>
        <v>0</v>
      </c>
      <c r="I296" s="580"/>
      <c r="J296" s="580" t="str">
        <f>Índice!$C$9</f>
        <v>2016-12-31</v>
      </c>
      <c r="K296" s="579" t="s">
        <v>1792</v>
      </c>
      <c r="L296" s="579" t="s">
        <v>1796</v>
      </c>
    </row>
    <row r="297" spans="1:12" ht="15.75">
      <c r="A297" s="557"/>
      <c r="C297" s="572" t="str">
        <f>'210000'!$B$50</f>
        <v>Acciones propias en cartera</v>
      </c>
      <c r="F297" s="586">
        <f>'210000'!F$50</f>
        <v>0</v>
      </c>
      <c r="I297" s="580"/>
      <c r="J297" s="580" t="str">
        <f>Índice!$C$9</f>
        <v>2016-12-31</v>
      </c>
      <c r="K297" s="579" t="s">
        <v>1792</v>
      </c>
      <c r="L297" s="579" t="s">
        <v>1796</v>
      </c>
    </row>
    <row r="298" spans="1:12" ht="15.75">
      <c r="A298" s="557"/>
      <c r="C298" s="572" t="str">
        <f>'210000'!$B$51</f>
        <v>Otras participaciones en el patrimonio</v>
      </c>
      <c r="F298" s="586">
        <f>'210000'!F$51</f>
        <v>0</v>
      </c>
      <c r="I298" s="580"/>
      <c r="J298" s="580" t="str">
        <f>Índice!$C$9</f>
        <v>2016-12-31</v>
      </c>
      <c r="K298" s="579" t="s">
        <v>1792</v>
      </c>
      <c r="L298" s="579" t="s">
        <v>1796</v>
      </c>
    </row>
    <row r="299" spans="1:12" ht="15.75">
      <c r="C299" s="572" t="str">
        <f>'210000'!$B$52</f>
        <v>Otras reservas</v>
      </c>
      <c r="F299" s="586">
        <f>'210000'!F$52</f>
        <v>0</v>
      </c>
      <c r="I299" s="580"/>
      <c r="J299" s="580" t="str">
        <f>Índice!$C$9</f>
        <v>2016-12-31</v>
      </c>
      <c r="K299" s="579" t="s">
        <v>1792</v>
      </c>
      <c r="L299" s="579" t="s">
        <v>1796</v>
      </c>
    </row>
    <row r="300" spans="1:12" ht="15.75">
      <c r="C300" s="572" t="str">
        <f>'210000'!$B$53</f>
        <v>Total patrimonio</v>
      </c>
      <c r="F300" s="586">
        <f>'210000'!F$53</f>
        <v>0</v>
      </c>
      <c r="I300" s="580"/>
      <c r="J300" s="580" t="str">
        <f>Índice!$C$9</f>
        <v>2016-12-31</v>
      </c>
      <c r="K300" s="579" t="s">
        <v>1792</v>
      </c>
      <c r="L300" s="579" t="s">
        <v>1796</v>
      </c>
    </row>
    <row r="301" spans="1:12" ht="15.75">
      <c r="A301" s="570" t="s">
        <v>15</v>
      </c>
      <c r="C301" s="572" t="str">
        <f>'210000'!$B$54</f>
        <v>PASIVOS</v>
      </c>
      <c r="F301" s="586"/>
      <c r="I301" s="580"/>
      <c r="J301" s="580" t="str">
        <f>Índice!$C$9</f>
        <v>2016-12-31</v>
      </c>
      <c r="K301" s="579"/>
      <c r="L301" s="579"/>
    </row>
    <row r="302" spans="1:12" ht="15.75">
      <c r="A302" s="570" t="s">
        <v>15</v>
      </c>
      <c r="C302" s="572" t="str">
        <f>'210000'!$B$55</f>
        <v>Pasivos no corrientes</v>
      </c>
      <c r="F302" s="586"/>
      <c r="I302" s="580"/>
      <c r="J302" s="580" t="str">
        <f>Índice!$C$9</f>
        <v>2016-12-31</v>
      </c>
      <c r="K302" s="579"/>
      <c r="L302" s="579"/>
    </row>
    <row r="303" spans="1:12" ht="15.75">
      <c r="A303" s="570"/>
      <c r="C303" s="572" t="str">
        <f>'210000'!$B$56</f>
        <v>Provisiones no corrientes por beneficios a los empleados</v>
      </c>
      <c r="F303" s="586">
        <f>'210000'!F$56</f>
        <v>0</v>
      </c>
      <c r="I303" s="580"/>
      <c r="J303" s="580" t="str">
        <f>Índice!$C$9</f>
        <v>2016-12-31</v>
      </c>
      <c r="K303" s="579" t="s">
        <v>1792</v>
      </c>
      <c r="L303" s="579" t="s">
        <v>1796</v>
      </c>
    </row>
    <row r="304" spans="1:12" ht="15.75">
      <c r="A304" s="570"/>
      <c r="C304" s="572" t="str">
        <f>'210000'!$B$57</f>
        <v>Otras provisiones no corrientes</v>
      </c>
      <c r="F304" s="586">
        <f>'210000'!F$57</f>
        <v>0</v>
      </c>
      <c r="I304" s="580"/>
      <c r="J304" s="580" t="str">
        <f>Índice!$C$9</f>
        <v>2016-12-31</v>
      </c>
      <c r="K304" s="579" t="s">
        <v>1792</v>
      </c>
      <c r="L304" s="579" t="s">
        <v>1796</v>
      </c>
    </row>
    <row r="305" spans="1:12" ht="15.75">
      <c r="C305" s="572" t="str">
        <f>'210000'!$B$58</f>
        <v>Total Provisiones no corrientes</v>
      </c>
      <c r="F305" s="586">
        <f>'210000'!F$58</f>
        <v>0</v>
      </c>
      <c r="I305" s="580"/>
      <c r="J305" s="580" t="str">
        <f>Índice!$C$9</f>
        <v>2016-12-31</v>
      </c>
      <c r="K305" s="579" t="s">
        <v>1792</v>
      </c>
      <c r="L305" s="579" t="s">
        <v>1796</v>
      </c>
    </row>
    <row r="306" spans="1:12" ht="15.75">
      <c r="C306" s="572" t="str">
        <f>'210000'!$B$59</f>
        <v>Cuentas comerciales por pagar y otras cuentas por pagar no corrientes</v>
      </c>
      <c r="F306" s="586">
        <f>'210000'!F$59</f>
        <v>0</v>
      </c>
      <c r="I306" s="580"/>
      <c r="J306" s="580" t="str">
        <f>Índice!$C$9</f>
        <v>2016-12-31</v>
      </c>
      <c r="K306" s="579" t="s">
        <v>1792</v>
      </c>
      <c r="L306" s="579" t="s">
        <v>1796</v>
      </c>
    </row>
    <row r="307" spans="1:12" ht="15.75">
      <c r="C307" s="572" t="str">
        <f>'210000'!$B$60</f>
        <v>Cuentas Comerciales por Pagar por Adquisición de Bienes no corrientes</v>
      </c>
      <c r="F307" s="586">
        <f>'210000'!F$60</f>
        <v>0</v>
      </c>
      <c r="I307" s="580"/>
      <c r="J307" s="580" t="str">
        <f>Índice!$C$9</f>
        <v>2016-12-31</v>
      </c>
      <c r="K307" s="579" t="s">
        <v>1792</v>
      </c>
      <c r="L307" s="579" t="s">
        <v>1796</v>
      </c>
    </row>
    <row r="308" spans="1:12" ht="15.75">
      <c r="C308" s="572" t="str">
        <f>'210000'!$B$61</f>
        <v>Cuentas Comerciales por Pagar por Adquisición de Servicios no corrientes</v>
      </c>
      <c r="F308" s="586">
        <f>'210000'!F$61</f>
        <v>0</v>
      </c>
      <c r="I308" s="580"/>
      <c r="J308" s="580" t="str">
        <f>Índice!$C$9</f>
        <v>2016-12-31</v>
      </c>
      <c r="K308" s="579" t="s">
        <v>1792</v>
      </c>
      <c r="L308" s="579" t="s">
        <v>1796</v>
      </c>
    </row>
    <row r="309" spans="1:12" ht="15.75">
      <c r="C309" s="572" t="str">
        <f>'210000'!$B$62</f>
        <v>Otras Cuentas Comerciales por Pagar no corrientes</v>
      </c>
      <c r="F309" s="586">
        <f>'210000'!F$62</f>
        <v>0</v>
      </c>
      <c r="I309" s="580"/>
      <c r="J309" s="580" t="str">
        <f>Índice!$C$9</f>
        <v>2016-12-31</v>
      </c>
      <c r="K309" s="579" t="s">
        <v>1792</v>
      </c>
      <c r="L309" s="579" t="s">
        <v>1796</v>
      </c>
    </row>
    <row r="310" spans="1:12" ht="15.75">
      <c r="C310" s="572" t="str">
        <f>'210000'!$B$63</f>
        <v>Pasivo por impuestos diferidos</v>
      </c>
      <c r="F310" s="586">
        <f>'210000'!F$63</f>
        <v>0</v>
      </c>
      <c r="I310" s="580"/>
      <c r="J310" s="580" t="str">
        <f>Índice!$C$9</f>
        <v>2016-12-31</v>
      </c>
      <c r="K310" s="579" t="s">
        <v>1792</v>
      </c>
      <c r="L310" s="579" t="s">
        <v>1796</v>
      </c>
    </row>
    <row r="311" spans="1:12" ht="15.75">
      <c r="C311" s="572" t="str">
        <f>'210000'!$B$64</f>
        <v>Pasivos por impuestos corrientes, no corriente</v>
      </c>
      <c r="F311" s="586">
        <f>'210000'!F$64</f>
        <v>0</v>
      </c>
      <c r="I311" s="580"/>
      <c r="J311" s="580" t="str">
        <f>Índice!$C$9</f>
        <v>2016-12-31</v>
      </c>
      <c r="K311" s="579" t="s">
        <v>1792</v>
      </c>
      <c r="L311" s="579" t="s">
        <v>1796</v>
      </c>
    </row>
    <row r="312" spans="1:12" ht="15.75">
      <c r="C312" s="572" t="str">
        <f>'210000'!$B$65</f>
        <v>Otros pasivos financieros no corrientes</v>
      </c>
      <c r="F312" s="586">
        <f>'210000'!F$65</f>
        <v>0</v>
      </c>
      <c r="I312" s="580"/>
      <c r="J312" s="580" t="str">
        <f>Índice!$C$9</f>
        <v>2016-12-31</v>
      </c>
      <c r="K312" s="579" t="s">
        <v>1792</v>
      </c>
      <c r="L312" s="579" t="s">
        <v>1796</v>
      </c>
    </row>
    <row r="313" spans="1:12" ht="15.75">
      <c r="C313" s="572" t="str">
        <f>'210000'!$B$66</f>
        <v>Parte no corriente de préstamos no corrientes</v>
      </c>
      <c r="F313" s="586">
        <f>'210000'!F$66</f>
        <v>0</v>
      </c>
      <c r="I313" s="580"/>
      <c r="J313" s="580" t="str">
        <f>Índice!$C$9</f>
        <v>2016-12-31</v>
      </c>
      <c r="K313" s="579" t="s">
        <v>1792</v>
      </c>
      <c r="L313" s="579" t="s">
        <v>1796</v>
      </c>
    </row>
    <row r="314" spans="1:12" ht="15.75">
      <c r="C314" s="572" t="str">
        <f>'210000'!$B$67</f>
        <v>Otros pasivos no financieros no corrientes</v>
      </c>
      <c r="F314" s="586">
        <f>'210000'!F$67</f>
        <v>0</v>
      </c>
      <c r="I314" s="580"/>
      <c r="J314" s="580" t="str">
        <f>Índice!$C$9</f>
        <v>2016-12-31</v>
      </c>
      <c r="K314" s="579" t="s">
        <v>1792</v>
      </c>
      <c r="L314" s="579" t="s">
        <v>1796</v>
      </c>
    </row>
    <row r="315" spans="1:12" ht="15.75">
      <c r="A315" s="570"/>
      <c r="C315" s="572" t="str">
        <f>'210000'!$B$68</f>
        <v>Total pasivos no corrientes</v>
      </c>
      <c r="F315" s="586">
        <f>'210000'!F$68</f>
        <v>0</v>
      </c>
      <c r="I315" s="580"/>
      <c r="J315" s="580" t="str">
        <f>Índice!$C$9</f>
        <v>2016-12-31</v>
      </c>
      <c r="K315" s="579" t="s">
        <v>1792</v>
      </c>
      <c r="L315" s="579" t="s">
        <v>1796</v>
      </c>
    </row>
    <row r="316" spans="1:12" ht="15.75">
      <c r="A316" s="570" t="s">
        <v>15</v>
      </c>
      <c r="C316" s="572" t="str">
        <f>'210000'!$B$69</f>
        <v>Pasivos corrientes</v>
      </c>
      <c r="F316" s="586"/>
      <c r="I316" s="580"/>
      <c r="J316" s="580" t="str">
        <f>Índice!$C$9</f>
        <v>2016-12-31</v>
      </c>
      <c r="K316" s="579"/>
      <c r="L316" s="579"/>
    </row>
    <row r="317" spans="1:12" ht="15.75">
      <c r="C317" s="572" t="str">
        <f>'210000'!$B$70</f>
        <v>Provisiones corrientes por beneficios a los empleados</v>
      </c>
      <c r="F317" s="586">
        <f>'210000'!F$70</f>
        <v>0</v>
      </c>
      <c r="I317" s="580"/>
      <c r="J317" s="580" t="str">
        <f>Índice!$C$9</f>
        <v>2016-12-31</v>
      </c>
      <c r="K317" s="579" t="s">
        <v>1792</v>
      </c>
      <c r="L317" s="579" t="s">
        <v>1796</v>
      </c>
    </row>
    <row r="318" spans="1:12" ht="15.75">
      <c r="A318" s="570"/>
      <c r="C318" s="572" t="str">
        <f>'210000'!$B$71</f>
        <v>Otras provisiones corrientes</v>
      </c>
      <c r="F318" s="586">
        <f>'210000'!F$71</f>
        <v>0</v>
      </c>
      <c r="I318" s="580"/>
      <c r="J318" s="580" t="str">
        <f>Índice!$C$9</f>
        <v>2016-12-31</v>
      </c>
      <c r="K318" s="579" t="s">
        <v>1792</v>
      </c>
      <c r="L318" s="579" t="s">
        <v>1796</v>
      </c>
    </row>
    <row r="319" spans="1:12" ht="15.75">
      <c r="C319" s="572" t="str">
        <f>'210000'!$B$72</f>
        <v>Total Provisiones corrientes</v>
      </c>
      <c r="F319" s="586">
        <f>'210000'!F$72</f>
        <v>0</v>
      </c>
      <c r="I319" s="580"/>
      <c r="J319" s="580" t="str">
        <f>Índice!$C$9</f>
        <v>2016-12-31</v>
      </c>
      <c r="K319" s="579" t="s">
        <v>1792</v>
      </c>
      <c r="L319" s="579" t="s">
        <v>1796</v>
      </c>
    </row>
    <row r="320" spans="1:12" ht="15.75">
      <c r="C320" s="572" t="str">
        <f>'210000'!$B$73</f>
        <v>Cuentas por pagar comerciales y otras cuentas por pagar corrientes</v>
      </c>
      <c r="F320" s="586">
        <f>'210000'!F$73</f>
        <v>0</v>
      </c>
      <c r="I320" s="580"/>
      <c r="J320" s="580" t="str">
        <f>Índice!$C$9</f>
        <v>2016-12-31</v>
      </c>
      <c r="K320" s="579" t="s">
        <v>1792</v>
      </c>
      <c r="L320" s="579" t="s">
        <v>1796</v>
      </c>
    </row>
    <row r="321" spans="1:12" ht="15.75">
      <c r="C321" s="572" t="str">
        <f>'210000'!$B$74</f>
        <v>Cuentas Comerciales por Pagar por Adquisición de Bienes corrientes</v>
      </c>
      <c r="F321" s="660">
        <f>'210000'!F$74</f>
        <v>0</v>
      </c>
      <c r="I321" s="580"/>
      <c r="J321" s="580" t="str">
        <f>Índice!$C$9</f>
        <v>2016-12-31</v>
      </c>
      <c r="K321" s="579" t="s">
        <v>1792</v>
      </c>
      <c r="L321" s="579" t="s">
        <v>1796</v>
      </c>
    </row>
    <row r="322" spans="1:12" ht="15.75">
      <c r="C322" s="572" t="str">
        <f>'210000'!$B$75</f>
        <v>Cuentas Comerciales por Pagar por Adquisición de Servicios corrientes</v>
      </c>
      <c r="F322" s="660">
        <f>'210000'!F$75</f>
        <v>0</v>
      </c>
      <c r="I322" s="580"/>
      <c r="J322" s="580" t="str">
        <f>Índice!$C$9</f>
        <v>2016-12-31</v>
      </c>
      <c r="K322" s="579" t="s">
        <v>1792</v>
      </c>
      <c r="L322" s="579" t="s">
        <v>1796</v>
      </c>
    </row>
    <row r="323" spans="1:12" ht="15.75">
      <c r="C323" s="572" t="str">
        <f>'210000'!$B$76</f>
        <v>Otras Cuentas Comerciales por Pagar corrientes</v>
      </c>
      <c r="F323" s="660">
        <f>'210000'!F$76</f>
        <v>0</v>
      </c>
      <c r="I323" s="580"/>
      <c r="J323" s="580" t="str">
        <f>Índice!$C$9</f>
        <v>2016-12-31</v>
      </c>
      <c r="K323" s="579" t="s">
        <v>1792</v>
      </c>
      <c r="L323" s="579" t="s">
        <v>1796</v>
      </c>
    </row>
    <row r="324" spans="1:12" ht="15.75">
      <c r="C324" s="572" t="str">
        <f>'210000'!$B$77</f>
        <v>Pasivos por impuestos corrientes, corriente</v>
      </c>
      <c r="F324" s="586">
        <f>'210000'!F$77</f>
        <v>0</v>
      </c>
      <c r="I324" s="580"/>
      <c r="J324" s="580" t="str">
        <f>Índice!$C$9</f>
        <v>2016-12-31</v>
      </c>
      <c r="K324" s="579" t="s">
        <v>1792</v>
      </c>
      <c r="L324" s="579" t="s">
        <v>1796</v>
      </c>
    </row>
    <row r="325" spans="1:12" ht="15.75">
      <c r="C325" s="572" t="str">
        <f>'210000'!$B$78</f>
        <v>Otros pasivos financieros corrientes</v>
      </c>
      <c r="F325" s="586">
        <f>'210000'!F$78</f>
        <v>0</v>
      </c>
      <c r="I325" s="580"/>
      <c r="J325" s="580" t="str">
        <f>Índice!$C$9</f>
        <v>2016-12-31</v>
      </c>
      <c r="K325" s="579" t="s">
        <v>1792</v>
      </c>
      <c r="L325" s="579" t="s">
        <v>1796</v>
      </c>
    </row>
    <row r="326" spans="1:12" ht="15.75">
      <c r="C326" s="572" t="str">
        <f>'210000'!$B$79</f>
        <v>Préstamos corrientes</v>
      </c>
      <c r="F326" s="586">
        <f>'210000'!F$79</f>
        <v>0</v>
      </c>
      <c r="I326" s="580"/>
      <c r="J326" s="580" t="str">
        <f>Índice!$C$9</f>
        <v>2016-12-31</v>
      </c>
      <c r="K326" s="579" t="s">
        <v>1792</v>
      </c>
      <c r="L326" s="579" t="s">
        <v>1796</v>
      </c>
    </row>
    <row r="327" spans="1:12" ht="15.75">
      <c r="C327" s="572" t="str">
        <f>'210000'!$B$80</f>
        <v>Parte corriente de préstamos no corrientes</v>
      </c>
      <c r="F327" s="586">
        <f>'210000'!F$80</f>
        <v>0</v>
      </c>
      <c r="I327" s="580"/>
      <c r="J327" s="580" t="str">
        <f>Índice!$C$9</f>
        <v>2016-12-31</v>
      </c>
      <c r="K327" s="579" t="s">
        <v>1792</v>
      </c>
      <c r="L327" s="579" t="s">
        <v>1796</v>
      </c>
    </row>
    <row r="328" spans="1:12" ht="15.75">
      <c r="C328" s="572" t="str">
        <f>'210000'!$B$81</f>
        <v>Otros pasivos no financieros corrientes</v>
      </c>
      <c r="F328" s="586">
        <f>'210000'!F$81</f>
        <v>0</v>
      </c>
      <c r="I328" s="580"/>
      <c r="J328" s="580" t="str">
        <f>Índice!$C$9</f>
        <v>2016-12-31</v>
      </c>
      <c r="K328" s="579" t="s">
        <v>1792</v>
      </c>
      <c r="L328" s="579" t="s">
        <v>1796</v>
      </c>
    </row>
    <row r="329" spans="1:12" ht="15.75">
      <c r="C329" s="572" t="str">
        <f>'210000'!$B$82</f>
        <v>Total pasivos corrientes</v>
      </c>
      <c r="F329" s="586">
        <f>'210000'!F$82</f>
        <v>0</v>
      </c>
      <c r="I329" s="580"/>
      <c r="J329" s="580" t="str">
        <f>Índice!$C$9</f>
        <v>2016-12-31</v>
      </c>
      <c r="K329" s="579" t="s">
        <v>1792</v>
      </c>
      <c r="L329" s="579" t="s">
        <v>1796</v>
      </c>
    </row>
    <row r="330" spans="1:12" ht="15.75">
      <c r="C330" s="572" t="str">
        <f>'210000'!$B$83</f>
        <v>Total pasivos</v>
      </c>
      <c r="F330" s="586">
        <f>'210000'!F$83</f>
        <v>0</v>
      </c>
      <c r="I330" s="580"/>
      <c r="J330" s="580" t="str">
        <f>Índice!$C$9</f>
        <v>2016-12-31</v>
      </c>
      <c r="K330" s="579" t="s">
        <v>1792</v>
      </c>
      <c r="L330" s="579" t="s">
        <v>1796</v>
      </c>
    </row>
    <row r="331" spans="1:12" ht="15.75">
      <c r="C331" s="572" t="str">
        <f>'210000'!$B$84</f>
        <v>TOTAL DE PATRIMONIO Y PASIVOS</v>
      </c>
      <c r="F331" s="586">
        <f>'210000'!F$84</f>
        <v>0</v>
      </c>
      <c r="I331" s="580"/>
      <c r="J331" s="580" t="str">
        <f>Índice!$C$9</f>
        <v>2016-12-31</v>
      </c>
      <c r="K331" s="579" t="s">
        <v>1792</v>
      </c>
      <c r="L331" s="579" t="s">
        <v>1796</v>
      </c>
    </row>
    <row r="332" spans="1:12" ht="15.75">
      <c r="A332" s="570" t="s">
        <v>15</v>
      </c>
      <c r="C332" s="585" t="s">
        <v>92</v>
      </c>
      <c r="F332" s="572"/>
      <c r="I332" s="580"/>
      <c r="J332" s="580" t="str">
        <f>Índice!$C$9</f>
        <v>2016-12-31</v>
      </c>
      <c r="L332" s="579"/>
    </row>
    <row r="333" spans="1:12" ht="15.75">
      <c r="A333" s="570" t="s">
        <v>15</v>
      </c>
      <c r="C333" s="572" t="str">
        <f>'210000'!$B$8</f>
        <v>ACTIVOS</v>
      </c>
      <c r="F333" s="586"/>
      <c r="I333" s="580"/>
      <c r="J333" s="580" t="str">
        <f>Índice!$C$9</f>
        <v>2016-12-31</v>
      </c>
      <c r="K333" s="579"/>
      <c r="L333" s="579"/>
    </row>
    <row r="334" spans="1:12" ht="15.75">
      <c r="A334" s="570" t="s">
        <v>15</v>
      </c>
      <c r="C334" s="572" t="str">
        <f>'210000'!$B$9</f>
        <v>Activos no corrientes</v>
      </c>
      <c r="F334" s="586"/>
      <c r="I334" s="580"/>
      <c r="J334" s="580" t="str">
        <f>Índice!$C$9</f>
        <v>2016-12-31</v>
      </c>
      <c r="K334" s="579"/>
      <c r="L334" s="579"/>
    </row>
    <row r="335" spans="1:12" ht="15.75">
      <c r="A335" s="570"/>
      <c r="C335" s="572" t="str">
        <f>'210000'!$B$10</f>
        <v>Propiedades, planta y equipo</v>
      </c>
      <c r="F335" s="586">
        <f>'210000'!G$10</f>
        <v>0</v>
      </c>
      <c r="I335" s="580"/>
      <c r="J335" s="580" t="str">
        <f>Índice!$C$9</f>
        <v>2016-12-31</v>
      </c>
      <c r="K335" s="579" t="s">
        <v>1792</v>
      </c>
      <c r="L335" s="579" t="s">
        <v>1797</v>
      </c>
    </row>
    <row r="336" spans="1:12" ht="15.75">
      <c r="A336" s="570"/>
      <c r="C336" s="572" t="str">
        <f>'210000'!$B$11</f>
        <v>Propiedades de inversión al costo menos la depreciación y deterioro de valor acumulados</v>
      </c>
      <c r="F336" s="586">
        <f>'210000'!G$11</f>
        <v>0</v>
      </c>
      <c r="I336" s="580"/>
      <c r="J336" s="580" t="str">
        <f>Índice!$C$9</f>
        <v>2016-12-31</v>
      </c>
      <c r="K336" s="579" t="s">
        <v>1792</v>
      </c>
      <c r="L336" s="579" t="s">
        <v>1797</v>
      </c>
    </row>
    <row r="337" spans="1:14" ht="15.75">
      <c r="A337" s="570"/>
      <c r="C337" s="572" t="str">
        <f>'210000'!$B$12</f>
        <v>Propiedades de inversión a valor razonable con cambios en resultados</v>
      </c>
      <c r="F337" s="586">
        <f>'210000'!G$12</f>
        <v>0</v>
      </c>
      <c r="I337" s="580"/>
      <c r="J337" s="580" t="str">
        <f>Índice!$C$9</f>
        <v>2016-12-31</v>
      </c>
      <c r="K337" s="579" t="s">
        <v>1792</v>
      </c>
      <c r="L337" s="579" t="s">
        <v>1797</v>
      </c>
    </row>
    <row r="338" spans="1:14" ht="15.75">
      <c r="A338" s="570"/>
      <c r="C338" s="572" t="str">
        <f>'210000'!$B$13</f>
        <v>Plusvalía</v>
      </c>
      <c r="F338" s="586">
        <f>'210000'!G$13</f>
        <v>0</v>
      </c>
      <c r="I338" s="580"/>
      <c r="J338" s="580" t="str">
        <f>Índice!$C$9</f>
        <v>2016-12-31</v>
      </c>
      <c r="K338" s="579" t="s">
        <v>1792</v>
      </c>
      <c r="L338" s="579" t="s">
        <v>1797</v>
      </c>
    </row>
    <row r="339" spans="1:14" ht="15.75">
      <c r="A339" s="570"/>
      <c r="C339" s="572" t="str">
        <f>'210000'!$B$14</f>
        <v>Activos intangibles distintos de la plusvalía</v>
      </c>
      <c r="F339" s="586">
        <f>'210000'!G$14</f>
        <v>0</v>
      </c>
      <c r="I339" s="580"/>
      <c r="J339" s="580" t="str">
        <f>Índice!$C$9</f>
        <v>2016-12-31</v>
      </c>
      <c r="K339" s="579" t="s">
        <v>1792</v>
      </c>
      <c r="L339" s="579" t="s">
        <v>1797</v>
      </c>
    </row>
    <row r="340" spans="1:14" ht="15.75">
      <c r="A340" s="570"/>
      <c r="C340" s="572" t="str">
        <f>'210000'!$B$15</f>
        <v>Inversiones en asociadas</v>
      </c>
      <c r="F340" s="586">
        <f>'210000'!G$15</f>
        <v>0</v>
      </c>
      <c r="I340" s="580"/>
      <c r="J340" s="580" t="str">
        <f>Índice!$C$9</f>
        <v>2016-12-31</v>
      </c>
      <c r="K340" s="579" t="s">
        <v>1792</v>
      </c>
      <c r="L340" s="579" t="s">
        <v>1797</v>
      </c>
    </row>
    <row r="341" spans="1:14" ht="15.75">
      <c r="A341" s="570"/>
      <c r="C341" s="572" t="str">
        <f>'210000'!$B$16</f>
        <v>Inversiones en negocios conjuntos</v>
      </c>
      <c r="F341" s="586">
        <f>'210000'!G$16</f>
        <v>0</v>
      </c>
      <c r="I341" s="580"/>
      <c r="J341" s="580" t="str">
        <f>Índice!$C$9</f>
        <v>2016-12-31</v>
      </c>
      <c r="K341" s="579" t="s">
        <v>1792</v>
      </c>
      <c r="L341" s="579" t="s">
        <v>1797</v>
      </c>
    </row>
    <row r="342" spans="1:14" ht="15.75">
      <c r="A342" s="570"/>
      <c r="C342" s="572" t="str">
        <f>'210000'!$B$17</f>
        <v>Activos biológicos no corrientes, al costo menos depreciación acumulada y deterioro de valor</v>
      </c>
      <c r="F342" s="586">
        <f>'210000'!G$17</f>
        <v>0</v>
      </c>
      <c r="I342" s="580"/>
      <c r="J342" s="580" t="str">
        <f>Índice!$C$9</f>
        <v>2016-12-31</v>
      </c>
      <c r="K342" s="579" t="s">
        <v>1792</v>
      </c>
      <c r="L342" s="579" t="s">
        <v>1797</v>
      </c>
    </row>
    <row r="343" spans="1:14" ht="15.75">
      <c r="A343" s="557"/>
      <c r="C343" s="572" t="str">
        <f>'210000'!$B$18</f>
        <v>Activos biológicos no corrientes, al valor razonable</v>
      </c>
      <c r="F343" s="586">
        <f>'210000'!G$18</f>
        <v>0</v>
      </c>
      <c r="I343" s="580"/>
      <c r="J343" s="580" t="str">
        <f>Índice!$C$9</f>
        <v>2016-12-31</v>
      </c>
      <c r="K343" s="579" t="s">
        <v>1792</v>
      </c>
      <c r="L343" s="579" t="s">
        <v>1797</v>
      </c>
    </row>
    <row r="344" spans="1:14" ht="15.75">
      <c r="C344" s="572" t="str">
        <f>'210000'!$B$19</f>
        <v>Cuentas comerciales por cobrar y otras cuentas por cobrar no corrientes</v>
      </c>
      <c r="F344" s="586">
        <f>'210000'!G$19</f>
        <v>0</v>
      </c>
      <c r="I344" s="580"/>
      <c r="J344" s="580" t="str">
        <f>Índice!$C$9</f>
        <v>2016-12-31</v>
      </c>
      <c r="K344" s="579" t="s">
        <v>1792</v>
      </c>
      <c r="L344" s="579" t="s">
        <v>1797</v>
      </c>
    </row>
    <row r="345" spans="1:14" ht="15.75">
      <c r="C345" s="572" t="str">
        <f>'210000'!$B$20</f>
        <v xml:space="preserve">    Cuentas Comerciales por Cobrar por Prestación de Servicios públicos no corrientes</v>
      </c>
      <c r="F345" s="586">
        <f>'210000'!G$20</f>
        <v>0</v>
      </c>
      <c r="I345" s="580"/>
      <c r="J345" s="580" t="str">
        <f>Índice!$C$9</f>
        <v>2016-12-31</v>
      </c>
      <c r="K345" s="579" t="s">
        <v>1792</v>
      </c>
      <c r="L345" s="579" t="s">
        <v>1797</v>
      </c>
      <c r="M345" s="572"/>
      <c r="N345" s="572"/>
    </row>
    <row r="346" spans="1:14" ht="15.75">
      <c r="C346" s="572" t="str">
        <f>'210000'!$B$21</f>
        <v xml:space="preserve">    Cuentas Comerciales por cobrar por Adquisición de Bienes no corrientes</v>
      </c>
      <c r="F346" s="586">
        <f>'210000'!G$21</f>
        <v>0</v>
      </c>
      <c r="I346" s="580"/>
      <c r="J346" s="580" t="str">
        <f>Índice!$C$9</f>
        <v>2016-12-31</v>
      </c>
      <c r="K346" s="579" t="s">
        <v>1792</v>
      </c>
      <c r="L346" s="579" t="s">
        <v>1797</v>
      </c>
      <c r="M346" s="572"/>
      <c r="N346" s="572"/>
    </row>
    <row r="347" spans="1:14" ht="15.75">
      <c r="C347" s="572" t="str">
        <f>'210000'!$B$22</f>
        <v xml:space="preserve">    Otras cuentas por cobrar  no corrientes</v>
      </c>
      <c r="F347" s="586">
        <f>'210000'!G$22</f>
        <v>0</v>
      </c>
      <c r="I347" s="580"/>
      <c r="J347" s="580" t="str">
        <f>Índice!$C$9</f>
        <v>2016-12-31</v>
      </c>
      <c r="K347" s="579" t="s">
        <v>1792</v>
      </c>
      <c r="L347" s="579" t="s">
        <v>1797</v>
      </c>
      <c r="M347" s="572"/>
      <c r="N347" s="572"/>
    </row>
    <row r="348" spans="1:14" ht="15.75">
      <c r="C348" s="572" t="str">
        <f>'210000'!$B$23</f>
        <v>Inventarios (no corrientes)</v>
      </c>
      <c r="F348" s="586">
        <f>'210000'!G$23</f>
        <v>0</v>
      </c>
      <c r="I348" s="580"/>
      <c r="J348" s="580" t="str">
        <f>Índice!$C$9</f>
        <v>2016-12-31</v>
      </c>
      <c r="K348" s="579" t="s">
        <v>1792</v>
      </c>
      <c r="L348" s="579" t="s">
        <v>1797</v>
      </c>
    </row>
    <row r="349" spans="1:14" ht="15.75">
      <c r="A349" s="570"/>
      <c r="C349" s="572" t="str">
        <f>'210000'!$B$24</f>
        <v>Activos por impuestos diferidos</v>
      </c>
      <c r="F349" s="586">
        <f>'210000'!G$24</f>
        <v>0</v>
      </c>
      <c r="I349" s="580"/>
      <c r="J349" s="580" t="str">
        <f>Índice!$C$9</f>
        <v>2016-12-31</v>
      </c>
      <c r="K349" s="579" t="s">
        <v>1792</v>
      </c>
      <c r="L349" s="579" t="s">
        <v>1797</v>
      </c>
    </row>
    <row r="350" spans="1:14" ht="15.75">
      <c r="C350" s="572" t="str">
        <f>'210000'!$B$25</f>
        <v>Activos por impuestos corrientes, no corriente</v>
      </c>
      <c r="F350" s="586">
        <f>'210000'!G$25</f>
        <v>0</v>
      </c>
      <c r="I350" s="580"/>
      <c r="J350" s="580" t="str">
        <f>Índice!$C$9</f>
        <v>2016-12-31</v>
      </c>
      <c r="K350" s="579" t="s">
        <v>1792</v>
      </c>
      <c r="L350" s="579" t="s">
        <v>1797</v>
      </c>
      <c r="M350" s="572"/>
      <c r="N350" s="572"/>
    </row>
    <row r="351" spans="1:14" ht="15.75">
      <c r="C351" s="572" t="str">
        <f>'210000'!$B$26</f>
        <v>Otros activos financieros (no corrientes)</v>
      </c>
      <c r="F351" s="586">
        <f>'210000'!G$26</f>
        <v>0</v>
      </c>
      <c r="I351" s="580"/>
      <c r="J351" s="580" t="str">
        <f>Índice!$C$9</f>
        <v>2016-12-31</v>
      </c>
      <c r="K351" s="579" t="s">
        <v>1792</v>
      </c>
      <c r="L351" s="579" t="s">
        <v>1797</v>
      </c>
      <c r="M351" s="572"/>
      <c r="N351" s="572"/>
    </row>
    <row r="352" spans="1:14" ht="15.75">
      <c r="C352" s="572" t="str">
        <f>'210000'!$B$27</f>
        <v>Otros activos no financieros (no corrientes)</v>
      </c>
      <c r="F352" s="586">
        <f>'210000'!G$27</f>
        <v>0</v>
      </c>
      <c r="I352" s="580"/>
      <c r="J352" s="580" t="str">
        <f>Índice!$C$9</f>
        <v>2016-12-31</v>
      </c>
      <c r="K352" s="579" t="s">
        <v>1792</v>
      </c>
      <c r="L352" s="579" t="s">
        <v>1797</v>
      </c>
      <c r="M352" s="572"/>
      <c r="N352" s="572"/>
    </row>
    <row r="353" spans="1:14" ht="15.75">
      <c r="C353" s="572" t="str">
        <f>'210000'!$B$28</f>
        <v>Activos no corrientes distintos al efectivo pignorados como garantía colateral para la cual el receptor de la transferencia tiene derecho por contrato o costumbre a vender o pignorar nuevamente la garantía colateral</v>
      </c>
      <c r="F353" s="586">
        <f>'210000'!G$28</f>
        <v>0</v>
      </c>
      <c r="I353" s="580"/>
      <c r="J353" s="580" t="str">
        <f>Índice!$C$9</f>
        <v>2016-12-31</v>
      </c>
      <c r="K353" s="579" t="s">
        <v>1792</v>
      </c>
      <c r="L353" s="579" t="s">
        <v>1797</v>
      </c>
      <c r="M353" s="572"/>
      <c r="N353" s="572"/>
    </row>
    <row r="354" spans="1:14" ht="15.75">
      <c r="C354" s="572" t="str">
        <f>'210000'!$B$29</f>
        <v>Total de activos no corrientes</v>
      </c>
      <c r="F354" s="586">
        <f>'210000'!G$29</f>
        <v>0</v>
      </c>
      <c r="I354" s="580"/>
      <c r="J354" s="580" t="str">
        <f>Índice!$C$9</f>
        <v>2016-12-31</v>
      </c>
      <c r="K354" s="579" t="s">
        <v>1792</v>
      </c>
      <c r="L354" s="579" t="s">
        <v>1797</v>
      </c>
      <c r="M354" s="572"/>
      <c r="N354" s="572"/>
    </row>
    <row r="355" spans="1:14" ht="15.75">
      <c r="A355" s="570" t="s">
        <v>15</v>
      </c>
      <c r="C355" s="572" t="str">
        <f>'210000'!$B$30</f>
        <v>Activos corrientes</v>
      </c>
      <c r="F355" s="586"/>
      <c r="I355" s="580"/>
      <c r="J355" s="580" t="str">
        <f>Índice!$C$9</f>
        <v>2016-12-31</v>
      </c>
      <c r="K355" s="579"/>
      <c r="L355" s="579"/>
      <c r="M355" s="572"/>
      <c r="N355" s="572"/>
    </row>
    <row r="356" spans="1:14" ht="15.75">
      <c r="C356" s="572" t="str">
        <f>'210000'!$B$31</f>
        <v>Inventarios (corrientes)</v>
      </c>
      <c r="F356" s="586">
        <f>'210000'!G$31</f>
        <v>0</v>
      </c>
      <c r="I356" s="580"/>
      <c r="J356" s="580" t="str">
        <f>Índice!$C$9</f>
        <v>2016-12-31</v>
      </c>
      <c r="K356" s="579" t="s">
        <v>1792</v>
      </c>
      <c r="L356" s="579" t="s">
        <v>1797</v>
      </c>
      <c r="M356" s="572"/>
      <c r="N356" s="572"/>
    </row>
    <row r="357" spans="1:14" ht="15.75">
      <c r="C357" s="572" t="str">
        <f>'210000'!$B$32</f>
        <v>Cuentas comerciales por cobrar y otras cuentas por cobrar corrientes (210000)</v>
      </c>
      <c r="F357" s="586">
        <f>'210000'!G$32</f>
        <v>0</v>
      </c>
      <c r="I357" s="580"/>
      <c r="J357" s="580" t="str">
        <f>Índice!$C$9</f>
        <v>2016-12-31</v>
      </c>
      <c r="K357" s="579" t="s">
        <v>1792</v>
      </c>
      <c r="L357" s="579" t="s">
        <v>1797</v>
      </c>
      <c r="M357" s="572"/>
      <c r="N357" s="572"/>
    </row>
    <row r="358" spans="1:14" ht="15.75">
      <c r="A358" s="557"/>
      <c r="C358" s="572" t="str">
        <f>'210000'!$B$33</f>
        <v xml:space="preserve">   Cuentas Comerciales por Cobrar por Prestación de Servicios públicos corrientes</v>
      </c>
      <c r="F358" s="586">
        <f>'210000'!G$33</f>
        <v>0</v>
      </c>
      <c r="I358" s="580"/>
      <c r="J358" s="580" t="str">
        <f>Índice!$C$9</f>
        <v>2016-12-31</v>
      </c>
      <c r="K358" s="579" t="s">
        <v>1792</v>
      </c>
      <c r="L358" s="579" t="s">
        <v>1797</v>
      </c>
      <c r="M358" s="572"/>
      <c r="N358" s="572"/>
    </row>
    <row r="359" spans="1:14" ht="15.75">
      <c r="A359" s="557"/>
      <c r="C359" s="572" t="str">
        <f>'210000'!$B$34</f>
        <v xml:space="preserve">   Cuentas Comerciales por cobrar por Adquisición de Bienes corrientes</v>
      </c>
      <c r="F359" s="586">
        <f>'210000'!G$34</f>
        <v>0</v>
      </c>
      <c r="I359" s="580"/>
      <c r="J359" s="580" t="str">
        <f>Índice!$C$9</f>
        <v>2016-12-31</v>
      </c>
      <c r="K359" s="579" t="s">
        <v>1792</v>
      </c>
      <c r="L359" s="579" t="s">
        <v>1797</v>
      </c>
      <c r="M359" s="572"/>
      <c r="N359" s="572"/>
    </row>
    <row r="360" spans="1:14" ht="15.75">
      <c r="A360" s="557"/>
      <c r="C360" s="572" t="str">
        <f>'210000'!$B$35</f>
        <v xml:space="preserve">    Otras cuentas por cobrar corrientes</v>
      </c>
      <c r="F360" s="586">
        <f>'210000'!G$35</f>
        <v>0</v>
      </c>
      <c r="I360" s="580"/>
      <c r="J360" s="580" t="str">
        <f>Índice!$C$9</f>
        <v>2016-12-31</v>
      </c>
      <c r="K360" s="579" t="s">
        <v>1792</v>
      </c>
      <c r="L360" s="579" t="s">
        <v>1797</v>
      </c>
      <c r="M360" s="572"/>
      <c r="N360" s="572"/>
    </row>
    <row r="361" spans="1:14" ht="15.75">
      <c r="A361" s="570"/>
      <c r="C361" s="572" t="str">
        <f>'210000'!$B$36</f>
        <v>Activos por impuestos corrientes (corrientes)</v>
      </c>
      <c r="F361" s="586">
        <f>'210000'!G$36</f>
        <v>0</v>
      </c>
      <c r="I361" s="580"/>
      <c r="J361" s="580" t="str">
        <f>Índice!$C$9</f>
        <v>2016-12-31</v>
      </c>
      <c r="K361" s="579" t="s">
        <v>1792</v>
      </c>
      <c r="L361" s="579" t="s">
        <v>1797</v>
      </c>
      <c r="M361" s="572"/>
      <c r="N361" s="572"/>
    </row>
    <row r="362" spans="1:14" ht="15.75">
      <c r="A362" s="557"/>
      <c r="C362" s="572" t="str">
        <f>'210000'!$B$37</f>
        <v>Activos biológicos corrientes, al costo menos depreciación acumulada y deterioro de valor</v>
      </c>
      <c r="F362" s="586">
        <f>'210000'!G$37</f>
        <v>0</v>
      </c>
      <c r="I362" s="580"/>
      <c r="J362" s="580" t="str">
        <f>Índice!$C$9</f>
        <v>2016-12-31</v>
      </c>
      <c r="K362" s="579" t="s">
        <v>1792</v>
      </c>
      <c r="L362" s="579" t="s">
        <v>1797</v>
      </c>
      <c r="M362" s="572"/>
      <c r="N362" s="572"/>
    </row>
    <row r="363" spans="1:14" ht="15.75">
      <c r="A363" s="557"/>
      <c r="C363" s="572" t="str">
        <f>'210000'!$B$38</f>
        <v>Activos biológicos corrientes, al valor razonable</v>
      </c>
      <c r="F363" s="586">
        <f>'210000'!G$38</f>
        <v>0</v>
      </c>
      <c r="I363" s="580"/>
      <c r="J363" s="580" t="str">
        <f>Índice!$C$9</f>
        <v>2016-12-31</v>
      </c>
      <c r="K363" s="579" t="s">
        <v>1792</v>
      </c>
      <c r="L363" s="579" t="s">
        <v>1797</v>
      </c>
      <c r="M363" s="572"/>
      <c r="N363" s="572"/>
    </row>
    <row r="364" spans="1:14" ht="15.75">
      <c r="A364" s="557"/>
      <c r="C364" s="572" t="str">
        <f>'210000'!$B$39</f>
        <v>Otros activos financieros (corrientes)</v>
      </c>
      <c r="F364" s="586">
        <f>'210000'!G$39</f>
        <v>0</v>
      </c>
      <c r="I364" s="580"/>
      <c r="J364" s="580" t="str">
        <f>Índice!$C$9</f>
        <v>2016-12-31</v>
      </c>
      <c r="K364" s="579" t="s">
        <v>1792</v>
      </c>
      <c r="L364" s="579" t="s">
        <v>1797</v>
      </c>
      <c r="M364" s="572"/>
      <c r="N364" s="572"/>
    </row>
    <row r="365" spans="1:14" ht="15.75">
      <c r="A365" s="557"/>
      <c r="C365" s="572" t="str">
        <f>'210000'!$B$40</f>
        <v>Otros activos no financieros (corrientes)</v>
      </c>
      <c r="F365" s="586">
        <f>'210000'!G$40</f>
        <v>0</v>
      </c>
      <c r="I365" s="580"/>
      <c r="J365" s="580" t="str">
        <f>Índice!$C$9</f>
        <v>2016-12-31</v>
      </c>
      <c r="K365" s="579" t="s">
        <v>1792</v>
      </c>
      <c r="L365" s="579" t="s">
        <v>1797</v>
      </c>
      <c r="M365" s="572"/>
      <c r="N365" s="572"/>
    </row>
    <row r="366" spans="1:14" ht="15.75">
      <c r="C366" s="572" t="str">
        <f>'210000'!$B$41</f>
        <v>Efectivo y equivalentes al efectivo</v>
      </c>
      <c r="F366" s="586">
        <f>'210000'!G$41</f>
        <v>0</v>
      </c>
      <c r="I366" s="580"/>
      <c r="J366" s="580" t="str">
        <f>Índice!$C$9</f>
        <v>2016-12-31</v>
      </c>
      <c r="K366" s="579" t="s">
        <v>1792</v>
      </c>
      <c r="L366" s="579" t="s">
        <v>1797</v>
      </c>
      <c r="M366" s="572"/>
      <c r="N366" s="572"/>
    </row>
    <row r="367" spans="1:14" ht="15.75">
      <c r="C367" s="572" t="str">
        <f>'210000'!$B$42</f>
        <v>Activos corrientes distintos al efectivo pignorados como garantía colateral para la cual el receptor de la transferencia tiene derecho por contrato o costumbre a vender o pignorar nuevamente la garantía colateral</v>
      </c>
      <c r="F367" s="586">
        <f>'210000'!G$42</f>
        <v>0</v>
      </c>
      <c r="I367" s="580"/>
      <c r="J367" s="580" t="str">
        <f>Índice!$C$9</f>
        <v>2016-12-31</v>
      </c>
      <c r="K367" s="579" t="s">
        <v>1792</v>
      </c>
      <c r="L367" s="579" t="s">
        <v>1797</v>
      </c>
      <c r="M367" s="572"/>
      <c r="N367" s="572"/>
    </row>
    <row r="368" spans="1:14" ht="15.75">
      <c r="C368" s="572" t="str">
        <f>'210000'!$B$43</f>
        <v>Total de activos corrientes</v>
      </c>
      <c r="F368" s="586">
        <f>'210000'!G$43</f>
        <v>0</v>
      </c>
      <c r="I368" s="580"/>
      <c r="J368" s="580" t="str">
        <f>Índice!$C$9</f>
        <v>2016-12-31</v>
      </c>
      <c r="K368" s="579" t="s">
        <v>1792</v>
      </c>
      <c r="L368" s="579" t="s">
        <v>1797</v>
      </c>
      <c r="M368" s="572"/>
      <c r="N368" s="572"/>
    </row>
    <row r="369" spans="1:14" ht="15.75">
      <c r="C369" s="572" t="str">
        <f>'210000'!$B$44</f>
        <v>TOTAL DE ACTIVOS</v>
      </c>
      <c r="F369" s="586">
        <f>'210000'!G$44</f>
        <v>0</v>
      </c>
      <c r="I369" s="580"/>
      <c r="J369" s="580" t="str">
        <f>Índice!$C$9</f>
        <v>2016-12-31</v>
      </c>
      <c r="K369" s="579" t="s">
        <v>1792</v>
      </c>
      <c r="L369" s="579" t="s">
        <v>1797</v>
      </c>
      <c r="M369" s="572"/>
      <c r="N369" s="572"/>
    </row>
    <row r="370" spans="1:14" ht="15.75">
      <c r="A370" s="570" t="s">
        <v>15</v>
      </c>
      <c r="C370" s="572" t="str">
        <f>'210000'!$B$45</f>
        <v>PATRIMONIO Y PASIVOS</v>
      </c>
      <c r="F370" s="586"/>
      <c r="I370" s="580"/>
      <c r="J370" s="580" t="str">
        <f>Índice!$C$9</f>
        <v>2016-12-31</v>
      </c>
      <c r="K370" s="579"/>
      <c r="L370" s="579"/>
      <c r="M370" s="572"/>
      <c r="N370" s="572"/>
    </row>
    <row r="371" spans="1:14" ht="15.75">
      <c r="A371" s="570" t="s">
        <v>15</v>
      </c>
      <c r="C371" s="572" t="str">
        <f>'210000'!$B$46</f>
        <v>PATRIMONIO</v>
      </c>
      <c r="F371" s="586"/>
      <c r="I371" s="580"/>
      <c r="J371" s="580" t="str">
        <f>Índice!$C$9</f>
        <v>2016-12-31</v>
      </c>
      <c r="K371" s="579"/>
      <c r="L371" s="579"/>
      <c r="M371" s="572"/>
      <c r="N371" s="572"/>
    </row>
    <row r="372" spans="1:14" ht="15.75">
      <c r="A372" s="570"/>
      <c r="C372" s="572" t="str">
        <f>'210000'!$B$47</f>
        <v>Capital emitido</v>
      </c>
      <c r="F372" s="586">
        <f>'210000'!G$47</f>
        <v>0</v>
      </c>
      <c r="I372" s="580"/>
      <c r="J372" s="580" t="str">
        <f>Índice!$C$9</f>
        <v>2016-12-31</v>
      </c>
      <c r="K372" s="579" t="s">
        <v>1792</v>
      </c>
      <c r="L372" s="579" t="s">
        <v>1797</v>
      </c>
      <c r="M372" s="572"/>
      <c r="N372" s="572"/>
    </row>
    <row r="373" spans="1:14" ht="15.75">
      <c r="C373" s="572" t="str">
        <f>'210000'!$B$48</f>
        <v>Ganancias acumuladas</v>
      </c>
      <c r="F373" s="586">
        <f>'210000'!G$48</f>
        <v>0</v>
      </c>
      <c r="I373" s="580"/>
      <c r="J373" s="580" t="str">
        <f>Índice!$C$9</f>
        <v>2016-12-31</v>
      </c>
      <c r="K373" s="579" t="s">
        <v>1792</v>
      </c>
      <c r="L373" s="579" t="s">
        <v>1797</v>
      </c>
      <c r="M373" s="572"/>
      <c r="N373" s="572"/>
    </row>
    <row r="374" spans="1:14" ht="15.75">
      <c r="A374" s="557"/>
      <c r="C374" s="572" t="str">
        <f>'210000'!$B$49</f>
        <v>Prima de emisión</v>
      </c>
      <c r="F374" s="586">
        <f>'210000'!G$49</f>
        <v>0</v>
      </c>
      <c r="I374" s="580"/>
      <c r="J374" s="580" t="str">
        <f>Índice!$C$9</f>
        <v>2016-12-31</v>
      </c>
      <c r="K374" s="579" t="s">
        <v>1792</v>
      </c>
      <c r="L374" s="579" t="s">
        <v>1797</v>
      </c>
      <c r="M374" s="572"/>
      <c r="N374" s="572"/>
    </row>
    <row r="375" spans="1:14" ht="15.75">
      <c r="A375" s="557"/>
      <c r="C375" s="572" t="str">
        <f>'210000'!$B$50</f>
        <v>Acciones propias en cartera</v>
      </c>
      <c r="F375" s="586">
        <f>'210000'!G$50</f>
        <v>0</v>
      </c>
      <c r="I375" s="580"/>
      <c r="J375" s="580" t="str">
        <f>Índice!$C$9</f>
        <v>2016-12-31</v>
      </c>
      <c r="K375" s="579" t="s">
        <v>1792</v>
      </c>
      <c r="L375" s="579" t="s">
        <v>1797</v>
      </c>
      <c r="M375" s="572"/>
      <c r="N375" s="572"/>
    </row>
    <row r="376" spans="1:14" ht="15.75">
      <c r="A376" s="557"/>
      <c r="C376" s="572" t="str">
        <f>'210000'!$B$51</f>
        <v>Otras participaciones en el patrimonio</v>
      </c>
      <c r="F376" s="586">
        <f>'210000'!G$51</f>
        <v>0</v>
      </c>
      <c r="I376" s="580"/>
      <c r="J376" s="580" t="str">
        <f>Índice!$C$9</f>
        <v>2016-12-31</v>
      </c>
      <c r="K376" s="579" t="s">
        <v>1792</v>
      </c>
      <c r="L376" s="579" t="s">
        <v>1797</v>
      </c>
      <c r="M376" s="572"/>
      <c r="N376" s="572"/>
    </row>
    <row r="377" spans="1:14" ht="15.75">
      <c r="C377" s="572" t="str">
        <f>'210000'!$B$52</f>
        <v>Otras reservas</v>
      </c>
      <c r="F377" s="586">
        <f>'210000'!G$52</f>
        <v>0</v>
      </c>
      <c r="I377" s="580"/>
      <c r="J377" s="580" t="str">
        <f>Índice!$C$9</f>
        <v>2016-12-31</v>
      </c>
      <c r="K377" s="579" t="s">
        <v>1792</v>
      </c>
      <c r="L377" s="579" t="s">
        <v>1797</v>
      </c>
      <c r="M377" s="572"/>
      <c r="N377" s="572"/>
    </row>
    <row r="378" spans="1:14" ht="15.75">
      <c r="C378" s="572" t="str">
        <f>'210000'!$B$53</f>
        <v>Total patrimonio</v>
      </c>
      <c r="F378" s="586">
        <f>'210000'!G$53</f>
        <v>0</v>
      </c>
      <c r="I378" s="580"/>
      <c r="J378" s="580" t="str">
        <f>Índice!$C$9</f>
        <v>2016-12-31</v>
      </c>
      <c r="K378" s="579" t="s">
        <v>1792</v>
      </c>
      <c r="L378" s="579" t="s">
        <v>1797</v>
      </c>
      <c r="M378" s="572"/>
      <c r="N378" s="572"/>
    </row>
    <row r="379" spans="1:14" ht="15.75">
      <c r="A379" s="570" t="s">
        <v>15</v>
      </c>
      <c r="C379" s="572" t="str">
        <f>'210000'!$B$54</f>
        <v>PASIVOS</v>
      </c>
      <c r="F379" s="586"/>
      <c r="I379" s="580"/>
      <c r="J379" s="580" t="str">
        <f>Índice!$C$9</f>
        <v>2016-12-31</v>
      </c>
      <c r="K379" s="579"/>
      <c r="L379" s="579"/>
      <c r="M379" s="572"/>
      <c r="N379" s="572"/>
    </row>
    <row r="380" spans="1:14" ht="15.75">
      <c r="A380" s="570" t="s">
        <v>15</v>
      </c>
      <c r="C380" s="572" t="str">
        <f>'210000'!$B$55</f>
        <v>Pasivos no corrientes</v>
      </c>
      <c r="F380" s="586"/>
      <c r="I380" s="580"/>
      <c r="J380" s="580" t="str">
        <f>Índice!$C$9</f>
        <v>2016-12-31</v>
      </c>
      <c r="K380" s="579"/>
      <c r="L380" s="579"/>
      <c r="M380" s="572"/>
      <c r="N380" s="572"/>
    </row>
    <row r="381" spans="1:14" ht="15.75">
      <c r="A381" s="570"/>
      <c r="C381" s="572" t="str">
        <f>'210000'!$B$56</f>
        <v>Provisiones no corrientes por beneficios a los empleados</v>
      </c>
      <c r="F381" s="586">
        <f>'210000'!G$56</f>
        <v>0</v>
      </c>
      <c r="I381" s="580"/>
      <c r="J381" s="580" t="str">
        <f>Índice!$C$9</f>
        <v>2016-12-31</v>
      </c>
      <c r="K381" s="579" t="s">
        <v>1792</v>
      </c>
      <c r="L381" s="579" t="s">
        <v>1797</v>
      </c>
      <c r="M381" s="572"/>
      <c r="N381" s="572"/>
    </row>
    <row r="382" spans="1:14" ht="15.75">
      <c r="A382" s="570"/>
      <c r="C382" s="572" t="str">
        <f>'210000'!$B$57</f>
        <v>Otras provisiones no corrientes</v>
      </c>
      <c r="F382" s="586">
        <f>'210000'!G$57</f>
        <v>0</v>
      </c>
      <c r="I382" s="580"/>
      <c r="J382" s="580" t="str">
        <f>Índice!$C$9</f>
        <v>2016-12-31</v>
      </c>
      <c r="K382" s="579" t="s">
        <v>1792</v>
      </c>
      <c r="L382" s="579" t="s">
        <v>1797</v>
      </c>
      <c r="M382" s="572"/>
      <c r="N382" s="572"/>
    </row>
    <row r="383" spans="1:14" ht="15.75">
      <c r="C383" s="572" t="str">
        <f>'210000'!$B$58</f>
        <v>Total Provisiones no corrientes</v>
      </c>
      <c r="F383" s="586">
        <f>'210000'!G$58</f>
        <v>0</v>
      </c>
      <c r="I383" s="580"/>
      <c r="J383" s="580" t="str">
        <f>Índice!$C$9</f>
        <v>2016-12-31</v>
      </c>
      <c r="K383" s="579" t="s">
        <v>1792</v>
      </c>
      <c r="L383" s="579" t="s">
        <v>1797</v>
      </c>
      <c r="M383" s="572"/>
      <c r="N383" s="572"/>
    </row>
    <row r="384" spans="1:14" ht="15.75">
      <c r="C384" s="572" t="str">
        <f>'210000'!$B$59</f>
        <v>Cuentas comerciales por pagar y otras cuentas por pagar no corrientes</v>
      </c>
      <c r="F384" s="586">
        <f>'210000'!G$59</f>
        <v>0</v>
      </c>
      <c r="I384" s="580"/>
      <c r="J384" s="580" t="str">
        <f>Índice!$C$9</f>
        <v>2016-12-31</v>
      </c>
      <c r="K384" s="579" t="s">
        <v>1792</v>
      </c>
      <c r="L384" s="579" t="s">
        <v>1797</v>
      </c>
      <c r="M384" s="572"/>
      <c r="N384" s="572"/>
    </row>
    <row r="385" spans="1:14" ht="15.75">
      <c r="C385" s="572" t="str">
        <f>'210000'!$B$60</f>
        <v>Cuentas Comerciales por Pagar por Adquisición de Bienes no corrientes</v>
      </c>
      <c r="F385" s="586">
        <f>'210000'!G$60</f>
        <v>0</v>
      </c>
      <c r="I385" s="580"/>
      <c r="J385" s="580" t="str">
        <f>Índice!$C$9</f>
        <v>2016-12-31</v>
      </c>
      <c r="K385" s="579" t="s">
        <v>1792</v>
      </c>
      <c r="L385" s="579" t="s">
        <v>1797</v>
      </c>
      <c r="M385" s="572"/>
      <c r="N385" s="572"/>
    </row>
    <row r="386" spans="1:14" ht="15.75">
      <c r="C386" s="572" t="str">
        <f>'210000'!$B$61</f>
        <v>Cuentas Comerciales por Pagar por Adquisición de Servicios no corrientes</v>
      </c>
      <c r="F386" s="586">
        <f>'210000'!G$61</f>
        <v>0</v>
      </c>
      <c r="I386" s="580"/>
      <c r="J386" s="580" t="str">
        <f>Índice!$C$9</f>
        <v>2016-12-31</v>
      </c>
      <c r="K386" s="579" t="s">
        <v>1792</v>
      </c>
      <c r="L386" s="579" t="s">
        <v>1797</v>
      </c>
      <c r="M386" s="572"/>
      <c r="N386" s="572"/>
    </row>
    <row r="387" spans="1:14" ht="15.75">
      <c r="C387" s="572" t="str">
        <f>'210000'!$B$62</f>
        <v>Otras Cuentas Comerciales por Pagar no corrientes</v>
      </c>
      <c r="F387" s="586">
        <f>'210000'!G$62</f>
        <v>0</v>
      </c>
      <c r="I387" s="580"/>
      <c r="J387" s="580" t="str">
        <f>Índice!$C$9</f>
        <v>2016-12-31</v>
      </c>
      <c r="K387" s="579" t="s">
        <v>1792</v>
      </c>
      <c r="L387" s="579" t="s">
        <v>1797</v>
      </c>
      <c r="M387" s="572"/>
      <c r="N387" s="572"/>
    </row>
    <row r="388" spans="1:14" ht="15.75">
      <c r="C388" s="572" t="str">
        <f>'210000'!$B$63</f>
        <v>Pasivo por impuestos diferidos</v>
      </c>
      <c r="F388" s="586">
        <f>'210000'!G$63</f>
        <v>0</v>
      </c>
      <c r="I388" s="580"/>
      <c r="J388" s="580" t="str">
        <f>Índice!$C$9</f>
        <v>2016-12-31</v>
      </c>
      <c r="K388" s="579" t="s">
        <v>1792</v>
      </c>
      <c r="L388" s="579" t="s">
        <v>1797</v>
      </c>
      <c r="M388" s="572"/>
      <c r="N388" s="572"/>
    </row>
    <row r="389" spans="1:14" ht="15.75">
      <c r="C389" s="572" t="str">
        <f>'210000'!$B$64</f>
        <v>Pasivos por impuestos corrientes, no corriente</v>
      </c>
      <c r="F389" s="586">
        <f>'210000'!G$64</f>
        <v>0</v>
      </c>
      <c r="I389" s="580"/>
      <c r="J389" s="580" t="str">
        <f>Índice!$C$9</f>
        <v>2016-12-31</v>
      </c>
      <c r="K389" s="579" t="s">
        <v>1792</v>
      </c>
      <c r="L389" s="579" t="s">
        <v>1797</v>
      </c>
      <c r="M389" s="572"/>
      <c r="N389" s="572"/>
    </row>
    <row r="390" spans="1:14" ht="15.75">
      <c r="C390" s="572" t="str">
        <f>'210000'!$B$65</f>
        <v>Otros pasivos financieros no corrientes</v>
      </c>
      <c r="F390" s="586">
        <f>'210000'!G$65</f>
        <v>0</v>
      </c>
      <c r="I390" s="580"/>
      <c r="J390" s="580" t="str">
        <f>Índice!$C$9</f>
        <v>2016-12-31</v>
      </c>
      <c r="K390" s="579" t="s">
        <v>1792</v>
      </c>
      <c r="L390" s="579" t="s">
        <v>1797</v>
      </c>
      <c r="M390" s="572"/>
      <c r="N390" s="572"/>
    </row>
    <row r="391" spans="1:14" ht="15.75">
      <c r="C391" s="572" t="str">
        <f>'210000'!$B$66</f>
        <v>Parte no corriente de préstamos no corrientes</v>
      </c>
      <c r="F391" s="586">
        <f>'210000'!G$66</f>
        <v>0</v>
      </c>
      <c r="I391" s="580"/>
      <c r="J391" s="580" t="str">
        <f>Índice!$C$9</f>
        <v>2016-12-31</v>
      </c>
      <c r="K391" s="579" t="s">
        <v>1792</v>
      </c>
      <c r="L391" s="579" t="s">
        <v>1797</v>
      </c>
      <c r="M391" s="572"/>
      <c r="N391" s="572"/>
    </row>
    <row r="392" spans="1:14" ht="15.75">
      <c r="C392" s="572" t="str">
        <f>'210000'!$B$67</f>
        <v>Otros pasivos no financieros no corrientes</v>
      </c>
      <c r="F392" s="586">
        <f>'210000'!G$67</f>
        <v>0</v>
      </c>
      <c r="I392" s="580"/>
      <c r="J392" s="580" t="str">
        <f>Índice!$C$9</f>
        <v>2016-12-31</v>
      </c>
      <c r="K392" s="579" t="s">
        <v>1792</v>
      </c>
      <c r="L392" s="579" t="s">
        <v>1797</v>
      </c>
      <c r="M392" s="572"/>
      <c r="N392" s="572"/>
    </row>
    <row r="393" spans="1:14" ht="15.75">
      <c r="A393" s="570"/>
      <c r="C393" s="572" t="str">
        <f>'210000'!$B$68</f>
        <v>Total pasivos no corrientes</v>
      </c>
      <c r="F393" s="586">
        <f>'210000'!G$68</f>
        <v>0</v>
      </c>
      <c r="I393" s="580"/>
      <c r="J393" s="580" t="str">
        <f>Índice!$C$9</f>
        <v>2016-12-31</v>
      </c>
      <c r="K393" s="579" t="s">
        <v>1792</v>
      </c>
      <c r="L393" s="579" t="s">
        <v>1797</v>
      </c>
      <c r="M393" s="572"/>
      <c r="N393" s="572"/>
    </row>
    <row r="394" spans="1:14" ht="15.75">
      <c r="A394" s="570" t="s">
        <v>15</v>
      </c>
      <c r="C394" s="572" t="str">
        <f>'210000'!$B$69</f>
        <v>Pasivos corrientes</v>
      </c>
      <c r="F394" s="586"/>
      <c r="I394" s="580"/>
      <c r="J394" s="580" t="str">
        <f>Índice!$C$9</f>
        <v>2016-12-31</v>
      </c>
      <c r="K394" s="579"/>
      <c r="L394" s="579"/>
      <c r="M394" s="572"/>
      <c r="N394" s="572"/>
    </row>
    <row r="395" spans="1:14" ht="15.75">
      <c r="C395" s="572" t="str">
        <f>'210000'!$B$70</f>
        <v>Provisiones corrientes por beneficios a los empleados</v>
      </c>
      <c r="F395" s="586">
        <f>'210000'!G$70</f>
        <v>0</v>
      </c>
      <c r="I395" s="580"/>
      <c r="J395" s="580" t="str">
        <f>Índice!$C$9</f>
        <v>2016-12-31</v>
      </c>
      <c r="K395" s="579" t="s">
        <v>1792</v>
      </c>
      <c r="L395" s="579" t="s">
        <v>1797</v>
      </c>
      <c r="M395" s="572"/>
      <c r="N395" s="572"/>
    </row>
    <row r="396" spans="1:14" ht="15.75">
      <c r="A396" s="570"/>
      <c r="C396" s="572" t="str">
        <f>'210000'!$B$71</f>
        <v>Otras provisiones corrientes</v>
      </c>
      <c r="F396" s="586">
        <f>'210000'!G$71</f>
        <v>0</v>
      </c>
      <c r="I396" s="580"/>
      <c r="J396" s="580" t="str">
        <f>Índice!$C$9</f>
        <v>2016-12-31</v>
      </c>
      <c r="K396" s="579" t="s">
        <v>1792</v>
      </c>
      <c r="L396" s="579" t="s">
        <v>1797</v>
      </c>
      <c r="M396" s="572"/>
      <c r="N396" s="572"/>
    </row>
    <row r="397" spans="1:14" ht="15.75">
      <c r="C397" s="572" t="str">
        <f>'210000'!$B$72</f>
        <v>Total Provisiones corrientes</v>
      </c>
      <c r="F397" s="586">
        <f>'210000'!G$72</f>
        <v>0</v>
      </c>
      <c r="I397" s="580"/>
      <c r="J397" s="580" t="str">
        <f>Índice!$C$9</f>
        <v>2016-12-31</v>
      </c>
      <c r="K397" s="579" t="s">
        <v>1792</v>
      </c>
      <c r="L397" s="579" t="s">
        <v>1797</v>
      </c>
      <c r="M397" s="572"/>
      <c r="N397" s="572"/>
    </row>
    <row r="398" spans="1:14" ht="15.75">
      <c r="C398" s="572" t="str">
        <f>'210000'!$B$73</f>
        <v>Cuentas por pagar comerciales y otras cuentas por pagar corrientes</v>
      </c>
      <c r="F398" s="586">
        <f>'210000'!G$73</f>
        <v>0</v>
      </c>
      <c r="I398" s="580"/>
      <c r="J398" s="580" t="str">
        <f>Índice!$C$9</f>
        <v>2016-12-31</v>
      </c>
      <c r="K398" s="579" t="s">
        <v>1792</v>
      </c>
      <c r="L398" s="579" t="s">
        <v>1797</v>
      </c>
      <c r="M398" s="572"/>
      <c r="N398" s="572"/>
    </row>
    <row r="399" spans="1:14" ht="15.75">
      <c r="C399" s="572" t="str">
        <f>'210000'!$B$74</f>
        <v>Cuentas Comerciales por Pagar por Adquisición de Bienes corrientes</v>
      </c>
      <c r="F399" s="586">
        <f>'210000'!G$74</f>
        <v>0</v>
      </c>
      <c r="I399" s="580"/>
      <c r="J399" s="580" t="str">
        <f>Índice!$C$9</f>
        <v>2016-12-31</v>
      </c>
      <c r="K399" s="579" t="s">
        <v>1792</v>
      </c>
      <c r="L399" s="579" t="s">
        <v>1797</v>
      </c>
      <c r="M399" s="572"/>
      <c r="N399" s="572"/>
    </row>
    <row r="400" spans="1:14" ht="15.75">
      <c r="C400" s="572" t="str">
        <f>'210000'!$B$75</f>
        <v>Cuentas Comerciales por Pagar por Adquisición de Servicios corrientes</v>
      </c>
      <c r="F400" s="586">
        <f>'210000'!G$75</f>
        <v>0</v>
      </c>
      <c r="I400" s="580"/>
      <c r="J400" s="580" t="str">
        <f>Índice!$C$9</f>
        <v>2016-12-31</v>
      </c>
      <c r="K400" s="579" t="s">
        <v>1792</v>
      </c>
      <c r="L400" s="579" t="s">
        <v>1797</v>
      </c>
      <c r="M400" s="572"/>
      <c r="N400" s="572"/>
    </row>
    <row r="401" spans="1:14" ht="15.75">
      <c r="C401" s="572" t="str">
        <f>'210000'!$B$76</f>
        <v>Otras Cuentas Comerciales por Pagar corrientes</v>
      </c>
      <c r="F401" s="586">
        <f>'210000'!G$76</f>
        <v>0</v>
      </c>
      <c r="I401" s="580"/>
      <c r="J401" s="580" t="str">
        <f>Índice!$C$9</f>
        <v>2016-12-31</v>
      </c>
      <c r="K401" s="579" t="s">
        <v>1792</v>
      </c>
      <c r="L401" s="579" t="s">
        <v>1797</v>
      </c>
      <c r="M401" s="572"/>
      <c r="N401" s="572"/>
    </row>
    <row r="402" spans="1:14" ht="15.75">
      <c r="C402" s="572" t="str">
        <f>'210000'!$B$77</f>
        <v>Pasivos por impuestos corrientes, corriente</v>
      </c>
      <c r="F402" s="586">
        <f>'210000'!G$77</f>
        <v>0</v>
      </c>
      <c r="I402" s="580"/>
      <c r="J402" s="580" t="str">
        <f>Índice!$C$9</f>
        <v>2016-12-31</v>
      </c>
      <c r="K402" s="579" t="s">
        <v>1792</v>
      </c>
      <c r="L402" s="579" t="s">
        <v>1797</v>
      </c>
      <c r="M402" s="572"/>
      <c r="N402" s="572"/>
    </row>
    <row r="403" spans="1:14" ht="15.75">
      <c r="C403" s="572" t="str">
        <f>'210000'!$B$78</f>
        <v>Otros pasivos financieros corrientes</v>
      </c>
      <c r="F403" s="586">
        <f>'210000'!G$78</f>
        <v>0</v>
      </c>
      <c r="I403" s="580"/>
      <c r="J403" s="580" t="str">
        <f>Índice!$C$9</f>
        <v>2016-12-31</v>
      </c>
      <c r="K403" s="579" t="s">
        <v>1792</v>
      </c>
      <c r="L403" s="579" t="s">
        <v>1797</v>
      </c>
      <c r="M403" s="572"/>
      <c r="N403" s="572"/>
    </row>
    <row r="404" spans="1:14" ht="15.75">
      <c r="C404" s="572" t="str">
        <f>'210000'!$B$79</f>
        <v>Préstamos corrientes</v>
      </c>
      <c r="F404" s="586">
        <f>'210000'!G$79</f>
        <v>0</v>
      </c>
      <c r="I404" s="580"/>
      <c r="J404" s="580" t="str">
        <f>Índice!$C$9</f>
        <v>2016-12-31</v>
      </c>
      <c r="K404" s="579" t="s">
        <v>1792</v>
      </c>
      <c r="L404" s="579" t="s">
        <v>1797</v>
      </c>
      <c r="M404" s="572"/>
      <c r="N404" s="572"/>
    </row>
    <row r="405" spans="1:14" ht="15.75">
      <c r="C405" s="572" t="str">
        <f>'210000'!$B$80</f>
        <v>Parte corriente de préstamos no corrientes</v>
      </c>
      <c r="F405" s="586">
        <f>'210000'!G$80</f>
        <v>0</v>
      </c>
      <c r="I405" s="580"/>
      <c r="J405" s="580" t="str">
        <f>Índice!$C$9</f>
        <v>2016-12-31</v>
      </c>
      <c r="K405" s="579" t="s">
        <v>1792</v>
      </c>
      <c r="L405" s="579" t="s">
        <v>1797</v>
      </c>
      <c r="M405" s="572"/>
      <c r="N405" s="572"/>
    </row>
    <row r="406" spans="1:14" ht="15.75">
      <c r="C406" s="572" t="str">
        <f>'210000'!$B$81</f>
        <v>Otros pasivos no financieros corrientes</v>
      </c>
      <c r="F406" s="586">
        <f>'210000'!G$81</f>
        <v>0</v>
      </c>
      <c r="I406" s="580"/>
      <c r="J406" s="580" t="str">
        <f>Índice!$C$9</f>
        <v>2016-12-31</v>
      </c>
      <c r="K406" s="579" t="s">
        <v>1792</v>
      </c>
      <c r="L406" s="579" t="s">
        <v>1797</v>
      </c>
      <c r="M406" s="572"/>
      <c r="N406" s="572"/>
    </row>
    <row r="407" spans="1:14" ht="15.75">
      <c r="C407" s="572" t="str">
        <f>'210000'!$B$82</f>
        <v>Total pasivos corrientes</v>
      </c>
      <c r="F407" s="586">
        <f>'210000'!G$82</f>
        <v>0</v>
      </c>
      <c r="I407" s="580"/>
      <c r="J407" s="580" t="str">
        <f>Índice!$C$9</f>
        <v>2016-12-31</v>
      </c>
      <c r="K407" s="579" t="s">
        <v>1792</v>
      </c>
      <c r="L407" s="579" t="s">
        <v>1797</v>
      </c>
      <c r="M407" s="572"/>
      <c r="N407" s="572"/>
    </row>
    <row r="408" spans="1:14" ht="15.75">
      <c r="C408" s="572" t="str">
        <f>'210000'!$B$83</f>
        <v>Total pasivos</v>
      </c>
      <c r="F408" s="586">
        <f>'210000'!G$83</f>
        <v>0</v>
      </c>
      <c r="I408" s="580"/>
      <c r="J408" s="580" t="str">
        <f>Índice!$C$9</f>
        <v>2016-12-31</v>
      </c>
      <c r="K408" s="579" t="s">
        <v>1792</v>
      </c>
      <c r="L408" s="579" t="s">
        <v>1797</v>
      </c>
      <c r="M408" s="572"/>
      <c r="N408" s="572"/>
    </row>
    <row r="409" spans="1:14" ht="15.75">
      <c r="C409" s="572" t="str">
        <f>'210000'!$B$84</f>
        <v>TOTAL DE PATRIMONIO Y PASIVOS</v>
      </c>
      <c r="F409" s="586">
        <f>'210000'!G$84</f>
        <v>0</v>
      </c>
      <c r="I409" s="580"/>
      <c r="J409" s="580" t="str">
        <f>Índice!$C$9</f>
        <v>2016-12-31</v>
      </c>
      <c r="K409" s="579" t="s">
        <v>1792</v>
      </c>
      <c r="L409" s="579" t="s">
        <v>1797</v>
      </c>
      <c r="M409" s="572"/>
      <c r="N409" s="572"/>
    </row>
    <row r="410" spans="1:14" ht="15.75">
      <c r="A410" s="570" t="s">
        <v>15</v>
      </c>
      <c r="C410" s="585" t="s">
        <v>618</v>
      </c>
      <c r="F410" s="572"/>
      <c r="I410" s="580"/>
      <c r="J410" s="580" t="str">
        <f>Índice!$C$9</f>
        <v>2016-12-31</v>
      </c>
      <c r="L410" s="579"/>
      <c r="M410" s="572"/>
      <c r="N410" s="572"/>
    </row>
    <row r="411" spans="1:14" ht="15.75">
      <c r="A411" s="570" t="s">
        <v>15</v>
      </c>
      <c r="C411" s="572" t="str">
        <f>'210000'!$B$8</f>
        <v>ACTIVOS</v>
      </c>
      <c r="F411" s="586"/>
      <c r="I411" s="580"/>
      <c r="J411" s="580" t="str">
        <f>Índice!$C$9</f>
        <v>2016-12-31</v>
      </c>
      <c r="K411" s="579"/>
      <c r="L411" s="579"/>
      <c r="M411" s="572"/>
      <c r="N411" s="572"/>
    </row>
    <row r="412" spans="1:14" ht="15.75">
      <c r="A412" s="570" t="s">
        <v>15</v>
      </c>
      <c r="C412" s="572" t="str">
        <f>'210000'!$B$9</f>
        <v>Activos no corrientes</v>
      </c>
      <c r="F412" s="586"/>
      <c r="I412" s="580"/>
      <c r="J412" s="580" t="str">
        <f>Índice!$C$9</f>
        <v>2016-12-31</v>
      </c>
      <c r="K412" s="579"/>
      <c r="L412" s="579"/>
      <c r="M412" s="572"/>
      <c r="N412" s="572"/>
    </row>
    <row r="413" spans="1:14" ht="15.75">
      <c r="A413" s="570"/>
      <c r="C413" s="572" t="str">
        <f>'210000'!$B$10</f>
        <v>Propiedades, planta y equipo</v>
      </c>
      <c r="F413" s="586">
        <f>'210000'!H$10</f>
        <v>0</v>
      </c>
      <c r="I413" s="580"/>
      <c r="J413" s="580" t="str">
        <f>Índice!$C$9</f>
        <v>2016-12-31</v>
      </c>
      <c r="K413" s="579" t="s">
        <v>1792</v>
      </c>
      <c r="L413" s="579" t="s">
        <v>1798</v>
      </c>
      <c r="M413" s="572"/>
      <c r="N413" s="572"/>
    </row>
    <row r="414" spans="1:14" ht="15.75">
      <c r="A414" s="570"/>
      <c r="C414" s="572" t="str">
        <f>'210000'!$B$11</f>
        <v>Propiedades de inversión al costo menos la depreciación y deterioro de valor acumulados</v>
      </c>
      <c r="F414" s="586">
        <f>'210000'!H$11</f>
        <v>0</v>
      </c>
      <c r="I414" s="580"/>
      <c r="J414" s="580" t="str">
        <f>Índice!$C$9</f>
        <v>2016-12-31</v>
      </c>
      <c r="K414" s="579" t="s">
        <v>1792</v>
      </c>
      <c r="L414" s="579" t="s">
        <v>1798</v>
      </c>
      <c r="M414" s="572"/>
      <c r="N414" s="572"/>
    </row>
    <row r="415" spans="1:14" ht="15.75">
      <c r="A415" s="570"/>
      <c r="C415" s="572" t="str">
        <f>'210000'!$B$12</f>
        <v>Propiedades de inversión a valor razonable con cambios en resultados</v>
      </c>
      <c r="F415" s="586">
        <f>'210000'!H$12</f>
        <v>0</v>
      </c>
      <c r="I415" s="580"/>
      <c r="J415" s="580" t="str">
        <f>Índice!$C$9</f>
        <v>2016-12-31</v>
      </c>
      <c r="K415" s="579" t="s">
        <v>1792</v>
      </c>
      <c r="L415" s="579" t="s">
        <v>1798</v>
      </c>
      <c r="M415" s="572"/>
      <c r="N415" s="572"/>
    </row>
    <row r="416" spans="1:14" ht="15.75">
      <c r="A416" s="570"/>
      <c r="C416" s="572" t="str">
        <f>'210000'!$B$13</f>
        <v>Plusvalía</v>
      </c>
      <c r="F416" s="586">
        <f>'210000'!H$13</f>
        <v>0</v>
      </c>
      <c r="I416" s="580"/>
      <c r="J416" s="580" t="str">
        <f>Índice!$C$9</f>
        <v>2016-12-31</v>
      </c>
      <c r="K416" s="579" t="s">
        <v>1792</v>
      </c>
      <c r="L416" s="579" t="s">
        <v>1798</v>
      </c>
      <c r="M416" s="572"/>
      <c r="N416" s="572"/>
    </row>
    <row r="417" spans="1:14" ht="15.75">
      <c r="A417" s="570"/>
      <c r="C417" s="572" t="str">
        <f>'210000'!$B$14</f>
        <v>Activos intangibles distintos de la plusvalía</v>
      </c>
      <c r="F417" s="586">
        <f>'210000'!H$14</f>
        <v>0</v>
      </c>
      <c r="I417" s="580"/>
      <c r="J417" s="580" t="str">
        <f>Índice!$C$9</f>
        <v>2016-12-31</v>
      </c>
      <c r="K417" s="579" t="s">
        <v>1792</v>
      </c>
      <c r="L417" s="579" t="s">
        <v>1798</v>
      </c>
      <c r="M417" s="572"/>
      <c r="N417" s="572"/>
    </row>
    <row r="418" spans="1:14" ht="15.75">
      <c r="A418" s="570"/>
      <c r="C418" s="572" t="str">
        <f>'210000'!$B$15</f>
        <v>Inversiones en asociadas</v>
      </c>
      <c r="F418" s="586">
        <f>'210000'!H$15</f>
        <v>0</v>
      </c>
      <c r="I418" s="580"/>
      <c r="J418" s="580" t="str">
        <f>Índice!$C$9</f>
        <v>2016-12-31</v>
      </c>
      <c r="K418" s="579" t="s">
        <v>1792</v>
      </c>
      <c r="L418" s="579" t="s">
        <v>1798</v>
      </c>
      <c r="M418" s="572"/>
      <c r="N418" s="572"/>
    </row>
    <row r="419" spans="1:14" ht="15.75">
      <c r="A419" s="570"/>
      <c r="C419" s="572" t="str">
        <f>'210000'!$B$16</f>
        <v>Inversiones en negocios conjuntos</v>
      </c>
      <c r="F419" s="586">
        <f>'210000'!H$16</f>
        <v>0</v>
      </c>
      <c r="I419" s="580"/>
      <c r="J419" s="580" t="str">
        <f>Índice!$C$9</f>
        <v>2016-12-31</v>
      </c>
      <c r="K419" s="579" t="s">
        <v>1792</v>
      </c>
      <c r="L419" s="579" t="s">
        <v>1798</v>
      </c>
      <c r="M419" s="572"/>
      <c r="N419" s="572"/>
    </row>
    <row r="420" spans="1:14" ht="15.75">
      <c r="A420" s="570"/>
      <c r="C420" s="572" t="str">
        <f>'210000'!$B$17</f>
        <v>Activos biológicos no corrientes, al costo menos depreciación acumulada y deterioro de valor</v>
      </c>
      <c r="F420" s="586">
        <f>'210000'!H$17</f>
        <v>0</v>
      </c>
      <c r="I420" s="580"/>
      <c r="J420" s="580" t="str">
        <f>Índice!$C$9</f>
        <v>2016-12-31</v>
      </c>
      <c r="K420" s="579" t="s">
        <v>1792</v>
      </c>
      <c r="L420" s="579" t="s">
        <v>1798</v>
      </c>
      <c r="M420" s="572"/>
      <c r="N420" s="572"/>
    </row>
    <row r="421" spans="1:14" ht="15.75">
      <c r="A421" s="557"/>
      <c r="C421" s="572" t="str">
        <f>'210000'!$B$18</f>
        <v>Activos biológicos no corrientes, al valor razonable</v>
      </c>
      <c r="F421" s="586">
        <f>'210000'!H$18</f>
        <v>0</v>
      </c>
      <c r="I421" s="580"/>
      <c r="J421" s="580" t="str">
        <f>Índice!$C$9</f>
        <v>2016-12-31</v>
      </c>
      <c r="K421" s="579" t="s">
        <v>1792</v>
      </c>
      <c r="L421" s="579" t="s">
        <v>1798</v>
      </c>
      <c r="M421" s="572"/>
      <c r="N421" s="572"/>
    </row>
    <row r="422" spans="1:14" ht="15.75">
      <c r="C422" s="572" t="str">
        <f>'210000'!$B$19</f>
        <v>Cuentas comerciales por cobrar y otras cuentas por cobrar no corrientes</v>
      </c>
      <c r="F422" s="586">
        <f>'210000'!H$19</f>
        <v>0</v>
      </c>
      <c r="I422" s="580"/>
      <c r="J422" s="580" t="str">
        <f>Índice!$C$9</f>
        <v>2016-12-31</v>
      </c>
      <c r="K422" s="579" t="s">
        <v>1792</v>
      </c>
      <c r="L422" s="579" t="s">
        <v>1798</v>
      </c>
      <c r="M422" s="572"/>
      <c r="N422" s="572"/>
    </row>
    <row r="423" spans="1:14" ht="15.75">
      <c r="C423" s="572" t="str">
        <f>'210000'!$B$20</f>
        <v xml:space="preserve">    Cuentas Comerciales por Cobrar por Prestación de Servicios públicos no corrientes</v>
      </c>
      <c r="F423" s="586">
        <f>'210000'!H$20</f>
        <v>0</v>
      </c>
      <c r="I423" s="580"/>
      <c r="J423" s="580" t="str">
        <f>Índice!$C$9</f>
        <v>2016-12-31</v>
      </c>
      <c r="K423" s="579" t="s">
        <v>1792</v>
      </c>
      <c r="L423" s="579" t="s">
        <v>1798</v>
      </c>
      <c r="M423" s="572"/>
      <c r="N423" s="572"/>
    </row>
    <row r="424" spans="1:14" ht="15.75">
      <c r="C424" s="572" t="str">
        <f>'210000'!$B$21</f>
        <v xml:space="preserve">    Cuentas Comerciales por cobrar por Adquisición de Bienes no corrientes</v>
      </c>
      <c r="F424" s="586">
        <f>'210000'!H$21</f>
        <v>0</v>
      </c>
      <c r="I424" s="580"/>
      <c r="J424" s="580" t="str">
        <f>Índice!$C$9</f>
        <v>2016-12-31</v>
      </c>
      <c r="K424" s="579" t="s">
        <v>1792</v>
      </c>
      <c r="L424" s="579" t="s">
        <v>1798</v>
      </c>
      <c r="M424" s="572"/>
      <c r="N424" s="572"/>
    </row>
    <row r="425" spans="1:14" ht="15.75">
      <c r="C425" s="572" t="str">
        <f>'210000'!$B$22</f>
        <v xml:space="preserve">    Otras cuentas por cobrar  no corrientes</v>
      </c>
      <c r="F425" s="586">
        <f>'210000'!H$22</f>
        <v>0</v>
      </c>
      <c r="I425" s="580"/>
      <c r="J425" s="580" t="str">
        <f>Índice!$C$9</f>
        <v>2016-12-31</v>
      </c>
      <c r="K425" s="579" t="s">
        <v>1792</v>
      </c>
      <c r="L425" s="579" t="s">
        <v>1798</v>
      </c>
      <c r="M425" s="572"/>
      <c r="N425" s="572"/>
    </row>
    <row r="426" spans="1:14" ht="15.75">
      <c r="C426" s="572" t="str">
        <f>'210000'!$B$23</f>
        <v>Inventarios (no corrientes)</v>
      </c>
      <c r="F426" s="586">
        <f>'210000'!H$23</f>
        <v>0</v>
      </c>
      <c r="I426" s="580"/>
      <c r="J426" s="580" t="str">
        <f>Índice!$C$9</f>
        <v>2016-12-31</v>
      </c>
      <c r="K426" s="579" t="s">
        <v>1792</v>
      </c>
      <c r="L426" s="579" t="s">
        <v>1798</v>
      </c>
      <c r="M426" s="572"/>
      <c r="N426" s="572"/>
    </row>
    <row r="427" spans="1:14" ht="15.75">
      <c r="A427" s="570"/>
      <c r="C427" s="572" t="str">
        <f>'210000'!$B$24</f>
        <v>Activos por impuestos diferidos</v>
      </c>
      <c r="F427" s="586">
        <f>'210000'!H$24</f>
        <v>0</v>
      </c>
      <c r="I427" s="580"/>
      <c r="J427" s="580" t="str">
        <f>Índice!$C$9</f>
        <v>2016-12-31</v>
      </c>
      <c r="K427" s="579" t="s">
        <v>1792</v>
      </c>
      <c r="L427" s="579" t="s">
        <v>1798</v>
      </c>
      <c r="M427" s="572"/>
      <c r="N427" s="572"/>
    </row>
    <row r="428" spans="1:14" ht="15.75">
      <c r="C428" s="572" t="str">
        <f>'210000'!$B$25</f>
        <v>Activos por impuestos corrientes, no corriente</v>
      </c>
      <c r="F428" s="586">
        <f>'210000'!H$25</f>
        <v>0</v>
      </c>
      <c r="I428" s="580"/>
      <c r="J428" s="580" t="str">
        <f>Índice!$C$9</f>
        <v>2016-12-31</v>
      </c>
      <c r="K428" s="579" t="s">
        <v>1792</v>
      </c>
      <c r="L428" s="579" t="s">
        <v>1798</v>
      </c>
      <c r="M428" s="572"/>
      <c r="N428" s="572"/>
    </row>
    <row r="429" spans="1:14" ht="15.75">
      <c r="C429" s="572" t="str">
        <f>'210000'!$B$26</f>
        <v>Otros activos financieros (no corrientes)</v>
      </c>
      <c r="F429" s="586">
        <f>'210000'!H$26</f>
        <v>0</v>
      </c>
      <c r="I429" s="580"/>
      <c r="J429" s="580" t="str">
        <f>Índice!$C$9</f>
        <v>2016-12-31</v>
      </c>
      <c r="K429" s="579" t="s">
        <v>1792</v>
      </c>
      <c r="L429" s="579" t="s">
        <v>1798</v>
      </c>
      <c r="M429" s="572"/>
      <c r="N429" s="572"/>
    </row>
    <row r="430" spans="1:14" ht="15.75">
      <c r="C430" s="572" t="str">
        <f>'210000'!$B$27</f>
        <v>Otros activos no financieros (no corrientes)</v>
      </c>
      <c r="F430" s="586">
        <f>'210000'!H$27</f>
        <v>0</v>
      </c>
      <c r="I430" s="580"/>
      <c r="J430" s="580" t="str">
        <f>Índice!$C$9</f>
        <v>2016-12-31</v>
      </c>
      <c r="K430" s="579" t="s">
        <v>1792</v>
      </c>
      <c r="L430" s="579" t="s">
        <v>1798</v>
      </c>
      <c r="M430" s="572"/>
      <c r="N430" s="572"/>
    </row>
    <row r="431" spans="1:14" ht="15.75">
      <c r="C431" s="572" t="str">
        <f>'210000'!$B$28</f>
        <v>Activos no corrientes distintos al efectivo pignorados como garantía colateral para la cual el receptor de la transferencia tiene derecho por contrato o costumbre a vender o pignorar nuevamente la garantía colateral</v>
      </c>
      <c r="F431" s="586">
        <f>'210000'!H$28</f>
        <v>0</v>
      </c>
      <c r="I431" s="580"/>
      <c r="J431" s="580" t="str">
        <f>Índice!$C$9</f>
        <v>2016-12-31</v>
      </c>
      <c r="K431" s="579" t="s">
        <v>1792</v>
      </c>
      <c r="L431" s="579" t="s">
        <v>1798</v>
      </c>
      <c r="M431" s="572"/>
      <c r="N431" s="572"/>
    </row>
    <row r="432" spans="1:14" ht="15.75">
      <c r="C432" s="572" t="str">
        <f>'210000'!$B$29</f>
        <v>Total de activos no corrientes</v>
      </c>
      <c r="F432" s="586">
        <f>'210000'!H$29</f>
        <v>0</v>
      </c>
      <c r="I432" s="580"/>
      <c r="J432" s="580" t="str">
        <f>Índice!$C$9</f>
        <v>2016-12-31</v>
      </c>
      <c r="K432" s="579" t="s">
        <v>1792</v>
      </c>
      <c r="L432" s="579" t="s">
        <v>1798</v>
      </c>
      <c r="M432" s="572"/>
      <c r="N432" s="572"/>
    </row>
    <row r="433" spans="1:14" ht="15.75">
      <c r="A433" s="570" t="s">
        <v>15</v>
      </c>
      <c r="C433" s="572" t="str">
        <f>'210000'!$B$30</f>
        <v>Activos corrientes</v>
      </c>
      <c r="F433" s="586"/>
      <c r="I433" s="580"/>
      <c r="J433" s="580" t="str">
        <f>Índice!$C$9</f>
        <v>2016-12-31</v>
      </c>
      <c r="K433" s="579"/>
      <c r="L433" s="579"/>
      <c r="M433" s="572"/>
      <c r="N433" s="572"/>
    </row>
    <row r="434" spans="1:14" ht="15.75">
      <c r="C434" s="572" t="str">
        <f>'210000'!$B$31</f>
        <v>Inventarios (corrientes)</v>
      </c>
      <c r="F434" s="586">
        <f>'210000'!H$31</f>
        <v>0</v>
      </c>
      <c r="I434" s="580"/>
      <c r="J434" s="580" t="str">
        <f>Índice!$C$9</f>
        <v>2016-12-31</v>
      </c>
      <c r="K434" s="579" t="s">
        <v>1792</v>
      </c>
      <c r="L434" s="579" t="s">
        <v>1798</v>
      </c>
      <c r="M434" s="572"/>
      <c r="N434" s="572"/>
    </row>
    <row r="435" spans="1:14" ht="15.75">
      <c r="C435" s="572" t="str">
        <f>'210000'!$B$32</f>
        <v>Cuentas comerciales por cobrar y otras cuentas por cobrar corrientes (210000)</v>
      </c>
      <c r="F435" s="586">
        <f>'210000'!H$32</f>
        <v>0</v>
      </c>
      <c r="I435" s="580"/>
      <c r="J435" s="580" t="str">
        <f>Índice!$C$9</f>
        <v>2016-12-31</v>
      </c>
      <c r="K435" s="579" t="s">
        <v>1792</v>
      </c>
      <c r="L435" s="579" t="s">
        <v>1798</v>
      </c>
      <c r="M435" s="572"/>
      <c r="N435" s="572"/>
    </row>
    <row r="436" spans="1:14" ht="15.75">
      <c r="A436" s="557"/>
      <c r="C436" s="572" t="str">
        <f>'210000'!$B$33</f>
        <v xml:space="preserve">   Cuentas Comerciales por Cobrar por Prestación de Servicios públicos corrientes</v>
      </c>
      <c r="F436" s="586">
        <f>'210000'!H$33</f>
        <v>0</v>
      </c>
      <c r="I436" s="580"/>
      <c r="J436" s="580" t="str">
        <f>Índice!$C$9</f>
        <v>2016-12-31</v>
      </c>
      <c r="K436" s="579" t="s">
        <v>1792</v>
      </c>
      <c r="L436" s="579" t="s">
        <v>1798</v>
      </c>
      <c r="M436" s="572"/>
      <c r="N436" s="572"/>
    </row>
    <row r="437" spans="1:14" ht="15.75">
      <c r="A437" s="557"/>
      <c r="C437" s="572" t="str">
        <f>'210000'!$B$34</f>
        <v xml:space="preserve">   Cuentas Comerciales por cobrar por Adquisición de Bienes corrientes</v>
      </c>
      <c r="F437" s="586">
        <f>'210000'!H$34</f>
        <v>0</v>
      </c>
      <c r="I437" s="580"/>
      <c r="J437" s="580" t="str">
        <f>Índice!$C$9</f>
        <v>2016-12-31</v>
      </c>
      <c r="K437" s="579" t="s">
        <v>1792</v>
      </c>
      <c r="L437" s="579" t="s">
        <v>1798</v>
      </c>
      <c r="M437" s="572"/>
      <c r="N437" s="572"/>
    </row>
    <row r="438" spans="1:14" ht="15.75">
      <c r="A438" s="557"/>
      <c r="C438" s="572" t="str">
        <f>'210000'!$B$35</f>
        <v xml:space="preserve">    Otras cuentas por cobrar corrientes</v>
      </c>
      <c r="F438" s="586">
        <f>'210000'!H$35</f>
        <v>0</v>
      </c>
      <c r="I438" s="580"/>
      <c r="J438" s="580" t="str">
        <f>Índice!$C$9</f>
        <v>2016-12-31</v>
      </c>
      <c r="K438" s="579" t="s">
        <v>1792</v>
      </c>
      <c r="L438" s="579" t="s">
        <v>1798</v>
      </c>
      <c r="M438" s="572"/>
      <c r="N438" s="572"/>
    </row>
    <row r="439" spans="1:14" ht="15.75">
      <c r="A439" s="570"/>
      <c r="C439" s="572" t="str">
        <f>'210000'!$B$36</f>
        <v>Activos por impuestos corrientes (corrientes)</v>
      </c>
      <c r="F439" s="586">
        <f>'210000'!H$36</f>
        <v>0</v>
      </c>
      <c r="I439" s="580"/>
      <c r="J439" s="580" t="str">
        <f>Índice!$C$9</f>
        <v>2016-12-31</v>
      </c>
      <c r="K439" s="579" t="s">
        <v>1792</v>
      </c>
      <c r="L439" s="579" t="s">
        <v>1798</v>
      </c>
      <c r="M439" s="572"/>
      <c r="N439" s="572"/>
    </row>
    <row r="440" spans="1:14" ht="15.75">
      <c r="A440" s="557"/>
      <c r="C440" s="572" t="str">
        <f>'210000'!$B$37</f>
        <v>Activos biológicos corrientes, al costo menos depreciación acumulada y deterioro de valor</v>
      </c>
      <c r="F440" s="586">
        <f>'210000'!H$37</f>
        <v>0</v>
      </c>
      <c r="I440" s="580"/>
      <c r="J440" s="580" t="str">
        <f>Índice!$C$9</f>
        <v>2016-12-31</v>
      </c>
      <c r="K440" s="579" t="s">
        <v>1792</v>
      </c>
      <c r="L440" s="579" t="s">
        <v>1798</v>
      </c>
      <c r="M440" s="572"/>
      <c r="N440" s="572"/>
    </row>
    <row r="441" spans="1:14" ht="15.75">
      <c r="A441" s="557"/>
      <c r="C441" s="572" t="str">
        <f>'210000'!$B$38</f>
        <v>Activos biológicos corrientes, al valor razonable</v>
      </c>
      <c r="F441" s="586">
        <f>'210000'!H$38</f>
        <v>0</v>
      </c>
      <c r="I441" s="580"/>
      <c r="J441" s="580" t="str">
        <f>Índice!$C$9</f>
        <v>2016-12-31</v>
      </c>
      <c r="K441" s="579" t="s">
        <v>1792</v>
      </c>
      <c r="L441" s="579" t="s">
        <v>1798</v>
      </c>
      <c r="M441" s="572"/>
      <c r="N441" s="572"/>
    </row>
    <row r="442" spans="1:14" ht="15.75">
      <c r="A442" s="557"/>
      <c r="C442" s="572" t="str">
        <f>'210000'!$B$39</f>
        <v>Otros activos financieros (corrientes)</v>
      </c>
      <c r="F442" s="586">
        <f>'210000'!H$39</f>
        <v>0</v>
      </c>
      <c r="I442" s="580"/>
      <c r="J442" s="580" t="str">
        <f>Índice!$C$9</f>
        <v>2016-12-31</v>
      </c>
      <c r="K442" s="579" t="s">
        <v>1792</v>
      </c>
      <c r="L442" s="579" t="s">
        <v>1798</v>
      </c>
      <c r="M442" s="572"/>
      <c r="N442" s="572"/>
    </row>
    <row r="443" spans="1:14" ht="15.75">
      <c r="A443" s="557"/>
      <c r="C443" s="572" t="str">
        <f>'210000'!$B$40</f>
        <v>Otros activos no financieros (corrientes)</v>
      </c>
      <c r="F443" s="586">
        <f>'210000'!H$40</f>
        <v>0</v>
      </c>
      <c r="I443" s="580"/>
      <c r="J443" s="580" t="str">
        <f>Índice!$C$9</f>
        <v>2016-12-31</v>
      </c>
      <c r="K443" s="579" t="s">
        <v>1792</v>
      </c>
      <c r="L443" s="579" t="s">
        <v>1798</v>
      </c>
      <c r="M443" s="572"/>
      <c r="N443" s="572"/>
    </row>
    <row r="444" spans="1:14" ht="15.75">
      <c r="C444" s="572" t="str">
        <f>'210000'!$B$41</f>
        <v>Efectivo y equivalentes al efectivo</v>
      </c>
      <c r="F444" s="586">
        <f>'210000'!H$41</f>
        <v>0</v>
      </c>
      <c r="I444" s="580"/>
      <c r="J444" s="580" t="str">
        <f>Índice!$C$9</f>
        <v>2016-12-31</v>
      </c>
      <c r="K444" s="579" t="s">
        <v>1792</v>
      </c>
      <c r="L444" s="579" t="s">
        <v>1798</v>
      </c>
      <c r="M444" s="572"/>
      <c r="N444" s="572"/>
    </row>
    <row r="445" spans="1:14" ht="15.75">
      <c r="C445" s="572" t="str">
        <f>'210000'!$B$42</f>
        <v>Activos corrientes distintos al efectivo pignorados como garantía colateral para la cual el receptor de la transferencia tiene derecho por contrato o costumbre a vender o pignorar nuevamente la garantía colateral</v>
      </c>
      <c r="F445" s="586">
        <f>'210000'!H$42</f>
        <v>0</v>
      </c>
      <c r="I445" s="580"/>
      <c r="J445" s="580" t="str">
        <f>Índice!$C$9</f>
        <v>2016-12-31</v>
      </c>
      <c r="K445" s="579" t="s">
        <v>1792</v>
      </c>
      <c r="L445" s="579" t="s">
        <v>1798</v>
      </c>
      <c r="M445" s="572"/>
      <c r="N445" s="572"/>
    </row>
    <row r="446" spans="1:14" ht="15.75">
      <c r="C446" s="572" t="str">
        <f>'210000'!$B$43</f>
        <v>Total de activos corrientes</v>
      </c>
      <c r="F446" s="586">
        <f>'210000'!H$43</f>
        <v>0</v>
      </c>
      <c r="I446" s="580"/>
      <c r="J446" s="580" t="str">
        <f>Índice!$C$9</f>
        <v>2016-12-31</v>
      </c>
      <c r="K446" s="579" t="s">
        <v>1792</v>
      </c>
      <c r="L446" s="579" t="s">
        <v>1798</v>
      </c>
      <c r="M446" s="572"/>
      <c r="N446" s="572"/>
    </row>
    <row r="447" spans="1:14" ht="15.75">
      <c r="C447" s="572" t="str">
        <f>'210000'!$B$44</f>
        <v>TOTAL DE ACTIVOS</v>
      </c>
      <c r="F447" s="586">
        <f>'210000'!H$44</f>
        <v>0</v>
      </c>
      <c r="I447" s="580"/>
      <c r="J447" s="580" t="str">
        <f>Índice!$C$9</f>
        <v>2016-12-31</v>
      </c>
      <c r="K447" s="579" t="s">
        <v>1792</v>
      </c>
      <c r="L447" s="579" t="s">
        <v>1798</v>
      </c>
      <c r="M447" s="572"/>
      <c r="N447" s="572"/>
    </row>
    <row r="448" spans="1:14" ht="15.75">
      <c r="A448" s="570" t="s">
        <v>15</v>
      </c>
      <c r="C448" s="572" t="str">
        <f>'210000'!$B$45</f>
        <v>PATRIMONIO Y PASIVOS</v>
      </c>
      <c r="F448" s="586"/>
      <c r="I448" s="580"/>
      <c r="J448" s="580" t="str">
        <f>Índice!$C$9</f>
        <v>2016-12-31</v>
      </c>
      <c r="K448" s="579"/>
      <c r="L448" s="579"/>
      <c r="M448" s="572"/>
      <c r="N448" s="572"/>
    </row>
    <row r="449" spans="1:14" ht="15.75">
      <c r="A449" s="570" t="s">
        <v>15</v>
      </c>
      <c r="C449" s="572" t="str">
        <f>'210000'!$B$46</f>
        <v>PATRIMONIO</v>
      </c>
      <c r="F449" s="586"/>
      <c r="I449" s="580"/>
      <c r="J449" s="580" t="str">
        <f>Índice!$C$9</f>
        <v>2016-12-31</v>
      </c>
      <c r="K449" s="579"/>
      <c r="L449" s="579"/>
      <c r="M449" s="572"/>
      <c r="N449" s="572"/>
    </row>
    <row r="450" spans="1:14" ht="15.75">
      <c r="A450" s="570"/>
      <c r="C450" s="572" t="str">
        <f>'210000'!$B$47</f>
        <v>Capital emitido</v>
      </c>
      <c r="F450" s="586">
        <f>'210000'!H$47</f>
        <v>0</v>
      </c>
      <c r="I450" s="580"/>
      <c r="J450" s="580" t="str">
        <f>Índice!$C$9</f>
        <v>2016-12-31</v>
      </c>
      <c r="K450" s="579" t="s">
        <v>1792</v>
      </c>
      <c r="L450" s="579" t="s">
        <v>1798</v>
      </c>
      <c r="M450" s="572"/>
      <c r="N450" s="572"/>
    </row>
    <row r="451" spans="1:14" ht="15.75">
      <c r="C451" s="572" t="str">
        <f>'210000'!$B$48</f>
        <v>Ganancias acumuladas</v>
      </c>
      <c r="F451" s="586">
        <f>'210000'!H$48</f>
        <v>0</v>
      </c>
      <c r="I451" s="580"/>
      <c r="J451" s="580" t="str">
        <f>Índice!$C$9</f>
        <v>2016-12-31</v>
      </c>
      <c r="K451" s="579" t="s">
        <v>1792</v>
      </c>
      <c r="L451" s="579" t="s">
        <v>1798</v>
      </c>
      <c r="M451" s="572"/>
      <c r="N451" s="572"/>
    </row>
    <row r="452" spans="1:14" ht="15.75">
      <c r="A452" s="557"/>
      <c r="C452" s="572" t="str">
        <f>'210000'!$B$49</f>
        <v>Prima de emisión</v>
      </c>
      <c r="F452" s="586">
        <f>'210000'!H$49</f>
        <v>0</v>
      </c>
      <c r="I452" s="580"/>
      <c r="J452" s="580" t="str">
        <f>Índice!$C$9</f>
        <v>2016-12-31</v>
      </c>
      <c r="K452" s="579" t="s">
        <v>1792</v>
      </c>
      <c r="L452" s="579" t="s">
        <v>1798</v>
      </c>
      <c r="M452" s="572"/>
      <c r="N452" s="572"/>
    </row>
    <row r="453" spans="1:14" ht="15.75">
      <c r="A453" s="557"/>
      <c r="C453" s="572" t="str">
        <f>'210000'!$B$50</f>
        <v>Acciones propias en cartera</v>
      </c>
      <c r="F453" s="586">
        <f>'210000'!H$50</f>
        <v>0</v>
      </c>
      <c r="I453" s="580"/>
      <c r="J453" s="580" t="str">
        <f>Índice!$C$9</f>
        <v>2016-12-31</v>
      </c>
      <c r="K453" s="579" t="s">
        <v>1792</v>
      </c>
      <c r="L453" s="579" t="s">
        <v>1798</v>
      </c>
      <c r="M453" s="572"/>
      <c r="N453" s="572"/>
    </row>
    <row r="454" spans="1:14" ht="15.75">
      <c r="A454" s="557"/>
      <c r="C454" s="572" t="str">
        <f>'210000'!$B$51</f>
        <v>Otras participaciones en el patrimonio</v>
      </c>
      <c r="F454" s="586">
        <f>'210000'!H$51</f>
        <v>0</v>
      </c>
      <c r="I454" s="580"/>
      <c r="J454" s="580" t="str">
        <f>Índice!$C$9</f>
        <v>2016-12-31</v>
      </c>
      <c r="K454" s="579" t="s">
        <v>1792</v>
      </c>
      <c r="L454" s="579" t="s">
        <v>1798</v>
      </c>
      <c r="M454" s="572"/>
      <c r="N454" s="572"/>
    </row>
    <row r="455" spans="1:14" ht="15.75">
      <c r="C455" s="572" t="str">
        <f>'210000'!$B$52</f>
        <v>Otras reservas</v>
      </c>
      <c r="F455" s="586">
        <f>'210000'!H$52</f>
        <v>0</v>
      </c>
      <c r="I455" s="580"/>
      <c r="J455" s="580" t="str">
        <f>Índice!$C$9</f>
        <v>2016-12-31</v>
      </c>
      <c r="K455" s="579" t="s">
        <v>1792</v>
      </c>
      <c r="L455" s="579" t="s">
        <v>1798</v>
      </c>
      <c r="M455" s="572"/>
      <c r="N455" s="572"/>
    </row>
    <row r="456" spans="1:14" ht="15.75">
      <c r="C456" s="572" t="str">
        <f>'210000'!$B$53</f>
        <v>Total patrimonio</v>
      </c>
      <c r="F456" s="586">
        <f>'210000'!H$53</f>
        <v>0</v>
      </c>
      <c r="I456" s="580"/>
      <c r="J456" s="580" t="str">
        <f>Índice!$C$9</f>
        <v>2016-12-31</v>
      </c>
      <c r="K456" s="579" t="s">
        <v>1792</v>
      </c>
      <c r="L456" s="579" t="s">
        <v>1798</v>
      </c>
      <c r="M456" s="572"/>
      <c r="N456" s="572"/>
    </row>
    <row r="457" spans="1:14" ht="15.75">
      <c r="A457" s="570" t="s">
        <v>15</v>
      </c>
      <c r="C457" s="572" t="str">
        <f>'210000'!$B$54</f>
        <v>PASIVOS</v>
      </c>
      <c r="F457" s="586"/>
      <c r="I457" s="580"/>
      <c r="J457" s="580" t="str">
        <f>Índice!$C$9</f>
        <v>2016-12-31</v>
      </c>
      <c r="K457" s="579"/>
      <c r="L457" s="579"/>
      <c r="M457" s="572"/>
      <c r="N457" s="572"/>
    </row>
    <row r="458" spans="1:14" ht="15.75">
      <c r="A458" s="570" t="s">
        <v>15</v>
      </c>
      <c r="C458" s="572" t="str">
        <f>'210000'!$B$55</f>
        <v>Pasivos no corrientes</v>
      </c>
      <c r="F458" s="586"/>
      <c r="I458" s="580"/>
      <c r="J458" s="580" t="str">
        <f>Índice!$C$9</f>
        <v>2016-12-31</v>
      </c>
      <c r="K458" s="579"/>
      <c r="L458" s="579"/>
      <c r="M458" s="572"/>
      <c r="N458" s="572"/>
    </row>
    <row r="459" spans="1:14" ht="15.75">
      <c r="A459" s="570"/>
      <c r="C459" s="572" t="str">
        <f>'210000'!$B$56</f>
        <v>Provisiones no corrientes por beneficios a los empleados</v>
      </c>
      <c r="F459" s="586">
        <f>'210000'!H$56</f>
        <v>0</v>
      </c>
      <c r="I459" s="580"/>
      <c r="J459" s="580" t="str">
        <f>Índice!$C$9</f>
        <v>2016-12-31</v>
      </c>
      <c r="K459" s="579" t="s">
        <v>1792</v>
      </c>
      <c r="L459" s="579" t="s">
        <v>1798</v>
      </c>
      <c r="M459" s="572"/>
      <c r="N459" s="572"/>
    </row>
    <row r="460" spans="1:14" ht="15.75">
      <c r="A460" s="570"/>
      <c r="C460" s="572" t="str">
        <f>'210000'!$B$57</f>
        <v>Otras provisiones no corrientes</v>
      </c>
      <c r="F460" s="586">
        <f>'210000'!H$57</f>
        <v>0</v>
      </c>
      <c r="I460" s="580"/>
      <c r="J460" s="580" t="str">
        <f>Índice!$C$9</f>
        <v>2016-12-31</v>
      </c>
      <c r="K460" s="579" t="s">
        <v>1792</v>
      </c>
      <c r="L460" s="579" t="s">
        <v>1798</v>
      </c>
      <c r="M460" s="572"/>
      <c r="N460" s="572"/>
    </row>
    <row r="461" spans="1:14" ht="15.75">
      <c r="C461" s="572" t="str">
        <f>'210000'!$B$58</f>
        <v>Total Provisiones no corrientes</v>
      </c>
      <c r="F461" s="586">
        <f>'210000'!H$58</f>
        <v>0</v>
      </c>
      <c r="I461" s="580"/>
      <c r="J461" s="580" t="str">
        <f>Índice!$C$9</f>
        <v>2016-12-31</v>
      </c>
      <c r="K461" s="579" t="s">
        <v>1792</v>
      </c>
      <c r="L461" s="579" t="s">
        <v>1798</v>
      </c>
      <c r="M461" s="572"/>
      <c r="N461" s="572"/>
    </row>
    <row r="462" spans="1:14" ht="15.75">
      <c r="C462" s="572" t="str">
        <f>'210000'!$B$59</f>
        <v>Cuentas comerciales por pagar y otras cuentas por pagar no corrientes</v>
      </c>
      <c r="F462" s="586">
        <f>'210000'!H$59</f>
        <v>0</v>
      </c>
      <c r="I462" s="580"/>
      <c r="J462" s="580" t="str">
        <f>Índice!$C$9</f>
        <v>2016-12-31</v>
      </c>
      <c r="K462" s="579" t="s">
        <v>1792</v>
      </c>
      <c r="L462" s="579" t="s">
        <v>1798</v>
      </c>
      <c r="M462" s="572"/>
      <c r="N462" s="572"/>
    </row>
    <row r="463" spans="1:14" ht="15.75">
      <c r="C463" s="572" t="str">
        <f>'210000'!$B$60</f>
        <v>Cuentas Comerciales por Pagar por Adquisición de Bienes no corrientes</v>
      </c>
      <c r="F463" s="586">
        <f>'210000'!H$60</f>
        <v>0</v>
      </c>
      <c r="I463" s="580"/>
      <c r="J463" s="580" t="str">
        <f>Índice!$C$9</f>
        <v>2016-12-31</v>
      </c>
      <c r="K463" s="579" t="s">
        <v>1792</v>
      </c>
      <c r="L463" s="579" t="s">
        <v>1798</v>
      </c>
      <c r="M463" s="572"/>
      <c r="N463" s="572"/>
    </row>
    <row r="464" spans="1:14" ht="15.75">
      <c r="C464" s="572" t="str">
        <f>'210000'!$B$61</f>
        <v>Cuentas Comerciales por Pagar por Adquisición de Servicios no corrientes</v>
      </c>
      <c r="F464" s="586">
        <f>'210000'!H$61</f>
        <v>0</v>
      </c>
      <c r="I464" s="580"/>
      <c r="J464" s="580" t="str">
        <f>Índice!$C$9</f>
        <v>2016-12-31</v>
      </c>
      <c r="K464" s="579" t="s">
        <v>1792</v>
      </c>
      <c r="L464" s="579" t="s">
        <v>1798</v>
      </c>
      <c r="M464" s="572"/>
      <c r="N464" s="572"/>
    </row>
    <row r="465" spans="1:14" ht="15.75">
      <c r="A465" s="570"/>
      <c r="C465" s="572" t="str">
        <f>'210000'!$B$62</f>
        <v>Otras Cuentas Comerciales por Pagar no corrientes</v>
      </c>
      <c r="F465" s="586">
        <f>'210000'!H$62</f>
        <v>0</v>
      </c>
      <c r="I465" s="580"/>
      <c r="J465" s="580" t="str">
        <f>Índice!$C$9</f>
        <v>2016-12-31</v>
      </c>
      <c r="K465" s="579" t="s">
        <v>1792</v>
      </c>
      <c r="L465" s="579" t="s">
        <v>1798</v>
      </c>
      <c r="M465" s="572"/>
      <c r="N465" s="572"/>
    </row>
    <row r="466" spans="1:14" ht="15.75">
      <c r="C466" s="572" t="str">
        <f>'210000'!$B$63</f>
        <v>Pasivo por impuestos diferidos</v>
      </c>
      <c r="F466" s="586">
        <f>'210000'!H$63</f>
        <v>0</v>
      </c>
      <c r="I466" s="580"/>
      <c r="J466" s="580" t="str">
        <f>Índice!$C$9</f>
        <v>2016-12-31</v>
      </c>
      <c r="K466" s="579" t="s">
        <v>1792</v>
      </c>
      <c r="L466" s="579" t="s">
        <v>1798</v>
      </c>
      <c r="M466" s="572"/>
      <c r="N466" s="572"/>
    </row>
    <row r="467" spans="1:14" ht="15.75">
      <c r="C467" s="572" t="str">
        <f>'210000'!$B$64</f>
        <v>Pasivos por impuestos corrientes, no corriente</v>
      </c>
      <c r="F467" s="586">
        <f>'210000'!H$64</f>
        <v>0</v>
      </c>
      <c r="I467" s="580"/>
      <c r="J467" s="580" t="str">
        <f>Índice!$C$9</f>
        <v>2016-12-31</v>
      </c>
      <c r="K467" s="579" t="s">
        <v>1792</v>
      </c>
      <c r="L467" s="579" t="s">
        <v>1798</v>
      </c>
      <c r="M467" s="572"/>
      <c r="N467" s="572"/>
    </row>
    <row r="468" spans="1:14" ht="15.75">
      <c r="C468" s="572" t="str">
        <f>'210000'!$B$65</f>
        <v>Otros pasivos financieros no corrientes</v>
      </c>
      <c r="F468" s="586">
        <f>'210000'!H$65</f>
        <v>0</v>
      </c>
      <c r="I468" s="580"/>
      <c r="J468" s="580" t="str">
        <f>Índice!$C$9</f>
        <v>2016-12-31</v>
      </c>
      <c r="K468" s="579" t="s">
        <v>1792</v>
      </c>
      <c r="L468" s="579" t="s">
        <v>1798</v>
      </c>
      <c r="M468" s="572"/>
      <c r="N468" s="572"/>
    </row>
    <row r="469" spans="1:14" ht="15.75">
      <c r="C469" s="572" t="str">
        <f>'210000'!$B$66</f>
        <v>Parte no corriente de préstamos no corrientes</v>
      </c>
      <c r="F469" s="586">
        <f>'210000'!H$66</f>
        <v>0</v>
      </c>
      <c r="I469" s="580"/>
      <c r="J469" s="580" t="str">
        <f>Índice!$C$9</f>
        <v>2016-12-31</v>
      </c>
      <c r="K469" s="579" t="s">
        <v>1792</v>
      </c>
      <c r="L469" s="579" t="s">
        <v>1798</v>
      </c>
      <c r="M469" s="572"/>
      <c r="N469" s="572"/>
    </row>
    <row r="470" spans="1:14" ht="15.75">
      <c r="C470" s="572" t="str">
        <f>'210000'!$B$67</f>
        <v>Otros pasivos no financieros no corrientes</v>
      </c>
      <c r="F470" s="586">
        <f>'210000'!H$67</f>
        <v>0</v>
      </c>
      <c r="I470" s="580"/>
      <c r="J470" s="580" t="str">
        <f>Índice!$C$9</f>
        <v>2016-12-31</v>
      </c>
      <c r="K470" s="579" t="s">
        <v>1792</v>
      </c>
      <c r="L470" s="579" t="s">
        <v>1798</v>
      </c>
      <c r="M470" s="572"/>
      <c r="N470" s="572"/>
    </row>
    <row r="471" spans="1:14" ht="15.75">
      <c r="A471" s="570"/>
      <c r="C471" s="572" t="str">
        <f>'210000'!$B$68</f>
        <v>Total pasivos no corrientes</v>
      </c>
      <c r="F471" s="586">
        <f>'210000'!H$68</f>
        <v>0</v>
      </c>
      <c r="I471" s="580"/>
      <c r="J471" s="580" t="str">
        <f>Índice!$C$9</f>
        <v>2016-12-31</v>
      </c>
      <c r="K471" s="579" t="s">
        <v>1792</v>
      </c>
      <c r="L471" s="579" t="s">
        <v>1798</v>
      </c>
      <c r="M471" s="572"/>
      <c r="N471" s="572"/>
    </row>
    <row r="472" spans="1:14" ht="15.75">
      <c r="A472" s="570" t="s">
        <v>15</v>
      </c>
      <c r="C472" s="572" t="str">
        <f>'210000'!$B$69</f>
        <v>Pasivos corrientes</v>
      </c>
      <c r="F472" s="586"/>
      <c r="I472" s="580"/>
      <c r="J472" s="580" t="str">
        <f>Índice!$C$9</f>
        <v>2016-12-31</v>
      </c>
      <c r="K472" s="579"/>
      <c r="L472" s="579"/>
      <c r="M472" s="572"/>
      <c r="N472" s="572"/>
    </row>
    <row r="473" spans="1:14" ht="15.75">
      <c r="C473" s="572" t="str">
        <f>'210000'!$B$70</f>
        <v>Provisiones corrientes por beneficios a los empleados</v>
      </c>
      <c r="F473" s="586">
        <f>'210000'!H$70</f>
        <v>0</v>
      </c>
      <c r="I473" s="580"/>
      <c r="J473" s="580" t="str">
        <f>Índice!$C$9</f>
        <v>2016-12-31</v>
      </c>
      <c r="K473" s="579" t="s">
        <v>1792</v>
      </c>
      <c r="L473" s="579" t="s">
        <v>1798</v>
      </c>
      <c r="M473" s="572"/>
      <c r="N473" s="572"/>
    </row>
    <row r="474" spans="1:14" ht="15.75">
      <c r="A474" s="570"/>
      <c r="C474" s="572" t="str">
        <f>'210000'!$B$71</f>
        <v>Otras provisiones corrientes</v>
      </c>
      <c r="F474" s="586">
        <f>'210000'!H$71</f>
        <v>0</v>
      </c>
      <c r="I474" s="580"/>
      <c r="J474" s="580" t="str">
        <f>Índice!$C$9</f>
        <v>2016-12-31</v>
      </c>
      <c r="K474" s="579" t="s">
        <v>1792</v>
      </c>
      <c r="L474" s="579" t="s">
        <v>1798</v>
      </c>
      <c r="M474" s="572"/>
      <c r="N474" s="572"/>
    </row>
    <row r="475" spans="1:14" ht="15.75">
      <c r="C475" s="572" t="str">
        <f>'210000'!$B$72</f>
        <v>Total Provisiones corrientes</v>
      </c>
      <c r="F475" s="586">
        <f>'210000'!H$72</f>
        <v>0</v>
      </c>
      <c r="I475" s="580"/>
      <c r="J475" s="580" t="str">
        <f>Índice!$C$9</f>
        <v>2016-12-31</v>
      </c>
      <c r="K475" s="579" t="s">
        <v>1792</v>
      </c>
      <c r="L475" s="579" t="s">
        <v>1798</v>
      </c>
      <c r="M475" s="572"/>
      <c r="N475" s="572"/>
    </row>
    <row r="476" spans="1:14" ht="15.75">
      <c r="C476" s="572" t="str">
        <f>'210000'!$B$73</f>
        <v>Cuentas por pagar comerciales y otras cuentas por pagar corrientes</v>
      </c>
      <c r="F476" s="586">
        <f>'210000'!H$73</f>
        <v>0</v>
      </c>
      <c r="I476" s="580"/>
      <c r="J476" s="580" t="str">
        <f>Índice!$C$9</f>
        <v>2016-12-31</v>
      </c>
      <c r="K476" s="579" t="s">
        <v>1792</v>
      </c>
      <c r="L476" s="579" t="s">
        <v>1798</v>
      </c>
      <c r="M476" s="572"/>
      <c r="N476" s="572"/>
    </row>
    <row r="477" spans="1:14" ht="15.75">
      <c r="C477" s="572" t="str">
        <f>'210000'!$B$74</f>
        <v>Cuentas Comerciales por Pagar por Adquisición de Bienes corrientes</v>
      </c>
      <c r="F477" s="586">
        <f>'210000'!H$74</f>
        <v>0</v>
      </c>
      <c r="I477" s="580"/>
      <c r="J477" s="580" t="str">
        <f>Índice!$C$9</f>
        <v>2016-12-31</v>
      </c>
      <c r="K477" s="579" t="s">
        <v>1792</v>
      </c>
      <c r="L477" s="579" t="s">
        <v>1798</v>
      </c>
      <c r="M477" s="572"/>
      <c r="N477" s="572"/>
    </row>
    <row r="478" spans="1:14" ht="15.75">
      <c r="C478" s="572" t="str">
        <f>'210000'!$B$75</f>
        <v>Cuentas Comerciales por Pagar por Adquisición de Servicios corrientes</v>
      </c>
      <c r="F478" s="586">
        <f>'210000'!H$75</f>
        <v>0</v>
      </c>
      <c r="I478" s="580"/>
      <c r="J478" s="580" t="str">
        <f>Índice!$C$9</f>
        <v>2016-12-31</v>
      </c>
      <c r="K478" s="579" t="s">
        <v>1792</v>
      </c>
      <c r="L478" s="579" t="s">
        <v>1798</v>
      </c>
      <c r="M478" s="572"/>
      <c r="N478" s="572"/>
    </row>
    <row r="479" spans="1:14" ht="15.75">
      <c r="C479" s="572" t="str">
        <f>'210000'!$B$76</f>
        <v>Otras Cuentas Comerciales por Pagar corrientes</v>
      </c>
      <c r="F479" s="586">
        <f>'210000'!H$76</f>
        <v>0</v>
      </c>
      <c r="I479" s="580"/>
      <c r="J479" s="580" t="str">
        <f>Índice!$C$9</f>
        <v>2016-12-31</v>
      </c>
      <c r="K479" s="579" t="s">
        <v>1792</v>
      </c>
      <c r="L479" s="579" t="s">
        <v>1798</v>
      </c>
      <c r="M479" s="572"/>
      <c r="N479" s="572"/>
    </row>
    <row r="480" spans="1:14" ht="15.75">
      <c r="C480" s="572" t="str">
        <f>'210000'!$B$77</f>
        <v>Pasivos por impuestos corrientes, corriente</v>
      </c>
      <c r="F480" s="586">
        <f>'210000'!H$77</f>
        <v>0</v>
      </c>
      <c r="I480" s="580"/>
      <c r="J480" s="580" t="str">
        <f>Índice!$C$9</f>
        <v>2016-12-31</v>
      </c>
      <c r="K480" s="579" t="s">
        <v>1792</v>
      </c>
      <c r="L480" s="579" t="s">
        <v>1798</v>
      </c>
      <c r="M480" s="572"/>
      <c r="N480" s="572"/>
    </row>
    <row r="481" spans="1:14" ht="15.75">
      <c r="C481" s="572" t="str">
        <f>'210000'!$B$78</f>
        <v>Otros pasivos financieros corrientes</v>
      </c>
      <c r="F481" s="586">
        <f>'210000'!H$78</f>
        <v>0</v>
      </c>
      <c r="I481" s="580"/>
      <c r="J481" s="580" t="str">
        <f>Índice!$C$9</f>
        <v>2016-12-31</v>
      </c>
      <c r="K481" s="579" t="s">
        <v>1792</v>
      </c>
      <c r="L481" s="579" t="s">
        <v>1798</v>
      </c>
      <c r="M481" s="572"/>
      <c r="N481" s="572"/>
    </row>
    <row r="482" spans="1:14" ht="15.75">
      <c r="C482" s="572" t="str">
        <f>'210000'!$B$79</f>
        <v>Préstamos corrientes</v>
      </c>
      <c r="F482" s="586">
        <f>'210000'!H$79</f>
        <v>0</v>
      </c>
      <c r="I482" s="580"/>
      <c r="J482" s="580" t="str">
        <f>Índice!$C$9</f>
        <v>2016-12-31</v>
      </c>
      <c r="K482" s="579" t="s">
        <v>1792</v>
      </c>
      <c r="L482" s="579" t="s">
        <v>1798</v>
      </c>
      <c r="M482" s="572"/>
      <c r="N482" s="572"/>
    </row>
    <row r="483" spans="1:14" ht="15.75">
      <c r="C483" s="572" t="str">
        <f>'210000'!$B$80</f>
        <v>Parte corriente de préstamos no corrientes</v>
      </c>
      <c r="F483" s="586">
        <f>'210000'!H$80</f>
        <v>0</v>
      </c>
      <c r="I483" s="580"/>
      <c r="J483" s="580" t="str">
        <f>Índice!$C$9</f>
        <v>2016-12-31</v>
      </c>
      <c r="K483" s="579" t="s">
        <v>1792</v>
      </c>
      <c r="L483" s="579" t="s">
        <v>1798</v>
      </c>
      <c r="M483" s="572"/>
      <c r="N483" s="572"/>
    </row>
    <row r="484" spans="1:14" ht="15.75">
      <c r="C484" s="572" t="str">
        <f>'210000'!$B$81</f>
        <v>Otros pasivos no financieros corrientes</v>
      </c>
      <c r="F484" s="586">
        <f>'210000'!H$81</f>
        <v>0</v>
      </c>
      <c r="I484" s="580"/>
      <c r="J484" s="580" t="str">
        <f>Índice!$C$9</f>
        <v>2016-12-31</v>
      </c>
      <c r="K484" s="579" t="s">
        <v>1792</v>
      </c>
      <c r="L484" s="579" t="s">
        <v>1798</v>
      </c>
      <c r="M484" s="572"/>
      <c r="N484" s="572"/>
    </row>
    <row r="485" spans="1:14" ht="15.75">
      <c r="C485" s="572" t="str">
        <f>'210000'!$B$82</f>
        <v>Total pasivos corrientes</v>
      </c>
      <c r="F485" s="586">
        <f>'210000'!H$82</f>
        <v>0</v>
      </c>
      <c r="I485" s="580"/>
      <c r="J485" s="580" t="str">
        <f>Índice!$C$9</f>
        <v>2016-12-31</v>
      </c>
      <c r="K485" s="579" t="s">
        <v>1792</v>
      </c>
      <c r="L485" s="579" t="s">
        <v>1798</v>
      </c>
      <c r="M485" s="572"/>
      <c r="N485" s="572"/>
    </row>
    <row r="486" spans="1:14" ht="15.75">
      <c r="C486" s="572" t="str">
        <f>'210000'!$B$83</f>
        <v>Total pasivos</v>
      </c>
      <c r="F486" s="586">
        <f>'210000'!H$83</f>
        <v>0</v>
      </c>
      <c r="I486" s="580"/>
      <c r="J486" s="580" t="str">
        <f>Índice!$C$9</f>
        <v>2016-12-31</v>
      </c>
      <c r="K486" s="579" t="s">
        <v>1792</v>
      </c>
      <c r="L486" s="579" t="s">
        <v>1798</v>
      </c>
      <c r="M486" s="572"/>
      <c r="N486" s="572"/>
    </row>
    <row r="487" spans="1:14" ht="15.75">
      <c r="C487" s="572" t="str">
        <f>'210000'!$B$84</f>
        <v>TOTAL DE PATRIMONIO Y PASIVOS</v>
      </c>
      <c r="F487" s="586">
        <f>'210000'!H$84</f>
        <v>0</v>
      </c>
      <c r="I487" s="580"/>
      <c r="J487" s="580" t="str">
        <f>Índice!$C$9</f>
        <v>2016-12-31</v>
      </c>
      <c r="K487" s="579" t="s">
        <v>1792</v>
      </c>
      <c r="L487" s="579" t="s">
        <v>1798</v>
      </c>
      <c r="M487" s="572"/>
      <c r="N487" s="572"/>
    </row>
    <row r="488" spans="1:14" ht="15.75">
      <c r="A488" s="570" t="s">
        <v>15</v>
      </c>
      <c r="C488" s="585" t="s">
        <v>93</v>
      </c>
      <c r="F488" s="572"/>
      <c r="I488" s="580"/>
      <c r="J488" s="580" t="str">
        <f>Índice!$C$9</f>
        <v>2016-12-31</v>
      </c>
      <c r="L488" s="579"/>
      <c r="M488" s="572"/>
      <c r="N488" s="572"/>
    </row>
    <row r="489" spans="1:14" ht="15.75">
      <c r="A489" s="570" t="s">
        <v>15</v>
      </c>
      <c r="C489" s="572" t="str">
        <f>'210000'!$B$8</f>
        <v>ACTIVOS</v>
      </c>
      <c r="F489" s="586"/>
      <c r="I489" s="580"/>
      <c r="J489" s="580" t="str">
        <f>Índice!$C$9</f>
        <v>2016-12-31</v>
      </c>
      <c r="K489" s="579"/>
      <c r="L489" s="579"/>
      <c r="M489" s="572"/>
      <c r="N489" s="572"/>
    </row>
    <row r="490" spans="1:14" ht="15.75">
      <c r="A490" s="570" t="s">
        <v>15</v>
      </c>
      <c r="C490" s="572" t="str">
        <f>'210000'!$B$9</f>
        <v>Activos no corrientes</v>
      </c>
      <c r="F490" s="586"/>
      <c r="I490" s="580"/>
      <c r="J490" s="580" t="str">
        <f>Índice!$C$9</f>
        <v>2016-12-31</v>
      </c>
      <c r="K490" s="579"/>
      <c r="L490" s="579"/>
      <c r="M490" s="572"/>
      <c r="N490" s="572"/>
    </row>
    <row r="491" spans="1:14" ht="15.75">
      <c r="A491" s="570"/>
      <c r="C491" s="572" t="str">
        <f>'210000'!$B$10</f>
        <v>Propiedades, planta y equipo</v>
      </c>
      <c r="F491" s="586">
        <f>'210000'!I$10</f>
        <v>0</v>
      </c>
      <c r="I491" s="580"/>
      <c r="J491" s="580" t="str">
        <f>Índice!$C$9</f>
        <v>2016-12-31</v>
      </c>
      <c r="K491" s="579" t="s">
        <v>1792</v>
      </c>
      <c r="L491" s="579" t="s">
        <v>1799</v>
      </c>
      <c r="M491" s="572"/>
      <c r="N491" s="572"/>
    </row>
    <row r="492" spans="1:14" ht="15.75">
      <c r="A492" s="570"/>
      <c r="C492" s="572" t="str">
        <f>'210000'!$B$11</f>
        <v>Propiedades de inversión al costo menos la depreciación y deterioro de valor acumulados</v>
      </c>
      <c r="F492" s="586">
        <f>'210000'!I$11</f>
        <v>0</v>
      </c>
      <c r="I492" s="580"/>
      <c r="J492" s="580" t="str">
        <f>Índice!$C$9</f>
        <v>2016-12-31</v>
      </c>
      <c r="K492" s="579" t="s">
        <v>1792</v>
      </c>
      <c r="L492" s="579" t="s">
        <v>1799</v>
      </c>
      <c r="M492" s="572"/>
      <c r="N492" s="572"/>
    </row>
    <row r="493" spans="1:14" ht="15.75">
      <c r="A493" s="570"/>
      <c r="C493" s="572" t="str">
        <f>'210000'!$B$12</f>
        <v>Propiedades de inversión a valor razonable con cambios en resultados</v>
      </c>
      <c r="F493" s="586">
        <f>'210000'!I$12</f>
        <v>0</v>
      </c>
      <c r="I493" s="580"/>
      <c r="J493" s="580" t="str">
        <f>Índice!$C$9</f>
        <v>2016-12-31</v>
      </c>
      <c r="K493" s="579" t="s">
        <v>1792</v>
      </c>
      <c r="L493" s="579" t="s">
        <v>1799</v>
      </c>
      <c r="M493" s="572"/>
      <c r="N493" s="572"/>
    </row>
    <row r="494" spans="1:14" ht="15.75">
      <c r="A494" s="570"/>
      <c r="C494" s="572" t="str">
        <f>'210000'!$B$13</f>
        <v>Plusvalía</v>
      </c>
      <c r="F494" s="586">
        <f>'210000'!I$13</f>
        <v>0</v>
      </c>
      <c r="I494" s="580"/>
      <c r="J494" s="580" t="str">
        <f>Índice!$C$9</f>
        <v>2016-12-31</v>
      </c>
      <c r="K494" s="579" t="s">
        <v>1792</v>
      </c>
      <c r="L494" s="579" t="s">
        <v>1799</v>
      </c>
      <c r="M494" s="572"/>
      <c r="N494" s="572"/>
    </row>
    <row r="495" spans="1:14" ht="15.75">
      <c r="A495" s="570"/>
      <c r="C495" s="572" t="str">
        <f>'210000'!$B$14</f>
        <v>Activos intangibles distintos de la plusvalía</v>
      </c>
      <c r="F495" s="586">
        <f>'210000'!I$14</f>
        <v>0</v>
      </c>
      <c r="I495" s="580"/>
      <c r="J495" s="580" t="str">
        <f>Índice!$C$9</f>
        <v>2016-12-31</v>
      </c>
      <c r="K495" s="579" t="s">
        <v>1792</v>
      </c>
      <c r="L495" s="579" t="s">
        <v>1799</v>
      </c>
      <c r="M495" s="572"/>
      <c r="N495" s="572"/>
    </row>
    <row r="496" spans="1:14" ht="15.75">
      <c r="A496" s="570"/>
      <c r="C496" s="572" t="str">
        <f>'210000'!$B$15</f>
        <v>Inversiones en asociadas</v>
      </c>
      <c r="F496" s="586">
        <f>'210000'!I$15</f>
        <v>0</v>
      </c>
      <c r="I496" s="580"/>
      <c r="J496" s="580" t="str">
        <f>Índice!$C$9</f>
        <v>2016-12-31</v>
      </c>
      <c r="K496" s="579" t="s">
        <v>1792</v>
      </c>
      <c r="L496" s="579" t="s">
        <v>1799</v>
      </c>
      <c r="M496" s="572"/>
      <c r="N496" s="572"/>
    </row>
    <row r="497" spans="1:14" ht="15.75">
      <c r="A497" s="570"/>
      <c r="C497" s="572" t="str">
        <f>'210000'!$B$16</f>
        <v>Inversiones en negocios conjuntos</v>
      </c>
      <c r="F497" s="586">
        <f>'210000'!I$16</f>
        <v>0</v>
      </c>
      <c r="I497" s="580"/>
      <c r="J497" s="580" t="str">
        <f>Índice!$C$9</f>
        <v>2016-12-31</v>
      </c>
      <c r="K497" s="579" t="s">
        <v>1792</v>
      </c>
      <c r="L497" s="579" t="s">
        <v>1799</v>
      </c>
      <c r="M497" s="572"/>
      <c r="N497" s="572"/>
    </row>
    <row r="498" spans="1:14" ht="15.75">
      <c r="A498" s="570"/>
      <c r="C498" s="572" t="str">
        <f>'210000'!$B$17</f>
        <v>Activos biológicos no corrientes, al costo menos depreciación acumulada y deterioro de valor</v>
      </c>
      <c r="F498" s="586">
        <f>'210000'!I$17</f>
        <v>0</v>
      </c>
      <c r="I498" s="580"/>
      <c r="J498" s="580" t="str">
        <f>Índice!$C$9</f>
        <v>2016-12-31</v>
      </c>
      <c r="K498" s="579" t="s">
        <v>1792</v>
      </c>
      <c r="L498" s="579" t="s">
        <v>1799</v>
      </c>
      <c r="M498" s="572"/>
      <c r="N498" s="572"/>
    </row>
    <row r="499" spans="1:14" ht="15.75">
      <c r="A499" s="557"/>
      <c r="C499" s="572" t="str">
        <f>'210000'!$B$18</f>
        <v>Activos biológicos no corrientes, al valor razonable</v>
      </c>
      <c r="F499" s="586">
        <f>'210000'!I$18</f>
        <v>0</v>
      </c>
      <c r="I499" s="580"/>
      <c r="J499" s="580" t="str">
        <f>Índice!$C$9</f>
        <v>2016-12-31</v>
      </c>
      <c r="K499" s="579" t="s">
        <v>1792</v>
      </c>
      <c r="L499" s="579" t="s">
        <v>1799</v>
      </c>
      <c r="M499" s="572"/>
      <c r="N499" s="572"/>
    </row>
    <row r="500" spans="1:14" ht="15.75">
      <c r="C500" s="572" t="str">
        <f>'210000'!$B$19</f>
        <v>Cuentas comerciales por cobrar y otras cuentas por cobrar no corrientes</v>
      </c>
      <c r="F500" s="586">
        <f>'210000'!I$19</f>
        <v>0</v>
      </c>
      <c r="I500" s="580"/>
      <c r="J500" s="580" t="str">
        <f>Índice!$C$9</f>
        <v>2016-12-31</v>
      </c>
      <c r="K500" s="579" t="s">
        <v>1792</v>
      </c>
      <c r="L500" s="579" t="s">
        <v>1799</v>
      </c>
      <c r="M500" s="572"/>
      <c r="N500" s="572"/>
    </row>
    <row r="501" spans="1:14" ht="15.75">
      <c r="C501" s="572" t="str">
        <f>'210000'!$B$20</f>
        <v xml:space="preserve">    Cuentas Comerciales por Cobrar por Prestación de Servicios públicos no corrientes</v>
      </c>
      <c r="F501" s="586">
        <f>'210000'!I$20</f>
        <v>0</v>
      </c>
      <c r="I501" s="580"/>
      <c r="J501" s="580" t="str">
        <f>Índice!$C$9</f>
        <v>2016-12-31</v>
      </c>
      <c r="K501" s="579" t="s">
        <v>1792</v>
      </c>
      <c r="L501" s="579" t="s">
        <v>1799</v>
      </c>
      <c r="M501" s="572"/>
      <c r="N501" s="572"/>
    </row>
    <row r="502" spans="1:14" ht="15.75">
      <c r="C502" s="572" t="str">
        <f>'210000'!$B$21</f>
        <v xml:space="preserve">    Cuentas Comerciales por cobrar por Adquisición de Bienes no corrientes</v>
      </c>
      <c r="F502" s="586">
        <f>'210000'!I$21</f>
        <v>0</v>
      </c>
      <c r="I502" s="580"/>
      <c r="J502" s="580" t="str">
        <f>Índice!$C$9</f>
        <v>2016-12-31</v>
      </c>
      <c r="K502" s="579" t="s">
        <v>1792</v>
      </c>
      <c r="L502" s="579" t="s">
        <v>1799</v>
      </c>
      <c r="M502" s="572"/>
      <c r="N502" s="572"/>
    </row>
    <row r="503" spans="1:14" ht="15.75">
      <c r="C503" s="572" t="str">
        <f>'210000'!$B$22</f>
        <v xml:space="preserve">    Otras cuentas por cobrar  no corrientes</v>
      </c>
      <c r="F503" s="586">
        <f>'210000'!I$22</f>
        <v>0</v>
      </c>
      <c r="I503" s="580"/>
      <c r="J503" s="580" t="str">
        <f>Índice!$C$9</f>
        <v>2016-12-31</v>
      </c>
      <c r="K503" s="579" t="s">
        <v>1792</v>
      </c>
      <c r="L503" s="579" t="s">
        <v>1799</v>
      </c>
      <c r="M503" s="572"/>
      <c r="N503" s="572"/>
    </row>
    <row r="504" spans="1:14" ht="15.75">
      <c r="C504" s="572" t="str">
        <f>'210000'!$B$23</f>
        <v>Inventarios (no corrientes)</v>
      </c>
      <c r="F504" s="586">
        <f>'210000'!I$23</f>
        <v>0</v>
      </c>
      <c r="I504" s="580"/>
      <c r="J504" s="580" t="str">
        <f>Índice!$C$9</f>
        <v>2016-12-31</v>
      </c>
      <c r="K504" s="579" t="s">
        <v>1792</v>
      </c>
      <c r="L504" s="579" t="s">
        <v>1799</v>
      </c>
      <c r="M504" s="572"/>
      <c r="N504" s="572"/>
    </row>
    <row r="505" spans="1:14" ht="15.75">
      <c r="A505" s="570"/>
      <c r="C505" s="572" t="str">
        <f>'210000'!$B$24</f>
        <v>Activos por impuestos diferidos</v>
      </c>
      <c r="F505" s="586">
        <f>'210000'!I$24</f>
        <v>0</v>
      </c>
      <c r="I505" s="580"/>
      <c r="J505" s="580" t="str">
        <f>Índice!$C$9</f>
        <v>2016-12-31</v>
      </c>
      <c r="K505" s="579" t="s">
        <v>1792</v>
      </c>
      <c r="L505" s="579" t="s">
        <v>1799</v>
      </c>
      <c r="M505" s="572"/>
      <c r="N505" s="572"/>
    </row>
    <row r="506" spans="1:14" ht="15.75">
      <c r="C506" s="572" t="str">
        <f>'210000'!$B$25</f>
        <v>Activos por impuestos corrientes, no corriente</v>
      </c>
      <c r="F506" s="586">
        <f>'210000'!I$25</f>
        <v>0</v>
      </c>
      <c r="I506" s="580"/>
      <c r="J506" s="580" t="str">
        <f>Índice!$C$9</f>
        <v>2016-12-31</v>
      </c>
      <c r="K506" s="579" t="s">
        <v>1792</v>
      </c>
      <c r="L506" s="579" t="s">
        <v>1799</v>
      </c>
      <c r="M506" s="572"/>
      <c r="N506" s="572"/>
    </row>
    <row r="507" spans="1:14" ht="15.75">
      <c r="C507" s="572" t="str">
        <f>'210000'!$B$26</f>
        <v>Otros activos financieros (no corrientes)</v>
      </c>
      <c r="F507" s="586">
        <f>'210000'!I$26</f>
        <v>0</v>
      </c>
      <c r="I507" s="580"/>
      <c r="J507" s="580" t="str">
        <f>Índice!$C$9</f>
        <v>2016-12-31</v>
      </c>
      <c r="K507" s="579" t="s">
        <v>1792</v>
      </c>
      <c r="L507" s="579" t="s">
        <v>1799</v>
      </c>
      <c r="M507" s="572"/>
      <c r="N507" s="572"/>
    </row>
    <row r="508" spans="1:14" ht="15.75">
      <c r="C508" s="572" t="str">
        <f>'210000'!$B$27</f>
        <v>Otros activos no financieros (no corrientes)</v>
      </c>
      <c r="F508" s="586">
        <f>'210000'!I$27</f>
        <v>0</v>
      </c>
      <c r="I508" s="580"/>
      <c r="J508" s="580" t="str">
        <f>Índice!$C$9</f>
        <v>2016-12-31</v>
      </c>
      <c r="K508" s="579" t="s">
        <v>1792</v>
      </c>
      <c r="L508" s="579" t="s">
        <v>1799</v>
      </c>
      <c r="M508" s="572"/>
      <c r="N508" s="572"/>
    </row>
    <row r="509" spans="1:14" ht="15.75">
      <c r="C509" s="572" t="str">
        <f>'210000'!$B$28</f>
        <v>Activos no corrientes distintos al efectivo pignorados como garantía colateral para la cual el receptor de la transferencia tiene derecho por contrato o costumbre a vender o pignorar nuevamente la garantía colateral</v>
      </c>
      <c r="F509" s="586">
        <f>'210000'!I$28</f>
        <v>0</v>
      </c>
      <c r="I509" s="580"/>
      <c r="J509" s="580" t="str">
        <f>Índice!$C$9</f>
        <v>2016-12-31</v>
      </c>
      <c r="K509" s="579" t="s">
        <v>1792</v>
      </c>
      <c r="L509" s="579" t="s">
        <v>1799</v>
      </c>
      <c r="M509" s="572"/>
      <c r="N509" s="572"/>
    </row>
    <row r="510" spans="1:14" ht="15.75">
      <c r="C510" s="572" t="str">
        <f>'210000'!$B$29</f>
        <v>Total de activos no corrientes</v>
      </c>
      <c r="F510" s="586">
        <f>'210000'!I$29</f>
        <v>0</v>
      </c>
      <c r="I510" s="580"/>
      <c r="J510" s="580" t="str">
        <f>Índice!$C$9</f>
        <v>2016-12-31</v>
      </c>
      <c r="K510" s="579" t="s">
        <v>1792</v>
      </c>
      <c r="L510" s="579" t="s">
        <v>1799</v>
      </c>
      <c r="M510" s="572"/>
      <c r="N510" s="572"/>
    </row>
    <row r="511" spans="1:14" ht="15.75">
      <c r="A511" s="570" t="s">
        <v>15</v>
      </c>
      <c r="C511" s="572" t="str">
        <f>'210000'!$B$30</f>
        <v>Activos corrientes</v>
      </c>
      <c r="F511" s="586"/>
      <c r="I511" s="580"/>
      <c r="J511" s="580" t="str">
        <f>Índice!$C$9</f>
        <v>2016-12-31</v>
      </c>
      <c r="K511" s="579"/>
      <c r="L511" s="579"/>
      <c r="M511" s="572"/>
      <c r="N511" s="572"/>
    </row>
    <row r="512" spans="1:14" ht="15.75">
      <c r="C512" s="572" t="str">
        <f>'210000'!$B$31</f>
        <v>Inventarios (corrientes)</v>
      </c>
      <c r="F512" s="586">
        <f>'210000'!I$31</f>
        <v>0</v>
      </c>
      <c r="I512" s="580"/>
      <c r="J512" s="580" t="str">
        <f>Índice!$C$9</f>
        <v>2016-12-31</v>
      </c>
      <c r="K512" s="579" t="s">
        <v>1792</v>
      </c>
      <c r="L512" s="579" t="s">
        <v>1799</v>
      </c>
      <c r="M512" s="572"/>
      <c r="N512" s="572"/>
    </row>
    <row r="513" spans="1:14" ht="15.75">
      <c r="C513" s="572" t="str">
        <f>'210000'!$B$32</f>
        <v>Cuentas comerciales por cobrar y otras cuentas por cobrar corrientes (210000)</v>
      </c>
      <c r="F513" s="586">
        <f>'210000'!I$32</f>
        <v>0</v>
      </c>
      <c r="I513" s="580"/>
      <c r="J513" s="580" t="str">
        <f>Índice!$C$9</f>
        <v>2016-12-31</v>
      </c>
      <c r="K513" s="579" t="s">
        <v>1792</v>
      </c>
      <c r="L513" s="579" t="s">
        <v>1799</v>
      </c>
      <c r="M513" s="572"/>
      <c r="N513" s="572"/>
    </row>
    <row r="514" spans="1:14" ht="15.75">
      <c r="A514" s="557"/>
      <c r="C514" s="572" t="str">
        <f>'210000'!$B$33</f>
        <v xml:space="preserve">   Cuentas Comerciales por Cobrar por Prestación de Servicios públicos corrientes</v>
      </c>
      <c r="F514" s="586">
        <f>'210000'!I$33</f>
        <v>0</v>
      </c>
      <c r="I514" s="580"/>
      <c r="J514" s="580" t="str">
        <f>Índice!$C$9</f>
        <v>2016-12-31</v>
      </c>
      <c r="K514" s="579" t="s">
        <v>1792</v>
      </c>
      <c r="L514" s="579" t="s">
        <v>1799</v>
      </c>
      <c r="M514" s="572"/>
      <c r="N514" s="572"/>
    </row>
    <row r="515" spans="1:14" ht="15.75">
      <c r="A515" s="557"/>
      <c r="C515" s="572" t="str">
        <f>'210000'!$B$34</f>
        <v xml:space="preserve">   Cuentas Comerciales por cobrar por Adquisición de Bienes corrientes</v>
      </c>
      <c r="F515" s="586">
        <f>'210000'!I$34</f>
        <v>0</v>
      </c>
      <c r="I515" s="580"/>
      <c r="J515" s="580" t="str">
        <f>Índice!$C$9</f>
        <v>2016-12-31</v>
      </c>
      <c r="K515" s="579" t="s">
        <v>1792</v>
      </c>
      <c r="L515" s="579" t="s">
        <v>1799</v>
      </c>
      <c r="M515" s="572"/>
      <c r="N515" s="572"/>
    </row>
    <row r="516" spans="1:14" ht="15.75">
      <c r="C516" s="572" t="str">
        <f>'210000'!$B$35</f>
        <v xml:space="preserve">    Otras cuentas por cobrar corrientes</v>
      </c>
      <c r="F516" s="586">
        <f>'210000'!I$35</f>
        <v>0</v>
      </c>
      <c r="I516" s="580"/>
      <c r="J516" s="580" t="str">
        <f>Índice!$C$9</f>
        <v>2016-12-31</v>
      </c>
      <c r="K516" s="579" t="s">
        <v>1792</v>
      </c>
      <c r="L516" s="579" t="s">
        <v>1799</v>
      </c>
      <c r="M516" s="572"/>
      <c r="N516" s="572"/>
    </row>
    <row r="517" spans="1:14" ht="15.75">
      <c r="A517" s="570"/>
      <c r="C517" s="572" t="str">
        <f>'210000'!$B$36</f>
        <v>Activos por impuestos corrientes (corrientes)</v>
      </c>
      <c r="F517" s="586">
        <f>'210000'!I$36</f>
        <v>0</v>
      </c>
      <c r="I517" s="580"/>
      <c r="J517" s="580" t="str">
        <f>Índice!$C$9</f>
        <v>2016-12-31</v>
      </c>
      <c r="K517" s="579" t="s">
        <v>1792</v>
      </c>
      <c r="L517" s="579" t="s">
        <v>1799</v>
      </c>
      <c r="M517" s="572"/>
      <c r="N517" s="572"/>
    </row>
    <row r="518" spans="1:14" ht="15.75">
      <c r="A518" s="557"/>
      <c r="C518" s="572" t="str">
        <f>'210000'!$B$37</f>
        <v>Activos biológicos corrientes, al costo menos depreciación acumulada y deterioro de valor</v>
      </c>
      <c r="F518" s="586">
        <f>'210000'!I$37</f>
        <v>0</v>
      </c>
      <c r="I518" s="580"/>
      <c r="J518" s="580" t="str">
        <f>Índice!$C$9</f>
        <v>2016-12-31</v>
      </c>
      <c r="K518" s="579" t="s">
        <v>1792</v>
      </c>
      <c r="L518" s="579" t="s">
        <v>1799</v>
      </c>
      <c r="M518" s="572"/>
      <c r="N518" s="572"/>
    </row>
    <row r="519" spans="1:14" ht="15.75">
      <c r="A519" s="557"/>
      <c r="C519" s="572" t="str">
        <f>'210000'!$B$38</f>
        <v>Activos biológicos corrientes, al valor razonable</v>
      </c>
      <c r="F519" s="586">
        <f>'210000'!I$38</f>
        <v>0</v>
      </c>
      <c r="I519" s="580"/>
      <c r="J519" s="580" t="str">
        <f>Índice!$C$9</f>
        <v>2016-12-31</v>
      </c>
      <c r="K519" s="579" t="s">
        <v>1792</v>
      </c>
      <c r="L519" s="579" t="s">
        <v>1799</v>
      </c>
      <c r="M519" s="572"/>
      <c r="N519" s="572"/>
    </row>
    <row r="520" spans="1:14" ht="15.75">
      <c r="A520" s="557"/>
      <c r="C520" s="572" t="str">
        <f>'210000'!$B$39</f>
        <v>Otros activos financieros (corrientes)</v>
      </c>
      <c r="F520" s="586">
        <f>'210000'!I$39</f>
        <v>0</v>
      </c>
      <c r="I520" s="580"/>
      <c r="J520" s="580" t="str">
        <f>Índice!$C$9</f>
        <v>2016-12-31</v>
      </c>
      <c r="K520" s="579" t="s">
        <v>1792</v>
      </c>
      <c r="L520" s="579" t="s">
        <v>1799</v>
      </c>
      <c r="M520" s="572"/>
      <c r="N520" s="572"/>
    </row>
    <row r="521" spans="1:14" ht="15.75">
      <c r="A521" s="557"/>
      <c r="C521" s="572" t="str">
        <f>'210000'!$B$40</f>
        <v>Otros activos no financieros (corrientes)</v>
      </c>
      <c r="F521" s="586">
        <f>'210000'!I$40</f>
        <v>0</v>
      </c>
      <c r="I521" s="580"/>
      <c r="J521" s="580" t="str">
        <f>Índice!$C$9</f>
        <v>2016-12-31</v>
      </c>
      <c r="K521" s="579" t="s">
        <v>1792</v>
      </c>
      <c r="L521" s="579" t="s">
        <v>1799</v>
      </c>
      <c r="M521" s="572"/>
      <c r="N521" s="572"/>
    </row>
    <row r="522" spans="1:14" ht="15.75">
      <c r="C522" s="572" t="str">
        <f>'210000'!$B$41</f>
        <v>Efectivo y equivalentes al efectivo</v>
      </c>
      <c r="F522" s="586">
        <f>'210000'!I$41</f>
        <v>0</v>
      </c>
      <c r="I522" s="580"/>
      <c r="J522" s="580" t="str">
        <f>Índice!$C$9</f>
        <v>2016-12-31</v>
      </c>
      <c r="K522" s="579" t="s">
        <v>1792</v>
      </c>
      <c r="L522" s="579" t="s">
        <v>1799</v>
      </c>
      <c r="M522" s="572"/>
      <c r="N522" s="572"/>
    </row>
    <row r="523" spans="1:14" ht="15.75">
      <c r="C523" s="572" t="str">
        <f>'210000'!$B$42</f>
        <v>Activos corrientes distintos al efectivo pignorados como garantía colateral para la cual el receptor de la transferencia tiene derecho por contrato o costumbre a vender o pignorar nuevamente la garantía colateral</v>
      </c>
      <c r="F523" s="586">
        <f>'210000'!I$42</f>
        <v>0</v>
      </c>
      <c r="I523" s="580"/>
      <c r="J523" s="580" t="str">
        <f>Índice!$C$9</f>
        <v>2016-12-31</v>
      </c>
      <c r="K523" s="579" t="s">
        <v>1792</v>
      </c>
      <c r="L523" s="579" t="s">
        <v>1799</v>
      </c>
      <c r="M523" s="572"/>
      <c r="N523" s="572"/>
    </row>
    <row r="524" spans="1:14" ht="15.75">
      <c r="C524" s="572" t="str">
        <f>'210000'!$B$43</f>
        <v>Total de activos corrientes</v>
      </c>
      <c r="F524" s="586">
        <f>'210000'!I$43</f>
        <v>0</v>
      </c>
      <c r="I524" s="580"/>
      <c r="J524" s="580" t="str">
        <f>Índice!$C$9</f>
        <v>2016-12-31</v>
      </c>
      <c r="K524" s="579" t="s">
        <v>1792</v>
      </c>
      <c r="L524" s="579" t="s">
        <v>1799</v>
      </c>
      <c r="M524" s="572"/>
      <c r="N524" s="572"/>
    </row>
    <row r="525" spans="1:14" ht="15.75">
      <c r="C525" s="572" t="str">
        <f>'210000'!$B$44</f>
        <v>TOTAL DE ACTIVOS</v>
      </c>
      <c r="F525" s="586">
        <f>'210000'!I$44</f>
        <v>0</v>
      </c>
      <c r="I525" s="580"/>
      <c r="J525" s="580" t="str">
        <f>Índice!$C$9</f>
        <v>2016-12-31</v>
      </c>
      <c r="K525" s="579" t="s">
        <v>1792</v>
      </c>
      <c r="L525" s="579" t="s">
        <v>1799</v>
      </c>
      <c r="M525" s="572"/>
      <c r="N525" s="572"/>
    </row>
    <row r="526" spans="1:14" ht="15.75">
      <c r="A526" s="570" t="s">
        <v>15</v>
      </c>
      <c r="C526" s="572" t="str">
        <f>'210000'!$B$45</f>
        <v>PATRIMONIO Y PASIVOS</v>
      </c>
      <c r="F526" s="586"/>
      <c r="I526" s="580"/>
      <c r="J526" s="580" t="str">
        <f>Índice!$C$9</f>
        <v>2016-12-31</v>
      </c>
      <c r="K526" s="579"/>
      <c r="L526" s="579"/>
      <c r="M526" s="572"/>
      <c r="N526" s="572"/>
    </row>
    <row r="527" spans="1:14" ht="15.75">
      <c r="A527" s="570" t="s">
        <v>15</v>
      </c>
      <c r="C527" s="572" t="str">
        <f>'210000'!$B$46</f>
        <v>PATRIMONIO</v>
      </c>
      <c r="F527" s="586"/>
      <c r="I527" s="580"/>
      <c r="J527" s="580" t="str">
        <f>Índice!$C$9</f>
        <v>2016-12-31</v>
      </c>
      <c r="K527" s="579"/>
      <c r="L527" s="579"/>
      <c r="M527" s="572"/>
      <c r="N527" s="572"/>
    </row>
    <row r="528" spans="1:14" ht="15.75">
      <c r="A528" s="570"/>
      <c r="C528" s="572" t="str">
        <f>'210000'!$B$47</f>
        <v>Capital emitido</v>
      </c>
      <c r="F528" s="586">
        <f>'210000'!I$47</f>
        <v>0</v>
      </c>
      <c r="I528" s="580"/>
      <c r="J528" s="580" t="str">
        <f>Índice!$C$9</f>
        <v>2016-12-31</v>
      </c>
      <c r="K528" s="579" t="s">
        <v>1792</v>
      </c>
      <c r="L528" s="579" t="s">
        <v>1799</v>
      </c>
      <c r="M528" s="572"/>
      <c r="N528" s="572"/>
    </row>
    <row r="529" spans="1:14" ht="15.75">
      <c r="C529" s="572" t="str">
        <f>'210000'!$B$48</f>
        <v>Ganancias acumuladas</v>
      </c>
      <c r="F529" s="586">
        <f>'210000'!I$48</f>
        <v>0</v>
      </c>
      <c r="I529" s="580"/>
      <c r="J529" s="580" t="str">
        <f>Índice!$C$9</f>
        <v>2016-12-31</v>
      </c>
      <c r="K529" s="579" t="s">
        <v>1792</v>
      </c>
      <c r="L529" s="579" t="s">
        <v>1799</v>
      </c>
      <c r="M529" s="572"/>
      <c r="N529" s="572"/>
    </row>
    <row r="530" spans="1:14" ht="15.75">
      <c r="A530" s="557"/>
      <c r="C530" s="572" t="str">
        <f>'210000'!$B$49</f>
        <v>Prima de emisión</v>
      </c>
      <c r="F530" s="586">
        <f>'210000'!I$49</f>
        <v>0</v>
      </c>
      <c r="I530" s="580"/>
      <c r="J530" s="580" t="str">
        <f>Índice!$C$9</f>
        <v>2016-12-31</v>
      </c>
      <c r="K530" s="579" t="s">
        <v>1792</v>
      </c>
      <c r="L530" s="579" t="s">
        <v>1799</v>
      </c>
      <c r="M530" s="572"/>
      <c r="N530" s="572"/>
    </row>
    <row r="531" spans="1:14" ht="15.75">
      <c r="A531" s="557"/>
      <c r="C531" s="572" t="str">
        <f>'210000'!$B$50</f>
        <v>Acciones propias en cartera</v>
      </c>
      <c r="F531" s="586">
        <f>'210000'!I$50</f>
        <v>0</v>
      </c>
      <c r="I531" s="580"/>
      <c r="J531" s="580" t="str">
        <f>Índice!$C$9</f>
        <v>2016-12-31</v>
      </c>
      <c r="K531" s="579" t="s">
        <v>1792</v>
      </c>
      <c r="L531" s="579" t="s">
        <v>1799</v>
      </c>
      <c r="M531" s="572"/>
      <c r="N531" s="572"/>
    </row>
    <row r="532" spans="1:14" ht="15.75">
      <c r="A532" s="557"/>
      <c r="C532" s="572" t="str">
        <f>'210000'!$B$51</f>
        <v>Otras participaciones en el patrimonio</v>
      </c>
      <c r="F532" s="586">
        <f>'210000'!I$51</f>
        <v>0</v>
      </c>
      <c r="I532" s="580"/>
      <c r="J532" s="580" t="str">
        <f>Índice!$C$9</f>
        <v>2016-12-31</v>
      </c>
      <c r="K532" s="579" t="s">
        <v>1792</v>
      </c>
      <c r="L532" s="579" t="s">
        <v>1799</v>
      </c>
      <c r="M532" s="572"/>
      <c r="N532" s="572"/>
    </row>
    <row r="533" spans="1:14" ht="15.75">
      <c r="C533" s="572" t="str">
        <f>'210000'!$B$52</f>
        <v>Otras reservas</v>
      </c>
      <c r="F533" s="586">
        <f>'210000'!I$52</f>
        <v>0</v>
      </c>
      <c r="I533" s="580"/>
      <c r="J533" s="580" t="str">
        <f>Índice!$C$9</f>
        <v>2016-12-31</v>
      </c>
      <c r="K533" s="579" t="s">
        <v>1792</v>
      </c>
      <c r="L533" s="579" t="s">
        <v>1799</v>
      </c>
      <c r="M533" s="572"/>
      <c r="N533" s="572"/>
    </row>
    <row r="534" spans="1:14" ht="15.75">
      <c r="C534" s="572" t="str">
        <f>'210000'!$B$53</f>
        <v>Total patrimonio</v>
      </c>
      <c r="F534" s="586">
        <f>'210000'!I$53</f>
        <v>0</v>
      </c>
      <c r="I534" s="580"/>
      <c r="J534" s="580" t="str">
        <f>Índice!$C$9</f>
        <v>2016-12-31</v>
      </c>
      <c r="K534" s="579" t="s">
        <v>1792</v>
      </c>
      <c r="L534" s="579" t="s">
        <v>1799</v>
      </c>
      <c r="M534" s="572"/>
      <c r="N534" s="572"/>
    </row>
    <row r="535" spans="1:14" ht="15.75">
      <c r="A535" s="570" t="s">
        <v>15</v>
      </c>
      <c r="C535" s="572" t="str">
        <f>'210000'!$B$54</f>
        <v>PASIVOS</v>
      </c>
      <c r="F535" s="586"/>
      <c r="I535" s="580"/>
      <c r="J535" s="580" t="str">
        <f>Índice!$C$9</f>
        <v>2016-12-31</v>
      </c>
      <c r="K535" s="579"/>
      <c r="L535" s="579"/>
      <c r="M535" s="572"/>
      <c r="N535" s="572"/>
    </row>
    <row r="536" spans="1:14" ht="15.75">
      <c r="A536" s="570" t="s">
        <v>15</v>
      </c>
      <c r="C536" s="572" t="str">
        <f>'210000'!$B$55</f>
        <v>Pasivos no corrientes</v>
      </c>
      <c r="F536" s="586"/>
      <c r="I536" s="580"/>
      <c r="J536" s="580" t="str">
        <f>Índice!$C$9</f>
        <v>2016-12-31</v>
      </c>
      <c r="K536" s="579"/>
      <c r="L536" s="579"/>
      <c r="M536" s="572"/>
      <c r="N536" s="572"/>
    </row>
    <row r="537" spans="1:14" ht="15.75">
      <c r="A537" s="570"/>
      <c r="C537" s="572" t="str">
        <f>'210000'!$B$56</f>
        <v>Provisiones no corrientes por beneficios a los empleados</v>
      </c>
      <c r="F537" s="586">
        <f>'210000'!I$56</f>
        <v>0</v>
      </c>
      <c r="I537" s="580"/>
      <c r="J537" s="580" t="str">
        <f>Índice!$C$9</f>
        <v>2016-12-31</v>
      </c>
      <c r="K537" s="579" t="s">
        <v>1792</v>
      </c>
      <c r="L537" s="579" t="s">
        <v>1799</v>
      </c>
      <c r="M537" s="572"/>
      <c r="N537" s="572"/>
    </row>
    <row r="538" spans="1:14" ht="15.75">
      <c r="A538" s="570"/>
      <c r="C538" s="572" t="str">
        <f>'210000'!$B$57</f>
        <v>Otras provisiones no corrientes</v>
      </c>
      <c r="F538" s="586">
        <f>'210000'!I$57</f>
        <v>0</v>
      </c>
      <c r="I538" s="580"/>
      <c r="J538" s="580" t="str">
        <f>Índice!$C$9</f>
        <v>2016-12-31</v>
      </c>
      <c r="K538" s="579" t="s">
        <v>1792</v>
      </c>
      <c r="L538" s="579" t="s">
        <v>1799</v>
      </c>
      <c r="M538" s="572"/>
      <c r="N538" s="572"/>
    </row>
    <row r="539" spans="1:14" ht="15.75">
      <c r="C539" s="572" t="str">
        <f>'210000'!$B$58</f>
        <v>Total Provisiones no corrientes</v>
      </c>
      <c r="F539" s="586">
        <f>'210000'!I$58</f>
        <v>0</v>
      </c>
      <c r="I539" s="580"/>
      <c r="J539" s="580" t="str">
        <f>Índice!$C$9</f>
        <v>2016-12-31</v>
      </c>
      <c r="K539" s="579" t="s">
        <v>1792</v>
      </c>
      <c r="L539" s="579" t="s">
        <v>1799</v>
      </c>
      <c r="M539" s="572"/>
      <c r="N539" s="572"/>
    </row>
    <row r="540" spans="1:14" ht="15.75">
      <c r="C540" s="572" t="str">
        <f>'210000'!$B$59</f>
        <v>Cuentas comerciales por pagar y otras cuentas por pagar no corrientes</v>
      </c>
      <c r="F540" s="586">
        <f>'210000'!I$59</f>
        <v>0</v>
      </c>
      <c r="I540" s="580"/>
      <c r="J540" s="580" t="str">
        <f>Índice!$C$9</f>
        <v>2016-12-31</v>
      </c>
      <c r="K540" s="579" t="s">
        <v>1792</v>
      </c>
      <c r="L540" s="579" t="s">
        <v>1799</v>
      </c>
      <c r="M540" s="572"/>
      <c r="N540" s="572"/>
    </row>
    <row r="541" spans="1:14" ht="15.75">
      <c r="C541" s="572" t="str">
        <f>'210000'!$B$60</f>
        <v>Cuentas Comerciales por Pagar por Adquisición de Bienes no corrientes</v>
      </c>
      <c r="F541" s="586">
        <f>'210000'!I$60</f>
        <v>0</v>
      </c>
      <c r="I541" s="580"/>
      <c r="J541" s="580" t="str">
        <f>Índice!$C$9</f>
        <v>2016-12-31</v>
      </c>
      <c r="K541" s="579" t="s">
        <v>1792</v>
      </c>
      <c r="L541" s="579" t="s">
        <v>1799</v>
      </c>
      <c r="M541" s="572"/>
      <c r="N541" s="572"/>
    </row>
    <row r="542" spans="1:14" ht="15.75">
      <c r="C542" s="572" t="str">
        <f>'210000'!$B$61</f>
        <v>Cuentas Comerciales por Pagar por Adquisición de Servicios no corrientes</v>
      </c>
      <c r="F542" s="586">
        <f>'210000'!I$61</f>
        <v>0</v>
      </c>
      <c r="I542" s="580"/>
      <c r="J542" s="580" t="str">
        <f>Índice!$C$9</f>
        <v>2016-12-31</v>
      </c>
      <c r="K542" s="579" t="s">
        <v>1792</v>
      </c>
      <c r="L542" s="579" t="s">
        <v>1799</v>
      </c>
      <c r="M542" s="572"/>
      <c r="N542" s="572"/>
    </row>
    <row r="543" spans="1:14" ht="15.75">
      <c r="C543" s="572" t="str">
        <f>'210000'!$B$62</f>
        <v>Otras Cuentas Comerciales por Pagar no corrientes</v>
      </c>
      <c r="F543" s="586">
        <f>'210000'!I$62</f>
        <v>0</v>
      </c>
      <c r="I543" s="580"/>
      <c r="J543" s="580" t="str">
        <f>Índice!$C$9</f>
        <v>2016-12-31</v>
      </c>
      <c r="K543" s="579" t="s">
        <v>1792</v>
      </c>
      <c r="L543" s="579" t="s">
        <v>1799</v>
      </c>
      <c r="M543" s="572"/>
      <c r="N543" s="572"/>
    </row>
    <row r="544" spans="1:14" ht="15.75">
      <c r="C544" s="572" t="str">
        <f>'210000'!$B$63</f>
        <v>Pasivo por impuestos diferidos</v>
      </c>
      <c r="F544" s="586">
        <f>'210000'!I$63</f>
        <v>0</v>
      </c>
      <c r="I544" s="580"/>
      <c r="J544" s="580" t="str">
        <f>Índice!$C$9</f>
        <v>2016-12-31</v>
      </c>
      <c r="K544" s="579" t="s">
        <v>1792</v>
      </c>
      <c r="L544" s="579" t="s">
        <v>1799</v>
      </c>
      <c r="M544" s="572"/>
      <c r="N544" s="572"/>
    </row>
    <row r="545" spans="1:14" ht="15.75">
      <c r="C545" s="572" t="str">
        <f>'210000'!$B$64</f>
        <v>Pasivos por impuestos corrientes, no corriente</v>
      </c>
      <c r="F545" s="586">
        <f>'210000'!I$64</f>
        <v>0</v>
      </c>
      <c r="I545" s="580"/>
      <c r="J545" s="580" t="str">
        <f>Índice!$C$9</f>
        <v>2016-12-31</v>
      </c>
      <c r="K545" s="579" t="s">
        <v>1792</v>
      </c>
      <c r="L545" s="579" t="s">
        <v>1799</v>
      </c>
      <c r="M545" s="572"/>
      <c r="N545" s="572"/>
    </row>
    <row r="546" spans="1:14" ht="15.75">
      <c r="C546" s="572" t="str">
        <f>'210000'!$B$65</f>
        <v>Otros pasivos financieros no corrientes</v>
      </c>
      <c r="F546" s="586">
        <f>'210000'!I$65</f>
        <v>0</v>
      </c>
      <c r="I546" s="580"/>
      <c r="J546" s="580" t="str">
        <f>Índice!$C$9</f>
        <v>2016-12-31</v>
      </c>
      <c r="K546" s="579" t="s">
        <v>1792</v>
      </c>
      <c r="L546" s="579" t="s">
        <v>1799</v>
      </c>
      <c r="M546" s="572"/>
      <c r="N546" s="572"/>
    </row>
    <row r="547" spans="1:14" ht="15.75">
      <c r="C547" s="572" t="str">
        <f>'210000'!$B$66</f>
        <v>Parte no corriente de préstamos no corrientes</v>
      </c>
      <c r="F547" s="586">
        <f>'210000'!I$66</f>
        <v>0</v>
      </c>
      <c r="I547" s="580"/>
      <c r="J547" s="580" t="str">
        <f>Índice!$C$9</f>
        <v>2016-12-31</v>
      </c>
      <c r="K547" s="579" t="s">
        <v>1792</v>
      </c>
      <c r="L547" s="579" t="s">
        <v>1799</v>
      </c>
      <c r="M547" s="572"/>
      <c r="N547" s="572"/>
    </row>
    <row r="548" spans="1:14" ht="15.75">
      <c r="C548" s="572" t="str">
        <f>'210000'!$B$67</f>
        <v>Otros pasivos no financieros no corrientes</v>
      </c>
      <c r="F548" s="586">
        <f>'210000'!I$67</f>
        <v>0</v>
      </c>
      <c r="I548" s="580"/>
      <c r="J548" s="580" t="str">
        <f>Índice!$C$9</f>
        <v>2016-12-31</v>
      </c>
      <c r="K548" s="579" t="s">
        <v>1792</v>
      </c>
      <c r="L548" s="579" t="s">
        <v>1799</v>
      </c>
      <c r="M548" s="572"/>
      <c r="N548" s="572"/>
    </row>
    <row r="549" spans="1:14" ht="15.75">
      <c r="A549" s="570"/>
      <c r="C549" s="572" t="str">
        <f>'210000'!$B$68</f>
        <v>Total pasivos no corrientes</v>
      </c>
      <c r="F549" s="586">
        <f>'210000'!I$68</f>
        <v>0</v>
      </c>
      <c r="I549" s="580"/>
      <c r="J549" s="580" t="str">
        <f>Índice!$C$9</f>
        <v>2016-12-31</v>
      </c>
      <c r="K549" s="579" t="s">
        <v>1792</v>
      </c>
      <c r="L549" s="579" t="s">
        <v>1799</v>
      </c>
      <c r="M549" s="572"/>
      <c r="N549" s="572"/>
    </row>
    <row r="550" spans="1:14" ht="15.75">
      <c r="A550" s="570" t="s">
        <v>15</v>
      </c>
      <c r="C550" s="572" t="str">
        <f>'210000'!$B$69</f>
        <v>Pasivos corrientes</v>
      </c>
      <c r="F550" s="586"/>
      <c r="I550" s="580"/>
      <c r="J550" s="580" t="str">
        <f>Índice!$C$9</f>
        <v>2016-12-31</v>
      </c>
      <c r="K550" s="579"/>
      <c r="L550" s="579"/>
      <c r="M550" s="572"/>
      <c r="N550" s="572"/>
    </row>
    <row r="551" spans="1:14" ht="15.75">
      <c r="C551" s="572" t="str">
        <f>'210000'!$B$70</f>
        <v>Provisiones corrientes por beneficios a los empleados</v>
      </c>
      <c r="F551" s="586">
        <f>'210000'!I$70</f>
        <v>0</v>
      </c>
      <c r="I551" s="580"/>
      <c r="J551" s="580" t="str">
        <f>Índice!$C$9</f>
        <v>2016-12-31</v>
      </c>
      <c r="K551" s="579" t="s">
        <v>1792</v>
      </c>
      <c r="L551" s="579" t="s">
        <v>1799</v>
      </c>
      <c r="M551" s="572"/>
      <c r="N551" s="572"/>
    </row>
    <row r="552" spans="1:14" ht="15.75">
      <c r="A552" s="570"/>
      <c r="C552" s="572" t="str">
        <f>'210000'!$B$71</f>
        <v>Otras provisiones corrientes</v>
      </c>
      <c r="F552" s="586">
        <f>'210000'!I$71</f>
        <v>0</v>
      </c>
      <c r="I552" s="580"/>
      <c r="J552" s="580" t="str">
        <f>Índice!$C$9</f>
        <v>2016-12-31</v>
      </c>
      <c r="K552" s="579" t="s">
        <v>1792</v>
      </c>
      <c r="L552" s="579" t="s">
        <v>1799</v>
      </c>
      <c r="M552" s="572"/>
      <c r="N552" s="572"/>
    </row>
    <row r="553" spans="1:14" ht="15.75">
      <c r="C553" s="572" t="str">
        <f>'210000'!$B$72</f>
        <v>Total Provisiones corrientes</v>
      </c>
      <c r="F553" s="586">
        <f>'210000'!I$72</f>
        <v>0</v>
      </c>
      <c r="I553" s="580"/>
      <c r="J553" s="580" t="str">
        <f>Índice!$C$9</f>
        <v>2016-12-31</v>
      </c>
      <c r="K553" s="579" t="s">
        <v>1792</v>
      </c>
      <c r="L553" s="579" t="s">
        <v>1799</v>
      </c>
      <c r="M553" s="572"/>
      <c r="N553" s="572"/>
    </row>
    <row r="554" spans="1:14" ht="15.75">
      <c r="C554" s="572" t="str">
        <f>'210000'!$B$73</f>
        <v>Cuentas por pagar comerciales y otras cuentas por pagar corrientes</v>
      </c>
      <c r="F554" s="586">
        <f>'210000'!I$73</f>
        <v>0</v>
      </c>
      <c r="I554" s="580"/>
      <c r="J554" s="580" t="str">
        <f>Índice!$C$9</f>
        <v>2016-12-31</v>
      </c>
      <c r="K554" s="579" t="s">
        <v>1792</v>
      </c>
      <c r="L554" s="579" t="s">
        <v>1799</v>
      </c>
      <c r="M554" s="572"/>
      <c r="N554" s="572"/>
    </row>
    <row r="555" spans="1:14" ht="15.75">
      <c r="C555" s="572" t="str">
        <f>'210000'!$B$74</f>
        <v>Cuentas Comerciales por Pagar por Adquisición de Bienes corrientes</v>
      </c>
      <c r="F555" s="586">
        <f>'210000'!I$74</f>
        <v>0</v>
      </c>
      <c r="I555" s="580"/>
      <c r="J555" s="580" t="str">
        <f>Índice!$C$9</f>
        <v>2016-12-31</v>
      </c>
      <c r="K555" s="579" t="s">
        <v>1792</v>
      </c>
      <c r="L555" s="579" t="s">
        <v>1799</v>
      </c>
      <c r="M555" s="572"/>
      <c r="N555" s="572"/>
    </row>
    <row r="556" spans="1:14" ht="15.75">
      <c r="C556" s="572" t="str">
        <f>'210000'!$B$75</f>
        <v>Cuentas Comerciales por Pagar por Adquisición de Servicios corrientes</v>
      </c>
      <c r="F556" s="586">
        <f>'210000'!I$75</f>
        <v>0</v>
      </c>
      <c r="I556" s="580"/>
      <c r="J556" s="580" t="str">
        <f>Índice!$C$9</f>
        <v>2016-12-31</v>
      </c>
      <c r="K556" s="579" t="s">
        <v>1792</v>
      </c>
      <c r="L556" s="579" t="s">
        <v>1799</v>
      </c>
      <c r="M556" s="572"/>
      <c r="N556" s="572"/>
    </row>
    <row r="557" spans="1:14" ht="15.75">
      <c r="C557" s="572" t="str">
        <f>'210000'!$B$76</f>
        <v>Otras Cuentas Comerciales por Pagar corrientes</v>
      </c>
      <c r="F557" s="660">
        <f>'210000'!I$76</f>
        <v>0</v>
      </c>
      <c r="I557" s="580"/>
      <c r="J557" s="580" t="str">
        <f>Índice!$C$9</f>
        <v>2016-12-31</v>
      </c>
      <c r="K557" s="579" t="s">
        <v>1792</v>
      </c>
      <c r="L557" s="579" t="s">
        <v>1799</v>
      </c>
      <c r="M557" s="572"/>
      <c r="N557" s="572"/>
    </row>
    <row r="558" spans="1:14" ht="15.75">
      <c r="C558" s="572" t="str">
        <f>'210000'!$B$77</f>
        <v>Pasivos por impuestos corrientes, corriente</v>
      </c>
      <c r="F558" s="586">
        <f>'210000'!I$77</f>
        <v>0</v>
      </c>
      <c r="I558" s="580"/>
      <c r="J558" s="580" t="str">
        <f>Índice!$C$9</f>
        <v>2016-12-31</v>
      </c>
      <c r="K558" s="579" t="s">
        <v>1792</v>
      </c>
      <c r="L558" s="579" t="s">
        <v>1799</v>
      </c>
      <c r="M558" s="572"/>
      <c r="N558" s="572"/>
    </row>
    <row r="559" spans="1:14" ht="15.75">
      <c r="C559" s="572" t="str">
        <f>'210000'!$B$78</f>
        <v>Otros pasivos financieros corrientes</v>
      </c>
      <c r="F559" s="586">
        <f>'210000'!I$78</f>
        <v>0</v>
      </c>
      <c r="I559" s="580"/>
      <c r="J559" s="580" t="str">
        <f>Índice!$C$9</f>
        <v>2016-12-31</v>
      </c>
      <c r="K559" s="579" t="s">
        <v>1792</v>
      </c>
      <c r="L559" s="579" t="s">
        <v>1799</v>
      </c>
      <c r="M559" s="572"/>
      <c r="N559" s="572"/>
    </row>
    <row r="560" spans="1:14" ht="15.75">
      <c r="C560" s="572" t="str">
        <f>'210000'!$B$79</f>
        <v>Préstamos corrientes</v>
      </c>
      <c r="F560" s="586">
        <f>'210000'!I$79</f>
        <v>0</v>
      </c>
      <c r="I560" s="580"/>
      <c r="J560" s="580" t="str">
        <f>Índice!$C$9</f>
        <v>2016-12-31</v>
      </c>
      <c r="K560" s="579" t="s">
        <v>1792</v>
      </c>
      <c r="L560" s="579" t="s">
        <v>1799</v>
      </c>
      <c r="M560" s="572"/>
      <c r="N560" s="572"/>
    </row>
    <row r="561" spans="1:14" ht="15.75">
      <c r="C561" s="572" t="str">
        <f>'210000'!$B$80</f>
        <v>Parte corriente de préstamos no corrientes</v>
      </c>
      <c r="F561" s="586">
        <f>'210000'!I$80</f>
        <v>0</v>
      </c>
      <c r="I561" s="580"/>
      <c r="J561" s="580" t="str">
        <f>Índice!$C$9</f>
        <v>2016-12-31</v>
      </c>
      <c r="K561" s="579" t="s">
        <v>1792</v>
      </c>
      <c r="L561" s="579" t="s">
        <v>1799</v>
      </c>
      <c r="M561" s="572"/>
      <c r="N561" s="572"/>
    </row>
    <row r="562" spans="1:14" ht="15.75">
      <c r="C562" s="572" t="str">
        <f>'210000'!$B$81</f>
        <v>Otros pasivos no financieros corrientes</v>
      </c>
      <c r="F562" s="586">
        <f>'210000'!I$81</f>
        <v>0</v>
      </c>
      <c r="I562" s="580"/>
      <c r="J562" s="580" t="str">
        <f>Índice!$C$9</f>
        <v>2016-12-31</v>
      </c>
      <c r="K562" s="579" t="s">
        <v>1792</v>
      </c>
      <c r="L562" s="579" t="s">
        <v>1799</v>
      </c>
      <c r="M562" s="572"/>
      <c r="N562" s="572"/>
    </row>
    <row r="563" spans="1:14" ht="15.75">
      <c r="C563" s="572" t="str">
        <f>'210000'!$B$82</f>
        <v>Total pasivos corrientes</v>
      </c>
      <c r="F563" s="586">
        <f>'210000'!I$82</f>
        <v>0</v>
      </c>
      <c r="I563" s="580"/>
      <c r="J563" s="580" t="str">
        <f>Índice!$C$9</f>
        <v>2016-12-31</v>
      </c>
      <c r="K563" s="579" t="s">
        <v>1792</v>
      </c>
      <c r="L563" s="579" t="s">
        <v>1799</v>
      </c>
      <c r="M563" s="572"/>
      <c r="N563" s="572"/>
    </row>
    <row r="564" spans="1:14" ht="15.75">
      <c r="C564" s="572" t="str">
        <f>'210000'!$B$83</f>
        <v>Total pasivos</v>
      </c>
      <c r="F564" s="586">
        <f>'210000'!I$83</f>
        <v>0</v>
      </c>
      <c r="I564" s="580"/>
      <c r="J564" s="580" t="str">
        <f>Índice!$C$9</f>
        <v>2016-12-31</v>
      </c>
      <c r="K564" s="579" t="s">
        <v>1792</v>
      </c>
      <c r="L564" s="579" t="s">
        <v>1799</v>
      </c>
      <c r="M564" s="572"/>
      <c r="N564" s="572"/>
    </row>
    <row r="565" spans="1:14" ht="15.75">
      <c r="C565" s="572" t="str">
        <f>'210000'!$B$84</f>
        <v>TOTAL DE PATRIMONIO Y PASIVOS</v>
      </c>
      <c r="F565" s="586">
        <f>'210000'!I$84</f>
        <v>0</v>
      </c>
      <c r="I565" s="580"/>
      <c r="J565" s="580" t="str">
        <f>Índice!$C$9</f>
        <v>2016-12-31</v>
      </c>
      <c r="K565" s="579" t="s">
        <v>1792</v>
      </c>
      <c r="L565" s="579" t="s">
        <v>1799</v>
      </c>
      <c r="M565" s="572"/>
      <c r="N565" s="572"/>
    </row>
    <row r="566" spans="1:14" s="550" customFormat="1" ht="15.75">
      <c r="A566" s="575" t="s">
        <v>15</v>
      </c>
      <c r="C566" s="549" t="s">
        <v>98</v>
      </c>
      <c r="F566" s="584"/>
      <c r="I566" s="576"/>
      <c r="J566" s="576" t="str">
        <f>Índice!$C$9</f>
        <v>2016-12-31</v>
      </c>
      <c r="K566" s="551" t="s">
        <v>1792</v>
      </c>
      <c r="L566" s="551"/>
      <c r="M566" s="584"/>
      <c r="N566" s="584"/>
    </row>
    <row r="567" spans="1:14" ht="15.75">
      <c r="A567" s="570" t="s">
        <v>15</v>
      </c>
      <c r="C567" s="572" t="str">
        <f>'210000'!$B$8</f>
        <v>ACTIVOS</v>
      </c>
      <c r="F567" s="586"/>
      <c r="I567" s="580"/>
      <c r="J567" s="580" t="str">
        <f>Índice!$C$9</f>
        <v>2016-12-31</v>
      </c>
      <c r="K567" s="579"/>
      <c r="L567" s="579"/>
      <c r="M567" s="572"/>
      <c r="N567" s="572"/>
    </row>
    <row r="568" spans="1:14" ht="15.75">
      <c r="A568" s="570" t="s">
        <v>15</v>
      </c>
      <c r="C568" s="572" t="str">
        <f>'210000'!$B$9</f>
        <v>Activos no corrientes</v>
      </c>
      <c r="F568" s="586"/>
      <c r="I568" s="580"/>
      <c r="J568" s="580" t="str">
        <f>Índice!$C$9</f>
        <v>2016-12-31</v>
      </c>
      <c r="K568" s="579"/>
      <c r="L568" s="579"/>
      <c r="M568" s="572"/>
      <c r="N568" s="572"/>
    </row>
    <row r="569" spans="1:14" ht="15.75">
      <c r="A569" s="570"/>
      <c r="C569" s="572" t="str">
        <f>'210000'!$B$10</f>
        <v>Propiedades, planta y equipo</v>
      </c>
      <c r="F569" s="586">
        <f>'210000'!J$10</f>
        <v>0</v>
      </c>
      <c r="I569" s="580"/>
      <c r="J569" s="580" t="str">
        <f>Índice!$C$9</f>
        <v>2016-12-31</v>
      </c>
      <c r="K569" s="579"/>
      <c r="L569" s="579"/>
      <c r="M569" s="572"/>
      <c r="N569" s="572"/>
    </row>
    <row r="570" spans="1:14" ht="15.75">
      <c r="A570" s="570"/>
      <c r="C570" s="572" t="str">
        <f>'210000'!$B$11</f>
        <v>Propiedades de inversión al costo menos la depreciación y deterioro de valor acumulados</v>
      </c>
      <c r="F570" s="586">
        <f>'210000'!J$11</f>
        <v>0</v>
      </c>
      <c r="I570" s="580"/>
      <c r="J570" s="580" t="str">
        <f>Índice!$C$9</f>
        <v>2016-12-31</v>
      </c>
      <c r="K570" s="579"/>
      <c r="L570" s="579"/>
      <c r="M570" s="572"/>
      <c r="N570" s="572"/>
    </row>
    <row r="571" spans="1:14" ht="15.75">
      <c r="A571" s="570"/>
      <c r="C571" s="572" t="str">
        <f>'210000'!$B$12</f>
        <v>Propiedades de inversión a valor razonable con cambios en resultados</v>
      </c>
      <c r="F571" s="586">
        <f>'210000'!J$12</f>
        <v>0</v>
      </c>
      <c r="I571" s="580"/>
      <c r="J571" s="580" t="str">
        <f>Índice!$C$9</f>
        <v>2016-12-31</v>
      </c>
      <c r="K571" s="579"/>
      <c r="L571" s="579"/>
      <c r="M571" s="572"/>
      <c r="N571" s="572"/>
    </row>
    <row r="572" spans="1:14" ht="15.75">
      <c r="A572" s="570"/>
      <c r="C572" s="572" t="str">
        <f>'210000'!$B$13</f>
        <v>Plusvalía</v>
      </c>
      <c r="F572" s="586">
        <f>'210000'!J$13</f>
        <v>0</v>
      </c>
      <c r="I572" s="580"/>
      <c r="J572" s="580" t="str">
        <f>Índice!$C$9</f>
        <v>2016-12-31</v>
      </c>
      <c r="K572" s="579"/>
      <c r="L572" s="579"/>
      <c r="M572" s="572"/>
      <c r="N572" s="572"/>
    </row>
    <row r="573" spans="1:14" ht="15.75">
      <c r="A573" s="570"/>
      <c r="C573" s="572" t="str">
        <f>'210000'!$B$14</f>
        <v>Activos intangibles distintos de la plusvalía</v>
      </c>
      <c r="F573" s="586">
        <f>'210000'!J$14</f>
        <v>0</v>
      </c>
      <c r="I573" s="580"/>
      <c r="J573" s="580" t="str">
        <f>Índice!$C$9</f>
        <v>2016-12-31</v>
      </c>
      <c r="K573" s="579"/>
      <c r="L573" s="579"/>
      <c r="M573" s="572"/>
      <c r="N573" s="572"/>
    </row>
    <row r="574" spans="1:14" ht="15.75">
      <c r="A574" s="570"/>
      <c r="C574" s="572" t="str">
        <f>'210000'!$B$15</f>
        <v>Inversiones en asociadas</v>
      </c>
      <c r="F574" s="586">
        <f>'210000'!J$15</f>
        <v>0</v>
      </c>
      <c r="I574" s="580"/>
      <c r="J574" s="580" t="str">
        <f>Índice!$C$9</f>
        <v>2016-12-31</v>
      </c>
      <c r="K574" s="579"/>
      <c r="L574" s="579"/>
      <c r="M574" s="572"/>
      <c r="N574" s="572"/>
    </row>
    <row r="575" spans="1:14" ht="15.75">
      <c r="A575" s="570"/>
      <c r="C575" s="572" t="str">
        <f>'210000'!$B$16</f>
        <v>Inversiones en negocios conjuntos</v>
      </c>
      <c r="F575" s="586">
        <f>'210000'!J$16</f>
        <v>0</v>
      </c>
      <c r="I575" s="580"/>
      <c r="J575" s="580" t="str">
        <f>Índice!$C$9</f>
        <v>2016-12-31</v>
      </c>
      <c r="K575" s="579"/>
      <c r="L575" s="579"/>
      <c r="M575" s="572"/>
      <c r="N575" s="572"/>
    </row>
    <row r="576" spans="1:14" ht="15.75">
      <c r="A576" s="570"/>
      <c r="C576" s="572" t="str">
        <f>'210000'!$B$17</f>
        <v>Activos biológicos no corrientes, al costo menos depreciación acumulada y deterioro de valor</v>
      </c>
      <c r="F576" s="586">
        <f>'210000'!J$17</f>
        <v>0</v>
      </c>
      <c r="I576" s="580"/>
      <c r="J576" s="580" t="str">
        <f>Índice!$C$9</f>
        <v>2016-12-31</v>
      </c>
      <c r="K576" s="579"/>
      <c r="L576" s="579"/>
      <c r="M576" s="572"/>
      <c r="N576" s="572"/>
    </row>
    <row r="577" spans="1:14" ht="15.75">
      <c r="A577" s="557"/>
      <c r="C577" s="572" t="str">
        <f>'210000'!$B$18</f>
        <v>Activos biológicos no corrientes, al valor razonable</v>
      </c>
      <c r="F577" s="586">
        <f>'210000'!J$18</f>
        <v>0</v>
      </c>
      <c r="I577" s="580"/>
      <c r="J577" s="580" t="str">
        <f>Índice!$C$9</f>
        <v>2016-12-31</v>
      </c>
      <c r="K577" s="579"/>
      <c r="L577" s="579"/>
      <c r="M577" s="572"/>
      <c r="N577" s="572"/>
    </row>
    <row r="578" spans="1:14" ht="15.75">
      <c r="C578" s="572" t="str">
        <f>'210000'!$B$19</f>
        <v>Cuentas comerciales por cobrar y otras cuentas por cobrar no corrientes</v>
      </c>
      <c r="F578" s="586">
        <f>'210000'!J$19</f>
        <v>0</v>
      </c>
      <c r="I578" s="580"/>
      <c r="J578" s="580" t="str">
        <f>Índice!$C$9</f>
        <v>2016-12-31</v>
      </c>
      <c r="K578" s="579"/>
      <c r="L578" s="579"/>
      <c r="M578" s="572"/>
      <c r="N578" s="572"/>
    </row>
    <row r="579" spans="1:14" ht="15.75">
      <c r="C579" s="572" t="str">
        <f>'210000'!$B$20</f>
        <v xml:space="preserve">    Cuentas Comerciales por Cobrar por Prestación de Servicios públicos no corrientes</v>
      </c>
      <c r="F579" s="586">
        <f>'210000'!J$20</f>
        <v>0</v>
      </c>
      <c r="I579" s="580"/>
      <c r="J579" s="580" t="str">
        <f>Índice!$C$9</f>
        <v>2016-12-31</v>
      </c>
      <c r="K579" s="579"/>
      <c r="L579" s="579"/>
      <c r="M579" s="572"/>
      <c r="N579" s="572"/>
    </row>
    <row r="580" spans="1:14" ht="15.75">
      <c r="C580" s="572" t="str">
        <f>'210000'!$B$21</f>
        <v xml:space="preserve">    Cuentas Comerciales por cobrar por Adquisición de Bienes no corrientes</v>
      </c>
      <c r="F580" s="586">
        <f>'210000'!J$21</f>
        <v>0</v>
      </c>
      <c r="I580" s="580"/>
      <c r="J580" s="580" t="str">
        <f>Índice!$C$9</f>
        <v>2016-12-31</v>
      </c>
      <c r="K580" s="579"/>
      <c r="L580" s="579"/>
      <c r="M580" s="572"/>
      <c r="N580" s="572"/>
    </row>
    <row r="581" spans="1:14" ht="15.75">
      <c r="C581" s="572" t="str">
        <f>'210000'!$B$22</f>
        <v xml:space="preserve">    Otras cuentas por cobrar  no corrientes</v>
      </c>
      <c r="F581" s="586">
        <f>'210000'!J$22</f>
        <v>0</v>
      </c>
      <c r="I581" s="580"/>
      <c r="J581" s="580" t="str">
        <f>Índice!$C$9</f>
        <v>2016-12-31</v>
      </c>
      <c r="K581" s="579"/>
      <c r="L581" s="579"/>
      <c r="M581" s="572"/>
      <c r="N581" s="572"/>
    </row>
    <row r="582" spans="1:14" ht="15.75">
      <c r="C582" s="572" t="str">
        <f>'210000'!$B$23</f>
        <v>Inventarios (no corrientes)</v>
      </c>
      <c r="F582" s="586">
        <f>'210000'!J$23</f>
        <v>0</v>
      </c>
      <c r="I582" s="580"/>
      <c r="J582" s="580" t="str">
        <f>Índice!$C$9</f>
        <v>2016-12-31</v>
      </c>
      <c r="K582" s="579"/>
      <c r="L582" s="579"/>
      <c r="M582" s="572"/>
      <c r="N582" s="572"/>
    </row>
    <row r="583" spans="1:14" ht="15.75">
      <c r="A583" s="570"/>
      <c r="C583" s="572" t="str">
        <f>'210000'!$B$24</f>
        <v>Activos por impuestos diferidos</v>
      </c>
      <c r="F583" s="586">
        <f>'210000'!J$24</f>
        <v>0</v>
      </c>
      <c r="I583" s="580"/>
      <c r="J583" s="580" t="str">
        <f>Índice!$C$9</f>
        <v>2016-12-31</v>
      </c>
      <c r="K583" s="579"/>
      <c r="L583" s="579"/>
      <c r="M583" s="572"/>
      <c r="N583" s="572"/>
    </row>
    <row r="584" spans="1:14" ht="15.75">
      <c r="C584" s="572" t="str">
        <f>'210000'!$B$25</f>
        <v>Activos por impuestos corrientes, no corriente</v>
      </c>
      <c r="F584" s="586">
        <f>'210000'!J$25</f>
        <v>0</v>
      </c>
      <c r="I584" s="580"/>
      <c r="J584" s="580" t="str">
        <f>Índice!$C$9</f>
        <v>2016-12-31</v>
      </c>
      <c r="K584" s="579"/>
      <c r="L584" s="579"/>
      <c r="M584" s="572"/>
      <c r="N584" s="572"/>
    </row>
    <row r="585" spans="1:14" ht="15.75">
      <c r="C585" s="572" t="str">
        <f>'210000'!$B$26</f>
        <v>Otros activos financieros (no corrientes)</v>
      </c>
      <c r="F585" s="586">
        <f>'210000'!J$26</f>
        <v>0</v>
      </c>
      <c r="I585" s="580"/>
      <c r="J585" s="580" t="str">
        <f>Índice!$C$9</f>
        <v>2016-12-31</v>
      </c>
      <c r="K585" s="579"/>
      <c r="L585" s="579"/>
      <c r="M585" s="572"/>
      <c r="N585" s="572"/>
    </row>
    <row r="586" spans="1:14" ht="15.75">
      <c r="C586" s="572" t="str">
        <f>'210000'!$B$27</f>
        <v>Otros activos no financieros (no corrientes)</v>
      </c>
      <c r="F586" s="586">
        <f>'210000'!J$27</f>
        <v>0</v>
      </c>
      <c r="I586" s="580"/>
      <c r="J586" s="580" t="str">
        <f>Índice!$C$9</f>
        <v>2016-12-31</v>
      </c>
      <c r="K586" s="579"/>
      <c r="L586" s="579"/>
      <c r="M586" s="572"/>
      <c r="N586" s="572"/>
    </row>
    <row r="587" spans="1:14" ht="15.75">
      <c r="C587" s="572" t="str">
        <f>'210000'!$B$28</f>
        <v>Activos no corrientes distintos al efectivo pignorados como garantía colateral para la cual el receptor de la transferencia tiene derecho por contrato o costumbre a vender o pignorar nuevamente la garantía colateral</v>
      </c>
      <c r="F587" s="586">
        <f>'210000'!J$28</f>
        <v>0</v>
      </c>
      <c r="I587" s="580"/>
      <c r="J587" s="580" t="str">
        <f>Índice!$C$9</f>
        <v>2016-12-31</v>
      </c>
      <c r="K587" s="579"/>
      <c r="L587" s="579"/>
      <c r="M587" s="572"/>
      <c r="N587" s="572"/>
    </row>
    <row r="588" spans="1:14" ht="15.75">
      <c r="C588" s="572" t="str">
        <f>'210000'!$B$29</f>
        <v>Total de activos no corrientes</v>
      </c>
      <c r="F588" s="586">
        <f>'210000'!J$29</f>
        <v>0</v>
      </c>
      <c r="I588" s="580"/>
      <c r="J588" s="580" t="str">
        <f>Índice!$C$9</f>
        <v>2016-12-31</v>
      </c>
      <c r="K588" s="579"/>
      <c r="L588" s="579"/>
      <c r="M588" s="572"/>
      <c r="N588" s="572"/>
    </row>
    <row r="589" spans="1:14" ht="15.75">
      <c r="A589" s="570" t="s">
        <v>15</v>
      </c>
      <c r="C589" s="572" t="str">
        <f>'210000'!$B$30</f>
        <v>Activos corrientes</v>
      </c>
      <c r="F589" s="586"/>
      <c r="I589" s="580"/>
      <c r="J589" s="580" t="str">
        <f>Índice!$C$9</f>
        <v>2016-12-31</v>
      </c>
      <c r="K589" s="579"/>
      <c r="L589" s="579"/>
      <c r="M589" s="572"/>
      <c r="N589" s="572"/>
    </row>
    <row r="590" spans="1:14" ht="15.75">
      <c r="C590" s="572" t="str">
        <f>'210000'!$B$31</f>
        <v>Inventarios (corrientes)</v>
      </c>
      <c r="F590" s="586">
        <f>'210000'!J$31</f>
        <v>0</v>
      </c>
      <c r="I590" s="580"/>
      <c r="J590" s="580" t="str">
        <f>Índice!$C$9</f>
        <v>2016-12-31</v>
      </c>
      <c r="K590" s="579"/>
      <c r="L590" s="579"/>
      <c r="M590" s="572"/>
      <c r="N590" s="572"/>
    </row>
    <row r="591" spans="1:14" ht="15.75">
      <c r="C591" s="572" t="str">
        <f>'210000'!$B$32</f>
        <v>Cuentas comerciales por cobrar y otras cuentas por cobrar corrientes (210000)</v>
      </c>
      <c r="F591" s="586">
        <f>'210000'!J$32</f>
        <v>0</v>
      </c>
      <c r="I591" s="580"/>
      <c r="J591" s="580" t="str">
        <f>Índice!$C$9</f>
        <v>2016-12-31</v>
      </c>
      <c r="K591" s="579"/>
      <c r="L591" s="579"/>
      <c r="M591" s="572"/>
      <c r="N591" s="572"/>
    </row>
    <row r="592" spans="1:14" ht="15.75">
      <c r="A592" s="557"/>
      <c r="C592" s="572" t="str">
        <f>'210000'!$B$33</f>
        <v xml:space="preserve">   Cuentas Comerciales por Cobrar por Prestación de Servicios públicos corrientes</v>
      </c>
      <c r="F592" s="586">
        <f>'210000'!J$33</f>
        <v>0</v>
      </c>
      <c r="I592" s="580"/>
      <c r="J592" s="580" t="str">
        <f>Índice!$C$9</f>
        <v>2016-12-31</v>
      </c>
      <c r="K592" s="579"/>
      <c r="L592" s="579"/>
      <c r="M592" s="572"/>
      <c r="N592" s="572"/>
    </row>
    <row r="593" spans="1:14" ht="15.75">
      <c r="A593" s="557"/>
      <c r="C593" s="572" t="str">
        <f>'210000'!$B$34</f>
        <v xml:space="preserve">   Cuentas Comerciales por cobrar por Adquisición de Bienes corrientes</v>
      </c>
      <c r="F593" s="586">
        <f>'210000'!J$34</f>
        <v>0</v>
      </c>
      <c r="I593" s="580"/>
      <c r="J593" s="580" t="str">
        <f>Índice!$C$9</f>
        <v>2016-12-31</v>
      </c>
      <c r="K593" s="579"/>
      <c r="L593" s="579"/>
      <c r="M593" s="572"/>
      <c r="N593" s="572"/>
    </row>
    <row r="594" spans="1:14" ht="15.75">
      <c r="C594" s="572" t="str">
        <f>'210000'!$B$35</f>
        <v xml:space="preserve">    Otras cuentas por cobrar corrientes</v>
      </c>
      <c r="F594" s="586">
        <f>'210000'!J$35</f>
        <v>0</v>
      </c>
      <c r="I594" s="580"/>
      <c r="J594" s="580" t="str">
        <f>Índice!$C$9</f>
        <v>2016-12-31</v>
      </c>
      <c r="K594" s="579"/>
      <c r="L594" s="579"/>
      <c r="M594" s="572"/>
      <c r="N594" s="572"/>
    </row>
    <row r="595" spans="1:14" ht="15.75">
      <c r="A595" s="570"/>
      <c r="C595" s="572" t="str">
        <f>'210000'!$B$36</f>
        <v>Activos por impuestos corrientes (corrientes)</v>
      </c>
      <c r="F595" s="586">
        <f>'210000'!J$36</f>
        <v>0</v>
      </c>
      <c r="I595" s="580"/>
      <c r="J595" s="580" t="str">
        <f>Índice!$C$9</f>
        <v>2016-12-31</v>
      </c>
      <c r="K595" s="579"/>
      <c r="L595" s="579"/>
      <c r="M595" s="572"/>
      <c r="N595" s="572"/>
    </row>
    <row r="596" spans="1:14" ht="15.75">
      <c r="A596" s="557"/>
      <c r="C596" s="572" t="str">
        <f>'210000'!$B$37</f>
        <v>Activos biológicos corrientes, al costo menos depreciación acumulada y deterioro de valor</v>
      </c>
      <c r="F596" s="586">
        <f>'210000'!J$37</f>
        <v>0</v>
      </c>
      <c r="I596" s="580"/>
      <c r="J596" s="580" t="str">
        <f>Índice!$C$9</f>
        <v>2016-12-31</v>
      </c>
      <c r="K596" s="579"/>
      <c r="L596" s="579"/>
      <c r="M596" s="572"/>
      <c r="N596" s="572"/>
    </row>
    <row r="597" spans="1:14" ht="15.75">
      <c r="A597" s="557"/>
      <c r="C597" s="572" t="str">
        <f>'210000'!$B$38</f>
        <v>Activos biológicos corrientes, al valor razonable</v>
      </c>
      <c r="F597" s="586">
        <f>'210000'!J$38</f>
        <v>0</v>
      </c>
      <c r="I597" s="580"/>
      <c r="J597" s="580" t="str">
        <f>Índice!$C$9</f>
        <v>2016-12-31</v>
      </c>
      <c r="K597" s="579"/>
      <c r="L597" s="579"/>
      <c r="M597" s="572"/>
      <c r="N597" s="572"/>
    </row>
    <row r="598" spans="1:14" ht="15.75">
      <c r="A598" s="557"/>
      <c r="C598" s="572" t="str">
        <f>'210000'!$B$39</f>
        <v>Otros activos financieros (corrientes)</v>
      </c>
      <c r="F598" s="586">
        <f>'210000'!J$39</f>
        <v>0</v>
      </c>
      <c r="I598" s="580"/>
      <c r="J598" s="580" t="str">
        <f>Índice!$C$9</f>
        <v>2016-12-31</v>
      </c>
      <c r="K598" s="579"/>
      <c r="L598" s="579"/>
      <c r="M598" s="572"/>
      <c r="N598" s="572"/>
    </row>
    <row r="599" spans="1:14" ht="15.75">
      <c r="A599" s="557"/>
      <c r="C599" s="572" t="str">
        <f>'210000'!$B$40</f>
        <v>Otros activos no financieros (corrientes)</v>
      </c>
      <c r="F599" s="586">
        <f>'210000'!J$40</f>
        <v>0</v>
      </c>
      <c r="I599" s="580"/>
      <c r="J599" s="580" t="str">
        <f>Índice!$C$9</f>
        <v>2016-12-31</v>
      </c>
      <c r="K599" s="579"/>
      <c r="L599" s="579"/>
      <c r="M599" s="572"/>
      <c r="N599" s="572"/>
    </row>
    <row r="600" spans="1:14" ht="15.75">
      <c r="C600" s="572" t="str">
        <f>'210000'!$B$41</f>
        <v>Efectivo y equivalentes al efectivo</v>
      </c>
      <c r="F600" s="586">
        <f>'210000'!J$41</f>
        <v>0</v>
      </c>
      <c r="I600" s="580"/>
      <c r="J600" s="580" t="str">
        <f>Índice!$C$9</f>
        <v>2016-12-31</v>
      </c>
      <c r="K600" s="579"/>
      <c r="L600" s="579"/>
      <c r="M600" s="572"/>
      <c r="N600" s="572"/>
    </row>
    <row r="601" spans="1:14" ht="15.75">
      <c r="C601" s="572" t="str">
        <f>'210000'!$B$42</f>
        <v>Activos corrientes distintos al efectivo pignorados como garantía colateral para la cual el receptor de la transferencia tiene derecho por contrato o costumbre a vender o pignorar nuevamente la garantía colateral</v>
      </c>
      <c r="F601" s="586">
        <f>'210000'!J$42</f>
        <v>0</v>
      </c>
      <c r="I601" s="580"/>
      <c r="J601" s="580" t="str">
        <f>Índice!$C$9</f>
        <v>2016-12-31</v>
      </c>
      <c r="K601" s="579"/>
      <c r="L601" s="579"/>
      <c r="M601" s="572"/>
      <c r="N601" s="572"/>
    </row>
    <row r="602" spans="1:14" ht="15.75">
      <c r="C602" s="572" t="str">
        <f>'210000'!$B$43</f>
        <v>Total de activos corrientes</v>
      </c>
      <c r="F602" s="586">
        <f>'210000'!J$43</f>
        <v>0</v>
      </c>
      <c r="I602" s="580"/>
      <c r="J602" s="580" t="str">
        <f>Índice!$C$9</f>
        <v>2016-12-31</v>
      </c>
      <c r="K602" s="579"/>
      <c r="L602" s="579"/>
      <c r="M602" s="572"/>
      <c r="N602" s="572"/>
    </row>
    <row r="603" spans="1:14" ht="15.75">
      <c r="C603" s="572" t="str">
        <f>'210000'!$B$44</f>
        <v>TOTAL DE ACTIVOS</v>
      </c>
      <c r="F603" s="586">
        <f>'210000'!J$44</f>
        <v>0</v>
      </c>
      <c r="I603" s="580"/>
      <c r="J603" s="580" t="str">
        <f>Índice!$C$9</f>
        <v>2016-12-31</v>
      </c>
      <c r="K603" s="579"/>
      <c r="L603" s="579"/>
      <c r="M603" s="572"/>
      <c r="N603" s="572"/>
    </row>
    <row r="604" spans="1:14" ht="15.75">
      <c r="A604" s="570" t="s">
        <v>15</v>
      </c>
      <c r="C604" s="572" t="str">
        <f>'210000'!$B$45</f>
        <v>PATRIMONIO Y PASIVOS</v>
      </c>
      <c r="F604" s="586"/>
      <c r="I604" s="580"/>
      <c r="J604" s="580" t="str">
        <f>Índice!$C$9</f>
        <v>2016-12-31</v>
      </c>
      <c r="K604" s="579"/>
      <c r="L604" s="579"/>
      <c r="M604" s="572"/>
      <c r="N604" s="572"/>
    </row>
    <row r="605" spans="1:14" ht="15.75">
      <c r="A605" s="570" t="s">
        <v>15</v>
      </c>
      <c r="C605" s="572" t="str">
        <f>'210000'!$B$46</f>
        <v>PATRIMONIO</v>
      </c>
      <c r="F605" s="586"/>
      <c r="I605" s="580"/>
      <c r="J605" s="580" t="str">
        <f>Índice!$C$9</f>
        <v>2016-12-31</v>
      </c>
      <c r="K605" s="579"/>
      <c r="L605" s="579"/>
      <c r="M605" s="572"/>
      <c r="N605" s="572"/>
    </row>
    <row r="606" spans="1:14" ht="15.75">
      <c r="A606" s="570"/>
      <c r="C606" s="572" t="str">
        <f>'210000'!$B$47</f>
        <v>Capital emitido</v>
      </c>
      <c r="F606" s="586">
        <f>'210000'!J$47</f>
        <v>0</v>
      </c>
      <c r="I606" s="580"/>
      <c r="J606" s="580" t="str">
        <f>Índice!$C$9</f>
        <v>2016-12-31</v>
      </c>
      <c r="K606" s="579"/>
      <c r="L606" s="579"/>
      <c r="M606" s="572"/>
      <c r="N606" s="572"/>
    </row>
    <row r="607" spans="1:14" ht="15.75">
      <c r="C607" s="572" t="str">
        <f>'210000'!$B$48</f>
        <v>Ganancias acumuladas</v>
      </c>
      <c r="F607" s="586">
        <f>'210000'!J$48</f>
        <v>0</v>
      </c>
      <c r="I607" s="580"/>
      <c r="J607" s="580" t="str">
        <f>Índice!$C$9</f>
        <v>2016-12-31</v>
      </c>
      <c r="K607" s="579"/>
      <c r="L607" s="579"/>
      <c r="M607" s="572"/>
      <c r="N607" s="572"/>
    </row>
    <row r="608" spans="1:14" ht="15.75">
      <c r="A608" s="557"/>
      <c r="C608" s="572" t="str">
        <f>'210000'!$B$49</f>
        <v>Prima de emisión</v>
      </c>
      <c r="F608" s="586">
        <f>'210000'!J$49</f>
        <v>0</v>
      </c>
      <c r="I608" s="580"/>
      <c r="J608" s="580" t="str">
        <f>Índice!$C$9</f>
        <v>2016-12-31</v>
      </c>
      <c r="K608" s="579"/>
      <c r="L608" s="579"/>
      <c r="M608" s="572"/>
      <c r="N608" s="572"/>
    </row>
    <row r="609" spans="1:14" ht="15.75">
      <c r="A609" s="557"/>
      <c r="C609" s="572" t="str">
        <f>'210000'!$B$50</f>
        <v>Acciones propias en cartera</v>
      </c>
      <c r="F609" s="586">
        <f>'210000'!J$50</f>
        <v>0</v>
      </c>
      <c r="I609" s="580"/>
      <c r="J609" s="580" t="str">
        <f>Índice!$C$9</f>
        <v>2016-12-31</v>
      </c>
      <c r="K609" s="579"/>
      <c r="L609" s="579"/>
      <c r="M609" s="572"/>
      <c r="N609" s="572"/>
    </row>
    <row r="610" spans="1:14" ht="15.75">
      <c r="A610" s="557"/>
      <c r="C610" s="572" t="str">
        <f>'210000'!$B$51</f>
        <v>Otras participaciones en el patrimonio</v>
      </c>
      <c r="F610" s="586">
        <f>'210000'!J$51</f>
        <v>0</v>
      </c>
      <c r="I610" s="580"/>
      <c r="J610" s="580" t="str">
        <f>Índice!$C$9</f>
        <v>2016-12-31</v>
      </c>
      <c r="K610" s="579"/>
      <c r="L610" s="579"/>
      <c r="M610" s="572"/>
      <c r="N610" s="572"/>
    </row>
    <row r="611" spans="1:14" ht="15.75">
      <c r="C611" s="572" t="str">
        <f>'210000'!$B$52</f>
        <v>Otras reservas</v>
      </c>
      <c r="F611" s="586">
        <f>'210000'!J$52</f>
        <v>0</v>
      </c>
      <c r="I611" s="580"/>
      <c r="J611" s="580" t="str">
        <f>Índice!$C$9</f>
        <v>2016-12-31</v>
      </c>
      <c r="K611" s="579"/>
      <c r="L611" s="579"/>
      <c r="M611" s="572"/>
      <c r="N611" s="572"/>
    </row>
    <row r="612" spans="1:14" ht="15.75">
      <c r="C612" s="572" t="str">
        <f>'210000'!$B$53</f>
        <v>Total patrimonio</v>
      </c>
      <c r="F612" s="586">
        <f>'210000'!J$53</f>
        <v>0</v>
      </c>
      <c r="I612" s="580"/>
      <c r="J612" s="580" t="str">
        <f>Índice!$C$9</f>
        <v>2016-12-31</v>
      </c>
      <c r="K612" s="579"/>
      <c r="L612" s="579"/>
      <c r="M612" s="572"/>
      <c r="N612" s="572"/>
    </row>
    <row r="613" spans="1:14" ht="15.75">
      <c r="A613" s="570" t="s">
        <v>15</v>
      </c>
      <c r="C613" s="572" t="str">
        <f>'210000'!$B$54</f>
        <v>PASIVOS</v>
      </c>
      <c r="F613" s="586"/>
      <c r="I613" s="580"/>
      <c r="J613" s="580" t="str">
        <f>Índice!$C$9</f>
        <v>2016-12-31</v>
      </c>
      <c r="K613" s="579"/>
      <c r="L613" s="579"/>
      <c r="M613" s="572"/>
      <c r="N613" s="572"/>
    </row>
    <row r="614" spans="1:14" ht="15.75">
      <c r="A614" s="570" t="s">
        <v>15</v>
      </c>
      <c r="C614" s="572" t="str">
        <f>'210000'!$B$55</f>
        <v>Pasivos no corrientes</v>
      </c>
      <c r="F614" s="586"/>
      <c r="I614" s="580"/>
      <c r="J614" s="580" t="str">
        <f>Índice!$C$9</f>
        <v>2016-12-31</v>
      </c>
      <c r="K614" s="579"/>
      <c r="L614" s="579"/>
      <c r="M614" s="572"/>
      <c r="N614" s="572"/>
    </row>
    <row r="615" spans="1:14" ht="15.75">
      <c r="A615" s="570"/>
      <c r="C615" s="572" t="str">
        <f>'210000'!$B$56</f>
        <v>Provisiones no corrientes por beneficios a los empleados</v>
      </c>
      <c r="F615" s="586">
        <f>'210000'!J$56</f>
        <v>0</v>
      </c>
      <c r="I615" s="580"/>
      <c r="J615" s="580" t="str">
        <f>Índice!$C$9</f>
        <v>2016-12-31</v>
      </c>
      <c r="K615" s="579"/>
      <c r="L615" s="579"/>
      <c r="M615" s="572"/>
      <c r="N615" s="572"/>
    </row>
    <row r="616" spans="1:14" ht="15.75">
      <c r="A616" s="570"/>
      <c r="C616" s="572" t="str">
        <f>'210000'!$B$57</f>
        <v>Otras provisiones no corrientes</v>
      </c>
      <c r="F616" s="586">
        <f>'210000'!J$57</f>
        <v>0</v>
      </c>
      <c r="I616" s="580"/>
      <c r="J616" s="580" t="str">
        <f>Índice!$C$9</f>
        <v>2016-12-31</v>
      </c>
      <c r="K616" s="579"/>
      <c r="L616" s="579"/>
      <c r="M616" s="572"/>
      <c r="N616" s="572"/>
    </row>
    <row r="617" spans="1:14" ht="15.75">
      <c r="C617" s="572" t="str">
        <f>'210000'!$B$58</f>
        <v>Total Provisiones no corrientes</v>
      </c>
      <c r="F617" s="586">
        <f>'210000'!J$58</f>
        <v>0</v>
      </c>
      <c r="I617" s="580"/>
      <c r="J617" s="580" t="str">
        <f>Índice!$C$9</f>
        <v>2016-12-31</v>
      </c>
      <c r="K617" s="579"/>
      <c r="L617" s="579"/>
      <c r="M617" s="572"/>
      <c r="N617" s="572"/>
    </row>
    <row r="618" spans="1:14" ht="15.75">
      <c r="C618" s="572" t="str">
        <f>'210000'!$B$59</f>
        <v>Cuentas comerciales por pagar y otras cuentas por pagar no corrientes</v>
      </c>
      <c r="F618" s="586">
        <f>'210000'!J$59</f>
        <v>0</v>
      </c>
      <c r="I618" s="580"/>
      <c r="J618" s="580" t="str">
        <f>Índice!$C$9</f>
        <v>2016-12-31</v>
      </c>
      <c r="K618" s="579"/>
      <c r="L618" s="579"/>
      <c r="M618" s="572"/>
      <c r="N618" s="572"/>
    </row>
    <row r="619" spans="1:14" ht="15.75">
      <c r="C619" s="572" t="str">
        <f>'210000'!$B$60</f>
        <v>Cuentas Comerciales por Pagar por Adquisición de Bienes no corrientes</v>
      </c>
      <c r="F619" s="586">
        <f>'210000'!J$60</f>
        <v>0</v>
      </c>
      <c r="I619" s="580"/>
      <c r="J619" s="580" t="str">
        <f>Índice!$C$9</f>
        <v>2016-12-31</v>
      </c>
      <c r="K619" s="579"/>
      <c r="L619" s="579"/>
      <c r="M619" s="572"/>
      <c r="N619" s="572"/>
    </row>
    <row r="620" spans="1:14" ht="15.75">
      <c r="C620" s="572" t="str">
        <f>'210000'!$B$61</f>
        <v>Cuentas Comerciales por Pagar por Adquisición de Servicios no corrientes</v>
      </c>
      <c r="F620" s="586">
        <f>'210000'!J$61</f>
        <v>0</v>
      </c>
      <c r="I620" s="580"/>
      <c r="J620" s="580" t="str">
        <f>Índice!$C$9</f>
        <v>2016-12-31</v>
      </c>
      <c r="K620" s="579"/>
      <c r="L620" s="579"/>
      <c r="M620" s="572"/>
      <c r="N620" s="572"/>
    </row>
    <row r="621" spans="1:14" ht="15.75">
      <c r="C621" s="572" t="str">
        <f>'210000'!$B$62</f>
        <v>Otras Cuentas Comerciales por Pagar no corrientes</v>
      </c>
      <c r="F621" s="586">
        <f>'210000'!J$62</f>
        <v>0</v>
      </c>
      <c r="I621" s="580"/>
      <c r="J621" s="580" t="str">
        <f>Índice!$C$9</f>
        <v>2016-12-31</v>
      </c>
      <c r="K621" s="579"/>
      <c r="L621" s="579"/>
      <c r="M621" s="572"/>
      <c r="N621" s="572"/>
    </row>
    <row r="622" spans="1:14" ht="15.75">
      <c r="C622" s="572" t="str">
        <f>'210000'!$B$63</f>
        <v>Pasivo por impuestos diferidos</v>
      </c>
      <c r="F622" s="586">
        <f>'210000'!J$63</f>
        <v>0</v>
      </c>
      <c r="I622" s="580"/>
      <c r="J622" s="580" t="str">
        <f>Índice!$C$9</f>
        <v>2016-12-31</v>
      </c>
      <c r="K622" s="579"/>
      <c r="L622" s="579"/>
      <c r="M622" s="572"/>
      <c r="N622" s="572"/>
    </row>
    <row r="623" spans="1:14" ht="15.75">
      <c r="C623" s="572" t="str">
        <f>'210000'!$B$64</f>
        <v>Pasivos por impuestos corrientes, no corriente</v>
      </c>
      <c r="F623" s="586">
        <f>'210000'!J$64</f>
        <v>0</v>
      </c>
      <c r="I623" s="580"/>
      <c r="J623" s="580" t="str">
        <f>Índice!$C$9</f>
        <v>2016-12-31</v>
      </c>
      <c r="K623" s="579"/>
      <c r="L623" s="579"/>
      <c r="M623" s="572"/>
      <c r="N623" s="572"/>
    </row>
    <row r="624" spans="1:14" ht="15.75">
      <c r="C624" s="572" t="str">
        <f>'210000'!$B$65</f>
        <v>Otros pasivos financieros no corrientes</v>
      </c>
      <c r="F624" s="586">
        <f>'210000'!J$65</f>
        <v>0</v>
      </c>
      <c r="I624" s="580"/>
      <c r="J624" s="580" t="str">
        <f>Índice!$C$9</f>
        <v>2016-12-31</v>
      </c>
      <c r="K624" s="579"/>
      <c r="L624" s="579"/>
      <c r="M624" s="572"/>
      <c r="N624" s="572"/>
    </row>
    <row r="625" spans="1:14" ht="15.75">
      <c r="C625" s="572" t="str">
        <f>'210000'!$B$66</f>
        <v>Parte no corriente de préstamos no corrientes</v>
      </c>
      <c r="F625" s="586">
        <f>'210000'!J$66</f>
        <v>0</v>
      </c>
      <c r="I625" s="580"/>
      <c r="J625" s="580" t="str">
        <f>Índice!$C$9</f>
        <v>2016-12-31</v>
      </c>
      <c r="K625" s="579"/>
      <c r="L625" s="579"/>
      <c r="M625" s="572"/>
      <c r="N625" s="572"/>
    </row>
    <row r="626" spans="1:14" ht="15.75">
      <c r="C626" s="572" t="str">
        <f>'210000'!$B$67</f>
        <v>Otros pasivos no financieros no corrientes</v>
      </c>
      <c r="F626" s="586">
        <f>'210000'!J$67</f>
        <v>0</v>
      </c>
      <c r="I626" s="580"/>
      <c r="J626" s="580" t="str">
        <f>Índice!$C$9</f>
        <v>2016-12-31</v>
      </c>
      <c r="K626" s="579"/>
      <c r="L626" s="579"/>
      <c r="M626" s="572"/>
      <c r="N626" s="572"/>
    </row>
    <row r="627" spans="1:14" ht="15.75">
      <c r="A627" s="570"/>
      <c r="C627" s="572" t="str">
        <f>'210000'!$B$68</f>
        <v>Total pasivos no corrientes</v>
      </c>
      <c r="F627" s="586">
        <f>'210000'!J$68</f>
        <v>0</v>
      </c>
      <c r="I627" s="580"/>
      <c r="J627" s="580" t="str">
        <f>Índice!$C$9</f>
        <v>2016-12-31</v>
      </c>
      <c r="K627" s="579"/>
      <c r="L627" s="579"/>
      <c r="M627" s="572"/>
      <c r="N627" s="572"/>
    </row>
    <row r="628" spans="1:14" ht="15.75">
      <c r="A628" s="570" t="s">
        <v>15</v>
      </c>
      <c r="C628" s="572" t="str">
        <f>'210000'!$B$69</f>
        <v>Pasivos corrientes</v>
      </c>
      <c r="F628" s="586"/>
      <c r="I628" s="580"/>
      <c r="J628" s="580" t="str">
        <f>Índice!$C$9</f>
        <v>2016-12-31</v>
      </c>
      <c r="K628" s="579"/>
      <c r="L628" s="579"/>
      <c r="M628" s="572"/>
      <c r="N628" s="572"/>
    </row>
    <row r="629" spans="1:14" ht="15.75">
      <c r="C629" s="572" t="str">
        <f>'210000'!$B$70</f>
        <v>Provisiones corrientes por beneficios a los empleados</v>
      </c>
      <c r="F629" s="586">
        <f>'210000'!J$70</f>
        <v>0</v>
      </c>
      <c r="I629" s="580"/>
      <c r="J629" s="580" t="str">
        <f>Índice!$C$9</f>
        <v>2016-12-31</v>
      </c>
      <c r="K629" s="579"/>
      <c r="L629" s="579"/>
      <c r="M629" s="572"/>
      <c r="N629" s="572"/>
    </row>
    <row r="630" spans="1:14" ht="15.75">
      <c r="A630" s="570"/>
      <c r="C630" s="572" t="str">
        <f>'210000'!$B$71</f>
        <v>Otras provisiones corrientes</v>
      </c>
      <c r="F630" s="586">
        <f>'210000'!J$71</f>
        <v>0</v>
      </c>
      <c r="I630" s="580"/>
      <c r="J630" s="580" t="str">
        <f>Índice!$C$9</f>
        <v>2016-12-31</v>
      </c>
      <c r="K630" s="579"/>
      <c r="L630" s="579"/>
      <c r="M630" s="572"/>
      <c r="N630" s="572"/>
    </row>
    <row r="631" spans="1:14" ht="15.75">
      <c r="C631" s="572" t="str">
        <f>'210000'!$B$72</f>
        <v>Total Provisiones corrientes</v>
      </c>
      <c r="F631" s="586">
        <f>'210000'!J$72</f>
        <v>0</v>
      </c>
      <c r="I631" s="580"/>
      <c r="J631" s="580" t="str">
        <f>Índice!$C$9</f>
        <v>2016-12-31</v>
      </c>
      <c r="K631" s="579"/>
      <c r="L631" s="579"/>
      <c r="M631" s="572"/>
      <c r="N631" s="572"/>
    </row>
    <row r="632" spans="1:14" ht="15.75">
      <c r="C632" s="572" t="str">
        <f>'210000'!$B$73</f>
        <v>Cuentas por pagar comerciales y otras cuentas por pagar corrientes</v>
      </c>
      <c r="F632" s="586">
        <f>'210000'!J$73</f>
        <v>0</v>
      </c>
      <c r="I632" s="580"/>
      <c r="J632" s="580" t="str">
        <f>Índice!$C$9</f>
        <v>2016-12-31</v>
      </c>
      <c r="K632" s="579"/>
      <c r="L632" s="579"/>
      <c r="M632" s="572"/>
      <c r="N632" s="572"/>
    </row>
    <row r="633" spans="1:14" ht="15.75">
      <c r="C633" s="572" t="str">
        <f>'210000'!$B$74</f>
        <v>Cuentas Comerciales por Pagar por Adquisición de Bienes corrientes</v>
      </c>
      <c r="F633" s="586">
        <f>'210000'!J$74</f>
        <v>0</v>
      </c>
      <c r="I633" s="580"/>
      <c r="J633" s="580" t="str">
        <f>Índice!$C$9</f>
        <v>2016-12-31</v>
      </c>
      <c r="K633" s="579"/>
      <c r="L633" s="579"/>
      <c r="M633" s="572"/>
      <c r="N633" s="572"/>
    </row>
    <row r="634" spans="1:14" ht="15.75">
      <c r="C634" s="572" t="str">
        <f>'210000'!$B$75</f>
        <v>Cuentas Comerciales por Pagar por Adquisición de Servicios corrientes</v>
      </c>
      <c r="F634" s="586">
        <f>'210000'!J$75</f>
        <v>0</v>
      </c>
      <c r="I634" s="580"/>
      <c r="J634" s="580" t="str">
        <f>Índice!$C$9</f>
        <v>2016-12-31</v>
      </c>
      <c r="K634" s="579"/>
      <c r="L634" s="579"/>
      <c r="M634" s="572"/>
      <c r="N634" s="572"/>
    </row>
    <row r="635" spans="1:14" ht="15.75">
      <c r="C635" s="572" t="str">
        <f>'210000'!$B$76</f>
        <v>Otras Cuentas Comerciales por Pagar corrientes</v>
      </c>
      <c r="F635" s="586">
        <f>'210000'!J$76</f>
        <v>0</v>
      </c>
      <c r="I635" s="580"/>
      <c r="J635" s="580" t="str">
        <f>Índice!$C$9</f>
        <v>2016-12-31</v>
      </c>
      <c r="K635" s="579"/>
      <c r="L635" s="579"/>
      <c r="M635" s="572"/>
      <c r="N635" s="572"/>
    </row>
    <row r="636" spans="1:14" ht="15.75">
      <c r="C636" s="572" t="str">
        <f>'210000'!$B$77</f>
        <v>Pasivos por impuestos corrientes, corriente</v>
      </c>
      <c r="F636" s="586">
        <f>'210000'!J$77</f>
        <v>0</v>
      </c>
      <c r="I636" s="580"/>
      <c r="J636" s="580" t="str">
        <f>Índice!$C$9</f>
        <v>2016-12-31</v>
      </c>
      <c r="K636" s="579"/>
      <c r="L636" s="579"/>
      <c r="M636" s="572"/>
      <c r="N636" s="572"/>
    </row>
    <row r="637" spans="1:14" ht="15.75">
      <c r="C637" s="572" t="str">
        <f>'210000'!$B$78</f>
        <v>Otros pasivos financieros corrientes</v>
      </c>
      <c r="F637" s="586">
        <f>'210000'!J$78</f>
        <v>0</v>
      </c>
      <c r="I637" s="580"/>
      <c r="J637" s="580" t="str">
        <f>Índice!$C$9</f>
        <v>2016-12-31</v>
      </c>
      <c r="K637" s="579"/>
      <c r="L637" s="579"/>
      <c r="M637" s="572"/>
      <c r="N637" s="572"/>
    </row>
    <row r="638" spans="1:14" ht="15.75">
      <c r="C638" s="572" t="str">
        <f>'210000'!$B$79</f>
        <v>Préstamos corrientes</v>
      </c>
      <c r="F638" s="586">
        <f>'210000'!J$79</f>
        <v>0</v>
      </c>
      <c r="I638" s="580"/>
      <c r="J638" s="580" t="str">
        <f>Índice!$C$9</f>
        <v>2016-12-31</v>
      </c>
      <c r="K638" s="579"/>
      <c r="L638" s="579"/>
      <c r="M638" s="572"/>
      <c r="N638" s="572"/>
    </row>
    <row r="639" spans="1:14" ht="15.75">
      <c r="C639" s="572" t="str">
        <f>'210000'!$B$80</f>
        <v>Parte corriente de préstamos no corrientes</v>
      </c>
      <c r="F639" s="586">
        <f>'210000'!J$80</f>
        <v>0</v>
      </c>
      <c r="I639" s="580"/>
      <c r="J639" s="580" t="str">
        <f>Índice!$C$9</f>
        <v>2016-12-31</v>
      </c>
      <c r="K639" s="579"/>
      <c r="L639" s="579"/>
      <c r="M639" s="572"/>
      <c r="N639" s="572"/>
    </row>
    <row r="640" spans="1:14" ht="15.75">
      <c r="C640" s="572" t="str">
        <f>'210000'!$B$81</f>
        <v>Otros pasivos no financieros corrientes</v>
      </c>
      <c r="F640" s="586">
        <f>'210000'!J$81</f>
        <v>0</v>
      </c>
      <c r="I640" s="580"/>
      <c r="J640" s="580" t="str">
        <f>Índice!$C$9</f>
        <v>2016-12-31</v>
      </c>
      <c r="K640" s="579"/>
      <c r="L640" s="579"/>
      <c r="M640" s="572"/>
      <c r="N640" s="572"/>
    </row>
    <row r="641" spans="1:14" ht="15.75">
      <c r="C641" s="572" t="str">
        <f>'210000'!$B$82</f>
        <v>Total pasivos corrientes</v>
      </c>
      <c r="F641" s="586">
        <f>'210000'!J$82</f>
        <v>0</v>
      </c>
      <c r="I641" s="580"/>
      <c r="J641" s="580" t="str">
        <f>Índice!$C$9</f>
        <v>2016-12-31</v>
      </c>
      <c r="K641" s="579"/>
      <c r="L641" s="579"/>
      <c r="M641" s="572"/>
      <c r="N641" s="572"/>
    </row>
    <row r="642" spans="1:14" ht="15.75">
      <c r="C642" s="572" t="str">
        <f>'210000'!$B$83</f>
        <v>Total pasivos</v>
      </c>
      <c r="F642" s="586">
        <f>'210000'!J$83</f>
        <v>0</v>
      </c>
      <c r="I642" s="580"/>
      <c r="J642" s="580" t="str">
        <f>Índice!$C$9</f>
        <v>2016-12-31</v>
      </c>
      <c r="K642" s="579"/>
      <c r="L642" s="579"/>
      <c r="M642" s="572"/>
      <c r="N642" s="572"/>
    </row>
    <row r="643" spans="1:14" ht="15.75">
      <c r="C643" s="572" t="str">
        <f>'210000'!$B$84</f>
        <v>TOTAL DE PATRIMONIO Y PASIVOS</v>
      </c>
      <c r="F643" s="586">
        <f>'210000'!J$84</f>
        <v>0</v>
      </c>
      <c r="I643" s="580"/>
      <c r="J643" s="580" t="str">
        <f>Índice!$C$9</f>
        <v>2016-12-31</v>
      </c>
      <c r="K643" s="579"/>
      <c r="L643" s="579"/>
      <c r="M643" s="572"/>
      <c r="N643" s="572"/>
    </row>
    <row r="644" spans="1:14" s="550" customFormat="1" ht="15.75">
      <c r="A644" s="575" t="s">
        <v>15</v>
      </c>
      <c r="C644" s="549" t="s">
        <v>529</v>
      </c>
      <c r="F644" s="551"/>
      <c r="I644" s="580" t="str">
        <f>Índice!$C$8</f>
        <v>2016-01-01</v>
      </c>
      <c r="J644" s="580" t="str">
        <f>Índice!$C$9</f>
        <v>2016-12-31</v>
      </c>
      <c r="K644" s="584"/>
      <c r="L644" s="588"/>
      <c r="M644" s="584"/>
      <c r="N644" s="584"/>
    </row>
    <row r="645" spans="1:14" ht="15.75">
      <c r="A645" s="570" t="s">
        <v>15</v>
      </c>
      <c r="C645" s="585" t="s">
        <v>88</v>
      </c>
      <c r="F645" s="579"/>
      <c r="I645" s="580" t="str">
        <f>Índice!$C$8</f>
        <v>2016-01-01</v>
      </c>
      <c r="J645" s="580" t="str">
        <f>Índice!$C$9</f>
        <v>2016-12-31</v>
      </c>
      <c r="K645" s="572"/>
      <c r="L645" s="574"/>
      <c r="M645" s="572"/>
      <c r="N645" s="572"/>
    </row>
    <row r="646" spans="1:14" ht="15.75">
      <c r="A646" s="570" t="s">
        <v>15</v>
      </c>
      <c r="C646" s="572" t="str">
        <f>'310000'!$B$8</f>
        <v>RESULTADO DEL PERIODO (310000)</v>
      </c>
      <c r="F646" s="586"/>
      <c r="I646" s="580" t="str">
        <f>Índice!$C$8</f>
        <v>2016-01-01</v>
      </c>
      <c r="J646" s="580" t="str">
        <f>Índice!$C$9</f>
        <v>2016-12-31</v>
      </c>
      <c r="K646" s="572"/>
      <c r="L646" s="574"/>
      <c r="M646" s="572"/>
      <c r="N646" s="572"/>
    </row>
    <row r="647" spans="1:14" ht="15.75">
      <c r="A647" s="570" t="s">
        <v>15</v>
      </c>
      <c r="C647" s="572" t="str">
        <f>'310000'!$B$9</f>
        <v>Estado de Resultados Integral por servicios (310000)</v>
      </c>
      <c r="F647" s="586"/>
      <c r="I647" s="580" t="str">
        <f>Índice!$C$8</f>
        <v>2016-01-01</v>
      </c>
      <c r="J647" s="580" t="str">
        <f>Índice!$C$9</f>
        <v>2016-12-31</v>
      </c>
      <c r="K647" s="572"/>
      <c r="L647" s="574"/>
      <c r="M647" s="572"/>
      <c r="N647" s="572"/>
    </row>
    <row r="648" spans="1:14" ht="15.75">
      <c r="C648" s="572" t="str">
        <f>'310000'!$B$10</f>
        <v>Ingresos de actividades ordinarias (310000)</v>
      </c>
      <c r="F648" s="586">
        <f>'310000'!C$10</f>
        <v>0</v>
      </c>
      <c r="I648" s="580" t="str">
        <f>Índice!$C$8</f>
        <v>2016-01-01</v>
      </c>
      <c r="J648" s="580" t="str">
        <f>Índice!$C$9</f>
        <v>2016-12-31</v>
      </c>
      <c r="K648" s="579" t="s">
        <v>1800</v>
      </c>
      <c r="L648" s="579" t="s">
        <v>1793</v>
      </c>
      <c r="M648" s="572"/>
      <c r="N648" s="572"/>
    </row>
    <row r="649" spans="1:14" ht="15.75">
      <c r="C649" s="572" t="str">
        <f>'310000'!$B$11</f>
        <v>Costo de ventas (310000)</v>
      </c>
      <c r="F649" s="586">
        <f>'310000'!C$11</f>
        <v>0</v>
      </c>
      <c r="I649" s="580" t="str">
        <f>Índice!$C$8</f>
        <v>2016-01-01</v>
      </c>
      <c r="J649" s="580" t="str">
        <f>Índice!$C$9</f>
        <v>2016-12-31</v>
      </c>
      <c r="K649" s="579" t="s">
        <v>1800</v>
      </c>
      <c r="L649" s="579" t="s">
        <v>1793</v>
      </c>
      <c r="M649" s="572"/>
      <c r="N649" s="572"/>
    </row>
    <row r="650" spans="1:14" ht="15.75">
      <c r="C650" s="572" t="str">
        <f>'310000'!$B$12</f>
        <v>Ganancia Bruta (310000)</v>
      </c>
      <c r="F650" s="586">
        <f>'310000'!C$12</f>
        <v>0</v>
      </c>
      <c r="I650" s="580" t="str">
        <f>Índice!$C$8</f>
        <v>2016-01-01</v>
      </c>
      <c r="J650" s="580" t="str">
        <f>Índice!$C$9</f>
        <v>2016-12-31</v>
      </c>
      <c r="K650" s="579" t="s">
        <v>1800</v>
      </c>
      <c r="L650" s="579" t="s">
        <v>1793</v>
      </c>
      <c r="M650" s="572"/>
      <c r="N650" s="572"/>
    </row>
    <row r="651" spans="1:14" ht="15.75">
      <c r="C651" s="572" t="str">
        <f>'310000'!$B$13</f>
        <v>Otros ingresos (310000)</v>
      </c>
      <c r="F651" s="586">
        <f>'310000'!C$13</f>
        <v>0</v>
      </c>
      <c r="I651" s="580" t="str">
        <f>Índice!$C$8</f>
        <v>2016-01-01</v>
      </c>
      <c r="J651" s="580" t="str">
        <f>Índice!$C$9</f>
        <v>2016-12-31</v>
      </c>
      <c r="K651" s="579" t="s">
        <v>1800</v>
      </c>
      <c r="L651" s="579" t="s">
        <v>1793</v>
      </c>
      <c r="M651" s="572"/>
      <c r="N651" s="572"/>
    </row>
    <row r="652" spans="1:14" ht="15.75">
      <c r="C652" s="572" t="str">
        <f>'310000'!$B$14</f>
        <v>Costos de distribución (310000)</v>
      </c>
      <c r="F652" s="586">
        <f>'310000'!C$14</f>
        <v>0</v>
      </c>
      <c r="I652" s="580" t="str">
        <f>Índice!$C$8</f>
        <v>2016-01-01</v>
      </c>
      <c r="J652" s="580" t="str">
        <f>Índice!$C$9</f>
        <v>2016-12-31</v>
      </c>
      <c r="K652" s="579" t="s">
        <v>1800</v>
      </c>
      <c r="L652" s="579" t="s">
        <v>1793</v>
      </c>
      <c r="M652" s="572"/>
      <c r="N652" s="572"/>
    </row>
    <row r="653" spans="1:14" ht="15.75">
      <c r="C653" s="572" t="str">
        <f>'310000'!$B$15</f>
        <v>Gastos de administración (310000)</v>
      </c>
      <c r="F653" s="586">
        <f>'310000'!C$15</f>
        <v>0</v>
      </c>
      <c r="I653" s="580" t="str">
        <f>Índice!$C$8</f>
        <v>2016-01-01</v>
      </c>
      <c r="J653" s="580" t="str">
        <f>Índice!$C$9</f>
        <v>2016-12-31</v>
      </c>
      <c r="K653" s="579" t="s">
        <v>1800</v>
      </c>
      <c r="L653" s="579" t="s">
        <v>1793</v>
      </c>
      <c r="M653" s="572"/>
      <c r="N653" s="572"/>
    </row>
    <row r="654" spans="1:14" ht="15.75">
      <c r="C654" s="572" t="str">
        <f>'310000'!$B$16</f>
        <v>Otros gastos (310000)</v>
      </c>
      <c r="F654" s="586">
        <f>'310000'!C$16</f>
        <v>0</v>
      </c>
      <c r="I654" s="580" t="str">
        <f>Índice!$C$8</f>
        <v>2016-01-01</v>
      </c>
      <c r="J654" s="580" t="str">
        <f>Índice!$C$9</f>
        <v>2016-12-31</v>
      </c>
      <c r="K654" s="579" t="s">
        <v>1800</v>
      </c>
      <c r="L654" s="579" t="s">
        <v>1793</v>
      </c>
      <c r="M654" s="572"/>
      <c r="N654" s="572"/>
    </row>
    <row r="655" spans="1:14" ht="15.75">
      <c r="C655" s="572" t="str">
        <f>'310000'!$B$17</f>
        <v>Otras ganancias (pérdidas) (310000)</v>
      </c>
      <c r="F655" s="586">
        <f>'310000'!C$17</f>
        <v>0</v>
      </c>
      <c r="I655" s="580" t="str">
        <f>Índice!$C$8</f>
        <v>2016-01-01</v>
      </c>
      <c r="J655" s="580" t="str">
        <f>Índice!$C$9</f>
        <v>2016-12-31</v>
      </c>
      <c r="K655" s="579" t="s">
        <v>1800</v>
      </c>
      <c r="L655" s="579" t="s">
        <v>1793</v>
      </c>
      <c r="M655" s="572"/>
      <c r="N655" s="572"/>
    </row>
    <row r="656" spans="1:14" ht="15.75">
      <c r="C656" s="572" t="str">
        <f>'310000'!$B$18</f>
        <v>Ingresos financieros (310000)</v>
      </c>
      <c r="F656" s="586">
        <f>'310000'!C$18</f>
        <v>0</v>
      </c>
      <c r="I656" s="580" t="str">
        <f>Índice!$C$8</f>
        <v>2016-01-01</v>
      </c>
      <c r="J656" s="580" t="str">
        <f>Índice!$C$9</f>
        <v>2016-12-31</v>
      </c>
      <c r="K656" s="579" t="s">
        <v>1800</v>
      </c>
      <c r="L656" s="579" t="s">
        <v>1793</v>
      </c>
      <c r="M656" s="572"/>
      <c r="N656" s="572"/>
    </row>
    <row r="657" spans="1:14" ht="15.75">
      <c r="C657" s="572" t="str">
        <f>'310000'!$B$19</f>
        <v>Costos financieros (310000)</v>
      </c>
      <c r="F657" s="586">
        <f>'310000'!C$19</f>
        <v>0</v>
      </c>
      <c r="I657" s="580" t="str">
        <f>Índice!$C$8</f>
        <v>2016-01-01</v>
      </c>
      <c r="J657" s="580" t="str">
        <f>Índice!$C$9</f>
        <v>2016-12-31</v>
      </c>
      <c r="K657" s="579" t="s">
        <v>1800</v>
      </c>
      <c r="L657" s="579" t="s">
        <v>1793</v>
      </c>
      <c r="M657" s="572"/>
      <c r="N657" s="572"/>
    </row>
    <row r="658" spans="1:14" ht="15.75">
      <c r="C658" s="572" t="str">
        <f>'310000'!$B$20</f>
        <v>Participación en las ganancias (pérdidas) de asociadas y negocios conjuntos que se contabilicen utilizando el método de la participación (310000)</v>
      </c>
      <c r="F658" s="586">
        <f>'310000'!C$20</f>
        <v>0</v>
      </c>
      <c r="I658" s="580" t="str">
        <f>Índice!$C$8</f>
        <v>2016-01-01</v>
      </c>
      <c r="J658" s="580" t="str">
        <f>Índice!$C$9</f>
        <v>2016-12-31</v>
      </c>
      <c r="K658" s="579" t="s">
        <v>1800</v>
      </c>
      <c r="L658" s="579" t="s">
        <v>1793</v>
      </c>
      <c r="M658" s="572"/>
      <c r="N658" s="572"/>
    </row>
    <row r="659" spans="1:14" ht="15.75">
      <c r="C659" s="572" t="str">
        <f>'310000'!$B$21</f>
        <v>Ganancia (pérdida), antes de Impuestos (310000)</v>
      </c>
      <c r="F659" s="586">
        <f>'310000'!C$21</f>
        <v>0</v>
      </c>
      <c r="I659" s="580" t="str">
        <f>Índice!$C$8</f>
        <v>2016-01-01</v>
      </c>
      <c r="J659" s="580" t="str">
        <f>Índice!$C$9</f>
        <v>2016-12-31</v>
      </c>
      <c r="K659" s="579" t="s">
        <v>1800</v>
      </c>
      <c r="L659" s="579" t="s">
        <v>1793</v>
      </c>
      <c r="M659" s="572"/>
      <c r="N659" s="572"/>
    </row>
    <row r="660" spans="1:14" ht="15.75">
      <c r="C660" s="572" t="str">
        <f>'310000'!$B$22</f>
        <v>Ingreso (gasto) por impuestos (310000)</v>
      </c>
      <c r="F660" s="586">
        <f>'310000'!C$22</f>
        <v>0</v>
      </c>
      <c r="I660" s="580" t="str">
        <f>Índice!$C$8</f>
        <v>2016-01-01</v>
      </c>
      <c r="J660" s="580" t="str">
        <f>Índice!$C$9</f>
        <v>2016-12-31</v>
      </c>
      <c r="K660" s="579" t="s">
        <v>1800</v>
      </c>
      <c r="L660" s="579" t="s">
        <v>1793</v>
      </c>
      <c r="M660" s="572"/>
      <c r="N660" s="572"/>
    </row>
    <row r="661" spans="1:14" ht="15.75">
      <c r="C661" s="572" t="str">
        <f>'310000'!$B$23</f>
        <v>Ganancia (pérdida) procedente de operaciones continuadas (310000)</v>
      </c>
      <c r="F661" s="586">
        <f>'310000'!C$23</f>
        <v>0</v>
      </c>
      <c r="I661" s="580" t="str">
        <f>Índice!$C$8</f>
        <v>2016-01-01</v>
      </c>
      <c r="J661" s="580" t="str">
        <f>Índice!$C$9</f>
        <v>2016-12-31</v>
      </c>
      <c r="K661" s="579" t="s">
        <v>1800</v>
      </c>
      <c r="L661" s="579" t="s">
        <v>1793</v>
      </c>
      <c r="M661" s="572"/>
      <c r="N661" s="572"/>
    </row>
    <row r="662" spans="1:14" ht="15.75">
      <c r="C662" s="572" t="str">
        <f>'310000'!$B$24</f>
        <v>Ganancia (pérdida) procedente de operaciones discontinuadas  (310000)</v>
      </c>
      <c r="F662" s="586">
        <f>'310000'!C$24</f>
        <v>0</v>
      </c>
      <c r="I662" s="580" t="str">
        <f>Índice!$C$8</f>
        <v>2016-01-01</v>
      </c>
      <c r="J662" s="580" t="str">
        <f>Índice!$C$9</f>
        <v>2016-12-31</v>
      </c>
      <c r="K662" s="579" t="s">
        <v>1800</v>
      </c>
      <c r="L662" s="579" t="s">
        <v>1793</v>
      </c>
      <c r="M662" s="572"/>
      <c r="N662" s="572"/>
    </row>
    <row r="663" spans="1:14" ht="15.75">
      <c r="C663" s="572" t="str">
        <f>'310000'!$B$25</f>
        <v>GANANCIA (PÉRDIDA) (310000)</v>
      </c>
      <c r="F663" s="586">
        <f>'310000'!C$25</f>
        <v>0</v>
      </c>
      <c r="I663" s="580" t="str">
        <f>Índice!$C$8</f>
        <v>2016-01-01</v>
      </c>
      <c r="J663" s="580" t="str">
        <f>Índice!$C$9</f>
        <v>2016-12-31</v>
      </c>
      <c r="K663" s="579" t="s">
        <v>1800</v>
      </c>
      <c r="L663" s="579" t="s">
        <v>1793</v>
      </c>
      <c r="M663" s="572"/>
      <c r="N663" s="572"/>
    </row>
    <row r="664" spans="1:14" ht="15.75">
      <c r="A664" s="570" t="s">
        <v>15</v>
      </c>
      <c r="C664" s="572" t="str">
        <f>'310000'!$B$26</f>
        <v>OTRO RESULTADO INTEGRAL</v>
      </c>
      <c r="F664" s="586"/>
      <c r="I664" s="580" t="str">
        <f>Índice!$C$8</f>
        <v>2016-01-01</v>
      </c>
      <c r="J664" s="580" t="str">
        <f>Índice!$C$9</f>
        <v>2016-12-31</v>
      </c>
      <c r="K664" s="579"/>
      <c r="L664" s="579"/>
      <c r="M664" s="572"/>
      <c r="N664" s="572"/>
    </row>
    <row r="665" spans="1:14" ht="15.75">
      <c r="A665" s="570" t="s">
        <v>15</v>
      </c>
      <c r="C665" s="572" t="str">
        <f>'310000'!$B$27</f>
        <v>Componentes de otro resultado integral, neto de impuestos</v>
      </c>
      <c r="F665" s="586"/>
      <c r="I665" s="580" t="str">
        <f>Índice!$C$8</f>
        <v>2016-01-01</v>
      </c>
      <c r="J665" s="580" t="str">
        <f>Índice!$C$9</f>
        <v>2016-12-31</v>
      </c>
      <c r="K665" s="579"/>
      <c r="L665" s="579"/>
      <c r="M665" s="572"/>
      <c r="N665" s="572"/>
    </row>
    <row r="666" spans="1:14" ht="15.75">
      <c r="A666" s="570" t="s">
        <v>15</v>
      </c>
      <c r="C666" s="572" t="str">
        <f>'310000'!$B$28</f>
        <v>Otro resultado integral, neto de impuestos, diferencias de cambio por conversión</v>
      </c>
      <c r="F666" s="586"/>
      <c r="I666" s="580" t="str">
        <f>Índice!$C$8</f>
        <v>2016-01-01</v>
      </c>
      <c r="J666" s="580" t="str">
        <f>Índice!$C$9</f>
        <v>2016-12-31</v>
      </c>
      <c r="K666" s="579"/>
      <c r="L666" s="579"/>
      <c r="M666" s="572"/>
      <c r="N666" s="572"/>
    </row>
    <row r="667" spans="1:14" ht="15.75">
      <c r="A667" s="570" t="s">
        <v>15</v>
      </c>
      <c r="C667" s="572" t="str">
        <f>'310000'!$B$29</f>
        <v>Otro resultado integral, neto de impuestos, coberturas del flujo de efectivo</v>
      </c>
      <c r="F667" s="586"/>
      <c r="I667" s="580" t="str">
        <f>Índice!$C$8</f>
        <v>2016-01-01</v>
      </c>
      <c r="J667" s="580" t="str">
        <f>Índice!$C$9</f>
        <v>2016-12-31</v>
      </c>
      <c r="K667" s="579"/>
      <c r="L667" s="579"/>
      <c r="M667" s="572"/>
      <c r="N667" s="572"/>
    </row>
    <row r="668" spans="1:14" ht="15.75">
      <c r="A668" s="570" t="s">
        <v>15</v>
      </c>
      <c r="C668" s="572" t="str">
        <f>'310000'!$B$30</f>
        <v>Otro resultado integral, neto de impuestos, ganancias (pérdidas) actuariales por planes de beneficios definidos</v>
      </c>
      <c r="F668" s="586"/>
      <c r="I668" s="580" t="str">
        <f>Índice!$C$8</f>
        <v>2016-01-01</v>
      </c>
      <c r="J668" s="580" t="str">
        <f>Índice!$C$9</f>
        <v>2016-12-31</v>
      </c>
      <c r="K668" s="579"/>
      <c r="L668" s="579"/>
      <c r="M668" s="572"/>
      <c r="N668" s="572"/>
    </row>
    <row r="669" spans="1:14" ht="15.75">
      <c r="A669" s="570" t="s">
        <v>15</v>
      </c>
      <c r="C669" s="572" t="str">
        <f>'310000'!$B$31</f>
        <v>Participación de otro resultado integral de asociadas y negocios conjuntos contabilizados utilizando el método de la participación, neto de impuestos</v>
      </c>
      <c r="F669" s="586"/>
      <c r="I669" s="580" t="str">
        <f>Índice!$C$8</f>
        <v>2016-01-01</v>
      </c>
      <c r="J669" s="580" t="str">
        <f>Índice!$C$9</f>
        <v>2016-12-31</v>
      </c>
      <c r="K669" s="579"/>
      <c r="L669" s="579"/>
      <c r="M669" s="572"/>
      <c r="N669" s="572"/>
    </row>
    <row r="670" spans="1:14" ht="15.75">
      <c r="A670" s="570" t="s">
        <v>15</v>
      </c>
      <c r="C670" s="572" t="str">
        <f>'310000'!$B$32</f>
        <v>Total Otro Resultado Integral</v>
      </c>
      <c r="F670" s="586"/>
      <c r="I670" s="580" t="str">
        <f>Índice!$C$8</f>
        <v>2016-01-01</v>
      </c>
      <c r="J670" s="580" t="str">
        <f>Índice!$C$9</f>
        <v>2016-12-31</v>
      </c>
      <c r="K670" s="579"/>
      <c r="L670" s="579"/>
      <c r="M670" s="572"/>
      <c r="N670" s="572"/>
    </row>
    <row r="671" spans="1:14" ht="15.75">
      <c r="A671" s="570" t="s">
        <v>15</v>
      </c>
      <c r="C671" s="572" t="str">
        <f>'310000'!$B$33</f>
        <v>RESULTADO INTEGRAL TOTAL (310000)</v>
      </c>
      <c r="F671" s="586"/>
      <c r="I671" s="580" t="str">
        <f>Índice!$C$8</f>
        <v>2016-01-01</v>
      </c>
      <c r="J671" s="580" t="str">
        <f>Índice!$C$9</f>
        <v>2016-12-31</v>
      </c>
      <c r="K671" s="579"/>
      <c r="L671" s="579"/>
      <c r="M671" s="572"/>
      <c r="N671" s="572"/>
    </row>
    <row r="672" spans="1:14" ht="15.75">
      <c r="A672" s="570" t="s">
        <v>15</v>
      </c>
      <c r="C672" s="585" t="s">
        <v>89</v>
      </c>
      <c r="F672" s="579"/>
      <c r="I672" s="580" t="str">
        <f>Índice!$C$8</f>
        <v>2016-01-01</v>
      </c>
      <c r="J672" s="580" t="str">
        <f>Índice!$C$9</f>
        <v>2016-12-31</v>
      </c>
      <c r="K672" s="572"/>
      <c r="L672" s="579"/>
      <c r="M672" s="572"/>
      <c r="N672" s="572"/>
    </row>
    <row r="673" spans="1:14" ht="15.75">
      <c r="A673" s="570" t="s">
        <v>15</v>
      </c>
      <c r="C673" s="572" t="str">
        <f>'310000'!$B$8</f>
        <v>RESULTADO DEL PERIODO (310000)</v>
      </c>
      <c r="F673" s="586"/>
      <c r="I673" s="580" t="str">
        <f>Índice!$C$8</f>
        <v>2016-01-01</v>
      </c>
      <c r="J673" s="580" t="str">
        <f>Índice!$C$9</f>
        <v>2016-12-31</v>
      </c>
      <c r="K673" s="572"/>
      <c r="L673" s="579"/>
      <c r="M673" s="572"/>
      <c r="N673" s="572"/>
    </row>
    <row r="674" spans="1:14" ht="15.75">
      <c r="A674" s="570" t="s">
        <v>15</v>
      </c>
      <c r="C674" s="572" t="str">
        <f>'310000'!$B$9</f>
        <v>Estado de Resultados Integral por servicios (310000)</v>
      </c>
      <c r="F674" s="586"/>
      <c r="I674" s="580" t="str">
        <f>Índice!$C$8</f>
        <v>2016-01-01</v>
      </c>
      <c r="J674" s="580" t="str">
        <f>Índice!$C$9</f>
        <v>2016-12-31</v>
      </c>
      <c r="K674" s="572"/>
      <c r="L674" s="579"/>
      <c r="M674" s="572"/>
      <c r="N674" s="572"/>
    </row>
    <row r="675" spans="1:14" ht="15.75">
      <c r="C675" s="572" t="str">
        <f>'310000'!$B$10</f>
        <v>Ingresos de actividades ordinarias (310000)</v>
      </c>
      <c r="F675" s="586">
        <f>'310000'!D$10</f>
        <v>0</v>
      </c>
      <c r="I675" s="580" t="str">
        <f>Índice!$C$8</f>
        <v>2016-01-01</v>
      </c>
      <c r="J675" s="580" t="str">
        <f>Índice!$C$9</f>
        <v>2016-12-31</v>
      </c>
      <c r="K675" s="579" t="s">
        <v>1800</v>
      </c>
      <c r="L675" s="579" t="s">
        <v>1794</v>
      </c>
      <c r="M675" s="572"/>
      <c r="N675" s="572"/>
    </row>
    <row r="676" spans="1:14" ht="15.75">
      <c r="C676" s="572" t="str">
        <f>'310000'!$B$11</f>
        <v>Costo de ventas (310000)</v>
      </c>
      <c r="F676" s="586">
        <f>'310000'!D$11</f>
        <v>0</v>
      </c>
      <c r="I676" s="580" t="str">
        <f>Índice!$C$8</f>
        <v>2016-01-01</v>
      </c>
      <c r="J676" s="580" t="str">
        <f>Índice!$C$9</f>
        <v>2016-12-31</v>
      </c>
      <c r="K676" s="579" t="s">
        <v>1800</v>
      </c>
      <c r="L676" s="579" t="s">
        <v>1794</v>
      </c>
      <c r="M676" s="572"/>
      <c r="N676" s="572"/>
    </row>
    <row r="677" spans="1:14" ht="15.75">
      <c r="C677" s="572" t="str">
        <f>'310000'!$B$12</f>
        <v>Ganancia Bruta (310000)</v>
      </c>
      <c r="F677" s="586">
        <f>'310000'!D$12</f>
        <v>0</v>
      </c>
      <c r="I677" s="580" t="str">
        <f>Índice!$C$8</f>
        <v>2016-01-01</v>
      </c>
      <c r="J677" s="580" t="str">
        <f>Índice!$C$9</f>
        <v>2016-12-31</v>
      </c>
      <c r="K677" s="579" t="s">
        <v>1800</v>
      </c>
      <c r="L677" s="579" t="s">
        <v>1794</v>
      </c>
      <c r="M677" s="572"/>
      <c r="N677" s="572"/>
    </row>
    <row r="678" spans="1:14" ht="15.75">
      <c r="C678" s="572" t="str">
        <f>'310000'!$B$13</f>
        <v>Otros ingresos (310000)</v>
      </c>
      <c r="F678" s="586">
        <f>'310000'!D$13</f>
        <v>0</v>
      </c>
      <c r="I678" s="580" t="str">
        <f>Índice!$C$8</f>
        <v>2016-01-01</v>
      </c>
      <c r="J678" s="580" t="str">
        <f>Índice!$C$9</f>
        <v>2016-12-31</v>
      </c>
      <c r="K678" s="579" t="s">
        <v>1800</v>
      </c>
      <c r="L678" s="579" t="s">
        <v>1794</v>
      </c>
      <c r="M678" s="572"/>
      <c r="N678" s="572"/>
    </row>
    <row r="679" spans="1:14" ht="15.75">
      <c r="C679" s="572" t="str">
        <f>'310000'!$B$14</f>
        <v>Costos de distribución (310000)</v>
      </c>
      <c r="F679" s="586">
        <f>'310000'!D$14</f>
        <v>0</v>
      </c>
      <c r="I679" s="580" t="str">
        <f>Índice!$C$8</f>
        <v>2016-01-01</v>
      </c>
      <c r="J679" s="580" t="str">
        <f>Índice!$C$9</f>
        <v>2016-12-31</v>
      </c>
      <c r="K679" s="579" t="s">
        <v>1800</v>
      </c>
      <c r="L679" s="579" t="s">
        <v>1794</v>
      </c>
      <c r="M679" s="572"/>
      <c r="N679" s="572"/>
    </row>
    <row r="680" spans="1:14" ht="15.75">
      <c r="C680" s="572" t="str">
        <f>'310000'!$B$15</f>
        <v>Gastos de administración (310000)</v>
      </c>
      <c r="F680" s="586">
        <f>'310000'!D$15</f>
        <v>0</v>
      </c>
      <c r="I680" s="580" t="str">
        <f>Índice!$C$8</f>
        <v>2016-01-01</v>
      </c>
      <c r="J680" s="580" t="str">
        <f>Índice!$C$9</f>
        <v>2016-12-31</v>
      </c>
      <c r="K680" s="579" t="s">
        <v>1800</v>
      </c>
      <c r="L680" s="579" t="s">
        <v>1794</v>
      </c>
      <c r="M680" s="572"/>
      <c r="N680" s="572"/>
    </row>
    <row r="681" spans="1:14" ht="15.75">
      <c r="C681" s="572" t="str">
        <f>'310000'!$B$16</f>
        <v>Otros gastos (310000)</v>
      </c>
      <c r="F681" s="586">
        <f>'310000'!D$16</f>
        <v>0</v>
      </c>
      <c r="I681" s="580" t="str">
        <f>Índice!$C$8</f>
        <v>2016-01-01</v>
      </c>
      <c r="J681" s="580" t="str">
        <f>Índice!$C$9</f>
        <v>2016-12-31</v>
      </c>
      <c r="K681" s="579" t="s">
        <v>1800</v>
      </c>
      <c r="L681" s="579" t="s">
        <v>1794</v>
      </c>
      <c r="M681" s="572"/>
      <c r="N681" s="572"/>
    </row>
    <row r="682" spans="1:14" ht="15.75">
      <c r="C682" s="572" t="str">
        <f>'310000'!$B$17</f>
        <v>Otras ganancias (pérdidas) (310000)</v>
      </c>
      <c r="F682" s="586">
        <f>'310000'!D$17</f>
        <v>0</v>
      </c>
      <c r="I682" s="580" t="str">
        <f>Índice!$C$8</f>
        <v>2016-01-01</v>
      </c>
      <c r="J682" s="580" t="str">
        <f>Índice!$C$9</f>
        <v>2016-12-31</v>
      </c>
      <c r="K682" s="579" t="s">
        <v>1800</v>
      </c>
      <c r="L682" s="579" t="s">
        <v>1794</v>
      </c>
      <c r="M682" s="572"/>
      <c r="N682" s="572"/>
    </row>
    <row r="683" spans="1:14" ht="15.75">
      <c r="C683" s="572" t="str">
        <f>'310000'!$B$18</f>
        <v>Ingresos financieros (310000)</v>
      </c>
      <c r="F683" s="586">
        <f>'310000'!D$18</f>
        <v>0</v>
      </c>
      <c r="I683" s="580" t="str">
        <f>Índice!$C$8</f>
        <v>2016-01-01</v>
      </c>
      <c r="J683" s="580" t="str">
        <f>Índice!$C$9</f>
        <v>2016-12-31</v>
      </c>
      <c r="K683" s="579" t="s">
        <v>1800</v>
      </c>
      <c r="L683" s="579" t="s">
        <v>1794</v>
      </c>
      <c r="M683" s="572"/>
      <c r="N683" s="572"/>
    </row>
    <row r="684" spans="1:14" ht="15.75">
      <c r="C684" s="572" t="str">
        <f>'310000'!$B$19</f>
        <v>Costos financieros (310000)</v>
      </c>
      <c r="F684" s="586">
        <f>'310000'!D$19</f>
        <v>0</v>
      </c>
      <c r="I684" s="580" t="str">
        <f>Índice!$C$8</f>
        <v>2016-01-01</v>
      </c>
      <c r="J684" s="580" t="str">
        <f>Índice!$C$9</f>
        <v>2016-12-31</v>
      </c>
      <c r="K684" s="579" t="s">
        <v>1800</v>
      </c>
      <c r="L684" s="579" t="s">
        <v>1794</v>
      </c>
      <c r="M684" s="572"/>
      <c r="N684" s="572"/>
    </row>
    <row r="685" spans="1:14" ht="15.75">
      <c r="C685" s="572" t="str">
        <f>'310000'!$B$20</f>
        <v>Participación en las ganancias (pérdidas) de asociadas y negocios conjuntos que se contabilicen utilizando el método de la participación (310000)</v>
      </c>
      <c r="F685" s="586">
        <f>'310000'!D$20</f>
        <v>0</v>
      </c>
      <c r="I685" s="580" t="str">
        <f>Índice!$C$8</f>
        <v>2016-01-01</v>
      </c>
      <c r="J685" s="580" t="str">
        <f>Índice!$C$9</f>
        <v>2016-12-31</v>
      </c>
      <c r="K685" s="579" t="s">
        <v>1800</v>
      </c>
      <c r="L685" s="579" t="s">
        <v>1794</v>
      </c>
      <c r="M685" s="572"/>
      <c r="N685" s="572"/>
    </row>
    <row r="686" spans="1:14" ht="15.75">
      <c r="C686" s="572" t="str">
        <f>'310000'!$B$21</f>
        <v>Ganancia (pérdida), antes de Impuestos (310000)</v>
      </c>
      <c r="F686" s="586">
        <f>'310000'!D$21</f>
        <v>0</v>
      </c>
      <c r="I686" s="580" t="str">
        <f>Índice!$C$8</f>
        <v>2016-01-01</v>
      </c>
      <c r="J686" s="580" t="str">
        <f>Índice!$C$9</f>
        <v>2016-12-31</v>
      </c>
      <c r="K686" s="579" t="s">
        <v>1800</v>
      </c>
      <c r="L686" s="579" t="s">
        <v>1794</v>
      </c>
      <c r="M686" s="572"/>
      <c r="N686" s="572"/>
    </row>
    <row r="687" spans="1:14" ht="15.75">
      <c r="C687" s="572" t="str">
        <f>'310000'!$B$22</f>
        <v>Ingreso (gasto) por impuestos (310000)</v>
      </c>
      <c r="F687" s="586">
        <f>'310000'!D$22</f>
        <v>0</v>
      </c>
      <c r="I687" s="580" t="str">
        <f>Índice!$C$8</f>
        <v>2016-01-01</v>
      </c>
      <c r="J687" s="580" t="str">
        <f>Índice!$C$9</f>
        <v>2016-12-31</v>
      </c>
      <c r="K687" s="579" t="s">
        <v>1800</v>
      </c>
      <c r="L687" s="579" t="s">
        <v>1794</v>
      </c>
      <c r="M687" s="572"/>
      <c r="N687" s="572"/>
    </row>
    <row r="688" spans="1:14" ht="15.75">
      <c r="C688" s="572" t="str">
        <f>'310000'!$B$23</f>
        <v>Ganancia (pérdida) procedente de operaciones continuadas (310000)</v>
      </c>
      <c r="F688" s="586">
        <f>'310000'!D$23</f>
        <v>0</v>
      </c>
      <c r="I688" s="580" t="str">
        <f>Índice!$C$8</f>
        <v>2016-01-01</v>
      </c>
      <c r="J688" s="580" t="str">
        <f>Índice!$C$9</f>
        <v>2016-12-31</v>
      </c>
      <c r="K688" s="579" t="s">
        <v>1800</v>
      </c>
      <c r="L688" s="579" t="s">
        <v>1794</v>
      </c>
      <c r="M688" s="572"/>
      <c r="N688" s="572"/>
    </row>
    <row r="689" spans="1:14" ht="15.75">
      <c r="C689" s="572" t="str">
        <f>'310000'!$B$24</f>
        <v>Ganancia (pérdida) procedente de operaciones discontinuadas  (310000)</v>
      </c>
      <c r="F689" s="586">
        <f>'310000'!D$24</f>
        <v>0</v>
      </c>
      <c r="I689" s="580" t="str">
        <f>Índice!$C$8</f>
        <v>2016-01-01</v>
      </c>
      <c r="J689" s="580" t="str">
        <f>Índice!$C$9</f>
        <v>2016-12-31</v>
      </c>
      <c r="K689" s="579" t="s">
        <v>1800</v>
      </c>
      <c r="L689" s="579" t="s">
        <v>1794</v>
      </c>
      <c r="M689" s="572"/>
      <c r="N689" s="572"/>
    </row>
    <row r="690" spans="1:14" ht="15.75">
      <c r="C690" s="572" t="str">
        <f>'310000'!$B$25</f>
        <v>GANANCIA (PÉRDIDA) (310000)</v>
      </c>
      <c r="F690" s="586">
        <f>'310000'!D$25</f>
        <v>0</v>
      </c>
      <c r="I690" s="580" t="str">
        <f>Índice!$C$8</f>
        <v>2016-01-01</v>
      </c>
      <c r="J690" s="580" t="str">
        <f>Índice!$C$9</f>
        <v>2016-12-31</v>
      </c>
      <c r="K690" s="579" t="s">
        <v>1800</v>
      </c>
      <c r="L690" s="579" t="s">
        <v>1794</v>
      </c>
      <c r="M690" s="572"/>
      <c r="N690" s="572"/>
    </row>
    <row r="691" spans="1:14" ht="15.75">
      <c r="A691" s="570" t="s">
        <v>15</v>
      </c>
      <c r="C691" s="572" t="str">
        <f>'310000'!$B$26</f>
        <v>OTRO RESULTADO INTEGRAL</v>
      </c>
      <c r="F691" s="586"/>
      <c r="I691" s="580" t="str">
        <f>Índice!$C$8</f>
        <v>2016-01-01</v>
      </c>
      <c r="J691" s="580" t="str">
        <f>Índice!$C$9</f>
        <v>2016-12-31</v>
      </c>
      <c r="K691" s="579"/>
      <c r="L691" s="579"/>
      <c r="M691" s="572"/>
      <c r="N691" s="572"/>
    </row>
    <row r="692" spans="1:14" ht="15.75">
      <c r="A692" s="570" t="s">
        <v>15</v>
      </c>
      <c r="C692" s="572" t="str">
        <f>'310000'!$B$27</f>
        <v>Componentes de otro resultado integral, neto de impuestos</v>
      </c>
      <c r="F692" s="586"/>
      <c r="I692" s="580" t="str">
        <f>Índice!$C$8</f>
        <v>2016-01-01</v>
      </c>
      <c r="J692" s="580" t="str">
        <f>Índice!$C$9</f>
        <v>2016-12-31</v>
      </c>
      <c r="K692" s="579"/>
      <c r="L692" s="579"/>
      <c r="M692" s="572"/>
      <c r="N692" s="572"/>
    </row>
    <row r="693" spans="1:14" ht="15.75">
      <c r="A693" s="570" t="s">
        <v>15</v>
      </c>
      <c r="C693" s="572" t="str">
        <f>'310000'!$B$28</f>
        <v>Otro resultado integral, neto de impuestos, diferencias de cambio por conversión</v>
      </c>
      <c r="F693" s="586"/>
      <c r="I693" s="580" t="str">
        <f>Índice!$C$8</f>
        <v>2016-01-01</v>
      </c>
      <c r="J693" s="580" t="str">
        <f>Índice!$C$9</f>
        <v>2016-12-31</v>
      </c>
      <c r="K693" s="579"/>
      <c r="L693" s="579"/>
      <c r="M693" s="572"/>
      <c r="N693" s="572"/>
    </row>
    <row r="694" spans="1:14" ht="15.75">
      <c r="A694" s="570" t="s">
        <v>15</v>
      </c>
      <c r="C694" s="572" t="str">
        <f>'310000'!$B$29</f>
        <v>Otro resultado integral, neto de impuestos, coberturas del flujo de efectivo</v>
      </c>
      <c r="F694" s="586"/>
      <c r="I694" s="580" t="str">
        <f>Índice!$C$8</f>
        <v>2016-01-01</v>
      </c>
      <c r="J694" s="580" t="str">
        <f>Índice!$C$9</f>
        <v>2016-12-31</v>
      </c>
      <c r="K694" s="579"/>
      <c r="L694" s="579"/>
      <c r="M694" s="572"/>
      <c r="N694" s="572"/>
    </row>
    <row r="695" spans="1:14" ht="15.75">
      <c r="A695" s="570" t="s">
        <v>15</v>
      </c>
      <c r="C695" s="572" t="str">
        <f>'310000'!$B$30</f>
        <v>Otro resultado integral, neto de impuestos, ganancias (pérdidas) actuariales por planes de beneficios definidos</v>
      </c>
      <c r="F695" s="586"/>
      <c r="I695" s="580" t="str">
        <f>Índice!$C$8</f>
        <v>2016-01-01</v>
      </c>
      <c r="J695" s="580" t="str">
        <f>Índice!$C$9</f>
        <v>2016-12-31</v>
      </c>
      <c r="K695" s="579"/>
      <c r="L695" s="579"/>
      <c r="M695" s="572"/>
      <c r="N695" s="572"/>
    </row>
    <row r="696" spans="1:14" ht="15.75">
      <c r="A696" s="570" t="s">
        <v>15</v>
      </c>
      <c r="C696" s="572" t="str">
        <f>'310000'!$B$31</f>
        <v>Participación de otro resultado integral de asociadas y negocios conjuntos contabilizados utilizando el método de la participación, neto de impuestos</v>
      </c>
      <c r="F696" s="586"/>
      <c r="I696" s="580" t="str">
        <f>Índice!$C$8</f>
        <v>2016-01-01</v>
      </c>
      <c r="J696" s="580" t="str">
        <f>Índice!$C$9</f>
        <v>2016-12-31</v>
      </c>
      <c r="K696" s="579"/>
      <c r="L696" s="579"/>
      <c r="M696" s="572"/>
      <c r="N696" s="572"/>
    </row>
    <row r="697" spans="1:14" ht="15.75">
      <c r="A697" s="570" t="s">
        <v>15</v>
      </c>
      <c r="C697" s="572" t="str">
        <f>'310000'!$B$32</f>
        <v>Total Otro Resultado Integral</v>
      </c>
      <c r="F697" s="586"/>
      <c r="I697" s="580" t="str">
        <f>Índice!$C$8</f>
        <v>2016-01-01</v>
      </c>
      <c r="J697" s="580" t="str">
        <f>Índice!$C$9</f>
        <v>2016-12-31</v>
      </c>
      <c r="K697" s="579"/>
      <c r="L697" s="579"/>
      <c r="M697" s="572"/>
      <c r="N697" s="572"/>
    </row>
    <row r="698" spans="1:14" ht="15.75">
      <c r="A698" s="570" t="s">
        <v>15</v>
      </c>
      <c r="C698" s="572" t="str">
        <f>'310000'!$B$33</f>
        <v>RESULTADO INTEGRAL TOTAL (310000)</v>
      </c>
      <c r="F698" s="586"/>
      <c r="I698" s="580" t="str">
        <f>Índice!$C$8</f>
        <v>2016-01-01</v>
      </c>
      <c r="J698" s="580" t="str">
        <f>Índice!$C$9</f>
        <v>2016-12-31</v>
      </c>
      <c r="K698" s="579"/>
      <c r="L698" s="579"/>
      <c r="M698" s="572"/>
      <c r="N698" s="572"/>
    </row>
    <row r="699" spans="1:14" ht="15.75">
      <c r="A699" s="570" t="s">
        <v>15</v>
      </c>
      <c r="C699" s="585" t="s">
        <v>90</v>
      </c>
      <c r="F699" s="579"/>
      <c r="I699" s="580" t="str">
        <f>Índice!$C$8</f>
        <v>2016-01-01</v>
      </c>
      <c r="J699" s="580" t="str">
        <f>Índice!$C$9</f>
        <v>2016-12-31</v>
      </c>
      <c r="K699" s="572"/>
      <c r="L699" s="579"/>
      <c r="M699" s="572"/>
      <c r="N699" s="572"/>
    </row>
    <row r="700" spans="1:14" ht="15.75">
      <c r="A700" s="570" t="s">
        <v>15</v>
      </c>
      <c r="C700" s="572" t="str">
        <f>'310000'!$B$8</f>
        <v>RESULTADO DEL PERIODO (310000)</v>
      </c>
      <c r="F700" s="586"/>
      <c r="I700" s="580" t="str">
        <f>Índice!$C$8</f>
        <v>2016-01-01</v>
      </c>
      <c r="J700" s="580" t="str">
        <f>Índice!$C$9</f>
        <v>2016-12-31</v>
      </c>
      <c r="K700" s="572"/>
      <c r="L700" s="579"/>
      <c r="M700" s="572"/>
      <c r="N700" s="572"/>
    </row>
    <row r="701" spans="1:14" ht="15.75">
      <c r="A701" s="570" t="s">
        <v>15</v>
      </c>
      <c r="C701" s="572" t="str">
        <f>'310000'!$B$9</f>
        <v>Estado de Resultados Integral por servicios (310000)</v>
      </c>
      <c r="F701" s="586"/>
      <c r="I701" s="580" t="str">
        <f>Índice!$C$8</f>
        <v>2016-01-01</v>
      </c>
      <c r="J701" s="580" t="str">
        <f>Índice!$C$9</f>
        <v>2016-12-31</v>
      </c>
      <c r="K701" s="572"/>
      <c r="L701" s="579"/>
      <c r="M701" s="572"/>
      <c r="N701" s="572"/>
    </row>
    <row r="702" spans="1:14" ht="15.75">
      <c r="C702" s="572" t="str">
        <f>'310000'!$B$10</f>
        <v>Ingresos de actividades ordinarias (310000)</v>
      </c>
      <c r="F702" s="586">
        <f>'310000'!E$10</f>
        <v>0</v>
      </c>
      <c r="I702" s="580" t="str">
        <f>Índice!$C$8</f>
        <v>2016-01-01</v>
      </c>
      <c r="J702" s="580" t="str">
        <f>Índice!$C$9</f>
        <v>2016-12-31</v>
      </c>
      <c r="K702" s="579" t="s">
        <v>1800</v>
      </c>
      <c r="L702" s="579" t="s">
        <v>1795</v>
      </c>
      <c r="M702" s="572"/>
      <c r="N702" s="572"/>
    </row>
    <row r="703" spans="1:14" ht="15.75">
      <c r="C703" s="572" t="str">
        <f>'310000'!$B$11</f>
        <v>Costo de ventas (310000)</v>
      </c>
      <c r="F703" s="586">
        <f>'310000'!E$11</f>
        <v>0</v>
      </c>
      <c r="I703" s="580" t="str">
        <f>Índice!$C$8</f>
        <v>2016-01-01</v>
      </c>
      <c r="J703" s="580" t="str">
        <f>Índice!$C$9</f>
        <v>2016-12-31</v>
      </c>
      <c r="K703" s="579" t="s">
        <v>1800</v>
      </c>
      <c r="L703" s="579" t="s">
        <v>1795</v>
      </c>
      <c r="M703" s="572"/>
      <c r="N703" s="572"/>
    </row>
    <row r="704" spans="1:14" ht="15.75">
      <c r="C704" s="572" t="str">
        <f>'310000'!$B$12</f>
        <v>Ganancia Bruta (310000)</v>
      </c>
      <c r="F704" s="586">
        <f>'310000'!E$12</f>
        <v>0</v>
      </c>
      <c r="I704" s="580" t="str">
        <f>Índice!$C$8</f>
        <v>2016-01-01</v>
      </c>
      <c r="J704" s="580" t="str">
        <f>Índice!$C$9</f>
        <v>2016-12-31</v>
      </c>
      <c r="K704" s="579" t="s">
        <v>1800</v>
      </c>
      <c r="L704" s="579" t="s">
        <v>1795</v>
      </c>
      <c r="M704" s="572"/>
      <c r="N704" s="572"/>
    </row>
    <row r="705" spans="1:14" ht="15.75">
      <c r="C705" s="572" t="str">
        <f>'310000'!$B$13</f>
        <v>Otros ingresos (310000)</v>
      </c>
      <c r="F705" s="586">
        <f>'310000'!E$13</f>
        <v>0</v>
      </c>
      <c r="I705" s="580" t="str">
        <f>Índice!$C$8</f>
        <v>2016-01-01</v>
      </c>
      <c r="J705" s="580" t="str">
        <f>Índice!$C$9</f>
        <v>2016-12-31</v>
      </c>
      <c r="K705" s="579" t="s">
        <v>1800</v>
      </c>
      <c r="L705" s="579" t="s">
        <v>1795</v>
      </c>
      <c r="M705" s="572"/>
      <c r="N705" s="572"/>
    </row>
    <row r="706" spans="1:14" ht="15.75">
      <c r="C706" s="572" t="str">
        <f>'310000'!$B$14</f>
        <v>Costos de distribución (310000)</v>
      </c>
      <c r="F706" s="586">
        <f>'310000'!E$14</f>
        <v>0</v>
      </c>
      <c r="I706" s="580" t="str">
        <f>Índice!$C$8</f>
        <v>2016-01-01</v>
      </c>
      <c r="J706" s="580" t="str">
        <f>Índice!$C$9</f>
        <v>2016-12-31</v>
      </c>
      <c r="K706" s="579" t="s">
        <v>1800</v>
      </c>
      <c r="L706" s="579" t="s">
        <v>1795</v>
      </c>
      <c r="M706" s="572"/>
      <c r="N706" s="572"/>
    </row>
    <row r="707" spans="1:14" ht="15.75">
      <c r="C707" s="572" t="str">
        <f>'310000'!$B$15</f>
        <v>Gastos de administración (310000)</v>
      </c>
      <c r="F707" s="586">
        <f>'310000'!E$15</f>
        <v>0</v>
      </c>
      <c r="I707" s="580" t="str">
        <f>Índice!$C$8</f>
        <v>2016-01-01</v>
      </c>
      <c r="J707" s="580" t="str">
        <f>Índice!$C$9</f>
        <v>2016-12-31</v>
      </c>
      <c r="K707" s="579" t="s">
        <v>1800</v>
      </c>
      <c r="L707" s="579" t="s">
        <v>1795</v>
      </c>
      <c r="M707" s="572"/>
      <c r="N707" s="572"/>
    </row>
    <row r="708" spans="1:14" ht="15.75">
      <c r="C708" s="572" t="str">
        <f>'310000'!$B$16</f>
        <v>Otros gastos (310000)</v>
      </c>
      <c r="F708" s="586">
        <f>'310000'!E$16</f>
        <v>0</v>
      </c>
      <c r="I708" s="580" t="str">
        <f>Índice!$C$8</f>
        <v>2016-01-01</v>
      </c>
      <c r="J708" s="580" t="str">
        <f>Índice!$C$9</f>
        <v>2016-12-31</v>
      </c>
      <c r="K708" s="579" t="s">
        <v>1800</v>
      </c>
      <c r="L708" s="579" t="s">
        <v>1795</v>
      </c>
      <c r="M708" s="572"/>
      <c r="N708" s="572"/>
    </row>
    <row r="709" spans="1:14" ht="15.75">
      <c r="C709" s="572" t="str">
        <f>'310000'!$B$17</f>
        <v>Otras ganancias (pérdidas) (310000)</v>
      </c>
      <c r="F709" s="586">
        <f>'310000'!E$17</f>
        <v>0</v>
      </c>
      <c r="I709" s="580" t="str">
        <f>Índice!$C$8</f>
        <v>2016-01-01</v>
      </c>
      <c r="J709" s="580" t="str">
        <f>Índice!$C$9</f>
        <v>2016-12-31</v>
      </c>
      <c r="K709" s="579" t="s">
        <v>1800</v>
      </c>
      <c r="L709" s="579" t="s">
        <v>1795</v>
      </c>
      <c r="M709" s="572"/>
      <c r="N709" s="572"/>
    </row>
    <row r="710" spans="1:14" ht="15.75">
      <c r="C710" s="572" t="str">
        <f>'310000'!$B$18</f>
        <v>Ingresos financieros (310000)</v>
      </c>
      <c r="F710" s="586">
        <f>'310000'!E$18</f>
        <v>0</v>
      </c>
      <c r="I710" s="580" t="str">
        <f>Índice!$C$8</f>
        <v>2016-01-01</v>
      </c>
      <c r="J710" s="580" t="str">
        <f>Índice!$C$9</f>
        <v>2016-12-31</v>
      </c>
      <c r="K710" s="579" t="s">
        <v>1800</v>
      </c>
      <c r="L710" s="579" t="s">
        <v>1795</v>
      </c>
      <c r="M710" s="572"/>
      <c r="N710" s="572"/>
    </row>
    <row r="711" spans="1:14" ht="15.75">
      <c r="C711" s="572" t="str">
        <f>'310000'!$B$19</f>
        <v>Costos financieros (310000)</v>
      </c>
      <c r="F711" s="586">
        <f>'310000'!E$19</f>
        <v>0</v>
      </c>
      <c r="I711" s="580" t="str">
        <f>Índice!$C$8</f>
        <v>2016-01-01</v>
      </c>
      <c r="J711" s="580" t="str">
        <f>Índice!$C$9</f>
        <v>2016-12-31</v>
      </c>
      <c r="K711" s="579" t="s">
        <v>1800</v>
      </c>
      <c r="L711" s="579" t="s">
        <v>1795</v>
      </c>
      <c r="M711" s="572"/>
      <c r="N711" s="572"/>
    </row>
    <row r="712" spans="1:14" ht="15.75">
      <c r="C712" s="572" t="str">
        <f>'310000'!$B$20</f>
        <v>Participación en las ganancias (pérdidas) de asociadas y negocios conjuntos que se contabilicen utilizando el método de la participación (310000)</v>
      </c>
      <c r="F712" s="586">
        <f>'310000'!E$20</f>
        <v>0</v>
      </c>
      <c r="I712" s="580" t="str">
        <f>Índice!$C$8</f>
        <v>2016-01-01</v>
      </c>
      <c r="J712" s="580" t="str">
        <f>Índice!$C$9</f>
        <v>2016-12-31</v>
      </c>
      <c r="K712" s="579" t="s">
        <v>1800</v>
      </c>
      <c r="L712" s="579" t="s">
        <v>1795</v>
      </c>
      <c r="M712" s="572"/>
      <c r="N712" s="572"/>
    </row>
    <row r="713" spans="1:14" ht="15.75">
      <c r="C713" s="572" t="str">
        <f>'310000'!$B$21</f>
        <v>Ganancia (pérdida), antes de Impuestos (310000)</v>
      </c>
      <c r="F713" s="586">
        <f>'310000'!E$21</f>
        <v>0</v>
      </c>
      <c r="I713" s="580" t="str">
        <f>Índice!$C$8</f>
        <v>2016-01-01</v>
      </c>
      <c r="J713" s="580" t="str">
        <f>Índice!$C$9</f>
        <v>2016-12-31</v>
      </c>
      <c r="K713" s="579" t="s">
        <v>1800</v>
      </c>
      <c r="L713" s="579" t="s">
        <v>1795</v>
      </c>
      <c r="M713" s="572"/>
      <c r="N713" s="572"/>
    </row>
    <row r="714" spans="1:14" ht="15.75">
      <c r="C714" s="572" t="str">
        <f>'310000'!$B$22</f>
        <v>Ingreso (gasto) por impuestos (310000)</v>
      </c>
      <c r="F714" s="586">
        <f>'310000'!E$22</f>
        <v>0</v>
      </c>
      <c r="I714" s="580" t="str">
        <f>Índice!$C$8</f>
        <v>2016-01-01</v>
      </c>
      <c r="J714" s="580" t="str">
        <f>Índice!$C$9</f>
        <v>2016-12-31</v>
      </c>
      <c r="K714" s="579" t="s">
        <v>1800</v>
      </c>
      <c r="L714" s="579" t="s">
        <v>1795</v>
      </c>
      <c r="M714" s="572"/>
      <c r="N714" s="572"/>
    </row>
    <row r="715" spans="1:14" ht="15.75">
      <c r="C715" s="572" t="str">
        <f>'310000'!$B$23</f>
        <v>Ganancia (pérdida) procedente de operaciones continuadas (310000)</v>
      </c>
      <c r="F715" s="586">
        <f>'310000'!E$23</f>
        <v>0</v>
      </c>
      <c r="I715" s="580" t="str">
        <f>Índice!$C$8</f>
        <v>2016-01-01</v>
      </c>
      <c r="J715" s="580" t="str">
        <f>Índice!$C$9</f>
        <v>2016-12-31</v>
      </c>
      <c r="K715" s="579" t="s">
        <v>1800</v>
      </c>
      <c r="L715" s="579" t="s">
        <v>1795</v>
      </c>
      <c r="M715" s="572"/>
      <c r="N715" s="572"/>
    </row>
    <row r="716" spans="1:14" ht="15.75">
      <c r="C716" s="572" t="str">
        <f>'310000'!$B$24</f>
        <v>Ganancia (pérdida) procedente de operaciones discontinuadas  (310000)</v>
      </c>
      <c r="F716" s="586">
        <f>'310000'!E$24</f>
        <v>0</v>
      </c>
      <c r="I716" s="580" t="str">
        <f>Índice!$C$8</f>
        <v>2016-01-01</v>
      </c>
      <c r="J716" s="580" t="str">
        <f>Índice!$C$9</f>
        <v>2016-12-31</v>
      </c>
      <c r="K716" s="579" t="s">
        <v>1800</v>
      </c>
      <c r="L716" s="579" t="s">
        <v>1795</v>
      </c>
      <c r="M716" s="572"/>
      <c r="N716" s="572"/>
    </row>
    <row r="717" spans="1:14" ht="15.75">
      <c r="C717" s="572" t="str">
        <f>'310000'!$B$25</f>
        <v>GANANCIA (PÉRDIDA) (310000)</v>
      </c>
      <c r="F717" s="586">
        <f>'310000'!E$25</f>
        <v>0</v>
      </c>
      <c r="I717" s="580" t="str">
        <f>Índice!$C$8</f>
        <v>2016-01-01</v>
      </c>
      <c r="J717" s="580" t="str">
        <f>Índice!$C$9</f>
        <v>2016-12-31</v>
      </c>
      <c r="K717" s="579" t="s">
        <v>1800</v>
      </c>
      <c r="L717" s="579" t="s">
        <v>1795</v>
      </c>
      <c r="M717" s="572"/>
      <c r="N717" s="572"/>
    </row>
    <row r="718" spans="1:14" ht="15.75">
      <c r="A718" s="570" t="s">
        <v>15</v>
      </c>
      <c r="C718" s="572" t="str">
        <f>'310000'!$B$26</f>
        <v>OTRO RESULTADO INTEGRAL</v>
      </c>
      <c r="F718" s="586"/>
      <c r="I718" s="580" t="str">
        <f>Índice!$C$8</f>
        <v>2016-01-01</v>
      </c>
      <c r="J718" s="580" t="str">
        <f>Índice!$C$9</f>
        <v>2016-12-31</v>
      </c>
      <c r="K718" s="579"/>
      <c r="L718" s="579"/>
      <c r="M718" s="572"/>
      <c r="N718" s="572"/>
    </row>
    <row r="719" spans="1:14" ht="15.75">
      <c r="A719" s="570" t="s">
        <v>15</v>
      </c>
      <c r="C719" s="572" t="str">
        <f>'310000'!$B$27</f>
        <v>Componentes de otro resultado integral, neto de impuestos</v>
      </c>
      <c r="F719" s="586"/>
      <c r="I719" s="580" t="str">
        <f>Índice!$C$8</f>
        <v>2016-01-01</v>
      </c>
      <c r="J719" s="580" t="str">
        <f>Índice!$C$9</f>
        <v>2016-12-31</v>
      </c>
      <c r="K719" s="579"/>
      <c r="L719" s="579"/>
      <c r="M719" s="572"/>
      <c r="N719" s="572"/>
    </row>
    <row r="720" spans="1:14" ht="15.75">
      <c r="A720" s="570" t="s">
        <v>15</v>
      </c>
      <c r="C720" s="572" t="str">
        <f>'310000'!$B$28</f>
        <v>Otro resultado integral, neto de impuestos, diferencias de cambio por conversión</v>
      </c>
      <c r="F720" s="586"/>
      <c r="I720" s="580" t="str">
        <f>Índice!$C$8</f>
        <v>2016-01-01</v>
      </c>
      <c r="J720" s="580" t="str">
        <f>Índice!$C$9</f>
        <v>2016-12-31</v>
      </c>
      <c r="K720" s="579"/>
      <c r="L720" s="579"/>
      <c r="M720" s="572"/>
      <c r="N720" s="572"/>
    </row>
    <row r="721" spans="1:14" ht="15.75">
      <c r="A721" s="570" t="s">
        <v>15</v>
      </c>
      <c r="C721" s="572" t="str">
        <f>'310000'!$B$29</f>
        <v>Otro resultado integral, neto de impuestos, coberturas del flujo de efectivo</v>
      </c>
      <c r="F721" s="586"/>
      <c r="I721" s="580" t="str">
        <f>Índice!$C$8</f>
        <v>2016-01-01</v>
      </c>
      <c r="J721" s="580" t="str">
        <f>Índice!$C$9</f>
        <v>2016-12-31</v>
      </c>
      <c r="K721" s="579"/>
      <c r="L721" s="579"/>
      <c r="M721" s="572"/>
      <c r="N721" s="572"/>
    </row>
    <row r="722" spans="1:14" ht="15.75">
      <c r="A722" s="570" t="s">
        <v>15</v>
      </c>
      <c r="C722" s="572" t="str">
        <f>'310000'!$B$30</f>
        <v>Otro resultado integral, neto de impuestos, ganancias (pérdidas) actuariales por planes de beneficios definidos</v>
      </c>
      <c r="F722" s="586"/>
      <c r="I722" s="580" t="str">
        <f>Índice!$C$8</f>
        <v>2016-01-01</v>
      </c>
      <c r="J722" s="580" t="str">
        <f>Índice!$C$9</f>
        <v>2016-12-31</v>
      </c>
      <c r="K722" s="579"/>
      <c r="L722" s="579"/>
      <c r="M722" s="572"/>
      <c r="N722" s="572"/>
    </row>
    <row r="723" spans="1:14" ht="15.75">
      <c r="A723" s="570" t="s">
        <v>15</v>
      </c>
      <c r="C723" s="572" t="str">
        <f>'310000'!$B$31</f>
        <v>Participación de otro resultado integral de asociadas y negocios conjuntos contabilizados utilizando el método de la participación, neto de impuestos</v>
      </c>
      <c r="F723" s="586"/>
      <c r="I723" s="580" t="str">
        <f>Índice!$C$8</f>
        <v>2016-01-01</v>
      </c>
      <c r="J723" s="580" t="str">
        <f>Índice!$C$9</f>
        <v>2016-12-31</v>
      </c>
      <c r="K723" s="579"/>
      <c r="L723" s="579"/>
      <c r="M723" s="572"/>
      <c r="N723" s="572"/>
    </row>
    <row r="724" spans="1:14" ht="15.75">
      <c r="A724" s="570" t="s">
        <v>15</v>
      </c>
      <c r="C724" s="572" t="str">
        <f>'310000'!$B$32</f>
        <v>Total Otro Resultado Integral</v>
      </c>
      <c r="F724" s="586"/>
      <c r="I724" s="580" t="str">
        <f>Índice!$C$8</f>
        <v>2016-01-01</v>
      </c>
      <c r="J724" s="580" t="str">
        <f>Índice!$C$9</f>
        <v>2016-12-31</v>
      </c>
      <c r="K724" s="579"/>
      <c r="L724" s="579"/>
      <c r="M724" s="572"/>
      <c r="N724" s="572"/>
    </row>
    <row r="725" spans="1:14" ht="15.75">
      <c r="A725" s="570" t="s">
        <v>15</v>
      </c>
      <c r="C725" s="572" t="str">
        <f>'310000'!$B$33</f>
        <v>RESULTADO INTEGRAL TOTAL (310000)</v>
      </c>
      <c r="F725" s="586"/>
      <c r="I725" s="580" t="str">
        <f>Índice!$C$8</f>
        <v>2016-01-01</v>
      </c>
      <c r="J725" s="580" t="str">
        <f>Índice!$C$9</f>
        <v>2016-12-31</v>
      </c>
      <c r="K725" s="579"/>
      <c r="L725" s="579"/>
      <c r="M725" s="572"/>
      <c r="N725" s="572"/>
    </row>
    <row r="726" spans="1:14" ht="15.75">
      <c r="A726" s="570" t="s">
        <v>15</v>
      </c>
      <c r="C726" s="585" t="s">
        <v>91</v>
      </c>
      <c r="F726" s="579"/>
      <c r="I726" s="580" t="str">
        <f>Índice!$C$8</f>
        <v>2016-01-01</v>
      </c>
      <c r="J726" s="580" t="str">
        <f>Índice!$C$9</f>
        <v>2016-12-31</v>
      </c>
      <c r="K726" s="572"/>
      <c r="L726" s="579"/>
      <c r="M726" s="572"/>
      <c r="N726" s="572"/>
    </row>
    <row r="727" spans="1:14" ht="15.75">
      <c r="A727" s="570" t="s">
        <v>15</v>
      </c>
      <c r="C727" s="572" t="str">
        <f>'310000'!$B$8</f>
        <v>RESULTADO DEL PERIODO (310000)</v>
      </c>
      <c r="F727" s="586"/>
      <c r="I727" s="580" t="str">
        <f>Índice!$C$8</f>
        <v>2016-01-01</v>
      </c>
      <c r="J727" s="580" t="str">
        <f>Índice!$C$9</f>
        <v>2016-12-31</v>
      </c>
      <c r="K727" s="572"/>
      <c r="L727" s="579"/>
      <c r="M727" s="572"/>
      <c r="N727" s="572"/>
    </row>
    <row r="728" spans="1:14" ht="15.75">
      <c r="A728" s="570" t="s">
        <v>15</v>
      </c>
      <c r="C728" s="572" t="str">
        <f>'310000'!$B$9</f>
        <v>Estado de Resultados Integral por servicios (310000)</v>
      </c>
      <c r="F728" s="586"/>
      <c r="I728" s="580" t="str">
        <f>Índice!$C$8</f>
        <v>2016-01-01</v>
      </c>
      <c r="J728" s="580" t="str">
        <f>Índice!$C$9</f>
        <v>2016-12-31</v>
      </c>
      <c r="K728" s="572"/>
      <c r="L728" s="579"/>
      <c r="M728" s="572"/>
      <c r="N728" s="572"/>
    </row>
    <row r="729" spans="1:14" ht="15.75">
      <c r="C729" s="572" t="str">
        <f>'310000'!$B$10</f>
        <v>Ingresos de actividades ordinarias (310000)</v>
      </c>
      <c r="F729" s="586">
        <f>'310000'!F$10</f>
        <v>0</v>
      </c>
      <c r="I729" s="580" t="str">
        <f>Índice!$C$8</f>
        <v>2016-01-01</v>
      </c>
      <c r="J729" s="580" t="str">
        <f>Índice!$C$9</f>
        <v>2016-12-31</v>
      </c>
      <c r="K729" s="579" t="s">
        <v>1800</v>
      </c>
      <c r="L729" s="579" t="s">
        <v>1796</v>
      </c>
      <c r="M729" s="572"/>
      <c r="N729" s="572"/>
    </row>
    <row r="730" spans="1:14" ht="15.75">
      <c r="C730" s="572" t="str">
        <f>'310000'!$B$11</f>
        <v>Costo de ventas (310000)</v>
      </c>
      <c r="F730" s="586">
        <f>'310000'!F$11</f>
        <v>0</v>
      </c>
      <c r="I730" s="580" t="str">
        <f>Índice!$C$8</f>
        <v>2016-01-01</v>
      </c>
      <c r="J730" s="580" t="str">
        <f>Índice!$C$9</f>
        <v>2016-12-31</v>
      </c>
      <c r="K730" s="579" t="s">
        <v>1800</v>
      </c>
      <c r="L730" s="579" t="s">
        <v>1796</v>
      </c>
      <c r="M730" s="572"/>
      <c r="N730" s="572"/>
    </row>
    <row r="731" spans="1:14" ht="15.75">
      <c r="C731" s="572" t="str">
        <f>'310000'!$B$12</f>
        <v>Ganancia Bruta (310000)</v>
      </c>
      <c r="F731" s="586">
        <f>'310000'!F$12</f>
        <v>0</v>
      </c>
      <c r="I731" s="580" t="str">
        <f>Índice!$C$8</f>
        <v>2016-01-01</v>
      </c>
      <c r="J731" s="580" t="str">
        <f>Índice!$C$9</f>
        <v>2016-12-31</v>
      </c>
      <c r="K731" s="579" t="s">
        <v>1800</v>
      </c>
      <c r="L731" s="579" t="s">
        <v>1796</v>
      </c>
      <c r="M731" s="572"/>
      <c r="N731" s="572"/>
    </row>
    <row r="732" spans="1:14" ht="15.75">
      <c r="C732" s="572" t="str">
        <f>'310000'!$B$13</f>
        <v>Otros ingresos (310000)</v>
      </c>
      <c r="F732" s="586">
        <f>'310000'!F$13</f>
        <v>0</v>
      </c>
      <c r="I732" s="580" t="str">
        <f>Índice!$C$8</f>
        <v>2016-01-01</v>
      </c>
      <c r="J732" s="580" t="str">
        <f>Índice!$C$9</f>
        <v>2016-12-31</v>
      </c>
      <c r="K732" s="579" t="s">
        <v>1800</v>
      </c>
      <c r="L732" s="579" t="s">
        <v>1796</v>
      </c>
      <c r="M732" s="572"/>
      <c r="N732" s="572"/>
    </row>
    <row r="733" spans="1:14" ht="15.75">
      <c r="C733" s="572" t="str">
        <f>'310000'!$B$14</f>
        <v>Costos de distribución (310000)</v>
      </c>
      <c r="F733" s="586">
        <f>'310000'!F$14</f>
        <v>0</v>
      </c>
      <c r="I733" s="580" t="str">
        <f>Índice!$C$8</f>
        <v>2016-01-01</v>
      </c>
      <c r="J733" s="580" t="str">
        <f>Índice!$C$9</f>
        <v>2016-12-31</v>
      </c>
      <c r="K733" s="579" t="s">
        <v>1800</v>
      </c>
      <c r="L733" s="579" t="s">
        <v>1796</v>
      </c>
      <c r="M733" s="572"/>
      <c r="N733" s="572"/>
    </row>
    <row r="734" spans="1:14" ht="15.75">
      <c r="C734" s="572" t="str">
        <f>'310000'!$B$15</f>
        <v>Gastos de administración (310000)</v>
      </c>
      <c r="F734" s="586">
        <f>'310000'!F$15</f>
        <v>0</v>
      </c>
      <c r="I734" s="580" t="str">
        <f>Índice!$C$8</f>
        <v>2016-01-01</v>
      </c>
      <c r="J734" s="580" t="str">
        <f>Índice!$C$9</f>
        <v>2016-12-31</v>
      </c>
      <c r="K734" s="579" t="s">
        <v>1800</v>
      </c>
      <c r="L734" s="579" t="s">
        <v>1796</v>
      </c>
      <c r="M734" s="572"/>
      <c r="N734" s="572"/>
    </row>
    <row r="735" spans="1:14" ht="15.75">
      <c r="C735" s="572" t="str">
        <f>'310000'!$B$16</f>
        <v>Otros gastos (310000)</v>
      </c>
      <c r="F735" s="586">
        <f>'310000'!F$16</f>
        <v>0</v>
      </c>
      <c r="I735" s="580" t="str">
        <f>Índice!$C$8</f>
        <v>2016-01-01</v>
      </c>
      <c r="J735" s="580" t="str">
        <f>Índice!$C$9</f>
        <v>2016-12-31</v>
      </c>
      <c r="K735" s="579" t="s">
        <v>1800</v>
      </c>
      <c r="L735" s="579" t="s">
        <v>1796</v>
      </c>
      <c r="M735" s="572"/>
      <c r="N735" s="572"/>
    </row>
    <row r="736" spans="1:14" ht="15.75">
      <c r="C736" s="572" t="str">
        <f>'310000'!$B$17</f>
        <v>Otras ganancias (pérdidas) (310000)</v>
      </c>
      <c r="F736" s="586">
        <f>'310000'!F$17</f>
        <v>0</v>
      </c>
      <c r="I736" s="580" t="str">
        <f>Índice!$C$8</f>
        <v>2016-01-01</v>
      </c>
      <c r="J736" s="580" t="str">
        <f>Índice!$C$9</f>
        <v>2016-12-31</v>
      </c>
      <c r="K736" s="579" t="s">
        <v>1800</v>
      </c>
      <c r="L736" s="579" t="s">
        <v>1796</v>
      </c>
      <c r="M736" s="572"/>
      <c r="N736" s="572"/>
    </row>
    <row r="737" spans="1:14" ht="15.75">
      <c r="C737" s="572" t="str">
        <f>'310000'!$B$18</f>
        <v>Ingresos financieros (310000)</v>
      </c>
      <c r="F737" s="586">
        <f>'310000'!F$18</f>
        <v>0</v>
      </c>
      <c r="I737" s="580" t="str">
        <f>Índice!$C$8</f>
        <v>2016-01-01</v>
      </c>
      <c r="J737" s="580" t="str">
        <f>Índice!$C$9</f>
        <v>2016-12-31</v>
      </c>
      <c r="K737" s="579" t="s">
        <v>1800</v>
      </c>
      <c r="L737" s="579" t="s">
        <v>1796</v>
      </c>
      <c r="M737" s="572"/>
      <c r="N737" s="572"/>
    </row>
    <row r="738" spans="1:14" ht="15.75">
      <c r="C738" s="572" t="str">
        <f>'310000'!$B$19</f>
        <v>Costos financieros (310000)</v>
      </c>
      <c r="F738" s="586">
        <f>'310000'!F$19</f>
        <v>0</v>
      </c>
      <c r="I738" s="580" t="str">
        <f>Índice!$C$8</f>
        <v>2016-01-01</v>
      </c>
      <c r="J738" s="580" t="str">
        <f>Índice!$C$9</f>
        <v>2016-12-31</v>
      </c>
      <c r="K738" s="579" t="s">
        <v>1800</v>
      </c>
      <c r="L738" s="579" t="s">
        <v>1796</v>
      </c>
      <c r="M738" s="572"/>
      <c r="N738" s="572"/>
    </row>
    <row r="739" spans="1:14" ht="15.75">
      <c r="C739" s="572" t="str">
        <f>'310000'!$B$20</f>
        <v>Participación en las ganancias (pérdidas) de asociadas y negocios conjuntos que se contabilicen utilizando el método de la participación (310000)</v>
      </c>
      <c r="F739" s="586">
        <f>'310000'!F$20</f>
        <v>0</v>
      </c>
      <c r="I739" s="580" t="str">
        <f>Índice!$C$8</f>
        <v>2016-01-01</v>
      </c>
      <c r="J739" s="580" t="str">
        <f>Índice!$C$9</f>
        <v>2016-12-31</v>
      </c>
      <c r="K739" s="579" t="s">
        <v>1800</v>
      </c>
      <c r="L739" s="579" t="s">
        <v>1796</v>
      </c>
      <c r="M739" s="572"/>
      <c r="N739" s="572"/>
    </row>
    <row r="740" spans="1:14" ht="15.75">
      <c r="C740" s="572" t="str">
        <f>'310000'!$B$21</f>
        <v>Ganancia (pérdida), antes de Impuestos (310000)</v>
      </c>
      <c r="F740" s="586">
        <f>'310000'!F$21</f>
        <v>0</v>
      </c>
      <c r="I740" s="580" t="str">
        <f>Índice!$C$8</f>
        <v>2016-01-01</v>
      </c>
      <c r="J740" s="580" t="str">
        <f>Índice!$C$9</f>
        <v>2016-12-31</v>
      </c>
      <c r="K740" s="579" t="s">
        <v>1800</v>
      </c>
      <c r="L740" s="579" t="s">
        <v>1796</v>
      </c>
      <c r="M740" s="572"/>
      <c r="N740" s="572"/>
    </row>
    <row r="741" spans="1:14" ht="15.75">
      <c r="C741" s="572" t="str">
        <f>'310000'!$B$22</f>
        <v>Ingreso (gasto) por impuestos (310000)</v>
      </c>
      <c r="F741" s="586">
        <f>'310000'!F$22</f>
        <v>0</v>
      </c>
      <c r="I741" s="580" t="str">
        <f>Índice!$C$8</f>
        <v>2016-01-01</v>
      </c>
      <c r="J741" s="580" t="str">
        <f>Índice!$C$9</f>
        <v>2016-12-31</v>
      </c>
      <c r="K741" s="579" t="s">
        <v>1800</v>
      </c>
      <c r="L741" s="579" t="s">
        <v>1796</v>
      </c>
      <c r="M741" s="572"/>
      <c r="N741" s="572"/>
    </row>
    <row r="742" spans="1:14" ht="15.75">
      <c r="C742" s="572" t="str">
        <f>'310000'!$B$23</f>
        <v>Ganancia (pérdida) procedente de operaciones continuadas (310000)</v>
      </c>
      <c r="F742" s="586">
        <f>'310000'!F$23</f>
        <v>0</v>
      </c>
      <c r="I742" s="580" t="str">
        <f>Índice!$C$8</f>
        <v>2016-01-01</v>
      </c>
      <c r="J742" s="580" t="str">
        <f>Índice!$C$9</f>
        <v>2016-12-31</v>
      </c>
      <c r="K742" s="579" t="s">
        <v>1800</v>
      </c>
      <c r="L742" s="579" t="s">
        <v>1796</v>
      </c>
      <c r="M742" s="572"/>
      <c r="N742" s="572"/>
    </row>
    <row r="743" spans="1:14" ht="15.75">
      <c r="C743" s="572" t="str">
        <f>'310000'!$B$24</f>
        <v>Ganancia (pérdida) procedente de operaciones discontinuadas  (310000)</v>
      </c>
      <c r="F743" s="586">
        <f>'310000'!F$24</f>
        <v>0</v>
      </c>
      <c r="I743" s="580" t="str">
        <f>Índice!$C$8</f>
        <v>2016-01-01</v>
      </c>
      <c r="J743" s="580" t="str">
        <f>Índice!$C$9</f>
        <v>2016-12-31</v>
      </c>
      <c r="K743" s="579" t="s">
        <v>1800</v>
      </c>
      <c r="L743" s="579" t="s">
        <v>1796</v>
      </c>
      <c r="M743" s="572"/>
      <c r="N743" s="572"/>
    </row>
    <row r="744" spans="1:14" ht="15.75">
      <c r="C744" s="572" t="str">
        <f>'310000'!$B$25</f>
        <v>GANANCIA (PÉRDIDA) (310000)</v>
      </c>
      <c r="F744" s="586">
        <f>'310000'!F$25</f>
        <v>0</v>
      </c>
      <c r="I744" s="580" t="str">
        <f>Índice!$C$8</f>
        <v>2016-01-01</v>
      </c>
      <c r="J744" s="580" t="str">
        <f>Índice!$C$9</f>
        <v>2016-12-31</v>
      </c>
      <c r="K744" s="579" t="s">
        <v>1800</v>
      </c>
      <c r="L744" s="579" t="s">
        <v>1796</v>
      </c>
      <c r="M744" s="572"/>
      <c r="N744" s="572"/>
    </row>
    <row r="745" spans="1:14" ht="15.75">
      <c r="A745" s="570" t="s">
        <v>15</v>
      </c>
      <c r="C745" s="572" t="str">
        <f>'310000'!$B$26</f>
        <v>OTRO RESULTADO INTEGRAL</v>
      </c>
      <c r="F745" s="586"/>
      <c r="I745" s="580" t="str">
        <f>Índice!$C$8</f>
        <v>2016-01-01</v>
      </c>
      <c r="J745" s="580" t="str">
        <f>Índice!$C$9</f>
        <v>2016-12-31</v>
      </c>
      <c r="K745" s="579"/>
      <c r="L745" s="574"/>
      <c r="M745" s="572"/>
      <c r="N745" s="572"/>
    </row>
    <row r="746" spans="1:14" ht="15.75">
      <c r="A746" s="570" t="s">
        <v>15</v>
      </c>
      <c r="C746" s="572" t="str">
        <f>'310000'!$B$27</f>
        <v>Componentes de otro resultado integral, neto de impuestos</v>
      </c>
      <c r="F746" s="586"/>
      <c r="I746" s="580" t="str">
        <f>Índice!$C$8</f>
        <v>2016-01-01</v>
      </c>
      <c r="J746" s="580" t="str">
        <f>Índice!$C$9</f>
        <v>2016-12-31</v>
      </c>
      <c r="K746" s="579"/>
      <c r="L746" s="579"/>
      <c r="M746" s="572"/>
      <c r="N746" s="572"/>
    </row>
    <row r="747" spans="1:14" ht="15.75">
      <c r="A747" s="570" t="s">
        <v>15</v>
      </c>
      <c r="C747" s="572" t="str">
        <f>'310000'!$B$28</f>
        <v>Otro resultado integral, neto de impuestos, diferencias de cambio por conversión</v>
      </c>
      <c r="F747" s="586"/>
      <c r="I747" s="580" t="str">
        <f>Índice!$C$8</f>
        <v>2016-01-01</v>
      </c>
      <c r="J747" s="580" t="str">
        <f>Índice!$C$9</f>
        <v>2016-12-31</v>
      </c>
      <c r="K747" s="579"/>
      <c r="L747" s="579"/>
      <c r="M747" s="572"/>
      <c r="N747" s="572"/>
    </row>
    <row r="748" spans="1:14" ht="15.75">
      <c r="A748" s="570" t="s">
        <v>15</v>
      </c>
      <c r="C748" s="572" t="str">
        <f>'310000'!$B$29</f>
        <v>Otro resultado integral, neto de impuestos, coberturas del flujo de efectivo</v>
      </c>
      <c r="F748" s="586"/>
      <c r="I748" s="580" t="str">
        <f>Índice!$C$8</f>
        <v>2016-01-01</v>
      </c>
      <c r="J748" s="580" t="str">
        <f>Índice!$C$9</f>
        <v>2016-12-31</v>
      </c>
      <c r="K748" s="579"/>
      <c r="L748" s="579"/>
      <c r="M748" s="572"/>
      <c r="N748" s="572"/>
    </row>
    <row r="749" spans="1:14" ht="15.75">
      <c r="A749" s="570" t="s">
        <v>15</v>
      </c>
      <c r="C749" s="572" t="str">
        <f>'310000'!$B$30</f>
        <v>Otro resultado integral, neto de impuestos, ganancias (pérdidas) actuariales por planes de beneficios definidos</v>
      </c>
      <c r="F749" s="586"/>
      <c r="I749" s="580" t="str">
        <f>Índice!$C$8</f>
        <v>2016-01-01</v>
      </c>
      <c r="J749" s="580" t="str">
        <f>Índice!$C$9</f>
        <v>2016-12-31</v>
      </c>
      <c r="K749" s="579"/>
      <c r="L749" s="579"/>
      <c r="M749" s="572"/>
      <c r="N749" s="572"/>
    </row>
    <row r="750" spans="1:14" ht="15.75">
      <c r="A750" s="570" t="s">
        <v>15</v>
      </c>
      <c r="C750" s="572" t="str">
        <f>'310000'!$B$31</f>
        <v>Participación de otro resultado integral de asociadas y negocios conjuntos contabilizados utilizando el método de la participación, neto de impuestos</v>
      </c>
      <c r="F750" s="586"/>
      <c r="I750" s="580" t="str">
        <f>Índice!$C$8</f>
        <v>2016-01-01</v>
      </c>
      <c r="J750" s="580" t="str">
        <f>Índice!$C$9</f>
        <v>2016-12-31</v>
      </c>
      <c r="K750" s="579"/>
      <c r="L750" s="579"/>
      <c r="M750" s="572"/>
      <c r="N750" s="572"/>
    </row>
    <row r="751" spans="1:14" ht="15.75">
      <c r="A751" s="570" t="s">
        <v>15</v>
      </c>
      <c r="C751" s="572" t="str">
        <f>'310000'!$B$32</f>
        <v>Total Otro Resultado Integral</v>
      </c>
      <c r="F751" s="586"/>
      <c r="I751" s="580" t="str">
        <f>Índice!$C$8</f>
        <v>2016-01-01</v>
      </c>
      <c r="J751" s="580" t="str">
        <f>Índice!$C$9</f>
        <v>2016-12-31</v>
      </c>
      <c r="K751" s="579"/>
      <c r="L751" s="579"/>
      <c r="M751" s="572"/>
      <c r="N751" s="572"/>
    </row>
    <row r="752" spans="1:14" ht="15.75">
      <c r="A752" s="570" t="s">
        <v>15</v>
      </c>
      <c r="C752" s="572" t="str">
        <f>'310000'!$B$33</f>
        <v>RESULTADO INTEGRAL TOTAL (310000)</v>
      </c>
      <c r="F752" s="586"/>
      <c r="I752" s="580" t="str">
        <f>Índice!$C$8</f>
        <v>2016-01-01</v>
      </c>
      <c r="J752" s="580" t="str">
        <f>Índice!$C$9</f>
        <v>2016-12-31</v>
      </c>
      <c r="K752" s="579"/>
      <c r="L752" s="579"/>
      <c r="M752" s="572"/>
      <c r="N752" s="572"/>
    </row>
    <row r="753" spans="1:14" ht="15.75">
      <c r="A753" s="570" t="s">
        <v>15</v>
      </c>
      <c r="C753" s="585" t="s">
        <v>92</v>
      </c>
      <c r="F753" s="579"/>
      <c r="I753" s="580" t="str">
        <f>Índice!$C$8</f>
        <v>2016-01-01</v>
      </c>
      <c r="J753" s="580" t="str">
        <f>Índice!$C$9</f>
        <v>2016-12-31</v>
      </c>
      <c r="K753" s="572"/>
      <c r="L753" s="579"/>
      <c r="M753" s="572"/>
      <c r="N753" s="572"/>
    </row>
    <row r="754" spans="1:14" ht="15.75">
      <c r="A754" s="570" t="s">
        <v>15</v>
      </c>
      <c r="C754" s="572" t="str">
        <f>'310000'!$B$8</f>
        <v>RESULTADO DEL PERIODO (310000)</v>
      </c>
      <c r="F754" s="586"/>
      <c r="I754" s="580" t="str">
        <f>Índice!$C$8</f>
        <v>2016-01-01</v>
      </c>
      <c r="J754" s="580" t="str">
        <f>Índice!$C$9</f>
        <v>2016-12-31</v>
      </c>
      <c r="K754" s="572"/>
      <c r="L754" s="579"/>
      <c r="M754" s="572"/>
      <c r="N754" s="572"/>
    </row>
    <row r="755" spans="1:14" ht="15.75">
      <c r="A755" s="570" t="s">
        <v>15</v>
      </c>
      <c r="C755" s="572" t="str">
        <f>'310000'!$B$9</f>
        <v>Estado de Resultados Integral por servicios (310000)</v>
      </c>
      <c r="F755" s="586"/>
      <c r="I755" s="580" t="str">
        <f>Índice!$C$8</f>
        <v>2016-01-01</v>
      </c>
      <c r="J755" s="580" t="str">
        <f>Índice!$C$9</f>
        <v>2016-12-31</v>
      </c>
      <c r="K755" s="572"/>
      <c r="L755" s="579"/>
      <c r="M755" s="572"/>
      <c r="N755" s="572"/>
    </row>
    <row r="756" spans="1:14" ht="15.75">
      <c r="C756" s="572" t="str">
        <f>'310000'!$B$10</f>
        <v>Ingresos de actividades ordinarias (310000)</v>
      </c>
      <c r="F756" s="586">
        <f>'310000'!G$10</f>
        <v>0</v>
      </c>
      <c r="I756" s="580" t="str">
        <f>Índice!$C$8</f>
        <v>2016-01-01</v>
      </c>
      <c r="J756" s="580" t="str">
        <f>Índice!$C$9</f>
        <v>2016-12-31</v>
      </c>
      <c r="K756" s="579" t="s">
        <v>1800</v>
      </c>
      <c r="L756" s="579" t="s">
        <v>1797</v>
      </c>
      <c r="M756" s="572"/>
      <c r="N756" s="572"/>
    </row>
    <row r="757" spans="1:14" ht="15.75">
      <c r="C757" s="572" t="str">
        <f>'310000'!$B$11</f>
        <v>Costo de ventas (310000)</v>
      </c>
      <c r="F757" s="586">
        <f>'310000'!G$11</f>
        <v>0</v>
      </c>
      <c r="I757" s="580" t="str">
        <f>Índice!$C$8</f>
        <v>2016-01-01</v>
      </c>
      <c r="J757" s="580" t="str">
        <f>Índice!$C$9</f>
        <v>2016-12-31</v>
      </c>
      <c r="K757" s="579" t="s">
        <v>1800</v>
      </c>
      <c r="L757" s="579" t="s">
        <v>1797</v>
      </c>
      <c r="M757" s="572"/>
      <c r="N757" s="572"/>
    </row>
    <row r="758" spans="1:14" ht="15.75">
      <c r="C758" s="572" t="str">
        <f>'310000'!$B$12</f>
        <v>Ganancia Bruta (310000)</v>
      </c>
      <c r="F758" s="586">
        <f>'310000'!G$12</f>
        <v>0</v>
      </c>
      <c r="I758" s="580" t="str">
        <f>Índice!$C$8</f>
        <v>2016-01-01</v>
      </c>
      <c r="J758" s="580" t="str">
        <f>Índice!$C$9</f>
        <v>2016-12-31</v>
      </c>
      <c r="K758" s="579" t="s">
        <v>1800</v>
      </c>
      <c r="L758" s="579" t="s">
        <v>1797</v>
      </c>
      <c r="M758" s="572"/>
      <c r="N758" s="572"/>
    </row>
    <row r="759" spans="1:14" ht="15.75">
      <c r="C759" s="572" t="str">
        <f>'310000'!$B$13</f>
        <v>Otros ingresos (310000)</v>
      </c>
      <c r="F759" s="586">
        <f>'310000'!G$13</f>
        <v>0</v>
      </c>
      <c r="I759" s="580" t="str">
        <f>Índice!$C$8</f>
        <v>2016-01-01</v>
      </c>
      <c r="J759" s="580" t="str">
        <f>Índice!$C$9</f>
        <v>2016-12-31</v>
      </c>
      <c r="K759" s="579" t="s">
        <v>1800</v>
      </c>
      <c r="L759" s="579" t="s">
        <v>1797</v>
      </c>
      <c r="M759" s="572"/>
      <c r="N759" s="572"/>
    </row>
    <row r="760" spans="1:14" ht="15.75">
      <c r="C760" s="572" t="str">
        <f>'310000'!$B$14</f>
        <v>Costos de distribución (310000)</v>
      </c>
      <c r="F760" s="586">
        <f>'310000'!G$14</f>
        <v>0</v>
      </c>
      <c r="I760" s="580" t="str">
        <f>Índice!$C$8</f>
        <v>2016-01-01</v>
      </c>
      <c r="J760" s="580" t="str">
        <f>Índice!$C$9</f>
        <v>2016-12-31</v>
      </c>
      <c r="K760" s="579" t="s">
        <v>1800</v>
      </c>
      <c r="L760" s="579" t="s">
        <v>1797</v>
      </c>
      <c r="M760" s="572"/>
      <c r="N760" s="572"/>
    </row>
    <row r="761" spans="1:14" ht="15.75">
      <c r="C761" s="572" t="str">
        <f>'310000'!$B$15</f>
        <v>Gastos de administración (310000)</v>
      </c>
      <c r="F761" s="586">
        <f>'310000'!G$15</f>
        <v>0</v>
      </c>
      <c r="I761" s="580" t="str">
        <f>Índice!$C$8</f>
        <v>2016-01-01</v>
      </c>
      <c r="J761" s="580" t="str">
        <f>Índice!$C$9</f>
        <v>2016-12-31</v>
      </c>
      <c r="K761" s="579" t="s">
        <v>1800</v>
      </c>
      <c r="L761" s="579" t="s">
        <v>1797</v>
      </c>
      <c r="M761" s="572"/>
      <c r="N761" s="572"/>
    </row>
    <row r="762" spans="1:14" ht="15.75">
      <c r="C762" s="572" t="str">
        <f>'310000'!$B$16</f>
        <v>Otros gastos (310000)</v>
      </c>
      <c r="F762" s="586">
        <f>'310000'!G$16</f>
        <v>0</v>
      </c>
      <c r="I762" s="580" t="str">
        <f>Índice!$C$8</f>
        <v>2016-01-01</v>
      </c>
      <c r="J762" s="580" t="str">
        <f>Índice!$C$9</f>
        <v>2016-12-31</v>
      </c>
      <c r="K762" s="579" t="s">
        <v>1800</v>
      </c>
      <c r="L762" s="579" t="s">
        <v>1797</v>
      </c>
      <c r="M762" s="572"/>
      <c r="N762" s="572"/>
    </row>
    <row r="763" spans="1:14" ht="15.75">
      <c r="C763" s="572" t="str">
        <f>'310000'!$B$17</f>
        <v>Otras ganancias (pérdidas) (310000)</v>
      </c>
      <c r="F763" s="586">
        <f>'310000'!G$17</f>
        <v>0</v>
      </c>
      <c r="I763" s="580" t="str">
        <f>Índice!$C$8</f>
        <v>2016-01-01</v>
      </c>
      <c r="J763" s="580" t="str">
        <f>Índice!$C$9</f>
        <v>2016-12-31</v>
      </c>
      <c r="K763" s="579" t="s">
        <v>1800</v>
      </c>
      <c r="L763" s="579" t="s">
        <v>1797</v>
      </c>
      <c r="M763" s="572"/>
      <c r="N763" s="572"/>
    </row>
    <row r="764" spans="1:14" ht="15.75">
      <c r="C764" s="572" t="str">
        <f>'310000'!$B$18</f>
        <v>Ingresos financieros (310000)</v>
      </c>
      <c r="F764" s="586">
        <f>'310000'!G$18</f>
        <v>0</v>
      </c>
      <c r="I764" s="580" t="str">
        <f>Índice!$C$8</f>
        <v>2016-01-01</v>
      </c>
      <c r="J764" s="580" t="str">
        <f>Índice!$C$9</f>
        <v>2016-12-31</v>
      </c>
      <c r="K764" s="579" t="s">
        <v>1800</v>
      </c>
      <c r="L764" s="579" t="s">
        <v>1797</v>
      </c>
      <c r="M764" s="572"/>
      <c r="N764" s="572"/>
    </row>
    <row r="765" spans="1:14" ht="15.75">
      <c r="C765" s="572" t="str">
        <f>'310000'!$B$19</f>
        <v>Costos financieros (310000)</v>
      </c>
      <c r="F765" s="586">
        <f>'310000'!G$19</f>
        <v>0</v>
      </c>
      <c r="I765" s="580" t="str">
        <f>Índice!$C$8</f>
        <v>2016-01-01</v>
      </c>
      <c r="J765" s="580" t="str">
        <f>Índice!$C$9</f>
        <v>2016-12-31</v>
      </c>
      <c r="K765" s="579" t="s">
        <v>1800</v>
      </c>
      <c r="L765" s="579" t="s">
        <v>1797</v>
      </c>
      <c r="M765" s="572"/>
      <c r="N765" s="572"/>
    </row>
    <row r="766" spans="1:14" ht="15.75">
      <c r="C766" s="572" t="str">
        <f>'310000'!$B$20</f>
        <v>Participación en las ganancias (pérdidas) de asociadas y negocios conjuntos que se contabilicen utilizando el método de la participación (310000)</v>
      </c>
      <c r="F766" s="586">
        <f>'310000'!G$20</f>
        <v>0</v>
      </c>
      <c r="I766" s="580" t="str">
        <f>Índice!$C$8</f>
        <v>2016-01-01</v>
      </c>
      <c r="J766" s="580" t="str">
        <f>Índice!$C$9</f>
        <v>2016-12-31</v>
      </c>
      <c r="K766" s="579" t="s">
        <v>1800</v>
      </c>
      <c r="L766" s="579" t="s">
        <v>1797</v>
      </c>
      <c r="M766" s="572"/>
      <c r="N766" s="572"/>
    </row>
    <row r="767" spans="1:14" ht="15.75">
      <c r="C767" s="572" t="str">
        <f>'310000'!$B$21</f>
        <v>Ganancia (pérdida), antes de Impuestos (310000)</v>
      </c>
      <c r="F767" s="586">
        <f>'310000'!G$21</f>
        <v>0</v>
      </c>
      <c r="I767" s="580" t="str">
        <f>Índice!$C$8</f>
        <v>2016-01-01</v>
      </c>
      <c r="J767" s="580" t="str">
        <f>Índice!$C$9</f>
        <v>2016-12-31</v>
      </c>
      <c r="K767" s="579" t="s">
        <v>1800</v>
      </c>
      <c r="L767" s="579" t="s">
        <v>1797</v>
      </c>
      <c r="M767" s="572"/>
      <c r="N767" s="572"/>
    </row>
    <row r="768" spans="1:14" ht="15.75">
      <c r="C768" s="572" t="str">
        <f>'310000'!$B$22</f>
        <v>Ingreso (gasto) por impuestos (310000)</v>
      </c>
      <c r="F768" s="586">
        <f>'310000'!G$22</f>
        <v>0</v>
      </c>
      <c r="I768" s="580" t="str">
        <f>Índice!$C$8</f>
        <v>2016-01-01</v>
      </c>
      <c r="J768" s="580" t="str">
        <f>Índice!$C$9</f>
        <v>2016-12-31</v>
      </c>
      <c r="K768" s="579" t="s">
        <v>1800</v>
      </c>
      <c r="L768" s="579" t="s">
        <v>1797</v>
      </c>
      <c r="M768" s="572"/>
      <c r="N768" s="572"/>
    </row>
    <row r="769" spans="1:14" ht="15.75">
      <c r="C769" s="572" t="str">
        <f>'310000'!$B$23</f>
        <v>Ganancia (pérdida) procedente de operaciones continuadas (310000)</v>
      </c>
      <c r="F769" s="586">
        <f>'310000'!G$23</f>
        <v>0</v>
      </c>
      <c r="I769" s="580" t="str">
        <f>Índice!$C$8</f>
        <v>2016-01-01</v>
      </c>
      <c r="J769" s="580" t="str">
        <f>Índice!$C$9</f>
        <v>2016-12-31</v>
      </c>
      <c r="K769" s="579" t="s">
        <v>1800</v>
      </c>
      <c r="L769" s="579" t="s">
        <v>1797</v>
      </c>
      <c r="M769" s="572"/>
      <c r="N769" s="572"/>
    </row>
    <row r="770" spans="1:14" ht="15.75">
      <c r="C770" s="572" t="str">
        <f>'310000'!$B$24</f>
        <v>Ganancia (pérdida) procedente de operaciones discontinuadas  (310000)</v>
      </c>
      <c r="F770" s="586">
        <f>'310000'!G$24</f>
        <v>0</v>
      </c>
      <c r="I770" s="580" t="str">
        <f>Índice!$C$8</f>
        <v>2016-01-01</v>
      </c>
      <c r="J770" s="580" t="str">
        <f>Índice!$C$9</f>
        <v>2016-12-31</v>
      </c>
      <c r="K770" s="579" t="s">
        <v>1800</v>
      </c>
      <c r="L770" s="579" t="s">
        <v>1797</v>
      </c>
      <c r="M770" s="572"/>
      <c r="N770" s="572"/>
    </row>
    <row r="771" spans="1:14" ht="15.75">
      <c r="C771" s="572" t="str">
        <f>'310000'!$B$25</f>
        <v>GANANCIA (PÉRDIDA) (310000)</v>
      </c>
      <c r="F771" s="586">
        <f>'310000'!G$25</f>
        <v>0</v>
      </c>
      <c r="I771" s="580" t="str">
        <f>Índice!$C$8</f>
        <v>2016-01-01</v>
      </c>
      <c r="J771" s="580" t="str">
        <f>Índice!$C$9</f>
        <v>2016-12-31</v>
      </c>
      <c r="K771" s="579" t="s">
        <v>1800</v>
      </c>
      <c r="L771" s="579" t="s">
        <v>1797</v>
      </c>
      <c r="M771" s="572"/>
      <c r="N771" s="572"/>
    </row>
    <row r="772" spans="1:14" ht="15.75">
      <c r="A772" s="570" t="s">
        <v>15</v>
      </c>
      <c r="C772" s="572" t="str">
        <f>'310000'!$B$26</f>
        <v>OTRO RESULTADO INTEGRAL</v>
      </c>
      <c r="F772" s="586"/>
      <c r="I772" s="580" t="str">
        <f>Índice!$C$8</f>
        <v>2016-01-01</v>
      </c>
      <c r="J772" s="580" t="str">
        <f>Índice!$C$9</f>
        <v>2016-12-31</v>
      </c>
      <c r="K772" s="579"/>
      <c r="L772" s="579"/>
      <c r="M772" s="572"/>
      <c r="N772" s="572"/>
    </row>
    <row r="773" spans="1:14" ht="15.75">
      <c r="A773" s="570" t="s">
        <v>15</v>
      </c>
      <c r="C773" s="572" t="str">
        <f>'310000'!$B$27</f>
        <v>Componentes de otro resultado integral, neto de impuestos</v>
      </c>
      <c r="F773" s="586"/>
      <c r="I773" s="580" t="str">
        <f>Índice!$C$8</f>
        <v>2016-01-01</v>
      </c>
      <c r="J773" s="580" t="str">
        <f>Índice!$C$9</f>
        <v>2016-12-31</v>
      </c>
      <c r="K773" s="579"/>
      <c r="L773" s="579"/>
      <c r="M773" s="572"/>
      <c r="N773" s="572"/>
    </row>
    <row r="774" spans="1:14" ht="15.75">
      <c r="A774" s="570" t="s">
        <v>15</v>
      </c>
      <c r="C774" s="572" t="str">
        <f>'310000'!$B$28</f>
        <v>Otro resultado integral, neto de impuestos, diferencias de cambio por conversión</v>
      </c>
      <c r="F774" s="586">
        <f>'310000'!G$28</f>
        <v>0</v>
      </c>
      <c r="I774" s="580" t="str">
        <f>Índice!$C$8</f>
        <v>2016-01-01</v>
      </c>
      <c r="J774" s="580" t="str">
        <f>Índice!$C$9</f>
        <v>2016-12-31</v>
      </c>
      <c r="K774" s="579" t="s">
        <v>1800</v>
      </c>
      <c r="L774" s="579" t="s">
        <v>1797</v>
      </c>
      <c r="M774" s="572"/>
      <c r="N774" s="572"/>
    </row>
    <row r="775" spans="1:14" ht="15.75">
      <c r="A775" s="570" t="s">
        <v>15</v>
      </c>
      <c r="C775" s="572" t="str">
        <f>'310000'!$B$29</f>
        <v>Otro resultado integral, neto de impuestos, coberturas del flujo de efectivo</v>
      </c>
      <c r="F775" s="586">
        <f>'310000'!G$29</f>
        <v>0</v>
      </c>
      <c r="I775" s="580" t="str">
        <f>Índice!$C$8</f>
        <v>2016-01-01</v>
      </c>
      <c r="J775" s="580" t="str">
        <f>Índice!$C$9</f>
        <v>2016-12-31</v>
      </c>
      <c r="K775" s="579" t="s">
        <v>1800</v>
      </c>
      <c r="L775" s="579" t="s">
        <v>1797</v>
      </c>
      <c r="M775" s="572"/>
      <c r="N775" s="572"/>
    </row>
    <row r="776" spans="1:14" ht="15.75">
      <c r="A776" s="570" t="s">
        <v>15</v>
      </c>
      <c r="C776" s="572" t="str">
        <f>'310000'!$B$30</f>
        <v>Otro resultado integral, neto de impuestos, ganancias (pérdidas) actuariales por planes de beneficios definidos</v>
      </c>
      <c r="F776" s="586">
        <f>'310000'!G$30</f>
        <v>0</v>
      </c>
      <c r="I776" s="580" t="str">
        <f>Índice!$C$8</f>
        <v>2016-01-01</v>
      </c>
      <c r="J776" s="580" t="str">
        <f>Índice!$C$9</f>
        <v>2016-12-31</v>
      </c>
      <c r="K776" s="579" t="s">
        <v>1800</v>
      </c>
      <c r="L776" s="579" t="s">
        <v>1797</v>
      </c>
      <c r="M776" s="572"/>
      <c r="N776" s="572"/>
    </row>
    <row r="777" spans="1:14" ht="15.75">
      <c r="A777" s="570" t="s">
        <v>15</v>
      </c>
      <c r="C777" s="572" t="str">
        <f>'310000'!$B$31</f>
        <v>Participación de otro resultado integral de asociadas y negocios conjuntos contabilizados utilizando el método de la participación, neto de impuestos</v>
      </c>
      <c r="F777" s="586">
        <f>'310000'!G$31</f>
        <v>0</v>
      </c>
      <c r="I777" s="580" t="str">
        <f>Índice!$C$8</f>
        <v>2016-01-01</v>
      </c>
      <c r="J777" s="580" t="str">
        <f>Índice!$C$9</f>
        <v>2016-12-31</v>
      </c>
      <c r="K777" s="579" t="s">
        <v>1800</v>
      </c>
      <c r="L777" s="579" t="s">
        <v>1797</v>
      </c>
      <c r="M777" s="572"/>
      <c r="N777" s="572"/>
    </row>
    <row r="778" spans="1:14" ht="15.75">
      <c r="A778" s="570" t="s">
        <v>15</v>
      </c>
      <c r="C778" s="572" t="str">
        <f>'310000'!$B$32</f>
        <v>Total Otro Resultado Integral</v>
      </c>
      <c r="F778" s="586">
        <f>'310000'!G$32</f>
        <v>0</v>
      </c>
      <c r="I778" s="580" t="str">
        <f>Índice!$C$8</f>
        <v>2016-01-01</v>
      </c>
      <c r="J778" s="580" t="str">
        <f>Índice!$C$9</f>
        <v>2016-12-31</v>
      </c>
      <c r="K778" s="579" t="s">
        <v>1800</v>
      </c>
      <c r="L778" s="579" t="s">
        <v>1797</v>
      </c>
      <c r="M778" s="572"/>
      <c r="N778" s="572"/>
    </row>
    <row r="779" spans="1:14" ht="15.75">
      <c r="A779" s="570" t="s">
        <v>15</v>
      </c>
      <c r="C779" s="572" t="str">
        <f>'310000'!$B$33</f>
        <v>RESULTADO INTEGRAL TOTAL (310000)</v>
      </c>
      <c r="F779" s="586">
        <f>'310000'!G$33</f>
        <v>0</v>
      </c>
      <c r="I779" s="580" t="str">
        <f>Índice!$C$8</f>
        <v>2016-01-01</v>
      </c>
      <c r="J779" s="580" t="str">
        <f>Índice!$C$9</f>
        <v>2016-12-31</v>
      </c>
      <c r="K779" s="579" t="s">
        <v>1800</v>
      </c>
      <c r="L779" s="579" t="s">
        <v>1797</v>
      </c>
      <c r="M779" s="572"/>
      <c r="N779" s="572"/>
    </row>
    <row r="780" spans="1:14" ht="15.75">
      <c r="A780" s="570" t="s">
        <v>15</v>
      </c>
      <c r="C780" s="585" t="s">
        <v>618</v>
      </c>
      <c r="F780" s="579"/>
      <c r="I780" s="580" t="str">
        <f>Índice!$C$8</f>
        <v>2016-01-01</v>
      </c>
      <c r="J780" s="580" t="str">
        <f>Índice!$C$9</f>
        <v>2016-12-31</v>
      </c>
      <c r="K780" s="572"/>
      <c r="L780" s="579"/>
      <c r="M780" s="572"/>
      <c r="N780" s="572"/>
    </row>
    <row r="781" spans="1:14" ht="15.75">
      <c r="A781" s="570" t="s">
        <v>15</v>
      </c>
      <c r="C781" s="572" t="str">
        <f>'310000'!$B$8</f>
        <v>RESULTADO DEL PERIODO (310000)</v>
      </c>
      <c r="F781" s="586"/>
      <c r="I781" s="580" t="str">
        <f>Índice!$C$8</f>
        <v>2016-01-01</v>
      </c>
      <c r="J781" s="580" t="str">
        <f>Índice!$C$9</f>
        <v>2016-12-31</v>
      </c>
      <c r="K781" s="572"/>
      <c r="L781" s="579"/>
      <c r="M781" s="572"/>
      <c r="N781" s="572"/>
    </row>
    <row r="782" spans="1:14" ht="15.75">
      <c r="A782" s="570" t="s">
        <v>15</v>
      </c>
      <c r="C782" s="572" t="str">
        <f>'310000'!$B$9</f>
        <v>Estado de Resultados Integral por servicios (310000)</v>
      </c>
      <c r="F782" s="586"/>
      <c r="I782" s="580" t="str">
        <f>Índice!$C$8</f>
        <v>2016-01-01</v>
      </c>
      <c r="J782" s="580" t="str">
        <f>Índice!$C$9</f>
        <v>2016-12-31</v>
      </c>
      <c r="K782" s="572"/>
      <c r="L782" s="579"/>
      <c r="M782" s="572"/>
      <c r="N782" s="572"/>
    </row>
    <row r="783" spans="1:14" ht="15.75">
      <c r="C783" s="572" t="str">
        <f>'310000'!$B$10</f>
        <v>Ingresos de actividades ordinarias (310000)</v>
      </c>
      <c r="F783" s="586">
        <f>'310000'!H$10</f>
        <v>0</v>
      </c>
      <c r="I783" s="580" t="str">
        <f>Índice!$C$8</f>
        <v>2016-01-01</v>
      </c>
      <c r="J783" s="580" t="str">
        <f>Índice!$C$9</f>
        <v>2016-12-31</v>
      </c>
      <c r="K783" s="579" t="s">
        <v>1800</v>
      </c>
      <c r="L783" s="579" t="s">
        <v>1798</v>
      </c>
      <c r="M783" s="572"/>
      <c r="N783" s="572"/>
    </row>
    <row r="784" spans="1:14" ht="15.75">
      <c r="C784" s="572" t="str">
        <f>'310000'!$B$11</f>
        <v>Costo de ventas (310000)</v>
      </c>
      <c r="F784" s="586">
        <f>'310000'!H$11</f>
        <v>0</v>
      </c>
      <c r="I784" s="580" t="str">
        <f>Índice!$C$8</f>
        <v>2016-01-01</v>
      </c>
      <c r="J784" s="580" t="str">
        <f>Índice!$C$9</f>
        <v>2016-12-31</v>
      </c>
      <c r="K784" s="579" t="s">
        <v>1800</v>
      </c>
      <c r="L784" s="579" t="s">
        <v>1798</v>
      </c>
      <c r="M784" s="572"/>
      <c r="N784" s="572"/>
    </row>
    <row r="785" spans="1:14" ht="15.75">
      <c r="C785" s="572" t="str">
        <f>'310000'!$B$12</f>
        <v>Ganancia Bruta (310000)</v>
      </c>
      <c r="F785" s="586">
        <f>'310000'!H$12</f>
        <v>0</v>
      </c>
      <c r="I785" s="580" t="str">
        <f>Índice!$C$8</f>
        <v>2016-01-01</v>
      </c>
      <c r="J785" s="580" t="str">
        <f>Índice!$C$9</f>
        <v>2016-12-31</v>
      </c>
      <c r="K785" s="579" t="s">
        <v>1800</v>
      </c>
      <c r="L785" s="579" t="s">
        <v>1798</v>
      </c>
      <c r="M785" s="572"/>
      <c r="N785" s="572"/>
    </row>
    <row r="786" spans="1:14" ht="15.75">
      <c r="C786" s="572" t="str">
        <f>'310000'!$B$13</f>
        <v>Otros ingresos (310000)</v>
      </c>
      <c r="F786" s="586">
        <f>'310000'!H$13</f>
        <v>0</v>
      </c>
      <c r="I786" s="580" t="str">
        <f>Índice!$C$8</f>
        <v>2016-01-01</v>
      </c>
      <c r="J786" s="580" t="str">
        <f>Índice!$C$9</f>
        <v>2016-12-31</v>
      </c>
      <c r="K786" s="579" t="s">
        <v>1800</v>
      </c>
      <c r="L786" s="579" t="s">
        <v>1798</v>
      </c>
      <c r="M786" s="572"/>
      <c r="N786" s="572"/>
    </row>
    <row r="787" spans="1:14" ht="15.75">
      <c r="C787" s="572" t="str">
        <f>'310000'!$B$14</f>
        <v>Costos de distribución (310000)</v>
      </c>
      <c r="F787" s="586">
        <f>'310000'!H$14</f>
        <v>0</v>
      </c>
      <c r="I787" s="580" t="str">
        <f>Índice!$C$8</f>
        <v>2016-01-01</v>
      </c>
      <c r="J787" s="580" t="str">
        <f>Índice!$C$9</f>
        <v>2016-12-31</v>
      </c>
      <c r="K787" s="579" t="s">
        <v>1800</v>
      </c>
      <c r="L787" s="579" t="s">
        <v>1798</v>
      </c>
      <c r="M787" s="572"/>
      <c r="N787" s="572"/>
    </row>
    <row r="788" spans="1:14" ht="15.75">
      <c r="C788" s="572" t="str">
        <f>'310000'!$B$15</f>
        <v>Gastos de administración (310000)</v>
      </c>
      <c r="F788" s="586">
        <f>'310000'!H$15</f>
        <v>0</v>
      </c>
      <c r="I788" s="580" t="str">
        <f>Índice!$C$8</f>
        <v>2016-01-01</v>
      </c>
      <c r="J788" s="580" t="str">
        <f>Índice!$C$9</f>
        <v>2016-12-31</v>
      </c>
      <c r="K788" s="579" t="s">
        <v>1800</v>
      </c>
      <c r="L788" s="579" t="s">
        <v>1798</v>
      </c>
      <c r="M788" s="572"/>
      <c r="N788" s="572"/>
    </row>
    <row r="789" spans="1:14" ht="15.75">
      <c r="C789" s="572" t="str">
        <f>'310000'!$B$16</f>
        <v>Otros gastos (310000)</v>
      </c>
      <c r="F789" s="586">
        <f>'310000'!H$16</f>
        <v>0</v>
      </c>
      <c r="I789" s="580" t="str">
        <f>Índice!$C$8</f>
        <v>2016-01-01</v>
      </c>
      <c r="J789" s="580" t="str">
        <f>Índice!$C$9</f>
        <v>2016-12-31</v>
      </c>
      <c r="K789" s="579" t="s">
        <v>1800</v>
      </c>
      <c r="L789" s="579" t="s">
        <v>1798</v>
      </c>
      <c r="M789" s="572"/>
      <c r="N789" s="572"/>
    </row>
    <row r="790" spans="1:14" ht="15.75">
      <c r="C790" s="572" t="str">
        <f>'310000'!$B$17</f>
        <v>Otras ganancias (pérdidas) (310000)</v>
      </c>
      <c r="F790" s="586">
        <f>'310000'!H$17</f>
        <v>0</v>
      </c>
      <c r="I790" s="580" t="str">
        <f>Índice!$C$8</f>
        <v>2016-01-01</v>
      </c>
      <c r="J790" s="580" t="str">
        <f>Índice!$C$9</f>
        <v>2016-12-31</v>
      </c>
      <c r="K790" s="579" t="s">
        <v>1800</v>
      </c>
      <c r="L790" s="579" t="s">
        <v>1798</v>
      </c>
      <c r="M790" s="572"/>
      <c r="N790" s="572"/>
    </row>
    <row r="791" spans="1:14" ht="15.75">
      <c r="C791" s="572" t="str">
        <f>'310000'!$B$18</f>
        <v>Ingresos financieros (310000)</v>
      </c>
      <c r="F791" s="586">
        <f>'310000'!H$18</f>
        <v>0</v>
      </c>
      <c r="I791" s="580" t="str">
        <f>Índice!$C$8</f>
        <v>2016-01-01</v>
      </c>
      <c r="J791" s="580" t="str">
        <f>Índice!$C$9</f>
        <v>2016-12-31</v>
      </c>
      <c r="K791" s="579" t="s">
        <v>1800</v>
      </c>
      <c r="L791" s="579" t="s">
        <v>1798</v>
      </c>
      <c r="M791" s="572"/>
      <c r="N791" s="572"/>
    </row>
    <row r="792" spans="1:14" ht="15.75">
      <c r="C792" s="572" t="str">
        <f>'310000'!$B$19</f>
        <v>Costos financieros (310000)</v>
      </c>
      <c r="F792" s="586">
        <f>'310000'!H$19</f>
        <v>0</v>
      </c>
      <c r="I792" s="580" t="str">
        <f>Índice!$C$8</f>
        <v>2016-01-01</v>
      </c>
      <c r="J792" s="580" t="str">
        <f>Índice!$C$9</f>
        <v>2016-12-31</v>
      </c>
      <c r="K792" s="579" t="s">
        <v>1800</v>
      </c>
      <c r="L792" s="579" t="s">
        <v>1798</v>
      </c>
      <c r="M792" s="572"/>
      <c r="N792" s="572"/>
    </row>
    <row r="793" spans="1:14" ht="15.75">
      <c r="C793" s="572" t="str">
        <f>'310000'!$B$20</f>
        <v>Participación en las ganancias (pérdidas) de asociadas y negocios conjuntos que se contabilicen utilizando el método de la participación (310000)</v>
      </c>
      <c r="F793" s="586">
        <f>'310000'!H$20</f>
        <v>0</v>
      </c>
      <c r="I793" s="580" t="str">
        <f>Índice!$C$8</f>
        <v>2016-01-01</v>
      </c>
      <c r="J793" s="580" t="str">
        <f>Índice!$C$9</f>
        <v>2016-12-31</v>
      </c>
      <c r="K793" s="579" t="s">
        <v>1800</v>
      </c>
      <c r="L793" s="579" t="s">
        <v>1798</v>
      </c>
      <c r="M793" s="572"/>
      <c r="N793" s="572"/>
    </row>
    <row r="794" spans="1:14" ht="15.75">
      <c r="C794" s="572" t="str">
        <f>'310000'!$B$21</f>
        <v>Ganancia (pérdida), antes de Impuestos (310000)</v>
      </c>
      <c r="F794" s="586">
        <f>'310000'!H$21</f>
        <v>0</v>
      </c>
      <c r="I794" s="580" t="str">
        <f>Índice!$C$8</f>
        <v>2016-01-01</v>
      </c>
      <c r="J794" s="580" t="str">
        <f>Índice!$C$9</f>
        <v>2016-12-31</v>
      </c>
      <c r="K794" s="579" t="s">
        <v>1800</v>
      </c>
      <c r="L794" s="579" t="s">
        <v>1798</v>
      </c>
      <c r="M794" s="572"/>
      <c r="N794" s="572"/>
    </row>
    <row r="795" spans="1:14" ht="15.75">
      <c r="C795" s="572" t="str">
        <f>'310000'!$B$22</f>
        <v>Ingreso (gasto) por impuestos (310000)</v>
      </c>
      <c r="F795" s="586">
        <f>'310000'!H$22</f>
        <v>0</v>
      </c>
      <c r="I795" s="580" t="str">
        <f>Índice!$C$8</f>
        <v>2016-01-01</v>
      </c>
      <c r="J795" s="580" t="str">
        <f>Índice!$C$9</f>
        <v>2016-12-31</v>
      </c>
      <c r="K795" s="579" t="s">
        <v>1800</v>
      </c>
      <c r="L795" s="579" t="s">
        <v>1798</v>
      </c>
      <c r="M795" s="572"/>
      <c r="N795" s="572"/>
    </row>
    <row r="796" spans="1:14" ht="15.75">
      <c r="C796" s="572" t="str">
        <f>'310000'!$B$23</f>
        <v>Ganancia (pérdida) procedente de operaciones continuadas (310000)</v>
      </c>
      <c r="F796" s="586">
        <f>'310000'!H$23</f>
        <v>0</v>
      </c>
      <c r="I796" s="580" t="str">
        <f>Índice!$C$8</f>
        <v>2016-01-01</v>
      </c>
      <c r="J796" s="580" t="str">
        <f>Índice!$C$9</f>
        <v>2016-12-31</v>
      </c>
      <c r="K796" s="579" t="s">
        <v>1800</v>
      </c>
      <c r="L796" s="579" t="s">
        <v>1798</v>
      </c>
      <c r="M796" s="572"/>
      <c r="N796" s="572"/>
    </row>
    <row r="797" spans="1:14" ht="15.75">
      <c r="C797" s="572" t="str">
        <f>'310000'!$B$24</f>
        <v>Ganancia (pérdida) procedente de operaciones discontinuadas  (310000)</v>
      </c>
      <c r="F797" s="586">
        <f>'310000'!H$24</f>
        <v>0</v>
      </c>
      <c r="I797" s="580" t="str">
        <f>Índice!$C$8</f>
        <v>2016-01-01</v>
      </c>
      <c r="J797" s="580" t="str">
        <f>Índice!$C$9</f>
        <v>2016-12-31</v>
      </c>
      <c r="K797" s="579" t="s">
        <v>1800</v>
      </c>
      <c r="L797" s="579" t="s">
        <v>1798</v>
      </c>
      <c r="M797" s="572"/>
      <c r="N797" s="572"/>
    </row>
    <row r="798" spans="1:14" ht="15.75">
      <c r="C798" s="572" t="str">
        <f>'310000'!$B$25</f>
        <v>GANANCIA (PÉRDIDA) (310000)</v>
      </c>
      <c r="F798" s="586">
        <f>'310000'!H$25</f>
        <v>0</v>
      </c>
      <c r="I798" s="580" t="str">
        <f>Índice!$C$8</f>
        <v>2016-01-01</v>
      </c>
      <c r="J798" s="580" t="str">
        <f>Índice!$C$9</f>
        <v>2016-12-31</v>
      </c>
      <c r="K798" s="579" t="s">
        <v>1800</v>
      </c>
      <c r="L798" s="579" t="s">
        <v>1798</v>
      </c>
      <c r="M798" s="572"/>
      <c r="N798" s="572"/>
    </row>
    <row r="799" spans="1:14" ht="15.75">
      <c r="A799" s="570" t="s">
        <v>15</v>
      </c>
      <c r="C799" s="572" t="str">
        <f>'310000'!$B$26</f>
        <v>OTRO RESULTADO INTEGRAL</v>
      </c>
      <c r="F799" s="586"/>
      <c r="I799" s="580" t="str">
        <f>Índice!$C$8</f>
        <v>2016-01-01</v>
      </c>
      <c r="J799" s="580" t="str">
        <f>Índice!$C$9</f>
        <v>2016-12-31</v>
      </c>
      <c r="K799" s="579"/>
      <c r="L799" s="574"/>
      <c r="M799" s="572"/>
      <c r="N799" s="572"/>
    </row>
    <row r="800" spans="1:14" ht="15.75">
      <c r="A800" s="570" t="s">
        <v>15</v>
      </c>
      <c r="C800" s="572" t="str">
        <f>'310000'!$B$27</f>
        <v>Componentes de otro resultado integral, neto de impuestos</v>
      </c>
      <c r="F800" s="586"/>
      <c r="I800" s="580" t="str">
        <f>Índice!$C$8</f>
        <v>2016-01-01</v>
      </c>
      <c r="J800" s="580" t="str">
        <f>Índice!$C$9</f>
        <v>2016-12-31</v>
      </c>
      <c r="K800" s="579"/>
      <c r="L800" s="574"/>
      <c r="M800" s="572"/>
      <c r="N800" s="572"/>
    </row>
    <row r="801" spans="1:14" ht="15.75">
      <c r="A801" s="570" t="s">
        <v>15</v>
      </c>
      <c r="C801" s="572" t="str">
        <f>'310000'!$B$28</f>
        <v>Otro resultado integral, neto de impuestos, diferencias de cambio por conversión</v>
      </c>
      <c r="F801" s="586"/>
      <c r="I801" s="580" t="str">
        <f>Índice!$C$8</f>
        <v>2016-01-01</v>
      </c>
      <c r="J801" s="580" t="str">
        <f>Índice!$C$9</f>
        <v>2016-12-31</v>
      </c>
      <c r="K801" s="579"/>
      <c r="L801" s="579"/>
      <c r="M801" s="572"/>
      <c r="N801" s="572"/>
    </row>
    <row r="802" spans="1:14" ht="15.75">
      <c r="A802" s="570" t="s">
        <v>15</v>
      </c>
      <c r="C802" s="572" t="str">
        <f>'310000'!$B$29</f>
        <v>Otro resultado integral, neto de impuestos, coberturas del flujo de efectivo</v>
      </c>
      <c r="F802" s="586"/>
      <c r="I802" s="580" t="str">
        <f>Índice!$C$8</f>
        <v>2016-01-01</v>
      </c>
      <c r="J802" s="580" t="str">
        <f>Índice!$C$9</f>
        <v>2016-12-31</v>
      </c>
      <c r="K802" s="579"/>
      <c r="L802" s="579"/>
      <c r="M802" s="572"/>
      <c r="N802" s="572"/>
    </row>
    <row r="803" spans="1:14" ht="15.75">
      <c r="A803" s="570" t="s">
        <v>15</v>
      </c>
      <c r="C803" s="572" t="str">
        <f>'310000'!$B$30</f>
        <v>Otro resultado integral, neto de impuestos, ganancias (pérdidas) actuariales por planes de beneficios definidos</v>
      </c>
      <c r="F803" s="586"/>
      <c r="I803" s="580" t="str">
        <f>Índice!$C$8</f>
        <v>2016-01-01</v>
      </c>
      <c r="J803" s="580" t="str">
        <f>Índice!$C$9</f>
        <v>2016-12-31</v>
      </c>
      <c r="K803" s="579"/>
      <c r="L803" s="579"/>
      <c r="M803" s="572"/>
      <c r="N803" s="572"/>
    </row>
    <row r="804" spans="1:14" ht="15.75">
      <c r="A804" s="570" t="s">
        <v>15</v>
      </c>
      <c r="C804" s="572" t="str">
        <f>'310000'!$B$31</f>
        <v>Participación de otro resultado integral de asociadas y negocios conjuntos contabilizados utilizando el método de la participación, neto de impuestos</v>
      </c>
      <c r="F804" s="586"/>
      <c r="I804" s="580" t="str">
        <f>Índice!$C$8</f>
        <v>2016-01-01</v>
      </c>
      <c r="J804" s="580" t="str">
        <f>Índice!$C$9</f>
        <v>2016-12-31</v>
      </c>
      <c r="K804" s="579"/>
      <c r="L804" s="579"/>
      <c r="M804" s="572"/>
      <c r="N804" s="572"/>
    </row>
    <row r="805" spans="1:14" ht="15.75">
      <c r="A805" s="570" t="s">
        <v>15</v>
      </c>
      <c r="C805" s="572" t="str">
        <f>'310000'!$B$32</f>
        <v>Total Otro Resultado Integral</v>
      </c>
      <c r="F805" s="586"/>
      <c r="I805" s="580" t="str">
        <f>Índice!$C$8</f>
        <v>2016-01-01</v>
      </c>
      <c r="J805" s="580" t="str">
        <f>Índice!$C$9</f>
        <v>2016-12-31</v>
      </c>
      <c r="K805" s="579"/>
      <c r="L805" s="579"/>
      <c r="M805" s="572"/>
      <c r="N805" s="572"/>
    </row>
    <row r="806" spans="1:14" ht="15.75">
      <c r="A806" s="570" t="s">
        <v>15</v>
      </c>
      <c r="C806" s="572" t="str">
        <f>'310000'!$B$33</f>
        <v>RESULTADO INTEGRAL TOTAL (310000)</v>
      </c>
      <c r="F806" s="586"/>
      <c r="I806" s="580" t="str">
        <f>Índice!$C$8</f>
        <v>2016-01-01</v>
      </c>
      <c r="J806" s="580" t="str">
        <f>Índice!$C$9</f>
        <v>2016-12-31</v>
      </c>
      <c r="K806" s="579"/>
      <c r="L806" s="579"/>
      <c r="M806" s="572"/>
      <c r="N806" s="572"/>
    </row>
    <row r="807" spans="1:14" ht="15.75">
      <c r="A807" s="570" t="s">
        <v>15</v>
      </c>
      <c r="C807" s="585" t="s">
        <v>93</v>
      </c>
      <c r="F807" s="579"/>
      <c r="I807" s="580" t="str">
        <f>Índice!$C$8</f>
        <v>2016-01-01</v>
      </c>
      <c r="J807" s="580" t="str">
        <f>Índice!$C$9</f>
        <v>2016-12-31</v>
      </c>
      <c r="K807" s="572"/>
      <c r="L807" s="574"/>
      <c r="M807" s="572"/>
      <c r="N807" s="572"/>
    </row>
    <row r="808" spans="1:14" ht="15.75">
      <c r="A808" s="570" t="s">
        <v>15</v>
      </c>
      <c r="C808" s="572" t="str">
        <f>'310000'!$B$8</f>
        <v>RESULTADO DEL PERIODO (310000)</v>
      </c>
      <c r="F808" s="586"/>
      <c r="I808" s="580" t="str">
        <f>Índice!$C$8</f>
        <v>2016-01-01</v>
      </c>
      <c r="J808" s="580" t="str">
        <f>Índice!$C$9</f>
        <v>2016-12-31</v>
      </c>
      <c r="K808" s="572"/>
      <c r="L808" s="574"/>
      <c r="M808" s="572"/>
      <c r="N808" s="572"/>
    </row>
    <row r="809" spans="1:14" ht="15.75">
      <c r="A809" s="570" t="s">
        <v>15</v>
      </c>
      <c r="C809" s="572" t="str">
        <f>'310000'!$B$9</f>
        <v>Estado de Resultados Integral por servicios (310000)</v>
      </c>
      <c r="F809" s="586"/>
      <c r="I809" s="580" t="str">
        <f>Índice!$C$8</f>
        <v>2016-01-01</v>
      </c>
      <c r="J809" s="580" t="str">
        <f>Índice!$C$9</f>
        <v>2016-12-31</v>
      </c>
      <c r="K809" s="572"/>
      <c r="L809" s="574"/>
      <c r="M809" s="572"/>
      <c r="N809" s="572"/>
    </row>
    <row r="810" spans="1:14" ht="15.75">
      <c r="C810" s="572" t="str">
        <f>'310000'!$B$10</f>
        <v>Ingresos de actividades ordinarias (310000)</v>
      </c>
      <c r="F810" s="586">
        <f>'310000'!I$10</f>
        <v>0</v>
      </c>
      <c r="I810" s="580" t="str">
        <f>Índice!$C$8</f>
        <v>2016-01-01</v>
      </c>
      <c r="J810" s="580" t="str">
        <f>Índice!$C$9</f>
        <v>2016-12-31</v>
      </c>
      <c r="K810" s="579" t="s">
        <v>1800</v>
      </c>
      <c r="L810" s="574" t="s">
        <v>1799</v>
      </c>
      <c r="M810" s="572"/>
      <c r="N810" s="572"/>
    </row>
    <row r="811" spans="1:14" ht="15.75">
      <c r="C811" s="572" t="str">
        <f>'310000'!$B$11</f>
        <v>Costo de ventas (310000)</v>
      </c>
      <c r="F811" s="586">
        <f>'310000'!I$11</f>
        <v>0</v>
      </c>
      <c r="I811" s="580" t="str">
        <f>Índice!$C$8</f>
        <v>2016-01-01</v>
      </c>
      <c r="J811" s="580" t="str">
        <f>Índice!$C$9</f>
        <v>2016-12-31</v>
      </c>
      <c r="K811" s="579" t="s">
        <v>1800</v>
      </c>
      <c r="L811" s="574" t="s">
        <v>1799</v>
      </c>
      <c r="M811" s="572"/>
      <c r="N811" s="572"/>
    </row>
    <row r="812" spans="1:14" ht="15.75">
      <c r="C812" s="572" t="str">
        <f>'310000'!$B$12</f>
        <v>Ganancia Bruta (310000)</v>
      </c>
      <c r="F812" s="586">
        <f>'310000'!I$12</f>
        <v>0</v>
      </c>
      <c r="I812" s="580" t="str">
        <f>Índice!$C$8</f>
        <v>2016-01-01</v>
      </c>
      <c r="J812" s="580" t="str">
        <f>Índice!$C$9</f>
        <v>2016-12-31</v>
      </c>
      <c r="K812" s="579" t="s">
        <v>1800</v>
      </c>
      <c r="L812" s="574" t="s">
        <v>1799</v>
      </c>
      <c r="M812" s="572"/>
      <c r="N812" s="572"/>
    </row>
    <row r="813" spans="1:14" ht="15.75">
      <c r="C813" s="572" t="str">
        <f>'310000'!$B$13</f>
        <v>Otros ingresos (310000)</v>
      </c>
      <c r="F813" s="586">
        <f>'310000'!I$13</f>
        <v>0</v>
      </c>
      <c r="I813" s="580" t="str">
        <f>Índice!$C$8</f>
        <v>2016-01-01</v>
      </c>
      <c r="J813" s="580" t="str">
        <f>Índice!$C$9</f>
        <v>2016-12-31</v>
      </c>
      <c r="K813" s="579" t="s">
        <v>1800</v>
      </c>
      <c r="L813" s="574" t="s">
        <v>1799</v>
      </c>
      <c r="M813" s="572"/>
      <c r="N813" s="572"/>
    </row>
    <row r="814" spans="1:14" ht="15.75">
      <c r="C814" s="572" t="str">
        <f>'310000'!$B$14</f>
        <v>Costos de distribución (310000)</v>
      </c>
      <c r="F814" s="586">
        <f>'310000'!I$14</f>
        <v>0</v>
      </c>
      <c r="I814" s="580" t="str">
        <f>Índice!$C$8</f>
        <v>2016-01-01</v>
      </c>
      <c r="J814" s="580" t="str">
        <f>Índice!$C$9</f>
        <v>2016-12-31</v>
      </c>
      <c r="K814" s="579" t="s">
        <v>1800</v>
      </c>
      <c r="L814" s="574" t="s">
        <v>1799</v>
      </c>
      <c r="M814" s="572"/>
      <c r="N814" s="572"/>
    </row>
    <row r="815" spans="1:14" ht="15.75">
      <c r="C815" s="572" t="str">
        <f>'310000'!$B$15</f>
        <v>Gastos de administración (310000)</v>
      </c>
      <c r="F815" s="586">
        <f>'310000'!I$15</f>
        <v>0</v>
      </c>
      <c r="I815" s="580" t="str">
        <f>Índice!$C$8</f>
        <v>2016-01-01</v>
      </c>
      <c r="J815" s="580" t="str">
        <f>Índice!$C$9</f>
        <v>2016-12-31</v>
      </c>
      <c r="K815" s="579" t="s">
        <v>1800</v>
      </c>
      <c r="L815" s="574" t="s">
        <v>1799</v>
      </c>
      <c r="M815" s="572"/>
      <c r="N815" s="572"/>
    </row>
    <row r="816" spans="1:14" ht="15.75">
      <c r="C816" s="572" t="str">
        <f>'310000'!$B$16</f>
        <v>Otros gastos (310000)</v>
      </c>
      <c r="F816" s="586">
        <f>'310000'!I$16</f>
        <v>0</v>
      </c>
      <c r="I816" s="580" t="str">
        <f>Índice!$C$8</f>
        <v>2016-01-01</v>
      </c>
      <c r="J816" s="580" t="str">
        <f>Índice!$C$9</f>
        <v>2016-12-31</v>
      </c>
      <c r="K816" s="579" t="s">
        <v>1800</v>
      </c>
      <c r="L816" s="574" t="s">
        <v>1799</v>
      </c>
      <c r="M816" s="572"/>
      <c r="N816" s="572"/>
    </row>
    <row r="817" spans="1:14" ht="15.75">
      <c r="C817" s="572" t="str">
        <f>'310000'!$B$17</f>
        <v>Otras ganancias (pérdidas) (310000)</v>
      </c>
      <c r="F817" s="586">
        <f>'310000'!I$17</f>
        <v>0</v>
      </c>
      <c r="I817" s="580" t="str">
        <f>Índice!$C$8</f>
        <v>2016-01-01</v>
      </c>
      <c r="J817" s="580" t="str">
        <f>Índice!$C$9</f>
        <v>2016-12-31</v>
      </c>
      <c r="K817" s="579" t="s">
        <v>1800</v>
      </c>
      <c r="L817" s="574" t="s">
        <v>1799</v>
      </c>
      <c r="M817" s="572"/>
      <c r="N817" s="572"/>
    </row>
    <row r="818" spans="1:14" ht="15.75">
      <c r="C818" s="572" t="str">
        <f>'310000'!$B$18</f>
        <v>Ingresos financieros (310000)</v>
      </c>
      <c r="F818" s="586">
        <f>'310000'!I$18</f>
        <v>0</v>
      </c>
      <c r="I818" s="580" t="str">
        <f>Índice!$C$8</f>
        <v>2016-01-01</v>
      </c>
      <c r="J818" s="580" t="str">
        <f>Índice!$C$9</f>
        <v>2016-12-31</v>
      </c>
      <c r="K818" s="579" t="s">
        <v>1800</v>
      </c>
      <c r="L818" s="574" t="s">
        <v>1799</v>
      </c>
      <c r="M818" s="572"/>
      <c r="N818" s="572"/>
    </row>
    <row r="819" spans="1:14" ht="15.75">
      <c r="C819" s="572" t="str">
        <f>'310000'!$B$19</f>
        <v>Costos financieros (310000)</v>
      </c>
      <c r="F819" s="586">
        <f>'310000'!I$19</f>
        <v>0</v>
      </c>
      <c r="I819" s="580" t="str">
        <f>Índice!$C$8</f>
        <v>2016-01-01</v>
      </c>
      <c r="J819" s="580" t="str">
        <f>Índice!$C$9</f>
        <v>2016-12-31</v>
      </c>
      <c r="K819" s="579" t="s">
        <v>1800</v>
      </c>
      <c r="L819" s="574" t="s">
        <v>1799</v>
      </c>
      <c r="M819" s="572"/>
      <c r="N819" s="572"/>
    </row>
    <row r="820" spans="1:14" ht="15.75">
      <c r="C820" s="572" t="str">
        <f>'310000'!$B$20</f>
        <v>Participación en las ganancias (pérdidas) de asociadas y negocios conjuntos que se contabilicen utilizando el método de la participación (310000)</v>
      </c>
      <c r="F820" s="586">
        <f>'310000'!I$20</f>
        <v>0</v>
      </c>
      <c r="I820" s="580" t="str">
        <f>Índice!$C$8</f>
        <v>2016-01-01</v>
      </c>
      <c r="J820" s="580" t="str">
        <f>Índice!$C$9</f>
        <v>2016-12-31</v>
      </c>
      <c r="K820" s="579" t="s">
        <v>1800</v>
      </c>
      <c r="L820" s="574" t="s">
        <v>1799</v>
      </c>
      <c r="M820" s="572"/>
      <c r="N820" s="572"/>
    </row>
    <row r="821" spans="1:14" ht="15.75">
      <c r="C821" s="572" t="str">
        <f>'310000'!$B$21</f>
        <v>Ganancia (pérdida), antes de Impuestos (310000)</v>
      </c>
      <c r="F821" s="586">
        <f>'310000'!I$21</f>
        <v>0</v>
      </c>
      <c r="I821" s="580" t="str">
        <f>Índice!$C$8</f>
        <v>2016-01-01</v>
      </c>
      <c r="J821" s="580" t="str">
        <f>Índice!$C$9</f>
        <v>2016-12-31</v>
      </c>
      <c r="K821" s="579" t="s">
        <v>1800</v>
      </c>
      <c r="L821" s="574" t="s">
        <v>1799</v>
      </c>
      <c r="M821" s="572"/>
      <c r="N821" s="572"/>
    </row>
    <row r="822" spans="1:14" ht="15.75">
      <c r="C822" s="572" t="str">
        <f>'310000'!$B$22</f>
        <v>Ingreso (gasto) por impuestos (310000)</v>
      </c>
      <c r="F822" s="586">
        <f>'310000'!I$22</f>
        <v>0</v>
      </c>
      <c r="I822" s="580" t="str">
        <f>Índice!$C$8</f>
        <v>2016-01-01</v>
      </c>
      <c r="J822" s="580" t="str">
        <f>Índice!$C$9</f>
        <v>2016-12-31</v>
      </c>
      <c r="K822" s="579" t="s">
        <v>1800</v>
      </c>
      <c r="L822" s="574" t="s">
        <v>1799</v>
      </c>
      <c r="M822" s="572"/>
      <c r="N822" s="572"/>
    </row>
    <row r="823" spans="1:14" ht="15.75">
      <c r="C823" s="572" t="str">
        <f>'310000'!$B$23</f>
        <v>Ganancia (pérdida) procedente de operaciones continuadas (310000)</v>
      </c>
      <c r="F823" s="586">
        <f>'310000'!I$23</f>
        <v>0</v>
      </c>
      <c r="I823" s="580" t="str">
        <f>Índice!$C$8</f>
        <v>2016-01-01</v>
      </c>
      <c r="J823" s="580" t="str">
        <f>Índice!$C$9</f>
        <v>2016-12-31</v>
      </c>
      <c r="K823" s="579" t="s">
        <v>1800</v>
      </c>
      <c r="L823" s="574" t="s">
        <v>1799</v>
      </c>
      <c r="M823" s="572"/>
      <c r="N823" s="572"/>
    </row>
    <row r="824" spans="1:14" ht="15.75">
      <c r="C824" s="572" t="str">
        <f>'310000'!$B$24</f>
        <v>Ganancia (pérdida) procedente de operaciones discontinuadas  (310000)</v>
      </c>
      <c r="F824" s="586">
        <f>'310000'!I$24</f>
        <v>0</v>
      </c>
      <c r="I824" s="580" t="str">
        <f>Índice!$C$8</f>
        <v>2016-01-01</v>
      </c>
      <c r="J824" s="580" t="str">
        <f>Índice!$C$9</f>
        <v>2016-12-31</v>
      </c>
      <c r="K824" s="579" t="s">
        <v>1800</v>
      </c>
      <c r="L824" s="574" t="s">
        <v>1799</v>
      </c>
      <c r="M824" s="572"/>
      <c r="N824" s="572"/>
    </row>
    <row r="825" spans="1:14" ht="15.75">
      <c r="C825" s="572" t="str">
        <f>'310000'!$B$25</f>
        <v>GANANCIA (PÉRDIDA) (310000)</v>
      </c>
      <c r="F825" s="586">
        <f>'310000'!I$25</f>
        <v>0</v>
      </c>
      <c r="I825" s="580" t="str">
        <f>Índice!$C$8</f>
        <v>2016-01-01</v>
      </c>
      <c r="J825" s="580" t="str">
        <f>Índice!$C$9</f>
        <v>2016-12-31</v>
      </c>
      <c r="K825" s="579" t="s">
        <v>1800</v>
      </c>
      <c r="L825" s="574" t="s">
        <v>1799</v>
      </c>
      <c r="M825" s="572"/>
      <c r="N825" s="572"/>
    </row>
    <row r="826" spans="1:14" ht="15.75">
      <c r="A826" s="570" t="s">
        <v>15</v>
      </c>
      <c r="C826" s="572" t="str">
        <f>'310000'!$B$26</f>
        <v>OTRO RESULTADO INTEGRAL</v>
      </c>
      <c r="F826" s="586"/>
      <c r="I826" s="580" t="str">
        <f>Índice!$C$8</f>
        <v>2016-01-01</v>
      </c>
      <c r="J826" s="580" t="str">
        <f>Índice!$C$9</f>
        <v>2016-12-31</v>
      </c>
      <c r="K826" s="579"/>
      <c r="L826" s="574"/>
      <c r="M826" s="572"/>
      <c r="N826" s="572"/>
    </row>
    <row r="827" spans="1:14" ht="15.75">
      <c r="A827" s="570" t="s">
        <v>15</v>
      </c>
      <c r="C827" s="572" t="str">
        <f>'310000'!$B$27</f>
        <v>Componentes de otro resultado integral, neto de impuestos</v>
      </c>
      <c r="F827" s="586"/>
      <c r="I827" s="580" t="str">
        <f>Índice!$C$8</f>
        <v>2016-01-01</v>
      </c>
      <c r="J827" s="580" t="str">
        <f>Índice!$C$9</f>
        <v>2016-12-31</v>
      </c>
      <c r="K827" s="579"/>
      <c r="L827" s="574"/>
      <c r="M827" s="572"/>
      <c r="N827" s="572"/>
    </row>
    <row r="828" spans="1:14" ht="15.75">
      <c r="A828" s="570" t="s">
        <v>15</v>
      </c>
      <c r="C828" s="572" t="str">
        <f>'310000'!$B$28</f>
        <v>Otro resultado integral, neto de impuestos, diferencias de cambio por conversión</v>
      </c>
      <c r="F828" s="586"/>
      <c r="I828" s="580" t="str">
        <f>Índice!$C$8</f>
        <v>2016-01-01</v>
      </c>
      <c r="J828" s="580" t="str">
        <f>Índice!$C$9</f>
        <v>2016-12-31</v>
      </c>
      <c r="K828" s="579"/>
      <c r="L828" s="574"/>
      <c r="M828" s="572"/>
      <c r="N828" s="572"/>
    </row>
    <row r="829" spans="1:14" ht="15.75">
      <c r="A829" s="570" t="s">
        <v>15</v>
      </c>
      <c r="C829" s="572" t="str">
        <f>'310000'!$B$29</f>
        <v>Otro resultado integral, neto de impuestos, coberturas del flujo de efectivo</v>
      </c>
      <c r="F829" s="586"/>
      <c r="I829" s="580" t="str">
        <f>Índice!$C$8</f>
        <v>2016-01-01</v>
      </c>
      <c r="J829" s="580" t="str">
        <f>Índice!$C$9</f>
        <v>2016-12-31</v>
      </c>
      <c r="K829" s="579"/>
      <c r="L829" s="574"/>
      <c r="M829" s="572"/>
      <c r="N829" s="572"/>
    </row>
    <row r="830" spans="1:14" ht="15.75">
      <c r="A830" s="570" t="s">
        <v>15</v>
      </c>
      <c r="C830" s="572" t="str">
        <f>'310000'!$B$30</f>
        <v>Otro resultado integral, neto de impuestos, ganancias (pérdidas) actuariales por planes de beneficios definidos</v>
      </c>
      <c r="F830" s="586"/>
      <c r="I830" s="580" t="str">
        <f>Índice!$C$8</f>
        <v>2016-01-01</v>
      </c>
      <c r="J830" s="580" t="str">
        <f>Índice!$C$9</f>
        <v>2016-12-31</v>
      </c>
      <c r="K830" s="579"/>
      <c r="L830" s="574"/>
      <c r="M830" s="572"/>
      <c r="N830" s="572"/>
    </row>
    <row r="831" spans="1:14" ht="15.75">
      <c r="A831" s="570" t="s">
        <v>15</v>
      </c>
      <c r="C831" s="572" t="str">
        <f>'310000'!$B$31</f>
        <v>Participación de otro resultado integral de asociadas y negocios conjuntos contabilizados utilizando el método de la participación, neto de impuestos</v>
      </c>
      <c r="F831" s="586"/>
      <c r="I831" s="580" t="str">
        <f>Índice!$C$8</f>
        <v>2016-01-01</v>
      </c>
      <c r="J831" s="580" t="str">
        <f>Índice!$C$9</f>
        <v>2016-12-31</v>
      </c>
      <c r="K831" s="579"/>
      <c r="L831" s="574"/>
      <c r="M831" s="572"/>
      <c r="N831" s="572"/>
    </row>
    <row r="832" spans="1:14" ht="15.75">
      <c r="A832" s="570" t="s">
        <v>15</v>
      </c>
      <c r="C832" s="572" t="str">
        <f>'310000'!$B$32</f>
        <v>Total Otro Resultado Integral</v>
      </c>
      <c r="F832" s="586"/>
      <c r="I832" s="580" t="str">
        <f>Índice!$C$8</f>
        <v>2016-01-01</v>
      </c>
      <c r="J832" s="580" t="str">
        <f>Índice!$C$9</f>
        <v>2016-12-31</v>
      </c>
      <c r="K832" s="579"/>
      <c r="L832" s="574"/>
      <c r="M832" s="572"/>
      <c r="N832" s="572"/>
    </row>
    <row r="833" spans="1:14" ht="15.75">
      <c r="A833" s="570" t="s">
        <v>15</v>
      </c>
      <c r="C833" s="572" t="str">
        <f>'310000'!$B$33</f>
        <v>RESULTADO INTEGRAL TOTAL (310000)</v>
      </c>
      <c r="F833" s="586"/>
      <c r="I833" s="580" t="str">
        <f>Índice!$C$8</f>
        <v>2016-01-01</v>
      </c>
      <c r="J833" s="580" t="str">
        <f>Índice!$C$9</f>
        <v>2016-12-31</v>
      </c>
      <c r="K833" s="579"/>
      <c r="L833" s="574"/>
      <c r="M833" s="572"/>
      <c r="N833" s="572"/>
    </row>
    <row r="834" spans="1:14" ht="15.75">
      <c r="A834" s="570" t="s">
        <v>15</v>
      </c>
      <c r="C834" s="585" t="s">
        <v>94</v>
      </c>
      <c r="F834" s="579"/>
      <c r="I834" s="580" t="str">
        <f>Índice!$C$8</f>
        <v>2016-01-01</v>
      </c>
      <c r="J834" s="580" t="str">
        <f>Índice!$C$9</f>
        <v>2016-12-31</v>
      </c>
      <c r="K834" s="572"/>
      <c r="L834" s="574"/>
      <c r="M834" s="572"/>
      <c r="N834" s="572"/>
    </row>
    <row r="835" spans="1:14" ht="15.75">
      <c r="A835" s="570" t="s">
        <v>15</v>
      </c>
      <c r="C835" s="572" t="str">
        <f>'310000'!$B$8</f>
        <v>RESULTADO DEL PERIODO (310000)</v>
      </c>
      <c r="F835" s="586"/>
      <c r="I835" s="580" t="str">
        <f>Índice!$C$8</f>
        <v>2016-01-01</v>
      </c>
      <c r="J835" s="580" t="str">
        <f>Índice!$C$9</f>
        <v>2016-12-31</v>
      </c>
      <c r="K835" s="572"/>
      <c r="L835" s="574"/>
      <c r="M835" s="572"/>
      <c r="N835" s="572"/>
    </row>
    <row r="836" spans="1:14" ht="15.75">
      <c r="A836" s="570" t="s">
        <v>15</v>
      </c>
      <c r="C836" s="572" t="str">
        <f>'310000'!$B$9</f>
        <v>Estado de Resultados Integral por servicios (310000)</v>
      </c>
      <c r="F836" s="586"/>
      <c r="I836" s="580" t="str">
        <f>Índice!$C$8</f>
        <v>2016-01-01</v>
      </c>
      <c r="J836" s="580" t="str">
        <f>Índice!$C$9</f>
        <v>2016-12-31</v>
      </c>
      <c r="K836" s="572"/>
      <c r="L836" s="574"/>
      <c r="M836" s="572"/>
      <c r="N836" s="572"/>
    </row>
    <row r="837" spans="1:14" ht="15.75">
      <c r="A837" s="570" t="s">
        <v>15</v>
      </c>
      <c r="C837" s="572" t="str">
        <f>'310000'!$B$10</f>
        <v>Ingresos de actividades ordinarias (310000)</v>
      </c>
      <c r="F837" s="586"/>
      <c r="I837" s="580" t="str">
        <f>Índice!$C$8</f>
        <v>2016-01-01</v>
      </c>
      <c r="J837" s="580" t="str">
        <f>Índice!$C$9</f>
        <v>2016-12-31</v>
      </c>
      <c r="K837" s="579"/>
      <c r="L837" s="579"/>
      <c r="M837" s="572"/>
      <c r="N837" s="572"/>
    </row>
    <row r="838" spans="1:14" ht="15.75">
      <c r="A838" s="570" t="s">
        <v>15</v>
      </c>
      <c r="C838" s="572" t="str">
        <f>'310000'!$B$11</f>
        <v>Costo de ventas (310000)</v>
      </c>
      <c r="F838" s="586"/>
      <c r="I838" s="580" t="str">
        <f>Índice!$C$8</f>
        <v>2016-01-01</v>
      </c>
      <c r="J838" s="580" t="str">
        <f>Índice!$C$9</f>
        <v>2016-12-31</v>
      </c>
      <c r="K838" s="579"/>
      <c r="L838" s="579"/>
      <c r="M838" s="572"/>
      <c r="N838" s="572"/>
    </row>
    <row r="839" spans="1:14" ht="15.75">
      <c r="A839" s="570" t="s">
        <v>15</v>
      </c>
      <c r="C839" s="572" t="str">
        <f>'310000'!$B$12</f>
        <v>Ganancia Bruta (310000)</v>
      </c>
      <c r="F839" s="586"/>
      <c r="I839" s="580" t="str">
        <f>Índice!$C$8</f>
        <v>2016-01-01</v>
      </c>
      <c r="J839" s="580" t="str">
        <f>Índice!$C$9</f>
        <v>2016-12-31</v>
      </c>
      <c r="K839" s="579"/>
      <c r="L839" s="579"/>
      <c r="M839" s="572"/>
      <c r="N839" s="572"/>
    </row>
    <row r="840" spans="1:14" ht="15.75">
      <c r="A840" s="570" t="s">
        <v>15</v>
      </c>
      <c r="C840" s="572" t="str">
        <f>'310000'!$B$13</f>
        <v>Otros ingresos (310000)</v>
      </c>
      <c r="F840" s="586"/>
      <c r="I840" s="580" t="str">
        <f>Índice!$C$8</f>
        <v>2016-01-01</v>
      </c>
      <c r="J840" s="580" t="str">
        <f>Índice!$C$9</f>
        <v>2016-12-31</v>
      </c>
      <c r="K840" s="579"/>
      <c r="L840" s="579"/>
      <c r="M840" s="572"/>
      <c r="N840" s="572"/>
    </row>
    <row r="841" spans="1:14" ht="15.75">
      <c r="A841" s="570" t="s">
        <v>15</v>
      </c>
      <c r="C841" s="572" t="str">
        <f>'310000'!$B$14</f>
        <v>Costos de distribución (310000)</v>
      </c>
      <c r="F841" s="586"/>
      <c r="I841" s="580" t="str">
        <f>Índice!$C$8</f>
        <v>2016-01-01</v>
      </c>
      <c r="J841" s="580" t="str">
        <f>Índice!$C$9</f>
        <v>2016-12-31</v>
      </c>
      <c r="K841" s="579"/>
      <c r="L841" s="579"/>
      <c r="M841" s="572"/>
      <c r="N841" s="572"/>
    </row>
    <row r="842" spans="1:14" ht="15.75">
      <c r="A842" s="570" t="s">
        <v>15</v>
      </c>
      <c r="C842" s="572" t="str">
        <f>'310000'!$B$15</f>
        <v>Gastos de administración (310000)</v>
      </c>
      <c r="F842" s="586"/>
      <c r="I842" s="580" t="str">
        <f>Índice!$C$8</f>
        <v>2016-01-01</v>
      </c>
      <c r="J842" s="580" t="str">
        <f>Índice!$C$9</f>
        <v>2016-12-31</v>
      </c>
      <c r="K842" s="579"/>
      <c r="L842" s="579"/>
      <c r="M842" s="572"/>
      <c r="N842" s="572"/>
    </row>
    <row r="843" spans="1:14" ht="15.75">
      <c r="A843" s="570" t="s">
        <v>15</v>
      </c>
      <c r="C843" s="572" t="str">
        <f>'310000'!$B$16</f>
        <v>Otros gastos (310000)</v>
      </c>
      <c r="F843" s="586"/>
      <c r="I843" s="580" t="str">
        <f>Índice!$C$8</f>
        <v>2016-01-01</v>
      </c>
      <c r="J843" s="580" t="str">
        <f>Índice!$C$9</f>
        <v>2016-12-31</v>
      </c>
      <c r="K843" s="579"/>
      <c r="L843" s="579"/>
      <c r="M843" s="572"/>
      <c r="N843" s="572"/>
    </row>
    <row r="844" spans="1:14" ht="15.75">
      <c r="A844" s="570" t="s">
        <v>15</v>
      </c>
      <c r="C844" s="572" t="str">
        <f>'310000'!$B$17</f>
        <v>Otras ganancias (pérdidas) (310000)</v>
      </c>
      <c r="F844" s="586"/>
      <c r="I844" s="580" t="str">
        <f>Índice!$C$8</f>
        <v>2016-01-01</v>
      </c>
      <c r="J844" s="580" t="str">
        <f>Índice!$C$9</f>
        <v>2016-12-31</v>
      </c>
      <c r="K844" s="579"/>
      <c r="L844" s="579"/>
      <c r="M844" s="572"/>
      <c r="N844" s="572"/>
    </row>
    <row r="845" spans="1:14" ht="15.75">
      <c r="A845" s="570" t="s">
        <v>15</v>
      </c>
      <c r="C845" s="572" t="str">
        <f>'310000'!$B$18</f>
        <v>Ingresos financieros (310000)</v>
      </c>
      <c r="F845" s="586"/>
      <c r="I845" s="580" t="str">
        <f>Índice!$C$8</f>
        <v>2016-01-01</v>
      </c>
      <c r="J845" s="580" t="str">
        <f>Índice!$C$9</f>
        <v>2016-12-31</v>
      </c>
      <c r="K845" s="579"/>
      <c r="L845" s="579"/>
      <c r="M845" s="572"/>
      <c r="N845" s="572"/>
    </row>
    <row r="846" spans="1:14" ht="15.75">
      <c r="A846" s="570" t="s">
        <v>15</v>
      </c>
      <c r="C846" s="572" t="str">
        <f>'310000'!$B$19</f>
        <v>Costos financieros (310000)</v>
      </c>
      <c r="F846" s="586"/>
      <c r="I846" s="580" t="str">
        <f>Índice!$C$8</f>
        <v>2016-01-01</v>
      </c>
      <c r="J846" s="580" t="str">
        <f>Índice!$C$9</f>
        <v>2016-12-31</v>
      </c>
      <c r="K846" s="579"/>
      <c r="L846" s="579"/>
      <c r="M846" s="572"/>
      <c r="N846" s="572"/>
    </row>
    <row r="847" spans="1:14" ht="15.75">
      <c r="A847" s="570" t="s">
        <v>15</v>
      </c>
      <c r="C847" s="572" t="str">
        <f>'310000'!$B$20</f>
        <v>Participación en las ganancias (pérdidas) de asociadas y negocios conjuntos que se contabilicen utilizando el método de la participación (310000)</v>
      </c>
      <c r="F847" s="586"/>
      <c r="I847" s="580" t="str">
        <f>Índice!$C$8</f>
        <v>2016-01-01</v>
      </c>
      <c r="J847" s="580" t="str">
        <f>Índice!$C$9</f>
        <v>2016-12-31</v>
      </c>
      <c r="K847" s="579"/>
      <c r="L847" s="579"/>
      <c r="M847" s="572"/>
      <c r="N847" s="572"/>
    </row>
    <row r="848" spans="1:14" ht="15.75">
      <c r="A848" s="570" t="s">
        <v>15</v>
      </c>
      <c r="C848" s="572" t="str">
        <f>'310000'!$B$21</f>
        <v>Ganancia (pérdida), antes de Impuestos (310000)</v>
      </c>
      <c r="F848" s="586"/>
      <c r="I848" s="580" t="str">
        <f>Índice!$C$8</f>
        <v>2016-01-01</v>
      </c>
      <c r="J848" s="580" t="str">
        <f>Índice!$C$9</f>
        <v>2016-12-31</v>
      </c>
      <c r="K848" s="579"/>
      <c r="L848" s="579"/>
      <c r="M848" s="572"/>
      <c r="N848" s="572"/>
    </row>
    <row r="849" spans="1:14" ht="15.75">
      <c r="A849" s="570" t="s">
        <v>15</v>
      </c>
      <c r="C849" s="572" t="str">
        <f>'310000'!$B$22</f>
        <v>Ingreso (gasto) por impuestos (310000)</v>
      </c>
      <c r="F849" s="586"/>
      <c r="I849" s="580" t="str">
        <f>Índice!$C$8</f>
        <v>2016-01-01</v>
      </c>
      <c r="J849" s="580" t="str">
        <f>Índice!$C$9</f>
        <v>2016-12-31</v>
      </c>
      <c r="K849" s="579"/>
      <c r="L849" s="579"/>
      <c r="M849" s="572"/>
      <c r="N849" s="572"/>
    </row>
    <row r="850" spans="1:14" ht="15.75">
      <c r="A850" s="570" t="s">
        <v>15</v>
      </c>
      <c r="C850" s="572" t="str">
        <f>'310000'!$B$23</f>
        <v>Ganancia (pérdida) procedente de operaciones continuadas (310000)</v>
      </c>
      <c r="F850" s="586"/>
      <c r="I850" s="580" t="str">
        <f>Índice!$C$8</f>
        <v>2016-01-01</v>
      </c>
      <c r="J850" s="580" t="str">
        <f>Índice!$C$9</f>
        <v>2016-12-31</v>
      </c>
      <c r="K850" s="579"/>
      <c r="L850" s="579"/>
      <c r="M850" s="572"/>
      <c r="N850" s="572"/>
    </row>
    <row r="851" spans="1:14" ht="15.75">
      <c r="A851" s="570" t="s">
        <v>15</v>
      </c>
      <c r="C851" s="572" t="str">
        <f>'310000'!$B$24</f>
        <v>Ganancia (pérdida) procedente de operaciones discontinuadas  (310000)</v>
      </c>
      <c r="F851" s="586"/>
      <c r="I851" s="580" t="str">
        <f>Índice!$C$8</f>
        <v>2016-01-01</v>
      </c>
      <c r="J851" s="580" t="str">
        <f>Índice!$C$9</f>
        <v>2016-12-31</v>
      </c>
      <c r="K851" s="579"/>
      <c r="L851" s="579"/>
      <c r="M851" s="572"/>
      <c r="N851" s="572"/>
    </row>
    <row r="852" spans="1:14" ht="15.75">
      <c r="A852" s="570" t="s">
        <v>15</v>
      </c>
      <c r="C852" s="572" t="str">
        <f>'310000'!$B$25</f>
        <v>GANANCIA (PÉRDIDA) (310000)</v>
      </c>
      <c r="F852" s="586"/>
      <c r="I852" s="580" t="str">
        <f>Índice!$C$8</f>
        <v>2016-01-01</v>
      </c>
      <c r="J852" s="580" t="str">
        <f>Índice!$C$9</f>
        <v>2016-12-31</v>
      </c>
      <c r="K852" s="579"/>
      <c r="L852" s="579"/>
      <c r="M852" s="572"/>
      <c r="N852" s="572"/>
    </row>
    <row r="853" spans="1:14" ht="15.75">
      <c r="A853" s="570" t="s">
        <v>15</v>
      </c>
      <c r="C853" s="572" t="str">
        <f>'310000'!$B$26</f>
        <v>OTRO RESULTADO INTEGRAL</v>
      </c>
      <c r="F853" s="586"/>
      <c r="I853" s="580" t="str">
        <f>Índice!$C$8</f>
        <v>2016-01-01</v>
      </c>
      <c r="J853" s="580" t="str">
        <f>Índice!$C$9</f>
        <v>2016-12-31</v>
      </c>
      <c r="K853" s="579"/>
      <c r="L853" s="579"/>
      <c r="M853" s="572"/>
      <c r="N853" s="572"/>
    </row>
    <row r="854" spans="1:14" ht="15.75">
      <c r="A854" s="570" t="s">
        <v>15</v>
      </c>
      <c r="C854" s="572" t="str">
        <f>'310000'!$B$27</f>
        <v>Componentes de otro resultado integral, neto de impuestos</v>
      </c>
      <c r="F854" s="586"/>
      <c r="I854" s="580" t="str">
        <f>Índice!$C$8</f>
        <v>2016-01-01</v>
      </c>
      <c r="J854" s="580" t="str">
        <f>Índice!$C$9</f>
        <v>2016-12-31</v>
      </c>
      <c r="K854" s="579"/>
      <c r="L854" s="579"/>
      <c r="M854" s="572"/>
      <c r="N854" s="572"/>
    </row>
    <row r="855" spans="1:14" ht="15.75">
      <c r="C855" s="572" t="str">
        <f>'310000'!$B$28</f>
        <v>Otro resultado integral, neto de impuestos, diferencias de cambio por conversión</v>
      </c>
      <c r="F855" s="586">
        <f>'310000'!J$28</f>
        <v>0</v>
      </c>
      <c r="I855" s="580" t="str">
        <f>Índice!$C$8</f>
        <v>2016-01-01</v>
      </c>
      <c r="J855" s="580" t="str">
        <f>Índice!$C$9</f>
        <v>2016-12-31</v>
      </c>
      <c r="K855" s="579" t="s">
        <v>1800</v>
      </c>
      <c r="L855" s="579" t="s">
        <v>1801</v>
      </c>
      <c r="M855" s="572"/>
      <c r="N855" s="572"/>
    </row>
    <row r="856" spans="1:14" ht="15.75">
      <c r="C856" s="572" t="str">
        <f>'310000'!$B$29</f>
        <v>Otro resultado integral, neto de impuestos, coberturas del flujo de efectivo</v>
      </c>
      <c r="F856" s="586">
        <f>'310000'!J$29</f>
        <v>0</v>
      </c>
      <c r="I856" s="580" t="str">
        <f>Índice!$C$8</f>
        <v>2016-01-01</v>
      </c>
      <c r="J856" s="580" t="str">
        <f>Índice!$C$9</f>
        <v>2016-12-31</v>
      </c>
      <c r="K856" s="579" t="s">
        <v>1800</v>
      </c>
      <c r="L856" s="579" t="s">
        <v>1801</v>
      </c>
      <c r="M856" s="572"/>
      <c r="N856" s="572"/>
    </row>
    <row r="857" spans="1:14" ht="15.75">
      <c r="C857" s="572" t="str">
        <f>'310000'!$B$30</f>
        <v>Otro resultado integral, neto de impuestos, ganancias (pérdidas) actuariales por planes de beneficios definidos</v>
      </c>
      <c r="F857" s="586">
        <f>'310000'!J$30</f>
        <v>0</v>
      </c>
      <c r="I857" s="580" t="str">
        <f>Índice!$C$8</f>
        <v>2016-01-01</v>
      </c>
      <c r="J857" s="580" t="str">
        <f>Índice!$C$9</f>
        <v>2016-12-31</v>
      </c>
      <c r="K857" s="579" t="s">
        <v>1800</v>
      </c>
      <c r="L857" s="579" t="s">
        <v>1801</v>
      </c>
      <c r="M857" s="572"/>
      <c r="N857" s="572"/>
    </row>
    <row r="858" spans="1:14" ht="15.75">
      <c r="C858" s="572" t="str">
        <f>'310000'!$B$31</f>
        <v>Participación de otro resultado integral de asociadas y negocios conjuntos contabilizados utilizando el método de la participación, neto de impuestos</v>
      </c>
      <c r="F858" s="586">
        <f>'310000'!J$31</f>
        <v>0</v>
      </c>
      <c r="I858" s="580" t="str">
        <f>Índice!$C$8</f>
        <v>2016-01-01</v>
      </c>
      <c r="J858" s="580" t="str">
        <f>Índice!$C$9</f>
        <v>2016-12-31</v>
      </c>
      <c r="K858" s="579" t="s">
        <v>1800</v>
      </c>
      <c r="L858" s="579" t="s">
        <v>1801</v>
      </c>
      <c r="M858" s="572"/>
      <c r="N858" s="572"/>
    </row>
    <row r="859" spans="1:14" ht="15.75">
      <c r="C859" s="572" t="str">
        <f>'310000'!$B$32</f>
        <v>Total Otro Resultado Integral</v>
      </c>
      <c r="F859" s="586">
        <f>'310000'!J$32</f>
        <v>0</v>
      </c>
      <c r="I859" s="580" t="str">
        <f>Índice!$C$8</f>
        <v>2016-01-01</v>
      </c>
      <c r="J859" s="580" t="str">
        <f>Índice!$C$9</f>
        <v>2016-12-31</v>
      </c>
      <c r="K859" s="579" t="s">
        <v>1800</v>
      </c>
      <c r="L859" s="579" t="s">
        <v>1801</v>
      </c>
      <c r="M859" s="572"/>
      <c r="N859" s="572"/>
    </row>
    <row r="860" spans="1:14" ht="15.75">
      <c r="A860" s="570" t="s">
        <v>15</v>
      </c>
      <c r="C860" s="572" t="str">
        <f>'310000'!$B$33</f>
        <v>RESULTADO INTEGRAL TOTAL (310000)</v>
      </c>
      <c r="F860" s="586"/>
      <c r="I860" s="580" t="str">
        <f>Índice!$C$8</f>
        <v>2016-01-01</v>
      </c>
      <c r="J860" s="580" t="str">
        <f>Índice!$C$9</f>
        <v>2016-12-31</v>
      </c>
      <c r="K860" s="579"/>
      <c r="L860" s="579"/>
      <c r="M860" s="572"/>
      <c r="N860" s="572"/>
    </row>
    <row r="861" spans="1:14" ht="15.75">
      <c r="A861" s="570" t="s">
        <v>15</v>
      </c>
      <c r="C861" s="585" t="s">
        <v>98</v>
      </c>
      <c r="F861" s="579"/>
      <c r="I861" s="580" t="str">
        <f>Índice!$C$8</f>
        <v>2016-01-01</v>
      </c>
      <c r="J861" s="580" t="str">
        <f>Índice!$C$9</f>
        <v>2016-12-31</v>
      </c>
      <c r="K861" s="572"/>
      <c r="L861" s="579"/>
      <c r="M861" s="572"/>
      <c r="N861" s="572"/>
    </row>
    <row r="862" spans="1:14" ht="15.75">
      <c r="A862" s="570" t="s">
        <v>15</v>
      </c>
      <c r="C862" s="572" t="str">
        <f>'310000'!$B$8</f>
        <v>RESULTADO DEL PERIODO (310000)</v>
      </c>
      <c r="F862" s="586"/>
      <c r="I862" s="580" t="str">
        <f>Índice!$C$8</f>
        <v>2016-01-01</v>
      </c>
      <c r="J862" s="580" t="str">
        <f>Índice!$C$9</f>
        <v>2016-12-31</v>
      </c>
      <c r="K862" s="572"/>
      <c r="L862" s="579"/>
      <c r="M862" s="572"/>
      <c r="N862" s="572"/>
    </row>
    <row r="863" spans="1:14" ht="15.75">
      <c r="A863" s="570" t="s">
        <v>15</v>
      </c>
      <c r="C863" s="572" t="str">
        <f>'310000'!$B$9</f>
        <v>Estado de Resultados Integral por servicios (310000)</v>
      </c>
      <c r="F863" s="586"/>
      <c r="I863" s="580" t="str">
        <f>Índice!$C$8</f>
        <v>2016-01-01</v>
      </c>
      <c r="J863" s="580" t="str">
        <f>Índice!$C$9</f>
        <v>2016-12-31</v>
      </c>
      <c r="K863" s="572"/>
      <c r="L863" s="579"/>
      <c r="M863" s="572"/>
      <c r="N863" s="572"/>
    </row>
    <row r="864" spans="1:14" ht="15.75">
      <c r="C864" s="572" t="str">
        <f>'310000'!$B$10</f>
        <v>Ingresos de actividades ordinarias (310000)</v>
      </c>
      <c r="F864" s="586">
        <f>'310000'!K$10</f>
        <v>0</v>
      </c>
      <c r="I864" s="580" t="str">
        <f>Índice!$C$8</f>
        <v>2016-01-01</v>
      </c>
      <c r="J864" s="580" t="str">
        <f>Índice!$C$9</f>
        <v>2016-12-31</v>
      </c>
      <c r="K864" s="579"/>
      <c r="L864" s="579"/>
      <c r="M864" s="572"/>
      <c r="N864" s="572"/>
    </row>
    <row r="865" spans="1:14" ht="15.75">
      <c r="C865" s="572" t="str">
        <f>'310000'!$B$11</f>
        <v>Costo de ventas (310000)</v>
      </c>
      <c r="F865" s="586">
        <f>'310000'!K$11</f>
        <v>0</v>
      </c>
      <c r="I865" s="580" t="str">
        <f>Índice!$C$8</f>
        <v>2016-01-01</v>
      </c>
      <c r="J865" s="580" t="str">
        <f>Índice!$C$9</f>
        <v>2016-12-31</v>
      </c>
      <c r="K865" s="579"/>
      <c r="L865" s="579"/>
      <c r="M865" s="572"/>
      <c r="N865" s="572"/>
    </row>
    <row r="866" spans="1:14" ht="15.75">
      <c r="C866" s="572" t="str">
        <f>'310000'!$B$12</f>
        <v>Ganancia Bruta (310000)</v>
      </c>
      <c r="F866" s="586">
        <f>'310000'!K$12</f>
        <v>0</v>
      </c>
      <c r="I866" s="580" t="str">
        <f>Índice!$C$8</f>
        <v>2016-01-01</v>
      </c>
      <c r="J866" s="580" t="str">
        <f>Índice!$C$9</f>
        <v>2016-12-31</v>
      </c>
      <c r="K866" s="579"/>
      <c r="L866" s="579"/>
      <c r="M866" s="572"/>
      <c r="N866" s="572"/>
    </row>
    <row r="867" spans="1:14" ht="15.75">
      <c r="C867" s="572" t="str">
        <f>'310000'!$B$13</f>
        <v>Otros ingresos (310000)</v>
      </c>
      <c r="F867" s="586">
        <f>'310000'!K$13</f>
        <v>0</v>
      </c>
      <c r="I867" s="580" t="str">
        <f>Índice!$C$8</f>
        <v>2016-01-01</v>
      </c>
      <c r="J867" s="580" t="str">
        <f>Índice!$C$9</f>
        <v>2016-12-31</v>
      </c>
      <c r="K867" s="579"/>
      <c r="L867" s="579"/>
      <c r="M867" s="572"/>
      <c r="N867" s="572"/>
    </row>
    <row r="868" spans="1:14" ht="15.75">
      <c r="C868" s="572" t="str">
        <f>'310000'!$B$14</f>
        <v>Costos de distribución (310000)</v>
      </c>
      <c r="F868" s="586">
        <f>'310000'!K$14</f>
        <v>0</v>
      </c>
      <c r="I868" s="580" t="str">
        <f>Índice!$C$8</f>
        <v>2016-01-01</v>
      </c>
      <c r="J868" s="580" t="str">
        <f>Índice!$C$9</f>
        <v>2016-12-31</v>
      </c>
      <c r="K868" s="579"/>
      <c r="L868" s="579"/>
      <c r="M868" s="572"/>
      <c r="N868" s="572"/>
    </row>
    <row r="869" spans="1:14" ht="15.75">
      <c r="C869" s="572" t="str">
        <f>'310000'!$B$15</f>
        <v>Gastos de administración (310000)</v>
      </c>
      <c r="F869" s="586">
        <f>'310000'!K$15</f>
        <v>0</v>
      </c>
      <c r="I869" s="580" t="str">
        <f>Índice!$C$8</f>
        <v>2016-01-01</v>
      </c>
      <c r="J869" s="580" t="str">
        <f>Índice!$C$9</f>
        <v>2016-12-31</v>
      </c>
      <c r="K869" s="579"/>
      <c r="L869" s="579"/>
      <c r="M869" s="572"/>
      <c r="N869" s="572"/>
    </row>
    <row r="870" spans="1:14" ht="15.75">
      <c r="C870" s="572" t="str">
        <f>'310000'!$B$16</f>
        <v>Otros gastos (310000)</v>
      </c>
      <c r="F870" s="586">
        <f>'310000'!K$16</f>
        <v>0</v>
      </c>
      <c r="I870" s="580" t="str">
        <f>Índice!$C$8</f>
        <v>2016-01-01</v>
      </c>
      <c r="J870" s="580" t="str">
        <f>Índice!$C$9</f>
        <v>2016-12-31</v>
      </c>
      <c r="K870" s="579"/>
      <c r="L870" s="579"/>
      <c r="M870" s="572"/>
      <c r="N870" s="572"/>
    </row>
    <row r="871" spans="1:14" ht="15.75">
      <c r="C871" s="572" t="str">
        <f>'310000'!$B$17</f>
        <v>Otras ganancias (pérdidas) (310000)</v>
      </c>
      <c r="F871" s="586">
        <f>'310000'!K$17</f>
        <v>0</v>
      </c>
      <c r="I871" s="580" t="str">
        <f>Índice!$C$8</f>
        <v>2016-01-01</v>
      </c>
      <c r="J871" s="580" t="str">
        <f>Índice!$C$9</f>
        <v>2016-12-31</v>
      </c>
      <c r="K871" s="579"/>
      <c r="L871" s="579"/>
      <c r="M871" s="572"/>
      <c r="N871" s="572"/>
    </row>
    <row r="872" spans="1:14" ht="15.75">
      <c r="C872" s="572" t="str">
        <f>'310000'!$B$18</f>
        <v>Ingresos financieros (310000)</v>
      </c>
      <c r="F872" s="586">
        <f>'310000'!K$18</f>
        <v>0</v>
      </c>
      <c r="I872" s="580" t="str">
        <f>Índice!$C$8</f>
        <v>2016-01-01</v>
      </c>
      <c r="J872" s="580" t="str">
        <f>Índice!$C$9</f>
        <v>2016-12-31</v>
      </c>
      <c r="K872" s="579"/>
      <c r="L872" s="579"/>
      <c r="M872" s="572"/>
      <c r="N872" s="572"/>
    </row>
    <row r="873" spans="1:14" ht="15.75">
      <c r="C873" s="572" t="str">
        <f>'310000'!$B$19</f>
        <v>Costos financieros (310000)</v>
      </c>
      <c r="F873" s="586">
        <f>'310000'!K$19</f>
        <v>0</v>
      </c>
      <c r="I873" s="580" t="str">
        <f>Índice!$C$8</f>
        <v>2016-01-01</v>
      </c>
      <c r="J873" s="580" t="str">
        <f>Índice!$C$9</f>
        <v>2016-12-31</v>
      </c>
      <c r="K873" s="579"/>
      <c r="L873" s="579"/>
      <c r="M873" s="572"/>
      <c r="N873" s="572"/>
    </row>
    <row r="874" spans="1:14" ht="15.75">
      <c r="C874" s="572" t="str">
        <f>'310000'!$B$20</f>
        <v>Participación en las ganancias (pérdidas) de asociadas y negocios conjuntos que se contabilicen utilizando el método de la participación (310000)</v>
      </c>
      <c r="F874" s="586">
        <f>'310000'!K$20</f>
        <v>0</v>
      </c>
      <c r="I874" s="580" t="str">
        <f>Índice!$C$8</f>
        <v>2016-01-01</v>
      </c>
      <c r="J874" s="580" t="str">
        <f>Índice!$C$9</f>
        <v>2016-12-31</v>
      </c>
      <c r="K874" s="579"/>
      <c r="L874" s="579"/>
      <c r="M874" s="572"/>
      <c r="N874" s="572"/>
    </row>
    <row r="875" spans="1:14" ht="15.75">
      <c r="C875" s="572" t="str">
        <f>'310000'!$B$21</f>
        <v>Ganancia (pérdida), antes de Impuestos (310000)</v>
      </c>
      <c r="F875" s="586">
        <f>'310000'!K$21</f>
        <v>0</v>
      </c>
      <c r="I875" s="580" t="str">
        <f>Índice!$C$8</f>
        <v>2016-01-01</v>
      </c>
      <c r="J875" s="580" t="str">
        <f>Índice!$C$9</f>
        <v>2016-12-31</v>
      </c>
      <c r="K875" s="579"/>
      <c r="L875" s="579"/>
      <c r="M875" s="572"/>
      <c r="N875" s="572"/>
    </row>
    <row r="876" spans="1:14" ht="15.75">
      <c r="C876" s="572" t="str">
        <f>'310000'!$B$22</f>
        <v>Ingreso (gasto) por impuestos (310000)</v>
      </c>
      <c r="F876" s="586">
        <f>'310000'!K$22</f>
        <v>0</v>
      </c>
      <c r="I876" s="580" t="str">
        <f>Índice!$C$8</f>
        <v>2016-01-01</v>
      </c>
      <c r="J876" s="580" t="str">
        <f>Índice!$C$9</f>
        <v>2016-12-31</v>
      </c>
      <c r="K876" s="579"/>
      <c r="L876" s="579"/>
      <c r="M876" s="572"/>
      <c r="N876" s="572"/>
    </row>
    <row r="877" spans="1:14" ht="15.75">
      <c r="C877" s="572" t="str">
        <f>'310000'!$B$23</f>
        <v>Ganancia (pérdida) procedente de operaciones continuadas (310000)</v>
      </c>
      <c r="F877" s="586">
        <f>'310000'!K$23</f>
        <v>0</v>
      </c>
      <c r="I877" s="580" t="str">
        <f>Índice!$C$8</f>
        <v>2016-01-01</v>
      </c>
      <c r="J877" s="580" t="str">
        <f>Índice!$C$9</f>
        <v>2016-12-31</v>
      </c>
      <c r="K877" s="579"/>
      <c r="L877" s="579"/>
      <c r="M877" s="572"/>
      <c r="N877" s="572"/>
    </row>
    <row r="878" spans="1:14" ht="15.75">
      <c r="C878" s="572" t="str">
        <f>'310000'!$B$24</f>
        <v>Ganancia (pérdida) procedente de operaciones discontinuadas  (310000)</v>
      </c>
      <c r="F878" s="586">
        <f>'310000'!K$24</f>
        <v>0</v>
      </c>
      <c r="I878" s="580" t="str">
        <f>Índice!$C$8</f>
        <v>2016-01-01</v>
      </c>
      <c r="J878" s="580" t="str">
        <f>Índice!$C$9</f>
        <v>2016-12-31</v>
      </c>
      <c r="K878" s="579"/>
      <c r="L878" s="579"/>
      <c r="M878" s="572"/>
      <c r="N878" s="572"/>
    </row>
    <row r="879" spans="1:14" ht="15.75">
      <c r="C879" s="572" t="str">
        <f>'310000'!$B$25</f>
        <v>GANANCIA (PÉRDIDA) (310000)</v>
      </c>
      <c r="F879" s="586">
        <f>'310000'!K$25</f>
        <v>0</v>
      </c>
      <c r="I879" s="580" t="str">
        <f>Índice!$C$8</f>
        <v>2016-01-01</v>
      </c>
      <c r="J879" s="580" t="str">
        <f>Índice!$C$9</f>
        <v>2016-12-31</v>
      </c>
      <c r="K879" s="579"/>
      <c r="L879" s="579"/>
      <c r="M879" s="572"/>
      <c r="N879" s="572"/>
    </row>
    <row r="880" spans="1:14" ht="15.75">
      <c r="A880" s="570" t="s">
        <v>15</v>
      </c>
      <c r="C880" s="572" t="str">
        <f>'310000'!$B$26</f>
        <v>OTRO RESULTADO INTEGRAL</v>
      </c>
      <c r="F880" s="586"/>
      <c r="I880" s="580" t="str">
        <f>Índice!$C$8</f>
        <v>2016-01-01</v>
      </c>
      <c r="J880" s="580" t="str">
        <f>Índice!$C$9</f>
        <v>2016-12-31</v>
      </c>
      <c r="K880" s="579"/>
      <c r="L880" s="579"/>
      <c r="M880" s="572"/>
      <c r="N880" s="572"/>
    </row>
    <row r="881" spans="1:14" ht="15.75">
      <c r="A881" s="570" t="s">
        <v>15</v>
      </c>
      <c r="C881" s="572" t="str">
        <f>'310000'!$B$27</f>
        <v>Componentes de otro resultado integral, neto de impuestos</v>
      </c>
      <c r="F881" s="586"/>
      <c r="I881" s="580" t="str">
        <f>Índice!$C$8</f>
        <v>2016-01-01</v>
      </c>
      <c r="J881" s="580" t="str">
        <f>Índice!$C$9</f>
        <v>2016-12-31</v>
      </c>
      <c r="K881" s="579"/>
      <c r="L881" s="579"/>
      <c r="M881" s="572"/>
      <c r="N881" s="572"/>
    </row>
    <row r="882" spans="1:14" ht="15.75">
      <c r="C882" s="572" t="str">
        <f>'310000'!$B$28</f>
        <v>Otro resultado integral, neto de impuestos, diferencias de cambio por conversión</v>
      </c>
      <c r="F882" s="586">
        <f>'310000'!K$28</f>
        <v>0</v>
      </c>
      <c r="I882" s="580" t="str">
        <f>Índice!$C$8</f>
        <v>2016-01-01</v>
      </c>
      <c r="J882" s="580" t="str">
        <f>Índice!$C$9</f>
        <v>2016-12-31</v>
      </c>
      <c r="K882" s="579"/>
      <c r="L882" s="579"/>
      <c r="M882" s="572"/>
      <c r="N882" s="572"/>
    </row>
    <row r="883" spans="1:14" ht="15.75">
      <c r="C883" s="572" t="str">
        <f>'310000'!$B$29</f>
        <v>Otro resultado integral, neto de impuestos, coberturas del flujo de efectivo</v>
      </c>
      <c r="F883" s="586">
        <f>'310000'!K$29</f>
        <v>0</v>
      </c>
      <c r="I883" s="580" t="str">
        <f>Índice!$C$8</f>
        <v>2016-01-01</v>
      </c>
      <c r="J883" s="580" t="str">
        <f>Índice!$C$9</f>
        <v>2016-12-31</v>
      </c>
      <c r="K883" s="579"/>
      <c r="L883" s="579"/>
      <c r="M883" s="572"/>
      <c r="N883" s="572"/>
    </row>
    <row r="884" spans="1:14" ht="15.75">
      <c r="C884" s="572" t="str">
        <f>'310000'!$B$30</f>
        <v>Otro resultado integral, neto de impuestos, ganancias (pérdidas) actuariales por planes de beneficios definidos</v>
      </c>
      <c r="F884" s="586">
        <f>'310000'!K$30</f>
        <v>0</v>
      </c>
      <c r="I884" s="580" t="str">
        <f>Índice!$C$8</f>
        <v>2016-01-01</v>
      </c>
      <c r="J884" s="580" t="str">
        <f>Índice!$C$9</f>
        <v>2016-12-31</v>
      </c>
      <c r="K884" s="579"/>
      <c r="L884" s="579"/>
      <c r="M884" s="572"/>
      <c r="N884" s="572"/>
    </row>
    <row r="885" spans="1:14" ht="15.75">
      <c r="C885" s="572" t="str">
        <f>'310000'!$B$31</f>
        <v>Participación de otro resultado integral de asociadas y negocios conjuntos contabilizados utilizando el método de la participación, neto de impuestos</v>
      </c>
      <c r="F885" s="586">
        <f>'310000'!K$31</f>
        <v>0</v>
      </c>
      <c r="I885" s="580" t="str">
        <f>Índice!$C$8</f>
        <v>2016-01-01</v>
      </c>
      <c r="J885" s="580" t="str">
        <f>Índice!$C$9</f>
        <v>2016-12-31</v>
      </c>
      <c r="K885" s="579"/>
      <c r="L885" s="579"/>
      <c r="M885" s="572"/>
      <c r="N885" s="572"/>
    </row>
    <row r="886" spans="1:14" ht="15.75">
      <c r="C886" s="572" t="str">
        <f>'310000'!$B$32</f>
        <v>Total Otro Resultado Integral</v>
      </c>
      <c r="F886" s="586">
        <f>'310000'!K$32</f>
        <v>0</v>
      </c>
      <c r="I886" s="580" t="str">
        <f>Índice!$C$8</f>
        <v>2016-01-01</v>
      </c>
      <c r="J886" s="580" t="str">
        <f>Índice!$C$9</f>
        <v>2016-12-31</v>
      </c>
      <c r="K886" s="579"/>
      <c r="L886" s="579"/>
      <c r="M886" s="572"/>
      <c r="N886" s="572"/>
    </row>
    <row r="887" spans="1:14" ht="15.75">
      <c r="C887" s="572" t="str">
        <f>'310000'!$B$33</f>
        <v>RESULTADO INTEGRAL TOTAL (310000)</v>
      </c>
      <c r="F887" s="586">
        <f>'310000'!K$33</f>
        <v>0</v>
      </c>
      <c r="I887" s="580" t="str">
        <f>Índice!$C$8</f>
        <v>2016-01-01</v>
      </c>
      <c r="J887" s="580" t="str">
        <f>Índice!$C$9</f>
        <v>2016-12-31</v>
      </c>
      <c r="K887" s="579"/>
      <c r="L887" s="579"/>
      <c r="M887" s="572"/>
      <c r="N887" s="572"/>
    </row>
    <row r="888" spans="1:14" s="550" customFormat="1" ht="15.75">
      <c r="A888" s="575" t="s">
        <v>15</v>
      </c>
      <c r="B888" s="557" t="s">
        <v>3182</v>
      </c>
      <c r="C888" s="549" t="s">
        <v>531</v>
      </c>
      <c r="F888" s="551"/>
      <c r="I888" s="580" t="str">
        <f>Índice!$C$8</f>
        <v>2016-01-01</v>
      </c>
      <c r="J888" s="580" t="str">
        <f>Índice!$C$9</f>
        <v>2016-12-31</v>
      </c>
      <c r="K888" s="584"/>
      <c r="L888" s="588"/>
      <c r="M888" s="584"/>
      <c r="N888" s="584"/>
    </row>
    <row r="889" spans="1:14" ht="15.75">
      <c r="A889" s="570" t="s">
        <v>15</v>
      </c>
      <c r="B889" s="557" t="s">
        <v>3182</v>
      </c>
      <c r="C889" s="585" t="s">
        <v>532</v>
      </c>
      <c r="F889" s="586"/>
      <c r="I889" s="580" t="str">
        <f>Índice!$C$8</f>
        <v>2016-01-01</v>
      </c>
      <c r="J889" s="580" t="str">
        <f>Índice!$C$9</f>
        <v>2016-12-31</v>
      </c>
      <c r="K889" s="579"/>
      <c r="L889" s="579"/>
      <c r="M889" s="572"/>
      <c r="N889" s="572"/>
    </row>
    <row r="890" spans="1:14" ht="15.75">
      <c r="A890" s="570" t="s">
        <v>15</v>
      </c>
      <c r="B890" s="557" t="s">
        <v>3182</v>
      </c>
      <c r="C890" s="589" t="str">
        <f>'510000'!B$7</f>
        <v>FLUJOS DE EFECTIVO PROCEDENTES DE (UTILIZADOS EN) ACTIVIDADES DE OPERACIÓN</v>
      </c>
      <c r="F890" s="586"/>
      <c r="I890" s="580" t="str">
        <f>Índice!$C$8</f>
        <v>2016-01-01</v>
      </c>
      <c r="J890" s="580" t="str">
        <f>Índice!$C$9</f>
        <v>2016-12-31</v>
      </c>
      <c r="K890" s="579"/>
      <c r="L890" s="579"/>
      <c r="M890" s="572"/>
      <c r="N890" s="572"/>
    </row>
    <row r="891" spans="1:14" ht="15.75">
      <c r="A891" s="570" t="s">
        <v>15</v>
      </c>
      <c r="B891" s="557" t="s">
        <v>3182</v>
      </c>
      <c r="C891" s="589" t="str">
        <f>'510000'!B$8</f>
        <v>Clases de cobros por actividades de OPERACIÓN (510000)</v>
      </c>
      <c r="F891" s="586"/>
      <c r="I891" s="580" t="str">
        <f>Índice!$C$8</f>
        <v>2016-01-01</v>
      </c>
      <c r="J891" s="580" t="str">
        <f>Índice!$C$9</f>
        <v>2016-12-31</v>
      </c>
      <c r="K891" s="579"/>
      <c r="L891" s="579"/>
      <c r="M891" s="572"/>
      <c r="N891" s="572"/>
    </row>
    <row r="892" spans="1:14" ht="15.75">
      <c r="A892" s="587" t="s">
        <v>15</v>
      </c>
      <c r="C892" s="589" t="str">
        <f>'510000'!B$9</f>
        <v>Cobros procedentes de las ventas de bienes y prestación de servicios (op) (510000)</v>
      </c>
      <c r="F892" s="586">
        <f>'510000'!$C$9</f>
        <v>0</v>
      </c>
      <c r="I892" s="580" t="str">
        <f>Índice!$C$8</f>
        <v>2016-01-01</v>
      </c>
      <c r="J892" s="580" t="str">
        <f>Índice!$C$9</f>
        <v>2016-12-31</v>
      </c>
      <c r="K892" s="579"/>
      <c r="L892" s="579"/>
      <c r="M892" s="572"/>
      <c r="N892" s="572"/>
    </row>
    <row r="893" spans="1:14" ht="15.75">
      <c r="A893" s="587" t="s">
        <v>15</v>
      </c>
      <c r="C893" s="589" t="str">
        <f>'510000'!B$10</f>
        <v>Cobros procedentes de regalías, cuotas, comisiones y otros ingresos de actividades ordinarias (op) (510000)</v>
      </c>
      <c r="F893" s="586">
        <f>'510000'!$C$10</f>
        <v>0</v>
      </c>
      <c r="I893" s="580" t="str">
        <f>Índice!$C$8</f>
        <v>2016-01-01</v>
      </c>
      <c r="J893" s="580" t="str">
        <f>Índice!$C$9</f>
        <v>2016-12-31</v>
      </c>
      <c r="K893" s="579"/>
      <c r="L893" s="579"/>
      <c r="M893" s="572"/>
      <c r="N893" s="572"/>
    </row>
    <row r="894" spans="1:14" ht="15.75">
      <c r="A894" s="587" t="s">
        <v>15</v>
      </c>
      <c r="C894" s="589" t="str">
        <f>'510000'!B$11</f>
        <v>Cobros derivados de contratos mantenidos para intermediación o para negociar con ellos (op) (510000)</v>
      </c>
      <c r="F894" s="586">
        <f>'510000'!$C$11</f>
        <v>0</v>
      </c>
      <c r="I894" s="580" t="str">
        <f>Índice!$C$8</f>
        <v>2016-01-01</v>
      </c>
      <c r="J894" s="580" t="str">
        <f>Índice!$C$9</f>
        <v>2016-12-31</v>
      </c>
      <c r="K894" s="579"/>
      <c r="L894" s="579"/>
      <c r="M894" s="572"/>
      <c r="N894" s="572"/>
    </row>
    <row r="895" spans="1:14" ht="15.75">
      <c r="A895" s="587" t="s">
        <v>15</v>
      </c>
      <c r="C895" s="589" t="str">
        <f>'510000'!B$12</f>
        <v>Cobros procedentes de primas y prestaciones, anualidades y otros beneficios de pólizas suscritas (op) (510000)</v>
      </c>
      <c r="F895" s="586">
        <f>'510000'!$C$12</f>
        <v>0</v>
      </c>
      <c r="I895" s="580" t="str">
        <f>Índice!$C$8</f>
        <v>2016-01-01</v>
      </c>
      <c r="J895" s="580" t="str">
        <f>Índice!$C$9</f>
        <v>2016-12-31</v>
      </c>
      <c r="K895" s="579"/>
      <c r="L895" s="579"/>
      <c r="M895" s="572"/>
      <c r="N895" s="572"/>
    </row>
    <row r="896" spans="1:14" ht="15.75">
      <c r="A896" s="587" t="s">
        <v>15</v>
      </c>
      <c r="C896" s="589" t="str">
        <f>'510000'!B$13</f>
        <v>Otros cobros por actividades de operación (op) (510000)</v>
      </c>
      <c r="F896" s="586">
        <f>'510000'!$C$13</f>
        <v>0</v>
      </c>
      <c r="I896" s="580" t="str">
        <f>Índice!$C$8</f>
        <v>2016-01-01</v>
      </c>
      <c r="J896" s="580" t="str">
        <f>Índice!$C$9</f>
        <v>2016-12-31</v>
      </c>
      <c r="K896" s="579"/>
      <c r="L896" s="579"/>
      <c r="M896" s="572"/>
      <c r="N896" s="572"/>
    </row>
    <row r="897" spans="1:14" ht="15.75">
      <c r="A897" s="570" t="s">
        <v>15</v>
      </c>
      <c r="B897" s="557" t="s">
        <v>3182</v>
      </c>
      <c r="C897" s="589" t="str">
        <f>'510000'!B$14</f>
        <v>Clases de pagos en efectivo procedentes de actividades de operación (op) (510000)</v>
      </c>
      <c r="F897" s="586"/>
      <c r="I897" s="580" t="str">
        <f>Índice!$C$8</f>
        <v>2016-01-01</v>
      </c>
      <c r="J897" s="580" t="str">
        <f>Índice!$C$9</f>
        <v>2016-12-31</v>
      </c>
      <c r="K897" s="579"/>
      <c r="L897" s="579"/>
      <c r="M897" s="572"/>
      <c r="N897" s="572"/>
    </row>
    <row r="898" spans="1:14" ht="15.75">
      <c r="A898" s="587" t="s">
        <v>15</v>
      </c>
      <c r="C898" s="589" t="str">
        <f>'510000'!B$15</f>
        <v>Pagos a proveedores por el suministro de bienes y servicios (op) (510000)</v>
      </c>
      <c r="F898" s="586">
        <f>'510000'!$C$15</f>
        <v>0</v>
      </c>
      <c r="I898" s="580" t="str">
        <f>Índice!$C$8</f>
        <v>2016-01-01</v>
      </c>
      <c r="J898" s="580" t="str">
        <f>Índice!$C$9</f>
        <v>2016-12-31</v>
      </c>
      <c r="K898" s="579"/>
      <c r="L898" s="579"/>
      <c r="M898" s="572"/>
      <c r="N898" s="572"/>
    </row>
    <row r="899" spans="1:14" ht="15.75">
      <c r="A899" s="587" t="s">
        <v>15</v>
      </c>
      <c r="C899" s="589" t="str">
        <f>'510000'!B$16</f>
        <v>Pagos procedentes de contratos mantenidos para intermediación o para negociar (op) (510000)</v>
      </c>
      <c r="F899" s="586">
        <f>'510000'!$C$16</f>
        <v>0</v>
      </c>
      <c r="I899" s="580" t="str">
        <f>Índice!$C$8</f>
        <v>2016-01-01</v>
      </c>
      <c r="J899" s="580" t="str">
        <f>Índice!$C$9</f>
        <v>2016-12-31</v>
      </c>
      <c r="K899" s="579"/>
      <c r="L899" s="579"/>
      <c r="M899" s="572"/>
      <c r="N899" s="572"/>
    </row>
    <row r="900" spans="1:14" ht="15.75">
      <c r="A900" s="587" t="s">
        <v>15</v>
      </c>
      <c r="C900" s="589" t="str">
        <f>'510000'!B$17</f>
        <v>Pagos a y por cuenta de los empleados (op) (510000)</v>
      </c>
      <c r="F900" s="586">
        <f>'510000'!$C$17</f>
        <v>0</v>
      </c>
      <c r="I900" s="580" t="str">
        <f>Índice!$C$8</f>
        <v>2016-01-01</v>
      </c>
      <c r="J900" s="580" t="str">
        <f>Índice!$C$9</f>
        <v>2016-12-31</v>
      </c>
      <c r="K900" s="579"/>
      <c r="L900" s="579"/>
      <c r="M900" s="572"/>
      <c r="N900" s="572"/>
    </row>
    <row r="901" spans="1:14" ht="15.75">
      <c r="A901" s="587" t="s">
        <v>15</v>
      </c>
      <c r="C901" s="589" t="str">
        <f>'510000'!B$18</f>
        <v>Pagos por primas y prestaciones, anualidades y otras obligaciones derivadas de las pólizas suscritas (op) (510000)</v>
      </c>
      <c r="F901" s="586">
        <f>'510000'!$C$18</f>
        <v>0</v>
      </c>
      <c r="I901" s="580" t="str">
        <f>Índice!$C$8</f>
        <v>2016-01-01</v>
      </c>
      <c r="J901" s="580" t="str">
        <f>Índice!$C$9</f>
        <v>2016-12-31</v>
      </c>
      <c r="K901" s="579"/>
      <c r="L901" s="579"/>
      <c r="M901" s="572"/>
      <c r="N901" s="572"/>
    </row>
    <row r="902" spans="1:14" ht="15.75">
      <c r="A902" s="587" t="s">
        <v>15</v>
      </c>
      <c r="C902" s="589" t="str">
        <f>'510000'!B$19</f>
        <v>Otros pagos por actividades de operación (op) (510000)</v>
      </c>
      <c r="F902" s="586">
        <f>'510000'!$C$19</f>
        <v>0</v>
      </c>
      <c r="I902" s="580" t="str">
        <f>Índice!$C$8</f>
        <v>2016-01-01</v>
      </c>
      <c r="J902" s="580" t="str">
        <f>Índice!$C$9</f>
        <v>2016-12-31</v>
      </c>
      <c r="K902" s="579"/>
      <c r="L902" s="579"/>
      <c r="M902" s="572"/>
      <c r="N902" s="572"/>
    </row>
    <row r="903" spans="1:14" ht="15.75">
      <c r="A903" s="587" t="s">
        <v>15</v>
      </c>
      <c r="C903" s="589" t="str">
        <f>'510000'!B$20</f>
        <v>Dividendos pagados (op) (510000)</v>
      </c>
      <c r="F903" s="586">
        <f>'510000'!$C$20</f>
        <v>0</v>
      </c>
      <c r="I903" s="580" t="str">
        <f>Índice!$C$8</f>
        <v>2016-01-01</v>
      </c>
      <c r="J903" s="580" t="str">
        <f>Índice!$C$9</f>
        <v>2016-12-31</v>
      </c>
      <c r="K903" s="579"/>
      <c r="L903" s="579"/>
      <c r="M903" s="572"/>
      <c r="N903" s="572"/>
    </row>
    <row r="904" spans="1:14" ht="15.75">
      <c r="A904" s="587" t="s">
        <v>15</v>
      </c>
      <c r="C904" s="589" t="str">
        <f>'510000'!B$21</f>
        <v>Dividendos recibidos (op) (510000)</v>
      </c>
      <c r="F904" s="586">
        <f>'510000'!$C$21</f>
        <v>0</v>
      </c>
      <c r="I904" s="580" t="str">
        <f>Índice!$C$8</f>
        <v>2016-01-01</v>
      </c>
      <c r="J904" s="580" t="str">
        <f>Índice!$C$9</f>
        <v>2016-12-31</v>
      </c>
      <c r="K904" s="579"/>
      <c r="L904" s="579"/>
      <c r="M904" s="572"/>
      <c r="N904" s="572"/>
    </row>
    <row r="905" spans="1:14" ht="15.75">
      <c r="A905" s="587" t="s">
        <v>15</v>
      </c>
      <c r="C905" s="589" t="str">
        <f>'510000'!B$22</f>
        <v>Intereses pagados (op) (510000)</v>
      </c>
      <c r="F905" s="586">
        <f>'510000'!$C$22</f>
        <v>0</v>
      </c>
      <c r="I905" s="580" t="str">
        <f>Índice!$C$8</f>
        <v>2016-01-01</v>
      </c>
      <c r="J905" s="580" t="str">
        <f>Índice!$C$9</f>
        <v>2016-12-31</v>
      </c>
      <c r="K905" s="579"/>
      <c r="L905" s="579"/>
      <c r="M905" s="572"/>
      <c r="N905" s="572"/>
    </row>
    <row r="906" spans="1:14" ht="15.75">
      <c r="A906" s="587" t="s">
        <v>15</v>
      </c>
      <c r="C906" s="589" t="str">
        <f>'510000'!B$23</f>
        <v>Intereses recibidos (op) (510000)</v>
      </c>
      <c r="F906" s="586">
        <f>'510000'!$C$23</f>
        <v>0</v>
      </c>
      <c r="I906" s="580" t="str">
        <f>Índice!$C$8</f>
        <v>2016-01-01</v>
      </c>
      <c r="J906" s="580" t="str">
        <f>Índice!$C$9</f>
        <v>2016-12-31</v>
      </c>
      <c r="K906" s="579"/>
      <c r="L906" s="579"/>
      <c r="M906" s="572"/>
      <c r="N906" s="572"/>
    </row>
    <row r="907" spans="1:14" ht="15.75">
      <c r="A907" s="587" t="s">
        <v>15</v>
      </c>
      <c r="C907" s="589" t="str">
        <f>'510000'!B$24</f>
        <v>Impuestos a las ganancias reembolsados (pagados) (op) (510000)</v>
      </c>
      <c r="F907" s="586">
        <f>'510000'!$C$24</f>
        <v>0</v>
      </c>
      <c r="I907" s="580" t="str">
        <f>Índice!$C$8</f>
        <v>2016-01-01</v>
      </c>
      <c r="J907" s="580" t="str">
        <f>Índice!$C$9</f>
        <v>2016-12-31</v>
      </c>
      <c r="K907" s="579"/>
      <c r="L907" s="579"/>
      <c r="M907" s="572"/>
      <c r="N907" s="572"/>
    </row>
    <row r="908" spans="1:14" ht="15.75">
      <c r="A908" s="587" t="s">
        <v>15</v>
      </c>
      <c r="C908" s="589" t="str">
        <f>'510000'!B$25</f>
        <v>Otras entradas (salidas) de efectivo (op) (510000)</v>
      </c>
      <c r="F908" s="586">
        <f>'510000'!$C$25</f>
        <v>0</v>
      </c>
      <c r="I908" s="580" t="str">
        <f>Índice!$C$8</f>
        <v>2016-01-01</v>
      </c>
      <c r="J908" s="580" t="str">
        <f>Índice!$C$9</f>
        <v>2016-12-31</v>
      </c>
      <c r="K908" s="579"/>
      <c r="L908" s="579"/>
      <c r="M908" s="572"/>
      <c r="N908" s="572"/>
    </row>
    <row r="909" spans="1:14" ht="15.75">
      <c r="A909" s="570" t="s">
        <v>15</v>
      </c>
      <c r="C909" s="589" t="str">
        <f>'510000'!B$26</f>
        <v>Flujos de efectivo netos procedentes de (utilizados en) actividades de operación (op) (510000)</v>
      </c>
      <c r="F909" s="586">
        <f>'510000'!$C$26</f>
        <v>0</v>
      </c>
      <c r="I909" s="580" t="str">
        <f>Índice!$C$8</f>
        <v>2016-01-01</v>
      </c>
      <c r="J909" s="580" t="str">
        <f>Índice!$C$9</f>
        <v>2016-12-31</v>
      </c>
      <c r="K909" s="579"/>
      <c r="L909" s="579"/>
      <c r="M909" s="572"/>
      <c r="N909" s="572"/>
    </row>
    <row r="910" spans="1:14" ht="15.75">
      <c r="A910" s="570" t="s">
        <v>15</v>
      </c>
      <c r="B910" s="557" t="s">
        <v>3182</v>
      </c>
      <c r="C910" s="589" t="str">
        <f>'510000'!B$27</f>
        <v>Flujos de efectivo procedentes de (utilizados en) actividades de INVERSIÓN (510000)</v>
      </c>
      <c r="F910" s="586"/>
      <c r="I910" s="580" t="str">
        <f>Índice!$C$8</f>
        <v>2016-01-01</v>
      </c>
      <c r="J910" s="580" t="str">
        <f>Índice!$C$9</f>
        <v>2016-12-31</v>
      </c>
      <c r="K910" s="579"/>
      <c r="L910" s="579"/>
      <c r="M910" s="572"/>
      <c r="N910" s="572"/>
    </row>
    <row r="911" spans="1:14" ht="15.75">
      <c r="A911" s="587" t="s">
        <v>15</v>
      </c>
      <c r="C911" s="589" t="str">
        <f>'510000'!B$28</f>
        <v>Flujos de efectivo procedentes de la pérdida de control de subsidiarias u otros negocios (inv) (510000)</v>
      </c>
      <c r="F911" s="586">
        <f>'510000'!$C$28</f>
        <v>0</v>
      </c>
      <c r="I911" s="580" t="str">
        <f>Índice!$C$8</f>
        <v>2016-01-01</v>
      </c>
      <c r="J911" s="580" t="str">
        <f>Índice!$C$9</f>
        <v>2016-12-31</v>
      </c>
      <c r="K911" s="579"/>
      <c r="L911" s="579"/>
      <c r="M911" s="572"/>
      <c r="N911" s="572"/>
    </row>
    <row r="912" spans="1:14" ht="15.75">
      <c r="A912" s="587" t="s">
        <v>15</v>
      </c>
      <c r="C912" s="589" t="str">
        <f>'510000'!B$29</f>
        <v>Flujos de efectivo utilizados para obtener el control de subsidiarias u otros negocios (inv) (510000)</v>
      </c>
      <c r="F912" s="586">
        <f>'510000'!$C$29</f>
        <v>0</v>
      </c>
      <c r="I912" s="580" t="str">
        <f>Índice!$C$8</f>
        <v>2016-01-01</v>
      </c>
      <c r="J912" s="580" t="str">
        <f>Índice!$C$9</f>
        <v>2016-12-31</v>
      </c>
      <c r="K912" s="579"/>
      <c r="L912" s="579"/>
      <c r="M912" s="572"/>
      <c r="N912" s="572"/>
    </row>
    <row r="913" spans="1:14" ht="15.75">
      <c r="A913" s="557" t="s">
        <v>15</v>
      </c>
      <c r="C913" s="589" t="str">
        <f>'510000'!B$30</f>
        <v>Otros cobros por la venta de patrimonio o instrumentos de deuda de otras entidades (inv) (510000)</v>
      </c>
      <c r="F913" s="586">
        <f>'510000'!$C$30</f>
        <v>0</v>
      </c>
      <c r="I913" s="580" t="str">
        <f>Índice!$C$8</f>
        <v>2016-01-01</v>
      </c>
      <c r="J913" s="580" t="str">
        <f>Índice!$C$9</f>
        <v>2016-12-31</v>
      </c>
      <c r="K913" s="579"/>
      <c r="L913" s="579"/>
      <c r="M913" s="572"/>
      <c r="N913" s="572"/>
    </row>
    <row r="914" spans="1:14" ht="15.75">
      <c r="A914" s="557" t="s">
        <v>15</v>
      </c>
      <c r="C914" s="589" t="str">
        <f>'510000'!B$31</f>
        <v>Otros pagos para adquirir patrimonio o instrumentos de deuda de otras entidades (inv) (510000)</v>
      </c>
      <c r="F914" s="586">
        <f>'510000'!$C$31</f>
        <v>0</v>
      </c>
      <c r="I914" s="580" t="str">
        <f>Índice!$C$8</f>
        <v>2016-01-01</v>
      </c>
      <c r="J914" s="580" t="str">
        <f>Índice!$C$9</f>
        <v>2016-12-31</v>
      </c>
      <c r="K914" s="579"/>
      <c r="L914" s="579"/>
      <c r="M914" s="572"/>
      <c r="N914" s="572"/>
    </row>
    <row r="915" spans="1:14" ht="15.75">
      <c r="A915" s="557" t="s">
        <v>15</v>
      </c>
      <c r="C915" s="589" t="str">
        <f>'510000'!B$32</f>
        <v>Otros cobros por la venta de participaciones en negocios conjuntos (inv) (510000)</v>
      </c>
      <c r="F915" s="586">
        <f>'510000'!$C$32</f>
        <v>0</v>
      </c>
      <c r="I915" s="580" t="str">
        <f>Índice!$C$8</f>
        <v>2016-01-01</v>
      </c>
      <c r="J915" s="580" t="str">
        <f>Índice!$C$9</f>
        <v>2016-12-31</v>
      </c>
      <c r="K915" s="579"/>
      <c r="L915" s="579"/>
      <c r="M915" s="572"/>
      <c r="N915" s="572"/>
    </row>
    <row r="916" spans="1:14" ht="15.75">
      <c r="A916" s="557" t="s">
        <v>15</v>
      </c>
      <c r="C916" s="589" t="str">
        <f>'510000'!B$33</f>
        <v>Otros pagos para adquirir participaciones en negocios conjuntos (inv) (510000)</v>
      </c>
      <c r="F916" s="586">
        <f>'510000'!$C$33</f>
        <v>0</v>
      </c>
      <c r="I916" s="580" t="str">
        <f>Índice!$C$8</f>
        <v>2016-01-01</v>
      </c>
      <c r="J916" s="580" t="str">
        <f>Índice!$C$9</f>
        <v>2016-12-31</v>
      </c>
      <c r="K916" s="579"/>
      <c r="L916" s="579"/>
      <c r="M916" s="572"/>
      <c r="N916" s="572"/>
    </row>
    <row r="917" spans="1:14" ht="15.75">
      <c r="A917" s="557" t="s">
        <v>15</v>
      </c>
      <c r="C917" s="589" t="str">
        <f>'510000'!B$34</f>
        <v>Importes procedentes de la venta de propiedades, planta y equipo (inv) (510000)</v>
      </c>
      <c r="F917" s="586">
        <f>'510000'!$C$34</f>
        <v>0</v>
      </c>
      <c r="I917" s="580" t="str">
        <f>Índice!$C$8</f>
        <v>2016-01-01</v>
      </c>
      <c r="J917" s="580" t="str">
        <f>Índice!$C$9</f>
        <v>2016-12-31</v>
      </c>
      <c r="K917" s="579"/>
      <c r="L917" s="579"/>
      <c r="M917" s="572"/>
      <c r="N917" s="572"/>
    </row>
    <row r="918" spans="1:14" ht="15.75">
      <c r="A918" s="557" t="s">
        <v>15</v>
      </c>
      <c r="C918" s="589" t="str">
        <f>'510000'!B$35</f>
        <v>Compras de propiedades, planta y equipo (inv) (510000)</v>
      </c>
      <c r="F918" s="586">
        <f>'510000'!$C$35</f>
        <v>0</v>
      </c>
      <c r="I918" s="580" t="str">
        <f>Índice!$C$8</f>
        <v>2016-01-01</v>
      </c>
      <c r="J918" s="580" t="str">
        <f>Índice!$C$9</f>
        <v>2016-12-31</v>
      </c>
      <c r="K918" s="579"/>
      <c r="L918" s="579"/>
      <c r="M918" s="572"/>
      <c r="N918" s="572"/>
    </row>
    <row r="919" spans="1:14" ht="15.75">
      <c r="A919" s="557" t="s">
        <v>15</v>
      </c>
      <c r="C919" s="589" t="str">
        <f>'510000'!B$36</f>
        <v>Importes procedentes de ventas de activos intangibles (inv) (510000)</v>
      </c>
      <c r="F919" s="586">
        <f>'510000'!$C$36</f>
        <v>0</v>
      </c>
      <c r="I919" s="580" t="str">
        <f>Índice!$C$8</f>
        <v>2016-01-01</v>
      </c>
      <c r="J919" s="580" t="str">
        <f>Índice!$C$9</f>
        <v>2016-12-31</v>
      </c>
      <c r="K919" s="579"/>
      <c r="L919" s="579"/>
      <c r="M919" s="572"/>
      <c r="N919" s="572"/>
    </row>
    <row r="920" spans="1:14" ht="15.75">
      <c r="A920" s="557" t="s">
        <v>15</v>
      </c>
      <c r="C920" s="589" t="str">
        <f>'510000'!B$37</f>
        <v>Compras de activos intangibles (inv) (510000)</v>
      </c>
      <c r="F920" s="586">
        <f>'510000'!$C$37</f>
        <v>0</v>
      </c>
      <c r="I920" s="580" t="str">
        <f>Índice!$C$8</f>
        <v>2016-01-01</v>
      </c>
      <c r="J920" s="580" t="str">
        <f>Índice!$C$9</f>
        <v>2016-12-31</v>
      </c>
      <c r="K920" s="579"/>
      <c r="L920" s="579"/>
      <c r="M920" s="572"/>
      <c r="N920" s="572"/>
    </row>
    <row r="921" spans="1:14" ht="15.75">
      <c r="A921" s="557" t="s">
        <v>15</v>
      </c>
      <c r="C921" s="589" t="str">
        <f>'510000'!B$38</f>
        <v>Recursos por ventas de otros activos a largo plazo (inv) (510000)</v>
      </c>
      <c r="F921" s="586">
        <f>'510000'!$C$38</f>
        <v>0</v>
      </c>
      <c r="I921" s="580" t="str">
        <f>Índice!$C$8</f>
        <v>2016-01-01</v>
      </c>
      <c r="J921" s="580" t="str">
        <f>Índice!$C$9</f>
        <v>2016-12-31</v>
      </c>
      <c r="K921" s="579"/>
      <c r="L921" s="579"/>
      <c r="M921" s="572"/>
      <c r="N921" s="572"/>
    </row>
    <row r="922" spans="1:14" ht="15.75">
      <c r="A922" s="557" t="s">
        <v>15</v>
      </c>
      <c r="C922" s="589" t="str">
        <f>'510000'!B$39</f>
        <v>Compras de otros activos a largo plazo (inv) (510000)</v>
      </c>
      <c r="F922" s="586">
        <f>'510000'!$C$39</f>
        <v>0</v>
      </c>
      <c r="I922" s="580" t="str">
        <f>Índice!$C$8</f>
        <v>2016-01-01</v>
      </c>
      <c r="J922" s="580" t="str">
        <f>Índice!$C$9</f>
        <v>2016-12-31</v>
      </c>
      <c r="K922" s="579"/>
      <c r="L922" s="579"/>
      <c r="M922" s="572"/>
      <c r="N922" s="572"/>
    </row>
    <row r="923" spans="1:14" ht="15.75">
      <c r="A923" s="557" t="s">
        <v>15</v>
      </c>
      <c r="C923" s="589" t="str">
        <f>'510000'!B$40</f>
        <v>Anticipos de efectivo y préstamos concedidos a terceros (inv) (510000)</v>
      </c>
      <c r="F923" s="586">
        <f>'510000'!$C$40</f>
        <v>0</v>
      </c>
      <c r="I923" s="580" t="str">
        <f>Índice!$C$8</f>
        <v>2016-01-01</v>
      </c>
      <c r="J923" s="580" t="str">
        <f>Índice!$C$9</f>
        <v>2016-12-31</v>
      </c>
      <c r="K923" s="579"/>
      <c r="L923" s="579"/>
      <c r="M923" s="572"/>
      <c r="N923" s="572"/>
    </row>
    <row r="924" spans="1:14" ht="15.75">
      <c r="A924" s="557" t="s">
        <v>15</v>
      </c>
      <c r="C924" s="589" t="str">
        <f>'510000'!B$41</f>
        <v>Cobros procedentes del reembolso de anticipos y préstamos concedidos a terceros (inv) (510000)</v>
      </c>
      <c r="F924" s="586">
        <f>'510000'!$C$41</f>
        <v>0</v>
      </c>
      <c r="I924" s="580" t="str">
        <f>Índice!$C$8</f>
        <v>2016-01-01</v>
      </c>
      <c r="J924" s="580" t="str">
        <f>Índice!$C$9</f>
        <v>2016-12-31</v>
      </c>
      <c r="K924" s="579"/>
      <c r="L924" s="579"/>
      <c r="M924" s="572"/>
      <c r="N924" s="572"/>
    </row>
    <row r="925" spans="1:14" ht="15.75">
      <c r="A925" s="557" t="s">
        <v>15</v>
      </c>
      <c r="C925" s="589" t="str">
        <f>'510000'!B$42</f>
        <v>Pagos derivados de contratos de futuro, a término, de opciones y de permuta financiera (inv) (510000)</v>
      </c>
      <c r="F925" s="586">
        <f>'510000'!$C$42</f>
        <v>0</v>
      </c>
      <c r="I925" s="580" t="str">
        <f>Índice!$C$8</f>
        <v>2016-01-01</v>
      </c>
      <c r="J925" s="580" t="str">
        <f>Índice!$C$9</f>
        <v>2016-12-31</v>
      </c>
      <c r="K925" s="579"/>
      <c r="L925" s="579"/>
      <c r="M925" s="572"/>
      <c r="N925" s="572"/>
    </row>
    <row r="926" spans="1:14" ht="15.75">
      <c r="A926" s="557" t="s">
        <v>15</v>
      </c>
      <c r="C926" s="589" t="str">
        <f>'510000'!B$43</f>
        <v>Cobros procedentes de contratos de futuro, a término, de opciones y de permuta financiera (inv) (510000)</v>
      </c>
      <c r="F926" s="586">
        <f>'510000'!$C$43</f>
        <v>0</v>
      </c>
      <c r="I926" s="580" t="str">
        <f>Índice!$C$8</f>
        <v>2016-01-01</v>
      </c>
      <c r="J926" s="580" t="str">
        <f>Índice!$C$9</f>
        <v>2016-12-31</v>
      </c>
      <c r="K926" s="579"/>
      <c r="L926" s="579"/>
      <c r="M926" s="572"/>
      <c r="N926" s="572"/>
    </row>
    <row r="927" spans="1:14" ht="15.75">
      <c r="A927" s="557" t="s">
        <v>15</v>
      </c>
      <c r="C927" s="589" t="str">
        <f>'510000'!B$44</f>
        <v>Dividendos recibidos (inv) (510000)</v>
      </c>
      <c r="F927" s="586">
        <f>'510000'!$C$44</f>
        <v>0</v>
      </c>
      <c r="I927" s="580" t="str">
        <f>Índice!$C$8</f>
        <v>2016-01-01</v>
      </c>
      <c r="J927" s="580" t="str">
        <f>Índice!$C$9</f>
        <v>2016-12-31</v>
      </c>
      <c r="K927" s="579"/>
      <c r="L927" s="579"/>
      <c r="M927" s="572"/>
      <c r="N927" s="572"/>
    </row>
    <row r="928" spans="1:14" ht="15.75">
      <c r="A928" s="557" t="s">
        <v>15</v>
      </c>
      <c r="C928" s="589" t="str">
        <f>'510000'!B$45</f>
        <v>Intereses pagados (inv) (510000)</v>
      </c>
      <c r="F928" s="586">
        <f>'510000'!$C$45</f>
        <v>0</v>
      </c>
      <c r="I928" s="580" t="str">
        <f>Índice!$C$8</f>
        <v>2016-01-01</v>
      </c>
      <c r="J928" s="580" t="str">
        <f>Índice!$C$9</f>
        <v>2016-12-31</v>
      </c>
      <c r="K928" s="579"/>
      <c r="L928" s="579"/>
      <c r="M928" s="572"/>
      <c r="N928" s="572"/>
    </row>
    <row r="929" spans="1:14" ht="15.75">
      <c r="A929" s="587" t="s">
        <v>15</v>
      </c>
      <c r="C929" s="589" t="str">
        <f>'510000'!B$46</f>
        <v>Intereses recibidos (inv) (510000)</v>
      </c>
      <c r="F929" s="586">
        <f>'510000'!$C$46</f>
        <v>0</v>
      </c>
      <c r="I929" s="580" t="str">
        <f>Índice!$C$8</f>
        <v>2016-01-01</v>
      </c>
      <c r="J929" s="580" t="str">
        <f>Índice!$C$9</f>
        <v>2016-12-31</v>
      </c>
      <c r="K929" s="579"/>
      <c r="L929" s="579"/>
      <c r="M929" s="572"/>
      <c r="N929" s="572"/>
    </row>
    <row r="930" spans="1:14" ht="15.75">
      <c r="A930" s="587" t="s">
        <v>15</v>
      </c>
      <c r="C930" s="589" t="str">
        <f>'510000'!B$47</f>
        <v>Impuestos a las ganancias reembolsados (pagados) (inv) (510000)</v>
      </c>
      <c r="F930" s="586">
        <f>'510000'!$C$47</f>
        <v>0</v>
      </c>
      <c r="I930" s="580" t="str">
        <f>Índice!$C$8</f>
        <v>2016-01-01</v>
      </c>
      <c r="J930" s="580" t="str">
        <f>Índice!$C$9</f>
        <v>2016-12-31</v>
      </c>
      <c r="K930" s="579"/>
      <c r="L930" s="579"/>
      <c r="M930" s="572"/>
      <c r="N930" s="572"/>
    </row>
    <row r="931" spans="1:14" ht="15.75">
      <c r="A931" s="587" t="s">
        <v>15</v>
      </c>
      <c r="C931" s="589" t="str">
        <f>'510000'!B$48</f>
        <v>Otras entradas (salidas) de efectivo (inv) (510000)</v>
      </c>
      <c r="F931" s="586">
        <f>'510000'!$C$48</f>
        <v>0</v>
      </c>
      <c r="I931" s="580" t="str">
        <f>Índice!$C$8</f>
        <v>2016-01-01</v>
      </c>
      <c r="J931" s="580" t="str">
        <f>Índice!$C$9</f>
        <v>2016-12-31</v>
      </c>
      <c r="K931" s="579"/>
      <c r="L931" s="579"/>
      <c r="M931" s="572"/>
      <c r="N931" s="572"/>
    </row>
    <row r="932" spans="1:14" ht="15.75">
      <c r="A932" s="587" t="s">
        <v>15</v>
      </c>
      <c r="C932" s="589" t="str">
        <f>'510000'!B$49</f>
        <v>Flujos de efectivo netos procedentes de (utilizados en) actividades de inversión (510000)</v>
      </c>
      <c r="F932" s="586">
        <f>'510000'!$C$49</f>
        <v>0</v>
      </c>
      <c r="I932" s="580" t="str">
        <f>Índice!$C$8</f>
        <v>2016-01-01</v>
      </c>
      <c r="J932" s="580" t="str">
        <f>Índice!$C$9</f>
        <v>2016-12-31</v>
      </c>
      <c r="K932" s="579"/>
      <c r="L932" s="579"/>
      <c r="M932" s="572"/>
      <c r="N932" s="572"/>
    </row>
    <row r="933" spans="1:14" ht="15.75">
      <c r="A933" s="570" t="s">
        <v>15</v>
      </c>
      <c r="B933" s="557" t="s">
        <v>3182</v>
      </c>
      <c r="C933" s="589" t="str">
        <f>'510000'!B$50</f>
        <v>Flujos de efectivo procedentes de (utilizados en) actividades de FINANCIACIÓN (510000)</v>
      </c>
      <c r="F933" s="586"/>
      <c r="I933" s="580" t="str">
        <f>Índice!$C$8</f>
        <v>2016-01-01</v>
      </c>
      <c r="J933" s="580" t="str">
        <f>Índice!$C$9</f>
        <v>2016-12-31</v>
      </c>
      <c r="K933" s="579"/>
      <c r="L933" s="579"/>
      <c r="M933" s="572"/>
      <c r="N933" s="572"/>
    </row>
    <row r="934" spans="1:14" ht="15.75">
      <c r="A934" s="587" t="s">
        <v>15</v>
      </c>
      <c r="C934" s="589" t="str">
        <f>'510000'!B$51</f>
        <v>Importes procedentes de la emisión de acciones (fin) (510000)</v>
      </c>
      <c r="F934" s="586">
        <f>'510000'!$C$51</f>
        <v>0</v>
      </c>
      <c r="I934" s="580" t="str">
        <f>Índice!$C$8</f>
        <v>2016-01-01</v>
      </c>
      <c r="J934" s="580" t="str">
        <f>Índice!$C$9</f>
        <v>2016-12-31</v>
      </c>
      <c r="K934" s="579"/>
      <c r="L934" s="579"/>
      <c r="M934" s="572"/>
      <c r="N934" s="572"/>
    </row>
    <row r="935" spans="1:14" ht="15.75">
      <c r="A935" s="587" t="s">
        <v>15</v>
      </c>
      <c r="C935" s="589" t="str">
        <f>'510000'!B$52</f>
        <v>Importes procedentes de la emisión de otros instrumentos de patrimonio (fin) (510000)</v>
      </c>
      <c r="F935" s="586">
        <f>'510000'!$C$52</f>
        <v>0</v>
      </c>
      <c r="I935" s="580" t="str">
        <f>Índice!$C$8</f>
        <v>2016-01-01</v>
      </c>
      <c r="J935" s="580" t="str">
        <f>Índice!$C$9</f>
        <v>2016-12-31</v>
      </c>
      <c r="K935" s="579"/>
      <c r="L935" s="579"/>
      <c r="M935" s="572"/>
      <c r="N935" s="572"/>
    </row>
    <row r="936" spans="1:14" ht="15.75">
      <c r="A936" s="587" t="s">
        <v>15</v>
      </c>
      <c r="C936" s="589" t="str">
        <f>'510000'!B$53</f>
        <v>Pagos por adquirir o rescatar las acciones de la entidad (fin) (510000)</v>
      </c>
      <c r="F936" s="586">
        <f>'510000'!$C$53</f>
        <v>0</v>
      </c>
      <c r="I936" s="580" t="str">
        <f>Índice!$C$8</f>
        <v>2016-01-01</v>
      </c>
      <c r="J936" s="580" t="str">
        <f>Índice!$C$9</f>
        <v>2016-12-31</v>
      </c>
      <c r="K936" s="579"/>
      <c r="L936" s="579"/>
      <c r="M936" s="572"/>
      <c r="N936" s="572"/>
    </row>
    <row r="937" spans="1:14" ht="15.75">
      <c r="A937" s="587" t="s">
        <v>15</v>
      </c>
      <c r="C937" s="589" t="str">
        <f>'510000'!B$54</f>
        <v>Pagos por otras participaciones en el patrimonio (fin) (510000)</v>
      </c>
      <c r="F937" s="586">
        <f>'510000'!$C$54</f>
        <v>0</v>
      </c>
      <c r="I937" s="580" t="str">
        <f>Índice!$C$8</f>
        <v>2016-01-01</v>
      </c>
      <c r="J937" s="580" t="str">
        <f>Índice!$C$9</f>
        <v>2016-12-31</v>
      </c>
      <c r="K937" s="579"/>
      <c r="L937" s="579"/>
      <c r="M937" s="572"/>
      <c r="N937" s="572"/>
    </row>
    <row r="938" spans="1:14" ht="15.75">
      <c r="A938" s="587" t="s">
        <v>15</v>
      </c>
      <c r="C938" s="589" t="str">
        <f>'510000'!B$55</f>
        <v>Importes procedentes de préstamos (fin) (510000)</v>
      </c>
      <c r="F938" s="586">
        <f>'510000'!$C$55</f>
        <v>0</v>
      </c>
      <c r="I938" s="580" t="str">
        <f>Índice!$C$8</f>
        <v>2016-01-01</v>
      </c>
      <c r="J938" s="580" t="str">
        <f>Índice!$C$9</f>
        <v>2016-12-31</v>
      </c>
      <c r="K938" s="579"/>
      <c r="L938" s="579"/>
      <c r="M938" s="572"/>
      <c r="N938" s="572"/>
    </row>
    <row r="939" spans="1:14" ht="15.75">
      <c r="A939" s="587" t="s">
        <v>15</v>
      </c>
      <c r="C939" s="589" t="str">
        <f>'510000'!B$56</f>
        <v>Reembolsos de préstamos (fin) (510000)</v>
      </c>
      <c r="F939" s="586">
        <f>'510000'!$C$56</f>
        <v>0</v>
      </c>
      <c r="I939" s="580" t="str">
        <f>Índice!$C$8</f>
        <v>2016-01-01</v>
      </c>
      <c r="J939" s="580" t="str">
        <f>Índice!$C$9</f>
        <v>2016-12-31</v>
      </c>
      <c r="K939" s="579"/>
      <c r="L939" s="579"/>
      <c r="M939" s="572"/>
      <c r="N939" s="572"/>
    </row>
    <row r="940" spans="1:14" ht="15.75">
      <c r="A940" s="587" t="s">
        <v>15</v>
      </c>
      <c r="C940" s="589" t="str">
        <f>'510000'!B$57</f>
        <v>Pagos de pasivos por arrendamientos financieros (fin) (510000)</v>
      </c>
      <c r="F940" s="586">
        <f>'510000'!$C$57</f>
        <v>0</v>
      </c>
      <c r="I940" s="580" t="str">
        <f>Índice!$C$8</f>
        <v>2016-01-01</v>
      </c>
      <c r="J940" s="580" t="str">
        <f>Índice!$C$9</f>
        <v>2016-12-31</v>
      </c>
      <c r="K940" s="579"/>
      <c r="L940" s="579"/>
      <c r="M940" s="572"/>
      <c r="N940" s="572"/>
    </row>
    <row r="941" spans="1:14" ht="15.75">
      <c r="A941" s="587" t="s">
        <v>15</v>
      </c>
      <c r="C941" s="589" t="str">
        <f>'510000'!B$58</f>
        <v>Dividendos pagados (fin) (510000)</v>
      </c>
      <c r="F941" s="586">
        <f>'510000'!$C$58</f>
        <v>0</v>
      </c>
      <c r="I941" s="580" t="str">
        <f>Índice!$C$8</f>
        <v>2016-01-01</v>
      </c>
      <c r="J941" s="580" t="str">
        <f>Índice!$C$9</f>
        <v>2016-12-31</v>
      </c>
      <c r="K941" s="579"/>
      <c r="L941" s="579"/>
      <c r="M941" s="572"/>
      <c r="N941" s="572"/>
    </row>
    <row r="942" spans="1:14" ht="15.75">
      <c r="A942" s="587" t="s">
        <v>15</v>
      </c>
      <c r="C942" s="589" t="str">
        <f>'510000'!B$59</f>
        <v>Intereses pagados (fin) (510000)</v>
      </c>
      <c r="F942" s="586">
        <f>'510000'!$C$59</f>
        <v>0</v>
      </c>
      <c r="I942" s="580" t="str">
        <f>Índice!$C$8</f>
        <v>2016-01-01</v>
      </c>
      <c r="J942" s="580" t="str">
        <f>Índice!$C$9</f>
        <v>2016-12-31</v>
      </c>
      <c r="K942" s="579"/>
      <c r="L942" s="579"/>
      <c r="M942" s="572"/>
      <c r="N942" s="572"/>
    </row>
    <row r="943" spans="1:14" ht="15.75">
      <c r="A943" s="587" t="s">
        <v>15</v>
      </c>
      <c r="C943" s="589" t="str">
        <f>'510000'!B$60</f>
        <v>Impuestos a las ganancias reembolsados (pagados) (fin) (510000)</v>
      </c>
      <c r="F943" s="586">
        <f>'510000'!$C$60</f>
        <v>0</v>
      </c>
      <c r="I943" s="580" t="str">
        <f>Índice!$C$8</f>
        <v>2016-01-01</v>
      </c>
      <c r="J943" s="580" t="str">
        <f>Índice!$C$9</f>
        <v>2016-12-31</v>
      </c>
      <c r="K943" s="579"/>
      <c r="L943" s="579"/>
      <c r="M943" s="572"/>
      <c r="N943" s="572"/>
    </row>
    <row r="944" spans="1:14" ht="15.75">
      <c r="A944" s="587" t="s">
        <v>15</v>
      </c>
      <c r="C944" s="589" t="str">
        <f>'510000'!B$61</f>
        <v>Otras entradas (salidas) de efectivo (fin) (510000)</v>
      </c>
      <c r="F944" s="586">
        <f>'510000'!$C$61</f>
        <v>0</v>
      </c>
      <c r="I944" s="580" t="str">
        <f>Índice!$C$8</f>
        <v>2016-01-01</v>
      </c>
      <c r="J944" s="580" t="str">
        <f>Índice!$C$9</f>
        <v>2016-12-31</v>
      </c>
      <c r="K944" s="579"/>
      <c r="L944" s="579"/>
      <c r="M944" s="572"/>
      <c r="N944" s="572"/>
    </row>
    <row r="945" spans="1:14" ht="15.75">
      <c r="A945" s="587" t="s">
        <v>15</v>
      </c>
      <c r="C945" s="589" t="str">
        <f>'510000'!B$62</f>
        <v>Flujos de efectivo netos procedentes de (utilizados en) actividades de financiación (fin) (510000)</v>
      </c>
      <c r="F945" s="586">
        <f>'510000'!$C$62</f>
        <v>0</v>
      </c>
      <c r="I945" s="580" t="str">
        <f>Índice!$C$8</f>
        <v>2016-01-01</v>
      </c>
      <c r="J945" s="580" t="str">
        <f>Índice!$C$9</f>
        <v>2016-12-31</v>
      </c>
      <c r="K945" s="579"/>
      <c r="L945" s="579"/>
      <c r="M945" s="572"/>
      <c r="N945" s="572"/>
    </row>
    <row r="946" spans="1:14" ht="15.75">
      <c r="A946" s="587" t="s">
        <v>15</v>
      </c>
      <c r="C946" s="589" t="str">
        <f>'510000'!B$63</f>
        <v>Incremento (disminución) neto de efectivo y equivalentes al efectivo, antes del efecto de los cambios en la tasa de cambio (510000)</v>
      </c>
      <c r="F946" s="586">
        <f>'510000'!$C$63</f>
        <v>0</v>
      </c>
      <c r="I946" s="580" t="str">
        <f>Índice!$C$8</f>
        <v>2016-01-01</v>
      </c>
      <c r="J946" s="580" t="str">
        <f>Índice!$C$9</f>
        <v>2016-12-31</v>
      </c>
      <c r="K946" s="579"/>
      <c r="L946" s="579"/>
      <c r="M946" s="572"/>
      <c r="N946" s="572"/>
    </row>
    <row r="947" spans="1:14" ht="15.75">
      <c r="A947" s="570" t="s">
        <v>15</v>
      </c>
      <c r="B947" s="557" t="s">
        <v>3182</v>
      </c>
      <c r="C947" s="589" t="str">
        <f>'510000'!B$64</f>
        <v>Efectos de la variación en la tasa de cambio sobre el efectivo y equivalentes al efectivo (Sinopsis) (510000)</v>
      </c>
      <c r="F947" s="586"/>
      <c r="I947" s="580" t="str">
        <f>Índice!$C$8</f>
        <v>2016-01-01</v>
      </c>
      <c r="J947" s="580" t="str">
        <f>Índice!$C$9</f>
        <v>2016-12-31</v>
      </c>
      <c r="K947" s="579"/>
      <c r="L947" s="579"/>
      <c r="M947" s="572"/>
      <c r="N947" s="572"/>
    </row>
    <row r="948" spans="1:14" ht="15.75">
      <c r="A948" s="587" t="s">
        <v>15</v>
      </c>
      <c r="C948" s="589" t="str">
        <f>'510000'!B$65</f>
        <v>Efectos de la variación en la tasa de cambio sobre el efectivo y equivalentes al efectivo (510000)</v>
      </c>
      <c r="F948" s="586">
        <f>'510000'!$C$65</f>
        <v>0</v>
      </c>
      <c r="I948" s="580" t="str">
        <f>Índice!$C$8</f>
        <v>2016-01-01</v>
      </c>
      <c r="J948" s="580" t="str">
        <f>Índice!$C$9</f>
        <v>2016-12-31</v>
      </c>
      <c r="K948" s="579"/>
      <c r="L948" s="579"/>
      <c r="M948" s="572"/>
      <c r="N948" s="572"/>
    </row>
    <row r="949" spans="1:14" ht="15.75">
      <c r="A949" s="587" t="s">
        <v>15</v>
      </c>
      <c r="C949" s="589" t="str">
        <f>'510000'!B$66</f>
        <v>Incremento (disminución) neto de efectivo y equivalentes al efectivo (510000)</v>
      </c>
      <c r="F949" s="586">
        <f>'510000'!$C$66</f>
        <v>0</v>
      </c>
      <c r="I949" s="580" t="str">
        <f>Índice!$C$8</f>
        <v>2016-01-01</v>
      </c>
      <c r="J949" s="580" t="str">
        <f>Índice!$C$9</f>
        <v>2016-12-31</v>
      </c>
      <c r="K949" s="579"/>
      <c r="L949" s="579"/>
      <c r="M949" s="572"/>
      <c r="N949" s="572"/>
    </row>
    <row r="950" spans="1:14" ht="15.75">
      <c r="A950" s="587" t="s">
        <v>15</v>
      </c>
      <c r="C950" s="589" t="str">
        <f>'510000'!B$67</f>
        <v>Efectivo y equivalentes al efectivo al principio del periodo (510000)</v>
      </c>
      <c r="F950" s="586">
        <f>'510000'!$C$67</f>
        <v>0</v>
      </c>
      <c r="J950" s="580" t="str">
        <f>Índice!$C$8</f>
        <v>2016-01-01</v>
      </c>
      <c r="K950" s="579"/>
      <c r="L950" s="579"/>
      <c r="M950" s="572"/>
      <c r="N950" s="572"/>
    </row>
    <row r="951" spans="1:14" ht="15.75">
      <c r="A951" s="587" t="s">
        <v>15</v>
      </c>
      <c r="C951" s="589" t="str">
        <f>'510000'!B$68</f>
        <v>Efectivo y equivalentes al efectivo al final del periodo (510000)</v>
      </c>
      <c r="F951" s="586">
        <f>'510000'!$C$68</f>
        <v>0</v>
      </c>
      <c r="I951" s="580"/>
      <c r="J951" s="580" t="str">
        <f>Índice!$C$9</f>
        <v>2016-12-31</v>
      </c>
      <c r="K951" s="579"/>
      <c r="L951" s="579"/>
      <c r="M951" s="572"/>
      <c r="N951" s="572"/>
    </row>
    <row r="952" spans="1:14" s="550" customFormat="1" ht="15.75">
      <c r="A952" s="575" t="s">
        <v>15</v>
      </c>
      <c r="B952" s="550" t="s">
        <v>3182</v>
      </c>
      <c r="C952" s="549" t="s">
        <v>683</v>
      </c>
      <c r="F952" s="551"/>
      <c r="I952" s="580" t="str">
        <f>Índice!$C$8</f>
        <v>2016-01-01</v>
      </c>
      <c r="J952" s="580" t="str">
        <f>Índice!$C$9</f>
        <v>2016-12-31</v>
      </c>
      <c r="K952" s="584"/>
      <c r="L952" s="588"/>
      <c r="M952" s="584"/>
      <c r="N952" s="584"/>
    </row>
    <row r="953" spans="1:14" ht="15.75">
      <c r="A953" s="570"/>
      <c r="C953" s="589" t="str">
        <f>'520000'!B7</f>
        <v>Ganancia (pérdida) (EF52) (520000)</v>
      </c>
      <c r="F953" s="586">
        <f>'520000'!C7</f>
        <v>0</v>
      </c>
      <c r="I953" s="580" t="str">
        <f>Índice!$C$8</f>
        <v>2016-01-01</v>
      </c>
      <c r="J953" s="580" t="str">
        <f>Índice!$C$9</f>
        <v>2016-12-31</v>
      </c>
      <c r="K953" s="579"/>
      <c r="L953" s="579"/>
      <c r="M953" s="572"/>
      <c r="N953" s="572"/>
    </row>
    <row r="954" spans="1:14" ht="15.75">
      <c r="A954" s="570" t="s">
        <v>15</v>
      </c>
      <c r="B954" s="557" t="s">
        <v>3182</v>
      </c>
      <c r="C954" s="589" t="str">
        <f>'520000'!B8</f>
        <v>Ajustes para conciliar la ganancia (pérdida) (520000)</v>
      </c>
      <c r="F954" s="586">
        <f>'520000'!C8</f>
        <v>0</v>
      </c>
      <c r="I954" s="580" t="str">
        <f>Índice!$C$8</f>
        <v>2016-01-01</v>
      </c>
      <c r="J954" s="580" t="str">
        <f>Índice!$C$9</f>
        <v>2016-12-31</v>
      </c>
      <c r="K954" s="579"/>
      <c r="L954" s="579"/>
      <c r="M954" s="572"/>
      <c r="N954" s="572"/>
    </row>
    <row r="955" spans="1:14" ht="15.75">
      <c r="A955" s="570"/>
      <c r="C955" s="589" t="str">
        <f>'520000'!B9</f>
        <v>Ajustes por gastos por impuestos a las ganancias no monetarios (op52) (520000)</v>
      </c>
      <c r="F955" s="586">
        <f>'520000'!C9</f>
        <v>0</v>
      </c>
      <c r="I955" s="580" t="str">
        <f>Índice!$C$8</f>
        <v>2016-01-01</v>
      </c>
      <c r="J955" s="580" t="str">
        <f>Índice!$C$9</f>
        <v>2016-12-31</v>
      </c>
      <c r="K955" s="579"/>
      <c r="L955" s="579"/>
      <c r="M955" s="572"/>
      <c r="N955" s="572"/>
    </row>
    <row r="956" spans="1:14" ht="15.75">
      <c r="A956" s="570"/>
      <c r="C956" s="589" t="str">
        <f>'520000'!B10</f>
        <v>Ajustes por costos financieros no monetarios (op52) (520000)</v>
      </c>
      <c r="F956" s="586">
        <f>'520000'!C10</f>
        <v>0</v>
      </c>
      <c r="I956" s="580" t="str">
        <f>Índice!$C$8</f>
        <v>2016-01-01</v>
      </c>
      <c r="J956" s="580" t="str">
        <f>Índice!$C$9</f>
        <v>2016-12-31</v>
      </c>
      <c r="K956" s="579"/>
      <c r="L956" s="579"/>
      <c r="M956" s="572"/>
      <c r="N956" s="572"/>
    </row>
    <row r="957" spans="1:14" ht="15.75">
      <c r="A957" s="570"/>
      <c r="C957" s="589" t="str">
        <f>'520000'!B11</f>
        <v>Ajustes por gasto por impuestos a las ganancias (op52) (520000)</v>
      </c>
      <c r="F957" s="586">
        <f>'520000'!C11</f>
        <v>0</v>
      </c>
      <c r="I957" s="580" t="str">
        <f>Índice!$C$8</f>
        <v>2016-01-01</v>
      </c>
      <c r="J957" s="580" t="str">
        <f>Índice!$C$9</f>
        <v>2016-12-31</v>
      </c>
      <c r="K957" s="579"/>
      <c r="L957" s="579"/>
      <c r="M957" s="572"/>
      <c r="N957" s="572"/>
    </row>
    <row r="958" spans="1:14" ht="15.75">
      <c r="A958" s="570"/>
      <c r="C958" s="589" t="str">
        <f>'520000'!B12</f>
        <v>Ajustes por costos financieros (op52) (520000)</v>
      </c>
      <c r="F958" s="586">
        <f>'520000'!C12</f>
        <v>0</v>
      </c>
      <c r="I958" s="580" t="str">
        <f>Índice!$C$8</f>
        <v>2016-01-01</v>
      </c>
      <c r="J958" s="580" t="str">
        <f>Índice!$C$9</f>
        <v>2016-12-31</v>
      </c>
      <c r="K958" s="579"/>
      <c r="L958" s="579"/>
      <c r="M958" s="572"/>
      <c r="N958" s="572"/>
    </row>
    <row r="959" spans="1:14" ht="15.75">
      <c r="A959" s="570"/>
      <c r="C959" s="589" t="str">
        <f>'520000'!B13</f>
        <v>Ajustes por disminuciones (incrementos) en los inventarios (op52) (520000)</v>
      </c>
      <c r="F959" s="586">
        <f>'520000'!C13</f>
        <v>0</v>
      </c>
      <c r="I959" s="580" t="str">
        <f>Índice!$C$8</f>
        <v>2016-01-01</v>
      </c>
      <c r="J959" s="580" t="str">
        <f>Índice!$C$9</f>
        <v>2016-12-31</v>
      </c>
      <c r="K959" s="579"/>
      <c r="L959" s="579"/>
      <c r="M959" s="572"/>
      <c r="N959" s="572"/>
    </row>
    <row r="960" spans="1:14" ht="15.75">
      <c r="A960" s="570"/>
      <c r="C960" s="589" t="str">
        <f>'520000'!B14</f>
        <v>Ajustes por la disminución (incremento) de cuentas por cobrar de origen comercial (op52) (520000)</v>
      </c>
      <c r="F960" s="586">
        <f>'520000'!C14</f>
        <v>0</v>
      </c>
      <c r="I960" s="580" t="str">
        <f>Índice!$C$8</f>
        <v>2016-01-01</v>
      </c>
      <c r="J960" s="580" t="str">
        <f>Índice!$C$9</f>
        <v>2016-12-31</v>
      </c>
      <c r="K960" s="579"/>
      <c r="L960" s="579"/>
      <c r="M960" s="572"/>
      <c r="N960" s="572"/>
    </row>
    <row r="961" spans="1:14" ht="15.75">
      <c r="A961" s="570"/>
      <c r="C961" s="589" t="str">
        <f>'520000'!B15</f>
        <v>Ajustes por disminuciones (incrementos) en otras cuentas por cobrar derivadas de las actividades de operación (op52) (520000)</v>
      </c>
      <c r="F961" s="586">
        <f>'520000'!C15</f>
        <v>0</v>
      </c>
      <c r="I961" s="580" t="str">
        <f>Índice!$C$8</f>
        <v>2016-01-01</v>
      </c>
      <c r="J961" s="580" t="str">
        <f>Índice!$C$9</f>
        <v>2016-12-31</v>
      </c>
      <c r="K961" s="579"/>
      <c r="L961" s="579"/>
      <c r="M961" s="572"/>
      <c r="N961" s="572"/>
    </row>
    <row r="962" spans="1:14" ht="15.75">
      <c r="A962" s="570"/>
      <c r="C962" s="589" t="str">
        <f>'520000'!B16</f>
        <v>Ajustes por el incremento (disminución) de cuentas por pagar de origen comercial (op52) (520000)</v>
      </c>
      <c r="F962" s="586">
        <f>'520000'!C16</f>
        <v>0</v>
      </c>
      <c r="I962" s="580" t="str">
        <f>Índice!$C$8</f>
        <v>2016-01-01</v>
      </c>
      <c r="J962" s="580" t="str">
        <f>Índice!$C$9</f>
        <v>2016-12-31</v>
      </c>
      <c r="K962" s="579"/>
      <c r="L962" s="579"/>
      <c r="M962" s="572"/>
      <c r="N962" s="572"/>
    </row>
    <row r="963" spans="1:14" ht="15.75">
      <c r="A963" s="570"/>
      <c r="C963" s="589" t="str">
        <f>'520000'!B17</f>
        <v>Ajustes por incrementos (disminuciones) en otras cuentas por pagar derivadas de las actividades de operación (op52) (520000)</v>
      </c>
      <c r="F963" s="586">
        <f>'520000'!C17</f>
        <v>0</v>
      </c>
      <c r="I963" s="580" t="str">
        <f>Índice!$C$8</f>
        <v>2016-01-01</v>
      </c>
      <c r="J963" s="580" t="str">
        <f>Índice!$C$9</f>
        <v>2016-12-31</v>
      </c>
      <c r="K963" s="579"/>
      <c r="L963" s="579"/>
      <c r="M963" s="572"/>
      <c r="N963" s="572"/>
    </row>
    <row r="964" spans="1:14" ht="15.75">
      <c r="A964" s="570"/>
      <c r="C964" s="589" t="str">
        <f>'520000'!B18</f>
        <v>Ajustes por gastos de depreciación y amortización (op52) (520000)</v>
      </c>
      <c r="F964" s="586">
        <f>'520000'!C18</f>
        <v>0</v>
      </c>
      <c r="I964" s="580" t="str">
        <f>Índice!$C$8</f>
        <v>2016-01-01</v>
      </c>
      <c r="J964" s="580" t="str">
        <f>Índice!$C$9</f>
        <v>2016-12-31</v>
      </c>
      <c r="K964" s="579"/>
      <c r="L964" s="579"/>
      <c r="M964" s="572"/>
      <c r="N964" s="572"/>
    </row>
    <row r="965" spans="1:14" ht="15.75">
      <c r="A965" s="570"/>
      <c r="C965" s="589" t="str">
        <f>'520000'!B19</f>
        <v>Ajustes por deterioro de valor (reversiones de pérdidas por deterioro de valor) reconocidas en el resultado del periodo (op52) (520000)</v>
      </c>
      <c r="F965" s="586">
        <f>'520000'!C19</f>
        <v>0</v>
      </c>
      <c r="I965" s="580" t="str">
        <f>Índice!$C$8</f>
        <v>2016-01-01</v>
      </c>
      <c r="J965" s="580" t="str">
        <f>Índice!$C$9</f>
        <v>2016-12-31</v>
      </c>
      <c r="K965" s="579"/>
      <c r="L965" s="579"/>
      <c r="M965" s="572"/>
      <c r="N965" s="572"/>
    </row>
    <row r="966" spans="1:14" ht="15.75">
      <c r="A966" s="570"/>
      <c r="C966" s="589" t="str">
        <f>'520000'!B20</f>
        <v>Ajustes por provisiones (op52) (520000)</v>
      </c>
      <c r="F966" s="586">
        <f>'520000'!C20</f>
        <v>0</v>
      </c>
      <c r="I966" s="580" t="str">
        <f>Índice!$C$8</f>
        <v>2016-01-01</v>
      </c>
      <c r="J966" s="580" t="str">
        <f>Índice!$C$9</f>
        <v>2016-12-31</v>
      </c>
      <c r="K966" s="579"/>
      <c r="L966" s="579"/>
      <c r="M966" s="572"/>
      <c r="N966" s="572"/>
    </row>
    <row r="967" spans="1:14" ht="15.75">
      <c r="A967" s="570"/>
      <c r="C967" s="589" t="str">
        <f>'520000'!B21</f>
        <v>Ajustes por pérdidas (ganancias) de moneda extranjera no realizadas (op52) (520000)</v>
      </c>
      <c r="F967" s="586">
        <f>'520000'!C21</f>
        <v>0</v>
      </c>
      <c r="I967" s="580" t="str">
        <f>Índice!$C$8</f>
        <v>2016-01-01</v>
      </c>
      <c r="J967" s="580" t="str">
        <f>Índice!$C$9</f>
        <v>2016-12-31</v>
      </c>
      <c r="K967" s="579"/>
      <c r="L967" s="579"/>
      <c r="M967" s="572"/>
      <c r="N967" s="572"/>
    </row>
    <row r="968" spans="1:14" ht="15.75">
      <c r="A968" s="570"/>
      <c r="C968" s="589" t="str">
        <f>'520000'!B22</f>
        <v>Ajustes por pagos basados en acciones (op52) (520000)</v>
      </c>
      <c r="F968" s="586">
        <f>'520000'!C22</f>
        <v>0</v>
      </c>
      <c r="I968" s="580" t="str">
        <f>Índice!$C$8</f>
        <v>2016-01-01</v>
      </c>
      <c r="J968" s="580" t="str">
        <f>Índice!$C$9</f>
        <v>2016-12-31</v>
      </c>
      <c r="K968" s="579"/>
      <c r="L968" s="579"/>
      <c r="M968" s="572"/>
      <c r="N968" s="572"/>
    </row>
    <row r="969" spans="1:14" ht="15.75">
      <c r="A969" s="570"/>
      <c r="C969" s="589" t="str">
        <f>'520000'!B23</f>
        <v>Ajustes por pérdidas (ganancias) del valor razonable (op52) (520000)</v>
      </c>
      <c r="F969" s="586">
        <f>'520000'!C23</f>
        <v>0</v>
      </c>
      <c r="I969" s="580" t="str">
        <f>Índice!$C$8</f>
        <v>2016-01-01</v>
      </c>
      <c r="J969" s="580" t="str">
        <f>Índice!$C$9</f>
        <v>2016-12-31</v>
      </c>
      <c r="K969" s="579"/>
      <c r="L969" s="579"/>
      <c r="M969" s="572"/>
      <c r="N969" s="572"/>
    </row>
    <row r="970" spans="1:14" ht="15.75">
      <c r="A970" s="570"/>
      <c r="C970" s="589" t="str">
        <f>'520000'!B24</f>
        <v>Ajustes por ganancias no distribuidas de asociadas (op52) (520000)</v>
      </c>
      <c r="F970" s="586">
        <f>'520000'!C24</f>
        <v>0</v>
      </c>
      <c r="I970" s="580" t="str">
        <f>Índice!$C$8</f>
        <v>2016-01-01</v>
      </c>
      <c r="J970" s="580" t="str">
        <f>Índice!$C$9</f>
        <v>2016-12-31</v>
      </c>
      <c r="K970" s="579"/>
      <c r="L970" s="579"/>
      <c r="M970" s="572"/>
      <c r="N970" s="572"/>
    </row>
    <row r="971" spans="1:14" ht="15.75">
      <c r="A971" s="570"/>
      <c r="C971" s="589" t="str">
        <f>'520000'!B25</f>
        <v>Ajustes por participaciones no controladoras (op52) (520000)</v>
      </c>
      <c r="F971" s="586">
        <f>'520000'!C25</f>
        <v>0</v>
      </c>
      <c r="I971" s="580" t="str">
        <f>Índice!$C$8</f>
        <v>2016-01-01</v>
      </c>
      <c r="J971" s="580" t="str">
        <f>Índice!$C$9</f>
        <v>2016-12-31</v>
      </c>
      <c r="K971" s="579"/>
      <c r="L971" s="579"/>
      <c r="M971" s="572"/>
      <c r="N971" s="572"/>
    </row>
    <row r="972" spans="1:14" ht="15.75">
      <c r="A972" s="570"/>
      <c r="C972" s="589" t="str">
        <f>'520000'!B26</f>
        <v>Ajustes por gastos (ingresos) acumulados o devengados pendientes de pagar (o cobrar) (op52) (520000)</v>
      </c>
      <c r="F972" s="586">
        <f>'520000'!C26</f>
        <v>0</v>
      </c>
      <c r="I972" s="580" t="str">
        <f>Índice!$C$8</f>
        <v>2016-01-01</v>
      </c>
      <c r="J972" s="580" t="str">
        <f>Índice!$C$9</f>
        <v>2016-12-31</v>
      </c>
      <c r="K972" s="579"/>
      <c r="L972" s="579"/>
      <c r="M972" s="572"/>
      <c r="N972" s="572"/>
    </row>
    <row r="973" spans="1:14" ht="15.75">
      <c r="A973" s="570"/>
      <c r="C973" s="589" t="str">
        <f>'520000'!B27</f>
        <v>Otros ajustes por partidas distintas al efectivo (op52) (520000)</v>
      </c>
      <c r="F973" s="586">
        <f>'520000'!C27</f>
        <v>0</v>
      </c>
      <c r="I973" s="580" t="str">
        <f>Índice!$C$8</f>
        <v>2016-01-01</v>
      </c>
      <c r="J973" s="580" t="str">
        <f>Índice!$C$9</f>
        <v>2016-12-31</v>
      </c>
      <c r="K973" s="579"/>
      <c r="L973" s="579"/>
      <c r="M973" s="572"/>
      <c r="N973" s="572"/>
    </row>
    <row r="974" spans="1:14" ht="15.75">
      <c r="A974" s="570"/>
      <c r="C974" s="589" t="str">
        <f>'520000'!B28</f>
        <v>Ajustes por pérdidas (ganancias) por la disposición de activos no corrientes (op52) (520000)</v>
      </c>
      <c r="F974" s="586">
        <f>'520000'!C28</f>
        <v>0</v>
      </c>
      <c r="I974" s="580" t="str">
        <f>Índice!$C$8</f>
        <v>2016-01-01</v>
      </c>
      <c r="J974" s="580" t="str">
        <f>Índice!$C$9</f>
        <v>2016-12-31</v>
      </c>
      <c r="K974" s="579"/>
      <c r="L974" s="579"/>
      <c r="M974" s="572"/>
      <c r="N974" s="572"/>
    </row>
    <row r="975" spans="1:14" ht="15.75">
      <c r="A975" s="570"/>
      <c r="C975" s="589" t="str">
        <f>'520000'!B29</f>
        <v>Otros ajustes para los que los efectos sobre el efectivo son flujos de efectivo de inversión o financiación (op52) (520000)</v>
      </c>
      <c r="F975" s="586">
        <f>'520000'!C29</f>
        <v>0</v>
      </c>
      <c r="I975" s="580" t="str">
        <f>Índice!$C$8</f>
        <v>2016-01-01</v>
      </c>
      <c r="J975" s="580" t="str">
        <f>Índice!$C$9</f>
        <v>2016-12-31</v>
      </c>
      <c r="K975" s="579"/>
      <c r="L975" s="579"/>
      <c r="M975" s="572"/>
      <c r="N975" s="572"/>
    </row>
    <row r="976" spans="1:14" ht="15.75">
      <c r="A976" s="570"/>
      <c r="C976" s="589" t="str">
        <f>'520000'!B30</f>
        <v>Otros ajustes para conciliar la ganancia (pérdida) (op52) (520000)</v>
      </c>
      <c r="F976" s="586">
        <f>'520000'!C30</f>
        <v>0</v>
      </c>
      <c r="I976" s="580" t="str">
        <f>Índice!$C$8</f>
        <v>2016-01-01</v>
      </c>
      <c r="J976" s="580" t="str">
        <f>Índice!$C$9</f>
        <v>2016-12-31</v>
      </c>
      <c r="K976" s="579"/>
      <c r="L976" s="579"/>
      <c r="M976" s="572"/>
      <c r="N976" s="572"/>
    </row>
    <row r="977" spans="1:14" ht="15.75">
      <c r="A977" s="570"/>
      <c r="C977" s="589" t="str">
        <f>'520000'!B31</f>
        <v>Total ajustes para conciliar la ganancia (pérdida) (op52) (520000)</v>
      </c>
      <c r="F977" s="586">
        <f>'520000'!C31</f>
        <v>0</v>
      </c>
      <c r="I977" s="580" t="str">
        <f>Índice!$C$8</f>
        <v>2016-01-01</v>
      </c>
      <c r="J977" s="580" t="str">
        <f>Índice!$C$9</f>
        <v>2016-12-31</v>
      </c>
      <c r="K977" s="579"/>
      <c r="L977" s="579"/>
      <c r="M977" s="572"/>
      <c r="N977" s="572"/>
    </row>
    <row r="978" spans="1:14" ht="15.75">
      <c r="A978" s="570" t="s">
        <v>15</v>
      </c>
      <c r="B978" s="557" t="s">
        <v>3182</v>
      </c>
      <c r="C978" s="589" t="str">
        <f>'520000'!B32</f>
        <v>Flujos de efectivo netos procedentes (utilizados en) operaciones (op52) (520000)</v>
      </c>
      <c r="F978" s="586"/>
      <c r="I978" s="580" t="str">
        <f>Índice!$C$8</f>
        <v>2016-01-01</v>
      </c>
      <c r="J978" s="580" t="str">
        <f>Índice!$C$9</f>
        <v>2016-12-31</v>
      </c>
      <c r="K978" s="579"/>
      <c r="L978" s="579"/>
      <c r="M978" s="572"/>
      <c r="N978" s="572"/>
    </row>
    <row r="979" spans="1:14" ht="15.75">
      <c r="A979" s="570"/>
      <c r="C979" s="589" t="str">
        <f>'520000'!B33</f>
        <v>Dividendos pagados (op52) (520000)</v>
      </c>
      <c r="F979" s="586">
        <f>'520000'!C33</f>
        <v>0</v>
      </c>
      <c r="I979" s="580" t="str">
        <f>Índice!$C$8</f>
        <v>2016-01-01</v>
      </c>
      <c r="J979" s="580" t="str">
        <f>Índice!$C$9</f>
        <v>2016-12-31</v>
      </c>
      <c r="K979" s="579"/>
      <c r="L979" s="579"/>
      <c r="M979" s="572"/>
      <c r="N979" s="572"/>
    </row>
    <row r="980" spans="1:14" ht="15.75">
      <c r="A980" s="570"/>
      <c r="C980" s="589" t="str">
        <f>'520000'!B34</f>
        <v>Dividendos recibidos (op52) (520000)</v>
      </c>
      <c r="F980" s="586">
        <f>'520000'!C34</f>
        <v>0</v>
      </c>
      <c r="I980" s="580" t="str">
        <f>Índice!$C$8</f>
        <v>2016-01-01</v>
      </c>
      <c r="J980" s="580" t="str">
        <f>Índice!$C$9</f>
        <v>2016-12-31</v>
      </c>
      <c r="K980" s="579"/>
      <c r="L980" s="579"/>
      <c r="M980" s="572"/>
      <c r="N980" s="572"/>
    </row>
    <row r="981" spans="1:14" ht="15.75">
      <c r="A981" s="570"/>
      <c r="C981" s="589" t="str">
        <f>'520000'!B35</f>
        <v>Intereses pagados (op52) (520000)</v>
      </c>
      <c r="F981" s="586">
        <f>'520000'!C35</f>
        <v>0</v>
      </c>
      <c r="I981" s="580" t="str">
        <f>Índice!$C$8</f>
        <v>2016-01-01</v>
      </c>
      <c r="J981" s="580" t="str">
        <f>Índice!$C$9</f>
        <v>2016-12-31</v>
      </c>
      <c r="K981" s="579"/>
      <c r="L981" s="579"/>
      <c r="M981" s="572"/>
      <c r="N981" s="572"/>
    </row>
    <row r="982" spans="1:14" ht="15.75">
      <c r="A982" s="570"/>
      <c r="C982" s="589" t="str">
        <f>'520000'!B36</f>
        <v>Intereses recibidos (op52) (520000)</v>
      </c>
      <c r="F982" s="586">
        <f>'520000'!C36</f>
        <v>0</v>
      </c>
      <c r="I982" s="580" t="str">
        <f>Índice!$C$8</f>
        <v>2016-01-01</v>
      </c>
      <c r="J982" s="580" t="str">
        <f>Índice!$C$9</f>
        <v>2016-12-31</v>
      </c>
      <c r="K982" s="579"/>
      <c r="L982" s="579"/>
      <c r="M982" s="572"/>
      <c r="N982" s="572"/>
    </row>
    <row r="983" spans="1:14" ht="15.75">
      <c r="A983" s="570"/>
      <c r="C983" s="589" t="str">
        <f>'520000'!B37</f>
        <v>Impuestos a las ganancias reembolsados (pagados) (op52) (520000)</v>
      </c>
      <c r="F983" s="586">
        <f>'520000'!C37</f>
        <v>0</v>
      </c>
      <c r="I983" s="580" t="str">
        <f>Índice!$C$8</f>
        <v>2016-01-01</v>
      </c>
      <c r="J983" s="580" t="str">
        <f>Índice!$C$9</f>
        <v>2016-12-31</v>
      </c>
      <c r="K983" s="579"/>
      <c r="L983" s="579"/>
      <c r="M983" s="572"/>
      <c r="N983" s="572"/>
    </row>
    <row r="984" spans="1:14" ht="15.75">
      <c r="A984" s="570"/>
      <c r="C984" s="589" t="str">
        <f>'520000'!B38</f>
        <v>Otras entradas (salidas) de efectivo (op52) (520000)</v>
      </c>
      <c r="F984" s="586">
        <f>'520000'!C38</f>
        <v>0</v>
      </c>
      <c r="I984" s="580" t="str">
        <f>Índice!$C$8</f>
        <v>2016-01-01</v>
      </c>
      <c r="J984" s="580" t="str">
        <f>Índice!$C$9</f>
        <v>2016-12-31</v>
      </c>
      <c r="K984" s="579"/>
      <c r="L984" s="579"/>
      <c r="M984" s="572"/>
      <c r="N984" s="572"/>
    </row>
    <row r="985" spans="1:14" ht="15.75">
      <c r="A985" s="570"/>
      <c r="C985" s="589" t="str">
        <f>'520000'!B39</f>
        <v>Flujos de efectivo netos procedentes de (utilizados en) actividades de operación (op52) (520000)</v>
      </c>
      <c r="F985" s="586">
        <f>'520000'!C39</f>
        <v>0</v>
      </c>
      <c r="I985" s="580" t="str">
        <f>Índice!$C$8</f>
        <v>2016-01-01</v>
      </c>
      <c r="J985" s="580" t="str">
        <f>Índice!$C$9</f>
        <v>2016-12-31</v>
      </c>
      <c r="K985" s="579"/>
      <c r="L985" s="579"/>
      <c r="M985" s="572"/>
      <c r="N985" s="572"/>
    </row>
    <row r="986" spans="1:14" ht="15.75">
      <c r="A986" s="570" t="s">
        <v>15</v>
      </c>
      <c r="B986" s="557" t="s">
        <v>3182</v>
      </c>
      <c r="C986" s="589" t="str">
        <f>'520000'!B40</f>
        <v>Flujos de efectivo procedentes de (utilizados en) actividades de INVERSIÓN (inv52) (520000)</v>
      </c>
      <c r="F986" s="586"/>
      <c r="I986" s="580" t="str">
        <f>Índice!$C$8</f>
        <v>2016-01-01</v>
      </c>
      <c r="J986" s="580" t="str">
        <f>Índice!$C$9</f>
        <v>2016-12-31</v>
      </c>
      <c r="K986" s="579"/>
      <c r="L986" s="579"/>
      <c r="M986" s="572"/>
      <c r="N986" s="572"/>
    </row>
    <row r="987" spans="1:14" ht="15.75">
      <c r="A987" s="570"/>
      <c r="C987" s="589" t="str">
        <f>'520000'!B41</f>
        <v>Flujos de efectivo procedentes de la pérdida de control de subsidiarias u otros negocios (inv52) (520000)</v>
      </c>
      <c r="F987" s="586">
        <f>'520000'!C41</f>
        <v>0</v>
      </c>
      <c r="I987" s="580" t="str">
        <f>Índice!$C$8</f>
        <v>2016-01-01</v>
      </c>
      <c r="J987" s="580" t="str">
        <f>Índice!$C$9</f>
        <v>2016-12-31</v>
      </c>
      <c r="K987" s="579"/>
      <c r="L987" s="579"/>
      <c r="M987" s="572"/>
      <c r="N987" s="572"/>
    </row>
    <row r="988" spans="1:14" ht="15.75">
      <c r="A988" s="570"/>
      <c r="C988" s="589" t="str">
        <f>'520000'!B42</f>
        <v>Flujos de efectivo utilizados para obtener el control de subsidiarias u otros negocios (inv52) (520000)</v>
      </c>
      <c r="F988" s="586">
        <f>'520000'!C42</f>
        <v>0</v>
      </c>
      <c r="I988" s="580" t="str">
        <f>Índice!$C$8</f>
        <v>2016-01-01</v>
      </c>
      <c r="J988" s="580" t="str">
        <f>Índice!$C$9</f>
        <v>2016-12-31</v>
      </c>
      <c r="K988" s="579"/>
      <c r="L988" s="579"/>
      <c r="M988" s="572"/>
      <c r="N988" s="572"/>
    </row>
    <row r="989" spans="1:14" ht="15.75">
      <c r="A989" s="570"/>
      <c r="C989" s="589" t="str">
        <f>'520000'!B43</f>
        <v>Otros cobros por la venta de patrimonio o instrumentos de deuda de otras entidades (inv52) (520000)</v>
      </c>
      <c r="F989" s="586">
        <f>'520000'!C43</f>
        <v>0</v>
      </c>
      <c r="I989" s="580" t="str">
        <f>Índice!$C$8</f>
        <v>2016-01-01</v>
      </c>
      <c r="J989" s="580" t="str">
        <f>Índice!$C$9</f>
        <v>2016-12-31</v>
      </c>
      <c r="K989" s="579"/>
      <c r="L989" s="579"/>
      <c r="M989" s="572"/>
      <c r="N989" s="572"/>
    </row>
    <row r="990" spans="1:14" ht="15.75">
      <c r="A990" s="570"/>
      <c r="C990" s="589" t="str">
        <f>'520000'!B44</f>
        <v>Otros pagos para adquirir patrimonio o instrumentos de deuda de otras entidades (inv52) (520000)</v>
      </c>
      <c r="F990" s="586">
        <f>'520000'!C44</f>
        <v>0</v>
      </c>
      <c r="I990" s="580" t="str">
        <f>Índice!$C$8</f>
        <v>2016-01-01</v>
      </c>
      <c r="J990" s="580" t="str">
        <f>Índice!$C$9</f>
        <v>2016-12-31</v>
      </c>
      <c r="K990" s="579"/>
      <c r="L990" s="579"/>
      <c r="M990" s="572"/>
      <c r="N990" s="572"/>
    </row>
    <row r="991" spans="1:14" ht="15.75">
      <c r="A991" s="570"/>
      <c r="C991" s="589" t="str">
        <f>'520000'!B45</f>
        <v>Otros cobros por la venta de participaciones en negocios conjuntos (inv52) (520000)</v>
      </c>
      <c r="F991" s="586">
        <f>'520000'!C45</f>
        <v>0</v>
      </c>
      <c r="I991" s="580" t="str">
        <f>Índice!$C$8</f>
        <v>2016-01-01</v>
      </c>
      <c r="J991" s="580" t="str">
        <f>Índice!$C$9</f>
        <v>2016-12-31</v>
      </c>
      <c r="K991" s="579"/>
      <c r="L991" s="579"/>
      <c r="M991" s="572"/>
      <c r="N991" s="572"/>
    </row>
    <row r="992" spans="1:14" ht="15.75">
      <c r="A992" s="570"/>
      <c r="C992" s="589" t="str">
        <f>'520000'!B46</f>
        <v>Otros pagos para adquirir participaciones en negocios conjuntos (inv52) (520000)</v>
      </c>
      <c r="F992" s="586">
        <f>'520000'!C46</f>
        <v>0</v>
      </c>
      <c r="I992" s="580" t="str">
        <f>Índice!$C$8</f>
        <v>2016-01-01</v>
      </c>
      <c r="J992" s="580" t="str">
        <f>Índice!$C$9</f>
        <v>2016-12-31</v>
      </c>
      <c r="K992" s="579"/>
      <c r="L992" s="579"/>
      <c r="M992" s="572"/>
      <c r="N992" s="572"/>
    </row>
    <row r="993" spans="1:14" ht="15.75">
      <c r="A993" s="570"/>
      <c r="C993" s="589" t="str">
        <f>'520000'!B47</f>
        <v>Importes procedentes de la venta de propiedades, planta y equipo (inv52) (520000)</v>
      </c>
      <c r="F993" s="586">
        <f>'520000'!C47</f>
        <v>0</v>
      </c>
      <c r="I993" s="580" t="str">
        <f>Índice!$C$8</f>
        <v>2016-01-01</v>
      </c>
      <c r="J993" s="580" t="str">
        <f>Índice!$C$9</f>
        <v>2016-12-31</v>
      </c>
      <c r="K993" s="579"/>
      <c r="L993" s="579"/>
      <c r="M993" s="572"/>
      <c r="N993" s="572"/>
    </row>
    <row r="994" spans="1:14" ht="15.75">
      <c r="A994" s="570"/>
      <c r="C994" s="589" t="str">
        <f>'520000'!B48</f>
        <v>Compras de propiedades, planta y equipo (inv52) (520000)</v>
      </c>
      <c r="F994" s="586">
        <f>'520000'!C48</f>
        <v>0</v>
      </c>
      <c r="I994" s="580" t="str">
        <f>Índice!$C$8</f>
        <v>2016-01-01</v>
      </c>
      <c r="J994" s="580" t="str">
        <f>Índice!$C$9</f>
        <v>2016-12-31</v>
      </c>
      <c r="K994" s="579"/>
      <c r="L994" s="579"/>
      <c r="M994" s="572"/>
      <c r="N994" s="572"/>
    </row>
    <row r="995" spans="1:14" ht="15.75">
      <c r="A995" s="570"/>
      <c r="C995" s="589" t="str">
        <f>'520000'!B49</f>
        <v>Importes procedentes de ventas de activos intangibles (inv52) (520000)</v>
      </c>
      <c r="F995" s="586">
        <f>'520000'!C49</f>
        <v>0</v>
      </c>
      <c r="I995" s="580" t="str">
        <f>Índice!$C$8</f>
        <v>2016-01-01</v>
      </c>
      <c r="J995" s="580" t="str">
        <f>Índice!$C$9</f>
        <v>2016-12-31</v>
      </c>
      <c r="K995" s="579"/>
      <c r="L995" s="579"/>
      <c r="M995" s="572"/>
      <c r="N995" s="572"/>
    </row>
    <row r="996" spans="1:14" ht="15.75">
      <c r="A996" s="570"/>
      <c r="C996" s="589" t="str">
        <f>'520000'!B50</f>
        <v>Compras de activos intangibles (inv52) (520000)</v>
      </c>
      <c r="F996" s="586">
        <f>'520000'!C50</f>
        <v>0</v>
      </c>
      <c r="I996" s="580" t="str">
        <f>Índice!$C$8</f>
        <v>2016-01-01</v>
      </c>
      <c r="J996" s="580" t="str">
        <f>Índice!$C$9</f>
        <v>2016-12-31</v>
      </c>
      <c r="K996" s="579"/>
      <c r="L996" s="579"/>
      <c r="M996" s="572"/>
      <c r="N996" s="572"/>
    </row>
    <row r="997" spans="1:14" ht="15.75">
      <c r="A997" s="570"/>
      <c r="C997" s="589" t="str">
        <f>'520000'!B51</f>
        <v>Recursos por ventas de otros activos a largo plazo (inv52) (520000)</v>
      </c>
      <c r="F997" s="586">
        <f>'520000'!C51</f>
        <v>0</v>
      </c>
      <c r="I997" s="580" t="str">
        <f>Índice!$C$8</f>
        <v>2016-01-01</v>
      </c>
      <c r="J997" s="580" t="str">
        <f>Índice!$C$9</f>
        <v>2016-12-31</v>
      </c>
      <c r="K997" s="579"/>
      <c r="L997" s="579"/>
      <c r="M997" s="572"/>
      <c r="N997" s="572"/>
    </row>
    <row r="998" spans="1:14" ht="15.75">
      <c r="A998" s="570"/>
      <c r="C998" s="589" t="str">
        <f>'520000'!B52</f>
        <v>Compras de otros activos a largo plazo (inv52) (520000)</v>
      </c>
      <c r="F998" s="586">
        <f>'520000'!C52</f>
        <v>0</v>
      </c>
      <c r="I998" s="580" t="str">
        <f>Índice!$C$8</f>
        <v>2016-01-01</v>
      </c>
      <c r="J998" s="580" t="str">
        <f>Índice!$C$9</f>
        <v>2016-12-31</v>
      </c>
      <c r="K998" s="579"/>
      <c r="L998" s="579"/>
      <c r="M998" s="572"/>
      <c r="N998" s="572"/>
    </row>
    <row r="999" spans="1:14" ht="15.75">
      <c r="A999" s="570"/>
      <c r="C999" s="589" t="str">
        <f>'520000'!B53</f>
        <v>Anticipos de efectivo y préstamos concedidos a terceros (inv52) (520000)</v>
      </c>
      <c r="F999" s="586">
        <f>'520000'!C53</f>
        <v>0</v>
      </c>
      <c r="I999" s="580" t="str">
        <f>Índice!$C$8</f>
        <v>2016-01-01</v>
      </c>
      <c r="J999" s="580" t="str">
        <f>Índice!$C$9</f>
        <v>2016-12-31</v>
      </c>
      <c r="K999" s="579"/>
      <c r="L999" s="579"/>
      <c r="M999" s="572"/>
      <c r="N999" s="572"/>
    </row>
    <row r="1000" spans="1:14" ht="15.75">
      <c r="A1000" s="570"/>
      <c r="C1000" s="589" t="str">
        <f>'520000'!B54</f>
        <v>Cobros procedentes del reembolso de anticipos y préstamos concedidos a terceros (inv52) (520000)</v>
      </c>
      <c r="F1000" s="586">
        <f>'520000'!C54</f>
        <v>0</v>
      </c>
      <c r="I1000" s="580" t="str">
        <f>Índice!$C$8</f>
        <v>2016-01-01</v>
      </c>
      <c r="J1000" s="580" t="str">
        <f>Índice!$C$9</f>
        <v>2016-12-31</v>
      </c>
      <c r="K1000" s="579"/>
      <c r="L1000" s="579"/>
      <c r="M1000" s="572"/>
      <c r="N1000" s="572"/>
    </row>
    <row r="1001" spans="1:14" ht="15.75">
      <c r="A1001" s="570"/>
      <c r="C1001" s="589" t="str">
        <f>'520000'!B55</f>
        <v>Pagos derivados de contratos de futuro, a término, de opciones y de permuta financiera (inv52) (520000)</v>
      </c>
      <c r="F1001" s="586">
        <f>'520000'!C55</f>
        <v>0</v>
      </c>
      <c r="I1001" s="580" t="str">
        <f>Índice!$C$8</f>
        <v>2016-01-01</v>
      </c>
      <c r="J1001" s="580" t="str">
        <f>Índice!$C$9</f>
        <v>2016-12-31</v>
      </c>
      <c r="K1001" s="579"/>
      <c r="L1001" s="579"/>
      <c r="M1001" s="572"/>
      <c r="N1001" s="572"/>
    </row>
    <row r="1002" spans="1:14" ht="15.75">
      <c r="A1002" s="570"/>
      <c r="C1002" s="589" t="str">
        <f>'520000'!B56</f>
        <v>Cobros procedentes de contratos de futuro, a término, de opciones y de permuta financiera (inv52) (520000)</v>
      </c>
      <c r="F1002" s="586">
        <f>'520000'!C56</f>
        <v>0</v>
      </c>
      <c r="I1002" s="580" t="str">
        <f>Índice!$C$8</f>
        <v>2016-01-01</v>
      </c>
      <c r="J1002" s="580" t="str">
        <f>Índice!$C$9</f>
        <v>2016-12-31</v>
      </c>
      <c r="K1002" s="579"/>
      <c r="L1002" s="579"/>
      <c r="M1002" s="572"/>
      <c r="N1002" s="572"/>
    </row>
    <row r="1003" spans="1:14" ht="15.75">
      <c r="A1003" s="570"/>
      <c r="C1003" s="589" t="str">
        <f>'520000'!B57</f>
        <v>Dividendos recibidos (inv52) (520000)</v>
      </c>
      <c r="F1003" s="586">
        <f>'520000'!C57</f>
        <v>0</v>
      </c>
      <c r="I1003" s="580" t="str">
        <f>Índice!$C$8</f>
        <v>2016-01-01</v>
      </c>
      <c r="J1003" s="580" t="str">
        <f>Índice!$C$9</f>
        <v>2016-12-31</v>
      </c>
      <c r="K1003" s="579"/>
      <c r="L1003" s="579"/>
      <c r="M1003" s="572"/>
      <c r="N1003" s="572"/>
    </row>
    <row r="1004" spans="1:14" ht="15.75">
      <c r="A1004" s="570"/>
      <c r="C1004" s="589" t="str">
        <f>'520000'!B58</f>
        <v>Intereses pagados (inv52) (520000)</v>
      </c>
      <c r="F1004" s="586">
        <f>'520000'!C58</f>
        <v>0</v>
      </c>
      <c r="I1004" s="580" t="str">
        <f>Índice!$C$8</f>
        <v>2016-01-01</v>
      </c>
      <c r="J1004" s="580" t="str">
        <f>Índice!$C$9</f>
        <v>2016-12-31</v>
      </c>
      <c r="K1004" s="579"/>
      <c r="L1004" s="579"/>
      <c r="M1004" s="572"/>
      <c r="N1004" s="572"/>
    </row>
    <row r="1005" spans="1:14" ht="15.75">
      <c r="A1005" s="570"/>
      <c r="C1005" s="589" t="str">
        <f>'520000'!B59</f>
        <v>Intereses recibidos (inv52) (520000)</v>
      </c>
      <c r="F1005" s="586">
        <f>'520000'!C59</f>
        <v>0</v>
      </c>
      <c r="I1005" s="580" t="str">
        <f>Índice!$C$8</f>
        <v>2016-01-01</v>
      </c>
      <c r="J1005" s="580" t="str">
        <f>Índice!$C$9</f>
        <v>2016-12-31</v>
      </c>
      <c r="K1005" s="579"/>
      <c r="L1005" s="579"/>
      <c r="M1005" s="572"/>
      <c r="N1005" s="572"/>
    </row>
    <row r="1006" spans="1:14" ht="15.75">
      <c r="A1006" s="570"/>
      <c r="C1006" s="589" t="str">
        <f>'520000'!B60</f>
        <v>Impuestos a las ganancias reembolsados (pagados) (inv52) (520000)</v>
      </c>
      <c r="F1006" s="586">
        <f>'520000'!C60</f>
        <v>0</v>
      </c>
      <c r="I1006" s="580" t="str">
        <f>Índice!$C$8</f>
        <v>2016-01-01</v>
      </c>
      <c r="J1006" s="580" t="str">
        <f>Índice!$C$9</f>
        <v>2016-12-31</v>
      </c>
      <c r="K1006" s="579"/>
      <c r="L1006" s="579"/>
      <c r="M1006" s="572"/>
      <c r="N1006" s="572"/>
    </row>
    <row r="1007" spans="1:14" ht="15.75">
      <c r="A1007" s="570"/>
      <c r="C1007" s="589" t="str">
        <f>'520000'!B61</f>
        <v>Otras entradas (salidas) de efectivo (inv52) (520000)</v>
      </c>
      <c r="F1007" s="586">
        <f>'520000'!C61</f>
        <v>0</v>
      </c>
      <c r="I1007" s="580" t="str">
        <f>Índice!$C$8</f>
        <v>2016-01-01</v>
      </c>
      <c r="J1007" s="580" t="str">
        <f>Índice!$C$9</f>
        <v>2016-12-31</v>
      </c>
      <c r="K1007" s="579"/>
      <c r="L1007" s="579"/>
      <c r="M1007" s="572"/>
      <c r="N1007" s="572"/>
    </row>
    <row r="1008" spans="1:14" ht="15.75">
      <c r="A1008" s="570"/>
      <c r="C1008" s="589" t="str">
        <f>'520000'!B62</f>
        <v>Flujos de efectivo netos procedentes de (utilizados en) actividades de inversión (inv52) (520000)</v>
      </c>
      <c r="F1008" s="586">
        <f>'520000'!C62</f>
        <v>0</v>
      </c>
      <c r="I1008" s="580" t="str">
        <f>Índice!$C$8</f>
        <v>2016-01-01</v>
      </c>
      <c r="J1008" s="580" t="str">
        <f>Índice!$C$9</f>
        <v>2016-12-31</v>
      </c>
      <c r="K1008" s="579"/>
      <c r="L1008" s="579"/>
      <c r="M1008" s="572"/>
      <c r="N1008" s="572"/>
    </row>
    <row r="1009" spans="1:14" ht="15.75">
      <c r="A1009" s="570" t="s">
        <v>15</v>
      </c>
      <c r="B1009" s="557" t="s">
        <v>3182</v>
      </c>
      <c r="C1009" s="589" t="str">
        <f>'520000'!B63</f>
        <v>Flujos de efectivo procedentes de (utilizados en) actividades de FINANCIACIÓN (520000)</v>
      </c>
      <c r="F1009" s="586"/>
      <c r="I1009" s="580" t="str">
        <f>Índice!$C$8</f>
        <v>2016-01-01</v>
      </c>
      <c r="J1009" s="580" t="str">
        <f>Índice!$C$9</f>
        <v>2016-12-31</v>
      </c>
      <c r="K1009" s="579"/>
      <c r="L1009" s="579"/>
      <c r="M1009" s="572"/>
      <c r="N1009" s="572"/>
    </row>
    <row r="1010" spans="1:14" ht="15.75">
      <c r="A1010" s="570"/>
      <c r="C1010" s="589" t="str">
        <f>'520000'!B64</f>
        <v>Importes procedentes de la emisión de acciones (fin52) (520000)</v>
      </c>
      <c r="F1010" s="586">
        <f>'520000'!C64</f>
        <v>0</v>
      </c>
      <c r="I1010" s="580" t="str">
        <f>Índice!$C$8</f>
        <v>2016-01-01</v>
      </c>
      <c r="J1010" s="580" t="str">
        <f>Índice!$C$9</f>
        <v>2016-12-31</v>
      </c>
      <c r="K1010" s="579"/>
      <c r="L1010" s="579"/>
      <c r="M1010" s="572"/>
      <c r="N1010" s="572"/>
    </row>
    <row r="1011" spans="1:14" ht="15.75">
      <c r="A1011" s="570"/>
      <c r="C1011" s="589" t="str">
        <f>'520000'!B65</f>
        <v>Importes procedentes de la emisión de otros instrumentos de patrimonio (fin52) (520000)</v>
      </c>
      <c r="F1011" s="586">
        <f>'520000'!C65</f>
        <v>0</v>
      </c>
      <c r="I1011" s="580" t="str">
        <f>Índice!$C$8</f>
        <v>2016-01-01</v>
      </c>
      <c r="J1011" s="580" t="str">
        <f>Índice!$C$9</f>
        <v>2016-12-31</v>
      </c>
      <c r="K1011" s="579"/>
      <c r="L1011" s="579"/>
      <c r="M1011" s="572"/>
      <c r="N1011" s="572"/>
    </row>
    <row r="1012" spans="1:14" ht="15.75">
      <c r="A1012" s="570"/>
      <c r="C1012" s="589" t="str">
        <f>'520000'!B66</f>
        <v>Pagos por adquirir o rescatar las acciones de la entidad (fin52) (520000)</v>
      </c>
      <c r="F1012" s="586">
        <f>'520000'!C66</f>
        <v>0</v>
      </c>
      <c r="I1012" s="580" t="str">
        <f>Índice!$C$8</f>
        <v>2016-01-01</v>
      </c>
      <c r="J1012" s="580" t="str">
        <f>Índice!$C$9</f>
        <v>2016-12-31</v>
      </c>
      <c r="K1012" s="579"/>
      <c r="L1012" s="579"/>
      <c r="M1012" s="572"/>
      <c r="N1012" s="572"/>
    </row>
    <row r="1013" spans="1:14" ht="15.75">
      <c r="A1013" s="570"/>
      <c r="C1013" s="589" t="str">
        <f>'520000'!B67</f>
        <v>Pagos por otras participaciones en el patrimonio (fin52) (520000)</v>
      </c>
      <c r="F1013" s="586">
        <f>'520000'!C67</f>
        <v>0</v>
      </c>
      <c r="I1013" s="580" t="str">
        <f>Índice!$C$8</f>
        <v>2016-01-01</v>
      </c>
      <c r="J1013" s="580" t="str">
        <f>Índice!$C$9</f>
        <v>2016-12-31</v>
      </c>
      <c r="K1013" s="579"/>
      <c r="L1013" s="579"/>
      <c r="M1013" s="572"/>
      <c r="N1013" s="572"/>
    </row>
    <row r="1014" spans="1:14" ht="15.75">
      <c r="A1014" s="570"/>
      <c r="C1014" s="589" t="str">
        <f>'520000'!B68</f>
        <v>Importes procedentes de préstamos (fin52) (520000)</v>
      </c>
      <c r="F1014" s="586">
        <f>'520000'!C68</f>
        <v>0</v>
      </c>
      <c r="I1014" s="580" t="str">
        <f>Índice!$C$8</f>
        <v>2016-01-01</v>
      </c>
      <c r="J1014" s="580" t="str">
        <f>Índice!$C$9</f>
        <v>2016-12-31</v>
      </c>
      <c r="K1014" s="579"/>
      <c r="L1014" s="579"/>
      <c r="M1014" s="572"/>
      <c r="N1014" s="572"/>
    </row>
    <row r="1015" spans="1:14" ht="15.75">
      <c r="A1015" s="570"/>
      <c r="C1015" s="589" t="str">
        <f>'520000'!B69</f>
        <v>Reembolsos de préstamos (fin52) (520000)</v>
      </c>
      <c r="F1015" s="586">
        <f>'520000'!C69</f>
        <v>0</v>
      </c>
      <c r="I1015" s="580" t="str">
        <f>Índice!$C$8</f>
        <v>2016-01-01</v>
      </c>
      <c r="J1015" s="580" t="str">
        <f>Índice!$C$9</f>
        <v>2016-12-31</v>
      </c>
      <c r="K1015" s="579"/>
      <c r="L1015" s="579"/>
      <c r="M1015" s="572"/>
      <c r="N1015" s="572"/>
    </row>
    <row r="1016" spans="1:14" ht="15.75">
      <c r="A1016" s="570"/>
      <c r="C1016" s="589" t="str">
        <f>'520000'!B70</f>
        <v>Pagos de pasivos por arrendamientos financieros (fin52) (520000)</v>
      </c>
      <c r="F1016" s="586">
        <f>'520000'!C70</f>
        <v>0</v>
      </c>
      <c r="I1016" s="580" t="str">
        <f>Índice!$C$8</f>
        <v>2016-01-01</v>
      </c>
      <c r="J1016" s="580" t="str">
        <f>Índice!$C$9</f>
        <v>2016-12-31</v>
      </c>
      <c r="K1016" s="579"/>
      <c r="L1016" s="579"/>
      <c r="M1016" s="572"/>
      <c r="N1016" s="572"/>
    </row>
    <row r="1017" spans="1:14" ht="15.75">
      <c r="A1017" s="570"/>
      <c r="C1017" s="589" t="str">
        <f>'520000'!B71</f>
        <v>Dividendos pagados (fin52) (520000)</v>
      </c>
      <c r="F1017" s="586">
        <f>'520000'!C71</f>
        <v>0</v>
      </c>
      <c r="I1017" s="580" t="str">
        <f>Índice!$C$8</f>
        <v>2016-01-01</v>
      </c>
      <c r="J1017" s="580" t="str">
        <f>Índice!$C$9</f>
        <v>2016-12-31</v>
      </c>
      <c r="K1017" s="579"/>
      <c r="L1017" s="579"/>
      <c r="M1017" s="572"/>
      <c r="N1017" s="572"/>
    </row>
    <row r="1018" spans="1:14" ht="15.75">
      <c r="A1018" s="570"/>
      <c r="C1018" s="589" t="str">
        <f>'520000'!B72</f>
        <v>Intereses pagados (fin52) (520000)</v>
      </c>
      <c r="F1018" s="586">
        <f>'520000'!C72</f>
        <v>0</v>
      </c>
      <c r="I1018" s="580" t="str">
        <f>Índice!$C$8</f>
        <v>2016-01-01</v>
      </c>
      <c r="J1018" s="580" t="str">
        <f>Índice!$C$9</f>
        <v>2016-12-31</v>
      </c>
      <c r="K1018" s="579"/>
      <c r="L1018" s="579"/>
      <c r="M1018" s="572"/>
      <c r="N1018" s="572"/>
    </row>
    <row r="1019" spans="1:14" ht="15.75">
      <c r="A1019" s="570"/>
      <c r="C1019" s="589" t="str">
        <f>'520000'!B73</f>
        <v>Impuestos a las ganancias reembolsados (pagados) (fin52) (520000)</v>
      </c>
      <c r="F1019" s="586">
        <f>'520000'!C73</f>
        <v>0</v>
      </c>
      <c r="I1019" s="580" t="str">
        <f>Índice!$C$8</f>
        <v>2016-01-01</v>
      </c>
      <c r="J1019" s="580" t="str">
        <f>Índice!$C$9</f>
        <v>2016-12-31</v>
      </c>
      <c r="K1019" s="579"/>
      <c r="L1019" s="579"/>
      <c r="M1019" s="572"/>
      <c r="N1019" s="572"/>
    </row>
    <row r="1020" spans="1:14" ht="15.75">
      <c r="A1020" s="570"/>
      <c r="C1020" s="589" t="str">
        <f>'520000'!B74</f>
        <v>Otras entradas (salidas) de efectivo (fin52) (520000)</v>
      </c>
      <c r="F1020" s="586">
        <f>'520000'!C74</f>
        <v>0</v>
      </c>
      <c r="I1020" s="580" t="str">
        <f>Índice!$C$8</f>
        <v>2016-01-01</v>
      </c>
      <c r="J1020" s="580" t="str">
        <f>Índice!$C$9</f>
        <v>2016-12-31</v>
      </c>
      <c r="K1020" s="579"/>
      <c r="L1020" s="579"/>
      <c r="M1020" s="572"/>
      <c r="N1020" s="572"/>
    </row>
    <row r="1021" spans="1:14" ht="15.75">
      <c r="A1021" s="570"/>
      <c r="C1021" s="589" t="str">
        <f>'520000'!B75</f>
        <v>Flujos de efectivo netos procedentes de (utilizados en) actividades de financiación (fin52) (520000)</v>
      </c>
      <c r="F1021" s="586">
        <f>'520000'!C75</f>
        <v>0</v>
      </c>
      <c r="I1021" s="580" t="str">
        <f>Índice!$C$8</f>
        <v>2016-01-01</v>
      </c>
      <c r="J1021" s="580" t="str">
        <f>Índice!$C$9</f>
        <v>2016-12-31</v>
      </c>
      <c r="K1021" s="579"/>
      <c r="L1021" s="579"/>
      <c r="M1021" s="572"/>
      <c r="N1021" s="572"/>
    </row>
    <row r="1022" spans="1:14" ht="15.75">
      <c r="A1022" s="570"/>
      <c r="C1022" s="589" t="str">
        <f>'520000'!B76</f>
        <v>Incremento (disminución) neto de efectivo y equivalentes al efectivo, antes del efecto de los cambios en la tasa de cambio (EF52) (520000)</v>
      </c>
      <c r="F1022" s="586">
        <f>'520000'!C76</f>
        <v>0</v>
      </c>
      <c r="I1022" s="580" t="str">
        <f>Índice!$C$8</f>
        <v>2016-01-01</v>
      </c>
      <c r="J1022" s="580" t="str">
        <f>Índice!$C$9</f>
        <v>2016-12-31</v>
      </c>
      <c r="K1022" s="579"/>
      <c r="L1022" s="579"/>
      <c r="M1022" s="572"/>
      <c r="N1022" s="572"/>
    </row>
    <row r="1023" spans="1:14" ht="15.75">
      <c r="A1023" s="570" t="s">
        <v>15</v>
      </c>
      <c r="B1023" s="557" t="s">
        <v>3182</v>
      </c>
      <c r="C1023" s="589" t="str">
        <f>'520000'!B77</f>
        <v>Efectos de la variación en la tasa de cambio sobre el efectivo y equivalentes al efectivo (EF52) (520000)</v>
      </c>
      <c r="F1023" s="586"/>
      <c r="I1023" s="580" t="str">
        <f>Índice!$C$8</f>
        <v>2016-01-01</v>
      </c>
      <c r="J1023" s="580" t="str">
        <f>Índice!$C$9</f>
        <v>2016-12-31</v>
      </c>
      <c r="K1023" s="579"/>
      <c r="L1023" s="579"/>
      <c r="M1023" s="572"/>
      <c r="N1023" s="572"/>
    </row>
    <row r="1024" spans="1:14" ht="15.75">
      <c r="A1024" s="570"/>
      <c r="C1024" s="589" t="str">
        <f>'520000'!B78</f>
        <v>Efectos de la variación en la tasa de cambio sobre el efectivo y equivalentes al efectivo (EF52) (520000)</v>
      </c>
      <c r="F1024" s="586">
        <f>'520000'!C78</f>
        <v>0</v>
      </c>
      <c r="I1024" s="580" t="str">
        <f>Índice!$C$8</f>
        <v>2016-01-01</v>
      </c>
      <c r="J1024" s="580" t="str">
        <f>Índice!$C$9</f>
        <v>2016-12-31</v>
      </c>
      <c r="K1024" s="579"/>
      <c r="L1024" s="579"/>
      <c r="M1024" s="572"/>
      <c r="N1024" s="572"/>
    </row>
    <row r="1025" spans="1:14" ht="15.75">
      <c r="A1025" s="570"/>
      <c r="C1025" s="589" t="str">
        <f>'520000'!B79</f>
        <v>Incremento (disminución) neto de efectivo y equivalentes al efectivo (EF52) (520000)</v>
      </c>
      <c r="F1025" s="586">
        <f>'520000'!C79</f>
        <v>0</v>
      </c>
      <c r="I1025" s="580" t="str">
        <f>Índice!$C$8</f>
        <v>2016-01-01</v>
      </c>
      <c r="J1025" s="580" t="str">
        <f>Índice!$C$9</f>
        <v>2016-12-31</v>
      </c>
      <c r="K1025" s="579"/>
      <c r="L1025" s="579"/>
      <c r="M1025" s="572"/>
      <c r="N1025" s="572"/>
    </row>
    <row r="1026" spans="1:14" ht="15.75">
      <c r="A1026" s="570"/>
      <c r="C1026" s="589" t="str">
        <f>'520000'!B80</f>
        <v>Efectivo y Equivalente al Efectivo al Inicio del Ejercicio (EF52) (520000)</v>
      </c>
      <c r="F1026" s="586">
        <f>'520000'!C80</f>
        <v>0</v>
      </c>
      <c r="J1026" s="580" t="str">
        <f>Índice!$C$8</f>
        <v>2016-01-01</v>
      </c>
      <c r="K1026" s="579"/>
      <c r="L1026" s="579"/>
      <c r="M1026" s="572"/>
      <c r="N1026" s="572"/>
    </row>
    <row r="1027" spans="1:14" ht="15.75">
      <c r="A1027" s="570"/>
      <c r="C1027" s="589" t="str">
        <f>'520000'!B81</f>
        <v>Efectivo y Equivalente al Efectivo al Finalizar el Ejercicio (EF52) (520000)</v>
      </c>
      <c r="F1027" s="586">
        <f>'520000'!C81</f>
        <v>0</v>
      </c>
      <c r="I1027" s="580"/>
      <c r="J1027" s="580" t="str">
        <f>Índice!$C$9</f>
        <v>2016-12-31</v>
      </c>
      <c r="K1027" s="579"/>
      <c r="L1027" s="579"/>
      <c r="M1027" s="572"/>
      <c r="N1027" s="572"/>
    </row>
    <row r="1028" spans="1:14" s="550" customFormat="1" ht="15.75">
      <c r="A1028" s="570" t="s">
        <v>15</v>
      </c>
      <c r="C1028" s="549" t="s">
        <v>616</v>
      </c>
      <c r="F1028" s="551"/>
      <c r="I1028" s="580"/>
      <c r="J1028" s="580"/>
      <c r="K1028" s="584"/>
      <c r="L1028" s="588"/>
      <c r="M1028" s="584"/>
      <c r="N1028" s="584"/>
    </row>
    <row r="1029" spans="1:14" ht="15.75">
      <c r="A1029" s="570" t="s">
        <v>15</v>
      </c>
      <c r="C1029" s="585" t="s">
        <v>88</v>
      </c>
      <c r="F1029" s="586"/>
      <c r="I1029" s="580"/>
      <c r="J1029" s="580"/>
      <c r="K1029" s="579"/>
      <c r="L1029" s="579"/>
      <c r="M1029" s="572"/>
      <c r="N1029" s="572"/>
    </row>
    <row r="1030" spans="1:14" ht="15.75">
      <c r="A1030" s="570"/>
      <c r="C1030" s="589" t="str">
        <f>'610000'!B$8</f>
        <v>Patrimonio al comienzo del periodo (610000)</v>
      </c>
      <c r="F1030" s="586">
        <f>'610000'!$C$8</f>
        <v>0</v>
      </c>
      <c r="J1030" s="580" t="str">
        <f>Índice!$C$8</f>
        <v>2016-01-01</v>
      </c>
      <c r="K1030" s="579" t="s">
        <v>2224</v>
      </c>
      <c r="L1030" s="579" t="s">
        <v>2225</v>
      </c>
      <c r="M1030" s="572"/>
      <c r="N1030" s="572"/>
    </row>
    <row r="1031" spans="1:14" ht="15.75">
      <c r="A1031" s="570" t="s">
        <v>15</v>
      </c>
      <c r="C1031" s="589" t="str">
        <f>'610000'!B$9</f>
        <v>Cambios en el patrimonio (610000)</v>
      </c>
      <c r="F1031" s="586"/>
      <c r="I1031" s="580"/>
      <c r="J1031" s="580"/>
      <c r="K1031" s="579"/>
      <c r="L1031" s="557"/>
      <c r="M1031" s="572"/>
      <c r="N1031" s="572"/>
    </row>
    <row r="1032" spans="1:14" ht="15.75">
      <c r="A1032" s="570" t="s">
        <v>15</v>
      </c>
      <c r="C1032" s="589" t="str">
        <f>'610000'!B$10</f>
        <v>Resultado integral (610000)</v>
      </c>
      <c r="F1032" s="586"/>
      <c r="I1032" s="580"/>
      <c r="J1032" s="580"/>
      <c r="K1032" s="579"/>
      <c r="L1032" s="557"/>
      <c r="M1032" s="572"/>
      <c r="N1032" s="572"/>
    </row>
    <row r="1033" spans="1:14" ht="15.75">
      <c r="C1033" s="589" t="str">
        <f>'610000'!B$11</f>
        <v>Ganancia (pérdida) (610000)</v>
      </c>
      <c r="F1033" s="586">
        <f>'610000'!$C$11</f>
        <v>0</v>
      </c>
      <c r="I1033" s="580" t="str">
        <f>Índice!$C$8</f>
        <v>2016-01-01</v>
      </c>
      <c r="J1033" s="580" t="str">
        <f>Índice!$C$9</f>
        <v>2016-12-31</v>
      </c>
      <c r="K1033" s="579" t="s">
        <v>2224</v>
      </c>
      <c r="L1033" s="579" t="s">
        <v>2225</v>
      </c>
      <c r="M1033" s="572"/>
      <c r="N1033" s="572"/>
    </row>
    <row r="1034" spans="1:14" ht="15.75">
      <c r="C1034" s="589" t="str">
        <f>'610000'!B$12</f>
        <v>Otro resultado integral (610000)</v>
      </c>
      <c r="F1034" s="586">
        <f>'610000'!$C$12</f>
        <v>0</v>
      </c>
      <c r="I1034" s="580" t="str">
        <f>Índice!$C$8</f>
        <v>2016-01-01</v>
      </c>
      <c r="J1034" s="580" t="str">
        <f>Índice!$C$9</f>
        <v>2016-12-31</v>
      </c>
      <c r="K1034" s="579" t="s">
        <v>2224</v>
      </c>
      <c r="L1034" s="579" t="s">
        <v>2225</v>
      </c>
      <c r="M1034" s="572"/>
      <c r="N1034" s="572"/>
    </row>
    <row r="1035" spans="1:14" ht="15.75">
      <c r="C1035" s="589" t="str">
        <f>'610000'!B$13</f>
        <v>Resultado integral total (610000)</v>
      </c>
      <c r="F1035" s="586">
        <f>'610000'!$C$13</f>
        <v>0</v>
      </c>
      <c r="I1035" s="580" t="str">
        <f>Índice!$C$8</f>
        <v>2016-01-01</v>
      </c>
      <c r="J1035" s="580" t="str">
        <f>Índice!$C$9</f>
        <v>2016-12-31</v>
      </c>
      <c r="K1035" s="579" t="s">
        <v>2224</v>
      </c>
      <c r="L1035" s="579" t="s">
        <v>2225</v>
      </c>
      <c r="M1035" s="572"/>
      <c r="N1035" s="572"/>
    </row>
    <row r="1036" spans="1:14" ht="15.75">
      <c r="C1036" s="589" t="str">
        <f>'610000'!B$14</f>
        <v>Emisión de patrimonio (610000)</v>
      </c>
      <c r="F1036" s="586">
        <f>'610000'!$C$14</f>
        <v>0</v>
      </c>
      <c r="I1036" s="580" t="str">
        <f>Índice!$C$8</f>
        <v>2016-01-01</v>
      </c>
      <c r="J1036" s="580" t="str">
        <f>Índice!$C$9</f>
        <v>2016-12-31</v>
      </c>
      <c r="K1036" s="579" t="s">
        <v>2224</v>
      </c>
      <c r="L1036" s="579" t="s">
        <v>2225</v>
      </c>
      <c r="M1036" s="572"/>
      <c r="N1036" s="572"/>
    </row>
    <row r="1037" spans="1:14" ht="15.75">
      <c r="C1037" s="589" t="str">
        <f>'610000'!B$15</f>
        <v>Dividendos reconocidos como distribuciones a los propietarios (610000)</v>
      </c>
      <c r="F1037" s="586">
        <f>'610000'!$C$15</f>
        <v>0</v>
      </c>
      <c r="I1037" s="580" t="str">
        <f>Índice!$C$8</f>
        <v>2016-01-01</v>
      </c>
      <c r="J1037" s="580" t="str">
        <f>Índice!$C$9</f>
        <v>2016-12-31</v>
      </c>
      <c r="K1037" s="579" t="s">
        <v>2224</v>
      </c>
      <c r="L1037" s="579" t="s">
        <v>2225</v>
      </c>
      <c r="M1037" s="572"/>
      <c r="N1037" s="572"/>
    </row>
    <row r="1038" spans="1:14" ht="15.75">
      <c r="A1038" s="570"/>
      <c r="C1038" s="589" t="str">
        <f>'610000'!B$16</f>
        <v>Incrementos por otras aportaciones de los propietarios (610000)</v>
      </c>
      <c r="F1038" s="586">
        <f>'610000'!$C$16</f>
        <v>0</v>
      </c>
      <c r="I1038" s="580" t="str">
        <f>Índice!$C$8</f>
        <v>2016-01-01</v>
      </c>
      <c r="J1038" s="580" t="str">
        <f>Índice!$C$9</f>
        <v>2016-12-31</v>
      </c>
      <c r="K1038" s="579" t="s">
        <v>2224</v>
      </c>
      <c r="L1038" s="579" t="s">
        <v>2225</v>
      </c>
      <c r="M1038" s="572"/>
      <c r="N1038" s="572"/>
    </row>
    <row r="1039" spans="1:14" ht="15.75">
      <c r="C1039" s="589" t="str">
        <f>'610000'!B$17</f>
        <v>Disminución por otras distribuciones a los propietarios, patrimonio (610000)</v>
      </c>
      <c r="F1039" s="586">
        <f>'610000'!$C$17</f>
        <v>0</v>
      </c>
      <c r="I1039" s="580" t="str">
        <f>Índice!$C$8</f>
        <v>2016-01-01</v>
      </c>
      <c r="J1039" s="580" t="str">
        <f>Índice!$C$9</f>
        <v>2016-12-31</v>
      </c>
      <c r="K1039" s="579" t="s">
        <v>2224</v>
      </c>
      <c r="L1039" s="579" t="s">
        <v>2225</v>
      </c>
      <c r="M1039" s="572"/>
      <c r="N1039" s="572"/>
    </row>
    <row r="1040" spans="1:14" ht="15.75">
      <c r="C1040" s="589" t="str">
        <f>'610000'!B$18</f>
        <v>Incrementos (disminuciones) por otros cambios, patrimonio (610000)</v>
      </c>
      <c r="F1040" s="586">
        <f>'610000'!$C$18</f>
        <v>0</v>
      </c>
      <c r="I1040" s="580" t="str">
        <f>Índice!$C$8</f>
        <v>2016-01-01</v>
      </c>
      <c r="J1040" s="580" t="str">
        <f>Índice!$C$9</f>
        <v>2016-12-31</v>
      </c>
      <c r="K1040" s="579" t="s">
        <v>2224</v>
      </c>
      <c r="L1040" s="579" t="s">
        <v>2225</v>
      </c>
      <c r="M1040" s="572"/>
      <c r="N1040" s="572"/>
    </row>
    <row r="1041" spans="1:14" ht="15.75">
      <c r="C1041" s="589" t="str">
        <f>'610000'!B$19</f>
        <v>Incrementos (disminuciones) por transacciones con acciones propias, patrimonio (610000)</v>
      </c>
      <c r="F1041" s="586">
        <f>'610000'!$C$19</f>
        <v>0</v>
      </c>
      <c r="I1041" s="580" t="str">
        <f>Índice!$C$8</f>
        <v>2016-01-01</v>
      </c>
      <c r="J1041" s="580" t="str">
        <f>Índice!$C$9</f>
        <v>2016-12-31</v>
      </c>
      <c r="K1041" s="579" t="s">
        <v>2224</v>
      </c>
      <c r="L1041" s="579" t="s">
        <v>2225</v>
      </c>
      <c r="M1041" s="572"/>
      <c r="N1041" s="572"/>
    </row>
    <row r="1042" spans="1:14" ht="15.75">
      <c r="C1042" s="589" t="str">
        <f>'610000'!B$20</f>
        <v>Incrementos (disminuciones) por cambios las participaciones en la propiedad de subsidiarias que no dan lugar a pérdida de control, patrimonio (610000)</v>
      </c>
      <c r="F1042" s="586">
        <f>'610000'!$C$20</f>
        <v>0</v>
      </c>
      <c r="I1042" s="580" t="str">
        <f>Índice!$C$8</f>
        <v>2016-01-01</v>
      </c>
      <c r="J1042" s="580" t="str">
        <f>Índice!$C$9</f>
        <v>2016-12-31</v>
      </c>
      <c r="K1042" s="579" t="s">
        <v>2224</v>
      </c>
      <c r="L1042" s="579" t="s">
        <v>2225</v>
      </c>
      <c r="M1042" s="572"/>
      <c r="N1042" s="572"/>
    </row>
    <row r="1043" spans="1:14" ht="15.75">
      <c r="C1043" s="589" t="str">
        <f>'610000'!B$21</f>
        <v>Incrementos (disminuciones) por transacciones con pagos basados en acciones, patrimonio (610000)</v>
      </c>
      <c r="F1043" s="586">
        <f>'610000'!$C$21</f>
        <v>0</v>
      </c>
      <c r="I1043" s="580" t="str">
        <f>Índice!$C$8</f>
        <v>2016-01-01</v>
      </c>
      <c r="J1043" s="580" t="str">
        <f>Índice!$C$9</f>
        <v>2016-12-31</v>
      </c>
      <c r="K1043" s="579" t="s">
        <v>2224</v>
      </c>
      <c r="L1043" s="579" t="s">
        <v>2225</v>
      </c>
      <c r="M1043" s="572"/>
      <c r="N1043" s="572"/>
    </row>
    <row r="1044" spans="1:14" ht="15.75">
      <c r="C1044" s="589" t="str">
        <f>'610000'!B$22</f>
        <v>Total incremento (disminución) en el patrimonio (610000)</v>
      </c>
      <c r="F1044" s="586">
        <f>'610000'!$C$22</f>
        <v>0</v>
      </c>
      <c r="I1044" s="580" t="str">
        <f>Índice!$C$8</f>
        <v>2016-01-01</v>
      </c>
      <c r="J1044" s="580" t="str">
        <f>Índice!$C$9</f>
        <v>2016-12-31</v>
      </c>
      <c r="K1044" s="579" t="s">
        <v>2224</v>
      </c>
      <c r="L1044" s="579" t="s">
        <v>2225</v>
      </c>
      <c r="M1044" s="572"/>
      <c r="N1044" s="572"/>
    </row>
    <row r="1045" spans="1:14" ht="15.75">
      <c r="C1045" s="589" t="str">
        <f>'610000'!B$23</f>
        <v>Patrimonio al final del periodo (610000)</v>
      </c>
      <c r="F1045" s="586">
        <f>'610000'!$C$23</f>
        <v>0</v>
      </c>
      <c r="I1045" s="580"/>
      <c r="J1045" s="580" t="str">
        <f>Índice!$C$9</f>
        <v>2016-12-31</v>
      </c>
      <c r="K1045" s="579" t="s">
        <v>2224</v>
      </c>
      <c r="L1045" s="579" t="s">
        <v>2225</v>
      </c>
      <c r="M1045" s="572"/>
      <c r="N1045" s="572"/>
    </row>
    <row r="1046" spans="1:14" s="550" customFormat="1" ht="15.75">
      <c r="A1046" s="575" t="s">
        <v>15</v>
      </c>
      <c r="C1046" s="549" t="s">
        <v>89</v>
      </c>
      <c r="F1046" s="591"/>
      <c r="I1046" s="576"/>
      <c r="J1046" s="576"/>
      <c r="K1046" s="551"/>
      <c r="L1046" s="551"/>
      <c r="M1046" s="584"/>
      <c r="N1046" s="584"/>
    </row>
    <row r="1047" spans="1:14" ht="15.75">
      <c r="A1047" s="570"/>
      <c r="C1047" s="589" t="str">
        <f>'610000'!B$8</f>
        <v>Patrimonio al comienzo del periodo (610000)</v>
      </c>
      <c r="F1047" s="586">
        <f>'610000'!$D$8</f>
        <v>0</v>
      </c>
      <c r="J1047" s="580" t="str">
        <f>Índice!$C$8</f>
        <v>2016-01-01</v>
      </c>
      <c r="K1047" s="579" t="s">
        <v>2224</v>
      </c>
      <c r="L1047" s="579" t="s">
        <v>2226</v>
      </c>
      <c r="M1047" s="572"/>
      <c r="N1047" s="572"/>
    </row>
    <row r="1048" spans="1:14" ht="15.75">
      <c r="A1048" s="570" t="s">
        <v>15</v>
      </c>
      <c r="C1048" s="589" t="str">
        <f>'610000'!B$9</f>
        <v>Cambios en el patrimonio (610000)</v>
      </c>
      <c r="F1048" s="586"/>
      <c r="I1048" s="580"/>
      <c r="J1048" s="580"/>
      <c r="K1048" s="579"/>
      <c r="L1048" s="557"/>
      <c r="M1048" s="572"/>
      <c r="N1048" s="572"/>
    </row>
    <row r="1049" spans="1:14" ht="15.75">
      <c r="A1049" s="570" t="s">
        <v>15</v>
      </c>
      <c r="C1049" s="589" t="str">
        <f>'610000'!B$10</f>
        <v>Resultado integral (610000)</v>
      </c>
      <c r="F1049" s="586"/>
      <c r="I1049" s="580"/>
      <c r="J1049" s="580"/>
      <c r="K1049" s="579"/>
      <c r="L1049" s="557"/>
      <c r="M1049" s="572"/>
      <c r="N1049" s="572"/>
    </row>
    <row r="1050" spans="1:14" ht="15.75">
      <c r="C1050" s="589" t="str">
        <f>'610000'!B$11</f>
        <v>Ganancia (pérdida) (610000)</v>
      </c>
      <c r="F1050" s="586">
        <f>'610000'!$D$11</f>
        <v>0</v>
      </c>
      <c r="I1050" s="580" t="str">
        <f>Índice!$C$8</f>
        <v>2016-01-01</v>
      </c>
      <c r="J1050" s="580" t="str">
        <f>Índice!$C$9</f>
        <v>2016-12-31</v>
      </c>
      <c r="K1050" s="579" t="s">
        <v>2224</v>
      </c>
      <c r="L1050" s="579" t="s">
        <v>2226</v>
      </c>
      <c r="M1050" s="572"/>
      <c r="N1050" s="572"/>
    </row>
    <row r="1051" spans="1:14" ht="15.75">
      <c r="C1051" s="589" t="str">
        <f>'610000'!B$12</f>
        <v>Otro resultado integral (610000)</v>
      </c>
      <c r="F1051" s="586">
        <f>'610000'!$D$12</f>
        <v>0</v>
      </c>
      <c r="I1051" s="580" t="str">
        <f>Índice!$C$8</f>
        <v>2016-01-01</v>
      </c>
      <c r="J1051" s="580" t="str">
        <f>Índice!$C$9</f>
        <v>2016-12-31</v>
      </c>
      <c r="K1051" s="579" t="s">
        <v>2224</v>
      </c>
      <c r="L1051" s="579" t="s">
        <v>2226</v>
      </c>
      <c r="M1051" s="572"/>
      <c r="N1051" s="572"/>
    </row>
    <row r="1052" spans="1:14" ht="15.75">
      <c r="C1052" s="589" t="str">
        <f>'610000'!B$13</f>
        <v>Resultado integral total (610000)</v>
      </c>
      <c r="F1052" s="586">
        <f>'610000'!$D$13</f>
        <v>0</v>
      </c>
      <c r="I1052" s="580" t="str">
        <f>Índice!$C$8</f>
        <v>2016-01-01</v>
      </c>
      <c r="J1052" s="580" t="str">
        <f>Índice!$C$9</f>
        <v>2016-12-31</v>
      </c>
      <c r="K1052" s="579" t="s">
        <v>2224</v>
      </c>
      <c r="L1052" s="579" t="s">
        <v>2226</v>
      </c>
      <c r="M1052" s="572"/>
      <c r="N1052" s="572"/>
    </row>
    <row r="1053" spans="1:14" ht="15.75">
      <c r="C1053" s="589" t="str">
        <f>'610000'!B$14</f>
        <v>Emisión de patrimonio (610000)</v>
      </c>
      <c r="F1053" s="586">
        <f>'610000'!$D$14</f>
        <v>0</v>
      </c>
      <c r="I1053" s="580" t="str">
        <f>Índice!$C$8</f>
        <v>2016-01-01</v>
      </c>
      <c r="J1053" s="580" t="str">
        <f>Índice!$C$9</f>
        <v>2016-12-31</v>
      </c>
      <c r="K1053" s="579" t="s">
        <v>2224</v>
      </c>
      <c r="L1053" s="579" t="s">
        <v>2226</v>
      </c>
      <c r="M1053" s="572"/>
      <c r="N1053" s="572"/>
    </row>
    <row r="1054" spans="1:14" ht="15.75">
      <c r="C1054" s="589" t="str">
        <f>'610000'!B$15</f>
        <v>Dividendos reconocidos como distribuciones a los propietarios (610000)</v>
      </c>
      <c r="F1054" s="586">
        <f>'610000'!$D$15</f>
        <v>0</v>
      </c>
      <c r="I1054" s="580" t="str">
        <f>Índice!$C$8</f>
        <v>2016-01-01</v>
      </c>
      <c r="J1054" s="580" t="str">
        <f>Índice!$C$9</f>
        <v>2016-12-31</v>
      </c>
      <c r="K1054" s="579" t="s">
        <v>2224</v>
      </c>
      <c r="L1054" s="579" t="s">
        <v>2226</v>
      </c>
      <c r="M1054" s="572"/>
      <c r="N1054" s="572"/>
    </row>
    <row r="1055" spans="1:14" ht="15.75">
      <c r="A1055" s="570"/>
      <c r="C1055" s="589" t="str">
        <f>'610000'!B$16</f>
        <v>Incrementos por otras aportaciones de los propietarios (610000)</v>
      </c>
      <c r="F1055" s="586">
        <f>'610000'!$D$16</f>
        <v>0</v>
      </c>
      <c r="I1055" s="580" t="str">
        <f>Índice!$C$8</f>
        <v>2016-01-01</v>
      </c>
      <c r="J1055" s="580" t="str">
        <f>Índice!$C$9</f>
        <v>2016-12-31</v>
      </c>
      <c r="K1055" s="579" t="s">
        <v>2224</v>
      </c>
      <c r="L1055" s="579" t="s">
        <v>2226</v>
      </c>
      <c r="M1055" s="572"/>
      <c r="N1055" s="572"/>
    </row>
    <row r="1056" spans="1:14" ht="15.75">
      <c r="C1056" s="589" t="str">
        <f>'610000'!B$17</f>
        <v>Disminución por otras distribuciones a los propietarios, patrimonio (610000)</v>
      </c>
      <c r="F1056" s="586">
        <f>'610000'!$D$17</f>
        <v>0</v>
      </c>
      <c r="I1056" s="580" t="str">
        <f>Índice!$C$8</f>
        <v>2016-01-01</v>
      </c>
      <c r="J1056" s="580" t="str">
        <f>Índice!$C$9</f>
        <v>2016-12-31</v>
      </c>
      <c r="K1056" s="579" t="s">
        <v>2224</v>
      </c>
      <c r="L1056" s="579" t="s">
        <v>2226</v>
      </c>
      <c r="M1056" s="572"/>
      <c r="N1056" s="572"/>
    </row>
    <row r="1057" spans="1:14" ht="15.75">
      <c r="C1057" s="589" t="str">
        <f>'610000'!B$18</f>
        <v>Incrementos (disminuciones) por otros cambios, patrimonio (610000)</v>
      </c>
      <c r="F1057" s="586">
        <f>'610000'!$D$18</f>
        <v>0</v>
      </c>
      <c r="I1057" s="580" t="str">
        <f>Índice!$C$8</f>
        <v>2016-01-01</v>
      </c>
      <c r="J1057" s="580" t="str">
        <f>Índice!$C$9</f>
        <v>2016-12-31</v>
      </c>
      <c r="K1057" s="579" t="s">
        <v>2224</v>
      </c>
      <c r="L1057" s="579" t="s">
        <v>2226</v>
      </c>
      <c r="M1057" s="572"/>
      <c r="N1057" s="572"/>
    </row>
    <row r="1058" spans="1:14" ht="15.75">
      <c r="C1058" s="589" t="str">
        <f>'610000'!B$19</f>
        <v>Incrementos (disminuciones) por transacciones con acciones propias, patrimonio (610000)</v>
      </c>
      <c r="F1058" s="586">
        <f>'610000'!$D$19</f>
        <v>0</v>
      </c>
      <c r="I1058" s="580" t="str">
        <f>Índice!$C$8</f>
        <v>2016-01-01</v>
      </c>
      <c r="J1058" s="580" t="str">
        <f>Índice!$C$9</f>
        <v>2016-12-31</v>
      </c>
      <c r="K1058" s="579" t="s">
        <v>2224</v>
      </c>
      <c r="L1058" s="579" t="s">
        <v>2226</v>
      </c>
      <c r="M1058" s="572"/>
      <c r="N1058" s="572"/>
    </row>
    <row r="1059" spans="1:14" ht="15.75">
      <c r="C1059" s="589" t="str">
        <f>'610000'!B$20</f>
        <v>Incrementos (disminuciones) por cambios las participaciones en la propiedad de subsidiarias que no dan lugar a pérdida de control, patrimonio (610000)</v>
      </c>
      <c r="F1059" s="586">
        <f>'610000'!$D$20</f>
        <v>0</v>
      </c>
      <c r="I1059" s="580" t="str">
        <f>Índice!$C$8</f>
        <v>2016-01-01</v>
      </c>
      <c r="J1059" s="580" t="str">
        <f>Índice!$C$9</f>
        <v>2016-12-31</v>
      </c>
      <c r="K1059" s="579" t="s">
        <v>2224</v>
      </c>
      <c r="L1059" s="579" t="s">
        <v>2226</v>
      </c>
      <c r="M1059" s="572"/>
      <c r="N1059" s="572"/>
    </row>
    <row r="1060" spans="1:14" ht="15.75">
      <c r="C1060" s="589" t="str">
        <f>'610000'!B$21</f>
        <v>Incrementos (disminuciones) por transacciones con pagos basados en acciones, patrimonio (610000)</v>
      </c>
      <c r="F1060" s="586">
        <f>'610000'!$D$21</f>
        <v>0</v>
      </c>
      <c r="I1060" s="580" t="str">
        <f>Índice!$C$8</f>
        <v>2016-01-01</v>
      </c>
      <c r="J1060" s="580" t="str">
        <f>Índice!$C$9</f>
        <v>2016-12-31</v>
      </c>
      <c r="K1060" s="579" t="s">
        <v>2224</v>
      </c>
      <c r="L1060" s="579" t="s">
        <v>2226</v>
      </c>
      <c r="M1060" s="572"/>
      <c r="N1060" s="572"/>
    </row>
    <row r="1061" spans="1:14" ht="15.75">
      <c r="C1061" s="589" t="str">
        <f>'610000'!B$22</f>
        <v>Total incremento (disminución) en el patrimonio (610000)</v>
      </c>
      <c r="F1061" s="586">
        <f>'610000'!$D$22</f>
        <v>0</v>
      </c>
      <c r="I1061" s="580" t="str">
        <f>Índice!$C$8</f>
        <v>2016-01-01</v>
      </c>
      <c r="J1061" s="580" t="str">
        <f>Índice!$C$9</f>
        <v>2016-12-31</v>
      </c>
      <c r="K1061" s="579" t="s">
        <v>2224</v>
      </c>
      <c r="L1061" s="579" t="s">
        <v>2226</v>
      </c>
      <c r="M1061" s="572"/>
      <c r="N1061" s="572"/>
    </row>
    <row r="1062" spans="1:14" ht="15.75">
      <c r="C1062" s="589" t="str">
        <f>'610000'!B$23</f>
        <v>Patrimonio al final del periodo (610000)</v>
      </c>
      <c r="F1062" s="586">
        <f>'610000'!$D$23</f>
        <v>0</v>
      </c>
      <c r="I1062" s="580"/>
      <c r="J1062" s="580" t="str">
        <f>Índice!$C$9</f>
        <v>2016-12-31</v>
      </c>
      <c r="K1062" s="579" t="s">
        <v>2224</v>
      </c>
      <c r="L1062" s="579" t="s">
        <v>2226</v>
      </c>
      <c r="M1062" s="572"/>
      <c r="N1062" s="572"/>
    </row>
    <row r="1063" spans="1:14" s="550" customFormat="1" ht="15.75">
      <c r="A1063" s="575" t="s">
        <v>15</v>
      </c>
      <c r="C1063" s="549" t="s">
        <v>90</v>
      </c>
      <c r="F1063" s="591"/>
      <c r="I1063" s="576"/>
      <c r="J1063" s="576"/>
      <c r="K1063" s="551"/>
      <c r="L1063" s="551"/>
      <c r="M1063" s="584"/>
      <c r="N1063" s="584"/>
    </row>
    <row r="1064" spans="1:14" ht="15.75">
      <c r="A1064" s="570"/>
      <c r="C1064" s="589" t="str">
        <f>'610000'!B$8</f>
        <v>Patrimonio al comienzo del periodo (610000)</v>
      </c>
      <c r="F1064" s="586">
        <f>'610000'!$E$8</f>
        <v>0</v>
      </c>
      <c r="J1064" s="580" t="str">
        <f>Índice!$C$8</f>
        <v>2016-01-01</v>
      </c>
      <c r="K1064" s="579" t="s">
        <v>2224</v>
      </c>
      <c r="L1064" s="579" t="s">
        <v>2227</v>
      </c>
      <c r="M1064" s="572"/>
      <c r="N1064" s="572"/>
    </row>
    <row r="1065" spans="1:14" ht="15.75">
      <c r="A1065" s="570" t="s">
        <v>15</v>
      </c>
      <c r="C1065" s="589" t="str">
        <f>'610000'!B$9</f>
        <v>Cambios en el patrimonio (610000)</v>
      </c>
      <c r="F1065" s="586"/>
      <c r="I1065" s="580"/>
      <c r="J1065" s="580"/>
      <c r="K1065" s="579"/>
      <c r="L1065" s="557"/>
      <c r="M1065" s="572"/>
      <c r="N1065" s="572"/>
    </row>
    <row r="1066" spans="1:14" ht="15.75">
      <c r="A1066" s="570" t="s">
        <v>15</v>
      </c>
      <c r="C1066" s="589" t="str">
        <f>'610000'!B$10</f>
        <v>Resultado integral (610000)</v>
      </c>
      <c r="F1066" s="586"/>
      <c r="I1066" s="580"/>
      <c r="J1066" s="580"/>
      <c r="K1066" s="579"/>
      <c r="L1066" s="579"/>
      <c r="M1066" s="572"/>
      <c r="N1066" s="572"/>
    </row>
    <row r="1067" spans="1:14" ht="15.75">
      <c r="C1067" s="589" t="str">
        <f>'610000'!B$11</f>
        <v>Ganancia (pérdida) (610000)</v>
      </c>
      <c r="F1067" s="586">
        <f>'610000'!$E$11</f>
        <v>0</v>
      </c>
      <c r="I1067" s="580" t="str">
        <f>Índice!$C$8</f>
        <v>2016-01-01</v>
      </c>
      <c r="J1067" s="580" t="str">
        <f>Índice!$C$9</f>
        <v>2016-12-31</v>
      </c>
      <c r="K1067" s="579" t="s">
        <v>2224</v>
      </c>
      <c r="L1067" s="579" t="s">
        <v>2227</v>
      </c>
      <c r="M1067" s="572"/>
      <c r="N1067" s="572"/>
    </row>
    <row r="1068" spans="1:14" ht="15.75">
      <c r="C1068" s="589" t="str">
        <f>'610000'!B$12</f>
        <v>Otro resultado integral (610000)</v>
      </c>
      <c r="F1068" s="586">
        <f>'610000'!$E$12</f>
        <v>0</v>
      </c>
      <c r="I1068" s="580" t="str">
        <f>Índice!$C$8</f>
        <v>2016-01-01</v>
      </c>
      <c r="J1068" s="580" t="str">
        <f>Índice!$C$9</f>
        <v>2016-12-31</v>
      </c>
      <c r="K1068" s="579" t="s">
        <v>2224</v>
      </c>
      <c r="L1068" s="579" t="s">
        <v>2227</v>
      </c>
      <c r="M1068" s="572"/>
      <c r="N1068" s="572"/>
    </row>
    <row r="1069" spans="1:14" ht="15.75">
      <c r="C1069" s="589" t="str">
        <f>'610000'!B$13</f>
        <v>Resultado integral total (610000)</v>
      </c>
      <c r="F1069" s="586">
        <f>'610000'!$E$13</f>
        <v>0</v>
      </c>
      <c r="I1069" s="580" t="str">
        <f>Índice!$C$8</f>
        <v>2016-01-01</v>
      </c>
      <c r="J1069" s="580" t="str">
        <f>Índice!$C$9</f>
        <v>2016-12-31</v>
      </c>
      <c r="K1069" s="579" t="s">
        <v>2224</v>
      </c>
      <c r="L1069" s="579" t="s">
        <v>2227</v>
      </c>
      <c r="M1069" s="572"/>
      <c r="N1069" s="572"/>
    </row>
    <row r="1070" spans="1:14" ht="15.75">
      <c r="C1070" s="589" t="str">
        <f>'610000'!B$14</f>
        <v>Emisión de patrimonio (610000)</v>
      </c>
      <c r="F1070" s="586">
        <f>'610000'!$E$14</f>
        <v>0</v>
      </c>
      <c r="I1070" s="580" t="str">
        <f>Índice!$C$8</f>
        <v>2016-01-01</v>
      </c>
      <c r="J1070" s="580" t="str">
        <f>Índice!$C$9</f>
        <v>2016-12-31</v>
      </c>
      <c r="K1070" s="579" t="s">
        <v>2224</v>
      </c>
      <c r="L1070" s="579" t="s">
        <v>2227</v>
      </c>
      <c r="M1070" s="572"/>
      <c r="N1070" s="572"/>
    </row>
    <row r="1071" spans="1:14" ht="15.75">
      <c r="C1071" s="589" t="str">
        <f>'610000'!B$15</f>
        <v>Dividendos reconocidos como distribuciones a los propietarios (610000)</v>
      </c>
      <c r="F1071" s="586">
        <f>'610000'!$E$15</f>
        <v>0</v>
      </c>
      <c r="I1071" s="580" t="str">
        <f>Índice!$C$8</f>
        <v>2016-01-01</v>
      </c>
      <c r="J1071" s="580" t="str">
        <f>Índice!$C$9</f>
        <v>2016-12-31</v>
      </c>
      <c r="K1071" s="579" t="s">
        <v>2224</v>
      </c>
      <c r="L1071" s="579" t="s">
        <v>2227</v>
      </c>
      <c r="M1071" s="572"/>
      <c r="N1071" s="572"/>
    </row>
    <row r="1072" spans="1:14" ht="15.75">
      <c r="A1072" s="570"/>
      <c r="C1072" s="589" t="str">
        <f>'610000'!B$16</f>
        <v>Incrementos por otras aportaciones de los propietarios (610000)</v>
      </c>
      <c r="F1072" s="586">
        <f>'610000'!$E$16</f>
        <v>0</v>
      </c>
      <c r="I1072" s="580" t="str">
        <f>Índice!$C$8</f>
        <v>2016-01-01</v>
      </c>
      <c r="J1072" s="580" t="str">
        <f>Índice!$C$9</f>
        <v>2016-12-31</v>
      </c>
      <c r="K1072" s="579" t="s">
        <v>2224</v>
      </c>
      <c r="L1072" s="579" t="s">
        <v>2227</v>
      </c>
      <c r="M1072" s="572"/>
      <c r="N1072" s="572"/>
    </row>
    <row r="1073" spans="1:14" ht="15.75">
      <c r="C1073" s="589" t="str">
        <f>'610000'!B$17</f>
        <v>Disminución por otras distribuciones a los propietarios, patrimonio (610000)</v>
      </c>
      <c r="F1073" s="586">
        <f>'610000'!$E$17</f>
        <v>0</v>
      </c>
      <c r="I1073" s="580" t="str">
        <f>Índice!$C$8</f>
        <v>2016-01-01</v>
      </c>
      <c r="J1073" s="580" t="str">
        <f>Índice!$C$9</f>
        <v>2016-12-31</v>
      </c>
      <c r="K1073" s="579" t="s">
        <v>2224</v>
      </c>
      <c r="L1073" s="579" t="s">
        <v>2227</v>
      </c>
      <c r="M1073" s="572"/>
      <c r="N1073" s="572"/>
    </row>
    <row r="1074" spans="1:14" ht="15.75">
      <c r="C1074" s="589" t="str">
        <f>'610000'!B$18</f>
        <v>Incrementos (disminuciones) por otros cambios, patrimonio (610000)</v>
      </c>
      <c r="F1074" s="586">
        <f>'610000'!$E$18</f>
        <v>0</v>
      </c>
      <c r="I1074" s="580" t="str">
        <f>Índice!$C$8</f>
        <v>2016-01-01</v>
      </c>
      <c r="J1074" s="580" t="str">
        <f>Índice!$C$9</f>
        <v>2016-12-31</v>
      </c>
      <c r="K1074" s="579" t="s">
        <v>2224</v>
      </c>
      <c r="L1074" s="579" t="s">
        <v>2227</v>
      </c>
      <c r="M1074" s="572"/>
      <c r="N1074" s="572"/>
    </row>
    <row r="1075" spans="1:14" ht="15.75">
      <c r="C1075" s="589" t="str">
        <f>'610000'!B$19</f>
        <v>Incrementos (disminuciones) por transacciones con acciones propias, patrimonio (610000)</v>
      </c>
      <c r="F1075" s="586">
        <f>'610000'!$E$19</f>
        <v>0</v>
      </c>
      <c r="I1075" s="580" t="str">
        <f>Índice!$C$8</f>
        <v>2016-01-01</v>
      </c>
      <c r="J1075" s="580" t="str">
        <f>Índice!$C$9</f>
        <v>2016-12-31</v>
      </c>
      <c r="K1075" s="579" t="s">
        <v>2224</v>
      </c>
      <c r="L1075" s="579" t="s">
        <v>2227</v>
      </c>
      <c r="M1075" s="572"/>
      <c r="N1075" s="572"/>
    </row>
    <row r="1076" spans="1:14" ht="15.75">
      <c r="C1076" s="589" t="str">
        <f>'610000'!B$20</f>
        <v>Incrementos (disminuciones) por cambios las participaciones en la propiedad de subsidiarias que no dan lugar a pérdida de control, patrimonio (610000)</v>
      </c>
      <c r="F1076" s="586">
        <f>'610000'!$E$20</f>
        <v>0</v>
      </c>
      <c r="I1076" s="580" t="str">
        <f>Índice!$C$8</f>
        <v>2016-01-01</v>
      </c>
      <c r="J1076" s="580" t="str">
        <f>Índice!$C$9</f>
        <v>2016-12-31</v>
      </c>
      <c r="K1076" s="579" t="s">
        <v>2224</v>
      </c>
      <c r="L1076" s="579" t="s">
        <v>2227</v>
      </c>
      <c r="M1076" s="572"/>
      <c r="N1076" s="572"/>
    </row>
    <row r="1077" spans="1:14" ht="15.75">
      <c r="C1077" s="589" t="str">
        <f>'610000'!B$21</f>
        <v>Incrementos (disminuciones) por transacciones con pagos basados en acciones, patrimonio (610000)</v>
      </c>
      <c r="F1077" s="586">
        <f>'610000'!$E$21</f>
        <v>0</v>
      </c>
      <c r="I1077" s="580" t="str">
        <f>Índice!$C$8</f>
        <v>2016-01-01</v>
      </c>
      <c r="J1077" s="580" t="str">
        <f>Índice!$C$9</f>
        <v>2016-12-31</v>
      </c>
      <c r="K1077" s="579" t="s">
        <v>2224</v>
      </c>
      <c r="L1077" s="579" t="s">
        <v>2227</v>
      </c>
      <c r="M1077" s="572"/>
      <c r="N1077" s="572"/>
    </row>
    <row r="1078" spans="1:14" ht="15.75">
      <c r="C1078" s="589" t="str">
        <f>'610000'!B$22</f>
        <v>Total incremento (disminución) en el patrimonio (610000)</v>
      </c>
      <c r="F1078" s="586">
        <f>'610000'!$E$22</f>
        <v>0</v>
      </c>
      <c r="I1078" s="580" t="str">
        <f>Índice!$C$8</f>
        <v>2016-01-01</v>
      </c>
      <c r="J1078" s="580" t="str">
        <f>Índice!$C$9</f>
        <v>2016-12-31</v>
      </c>
      <c r="K1078" s="579" t="s">
        <v>2224</v>
      </c>
      <c r="L1078" s="579" t="s">
        <v>2227</v>
      </c>
      <c r="M1078" s="572"/>
      <c r="N1078" s="572"/>
    </row>
    <row r="1079" spans="1:14" ht="15.75">
      <c r="C1079" s="589" t="str">
        <f>'610000'!B$23</f>
        <v>Patrimonio al final del periodo (610000)</v>
      </c>
      <c r="F1079" s="586">
        <f>'610000'!$E$23</f>
        <v>0</v>
      </c>
      <c r="I1079" s="580"/>
      <c r="J1079" s="580" t="str">
        <f>Índice!$C$9</f>
        <v>2016-12-31</v>
      </c>
      <c r="K1079" s="579" t="s">
        <v>2224</v>
      </c>
      <c r="L1079" s="579" t="s">
        <v>2227</v>
      </c>
      <c r="M1079" s="572"/>
      <c r="N1079" s="572"/>
    </row>
    <row r="1080" spans="1:14" s="550" customFormat="1" ht="15.75">
      <c r="A1080" s="575" t="s">
        <v>15</v>
      </c>
      <c r="C1080" s="549" t="s">
        <v>91</v>
      </c>
      <c r="F1080" s="591"/>
      <c r="I1080" s="576"/>
      <c r="J1080" s="576"/>
      <c r="K1080" s="551"/>
      <c r="L1080" s="551"/>
      <c r="M1080" s="584"/>
      <c r="N1080" s="584"/>
    </row>
    <row r="1081" spans="1:14" ht="15.75">
      <c r="A1081" s="570"/>
      <c r="C1081" s="589" t="str">
        <f>'610000'!B$8</f>
        <v>Patrimonio al comienzo del periodo (610000)</v>
      </c>
      <c r="F1081" s="586">
        <f>'610000'!$F$8</f>
        <v>0</v>
      </c>
      <c r="J1081" s="580" t="str">
        <f>Índice!$C$8</f>
        <v>2016-01-01</v>
      </c>
      <c r="K1081" s="579" t="s">
        <v>2224</v>
      </c>
      <c r="L1081" s="579" t="s">
        <v>2228</v>
      </c>
      <c r="M1081" s="572"/>
      <c r="N1081" s="572"/>
    </row>
    <row r="1082" spans="1:14" ht="15.75">
      <c r="A1082" s="570" t="s">
        <v>15</v>
      </c>
      <c r="C1082" s="589" t="str">
        <f>'610000'!B$9</f>
        <v>Cambios en el patrimonio (610000)</v>
      </c>
      <c r="F1082" s="586"/>
      <c r="I1082" s="580"/>
      <c r="J1082" s="580"/>
      <c r="K1082" s="579"/>
      <c r="L1082" s="579"/>
      <c r="M1082" s="572"/>
      <c r="N1082" s="572"/>
    </row>
    <row r="1083" spans="1:14" ht="15.75">
      <c r="A1083" s="570" t="s">
        <v>15</v>
      </c>
      <c r="C1083" s="589" t="str">
        <f>'610000'!B$10</f>
        <v>Resultado integral (610000)</v>
      </c>
      <c r="F1083" s="586"/>
      <c r="I1083" s="580"/>
      <c r="J1083" s="580"/>
      <c r="K1083" s="579"/>
      <c r="L1083" s="579"/>
      <c r="M1083" s="572"/>
      <c r="N1083" s="572"/>
    </row>
    <row r="1084" spans="1:14" ht="15.75">
      <c r="C1084" s="589" t="str">
        <f>'610000'!B$11</f>
        <v>Ganancia (pérdida) (610000)</v>
      </c>
      <c r="F1084" s="586">
        <f>'610000'!$F$11</f>
        <v>0</v>
      </c>
      <c r="I1084" s="580" t="str">
        <f>Índice!$C$8</f>
        <v>2016-01-01</v>
      </c>
      <c r="J1084" s="580" t="str">
        <f>Índice!$C$9</f>
        <v>2016-12-31</v>
      </c>
      <c r="K1084" s="579" t="s">
        <v>2224</v>
      </c>
      <c r="L1084" s="579" t="s">
        <v>2228</v>
      </c>
      <c r="M1084" s="572"/>
      <c r="N1084" s="572"/>
    </row>
    <row r="1085" spans="1:14" ht="15.75">
      <c r="C1085" s="589" t="str">
        <f>'610000'!B$12</f>
        <v>Otro resultado integral (610000)</v>
      </c>
      <c r="F1085" s="586">
        <f>'610000'!$F$12</f>
        <v>0</v>
      </c>
      <c r="I1085" s="580" t="str">
        <f>Índice!$C$8</f>
        <v>2016-01-01</v>
      </c>
      <c r="J1085" s="580" t="str">
        <f>Índice!$C$9</f>
        <v>2016-12-31</v>
      </c>
      <c r="K1085" s="579" t="s">
        <v>2224</v>
      </c>
      <c r="L1085" s="579" t="s">
        <v>2228</v>
      </c>
      <c r="M1085" s="572"/>
      <c r="N1085" s="572"/>
    </row>
    <row r="1086" spans="1:14" ht="15.75">
      <c r="C1086" s="589" t="str">
        <f>'610000'!B$13</f>
        <v>Resultado integral total (610000)</v>
      </c>
      <c r="F1086" s="586">
        <f>'610000'!$F$13</f>
        <v>0</v>
      </c>
      <c r="I1086" s="580" t="str">
        <f>Índice!$C$8</f>
        <v>2016-01-01</v>
      </c>
      <c r="J1086" s="580" t="str">
        <f>Índice!$C$9</f>
        <v>2016-12-31</v>
      </c>
      <c r="K1086" s="579" t="s">
        <v>2224</v>
      </c>
      <c r="L1086" s="579" t="s">
        <v>2228</v>
      </c>
      <c r="M1086" s="572"/>
      <c r="N1086" s="572"/>
    </row>
    <row r="1087" spans="1:14" ht="15.75">
      <c r="C1087" s="589" t="str">
        <f>'610000'!B$14</f>
        <v>Emisión de patrimonio (610000)</v>
      </c>
      <c r="F1087" s="586">
        <f>'610000'!$F$14</f>
        <v>0</v>
      </c>
      <c r="I1087" s="580" t="str">
        <f>Índice!$C$8</f>
        <v>2016-01-01</v>
      </c>
      <c r="J1087" s="580" t="str">
        <f>Índice!$C$9</f>
        <v>2016-12-31</v>
      </c>
      <c r="K1087" s="579" t="s">
        <v>2224</v>
      </c>
      <c r="L1087" s="579" t="s">
        <v>2228</v>
      </c>
      <c r="M1087" s="572"/>
      <c r="N1087" s="572"/>
    </row>
    <row r="1088" spans="1:14" ht="15.75">
      <c r="C1088" s="589" t="str">
        <f>'610000'!B$15</f>
        <v>Dividendos reconocidos como distribuciones a los propietarios (610000)</v>
      </c>
      <c r="F1088" s="586">
        <f>'610000'!$F$15</f>
        <v>0</v>
      </c>
      <c r="I1088" s="580" t="str">
        <f>Índice!$C$8</f>
        <v>2016-01-01</v>
      </c>
      <c r="J1088" s="580" t="str">
        <f>Índice!$C$9</f>
        <v>2016-12-31</v>
      </c>
      <c r="K1088" s="579" t="s">
        <v>2224</v>
      </c>
      <c r="L1088" s="579" t="s">
        <v>2228</v>
      </c>
      <c r="M1088" s="572"/>
      <c r="N1088" s="572"/>
    </row>
    <row r="1089" spans="1:14" ht="15.75">
      <c r="A1089" s="570"/>
      <c r="C1089" s="589" t="str">
        <f>'610000'!B$16</f>
        <v>Incrementos por otras aportaciones de los propietarios (610000)</v>
      </c>
      <c r="F1089" s="586">
        <f>'610000'!$F$16</f>
        <v>0</v>
      </c>
      <c r="I1089" s="580" t="str">
        <f>Índice!$C$8</f>
        <v>2016-01-01</v>
      </c>
      <c r="J1089" s="580" t="str">
        <f>Índice!$C$9</f>
        <v>2016-12-31</v>
      </c>
      <c r="K1089" s="579" t="s">
        <v>2224</v>
      </c>
      <c r="L1089" s="579" t="s">
        <v>2228</v>
      </c>
      <c r="M1089" s="572"/>
      <c r="N1089" s="572"/>
    </row>
    <row r="1090" spans="1:14" ht="15.75">
      <c r="C1090" s="589" t="str">
        <f>'610000'!B$17</f>
        <v>Disminución por otras distribuciones a los propietarios, patrimonio (610000)</v>
      </c>
      <c r="F1090" s="586">
        <f>'610000'!$F$17</f>
        <v>0</v>
      </c>
      <c r="I1090" s="580" t="str">
        <f>Índice!$C$8</f>
        <v>2016-01-01</v>
      </c>
      <c r="J1090" s="580" t="str">
        <f>Índice!$C$9</f>
        <v>2016-12-31</v>
      </c>
      <c r="K1090" s="579" t="s">
        <v>2224</v>
      </c>
      <c r="L1090" s="579" t="s">
        <v>2228</v>
      </c>
      <c r="M1090" s="572"/>
      <c r="N1090" s="572"/>
    </row>
    <row r="1091" spans="1:14" ht="15.75">
      <c r="C1091" s="589" t="str">
        <f>'610000'!B$18</f>
        <v>Incrementos (disminuciones) por otros cambios, patrimonio (610000)</v>
      </c>
      <c r="F1091" s="586">
        <f>'610000'!$F$18</f>
        <v>0</v>
      </c>
      <c r="I1091" s="580" t="str">
        <f>Índice!$C$8</f>
        <v>2016-01-01</v>
      </c>
      <c r="J1091" s="580" t="str">
        <f>Índice!$C$9</f>
        <v>2016-12-31</v>
      </c>
      <c r="K1091" s="579" t="s">
        <v>2224</v>
      </c>
      <c r="L1091" s="579" t="s">
        <v>2228</v>
      </c>
      <c r="M1091" s="572"/>
      <c r="N1091" s="572"/>
    </row>
    <row r="1092" spans="1:14" ht="15.75">
      <c r="C1092" s="589" t="str">
        <f>'610000'!B$19</f>
        <v>Incrementos (disminuciones) por transacciones con acciones propias, patrimonio (610000)</v>
      </c>
      <c r="F1092" s="586">
        <f>'610000'!$F$19</f>
        <v>0</v>
      </c>
      <c r="I1092" s="580" t="str">
        <f>Índice!$C$8</f>
        <v>2016-01-01</v>
      </c>
      <c r="J1092" s="580" t="str">
        <f>Índice!$C$9</f>
        <v>2016-12-31</v>
      </c>
      <c r="K1092" s="579" t="s">
        <v>2224</v>
      </c>
      <c r="L1092" s="579" t="s">
        <v>2228</v>
      </c>
      <c r="M1092" s="572"/>
      <c r="N1092" s="572"/>
    </row>
    <row r="1093" spans="1:14" ht="15.75">
      <c r="C1093" s="589" t="str">
        <f>'610000'!B$20</f>
        <v>Incrementos (disminuciones) por cambios las participaciones en la propiedad de subsidiarias que no dan lugar a pérdida de control, patrimonio (610000)</v>
      </c>
      <c r="F1093" s="586">
        <f>'610000'!$F$20</f>
        <v>0</v>
      </c>
      <c r="I1093" s="580" t="str">
        <f>Índice!$C$8</f>
        <v>2016-01-01</v>
      </c>
      <c r="J1093" s="580" t="str">
        <f>Índice!$C$9</f>
        <v>2016-12-31</v>
      </c>
      <c r="K1093" s="579" t="s">
        <v>2224</v>
      </c>
      <c r="L1093" s="579" t="s">
        <v>2228</v>
      </c>
      <c r="M1093" s="572"/>
      <c r="N1093" s="572"/>
    </row>
    <row r="1094" spans="1:14" ht="15.75">
      <c r="C1094" s="589" t="str">
        <f>'610000'!B$21</f>
        <v>Incrementos (disminuciones) por transacciones con pagos basados en acciones, patrimonio (610000)</v>
      </c>
      <c r="F1094" s="586">
        <f>'610000'!$F$21</f>
        <v>0</v>
      </c>
      <c r="I1094" s="580" t="str">
        <f>Índice!$C$8</f>
        <v>2016-01-01</v>
      </c>
      <c r="J1094" s="580" t="str">
        <f>Índice!$C$9</f>
        <v>2016-12-31</v>
      </c>
      <c r="K1094" s="579" t="s">
        <v>2224</v>
      </c>
      <c r="L1094" s="579" t="s">
        <v>2228</v>
      </c>
      <c r="M1094" s="572"/>
      <c r="N1094" s="572"/>
    </row>
    <row r="1095" spans="1:14" ht="15.75">
      <c r="C1095" s="589" t="str">
        <f>'610000'!B$22</f>
        <v>Total incremento (disminución) en el patrimonio (610000)</v>
      </c>
      <c r="F1095" s="586">
        <f>'610000'!$F$22</f>
        <v>0</v>
      </c>
      <c r="I1095" s="580" t="str">
        <f>Índice!$C$8</f>
        <v>2016-01-01</v>
      </c>
      <c r="J1095" s="580" t="str">
        <f>Índice!$C$9</f>
        <v>2016-12-31</v>
      </c>
      <c r="K1095" s="579" t="s">
        <v>2224</v>
      </c>
      <c r="L1095" s="579" t="s">
        <v>2228</v>
      </c>
      <c r="M1095" s="572"/>
      <c r="N1095" s="572"/>
    </row>
    <row r="1096" spans="1:14" ht="15.75">
      <c r="C1096" s="589" t="str">
        <f>'610000'!B$23</f>
        <v>Patrimonio al final del periodo (610000)</v>
      </c>
      <c r="F1096" s="586">
        <f>'610000'!$F$23</f>
        <v>0</v>
      </c>
      <c r="I1096" s="580"/>
      <c r="J1096" s="580" t="str">
        <f>Índice!$C$9</f>
        <v>2016-12-31</v>
      </c>
      <c r="K1096" s="579" t="s">
        <v>2224</v>
      </c>
      <c r="L1096" s="579" t="s">
        <v>2228</v>
      </c>
      <c r="M1096" s="572"/>
      <c r="N1096" s="572"/>
    </row>
    <row r="1097" spans="1:14" s="550" customFormat="1" ht="15.75">
      <c r="A1097" s="575" t="s">
        <v>15</v>
      </c>
      <c r="C1097" s="549" t="s">
        <v>92</v>
      </c>
      <c r="F1097" s="591"/>
      <c r="I1097" s="576"/>
      <c r="J1097" s="576"/>
      <c r="K1097" s="551"/>
      <c r="L1097" s="577"/>
    </row>
    <row r="1098" spans="1:14" ht="15.75">
      <c r="A1098" s="570"/>
      <c r="C1098" s="589" t="str">
        <f>'610000'!B$8</f>
        <v>Patrimonio al comienzo del periodo (610000)</v>
      </c>
      <c r="F1098" s="586">
        <f>'610000'!$G$8</f>
        <v>0</v>
      </c>
      <c r="J1098" s="580" t="str">
        <f>Índice!$C$8</f>
        <v>2016-01-01</v>
      </c>
      <c r="K1098" s="579" t="s">
        <v>2224</v>
      </c>
      <c r="L1098" s="579" t="s">
        <v>2229</v>
      </c>
    </row>
    <row r="1099" spans="1:14" ht="15.75">
      <c r="A1099" s="570" t="s">
        <v>15</v>
      </c>
      <c r="C1099" s="589" t="str">
        <f>'610000'!B$9</f>
        <v>Cambios en el patrimonio (610000)</v>
      </c>
      <c r="F1099" s="586"/>
      <c r="I1099" s="580"/>
      <c r="J1099" s="580"/>
      <c r="K1099" s="579"/>
    </row>
    <row r="1100" spans="1:14" ht="15.75">
      <c r="A1100" s="570" t="s">
        <v>15</v>
      </c>
      <c r="C1100" s="589" t="str">
        <f>'610000'!B$10</f>
        <v>Resultado integral (610000)</v>
      </c>
      <c r="F1100" s="586"/>
      <c r="I1100" s="580"/>
      <c r="J1100" s="580"/>
      <c r="K1100" s="579"/>
    </row>
    <row r="1101" spans="1:14" ht="15.75">
      <c r="C1101" s="589" t="str">
        <f>'610000'!B$11</f>
        <v>Ganancia (pérdida) (610000)</v>
      </c>
      <c r="F1101" s="586">
        <f>'610000'!$G$11</f>
        <v>0</v>
      </c>
      <c r="I1101" s="580" t="str">
        <f>Índice!$C$8</f>
        <v>2016-01-01</v>
      </c>
      <c r="J1101" s="580" t="str">
        <f>Índice!$C$9</f>
        <v>2016-12-31</v>
      </c>
      <c r="K1101" s="579" t="s">
        <v>2224</v>
      </c>
      <c r="L1101" s="579" t="s">
        <v>2229</v>
      </c>
    </row>
    <row r="1102" spans="1:14" ht="15.75">
      <c r="C1102" s="589" t="str">
        <f>'610000'!B$12</f>
        <v>Otro resultado integral (610000)</v>
      </c>
      <c r="F1102" s="586">
        <f>'610000'!$G$12</f>
        <v>0</v>
      </c>
      <c r="I1102" s="580" t="str">
        <f>Índice!$C$8</f>
        <v>2016-01-01</v>
      </c>
      <c r="J1102" s="580" t="str">
        <f>Índice!$C$9</f>
        <v>2016-12-31</v>
      </c>
      <c r="K1102" s="579" t="s">
        <v>2224</v>
      </c>
      <c r="L1102" s="579" t="s">
        <v>2229</v>
      </c>
    </row>
    <row r="1103" spans="1:14" ht="15.75">
      <c r="C1103" s="589" t="str">
        <f>'610000'!B$13</f>
        <v>Resultado integral total (610000)</v>
      </c>
      <c r="F1103" s="586">
        <f>'610000'!$G$13</f>
        <v>0</v>
      </c>
      <c r="I1103" s="580" t="str">
        <f>Índice!$C$8</f>
        <v>2016-01-01</v>
      </c>
      <c r="J1103" s="580" t="str">
        <f>Índice!$C$9</f>
        <v>2016-12-31</v>
      </c>
      <c r="K1103" s="579" t="s">
        <v>2224</v>
      </c>
      <c r="L1103" s="579" t="s">
        <v>2229</v>
      </c>
    </row>
    <row r="1104" spans="1:14" ht="15.75">
      <c r="C1104" s="589" t="str">
        <f>'610000'!B$14</f>
        <v>Emisión de patrimonio (610000)</v>
      </c>
      <c r="F1104" s="586">
        <f>'610000'!$G$14</f>
        <v>0</v>
      </c>
      <c r="I1104" s="580" t="str">
        <f>Índice!$C$8</f>
        <v>2016-01-01</v>
      </c>
      <c r="J1104" s="580" t="str">
        <f>Índice!$C$9</f>
        <v>2016-12-31</v>
      </c>
      <c r="K1104" s="579" t="s">
        <v>2224</v>
      </c>
      <c r="L1104" s="579" t="s">
        <v>2229</v>
      </c>
    </row>
    <row r="1105" spans="1:12" ht="15.75">
      <c r="C1105" s="589" t="str">
        <f>'610000'!B$15</f>
        <v>Dividendos reconocidos como distribuciones a los propietarios (610000)</v>
      </c>
      <c r="F1105" s="586">
        <f>'610000'!$G$15</f>
        <v>0</v>
      </c>
      <c r="I1105" s="580" t="str">
        <f>Índice!$C$8</f>
        <v>2016-01-01</v>
      </c>
      <c r="J1105" s="580" t="str">
        <f>Índice!$C$9</f>
        <v>2016-12-31</v>
      </c>
      <c r="K1105" s="579" t="s">
        <v>2224</v>
      </c>
      <c r="L1105" s="579" t="s">
        <v>2229</v>
      </c>
    </row>
    <row r="1106" spans="1:12" ht="15.75">
      <c r="A1106" s="570"/>
      <c r="C1106" s="589" t="str">
        <f>'610000'!B$16</f>
        <v>Incrementos por otras aportaciones de los propietarios (610000)</v>
      </c>
      <c r="F1106" s="586">
        <f>'610000'!$G$16</f>
        <v>0</v>
      </c>
      <c r="I1106" s="580" t="str">
        <f>Índice!$C$8</f>
        <v>2016-01-01</v>
      </c>
      <c r="J1106" s="580" t="str">
        <f>Índice!$C$9</f>
        <v>2016-12-31</v>
      </c>
      <c r="K1106" s="579" t="s">
        <v>2224</v>
      </c>
      <c r="L1106" s="579" t="s">
        <v>2229</v>
      </c>
    </row>
    <row r="1107" spans="1:12" ht="15.75">
      <c r="C1107" s="589" t="str">
        <f>'610000'!B$17</f>
        <v>Disminución por otras distribuciones a los propietarios, patrimonio (610000)</v>
      </c>
      <c r="F1107" s="586">
        <f>'610000'!$G$17</f>
        <v>0</v>
      </c>
      <c r="I1107" s="580" t="str">
        <f>Índice!$C$8</f>
        <v>2016-01-01</v>
      </c>
      <c r="J1107" s="580" t="str">
        <f>Índice!$C$9</f>
        <v>2016-12-31</v>
      </c>
      <c r="K1107" s="579" t="s">
        <v>2224</v>
      </c>
      <c r="L1107" s="579" t="s">
        <v>2229</v>
      </c>
    </row>
    <row r="1108" spans="1:12" ht="15.75">
      <c r="C1108" s="589" t="str">
        <f>'610000'!B$18</f>
        <v>Incrementos (disminuciones) por otros cambios, patrimonio (610000)</v>
      </c>
      <c r="F1108" s="586">
        <f>'610000'!$G$18</f>
        <v>0</v>
      </c>
      <c r="I1108" s="580" t="str">
        <f>Índice!$C$8</f>
        <v>2016-01-01</v>
      </c>
      <c r="J1108" s="580" t="str">
        <f>Índice!$C$9</f>
        <v>2016-12-31</v>
      </c>
      <c r="K1108" s="579" t="s">
        <v>2224</v>
      </c>
      <c r="L1108" s="579" t="s">
        <v>2229</v>
      </c>
    </row>
    <row r="1109" spans="1:12" ht="15.75">
      <c r="C1109" s="589" t="str">
        <f>'610000'!B$19</f>
        <v>Incrementos (disminuciones) por transacciones con acciones propias, patrimonio (610000)</v>
      </c>
      <c r="F1109" s="586">
        <f>'610000'!$G$19</f>
        <v>0</v>
      </c>
      <c r="I1109" s="580" t="str">
        <f>Índice!$C$8</f>
        <v>2016-01-01</v>
      </c>
      <c r="J1109" s="580" t="str">
        <f>Índice!$C$9</f>
        <v>2016-12-31</v>
      </c>
      <c r="K1109" s="579" t="s">
        <v>2224</v>
      </c>
      <c r="L1109" s="579" t="s">
        <v>2229</v>
      </c>
    </row>
    <row r="1110" spans="1:12" ht="15.75">
      <c r="C1110" s="589" t="str">
        <f>'610000'!B$20</f>
        <v>Incrementos (disminuciones) por cambios las participaciones en la propiedad de subsidiarias que no dan lugar a pérdida de control, patrimonio (610000)</v>
      </c>
      <c r="F1110" s="586">
        <f>'610000'!$G$20</f>
        <v>0</v>
      </c>
      <c r="I1110" s="580" t="str">
        <f>Índice!$C$8</f>
        <v>2016-01-01</v>
      </c>
      <c r="J1110" s="580" t="str">
        <f>Índice!$C$9</f>
        <v>2016-12-31</v>
      </c>
      <c r="K1110" s="579" t="s">
        <v>2224</v>
      </c>
      <c r="L1110" s="579" t="s">
        <v>2229</v>
      </c>
    </row>
    <row r="1111" spans="1:12" ht="15.75">
      <c r="C1111" s="589" t="str">
        <f>'610000'!B$21</f>
        <v>Incrementos (disminuciones) por transacciones con pagos basados en acciones, patrimonio (610000)</v>
      </c>
      <c r="F1111" s="586">
        <f>'610000'!$G$21</f>
        <v>0</v>
      </c>
      <c r="I1111" s="580" t="str">
        <f>Índice!$C$8</f>
        <v>2016-01-01</v>
      </c>
      <c r="J1111" s="580" t="str">
        <f>Índice!$C$9</f>
        <v>2016-12-31</v>
      </c>
      <c r="K1111" s="579" t="s">
        <v>2224</v>
      </c>
      <c r="L1111" s="579" t="s">
        <v>2229</v>
      </c>
    </row>
    <row r="1112" spans="1:12" ht="15.75">
      <c r="C1112" s="589" t="str">
        <f>'610000'!B$22</f>
        <v>Total incremento (disminución) en el patrimonio (610000)</v>
      </c>
      <c r="F1112" s="586">
        <f>'610000'!$G$22</f>
        <v>0</v>
      </c>
      <c r="I1112" s="580" t="str">
        <f>Índice!$C$8</f>
        <v>2016-01-01</v>
      </c>
      <c r="J1112" s="580" t="str">
        <f>Índice!$C$9</f>
        <v>2016-12-31</v>
      </c>
      <c r="K1112" s="579" t="s">
        <v>2224</v>
      </c>
      <c r="L1112" s="579" t="s">
        <v>2229</v>
      </c>
    </row>
    <row r="1113" spans="1:12" ht="15.75">
      <c r="C1113" s="589" t="str">
        <f>'610000'!B$23</f>
        <v>Patrimonio al final del periodo (610000)</v>
      </c>
      <c r="F1113" s="586">
        <f>'610000'!$G$23</f>
        <v>0</v>
      </c>
      <c r="I1113" s="580"/>
      <c r="J1113" s="580" t="str">
        <f>Índice!$C$9</f>
        <v>2016-12-31</v>
      </c>
      <c r="K1113" s="579" t="s">
        <v>2224</v>
      </c>
      <c r="L1113" s="579" t="s">
        <v>2229</v>
      </c>
    </row>
    <row r="1114" spans="1:12" s="550" customFormat="1" ht="15.75">
      <c r="A1114" s="575" t="s">
        <v>15</v>
      </c>
      <c r="C1114" s="549" t="s">
        <v>618</v>
      </c>
      <c r="F1114" s="591"/>
      <c r="I1114" s="576"/>
      <c r="J1114" s="576"/>
      <c r="K1114" s="551"/>
      <c r="L1114" s="577"/>
    </row>
    <row r="1115" spans="1:12" ht="15.75">
      <c r="A1115" s="570"/>
      <c r="C1115" s="589" t="str">
        <f>'610000'!B$8</f>
        <v>Patrimonio al comienzo del periodo (610000)</v>
      </c>
      <c r="F1115" s="586">
        <f>'610000'!$H$8</f>
        <v>0</v>
      </c>
      <c r="J1115" s="580" t="str">
        <f>Índice!$C$8</f>
        <v>2016-01-01</v>
      </c>
      <c r="K1115" s="579" t="s">
        <v>2224</v>
      </c>
      <c r="L1115" s="579" t="s">
        <v>2230</v>
      </c>
    </row>
    <row r="1116" spans="1:12" ht="15.75">
      <c r="A1116" s="570" t="s">
        <v>15</v>
      </c>
      <c r="C1116" s="589" t="str">
        <f>'610000'!B$9</f>
        <v>Cambios en el patrimonio (610000)</v>
      </c>
      <c r="F1116" s="586"/>
      <c r="I1116" s="580"/>
      <c r="J1116" s="580"/>
      <c r="K1116" s="579"/>
      <c r="L1116" s="557"/>
    </row>
    <row r="1117" spans="1:12" ht="15.75">
      <c r="A1117" s="570" t="s">
        <v>15</v>
      </c>
      <c r="C1117" s="589" t="str">
        <f>'610000'!B$10</f>
        <v>Resultado integral (610000)</v>
      </c>
      <c r="F1117" s="586"/>
      <c r="I1117" s="580"/>
      <c r="J1117" s="580"/>
      <c r="K1117" s="579"/>
      <c r="L1117" s="557"/>
    </row>
    <row r="1118" spans="1:12" ht="15.75">
      <c r="C1118" s="589" t="str">
        <f>'610000'!B$11</f>
        <v>Ganancia (pérdida) (610000)</v>
      </c>
      <c r="F1118" s="586">
        <f>'610000'!$H$11</f>
        <v>0</v>
      </c>
      <c r="I1118" s="580" t="str">
        <f>Índice!$C$8</f>
        <v>2016-01-01</v>
      </c>
      <c r="J1118" s="580" t="str">
        <f>Índice!$C$9</f>
        <v>2016-12-31</v>
      </c>
      <c r="K1118" s="579" t="s">
        <v>2224</v>
      </c>
      <c r="L1118" s="579" t="s">
        <v>2230</v>
      </c>
    </row>
    <row r="1119" spans="1:12" ht="15.75">
      <c r="C1119" s="589" t="str">
        <f>'610000'!B$12</f>
        <v>Otro resultado integral (610000)</v>
      </c>
      <c r="F1119" s="586">
        <f>'610000'!$H$12</f>
        <v>0</v>
      </c>
      <c r="I1119" s="580" t="str">
        <f>Índice!$C$8</f>
        <v>2016-01-01</v>
      </c>
      <c r="J1119" s="580" t="str">
        <f>Índice!$C$9</f>
        <v>2016-12-31</v>
      </c>
      <c r="K1119" s="579" t="s">
        <v>2224</v>
      </c>
      <c r="L1119" s="579" t="s">
        <v>2230</v>
      </c>
    </row>
    <row r="1120" spans="1:12" ht="15.75">
      <c r="C1120" s="589" t="str">
        <f>'610000'!B$13</f>
        <v>Resultado integral total (610000)</v>
      </c>
      <c r="F1120" s="586">
        <f>'610000'!$H$13</f>
        <v>0</v>
      </c>
      <c r="I1120" s="580" t="str">
        <f>Índice!$C$8</f>
        <v>2016-01-01</v>
      </c>
      <c r="J1120" s="580" t="str">
        <f>Índice!$C$9</f>
        <v>2016-12-31</v>
      </c>
      <c r="K1120" s="579" t="s">
        <v>2224</v>
      </c>
      <c r="L1120" s="579" t="s">
        <v>2230</v>
      </c>
    </row>
    <row r="1121" spans="1:12" ht="15.75">
      <c r="C1121" s="589" t="str">
        <f>'610000'!B$14</f>
        <v>Emisión de patrimonio (610000)</v>
      </c>
      <c r="F1121" s="586">
        <f>'610000'!$H$14</f>
        <v>0</v>
      </c>
      <c r="I1121" s="580" t="str">
        <f>Índice!$C$8</f>
        <v>2016-01-01</v>
      </c>
      <c r="J1121" s="580" t="str">
        <f>Índice!$C$9</f>
        <v>2016-12-31</v>
      </c>
      <c r="K1121" s="579" t="s">
        <v>2224</v>
      </c>
      <c r="L1121" s="579" t="s">
        <v>2230</v>
      </c>
    </row>
    <row r="1122" spans="1:12" ht="15.75">
      <c r="C1122" s="589" t="str">
        <f>'610000'!B$15</f>
        <v>Dividendos reconocidos como distribuciones a los propietarios (610000)</v>
      </c>
      <c r="F1122" s="586">
        <f>'610000'!$H$15</f>
        <v>0</v>
      </c>
      <c r="I1122" s="580" t="str">
        <f>Índice!$C$8</f>
        <v>2016-01-01</v>
      </c>
      <c r="J1122" s="580" t="str">
        <f>Índice!$C$9</f>
        <v>2016-12-31</v>
      </c>
      <c r="K1122" s="579" t="s">
        <v>2224</v>
      </c>
      <c r="L1122" s="579" t="s">
        <v>2230</v>
      </c>
    </row>
    <row r="1123" spans="1:12" ht="15.75">
      <c r="A1123" s="570"/>
      <c r="C1123" s="589" t="str">
        <f>'610000'!B$16</f>
        <v>Incrementos por otras aportaciones de los propietarios (610000)</v>
      </c>
      <c r="F1123" s="586">
        <f>'610000'!$H$16</f>
        <v>0</v>
      </c>
      <c r="I1123" s="580" t="str">
        <f>Índice!$C$8</f>
        <v>2016-01-01</v>
      </c>
      <c r="J1123" s="580" t="str">
        <f>Índice!$C$9</f>
        <v>2016-12-31</v>
      </c>
      <c r="K1123" s="579" t="s">
        <v>2224</v>
      </c>
      <c r="L1123" s="579" t="s">
        <v>2230</v>
      </c>
    </row>
    <row r="1124" spans="1:12" ht="15.75">
      <c r="C1124" s="589" t="str">
        <f>'610000'!B$17</f>
        <v>Disminución por otras distribuciones a los propietarios, patrimonio (610000)</v>
      </c>
      <c r="F1124" s="586">
        <f>'610000'!$H$17</f>
        <v>0</v>
      </c>
      <c r="I1124" s="580" t="str">
        <f>Índice!$C$8</f>
        <v>2016-01-01</v>
      </c>
      <c r="J1124" s="580" t="str">
        <f>Índice!$C$9</f>
        <v>2016-12-31</v>
      </c>
      <c r="K1124" s="579" t="s">
        <v>2224</v>
      </c>
      <c r="L1124" s="579" t="s">
        <v>2230</v>
      </c>
    </row>
    <row r="1125" spans="1:12" ht="15.75">
      <c r="C1125" s="589" t="str">
        <f>'610000'!B$18</f>
        <v>Incrementos (disminuciones) por otros cambios, patrimonio (610000)</v>
      </c>
      <c r="F1125" s="586">
        <f>'610000'!$H$18</f>
        <v>0</v>
      </c>
      <c r="I1125" s="580" t="str">
        <f>Índice!$C$8</f>
        <v>2016-01-01</v>
      </c>
      <c r="J1125" s="580" t="str">
        <f>Índice!$C$9</f>
        <v>2016-12-31</v>
      </c>
      <c r="K1125" s="579" t="s">
        <v>2224</v>
      </c>
      <c r="L1125" s="579" t="s">
        <v>2230</v>
      </c>
    </row>
    <row r="1126" spans="1:12" ht="15.75">
      <c r="C1126" s="589" t="str">
        <f>'610000'!B$19</f>
        <v>Incrementos (disminuciones) por transacciones con acciones propias, patrimonio (610000)</v>
      </c>
      <c r="F1126" s="586">
        <f>'610000'!$H$19</f>
        <v>0</v>
      </c>
      <c r="I1126" s="580" t="str">
        <f>Índice!$C$8</f>
        <v>2016-01-01</v>
      </c>
      <c r="J1126" s="580" t="str">
        <f>Índice!$C$9</f>
        <v>2016-12-31</v>
      </c>
      <c r="K1126" s="579" t="s">
        <v>2224</v>
      </c>
      <c r="L1126" s="579" t="s">
        <v>2230</v>
      </c>
    </row>
    <row r="1127" spans="1:12" ht="15.75">
      <c r="C1127" s="589" t="str">
        <f>'610000'!B$20</f>
        <v>Incrementos (disminuciones) por cambios las participaciones en la propiedad de subsidiarias que no dan lugar a pérdida de control, patrimonio (610000)</v>
      </c>
      <c r="F1127" s="586">
        <f>'610000'!$H$20</f>
        <v>0</v>
      </c>
      <c r="I1127" s="580" t="str">
        <f>Índice!$C$8</f>
        <v>2016-01-01</v>
      </c>
      <c r="J1127" s="580" t="str">
        <f>Índice!$C$9</f>
        <v>2016-12-31</v>
      </c>
      <c r="K1127" s="579" t="s">
        <v>2224</v>
      </c>
      <c r="L1127" s="579" t="s">
        <v>2230</v>
      </c>
    </row>
    <row r="1128" spans="1:12" ht="15.75">
      <c r="C1128" s="589" t="str">
        <f>'610000'!B$21</f>
        <v>Incrementos (disminuciones) por transacciones con pagos basados en acciones, patrimonio (610000)</v>
      </c>
      <c r="F1128" s="586">
        <f>'610000'!$H$21</f>
        <v>0</v>
      </c>
      <c r="I1128" s="580" t="str">
        <f>Índice!$C$8</f>
        <v>2016-01-01</v>
      </c>
      <c r="J1128" s="580" t="str">
        <f>Índice!$C$9</f>
        <v>2016-12-31</v>
      </c>
      <c r="K1128" s="579" t="s">
        <v>2224</v>
      </c>
      <c r="L1128" s="579" t="s">
        <v>2230</v>
      </c>
    </row>
    <row r="1129" spans="1:12" ht="15.75">
      <c r="C1129" s="589" t="str">
        <f>'610000'!B$22</f>
        <v>Total incremento (disminución) en el patrimonio (610000)</v>
      </c>
      <c r="F1129" s="586">
        <f>'610000'!$H$22</f>
        <v>0</v>
      </c>
      <c r="I1129" s="580" t="str">
        <f>Índice!$C$8</f>
        <v>2016-01-01</v>
      </c>
      <c r="J1129" s="580" t="str">
        <f>Índice!$C$9</f>
        <v>2016-12-31</v>
      </c>
      <c r="K1129" s="579" t="s">
        <v>2224</v>
      </c>
      <c r="L1129" s="579" t="s">
        <v>2230</v>
      </c>
    </row>
    <row r="1130" spans="1:12" ht="15.75">
      <c r="C1130" s="589" t="str">
        <f>'610000'!B$23</f>
        <v>Patrimonio al final del periodo (610000)</v>
      </c>
      <c r="F1130" s="586">
        <f>'610000'!$H$23</f>
        <v>0</v>
      </c>
      <c r="I1130" s="580"/>
      <c r="J1130" s="580" t="str">
        <f>Índice!$C$9</f>
        <v>2016-12-31</v>
      </c>
      <c r="K1130" s="579" t="s">
        <v>2224</v>
      </c>
      <c r="L1130" s="579" t="s">
        <v>2230</v>
      </c>
    </row>
    <row r="1131" spans="1:12" s="550" customFormat="1" ht="15.75">
      <c r="A1131" s="575" t="s">
        <v>15</v>
      </c>
      <c r="C1131" s="549" t="s">
        <v>93</v>
      </c>
      <c r="F1131" s="591"/>
      <c r="I1131" s="576"/>
      <c r="J1131" s="576"/>
      <c r="K1131" s="551"/>
      <c r="L1131" s="577"/>
    </row>
    <row r="1132" spans="1:12" ht="15.75">
      <c r="A1132" s="570"/>
      <c r="C1132" s="589" t="str">
        <f>'610000'!B$8</f>
        <v>Patrimonio al comienzo del periodo (610000)</v>
      </c>
      <c r="F1132" s="586">
        <f>'610000'!$I$8</f>
        <v>0</v>
      </c>
      <c r="J1132" s="580" t="str">
        <f>Índice!$C$8</f>
        <v>2016-01-01</v>
      </c>
      <c r="K1132" s="579" t="s">
        <v>2224</v>
      </c>
      <c r="L1132" s="579" t="s">
        <v>3232</v>
      </c>
    </row>
    <row r="1133" spans="1:12" ht="15.75">
      <c r="A1133" s="570" t="s">
        <v>15</v>
      </c>
      <c r="C1133" s="589" t="str">
        <f>'610000'!B$9</f>
        <v>Cambios en el patrimonio (610000)</v>
      </c>
      <c r="F1133" s="586"/>
      <c r="I1133" s="580"/>
      <c r="J1133" s="580"/>
      <c r="K1133" s="579"/>
    </row>
    <row r="1134" spans="1:12" ht="15.75">
      <c r="A1134" s="570" t="s">
        <v>15</v>
      </c>
      <c r="C1134" s="589" t="str">
        <f>'610000'!B$10</f>
        <v>Resultado integral (610000)</v>
      </c>
      <c r="F1134" s="586"/>
      <c r="I1134" s="580"/>
      <c r="J1134" s="580"/>
      <c r="K1134" s="579"/>
    </row>
    <row r="1135" spans="1:12" ht="15.75">
      <c r="C1135" s="589" t="str">
        <f>'610000'!B$11</f>
        <v>Ganancia (pérdida) (610000)</v>
      </c>
      <c r="F1135" s="586">
        <f>'610000'!$I$11</f>
        <v>0</v>
      </c>
      <c r="I1135" s="580" t="str">
        <f>Índice!$C$8</f>
        <v>2016-01-01</v>
      </c>
      <c r="J1135" s="580" t="str">
        <f>Índice!$C$9</f>
        <v>2016-12-31</v>
      </c>
      <c r="K1135" s="579" t="s">
        <v>2224</v>
      </c>
      <c r="L1135" s="579" t="s">
        <v>3232</v>
      </c>
    </row>
    <row r="1136" spans="1:12" ht="15.75">
      <c r="C1136" s="589" t="str">
        <f>'610000'!B$12</f>
        <v>Otro resultado integral (610000)</v>
      </c>
      <c r="F1136" s="586">
        <f>'610000'!$I$12</f>
        <v>0</v>
      </c>
      <c r="I1136" s="580" t="str">
        <f>Índice!$C$8</f>
        <v>2016-01-01</v>
      </c>
      <c r="J1136" s="580" t="str">
        <f>Índice!$C$9</f>
        <v>2016-12-31</v>
      </c>
      <c r="K1136" s="579" t="s">
        <v>2224</v>
      </c>
      <c r="L1136" s="579" t="s">
        <v>3232</v>
      </c>
    </row>
    <row r="1137" spans="1:12" ht="15.75">
      <c r="C1137" s="589" t="str">
        <f>'610000'!B$13</f>
        <v>Resultado integral total (610000)</v>
      </c>
      <c r="F1137" s="586">
        <f>'610000'!$I$13</f>
        <v>0</v>
      </c>
      <c r="I1137" s="580" t="str">
        <f>Índice!$C$8</f>
        <v>2016-01-01</v>
      </c>
      <c r="J1137" s="580" t="str">
        <f>Índice!$C$9</f>
        <v>2016-12-31</v>
      </c>
      <c r="K1137" s="579" t="s">
        <v>2224</v>
      </c>
      <c r="L1137" s="579" t="s">
        <v>3232</v>
      </c>
    </row>
    <row r="1138" spans="1:12" ht="15.75">
      <c r="C1138" s="589" t="str">
        <f>'610000'!B$14</f>
        <v>Emisión de patrimonio (610000)</v>
      </c>
      <c r="F1138" s="586">
        <f>'610000'!$I$14</f>
        <v>0</v>
      </c>
      <c r="I1138" s="580" t="str">
        <f>Índice!$C$8</f>
        <v>2016-01-01</v>
      </c>
      <c r="J1138" s="580" t="str">
        <f>Índice!$C$9</f>
        <v>2016-12-31</v>
      </c>
      <c r="K1138" s="579" t="s">
        <v>2224</v>
      </c>
      <c r="L1138" s="579" t="s">
        <v>3232</v>
      </c>
    </row>
    <row r="1139" spans="1:12" ht="15.75">
      <c r="C1139" s="589" t="str">
        <f>'610000'!B$15</f>
        <v>Dividendos reconocidos como distribuciones a los propietarios (610000)</v>
      </c>
      <c r="F1139" s="586">
        <f>'610000'!$I$15</f>
        <v>0</v>
      </c>
      <c r="I1139" s="580" t="str">
        <f>Índice!$C$8</f>
        <v>2016-01-01</v>
      </c>
      <c r="J1139" s="580" t="str">
        <f>Índice!$C$9</f>
        <v>2016-12-31</v>
      </c>
      <c r="K1139" s="579" t="s">
        <v>2224</v>
      </c>
      <c r="L1139" s="579" t="s">
        <v>3232</v>
      </c>
    </row>
    <row r="1140" spans="1:12" ht="15.75">
      <c r="A1140" s="570"/>
      <c r="C1140" s="589" t="str">
        <f>'610000'!B$16</f>
        <v>Incrementos por otras aportaciones de los propietarios (610000)</v>
      </c>
      <c r="F1140" s="586">
        <f>'610000'!$I$16</f>
        <v>0</v>
      </c>
      <c r="I1140" s="580" t="str">
        <f>Índice!$C$8</f>
        <v>2016-01-01</v>
      </c>
      <c r="J1140" s="580" t="str">
        <f>Índice!$C$9</f>
        <v>2016-12-31</v>
      </c>
      <c r="K1140" s="579" t="s">
        <v>2224</v>
      </c>
      <c r="L1140" s="579" t="s">
        <v>3232</v>
      </c>
    </row>
    <row r="1141" spans="1:12" ht="15.75">
      <c r="C1141" s="589" t="str">
        <f>'610000'!B$17</f>
        <v>Disminución por otras distribuciones a los propietarios, patrimonio (610000)</v>
      </c>
      <c r="F1141" s="586">
        <f>'610000'!$I$17</f>
        <v>0</v>
      </c>
      <c r="I1141" s="580" t="str">
        <f>Índice!$C$8</f>
        <v>2016-01-01</v>
      </c>
      <c r="J1141" s="580" t="str">
        <f>Índice!$C$9</f>
        <v>2016-12-31</v>
      </c>
      <c r="K1141" s="579" t="s">
        <v>2224</v>
      </c>
      <c r="L1141" s="579" t="s">
        <v>3232</v>
      </c>
    </row>
    <row r="1142" spans="1:12" ht="15.75">
      <c r="C1142" s="589" t="str">
        <f>'610000'!B$18</f>
        <v>Incrementos (disminuciones) por otros cambios, patrimonio (610000)</v>
      </c>
      <c r="F1142" s="586">
        <f>'610000'!$I$18</f>
        <v>0</v>
      </c>
      <c r="I1142" s="580" t="str">
        <f>Índice!$C$8</f>
        <v>2016-01-01</v>
      </c>
      <c r="J1142" s="580" t="str">
        <f>Índice!$C$9</f>
        <v>2016-12-31</v>
      </c>
      <c r="K1142" s="579" t="s">
        <v>2224</v>
      </c>
      <c r="L1142" s="579" t="s">
        <v>3232</v>
      </c>
    </row>
    <row r="1143" spans="1:12" ht="15.75">
      <c r="C1143" s="589" t="str">
        <f>'610000'!B$19</f>
        <v>Incrementos (disminuciones) por transacciones con acciones propias, patrimonio (610000)</v>
      </c>
      <c r="F1143" s="586">
        <f>'610000'!$I$19</f>
        <v>0</v>
      </c>
      <c r="I1143" s="580" t="str">
        <f>Índice!$C$8</f>
        <v>2016-01-01</v>
      </c>
      <c r="J1143" s="580" t="str">
        <f>Índice!$C$9</f>
        <v>2016-12-31</v>
      </c>
      <c r="K1143" s="579" t="s">
        <v>2224</v>
      </c>
      <c r="L1143" s="579" t="s">
        <v>3232</v>
      </c>
    </row>
    <row r="1144" spans="1:12" ht="15.75">
      <c r="C1144" s="589" t="str">
        <f>'610000'!B$20</f>
        <v>Incrementos (disminuciones) por cambios las participaciones en la propiedad de subsidiarias que no dan lugar a pérdida de control, patrimonio (610000)</v>
      </c>
      <c r="F1144" s="586">
        <f>'610000'!$I$20</f>
        <v>0</v>
      </c>
      <c r="I1144" s="580" t="str">
        <f>Índice!$C$8</f>
        <v>2016-01-01</v>
      </c>
      <c r="J1144" s="580" t="str">
        <f>Índice!$C$9</f>
        <v>2016-12-31</v>
      </c>
      <c r="K1144" s="579" t="s">
        <v>2224</v>
      </c>
      <c r="L1144" s="579" t="s">
        <v>3232</v>
      </c>
    </row>
    <row r="1145" spans="1:12" ht="15.75">
      <c r="C1145" s="589" t="str">
        <f>'610000'!B$21</f>
        <v>Incrementos (disminuciones) por transacciones con pagos basados en acciones, patrimonio (610000)</v>
      </c>
      <c r="F1145" s="586">
        <f>'610000'!$I$21</f>
        <v>0</v>
      </c>
      <c r="I1145" s="580" t="str">
        <f>Índice!$C$8</f>
        <v>2016-01-01</v>
      </c>
      <c r="J1145" s="580" t="str">
        <f>Índice!$C$9</f>
        <v>2016-12-31</v>
      </c>
      <c r="K1145" s="579" t="s">
        <v>2224</v>
      </c>
      <c r="L1145" s="579" t="s">
        <v>3232</v>
      </c>
    </row>
    <row r="1146" spans="1:12" ht="15.75">
      <c r="C1146" s="589" t="str">
        <f>'610000'!B$22</f>
        <v>Total incremento (disminución) en el patrimonio (610000)</v>
      </c>
      <c r="F1146" s="586">
        <f>'610000'!$I$22</f>
        <v>0</v>
      </c>
      <c r="I1146" s="580" t="str">
        <f>Índice!$C$8</f>
        <v>2016-01-01</v>
      </c>
      <c r="J1146" s="580" t="str">
        <f>Índice!$C$9</f>
        <v>2016-12-31</v>
      </c>
      <c r="K1146" s="579" t="s">
        <v>2224</v>
      </c>
      <c r="L1146" s="579" t="s">
        <v>3232</v>
      </c>
    </row>
    <row r="1147" spans="1:12" ht="15.75">
      <c r="C1147" s="589" t="str">
        <f>'610000'!B$23</f>
        <v>Patrimonio al final del periodo (610000)</v>
      </c>
      <c r="F1147" s="586">
        <f>'610000'!$I$23</f>
        <v>0</v>
      </c>
      <c r="I1147" s="580"/>
      <c r="J1147" s="580" t="str">
        <f>Índice!$C$9</f>
        <v>2016-12-31</v>
      </c>
      <c r="K1147" s="579" t="s">
        <v>2224</v>
      </c>
      <c r="L1147" s="579" t="s">
        <v>3232</v>
      </c>
    </row>
    <row r="1148" spans="1:12" s="550" customFormat="1" ht="15.75">
      <c r="A1148" s="575" t="s">
        <v>15</v>
      </c>
      <c r="C1148" s="549" t="s">
        <v>94</v>
      </c>
      <c r="F1148" s="591"/>
      <c r="I1148" s="576"/>
      <c r="J1148" s="576"/>
      <c r="K1148" s="551"/>
      <c r="L1148" s="577"/>
    </row>
    <row r="1149" spans="1:12" ht="15.75">
      <c r="A1149" s="570"/>
      <c r="C1149" s="589" t="str">
        <f>'610000'!B$8</f>
        <v>Patrimonio al comienzo del periodo (610000)</v>
      </c>
      <c r="F1149" s="586">
        <f>'610000'!$J$8</f>
        <v>0</v>
      </c>
      <c r="J1149" s="580" t="str">
        <f>Índice!$C$8</f>
        <v>2016-01-01</v>
      </c>
      <c r="K1149" s="579" t="s">
        <v>2224</v>
      </c>
      <c r="L1149" s="579" t="s">
        <v>3233</v>
      </c>
    </row>
    <row r="1150" spans="1:12" ht="15.75">
      <c r="A1150" s="570" t="s">
        <v>15</v>
      </c>
      <c r="C1150" s="589" t="str">
        <f>'610000'!B$9</f>
        <v>Cambios en el patrimonio (610000)</v>
      </c>
      <c r="F1150" s="586"/>
      <c r="I1150" s="580"/>
      <c r="J1150" s="580"/>
      <c r="K1150" s="579"/>
    </row>
    <row r="1151" spans="1:12" ht="15.75">
      <c r="A1151" s="570" t="s">
        <v>15</v>
      </c>
      <c r="C1151" s="589" t="str">
        <f>'610000'!B$10</f>
        <v>Resultado integral (610000)</v>
      </c>
      <c r="F1151" s="586"/>
      <c r="I1151" s="580"/>
      <c r="J1151" s="580"/>
      <c r="K1151" s="579"/>
    </row>
    <row r="1152" spans="1:12" ht="15.75">
      <c r="C1152" s="589" t="str">
        <f>'610000'!B$11</f>
        <v>Ganancia (pérdida) (610000)</v>
      </c>
      <c r="F1152" s="586">
        <f>'610000'!$J$11</f>
        <v>0</v>
      </c>
      <c r="I1152" s="580" t="str">
        <f>Índice!$C$8</f>
        <v>2016-01-01</v>
      </c>
      <c r="J1152" s="580" t="str">
        <f>Índice!$C$9</f>
        <v>2016-12-31</v>
      </c>
      <c r="K1152" s="579" t="s">
        <v>2224</v>
      </c>
      <c r="L1152" s="579" t="s">
        <v>3233</v>
      </c>
    </row>
    <row r="1153" spans="1:12" ht="15.75">
      <c r="C1153" s="589" t="str">
        <f>'610000'!B$12</f>
        <v>Otro resultado integral (610000)</v>
      </c>
      <c r="F1153" s="586">
        <f>'610000'!$J$12</f>
        <v>0</v>
      </c>
      <c r="I1153" s="580" t="str">
        <f>Índice!$C$8</f>
        <v>2016-01-01</v>
      </c>
      <c r="J1153" s="580" t="str">
        <f>Índice!$C$9</f>
        <v>2016-12-31</v>
      </c>
      <c r="K1153" s="579" t="s">
        <v>2224</v>
      </c>
      <c r="L1153" s="579" t="s">
        <v>3233</v>
      </c>
    </row>
    <row r="1154" spans="1:12" ht="15.75">
      <c r="C1154" s="589" t="str">
        <f>'610000'!B$13</f>
        <v>Resultado integral total (610000)</v>
      </c>
      <c r="F1154" s="586">
        <f>'610000'!$J$13</f>
        <v>0</v>
      </c>
      <c r="I1154" s="580" t="str">
        <f>Índice!$C$8</f>
        <v>2016-01-01</v>
      </c>
      <c r="J1154" s="580" t="str">
        <f>Índice!$C$9</f>
        <v>2016-12-31</v>
      </c>
      <c r="K1154" s="579" t="s">
        <v>2224</v>
      </c>
      <c r="L1154" s="579" t="s">
        <v>3233</v>
      </c>
    </row>
    <row r="1155" spans="1:12" ht="15.75">
      <c r="C1155" s="589" t="str">
        <f>'610000'!B$14</f>
        <v>Emisión de patrimonio (610000)</v>
      </c>
      <c r="F1155" s="586">
        <f>'610000'!$J$14</f>
        <v>0</v>
      </c>
      <c r="I1155" s="580" t="str">
        <f>Índice!$C$8</f>
        <v>2016-01-01</v>
      </c>
      <c r="J1155" s="580" t="str">
        <f>Índice!$C$9</f>
        <v>2016-12-31</v>
      </c>
      <c r="K1155" s="579" t="s">
        <v>2224</v>
      </c>
      <c r="L1155" s="579" t="s">
        <v>3233</v>
      </c>
    </row>
    <row r="1156" spans="1:12" ht="15.75">
      <c r="C1156" s="589" t="str">
        <f>'610000'!B$15</f>
        <v>Dividendos reconocidos como distribuciones a los propietarios (610000)</v>
      </c>
      <c r="F1156" s="586">
        <f>'610000'!$J$15</f>
        <v>0</v>
      </c>
      <c r="I1156" s="580" t="str">
        <f>Índice!$C$8</f>
        <v>2016-01-01</v>
      </c>
      <c r="J1156" s="580" t="str">
        <f>Índice!$C$9</f>
        <v>2016-12-31</v>
      </c>
      <c r="K1156" s="579" t="s">
        <v>2224</v>
      </c>
      <c r="L1156" s="579" t="s">
        <v>3233</v>
      </c>
    </row>
    <row r="1157" spans="1:12" ht="15.75">
      <c r="A1157" s="570"/>
      <c r="C1157" s="589" t="str">
        <f>'610000'!B$16</f>
        <v>Incrementos por otras aportaciones de los propietarios (610000)</v>
      </c>
      <c r="F1157" s="586">
        <f>'610000'!$J$16</f>
        <v>0</v>
      </c>
      <c r="I1157" s="580" t="str">
        <f>Índice!$C$8</f>
        <v>2016-01-01</v>
      </c>
      <c r="J1157" s="580" t="str">
        <f>Índice!$C$9</f>
        <v>2016-12-31</v>
      </c>
      <c r="K1157" s="579" t="s">
        <v>2224</v>
      </c>
      <c r="L1157" s="579" t="s">
        <v>3233</v>
      </c>
    </row>
    <row r="1158" spans="1:12" ht="15.75">
      <c r="C1158" s="589" t="str">
        <f>'610000'!B$17</f>
        <v>Disminución por otras distribuciones a los propietarios, patrimonio (610000)</v>
      </c>
      <c r="F1158" s="586">
        <f>'610000'!$J$17</f>
        <v>0</v>
      </c>
      <c r="I1158" s="580" t="str">
        <f>Índice!$C$8</f>
        <v>2016-01-01</v>
      </c>
      <c r="J1158" s="580" t="str">
        <f>Índice!$C$9</f>
        <v>2016-12-31</v>
      </c>
      <c r="K1158" s="579" t="s">
        <v>2224</v>
      </c>
      <c r="L1158" s="579" t="s">
        <v>3233</v>
      </c>
    </row>
    <row r="1159" spans="1:12" ht="15.75">
      <c r="C1159" s="589" t="str">
        <f>'610000'!B$18</f>
        <v>Incrementos (disminuciones) por otros cambios, patrimonio (610000)</v>
      </c>
      <c r="F1159" s="586">
        <f>'610000'!$J$18</f>
        <v>0</v>
      </c>
      <c r="I1159" s="580" t="str">
        <f>Índice!$C$8</f>
        <v>2016-01-01</v>
      </c>
      <c r="J1159" s="580" t="str">
        <f>Índice!$C$9</f>
        <v>2016-12-31</v>
      </c>
      <c r="K1159" s="579" t="s">
        <v>2224</v>
      </c>
      <c r="L1159" s="579" t="s">
        <v>3233</v>
      </c>
    </row>
    <row r="1160" spans="1:12" ht="15.75">
      <c r="C1160" s="589" t="str">
        <f>'610000'!B$19</f>
        <v>Incrementos (disminuciones) por transacciones con acciones propias, patrimonio (610000)</v>
      </c>
      <c r="F1160" s="586">
        <f>'610000'!$J$19</f>
        <v>0</v>
      </c>
      <c r="I1160" s="580" t="str">
        <f>Índice!$C$8</f>
        <v>2016-01-01</v>
      </c>
      <c r="J1160" s="580" t="str">
        <f>Índice!$C$9</f>
        <v>2016-12-31</v>
      </c>
      <c r="K1160" s="579" t="s">
        <v>2224</v>
      </c>
      <c r="L1160" s="579" t="s">
        <v>3233</v>
      </c>
    </row>
    <row r="1161" spans="1:12" ht="15.75">
      <c r="C1161" s="589" t="str">
        <f>'610000'!B$20</f>
        <v>Incrementos (disminuciones) por cambios las participaciones en la propiedad de subsidiarias que no dan lugar a pérdida de control, patrimonio (610000)</v>
      </c>
      <c r="F1161" s="586">
        <f>'610000'!$J$20</f>
        <v>0</v>
      </c>
      <c r="I1161" s="580" t="str">
        <f>Índice!$C$8</f>
        <v>2016-01-01</v>
      </c>
      <c r="J1161" s="580" t="str">
        <f>Índice!$C$9</f>
        <v>2016-12-31</v>
      </c>
      <c r="K1161" s="579" t="s">
        <v>2224</v>
      </c>
      <c r="L1161" s="579" t="s">
        <v>3233</v>
      </c>
    </row>
    <row r="1162" spans="1:12" ht="15.75">
      <c r="C1162" s="589" t="str">
        <f>'610000'!B$21</f>
        <v>Incrementos (disminuciones) por transacciones con pagos basados en acciones, patrimonio (610000)</v>
      </c>
      <c r="F1162" s="586">
        <f>'610000'!$J$21</f>
        <v>0</v>
      </c>
      <c r="I1162" s="580" t="str">
        <f>Índice!$C$8</f>
        <v>2016-01-01</v>
      </c>
      <c r="J1162" s="580" t="str">
        <f>Índice!$C$9</f>
        <v>2016-12-31</v>
      </c>
      <c r="K1162" s="579" t="s">
        <v>2224</v>
      </c>
      <c r="L1162" s="579" t="s">
        <v>3233</v>
      </c>
    </row>
    <row r="1163" spans="1:12" ht="15.75">
      <c r="C1163" s="589" t="str">
        <f>'610000'!B$22</f>
        <v>Total incremento (disminución) en el patrimonio (610000)</v>
      </c>
      <c r="F1163" s="586">
        <f>'610000'!$J$22</f>
        <v>0</v>
      </c>
      <c r="I1163" s="580" t="str">
        <f>Índice!$C$8</f>
        <v>2016-01-01</v>
      </c>
      <c r="J1163" s="580" t="str">
        <f>Índice!$C$9</f>
        <v>2016-12-31</v>
      </c>
      <c r="K1163" s="579" t="s">
        <v>2224</v>
      </c>
      <c r="L1163" s="579" t="s">
        <v>3233</v>
      </c>
    </row>
    <row r="1164" spans="1:12" ht="15.75">
      <c r="C1164" s="589" t="str">
        <f>'610000'!B$23</f>
        <v>Patrimonio al final del periodo (610000)</v>
      </c>
      <c r="F1164" s="586">
        <f>'610000'!$J$23</f>
        <v>0</v>
      </c>
      <c r="I1164" s="580"/>
      <c r="J1164" s="580" t="str">
        <f>Índice!$C$9</f>
        <v>2016-12-31</v>
      </c>
      <c r="K1164" s="579" t="s">
        <v>2224</v>
      </c>
      <c r="L1164" s="579" t="s">
        <v>3233</v>
      </c>
    </row>
    <row r="1165" spans="1:12" s="550" customFormat="1" ht="15.75">
      <c r="A1165" s="575" t="s">
        <v>15</v>
      </c>
      <c r="C1165" s="549" t="s">
        <v>98</v>
      </c>
      <c r="F1165" s="591"/>
      <c r="I1165" s="576"/>
      <c r="J1165" s="576"/>
      <c r="K1165" s="551"/>
      <c r="L1165" s="577"/>
    </row>
    <row r="1166" spans="1:12" ht="15.75">
      <c r="A1166" s="570"/>
      <c r="C1166" s="589" t="str">
        <f>'610000'!B$8</f>
        <v>Patrimonio al comienzo del periodo (610000)</v>
      </c>
      <c r="F1166" s="586">
        <f>'610000'!$K$8</f>
        <v>0</v>
      </c>
      <c r="J1166" s="580" t="str">
        <f>Índice!$C$8</f>
        <v>2016-01-01</v>
      </c>
      <c r="K1166" s="579" t="s">
        <v>2224</v>
      </c>
      <c r="L1166" s="579" t="s">
        <v>3234</v>
      </c>
    </row>
    <row r="1167" spans="1:12" ht="15.75">
      <c r="A1167" s="570" t="s">
        <v>15</v>
      </c>
      <c r="C1167" s="589" t="str">
        <f>'610000'!B$9</f>
        <v>Cambios en el patrimonio (610000)</v>
      </c>
      <c r="F1167" s="586"/>
      <c r="I1167" s="580"/>
      <c r="J1167" s="580"/>
      <c r="K1167" s="579"/>
    </row>
    <row r="1168" spans="1:12" ht="15.75">
      <c r="A1168" s="570" t="s">
        <v>15</v>
      </c>
      <c r="C1168" s="589" t="str">
        <f>'610000'!B$10</f>
        <v>Resultado integral (610000)</v>
      </c>
      <c r="F1168" s="586"/>
      <c r="I1168" s="580"/>
      <c r="J1168" s="580"/>
      <c r="K1168" s="579"/>
    </row>
    <row r="1169" spans="1:12" ht="15.75">
      <c r="C1169" s="589" t="str">
        <f>'610000'!B$11</f>
        <v>Ganancia (pérdida) (610000)</v>
      </c>
      <c r="F1169" s="586">
        <f>'610000'!$K$11</f>
        <v>0</v>
      </c>
      <c r="I1169" s="580" t="str">
        <f>Índice!$C$8</f>
        <v>2016-01-01</v>
      </c>
      <c r="J1169" s="580" t="str">
        <f>Índice!$C$9</f>
        <v>2016-12-31</v>
      </c>
      <c r="K1169" s="579" t="s">
        <v>2224</v>
      </c>
      <c r="L1169" s="579" t="s">
        <v>3234</v>
      </c>
    </row>
    <row r="1170" spans="1:12" ht="15.75">
      <c r="C1170" s="589" t="str">
        <f>'610000'!B$12</f>
        <v>Otro resultado integral (610000)</v>
      </c>
      <c r="F1170" s="586">
        <f>'610000'!$K$12</f>
        <v>0</v>
      </c>
      <c r="I1170" s="580" t="str">
        <f>Índice!$C$8</f>
        <v>2016-01-01</v>
      </c>
      <c r="J1170" s="580" t="str">
        <f>Índice!$C$9</f>
        <v>2016-12-31</v>
      </c>
      <c r="K1170" s="579" t="s">
        <v>2224</v>
      </c>
      <c r="L1170" s="579" t="s">
        <v>3234</v>
      </c>
    </row>
    <row r="1171" spans="1:12" ht="15.75">
      <c r="C1171" s="589" t="str">
        <f>'610000'!B$13</f>
        <v>Resultado integral total (610000)</v>
      </c>
      <c r="F1171" s="586">
        <f>'610000'!$K13</f>
        <v>0</v>
      </c>
      <c r="I1171" s="580" t="str">
        <f>Índice!$C$8</f>
        <v>2016-01-01</v>
      </c>
      <c r="J1171" s="580" t="str">
        <f>Índice!$C$9</f>
        <v>2016-12-31</v>
      </c>
      <c r="K1171" s="579" t="s">
        <v>2224</v>
      </c>
      <c r="L1171" s="579" t="s">
        <v>3234</v>
      </c>
    </row>
    <row r="1172" spans="1:12" ht="15.75">
      <c r="C1172" s="589" t="str">
        <f>'610000'!B$14</f>
        <v>Emisión de patrimonio (610000)</v>
      </c>
      <c r="F1172" s="586">
        <f>'610000'!$K14</f>
        <v>0</v>
      </c>
      <c r="I1172" s="580" t="str">
        <f>Índice!$C$8</f>
        <v>2016-01-01</v>
      </c>
      <c r="J1172" s="580" t="str">
        <f>Índice!$C$9</f>
        <v>2016-12-31</v>
      </c>
      <c r="K1172" s="579" t="s">
        <v>2224</v>
      </c>
      <c r="L1172" s="579" t="s">
        <v>3234</v>
      </c>
    </row>
    <row r="1173" spans="1:12" ht="15.75">
      <c r="C1173" s="589" t="str">
        <f>'610000'!B$15</f>
        <v>Dividendos reconocidos como distribuciones a los propietarios (610000)</v>
      </c>
      <c r="F1173" s="586">
        <f>'610000'!$K15</f>
        <v>0</v>
      </c>
      <c r="I1173" s="580" t="str">
        <f>Índice!$C$8</f>
        <v>2016-01-01</v>
      </c>
      <c r="J1173" s="580" t="str">
        <f>Índice!$C$9</f>
        <v>2016-12-31</v>
      </c>
      <c r="K1173" s="579" t="s">
        <v>2224</v>
      </c>
      <c r="L1173" s="579" t="s">
        <v>3234</v>
      </c>
    </row>
    <row r="1174" spans="1:12" ht="15.75">
      <c r="A1174" s="570"/>
      <c r="C1174" s="589" t="str">
        <f>'610000'!B$16</f>
        <v>Incrementos por otras aportaciones de los propietarios (610000)</v>
      </c>
      <c r="F1174" s="586">
        <f>'610000'!$K16</f>
        <v>0</v>
      </c>
      <c r="I1174" s="580" t="str">
        <f>Índice!$C$8</f>
        <v>2016-01-01</v>
      </c>
      <c r="J1174" s="580" t="str">
        <f>Índice!$C$9</f>
        <v>2016-12-31</v>
      </c>
      <c r="K1174" s="579" t="s">
        <v>2224</v>
      </c>
      <c r="L1174" s="579" t="s">
        <v>3234</v>
      </c>
    </row>
    <row r="1175" spans="1:12" ht="15.75">
      <c r="C1175" s="589" t="str">
        <f>'610000'!B$17</f>
        <v>Disminución por otras distribuciones a los propietarios, patrimonio (610000)</v>
      </c>
      <c r="F1175" s="586">
        <f>'610000'!$K17</f>
        <v>0</v>
      </c>
      <c r="I1175" s="580" t="str">
        <f>Índice!$C$8</f>
        <v>2016-01-01</v>
      </c>
      <c r="J1175" s="580" t="str">
        <f>Índice!$C$9</f>
        <v>2016-12-31</v>
      </c>
      <c r="K1175" s="579" t="s">
        <v>2224</v>
      </c>
      <c r="L1175" s="579" t="s">
        <v>3234</v>
      </c>
    </row>
    <row r="1176" spans="1:12" ht="15.75">
      <c r="C1176" s="589" t="str">
        <f>'610000'!B$18</f>
        <v>Incrementos (disminuciones) por otros cambios, patrimonio (610000)</v>
      </c>
      <c r="F1176" s="586">
        <f>'610000'!$K18</f>
        <v>0</v>
      </c>
      <c r="I1176" s="580" t="str">
        <f>Índice!$C$8</f>
        <v>2016-01-01</v>
      </c>
      <c r="J1176" s="580" t="str">
        <f>Índice!$C$9</f>
        <v>2016-12-31</v>
      </c>
      <c r="K1176" s="579" t="s">
        <v>2224</v>
      </c>
      <c r="L1176" s="579" t="s">
        <v>3234</v>
      </c>
    </row>
    <row r="1177" spans="1:12" ht="15.75">
      <c r="C1177" s="589" t="str">
        <f>'610000'!B$19</f>
        <v>Incrementos (disminuciones) por transacciones con acciones propias, patrimonio (610000)</v>
      </c>
      <c r="F1177" s="586">
        <f>'610000'!$K19</f>
        <v>0</v>
      </c>
      <c r="I1177" s="580" t="str">
        <f>Índice!$C$8</f>
        <v>2016-01-01</v>
      </c>
      <c r="J1177" s="580" t="str">
        <f>Índice!$C$9</f>
        <v>2016-12-31</v>
      </c>
      <c r="K1177" s="579" t="s">
        <v>2224</v>
      </c>
      <c r="L1177" s="579" t="s">
        <v>3234</v>
      </c>
    </row>
    <row r="1178" spans="1:12" ht="15.75">
      <c r="C1178" s="589" t="str">
        <f>'610000'!B$20</f>
        <v>Incrementos (disminuciones) por cambios las participaciones en la propiedad de subsidiarias que no dan lugar a pérdida de control, patrimonio (610000)</v>
      </c>
      <c r="F1178" s="586">
        <f>'610000'!$K20</f>
        <v>0</v>
      </c>
      <c r="I1178" s="580" t="str">
        <f>Índice!$C$8</f>
        <v>2016-01-01</v>
      </c>
      <c r="J1178" s="580" t="str">
        <f>Índice!$C$9</f>
        <v>2016-12-31</v>
      </c>
      <c r="K1178" s="579" t="s">
        <v>2224</v>
      </c>
      <c r="L1178" s="579" t="s">
        <v>3234</v>
      </c>
    </row>
    <row r="1179" spans="1:12" ht="15.75">
      <c r="C1179" s="589" t="str">
        <f>'610000'!B$21</f>
        <v>Incrementos (disminuciones) por transacciones con pagos basados en acciones, patrimonio (610000)</v>
      </c>
      <c r="F1179" s="586">
        <f>'610000'!$K21</f>
        <v>0</v>
      </c>
      <c r="I1179" s="580" t="str">
        <f>Índice!$C$8</f>
        <v>2016-01-01</v>
      </c>
      <c r="J1179" s="580" t="str">
        <f>Índice!$C$9</f>
        <v>2016-12-31</v>
      </c>
      <c r="K1179" s="579" t="s">
        <v>2224</v>
      </c>
      <c r="L1179" s="579" t="s">
        <v>3234</v>
      </c>
    </row>
    <row r="1180" spans="1:12" ht="15.75">
      <c r="C1180" s="589" t="str">
        <f>'610000'!B$22</f>
        <v>Total incremento (disminución) en el patrimonio (610000)</v>
      </c>
      <c r="F1180" s="586">
        <f>'610000'!$K22</f>
        <v>0</v>
      </c>
      <c r="I1180" s="580" t="str">
        <f>Índice!$C$8</f>
        <v>2016-01-01</v>
      </c>
      <c r="J1180" s="580" t="str">
        <f>Índice!$C$9</f>
        <v>2016-12-31</v>
      </c>
      <c r="K1180" s="579" t="s">
        <v>2224</v>
      </c>
      <c r="L1180" s="579" t="s">
        <v>3234</v>
      </c>
    </row>
    <row r="1181" spans="1:12" ht="15.75">
      <c r="C1181" s="589" t="str">
        <f>'610000'!B$23</f>
        <v>Patrimonio al final del periodo (610000)</v>
      </c>
      <c r="F1181" s="586">
        <f>'610000'!$K23</f>
        <v>0</v>
      </c>
      <c r="I1181" s="580"/>
      <c r="J1181" s="580" t="str">
        <f>Índice!$C$9</f>
        <v>2016-12-31</v>
      </c>
      <c r="K1181" s="579" t="s">
        <v>2224</v>
      </c>
      <c r="L1181" s="579" t="s">
        <v>3234</v>
      </c>
    </row>
    <row r="1182" spans="1:12" s="550" customFormat="1" ht="15.75">
      <c r="A1182" s="575" t="s">
        <v>15</v>
      </c>
      <c r="C1182" s="549" t="s">
        <v>3282</v>
      </c>
      <c r="F1182" s="591"/>
      <c r="I1182" s="576"/>
      <c r="J1182" s="576"/>
      <c r="K1182" s="551"/>
      <c r="L1182" s="577"/>
    </row>
    <row r="1183" spans="1:12" ht="15.75">
      <c r="A1183" s="570"/>
      <c r="C1183" s="589" t="str">
        <f>'610000'!B$8</f>
        <v>Patrimonio al comienzo del periodo (610000)</v>
      </c>
      <c r="F1183" s="586">
        <f>'610000'!$L$8</f>
        <v>0</v>
      </c>
      <c r="J1183" s="580" t="str">
        <f>Índice!$C$8</f>
        <v>2016-01-01</v>
      </c>
      <c r="K1183" s="579" t="s">
        <v>2224</v>
      </c>
      <c r="L1183" s="579" t="s">
        <v>2231</v>
      </c>
    </row>
    <row r="1184" spans="1:12" ht="15.75">
      <c r="A1184" s="570" t="s">
        <v>15</v>
      </c>
      <c r="C1184" s="589" t="str">
        <f>'610000'!B$9</f>
        <v>Cambios en el patrimonio (610000)</v>
      </c>
      <c r="F1184" s="586"/>
      <c r="I1184" s="580"/>
      <c r="J1184" s="580"/>
      <c r="K1184" s="579"/>
      <c r="L1184" s="579"/>
    </row>
    <row r="1185" spans="1:12" ht="15.75">
      <c r="A1185" s="570" t="s">
        <v>15</v>
      </c>
      <c r="C1185" s="589" t="str">
        <f>'610000'!B$10</f>
        <v>Resultado integral (610000)</v>
      </c>
      <c r="F1185" s="586"/>
      <c r="I1185" s="580"/>
      <c r="J1185" s="580"/>
      <c r="K1185" s="579"/>
      <c r="L1185" s="579"/>
    </row>
    <row r="1186" spans="1:12" ht="15.75">
      <c r="C1186" s="589" t="str">
        <f>'610000'!B$11</f>
        <v>Ganancia (pérdida) (610000)</v>
      </c>
      <c r="F1186" s="586">
        <f>'610000'!$L$11</f>
        <v>0</v>
      </c>
      <c r="I1186" s="580" t="str">
        <f>Índice!$C$8</f>
        <v>2016-01-01</v>
      </c>
      <c r="J1186" s="580" t="str">
        <f>Índice!$C$9</f>
        <v>2016-12-31</v>
      </c>
      <c r="K1186" s="579" t="s">
        <v>2224</v>
      </c>
      <c r="L1186" s="579" t="s">
        <v>2231</v>
      </c>
    </row>
    <row r="1187" spans="1:12" ht="15.75">
      <c r="C1187" s="589" t="str">
        <f>'610000'!B$12</f>
        <v>Otro resultado integral (610000)</v>
      </c>
      <c r="F1187" s="586">
        <f>'610000'!$L$12</f>
        <v>0</v>
      </c>
      <c r="I1187" s="580" t="str">
        <f>Índice!$C$8</f>
        <v>2016-01-01</v>
      </c>
      <c r="J1187" s="580" t="str">
        <f>Índice!$C$9</f>
        <v>2016-12-31</v>
      </c>
      <c r="K1187" s="579" t="s">
        <v>2224</v>
      </c>
      <c r="L1187" s="579" t="s">
        <v>2231</v>
      </c>
    </row>
    <row r="1188" spans="1:12" ht="15.75">
      <c r="C1188" s="589" t="str">
        <f>'610000'!B$13</f>
        <v>Resultado integral total (610000)</v>
      </c>
      <c r="F1188" s="586">
        <f>'610000'!$L13</f>
        <v>0</v>
      </c>
      <c r="I1188" s="580" t="str">
        <f>Índice!$C$8</f>
        <v>2016-01-01</v>
      </c>
      <c r="J1188" s="580" t="str">
        <f>Índice!$C$9</f>
        <v>2016-12-31</v>
      </c>
      <c r="K1188" s="579" t="s">
        <v>2224</v>
      </c>
      <c r="L1188" s="579" t="s">
        <v>2231</v>
      </c>
    </row>
    <row r="1189" spans="1:12" ht="15.75">
      <c r="C1189" s="589" t="str">
        <f>'610000'!B$14</f>
        <v>Emisión de patrimonio (610000)</v>
      </c>
      <c r="F1189" s="586">
        <f>'610000'!$L14</f>
        <v>0</v>
      </c>
      <c r="I1189" s="580" t="str">
        <f>Índice!$C$8</f>
        <v>2016-01-01</v>
      </c>
      <c r="J1189" s="580" t="str">
        <f>Índice!$C$9</f>
        <v>2016-12-31</v>
      </c>
      <c r="K1189" s="579" t="s">
        <v>2224</v>
      </c>
      <c r="L1189" s="579" t="s">
        <v>2231</v>
      </c>
    </row>
    <row r="1190" spans="1:12" ht="15.75">
      <c r="C1190" s="589" t="str">
        <f>'610000'!B$15</f>
        <v>Dividendos reconocidos como distribuciones a los propietarios (610000)</v>
      </c>
      <c r="F1190" s="586">
        <f>'610000'!$L15</f>
        <v>0</v>
      </c>
      <c r="I1190" s="580" t="str">
        <f>Índice!$C$8</f>
        <v>2016-01-01</v>
      </c>
      <c r="J1190" s="580" t="str">
        <f>Índice!$C$9</f>
        <v>2016-12-31</v>
      </c>
      <c r="K1190" s="579" t="s">
        <v>2224</v>
      </c>
      <c r="L1190" s="579" t="s">
        <v>2231</v>
      </c>
    </row>
    <row r="1191" spans="1:12" ht="15.75">
      <c r="A1191" s="570"/>
      <c r="C1191" s="589" t="str">
        <f>'610000'!B$16</f>
        <v>Incrementos por otras aportaciones de los propietarios (610000)</v>
      </c>
      <c r="F1191" s="586">
        <f>'610000'!$L16</f>
        <v>0</v>
      </c>
      <c r="I1191" s="580" t="str">
        <f>Índice!$C$8</f>
        <v>2016-01-01</v>
      </c>
      <c r="J1191" s="580" t="str">
        <f>Índice!$C$9</f>
        <v>2016-12-31</v>
      </c>
      <c r="K1191" s="579" t="s">
        <v>2224</v>
      </c>
      <c r="L1191" s="579" t="s">
        <v>2231</v>
      </c>
    </row>
    <row r="1192" spans="1:12" ht="15.75">
      <c r="C1192" s="589" t="str">
        <f>'610000'!B$17</f>
        <v>Disminución por otras distribuciones a los propietarios, patrimonio (610000)</v>
      </c>
      <c r="F1192" s="586">
        <f>'610000'!$L17</f>
        <v>0</v>
      </c>
      <c r="I1192" s="580" t="str">
        <f>Índice!$C$8</f>
        <v>2016-01-01</v>
      </c>
      <c r="J1192" s="580" t="str">
        <f>Índice!$C$9</f>
        <v>2016-12-31</v>
      </c>
      <c r="K1192" s="579" t="s">
        <v>2224</v>
      </c>
      <c r="L1192" s="579" t="s">
        <v>2231</v>
      </c>
    </row>
    <row r="1193" spans="1:12" ht="15.75">
      <c r="C1193" s="589" t="str">
        <f>'610000'!B$18</f>
        <v>Incrementos (disminuciones) por otros cambios, patrimonio (610000)</v>
      </c>
      <c r="F1193" s="586">
        <f>'610000'!$L18</f>
        <v>0</v>
      </c>
      <c r="I1193" s="580" t="str">
        <f>Índice!$C$8</f>
        <v>2016-01-01</v>
      </c>
      <c r="J1193" s="580" t="str">
        <f>Índice!$C$9</f>
        <v>2016-12-31</v>
      </c>
      <c r="K1193" s="579" t="s">
        <v>2224</v>
      </c>
      <c r="L1193" s="579" t="s">
        <v>2231</v>
      </c>
    </row>
    <row r="1194" spans="1:12" ht="15.75">
      <c r="C1194" s="589" t="str">
        <f>'610000'!B$19</f>
        <v>Incrementos (disminuciones) por transacciones con acciones propias, patrimonio (610000)</v>
      </c>
      <c r="F1194" s="660">
        <f>'610000'!$L19</f>
        <v>0</v>
      </c>
      <c r="I1194" s="580" t="str">
        <f>Índice!$C$8</f>
        <v>2016-01-01</v>
      </c>
      <c r="J1194" s="580" t="str">
        <f>Índice!$C$9</f>
        <v>2016-12-31</v>
      </c>
      <c r="K1194" s="579" t="s">
        <v>2224</v>
      </c>
      <c r="L1194" s="579" t="s">
        <v>2231</v>
      </c>
    </row>
    <row r="1195" spans="1:12" ht="15.75">
      <c r="C1195" s="589" t="str">
        <f>'610000'!B$20</f>
        <v>Incrementos (disminuciones) por cambios las participaciones en la propiedad de subsidiarias que no dan lugar a pérdida de control, patrimonio (610000)</v>
      </c>
      <c r="F1195" s="586">
        <f>'610000'!$L20</f>
        <v>0</v>
      </c>
      <c r="I1195" s="580" t="str">
        <f>Índice!$C$8</f>
        <v>2016-01-01</v>
      </c>
      <c r="J1195" s="580" t="str">
        <f>Índice!$C$9</f>
        <v>2016-12-31</v>
      </c>
      <c r="K1195" s="579" t="s">
        <v>2224</v>
      </c>
      <c r="L1195" s="579" t="s">
        <v>2231</v>
      </c>
    </row>
    <row r="1196" spans="1:12" ht="15.75">
      <c r="C1196" s="589" t="str">
        <f>'610000'!B$21</f>
        <v>Incrementos (disminuciones) por transacciones con pagos basados en acciones, patrimonio (610000)</v>
      </c>
      <c r="F1196" s="586">
        <f>'610000'!$L21</f>
        <v>0</v>
      </c>
      <c r="I1196" s="580" t="str">
        <f>Índice!$C$8</f>
        <v>2016-01-01</v>
      </c>
      <c r="J1196" s="580" t="str">
        <f>Índice!$C$9</f>
        <v>2016-12-31</v>
      </c>
      <c r="K1196" s="579" t="s">
        <v>2224</v>
      </c>
      <c r="L1196" s="579" t="s">
        <v>2231</v>
      </c>
    </row>
    <row r="1197" spans="1:12" ht="15.75">
      <c r="C1197" s="589" t="str">
        <f>'610000'!B$22</f>
        <v>Total incremento (disminución) en el patrimonio (610000)</v>
      </c>
      <c r="F1197" s="586">
        <f>'610000'!$L22</f>
        <v>0</v>
      </c>
      <c r="I1197" s="580" t="str">
        <f>Índice!$C$8</f>
        <v>2016-01-01</v>
      </c>
      <c r="J1197" s="580" t="str">
        <f>Índice!$C$9</f>
        <v>2016-12-31</v>
      </c>
      <c r="K1197" s="579" t="s">
        <v>2224</v>
      </c>
      <c r="L1197" s="579" t="s">
        <v>2231</v>
      </c>
    </row>
    <row r="1198" spans="1:12" ht="15.75">
      <c r="C1198" s="589" t="str">
        <f>'610000'!B$23</f>
        <v>Patrimonio al final del periodo (610000)</v>
      </c>
      <c r="F1198" s="586">
        <f>'610000'!$L23</f>
        <v>0</v>
      </c>
      <c r="I1198" s="580"/>
      <c r="J1198" s="580" t="str">
        <f>Índice!$C$9</f>
        <v>2016-12-31</v>
      </c>
      <c r="K1198" s="579" t="s">
        <v>2224</v>
      </c>
      <c r="L1198" s="579" t="s">
        <v>2231</v>
      </c>
    </row>
    <row r="1199" spans="1:12" s="550" customFormat="1" ht="15.75">
      <c r="A1199" s="575" t="s">
        <v>15</v>
      </c>
      <c r="C1199" s="549" t="s">
        <v>617</v>
      </c>
      <c r="F1199" s="591"/>
      <c r="I1199" s="576"/>
      <c r="J1199" s="576"/>
      <c r="K1199" s="551"/>
      <c r="L1199" s="577"/>
    </row>
    <row r="1200" spans="1:12" ht="15.75">
      <c r="A1200" s="570"/>
      <c r="C1200" s="589" t="str">
        <f>'610000'!B$8</f>
        <v>Patrimonio al comienzo del periodo (610000)</v>
      </c>
      <c r="F1200" s="586">
        <f>'610000'!$M8</f>
        <v>0</v>
      </c>
      <c r="J1200" s="580" t="str">
        <f>Índice!$C$8</f>
        <v>2016-01-01</v>
      </c>
      <c r="K1200" s="579" t="s">
        <v>2224</v>
      </c>
      <c r="L1200" s="579" t="s">
        <v>2232</v>
      </c>
    </row>
    <row r="1201" spans="1:12" ht="15.75">
      <c r="A1201" s="570" t="s">
        <v>15</v>
      </c>
      <c r="C1201" s="589" t="str">
        <f>'610000'!B$9</f>
        <v>Cambios en el patrimonio (610000)</v>
      </c>
      <c r="F1201" s="586"/>
      <c r="I1201" s="580"/>
      <c r="J1201" s="580"/>
      <c r="K1201" s="579"/>
    </row>
    <row r="1202" spans="1:12" ht="15.75">
      <c r="A1202" s="570" t="s">
        <v>15</v>
      </c>
      <c r="C1202" s="589" t="str">
        <f>'610000'!B$10</f>
        <v>Resultado integral (610000)</v>
      </c>
      <c r="F1202" s="586"/>
      <c r="I1202" s="580"/>
      <c r="J1202" s="580"/>
      <c r="K1202" s="579"/>
    </row>
    <row r="1203" spans="1:12" ht="15.75">
      <c r="C1203" s="589" t="str">
        <f>'610000'!B$11</f>
        <v>Ganancia (pérdida) (610000)</v>
      </c>
      <c r="F1203" s="586">
        <f>'610000'!$M11</f>
        <v>0</v>
      </c>
      <c r="I1203" s="580" t="str">
        <f>Índice!$C$8</f>
        <v>2016-01-01</v>
      </c>
      <c r="J1203" s="580" t="str">
        <f>Índice!$C$9</f>
        <v>2016-12-31</v>
      </c>
      <c r="K1203" s="579" t="s">
        <v>2224</v>
      </c>
      <c r="L1203" s="579" t="s">
        <v>2232</v>
      </c>
    </row>
    <row r="1204" spans="1:12" ht="15.75">
      <c r="C1204" s="589" t="str">
        <f>'610000'!B$12</f>
        <v>Otro resultado integral (610000)</v>
      </c>
      <c r="F1204" s="586">
        <f>'610000'!$M12</f>
        <v>0</v>
      </c>
      <c r="I1204" s="580" t="str">
        <f>Índice!$C$8</f>
        <v>2016-01-01</v>
      </c>
      <c r="J1204" s="580" t="str">
        <f>Índice!$C$9</f>
        <v>2016-12-31</v>
      </c>
      <c r="K1204" s="579" t="s">
        <v>2224</v>
      </c>
      <c r="L1204" s="579" t="s">
        <v>2232</v>
      </c>
    </row>
    <row r="1205" spans="1:12" ht="15.75">
      <c r="C1205" s="589" t="str">
        <f>'610000'!B$13</f>
        <v>Resultado integral total (610000)</v>
      </c>
      <c r="F1205" s="586">
        <f>'610000'!$M13</f>
        <v>0</v>
      </c>
      <c r="I1205" s="580" t="str">
        <f>Índice!$C$8</f>
        <v>2016-01-01</v>
      </c>
      <c r="J1205" s="580" t="str">
        <f>Índice!$C$9</f>
        <v>2016-12-31</v>
      </c>
      <c r="K1205" s="579" t="s">
        <v>2224</v>
      </c>
      <c r="L1205" s="579" t="s">
        <v>2232</v>
      </c>
    </row>
    <row r="1206" spans="1:12" ht="15.75">
      <c r="C1206" s="589" t="str">
        <f>'610000'!B$14</f>
        <v>Emisión de patrimonio (610000)</v>
      </c>
      <c r="F1206" s="586">
        <f>'610000'!$M14</f>
        <v>0</v>
      </c>
      <c r="I1206" s="580" t="str">
        <f>Índice!$C$8</f>
        <v>2016-01-01</v>
      </c>
      <c r="J1206" s="580" t="str">
        <f>Índice!$C$9</f>
        <v>2016-12-31</v>
      </c>
      <c r="K1206" s="579" t="s">
        <v>2224</v>
      </c>
      <c r="L1206" s="579" t="s">
        <v>2232</v>
      </c>
    </row>
    <row r="1207" spans="1:12" ht="15.75">
      <c r="C1207" s="589" t="str">
        <f>'610000'!B$15</f>
        <v>Dividendos reconocidos como distribuciones a los propietarios (610000)</v>
      </c>
      <c r="F1207" s="586">
        <f>'610000'!$M15</f>
        <v>0</v>
      </c>
      <c r="I1207" s="580" t="str">
        <f>Índice!$C$8</f>
        <v>2016-01-01</v>
      </c>
      <c r="J1207" s="580" t="str">
        <f>Índice!$C$9</f>
        <v>2016-12-31</v>
      </c>
      <c r="K1207" s="579" t="s">
        <v>2224</v>
      </c>
      <c r="L1207" s="579" t="s">
        <v>2232</v>
      </c>
    </row>
    <row r="1208" spans="1:12" ht="15.75">
      <c r="A1208" s="570"/>
      <c r="C1208" s="589" t="str">
        <f>'610000'!B$16</f>
        <v>Incrementos por otras aportaciones de los propietarios (610000)</v>
      </c>
      <c r="F1208" s="586">
        <f>'610000'!$M16</f>
        <v>0</v>
      </c>
      <c r="I1208" s="580" t="str">
        <f>Índice!$C$8</f>
        <v>2016-01-01</v>
      </c>
      <c r="J1208" s="580" t="str">
        <f>Índice!$C$9</f>
        <v>2016-12-31</v>
      </c>
      <c r="K1208" s="579" t="s">
        <v>2224</v>
      </c>
      <c r="L1208" s="579" t="s">
        <v>2232</v>
      </c>
    </row>
    <row r="1209" spans="1:12" ht="15.75">
      <c r="C1209" s="589" t="str">
        <f>'610000'!B$17</f>
        <v>Disminución por otras distribuciones a los propietarios, patrimonio (610000)</v>
      </c>
      <c r="F1209" s="586">
        <f>'610000'!$M17</f>
        <v>0</v>
      </c>
      <c r="I1209" s="580" t="str">
        <f>Índice!$C$8</f>
        <v>2016-01-01</v>
      </c>
      <c r="J1209" s="580" t="str">
        <f>Índice!$C$9</f>
        <v>2016-12-31</v>
      </c>
      <c r="K1209" s="579" t="s">
        <v>2224</v>
      </c>
      <c r="L1209" s="579" t="s">
        <v>2232</v>
      </c>
    </row>
    <row r="1210" spans="1:12" ht="15.75">
      <c r="C1210" s="589" t="str">
        <f>'610000'!B$18</f>
        <v>Incrementos (disminuciones) por otros cambios, patrimonio (610000)</v>
      </c>
      <c r="F1210" s="586">
        <f>'610000'!$M18</f>
        <v>0</v>
      </c>
      <c r="I1210" s="580" t="str">
        <f>Índice!$C$8</f>
        <v>2016-01-01</v>
      </c>
      <c r="J1210" s="580" t="str">
        <f>Índice!$C$9</f>
        <v>2016-12-31</v>
      </c>
      <c r="K1210" s="579" t="s">
        <v>2224</v>
      </c>
      <c r="L1210" s="579" t="s">
        <v>2232</v>
      </c>
    </row>
    <row r="1211" spans="1:12" ht="15.75">
      <c r="C1211" s="589" t="str">
        <f>'610000'!B$19</f>
        <v>Incrementos (disminuciones) por transacciones con acciones propias, patrimonio (610000)</v>
      </c>
      <c r="F1211" s="586">
        <f>'610000'!$M19</f>
        <v>0</v>
      </c>
      <c r="I1211" s="580" t="str">
        <f>Índice!$C$8</f>
        <v>2016-01-01</v>
      </c>
      <c r="J1211" s="580" t="str">
        <f>Índice!$C$9</f>
        <v>2016-12-31</v>
      </c>
      <c r="K1211" s="579" t="s">
        <v>2224</v>
      </c>
      <c r="L1211" s="579" t="s">
        <v>2232</v>
      </c>
    </row>
    <row r="1212" spans="1:12" ht="15.75">
      <c r="C1212" s="589" t="str">
        <f>'610000'!B$20</f>
        <v>Incrementos (disminuciones) por cambios las participaciones en la propiedad de subsidiarias que no dan lugar a pérdida de control, patrimonio (610000)</v>
      </c>
      <c r="F1212" s="586">
        <f>'610000'!$M20</f>
        <v>0</v>
      </c>
      <c r="I1212" s="580" t="str">
        <f>Índice!$C$8</f>
        <v>2016-01-01</v>
      </c>
      <c r="J1212" s="580" t="str">
        <f>Índice!$C$9</f>
        <v>2016-12-31</v>
      </c>
      <c r="K1212" s="579" t="s">
        <v>2224</v>
      </c>
      <c r="L1212" s="579" t="s">
        <v>2232</v>
      </c>
    </row>
    <row r="1213" spans="1:12" ht="15.75">
      <c r="C1213" s="589" t="str">
        <f>'610000'!B$21</f>
        <v>Incrementos (disminuciones) por transacciones con pagos basados en acciones, patrimonio (610000)</v>
      </c>
      <c r="F1213" s="586">
        <f>'610000'!$M21</f>
        <v>0</v>
      </c>
      <c r="I1213" s="580" t="str">
        <f>Índice!$C$8</f>
        <v>2016-01-01</v>
      </c>
      <c r="J1213" s="580" t="str">
        <f>Índice!$C$9</f>
        <v>2016-12-31</v>
      </c>
      <c r="K1213" s="579" t="s">
        <v>2224</v>
      </c>
      <c r="L1213" s="579" t="s">
        <v>2232</v>
      </c>
    </row>
    <row r="1214" spans="1:12" ht="15.75">
      <c r="C1214" s="589" t="str">
        <f>'610000'!B$22</f>
        <v>Total incremento (disminución) en el patrimonio (610000)</v>
      </c>
      <c r="F1214" s="586">
        <f>'610000'!$M22</f>
        <v>0</v>
      </c>
      <c r="I1214" s="580" t="str">
        <f>Índice!$C$8</f>
        <v>2016-01-01</v>
      </c>
      <c r="J1214" s="580" t="str">
        <f>Índice!$C$9</f>
        <v>2016-12-31</v>
      </c>
      <c r="K1214" s="579" t="s">
        <v>2224</v>
      </c>
      <c r="L1214" s="579" t="s">
        <v>2232</v>
      </c>
    </row>
    <row r="1215" spans="1:12" ht="15.75">
      <c r="C1215" s="589" t="str">
        <f>'610000'!B$23</f>
        <v>Patrimonio al final del periodo (610000)</v>
      </c>
      <c r="F1215" s="586">
        <f>'610000'!$M23</f>
        <v>0</v>
      </c>
      <c r="I1215" s="580"/>
      <c r="J1215" s="580" t="str">
        <f>Índice!$C$9</f>
        <v>2016-12-31</v>
      </c>
      <c r="K1215" s="579" t="s">
        <v>2224</v>
      </c>
      <c r="L1215" s="579" t="s">
        <v>2232</v>
      </c>
    </row>
    <row r="1216" spans="1:12" s="550" customFormat="1" ht="15.75">
      <c r="A1216" s="575" t="s">
        <v>15</v>
      </c>
      <c r="C1216" s="549" t="s">
        <v>1700</v>
      </c>
      <c r="F1216" s="591"/>
      <c r="I1216" s="576"/>
      <c r="J1216" s="576"/>
      <c r="K1216" s="551"/>
      <c r="L1216" s="577"/>
    </row>
    <row r="1217" spans="1:12" ht="15.75">
      <c r="A1217" s="570"/>
      <c r="C1217" s="589" t="str">
        <f>'610000'!B$8</f>
        <v>Patrimonio al comienzo del periodo (610000)</v>
      </c>
      <c r="F1217" s="586">
        <f>'610000'!$N$8</f>
        <v>0</v>
      </c>
      <c r="J1217" s="580" t="str">
        <f>Índice!$C$8</f>
        <v>2016-01-01</v>
      </c>
      <c r="K1217" s="579" t="s">
        <v>2224</v>
      </c>
      <c r="L1217" s="579" t="s">
        <v>3235</v>
      </c>
    </row>
    <row r="1218" spans="1:12" ht="15.75">
      <c r="A1218" s="570" t="s">
        <v>15</v>
      </c>
      <c r="C1218" s="589" t="str">
        <f>'610000'!B$9</f>
        <v>Cambios en el patrimonio (610000)</v>
      </c>
      <c r="F1218" s="586"/>
      <c r="I1218" s="580"/>
      <c r="J1218" s="580"/>
      <c r="K1218" s="579"/>
    </row>
    <row r="1219" spans="1:12" ht="15.75">
      <c r="A1219" s="570" t="s">
        <v>15</v>
      </c>
      <c r="C1219" s="589" t="str">
        <f>'610000'!B$10</f>
        <v>Resultado integral (610000)</v>
      </c>
      <c r="F1219" s="586"/>
      <c r="I1219" s="580"/>
      <c r="J1219" s="580"/>
      <c r="K1219" s="579"/>
    </row>
    <row r="1220" spans="1:12" ht="15.75">
      <c r="C1220" s="589" t="str">
        <f>'610000'!B$11</f>
        <v>Ganancia (pérdida) (610000)</v>
      </c>
      <c r="F1220" s="586">
        <f>'610000'!$N$11</f>
        <v>0</v>
      </c>
      <c r="I1220" s="580" t="str">
        <f>Índice!$C$8</f>
        <v>2016-01-01</v>
      </c>
      <c r="J1220" s="580" t="str">
        <f>Índice!$C$9</f>
        <v>2016-12-31</v>
      </c>
      <c r="K1220" s="579" t="s">
        <v>2224</v>
      </c>
      <c r="L1220" s="579" t="s">
        <v>3235</v>
      </c>
    </row>
    <row r="1221" spans="1:12" ht="15.75">
      <c r="C1221" s="589" t="str">
        <f>'610000'!B$12</f>
        <v>Otro resultado integral (610000)</v>
      </c>
      <c r="F1221" s="586">
        <f>'610000'!$N$12</f>
        <v>0</v>
      </c>
      <c r="I1221" s="580" t="str">
        <f>Índice!$C$8</f>
        <v>2016-01-01</v>
      </c>
      <c r="J1221" s="580" t="str">
        <f>Índice!$C$9</f>
        <v>2016-12-31</v>
      </c>
      <c r="K1221" s="579" t="s">
        <v>2224</v>
      </c>
      <c r="L1221" s="579" t="s">
        <v>3235</v>
      </c>
    </row>
    <row r="1222" spans="1:12" ht="15.75">
      <c r="C1222" s="589" t="str">
        <f>'610000'!B$13</f>
        <v>Resultado integral total (610000)</v>
      </c>
      <c r="F1222" s="586">
        <f>'610000'!$N$13</f>
        <v>0</v>
      </c>
      <c r="I1222" s="580" t="str">
        <f>Índice!$C$8</f>
        <v>2016-01-01</v>
      </c>
      <c r="J1222" s="580" t="str">
        <f>Índice!$C$9</f>
        <v>2016-12-31</v>
      </c>
      <c r="K1222" s="579" t="s">
        <v>2224</v>
      </c>
      <c r="L1222" s="579" t="s">
        <v>3235</v>
      </c>
    </row>
    <row r="1223" spans="1:12" ht="15.75">
      <c r="C1223" s="589" t="str">
        <f>'610000'!B$14</f>
        <v>Emisión de patrimonio (610000)</v>
      </c>
      <c r="F1223" s="586">
        <f>'610000'!$N$14</f>
        <v>0</v>
      </c>
      <c r="I1223" s="580" t="str">
        <f>Índice!$C$8</f>
        <v>2016-01-01</v>
      </c>
      <c r="J1223" s="580" t="str">
        <f>Índice!$C$9</f>
        <v>2016-12-31</v>
      </c>
      <c r="K1223" s="579" t="s">
        <v>2224</v>
      </c>
      <c r="L1223" s="579" t="s">
        <v>3235</v>
      </c>
    </row>
    <row r="1224" spans="1:12" ht="15.75">
      <c r="C1224" s="589" t="str">
        <f>'610000'!B$15</f>
        <v>Dividendos reconocidos como distribuciones a los propietarios (610000)</v>
      </c>
      <c r="F1224" s="586">
        <f>'610000'!$N$15</f>
        <v>0</v>
      </c>
      <c r="I1224" s="580" t="str">
        <f>Índice!$C$8</f>
        <v>2016-01-01</v>
      </c>
      <c r="J1224" s="580" t="str">
        <f>Índice!$C$9</f>
        <v>2016-12-31</v>
      </c>
      <c r="K1224" s="579" t="s">
        <v>2224</v>
      </c>
      <c r="L1224" s="579" t="s">
        <v>3235</v>
      </c>
    </row>
    <row r="1225" spans="1:12" ht="15.75">
      <c r="A1225" s="570"/>
      <c r="C1225" s="589" t="str">
        <f>'610000'!B$16</f>
        <v>Incrementos por otras aportaciones de los propietarios (610000)</v>
      </c>
      <c r="F1225" s="586">
        <f>'610000'!$N$16</f>
        <v>0</v>
      </c>
      <c r="I1225" s="580" t="str">
        <f>Índice!$C$8</f>
        <v>2016-01-01</v>
      </c>
      <c r="J1225" s="580" t="str">
        <f>Índice!$C$9</f>
        <v>2016-12-31</v>
      </c>
      <c r="K1225" s="579" t="s">
        <v>2224</v>
      </c>
      <c r="L1225" s="579" t="s">
        <v>3235</v>
      </c>
    </row>
    <row r="1226" spans="1:12" ht="15.75">
      <c r="C1226" s="589" t="str">
        <f>'610000'!B$17</f>
        <v>Disminución por otras distribuciones a los propietarios, patrimonio (610000)</v>
      </c>
      <c r="F1226" s="586">
        <f>'610000'!$N$17</f>
        <v>0</v>
      </c>
      <c r="I1226" s="580" t="str">
        <f>Índice!$C$8</f>
        <v>2016-01-01</v>
      </c>
      <c r="J1226" s="580" t="str">
        <f>Índice!$C$9</f>
        <v>2016-12-31</v>
      </c>
      <c r="K1226" s="579" t="s">
        <v>2224</v>
      </c>
      <c r="L1226" s="579" t="s">
        <v>3235</v>
      </c>
    </row>
    <row r="1227" spans="1:12" ht="15.75">
      <c r="C1227" s="589" t="str">
        <f>'610000'!B$18</f>
        <v>Incrementos (disminuciones) por otros cambios, patrimonio (610000)</v>
      </c>
      <c r="F1227" s="586">
        <f>'610000'!$N$18</f>
        <v>0</v>
      </c>
      <c r="I1227" s="580" t="str">
        <f>Índice!$C$8</f>
        <v>2016-01-01</v>
      </c>
      <c r="J1227" s="580" t="str">
        <f>Índice!$C$9</f>
        <v>2016-12-31</v>
      </c>
      <c r="K1227" s="579" t="s">
        <v>2224</v>
      </c>
      <c r="L1227" s="579" t="s">
        <v>3235</v>
      </c>
    </row>
    <row r="1228" spans="1:12" ht="15.75">
      <c r="C1228" s="589" t="str">
        <f>'610000'!B$19</f>
        <v>Incrementos (disminuciones) por transacciones con acciones propias, patrimonio (610000)</v>
      </c>
      <c r="F1228" s="586">
        <f>'610000'!$N$19</f>
        <v>0</v>
      </c>
      <c r="I1228" s="580" t="str">
        <f>Índice!$C$8</f>
        <v>2016-01-01</v>
      </c>
      <c r="J1228" s="580" t="str">
        <f>Índice!$C$9</f>
        <v>2016-12-31</v>
      </c>
      <c r="K1228" s="579" t="s">
        <v>2224</v>
      </c>
      <c r="L1228" s="579" t="s">
        <v>3235</v>
      </c>
    </row>
    <row r="1229" spans="1:12" ht="15.75">
      <c r="C1229" s="589" t="str">
        <f>'610000'!B$20</f>
        <v>Incrementos (disminuciones) por cambios las participaciones en la propiedad de subsidiarias que no dan lugar a pérdida de control, patrimonio (610000)</v>
      </c>
      <c r="F1229" s="586">
        <f>'610000'!$N$20</f>
        <v>0</v>
      </c>
      <c r="I1229" s="580" t="str">
        <f>Índice!$C$8</f>
        <v>2016-01-01</v>
      </c>
      <c r="J1229" s="580" t="str">
        <f>Índice!$C$9</f>
        <v>2016-12-31</v>
      </c>
      <c r="K1229" s="579" t="s">
        <v>2224</v>
      </c>
      <c r="L1229" s="579" t="s">
        <v>3235</v>
      </c>
    </row>
    <row r="1230" spans="1:12" ht="15.75">
      <c r="C1230" s="589" t="str">
        <f>'610000'!B$21</f>
        <v>Incrementos (disminuciones) por transacciones con pagos basados en acciones, patrimonio (610000)</v>
      </c>
      <c r="F1230" s="586">
        <f>'610000'!$N$21</f>
        <v>0</v>
      </c>
      <c r="I1230" s="580" t="str">
        <f>Índice!$C$8</f>
        <v>2016-01-01</v>
      </c>
      <c r="J1230" s="580" t="str">
        <f>Índice!$C$9</f>
        <v>2016-12-31</v>
      </c>
      <c r="K1230" s="579" t="s">
        <v>2224</v>
      </c>
      <c r="L1230" s="579" t="s">
        <v>3235</v>
      </c>
    </row>
    <row r="1231" spans="1:12" ht="15.75">
      <c r="C1231" s="589" t="str">
        <f>'610000'!B$22</f>
        <v>Total incremento (disminución) en el patrimonio (610000)</v>
      </c>
      <c r="F1231" s="586">
        <f>'610000'!$N$22</f>
        <v>0</v>
      </c>
      <c r="I1231" s="580" t="str">
        <f>Índice!$C$8</f>
        <v>2016-01-01</v>
      </c>
      <c r="J1231" s="580" t="str">
        <f>Índice!$C$9</f>
        <v>2016-12-31</v>
      </c>
      <c r="K1231" s="579" t="s">
        <v>2224</v>
      </c>
      <c r="L1231" s="579" t="s">
        <v>3235</v>
      </c>
    </row>
    <row r="1232" spans="1:12" ht="15.75">
      <c r="C1232" s="589" t="str">
        <f>'610000'!B$23</f>
        <v>Patrimonio al final del periodo (610000)</v>
      </c>
      <c r="F1232" s="586">
        <f>'610000'!$N$23</f>
        <v>0</v>
      </c>
      <c r="I1232" s="580"/>
      <c r="J1232" s="580" t="str">
        <f>Índice!$C$9</f>
        <v>2016-12-31</v>
      </c>
      <c r="K1232" s="579" t="s">
        <v>2224</v>
      </c>
      <c r="L1232" s="579" t="s">
        <v>3235</v>
      </c>
    </row>
    <row r="1233" spans="1:12" s="550" customFormat="1" ht="20.25">
      <c r="A1233" s="547" t="s">
        <v>15</v>
      </c>
      <c r="B1233" s="548"/>
      <c r="C1233" s="549" t="s">
        <v>643</v>
      </c>
      <c r="F1233" s="551"/>
      <c r="I1233" s="580" t="str">
        <f>Índice!$C$8</f>
        <v>2016-01-01</v>
      </c>
      <c r="J1233" s="580" t="str">
        <f>Índice!$C$9</f>
        <v>2016-12-31</v>
      </c>
      <c r="K1233" s="552"/>
      <c r="L1233" s="553"/>
    </row>
    <row r="1234" spans="1:12" s="550" customFormat="1" ht="20.25">
      <c r="A1234" s="547" t="s">
        <v>15</v>
      </c>
      <c r="B1234" s="548"/>
      <c r="C1234" s="549" t="s">
        <v>625</v>
      </c>
      <c r="F1234" s="551"/>
      <c r="I1234" s="580" t="str">
        <f>Índice!$C$8</f>
        <v>2016-01-01</v>
      </c>
      <c r="J1234" s="580" t="str">
        <f>Índice!$C$9</f>
        <v>2016-12-31</v>
      </c>
      <c r="K1234" s="554"/>
      <c r="L1234" s="553"/>
    </row>
    <row r="1235" spans="1:12" ht="15.75">
      <c r="A1235" s="587" t="s">
        <v>15</v>
      </c>
      <c r="C1235" s="589" t="str">
        <f>'FC01'!$B$6</f>
        <v xml:space="preserve">Detalle de los gastos </v>
      </c>
      <c r="F1235" s="586" t="str">
        <f>'FC01'!$C$6</f>
        <v>Acueducto</v>
      </c>
      <c r="I1235" s="580" t="str">
        <f>Índice!$C$8</f>
        <v>2016-01-01</v>
      </c>
      <c r="J1235" s="580" t="str">
        <f>Índice!$C$9</f>
        <v>2016-12-31</v>
      </c>
      <c r="K1235" s="579" t="s">
        <v>1802</v>
      </c>
      <c r="L1235" s="579" t="s">
        <v>1793</v>
      </c>
    </row>
    <row r="1236" spans="1:12" ht="15.75">
      <c r="C1236" s="589" t="str">
        <f>'FC01'!$B$8</f>
        <v xml:space="preserve">De administración </v>
      </c>
      <c r="F1236" s="586">
        <f>'FC01'!$C$8</f>
        <v>0</v>
      </c>
      <c r="I1236" s="580" t="str">
        <f>Índice!$C$8</f>
        <v>2016-01-01</v>
      </c>
      <c r="J1236" s="580" t="str">
        <f>Índice!$C$9</f>
        <v>2016-12-31</v>
      </c>
      <c r="K1236" s="579" t="s">
        <v>1802</v>
      </c>
      <c r="L1236" s="579" t="s">
        <v>1793</v>
      </c>
    </row>
    <row r="1237" spans="1:12" ht="15.75">
      <c r="C1237" s="589" t="str">
        <f>'FC01'!$B$9</f>
        <v>Beneficios a empleados</v>
      </c>
      <c r="F1237" s="586">
        <f>'FC01'!$C$9</f>
        <v>0</v>
      </c>
      <c r="I1237" s="580" t="str">
        <f>Índice!$C$8</f>
        <v>2016-01-01</v>
      </c>
      <c r="J1237" s="580" t="str">
        <f>Índice!$C$9</f>
        <v>2016-12-31</v>
      </c>
      <c r="K1237" s="579" t="s">
        <v>1802</v>
      </c>
      <c r="L1237" s="579" t="s">
        <v>1793</v>
      </c>
    </row>
    <row r="1238" spans="1:12" ht="15.75">
      <c r="C1238" s="589" t="str">
        <f>'FC01'!$B$10</f>
        <v>Honorarios</v>
      </c>
      <c r="F1238" s="586">
        <f>'FC01'!$C$10</f>
        <v>0</v>
      </c>
      <c r="I1238" s="580" t="str">
        <f>Índice!$C$8</f>
        <v>2016-01-01</v>
      </c>
      <c r="J1238" s="580" t="str">
        <f>Índice!$C$9</f>
        <v>2016-12-31</v>
      </c>
      <c r="K1238" s="579" t="s">
        <v>1802</v>
      </c>
      <c r="L1238" s="579" t="s">
        <v>1793</v>
      </c>
    </row>
    <row r="1239" spans="1:12" ht="15.75">
      <c r="C1239" s="589" t="str">
        <f>'FC01'!$B$11</f>
        <v xml:space="preserve">Impuestos, Contribuciones y tasas </v>
      </c>
      <c r="F1239" s="586">
        <f>'FC01'!$C$11</f>
        <v>0</v>
      </c>
      <c r="I1239" s="580" t="str">
        <f>Índice!$C$8</f>
        <v>2016-01-01</v>
      </c>
      <c r="J1239" s="580" t="str">
        <f>Índice!$C$9</f>
        <v>2016-12-31</v>
      </c>
      <c r="K1239" s="579" t="s">
        <v>1802</v>
      </c>
      <c r="L1239" s="579" t="s">
        <v>1793</v>
      </c>
    </row>
    <row r="1240" spans="1:12" ht="15.75">
      <c r="C1240" s="589" t="str">
        <f>'FC01'!$B$12</f>
        <v xml:space="preserve">Generales </v>
      </c>
      <c r="F1240" s="586">
        <f>'FC01'!$C$12</f>
        <v>0</v>
      </c>
      <c r="I1240" s="580" t="str">
        <f>Índice!$C$8</f>
        <v>2016-01-01</v>
      </c>
      <c r="J1240" s="580" t="str">
        <f>Índice!$C$9</f>
        <v>2016-12-31</v>
      </c>
      <c r="K1240" s="579" t="s">
        <v>1802</v>
      </c>
      <c r="L1240" s="579" t="s">
        <v>1793</v>
      </c>
    </row>
    <row r="1241" spans="1:12" ht="15.75">
      <c r="C1241" s="589" t="str">
        <f>'FC01'!$B$13</f>
        <v>Deterioro</v>
      </c>
      <c r="F1241" s="586">
        <f>'FC01'!$C$13</f>
        <v>0</v>
      </c>
      <c r="I1241" s="580" t="str">
        <f>Índice!$C$8</f>
        <v>2016-01-01</v>
      </c>
      <c r="J1241" s="580" t="str">
        <f>Índice!$C$9</f>
        <v>2016-12-31</v>
      </c>
      <c r="K1241" s="579" t="s">
        <v>1802</v>
      </c>
      <c r="L1241" s="579" t="s">
        <v>1793</v>
      </c>
    </row>
    <row r="1242" spans="1:12" ht="15.75">
      <c r="C1242" s="589" t="str">
        <f>'FC01'!$B$14</f>
        <v>Depreciación</v>
      </c>
      <c r="F1242" s="586">
        <f>'FC01'!$C$14</f>
        <v>0</v>
      </c>
      <c r="I1242" s="580" t="str">
        <f>Índice!$C$8</f>
        <v>2016-01-01</v>
      </c>
      <c r="J1242" s="580" t="str">
        <f>Índice!$C$9</f>
        <v>2016-12-31</v>
      </c>
      <c r="K1242" s="579" t="s">
        <v>1802</v>
      </c>
      <c r="L1242" s="579" t="s">
        <v>1793</v>
      </c>
    </row>
    <row r="1243" spans="1:12" ht="15.75">
      <c r="C1243" s="589" t="str">
        <f>'FC01'!$B$15</f>
        <v>Amortización</v>
      </c>
      <c r="F1243" s="586">
        <f>'FC01'!$C$15</f>
        <v>0</v>
      </c>
      <c r="I1243" s="580" t="str">
        <f>Índice!$C$8</f>
        <v>2016-01-01</v>
      </c>
      <c r="J1243" s="580" t="str">
        <f>Índice!$C$9</f>
        <v>2016-12-31</v>
      </c>
      <c r="K1243" s="579" t="s">
        <v>1802</v>
      </c>
      <c r="L1243" s="579" t="s">
        <v>1793</v>
      </c>
    </row>
    <row r="1244" spans="1:12" ht="15.75">
      <c r="C1244" s="589" t="str">
        <f>'FC01'!$B$16</f>
        <v>Provisiones</v>
      </c>
      <c r="F1244" s="586">
        <f>'FC01'!$C$16</f>
        <v>0</v>
      </c>
      <c r="I1244" s="580" t="str">
        <f>Índice!$C$8</f>
        <v>2016-01-01</v>
      </c>
      <c r="J1244" s="580" t="str">
        <f>Índice!$C$9</f>
        <v>2016-12-31</v>
      </c>
      <c r="K1244" s="579" t="s">
        <v>1802</v>
      </c>
      <c r="L1244" s="579" t="s">
        <v>1793</v>
      </c>
    </row>
    <row r="1245" spans="1:12" ht="15.75">
      <c r="C1245" s="589" t="str">
        <f>'FC01'!$B$17</f>
        <v>Litigios y demandas</v>
      </c>
      <c r="F1245" s="586">
        <f>'FC01'!$C$17</f>
        <v>0</v>
      </c>
      <c r="I1245" s="580" t="str">
        <f>Índice!$C$8</f>
        <v>2016-01-01</v>
      </c>
      <c r="J1245" s="580" t="str">
        <f>Índice!$C$9</f>
        <v>2016-12-31</v>
      </c>
      <c r="K1245" s="579" t="s">
        <v>1802</v>
      </c>
      <c r="L1245" s="579" t="s">
        <v>1793</v>
      </c>
    </row>
    <row r="1246" spans="1:12" ht="15.75">
      <c r="C1246" s="589" t="str">
        <f>'FC01'!$B$18</f>
        <v xml:space="preserve">Garantías </v>
      </c>
      <c r="F1246" s="586">
        <f>'FC01'!$C$18</f>
        <v>0</v>
      </c>
      <c r="I1246" s="580" t="str">
        <f>Índice!$C$8</f>
        <v>2016-01-01</v>
      </c>
      <c r="J1246" s="580" t="str">
        <f>Índice!$C$9</f>
        <v>2016-12-31</v>
      </c>
      <c r="K1246" s="579" t="s">
        <v>1802</v>
      </c>
      <c r="L1246" s="579" t="s">
        <v>1793</v>
      </c>
    </row>
    <row r="1247" spans="1:12" ht="15.75">
      <c r="C1247" s="589" t="str">
        <f>'FC01'!$B$19</f>
        <v>Diversas</v>
      </c>
      <c r="F1247" s="586">
        <f>'FC01'!$C$19</f>
        <v>0</v>
      </c>
      <c r="I1247" s="580" t="str">
        <f>Índice!$C$8</f>
        <v>2016-01-01</v>
      </c>
      <c r="J1247" s="580" t="str">
        <f>Índice!$C$9</f>
        <v>2016-12-31</v>
      </c>
      <c r="K1247" s="579" t="s">
        <v>1802</v>
      </c>
      <c r="L1247" s="579" t="s">
        <v>1793</v>
      </c>
    </row>
    <row r="1248" spans="1:12" ht="15.75">
      <c r="C1248" s="589" t="str">
        <f>'FC01'!$B$20</f>
        <v>Otros gastos</v>
      </c>
      <c r="F1248" s="586">
        <f>'FC01'!$C$20</f>
        <v>0</v>
      </c>
      <c r="I1248" s="580" t="str">
        <f>Índice!$C$8</f>
        <v>2016-01-01</v>
      </c>
      <c r="J1248" s="580" t="str">
        <f>Índice!$C$9</f>
        <v>2016-12-31</v>
      </c>
      <c r="K1248" s="579" t="s">
        <v>1802</v>
      </c>
      <c r="L1248" s="579" t="s">
        <v>1793</v>
      </c>
    </row>
    <row r="1249" spans="1:12" ht="15.75">
      <c r="C1249" s="589" t="str">
        <f>'FC01'!$B$21</f>
        <v>Comisiones</v>
      </c>
      <c r="F1249" s="586">
        <f>'FC01'!$C$21</f>
        <v>0</v>
      </c>
      <c r="I1249" s="580" t="str">
        <f>Índice!$C$8</f>
        <v>2016-01-01</v>
      </c>
      <c r="J1249" s="580" t="str">
        <f>Índice!$C$9</f>
        <v>2016-12-31</v>
      </c>
      <c r="K1249" s="579" t="s">
        <v>1802</v>
      </c>
      <c r="L1249" s="579" t="s">
        <v>1793</v>
      </c>
    </row>
    <row r="1250" spans="1:12" ht="15.75">
      <c r="C1250" s="589" t="str">
        <f>'FC01'!$B$22</f>
        <v>Ajuste por diferencia en cambio</v>
      </c>
      <c r="F1250" s="586">
        <f>'FC01'!$C$22</f>
        <v>0</v>
      </c>
      <c r="I1250" s="580" t="str">
        <f>Índice!$C$8</f>
        <v>2016-01-01</v>
      </c>
      <c r="J1250" s="580" t="str">
        <f>Índice!$C$9</f>
        <v>2016-12-31</v>
      </c>
      <c r="K1250" s="579" t="s">
        <v>1802</v>
      </c>
      <c r="L1250" s="579" t="s">
        <v>1793</v>
      </c>
    </row>
    <row r="1251" spans="1:12" ht="15.75">
      <c r="C1251" s="589" t="str">
        <f>'FC01'!$B$23</f>
        <v>Financieros</v>
      </c>
      <c r="F1251" s="586">
        <f>'FC01'!$C$23</f>
        <v>0</v>
      </c>
      <c r="I1251" s="580" t="str">
        <f>Índice!$C$8</f>
        <v>2016-01-01</v>
      </c>
      <c r="J1251" s="580" t="str">
        <f>Índice!$C$9</f>
        <v>2016-12-31</v>
      </c>
      <c r="K1251" s="579" t="s">
        <v>1802</v>
      </c>
      <c r="L1251" s="579" t="s">
        <v>1793</v>
      </c>
    </row>
    <row r="1252" spans="1:12" ht="15.75">
      <c r="C1252" s="589" t="str">
        <f>'FC01'!$B$24</f>
        <v>Pérdidas por la aplicación del método de participación patrimonial</v>
      </c>
      <c r="F1252" s="586">
        <f>'FC01'!$C$24</f>
        <v>0</v>
      </c>
      <c r="I1252" s="580" t="str">
        <f>Índice!$C$8</f>
        <v>2016-01-01</v>
      </c>
      <c r="J1252" s="580" t="str">
        <f>Índice!$C$9</f>
        <v>2016-12-31</v>
      </c>
      <c r="K1252" s="579" t="s">
        <v>1802</v>
      </c>
      <c r="L1252" s="579" t="s">
        <v>1793</v>
      </c>
    </row>
    <row r="1253" spans="1:12" ht="15.75">
      <c r="C1253" s="589" t="str">
        <f>'FC01'!$B$25</f>
        <v xml:space="preserve">Gastos diversos </v>
      </c>
      <c r="F1253" s="586">
        <f>'FC01'!$C$25</f>
        <v>0</v>
      </c>
      <c r="I1253" s="580" t="str">
        <f>Índice!$C$8</f>
        <v>2016-01-01</v>
      </c>
      <c r="J1253" s="580" t="str">
        <f>Índice!$C$9</f>
        <v>2016-12-31</v>
      </c>
      <c r="K1253" s="579" t="s">
        <v>1802</v>
      </c>
      <c r="L1253" s="579" t="s">
        <v>1793</v>
      </c>
    </row>
    <row r="1254" spans="1:12" ht="15.75">
      <c r="C1254" s="589" t="str">
        <f>'FC01'!$B$26</f>
        <v>Impuesto a las ganancias corrientes</v>
      </c>
      <c r="F1254" s="586">
        <f>'FC01'!$C$26</f>
        <v>0</v>
      </c>
      <c r="I1254" s="580" t="str">
        <f>Índice!$C$8</f>
        <v>2016-01-01</v>
      </c>
      <c r="J1254" s="580" t="str">
        <f>Índice!$C$9</f>
        <v>2016-12-31</v>
      </c>
      <c r="K1254" s="579" t="s">
        <v>1802</v>
      </c>
      <c r="L1254" s="579" t="s">
        <v>1793</v>
      </c>
    </row>
    <row r="1255" spans="1:12" ht="15.75">
      <c r="C1255" s="589" t="str">
        <f>'FC01'!$B$27</f>
        <v>Impuesto a las ganancias diferido</v>
      </c>
      <c r="F1255" s="586">
        <f>'FC01'!$C$27</f>
        <v>0</v>
      </c>
      <c r="I1255" s="580" t="str">
        <f>Índice!$C$8</f>
        <v>2016-01-01</v>
      </c>
      <c r="J1255" s="580" t="str">
        <f>Índice!$C$9</f>
        <v>2016-12-31</v>
      </c>
      <c r="K1255" s="579" t="s">
        <v>1802</v>
      </c>
      <c r="L1255" s="579" t="s">
        <v>1793</v>
      </c>
    </row>
    <row r="1256" spans="1:12" ht="15.75">
      <c r="C1256" s="589" t="str">
        <f>'FC01'!$B$28</f>
        <v xml:space="preserve">Total Gastos </v>
      </c>
      <c r="F1256" s="586">
        <f>'FC01'!$C$28</f>
        <v>0</v>
      </c>
      <c r="I1256" s="580" t="str">
        <f>Índice!$C$8</f>
        <v>2016-01-01</v>
      </c>
      <c r="J1256" s="580" t="str">
        <f>Índice!$C$9</f>
        <v>2016-12-31</v>
      </c>
      <c r="K1256" s="579" t="s">
        <v>1802</v>
      </c>
      <c r="L1256" s="579" t="s">
        <v>1793</v>
      </c>
    </row>
    <row r="1257" spans="1:12" ht="15.75">
      <c r="A1257" s="587" t="s">
        <v>15</v>
      </c>
      <c r="C1257" s="589"/>
      <c r="F1257" s="586"/>
      <c r="I1257" s="580"/>
      <c r="J1257" s="580"/>
      <c r="K1257" s="579"/>
      <c r="L1257" s="579"/>
    </row>
    <row r="1258" spans="1:12" ht="15.75">
      <c r="A1258" s="587" t="s">
        <v>15</v>
      </c>
      <c r="C1258" s="589" t="str">
        <f>'FC01'!$B$30</f>
        <v>Detalle de los gastos operativos</v>
      </c>
      <c r="F1258" s="586" t="str">
        <f>'FC01'!$C$30</f>
        <v>Acueducto</v>
      </c>
      <c r="I1258" s="580"/>
      <c r="J1258" s="580"/>
      <c r="K1258" s="579"/>
      <c r="L1258" s="579"/>
    </row>
    <row r="1259" spans="1:12" ht="15.75">
      <c r="A1259" s="587" t="s">
        <v>15</v>
      </c>
      <c r="C1259" s="589"/>
      <c r="F1259" s="586"/>
      <c r="I1259" s="580"/>
      <c r="J1259" s="580"/>
      <c r="K1259" s="579"/>
      <c r="L1259" s="579"/>
    </row>
    <row r="1260" spans="1:12" ht="15.75">
      <c r="C1260" s="589" t="str">
        <f>'FC01'!$B$32</f>
        <v>Servicios Personales</v>
      </c>
      <c r="F1260" s="586">
        <f>'FC01'!$C$32</f>
        <v>0</v>
      </c>
      <c r="I1260" s="580" t="str">
        <f>Índice!$C$8</f>
        <v>2016-01-01</v>
      </c>
      <c r="J1260" s="580" t="str">
        <f>Índice!$C$9</f>
        <v>2016-12-31</v>
      </c>
      <c r="K1260" s="579" t="s">
        <v>1802</v>
      </c>
      <c r="L1260" s="579" t="s">
        <v>1793</v>
      </c>
    </row>
    <row r="1261" spans="1:12" ht="15.75">
      <c r="C1261" s="589" t="str">
        <f>'FC01'!$B$33</f>
        <v>Generales</v>
      </c>
      <c r="F1261" s="586">
        <f>'FC01'!$C$33</f>
        <v>0</v>
      </c>
      <c r="I1261" s="580" t="str">
        <f>Índice!$C$8</f>
        <v>2016-01-01</v>
      </c>
      <c r="J1261" s="580" t="str">
        <f>Índice!$C$9</f>
        <v>2016-12-31</v>
      </c>
      <c r="K1261" s="579" t="s">
        <v>1802</v>
      </c>
      <c r="L1261" s="579" t="s">
        <v>1793</v>
      </c>
    </row>
    <row r="1262" spans="1:12" ht="15.75">
      <c r="C1262" s="589" t="str">
        <f>'FC01'!$B$34</f>
        <v>Arrendamientos</v>
      </c>
      <c r="F1262" s="586">
        <f>'FC01'!$C$34</f>
        <v>0</v>
      </c>
      <c r="I1262" s="580" t="str">
        <f>Índice!$C$8</f>
        <v>2016-01-01</v>
      </c>
      <c r="J1262" s="580" t="str">
        <f>Índice!$C$9</f>
        <v>2016-12-31</v>
      </c>
      <c r="K1262" s="579" t="s">
        <v>1802</v>
      </c>
      <c r="L1262" s="579" t="s">
        <v>1793</v>
      </c>
    </row>
    <row r="1263" spans="1:12" ht="15.75">
      <c r="C1263" s="589" t="str">
        <f>'FC01'!$B$35</f>
        <v>Deterioro (Operativo)</v>
      </c>
      <c r="F1263" s="586">
        <f>'FC01'!$C$35</f>
        <v>0</v>
      </c>
      <c r="I1263" s="580" t="str">
        <f>Índice!$C$8</f>
        <v>2016-01-01</v>
      </c>
      <c r="J1263" s="580" t="str">
        <f>Índice!$C$9</f>
        <v>2016-12-31</v>
      </c>
      <c r="K1263" s="579" t="s">
        <v>1802</v>
      </c>
      <c r="L1263" s="579" t="s">
        <v>1793</v>
      </c>
    </row>
    <row r="1264" spans="1:12" ht="15.75">
      <c r="C1264" s="589" t="str">
        <f>'FC01'!$B$36</f>
        <v>Depreciación (Operativo)</v>
      </c>
      <c r="F1264" s="586">
        <f>'FC01'!$C$36</f>
        <v>0</v>
      </c>
      <c r="I1264" s="580" t="str">
        <f>Índice!$C$8</f>
        <v>2016-01-01</v>
      </c>
      <c r="J1264" s="580" t="str">
        <f>Índice!$C$9</f>
        <v>2016-12-31</v>
      </c>
      <c r="K1264" s="579" t="s">
        <v>1802</v>
      </c>
      <c r="L1264" s="579" t="s">
        <v>1793</v>
      </c>
    </row>
    <row r="1265" spans="3:12" ht="15.75">
      <c r="C1265" s="589" t="str">
        <f>'FC01'!$B$37</f>
        <v>Provisiones (Operativo)</v>
      </c>
      <c r="F1265" s="586">
        <f>'FC01'!$C$37</f>
        <v>0</v>
      </c>
      <c r="I1265" s="580" t="str">
        <f>Índice!$C$8</f>
        <v>2016-01-01</v>
      </c>
      <c r="J1265" s="580" t="str">
        <f>Índice!$C$9</f>
        <v>2016-12-31</v>
      </c>
      <c r="K1265" s="579" t="s">
        <v>1802</v>
      </c>
      <c r="L1265" s="579" t="s">
        <v>1793</v>
      </c>
    </row>
    <row r="1266" spans="3:12" ht="15.75">
      <c r="C1266" s="589" t="str">
        <f>'FC01'!$B$38</f>
        <v>Agotamiento (Operativo)</v>
      </c>
      <c r="F1266" s="586">
        <f>'FC01'!$C$38</f>
        <v>0</v>
      </c>
      <c r="I1266" s="580" t="str">
        <f>Índice!$C$8</f>
        <v>2016-01-01</v>
      </c>
      <c r="J1266" s="580" t="str">
        <f>Índice!$C$9</f>
        <v>2016-12-31</v>
      </c>
      <c r="K1266" s="579" t="s">
        <v>1802</v>
      </c>
      <c r="L1266" s="579" t="s">
        <v>1793</v>
      </c>
    </row>
    <row r="1267" spans="3:12" ht="15.75">
      <c r="C1267" s="589" t="str">
        <f>'FC01'!$B$39</f>
        <v>Amortización (Operativo)</v>
      </c>
      <c r="F1267" s="586">
        <f>'FC01'!$C$39</f>
        <v>0</v>
      </c>
      <c r="I1267" s="580" t="str">
        <f>Índice!$C$8</f>
        <v>2016-01-01</v>
      </c>
      <c r="J1267" s="580" t="str">
        <f>Índice!$C$9</f>
        <v>2016-12-31</v>
      </c>
      <c r="K1267" s="579" t="s">
        <v>1802</v>
      </c>
      <c r="L1267" s="579" t="s">
        <v>1793</v>
      </c>
    </row>
    <row r="1268" spans="3:12" ht="15.75">
      <c r="C1268" s="589" t="str">
        <f>'FC01'!$B$40</f>
        <v>Gastos operativos de Bienes y Servicios Públicos para la Venta</v>
      </c>
      <c r="F1268" s="586">
        <f>'FC01'!$C$40</f>
        <v>0</v>
      </c>
      <c r="I1268" s="580" t="str">
        <f>Índice!$C$8</f>
        <v>2016-01-01</v>
      </c>
      <c r="J1268" s="580" t="str">
        <f>Índice!$C$9</f>
        <v>2016-12-31</v>
      </c>
      <c r="K1268" s="579" t="s">
        <v>1802</v>
      </c>
      <c r="L1268" s="579" t="s">
        <v>1793</v>
      </c>
    </row>
    <row r="1269" spans="3:12" ht="15.75">
      <c r="C1269" s="589" t="str">
        <f>'FC01'!$B$41</f>
        <v>Compras en Bloque y/o a Largo Plazo</v>
      </c>
      <c r="F1269" s="586">
        <f>'FC01'!$C$41</f>
        <v>0</v>
      </c>
      <c r="I1269" s="580" t="str">
        <f>Índice!$C$8</f>
        <v>2016-01-01</v>
      </c>
      <c r="J1269" s="580" t="str">
        <f>Índice!$C$9</f>
        <v>2016-12-31</v>
      </c>
      <c r="K1269" s="579" t="s">
        <v>1802</v>
      </c>
      <c r="L1269" s="579" t="s">
        <v>1793</v>
      </c>
    </row>
    <row r="1270" spans="3:12" ht="15.75">
      <c r="C1270" s="589" t="str">
        <f>'FC01'!$B$42</f>
        <v>Compras en Bolsa  y/o a Corto Plazo</v>
      </c>
      <c r="F1270" s="586">
        <f>'FC01'!$C$42</f>
        <v>0</v>
      </c>
      <c r="I1270" s="580" t="str">
        <f>Índice!$C$8</f>
        <v>2016-01-01</v>
      </c>
      <c r="J1270" s="580" t="str">
        <f>Índice!$C$9</f>
        <v>2016-12-31</v>
      </c>
      <c r="K1270" s="579" t="s">
        <v>1802</v>
      </c>
      <c r="L1270" s="579" t="s">
        <v>1793</v>
      </c>
    </row>
    <row r="1271" spans="3:12" ht="15.75">
      <c r="C1271" s="589" t="str">
        <f>'FC01'!$B$43</f>
        <v>Gastos operativos de suministro de agua potable (Agua en Bloque)</v>
      </c>
      <c r="F1271" s="586">
        <f>'FC01'!$C$43</f>
        <v>0</v>
      </c>
      <c r="I1271" s="580" t="str">
        <f>Índice!$C$8</f>
        <v>2016-01-01</v>
      </c>
      <c r="J1271" s="580" t="str">
        <f>Índice!$C$9</f>
        <v>2016-12-31</v>
      </c>
      <c r="K1271" s="579" t="s">
        <v>1802</v>
      </c>
      <c r="L1271" s="579" t="s">
        <v>1793</v>
      </c>
    </row>
    <row r="1272" spans="3:12" ht="15.75">
      <c r="C1272" s="589" t="str">
        <f>'FC01'!$B$44</f>
        <v xml:space="preserve">Gastos operativos por Conexión / Interconexión </v>
      </c>
      <c r="F1272" s="586">
        <f>'FC01'!$C$44</f>
        <v>0</v>
      </c>
      <c r="I1272" s="580" t="str">
        <f>Índice!$C$8</f>
        <v>2016-01-01</v>
      </c>
      <c r="J1272" s="580" t="str">
        <f>Índice!$C$9</f>
        <v>2016-12-31</v>
      </c>
      <c r="K1272" s="579" t="s">
        <v>1802</v>
      </c>
      <c r="L1272" s="579" t="s">
        <v>1793</v>
      </c>
    </row>
    <row r="1273" spans="3:12" ht="15.75">
      <c r="C1273" s="589" t="str">
        <f>'FC01'!$B$45</f>
        <v>Uso de Líneas, redes y ductos</v>
      </c>
      <c r="F1273" s="586">
        <f>'FC01'!$C$45</f>
        <v>0</v>
      </c>
      <c r="I1273" s="580" t="str">
        <f>Índice!$C$8</f>
        <v>2016-01-01</v>
      </c>
      <c r="J1273" s="580" t="str">
        <f>Índice!$C$9</f>
        <v>2016-12-31</v>
      </c>
      <c r="K1273" s="579" t="s">
        <v>1802</v>
      </c>
      <c r="L1273" s="579" t="s">
        <v>1793</v>
      </c>
    </row>
    <row r="1274" spans="3:12" ht="15.75">
      <c r="C1274" s="589" t="str">
        <f>'FC01'!$B$46</f>
        <v>Gastos operativos de Distribución  y/o Comercialización de Gas combustible por redes</v>
      </c>
      <c r="F1274" s="586">
        <f>'FC01'!$C$46</f>
        <v>0</v>
      </c>
      <c r="I1274" s="580" t="str">
        <f>Índice!$C$8</f>
        <v>2016-01-01</v>
      </c>
      <c r="J1274" s="580" t="str">
        <f>Índice!$C$9</f>
        <v>2016-12-31</v>
      </c>
      <c r="K1274" s="579" t="s">
        <v>1802</v>
      </c>
      <c r="L1274" s="579" t="s">
        <v>1793</v>
      </c>
    </row>
    <row r="1275" spans="3:12" ht="15.75">
      <c r="C1275" s="589" t="str">
        <f>'FC01'!$B$47</f>
        <v>Manejo Comercial y Financiero del Servicio</v>
      </c>
      <c r="F1275" s="586">
        <f>'FC01'!$C$47</f>
        <v>0</v>
      </c>
      <c r="I1275" s="580" t="str">
        <f>Índice!$C$8</f>
        <v>2016-01-01</v>
      </c>
      <c r="J1275" s="580" t="str">
        <f>Índice!$C$9</f>
        <v>2016-12-31</v>
      </c>
      <c r="K1275" s="579" t="s">
        <v>1802</v>
      </c>
      <c r="L1275" s="579" t="s">
        <v>1793</v>
      </c>
    </row>
    <row r="1276" spans="3:12" ht="15.75">
      <c r="C1276" s="589" t="str">
        <f>'FC01'!$B$48</f>
        <v>Gastos operativos de Distribución  y/o Comercialización de Gas Licuado de Petróleo –GLP</v>
      </c>
      <c r="F1276" s="586">
        <f>'FC01'!$C$48</f>
        <v>0</v>
      </c>
      <c r="I1276" s="580" t="str">
        <f>Índice!$C$8</f>
        <v>2016-01-01</v>
      </c>
      <c r="J1276" s="580" t="str">
        <f>Índice!$C$9</f>
        <v>2016-12-31</v>
      </c>
      <c r="K1276" s="579" t="s">
        <v>1802</v>
      </c>
      <c r="L1276" s="579" t="s">
        <v>1793</v>
      </c>
    </row>
    <row r="1277" spans="3:12" ht="15.75">
      <c r="C1277" s="589" t="str">
        <f>'FC01'!$B$49</f>
        <v>Contrato de explotación</v>
      </c>
      <c r="F1277" s="586">
        <f>'FC01'!$C$49</f>
        <v>0</v>
      </c>
      <c r="I1277" s="580" t="str">
        <f>Índice!$C$8</f>
        <v>2016-01-01</v>
      </c>
      <c r="J1277" s="580" t="str">
        <f>Índice!$C$9</f>
        <v>2016-12-31</v>
      </c>
      <c r="K1277" s="579" t="s">
        <v>1802</v>
      </c>
      <c r="L1277" s="579" t="s">
        <v>1793</v>
      </c>
    </row>
    <row r="1278" spans="3:12" ht="15.75">
      <c r="C1278" s="589" t="str">
        <f>'FC01'!$B$50</f>
        <v>Gastos operativos asociados a las transacciones en el mercado mayorista</v>
      </c>
      <c r="F1278" s="586">
        <f>'FC01'!$C$50</f>
        <v>0</v>
      </c>
      <c r="I1278" s="580" t="str">
        <f>Índice!$C$8</f>
        <v>2016-01-01</v>
      </c>
      <c r="J1278" s="580" t="str">
        <f>Índice!$C$9</f>
        <v>2016-12-31</v>
      </c>
      <c r="K1278" s="579" t="s">
        <v>1802</v>
      </c>
      <c r="L1278" s="579" t="s">
        <v>1793</v>
      </c>
    </row>
    <row r="1279" spans="3:12" ht="15.75">
      <c r="C1279" s="589" t="str">
        <f>'FC01'!$B$51</f>
        <v>Contrato de concesión</v>
      </c>
      <c r="F1279" s="586">
        <f>'FC01'!$C$51</f>
        <v>0</v>
      </c>
      <c r="I1279" s="580" t="str">
        <f>Índice!$C$8</f>
        <v>2016-01-01</v>
      </c>
      <c r="J1279" s="580" t="str">
        <f>Índice!$C$9</f>
        <v>2016-12-31</v>
      </c>
      <c r="K1279" s="579" t="s">
        <v>1802</v>
      </c>
      <c r="L1279" s="579" t="s">
        <v>1793</v>
      </c>
    </row>
    <row r="1280" spans="3:12" ht="15.75">
      <c r="C1280" s="589" t="str">
        <f>'FC01'!$B$52</f>
        <v>Otros</v>
      </c>
      <c r="F1280" s="586">
        <f>'FC01'!$C$52</f>
        <v>0</v>
      </c>
      <c r="I1280" s="580" t="str">
        <f>Índice!$C$8</f>
        <v>2016-01-01</v>
      </c>
      <c r="J1280" s="580" t="str">
        <f>Índice!$C$9</f>
        <v>2016-12-31</v>
      </c>
      <c r="K1280" s="579" t="s">
        <v>1802</v>
      </c>
      <c r="L1280" s="579" t="s">
        <v>1793</v>
      </c>
    </row>
    <row r="1281" spans="3:12" ht="15.75">
      <c r="C1281" s="589" t="str">
        <f>'FC01'!$B$53</f>
        <v>Gastos operativos asociados a las transacciones en el mercado minorista</v>
      </c>
      <c r="F1281" s="586">
        <f>'FC01'!$C$53</f>
        <v>0</v>
      </c>
      <c r="I1281" s="580" t="str">
        <f>Índice!$C$8</f>
        <v>2016-01-01</v>
      </c>
      <c r="J1281" s="580" t="str">
        <f>Índice!$C$9</f>
        <v>2016-12-31</v>
      </c>
      <c r="K1281" s="579" t="s">
        <v>1802</v>
      </c>
      <c r="L1281" s="579" t="s">
        <v>1793</v>
      </c>
    </row>
    <row r="1282" spans="3:12" ht="15.75">
      <c r="C1282" s="589" t="str">
        <f>'FC01'!$B$54</f>
        <v xml:space="preserve">Licencias, Contribuciones y Regalías  </v>
      </c>
      <c r="F1282" s="586">
        <f>'FC01'!$C$54</f>
        <v>0</v>
      </c>
      <c r="I1282" s="580" t="str">
        <f>Índice!$C$8</f>
        <v>2016-01-01</v>
      </c>
      <c r="J1282" s="580" t="str">
        <f>Índice!$C$9</f>
        <v>2016-12-31</v>
      </c>
      <c r="K1282" s="579" t="s">
        <v>1802</v>
      </c>
      <c r="L1282" s="579" t="s">
        <v>1793</v>
      </c>
    </row>
    <row r="1283" spans="3:12" ht="15.75">
      <c r="C1283" s="589" t="str">
        <f>'FC01'!$B$55</f>
        <v>Departamento Administrativo del Medio Ambiente "DAMA"</v>
      </c>
      <c r="F1283" s="586">
        <f>'FC01'!$C$55</f>
        <v>0</v>
      </c>
      <c r="I1283" s="580" t="str">
        <f>Índice!$C$8</f>
        <v>2016-01-01</v>
      </c>
      <c r="J1283" s="580" t="str">
        <f>Índice!$C$9</f>
        <v>2016-12-31</v>
      </c>
      <c r="K1283" s="579" t="s">
        <v>1802</v>
      </c>
      <c r="L1283" s="579" t="s">
        <v>1793</v>
      </c>
    </row>
    <row r="1284" spans="3:12" ht="15.75">
      <c r="C1284" s="589" t="str">
        <f>'FC01'!$B$56</f>
        <v>Ley 56 de 1981</v>
      </c>
      <c r="F1284" s="586">
        <f>'FC01'!$C$56</f>
        <v>0</v>
      </c>
      <c r="I1284" s="580" t="str">
        <f>Índice!$C$8</f>
        <v>2016-01-01</v>
      </c>
      <c r="J1284" s="580" t="str">
        <f>Índice!$C$9</f>
        <v>2016-12-31</v>
      </c>
      <c r="K1284" s="579" t="s">
        <v>1802</v>
      </c>
      <c r="L1284" s="579" t="s">
        <v>1793</v>
      </c>
    </row>
    <row r="1285" spans="3:12" ht="15.75">
      <c r="C1285" s="589" t="str">
        <f>'FC01'!$B$57</f>
        <v>Medio Ambiente – Ley 99 de 1993</v>
      </c>
      <c r="F1285" s="586">
        <f>'FC01'!$C$57</f>
        <v>0</v>
      </c>
      <c r="I1285" s="580" t="str">
        <f>Índice!$C$8</f>
        <v>2016-01-01</v>
      </c>
      <c r="J1285" s="580" t="str">
        <f>Índice!$C$9</f>
        <v>2016-12-31</v>
      </c>
      <c r="K1285" s="579" t="s">
        <v>1802</v>
      </c>
      <c r="L1285" s="579" t="s">
        <v>1793</v>
      </c>
    </row>
    <row r="1286" spans="3:12" ht="15.75">
      <c r="C1286" s="589" t="str">
        <f>'FC01'!$B$58</f>
        <v>Regalías</v>
      </c>
      <c r="F1286" s="586">
        <f>'FC01'!$C$58</f>
        <v>0</v>
      </c>
      <c r="I1286" s="580" t="str">
        <f>Índice!$C$8</f>
        <v>2016-01-01</v>
      </c>
      <c r="J1286" s="580" t="str">
        <f>Índice!$C$9</f>
        <v>2016-12-31</v>
      </c>
      <c r="K1286" s="579" t="s">
        <v>1802</v>
      </c>
      <c r="L1286" s="579" t="s">
        <v>1793</v>
      </c>
    </row>
    <row r="1287" spans="3:12" ht="15.75">
      <c r="C1287" s="589" t="str">
        <f>'FC01'!$B$59</f>
        <v>Licencia De Operación Del Servicio</v>
      </c>
      <c r="F1287" s="586">
        <f>'FC01'!$C$59</f>
        <v>0</v>
      </c>
      <c r="I1287" s="580" t="str">
        <f>Índice!$C$8</f>
        <v>2016-01-01</v>
      </c>
      <c r="J1287" s="580" t="str">
        <f>Índice!$C$9</f>
        <v>2016-12-31</v>
      </c>
      <c r="K1287" s="579" t="s">
        <v>1802</v>
      </c>
      <c r="L1287" s="579" t="s">
        <v>1793</v>
      </c>
    </row>
    <row r="1288" spans="3:12" ht="15.75">
      <c r="C1288" s="589" t="str">
        <f>'FC01'!$B$60</f>
        <v>FAZNI</v>
      </c>
      <c r="F1288" s="586">
        <f>'FC01'!$C$60</f>
        <v>0</v>
      </c>
      <c r="I1288" s="580" t="str">
        <f>Índice!$C$8</f>
        <v>2016-01-01</v>
      </c>
      <c r="J1288" s="580" t="str">
        <f>Índice!$C$9</f>
        <v>2016-12-31</v>
      </c>
      <c r="K1288" s="579" t="s">
        <v>1802</v>
      </c>
      <c r="L1288" s="579" t="s">
        <v>1793</v>
      </c>
    </row>
    <row r="1289" spans="3:12" ht="15.75">
      <c r="C1289" s="589" t="str">
        <f>'FC01'!$B$61</f>
        <v>FAER</v>
      </c>
      <c r="F1289" s="586">
        <f>'FC01'!$C$61</f>
        <v>0</v>
      </c>
      <c r="I1289" s="580" t="str">
        <f>Índice!$C$8</f>
        <v>2016-01-01</v>
      </c>
      <c r="J1289" s="580" t="str">
        <f>Índice!$C$9</f>
        <v>2016-12-31</v>
      </c>
      <c r="K1289" s="579" t="s">
        <v>1802</v>
      </c>
      <c r="L1289" s="579" t="s">
        <v>1793</v>
      </c>
    </row>
    <row r="1290" spans="3:12" ht="15.75">
      <c r="C1290" s="589" t="str">
        <f>'FC01'!$B$62</f>
        <v>Cuota de fomento de gas</v>
      </c>
      <c r="F1290" s="586">
        <f>'FC01'!$C$62</f>
        <v>0</v>
      </c>
      <c r="I1290" s="580" t="str">
        <f>Índice!$C$8</f>
        <v>2016-01-01</v>
      </c>
      <c r="J1290" s="580" t="str">
        <f>Índice!$C$9</f>
        <v>2016-12-31</v>
      </c>
      <c r="K1290" s="579" t="s">
        <v>1802</v>
      </c>
      <c r="L1290" s="579" t="s">
        <v>1793</v>
      </c>
    </row>
    <row r="1291" spans="3:12" ht="15.75">
      <c r="C1291" s="589" t="str">
        <f>'FC01'!$B$63</f>
        <v>Ministerio de Comunicaciones y/o Fondo de Comunicaciones</v>
      </c>
      <c r="F1291" s="586">
        <f>'FC01'!$C$63</f>
        <v>0</v>
      </c>
      <c r="I1291" s="580" t="str">
        <f>Índice!$C$8</f>
        <v>2016-01-01</v>
      </c>
      <c r="J1291" s="580" t="str">
        <f>Índice!$C$9</f>
        <v>2016-12-31</v>
      </c>
      <c r="K1291" s="579" t="s">
        <v>1802</v>
      </c>
      <c r="L1291" s="579" t="s">
        <v>1793</v>
      </c>
    </row>
    <row r="1292" spans="3:12" ht="15.75">
      <c r="C1292" s="589" t="str">
        <f>'FC01'!$B$64</f>
        <v>Comité De Estratificación –Ley 505 De 1999</v>
      </c>
      <c r="F1292" s="586">
        <f>'FC01'!$C$64</f>
        <v>0</v>
      </c>
      <c r="I1292" s="580" t="str">
        <f>Índice!$C$8</f>
        <v>2016-01-01</v>
      </c>
      <c r="J1292" s="580" t="str">
        <f>Índice!$C$9</f>
        <v>2016-12-31</v>
      </c>
      <c r="K1292" s="579" t="s">
        <v>1802</v>
      </c>
      <c r="L1292" s="579" t="s">
        <v>1793</v>
      </c>
    </row>
    <row r="1293" spans="3:12" ht="15.75">
      <c r="C1293" s="589" t="str">
        <f>'FC01'!$B$65</f>
        <v>Art 25 Ley 142 - Concesiones, y permisos ambientales y sanitarios</v>
      </c>
      <c r="F1293" s="586">
        <f>'FC01'!$C$65</f>
        <v>0</v>
      </c>
      <c r="I1293" s="580" t="str">
        <f>Índice!$C$8</f>
        <v>2016-01-01</v>
      </c>
      <c r="J1293" s="580" t="str">
        <f>Índice!$C$9</f>
        <v>2016-12-31</v>
      </c>
      <c r="K1293" s="579" t="s">
        <v>1802</v>
      </c>
      <c r="L1293" s="579" t="s">
        <v>1793</v>
      </c>
    </row>
    <row r="1294" spans="3:12" ht="15.75">
      <c r="C1294" s="589" t="str">
        <f>'FC01'!$B$66</f>
        <v>Otras licencias Ley 142 de 1994</v>
      </c>
      <c r="F1294" s="586">
        <f>'FC01'!$C$66</f>
        <v>0</v>
      </c>
      <c r="I1294" s="580" t="str">
        <f>Índice!$C$8</f>
        <v>2016-01-01</v>
      </c>
      <c r="J1294" s="580" t="str">
        <f>Índice!$C$9</f>
        <v>2016-12-31</v>
      </c>
      <c r="K1294" s="579" t="s">
        <v>1802</v>
      </c>
      <c r="L1294" s="579" t="s">
        <v>1793</v>
      </c>
    </row>
    <row r="1295" spans="3:12" ht="15.75">
      <c r="C1295" s="589" t="str">
        <f>'FC01'!$B$67</f>
        <v>Consumo De Insumos Directos</v>
      </c>
      <c r="F1295" s="586">
        <f>'FC01'!$C$67</f>
        <v>0</v>
      </c>
      <c r="I1295" s="580" t="str">
        <f>Índice!$C$8</f>
        <v>2016-01-01</v>
      </c>
      <c r="J1295" s="580" t="str">
        <f>Índice!$C$9</f>
        <v>2016-12-31</v>
      </c>
      <c r="K1295" s="579" t="s">
        <v>1802</v>
      </c>
      <c r="L1295" s="579" t="s">
        <v>1793</v>
      </c>
    </row>
    <row r="1296" spans="3:12" ht="15.75">
      <c r="C1296" s="589" t="str">
        <f>'FC01'!$B$68</f>
        <v>Productos Químicos</v>
      </c>
      <c r="F1296" s="586">
        <f>'FC01'!$C$68</f>
        <v>0</v>
      </c>
      <c r="I1296" s="580" t="str">
        <f>Índice!$C$8</f>
        <v>2016-01-01</v>
      </c>
      <c r="J1296" s="580" t="str">
        <f>Índice!$C$9</f>
        <v>2016-12-31</v>
      </c>
      <c r="K1296" s="579" t="s">
        <v>1802</v>
      </c>
      <c r="L1296" s="579" t="s">
        <v>1793</v>
      </c>
    </row>
    <row r="1297" spans="3:12" ht="15.75">
      <c r="C1297" s="589" t="str">
        <f>'FC01'!$B$69</f>
        <v>Gas Combustible</v>
      </c>
      <c r="F1297" s="586">
        <f>'FC01'!$C$69</f>
        <v>0</v>
      </c>
      <c r="I1297" s="580" t="str">
        <f>Índice!$C$8</f>
        <v>2016-01-01</v>
      </c>
      <c r="J1297" s="580" t="str">
        <f>Índice!$C$9</f>
        <v>2016-12-31</v>
      </c>
      <c r="K1297" s="579" t="s">
        <v>1802</v>
      </c>
      <c r="L1297" s="579" t="s">
        <v>1793</v>
      </c>
    </row>
    <row r="1298" spans="3:12" ht="15.75">
      <c r="C1298" s="589" t="str">
        <f>'FC01'!$B$70</f>
        <v>Carbón Mineral</v>
      </c>
      <c r="F1298" s="586">
        <f>'FC01'!$C$70</f>
        <v>0</v>
      </c>
      <c r="I1298" s="580" t="str">
        <f>Índice!$C$8</f>
        <v>2016-01-01</v>
      </c>
      <c r="J1298" s="580" t="str">
        <f>Índice!$C$9</f>
        <v>2016-12-31</v>
      </c>
      <c r="K1298" s="579" t="s">
        <v>1802</v>
      </c>
      <c r="L1298" s="579" t="s">
        <v>1793</v>
      </c>
    </row>
    <row r="1299" spans="3:12" ht="15.75">
      <c r="C1299" s="589" t="str">
        <f>'FC01'!$B$71</f>
        <v>Energía</v>
      </c>
      <c r="F1299" s="586">
        <f>'FC01'!$C$71</f>
        <v>0</v>
      </c>
      <c r="I1299" s="580" t="str">
        <f>Índice!$C$8</f>
        <v>2016-01-01</v>
      </c>
      <c r="J1299" s="580" t="str">
        <f>Índice!$C$9</f>
        <v>2016-12-31</v>
      </c>
      <c r="K1299" s="579" t="s">
        <v>1802</v>
      </c>
      <c r="L1299" s="579" t="s">
        <v>1793</v>
      </c>
    </row>
    <row r="1300" spans="3:12" ht="15.75">
      <c r="C1300" s="589" t="str">
        <f>'FC01'!$B$72</f>
        <v>ACPM, Fuel Oil</v>
      </c>
      <c r="F1300" s="586">
        <f>'FC01'!$C$72</f>
        <v>0</v>
      </c>
      <c r="I1300" s="580" t="str">
        <f>Índice!$C$8</f>
        <v>2016-01-01</v>
      </c>
      <c r="J1300" s="580" t="str">
        <f>Índice!$C$9</f>
        <v>2016-12-31</v>
      </c>
      <c r="K1300" s="579" t="s">
        <v>1802</v>
      </c>
      <c r="L1300" s="579" t="s">
        <v>1793</v>
      </c>
    </row>
    <row r="1301" spans="3:12" ht="15.75">
      <c r="C1301" s="589" t="str">
        <f>'FC01'!$B$73</f>
        <v>Otros Elementos de Consumo de Insumos Directos</v>
      </c>
      <c r="F1301" s="586">
        <f>'FC01'!$C$73</f>
        <v>0</v>
      </c>
      <c r="I1301" s="580" t="str">
        <f>Índice!$C$8</f>
        <v>2016-01-01</v>
      </c>
      <c r="J1301" s="580" t="str">
        <f>Índice!$C$9</f>
        <v>2016-12-31</v>
      </c>
      <c r="K1301" s="579" t="s">
        <v>1802</v>
      </c>
      <c r="L1301" s="579" t="s">
        <v>1793</v>
      </c>
    </row>
    <row r="1302" spans="3:12" ht="15.75">
      <c r="C1302" s="589" t="str">
        <f>'FC01'!$B$74</f>
        <v>Ordenes Y Contratos De Mantenimiento Y Reparaciones</v>
      </c>
      <c r="F1302" s="586">
        <f>'FC01'!$C$74</f>
        <v>0</v>
      </c>
      <c r="I1302" s="580" t="str">
        <f>Índice!$C$8</f>
        <v>2016-01-01</v>
      </c>
      <c r="J1302" s="580" t="str">
        <f>Índice!$C$9</f>
        <v>2016-12-31</v>
      </c>
      <c r="K1302" s="579" t="s">
        <v>1802</v>
      </c>
      <c r="L1302" s="579" t="s">
        <v>1793</v>
      </c>
    </row>
    <row r="1303" spans="3:12" ht="15.75">
      <c r="C1303" s="589" t="str">
        <f>'FC01'!$B$75</f>
        <v>Peajes terrestres</v>
      </c>
      <c r="F1303" s="586">
        <f>'FC01'!$C$75</f>
        <v>0</v>
      </c>
      <c r="I1303" s="580" t="str">
        <f>Índice!$C$8</f>
        <v>2016-01-01</v>
      </c>
      <c r="J1303" s="580" t="str">
        <f>Índice!$C$9</f>
        <v>2016-12-31</v>
      </c>
      <c r="K1303" s="579" t="s">
        <v>1802</v>
      </c>
      <c r="L1303" s="579" t="s">
        <v>1793</v>
      </c>
    </row>
    <row r="1304" spans="3:12" ht="15.75">
      <c r="C1304" s="589" t="str">
        <f>'FC01'!$B$76</f>
        <v>Disposición final</v>
      </c>
      <c r="F1304" s="586">
        <f>'FC01'!$C$76</f>
        <v>0</v>
      </c>
      <c r="I1304" s="580" t="str">
        <f>Índice!$C$8</f>
        <v>2016-01-01</v>
      </c>
      <c r="J1304" s="580" t="str">
        <f>Índice!$C$9</f>
        <v>2016-12-31</v>
      </c>
      <c r="K1304" s="579" t="s">
        <v>1802</v>
      </c>
      <c r="L1304" s="579" t="s">
        <v>1793</v>
      </c>
    </row>
    <row r="1305" spans="3:12" ht="15.75">
      <c r="C1305" s="589" t="str">
        <f>'FC01'!$B$77</f>
        <v>Peajes por interconexión de acueducto</v>
      </c>
      <c r="F1305" s="586">
        <f>'FC01'!$C$77</f>
        <v>0</v>
      </c>
      <c r="I1305" s="580" t="str">
        <f>Índice!$C$8</f>
        <v>2016-01-01</v>
      </c>
      <c r="J1305" s="580" t="str">
        <f>Índice!$C$9</f>
        <v>2016-12-31</v>
      </c>
      <c r="K1305" s="579" t="s">
        <v>1802</v>
      </c>
      <c r="L1305" s="579" t="s">
        <v>1793</v>
      </c>
    </row>
    <row r="1306" spans="3:12" ht="15.75">
      <c r="C1306" s="589" t="str">
        <f>'FC01'!$B$78</f>
        <v>Peajes por interconexión de alcantarillado</v>
      </c>
      <c r="F1306" s="586">
        <f>'FC01'!$C$78</f>
        <v>0</v>
      </c>
      <c r="I1306" s="580" t="str">
        <f>Índice!$C$8</f>
        <v>2016-01-01</v>
      </c>
      <c r="J1306" s="580" t="str">
        <f>Índice!$C$9</f>
        <v>2016-12-31</v>
      </c>
      <c r="K1306" s="579" t="s">
        <v>1802</v>
      </c>
      <c r="L1306" s="579" t="s">
        <v>1793</v>
      </c>
    </row>
    <row r="1307" spans="3:12" ht="15.75">
      <c r="C1307" s="589" t="str">
        <f>'FC01'!$B$79</f>
        <v>Honorarios (Operativos)</v>
      </c>
      <c r="F1307" s="586">
        <f>'FC01'!$C$79</f>
        <v>0</v>
      </c>
      <c r="I1307" s="580" t="str">
        <f>Índice!$C$8</f>
        <v>2016-01-01</v>
      </c>
      <c r="J1307" s="580" t="str">
        <f>Índice!$C$9</f>
        <v>2016-12-31</v>
      </c>
      <c r="K1307" s="579" t="s">
        <v>1802</v>
      </c>
      <c r="L1307" s="579" t="s">
        <v>1793</v>
      </c>
    </row>
    <row r="1308" spans="3:12" ht="15.75">
      <c r="C1308" s="589" t="str">
        <f>'FC01'!$B$80</f>
        <v>Servicios Públicos</v>
      </c>
      <c r="F1308" s="586">
        <f>'FC01'!$C$80</f>
        <v>0</v>
      </c>
      <c r="I1308" s="580" t="str">
        <f>Índice!$C$8</f>
        <v>2016-01-01</v>
      </c>
      <c r="J1308" s="580" t="str">
        <f>Índice!$C$9</f>
        <v>2016-12-31</v>
      </c>
      <c r="K1308" s="579" t="s">
        <v>1802</v>
      </c>
      <c r="L1308" s="579" t="s">
        <v>1793</v>
      </c>
    </row>
    <row r="1309" spans="3:12" ht="15.75">
      <c r="C1309" s="589" t="str">
        <f>'FC01'!$B$81</f>
        <v>Materiales y otros gastos de operación</v>
      </c>
      <c r="F1309" s="586">
        <f>'FC01'!$C$81</f>
        <v>0</v>
      </c>
      <c r="I1309" s="580" t="str">
        <f>Índice!$C$8</f>
        <v>2016-01-01</v>
      </c>
      <c r="J1309" s="580" t="str">
        <f>Índice!$C$9</f>
        <v>2016-12-31</v>
      </c>
      <c r="K1309" s="579" t="s">
        <v>1802</v>
      </c>
      <c r="L1309" s="579" t="s">
        <v>1793</v>
      </c>
    </row>
    <row r="1310" spans="3:12" ht="15.75">
      <c r="C1310" s="589" t="str">
        <f>'FC01'!$B$82</f>
        <v>Gastos operativos De Pérdidas En Prestación Del Servicio  De Acueducto</v>
      </c>
      <c r="F1310" s="586">
        <f>'FC01'!$C$82</f>
        <v>0</v>
      </c>
      <c r="I1310" s="580" t="str">
        <f>Índice!$C$8</f>
        <v>2016-01-01</v>
      </c>
      <c r="J1310" s="580" t="str">
        <f>Índice!$C$9</f>
        <v>2016-12-31</v>
      </c>
      <c r="K1310" s="579" t="s">
        <v>1802</v>
      </c>
      <c r="L1310" s="579" t="s">
        <v>1793</v>
      </c>
    </row>
    <row r="1311" spans="3:12" ht="15.75">
      <c r="C1311" s="589" t="str">
        <f>'FC01'!$B$83</f>
        <v>Seguros</v>
      </c>
      <c r="F1311" s="586">
        <f>'FC01'!$C$83</f>
        <v>0</v>
      </c>
      <c r="I1311" s="580" t="str">
        <f>Índice!$C$8</f>
        <v>2016-01-01</v>
      </c>
      <c r="J1311" s="580" t="str">
        <f>Índice!$C$9</f>
        <v>2016-12-31</v>
      </c>
      <c r="K1311" s="579" t="s">
        <v>1802</v>
      </c>
      <c r="L1311" s="579" t="s">
        <v>1793</v>
      </c>
    </row>
    <row r="1312" spans="3:12" ht="15.75">
      <c r="C1312" s="589" t="str">
        <f>'FC01'!$B$84</f>
        <v>Impuestos y Tasas</v>
      </c>
      <c r="F1312" s="586">
        <f>'FC01'!$C$84</f>
        <v>0</v>
      </c>
      <c r="I1312" s="580" t="str">
        <f>Índice!$C$8</f>
        <v>2016-01-01</v>
      </c>
      <c r="J1312" s="580" t="str">
        <f>Índice!$C$9</f>
        <v>2016-12-31</v>
      </c>
      <c r="K1312" s="579" t="s">
        <v>1802</v>
      </c>
      <c r="L1312" s="579" t="s">
        <v>1793</v>
      </c>
    </row>
    <row r="1313" spans="1:12" ht="15.75">
      <c r="C1313" s="589" t="str">
        <f>'FC01'!$B$85</f>
        <v>Órdenes y Contratos Por Otros  Servicios</v>
      </c>
      <c r="F1313" s="586">
        <f>'FC01'!$C$85</f>
        <v>0</v>
      </c>
      <c r="I1313" s="580" t="str">
        <f>Índice!$C$8</f>
        <v>2016-01-01</v>
      </c>
      <c r="J1313" s="580" t="str">
        <f>Índice!$C$9</f>
        <v>2016-12-31</v>
      </c>
      <c r="K1313" s="579" t="s">
        <v>1802</v>
      </c>
      <c r="L1313" s="579" t="s">
        <v>1793</v>
      </c>
    </row>
    <row r="1314" spans="1:12" ht="15.75">
      <c r="C1314" s="589" t="str">
        <f>'FC01'!$B$86</f>
        <v>Donaciones</v>
      </c>
      <c r="F1314" s="586">
        <f>'FC01'!$C$86</f>
        <v>0</v>
      </c>
      <c r="I1314" s="580" t="str">
        <f>Índice!$C$8</f>
        <v>2016-01-01</v>
      </c>
      <c r="J1314" s="580" t="str">
        <f>Índice!$C$9</f>
        <v>2016-12-31</v>
      </c>
      <c r="K1314" s="579" t="s">
        <v>1802</v>
      </c>
      <c r="L1314" s="579" t="s">
        <v>1793</v>
      </c>
    </row>
    <row r="1315" spans="1:12" ht="15.75">
      <c r="C1315" s="589" t="str">
        <f>'FC01'!$B$87</f>
        <v>Total Gastos operativos</v>
      </c>
      <c r="F1315" s="586">
        <f>'FC01'!$C$87</f>
        <v>0</v>
      </c>
      <c r="I1315" s="580" t="str">
        <f>Índice!$C$8</f>
        <v>2016-01-01</v>
      </c>
      <c r="J1315" s="580" t="str">
        <f>Índice!$C$9</f>
        <v>2016-12-31</v>
      </c>
      <c r="K1315" s="579" t="s">
        <v>1802</v>
      </c>
      <c r="L1315" s="579" t="s">
        <v>1793</v>
      </c>
    </row>
    <row r="1316" spans="1:12" ht="15.75">
      <c r="A1316" s="587" t="s">
        <v>15</v>
      </c>
      <c r="C1316" s="589"/>
      <c r="F1316" s="586"/>
      <c r="I1316" s="580"/>
      <c r="J1316" s="580"/>
      <c r="K1316" s="579"/>
      <c r="L1316" s="579"/>
    </row>
    <row r="1317" spans="1:12" ht="15.75">
      <c r="A1317" s="587" t="s">
        <v>15</v>
      </c>
      <c r="C1317" s="589" t="str">
        <f>'FC01'!$B$89</f>
        <v>Detalle de los gastos y gastos operativos</v>
      </c>
      <c r="F1317" s="586" t="str">
        <f>'FC01'!$C$89</f>
        <v>Acueducto</v>
      </c>
      <c r="I1317" s="580"/>
      <c r="J1317" s="580"/>
      <c r="K1317" s="579"/>
      <c r="L1317" s="579"/>
    </row>
    <row r="1318" spans="1:12" ht="15.75">
      <c r="A1318" s="587" t="s">
        <v>15</v>
      </c>
      <c r="C1318" s="589"/>
      <c r="F1318" s="586"/>
      <c r="I1318" s="580"/>
      <c r="J1318" s="580"/>
      <c r="K1318" s="579"/>
      <c r="L1318" s="579"/>
    </row>
    <row r="1319" spans="1:12" ht="15.75">
      <c r="A1319" s="587" t="s">
        <v>15</v>
      </c>
      <c r="C1319" s="589" t="str">
        <f>'FC01'!$B$91</f>
        <v>Gastos [sinopsis]</v>
      </c>
      <c r="F1319" s="586"/>
      <c r="I1319" s="580"/>
      <c r="J1319" s="580"/>
      <c r="K1319" s="579"/>
      <c r="L1319" s="579"/>
    </row>
    <row r="1320" spans="1:12" ht="15.75">
      <c r="C1320" s="589" t="str">
        <f>'FC01'!$B$92</f>
        <v>Gastos de Administración sin impuestos, contribuciones y tasas</v>
      </c>
      <c r="F1320" s="586">
        <f>'FC01'!$C$92</f>
        <v>0</v>
      </c>
      <c r="I1320" s="580" t="str">
        <f>Índice!$C$8</f>
        <v>2016-01-01</v>
      </c>
      <c r="J1320" s="580" t="str">
        <f>Índice!$C$9</f>
        <v>2016-12-31</v>
      </c>
      <c r="K1320" s="579" t="s">
        <v>1802</v>
      </c>
      <c r="L1320" s="579" t="s">
        <v>1793</v>
      </c>
    </row>
    <row r="1321" spans="1:12" ht="15.75">
      <c r="C1321" s="589" t="str">
        <f>'FC01'!$B$93</f>
        <v>Impuestos, Tasas y Contribuciones (No incluye impuesto de renta)</v>
      </c>
      <c r="F1321" s="586">
        <f>'FC01'!$C$93</f>
        <v>0</v>
      </c>
      <c r="I1321" s="580" t="str">
        <f>Índice!$C$8</f>
        <v>2016-01-01</v>
      </c>
      <c r="J1321" s="580" t="str">
        <f>Índice!$C$9</f>
        <v>2016-12-31</v>
      </c>
      <c r="K1321" s="579" t="s">
        <v>1802</v>
      </c>
      <c r="L1321" s="579" t="s">
        <v>1793</v>
      </c>
    </row>
    <row r="1322" spans="1:12" ht="15.75">
      <c r="C1322" s="589" t="str">
        <f>'FC01'!$B$94</f>
        <v>Depreciación, deterioro, Amortización y provisión</v>
      </c>
      <c r="F1322" s="586">
        <f>'FC01'!$C$94</f>
        <v>0</v>
      </c>
      <c r="I1322" s="580" t="str">
        <f>Índice!$C$8</f>
        <v>2016-01-01</v>
      </c>
      <c r="J1322" s="580" t="str">
        <f>Índice!$C$9</f>
        <v>2016-12-31</v>
      </c>
      <c r="K1322" s="579" t="s">
        <v>1802</v>
      </c>
      <c r="L1322" s="579" t="s">
        <v>1793</v>
      </c>
    </row>
    <row r="1323" spans="1:12" ht="15.75">
      <c r="C1323" s="589" t="str">
        <f>'FC01'!$B$95</f>
        <v>Gasto por impuesto a las ganancias</v>
      </c>
      <c r="F1323" s="586">
        <f>'FC01'!$C$95</f>
        <v>0</v>
      </c>
      <c r="I1323" s="580" t="str">
        <f>Índice!$C$8</f>
        <v>2016-01-01</v>
      </c>
      <c r="J1323" s="580" t="str">
        <f>Índice!$C$9</f>
        <v>2016-12-31</v>
      </c>
      <c r="K1323" s="579" t="s">
        <v>1802</v>
      </c>
      <c r="L1323" s="579" t="s">
        <v>1793</v>
      </c>
    </row>
    <row r="1324" spans="1:12" ht="15.75">
      <c r="C1324" s="589" t="str">
        <f>'FC01'!$B$96</f>
        <v>Otros gastos (gastos y gastos operativos)</v>
      </c>
      <c r="F1324" s="586">
        <f>'FC01'!$C$96</f>
        <v>0</v>
      </c>
      <c r="I1324" s="580" t="str">
        <f>Índice!$C$8</f>
        <v>2016-01-01</v>
      </c>
      <c r="J1324" s="580" t="str">
        <f>Índice!$C$9</f>
        <v>2016-12-31</v>
      </c>
      <c r="K1324" s="579" t="s">
        <v>1802</v>
      </c>
      <c r="L1324" s="579" t="s">
        <v>1793</v>
      </c>
    </row>
    <row r="1325" spans="1:12" ht="15.75">
      <c r="C1325" s="589" t="str">
        <f>'FC01'!$B$97</f>
        <v>Total Gastos</v>
      </c>
      <c r="F1325" s="586">
        <f>'FC01'!$C$97</f>
        <v>0</v>
      </c>
      <c r="I1325" s="580" t="str">
        <f>Índice!$C$8</f>
        <v>2016-01-01</v>
      </c>
      <c r="J1325" s="580" t="str">
        <f>Índice!$C$9</f>
        <v>2016-12-31</v>
      </c>
      <c r="K1325" s="579" t="s">
        <v>1802</v>
      </c>
      <c r="L1325" s="579" t="s">
        <v>1793</v>
      </c>
    </row>
    <row r="1326" spans="1:12" ht="15.75">
      <c r="A1326" s="587" t="s">
        <v>15</v>
      </c>
      <c r="C1326" s="589" t="str">
        <f>'FC01'!$B$98</f>
        <v>Gastos operativos de Ventas y Distribución [sinopsis]</v>
      </c>
      <c r="F1326" s="586">
        <f>'FC01'!$C$98</f>
        <v>0</v>
      </c>
      <c r="I1326" s="580" t="str">
        <f>Índice!$C$8</f>
        <v>2016-01-01</v>
      </c>
      <c r="J1326" s="580" t="str">
        <f>Índice!$C$9</f>
        <v>2016-12-31</v>
      </c>
      <c r="K1326" s="579" t="s">
        <v>1802</v>
      </c>
      <c r="L1326" s="579" t="s">
        <v>1793</v>
      </c>
    </row>
    <row r="1327" spans="1:12" ht="15.75">
      <c r="C1327" s="589" t="str">
        <f>'FC01'!$B$99</f>
        <v>Gastos operativos de Ventas</v>
      </c>
      <c r="F1327" s="586">
        <f>'FC01'!$C$99</f>
        <v>0</v>
      </c>
      <c r="I1327" s="580" t="str">
        <f>Índice!$C$8</f>
        <v>2016-01-01</v>
      </c>
      <c r="J1327" s="580" t="str">
        <f>Índice!$C$9</f>
        <v>2016-12-31</v>
      </c>
      <c r="K1327" s="579" t="s">
        <v>1802</v>
      </c>
      <c r="L1327" s="579" t="s">
        <v>1793</v>
      </c>
    </row>
    <row r="1328" spans="1:12" ht="15.75">
      <c r="C1328" s="589" t="str">
        <f>'FC01'!$B$100</f>
        <v>Gastos operativos de Distribución</v>
      </c>
      <c r="F1328" s="586">
        <f>'FC01'!$C$100</f>
        <v>0</v>
      </c>
      <c r="I1328" s="580" t="str">
        <f>Índice!$C$8</f>
        <v>2016-01-01</v>
      </c>
      <c r="J1328" s="580" t="str">
        <f>Índice!$C$9</f>
        <v>2016-12-31</v>
      </c>
      <c r="K1328" s="579" t="s">
        <v>1802</v>
      </c>
      <c r="L1328" s="579" t="s">
        <v>1793</v>
      </c>
    </row>
    <row r="1329" spans="1:12" ht="15.75">
      <c r="C1329" s="589" t="str">
        <f>'FC01'!$B$101</f>
        <v>Total Gastos operativos de ventas y distribución</v>
      </c>
      <c r="F1329" s="586">
        <f>'FC01'!$C$101</f>
        <v>0</v>
      </c>
      <c r="I1329" s="580" t="str">
        <f>Índice!$C$8</f>
        <v>2016-01-01</v>
      </c>
      <c r="J1329" s="580" t="str">
        <f>Índice!$C$9</f>
        <v>2016-12-31</v>
      </c>
      <c r="K1329" s="579" t="s">
        <v>1802</v>
      </c>
      <c r="L1329" s="579" t="s">
        <v>1793</v>
      </c>
    </row>
    <row r="1330" spans="1:12" ht="15.75">
      <c r="A1330" s="587" t="s">
        <v>15</v>
      </c>
      <c r="C1330" s="589">
        <v>2</v>
      </c>
      <c r="F1330" s="586"/>
      <c r="I1330" s="580" t="str">
        <f>Índice!$C$8</f>
        <v>2016-01-01</v>
      </c>
      <c r="J1330" s="580" t="str">
        <f>Índice!$C$9</f>
        <v>2016-12-31</v>
      </c>
      <c r="K1330" s="579" t="s">
        <v>1802</v>
      </c>
      <c r="L1330" s="579" t="s">
        <v>1794</v>
      </c>
    </row>
    <row r="1331" spans="1:12" ht="15.75">
      <c r="A1331" s="587" t="s">
        <v>15</v>
      </c>
      <c r="C1331" s="589" t="str">
        <f>'FC01'!$B$6</f>
        <v xml:space="preserve">Detalle de los gastos </v>
      </c>
      <c r="F1331" s="586" t="str">
        <f>'FC01'!$D$6</f>
        <v>Alcantarillado</v>
      </c>
      <c r="I1331" s="580" t="str">
        <f>Índice!$C$8</f>
        <v>2016-01-01</v>
      </c>
      <c r="J1331" s="580" t="str">
        <f>Índice!$C$9</f>
        <v>2016-12-31</v>
      </c>
      <c r="K1331" s="579" t="s">
        <v>1802</v>
      </c>
      <c r="L1331" s="579" t="s">
        <v>1794</v>
      </c>
    </row>
    <row r="1332" spans="1:12" ht="15.75">
      <c r="C1332" s="589" t="str">
        <f>'FC01'!$B$8</f>
        <v xml:space="preserve">De administración </v>
      </c>
      <c r="F1332" s="586">
        <f>'FC01'!$D$8</f>
        <v>0</v>
      </c>
      <c r="I1332" s="580" t="str">
        <f>Índice!$C$8</f>
        <v>2016-01-01</v>
      </c>
      <c r="J1332" s="580" t="str">
        <f>Índice!$C$9</f>
        <v>2016-12-31</v>
      </c>
      <c r="K1332" s="579" t="s">
        <v>1802</v>
      </c>
      <c r="L1332" s="579" t="s">
        <v>1794</v>
      </c>
    </row>
    <row r="1333" spans="1:12" ht="15.75">
      <c r="C1333" s="589" t="str">
        <f>'FC01'!$B$9</f>
        <v>Beneficios a empleados</v>
      </c>
      <c r="F1333" s="586">
        <f>'FC01'!$D$9</f>
        <v>0</v>
      </c>
      <c r="I1333" s="580" t="str">
        <f>Índice!$C$8</f>
        <v>2016-01-01</v>
      </c>
      <c r="J1333" s="580" t="str">
        <f>Índice!$C$9</f>
        <v>2016-12-31</v>
      </c>
      <c r="K1333" s="579" t="s">
        <v>1802</v>
      </c>
      <c r="L1333" s="579" t="s">
        <v>1794</v>
      </c>
    </row>
    <row r="1334" spans="1:12" ht="15.75">
      <c r="C1334" s="589" t="str">
        <f>'FC01'!$B$10</f>
        <v>Honorarios</v>
      </c>
      <c r="F1334" s="586">
        <f>'FC01'!$D$10</f>
        <v>0</v>
      </c>
      <c r="I1334" s="580" t="str">
        <f>Índice!$C$8</f>
        <v>2016-01-01</v>
      </c>
      <c r="J1334" s="580" t="str">
        <f>Índice!$C$9</f>
        <v>2016-12-31</v>
      </c>
      <c r="K1334" s="579" t="s">
        <v>1802</v>
      </c>
      <c r="L1334" s="579" t="s">
        <v>1794</v>
      </c>
    </row>
    <row r="1335" spans="1:12" ht="15.75">
      <c r="C1335" s="589" t="str">
        <f>'FC01'!$B$11</f>
        <v xml:space="preserve">Impuestos, Contribuciones y tasas </v>
      </c>
      <c r="F1335" s="586">
        <f>'FC01'!$D$11</f>
        <v>0</v>
      </c>
      <c r="I1335" s="580" t="str">
        <f>Índice!$C$8</f>
        <v>2016-01-01</v>
      </c>
      <c r="J1335" s="580" t="str">
        <f>Índice!$C$9</f>
        <v>2016-12-31</v>
      </c>
      <c r="K1335" s="579" t="s">
        <v>1802</v>
      </c>
      <c r="L1335" s="579" t="s">
        <v>1794</v>
      </c>
    </row>
    <row r="1336" spans="1:12" ht="15.75">
      <c r="C1336" s="589" t="str">
        <f>'FC01'!$B$12</f>
        <v xml:space="preserve">Generales </v>
      </c>
      <c r="F1336" s="586">
        <f>'FC01'!$D$12</f>
        <v>0</v>
      </c>
      <c r="I1336" s="580" t="str">
        <f>Índice!$C$8</f>
        <v>2016-01-01</v>
      </c>
      <c r="J1336" s="580" t="str">
        <f>Índice!$C$9</f>
        <v>2016-12-31</v>
      </c>
      <c r="K1336" s="579" t="s">
        <v>1802</v>
      </c>
      <c r="L1336" s="579" t="s">
        <v>1794</v>
      </c>
    </row>
    <row r="1337" spans="1:12" ht="15.75">
      <c r="C1337" s="589" t="str">
        <f>'FC01'!$B$13</f>
        <v>Deterioro</v>
      </c>
      <c r="F1337" s="586">
        <f>'FC01'!$D$13</f>
        <v>0</v>
      </c>
      <c r="I1337" s="580" t="str">
        <f>Índice!$C$8</f>
        <v>2016-01-01</v>
      </c>
      <c r="J1337" s="580" t="str">
        <f>Índice!$C$9</f>
        <v>2016-12-31</v>
      </c>
      <c r="K1337" s="579" t="s">
        <v>1802</v>
      </c>
      <c r="L1337" s="579" t="s">
        <v>1794</v>
      </c>
    </row>
    <row r="1338" spans="1:12" ht="15.75">
      <c r="C1338" s="589" t="str">
        <f>'FC01'!$B$14</f>
        <v>Depreciación</v>
      </c>
      <c r="F1338" s="586">
        <f>'FC01'!$D$14</f>
        <v>0</v>
      </c>
      <c r="I1338" s="580" t="str">
        <f>Índice!$C$8</f>
        <v>2016-01-01</v>
      </c>
      <c r="J1338" s="580" t="str">
        <f>Índice!$C$9</f>
        <v>2016-12-31</v>
      </c>
      <c r="K1338" s="579" t="s">
        <v>1802</v>
      </c>
      <c r="L1338" s="579" t="s">
        <v>1794</v>
      </c>
    </row>
    <row r="1339" spans="1:12" ht="15.75">
      <c r="C1339" s="589" t="str">
        <f>'FC01'!$B$15</f>
        <v>Amortización</v>
      </c>
      <c r="F1339" s="586">
        <f>'FC01'!$D$15</f>
        <v>0</v>
      </c>
      <c r="I1339" s="580" t="str">
        <f>Índice!$C$8</f>
        <v>2016-01-01</v>
      </c>
      <c r="J1339" s="580" t="str">
        <f>Índice!$C$9</f>
        <v>2016-12-31</v>
      </c>
      <c r="K1339" s="579" t="s">
        <v>1802</v>
      </c>
      <c r="L1339" s="579" t="s">
        <v>1794</v>
      </c>
    </row>
    <row r="1340" spans="1:12" ht="15.75">
      <c r="C1340" s="589" t="str">
        <f>'FC01'!$B$16</f>
        <v>Provisiones</v>
      </c>
      <c r="F1340" s="586">
        <f>'FC01'!$D$16</f>
        <v>0</v>
      </c>
      <c r="I1340" s="580" t="str">
        <f>Índice!$C$8</f>
        <v>2016-01-01</v>
      </c>
      <c r="J1340" s="580" t="str">
        <f>Índice!$C$9</f>
        <v>2016-12-31</v>
      </c>
      <c r="K1340" s="579" t="s">
        <v>1802</v>
      </c>
      <c r="L1340" s="579" t="s">
        <v>1794</v>
      </c>
    </row>
    <row r="1341" spans="1:12" ht="15.75">
      <c r="C1341" s="589" t="str">
        <f>'FC01'!$B$17</f>
        <v>Litigios y demandas</v>
      </c>
      <c r="F1341" s="586">
        <f>'FC01'!$D$17</f>
        <v>0</v>
      </c>
      <c r="I1341" s="580" t="str">
        <f>Índice!$C$8</f>
        <v>2016-01-01</v>
      </c>
      <c r="J1341" s="580" t="str">
        <f>Índice!$C$9</f>
        <v>2016-12-31</v>
      </c>
      <c r="K1341" s="579" t="s">
        <v>1802</v>
      </c>
      <c r="L1341" s="579" t="s">
        <v>1794</v>
      </c>
    </row>
    <row r="1342" spans="1:12" ht="15.75">
      <c r="C1342" s="589" t="str">
        <f>'FC01'!$B$18</f>
        <v xml:space="preserve">Garantías </v>
      </c>
      <c r="F1342" s="586">
        <f>'FC01'!$D$18</f>
        <v>0</v>
      </c>
      <c r="I1342" s="580" t="str">
        <f>Índice!$C$8</f>
        <v>2016-01-01</v>
      </c>
      <c r="J1342" s="580" t="str">
        <f>Índice!$C$9</f>
        <v>2016-12-31</v>
      </c>
      <c r="K1342" s="579" t="s">
        <v>1802</v>
      </c>
      <c r="L1342" s="579" t="s">
        <v>1794</v>
      </c>
    </row>
    <row r="1343" spans="1:12" ht="15.75">
      <c r="C1343" s="589" t="str">
        <f>'FC01'!$B$19</f>
        <v>Diversas</v>
      </c>
      <c r="F1343" s="586">
        <f>'FC01'!$D$19</f>
        <v>0</v>
      </c>
      <c r="I1343" s="580" t="str">
        <f>Índice!$C$8</f>
        <v>2016-01-01</v>
      </c>
      <c r="J1343" s="580" t="str">
        <f>Índice!$C$9</f>
        <v>2016-12-31</v>
      </c>
      <c r="K1343" s="579" t="s">
        <v>1802</v>
      </c>
      <c r="L1343" s="579" t="s">
        <v>1794</v>
      </c>
    </row>
    <row r="1344" spans="1:12" ht="15.75">
      <c r="C1344" s="589" t="str">
        <f>'FC01'!$B$20</f>
        <v>Otros gastos</v>
      </c>
      <c r="F1344" s="586">
        <f>'FC01'!$D$20</f>
        <v>0</v>
      </c>
      <c r="I1344" s="580" t="str">
        <f>Índice!$C$8</f>
        <v>2016-01-01</v>
      </c>
      <c r="J1344" s="580" t="str">
        <f>Índice!$C$9</f>
        <v>2016-12-31</v>
      </c>
      <c r="K1344" s="579" t="s">
        <v>1802</v>
      </c>
      <c r="L1344" s="579" t="s">
        <v>1794</v>
      </c>
    </row>
    <row r="1345" spans="1:12" ht="15.75">
      <c r="C1345" s="589" t="str">
        <f>'FC01'!$B$21</f>
        <v>Comisiones</v>
      </c>
      <c r="F1345" s="586">
        <f>'FC01'!$D$21</f>
        <v>0</v>
      </c>
      <c r="I1345" s="580" t="str">
        <f>Índice!$C$8</f>
        <v>2016-01-01</v>
      </c>
      <c r="J1345" s="580" t="str">
        <f>Índice!$C$9</f>
        <v>2016-12-31</v>
      </c>
      <c r="K1345" s="579" t="s">
        <v>1802</v>
      </c>
      <c r="L1345" s="579" t="s">
        <v>1794</v>
      </c>
    </row>
    <row r="1346" spans="1:12" ht="15.75">
      <c r="C1346" s="589" t="str">
        <f>'FC01'!$B$22</f>
        <v>Ajuste por diferencia en cambio</v>
      </c>
      <c r="F1346" s="586">
        <f>'FC01'!$D$22</f>
        <v>0</v>
      </c>
      <c r="I1346" s="580" t="str">
        <f>Índice!$C$8</f>
        <v>2016-01-01</v>
      </c>
      <c r="J1346" s="580" t="str">
        <f>Índice!$C$9</f>
        <v>2016-12-31</v>
      </c>
      <c r="K1346" s="579" t="s">
        <v>1802</v>
      </c>
      <c r="L1346" s="579" t="s">
        <v>1794</v>
      </c>
    </row>
    <row r="1347" spans="1:12" ht="15.75">
      <c r="C1347" s="589" t="str">
        <f>'FC01'!$B$23</f>
        <v>Financieros</v>
      </c>
      <c r="F1347" s="586">
        <f>'FC01'!$D$23</f>
        <v>0</v>
      </c>
      <c r="I1347" s="580" t="str">
        <f>Índice!$C$8</f>
        <v>2016-01-01</v>
      </c>
      <c r="J1347" s="580" t="str">
        <f>Índice!$C$9</f>
        <v>2016-12-31</v>
      </c>
      <c r="K1347" s="579" t="s">
        <v>1802</v>
      </c>
      <c r="L1347" s="579" t="s">
        <v>1794</v>
      </c>
    </row>
    <row r="1348" spans="1:12" ht="15.75">
      <c r="C1348" s="589" t="str">
        <f>'FC01'!$B$24</f>
        <v>Pérdidas por la aplicación del método de participación patrimonial</v>
      </c>
      <c r="F1348" s="586">
        <f>'FC01'!$D$24</f>
        <v>0</v>
      </c>
      <c r="I1348" s="580" t="str">
        <f>Índice!$C$8</f>
        <v>2016-01-01</v>
      </c>
      <c r="J1348" s="580" t="str">
        <f>Índice!$C$9</f>
        <v>2016-12-31</v>
      </c>
      <c r="K1348" s="579" t="s">
        <v>1802</v>
      </c>
      <c r="L1348" s="579" t="s">
        <v>1794</v>
      </c>
    </row>
    <row r="1349" spans="1:12" ht="15.75">
      <c r="C1349" s="589" t="str">
        <f>'FC01'!$B$25</f>
        <v xml:space="preserve">Gastos diversos </v>
      </c>
      <c r="F1349" s="586">
        <f>'FC01'!$D$25</f>
        <v>0</v>
      </c>
      <c r="I1349" s="580" t="str">
        <f>Índice!$C$8</f>
        <v>2016-01-01</v>
      </c>
      <c r="J1349" s="580" t="str">
        <f>Índice!$C$9</f>
        <v>2016-12-31</v>
      </c>
      <c r="K1349" s="579" t="s">
        <v>1802</v>
      </c>
      <c r="L1349" s="579" t="s">
        <v>1794</v>
      </c>
    </row>
    <row r="1350" spans="1:12" ht="15.75">
      <c r="C1350" s="589" t="str">
        <f>'FC01'!$B$26</f>
        <v>Impuesto a las ganancias corrientes</v>
      </c>
      <c r="F1350" s="586">
        <f>'FC01'!$D$26</f>
        <v>0</v>
      </c>
      <c r="I1350" s="580" t="str">
        <f>Índice!$C$8</f>
        <v>2016-01-01</v>
      </c>
      <c r="J1350" s="580" t="str">
        <f>Índice!$C$9</f>
        <v>2016-12-31</v>
      </c>
      <c r="K1350" s="579" t="s">
        <v>1802</v>
      </c>
      <c r="L1350" s="579" t="s">
        <v>1794</v>
      </c>
    </row>
    <row r="1351" spans="1:12" ht="15.75">
      <c r="C1351" s="589" t="str">
        <f>'FC01'!$B$27</f>
        <v>Impuesto a las ganancias diferido</v>
      </c>
      <c r="F1351" s="586">
        <f>'FC01'!$D$27</f>
        <v>0</v>
      </c>
      <c r="I1351" s="580" t="str">
        <f>Índice!$C$8</f>
        <v>2016-01-01</v>
      </c>
      <c r="J1351" s="580" t="str">
        <f>Índice!$C$9</f>
        <v>2016-12-31</v>
      </c>
      <c r="K1351" s="579" t="s">
        <v>1802</v>
      </c>
      <c r="L1351" s="579" t="s">
        <v>1794</v>
      </c>
    </row>
    <row r="1352" spans="1:12" ht="15.75">
      <c r="C1352" s="589" t="str">
        <f>'FC01'!$B$28</f>
        <v xml:space="preserve">Total Gastos </v>
      </c>
      <c r="F1352" s="586">
        <f>'FC01'!$D$28</f>
        <v>0</v>
      </c>
      <c r="I1352" s="580" t="str">
        <f>Índice!$C$8</f>
        <v>2016-01-01</v>
      </c>
      <c r="J1352" s="580" t="str">
        <f>Índice!$C$9</f>
        <v>2016-12-31</v>
      </c>
      <c r="K1352" s="579" t="s">
        <v>1802</v>
      </c>
      <c r="L1352" s="579" t="s">
        <v>1794</v>
      </c>
    </row>
    <row r="1353" spans="1:12" ht="15.75">
      <c r="A1353" s="587" t="s">
        <v>15</v>
      </c>
      <c r="C1353" s="589"/>
      <c r="F1353" s="586"/>
      <c r="I1353" s="580"/>
      <c r="J1353" s="580"/>
      <c r="K1353" s="579" t="s">
        <v>1802</v>
      </c>
      <c r="L1353" s="579" t="s">
        <v>1794</v>
      </c>
    </row>
    <row r="1354" spans="1:12" ht="15.75">
      <c r="A1354" s="587" t="s">
        <v>15</v>
      </c>
      <c r="C1354" s="589" t="str">
        <f>'FC01'!$B$30</f>
        <v>Detalle de los gastos operativos</v>
      </c>
      <c r="F1354" s="586" t="str">
        <f>'FC01'!$D$30</f>
        <v>Alcantarillado</v>
      </c>
      <c r="I1354" s="580"/>
      <c r="J1354" s="580"/>
      <c r="K1354" s="579" t="s">
        <v>1802</v>
      </c>
      <c r="L1354" s="579" t="s">
        <v>1794</v>
      </c>
    </row>
    <row r="1355" spans="1:12" ht="15.75">
      <c r="A1355" s="587" t="s">
        <v>15</v>
      </c>
      <c r="C1355" s="589"/>
      <c r="F1355" s="586"/>
      <c r="I1355" s="580"/>
      <c r="J1355" s="580"/>
      <c r="K1355" s="579" t="s">
        <v>1802</v>
      </c>
      <c r="L1355" s="579" t="s">
        <v>1794</v>
      </c>
    </row>
    <row r="1356" spans="1:12" ht="15.75">
      <c r="C1356" s="589" t="str">
        <f>'FC01'!$B$32</f>
        <v>Servicios Personales</v>
      </c>
      <c r="F1356" s="586">
        <f>'FC01'!$D$32</f>
        <v>0</v>
      </c>
      <c r="I1356" s="580" t="str">
        <f>Índice!$C$8</f>
        <v>2016-01-01</v>
      </c>
      <c r="J1356" s="580" t="str">
        <f>Índice!$C$9</f>
        <v>2016-12-31</v>
      </c>
      <c r="K1356" s="579" t="s">
        <v>1802</v>
      </c>
      <c r="L1356" s="579" t="s">
        <v>1794</v>
      </c>
    </row>
    <row r="1357" spans="1:12" ht="15.75">
      <c r="C1357" s="589" t="str">
        <f>'FC01'!$B$33</f>
        <v>Generales</v>
      </c>
      <c r="F1357" s="586">
        <f>'FC01'!$D$33</f>
        <v>0</v>
      </c>
      <c r="I1357" s="580" t="str">
        <f>Índice!$C$8</f>
        <v>2016-01-01</v>
      </c>
      <c r="J1357" s="580" t="str">
        <f>Índice!$C$9</f>
        <v>2016-12-31</v>
      </c>
      <c r="K1357" s="579" t="s">
        <v>1802</v>
      </c>
      <c r="L1357" s="579" t="s">
        <v>1794</v>
      </c>
    </row>
    <row r="1358" spans="1:12" ht="15.75">
      <c r="C1358" s="589" t="str">
        <f>'FC01'!$B$34</f>
        <v>Arrendamientos</v>
      </c>
      <c r="F1358" s="586">
        <f>'FC01'!$D$34</f>
        <v>0</v>
      </c>
      <c r="I1358" s="580" t="str">
        <f>Índice!$C$8</f>
        <v>2016-01-01</v>
      </c>
      <c r="J1358" s="580" t="str">
        <f>Índice!$C$9</f>
        <v>2016-12-31</v>
      </c>
      <c r="K1358" s="579" t="s">
        <v>1802</v>
      </c>
      <c r="L1358" s="579" t="s">
        <v>1794</v>
      </c>
    </row>
    <row r="1359" spans="1:12" ht="15.75">
      <c r="C1359" s="589" t="str">
        <f>'FC01'!$B$35</f>
        <v>Deterioro (Operativo)</v>
      </c>
      <c r="F1359" s="586">
        <f>'FC01'!$D$35</f>
        <v>0</v>
      </c>
      <c r="I1359" s="580" t="str">
        <f>Índice!$C$8</f>
        <v>2016-01-01</v>
      </c>
      <c r="J1359" s="580" t="str">
        <f>Índice!$C$9</f>
        <v>2016-12-31</v>
      </c>
      <c r="K1359" s="579" t="s">
        <v>1802</v>
      </c>
      <c r="L1359" s="579" t="s">
        <v>1794</v>
      </c>
    </row>
    <row r="1360" spans="1:12" ht="15.75">
      <c r="C1360" s="589" t="str">
        <f>'FC01'!$B$36</f>
        <v>Depreciación (Operativo)</v>
      </c>
      <c r="F1360" s="586">
        <f>'FC01'!$D$36</f>
        <v>0</v>
      </c>
      <c r="I1360" s="580" t="str">
        <f>Índice!$C$8</f>
        <v>2016-01-01</v>
      </c>
      <c r="J1360" s="580" t="str">
        <f>Índice!$C$9</f>
        <v>2016-12-31</v>
      </c>
      <c r="K1360" s="579" t="s">
        <v>1802</v>
      </c>
      <c r="L1360" s="579" t="s">
        <v>1794</v>
      </c>
    </row>
    <row r="1361" spans="3:12" ht="15.75">
      <c r="C1361" s="589" t="str">
        <f>'FC01'!$B$37</f>
        <v>Provisiones (Operativo)</v>
      </c>
      <c r="F1361" s="586">
        <f>'FC01'!$D$37</f>
        <v>0</v>
      </c>
      <c r="I1361" s="580" t="str">
        <f>Índice!$C$8</f>
        <v>2016-01-01</v>
      </c>
      <c r="J1361" s="580" t="str">
        <f>Índice!$C$9</f>
        <v>2016-12-31</v>
      </c>
      <c r="K1361" s="579" t="s">
        <v>1802</v>
      </c>
      <c r="L1361" s="579" t="s">
        <v>1794</v>
      </c>
    </row>
    <row r="1362" spans="3:12" ht="15.75">
      <c r="C1362" s="589" t="str">
        <f>'FC01'!$B$38</f>
        <v>Agotamiento (Operativo)</v>
      </c>
      <c r="F1362" s="586">
        <f>'FC01'!$D$38</f>
        <v>0</v>
      </c>
      <c r="I1362" s="580" t="str">
        <f>Índice!$C$8</f>
        <v>2016-01-01</v>
      </c>
      <c r="J1362" s="580" t="str">
        <f>Índice!$C$9</f>
        <v>2016-12-31</v>
      </c>
      <c r="K1362" s="579" t="s">
        <v>1802</v>
      </c>
      <c r="L1362" s="579" t="s">
        <v>1794</v>
      </c>
    </row>
    <row r="1363" spans="3:12" ht="15.75">
      <c r="C1363" s="589" t="str">
        <f>'FC01'!$B$39</f>
        <v>Amortización (Operativo)</v>
      </c>
      <c r="F1363" s="586">
        <f>'FC01'!$D$39</f>
        <v>0</v>
      </c>
      <c r="I1363" s="580" t="str">
        <f>Índice!$C$8</f>
        <v>2016-01-01</v>
      </c>
      <c r="J1363" s="580" t="str">
        <f>Índice!$C$9</f>
        <v>2016-12-31</v>
      </c>
      <c r="K1363" s="579" t="s">
        <v>1802</v>
      </c>
      <c r="L1363" s="579" t="s">
        <v>1794</v>
      </c>
    </row>
    <row r="1364" spans="3:12" ht="15.75">
      <c r="C1364" s="589" t="str">
        <f>'FC01'!$B$40</f>
        <v>Gastos operativos de Bienes y Servicios Públicos para la Venta</v>
      </c>
      <c r="F1364" s="586">
        <f>'FC01'!$D$40</f>
        <v>0</v>
      </c>
      <c r="I1364" s="580" t="str">
        <f>Índice!$C$8</f>
        <v>2016-01-01</v>
      </c>
      <c r="J1364" s="580" t="str">
        <f>Índice!$C$9</f>
        <v>2016-12-31</v>
      </c>
      <c r="K1364" s="579" t="s">
        <v>1802</v>
      </c>
      <c r="L1364" s="579" t="s">
        <v>1794</v>
      </c>
    </row>
    <row r="1365" spans="3:12" ht="15.75">
      <c r="C1365" s="589" t="str">
        <f>'FC01'!$B$41</f>
        <v>Compras en Bloque y/o a Largo Plazo</v>
      </c>
      <c r="F1365" s="586">
        <f>'FC01'!$D$41</f>
        <v>0</v>
      </c>
      <c r="I1365" s="580" t="str">
        <f>Índice!$C$8</f>
        <v>2016-01-01</v>
      </c>
      <c r="J1365" s="580" t="str">
        <f>Índice!$C$9</f>
        <v>2016-12-31</v>
      </c>
      <c r="K1365" s="579" t="s">
        <v>1802</v>
      </c>
      <c r="L1365" s="579" t="s">
        <v>1794</v>
      </c>
    </row>
    <row r="1366" spans="3:12" ht="15.75">
      <c r="C1366" s="589" t="str">
        <f>'FC01'!$B$42</f>
        <v>Compras en Bolsa  y/o a Corto Plazo</v>
      </c>
      <c r="F1366" s="586">
        <f>'FC01'!$D$42</f>
        <v>0</v>
      </c>
      <c r="I1366" s="580" t="str">
        <f>Índice!$C$8</f>
        <v>2016-01-01</v>
      </c>
      <c r="J1366" s="580" t="str">
        <f>Índice!$C$9</f>
        <v>2016-12-31</v>
      </c>
      <c r="K1366" s="579" t="s">
        <v>1802</v>
      </c>
      <c r="L1366" s="579" t="s">
        <v>1794</v>
      </c>
    </row>
    <row r="1367" spans="3:12" ht="15.75">
      <c r="C1367" s="589" t="str">
        <f>'FC01'!$B$43</f>
        <v>Gastos operativos de suministro de agua potable (Agua en Bloque)</v>
      </c>
      <c r="F1367" s="586">
        <f>'FC01'!$D$43</f>
        <v>0</v>
      </c>
      <c r="I1367" s="580" t="str">
        <f>Índice!$C$8</f>
        <v>2016-01-01</v>
      </c>
      <c r="J1367" s="580" t="str">
        <f>Índice!$C$9</f>
        <v>2016-12-31</v>
      </c>
      <c r="K1367" s="579" t="s">
        <v>1802</v>
      </c>
      <c r="L1367" s="579" t="s">
        <v>1794</v>
      </c>
    </row>
    <row r="1368" spans="3:12" ht="15.75">
      <c r="C1368" s="589" t="str">
        <f>'FC01'!$B$44</f>
        <v xml:space="preserve">Gastos operativos por Conexión / Interconexión </v>
      </c>
      <c r="F1368" s="586">
        <f>'FC01'!$D$44</f>
        <v>0</v>
      </c>
      <c r="I1368" s="580" t="str">
        <f>Índice!$C$8</f>
        <v>2016-01-01</v>
      </c>
      <c r="J1368" s="580" t="str">
        <f>Índice!$C$9</f>
        <v>2016-12-31</v>
      </c>
      <c r="K1368" s="579" t="s">
        <v>1802</v>
      </c>
      <c r="L1368" s="579" t="s">
        <v>1794</v>
      </c>
    </row>
    <row r="1369" spans="3:12" ht="15.75">
      <c r="C1369" s="589" t="str">
        <f>'FC01'!$B$45</f>
        <v>Uso de Líneas, redes y ductos</v>
      </c>
      <c r="F1369" s="586">
        <f>'FC01'!$D$45</f>
        <v>0</v>
      </c>
      <c r="I1369" s="580" t="str">
        <f>Índice!$C$8</f>
        <v>2016-01-01</v>
      </c>
      <c r="J1369" s="580" t="str">
        <f>Índice!$C$9</f>
        <v>2016-12-31</v>
      </c>
      <c r="K1369" s="579" t="s">
        <v>1802</v>
      </c>
      <c r="L1369" s="579" t="s">
        <v>1794</v>
      </c>
    </row>
    <row r="1370" spans="3:12" ht="15.75">
      <c r="C1370" s="589" t="str">
        <f>'FC01'!$B$46</f>
        <v>Gastos operativos de Distribución  y/o Comercialización de Gas combustible por redes</v>
      </c>
      <c r="F1370" s="586">
        <f>'FC01'!$D$46</f>
        <v>0</v>
      </c>
      <c r="I1370" s="580" t="str">
        <f>Índice!$C$8</f>
        <v>2016-01-01</v>
      </c>
      <c r="J1370" s="580" t="str">
        <f>Índice!$C$9</f>
        <v>2016-12-31</v>
      </c>
      <c r="K1370" s="579" t="s">
        <v>1802</v>
      </c>
      <c r="L1370" s="579" t="s">
        <v>1794</v>
      </c>
    </row>
    <row r="1371" spans="3:12" ht="15.75">
      <c r="C1371" s="589" t="str">
        <f>'FC01'!$B$47</f>
        <v>Manejo Comercial y Financiero del Servicio</v>
      </c>
      <c r="F1371" s="586">
        <f>'FC01'!$D$47</f>
        <v>0</v>
      </c>
      <c r="I1371" s="580" t="str">
        <f>Índice!$C$8</f>
        <v>2016-01-01</v>
      </c>
      <c r="J1371" s="580" t="str">
        <f>Índice!$C$9</f>
        <v>2016-12-31</v>
      </c>
      <c r="K1371" s="579" t="s">
        <v>1802</v>
      </c>
      <c r="L1371" s="579" t="s">
        <v>1794</v>
      </c>
    </row>
    <row r="1372" spans="3:12" ht="15.75">
      <c r="C1372" s="589" t="str">
        <f>'FC01'!$B$48</f>
        <v>Gastos operativos de Distribución  y/o Comercialización de Gas Licuado de Petróleo –GLP</v>
      </c>
      <c r="F1372" s="586">
        <f>'FC01'!$D$48</f>
        <v>0</v>
      </c>
      <c r="I1372" s="580" t="str">
        <f>Índice!$C$8</f>
        <v>2016-01-01</v>
      </c>
      <c r="J1372" s="580" t="str">
        <f>Índice!$C$9</f>
        <v>2016-12-31</v>
      </c>
      <c r="K1372" s="579" t="s">
        <v>1802</v>
      </c>
      <c r="L1372" s="579" t="s">
        <v>1794</v>
      </c>
    </row>
    <row r="1373" spans="3:12" ht="15.75">
      <c r="C1373" s="589" t="str">
        <f>'FC01'!$B$49</f>
        <v>Contrato de explotación</v>
      </c>
      <c r="F1373" s="586">
        <f>'FC01'!$D$49</f>
        <v>0</v>
      </c>
      <c r="I1373" s="580" t="str">
        <f>Índice!$C$8</f>
        <v>2016-01-01</v>
      </c>
      <c r="J1373" s="580" t="str">
        <f>Índice!$C$9</f>
        <v>2016-12-31</v>
      </c>
      <c r="K1373" s="579" t="s">
        <v>1802</v>
      </c>
      <c r="L1373" s="579" t="s">
        <v>1794</v>
      </c>
    </row>
    <row r="1374" spans="3:12" ht="15.75">
      <c r="C1374" s="589" t="str">
        <f>'FC01'!$B$50</f>
        <v>Gastos operativos asociados a las transacciones en el mercado mayorista</v>
      </c>
      <c r="F1374" s="586">
        <f>'FC01'!$D$50</f>
        <v>0</v>
      </c>
      <c r="I1374" s="580" t="str">
        <f>Índice!$C$8</f>
        <v>2016-01-01</v>
      </c>
      <c r="J1374" s="580" t="str">
        <f>Índice!$C$9</f>
        <v>2016-12-31</v>
      </c>
      <c r="K1374" s="579" t="s">
        <v>1802</v>
      </c>
      <c r="L1374" s="579" t="s">
        <v>1794</v>
      </c>
    </row>
    <row r="1375" spans="3:12" ht="15.75">
      <c r="C1375" s="589" t="str">
        <f>'FC01'!$B$51</f>
        <v>Contrato de concesión</v>
      </c>
      <c r="F1375" s="586">
        <f>'FC01'!$D$51</f>
        <v>0</v>
      </c>
      <c r="I1375" s="580" t="str">
        <f>Índice!$C$8</f>
        <v>2016-01-01</v>
      </c>
      <c r="J1375" s="580" t="str">
        <f>Índice!$C$9</f>
        <v>2016-12-31</v>
      </c>
      <c r="K1375" s="579" t="s">
        <v>1802</v>
      </c>
      <c r="L1375" s="579" t="s">
        <v>1794</v>
      </c>
    </row>
    <row r="1376" spans="3:12" ht="15.75">
      <c r="C1376" s="589" t="str">
        <f>'FC01'!$B$52</f>
        <v>Otros</v>
      </c>
      <c r="F1376" s="586">
        <f>'FC01'!$D$52</f>
        <v>0</v>
      </c>
      <c r="I1376" s="580" t="str">
        <f>Índice!$C$8</f>
        <v>2016-01-01</v>
      </c>
      <c r="J1376" s="580" t="str">
        <f>Índice!$C$9</f>
        <v>2016-12-31</v>
      </c>
      <c r="K1376" s="579" t="s">
        <v>1802</v>
      </c>
      <c r="L1376" s="579" t="s">
        <v>1794</v>
      </c>
    </row>
    <row r="1377" spans="3:12" ht="15.75">
      <c r="C1377" s="589" t="str">
        <f>'FC01'!$B$53</f>
        <v>Gastos operativos asociados a las transacciones en el mercado minorista</v>
      </c>
      <c r="F1377" s="586">
        <f>'FC01'!$D$53</f>
        <v>0</v>
      </c>
      <c r="I1377" s="580" t="str">
        <f>Índice!$C$8</f>
        <v>2016-01-01</v>
      </c>
      <c r="J1377" s="580" t="str">
        <f>Índice!$C$9</f>
        <v>2016-12-31</v>
      </c>
      <c r="K1377" s="579" t="s">
        <v>1802</v>
      </c>
      <c r="L1377" s="579" t="s">
        <v>1794</v>
      </c>
    </row>
    <row r="1378" spans="3:12" ht="15.75">
      <c r="C1378" s="589" t="str">
        <f>'FC01'!$B$54</f>
        <v xml:space="preserve">Licencias, Contribuciones y Regalías  </v>
      </c>
      <c r="F1378" s="586">
        <f>'FC01'!$D$54</f>
        <v>0</v>
      </c>
      <c r="I1378" s="580" t="str">
        <f>Índice!$C$8</f>
        <v>2016-01-01</v>
      </c>
      <c r="J1378" s="580" t="str">
        <f>Índice!$C$9</f>
        <v>2016-12-31</v>
      </c>
      <c r="K1378" s="579" t="s">
        <v>1802</v>
      </c>
      <c r="L1378" s="579" t="s">
        <v>1794</v>
      </c>
    </row>
    <row r="1379" spans="3:12" ht="15.75">
      <c r="C1379" s="589" t="str">
        <f>'FC01'!$B$55</f>
        <v>Departamento Administrativo del Medio Ambiente "DAMA"</v>
      </c>
      <c r="F1379" s="586">
        <f>'FC01'!$D$55</f>
        <v>0</v>
      </c>
      <c r="I1379" s="580" t="str">
        <f>Índice!$C$8</f>
        <v>2016-01-01</v>
      </c>
      <c r="J1379" s="580" t="str">
        <f>Índice!$C$9</f>
        <v>2016-12-31</v>
      </c>
      <c r="K1379" s="579" t="s">
        <v>1802</v>
      </c>
      <c r="L1379" s="579" t="s">
        <v>1794</v>
      </c>
    </row>
    <row r="1380" spans="3:12" ht="15.75">
      <c r="C1380" s="589" t="str">
        <f>'FC01'!$B$56</f>
        <v>Ley 56 de 1981</v>
      </c>
      <c r="F1380" s="586">
        <f>'FC01'!$D$56</f>
        <v>0</v>
      </c>
      <c r="I1380" s="580" t="str">
        <f>Índice!$C$8</f>
        <v>2016-01-01</v>
      </c>
      <c r="J1380" s="580" t="str">
        <f>Índice!$C$9</f>
        <v>2016-12-31</v>
      </c>
      <c r="K1380" s="579" t="s">
        <v>1802</v>
      </c>
      <c r="L1380" s="579" t="s">
        <v>1794</v>
      </c>
    </row>
    <row r="1381" spans="3:12" ht="15.75">
      <c r="C1381" s="589" t="str">
        <f>'FC01'!$B$57</f>
        <v>Medio Ambiente – Ley 99 de 1993</v>
      </c>
      <c r="F1381" s="586">
        <f>'FC01'!$D$57</f>
        <v>0</v>
      </c>
      <c r="I1381" s="580" t="str">
        <f>Índice!$C$8</f>
        <v>2016-01-01</v>
      </c>
      <c r="J1381" s="580" t="str">
        <f>Índice!$C$9</f>
        <v>2016-12-31</v>
      </c>
      <c r="K1381" s="579" t="s">
        <v>1802</v>
      </c>
      <c r="L1381" s="579" t="s">
        <v>1794</v>
      </c>
    </row>
    <row r="1382" spans="3:12" ht="15.75">
      <c r="C1382" s="589" t="str">
        <f>'FC01'!$B$58</f>
        <v>Regalías</v>
      </c>
      <c r="F1382" s="586">
        <f>'FC01'!$D$58</f>
        <v>0</v>
      </c>
      <c r="I1382" s="580" t="str">
        <f>Índice!$C$8</f>
        <v>2016-01-01</v>
      </c>
      <c r="J1382" s="580" t="str">
        <f>Índice!$C$9</f>
        <v>2016-12-31</v>
      </c>
      <c r="K1382" s="579" t="s">
        <v>1802</v>
      </c>
      <c r="L1382" s="579" t="s">
        <v>1794</v>
      </c>
    </row>
    <row r="1383" spans="3:12" ht="15.75">
      <c r="C1383" s="589" t="str">
        <f>'FC01'!$B$59</f>
        <v>Licencia De Operación Del Servicio</v>
      </c>
      <c r="F1383" s="586">
        <f>'FC01'!$D$59</f>
        <v>0</v>
      </c>
      <c r="I1383" s="580" t="str">
        <f>Índice!$C$8</f>
        <v>2016-01-01</v>
      </c>
      <c r="J1383" s="580" t="str">
        <f>Índice!$C$9</f>
        <v>2016-12-31</v>
      </c>
      <c r="K1383" s="579" t="s">
        <v>1802</v>
      </c>
      <c r="L1383" s="579" t="s">
        <v>1794</v>
      </c>
    </row>
    <row r="1384" spans="3:12" ht="15.75">
      <c r="C1384" s="589" t="str">
        <f>'FC01'!$B$60</f>
        <v>FAZNI</v>
      </c>
      <c r="F1384" s="586">
        <f>'FC01'!$D$60</f>
        <v>0</v>
      </c>
      <c r="I1384" s="580" t="str">
        <f>Índice!$C$8</f>
        <v>2016-01-01</v>
      </c>
      <c r="J1384" s="580" t="str">
        <f>Índice!$C$9</f>
        <v>2016-12-31</v>
      </c>
      <c r="K1384" s="579" t="s">
        <v>1802</v>
      </c>
      <c r="L1384" s="579" t="s">
        <v>1794</v>
      </c>
    </row>
    <row r="1385" spans="3:12" ht="15.75">
      <c r="C1385" s="589" t="str">
        <f>'FC01'!$B$61</f>
        <v>FAER</v>
      </c>
      <c r="F1385" s="586">
        <f>'FC01'!$D$61</f>
        <v>0</v>
      </c>
      <c r="I1385" s="580" t="str">
        <f>Índice!$C$8</f>
        <v>2016-01-01</v>
      </c>
      <c r="J1385" s="580" t="str">
        <f>Índice!$C$9</f>
        <v>2016-12-31</v>
      </c>
      <c r="K1385" s="579" t="s">
        <v>1802</v>
      </c>
      <c r="L1385" s="579" t="s">
        <v>1794</v>
      </c>
    </row>
    <row r="1386" spans="3:12" ht="15.75">
      <c r="C1386" s="589" t="str">
        <f>'FC01'!$B$62</f>
        <v>Cuota de fomento de gas</v>
      </c>
      <c r="F1386" s="586">
        <f>'FC01'!$D$62</f>
        <v>0</v>
      </c>
      <c r="I1386" s="580" t="str">
        <f>Índice!$C$8</f>
        <v>2016-01-01</v>
      </c>
      <c r="J1386" s="580" t="str">
        <f>Índice!$C$9</f>
        <v>2016-12-31</v>
      </c>
      <c r="K1386" s="579" t="s">
        <v>1802</v>
      </c>
      <c r="L1386" s="579" t="s">
        <v>1794</v>
      </c>
    </row>
    <row r="1387" spans="3:12" ht="15.75">
      <c r="C1387" s="589" t="str">
        <f>'FC01'!$B$63</f>
        <v>Ministerio de Comunicaciones y/o Fondo de Comunicaciones</v>
      </c>
      <c r="F1387" s="586">
        <f>'FC01'!$D$63</f>
        <v>0</v>
      </c>
      <c r="I1387" s="580" t="str">
        <f>Índice!$C$8</f>
        <v>2016-01-01</v>
      </c>
      <c r="J1387" s="580" t="str">
        <f>Índice!$C$9</f>
        <v>2016-12-31</v>
      </c>
      <c r="K1387" s="579" t="s">
        <v>1802</v>
      </c>
      <c r="L1387" s="579" t="s">
        <v>1794</v>
      </c>
    </row>
    <row r="1388" spans="3:12" ht="15.75">
      <c r="C1388" s="589" t="str">
        <f>'FC01'!$B$64</f>
        <v>Comité De Estratificación –Ley 505 De 1999</v>
      </c>
      <c r="F1388" s="586">
        <f>'FC01'!$D$64</f>
        <v>0</v>
      </c>
      <c r="I1388" s="580" t="str">
        <f>Índice!$C$8</f>
        <v>2016-01-01</v>
      </c>
      <c r="J1388" s="580" t="str">
        <f>Índice!$C$9</f>
        <v>2016-12-31</v>
      </c>
      <c r="K1388" s="579" t="s">
        <v>1802</v>
      </c>
      <c r="L1388" s="579" t="s">
        <v>1794</v>
      </c>
    </row>
    <row r="1389" spans="3:12" ht="15.75">
      <c r="C1389" s="589" t="str">
        <f>'FC01'!$B$65</f>
        <v>Art 25 Ley 142 - Concesiones, y permisos ambientales y sanitarios</v>
      </c>
      <c r="F1389" s="586">
        <f>'FC01'!$D$65</f>
        <v>0</v>
      </c>
      <c r="I1389" s="580" t="str">
        <f>Índice!$C$8</f>
        <v>2016-01-01</v>
      </c>
      <c r="J1389" s="580" t="str">
        <f>Índice!$C$9</f>
        <v>2016-12-31</v>
      </c>
      <c r="K1389" s="579" t="s">
        <v>1802</v>
      </c>
      <c r="L1389" s="579" t="s">
        <v>1794</v>
      </c>
    </row>
    <row r="1390" spans="3:12" ht="15.75">
      <c r="C1390" s="589" t="str">
        <f>'FC01'!$B$66</f>
        <v>Otras licencias Ley 142 de 1994</v>
      </c>
      <c r="F1390" s="586">
        <f>'FC01'!$D$66</f>
        <v>0</v>
      </c>
      <c r="I1390" s="580" t="str">
        <f>Índice!$C$8</f>
        <v>2016-01-01</v>
      </c>
      <c r="J1390" s="580" t="str">
        <f>Índice!$C$9</f>
        <v>2016-12-31</v>
      </c>
      <c r="K1390" s="579" t="s">
        <v>1802</v>
      </c>
      <c r="L1390" s="579" t="s">
        <v>1794</v>
      </c>
    </row>
    <row r="1391" spans="3:12" ht="15.75">
      <c r="C1391" s="589" t="str">
        <f>'FC01'!$B$67</f>
        <v>Consumo De Insumos Directos</v>
      </c>
      <c r="F1391" s="586">
        <f>'FC01'!$D$67</f>
        <v>0</v>
      </c>
      <c r="I1391" s="580" t="str">
        <f>Índice!$C$8</f>
        <v>2016-01-01</v>
      </c>
      <c r="J1391" s="580" t="str">
        <f>Índice!$C$9</f>
        <v>2016-12-31</v>
      </c>
      <c r="K1391" s="579" t="s">
        <v>1802</v>
      </c>
      <c r="L1391" s="579" t="s">
        <v>1794</v>
      </c>
    </row>
    <row r="1392" spans="3:12" ht="15.75">
      <c r="C1392" s="589" t="str">
        <f>'FC01'!$B$68</f>
        <v>Productos Químicos</v>
      </c>
      <c r="F1392" s="586">
        <f>'FC01'!$D$68</f>
        <v>0</v>
      </c>
      <c r="I1392" s="580" t="str">
        <f>Índice!$C$8</f>
        <v>2016-01-01</v>
      </c>
      <c r="J1392" s="580" t="str">
        <f>Índice!$C$9</f>
        <v>2016-12-31</v>
      </c>
      <c r="K1392" s="579" t="s">
        <v>1802</v>
      </c>
      <c r="L1392" s="579" t="s">
        <v>1794</v>
      </c>
    </row>
    <row r="1393" spans="3:12" ht="15.75">
      <c r="C1393" s="589" t="str">
        <f>'FC01'!$B$69</f>
        <v>Gas Combustible</v>
      </c>
      <c r="F1393" s="586">
        <f>'FC01'!$D$69</f>
        <v>0</v>
      </c>
      <c r="I1393" s="580" t="str">
        <f>Índice!$C$8</f>
        <v>2016-01-01</v>
      </c>
      <c r="J1393" s="580" t="str">
        <f>Índice!$C$9</f>
        <v>2016-12-31</v>
      </c>
      <c r="K1393" s="579" t="s">
        <v>1802</v>
      </c>
      <c r="L1393" s="579" t="s">
        <v>1794</v>
      </c>
    </row>
    <row r="1394" spans="3:12" ht="15.75">
      <c r="C1394" s="589" t="str">
        <f>'FC01'!$B$70</f>
        <v>Carbón Mineral</v>
      </c>
      <c r="F1394" s="586">
        <f>'FC01'!$D$70</f>
        <v>0</v>
      </c>
      <c r="I1394" s="580" t="str">
        <f>Índice!$C$8</f>
        <v>2016-01-01</v>
      </c>
      <c r="J1394" s="580" t="str">
        <f>Índice!$C$9</f>
        <v>2016-12-31</v>
      </c>
      <c r="K1394" s="579" t="s">
        <v>1802</v>
      </c>
      <c r="L1394" s="579" t="s">
        <v>1794</v>
      </c>
    </row>
    <row r="1395" spans="3:12" ht="15.75">
      <c r="C1395" s="589" t="str">
        <f>'FC01'!$B$71</f>
        <v>Energía</v>
      </c>
      <c r="F1395" s="586">
        <f>'FC01'!$D$71</f>
        <v>0</v>
      </c>
      <c r="I1395" s="580" t="str">
        <f>Índice!$C$8</f>
        <v>2016-01-01</v>
      </c>
      <c r="J1395" s="580" t="str">
        <f>Índice!$C$9</f>
        <v>2016-12-31</v>
      </c>
      <c r="K1395" s="579" t="s">
        <v>1802</v>
      </c>
      <c r="L1395" s="579" t="s">
        <v>1794</v>
      </c>
    </row>
    <row r="1396" spans="3:12" ht="15.75">
      <c r="C1396" s="589" t="str">
        <f>'FC01'!$B$72</f>
        <v>ACPM, Fuel Oil</v>
      </c>
      <c r="F1396" s="586">
        <f>'FC01'!$D$72</f>
        <v>0</v>
      </c>
      <c r="I1396" s="580" t="str">
        <f>Índice!$C$8</f>
        <v>2016-01-01</v>
      </c>
      <c r="J1396" s="580" t="str">
        <f>Índice!$C$9</f>
        <v>2016-12-31</v>
      </c>
      <c r="K1396" s="579" t="s">
        <v>1802</v>
      </c>
      <c r="L1396" s="579" t="s">
        <v>1794</v>
      </c>
    </row>
    <row r="1397" spans="3:12" ht="15.75">
      <c r="C1397" s="589" t="str">
        <f>'FC01'!$B$73</f>
        <v>Otros Elementos de Consumo de Insumos Directos</v>
      </c>
      <c r="F1397" s="586">
        <f>'FC01'!$D$73</f>
        <v>0</v>
      </c>
      <c r="I1397" s="580" t="str">
        <f>Índice!$C$8</f>
        <v>2016-01-01</v>
      </c>
      <c r="J1397" s="580" t="str">
        <f>Índice!$C$9</f>
        <v>2016-12-31</v>
      </c>
      <c r="K1397" s="579" t="s">
        <v>1802</v>
      </c>
      <c r="L1397" s="579" t="s">
        <v>1794</v>
      </c>
    </row>
    <row r="1398" spans="3:12" ht="15.75">
      <c r="C1398" s="589" t="str">
        <f>'FC01'!$B$74</f>
        <v>Ordenes Y Contratos De Mantenimiento Y Reparaciones</v>
      </c>
      <c r="F1398" s="586">
        <f>'FC01'!$D$74</f>
        <v>0</v>
      </c>
      <c r="I1398" s="580" t="str">
        <f>Índice!$C$8</f>
        <v>2016-01-01</v>
      </c>
      <c r="J1398" s="580" t="str">
        <f>Índice!$C$9</f>
        <v>2016-12-31</v>
      </c>
      <c r="K1398" s="579" t="s">
        <v>1802</v>
      </c>
      <c r="L1398" s="579" t="s">
        <v>1794</v>
      </c>
    </row>
    <row r="1399" spans="3:12" ht="15.75">
      <c r="C1399" s="589" t="str">
        <f>'FC01'!$B$75</f>
        <v>Peajes terrestres</v>
      </c>
      <c r="F1399" s="586">
        <f>'FC01'!$D$75</f>
        <v>0</v>
      </c>
      <c r="I1399" s="580" t="str">
        <f>Índice!$C$8</f>
        <v>2016-01-01</v>
      </c>
      <c r="J1399" s="580" t="str">
        <f>Índice!$C$9</f>
        <v>2016-12-31</v>
      </c>
      <c r="K1399" s="579" t="s">
        <v>1802</v>
      </c>
      <c r="L1399" s="579" t="s">
        <v>1794</v>
      </c>
    </row>
    <row r="1400" spans="3:12" ht="15.75">
      <c r="C1400" s="589" t="str">
        <f>'FC01'!$B$76</f>
        <v>Disposición final</v>
      </c>
      <c r="F1400" s="586">
        <f>'FC01'!$D$76</f>
        <v>0</v>
      </c>
      <c r="I1400" s="580" t="str">
        <f>Índice!$C$8</f>
        <v>2016-01-01</v>
      </c>
      <c r="J1400" s="580" t="str">
        <f>Índice!$C$9</f>
        <v>2016-12-31</v>
      </c>
      <c r="K1400" s="579" t="s">
        <v>1802</v>
      </c>
      <c r="L1400" s="579" t="s">
        <v>1794</v>
      </c>
    </row>
    <row r="1401" spans="3:12" ht="15.75">
      <c r="C1401" s="589" t="str">
        <f>'FC01'!$B$77</f>
        <v>Peajes por interconexión de acueducto</v>
      </c>
      <c r="F1401" s="586">
        <f>'FC01'!$D$77</f>
        <v>0</v>
      </c>
      <c r="I1401" s="580" t="str">
        <f>Índice!$C$8</f>
        <v>2016-01-01</v>
      </c>
      <c r="J1401" s="580" t="str">
        <f>Índice!$C$9</f>
        <v>2016-12-31</v>
      </c>
      <c r="K1401" s="579" t="s">
        <v>1802</v>
      </c>
      <c r="L1401" s="579" t="s">
        <v>1794</v>
      </c>
    </row>
    <row r="1402" spans="3:12" ht="15.75">
      <c r="C1402" s="589" t="str">
        <f>'FC01'!$B$78</f>
        <v>Peajes por interconexión de alcantarillado</v>
      </c>
      <c r="F1402" s="586">
        <f>'FC01'!$D$78</f>
        <v>0</v>
      </c>
      <c r="I1402" s="580" t="str">
        <f>Índice!$C$8</f>
        <v>2016-01-01</v>
      </c>
      <c r="J1402" s="580" t="str">
        <f>Índice!$C$9</f>
        <v>2016-12-31</v>
      </c>
      <c r="K1402" s="579" t="s">
        <v>1802</v>
      </c>
      <c r="L1402" s="579" t="s">
        <v>1794</v>
      </c>
    </row>
    <row r="1403" spans="3:12" ht="15.75">
      <c r="C1403" s="589" t="str">
        <f>'FC01'!$B$79</f>
        <v>Honorarios (Operativos)</v>
      </c>
      <c r="F1403" s="586">
        <f>'FC01'!$D$79</f>
        <v>0</v>
      </c>
      <c r="I1403" s="580" t="str">
        <f>Índice!$C$8</f>
        <v>2016-01-01</v>
      </c>
      <c r="J1403" s="580" t="str">
        <f>Índice!$C$9</f>
        <v>2016-12-31</v>
      </c>
      <c r="K1403" s="579" t="s">
        <v>1802</v>
      </c>
      <c r="L1403" s="579" t="s">
        <v>1794</v>
      </c>
    </row>
    <row r="1404" spans="3:12" ht="15.75">
      <c r="C1404" s="589" t="str">
        <f>'FC01'!$B$80</f>
        <v>Servicios Públicos</v>
      </c>
      <c r="F1404" s="586">
        <f>'FC01'!$D$80</f>
        <v>0</v>
      </c>
      <c r="I1404" s="580" t="str">
        <f>Índice!$C$8</f>
        <v>2016-01-01</v>
      </c>
      <c r="J1404" s="580" t="str">
        <f>Índice!$C$9</f>
        <v>2016-12-31</v>
      </c>
      <c r="K1404" s="579" t="s">
        <v>1802</v>
      </c>
      <c r="L1404" s="579" t="s">
        <v>1794</v>
      </c>
    </row>
    <row r="1405" spans="3:12" ht="15.75">
      <c r="C1405" s="589" t="str">
        <f>'FC01'!$B$81</f>
        <v>Materiales y otros gastos de operación</v>
      </c>
      <c r="F1405" s="586">
        <f>'FC01'!$D$81</f>
        <v>0</v>
      </c>
      <c r="I1405" s="580" t="str">
        <f>Índice!$C$8</f>
        <v>2016-01-01</v>
      </c>
      <c r="J1405" s="580" t="str">
        <f>Índice!$C$9</f>
        <v>2016-12-31</v>
      </c>
      <c r="K1405" s="579" t="s">
        <v>1802</v>
      </c>
      <c r="L1405" s="579" t="s">
        <v>1794</v>
      </c>
    </row>
    <row r="1406" spans="3:12" ht="15.75">
      <c r="C1406" s="589" t="str">
        <f>'FC01'!$B$82</f>
        <v>Gastos operativos De Pérdidas En Prestación Del Servicio  De Acueducto</v>
      </c>
      <c r="F1406" s="586">
        <f>'FC01'!$D$82</f>
        <v>0</v>
      </c>
      <c r="I1406" s="580" t="str">
        <f>Índice!$C$8</f>
        <v>2016-01-01</v>
      </c>
      <c r="J1406" s="580" t="str">
        <f>Índice!$C$9</f>
        <v>2016-12-31</v>
      </c>
      <c r="K1406" s="579" t="s">
        <v>1802</v>
      </c>
      <c r="L1406" s="579" t="s">
        <v>1794</v>
      </c>
    </row>
    <row r="1407" spans="3:12" ht="15.75">
      <c r="C1407" s="589" t="str">
        <f>'FC01'!$B$83</f>
        <v>Seguros</v>
      </c>
      <c r="F1407" s="586">
        <f>'FC01'!$D$83</f>
        <v>0</v>
      </c>
      <c r="I1407" s="580" t="str">
        <f>Índice!$C$8</f>
        <v>2016-01-01</v>
      </c>
      <c r="J1407" s="580" t="str">
        <f>Índice!$C$9</f>
        <v>2016-12-31</v>
      </c>
      <c r="K1407" s="579" t="s">
        <v>1802</v>
      </c>
      <c r="L1407" s="579" t="s">
        <v>1794</v>
      </c>
    </row>
    <row r="1408" spans="3:12" ht="15.75">
      <c r="C1408" s="589" t="str">
        <f>'FC01'!$B$84</f>
        <v>Impuestos y Tasas</v>
      </c>
      <c r="F1408" s="586">
        <f>'FC01'!$D$84</f>
        <v>0</v>
      </c>
      <c r="I1408" s="580" t="str">
        <f>Índice!$C$8</f>
        <v>2016-01-01</v>
      </c>
      <c r="J1408" s="580" t="str">
        <f>Índice!$C$9</f>
        <v>2016-12-31</v>
      </c>
      <c r="K1408" s="579" t="s">
        <v>1802</v>
      </c>
      <c r="L1408" s="579" t="s">
        <v>1794</v>
      </c>
    </row>
    <row r="1409" spans="1:12" ht="15.75">
      <c r="C1409" s="589" t="str">
        <f>'FC01'!$B$85</f>
        <v>Órdenes y Contratos Por Otros  Servicios</v>
      </c>
      <c r="F1409" s="586">
        <f>'FC01'!$D$85</f>
        <v>0</v>
      </c>
      <c r="I1409" s="580" t="str">
        <f>Índice!$C$8</f>
        <v>2016-01-01</v>
      </c>
      <c r="J1409" s="580" t="str">
        <f>Índice!$C$9</f>
        <v>2016-12-31</v>
      </c>
      <c r="K1409" s="579" t="s">
        <v>1802</v>
      </c>
      <c r="L1409" s="579" t="s">
        <v>1794</v>
      </c>
    </row>
    <row r="1410" spans="1:12" ht="15.75">
      <c r="C1410" s="589" t="str">
        <f>'FC01'!$B$86</f>
        <v>Donaciones</v>
      </c>
      <c r="F1410" s="586">
        <f>'FC01'!$D$86</f>
        <v>0</v>
      </c>
      <c r="I1410" s="580" t="str">
        <f>Índice!$C$8</f>
        <v>2016-01-01</v>
      </c>
      <c r="J1410" s="580" t="str">
        <f>Índice!$C$9</f>
        <v>2016-12-31</v>
      </c>
      <c r="K1410" s="579" t="s">
        <v>1802</v>
      </c>
      <c r="L1410" s="579" t="s">
        <v>1794</v>
      </c>
    </row>
    <row r="1411" spans="1:12" ht="15.75">
      <c r="C1411" s="589" t="str">
        <f>'FC01'!$B$87</f>
        <v>Total Gastos operativos</v>
      </c>
      <c r="F1411" s="586">
        <f>'FC01'!$D$87</f>
        <v>0</v>
      </c>
      <c r="I1411" s="580" t="str">
        <f>Índice!$C$8</f>
        <v>2016-01-01</v>
      </c>
      <c r="J1411" s="580" t="str">
        <f>Índice!$C$9</f>
        <v>2016-12-31</v>
      </c>
      <c r="K1411" s="579" t="s">
        <v>1802</v>
      </c>
      <c r="L1411" s="579" t="s">
        <v>1794</v>
      </c>
    </row>
    <row r="1412" spans="1:12" ht="15.75">
      <c r="A1412" s="587" t="s">
        <v>15</v>
      </c>
      <c r="C1412" s="589"/>
      <c r="F1412" s="586"/>
      <c r="I1412" s="580"/>
      <c r="J1412" s="580"/>
      <c r="K1412" s="579" t="s">
        <v>1802</v>
      </c>
      <c r="L1412" s="579" t="s">
        <v>1794</v>
      </c>
    </row>
    <row r="1413" spans="1:12" ht="15.75">
      <c r="A1413" s="587" t="s">
        <v>15</v>
      </c>
      <c r="C1413" s="589" t="str">
        <f>'FC01'!$B$89</f>
        <v>Detalle de los gastos y gastos operativos</v>
      </c>
      <c r="F1413" s="586" t="str">
        <f>'FC01'!$D$89</f>
        <v>Alcantarillado</v>
      </c>
      <c r="I1413" s="580"/>
      <c r="J1413" s="580"/>
      <c r="K1413" s="579" t="s">
        <v>1802</v>
      </c>
      <c r="L1413" s="579" t="s">
        <v>1794</v>
      </c>
    </row>
    <row r="1414" spans="1:12" ht="15.75">
      <c r="A1414" s="587" t="s">
        <v>15</v>
      </c>
      <c r="C1414" s="589"/>
      <c r="F1414" s="586"/>
      <c r="I1414" s="580"/>
      <c r="J1414" s="580"/>
      <c r="K1414" s="579" t="s">
        <v>1802</v>
      </c>
      <c r="L1414" s="579" t="s">
        <v>1794</v>
      </c>
    </row>
    <row r="1415" spans="1:12" ht="15.75">
      <c r="A1415" s="587" t="s">
        <v>15</v>
      </c>
      <c r="C1415" s="589" t="str">
        <f>'FC01'!$B$91</f>
        <v>Gastos [sinopsis]</v>
      </c>
      <c r="F1415" s="586"/>
      <c r="I1415" s="580"/>
      <c r="J1415" s="580"/>
      <c r="K1415" s="579" t="s">
        <v>1802</v>
      </c>
      <c r="L1415" s="579" t="s">
        <v>1794</v>
      </c>
    </row>
    <row r="1416" spans="1:12" ht="15.75">
      <c r="C1416" s="589" t="str">
        <f>'FC01'!$B$92</f>
        <v>Gastos de Administración sin impuestos, contribuciones y tasas</v>
      </c>
      <c r="F1416" s="586">
        <f>'FC01'!$D$92</f>
        <v>0</v>
      </c>
      <c r="I1416" s="580" t="str">
        <f>Índice!$C$8</f>
        <v>2016-01-01</v>
      </c>
      <c r="J1416" s="580" t="str">
        <f>Índice!$C$9</f>
        <v>2016-12-31</v>
      </c>
      <c r="K1416" s="579" t="s">
        <v>1802</v>
      </c>
      <c r="L1416" s="579" t="s">
        <v>1794</v>
      </c>
    </row>
    <row r="1417" spans="1:12" ht="15.75">
      <c r="C1417" s="589" t="str">
        <f>'FC01'!$B$93</f>
        <v>Impuestos, Tasas y Contribuciones (No incluye impuesto de renta)</v>
      </c>
      <c r="F1417" s="586">
        <f>'FC01'!$D$93</f>
        <v>0</v>
      </c>
      <c r="I1417" s="580" t="str">
        <f>Índice!$C$8</f>
        <v>2016-01-01</v>
      </c>
      <c r="J1417" s="580" t="str">
        <f>Índice!$C$9</f>
        <v>2016-12-31</v>
      </c>
      <c r="K1417" s="579" t="s">
        <v>1802</v>
      </c>
      <c r="L1417" s="579" t="s">
        <v>1794</v>
      </c>
    </row>
    <row r="1418" spans="1:12" ht="15.75">
      <c r="C1418" s="589" t="str">
        <f>'FC01'!$B$94</f>
        <v>Depreciación, deterioro, Amortización y provisión</v>
      </c>
      <c r="F1418" s="586">
        <f>'FC01'!$D$94</f>
        <v>0</v>
      </c>
      <c r="I1418" s="580" t="str">
        <f>Índice!$C$8</f>
        <v>2016-01-01</v>
      </c>
      <c r="J1418" s="580" t="str">
        <f>Índice!$C$9</f>
        <v>2016-12-31</v>
      </c>
      <c r="K1418" s="579" t="s">
        <v>1802</v>
      </c>
      <c r="L1418" s="579" t="s">
        <v>1794</v>
      </c>
    </row>
    <row r="1419" spans="1:12" ht="15.75">
      <c r="C1419" s="589" t="str">
        <f>'FC01'!$B$95</f>
        <v>Gasto por impuesto a las ganancias</v>
      </c>
      <c r="F1419" s="586">
        <f>'FC01'!$D$95</f>
        <v>0</v>
      </c>
      <c r="I1419" s="580" t="str">
        <f>Índice!$C$8</f>
        <v>2016-01-01</v>
      </c>
      <c r="J1419" s="580" t="str">
        <f>Índice!$C$9</f>
        <v>2016-12-31</v>
      </c>
      <c r="K1419" s="579" t="s">
        <v>1802</v>
      </c>
      <c r="L1419" s="579" t="s">
        <v>1794</v>
      </c>
    </row>
    <row r="1420" spans="1:12" ht="15.75">
      <c r="C1420" s="589" t="str">
        <f>'FC01'!$B$96</f>
        <v>Otros gastos (gastos y gastos operativos)</v>
      </c>
      <c r="F1420" s="586">
        <f>'FC01'!$D$96</f>
        <v>0</v>
      </c>
      <c r="I1420" s="580" t="str">
        <f>Índice!$C$8</f>
        <v>2016-01-01</v>
      </c>
      <c r="J1420" s="580" t="str">
        <f>Índice!$C$9</f>
        <v>2016-12-31</v>
      </c>
      <c r="K1420" s="579" t="s">
        <v>1802</v>
      </c>
      <c r="L1420" s="579" t="s">
        <v>1794</v>
      </c>
    </row>
    <row r="1421" spans="1:12" ht="15.75">
      <c r="C1421" s="589" t="str">
        <f>'FC01'!$B$97</f>
        <v>Total Gastos</v>
      </c>
      <c r="F1421" s="586">
        <f>'FC01'!$D$97</f>
        <v>0</v>
      </c>
      <c r="I1421" s="580" t="str">
        <f>Índice!$C$8</f>
        <v>2016-01-01</v>
      </c>
      <c r="J1421" s="580" t="str">
        <f>Índice!$C$9</f>
        <v>2016-12-31</v>
      </c>
      <c r="K1421" s="579" t="s">
        <v>1802</v>
      </c>
      <c r="L1421" s="579" t="s">
        <v>1794</v>
      </c>
    </row>
    <row r="1422" spans="1:12" ht="15.75">
      <c r="A1422" s="587" t="s">
        <v>15</v>
      </c>
      <c r="C1422" s="589" t="str">
        <f>'FC01'!$B$98</f>
        <v>Gastos operativos de Ventas y Distribución [sinopsis]</v>
      </c>
      <c r="F1422" s="586">
        <f>'FC01'!$D$98</f>
        <v>0</v>
      </c>
      <c r="I1422" s="580" t="str">
        <f>Índice!$C$8</f>
        <v>2016-01-01</v>
      </c>
      <c r="J1422" s="580" t="str">
        <f>Índice!$C$9</f>
        <v>2016-12-31</v>
      </c>
      <c r="K1422" s="579" t="s">
        <v>1802</v>
      </c>
      <c r="L1422" s="579" t="s">
        <v>1794</v>
      </c>
    </row>
    <row r="1423" spans="1:12" ht="15.75">
      <c r="C1423" s="589" t="str">
        <f>'FC01'!$B$99</f>
        <v>Gastos operativos de Ventas</v>
      </c>
      <c r="F1423" s="586">
        <f>'FC01'!$D$99</f>
        <v>0</v>
      </c>
      <c r="I1423" s="580" t="str">
        <f>Índice!$C$8</f>
        <v>2016-01-01</v>
      </c>
      <c r="J1423" s="580" t="str">
        <f>Índice!$C$9</f>
        <v>2016-12-31</v>
      </c>
      <c r="K1423" s="579" t="s">
        <v>1802</v>
      </c>
      <c r="L1423" s="579" t="s">
        <v>1794</v>
      </c>
    </row>
    <row r="1424" spans="1:12" ht="15.75">
      <c r="C1424" s="589" t="str">
        <f>'FC01'!$B$100</f>
        <v>Gastos operativos de Distribución</v>
      </c>
      <c r="F1424" s="586">
        <f>'FC01'!$D$100</f>
        <v>0</v>
      </c>
      <c r="I1424" s="580" t="str">
        <f>Índice!$C$8</f>
        <v>2016-01-01</v>
      </c>
      <c r="J1424" s="580" t="str">
        <f>Índice!$C$9</f>
        <v>2016-12-31</v>
      </c>
      <c r="K1424" s="579" t="s">
        <v>1802</v>
      </c>
      <c r="L1424" s="579" t="s">
        <v>1794</v>
      </c>
    </row>
    <row r="1425" spans="1:12" ht="15.75">
      <c r="C1425" s="589" t="str">
        <f>'FC01'!$B$101</f>
        <v>Total Gastos operativos de ventas y distribución</v>
      </c>
      <c r="F1425" s="586">
        <f>'FC01'!$D$101</f>
        <v>0</v>
      </c>
      <c r="I1425" s="580" t="str">
        <f>Índice!$C$8</f>
        <v>2016-01-01</v>
      </c>
      <c r="J1425" s="580" t="str">
        <f>Índice!$C$9</f>
        <v>2016-12-31</v>
      </c>
      <c r="K1425" s="579" t="s">
        <v>1802</v>
      </c>
      <c r="L1425" s="579" t="s">
        <v>1794</v>
      </c>
    </row>
    <row r="1426" spans="1:12" ht="15.75">
      <c r="A1426" s="587" t="s">
        <v>15</v>
      </c>
      <c r="C1426" s="589">
        <v>3</v>
      </c>
      <c r="F1426" s="586"/>
      <c r="I1426" s="580" t="str">
        <f>Índice!$C$8</f>
        <v>2016-01-01</v>
      </c>
      <c r="J1426" s="580" t="str">
        <f>Índice!$C$9</f>
        <v>2016-12-31</v>
      </c>
      <c r="K1426" s="579" t="s">
        <v>1802</v>
      </c>
      <c r="L1426" s="579" t="s">
        <v>1795</v>
      </c>
    </row>
    <row r="1427" spans="1:12" ht="15.75">
      <c r="A1427" s="587" t="s">
        <v>15</v>
      </c>
      <c r="C1427" s="589" t="str">
        <f>'FC01'!$B$6</f>
        <v xml:space="preserve">Detalle de los gastos </v>
      </c>
      <c r="F1427" s="586" t="str">
        <f>'FC01'!$E$6</f>
        <v>Aseo</v>
      </c>
      <c r="I1427" s="580" t="str">
        <f>Índice!$C$8</f>
        <v>2016-01-01</v>
      </c>
      <c r="J1427" s="580" t="str">
        <f>Índice!$C$9</f>
        <v>2016-12-31</v>
      </c>
      <c r="K1427" s="579" t="s">
        <v>1802</v>
      </c>
      <c r="L1427" s="579" t="s">
        <v>1795</v>
      </c>
    </row>
    <row r="1428" spans="1:12" ht="15.75">
      <c r="C1428" s="589" t="str">
        <f>'FC01'!$B$8</f>
        <v xml:space="preserve">De administración </v>
      </c>
      <c r="F1428" s="586">
        <f>'FC01'!$E$8</f>
        <v>0</v>
      </c>
      <c r="I1428" s="580" t="str">
        <f>Índice!$C$8</f>
        <v>2016-01-01</v>
      </c>
      <c r="J1428" s="580" t="str">
        <f>Índice!$C$9</f>
        <v>2016-12-31</v>
      </c>
      <c r="K1428" s="579" t="s">
        <v>1802</v>
      </c>
      <c r="L1428" s="579" t="s">
        <v>1795</v>
      </c>
    </row>
    <row r="1429" spans="1:12" ht="15.75">
      <c r="C1429" s="589" t="str">
        <f>'FC01'!$B$9</f>
        <v>Beneficios a empleados</v>
      </c>
      <c r="F1429" s="586">
        <f>'FC01'!$E$9</f>
        <v>0</v>
      </c>
      <c r="I1429" s="580" t="str">
        <f>Índice!$C$8</f>
        <v>2016-01-01</v>
      </c>
      <c r="J1429" s="580" t="str">
        <f>Índice!$C$9</f>
        <v>2016-12-31</v>
      </c>
      <c r="K1429" s="579" t="s">
        <v>1802</v>
      </c>
      <c r="L1429" s="579" t="s">
        <v>1795</v>
      </c>
    </row>
    <row r="1430" spans="1:12" ht="15.75">
      <c r="C1430" s="589" t="str">
        <f>'FC01'!$B$10</f>
        <v>Honorarios</v>
      </c>
      <c r="F1430" s="586">
        <f>'FC01'!$E$10</f>
        <v>0</v>
      </c>
      <c r="I1430" s="580" t="str">
        <f>Índice!$C$8</f>
        <v>2016-01-01</v>
      </c>
      <c r="J1430" s="580" t="str">
        <f>Índice!$C$9</f>
        <v>2016-12-31</v>
      </c>
      <c r="K1430" s="579" t="s">
        <v>1802</v>
      </c>
      <c r="L1430" s="579" t="s">
        <v>1795</v>
      </c>
    </row>
    <row r="1431" spans="1:12" ht="15.75">
      <c r="C1431" s="589" t="str">
        <f>'FC01'!$B$11</f>
        <v xml:space="preserve">Impuestos, Contribuciones y tasas </v>
      </c>
      <c r="F1431" s="586">
        <f>'FC01'!$E$11</f>
        <v>0</v>
      </c>
      <c r="I1431" s="580" t="str">
        <f>Índice!$C$8</f>
        <v>2016-01-01</v>
      </c>
      <c r="J1431" s="580" t="str">
        <f>Índice!$C$9</f>
        <v>2016-12-31</v>
      </c>
      <c r="K1431" s="579" t="s">
        <v>1802</v>
      </c>
      <c r="L1431" s="579" t="s">
        <v>1795</v>
      </c>
    </row>
    <row r="1432" spans="1:12" ht="15.75">
      <c r="C1432" s="589" t="str">
        <f>'FC01'!$B$12</f>
        <v xml:space="preserve">Generales </v>
      </c>
      <c r="F1432" s="586">
        <f>'FC01'!$E$12</f>
        <v>0</v>
      </c>
      <c r="I1432" s="580" t="str">
        <f>Índice!$C$8</f>
        <v>2016-01-01</v>
      </c>
      <c r="J1432" s="580" t="str">
        <f>Índice!$C$9</f>
        <v>2016-12-31</v>
      </c>
      <c r="K1432" s="579" t="s">
        <v>1802</v>
      </c>
      <c r="L1432" s="579" t="s">
        <v>1795</v>
      </c>
    </row>
    <row r="1433" spans="1:12" ht="15.75">
      <c r="C1433" s="589" t="str">
        <f>'FC01'!$B$13</f>
        <v>Deterioro</v>
      </c>
      <c r="F1433" s="586">
        <f>'FC01'!$E$13</f>
        <v>0</v>
      </c>
      <c r="I1433" s="580" t="str">
        <f>Índice!$C$8</f>
        <v>2016-01-01</v>
      </c>
      <c r="J1433" s="580" t="str">
        <f>Índice!$C$9</f>
        <v>2016-12-31</v>
      </c>
      <c r="K1433" s="579" t="s">
        <v>1802</v>
      </c>
      <c r="L1433" s="579" t="s">
        <v>1795</v>
      </c>
    </row>
    <row r="1434" spans="1:12" ht="15.75">
      <c r="C1434" s="589" t="str">
        <f>'FC01'!$B$14</f>
        <v>Depreciación</v>
      </c>
      <c r="F1434" s="586">
        <f>'FC01'!$E$14</f>
        <v>0</v>
      </c>
      <c r="I1434" s="580" t="str">
        <f>Índice!$C$8</f>
        <v>2016-01-01</v>
      </c>
      <c r="J1434" s="580" t="str">
        <f>Índice!$C$9</f>
        <v>2016-12-31</v>
      </c>
      <c r="K1434" s="579" t="s">
        <v>1802</v>
      </c>
      <c r="L1434" s="579" t="s">
        <v>1795</v>
      </c>
    </row>
    <row r="1435" spans="1:12" ht="15.75">
      <c r="C1435" s="589" t="str">
        <f>'FC01'!$B$15</f>
        <v>Amortización</v>
      </c>
      <c r="F1435" s="586">
        <f>'FC01'!$E$15</f>
        <v>0</v>
      </c>
      <c r="I1435" s="580" t="str">
        <f>Índice!$C$8</f>
        <v>2016-01-01</v>
      </c>
      <c r="J1435" s="580" t="str">
        <f>Índice!$C$9</f>
        <v>2016-12-31</v>
      </c>
      <c r="K1435" s="579" t="s">
        <v>1802</v>
      </c>
      <c r="L1435" s="579" t="s">
        <v>1795</v>
      </c>
    </row>
    <row r="1436" spans="1:12" ht="15.75">
      <c r="C1436" s="589" t="str">
        <f>'FC01'!$B$16</f>
        <v>Provisiones</v>
      </c>
      <c r="F1436" s="586">
        <f>'FC01'!$E$16</f>
        <v>0</v>
      </c>
      <c r="I1436" s="580" t="str">
        <f>Índice!$C$8</f>
        <v>2016-01-01</v>
      </c>
      <c r="J1436" s="580" t="str">
        <f>Índice!$C$9</f>
        <v>2016-12-31</v>
      </c>
      <c r="K1436" s="579" t="s">
        <v>1802</v>
      </c>
      <c r="L1436" s="579" t="s">
        <v>1795</v>
      </c>
    </row>
    <row r="1437" spans="1:12" ht="15.75">
      <c r="C1437" s="589" t="str">
        <f>'FC01'!$B$17</f>
        <v>Litigios y demandas</v>
      </c>
      <c r="F1437" s="586">
        <f>'FC01'!$E$17</f>
        <v>0</v>
      </c>
      <c r="I1437" s="580" t="str">
        <f>Índice!$C$8</f>
        <v>2016-01-01</v>
      </c>
      <c r="J1437" s="580" t="str">
        <f>Índice!$C$9</f>
        <v>2016-12-31</v>
      </c>
      <c r="K1437" s="579" t="s">
        <v>1802</v>
      </c>
      <c r="L1437" s="579" t="s">
        <v>1795</v>
      </c>
    </row>
    <row r="1438" spans="1:12" ht="15.75">
      <c r="C1438" s="589" t="str">
        <f>'FC01'!$B$18</f>
        <v xml:space="preserve">Garantías </v>
      </c>
      <c r="F1438" s="586">
        <f>'FC01'!$E$18</f>
        <v>0</v>
      </c>
      <c r="I1438" s="580" t="str">
        <f>Índice!$C$8</f>
        <v>2016-01-01</v>
      </c>
      <c r="J1438" s="580" t="str">
        <f>Índice!$C$9</f>
        <v>2016-12-31</v>
      </c>
      <c r="K1438" s="579" t="s">
        <v>1802</v>
      </c>
      <c r="L1438" s="579" t="s">
        <v>1795</v>
      </c>
    </row>
    <row r="1439" spans="1:12" ht="15.75">
      <c r="C1439" s="589" t="str">
        <f>'FC01'!$B$19</f>
        <v>Diversas</v>
      </c>
      <c r="F1439" s="586">
        <f>'FC01'!$E$19</f>
        <v>0</v>
      </c>
      <c r="I1439" s="580" t="str">
        <f>Índice!$C$8</f>
        <v>2016-01-01</v>
      </c>
      <c r="J1439" s="580" t="str">
        <f>Índice!$C$9</f>
        <v>2016-12-31</v>
      </c>
      <c r="K1439" s="579" t="s">
        <v>1802</v>
      </c>
      <c r="L1439" s="579" t="s">
        <v>1795</v>
      </c>
    </row>
    <row r="1440" spans="1:12" ht="15.75">
      <c r="C1440" s="589" t="str">
        <f>'FC01'!$B$20</f>
        <v>Otros gastos</v>
      </c>
      <c r="F1440" s="586">
        <f>'FC01'!$E$20</f>
        <v>0</v>
      </c>
      <c r="I1440" s="580" t="str">
        <f>Índice!$C$8</f>
        <v>2016-01-01</v>
      </c>
      <c r="J1440" s="580" t="str">
        <f>Índice!$C$9</f>
        <v>2016-12-31</v>
      </c>
      <c r="K1440" s="579" t="s">
        <v>1802</v>
      </c>
      <c r="L1440" s="579" t="s">
        <v>1795</v>
      </c>
    </row>
    <row r="1441" spans="1:12" ht="15.75">
      <c r="C1441" s="589" t="str">
        <f>'FC01'!$B$21</f>
        <v>Comisiones</v>
      </c>
      <c r="F1441" s="586">
        <f>'FC01'!$E$21</f>
        <v>0</v>
      </c>
      <c r="I1441" s="580" t="str">
        <f>Índice!$C$8</f>
        <v>2016-01-01</v>
      </c>
      <c r="J1441" s="580" t="str">
        <f>Índice!$C$9</f>
        <v>2016-12-31</v>
      </c>
      <c r="K1441" s="579" t="s">
        <v>1802</v>
      </c>
      <c r="L1441" s="579" t="s">
        <v>1795</v>
      </c>
    </row>
    <row r="1442" spans="1:12" ht="15.75">
      <c r="C1442" s="589" t="str">
        <f>'FC01'!$B$22</f>
        <v>Ajuste por diferencia en cambio</v>
      </c>
      <c r="F1442" s="586">
        <f>'FC01'!$E$22</f>
        <v>0</v>
      </c>
      <c r="I1442" s="580" t="str">
        <f>Índice!$C$8</f>
        <v>2016-01-01</v>
      </c>
      <c r="J1442" s="580" t="str">
        <f>Índice!$C$9</f>
        <v>2016-12-31</v>
      </c>
      <c r="K1442" s="579" t="s">
        <v>1802</v>
      </c>
      <c r="L1442" s="579" t="s">
        <v>1795</v>
      </c>
    </row>
    <row r="1443" spans="1:12" ht="15.75">
      <c r="C1443" s="589" t="str">
        <f>'FC01'!$B$23</f>
        <v>Financieros</v>
      </c>
      <c r="F1443" s="586">
        <f>'FC01'!$E$23</f>
        <v>0</v>
      </c>
      <c r="I1443" s="580" t="str">
        <f>Índice!$C$8</f>
        <v>2016-01-01</v>
      </c>
      <c r="J1443" s="580" t="str">
        <f>Índice!$C$9</f>
        <v>2016-12-31</v>
      </c>
      <c r="K1443" s="579" t="s">
        <v>1802</v>
      </c>
      <c r="L1443" s="579" t="s">
        <v>1795</v>
      </c>
    </row>
    <row r="1444" spans="1:12" ht="15.75">
      <c r="C1444" s="589" t="str">
        <f>'FC01'!$B$24</f>
        <v>Pérdidas por la aplicación del método de participación patrimonial</v>
      </c>
      <c r="F1444" s="586">
        <f>'FC01'!$E$24</f>
        <v>0</v>
      </c>
      <c r="I1444" s="580" t="str">
        <f>Índice!$C$8</f>
        <v>2016-01-01</v>
      </c>
      <c r="J1444" s="580" t="str">
        <f>Índice!$C$9</f>
        <v>2016-12-31</v>
      </c>
      <c r="K1444" s="579" t="s">
        <v>1802</v>
      </c>
      <c r="L1444" s="579" t="s">
        <v>1795</v>
      </c>
    </row>
    <row r="1445" spans="1:12" ht="15.75">
      <c r="C1445" s="589" t="str">
        <f>'FC01'!$B$25</f>
        <v xml:space="preserve">Gastos diversos </v>
      </c>
      <c r="F1445" s="586">
        <f>'FC01'!$E$25</f>
        <v>0</v>
      </c>
      <c r="I1445" s="580" t="str">
        <f>Índice!$C$8</f>
        <v>2016-01-01</v>
      </c>
      <c r="J1445" s="580" t="str">
        <f>Índice!$C$9</f>
        <v>2016-12-31</v>
      </c>
      <c r="K1445" s="579" t="s">
        <v>1802</v>
      </c>
      <c r="L1445" s="579" t="s">
        <v>1795</v>
      </c>
    </row>
    <row r="1446" spans="1:12" ht="15.75">
      <c r="C1446" s="589" t="str">
        <f>'FC01'!$B$26</f>
        <v>Impuesto a las ganancias corrientes</v>
      </c>
      <c r="F1446" s="586">
        <f>'FC01'!$E$26</f>
        <v>0</v>
      </c>
      <c r="I1446" s="580" t="str">
        <f>Índice!$C$8</f>
        <v>2016-01-01</v>
      </c>
      <c r="J1446" s="580" t="str">
        <f>Índice!$C$9</f>
        <v>2016-12-31</v>
      </c>
      <c r="K1446" s="579" t="s">
        <v>1802</v>
      </c>
      <c r="L1446" s="579" t="s">
        <v>1795</v>
      </c>
    </row>
    <row r="1447" spans="1:12" ht="15.75">
      <c r="C1447" s="589" t="str">
        <f>'FC01'!$B$27</f>
        <v>Impuesto a las ganancias diferido</v>
      </c>
      <c r="F1447" s="586">
        <f>'FC01'!$E$27</f>
        <v>0</v>
      </c>
      <c r="I1447" s="580" t="str">
        <f>Índice!$C$8</f>
        <v>2016-01-01</v>
      </c>
      <c r="J1447" s="580" t="str">
        <f>Índice!$C$9</f>
        <v>2016-12-31</v>
      </c>
      <c r="K1447" s="579" t="s">
        <v>1802</v>
      </c>
      <c r="L1447" s="579" t="s">
        <v>1795</v>
      </c>
    </row>
    <row r="1448" spans="1:12" ht="15.75">
      <c r="C1448" s="589" t="str">
        <f>'FC01'!$B$28</f>
        <v xml:space="preserve">Total Gastos </v>
      </c>
      <c r="F1448" s="586">
        <f>'FC01'!$E$28</f>
        <v>0</v>
      </c>
      <c r="I1448" s="580" t="str">
        <f>Índice!$C$8</f>
        <v>2016-01-01</v>
      </c>
      <c r="J1448" s="580" t="str">
        <f>Índice!$C$9</f>
        <v>2016-12-31</v>
      </c>
      <c r="K1448" s="579" t="s">
        <v>1802</v>
      </c>
      <c r="L1448" s="579" t="s">
        <v>1795</v>
      </c>
    </row>
    <row r="1449" spans="1:12" ht="15.75">
      <c r="A1449" s="587" t="s">
        <v>15</v>
      </c>
      <c r="C1449" s="589"/>
      <c r="F1449" s="586"/>
      <c r="I1449" s="580"/>
      <c r="J1449" s="580"/>
      <c r="K1449" s="579" t="s">
        <v>1802</v>
      </c>
      <c r="L1449" s="579" t="s">
        <v>1795</v>
      </c>
    </row>
    <row r="1450" spans="1:12" ht="15.75">
      <c r="A1450" s="587" t="s">
        <v>15</v>
      </c>
      <c r="C1450" s="589" t="str">
        <f>'FC01'!$B$30</f>
        <v>Detalle de los gastos operativos</v>
      </c>
      <c r="F1450" s="586" t="str">
        <f>'FC01'!$E$30</f>
        <v>Aseo</v>
      </c>
      <c r="I1450" s="580"/>
      <c r="J1450" s="580"/>
      <c r="K1450" s="579" t="s">
        <v>1802</v>
      </c>
      <c r="L1450" s="579" t="s">
        <v>1795</v>
      </c>
    </row>
    <row r="1451" spans="1:12" ht="15.75">
      <c r="A1451" s="587" t="s">
        <v>15</v>
      </c>
      <c r="C1451" s="589"/>
      <c r="F1451" s="586"/>
      <c r="I1451" s="580"/>
      <c r="J1451" s="580"/>
      <c r="K1451" s="579" t="s">
        <v>1802</v>
      </c>
      <c r="L1451" s="579" t="s">
        <v>1795</v>
      </c>
    </row>
    <row r="1452" spans="1:12" ht="15.75">
      <c r="C1452" s="589" t="str">
        <f>'FC01'!$B$32</f>
        <v>Servicios Personales</v>
      </c>
      <c r="F1452" s="586">
        <f>'FC01'!$E$32</f>
        <v>0</v>
      </c>
      <c r="I1452" s="580" t="str">
        <f>Índice!$C$8</f>
        <v>2016-01-01</v>
      </c>
      <c r="J1452" s="580" t="str">
        <f>Índice!$C$9</f>
        <v>2016-12-31</v>
      </c>
      <c r="K1452" s="579" t="s">
        <v>1802</v>
      </c>
      <c r="L1452" s="579" t="s">
        <v>1795</v>
      </c>
    </row>
    <row r="1453" spans="1:12" ht="15.75">
      <c r="C1453" s="589" t="str">
        <f>'FC01'!$B$33</f>
        <v>Generales</v>
      </c>
      <c r="F1453" s="586">
        <f>'FC01'!$E$33</f>
        <v>0</v>
      </c>
      <c r="I1453" s="580" t="str">
        <f>Índice!$C$8</f>
        <v>2016-01-01</v>
      </c>
      <c r="J1453" s="580" t="str">
        <f>Índice!$C$9</f>
        <v>2016-12-31</v>
      </c>
      <c r="K1453" s="579" t="s">
        <v>1802</v>
      </c>
      <c r="L1453" s="579" t="s">
        <v>1795</v>
      </c>
    </row>
    <row r="1454" spans="1:12" ht="15.75">
      <c r="C1454" s="589" t="str">
        <f>'FC01'!$B$34</f>
        <v>Arrendamientos</v>
      </c>
      <c r="F1454" s="586">
        <f>'FC01'!$E$34</f>
        <v>0</v>
      </c>
      <c r="I1454" s="580" t="str">
        <f>Índice!$C$8</f>
        <v>2016-01-01</v>
      </c>
      <c r="J1454" s="580" t="str">
        <f>Índice!$C$9</f>
        <v>2016-12-31</v>
      </c>
      <c r="K1454" s="579" t="s">
        <v>1802</v>
      </c>
      <c r="L1454" s="579" t="s">
        <v>1795</v>
      </c>
    </row>
    <row r="1455" spans="1:12" ht="15.75">
      <c r="C1455" s="589" t="str">
        <f>'FC01'!$B$35</f>
        <v>Deterioro (Operativo)</v>
      </c>
      <c r="F1455" s="586">
        <f>'FC01'!$E$35</f>
        <v>0</v>
      </c>
      <c r="I1455" s="580" t="str">
        <f>Índice!$C$8</f>
        <v>2016-01-01</v>
      </c>
      <c r="J1455" s="580" t="str">
        <f>Índice!$C$9</f>
        <v>2016-12-31</v>
      </c>
      <c r="K1455" s="579" t="s">
        <v>1802</v>
      </c>
      <c r="L1455" s="579" t="s">
        <v>1795</v>
      </c>
    </row>
    <row r="1456" spans="1:12" ht="15.75">
      <c r="C1456" s="589" t="str">
        <f>'FC01'!$B$36</f>
        <v>Depreciación (Operativo)</v>
      </c>
      <c r="F1456" s="586">
        <f>'FC01'!$E$36</f>
        <v>0</v>
      </c>
      <c r="I1456" s="580" t="str">
        <f>Índice!$C$8</f>
        <v>2016-01-01</v>
      </c>
      <c r="J1456" s="580" t="str">
        <f>Índice!$C$9</f>
        <v>2016-12-31</v>
      </c>
      <c r="K1456" s="579" t="s">
        <v>1802</v>
      </c>
      <c r="L1456" s="579" t="s">
        <v>1795</v>
      </c>
    </row>
    <row r="1457" spans="3:12" ht="15.75">
      <c r="C1457" s="589" t="str">
        <f>'FC01'!$B$37</f>
        <v>Provisiones (Operativo)</v>
      </c>
      <c r="F1457" s="586">
        <f>'FC01'!$E$37</f>
        <v>0</v>
      </c>
      <c r="I1457" s="580" t="str">
        <f>Índice!$C$8</f>
        <v>2016-01-01</v>
      </c>
      <c r="J1457" s="580" t="str">
        <f>Índice!$C$9</f>
        <v>2016-12-31</v>
      </c>
      <c r="K1457" s="579" t="s">
        <v>1802</v>
      </c>
      <c r="L1457" s="579" t="s">
        <v>1795</v>
      </c>
    </row>
    <row r="1458" spans="3:12" ht="15.75">
      <c r="C1458" s="589" t="str">
        <f>'FC01'!$B$38</f>
        <v>Agotamiento (Operativo)</v>
      </c>
      <c r="F1458" s="586">
        <f>'FC01'!$E$38</f>
        <v>0</v>
      </c>
      <c r="I1458" s="580" t="str">
        <f>Índice!$C$8</f>
        <v>2016-01-01</v>
      </c>
      <c r="J1458" s="580" t="str">
        <f>Índice!$C$9</f>
        <v>2016-12-31</v>
      </c>
      <c r="K1458" s="579" t="s">
        <v>1802</v>
      </c>
      <c r="L1458" s="579" t="s">
        <v>1795</v>
      </c>
    </row>
    <row r="1459" spans="3:12" ht="15.75">
      <c r="C1459" s="589" t="str">
        <f>'FC01'!$B$39</f>
        <v>Amortización (Operativo)</v>
      </c>
      <c r="F1459" s="586">
        <f>'FC01'!$E$39</f>
        <v>0</v>
      </c>
      <c r="I1459" s="580" t="str">
        <f>Índice!$C$8</f>
        <v>2016-01-01</v>
      </c>
      <c r="J1459" s="580" t="str">
        <f>Índice!$C$9</f>
        <v>2016-12-31</v>
      </c>
      <c r="K1459" s="579" t="s">
        <v>1802</v>
      </c>
      <c r="L1459" s="579" t="s">
        <v>1795</v>
      </c>
    </row>
    <row r="1460" spans="3:12" ht="15.75">
      <c r="C1460" s="589" t="str">
        <f>'FC01'!$B$40</f>
        <v>Gastos operativos de Bienes y Servicios Públicos para la Venta</v>
      </c>
      <c r="F1460" s="586">
        <f>'FC01'!$E$40</f>
        <v>0</v>
      </c>
      <c r="I1460" s="580" t="str">
        <f>Índice!$C$8</f>
        <v>2016-01-01</v>
      </c>
      <c r="J1460" s="580" t="str">
        <f>Índice!$C$9</f>
        <v>2016-12-31</v>
      </c>
      <c r="K1460" s="579" t="s">
        <v>1802</v>
      </c>
      <c r="L1460" s="579" t="s">
        <v>1795</v>
      </c>
    </row>
    <row r="1461" spans="3:12" ht="15.75">
      <c r="C1461" s="589" t="str">
        <f>'FC01'!$B$41</f>
        <v>Compras en Bloque y/o a Largo Plazo</v>
      </c>
      <c r="F1461" s="586">
        <f>'FC01'!$E$41</f>
        <v>0</v>
      </c>
      <c r="I1461" s="580" t="str">
        <f>Índice!$C$8</f>
        <v>2016-01-01</v>
      </c>
      <c r="J1461" s="580" t="str">
        <f>Índice!$C$9</f>
        <v>2016-12-31</v>
      </c>
      <c r="K1461" s="579" t="s">
        <v>1802</v>
      </c>
      <c r="L1461" s="579" t="s">
        <v>1795</v>
      </c>
    </row>
    <row r="1462" spans="3:12" ht="15.75">
      <c r="C1462" s="589" t="str">
        <f>'FC01'!$B$42</f>
        <v>Compras en Bolsa  y/o a Corto Plazo</v>
      </c>
      <c r="F1462" s="586">
        <f>'FC01'!$E$42</f>
        <v>0</v>
      </c>
      <c r="I1462" s="580" t="str">
        <f>Índice!$C$8</f>
        <v>2016-01-01</v>
      </c>
      <c r="J1462" s="580" t="str">
        <f>Índice!$C$9</f>
        <v>2016-12-31</v>
      </c>
      <c r="K1462" s="579" t="s">
        <v>1802</v>
      </c>
      <c r="L1462" s="579" t="s">
        <v>1795</v>
      </c>
    </row>
    <row r="1463" spans="3:12" ht="15.75">
      <c r="C1463" s="589" t="str">
        <f>'FC01'!$B$43</f>
        <v>Gastos operativos de suministro de agua potable (Agua en Bloque)</v>
      </c>
      <c r="F1463" s="586">
        <f>'FC01'!$E$43</f>
        <v>0</v>
      </c>
      <c r="I1463" s="580" t="str">
        <f>Índice!$C$8</f>
        <v>2016-01-01</v>
      </c>
      <c r="J1463" s="580" t="str">
        <f>Índice!$C$9</f>
        <v>2016-12-31</v>
      </c>
      <c r="K1463" s="579" t="s">
        <v>1802</v>
      </c>
      <c r="L1463" s="579" t="s">
        <v>1795</v>
      </c>
    </row>
    <row r="1464" spans="3:12" ht="15.75">
      <c r="C1464" s="589" t="str">
        <f>'FC01'!$B$44</f>
        <v xml:space="preserve">Gastos operativos por Conexión / Interconexión </v>
      </c>
      <c r="F1464" s="586">
        <f>'FC01'!$E$44</f>
        <v>0</v>
      </c>
      <c r="I1464" s="580" t="str">
        <f>Índice!$C$8</f>
        <v>2016-01-01</v>
      </c>
      <c r="J1464" s="580" t="str">
        <f>Índice!$C$9</f>
        <v>2016-12-31</v>
      </c>
      <c r="K1464" s="579" t="s">
        <v>1802</v>
      </c>
      <c r="L1464" s="579" t="s">
        <v>1795</v>
      </c>
    </row>
    <row r="1465" spans="3:12" ht="15.75">
      <c r="C1465" s="589" t="str">
        <f>'FC01'!$B$45</f>
        <v>Uso de Líneas, redes y ductos</v>
      </c>
      <c r="F1465" s="586">
        <f>'FC01'!$E$45</f>
        <v>0</v>
      </c>
      <c r="I1465" s="580" t="str">
        <f>Índice!$C$8</f>
        <v>2016-01-01</v>
      </c>
      <c r="J1465" s="580" t="str">
        <f>Índice!$C$9</f>
        <v>2016-12-31</v>
      </c>
      <c r="K1465" s="579" t="s">
        <v>1802</v>
      </c>
      <c r="L1465" s="579" t="s">
        <v>1795</v>
      </c>
    </row>
    <row r="1466" spans="3:12" ht="15.75">
      <c r="C1466" s="589" t="str">
        <f>'FC01'!$B$46</f>
        <v>Gastos operativos de Distribución  y/o Comercialización de Gas combustible por redes</v>
      </c>
      <c r="F1466" s="586">
        <f>'FC01'!$E$46</f>
        <v>0</v>
      </c>
      <c r="I1466" s="580" t="str">
        <f>Índice!$C$8</f>
        <v>2016-01-01</v>
      </c>
      <c r="J1466" s="580" t="str">
        <f>Índice!$C$9</f>
        <v>2016-12-31</v>
      </c>
      <c r="K1466" s="579" t="s">
        <v>1802</v>
      </c>
      <c r="L1466" s="579" t="s">
        <v>1795</v>
      </c>
    </row>
    <row r="1467" spans="3:12" ht="15.75">
      <c r="C1467" s="589" t="str">
        <f>'FC01'!$B$47</f>
        <v>Manejo Comercial y Financiero del Servicio</v>
      </c>
      <c r="F1467" s="586">
        <f>'FC01'!$E$47</f>
        <v>0</v>
      </c>
      <c r="I1467" s="580" t="str">
        <f>Índice!$C$8</f>
        <v>2016-01-01</v>
      </c>
      <c r="J1467" s="580" t="str">
        <f>Índice!$C$9</f>
        <v>2016-12-31</v>
      </c>
      <c r="K1467" s="579" t="s">
        <v>1802</v>
      </c>
      <c r="L1467" s="579" t="s">
        <v>1795</v>
      </c>
    </row>
    <row r="1468" spans="3:12" ht="15.75">
      <c r="C1468" s="589" t="str">
        <f>'FC01'!$B$48</f>
        <v>Gastos operativos de Distribución  y/o Comercialización de Gas Licuado de Petróleo –GLP</v>
      </c>
      <c r="F1468" s="586">
        <f>'FC01'!$E$48</f>
        <v>0</v>
      </c>
      <c r="I1468" s="580" t="str">
        <f>Índice!$C$8</f>
        <v>2016-01-01</v>
      </c>
      <c r="J1468" s="580" t="str">
        <f>Índice!$C$9</f>
        <v>2016-12-31</v>
      </c>
      <c r="K1468" s="579" t="s">
        <v>1802</v>
      </c>
      <c r="L1468" s="579" t="s">
        <v>1795</v>
      </c>
    </row>
    <row r="1469" spans="3:12" ht="15.75">
      <c r="C1469" s="589" t="str">
        <f>'FC01'!$B$49</f>
        <v>Contrato de explotación</v>
      </c>
      <c r="F1469" s="586">
        <f>'FC01'!$E$49</f>
        <v>0</v>
      </c>
      <c r="I1469" s="580" t="str">
        <f>Índice!$C$8</f>
        <v>2016-01-01</v>
      </c>
      <c r="J1469" s="580" t="str">
        <f>Índice!$C$9</f>
        <v>2016-12-31</v>
      </c>
      <c r="K1469" s="579" t="s">
        <v>1802</v>
      </c>
      <c r="L1469" s="579" t="s">
        <v>1795</v>
      </c>
    </row>
    <row r="1470" spans="3:12" ht="15.75">
      <c r="C1470" s="589" t="str">
        <f>'FC01'!$B$50</f>
        <v>Gastos operativos asociados a las transacciones en el mercado mayorista</v>
      </c>
      <c r="F1470" s="586">
        <f>'FC01'!$E$50</f>
        <v>0</v>
      </c>
      <c r="I1470" s="580" t="str">
        <f>Índice!$C$8</f>
        <v>2016-01-01</v>
      </c>
      <c r="J1470" s="580" t="str">
        <f>Índice!$C$9</f>
        <v>2016-12-31</v>
      </c>
      <c r="K1470" s="579" t="s">
        <v>1802</v>
      </c>
      <c r="L1470" s="579" t="s">
        <v>1795</v>
      </c>
    </row>
    <row r="1471" spans="3:12" ht="15.75">
      <c r="C1471" s="589" t="str">
        <f>'FC01'!$B$51</f>
        <v>Contrato de concesión</v>
      </c>
      <c r="F1471" s="586">
        <f>'FC01'!$E$51</f>
        <v>0</v>
      </c>
      <c r="I1471" s="580" t="str">
        <f>Índice!$C$8</f>
        <v>2016-01-01</v>
      </c>
      <c r="J1471" s="580" t="str">
        <f>Índice!$C$9</f>
        <v>2016-12-31</v>
      </c>
      <c r="K1471" s="579" t="s">
        <v>1802</v>
      </c>
      <c r="L1471" s="579" t="s">
        <v>1795</v>
      </c>
    </row>
    <row r="1472" spans="3:12" ht="15.75">
      <c r="C1472" s="589" t="str">
        <f>'FC01'!$B$52</f>
        <v>Otros</v>
      </c>
      <c r="F1472" s="586">
        <f>'FC01'!$E$52</f>
        <v>0</v>
      </c>
      <c r="I1472" s="580" t="str">
        <f>Índice!$C$8</f>
        <v>2016-01-01</v>
      </c>
      <c r="J1472" s="580" t="str">
        <f>Índice!$C$9</f>
        <v>2016-12-31</v>
      </c>
      <c r="K1472" s="579" t="s">
        <v>1802</v>
      </c>
      <c r="L1472" s="579" t="s">
        <v>1795</v>
      </c>
    </row>
    <row r="1473" spans="3:12" ht="15.75">
      <c r="C1473" s="589" t="str">
        <f>'FC01'!$B$53</f>
        <v>Gastos operativos asociados a las transacciones en el mercado minorista</v>
      </c>
      <c r="F1473" s="586">
        <f>'FC01'!$E$53</f>
        <v>0</v>
      </c>
      <c r="I1473" s="580" t="str">
        <f>Índice!$C$8</f>
        <v>2016-01-01</v>
      </c>
      <c r="J1473" s="580" t="str">
        <f>Índice!$C$9</f>
        <v>2016-12-31</v>
      </c>
      <c r="K1473" s="579" t="s">
        <v>1802</v>
      </c>
      <c r="L1473" s="579" t="s">
        <v>1795</v>
      </c>
    </row>
    <row r="1474" spans="3:12" ht="15.75">
      <c r="C1474" s="589" t="str">
        <f>'FC01'!$B$54</f>
        <v xml:space="preserve">Licencias, Contribuciones y Regalías  </v>
      </c>
      <c r="F1474" s="586">
        <f>'FC01'!$E$54</f>
        <v>0</v>
      </c>
      <c r="I1474" s="580" t="str">
        <f>Índice!$C$8</f>
        <v>2016-01-01</v>
      </c>
      <c r="J1474" s="580" t="str">
        <f>Índice!$C$9</f>
        <v>2016-12-31</v>
      </c>
      <c r="K1474" s="579" t="s">
        <v>1802</v>
      </c>
      <c r="L1474" s="579" t="s">
        <v>1795</v>
      </c>
    </row>
    <row r="1475" spans="3:12" ht="15.75">
      <c r="C1475" s="589" t="str">
        <f>'FC01'!$B$55</f>
        <v>Departamento Administrativo del Medio Ambiente "DAMA"</v>
      </c>
      <c r="F1475" s="586">
        <f>'FC01'!$E$55</f>
        <v>0</v>
      </c>
      <c r="I1475" s="580" t="str">
        <f>Índice!$C$8</f>
        <v>2016-01-01</v>
      </c>
      <c r="J1475" s="580" t="str">
        <f>Índice!$C$9</f>
        <v>2016-12-31</v>
      </c>
      <c r="K1475" s="579" t="s">
        <v>1802</v>
      </c>
      <c r="L1475" s="579" t="s">
        <v>1795</v>
      </c>
    </row>
    <row r="1476" spans="3:12" ht="15.75">
      <c r="C1476" s="589" t="str">
        <f>'FC01'!$B$56</f>
        <v>Ley 56 de 1981</v>
      </c>
      <c r="F1476" s="586">
        <f>'FC01'!$E$56</f>
        <v>0</v>
      </c>
      <c r="I1476" s="580" t="str">
        <f>Índice!$C$8</f>
        <v>2016-01-01</v>
      </c>
      <c r="J1476" s="580" t="str">
        <f>Índice!$C$9</f>
        <v>2016-12-31</v>
      </c>
      <c r="K1476" s="579" t="s">
        <v>1802</v>
      </c>
      <c r="L1476" s="579" t="s">
        <v>1795</v>
      </c>
    </row>
    <row r="1477" spans="3:12" ht="15.75">
      <c r="C1477" s="589" t="str">
        <f>'FC01'!$B$57</f>
        <v>Medio Ambiente – Ley 99 de 1993</v>
      </c>
      <c r="F1477" s="586">
        <f>'FC01'!$E$57</f>
        <v>0</v>
      </c>
      <c r="I1477" s="580" t="str">
        <f>Índice!$C$8</f>
        <v>2016-01-01</v>
      </c>
      <c r="J1477" s="580" t="str">
        <f>Índice!$C$9</f>
        <v>2016-12-31</v>
      </c>
      <c r="K1477" s="579" t="s">
        <v>1802</v>
      </c>
      <c r="L1477" s="579" t="s">
        <v>1795</v>
      </c>
    </row>
    <row r="1478" spans="3:12" ht="15.75">
      <c r="C1478" s="589" t="str">
        <f>'FC01'!$B$58</f>
        <v>Regalías</v>
      </c>
      <c r="F1478" s="586">
        <f>'FC01'!$E$58</f>
        <v>0</v>
      </c>
      <c r="I1478" s="580" t="str">
        <f>Índice!$C$8</f>
        <v>2016-01-01</v>
      </c>
      <c r="J1478" s="580" t="str">
        <f>Índice!$C$9</f>
        <v>2016-12-31</v>
      </c>
      <c r="K1478" s="579" t="s">
        <v>1802</v>
      </c>
      <c r="L1478" s="579" t="s">
        <v>1795</v>
      </c>
    </row>
    <row r="1479" spans="3:12" ht="15.75">
      <c r="C1479" s="589" t="str">
        <f>'FC01'!$B$59</f>
        <v>Licencia De Operación Del Servicio</v>
      </c>
      <c r="F1479" s="586">
        <f>'FC01'!$E$59</f>
        <v>0</v>
      </c>
      <c r="I1479" s="580" t="str">
        <f>Índice!$C$8</f>
        <v>2016-01-01</v>
      </c>
      <c r="J1479" s="580" t="str">
        <f>Índice!$C$9</f>
        <v>2016-12-31</v>
      </c>
      <c r="K1479" s="579" t="s">
        <v>1802</v>
      </c>
      <c r="L1479" s="579" t="s">
        <v>1795</v>
      </c>
    </row>
    <row r="1480" spans="3:12" ht="15.75">
      <c r="C1480" s="589" t="str">
        <f>'FC01'!$B$60</f>
        <v>FAZNI</v>
      </c>
      <c r="F1480" s="586">
        <f>'FC01'!$E$60</f>
        <v>0</v>
      </c>
      <c r="I1480" s="580" t="str">
        <f>Índice!$C$8</f>
        <v>2016-01-01</v>
      </c>
      <c r="J1480" s="580" t="str">
        <f>Índice!$C$9</f>
        <v>2016-12-31</v>
      </c>
      <c r="K1480" s="579" t="s">
        <v>1802</v>
      </c>
      <c r="L1480" s="579" t="s">
        <v>1795</v>
      </c>
    </row>
    <row r="1481" spans="3:12" ht="15.75">
      <c r="C1481" s="589" t="str">
        <f>'FC01'!$B$61</f>
        <v>FAER</v>
      </c>
      <c r="F1481" s="586">
        <f>'FC01'!$E$61</f>
        <v>0</v>
      </c>
      <c r="I1481" s="580" t="str">
        <f>Índice!$C$8</f>
        <v>2016-01-01</v>
      </c>
      <c r="J1481" s="580" t="str">
        <f>Índice!$C$9</f>
        <v>2016-12-31</v>
      </c>
      <c r="K1481" s="579" t="s">
        <v>1802</v>
      </c>
      <c r="L1481" s="579" t="s">
        <v>1795</v>
      </c>
    </row>
    <row r="1482" spans="3:12" ht="15.75">
      <c r="C1482" s="589" t="str">
        <f>'FC01'!$B$62</f>
        <v>Cuota de fomento de gas</v>
      </c>
      <c r="F1482" s="586">
        <f>'FC01'!$E$62</f>
        <v>0</v>
      </c>
      <c r="I1482" s="580" t="str">
        <f>Índice!$C$8</f>
        <v>2016-01-01</v>
      </c>
      <c r="J1482" s="580" t="str">
        <f>Índice!$C$9</f>
        <v>2016-12-31</v>
      </c>
      <c r="K1482" s="579" t="s">
        <v>1802</v>
      </c>
      <c r="L1482" s="579" t="s">
        <v>1795</v>
      </c>
    </row>
    <row r="1483" spans="3:12" ht="15.75">
      <c r="C1483" s="589" t="str">
        <f>'FC01'!$B$63</f>
        <v>Ministerio de Comunicaciones y/o Fondo de Comunicaciones</v>
      </c>
      <c r="F1483" s="586">
        <f>'FC01'!$E$63</f>
        <v>0</v>
      </c>
      <c r="I1483" s="580" t="str">
        <f>Índice!$C$8</f>
        <v>2016-01-01</v>
      </c>
      <c r="J1483" s="580" t="str">
        <f>Índice!$C$9</f>
        <v>2016-12-31</v>
      </c>
      <c r="K1483" s="579" t="s">
        <v>1802</v>
      </c>
      <c r="L1483" s="579" t="s">
        <v>1795</v>
      </c>
    </row>
    <row r="1484" spans="3:12" ht="15.75">
      <c r="C1484" s="589" t="str">
        <f>'FC01'!$B$64</f>
        <v>Comité De Estratificación –Ley 505 De 1999</v>
      </c>
      <c r="F1484" s="586">
        <f>'FC01'!$E$64</f>
        <v>0</v>
      </c>
      <c r="I1484" s="580" t="str">
        <f>Índice!$C$8</f>
        <v>2016-01-01</v>
      </c>
      <c r="J1484" s="580" t="str">
        <f>Índice!$C$9</f>
        <v>2016-12-31</v>
      </c>
      <c r="K1484" s="579" t="s">
        <v>1802</v>
      </c>
      <c r="L1484" s="579" t="s">
        <v>1795</v>
      </c>
    </row>
    <row r="1485" spans="3:12" ht="15.75">
      <c r="C1485" s="589" t="str">
        <f>'FC01'!$B$65</f>
        <v>Art 25 Ley 142 - Concesiones, y permisos ambientales y sanitarios</v>
      </c>
      <c r="F1485" s="586">
        <f>'FC01'!$E$65</f>
        <v>0</v>
      </c>
      <c r="I1485" s="580" t="str">
        <f>Índice!$C$8</f>
        <v>2016-01-01</v>
      </c>
      <c r="J1485" s="580" t="str">
        <f>Índice!$C$9</f>
        <v>2016-12-31</v>
      </c>
      <c r="K1485" s="579" t="s">
        <v>1802</v>
      </c>
      <c r="L1485" s="579" t="s">
        <v>1795</v>
      </c>
    </row>
    <row r="1486" spans="3:12" ht="15.75">
      <c r="C1486" s="589" t="str">
        <f>'FC01'!$B$66</f>
        <v>Otras licencias Ley 142 de 1994</v>
      </c>
      <c r="F1486" s="586">
        <f>'FC01'!$E$66</f>
        <v>0</v>
      </c>
      <c r="I1486" s="580" t="str">
        <f>Índice!$C$8</f>
        <v>2016-01-01</v>
      </c>
      <c r="J1486" s="580" t="str">
        <f>Índice!$C$9</f>
        <v>2016-12-31</v>
      </c>
      <c r="K1486" s="579" t="s">
        <v>1802</v>
      </c>
      <c r="L1486" s="579" t="s">
        <v>1795</v>
      </c>
    </row>
    <row r="1487" spans="3:12" ht="15.75">
      <c r="C1487" s="589" t="str">
        <f>'FC01'!$B$67</f>
        <v>Consumo De Insumos Directos</v>
      </c>
      <c r="F1487" s="586">
        <f>'FC01'!$E$67</f>
        <v>0</v>
      </c>
      <c r="I1487" s="580" t="str">
        <f>Índice!$C$8</f>
        <v>2016-01-01</v>
      </c>
      <c r="J1487" s="580" t="str">
        <f>Índice!$C$9</f>
        <v>2016-12-31</v>
      </c>
      <c r="K1487" s="579" t="s">
        <v>1802</v>
      </c>
      <c r="L1487" s="579" t="s">
        <v>1795</v>
      </c>
    </row>
    <row r="1488" spans="3:12" ht="15.75">
      <c r="C1488" s="589" t="str">
        <f>'FC01'!$B$68</f>
        <v>Productos Químicos</v>
      </c>
      <c r="F1488" s="586">
        <f>'FC01'!$E$68</f>
        <v>0</v>
      </c>
      <c r="I1488" s="580" t="str">
        <f>Índice!$C$8</f>
        <v>2016-01-01</v>
      </c>
      <c r="J1488" s="580" t="str">
        <f>Índice!$C$9</f>
        <v>2016-12-31</v>
      </c>
      <c r="K1488" s="579" t="s">
        <v>1802</v>
      </c>
      <c r="L1488" s="579" t="s">
        <v>1795</v>
      </c>
    </row>
    <row r="1489" spans="3:12" ht="15.75">
      <c r="C1489" s="589" t="str">
        <f>'FC01'!$B$69</f>
        <v>Gas Combustible</v>
      </c>
      <c r="F1489" s="586">
        <f>'FC01'!$E$69</f>
        <v>0</v>
      </c>
      <c r="I1489" s="580" t="str">
        <f>Índice!$C$8</f>
        <v>2016-01-01</v>
      </c>
      <c r="J1489" s="580" t="str">
        <f>Índice!$C$9</f>
        <v>2016-12-31</v>
      </c>
      <c r="K1489" s="579" t="s">
        <v>1802</v>
      </c>
      <c r="L1489" s="579" t="s">
        <v>1795</v>
      </c>
    </row>
    <row r="1490" spans="3:12" ht="15.75">
      <c r="C1490" s="589" t="str">
        <f>'FC01'!$B$70</f>
        <v>Carbón Mineral</v>
      </c>
      <c r="F1490" s="586">
        <f>'FC01'!$E$70</f>
        <v>0</v>
      </c>
      <c r="I1490" s="580" t="str">
        <f>Índice!$C$8</f>
        <v>2016-01-01</v>
      </c>
      <c r="J1490" s="580" t="str">
        <f>Índice!$C$9</f>
        <v>2016-12-31</v>
      </c>
      <c r="K1490" s="579" t="s">
        <v>1802</v>
      </c>
      <c r="L1490" s="579" t="s">
        <v>1795</v>
      </c>
    </row>
    <row r="1491" spans="3:12" ht="15.75">
      <c r="C1491" s="589" t="str">
        <f>'FC01'!$B$71</f>
        <v>Energía</v>
      </c>
      <c r="F1491" s="586">
        <f>'FC01'!$E$71</f>
        <v>0</v>
      </c>
      <c r="I1491" s="580" t="str">
        <f>Índice!$C$8</f>
        <v>2016-01-01</v>
      </c>
      <c r="J1491" s="580" t="str">
        <f>Índice!$C$9</f>
        <v>2016-12-31</v>
      </c>
      <c r="K1491" s="579" t="s">
        <v>1802</v>
      </c>
      <c r="L1491" s="579" t="s">
        <v>1795</v>
      </c>
    </row>
    <row r="1492" spans="3:12" ht="15.75">
      <c r="C1492" s="589" t="str">
        <f>'FC01'!$B$72</f>
        <v>ACPM, Fuel Oil</v>
      </c>
      <c r="F1492" s="586">
        <f>'FC01'!$E$72</f>
        <v>0</v>
      </c>
      <c r="I1492" s="580" t="str">
        <f>Índice!$C$8</f>
        <v>2016-01-01</v>
      </c>
      <c r="J1492" s="580" t="str">
        <f>Índice!$C$9</f>
        <v>2016-12-31</v>
      </c>
      <c r="K1492" s="579" t="s">
        <v>1802</v>
      </c>
      <c r="L1492" s="579" t="s">
        <v>1795</v>
      </c>
    </row>
    <row r="1493" spans="3:12" ht="15.75">
      <c r="C1493" s="589" t="str">
        <f>'FC01'!$B$73</f>
        <v>Otros Elementos de Consumo de Insumos Directos</v>
      </c>
      <c r="F1493" s="586">
        <f>'FC01'!$E$73</f>
        <v>0</v>
      </c>
      <c r="I1493" s="580" t="str">
        <f>Índice!$C$8</f>
        <v>2016-01-01</v>
      </c>
      <c r="J1493" s="580" t="str">
        <f>Índice!$C$9</f>
        <v>2016-12-31</v>
      </c>
      <c r="K1493" s="579" t="s">
        <v>1802</v>
      </c>
      <c r="L1493" s="579" t="s">
        <v>1795</v>
      </c>
    </row>
    <row r="1494" spans="3:12" ht="15.75">
      <c r="C1494" s="589" t="str">
        <f>'FC01'!$B$74</f>
        <v>Ordenes Y Contratos De Mantenimiento Y Reparaciones</v>
      </c>
      <c r="F1494" s="586">
        <f>'FC01'!$E$74</f>
        <v>0</v>
      </c>
      <c r="I1494" s="580" t="str">
        <f>Índice!$C$8</f>
        <v>2016-01-01</v>
      </c>
      <c r="J1494" s="580" t="str">
        <f>Índice!$C$9</f>
        <v>2016-12-31</v>
      </c>
      <c r="K1494" s="579" t="s">
        <v>1802</v>
      </c>
      <c r="L1494" s="579" t="s">
        <v>1795</v>
      </c>
    </row>
    <row r="1495" spans="3:12" ht="15.75">
      <c r="C1495" s="589" t="str">
        <f>'FC01'!$B$75</f>
        <v>Peajes terrestres</v>
      </c>
      <c r="F1495" s="586">
        <f>'FC01'!$E$75</f>
        <v>0</v>
      </c>
      <c r="I1495" s="580" t="str">
        <f>Índice!$C$8</f>
        <v>2016-01-01</v>
      </c>
      <c r="J1495" s="580" t="str">
        <f>Índice!$C$9</f>
        <v>2016-12-31</v>
      </c>
      <c r="K1495" s="579" t="s">
        <v>1802</v>
      </c>
      <c r="L1495" s="579" t="s">
        <v>1795</v>
      </c>
    </row>
    <row r="1496" spans="3:12" ht="15.75">
      <c r="C1496" s="589" t="str">
        <f>'FC01'!$B$76</f>
        <v>Disposición final</v>
      </c>
      <c r="F1496" s="586">
        <f>'FC01'!$E$76</f>
        <v>0</v>
      </c>
      <c r="I1496" s="580" t="str">
        <f>Índice!$C$8</f>
        <v>2016-01-01</v>
      </c>
      <c r="J1496" s="580" t="str">
        <f>Índice!$C$9</f>
        <v>2016-12-31</v>
      </c>
      <c r="K1496" s="579" t="s">
        <v>1802</v>
      </c>
      <c r="L1496" s="579" t="s">
        <v>1795</v>
      </c>
    </row>
    <row r="1497" spans="3:12" ht="15.75">
      <c r="C1497" s="589" t="str">
        <f>'FC01'!$B$77</f>
        <v>Peajes por interconexión de acueducto</v>
      </c>
      <c r="F1497" s="586">
        <f>'FC01'!$E$77</f>
        <v>0</v>
      </c>
      <c r="I1497" s="580" t="str">
        <f>Índice!$C$8</f>
        <v>2016-01-01</v>
      </c>
      <c r="J1497" s="580" t="str">
        <f>Índice!$C$9</f>
        <v>2016-12-31</v>
      </c>
      <c r="K1497" s="579" t="s">
        <v>1802</v>
      </c>
      <c r="L1497" s="579" t="s">
        <v>1795</v>
      </c>
    </row>
    <row r="1498" spans="3:12" ht="15.75">
      <c r="C1498" s="589" t="str">
        <f>'FC01'!$B$78</f>
        <v>Peajes por interconexión de alcantarillado</v>
      </c>
      <c r="F1498" s="586">
        <f>'FC01'!$E$78</f>
        <v>0</v>
      </c>
      <c r="I1498" s="580" t="str">
        <f>Índice!$C$8</f>
        <v>2016-01-01</v>
      </c>
      <c r="J1498" s="580" t="str">
        <f>Índice!$C$9</f>
        <v>2016-12-31</v>
      </c>
      <c r="K1498" s="579" t="s">
        <v>1802</v>
      </c>
      <c r="L1498" s="579" t="s">
        <v>1795</v>
      </c>
    </row>
    <row r="1499" spans="3:12" ht="15.75">
      <c r="C1499" s="589" t="str">
        <f>'FC01'!$B$79</f>
        <v>Honorarios (Operativos)</v>
      </c>
      <c r="F1499" s="586">
        <f>'FC01'!$E$79</f>
        <v>0</v>
      </c>
      <c r="I1499" s="580" t="str">
        <f>Índice!$C$8</f>
        <v>2016-01-01</v>
      </c>
      <c r="J1499" s="580" t="str">
        <f>Índice!$C$9</f>
        <v>2016-12-31</v>
      </c>
      <c r="K1499" s="579" t="s">
        <v>1802</v>
      </c>
      <c r="L1499" s="579" t="s">
        <v>1795</v>
      </c>
    </row>
    <row r="1500" spans="3:12" ht="15.75">
      <c r="C1500" s="589" t="str">
        <f>'FC01'!$B$80</f>
        <v>Servicios Públicos</v>
      </c>
      <c r="F1500" s="586">
        <f>'FC01'!$E$80</f>
        <v>0</v>
      </c>
      <c r="I1500" s="580" t="str">
        <f>Índice!$C$8</f>
        <v>2016-01-01</v>
      </c>
      <c r="J1500" s="580" t="str">
        <f>Índice!$C$9</f>
        <v>2016-12-31</v>
      </c>
      <c r="K1500" s="579" t="s">
        <v>1802</v>
      </c>
      <c r="L1500" s="579" t="s">
        <v>1795</v>
      </c>
    </row>
    <row r="1501" spans="3:12" ht="15.75">
      <c r="C1501" s="589" t="str">
        <f>'FC01'!$B$81</f>
        <v>Materiales y otros gastos de operación</v>
      </c>
      <c r="F1501" s="586">
        <f>'FC01'!$E$81</f>
        <v>0</v>
      </c>
      <c r="I1501" s="580" t="str">
        <f>Índice!$C$8</f>
        <v>2016-01-01</v>
      </c>
      <c r="J1501" s="580" t="str">
        <f>Índice!$C$9</f>
        <v>2016-12-31</v>
      </c>
      <c r="K1501" s="579" t="s">
        <v>1802</v>
      </c>
      <c r="L1501" s="579" t="s">
        <v>1795</v>
      </c>
    </row>
    <row r="1502" spans="3:12" ht="15.75">
      <c r="C1502" s="589" t="str">
        <f>'FC01'!$B$82</f>
        <v>Gastos operativos De Pérdidas En Prestación Del Servicio  De Acueducto</v>
      </c>
      <c r="F1502" s="586">
        <f>'FC01'!$E$82</f>
        <v>0</v>
      </c>
      <c r="I1502" s="580" t="str">
        <f>Índice!$C$8</f>
        <v>2016-01-01</v>
      </c>
      <c r="J1502" s="580" t="str">
        <f>Índice!$C$9</f>
        <v>2016-12-31</v>
      </c>
      <c r="K1502" s="579" t="s">
        <v>1802</v>
      </c>
      <c r="L1502" s="579" t="s">
        <v>1795</v>
      </c>
    </row>
    <row r="1503" spans="3:12" ht="15.75">
      <c r="C1503" s="589" t="str">
        <f>'FC01'!$B$83</f>
        <v>Seguros</v>
      </c>
      <c r="F1503" s="586">
        <f>'FC01'!$E$83</f>
        <v>0</v>
      </c>
      <c r="I1503" s="580" t="str">
        <f>Índice!$C$8</f>
        <v>2016-01-01</v>
      </c>
      <c r="J1503" s="580" t="str">
        <f>Índice!$C$9</f>
        <v>2016-12-31</v>
      </c>
      <c r="K1503" s="579" t="s">
        <v>1802</v>
      </c>
      <c r="L1503" s="579" t="s">
        <v>1795</v>
      </c>
    </row>
    <row r="1504" spans="3:12" ht="15.75">
      <c r="C1504" s="589" t="str">
        <f>'FC01'!$B$84</f>
        <v>Impuestos y Tasas</v>
      </c>
      <c r="F1504" s="586">
        <f>'FC01'!$E$84</f>
        <v>0</v>
      </c>
      <c r="I1504" s="580" t="str">
        <f>Índice!$C$8</f>
        <v>2016-01-01</v>
      </c>
      <c r="J1504" s="580" t="str">
        <f>Índice!$C$9</f>
        <v>2016-12-31</v>
      </c>
      <c r="K1504" s="579" t="s">
        <v>1802</v>
      </c>
      <c r="L1504" s="579" t="s">
        <v>1795</v>
      </c>
    </row>
    <row r="1505" spans="1:12" ht="15.75">
      <c r="C1505" s="589" t="str">
        <f>'FC01'!$B$85</f>
        <v>Órdenes y Contratos Por Otros  Servicios</v>
      </c>
      <c r="F1505" s="586">
        <f>'FC01'!$E$85</f>
        <v>0</v>
      </c>
      <c r="I1505" s="580" t="str">
        <f>Índice!$C$8</f>
        <v>2016-01-01</v>
      </c>
      <c r="J1505" s="580" t="str">
        <f>Índice!$C$9</f>
        <v>2016-12-31</v>
      </c>
      <c r="K1505" s="579" t="s">
        <v>1802</v>
      </c>
      <c r="L1505" s="579" t="s">
        <v>1795</v>
      </c>
    </row>
    <row r="1506" spans="1:12" ht="15.75">
      <c r="C1506" s="589" t="str">
        <f>'FC01'!$B$86</f>
        <v>Donaciones</v>
      </c>
      <c r="F1506" s="586">
        <f>'FC01'!$E$86</f>
        <v>0</v>
      </c>
      <c r="I1506" s="580" t="str">
        <f>Índice!$C$8</f>
        <v>2016-01-01</v>
      </c>
      <c r="J1506" s="580" t="str">
        <f>Índice!$C$9</f>
        <v>2016-12-31</v>
      </c>
      <c r="K1506" s="579" t="s">
        <v>1802</v>
      </c>
      <c r="L1506" s="579" t="s">
        <v>1795</v>
      </c>
    </row>
    <row r="1507" spans="1:12" ht="15.75">
      <c r="C1507" s="589" t="str">
        <f>'FC01'!$B$87</f>
        <v>Total Gastos operativos</v>
      </c>
      <c r="F1507" s="586">
        <f>'FC01'!$E$87</f>
        <v>0</v>
      </c>
      <c r="I1507" s="580" t="str">
        <f>Índice!$C$8</f>
        <v>2016-01-01</v>
      </c>
      <c r="J1507" s="580" t="str">
        <f>Índice!$C$9</f>
        <v>2016-12-31</v>
      </c>
      <c r="K1507" s="579" t="s">
        <v>1802</v>
      </c>
      <c r="L1507" s="579" t="s">
        <v>1795</v>
      </c>
    </row>
    <row r="1508" spans="1:12" ht="15.75">
      <c r="A1508" s="587" t="s">
        <v>15</v>
      </c>
      <c r="C1508" s="589"/>
      <c r="F1508" s="586"/>
      <c r="I1508" s="580"/>
      <c r="J1508" s="580"/>
      <c r="K1508" s="579" t="s">
        <v>1802</v>
      </c>
      <c r="L1508" s="579" t="s">
        <v>1795</v>
      </c>
    </row>
    <row r="1509" spans="1:12" ht="15.75">
      <c r="A1509" s="587" t="s">
        <v>15</v>
      </c>
      <c r="C1509" s="589" t="str">
        <f>'FC01'!$B$89</f>
        <v>Detalle de los gastos y gastos operativos</v>
      </c>
      <c r="F1509" s="586" t="str">
        <f>'FC01'!$E$89</f>
        <v>Aseo</v>
      </c>
      <c r="I1509" s="580"/>
      <c r="J1509" s="580"/>
      <c r="K1509" s="579" t="s">
        <v>1802</v>
      </c>
      <c r="L1509" s="579" t="s">
        <v>1795</v>
      </c>
    </row>
    <row r="1510" spans="1:12" ht="15.75">
      <c r="A1510" s="587" t="s">
        <v>15</v>
      </c>
      <c r="C1510" s="589"/>
      <c r="F1510" s="586"/>
      <c r="I1510" s="580"/>
      <c r="J1510" s="580"/>
      <c r="K1510" s="579" t="s">
        <v>1802</v>
      </c>
      <c r="L1510" s="579" t="s">
        <v>1795</v>
      </c>
    </row>
    <row r="1511" spans="1:12" ht="15.75">
      <c r="A1511" s="587" t="s">
        <v>15</v>
      </c>
      <c r="C1511" s="589" t="str">
        <f>'FC01'!$B$91</f>
        <v>Gastos [sinopsis]</v>
      </c>
      <c r="F1511" s="586"/>
      <c r="I1511" s="580"/>
      <c r="J1511" s="580"/>
      <c r="K1511" s="579" t="s">
        <v>1802</v>
      </c>
      <c r="L1511" s="579" t="s">
        <v>1795</v>
      </c>
    </row>
    <row r="1512" spans="1:12" ht="15.75">
      <c r="C1512" s="589" t="str">
        <f>'FC01'!$B$92</f>
        <v>Gastos de Administración sin impuestos, contribuciones y tasas</v>
      </c>
      <c r="F1512" s="586">
        <f>'FC01'!$E$92</f>
        <v>0</v>
      </c>
      <c r="I1512" s="580" t="str">
        <f>Índice!$C$8</f>
        <v>2016-01-01</v>
      </c>
      <c r="J1512" s="580" t="str">
        <f>Índice!$C$9</f>
        <v>2016-12-31</v>
      </c>
      <c r="K1512" s="579" t="s">
        <v>1802</v>
      </c>
      <c r="L1512" s="579" t="s">
        <v>1795</v>
      </c>
    </row>
    <row r="1513" spans="1:12" ht="15.75">
      <c r="C1513" s="589" t="str">
        <f>'FC01'!$B$93</f>
        <v>Impuestos, Tasas y Contribuciones (No incluye impuesto de renta)</v>
      </c>
      <c r="F1513" s="586">
        <f>'FC01'!$E$93</f>
        <v>0</v>
      </c>
      <c r="I1513" s="580" t="str">
        <f>Índice!$C$8</f>
        <v>2016-01-01</v>
      </c>
      <c r="J1513" s="580" t="str">
        <f>Índice!$C$9</f>
        <v>2016-12-31</v>
      </c>
      <c r="K1513" s="579" t="s">
        <v>1802</v>
      </c>
      <c r="L1513" s="579" t="s">
        <v>1795</v>
      </c>
    </row>
    <row r="1514" spans="1:12" ht="15.75">
      <c r="C1514" s="589" t="str">
        <f>'FC01'!$B$94</f>
        <v>Depreciación, deterioro, Amortización y provisión</v>
      </c>
      <c r="F1514" s="586">
        <f>'FC01'!$E$94</f>
        <v>0</v>
      </c>
      <c r="I1514" s="580" t="str">
        <f>Índice!$C$8</f>
        <v>2016-01-01</v>
      </c>
      <c r="J1514" s="580" t="str">
        <f>Índice!$C$9</f>
        <v>2016-12-31</v>
      </c>
      <c r="K1514" s="579" t="s">
        <v>1802</v>
      </c>
      <c r="L1514" s="579" t="s">
        <v>1795</v>
      </c>
    </row>
    <row r="1515" spans="1:12" ht="15.75">
      <c r="C1515" s="589" t="str">
        <f>'FC01'!$B$95</f>
        <v>Gasto por impuesto a las ganancias</v>
      </c>
      <c r="F1515" s="586">
        <f>'FC01'!$E$95</f>
        <v>0</v>
      </c>
      <c r="I1515" s="580" t="str">
        <f>Índice!$C$8</f>
        <v>2016-01-01</v>
      </c>
      <c r="J1515" s="580" t="str">
        <f>Índice!$C$9</f>
        <v>2016-12-31</v>
      </c>
      <c r="K1515" s="579" t="s">
        <v>1802</v>
      </c>
      <c r="L1515" s="579" t="s">
        <v>1795</v>
      </c>
    </row>
    <row r="1516" spans="1:12" ht="15.75">
      <c r="C1516" s="589" t="str">
        <f>'FC01'!$B$96</f>
        <v>Otros gastos (gastos y gastos operativos)</v>
      </c>
      <c r="F1516" s="586">
        <f>'FC01'!$E$96</f>
        <v>0</v>
      </c>
      <c r="I1516" s="580" t="str">
        <f>Índice!$C$8</f>
        <v>2016-01-01</v>
      </c>
      <c r="J1516" s="580" t="str">
        <f>Índice!$C$9</f>
        <v>2016-12-31</v>
      </c>
      <c r="K1516" s="579" t="s">
        <v>1802</v>
      </c>
      <c r="L1516" s="579" t="s">
        <v>1795</v>
      </c>
    </row>
    <row r="1517" spans="1:12" ht="15.75">
      <c r="C1517" s="589" t="str">
        <f>'FC01'!$B$97</f>
        <v>Total Gastos</v>
      </c>
      <c r="F1517" s="586">
        <f>'FC01'!$E$97</f>
        <v>0</v>
      </c>
      <c r="I1517" s="580" t="str">
        <f>Índice!$C$8</f>
        <v>2016-01-01</v>
      </c>
      <c r="J1517" s="580" t="str">
        <f>Índice!$C$9</f>
        <v>2016-12-31</v>
      </c>
      <c r="K1517" s="579" t="s">
        <v>1802</v>
      </c>
      <c r="L1517" s="579" t="s">
        <v>1795</v>
      </c>
    </row>
    <row r="1518" spans="1:12" ht="15.75">
      <c r="A1518" s="587" t="s">
        <v>15</v>
      </c>
      <c r="C1518" s="589" t="str">
        <f>'FC01'!$B$98</f>
        <v>Gastos operativos de Ventas y Distribución [sinopsis]</v>
      </c>
      <c r="F1518" s="586">
        <f>'FC01'!$E$98</f>
        <v>0</v>
      </c>
      <c r="I1518" s="580" t="str">
        <f>Índice!$C$8</f>
        <v>2016-01-01</v>
      </c>
      <c r="J1518" s="580" t="str">
        <f>Índice!$C$9</f>
        <v>2016-12-31</v>
      </c>
      <c r="K1518" s="579" t="s">
        <v>1802</v>
      </c>
      <c r="L1518" s="579" t="s">
        <v>1795</v>
      </c>
    </row>
    <row r="1519" spans="1:12" ht="15.75">
      <c r="C1519" s="589" t="str">
        <f>'FC01'!$B$99</f>
        <v>Gastos operativos de Ventas</v>
      </c>
      <c r="F1519" s="586">
        <f>'FC01'!$E$99</f>
        <v>0</v>
      </c>
      <c r="I1519" s="580" t="str">
        <f>Índice!$C$8</f>
        <v>2016-01-01</v>
      </c>
      <c r="J1519" s="580" t="str">
        <f>Índice!$C$9</f>
        <v>2016-12-31</v>
      </c>
      <c r="K1519" s="579" t="s">
        <v>1802</v>
      </c>
      <c r="L1519" s="579" t="s">
        <v>1795</v>
      </c>
    </row>
    <row r="1520" spans="1:12" ht="15.75">
      <c r="C1520" s="589" t="str">
        <f>'FC01'!$B$100</f>
        <v>Gastos operativos de Distribución</v>
      </c>
      <c r="F1520" s="586">
        <f>'FC01'!$E$100</f>
        <v>0</v>
      </c>
      <c r="I1520" s="580" t="str">
        <f>Índice!$C$8</f>
        <v>2016-01-01</v>
      </c>
      <c r="J1520" s="580" t="str">
        <f>Índice!$C$9</f>
        <v>2016-12-31</v>
      </c>
      <c r="K1520" s="579" t="s">
        <v>1802</v>
      </c>
      <c r="L1520" s="579" t="s">
        <v>1795</v>
      </c>
    </row>
    <row r="1521" spans="1:12" ht="15.75">
      <c r="C1521" s="589" t="str">
        <f>'FC01'!$B$101</f>
        <v>Total Gastos operativos de ventas y distribución</v>
      </c>
      <c r="F1521" s="586">
        <f>'FC01'!$E$101</f>
        <v>0</v>
      </c>
      <c r="I1521" s="580" t="str">
        <f>Índice!$C$8</f>
        <v>2016-01-01</v>
      </c>
      <c r="J1521" s="580" t="str">
        <f>Índice!$C$9</f>
        <v>2016-12-31</v>
      </c>
      <c r="K1521" s="579" t="s">
        <v>1802</v>
      </c>
      <c r="L1521" s="579" t="s">
        <v>1795</v>
      </c>
    </row>
    <row r="1522" spans="1:12" ht="15.75">
      <c r="A1522" s="587" t="s">
        <v>15</v>
      </c>
      <c r="C1522" s="589">
        <v>4</v>
      </c>
      <c r="F1522" s="586"/>
      <c r="I1522" s="580" t="str">
        <f>Índice!$C$8</f>
        <v>2016-01-01</v>
      </c>
      <c r="J1522" s="580" t="str">
        <f>Índice!$C$9</f>
        <v>2016-12-31</v>
      </c>
      <c r="K1522" s="579" t="s">
        <v>1802</v>
      </c>
      <c r="L1522" s="579" t="s">
        <v>1803</v>
      </c>
    </row>
    <row r="1523" spans="1:12" ht="15.75">
      <c r="A1523" s="587" t="s">
        <v>15</v>
      </c>
      <c r="C1523" s="589" t="str">
        <f>'FC01'!$B$6</f>
        <v xml:space="preserve">Detalle de los gastos </v>
      </c>
      <c r="F1523" s="586" t="str">
        <f>'FC01'!$F$7</f>
        <v>Generacion</v>
      </c>
      <c r="I1523" s="580" t="str">
        <f>Índice!$C$8</f>
        <v>2016-01-01</v>
      </c>
      <c r="J1523" s="580" t="str">
        <f>Índice!$C$9</f>
        <v>2016-12-31</v>
      </c>
      <c r="K1523" s="579" t="s">
        <v>1802</v>
      </c>
      <c r="L1523" s="579" t="s">
        <v>1803</v>
      </c>
    </row>
    <row r="1524" spans="1:12" ht="15.75">
      <c r="C1524" s="589" t="str">
        <f>'FC01'!$B$8</f>
        <v xml:space="preserve">De administración </v>
      </c>
      <c r="F1524" s="586">
        <f>'FC01'!$F$8</f>
        <v>0</v>
      </c>
      <c r="I1524" s="580" t="str">
        <f>Índice!$C$8</f>
        <v>2016-01-01</v>
      </c>
      <c r="J1524" s="580" t="str">
        <f>Índice!$C$9</f>
        <v>2016-12-31</v>
      </c>
      <c r="K1524" s="579" t="s">
        <v>1802</v>
      </c>
      <c r="L1524" s="579" t="s">
        <v>1803</v>
      </c>
    </row>
    <row r="1525" spans="1:12" ht="15.75">
      <c r="C1525" s="589" t="str">
        <f>'FC01'!$B$9</f>
        <v>Beneficios a empleados</v>
      </c>
      <c r="F1525" s="586">
        <f>'FC01'!$F$9</f>
        <v>0</v>
      </c>
      <c r="I1525" s="580" t="str">
        <f>Índice!$C$8</f>
        <v>2016-01-01</v>
      </c>
      <c r="J1525" s="580" t="str">
        <f>Índice!$C$9</f>
        <v>2016-12-31</v>
      </c>
      <c r="K1525" s="579" t="s">
        <v>1802</v>
      </c>
      <c r="L1525" s="579" t="s">
        <v>1803</v>
      </c>
    </row>
    <row r="1526" spans="1:12" ht="15.75">
      <c r="C1526" s="589" t="str">
        <f>'FC01'!$B$10</f>
        <v>Honorarios</v>
      </c>
      <c r="F1526" s="586">
        <f>'FC01'!$F$10</f>
        <v>0</v>
      </c>
      <c r="I1526" s="580" t="str">
        <f>Índice!$C$8</f>
        <v>2016-01-01</v>
      </c>
      <c r="J1526" s="580" t="str">
        <f>Índice!$C$9</f>
        <v>2016-12-31</v>
      </c>
      <c r="K1526" s="579" t="s">
        <v>1802</v>
      </c>
      <c r="L1526" s="579" t="s">
        <v>1803</v>
      </c>
    </row>
    <row r="1527" spans="1:12" ht="15.75">
      <c r="C1527" s="589" t="str">
        <f>'FC01'!$B$11</f>
        <v xml:space="preserve">Impuestos, Contribuciones y tasas </v>
      </c>
      <c r="F1527" s="586">
        <f>'FC01'!$F$11</f>
        <v>0</v>
      </c>
      <c r="I1527" s="580" t="str">
        <f>Índice!$C$8</f>
        <v>2016-01-01</v>
      </c>
      <c r="J1527" s="580" t="str">
        <f>Índice!$C$9</f>
        <v>2016-12-31</v>
      </c>
      <c r="K1527" s="579" t="s">
        <v>1802</v>
      </c>
      <c r="L1527" s="579" t="s">
        <v>1803</v>
      </c>
    </row>
    <row r="1528" spans="1:12" ht="15.75">
      <c r="C1528" s="589" t="str">
        <f>'FC01'!$B$12</f>
        <v xml:space="preserve">Generales </v>
      </c>
      <c r="F1528" s="586">
        <f>'FC01'!$F$12</f>
        <v>0</v>
      </c>
      <c r="I1528" s="580" t="str">
        <f>Índice!$C$8</f>
        <v>2016-01-01</v>
      </c>
      <c r="J1528" s="580" t="str">
        <f>Índice!$C$9</f>
        <v>2016-12-31</v>
      </c>
      <c r="K1528" s="579" t="s">
        <v>1802</v>
      </c>
      <c r="L1528" s="579" t="s">
        <v>1803</v>
      </c>
    </row>
    <row r="1529" spans="1:12" ht="15.75">
      <c r="C1529" s="589" t="str">
        <f>'FC01'!$B$13</f>
        <v>Deterioro</v>
      </c>
      <c r="F1529" s="586">
        <f>'FC01'!$F$13</f>
        <v>0</v>
      </c>
      <c r="I1529" s="580" t="str">
        <f>Índice!$C$8</f>
        <v>2016-01-01</v>
      </c>
      <c r="J1529" s="580" t="str">
        <f>Índice!$C$9</f>
        <v>2016-12-31</v>
      </c>
      <c r="K1529" s="579" t="s">
        <v>1802</v>
      </c>
      <c r="L1529" s="579" t="s">
        <v>1803</v>
      </c>
    </row>
    <row r="1530" spans="1:12" ht="15.75">
      <c r="C1530" s="589" t="str">
        <f>'FC01'!$B$14</f>
        <v>Depreciación</v>
      </c>
      <c r="F1530" s="586">
        <f>'FC01'!$F$14</f>
        <v>0</v>
      </c>
      <c r="I1530" s="580" t="str">
        <f>Índice!$C$8</f>
        <v>2016-01-01</v>
      </c>
      <c r="J1530" s="580" t="str">
        <f>Índice!$C$9</f>
        <v>2016-12-31</v>
      </c>
      <c r="K1530" s="579" t="s">
        <v>1802</v>
      </c>
      <c r="L1530" s="579" t="s">
        <v>1803</v>
      </c>
    </row>
    <row r="1531" spans="1:12" ht="15.75">
      <c r="C1531" s="589" t="str">
        <f>'FC01'!$B$15</f>
        <v>Amortización</v>
      </c>
      <c r="F1531" s="586">
        <f>'FC01'!$F$15</f>
        <v>0</v>
      </c>
      <c r="I1531" s="580" t="str">
        <f>Índice!$C$8</f>
        <v>2016-01-01</v>
      </c>
      <c r="J1531" s="580" t="str">
        <f>Índice!$C$9</f>
        <v>2016-12-31</v>
      </c>
      <c r="K1531" s="579" t="s">
        <v>1802</v>
      </c>
      <c r="L1531" s="579" t="s">
        <v>1803</v>
      </c>
    </row>
    <row r="1532" spans="1:12" ht="15.75">
      <c r="C1532" s="589" t="str">
        <f>'FC01'!$B$16</f>
        <v>Provisiones</v>
      </c>
      <c r="F1532" s="586">
        <f>'FC01'!$F$16</f>
        <v>0</v>
      </c>
      <c r="I1532" s="580" t="str">
        <f>Índice!$C$8</f>
        <v>2016-01-01</v>
      </c>
      <c r="J1532" s="580" t="str">
        <f>Índice!$C$9</f>
        <v>2016-12-31</v>
      </c>
      <c r="K1532" s="579" t="s">
        <v>1802</v>
      </c>
      <c r="L1532" s="579" t="s">
        <v>1803</v>
      </c>
    </row>
    <row r="1533" spans="1:12" ht="15.75">
      <c r="C1533" s="589" t="str">
        <f>'FC01'!$B$17</f>
        <v>Litigios y demandas</v>
      </c>
      <c r="F1533" s="586">
        <f>'FC01'!$F$17</f>
        <v>0</v>
      </c>
      <c r="I1533" s="580" t="str">
        <f>Índice!$C$8</f>
        <v>2016-01-01</v>
      </c>
      <c r="J1533" s="580" t="str">
        <f>Índice!$C$9</f>
        <v>2016-12-31</v>
      </c>
      <c r="K1533" s="579" t="s">
        <v>1802</v>
      </c>
      <c r="L1533" s="579" t="s">
        <v>1803</v>
      </c>
    </row>
    <row r="1534" spans="1:12" ht="15.75">
      <c r="C1534" s="589" t="str">
        <f>'FC01'!$B$18</f>
        <v xml:space="preserve">Garantías </v>
      </c>
      <c r="F1534" s="586">
        <f>'FC01'!$F$18</f>
        <v>0</v>
      </c>
      <c r="I1534" s="580" t="str">
        <f>Índice!$C$8</f>
        <v>2016-01-01</v>
      </c>
      <c r="J1534" s="580" t="str">
        <f>Índice!$C$9</f>
        <v>2016-12-31</v>
      </c>
      <c r="K1534" s="579" t="s">
        <v>1802</v>
      </c>
      <c r="L1534" s="579" t="s">
        <v>1803</v>
      </c>
    </row>
    <row r="1535" spans="1:12" ht="15.75">
      <c r="C1535" s="589" t="str">
        <f>'FC01'!$B$19</f>
        <v>Diversas</v>
      </c>
      <c r="F1535" s="586">
        <f>'FC01'!$F$19</f>
        <v>0</v>
      </c>
      <c r="I1535" s="580" t="str">
        <f>Índice!$C$8</f>
        <v>2016-01-01</v>
      </c>
      <c r="J1535" s="580" t="str">
        <f>Índice!$C$9</f>
        <v>2016-12-31</v>
      </c>
      <c r="K1535" s="579" t="s">
        <v>1802</v>
      </c>
      <c r="L1535" s="579" t="s">
        <v>1803</v>
      </c>
    </row>
    <row r="1536" spans="1:12" ht="15.75">
      <c r="C1536" s="589" t="str">
        <f>'FC01'!$B$20</f>
        <v>Otros gastos</v>
      </c>
      <c r="F1536" s="586">
        <f>'FC01'!$F$20</f>
        <v>0</v>
      </c>
      <c r="I1536" s="580" t="str">
        <f>Índice!$C$8</f>
        <v>2016-01-01</v>
      </c>
      <c r="J1536" s="580" t="str">
        <f>Índice!$C$9</f>
        <v>2016-12-31</v>
      </c>
      <c r="K1536" s="579" t="s">
        <v>1802</v>
      </c>
      <c r="L1536" s="579" t="s">
        <v>1803</v>
      </c>
    </row>
    <row r="1537" spans="1:12" ht="15.75">
      <c r="C1537" s="589" t="str">
        <f>'FC01'!$B$21</f>
        <v>Comisiones</v>
      </c>
      <c r="F1537" s="586">
        <f>'FC01'!$F$21</f>
        <v>0</v>
      </c>
      <c r="I1537" s="580" t="str">
        <f>Índice!$C$8</f>
        <v>2016-01-01</v>
      </c>
      <c r="J1537" s="580" t="str">
        <f>Índice!$C$9</f>
        <v>2016-12-31</v>
      </c>
      <c r="K1537" s="579" t="s">
        <v>1802</v>
      </c>
      <c r="L1537" s="579" t="s">
        <v>1803</v>
      </c>
    </row>
    <row r="1538" spans="1:12" ht="15.75">
      <c r="C1538" s="589" t="str">
        <f>'FC01'!$B$22</f>
        <v>Ajuste por diferencia en cambio</v>
      </c>
      <c r="F1538" s="586">
        <f>'FC01'!$F$22</f>
        <v>0</v>
      </c>
      <c r="I1538" s="580" t="str">
        <f>Índice!$C$8</f>
        <v>2016-01-01</v>
      </c>
      <c r="J1538" s="580" t="str">
        <f>Índice!$C$9</f>
        <v>2016-12-31</v>
      </c>
      <c r="K1538" s="579" t="s">
        <v>1802</v>
      </c>
      <c r="L1538" s="579" t="s">
        <v>1803</v>
      </c>
    </row>
    <row r="1539" spans="1:12" ht="15.75">
      <c r="C1539" s="589" t="str">
        <f>'FC01'!$B$23</f>
        <v>Financieros</v>
      </c>
      <c r="F1539" s="586">
        <f>'FC01'!$F$23</f>
        <v>0</v>
      </c>
      <c r="I1539" s="580" t="str">
        <f>Índice!$C$8</f>
        <v>2016-01-01</v>
      </c>
      <c r="J1539" s="580" t="str">
        <f>Índice!$C$9</f>
        <v>2016-12-31</v>
      </c>
      <c r="K1539" s="579" t="s">
        <v>1802</v>
      </c>
      <c r="L1539" s="579" t="s">
        <v>1803</v>
      </c>
    </row>
    <row r="1540" spans="1:12" ht="15.75">
      <c r="C1540" s="589" t="str">
        <f>'FC01'!$B$24</f>
        <v>Pérdidas por la aplicación del método de participación patrimonial</v>
      </c>
      <c r="F1540" s="586">
        <f>'FC01'!$F$24</f>
        <v>0</v>
      </c>
      <c r="I1540" s="580" t="str">
        <f>Índice!$C$8</f>
        <v>2016-01-01</v>
      </c>
      <c r="J1540" s="580" t="str">
        <f>Índice!$C$9</f>
        <v>2016-12-31</v>
      </c>
      <c r="K1540" s="579" t="s">
        <v>1802</v>
      </c>
      <c r="L1540" s="579" t="s">
        <v>1803</v>
      </c>
    </row>
    <row r="1541" spans="1:12" ht="15.75">
      <c r="C1541" s="589" t="str">
        <f>'FC01'!$B$25</f>
        <v xml:space="preserve">Gastos diversos </v>
      </c>
      <c r="F1541" s="586">
        <f>'FC01'!$F$25</f>
        <v>0</v>
      </c>
      <c r="I1541" s="580" t="str">
        <f>Índice!$C$8</f>
        <v>2016-01-01</v>
      </c>
      <c r="J1541" s="580" t="str">
        <f>Índice!$C$9</f>
        <v>2016-12-31</v>
      </c>
      <c r="K1541" s="579" t="s">
        <v>1802</v>
      </c>
      <c r="L1541" s="579" t="s">
        <v>1803</v>
      </c>
    </row>
    <row r="1542" spans="1:12" ht="15.75">
      <c r="C1542" s="589" t="str">
        <f>'FC01'!$B$26</f>
        <v>Impuesto a las ganancias corrientes</v>
      </c>
      <c r="F1542" s="586">
        <f>'FC01'!$F$26</f>
        <v>0</v>
      </c>
      <c r="I1542" s="580" t="str">
        <f>Índice!$C$8</f>
        <v>2016-01-01</v>
      </c>
      <c r="J1542" s="580" t="str">
        <f>Índice!$C$9</f>
        <v>2016-12-31</v>
      </c>
      <c r="K1542" s="579" t="s">
        <v>1802</v>
      </c>
      <c r="L1542" s="579" t="s">
        <v>1803</v>
      </c>
    </row>
    <row r="1543" spans="1:12" ht="15.75">
      <c r="C1543" s="589" t="str">
        <f>'FC01'!$B$27</f>
        <v>Impuesto a las ganancias diferido</v>
      </c>
      <c r="F1543" s="586">
        <f>'FC01'!$F$27</f>
        <v>0</v>
      </c>
      <c r="I1543" s="580" t="str">
        <f>Índice!$C$8</f>
        <v>2016-01-01</v>
      </c>
      <c r="J1543" s="580" t="str">
        <f>Índice!$C$9</f>
        <v>2016-12-31</v>
      </c>
      <c r="K1543" s="579" t="s">
        <v>1802</v>
      </c>
      <c r="L1543" s="579" t="s">
        <v>1803</v>
      </c>
    </row>
    <row r="1544" spans="1:12" ht="15.75">
      <c r="C1544" s="589" t="str">
        <f>'FC01'!$B$28</f>
        <v xml:space="preserve">Total Gastos </v>
      </c>
      <c r="F1544" s="586">
        <f>'FC01'!$F$28</f>
        <v>0</v>
      </c>
      <c r="I1544" s="580" t="str">
        <f>Índice!$C$8</f>
        <v>2016-01-01</v>
      </c>
      <c r="J1544" s="580" t="str">
        <f>Índice!$C$9</f>
        <v>2016-12-31</v>
      </c>
      <c r="K1544" s="579" t="s">
        <v>1802</v>
      </c>
      <c r="L1544" s="579" t="s">
        <v>1803</v>
      </c>
    </row>
    <row r="1545" spans="1:12" ht="15.75">
      <c r="A1545" s="587" t="s">
        <v>15</v>
      </c>
      <c r="C1545" s="589"/>
      <c r="F1545" s="586"/>
      <c r="I1545" s="580"/>
      <c r="J1545" s="580"/>
      <c r="K1545" s="579" t="s">
        <v>1802</v>
      </c>
      <c r="L1545" s="579" t="s">
        <v>1803</v>
      </c>
    </row>
    <row r="1546" spans="1:12" ht="15.75">
      <c r="A1546" s="587" t="s">
        <v>15</v>
      </c>
      <c r="C1546" s="589" t="str">
        <f>'FC01'!$B$30</f>
        <v>Detalle de los gastos operativos</v>
      </c>
      <c r="F1546" s="586" t="str">
        <f>'FC01'!$F$31</f>
        <v>Generacion</v>
      </c>
      <c r="I1546" s="580"/>
      <c r="J1546" s="580"/>
      <c r="K1546" s="579" t="s">
        <v>1802</v>
      </c>
      <c r="L1546" s="579" t="s">
        <v>1803</v>
      </c>
    </row>
    <row r="1547" spans="1:12" ht="15.75">
      <c r="A1547" s="587" t="s">
        <v>15</v>
      </c>
      <c r="C1547" s="589"/>
      <c r="F1547" s="586"/>
      <c r="I1547" s="580"/>
      <c r="J1547" s="580"/>
      <c r="K1547" s="579" t="s">
        <v>1802</v>
      </c>
      <c r="L1547" s="579" t="s">
        <v>1803</v>
      </c>
    </row>
    <row r="1548" spans="1:12" ht="15.75">
      <c r="C1548" s="589" t="str">
        <f>'FC01'!$B$32</f>
        <v>Servicios Personales</v>
      </c>
      <c r="F1548" s="586">
        <f>'FC01'!$F$32</f>
        <v>0</v>
      </c>
      <c r="I1548" s="580" t="str">
        <f>Índice!$C$8</f>
        <v>2016-01-01</v>
      </c>
      <c r="J1548" s="580" t="str">
        <f>Índice!$C$9</f>
        <v>2016-12-31</v>
      </c>
      <c r="K1548" s="579" t="s">
        <v>1802</v>
      </c>
      <c r="L1548" s="579" t="s">
        <v>1803</v>
      </c>
    </row>
    <row r="1549" spans="1:12" ht="15.75">
      <c r="C1549" s="589" t="str">
        <f>'FC01'!$B$33</f>
        <v>Generales</v>
      </c>
      <c r="F1549" s="586">
        <f>'FC01'!$F$33</f>
        <v>0</v>
      </c>
      <c r="I1549" s="580" t="str">
        <f>Índice!$C$8</f>
        <v>2016-01-01</v>
      </c>
      <c r="J1549" s="580" t="str">
        <f>Índice!$C$9</f>
        <v>2016-12-31</v>
      </c>
      <c r="K1549" s="579" t="s">
        <v>1802</v>
      </c>
      <c r="L1549" s="579" t="s">
        <v>1803</v>
      </c>
    </row>
    <row r="1550" spans="1:12" ht="15.75">
      <c r="C1550" s="589" t="str">
        <f>'FC01'!$B$34</f>
        <v>Arrendamientos</v>
      </c>
      <c r="F1550" s="586">
        <f>'FC01'!$F$34</f>
        <v>0</v>
      </c>
      <c r="I1550" s="580" t="str">
        <f>Índice!$C$8</f>
        <v>2016-01-01</v>
      </c>
      <c r="J1550" s="580" t="str">
        <f>Índice!$C$9</f>
        <v>2016-12-31</v>
      </c>
      <c r="K1550" s="579" t="s">
        <v>1802</v>
      </c>
      <c r="L1550" s="579" t="s">
        <v>1803</v>
      </c>
    </row>
    <row r="1551" spans="1:12" ht="15.75">
      <c r="C1551" s="589" t="str">
        <f>'FC01'!$B$35</f>
        <v>Deterioro (Operativo)</v>
      </c>
      <c r="F1551" s="586">
        <f>'FC01'!$F$35</f>
        <v>0</v>
      </c>
      <c r="I1551" s="580" t="str">
        <f>Índice!$C$8</f>
        <v>2016-01-01</v>
      </c>
      <c r="J1551" s="580" t="str">
        <f>Índice!$C$9</f>
        <v>2016-12-31</v>
      </c>
      <c r="K1551" s="579" t="s">
        <v>1802</v>
      </c>
      <c r="L1551" s="579" t="s">
        <v>1803</v>
      </c>
    </row>
    <row r="1552" spans="1:12" ht="15.75">
      <c r="C1552" s="589" t="str">
        <f>'FC01'!$B$36</f>
        <v>Depreciación (Operativo)</v>
      </c>
      <c r="F1552" s="586">
        <f>'FC01'!$F$36</f>
        <v>0</v>
      </c>
      <c r="I1552" s="580" t="str">
        <f>Índice!$C$8</f>
        <v>2016-01-01</v>
      </c>
      <c r="J1552" s="580" t="str">
        <f>Índice!$C$9</f>
        <v>2016-12-31</v>
      </c>
      <c r="K1552" s="579" t="s">
        <v>1802</v>
      </c>
      <c r="L1552" s="579" t="s">
        <v>1803</v>
      </c>
    </row>
    <row r="1553" spans="3:12" ht="15.75">
      <c r="C1553" s="589" t="str">
        <f>'FC01'!$B$37</f>
        <v>Provisiones (Operativo)</v>
      </c>
      <c r="F1553" s="586">
        <f>'FC01'!$F$37</f>
        <v>0</v>
      </c>
      <c r="I1553" s="580" t="str">
        <f>Índice!$C$8</f>
        <v>2016-01-01</v>
      </c>
      <c r="J1553" s="580" t="str">
        <f>Índice!$C$9</f>
        <v>2016-12-31</v>
      </c>
      <c r="K1553" s="579" t="s">
        <v>1802</v>
      </c>
      <c r="L1553" s="579" t="s">
        <v>1803</v>
      </c>
    </row>
    <row r="1554" spans="3:12" ht="15.75">
      <c r="C1554" s="589" t="str">
        <f>'FC01'!$B$38</f>
        <v>Agotamiento (Operativo)</v>
      </c>
      <c r="F1554" s="586">
        <f>'FC01'!$F$38</f>
        <v>0</v>
      </c>
      <c r="I1554" s="580" t="str">
        <f>Índice!$C$8</f>
        <v>2016-01-01</v>
      </c>
      <c r="J1554" s="580" t="str">
        <f>Índice!$C$9</f>
        <v>2016-12-31</v>
      </c>
      <c r="K1554" s="579" t="s">
        <v>1802</v>
      </c>
      <c r="L1554" s="579" t="s">
        <v>1803</v>
      </c>
    </row>
    <row r="1555" spans="3:12" ht="15.75">
      <c r="C1555" s="589" t="str">
        <f>'FC01'!$B$39</f>
        <v>Amortización (Operativo)</v>
      </c>
      <c r="F1555" s="586">
        <f>'FC01'!$F$39</f>
        <v>0</v>
      </c>
      <c r="I1555" s="580" t="str">
        <f>Índice!$C$8</f>
        <v>2016-01-01</v>
      </c>
      <c r="J1555" s="580" t="str">
        <f>Índice!$C$9</f>
        <v>2016-12-31</v>
      </c>
      <c r="K1555" s="579" t="s">
        <v>1802</v>
      </c>
      <c r="L1555" s="579" t="s">
        <v>1803</v>
      </c>
    </row>
    <row r="1556" spans="3:12" ht="15.75">
      <c r="C1556" s="589" t="str">
        <f>'FC01'!$B$40</f>
        <v>Gastos operativos de Bienes y Servicios Públicos para la Venta</v>
      </c>
      <c r="F1556" s="586">
        <f>'FC01'!$F$40</f>
        <v>0</v>
      </c>
      <c r="I1556" s="580" t="str">
        <f>Índice!$C$8</f>
        <v>2016-01-01</v>
      </c>
      <c r="J1556" s="580" t="str">
        <f>Índice!$C$9</f>
        <v>2016-12-31</v>
      </c>
      <c r="K1556" s="579" t="s">
        <v>1802</v>
      </c>
      <c r="L1556" s="579" t="s">
        <v>1803</v>
      </c>
    </row>
    <row r="1557" spans="3:12" ht="15.75">
      <c r="C1557" s="589" t="str">
        <f>'FC01'!$B$41</f>
        <v>Compras en Bloque y/o a Largo Plazo</v>
      </c>
      <c r="F1557" s="586">
        <f>'FC01'!$F$41</f>
        <v>0</v>
      </c>
      <c r="I1557" s="580" t="str">
        <f>Índice!$C$8</f>
        <v>2016-01-01</v>
      </c>
      <c r="J1557" s="580" t="str">
        <f>Índice!$C$9</f>
        <v>2016-12-31</v>
      </c>
      <c r="K1557" s="579" t="s">
        <v>1802</v>
      </c>
      <c r="L1557" s="579" t="s">
        <v>1803</v>
      </c>
    </row>
    <row r="1558" spans="3:12" ht="15.75">
      <c r="C1558" s="589" t="str">
        <f>'FC01'!$B$42</f>
        <v>Compras en Bolsa  y/o a Corto Plazo</v>
      </c>
      <c r="F1558" s="586">
        <f>'FC01'!$F$42</f>
        <v>0</v>
      </c>
      <c r="I1558" s="580" t="str">
        <f>Índice!$C$8</f>
        <v>2016-01-01</v>
      </c>
      <c r="J1558" s="580" t="str">
        <f>Índice!$C$9</f>
        <v>2016-12-31</v>
      </c>
      <c r="K1558" s="579" t="s">
        <v>1802</v>
      </c>
      <c r="L1558" s="579" t="s">
        <v>1803</v>
      </c>
    </row>
    <row r="1559" spans="3:12" ht="15.75">
      <c r="C1559" s="589" t="str">
        <f>'FC01'!$B$43</f>
        <v>Gastos operativos de suministro de agua potable (Agua en Bloque)</v>
      </c>
      <c r="F1559" s="586">
        <f>'FC01'!$F$43</f>
        <v>0</v>
      </c>
      <c r="I1559" s="580" t="str">
        <f>Índice!$C$8</f>
        <v>2016-01-01</v>
      </c>
      <c r="J1559" s="580" t="str">
        <f>Índice!$C$9</f>
        <v>2016-12-31</v>
      </c>
      <c r="K1559" s="579" t="s">
        <v>1802</v>
      </c>
      <c r="L1559" s="579" t="s">
        <v>1803</v>
      </c>
    </row>
    <row r="1560" spans="3:12" ht="15.75">
      <c r="C1560" s="589" t="str">
        <f>'FC01'!$B$44</f>
        <v xml:space="preserve">Gastos operativos por Conexión / Interconexión </v>
      </c>
      <c r="F1560" s="586">
        <f>'FC01'!$F$44</f>
        <v>0</v>
      </c>
      <c r="I1560" s="580" t="str">
        <f>Índice!$C$8</f>
        <v>2016-01-01</v>
      </c>
      <c r="J1560" s="580" t="str">
        <f>Índice!$C$9</f>
        <v>2016-12-31</v>
      </c>
      <c r="K1560" s="579" t="s">
        <v>1802</v>
      </c>
      <c r="L1560" s="579" t="s">
        <v>1803</v>
      </c>
    </row>
    <row r="1561" spans="3:12" ht="15.75">
      <c r="C1561" s="589" t="str">
        <f>'FC01'!$B$45</f>
        <v>Uso de Líneas, redes y ductos</v>
      </c>
      <c r="F1561" s="586">
        <f>'FC01'!$F$45</f>
        <v>0</v>
      </c>
      <c r="I1561" s="580" t="str">
        <f>Índice!$C$8</f>
        <v>2016-01-01</v>
      </c>
      <c r="J1561" s="580" t="str">
        <f>Índice!$C$9</f>
        <v>2016-12-31</v>
      </c>
      <c r="K1561" s="579" t="s">
        <v>1802</v>
      </c>
      <c r="L1561" s="579" t="s">
        <v>1803</v>
      </c>
    </row>
    <row r="1562" spans="3:12" ht="15.75">
      <c r="C1562" s="589" t="str">
        <f>'FC01'!$B$46</f>
        <v>Gastos operativos de Distribución  y/o Comercialización de Gas combustible por redes</v>
      </c>
      <c r="F1562" s="586">
        <f>'FC01'!$F$46</f>
        <v>0</v>
      </c>
      <c r="I1562" s="580" t="str">
        <f>Índice!$C$8</f>
        <v>2016-01-01</v>
      </c>
      <c r="J1562" s="580" t="str">
        <f>Índice!$C$9</f>
        <v>2016-12-31</v>
      </c>
      <c r="K1562" s="579" t="s">
        <v>1802</v>
      </c>
      <c r="L1562" s="579" t="s">
        <v>1803</v>
      </c>
    </row>
    <row r="1563" spans="3:12" ht="15.75">
      <c r="C1563" s="589" t="str">
        <f>'FC01'!$B$47</f>
        <v>Manejo Comercial y Financiero del Servicio</v>
      </c>
      <c r="F1563" s="586">
        <f>'FC01'!$F$47</f>
        <v>0</v>
      </c>
      <c r="I1563" s="580" t="str">
        <f>Índice!$C$8</f>
        <v>2016-01-01</v>
      </c>
      <c r="J1563" s="580" t="str">
        <f>Índice!$C$9</f>
        <v>2016-12-31</v>
      </c>
      <c r="K1563" s="579" t="s">
        <v>1802</v>
      </c>
      <c r="L1563" s="579" t="s">
        <v>1803</v>
      </c>
    </row>
    <row r="1564" spans="3:12" ht="15.75">
      <c r="C1564" s="589" t="str">
        <f>'FC01'!$B$48</f>
        <v>Gastos operativos de Distribución  y/o Comercialización de Gas Licuado de Petróleo –GLP</v>
      </c>
      <c r="F1564" s="586">
        <f>'FC01'!$F$48</f>
        <v>0</v>
      </c>
      <c r="I1564" s="580" t="str">
        <f>Índice!$C$8</f>
        <v>2016-01-01</v>
      </c>
      <c r="J1564" s="580" t="str">
        <f>Índice!$C$9</f>
        <v>2016-12-31</v>
      </c>
      <c r="K1564" s="579" t="s">
        <v>1802</v>
      </c>
      <c r="L1564" s="579" t="s">
        <v>1803</v>
      </c>
    </row>
    <row r="1565" spans="3:12" ht="15.75">
      <c r="C1565" s="589" t="str">
        <f>'FC01'!$B$49</f>
        <v>Contrato de explotación</v>
      </c>
      <c r="F1565" s="586">
        <f>'FC01'!$F$49</f>
        <v>0</v>
      </c>
      <c r="I1565" s="580" t="str">
        <f>Índice!$C$8</f>
        <v>2016-01-01</v>
      </c>
      <c r="J1565" s="580" t="str">
        <f>Índice!$C$9</f>
        <v>2016-12-31</v>
      </c>
      <c r="K1565" s="579" t="s">
        <v>1802</v>
      </c>
      <c r="L1565" s="579" t="s">
        <v>1803</v>
      </c>
    </row>
    <row r="1566" spans="3:12" ht="15.75">
      <c r="C1566" s="589" t="str">
        <f>'FC01'!$B$50</f>
        <v>Gastos operativos asociados a las transacciones en el mercado mayorista</v>
      </c>
      <c r="F1566" s="586">
        <f>'FC01'!$F$50</f>
        <v>0</v>
      </c>
      <c r="I1566" s="580" t="str">
        <f>Índice!$C$8</f>
        <v>2016-01-01</v>
      </c>
      <c r="J1566" s="580" t="str">
        <f>Índice!$C$9</f>
        <v>2016-12-31</v>
      </c>
      <c r="K1566" s="579" t="s">
        <v>1802</v>
      </c>
      <c r="L1566" s="579" t="s">
        <v>1803</v>
      </c>
    </row>
    <row r="1567" spans="3:12" ht="15.75">
      <c r="C1567" s="589" t="str">
        <f>'FC01'!$B$51</f>
        <v>Contrato de concesión</v>
      </c>
      <c r="F1567" s="586">
        <f>'FC01'!$F$51</f>
        <v>0</v>
      </c>
      <c r="I1567" s="580" t="str">
        <f>Índice!$C$8</f>
        <v>2016-01-01</v>
      </c>
      <c r="J1567" s="580" t="str">
        <f>Índice!$C$9</f>
        <v>2016-12-31</v>
      </c>
      <c r="K1567" s="579" t="s">
        <v>1802</v>
      </c>
      <c r="L1567" s="579" t="s">
        <v>1803</v>
      </c>
    </row>
    <row r="1568" spans="3:12" ht="15.75">
      <c r="C1568" s="589" t="str">
        <f>'FC01'!$B$52</f>
        <v>Otros</v>
      </c>
      <c r="F1568" s="586">
        <f>'FC01'!$F$52</f>
        <v>0</v>
      </c>
      <c r="I1568" s="580" t="str">
        <f>Índice!$C$8</f>
        <v>2016-01-01</v>
      </c>
      <c r="J1568" s="580" t="str">
        <f>Índice!$C$9</f>
        <v>2016-12-31</v>
      </c>
      <c r="K1568" s="579" t="s">
        <v>1802</v>
      </c>
      <c r="L1568" s="579" t="s">
        <v>1803</v>
      </c>
    </row>
    <row r="1569" spans="3:12" ht="15.75">
      <c r="C1569" s="589" t="str">
        <f>'FC01'!$B$53</f>
        <v>Gastos operativos asociados a las transacciones en el mercado minorista</v>
      </c>
      <c r="F1569" s="586">
        <f>'FC01'!$F$53</f>
        <v>0</v>
      </c>
      <c r="I1569" s="580" t="str">
        <f>Índice!$C$8</f>
        <v>2016-01-01</v>
      </c>
      <c r="J1569" s="580" t="str">
        <f>Índice!$C$9</f>
        <v>2016-12-31</v>
      </c>
      <c r="K1569" s="579" t="s">
        <v>1802</v>
      </c>
      <c r="L1569" s="579" t="s">
        <v>1803</v>
      </c>
    </row>
    <row r="1570" spans="3:12" ht="15.75">
      <c r="C1570" s="589" t="str">
        <f>'FC01'!$B$54</f>
        <v xml:space="preserve">Licencias, Contribuciones y Regalías  </v>
      </c>
      <c r="F1570" s="586">
        <f>'FC01'!$F$54</f>
        <v>0</v>
      </c>
      <c r="I1570" s="580" t="str">
        <f>Índice!$C$8</f>
        <v>2016-01-01</v>
      </c>
      <c r="J1570" s="580" t="str">
        <f>Índice!$C$9</f>
        <v>2016-12-31</v>
      </c>
      <c r="K1570" s="579" t="s">
        <v>1802</v>
      </c>
      <c r="L1570" s="579" t="s">
        <v>1803</v>
      </c>
    </row>
    <row r="1571" spans="3:12" ht="15.75">
      <c r="C1571" s="589" t="str">
        <f>'FC01'!$B$55</f>
        <v>Departamento Administrativo del Medio Ambiente "DAMA"</v>
      </c>
      <c r="F1571" s="586">
        <f>'FC01'!$F$55</f>
        <v>0</v>
      </c>
      <c r="I1571" s="580" t="str">
        <f>Índice!$C$8</f>
        <v>2016-01-01</v>
      </c>
      <c r="J1571" s="580" t="str">
        <f>Índice!$C$9</f>
        <v>2016-12-31</v>
      </c>
      <c r="K1571" s="579" t="s">
        <v>1802</v>
      </c>
      <c r="L1571" s="579" t="s">
        <v>1803</v>
      </c>
    </row>
    <row r="1572" spans="3:12" ht="15.75">
      <c r="C1572" s="589" t="str">
        <f>'FC01'!$B$56</f>
        <v>Ley 56 de 1981</v>
      </c>
      <c r="F1572" s="586">
        <f>'FC01'!$F$56</f>
        <v>0</v>
      </c>
      <c r="I1572" s="580" t="str">
        <f>Índice!$C$8</f>
        <v>2016-01-01</v>
      </c>
      <c r="J1572" s="580" t="str">
        <f>Índice!$C$9</f>
        <v>2016-12-31</v>
      </c>
      <c r="K1572" s="579" t="s">
        <v>1802</v>
      </c>
      <c r="L1572" s="579" t="s">
        <v>1803</v>
      </c>
    </row>
    <row r="1573" spans="3:12" ht="15.75">
      <c r="C1573" s="589" t="str">
        <f>'FC01'!$B$57</f>
        <v>Medio Ambiente – Ley 99 de 1993</v>
      </c>
      <c r="F1573" s="586">
        <f>'FC01'!$F$57</f>
        <v>0</v>
      </c>
      <c r="I1573" s="580" t="str">
        <f>Índice!$C$8</f>
        <v>2016-01-01</v>
      </c>
      <c r="J1573" s="580" t="str">
        <f>Índice!$C$9</f>
        <v>2016-12-31</v>
      </c>
      <c r="K1573" s="579" t="s">
        <v>1802</v>
      </c>
      <c r="L1573" s="579" t="s">
        <v>1803</v>
      </c>
    </row>
    <row r="1574" spans="3:12" ht="15.75">
      <c r="C1574" s="589" t="str">
        <f>'FC01'!$B$58</f>
        <v>Regalías</v>
      </c>
      <c r="F1574" s="586">
        <f>'FC01'!$F$58</f>
        <v>0</v>
      </c>
      <c r="I1574" s="580" t="str">
        <f>Índice!$C$8</f>
        <v>2016-01-01</v>
      </c>
      <c r="J1574" s="580" t="str">
        <f>Índice!$C$9</f>
        <v>2016-12-31</v>
      </c>
      <c r="K1574" s="579" t="s">
        <v>1802</v>
      </c>
      <c r="L1574" s="579" t="s">
        <v>1803</v>
      </c>
    </row>
    <row r="1575" spans="3:12" ht="15.75">
      <c r="C1575" s="589" t="str">
        <f>'FC01'!$B$59</f>
        <v>Licencia De Operación Del Servicio</v>
      </c>
      <c r="F1575" s="586">
        <f>'FC01'!$F$59</f>
        <v>0</v>
      </c>
      <c r="I1575" s="580" t="str">
        <f>Índice!$C$8</f>
        <v>2016-01-01</v>
      </c>
      <c r="J1575" s="580" t="str">
        <f>Índice!$C$9</f>
        <v>2016-12-31</v>
      </c>
      <c r="K1575" s="579" t="s">
        <v>1802</v>
      </c>
      <c r="L1575" s="579" t="s">
        <v>1803</v>
      </c>
    </row>
    <row r="1576" spans="3:12" ht="15.75">
      <c r="C1576" s="589" t="str">
        <f>'FC01'!$B$60</f>
        <v>FAZNI</v>
      </c>
      <c r="F1576" s="586">
        <f>'FC01'!$F$60</f>
        <v>0</v>
      </c>
      <c r="I1576" s="580" t="str">
        <f>Índice!$C$8</f>
        <v>2016-01-01</v>
      </c>
      <c r="J1576" s="580" t="str">
        <f>Índice!$C$9</f>
        <v>2016-12-31</v>
      </c>
      <c r="K1576" s="579" t="s">
        <v>1802</v>
      </c>
      <c r="L1576" s="579" t="s">
        <v>1803</v>
      </c>
    </row>
    <row r="1577" spans="3:12" ht="15.75">
      <c r="C1577" s="589" t="str">
        <f>'FC01'!$B$61</f>
        <v>FAER</v>
      </c>
      <c r="F1577" s="586">
        <f>'FC01'!$F$61</f>
        <v>0</v>
      </c>
      <c r="I1577" s="580" t="str">
        <f>Índice!$C$8</f>
        <v>2016-01-01</v>
      </c>
      <c r="J1577" s="580" t="str">
        <f>Índice!$C$9</f>
        <v>2016-12-31</v>
      </c>
      <c r="K1577" s="579" t="s">
        <v>1802</v>
      </c>
      <c r="L1577" s="579" t="s">
        <v>1803</v>
      </c>
    </row>
    <row r="1578" spans="3:12" ht="15.75">
      <c r="C1578" s="589" t="str">
        <f>'FC01'!$B$62</f>
        <v>Cuota de fomento de gas</v>
      </c>
      <c r="F1578" s="586">
        <f>'FC01'!$F$62</f>
        <v>0</v>
      </c>
      <c r="I1578" s="580" t="str">
        <f>Índice!$C$8</f>
        <v>2016-01-01</v>
      </c>
      <c r="J1578" s="580" t="str">
        <f>Índice!$C$9</f>
        <v>2016-12-31</v>
      </c>
      <c r="K1578" s="579" t="s">
        <v>1802</v>
      </c>
      <c r="L1578" s="579" t="s">
        <v>1803</v>
      </c>
    </row>
    <row r="1579" spans="3:12" ht="15.75">
      <c r="C1579" s="589" t="str">
        <f>'FC01'!$B$63</f>
        <v>Ministerio de Comunicaciones y/o Fondo de Comunicaciones</v>
      </c>
      <c r="F1579" s="586">
        <f>'FC01'!$F$63</f>
        <v>0</v>
      </c>
      <c r="I1579" s="580" t="str">
        <f>Índice!$C$8</f>
        <v>2016-01-01</v>
      </c>
      <c r="J1579" s="580" t="str">
        <f>Índice!$C$9</f>
        <v>2016-12-31</v>
      </c>
      <c r="K1579" s="579" t="s">
        <v>1802</v>
      </c>
      <c r="L1579" s="579" t="s">
        <v>1803</v>
      </c>
    </row>
    <row r="1580" spans="3:12" ht="15.75">
      <c r="C1580" s="589" t="str">
        <f>'FC01'!$B$64</f>
        <v>Comité De Estratificación –Ley 505 De 1999</v>
      </c>
      <c r="F1580" s="586">
        <f>'FC01'!$F$64</f>
        <v>0</v>
      </c>
      <c r="I1580" s="580" t="str">
        <f>Índice!$C$8</f>
        <v>2016-01-01</v>
      </c>
      <c r="J1580" s="580" t="str">
        <f>Índice!$C$9</f>
        <v>2016-12-31</v>
      </c>
      <c r="K1580" s="579" t="s">
        <v>1802</v>
      </c>
      <c r="L1580" s="579" t="s">
        <v>1803</v>
      </c>
    </row>
    <row r="1581" spans="3:12" ht="15.75">
      <c r="C1581" s="589" t="str">
        <f>'FC01'!$B$65</f>
        <v>Art 25 Ley 142 - Concesiones, y permisos ambientales y sanitarios</v>
      </c>
      <c r="F1581" s="586">
        <f>'FC01'!$F$65</f>
        <v>0</v>
      </c>
      <c r="I1581" s="580" t="str">
        <f>Índice!$C$8</f>
        <v>2016-01-01</v>
      </c>
      <c r="J1581" s="580" t="str">
        <f>Índice!$C$9</f>
        <v>2016-12-31</v>
      </c>
      <c r="K1581" s="579" t="s">
        <v>1802</v>
      </c>
      <c r="L1581" s="579" t="s">
        <v>1803</v>
      </c>
    </row>
    <row r="1582" spans="3:12" ht="15.75">
      <c r="C1582" s="589" t="str">
        <f>'FC01'!$B$66</f>
        <v>Otras licencias Ley 142 de 1994</v>
      </c>
      <c r="F1582" s="586">
        <f>'FC01'!$F$66</f>
        <v>0</v>
      </c>
      <c r="I1582" s="580" t="str">
        <f>Índice!$C$8</f>
        <v>2016-01-01</v>
      </c>
      <c r="J1582" s="580" t="str">
        <f>Índice!$C$9</f>
        <v>2016-12-31</v>
      </c>
      <c r="K1582" s="579" t="s">
        <v>1802</v>
      </c>
      <c r="L1582" s="579" t="s">
        <v>1803</v>
      </c>
    </row>
    <row r="1583" spans="3:12" ht="15.75">
      <c r="C1583" s="589" t="str">
        <f>'FC01'!$B$67</f>
        <v>Consumo De Insumos Directos</v>
      </c>
      <c r="F1583" s="586">
        <f>'FC01'!$F$67</f>
        <v>0</v>
      </c>
      <c r="I1583" s="580" t="str">
        <f>Índice!$C$8</f>
        <v>2016-01-01</v>
      </c>
      <c r="J1583" s="580" t="str">
        <f>Índice!$C$9</f>
        <v>2016-12-31</v>
      </c>
      <c r="K1583" s="579" t="s">
        <v>1802</v>
      </c>
      <c r="L1583" s="579" t="s">
        <v>1803</v>
      </c>
    </row>
    <row r="1584" spans="3:12" ht="15.75">
      <c r="C1584" s="589" t="str">
        <f>'FC01'!$B$68</f>
        <v>Productos Químicos</v>
      </c>
      <c r="F1584" s="586">
        <f>'FC01'!$F$68</f>
        <v>0</v>
      </c>
      <c r="I1584" s="580" t="str">
        <f>Índice!$C$8</f>
        <v>2016-01-01</v>
      </c>
      <c r="J1584" s="580" t="str">
        <f>Índice!$C$9</f>
        <v>2016-12-31</v>
      </c>
      <c r="K1584" s="579" t="s">
        <v>1802</v>
      </c>
      <c r="L1584" s="579" t="s">
        <v>1803</v>
      </c>
    </row>
    <row r="1585" spans="3:12" ht="15.75">
      <c r="C1585" s="589" t="str">
        <f>'FC01'!$B$69</f>
        <v>Gas Combustible</v>
      </c>
      <c r="F1585" s="586">
        <f>'FC01'!$F$69</f>
        <v>0</v>
      </c>
      <c r="I1585" s="580" t="str">
        <f>Índice!$C$8</f>
        <v>2016-01-01</v>
      </c>
      <c r="J1585" s="580" t="str">
        <f>Índice!$C$9</f>
        <v>2016-12-31</v>
      </c>
      <c r="K1585" s="579" t="s">
        <v>1802</v>
      </c>
      <c r="L1585" s="579" t="s">
        <v>1803</v>
      </c>
    </row>
    <row r="1586" spans="3:12" ht="15.75">
      <c r="C1586" s="589" t="str">
        <f>'FC01'!$B$70</f>
        <v>Carbón Mineral</v>
      </c>
      <c r="F1586" s="586">
        <f>'FC01'!$F$70</f>
        <v>0</v>
      </c>
      <c r="I1586" s="580" t="str">
        <f>Índice!$C$8</f>
        <v>2016-01-01</v>
      </c>
      <c r="J1586" s="580" t="str">
        <f>Índice!$C$9</f>
        <v>2016-12-31</v>
      </c>
      <c r="K1586" s="579" t="s">
        <v>1802</v>
      </c>
      <c r="L1586" s="579" t="s">
        <v>1803</v>
      </c>
    </row>
    <row r="1587" spans="3:12" ht="15.75">
      <c r="C1587" s="589" t="str">
        <f>'FC01'!$B$71</f>
        <v>Energía</v>
      </c>
      <c r="F1587" s="586">
        <f>'FC01'!$F$71</f>
        <v>0</v>
      </c>
      <c r="I1587" s="580" t="str">
        <f>Índice!$C$8</f>
        <v>2016-01-01</v>
      </c>
      <c r="J1587" s="580" t="str">
        <f>Índice!$C$9</f>
        <v>2016-12-31</v>
      </c>
      <c r="K1587" s="579" t="s">
        <v>1802</v>
      </c>
      <c r="L1587" s="579" t="s">
        <v>1803</v>
      </c>
    </row>
    <row r="1588" spans="3:12" ht="15.75">
      <c r="C1588" s="589" t="str">
        <f>'FC01'!$B$72</f>
        <v>ACPM, Fuel Oil</v>
      </c>
      <c r="F1588" s="586">
        <f>'FC01'!$F$72</f>
        <v>0</v>
      </c>
      <c r="I1588" s="580" t="str">
        <f>Índice!$C$8</f>
        <v>2016-01-01</v>
      </c>
      <c r="J1588" s="580" t="str">
        <f>Índice!$C$9</f>
        <v>2016-12-31</v>
      </c>
      <c r="K1588" s="579" t="s">
        <v>1802</v>
      </c>
      <c r="L1588" s="579" t="s">
        <v>1803</v>
      </c>
    </row>
    <row r="1589" spans="3:12" ht="15.75">
      <c r="C1589" s="589" t="str">
        <f>'FC01'!$B$73</f>
        <v>Otros Elementos de Consumo de Insumos Directos</v>
      </c>
      <c r="F1589" s="586">
        <f>'FC01'!$F$73</f>
        <v>0</v>
      </c>
      <c r="I1589" s="580" t="str">
        <f>Índice!$C$8</f>
        <v>2016-01-01</v>
      </c>
      <c r="J1589" s="580" t="str">
        <f>Índice!$C$9</f>
        <v>2016-12-31</v>
      </c>
      <c r="K1589" s="579" t="s">
        <v>1802</v>
      </c>
      <c r="L1589" s="579" t="s">
        <v>1803</v>
      </c>
    </row>
    <row r="1590" spans="3:12" ht="15.75">
      <c r="C1590" s="589" t="str">
        <f>'FC01'!$B$74</f>
        <v>Ordenes Y Contratos De Mantenimiento Y Reparaciones</v>
      </c>
      <c r="F1590" s="586">
        <f>'FC01'!$F$74</f>
        <v>0</v>
      </c>
      <c r="I1590" s="580" t="str">
        <f>Índice!$C$8</f>
        <v>2016-01-01</v>
      </c>
      <c r="J1590" s="580" t="str">
        <f>Índice!$C$9</f>
        <v>2016-12-31</v>
      </c>
      <c r="K1590" s="579" t="s">
        <v>1802</v>
      </c>
      <c r="L1590" s="579" t="s">
        <v>1803</v>
      </c>
    </row>
    <row r="1591" spans="3:12" ht="15.75">
      <c r="C1591" s="589" t="str">
        <f>'FC01'!$B$75</f>
        <v>Peajes terrestres</v>
      </c>
      <c r="F1591" s="586">
        <f>'FC01'!$F$75</f>
        <v>0</v>
      </c>
      <c r="I1591" s="580" t="str">
        <f>Índice!$C$8</f>
        <v>2016-01-01</v>
      </c>
      <c r="J1591" s="580" t="str">
        <f>Índice!$C$9</f>
        <v>2016-12-31</v>
      </c>
      <c r="K1591" s="579" t="s">
        <v>1802</v>
      </c>
      <c r="L1591" s="579" t="s">
        <v>1803</v>
      </c>
    </row>
    <row r="1592" spans="3:12" ht="15.75">
      <c r="C1592" s="589" t="str">
        <f>'FC01'!$B$76</f>
        <v>Disposición final</v>
      </c>
      <c r="F1592" s="586">
        <f>'FC01'!$F$76</f>
        <v>0</v>
      </c>
      <c r="I1592" s="580" t="str">
        <f>Índice!$C$8</f>
        <v>2016-01-01</v>
      </c>
      <c r="J1592" s="580" t="str">
        <f>Índice!$C$9</f>
        <v>2016-12-31</v>
      </c>
      <c r="K1592" s="579" t="s">
        <v>1802</v>
      </c>
      <c r="L1592" s="579" t="s">
        <v>1803</v>
      </c>
    </row>
    <row r="1593" spans="3:12" ht="15.75">
      <c r="C1593" s="589" t="str">
        <f>'FC01'!$B$77</f>
        <v>Peajes por interconexión de acueducto</v>
      </c>
      <c r="F1593" s="586">
        <f>'FC01'!$F$77</f>
        <v>0</v>
      </c>
      <c r="I1593" s="580" t="str">
        <f>Índice!$C$8</f>
        <v>2016-01-01</v>
      </c>
      <c r="J1593" s="580" t="str">
        <f>Índice!$C$9</f>
        <v>2016-12-31</v>
      </c>
      <c r="K1593" s="579" t="s">
        <v>1802</v>
      </c>
      <c r="L1593" s="579" t="s">
        <v>1803</v>
      </c>
    </row>
    <row r="1594" spans="3:12" ht="15.75">
      <c r="C1594" s="589" t="str">
        <f>'FC01'!$B$78</f>
        <v>Peajes por interconexión de alcantarillado</v>
      </c>
      <c r="F1594" s="586">
        <f>'FC01'!$F$78</f>
        <v>0</v>
      </c>
      <c r="I1594" s="580" t="str">
        <f>Índice!$C$8</f>
        <v>2016-01-01</v>
      </c>
      <c r="J1594" s="580" t="str">
        <f>Índice!$C$9</f>
        <v>2016-12-31</v>
      </c>
      <c r="K1594" s="579" t="s">
        <v>1802</v>
      </c>
      <c r="L1594" s="579" t="s">
        <v>1803</v>
      </c>
    </row>
    <row r="1595" spans="3:12" ht="15.75">
      <c r="C1595" s="589" t="str">
        <f>'FC01'!$B$79</f>
        <v>Honorarios (Operativos)</v>
      </c>
      <c r="F1595" s="586">
        <f>'FC01'!$F$79</f>
        <v>0</v>
      </c>
      <c r="I1595" s="580" t="str">
        <f>Índice!$C$8</f>
        <v>2016-01-01</v>
      </c>
      <c r="J1595" s="580" t="str">
        <f>Índice!$C$9</f>
        <v>2016-12-31</v>
      </c>
      <c r="K1595" s="579" t="s">
        <v>1802</v>
      </c>
      <c r="L1595" s="579" t="s">
        <v>1803</v>
      </c>
    </row>
    <row r="1596" spans="3:12" ht="15.75">
      <c r="C1596" s="589" t="str">
        <f>'FC01'!$B$80</f>
        <v>Servicios Públicos</v>
      </c>
      <c r="F1596" s="586">
        <f>'FC01'!$F$80</f>
        <v>0</v>
      </c>
      <c r="I1596" s="580" t="str">
        <f>Índice!$C$8</f>
        <v>2016-01-01</v>
      </c>
      <c r="J1596" s="580" t="str">
        <f>Índice!$C$9</f>
        <v>2016-12-31</v>
      </c>
      <c r="K1596" s="579" t="s">
        <v>1802</v>
      </c>
      <c r="L1596" s="579" t="s">
        <v>1803</v>
      </c>
    </row>
    <row r="1597" spans="3:12" ht="15.75">
      <c r="C1597" s="589" t="str">
        <f>'FC01'!$B$81</f>
        <v>Materiales y otros gastos de operación</v>
      </c>
      <c r="F1597" s="586">
        <f>'FC01'!$F$81</f>
        <v>0</v>
      </c>
      <c r="I1597" s="580" t="str">
        <f>Índice!$C$8</f>
        <v>2016-01-01</v>
      </c>
      <c r="J1597" s="580" t="str">
        <f>Índice!$C$9</f>
        <v>2016-12-31</v>
      </c>
      <c r="K1597" s="579" t="s">
        <v>1802</v>
      </c>
      <c r="L1597" s="579" t="s">
        <v>1803</v>
      </c>
    </row>
    <row r="1598" spans="3:12" ht="15.75">
      <c r="C1598" s="589" t="str">
        <f>'FC01'!$B$82</f>
        <v>Gastos operativos De Pérdidas En Prestación Del Servicio  De Acueducto</v>
      </c>
      <c r="F1598" s="586">
        <f>'FC01'!$F$82</f>
        <v>0</v>
      </c>
      <c r="I1598" s="580" t="str">
        <f>Índice!$C$8</f>
        <v>2016-01-01</v>
      </c>
      <c r="J1598" s="580" t="str">
        <f>Índice!$C$9</f>
        <v>2016-12-31</v>
      </c>
      <c r="K1598" s="579" t="s">
        <v>1802</v>
      </c>
      <c r="L1598" s="579" t="s">
        <v>1803</v>
      </c>
    </row>
    <row r="1599" spans="3:12" ht="15.75">
      <c r="C1599" s="589" t="str">
        <f>'FC01'!$B$83</f>
        <v>Seguros</v>
      </c>
      <c r="F1599" s="586">
        <f>'FC01'!$F$83</f>
        <v>0</v>
      </c>
      <c r="I1599" s="580" t="str">
        <f>Índice!$C$8</f>
        <v>2016-01-01</v>
      </c>
      <c r="J1599" s="580" t="str">
        <f>Índice!$C$9</f>
        <v>2016-12-31</v>
      </c>
      <c r="K1599" s="579" t="s">
        <v>1802</v>
      </c>
      <c r="L1599" s="579" t="s">
        <v>1803</v>
      </c>
    </row>
    <row r="1600" spans="3:12" ht="15.75">
      <c r="C1600" s="589" t="str">
        <f>'FC01'!$B$84</f>
        <v>Impuestos y Tasas</v>
      </c>
      <c r="F1600" s="586">
        <f>'FC01'!$F$84</f>
        <v>0</v>
      </c>
      <c r="I1600" s="580" t="str">
        <f>Índice!$C$8</f>
        <v>2016-01-01</v>
      </c>
      <c r="J1600" s="580" t="str">
        <f>Índice!$C$9</f>
        <v>2016-12-31</v>
      </c>
      <c r="K1600" s="579" t="s">
        <v>1802</v>
      </c>
      <c r="L1600" s="579" t="s">
        <v>1803</v>
      </c>
    </row>
    <row r="1601" spans="1:12" ht="15.75">
      <c r="C1601" s="589" t="str">
        <f>'FC01'!$B$85</f>
        <v>Órdenes y Contratos Por Otros  Servicios</v>
      </c>
      <c r="F1601" s="586">
        <f>'FC01'!$F$85</f>
        <v>0</v>
      </c>
      <c r="I1601" s="580" t="str">
        <f>Índice!$C$8</f>
        <v>2016-01-01</v>
      </c>
      <c r="J1601" s="580" t="str">
        <f>Índice!$C$9</f>
        <v>2016-12-31</v>
      </c>
      <c r="K1601" s="579" t="s">
        <v>1802</v>
      </c>
      <c r="L1601" s="579" t="s">
        <v>1803</v>
      </c>
    </row>
    <row r="1602" spans="1:12" ht="15.75">
      <c r="C1602" s="589" t="str">
        <f>'FC01'!$B$86</f>
        <v>Donaciones</v>
      </c>
      <c r="F1602" s="586">
        <f>'FC01'!$F$86</f>
        <v>0</v>
      </c>
      <c r="I1602" s="580" t="str">
        <f>Índice!$C$8</f>
        <v>2016-01-01</v>
      </c>
      <c r="J1602" s="580" t="str">
        <f>Índice!$C$9</f>
        <v>2016-12-31</v>
      </c>
      <c r="K1602" s="579" t="s">
        <v>1802</v>
      </c>
      <c r="L1602" s="579" t="s">
        <v>1803</v>
      </c>
    </row>
    <row r="1603" spans="1:12" ht="15.75">
      <c r="C1603" s="589" t="str">
        <f>'FC01'!$B$87</f>
        <v>Total Gastos operativos</v>
      </c>
      <c r="F1603" s="586">
        <f>'FC01'!$F$87</f>
        <v>0</v>
      </c>
      <c r="I1603" s="580" t="str">
        <f>Índice!$C$8</f>
        <v>2016-01-01</v>
      </c>
      <c r="J1603" s="580" t="str">
        <f>Índice!$C$9</f>
        <v>2016-12-31</v>
      </c>
      <c r="K1603" s="579" t="s">
        <v>1802</v>
      </c>
      <c r="L1603" s="579" t="s">
        <v>1803</v>
      </c>
    </row>
    <row r="1604" spans="1:12" ht="15.75">
      <c r="A1604" s="587" t="s">
        <v>15</v>
      </c>
      <c r="C1604" s="589"/>
      <c r="F1604" s="586"/>
      <c r="I1604" s="580"/>
      <c r="J1604" s="580"/>
      <c r="K1604" s="579" t="s">
        <v>1802</v>
      </c>
      <c r="L1604" s="579" t="s">
        <v>1803</v>
      </c>
    </row>
    <row r="1605" spans="1:12" ht="15.75">
      <c r="A1605" s="587" t="s">
        <v>15</v>
      </c>
      <c r="C1605" s="589" t="str">
        <f>'FC01'!$B$89</f>
        <v>Detalle de los gastos y gastos operativos</v>
      </c>
      <c r="F1605" s="586" t="str">
        <f>'FC01'!$F$90</f>
        <v>Generacion</v>
      </c>
      <c r="I1605" s="580"/>
      <c r="J1605" s="580"/>
      <c r="K1605" s="579" t="s">
        <v>1802</v>
      </c>
      <c r="L1605" s="579" t="s">
        <v>1803</v>
      </c>
    </row>
    <row r="1606" spans="1:12" ht="15.75">
      <c r="A1606" s="587" t="s">
        <v>15</v>
      </c>
      <c r="C1606" s="589"/>
      <c r="F1606" s="586"/>
      <c r="I1606" s="580"/>
      <c r="J1606" s="580"/>
      <c r="K1606" s="579" t="s">
        <v>1802</v>
      </c>
      <c r="L1606" s="579" t="s">
        <v>1803</v>
      </c>
    </row>
    <row r="1607" spans="1:12" ht="15.75">
      <c r="A1607" s="587" t="s">
        <v>15</v>
      </c>
      <c r="C1607" s="589" t="str">
        <f>'FC01'!$B$91</f>
        <v>Gastos [sinopsis]</v>
      </c>
      <c r="F1607" s="586"/>
      <c r="I1607" s="580"/>
      <c r="J1607" s="580"/>
      <c r="K1607" s="579" t="s">
        <v>1802</v>
      </c>
      <c r="L1607" s="579" t="s">
        <v>1803</v>
      </c>
    </row>
    <row r="1608" spans="1:12" ht="15.75">
      <c r="C1608" s="589" t="str">
        <f>'FC01'!$B$92</f>
        <v>Gastos de Administración sin impuestos, contribuciones y tasas</v>
      </c>
      <c r="F1608" s="586">
        <f>'FC01'!$F$92</f>
        <v>0</v>
      </c>
      <c r="I1608" s="580" t="str">
        <f>Índice!$C$8</f>
        <v>2016-01-01</v>
      </c>
      <c r="J1608" s="580" t="str">
        <f>Índice!$C$9</f>
        <v>2016-12-31</v>
      </c>
      <c r="K1608" s="579" t="s">
        <v>1802</v>
      </c>
      <c r="L1608" s="579" t="s">
        <v>1803</v>
      </c>
    </row>
    <row r="1609" spans="1:12" ht="15.75">
      <c r="C1609" s="589" t="str">
        <f>'FC01'!$B$93</f>
        <v>Impuestos, Tasas y Contribuciones (No incluye impuesto de renta)</v>
      </c>
      <c r="F1609" s="586">
        <f>'FC01'!$F$93</f>
        <v>0</v>
      </c>
      <c r="I1609" s="580" t="str">
        <f>Índice!$C$8</f>
        <v>2016-01-01</v>
      </c>
      <c r="J1609" s="580" t="str">
        <f>Índice!$C$9</f>
        <v>2016-12-31</v>
      </c>
      <c r="K1609" s="579" t="s">
        <v>1802</v>
      </c>
      <c r="L1609" s="579" t="s">
        <v>1803</v>
      </c>
    </row>
    <row r="1610" spans="1:12" ht="15.75">
      <c r="C1610" s="589" t="str">
        <f>'FC01'!$B$94</f>
        <v>Depreciación, deterioro, Amortización y provisión</v>
      </c>
      <c r="F1610" s="586">
        <f>'FC01'!$F$94</f>
        <v>0</v>
      </c>
      <c r="I1610" s="580" t="str">
        <f>Índice!$C$8</f>
        <v>2016-01-01</v>
      </c>
      <c r="J1610" s="580" t="str">
        <f>Índice!$C$9</f>
        <v>2016-12-31</v>
      </c>
      <c r="K1610" s="579" t="s">
        <v>1802</v>
      </c>
      <c r="L1610" s="579" t="s">
        <v>1803</v>
      </c>
    </row>
    <row r="1611" spans="1:12" ht="15.75">
      <c r="C1611" s="589" t="str">
        <f>'FC01'!$B$95</f>
        <v>Gasto por impuesto a las ganancias</v>
      </c>
      <c r="F1611" s="586">
        <f>'FC01'!$F$95</f>
        <v>0</v>
      </c>
      <c r="I1611" s="580" t="str">
        <f>Índice!$C$8</f>
        <v>2016-01-01</v>
      </c>
      <c r="J1611" s="580" t="str">
        <f>Índice!$C$9</f>
        <v>2016-12-31</v>
      </c>
      <c r="K1611" s="579" t="s">
        <v>1802</v>
      </c>
      <c r="L1611" s="579" t="s">
        <v>1803</v>
      </c>
    </row>
    <row r="1612" spans="1:12" ht="15.75">
      <c r="C1612" s="589" t="str">
        <f>'FC01'!$B$96</f>
        <v>Otros gastos (gastos y gastos operativos)</v>
      </c>
      <c r="F1612" s="586">
        <f>'FC01'!$F$96</f>
        <v>0</v>
      </c>
      <c r="I1612" s="580" t="str">
        <f>Índice!$C$8</f>
        <v>2016-01-01</v>
      </c>
      <c r="J1612" s="580" t="str">
        <f>Índice!$C$9</f>
        <v>2016-12-31</v>
      </c>
      <c r="K1612" s="579" t="s">
        <v>1802</v>
      </c>
      <c r="L1612" s="579" t="s">
        <v>1803</v>
      </c>
    </row>
    <row r="1613" spans="1:12" ht="15.75">
      <c r="C1613" s="589" t="str">
        <f>'FC01'!$B$97</f>
        <v>Total Gastos</v>
      </c>
      <c r="F1613" s="586">
        <f>'FC01'!$F$97</f>
        <v>0</v>
      </c>
      <c r="I1613" s="580" t="str">
        <f>Índice!$C$8</f>
        <v>2016-01-01</v>
      </c>
      <c r="J1613" s="580" t="str">
        <f>Índice!$C$9</f>
        <v>2016-12-31</v>
      </c>
      <c r="K1613" s="579" t="s">
        <v>1802</v>
      </c>
      <c r="L1613" s="579" t="s">
        <v>1803</v>
      </c>
    </row>
    <row r="1614" spans="1:12" ht="15.75">
      <c r="A1614" s="587" t="s">
        <v>15</v>
      </c>
      <c r="C1614" s="589" t="str">
        <f>'FC01'!$B$98</f>
        <v>Gastos operativos de Ventas y Distribución [sinopsis]</v>
      </c>
      <c r="F1614" s="586">
        <f>'FC01'!$F$98</f>
        <v>0</v>
      </c>
      <c r="I1614" s="580" t="str">
        <f>Índice!$C$8</f>
        <v>2016-01-01</v>
      </c>
      <c r="J1614" s="580" t="str">
        <f>Índice!$C$9</f>
        <v>2016-12-31</v>
      </c>
      <c r="K1614" s="579" t="s">
        <v>1802</v>
      </c>
      <c r="L1614" s="579" t="s">
        <v>1803</v>
      </c>
    </row>
    <row r="1615" spans="1:12" ht="15.75">
      <c r="C1615" s="589" t="str">
        <f>'FC01'!$B$99</f>
        <v>Gastos operativos de Ventas</v>
      </c>
      <c r="F1615" s="586">
        <f>'FC01'!$F$99</f>
        <v>0</v>
      </c>
      <c r="I1615" s="580" t="str">
        <f>Índice!$C$8</f>
        <v>2016-01-01</v>
      </c>
      <c r="J1615" s="580" t="str">
        <f>Índice!$C$9</f>
        <v>2016-12-31</v>
      </c>
      <c r="K1615" s="579" t="s">
        <v>1802</v>
      </c>
      <c r="L1615" s="579" t="s">
        <v>1803</v>
      </c>
    </row>
    <row r="1616" spans="1:12" ht="15.75">
      <c r="C1616" s="589" t="str">
        <f>'FC01'!$B$100</f>
        <v>Gastos operativos de Distribución</v>
      </c>
      <c r="F1616" s="586">
        <f>'FC01'!$F$100</f>
        <v>0</v>
      </c>
      <c r="I1616" s="580" t="str">
        <f>Índice!$C$8</f>
        <v>2016-01-01</v>
      </c>
      <c r="J1616" s="580" t="str">
        <f>Índice!$C$9</f>
        <v>2016-12-31</v>
      </c>
      <c r="K1616" s="579" t="s">
        <v>1802</v>
      </c>
      <c r="L1616" s="579" t="s">
        <v>1803</v>
      </c>
    </row>
    <row r="1617" spans="1:12" ht="15.75">
      <c r="C1617" s="589" t="str">
        <f>'FC01'!$B$101</f>
        <v>Total Gastos operativos de ventas y distribución</v>
      </c>
      <c r="F1617" s="586">
        <f>'FC01'!$F$101</f>
        <v>0</v>
      </c>
      <c r="I1617" s="580" t="str">
        <f>Índice!$C$8</f>
        <v>2016-01-01</v>
      </c>
      <c r="J1617" s="580" t="str">
        <f>Índice!$C$9</f>
        <v>2016-12-31</v>
      </c>
      <c r="K1617" s="579" t="s">
        <v>1802</v>
      </c>
      <c r="L1617" s="579" t="s">
        <v>1803</v>
      </c>
    </row>
    <row r="1618" spans="1:12" ht="15.75">
      <c r="A1618" s="587" t="s">
        <v>15</v>
      </c>
      <c r="C1618" s="589">
        <v>5</v>
      </c>
      <c r="F1618" s="586"/>
      <c r="I1618" s="580" t="str">
        <f>Índice!$C$8</f>
        <v>2016-01-01</v>
      </c>
      <c r="J1618" s="580" t="str">
        <f>Índice!$C$9</f>
        <v>2016-12-31</v>
      </c>
      <c r="K1618" s="579" t="s">
        <v>1802</v>
      </c>
      <c r="L1618" s="579" t="s">
        <v>1804</v>
      </c>
    </row>
    <row r="1619" spans="1:12" ht="15.75">
      <c r="A1619" s="587" t="s">
        <v>15</v>
      </c>
      <c r="C1619" s="589" t="str">
        <f>'FC01'!$B$6</f>
        <v xml:space="preserve">Detalle de los gastos </v>
      </c>
      <c r="F1619" s="586" t="str">
        <f>'FC01'!G$7</f>
        <v>Transmision</v>
      </c>
      <c r="I1619" s="580" t="str">
        <f>Índice!$C$8</f>
        <v>2016-01-01</v>
      </c>
      <c r="J1619" s="580" t="str">
        <f>Índice!$C$9</f>
        <v>2016-12-31</v>
      </c>
      <c r="K1619" s="579" t="s">
        <v>1802</v>
      </c>
      <c r="L1619" s="579" t="s">
        <v>1804</v>
      </c>
    </row>
    <row r="1620" spans="1:12" ht="15.75">
      <c r="C1620" s="589" t="str">
        <f>'FC01'!$B$8</f>
        <v xml:space="preserve">De administración </v>
      </c>
      <c r="F1620" s="586">
        <f>'FC01'!G$8</f>
        <v>0</v>
      </c>
      <c r="I1620" s="580" t="str">
        <f>Índice!$C$8</f>
        <v>2016-01-01</v>
      </c>
      <c r="J1620" s="580" t="str">
        <f>Índice!$C$9</f>
        <v>2016-12-31</v>
      </c>
      <c r="K1620" s="579" t="s">
        <v>1802</v>
      </c>
      <c r="L1620" s="579" t="s">
        <v>1804</v>
      </c>
    </row>
    <row r="1621" spans="1:12" ht="15.75">
      <c r="C1621" s="589" t="str">
        <f>'FC01'!$B$9</f>
        <v>Beneficios a empleados</v>
      </c>
      <c r="F1621" s="586">
        <f>'FC01'!G$9</f>
        <v>0</v>
      </c>
      <c r="I1621" s="580" t="str">
        <f>Índice!$C$8</f>
        <v>2016-01-01</v>
      </c>
      <c r="J1621" s="580" t="str">
        <f>Índice!$C$9</f>
        <v>2016-12-31</v>
      </c>
      <c r="K1621" s="579" t="s">
        <v>1802</v>
      </c>
      <c r="L1621" s="579" t="s">
        <v>1804</v>
      </c>
    </row>
    <row r="1622" spans="1:12" ht="15.75">
      <c r="C1622" s="589" t="str">
        <f>'FC01'!$B$10</f>
        <v>Honorarios</v>
      </c>
      <c r="F1622" s="586">
        <f>'FC01'!G$10</f>
        <v>0</v>
      </c>
      <c r="I1622" s="580" t="str">
        <f>Índice!$C$8</f>
        <v>2016-01-01</v>
      </c>
      <c r="J1622" s="580" t="str">
        <f>Índice!$C$9</f>
        <v>2016-12-31</v>
      </c>
      <c r="K1622" s="579" t="s">
        <v>1802</v>
      </c>
      <c r="L1622" s="579" t="s">
        <v>1804</v>
      </c>
    </row>
    <row r="1623" spans="1:12" ht="15.75">
      <c r="C1623" s="589" t="str">
        <f>'FC01'!$B$11</f>
        <v xml:space="preserve">Impuestos, Contribuciones y tasas </v>
      </c>
      <c r="F1623" s="586">
        <f>'FC01'!G$11</f>
        <v>0</v>
      </c>
      <c r="I1623" s="580" t="str">
        <f>Índice!$C$8</f>
        <v>2016-01-01</v>
      </c>
      <c r="J1623" s="580" t="str">
        <f>Índice!$C$9</f>
        <v>2016-12-31</v>
      </c>
      <c r="K1623" s="579" t="s">
        <v>1802</v>
      </c>
      <c r="L1623" s="579" t="s">
        <v>1804</v>
      </c>
    </row>
    <row r="1624" spans="1:12" ht="15.75">
      <c r="C1624" s="589" t="str">
        <f>'FC01'!$B$12</f>
        <v xml:space="preserve">Generales </v>
      </c>
      <c r="F1624" s="586">
        <f>'FC01'!G$12</f>
        <v>0</v>
      </c>
      <c r="I1624" s="580" t="str">
        <f>Índice!$C$8</f>
        <v>2016-01-01</v>
      </c>
      <c r="J1624" s="580" t="str">
        <f>Índice!$C$9</f>
        <v>2016-12-31</v>
      </c>
      <c r="K1624" s="579" t="s">
        <v>1802</v>
      </c>
      <c r="L1624" s="579" t="s">
        <v>1804</v>
      </c>
    </row>
    <row r="1625" spans="1:12" ht="15.75">
      <c r="C1625" s="589" t="str">
        <f>'FC01'!$B$13</f>
        <v>Deterioro</v>
      </c>
      <c r="F1625" s="586">
        <f>'FC01'!G$13</f>
        <v>0</v>
      </c>
      <c r="I1625" s="580" t="str">
        <f>Índice!$C$8</f>
        <v>2016-01-01</v>
      </c>
      <c r="J1625" s="580" t="str">
        <f>Índice!$C$9</f>
        <v>2016-12-31</v>
      </c>
      <c r="K1625" s="579" t="s">
        <v>1802</v>
      </c>
      <c r="L1625" s="579" t="s">
        <v>1804</v>
      </c>
    </row>
    <row r="1626" spans="1:12" ht="15.75">
      <c r="C1626" s="589" t="str">
        <f>'FC01'!$B$14</f>
        <v>Depreciación</v>
      </c>
      <c r="F1626" s="586">
        <f>'FC01'!G$14</f>
        <v>0</v>
      </c>
      <c r="I1626" s="580" t="str">
        <f>Índice!$C$8</f>
        <v>2016-01-01</v>
      </c>
      <c r="J1626" s="580" t="str">
        <f>Índice!$C$9</f>
        <v>2016-12-31</v>
      </c>
      <c r="K1626" s="579" t="s">
        <v>1802</v>
      </c>
      <c r="L1626" s="579" t="s">
        <v>1804</v>
      </c>
    </row>
    <row r="1627" spans="1:12" ht="15.75">
      <c r="C1627" s="589" t="str">
        <f>'FC01'!$B$15</f>
        <v>Amortización</v>
      </c>
      <c r="F1627" s="586">
        <f>'FC01'!G$15</f>
        <v>0</v>
      </c>
      <c r="I1627" s="580" t="str">
        <f>Índice!$C$8</f>
        <v>2016-01-01</v>
      </c>
      <c r="J1627" s="580" t="str">
        <f>Índice!$C$9</f>
        <v>2016-12-31</v>
      </c>
      <c r="K1627" s="579" t="s">
        <v>1802</v>
      </c>
      <c r="L1627" s="579" t="s">
        <v>1804</v>
      </c>
    </row>
    <row r="1628" spans="1:12" ht="15.75">
      <c r="C1628" s="589" t="str">
        <f>'FC01'!$B$16</f>
        <v>Provisiones</v>
      </c>
      <c r="F1628" s="586">
        <f>'FC01'!G$16</f>
        <v>0</v>
      </c>
      <c r="I1628" s="580" t="str">
        <f>Índice!$C$8</f>
        <v>2016-01-01</v>
      </c>
      <c r="J1628" s="580" t="str">
        <f>Índice!$C$9</f>
        <v>2016-12-31</v>
      </c>
      <c r="K1628" s="579" t="s">
        <v>1802</v>
      </c>
      <c r="L1628" s="579" t="s">
        <v>1804</v>
      </c>
    </row>
    <row r="1629" spans="1:12" ht="15.75">
      <c r="C1629" s="589" t="str">
        <f>'FC01'!$B$17</f>
        <v>Litigios y demandas</v>
      </c>
      <c r="F1629" s="586">
        <f>'FC01'!G$17</f>
        <v>0</v>
      </c>
      <c r="I1629" s="580" t="str">
        <f>Índice!$C$8</f>
        <v>2016-01-01</v>
      </c>
      <c r="J1629" s="580" t="str">
        <f>Índice!$C$9</f>
        <v>2016-12-31</v>
      </c>
      <c r="K1629" s="579" t="s">
        <v>1802</v>
      </c>
      <c r="L1629" s="579" t="s">
        <v>1804</v>
      </c>
    </row>
    <row r="1630" spans="1:12" ht="15.75">
      <c r="C1630" s="589" t="str">
        <f>'FC01'!$B$18</f>
        <v xml:space="preserve">Garantías </v>
      </c>
      <c r="F1630" s="586">
        <f>'FC01'!G$18</f>
        <v>0</v>
      </c>
      <c r="I1630" s="580" t="str">
        <f>Índice!$C$8</f>
        <v>2016-01-01</v>
      </c>
      <c r="J1630" s="580" t="str">
        <f>Índice!$C$9</f>
        <v>2016-12-31</v>
      </c>
      <c r="K1630" s="579" t="s">
        <v>1802</v>
      </c>
      <c r="L1630" s="579" t="s">
        <v>1804</v>
      </c>
    </row>
    <row r="1631" spans="1:12" ht="15.75">
      <c r="C1631" s="589" t="str">
        <f>'FC01'!$B$19</f>
        <v>Diversas</v>
      </c>
      <c r="F1631" s="586">
        <f>'FC01'!G$19</f>
        <v>0</v>
      </c>
      <c r="I1631" s="580" t="str">
        <f>Índice!$C$8</f>
        <v>2016-01-01</v>
      </c>
      <c r="J1631" s="580" t="str">
        <f>Índice!$C$9</f>
        <v>2016-12-31</v>
      </c>
      <c r="K1631" s="579" t="s">
        <v>1802</v>
      </c>
      <c r="L1631" s="579" t="s">
        <v>1804</v>
      </c>
    </row>
    <row r="1632" spans="1:12" ht="15.75">
      <c r="C1632" s="589" t="str">
        <f>'FC01'!$B$20</f>
        <v>Otros gastos</v>
      </c>
      <c r="F1632" s="586">
        <f>'FC01'!G$20</f>
        <v>0</v>
      </c>
      <c r="I1632" s="580" t="str">
        <f>Índice!$C$8</f>
        <v>2016-01-01</v>
      </c>
      <c r="J1632" s="580" t="str">
        <f>Índice!$C$9</f>
        <v>2016-12-31</v>
      </c>
      <c r="K1632" s="579" t="s">
        <v>1802</v>
      </c>
      <c r="L1632" s="579" t="s">
        <v>1804</v>
      </c>
    </row>
    <row r="1633" spans="1:12" ht="15.75">
      <c r="C1633" s="589" t="str">
        <f>'FC01'!$B$21</f>
        <v>Comisiones</v>
      </c>
      <c r="F1633" s="586">
        <f>'FC01'!G$21</f>
        <v>0</v>
      </c>
      <c r="I1633" s="580" t="str">
        <f>Índice!$C$8</f>
        <v>2016-01-01</v>
      </c>
      <c r="J1633" s="580" t="str">
        <f>Índice!$C$9</f>
        <v>2016-12-31</v>
      </c>
      <c r="K1633" s="579" t="s">
        <v>1802</v>
      </c>
      <c r="L1633" s="579" t="s">
        <v>1804</v>
      </c>
    </row>
    <row r="1634" spans="1:12" ht="15.75">
      <c r="C1634" s="589" t="str">
        <f>'FC01'!$B$22</f>
        <v>Ajuste por diferencia en cambio</v>
      </c>
      <c r="F1634" s="586">
        <f>'FC01'!G$22</f>
        <v>0</v>
      </c>
      <c r="I1634" s="580" t="str">
        <f>Índice!$C$8</f>
        <v>2016-01-01</v>
      </c>
      <c r="J1634" s="580" t="str">
        <f>Índice!$C$9</f>
        <v>2016-12-31</v>
      </c>
      <c r="K1634" s="579" t="s">
        <v>1802</v>
      </c>
      <c r="L1634" s="579" t="s">
        <v>1804</v>
      </c>
    </row>
    <row r="1635" spans="1:12" ht="15.75">
      <c r="C1635" s="589" t="str">
        <f>'FC01'!$B$23</f>
        <v>Financieros</v>
      </c>
      <c r="F1635" s="586">
        <f>'FC01'!G$23</f>
        <v>0</v>
      </c>
      <c r="I1635" s="580" t="str">
        <f>Índice!$C$8</f>
        <v>2016-01-01</v>
      </c>
      <c r="J1635" s="580" t="str">
        <f>Índice!$C$9</f>
        <v>2016-12-31</v>
      </c>
      <c r="K1635" s="579" t="s">
        <v>1802</v>
      </c>
      <c r="L1635" s="579" t="s">
        <v>1804</v>
      </c>
    </row>
    <row r="1636" spans="1:12" ht="15.75">
      <c r="C1636" s="589" t="str">
        <f>'FC01'!$B$24</f>
        <v>Pérdidas por la aplicación del método de participación patrimonial</v>
      </c>
      <c r="F1636" s="586">
        <f>'FC01'!G$24</f>
        <v>0</v>
      </c>
      <c r="I1636" s="580" t="str">
        <f>Índice!$C$8</f>
        <v>2016-01-01</v>
      </c>
      <c r="J1636" s="580" t="str">
        <f>Índice!$C$9</f>
        <v>2016-12-31</v>
      </c>
      <c r="K1636" s="579" t="s">
        <v>1802</v>
      </c>
      <c r="L1636" s="579" t="s">
        <v>1804</v>
      </c>
    </row>
    <row r="1637" spans="1:12" ht="15.75">
      <c r="C1637" s="589" t="str">
        <f>'FC01'!$B$25</f>
        <v xml:space="preserve">Gastos diversos </v>
      </c>
      <c r="F1637" s="586">
        <f>'FC01'!G$25</f>
        <v>0</v>
      </c>
      <c r="I1637" s="580" t="str">
        <f>Índice!$C$8</f>
        <v>2016-01-01</v>
      </c>
      <c r="J1637" s="580" t="str">
        <f>Índice!$C$9</f>
        <v>2016-12-31</v>
      </c>
      <c r="K1637" s="579" t="s">
        <v>1802</v>
      </c>
      <c r="L1637" s="579" t="s">
        <v>1804</v>
      </c>
    </row>
    <row r="1638" spans="1:12" ht="15.75">
      <c r="C1638" s="589" t="str">
        <f>'FC01'!$B$26</f>
        <v>Impuesto a las ganancias corrientes</v>
      </c>
      <c r="F1638" s="586">
        <f>'FC01'!G$26</f>
        <v>0</v>
      </c>
      <c r="I1638" s="580" t="str">
        <f>Índice!$C$8</f>
        <v>2016-01-01</v>
      </c>
      <c r="J1638" s="580" t="str">
        <f>Índice!$C$9</f>
        <v>2016-12-31</v>
      </c>
      <c r="K1638" s="579" t="s">
        <v>1802</v>
      </c>
      <c r="L1638" s="579" t="s">
        <v>1804</v>
      </c>
    </row>
    <row r="1639" spans="1:12" ht="15.75">
      <c r="C1639" s="589" t="str">
        <f>'FC01'!$B$27</f>
        <v>Impuesto a las ganancias diferido</v>
      </c>
      <c r="F1639" s="586">
        <f>'FC01'!G$27</f>
        <v>0</v>
      </c>
      <c r="I1639" s="580" t="str">
        <f>Índice!$C$8</f>
        <v>2016-01-01</v>
      </c>
      <c r="J1639" s="580" t="str">
        <f>Índice!$C$9</f>
        <v>2016-12-31</v>
      </c>
      <c r="K1639" s="579" t="s">
        <v>1802</v>
      </c>
      <c r="L1639" s="579" t="s">
        <v>1804</v>
      </c>
    </row>
    <row r="1640" spans="1:12" ht="15.75">
      <c r="C1640" s="589" t="str">
        <f>'FC01'!$B$28</f>
        <v xml:space="preserve">Total Gastos </v>
      </c>
      <c r="F1640" s="586">
        <f>'FC01'!G$28</f>
        <v>0</v>
      </c>
      <c r="I1640" s="580" t="str">
        <f>Índice!$C$8</f>
        <v>2016-01-01</v>
      </c>
      <c r="J1640" s="580" t="str">
        <f>Índice!$C$9</f>
        <v>2016-12-31</v>
      </c>
      <c r="K1640" s="579" t="s">
        <v>1802</v>
      </c>
      <c r="L1640" s="579" t="s">
        <v>1804</v>
      </c>
    </row>
    <row r="1641" spans="1:12" ht="15.75">
      <c r="A1641" s="587" t="s">
        <v>15</v>
      </c>
      <c r="C1641" s="589"/>
      <c r="F1641" s="586"/>
      <c r="I1641" s="580"/>
      <c r="J1641" s="580"/>
      <c r="K1641" s="579" t="s">
        <v>1802</v>
      </c>
      <c r="L1641" s="579" t="s">
        <v>1804</v>
      </c>
    </row>
    <row r="1642" spans="1:12" ht="15.75">
      <c r="A1642" s="587" t="s">
        <v>15</v>
      </c>
      <c r="C1642" s="589" t="str">
        <f>'FC01'!$B$30</f>
        <v>Detalle de los gastos operativos</v>
      </c>
      <c r="F1642" s="586" t="str">
        <f>'FC01'!G$31</f>
        <v>Transmision</v>
      </c>
      <c r="I1642" s="580"/>
      <c r="J1642" s="580"/>
      <c r="K1642" s="579" t="s">
        <v>1802</v>
      </c>
      <c r="L1642" s="579" t="s">
        <v>1804</v>
      </c>
    </row>
    <row r="1643" spans="1:12" ht="15.75">
      <c r="A1643" s="587" t="s">
        <v>15</v>
      </c>
      <c r="C1643" s="589"/>
      <c r="F1643" s="586"/>
      <c r="I1643" s="580"/>
      <c r="J1643" s="580"/>
      <c r="K1643" s="579" t="s">
        <v>1802</v>
      </c>
      <c r="L1643" s="579" t="s">
        <v>1804</v>
      </c>
    </row>
    <row r="1644" spans="1:12" ht="15.75">
      <c r="C1644" s="589" t="str">
        <f>'FC01'!$B$32</f>
        <v>Servicios Personales</v>
      </c>
      <c r="F1644" s="586">
        <f>'FC01'!G$32</f>
        <v>0</v>
      </c>
      <c r="I1644" s="580" t="str">
        <f>Índice!$C$8</f>
        <v>2016-01-01</v>
      </c>
      <c r="J1644" s="580" t="str">
        <f>Índice!$C$9</f>
        <v>2016-12-31</v>
      </c>
      <c r="K1644" s="579" t="s">
        <v>1802</v>
      </c>
      <c r="L1644" s="579" t="s">
        <v>1804</v>
      </c>
    </row>
    <row r="1645" spans="1:12" ht="15.75">
      <c r="C1645" s="589" t="str">
        <f>'FC01'!$B$33</f>
        <v>Generales</v>
      </c>
      <c r="F1645" s="586">
        <f>'FC01'!G$33</f>
        <v>0</v>
      </c>
      <c r="I1645" s="580" t="str">
        <f>Índice!$C$8</f>
        <v>2016-01-01</v>
      </c>
      <c r="J1645" s="580" t="str">
        <f>Índice!$C$9</f>
        <v>2016-12-31</v>
      </c>
      <c r="K1645" s="579" t="s">
        <v>1802</v>
      </c>
      <c r="L1645" s="579" t="s">
        <v>1804</v>
      </c>
    </row>
    <row r="1646" spans="1:12" ht="15.75">
      <c r="C1646" s="589" t="str">
        <f>'FC01'!$B$34</f>
        <v>Arrendamientos</v>
      </c>
      <c r="F1646" s="586">
        <f>'FC01'!G$34</f>
        <v>0</v>
      </c>
      <c r="I1646" s="580" t="str">
        <f>Índice!$C$8</f>
        <v>2016-01-01</v>
      </c>
      <c r="J1646" s="580" t="str">
        <f>Índice!$C$9</f>
        <v>2016-12-31</v>
      </c>
      <c r="K1646" s="579" t="s">
        <v>1802</v>
      </c>
      <c r="L1646" s="579" t="s">
        <v>1804</v>
      </c>
    </row>
    <row r="1647" spans="1:12" ht="15.75">
      <c r="C1647" s="589" t="str">
        <f>'FC01'!$B$35</f>
        <v>Deterioro (Operativo)</v>
      </c>
      <c r="F1647" s="586">
        <f>'FC01'!G$35</f>
        <v>0</v>
      </c>
      <c r="I1647" s="580" t="str">
        <f>Índice!$C$8</f>
        <v>2016-01-01</v>
      </c>
      <c r="J1647" s="580" t="str">
        <f>Índice!$C$9</f>
        <v>2016-12-31</v>
      </c>
      <c r="K1647" s="579" t="s">
        <v>1802</v>
      </c>
      <c r="L1647" s="579" t="s">
        <v>1804</v>
      </c>
    </row>
    <row r="1648" spans="1:12" ht="15.75">
      <c r="C1648" s="589" t="str">
        <f>'FC01'!$B$36</f>
        <v>Depreciación (Operativo)</v>
      </c>
      <c r="F1648" s="586">
        <f>'FC01'!G$36</f>
        <v>0</v>
      </c>
      <c r="I1648" s="580" t="str">
        <f>Índice!$C$8</f>
        <v>2016-01-01</v>
      </c>
      <c r="J1648" s="580" t="str">
        <f>Índice!$C$9</f>
        <v>2016-12-31</v>
      </c>
      <c r="K1648" s="579" t="s">
        <v>1802</v>
      </c>
      <c r="L1648" s="579" t="s">
        <v>1804</v>
      </c>
    </row>
    <row r="1649" spans="3:12" ht="15.75">
      <c r="C1649" s="589" t="str">
        <f>'FC01'!$B$37</f>
        <v>Provisiones (Operativo)</v>
      </c>
      <c r="F1649" s="586">
        <f>'FC01'!G$37</f>
        <v>0</v>
      </c>
      <c r="I1649" s="580" t="str">
        <f>Índice!$C$8</f>
        <v>2016-01-01</v>
      </c>
      <c r="J1649" s="580" t="str">
        <f>Índice!$C$9</f>
        <v>2016-12-31</v>
      </c>
      <c r="K1649" s="579" t="s">
        <v>1802</v>
      </c>
      <c r="L1649" s="579" t="s">
        <v>1804</v>
      </c>
    </row>
    <row r="1650" spans="3:12" ht="15.75">
      <c r="C1650" s="589" t="str">
        <f>'FC01'!$B$38</f>
        <v>Agotamiento (Operativo)</v>
      </c>
      <c r="F1650" s="586">
        <f>'FC01'!G$38</f>
        <v>0</v>
      </c>
      <c r="I1650" s="580" t="str">
        <f>Índice!$C$8</f>
        <v>2016-01-01</v>
      </c>
      <c r="J1650" s="580" t="str">
        <f>Índice!$C$9</f>
        <v>2016-12-31</v>
      </c>
      <c r="K1650" s="579" t="s">
        <v>1802</v>
      </c>
      <c r="L1650" s="579" t="s">
        <v>1804</v>
      </c>
    </row>
    <row r="1651" spans="3:12" ht="15.75">
      <c r="C1651" s="589" t="str">
        <f>'FC01'!$B$39</f>
        <v>Amortización (Operativo)</v>
      </c>
      <c r="F1651" s="586">
        <f>'FC01'!G$39</f>
        <v>0</v>
      </c>
      <c r="I1651" s="580" t="str">
        <f>Índice!$C$8</f>
        <v>2016-01-01</v>
      </c>
      <c r="J1651" s="580" t="str">
        <f>Índice!$C$9</f>
        <v>2016-12-31</v>
      </c>
      <c r="K1651" s="579" t="s">
        <v>1802</v>
      </c>
      <c r="L1651" s="579" t="s">
        <v>1804</v>
      </c>
    </row>
    <row r="1652" spans="3:12" ht="15.75">
      <c r="C1652" s="589" t="str">
        <f>'FC01'!$B$40</f>
        <v>Gastos operativos de Bienes y Servicios Públicos para la Venta</v>
      </c>
      <c r="F1652" s="586">
        <f>'FC01'!G$40</f>
        <v>0</v>
      </c>
      <c r="I1652" s="580" t="str">
        <f>Índice!$C$8</f>
        <v>2016-01-01</v>
      </c>
      <c r="J1652" s="580" t="str">
        <f>Índice!$C$9</f>
        <v>2016-12-31</v>
      </c>
      <c r="K1652" s="579" t="s">
        <v>1802</v>
      </c>
      <c r="L1652" s="579" t="s">
        <v>1804</v>
      </c>
    </row>
    <row r="1653" spans="3:12" ht="15.75">
      <c r="C1653" s="589" t="str">
        <f>'FC01'!$B$41</f>
        <v>Compras en Bloque y/o a Largo Plazo</v>
      </c>
      <c r="F1653" s="586">
        <f>'FC01'!G$41</f>
        <v>0</v>
      </c>
      <c r="I1653" s="580" t="str">
        <f>Índice!$C$8</f>
        <v>2016-01-01</v>
      </c>
      <c r="J1653" s="580" t="str">
        <f>Índice!$C$9</f>
        <v>2016-12-31</v>
      </c>
      <c r="K1653" s="579" t="s">
        <v>1802</v>
      </c>
      <c r="L1653" s="579" t="s">
        <v>1804</v>
      </c>
    </row>
    <row r="1654" spans="3:12" ht="15.75">
      <c r="C1654" s="589" t="str">
        <f>'FC01'!$B$42</f>
        <v>Compras en Bolsa  y/o a Corto Plazo</v>
      </c>
      <c r="F1654" s="586">
        <f>'FC01'!G$42</f>
        <v>0</v>
      </c>
      <c r="I1654" s="580" t="str">
        <f>Índice!$C$8</f>
        <v>2016-01-01</v>
      </c>
      <c r="J1654" s="580" t="str">
        <f>Índice!$C$9</f>
        <v>2016-12-31</v>
      </c>
      <c r="K1654" s="579" t="s">
        <v>1802</v>
      </c>
      <c r="L1654" s="579" t="s">
        <v>1804</v>
      </c>
    </row>
    <row r="1655" spans="3:12" ht="15.75">
      <c r="C1655" s="589" t="str">
        <f>'FC01'!$B$43</f>
        <v>Gastos operativos de suministro de agua potable (Agua en Bloque)</v>
      </c>
      <c r="F1655" s="586">
        <f>'FC01'!G$43</f>
        <v>0</v>
      </c>
      <c r="I1655" s="580" t="str">
        <f>Índice!$C$8</f>
        <v>2016-01-01</v>
      </c>
      <c r="J1655" s="580" t="str">
        <f>Índice!$C$9</f>
        <v>2016-12-31</v>
      </c>
      <c r="K1655" s="579" t="s">
        <v>1802</v>
      </c>
      <c r="L1655" s="579" t="s">
        <v>1804</v>
      </c>
    </row>
    <row r="1656" spans="3:12" ht="15.75">
      <c r="C1656" s="589" t="str">
        <f>'FC01'!$B$44</f>
        <v xml:space="preserve">Gastos operativos por Conexión / Interconexión </v>
      </c>
      <c r="F1656" s="586">
        <f>'FC01'!G$44</f>
        <v>0</v>
      </c>
      <c r="I1656" s="580" t="str">
        <f>Índice!$C$8</f>
        <v>2016-01-01</v>
      </c>
      <c r="J1656" s="580" t="str">
        <f>Índice!$C$9</f>
        <v>2016-12-31</v>
      </c>
      <c r="K1656" s="579" t="s">
        <v>1802</v>
      </c>
      <c r="L1656" s="579" t="s">
        <v>1804</v>
      </c>
    </row>
    <row r="1657" spans="3:12" ht="15.75">
      <c r="C1657" s="589" t="str">
        <f>'FC01'!$B$45</f>
        <v>Uso de Líneas, redes y ductos</v>
      </c>
      <c r="F1657" s="586">
        <f>'FC01'!G$45</f>
        <v>0</v>
      </c>
      <c r="I1657" s="580" t="str">
        <f>Índice!$C$8</f>
        <v>2016-01-01</v>
      </c>
      <c r="J1657" s="580" t="str">
        <f>Índice!$C$9</f>
        <v>2016-12-31</v>
      </c>
      <c r="K1657" s="579" t="s">
        <v>1802</v>
      </c>
      <c r="L1657" s="579" t="s">
        <v>1804</v>
      </c>
    </row>
    <row r="1658" spans="3:12" ht="15.75">
      <c r="C1658" s="589" t="str">
        <f>'FC01'!$B$46</f>
        <v>Gastos operativos de Distribución  y/o Comercialización de Gas combustible por redes</v>
      </c>
      <c r="F1658" s="586">
        <f>'FC01'!G$46</f>
        <v>0</v>
      </c>
      <c r="I1658" s="580" t="str">
        <f>Índice!$C$8</f>
        <v>2016-01-01</v>
      </c>
      <c r="J1658" s="580" t="str">
        <f>Índice!$C$9</f>
        <v>2016-12-31</v>
      </c>
      <c r="K1658" s="579" t="s">
        <v>1802</v>
      </c>
      <c r="L1658" s="579" t="s">
        <v>1804</v>
      </c>
    </row>
    <row r="1659" spans="3:12" ht="15.75">
      <c r="C1659" s="589" t="str">
        <f>'FC01'!$B$47</f>
        <v>Manejo Comercial y Financiero del Servicio</v>
      </c>
      <c r="F1659" s="586">
        <f>'FC01'!G$47</f>
        <v>0</v>
      </c>
      <c r="I1659" s="580" t="str">
        <f>Índice!$C$8</f>
        <v>2016-01-01</v>
      </c>
      <c r="J1659" s="580" t="str">
        <f>Índice!$C$9</f>
        <v>2016-12-31</v>
      </c>
      <c r="K1659" s="579" t="s">
        <v>1802</v>
      </c>
      <c r="L1659" s="579" t="s">
        <v>1804</v>
      </c>
    </row>
    <row r="1660" spans="3:12" ht="15.75">
      <c r="C1660" s="589" t="str">
        <f>'FC01'!$B$48</f>
        <v>Gastos operativos de Distribución  y/o Comercialización de Gas Licuado de Petróleo –GLP</v>
      </c>
      <c r="F1660" s="586">
        <f>'FC01'!G$48</f>
        <v>0</v>
      </c>
      <c r="I1660" s="580" t="str">
        <f>Índice!$C$8</f>
        <v>2016-01-01</v>
      </c>
      <c r="J1660" s="580" t="str">
        <f>Índice!$C$9</f>
        <v>2016-12-31</v>
      </c>
      <c r="K1660" s="579" t="s">
        <v>1802</v>
      </c>
      <c r="L1660" s="579" t="s">
        <v>1804</v>
      </c>
    </row>
    <row r="1661" spans="3:12" ht="15.75">
      <c r="C1661" s="589" t="str">
        <f>'FC01'!$B$49</f>
        <v>Contrato de explotación</v>
      </c>
      <c r="F1661" s="586">
        <f>'FC01'!G$49</f>
        <v>0</v>
      </c>
      <c r="I1661" s="580" t="str">
        <f>Índice!$C$8</f>
        <v>2016-01-01</v>
      </c>
      <c r="J1661" s="580" t="str">
        <f>Índice!$C$9</f>
        <v>2016-12-31</v>
      </c>
      <c r="K1661" s="579" t="s">
        <v>1802</v>
      </c>
      <c r="L1661" s="579" t="s">
        <v>1804</v>
      </c>
    </row>
    <row r="1662" spans="3:12" ht="15.75">
      <c r="C1662" s="589" t="str">
        <f>'FC01'!$B$50</f>
        <v>Gastos operativos asociados a las transacciones en el mercado mayorista</v>
      </c>
      <c r="F1662" s="586">
        <f>'FC01'!G$50</f>
        <v>0</v>
      </c>
      <c r="I1662" s="580" t="str">
        <f>Índice!$C$8</f>
        <v>2016-01-01</v>
      </c>
      <c r="J1662" s="580" t="str">
        <f>Índice!$C$9</f>
        <v>2016-12-31</v>
      </c>
      <c r="K1662" s="579" t="s">
        <v>1802</v>
      </c>
      <c r="L1662" s="579" t="s">
        <v>1804</v>
      </c>
    </row>
    <row r="1663" spans="3:12" ht="15.75">
      <c r="C1663" s="589" t="str">
        <f>'FC01'!$B$51</f>
        <v>Contrato de concesión</v>
      </c>
      <c r="F1663" s="586">
        <f>'FC01'!G$51</f>
        <v>0</v>
      </c>
      <c r="I1663" s="580" t="str">
        <f>Índice!$C$8</f>
        <v>2016-01-01</v>
      </c>
      <c r="J1663" s="580" t="str">
        <f>Índice!$C$9</f>
        <v>2016-12-31</v>
      </c>
      <c r="K1663" s="579" t="s">
        <v>1802</v>
      </c>
      <c r="L1663" s="579" t="s">
        <v>1804</v>
      </c>
    </row>
    <row r="1664" spans="3:12" ht="15.75">
      <c r="C1664" s="589" t="str">
        <f>'FC01'!$B$52</f>
        <v>Otros</v>
      </c>
      <c r="F1664" s="586">
        <f>'FC01'!G$52</f>
        <v>0</v>
      </c>
      <c r="I1664" s="580" t="str">
        <f>Índice!$C$8</f>
        <v>2016-01-01</v>
      </c>
      <c r="J1664" s="580" t="str">
        <f>Índice!$C$9</f>
        <v>2016-12-31</v>
      </c>
      <c r="K1664" s="579" t="s">
        <v>1802</v>
      </c>
      <c r="L1664" s="579" t="s">
        <v>1804</v>
      </c>
    </row>
    <row r="1665" spans="3:12" ht="15.75">
      <c r="C1665" s="589" t="str">
        <f>'FC01'!$B$53</f>
        <v>Gastos operativos asociados a las transacciones en el mercado minorista</v>
      </c>
      <c r="F1665" s="586">
        <f>'FC01'!G$53</f>
        <v>0</v>
      </c>
      <c r="I1665" s="580" t="str">
        <f>Índice!$C$8</f>
        <v>2016-01-01</v>
      </c>
      <c r="J1665" s="580" t="str">
        <f>Índice!$C$9</f>
        <v>2016-12-31</v>
      </c>
      <c r="K1665" s="579" t="s">
        <v>1802</v>
      </c>
      <c r="L1665" s="579" t="s">
        <v>1804</v>
      </c>
    </row>
    <row r="1666" spans="3:12" ht="15.75">
      <c r="C1666" s="589" t="str">
        <f>'FC01'!$B$54</f>
        <v xml:space="preserve">Licencias, Contribuciones y Regalías  </v>
      </c>
      <c r="F1666" s="586">
        <f>'FC01'!G$54</f>
        <v>0</v>
      </c>
      <c r="I1666" s="580" t="str">
        <f>Índice!$C$8</f>
        <v>2016-01-01</v>
      </c>
      <c r="J1666" s="580" t="str">
        <f>Índice!$C$9</f>
        <v>2016-12-31</v>
      </c>
      <c r="K1666" s="579" t="s">
        <v>1802</v>
      </c>
      <c r="L1666" s="579" t="s">
        <v>1804</v>
      </c>
    </row>
    <row r="1667" spans="3:12" ht="15.75">
      <c r="C1667" s="589" t="str">
        <f>'FC01'!$B$55</f>
        <v>Departamento Administrativo del Medio Ambiente "DAMA"</v>
      </c>
      <c r="F1667" s="586">
        <f>'FC01'!G$55</f>
        <v>0</v>
      </c>
      <c r="I1667" s="580" t="str">
        <f>Índice!$C$8</f>
        <v>2016-01-01</v>
      </c>
      <c r="J1667" s="580" t="str">
        <f>Índice!$C$9</f>
        <v>2016-12-31</v>
      </c>
      <c r="K1667" s="579" t="s">
        <v>1802</v>
      </c>
      <c r="L1667" s="579" t="s">
        <v>1804</v>
      </c>
    </row>
    <row r="1668" spans="3:12" ht="15.75">
      <c r="C1668" s="589" t="str">
        <f>'FC01'!$B$56</f>
        <v>Ley 56 de 1981</v>
      </c>
      <c r="F1668" s="586">
        <f>'FC01'!G$56</f>
        <v>0</v>
      </c>
      <c r="I1668" s="580" t="str">
        <f>Índice!$C$8</f>
        <v>2016-01-01</v>
      </c>
      <c r="J1668" s="580" t="str">
        <f>Índice!$C$9</f>
        <v>2016-12-31</v>
      </c>
      <c r="K1668" s="579" t="s">
        <v>1802</v>
      </c>
      <c r="L1668" s="579" t="s">
        <v>1804</v>
      </c>
    </row>
    <row r="1669" spans="3:12" ht="15.75">
      <c r="C1669" s="589" t="str">
        <f>'FC01'!$B$57</f>
        <v>Medio Ambiente – Ley 99 de 1993</v>
      </c>
      <c r="F1669" s="586">
        <f>'FC01'!G$57</f>
        <v>0</v>
      </c>
      <c r="I1669" s="580" t="str">
        <f>Índice!$C$8</f>
        <v>2016-01-01</v>
      </c>
      <c r="J1669" s="580" t="str">
        <f>Índice!$C$9</f>
        <v>2016-12-31</v>
      </c>
      <c r="K1669" s="579" t="s">
        <v>1802</v>
      </c>
      <c r="L1669" s="579" t="s">
        <v>1804</v>
      </c>
    </row>
    <row r="1670" spans="3:12" ht="15.75">
      <c r="C1670" s="589" t="str">
        <f>'FC01'!$B$58</f>
        <v>Regalías</v>
      </c>
      <c r="F1670" s="586">
        <f>'FC01'!G$58</f>
        <v>0</v>
      </c>
      <c r="I1670" s="580" t="str">
        <f>Índice!$C$8</f>
        <v>2016-01-01</v>
      </c>
      <c r="J1670" s="580" t="str">
        <f>Índice!$C$9</f>
        <v>2016-12-31</v>
      </c>
      <c r="K1670" s="579" t="s">
        <v>1802</v>
      </c>
      <c r="L1670" s="579" t="s">
        <v>1804</v>
      </c>
    </row>
    <row r="1671" spans="3:12" ht="15.75">
      <c r="C1671" s="589" t="str">
        <f>'FC01'!$B$59</f>
        <v>Licencia De Operación Del Servicio</v>
      </c>
      <c r="F1671" s="586">
        <f>'FC01'!G$59</f>
        <v>0</v>
      </c>
      <c r="I1671" s="580" t="str">
        <f>Índice!$C$8</f>
        <v>2016-01-01</v>
      </c>
      <c r="J1671" s="580" t="str">
        <f>Índice!$C$9</f>
        <v>2016-12-31</v>
      </c>
      <c r="K1671" s="579" t="s">
        <v>1802</v>
      </c>
      <c r="L1671" s="579" t="s">
        <v>1804</v>
      </c>
    </row>
    <row r="1672" spans="3:12" ht="15.75">
      <c r="C1672" s="589" t="str">
        <f>'FC01'!$B$60</f>
        <v>FAZNI</v>
      </c>
      <c r="F1672" s="586">
        <f>'FC01'!G$60</f>
        <v>0</v>
      </c>
      <c r="I1672" s="580" t="str">
        <f>Índice!$C$8</f>
        <v>2016-01-01</v>
      </c>
      <c r="J1672" s="580" t="str">
        <f>Índice!$C$9</f>
        <v>2016-12-31</v>
      </c>
      <c r="K1672" s="579" t="s">
        <v>1802</v>
      </c>
      <c r="L1672" s="579" t="s">
        <v>1804</v>
      </c>
    </row>
    <row r="1673" spans="3:12" ht="15.75">
      <c r="C1673" s="589" t="str">
        <f>'FC01'!$B$61</f>
        <v>FAER</v>
      </c>
      <c r="F1673" s="586">
        <f>'FC01'!G$61</f>
        <v>0</v>
      </c>
      <c r="I1673" s="580" t="str">
        <f>Índice!$C$8</f>
        <v>2016-01-01</v>
      </c>
      <c r="J1673" s="580" t="str">
        <f>Índice!$C$9</f>
        <v>2016-12-31</v>
      </c>
      <c r="K1673" s="579" t="s">
        <v>1802</v>
      </c>
      <c r="L1673" s="579" t="s">
        <v>1804</v>
      </c>
    </row>
    <row r="1674" spans="3:12" ht="15.75">
      <c r="C1674" s="589" t="str">
        <f>'FC01'!$B$62</f>
        <v>Cuota de fomento de gas</v>
      </c>
      <c r="F1674" s="586">
        <f>'FC01'!G$62</f>
        <v>0</v>
      </c>
      <c r="I1674" s="580" t="str">
        <f>Índice!$C$8</f>
        <v>2016-01-01</v>
      </c>
      <c r="J1674" s="580" t="str">
        <f>Índice!$C$9</f>
        <v>2016-12-31</v>
      </c>
      <c r="K1674" s="579" t="s">
        <v>1802</v>
      </c>
      <c r="L1674" s="579" t="s">
        <v>1804</v>
      </c>
    </row>
    <row r="1675" spans="3:12" ht="15.75">
      <c r="C1675" s="589" t="str">
        <f>'FC01'!$B$63</f>
        <v>Ministerio de Comunicaciones y/o Fondo de Comunicaciones</v>
      </c>
      <c r="F1675" s="586">
        <f>'FC01'!G$63</f>
        <v>0</v>
      </c>
      <c r="I1675" s="580" t="str">
        <f>Índice!$C$8</f>
        <v>2016-01-01</v>
      </c>
      <c r="J1675" s="580" t="str">
        <f>Índice!$C$9</f>
        <v>2016-12-31</v>
      </c>
      <c r="K1675" s="579" t="s">
        <v>1802</v>
      </c>
      <c r="L1675" s="579" t="s">
        <v>1804</v>
      </c>
    </row>
    <row r="1676" spans="3:12" ht="15.75">
      <c r="C1676" s="589" t="str">
        <f>'FC01'!$B$64</f>
        <v>Comité De Estratificación –Ley 505 De 1999</v>
      </c>
      <c r="F1676" s="586">
        <f>'FC01'!G$64</f>
        <v>0</v>
      </c>
      <c r="I1676" s="580" t="str">
        <f>Índice!$C$8</f>
        <v>2016-01-01</v>
      </c>
      <c r="J1676" s="580" t="str">
        <f>Índice!$C$9</f>
        <v>2016-12-31</v>
      </c>
      <c r="K1676" s="579" t="s">
        <v>1802</v>
      </c>
      <c r="L1676" s="579" t="s">
        <v>1804</v>
      </c>
    </row>
    <row r="1677" spans="3:12" ht="15.75">
      <c r="C1677" s="589" t="str">
        <f>'FC01'!$B$65</f>
        <v>Art 25 Ley 142 - Concesiones, y permisos ambientales y sanitarios</v>
      </c>
      <c r="F1677" s="586">
        <f>'FC01'!G$65</f>
        <v>0</v>
      </c>
      <c r="I1677" s="580" t="str">
        <f>Índice!$C$8</f>
        <v>2016-01-01</v>
      </c>
      <c r="J1677" s="580" t="str">
        <f>Índice!$C$9</f>
        <v>2016-12-31</v>
      </c>
      <c r="K1677" s="579" t="s">
        <v>1802</v>
      </c>
      <c r="L1677" s="579" t="s">
        <v>1804</v>
      </c>
    </row>
    <row r="1678" spans="3:12" ht="15.75">
      <c r="C1678" s="589" t="str">
        <f>'FC01'!$B$66</f>
        <v>Otras licencias Ley 142 de 1994</v>
      </c>
      <c r="F1678" s="586">
        <f>'FC01'!G$66</f>
        <v>0</v>
      </c>
      <c r="I1678" s="580" t="str">
        <f>Índice!$C$8</f>
        <v>2016-01-01</v>
      </c>
      <c r="J1678" s="580" t="str">
        <f>Índice!$C$9</f>
        <v>2016-12-31</v>
      </c>
      <c r="K1678" s="579" t="s">
        <v>1802</v>
      </c>
      <c r="L1678" s="579" t="s">
        <v>1804</v>
      </c>
    </row>
    <row r="1679" spans="3:12" ht="15.75">
      <c r="C1679" s="589" t="str">
        <f>'FC01'!$B$67</f>
        <v>Consumo De Insumos Directos</v>
      </c>
      <c r="F1679" s="586">
        <f>'FC01'!G$67</f>
        <v>0</v>
      </c>
      <c r="I1679" s="580" t="str">
        <f>Índice!$C$8</f>
        <v>2016-01-01</v>
      </c>
      <c r="J1679" s="580" t="str">
        <f>Índice!$C$9</f>
        <v>2016-12-31</v>
      </c>
      <c r="K1679" s="579" t="s">
        <v>1802</v>
      </c>
      <c r="L1679" s="579" t="s">
        <v>1804</v>
      </c>
    </row>
    <row r="1680" spans="3:12" ht="15.75">
      <c r="C1680" s="589" t="str">
        <f>'FC01'!$B$68</f>
        <v>Productos Químicos</v>
      </c>
      <c r="F1680" s="586">
        <f>'FC01'!G$68</f>
        <v>0</v>
      </c>
      <c r="I1680" s="580" t="str">
        <f>Índice!$C$8</f>
        <v>2016-01-01</v>
      </c>
      <c r="J1680" s="580" t="str">
        <f>Índice!$C$9</f>
        <v>2016-12-31</v>
      </c>
      <c r="K1680" s="579" t="s">
        <v>1802</v>
      </c>
      <c r="L1680" s="579" t="s">
        <v>1804</v>
      </c>
    </row>
    <row r="1681" spans="3:12" ht="15.75">
      <c r="C1681" s="589" t="str">
        <f>'FC01'!$B$69</f>
        <v>Gas Combustible</v>
      </c>
      <c r="F1681" s="586">
        <f>'FC01'!G$69</f>
        <v>0</v>
      </c>
      <c r="I1681" s="580" t="str">
        <f>Índice!$C$8</f>
        <v>2016-01-01</v>
      </c>
      <c r="J1681" s="580" t="str">
        <f>Índice!$C$9</f>
        <v>2016-12-31</v>
      </c>
      <c r="K1681" s="579" t="s">
        <v>1802</v>
      </c>
      <c r="L1681" s="579" t="s">
        <v>1804</v>
      </c>
    </row>
    <row r="1682" spans="3:12" ht="15.75">
      <c r="C1682" s="589" t="str">
        <f>'FC01'!$B$70</f>
        <v>Carbón Mineral</v>
      </c>
      <c r="F1682" s="586">
        <f>'FC01'!G$70</f>
        <v>0</v>
      </c>
      <c r="I1682" s="580" t="str">
        <f>Índice!$C$8</f>
        <v>2016-01-01</v>
      </c>
      <c r="J1682" s="580" t="str">
        <f>Índice!$C$9</f>
        <v>2016-12-31</v>
      </c>
      <c r="K1682" s="579" t="s">
        <v>1802</v>
      </c>
      <c r="L1682" s="579" t="s">
        <v>1804</v>
      </c>
    </row>
    <row r="1683" spans="3:12" ht="15.75">
      <c r="C1683" s="589" t="str">
        <f>'FC01'!$B$71</f>
        <v>Energía</v>
      </c>
      <c r="F1683" s="586">
        <f>'FC01'!G$71</f>
        <v>0</v>
      </c>
      <c r="I1683" s="580" t="str">
        <f>Índice!$C$8</f>
        <v>2016-01-01</v>
      </c>
      <c r="J1683" s="580" t="str">
        <f>Índice!$C$9</f>
        <v>2016-12-31</v>
      </c>
      <c r="K1683" s="579" t="s">
        <v>1802</v>
      </c>
      <c r="L1683" s="579" t="s">
        <v>1804</v>
      </c>
    </row>
    <row r="1684" spans="3:12" ht="15.75">
      <c r="C1684" s="589" t="str">
        <f>'FC01'!$B$72</f>
        <v>ACPM, Fuel Oil</v>
      </c>
      <c r="F1684" s="586">
        <f>'FC01'!G$72</f>
        <v>0</v>
      </c>
      <c r="I1684" s="580" t="str">
        <f>Índice!$C$8</f>
        <v>2016-01-01</v>
      </c>
      <c r="J1684" s="580" t="str">
        <f>Índice!$C$9</f>
        <v>2016-12-31</v>
      </c>
      <c r="K1684" s="579" t="s">
        <v>1802</v>
      </c>
      <c r="L1684" s="579" t="s">
        <v>1804</v>
      </c>
    </row>
    <row r="1685" spans="3:12" ht="15.75">
      <c r="C1685" s="589" t="str">
        <f>'FC01'!$B$73</f>
        <v>Otros Elementos de Consumo de Insumos Directos</v>
      </c>
      <c r="F1685" s="586">
        <f>'FC01'!G$73</f>
        <v>0</v>
      </c>
      <c r="I1685" s="580" t="str">
        <f>Índice!$C$8</f>
        <v>2016-01-01</v>
      </c>
      <c r="J1685" s="580" t="str">
        <f>Índice!$C$9</f>
        <v>2016-12-31</v>
      </c>
      <c r="K1685" s="579" t="s">
        <v>1802</v>
      </c>
      <c r="L1685" s="579" t="s">
        <v>1804</v>
      </c>
    </row>
    <row r="1686" spans="3:12" ht="15.75">
      <c r="C1686" s="589" t="str">
        <f>'FC01'!$B$74</f>
        <v>Ordenes Y Contratos De Mantenimiento Y Reparaciones</v>
      </c>
      <c r="F1686" s="586">
        <f>'FC01'!G$74</f>
        <v>0</v>
      </c>
      <c r="I1686" s="580" t="str">
        <f>Índice!$C$8</f>
        <v>2016-01-01</v>
      </c>
      <c r="J1686" s="580" t="str">
        <f>Índice!$C$9</f>
        <v>2016-12-31</v>
      </c>
      <c r="K1686" s="579" t="s">
        <v>1802</v>
      </c>
      <c r="L1686" s="579" t="s">
        <v>1804</v>
      </c>
    </row>
    <row r="1687" spans="3:12" ht="15.75">
      <c r="C1687" s="589" t="str">
        <f>'FC01'!$B$75</f>
        <v>Peajes terrestres</v>
      </c>
      <c r="F1687" s="586">
        <f>'FC01'!G$75</f>
        <v>0</v>
      </c>
      <c r="I1687" s="580" t="str">
        <f>Índice!$C$8</f>
        <v>2016-01-01</v>
      </c>
      <c r="J1687" s="580" t="str">
        <f>Índice!$C$9</f>
        <v>2016-12-31</v>
      </c>
      <c r="K1687" s="579" t="s">
        <v>1802</v>
      </c>
      <c r="L1687" s="579" t="s">
        <v>1804</v>
      </c>
    </row>
    <row r="1688" spans="3:12" ht="15.75">
      <c r="C1688" s="589" t="str">
        <f>'FC01'!$B$76</f>
        <v>Disposición final</v>
      </c>
      <c r="F1688" s="586">
        <f>'FC01'!G$76</f>
        <v>0</v>
      </c>
      <c r="I1688" s="580" t="str">
        <f>Índice!$C$8</f>
        <v>2016-01-01</v>
      </c>
      <c r="J1688" s="580" t="str">
        <f>Índice!$C$9</f>
        <v>2016-12-31</v>
      </c>
      <c r="K1688" s="579" t="s">
        <v>1802</v>
      </c>
      <c r="L1688" s="579" t="s">
        <v>1804</v>
      </c>
    </row>
    <row r="1689" spans="3:12" ht="15.75">
      <c r="C1689" s="589" t="str">
        <f>'FC01'!$B$77</f>
        <v>Peajes por interconexión de acueducto</v>
      </c>
      <c r="F1689" s="586">
        <f>'FC01'!G$77</f>
        <v>0</v>
      </c>
      <c r="I1689" s="580" t="str">
        <f>Índice!$C$8</f>
        <v>2016-01-01</v>
      </c>
      <c r="J1689" s="580" t="str">
        <f>Índice!$C$9</f>
        <v>2016-12-31</v>
      </c>
      <c r="K1689" s="579" t="s">
        <v>1802</v>
      </c>
      <c r="L1689" s="579" t="s">
        <v>1804</v>
      </c>
    </row>
    <row r="1690" spans="3:12" ht="15.75">
      <c r="C1690" s="589" t="str">
        <f>'FC01'!$B$78</f>
        <v>Peajes por interconexión de alcantarillado</v>
      </c>
      <c r="F1690" s="586">
        <f>'FC01'!G$78</f>
        <v>0</v>
      </c>
      <c r="I1690" s="580" t="str">
        <f>Índice!$C$8</f>
        <v>2016-01-01</v>
      </c>
      <c r="J1690" s="580" t="str">
        <f>Índice!$C$9</f>
        <v>2016-12-31</v>
      </c>
      <c r="K1690" s="579" t="s">
        <v>1802</v>
      </c>
      <c r="L1690" s="579" t="s">
        <v>1804</v>
      </c>
    </row>
    <row r="1691" spans="3:12" ht="15.75">
      <c r="C1691" s="589" t="str">
        <f>'FC01'!$B$79</f>
        <v>Honorarios (Operativos)</v>
      </c>
      <c r="F1691" s="586">
        <f>'FC01'!G$79</f>
        <v>0</v>
      </c>
      <c r="I1691" s="580" t="str">
        <f>Índice!$C$8</f>
        <v>2016-01-01</v>
      </c>
      <c r="J1691" s="580" t="str">
        <f>Índice!$C$9</f>
        <v>2016-12-31</v>
      </c>
      <c r="K1691" s="579" t="s">
        <v>1802</v>
      </c>
      <c r="L1691" s="579" t="s">
        <v>1804</v>
      </c>
    </row>
    <row r="1692" spans="3:12" ht="15.75">
      <c r="C1692" s="589" t="str">
        <f>'FC01'!$B$80</f>
        <v>Servicios Públicos</v>
      </c>
      <c r="F1692" s="586">
        <f>'FC01'!G$80</f>
        <v>0</v>
      </c>
      <c r="I1692" s="580" t="str">
        <f>Índice!$C$8</f>
        <v>2016-01-01</v>
      </c>
      <c r="J1692" s="580" t="str">
        <f>Índice!$C$9</f>
        <v>2016-12-31</v>
      </c>
      <c r="K1692" s="579" t="s">
        <v>1802</v>
      </c>
      <c r="L1692" s="579" t="s">
        <v>1804</v>
      </c>
    </row>
    <row r="1693" spans="3:12" ht="15.75">
      <c r="C1693" s="589" t="str">
        <f>'FC01'!$B$81</f>
        <v>Materiales y otros gastos de operación</v>
      </c>
      <c r="F1693" s="586">
        <f>'FC01'!G$81</f>
        <v>0</v>
      </c>
      <c r="I1693" s="580" t="str">
        <f>Índice!$C$8</f>
        <v>2016-01-01</v>
      </c>
      <c r="J1693" s="580" t="str">
        <f>Índice!$C$9</f>
        <v>2016-12-31</v>
      </c>
      <c r="K1693" s="579" t="s">
        <v>1802</v>
      </c>
      <c r="L1693" s="579" t="s">
        <v>1804</v>
      </c>
    </row>
    <row r="1694" spans="3:12" ht="15.75">
      <c r="C1694" s="589" t="str">
        <f>'FC01'!$B$82</f>
        <v>Gastos operativos De Pérdidas En Prestación Del Servicio  De Acueducto</v>
      </c>
      <c r="F1694" s="586">
        <f>'FC01'!G$82</f>
        <v>0</v>
      </c>
      <c r="I1694" s="580" t="str">
        <f>Índice!$C$8</f>
        <v>2016-01-01</v>
      </c>
      <c r="J1694" s="580" t="str">
        <f>Índice!$C$9</f>
        <v>2016-12-31</v>
      </c>
      <c r="K1694" s="579" t="s">
        <v>1802</v>
      </c>
      <c r="L1694" s="579" t="s">
        <v>1804</v>
      </c>
    </row>
    <row r="1695" spans="3:12" ht="15.75">
      <c r="C1695" s="589" t="str">
        <f>'FC01'!$B$83</f>
        <v>Seguros</v>
      </c>
      <c r="F1695" s="586">
        <f>'FC01'!G$83</f>
        <v>0</v>
      </c>
      <c r="I1695" s="580" t="str">
        <f>Índice!$C$8</f>
        <v>2016-01-01</v>
      </c>
      <c r="J1695" s="580" t="str">
        <f>Índice!$C$9</f>
        <v>2016-12-31</v>
      </c>
      <c r="K1695" s="579" t="s">
        <v>1802</v>
      </c>
      <c r="L1695" s="579" t="s">
        <v>1804</v>
      </c>
    </row>
    <row r="1696" spans="3:12" ht="15.75">
      <c r="C1696" s="589" t="str">
        <f>'FC01'!$B$84</f>
        <v>Impuestos y Tasas</v>
      </c>
      <c r="F1696" s="586">
        <f>'FC01'!G$84</f>
        <v>0</v>
      </c>
      <c r="I1696" s="580" t="str">
        <f>Índice!$C$8</f>
        <v>2016-01-01</v>
      </c>
      <c r="J1696" s="580" t="str">
        <f>Índice!$C$9</f>
        <v>2016-12-31</v>
      </c>
      <c r="K1696" s="579" t="s">
        <v>1802</v>
      </c>
      <c r="L1696" s="579" t="s">
        <v>1804</v>
      </c>
    </row>
    <row r="1697" spans="1:12" ht="15.75">
      <c r="C1697" s="589" t="str">
        <f>'FC01'!$B$85</f>
        <v>Órdenes y Contratos Por Otros  Servicios</v>
      </c>
      <c r="F1697" s="586">
        <f>'FC01'!G$85</f>
        <v>0</v>
      </c>
      <c r="I1697" s="580" t="str">
        <f>Índice!$C$8</f>
        <v>2016-01-01</v>
      </c>
      <c r="J1697" s="580" t="str">
        <f>Índice!$C$9</f>
        <v>2016-12-31</v>
      </c>
      <c r="K1697" s="579" t="s">
        <v>1802</v>
      </c>
      <c r="L1697" s="579" t="s">
        <v>1804</v>
      </c>
    </row>
    <row r="1698" spans="1:12" ht="15.75">
      <c r="C1698" s="589" t="str">
        <f>'FC01'!$B$86</f>
        <v>Donaciones</v>
      </c>
      <c r="F1698" s="586">
        <f>'FC01'!G$86</f>
        <v>0</v>
      </c>
      <c r="I1698" s="580" t="str">
        <f>Índice!$C$8</f>
        <v>2016-01-01</v>
      </c>
      <c r="J1698" s="580" t="str">
        <f>Índice!$C$9</f>
        <v>2016-12-31</v>
      </c>
      <c r="K1698" s="579" t="s">
        <v>1802</v>
      </c>
      <c r="L1698" s="579" t="s">
        <v>1804</v>
      </c>
    </row>
    <row r="1699" spans="1:12" ht="15.75">
      <c r="C1699" s="589" t="str">
        <f>'FC01'!$B$87</f>
        <v>Total Gastos operativos</v>
      </c>
      <c r="F1699" s="586">
        <f>'FC01'!G$87</f>
        <v>0</v>
      </c>
      <c r="I1699" s="580" t="str">
        <f>Índice!$C$8</f>
        <v>2016-01-01</v>
      </c>
      <c r="J1699" s="580" t="str">
        <f>Índice!$C$9</f>
        <v>2016-12-31</v>
      </c>
      <c r="K1699" s="579" t="s">
        <v>1802</v>
      </c>
      <c r="L1699" s="579" t="s">
        <v>1804</v>
      </c>
    </row>
    <row r="1700" spans="1:12" ht="15.75">
      <c r="A1700" s="587" t="s">
        <v>15</v>
      </c>
      <c r="C1700" s="589"/>
      <c r="F1700" s="586"/>
      <c r="I1700" s="580"/>
      <c r="J1700" s="580"/>
      <c r="K1700" s="579" t="s">
        <v>1802</v>
      </c>
      <c r="L1700" s="579" t="s">
        <v>1804</v>
      </c>
    </row>
    <row r="1701" spans="1:12" ht="15.75">
      <c r="A1701" s="587" t="s">
        <v>15</v>
      </c>
      <c r="C1701" s="589" t="str">
        <f>'FC01'!$B$89</f>
        <v>Detalle de los gastos y gastos operativos</v>
      </c>
      <c r="F1701" s="586" t="str">
        <f>'FC01'!G$90</f>
        <v>Transmision</v>
      </c>
      <c r="I1701" s="580"/>
      <c r="J1701" s="580"/>
      <c r="K1701" s="579" t="s">
        <v>1802</v>
      </c>
      <c r="L1701" s="579" t="s">
        <v>1804</v>
      </c>
    </row>
    <row r="1702" spans="1:12" ht="15.75">
      <c r="A1702" s="587" t="s">
        <v>15</v>
      </c>
      <c r="C1702" s="589"/>
      <c r="F1702" s="586"/>
      <c r="I1702" s="580"/>
      <c r="J1702" s="580"/>
      <c r="K1702" s="579" t="s">
        <v>1802</v>
      </c>
      <c r="L1702" s="579" t="s">
        <v>1804</v>
      </c>
    </row>
    <row r="1703" spans="1:12" ht="15.75">
      <c r="A1703" s="587" t="s">
        <v>15</v>
      </c>
      <c r="C1703" s="589" t="str">
        <f>'FC01'!$B$91</f>
        <v>Gastos [sinopsis]</v>
      </c>
      <c r="F1703" s="586"/>
      <c r="I1703" s="580"/>
      <c r="J1703" s="580"/>
      <c r="K1703" s="579" t="s">
        <v>1802</v>
      </c>
      <c r="L1703" s="579" t="s">
        <v>1804</v>
      </c>
    </row>
    <row r="1704" spans="1:12" ht="15.75">
      <c r="C1704" s="589" t="str">
        <f>'FC01'!$B$92</f>
        <v>Gastos de Administración sin impuestos, contribuciones y tasas</v>
      </c>
      <c r="F1704" s="586">
        <f>'FC01'!G$92</f>
        <v>0</v>
      </c>
      <c r="I1704" s="580" t="str">
        <f>Índice!$C$8</f>
        <v>2016-01-01</v>
      </c>
      <c r="J1704" s="580" t="str">
        <f>Índice!$C$9</f>
        <v>2016-12-31</v>
      </c>
      <c r="K1704" s="579" t="s">
        <v>1802</v>
      </c>
      <c r="L1704" s="579" t="s">
        <v>1804</v>
      </c>
    </row>
    <row r="1705" spans="1:12" ht="15.75">
      <c r="C1705" s="589" t="str">
        <f>'FC01'!$B$93</f>
        <v>Impuestos, Tasas y Contribuciones (No incluye impuesto de renta)</v>
      </c>
      <c r="F1705" s="586">
        <f>'FC01'!G$93</f>
        <v>0</v>
      </c>
      <c r="I1705" s="580" t="str">
        <f>Índice!$C$8</f>
        <v>2016-01-01</v>
      </c>
      <c r="J1705" s="580" t="str">
        <f>Índice!$C$9</f>
        <v>2016-12-31</v>
      </c>
      <c r="K1705" s="579" t="s">
        <v>1802</v>
      </c>
      <c r="L1705" s="579" t="s">
        <v>1804</v>
      </c>
    </row>
    <row r="1706" spans="1:12" ht="15.75">
      <c r="C1706" s="589" t="str">
        <f>'FC01'!$B$94</f>
        <v>Depreciación, deterioro, Amortización y provisión</v>
      </c>
      <c r="F1706" s="586">
        <f>'FC01'!G$94</f>
        <v>0</v>
      </c>
      <c r="I1706" s="580" t="str">
        <f>Índice!$C$8</f>
        <v>2016-01-01</v>
      </c>
      <c r="J1706" s="580" t="str">
        <f>Índice!$C$9</f>
        <v>2016-12-31</v>
      </c>
      <c r="K1706" s="579" t="s">
        <v>1802</v>
      </c>
      <c r="L1706" s="579" t="s">
        <v>1804</v>
      </c>
    </row>
    <row r="1707" spans="1:12" ht="15.75">
      <c r="C1707" s="589" t="str">
        <f>'FC01'!$B$95</f>
        <v>Gasto por impuesto a las ganancias</v>
      </c>
      <c r="F1707" s="586">
        <f>'FC01'!G$95</f>
        <v>0</v>
      </c>
      <c r="I1707" s="580" t="str">
        <f>Índice!$C$8</f>
        <v>2016-01-01</v>
      </c>
      <c r="J1707" s="580" t="str">
        <f>Índice!$C$9</f>
        <v>2016-12-31</v>
      </c>
      <c r="K1707" s="579" t="s">
        <v>1802</v>
      </c>
      <c r="L1707" s="579" t="s">
        <v>1804</v>
      </c>
    </row>
    <row r="1708" spans="1:12" ht="15.75">
      <c r="C1708" s="589" t="str">
        <f>'FC01'!$B$96</f>
        <v>Otros gastos (gastos y gastos operativos)</v>
      </c>
      <c r="F1708" s="586">
        <f>'FC01'!G$96</f>
        <v>0</v>
      </c>
      <c r="I1708" s="580" t="str">
        <f>Índice!$C$8</f>
        <v>2016-01-01</v>
      </c>
      <c r="J1708" s="580" t="str">
        <f>Índice!$C$9</f>
        <v>2016-12-31</v>
      </c>
      <c r="K1708" s="579" t="s">
        <v>1802</v>
      </c>
      <c r="L1708" s="579" t="s">
        <v>1804</v>
      </c>
    </row>
    <row r="1709" spans="1:12" ht="15.75">
      <c r="C1709" s="589" t="str">
        <f>'FC01'!$B$97</f>
        <v>Total Gastos</v>
      </c>
      <c r="F1709" s="586">
        <f>'FC01'!G$97</f>
        <v>0</v>
      </c>
      <c r="I1709" s="580" t="str">
        <f>Índice!$C$8</f>
        <v>2016-01-01</v>
      </c>
      <c r="J1709" s="580" t="str">
        <f>Índice!$C$9</f>
        <v>2016-12-31</v>
      </c>
      <c r="K1709" s="579" t="s">
        <v>1802</v>
      </c>
      <c r="L1709" s="579" t="s">
        <v>1804</v>
      </c>
    </row>
    <row r="1710" spans="1:12" ht="15.75">
      <c r="A1710" s="587" t="s">
        <v>15</v>
      </c>
      <c r="C1710" s="589" t="str">
        <f>'FC01'!$B$98</f>
        <v>Gastos operativos de Ventas y Distribución [sinopsis]</v>
      </c>
      <c r="F1710" s="586">
        <f>'FC01'!G$98</f>
        <v>0</v>
      </c>
      <c r="I1710" s="580" t="str">
        <f>Índice!$C$8</f>
        <v>2016-01-01</v>
      </c>
      <c r="J1710" s="580" t="str">
        <f>Índice!$C$9</f>
        <v>2016-12-31</v>
      </c>
      <c r="K1710" s="579" t="s">
        <v>1802</v>
      </c>
      <c r="L1710" s="579" t="s">
        <v>1804</v>
      </c>
    </row>
    <row r="1711" spans="1:12" ht="15.75">
      <c r="C1711" s="589" t="str">
        <f>'FC01'!$B$99</f>
        <v>Gastos operativos de Ventas</v>
      </c>
      <c r="F1711" s="586">
        <f>'FC01'!G$99</f>
        <v>0</v>
      </c>
      <c r="I1711" s="580" t="str">
        <f>Índice!$C$8</f>
        <v>2016-01-01</v>
      </c>
      <c r="J1711" s="580" t="str">
        <f>Índice!$C$9</f>
        <v>2016-12-31</v>
      </c>
      <c r="K1711" s="579" t="s">
        <v>1802</v>
      </c>
      <c r="L1711" s="579" t="s">
        <v>1804</v>
      </c>
    </row>
    <row r="1712" spans="1:12" ht="15.75">
      <c r="C1712" s="589" t="str">
        <f>'FC01'!$B$100</f>
        <v>Gastos operativos de Distribución</v>
      </c>
      <c r="F1712" s="586">
        <f>'FC01'!G$100</f>
        <v>0</v>
      </c>
      <c r="I1712" s="580" t="str">
        <f>Índice!$C$8</f>
        <v>2016-01-01</v>
      </c>
      <c r="J1712" s="580" t="str">
        <f>Índice!$C$9</f>
        <v>2016-12-31</v>
      </c>
      <c r="K1712" s="579" t="s">
        <v>1802</v>
      </c>
      <c r="L1712" s="579" t="s">
        <v>1804</v>
      </c>
    </row>
    <row r="1713" spans="1:12" ht="15.75">
      <c r="C1713" s="589" t="str">
        <f>'FC01'!$B$101</f>
        <v>Total Gastos operativos de ventas y distribución</v>
      </c>
      <c r="F1713" s="586">
        <f>'FC01'!G$101</f>
        <v>0</v>
      </c>
      <c r="I1713" s="580" t="str">
        <f>Índice!$C$8</f>
        <v>2016-01-01</v>
      </c>
      <c r="J1713" s="580" t="str">
        <f>Índice!$C$9</f>
        <v>2016-12-31</v>
      </c>
      <c r="K1713" s="579" t="s">
        <v>1802</v>
      </c>
      <c r="L1713" s="579" t="s">
        <v>1804</v>
      </c>
    </row>
    <row r="1714" spans="1:12" ht="15.75">
      <c r="A1714" s="587" t="s">
        <v>15</v>
      </c>
      <c r="C1714" s="589">
        <v>5</v>
      </c>
      <c r="F1714" s="586"/>
      <c r="I1714" s="580" t="str">
        <f>Índice!$C$8</f>
        <v>2016-01-01</v>
      </c>
      <c r="J1714" s="580" t="str">
        <f>Índice!$C$9</f>
        <v>2016-12-31</v>
      </c>
      <c r="K1714" s="579" t="s">
        <v>1802</v>
      </c>
      <c r="L1714" s="579" t="s">
        <v>1805</v>
      </c>
    </row>
    <row r="1715" spans="1:12" ht="15.75">
      <c r="A1715" s="587" t="s">
        <v>15</v>
      </c>
      <c r="C1715" s="589" t="str">
        <f>'FC01'!$B$6</f>
        <v xml:space="preserve">Detalle de los gastos </v>
      </c>
      <c r="F1715" s="586" t="str">
        <f>'FC01'!$H$7</f>
        <v>Distribución</v>
      </c>
      <c r="I1715" s="580" t="str">
        <f>Índice!$C$8</f>
        <v>2016-01-01</v>
      </c>
      <c r="J1715" s="580" t="str">
        <f>Índice!$C$9</f>
        <v>2016-12-31</v>
      </c>
      <c r="K1715" s="579" t="s">
        <v>1802</v>
      </c>
      <c r="L1715" s="579" t="s">
        <v>1805</v>
      </c>
    </row>
    <row r="1716" spans="1:12" ht="15.75">
      <c r="C1716" s="589" t="str">
        <f>'FC01'!$B$8</f>
        <v xml:space="preserve">De administración </v>
      </c>
      <c r="F1716" s="586">
        <f>'FC01'!$H$8</f>
        <v>0</v>
      </c>
      <c r="I1716" s="580" t="str">
        <f>Índice!$C$8</f>
        <v>2016-01-01</v>
      </c>
      <c r="J1716" s="580" t="str">
        <f>Índice!$C$9</f>
        <v>2016-12-31</v>
      </c>
      <c r="K1716" s="579" t="s">
        <v>1802</v>
      </c>
      <c r="L1716" s="579" t="s">
        <v>1805</v>
      </c>
    </row>
    <row r="1717" spans="1:12" ht="15.75">
      <c r="C1717" s="589" t="str">
        <f>'FC01'!$B$9</f>
        <v>Beneficios a empleados</v>
      </c>
      <c r="F1717" s="586">
        <f>'FC01'!$H$9</f>
        <v>0</v>
      </c>
      <c r="I1717" s="580" t="str">
        <f>Índice!$C$8</f>
        <v>2016-01-01</v>
      </c>
      <c r="J1717" s="580" t="str">
        <f>Índice!$C$9</f>
        <v>2016-12-31</v>
      </c>
      <c r="K1717" s="579" t="s">
        <v>1802</v>
      </c>
      <c r="L1717" s="579" t="s">
        <v>1805</v>
      </c>
    </row>
    <row r="1718" spans="1:12" ht="15.75">
      <c r="C1718" s="589" t="str">
        <f>'FC01'!$B$10</f>
        <v>Honorarios</v>
      </c>
      <c r="F1718" s="586">
        <f>'FC01'!$H$10</f>
        <v>0</v>
      </c>
      <c r="I1718" s="580" t="str">
        <f>Índice!$C$8</f>
        <v>2016-01-01</v>
      </c>
      <c r="J1718" s="580" t="str">
        <f>Índice!$C$9</f>
        <v>2016-12-31</v>
      </c>
      <c r="K1718" s="579" t="s">
        <v>1802</v>
      </c>
      <c r="L1718" s="579" t="s">
        <v>1805</v>
      </c>
    </row>
    <row r="1719" spans="1:12" ht="15.75">
      <c r="C1719" s="589" t="str">
        <f>'FC01'!$B$11</f>
        <v xml:space="preserve">Impuestos, Contribuciones y tasas </v>
      </c>
      <c r="F1719" s="586">
        <f>'FC01'!$H$11</f>
        <v>0</v>
      </c>
      <c r="I1719" s="580" t="str">
        <f>Índice!$C$8</f>
        <v>2016-01-01</v>
      </c>
      <c r="J1719" s="580" t="str">
        <f>Índice!$C$9</f>
        <v>2016-12-31</v>
      </c>
      <c r="K1719" s="579" t="s">
        <v>1802</v>
      </c>
      <c r="L1719" s="579" t="s">
        <v>1805</v>
      </c>
    </row>
    <row r="1720" spans="1:12" ht="15.75">
      <c r="C1720" s="589" t="str">
        <f>'FC01'!$B$12</f>
        <v xml:space="preserve">Generales </v>
      </c>
      <c r="F1720" s="586">
        <f>'FC01'!$H$12</f>
        <v>0</v>
      </c>
      <c r="I1720" s="580" t="str">
        <f>Índice!$C$8</f>
        <v>2016-01-01</v>
      </c>
      <c r="J1720" s="580" t="str">
        <f>Índice!$C$9</f>
        <v>2016-12-31</v>
      </c>
      <c r="K1720" s="579" t="s">
        <v>1802</v>
      </c>
      <c r="L1720" s="579" t="s">
        <v>1805</v>
      </c>
    </row>
    <row r="1721" spans="1:12" ht="15.75">
      <c r="C1721" s="589" t="str">
        <f>'FC01'!$B$13</f>
        <v>Deterioro</v>
      </c>
      <c r="F1721" s="586">
        <f>'FC01'!$H$13</f>
        <v>0</v>
      </c>
      <c r="I1721" s="580" t="str">
        <f>Índice!$C$8</f>
        <v>2016-01-01</v>
      </c>
      <c r="J1721" s="580" t="str">
        <f>Índice!$C$9</f>
        <v>2016-12-31</v>
      </c>
      <c r="K1721" s="579" t="s">
        <v>1802</v>
      </c>
      <c r="L1721" s="579" t="s">
        <v>1805</v>
      </c>
    </row>
    <row r="1722" spans="1:12" ht="15.75">
      <c r="C1722" s="589" t="str">
        <f>'FC01'!$B$14</f>
        <v>Depreciación</v>
      </c>
      <c r="F1722" s="586">
        <f>'FC01'!$H$14</f>
        <v>0</v>
      </c>
      <c r="I1722" s="580" t="str">
        <f>Índice!$C$8</f>
        <v>2016-01-01</v>
      </c>
      <c r="J1722" s="580" t="str">
        <f>Índice!$C$9</f>
        <v>2016-12-31</v>
      </c>
      <c r="K1722" s="579" t="s">
        <v>1802</v>
      </c>
      <c r="L1722" s="579" t="s">
        <v>1805</v>
      </c>
    </row>
    <row r="1723" spans="1:12" ht="15.75">
      <c r="C1723" s="589" t="str">
        <f>'FC01'!$B$15</f>
        <v>Amortización</v>
      </c>
      <c r="F1723" s="586">
        <f>'FC01'!$H$15</f>
        <v>0</v>
      </c>
      <c r="I1723" s="580" t="str">
        <f>Índice!$C$8</f>
        <v>2016-01-01</v>
      </c>
      <c r="J1723" s="580" t="str">
        <f>Índice!$C$9</f>
        <v>2016-12-31</v>
      </c>
      <c r="K1723" s="579" t="s">
        <v>1802</v>
      </c>
      <c r="L1723" s="579" t="s">
        <v>1805</v>
      </c>
    </row>
    <row r="1724" spans="1:12" ht="15.75">
      <c r="C1724" s="589" t="str">
        <f>'FC01'!$B$16</f>
        <v>Provisiones</v>
      </c>
      <c r="F1724" s="586">
        <f>'FC01'!$H$16</f>
        <v>0</v>
      </c>
      <c r="I1724" s="580" t="str">
        <f>Índice!$C$8</f>
        <v>2016-01-01</v>
      </c>
      <c r="J1724" s="580" t="str">
        <f>Índice!$C$9</f>
        <v>2016-12-31</v>
      </c>
      <c r="K1724" s="579" t="s">
        <v>1802</v>
      </c>
      <c r="L1724" s="579" t="s">
        <v>1805</v>
      </c>
    </row>
    <row r="1725" spans="1:12" ht="15.75">
      <c r="C1725" s="589" t="str">
        <f>'FC01'!$B$17</f>
        <v>Litigios y demandas</v>
      </c>
      <c r="F1725" s="586">
        <f>'FC01'!$H$17</f>
        <v>0</v>
      </c>
      <c r="I1725" s="580" t="str">
        <f>Índice!$C$8</f>
        <v>2016-01-01</v>
      </c>
      <c r="J1725" s="580" t="str">
        <f>Índice!$C$9</f>
        <v>2016-12-31</v>
      </c>
      <c r="K1725" s="579" t="s">
        <v>1802</v>
      </c>
      <c r="L1725" s="579" t="s">
        <v>1805</v>
      </c>
    </row>
    <row r="1726" spans="1:12" ht="15.75">
      <c r="C1726" s="589" t="str">
        <f>'FC01'!$B$18</f>
        <v xml:space="preserve">Garantías </v>
      </c>
      <c r="F1726" s="586">
        <f>'FC01'!$H$18</f>
        <v>0</v>
      </c>
      <c r="I1726" s="580" t="str">
        <f>Índice!$C$8</f>
        <v>2016-01-01</v>
      </c>
      <c r="J1726" s="580" t="str">
        <f>Índice!$C$9</f>
        <v>2016-12-31</v>
      </c>
      <c r="K1726" s="579" t="s">
        <v>1802</v>
      </c>
      <c r="L1726" s="579" t="s">
        <v>1805</v>
      </c>
    </row>
    <row r="1727" spans="1:12" ht="15.75">
      <c r="C1727" s="589" t="str">
        <f>'FC01'!$B$19</f>
        <v>Diversas</v>
      </c>
      <c r="F1727" s="586">
        <f>'FC01'!$H$19</f>
        <v>0</v>
      </c>
      <c r="I1727" s="580" t="str">
        <f>Índice!$C$8</f>
        <v>2016-01-01</v>
      </c>
      <c r="J1727" s="580" t="str">
        <f>Índice!$C$9</f>
        <v>2016-12-31</v>
      </c>
      <c r="K1727" s="579" t="s">
        <v>1802</v>
      </c>
      <c r="L1727" s="579" t="s">
        <v>1805</v>
      </c>
    </row>
    <row r="1728" spans="1:12" ht="15.75">
      <c r="C1728" s="589" t="str">
        <f>'FC01'!$B$20</f>
        <v>Otros gastos</v>
      </c>
      <c r="F1728" s="586">
        <f>'FC01'!$H$20</f>
        <v>0</v>
      </c>
      <c r="I1728" s="580" t="str">
        <f>Índice!$C$8</f>
        <v>2016-01-01</v>
      </c>
      <c r="J1728" s="580" t="str">
        <f>Índice!$C$9</f>
        <v>2016-12-31</v>
      </c>
      <c r="K1728" s="579" t="s">
        <v>1802</v>
      </c>
      <c r="L1728" s="579" t="s">
        <v>1805</v>
      </c>
    </row>
    <row r="1729" spans="1:12" ht="15.75">
      <c r="C1729" s="589" t="str">
        <f>'FC01'!$B$21</f>
        <v>Comisiones</v>
      </c>
      <c r="F1729" s="586">
        <f>'FC01'!$H$21</f>
        <v>0</v>
      </c>
      <c r="I1729" s="580" t="str">
        <f>Índice!$C$8</f>
        <v>2016-01-01</v>
      </c>
      <c r="J1729" s="580" t="str">
        <f>Índice!$C$9</f>
        <v>2016-12-31</v>
      </c>
      <c r="K1729" s="579" t="s">
        <v>1802</v>
      </c>
      <c r="L1729" s="579" t="s">
        <v>1805</v>
      </c>
    </row>
    <row r="1730" spans="1:12" ht="15.75">
      <c r="C1730" s="589" t="str">
        <f>'FC01'!$B$22</f>
        <v>Ajuste por diferencia en cambio</v>
      </c>
      <c r="F1730" s="586">
        <f>'FC01'!$H$22</f>
        <v>0</v>
      </c>
      <c r="I1730" s="580" t="str">
        <f>Índice!$C$8</f>
        <v>2016-01-01</v>
      </c>
      <c r="J1730" s="580" t="str">
        <f>Índice!$C$9</f>
        <v>2016-12-31</v>
      </c>
      <c r="K1730" s="579" t="s">
        <v>1802</v>
      </c>
      <c r="L1730" s="579" t="s">
        <v>1805</v>
      </c>
    </row>
    <row r="1731" spans="1:12" ht="15.75">
      <c r="C1731" s="589" t="str">
        <f>'FC01'!$B$23</f>
        <v>Financieros</v>
      </c>
      <c r="F1731" s="586">
        <f>'FC01'!$H$23</f>
        <v>0</v>
      </c>
      <c r="I1731" s="580" t="str">
        <f>Índice!$C$8</f>
        <v>2016-01-01</v>
      </c>
      <c r="J1731" s="580" t="str">
        <f>Índice!$C$9</f>
        <v>2016-12-31</v>
      </c>
      <c r="K1731" s="579" t="s">
        <v>1802</v>
      </c>
      <c r="L1731" s="579" t="s">
        <v>1805</v>
      </c>
    </row>
    <row r="1732" spans="1:12" ht="15.75">
      <c r="C1732" s="589" t="str">
        <f>'FC01'!$B$24</f>
        <v>Pérdidas por la aplicación del método de participación patrimonial</v>
      </c>
      <c r="F1732" s="586">
        <f>'FC01'!$H$24</f>
        <v>0</v>
      </c>
      <c r="I1732" s="580" t="str">
        <f>Índice!$C$8</f>
        <v>2016-01-01</v>
      </c>
      <c r="J1732" s="580" t="str">
        <f>Índice!$C$9</f>
        <v>2016-12-31</v>
      </c>
      <c r="K1732" s="579" t="s">
        <v>1802</v>
      </c>
      <c r="L1732" s="579" t="s">
        <v>1805</v>
      </c>
    </row>
    <row r="1733" spans="1:12" ht="15.75">
      <c r="C1733" s="589" t="str">
        <f>'FC01'!$B$25</f>
        <v xml:space="preserve">Gastos diversos </v>
      </c>
      <c r="F1733" s="586">
        <f>'FC01'!$H$25</f>
        <v>0</v>
      </c>
      <c r="I1733" s="580" t="str">
        <f>Índice!$C$8</f>
        <v>2016-01-01</v>
      </c>
      <c r="J1733" s="580" t="str">
        <f>Índice!$C$9</f>
        <v>2016-12-31</v>
      </c>
      <c r="K1733" s="579" t="s">
        <v>1802</v>
      </c>
      <c r="L1733" s="579" t="s">
        <v>1805</v>
      </c>
    </row>
    <row r="1734" spans="1:12" ht="15.75">
      <c r="C1734" s="589" t="str">
        <f>'FC01'!$B$26</f>
        <v>Impuesto a las ganancias corrientes</v>
      </c>
      <c r="F1734" s="586">
        <f>'FC01'!$H$26</f>
        <v>0</v>
      </c>
      <c r="I1734" s="580" t="str">
        <f>Índice!$C$8</f>
        <v>2016-01-01</v>
      </c>
      <c r="J1734" s="580" t="str">
        <f>Índice!$C$9</f>
        <v>2016-12-31</v>
      </c>
      <c r="K1734" s="579" t="s">
        <v>1802</v>
      </c>
      <c r="L1734" s="579" t="s">
        <v>1805</v>
      </c>
    </row>
    <row r="1735" spans="1:12" ht="15.75">
      <c r="C1735" s="589" t="str">
        <f>'FC01'!$B$27</f>
        <v>Impuesto a las ganancias diferido</v>
      </c>
      <c r="F1735" s="586">
        <f>'FC01'!$H$27</f>
        <v>0</v>
      </c>
      <c r="I1735" s="580" t="str">
        <f>Índice!$C$8</f>
        <v>2016-01-01</v>
      </c>
      <c r="J1735" s="580" t="str">
        <f>Índice!$C$9</f>
        <v>2016-12-31</v>
      </c>
      <c r="K1735" s="579" t="s">
        <v>1802</v>
      </c>
      <c r="L1735" s="579" t="s">
        <v>1805</v>
      </c>
    </row>
    <row r="1736" spans="1:12" ht="15.75">
      <c r="C1736" s="589" t="str">
        <f>'FC01'!$B$28</f>
        <v xml:space="preserve">Total Gastos </v>
      </c>
      <c r="F1736" s="586">
        <f>'FC01'!$H$28</f>
        <v>0</v>
      </c>
      <c r="I1736" s="580" t="str">
        <f>Índice!$C$8</f>
        <v>2016-01-01</v>
      </c>
      <c r="J1736" s="580" t="str">
        <f>Índice!$C$9</f>
        <v>2016-12-31</v>
      </c>
      <c r="K1736" s="579" t="s">
        <v>1802</v>
      </c>
      <c r="L1736" s="579" t="s">
        <v>1805</v>
      </c>
    </row>
    <row r="1737" spans="1:12" ht="15.75">
      <c r="A1737" s="587" t="s">
        <v>15</v>
      </c>
      <c r="C1737" s="589"/>
      <c r="F1737" s="586"/>
      <c r="I1737" s="580"/>
      <c r="J1737" s="580"/>
      <c r="K1737" s="579" t="s">
        <v>1802</v>
      </c>
      <c r="L1737" s="579" t="s">
        <v>1805</v>
      </c>
    </row>
    <row r="1738" spans="1:12" ht="15.75">
      <c r="A1738" s="587" t="s">
        <v>15</v>
      </c>
      <c r="C1738" s="589" t="str">
        <f>'FC01'!$B$30</f>
        <v>Detalle de los gastos operativos</v>
      </c>
      <c r="F1738" s="586" t="str">
        <f>'FC01'!$H$31</f>
        <v>Distribución</v>
      </c>
      <c r="I1738" s="580"/>
      <c r="J1738" s="580"/>
      <c r="K1738" s="579" t="s">
        <v>1802</v>
      </c>
      <c r="L1738" s="579" t="s">
        <v>1805</v>
      </c>
    </row>
    <row r="1739" spans="1:12" ht="15.75">
      <c r="A1739" s="587" t="s">
        <v>15</v>
      </c>
      <c r="C1739" s="589"/>
      <c r="F1739" s="586"/>
      <c r="I1739" s="580"/>
      <c r="J1739" s="580"/>
      <c r="K1739" s="579" t="s">
        <v>1802</v>
      </c>
      <c r="L1739" s="579" t="s">
        <v>1805</v>
      </c>
    </row>
    <row r="1740" spans="1:12" ht="15.75">
      <c r="C1740" s="589" t="str">
        <f>'FC01'!$B$32</f>
        <v>Servicios Personales</v>
      </c>
      <c r="F1740" s="586">
        <f>'FC01'!$H$32</f>
        <v>0</v>
      </c>
      <c r="I1740" s="580" t="str">
        <f>Índice!$C$8</f>
        <v>2016-01-01</v>
      </c>
      <c r="J1740" s="580" t="str">
        <f>Índice!$C$9</f>
        <v>2016-12-31</v>
      </c>
      <c r="K1740" s="579" t="s">
        <v>1802</v>
      </c>
      <c r="L1740" s="579" t="s">
        <v>1805</v>
      </c>
    </row>
    <row r="1741" spans="1:12" ht="15.75">
      <c r="C1741" s="589" t="str">
        <f>'FC01'!$B$33</f>
        <v>Generales</v>
      </c>
      <c r="F1741" s="586">
        <f>'FC01'!$H$33</f>
        <v>0</v>
      </c>
      <c r="I1741" s="580" t="str">
        <f>Índice!$C$8</f>
        <v>2016-01-01</v>
      </c>
      <c r="J1741" s="580" t="str">
        <f>Índice!$C$9</f>
        <v>2016-12-31</v>
      </c>
      <c r="K1741" s="579" t="s">
        <v>1802</v>
      </c>
      <c r="L1741" s="579" t="s">
        <v>1805</v>
      </c>
    </row>
    <row r="1742" spans="1:12" ht="15.75">
      <c r="C1742" s="589" t="str">
        <f>'FC01'!$B$34</f>
        <v>Arrendamientos</v>
      </c>
      <c r="F1742" s="586">
        <f>'FC01'!$H$34</f>
        <v>0</v>
      </c>
      <c r="I1742" s="580" t="str">
        <f>Índice!$C$8</f>
        <v>2016-01-01</v>
      </c>
      <c r="J1742" s="580" t="str">
        <f>Índice!$C$9</f>
        <v>2016-12-31</v>
      </c>
      <c r="K1742" s="579" t="s">
        <v>1802</v>
      </c>
      <c r="L1742" s="579" t="s">
        <v>1805</v>
      </c>
    </row>
    <row r="1743" spans="1:12" ht="15.75">
      <c r="C1743" s="589" t="str">
        <f>'FC01'!$B$35</f>
        <v>Deterioro (Operativo)</v>
      </c>
      <c r="F1743" s="586">
        <f>'FC01'!$H$35</f>
        <v>0</v>
      </c>
      <c r="I1743" s="580" t="str">
        <f>Índice!$C$8</f>
        <v>2016-01-01</v>
      </c>
      <c r="J1743" s="580" t="str">
        <f>Índice!$C$9</f>
        <v>2016-12-31</v>
      </c>
      <c r="K1743" s="579" t="s">
        <v>1802</v>
      </c>
      <c r="L1743" s="579" t="s">
        <v>1805</v>
      </c>
    </row>
    <row r="1744" spans="1:12" ht="15.75">
      <c r="C1744" s="589" t="str">
        <f>'FC01'!$B$36</f>
        <v>Depreciación (Operativo)</v>
      </c>
      <c r="F1744" s="586">
        <f>'FC01'!$H$36</f>
        <v>0</v>
      </c>
      <c r="I1744" s="580" t="str">
        <f>Índice!$C$8</f>
        <v>2016-01-01</v>
      </c>
      <c r="J1744" s="580" t="str">
        <f>Índice!$C$9</f>
        <v>2016-12-31</v>
      </c>
      <c r="K1744" s="579" t="s">
        <v>1802</v>
      </c>
      <c r="L1744" s="579" t="s">
        <v>1805</v>
      </c>
    </row>
    <row r="1745" spans="3:12" ht="15.75">
      <c r="C1745" s="589" t="str">
        <f>'FC01'!$B$37</f>
        <v>Provisiones (Operativo)</v>
      </c>
      <c r="F1745" s="586">
        <f>'FC01'!$H$37</f>
        <v>0</v>
      </c>
      <c r="I1745" s="580" t="str">
        <f>Índice!$C$8</f>
        <v>2016-01-01</v>
      </c>
      <c r="J1745" s="580" t="str">
        <f>Índice!$C$9</f>
        <v>2016-12-31</v>
      </c>
      <c r="K1745" s="579" t="s">
        <v>1802</v>
      </c>
      <c r="L1745" s="579" t="s">
        <v>1805</v>
      </c>
    </row>
    <row r="1746" spans="3:12" ht="15.75">
      <c r="C1746" s="589" t="str">
        <f>'FC01'!$B$38</f>
        <v>Agotamiento (Operativo)</v>
      </c>
      <c r="F1746" s="586">
        <f>'FC01'!$H$38</f>
        <v>0</v>
      </c>
      <c r="I1746" s="580" t="str">
        <f>Índice!$C$8</f>
        <v>2016-01-01</v>
      </c>
      <c r="J1746" s="580" t="str">
        <f>Índice!$C$9</f>
        <v>2016-12-31</v>
      </c>
      <c r="K1746" s="579" t="s">
        <v>1802</v>
      </c>
      <c r="L1746" s="579" t="s">
        <v>1805</v>
      </c>
    </row>
    <row r="1747" spans="3:12" ht="15.75">
      <c r="C1747" s="589" t="str">
        <f>'FC01'!$B$39</f>
        <v>Amortización (Operativo)</v>
      </c>
      <c r="F1747" s="586">
        <f>'FC01'!$H$39</f>
        <v>0</v>
      </c>
      <c r="I1747" s="580" t="str">
        <f>Índice!$C$8</f>
        <v>2016-01-01</v>
      </c>
      <c r="J1747" s="580" t="str">
        <f>Índice!$C$9</f>
        <v>2016-12-31</v>
      </c>
      <c r="K1747" s="579" t="s">
        <v>1802</v>
      </c>
      <c r="L1747" s="579" t="s">
        <v>1805</v>
      </c>
    </row>
    <row r="1748" spans="3:12" ht="15.75">
      <c r="C1748" s="589" t="str">
        <f>'FC01'!$B$40</f>
        <v>Gastos operativos de Bienes y Servicios Públicos para la Venta</v>
      </c>
      <c r="F1748" s="586">
        <f>'FC01'!$H$40</f>
        <v>0</v>
      </c>
      <c r="I1748" s="580" t="str">
        <f>Índice!$C$8</f>
        <v>2016-01-01</v>
      </c>
      <c r="J1748" s="580" t="str">
        <f>Índice!$C$9</f>
        <v>2016-12-31</v>
      </c>
      <c r="K1748" s="579" t="s">
        <v>1802</v>
      </c>
      <c r="L1748" s="579" t="s">
        <v>1805</v>
      </c>
    </row>
    <row r="1749" spans="3:12" ht="15.75">
      <c r="C1749" s="589" t="str">
        <f>'FC01'!$B$41</f>
        <v>Compras en Bloque y/o a Largo Plazo</v>
      </c>
      <c r="F1749" s="586">
        <f>'FC01'!$H$41</f>
        <v>0</v>
      </c>
      <c r="I1749" s="580" t="str">
        <f>Índice!$C$8</f>
        <v>2016-01-01</v>
      </c>
      <c r="J1749" s="580" t="str">
        <f>Índice!$C$9</f>
        <v>2016-12-31</v>
      </c>
      <c r="K1749" s="579" t="s">
        <v>1802</v>
      </c>
      <c r="L1749" s="579" t="s">
        <v>1805</v>
      </c>
    </row>
    <row r="1750" spans="3:12" ht="15.75">
      <c r="C1750" s="589" t="str">
        <f>'FC01'!$B$42</f>
        <v>Compras en Bolsa  y/o a Corto Plazo</v>
      </c>
      <c r="F1750" s="586">
        <f>'FC01'!$H$42</f>
        <v>0</v>
      </c>
      <c r="I1750" s="580" t="str">
        <f>Índice!$C$8</f>
        <v>2016-01-01</v>
      </c>
      <c r="J1750" s="580" t="str">
        <f>Índice!$C$9</f>
        <v>2016-12-31</v>
      </c>
      <c r="K1750" s="579" t="s">
        <v>1802</v>
      </c>
      <c r="L1750" s="579" t="s">
        <v>1805</v>
      </c>
    </row>
    <row r="1751" spans="3:12" ht="15.75">
      <c r="C1751" s="589" t="str">
        <f>'FC01'!$B$43</f>
        <v>Gastos operativos de suministro de agua potable (Agua en Bloque)</v>
      </c>
      <c r="F1751" s="586">
        <f>'FC01'!$H$43</f>
        <v>0</v>
      </c>
      <c r="I1751" s="580" t="str">
        <f>Índice!$C$8</f>
        <v>2016-01-01</v>
      </c>
      <c r="J1751" s="580" t="str">
        <f>Índice!$C$9</f>
        <v>2016-12-31</v>
      </c>
      <c r="K1751" s="579" t="s">
        <v>1802</v>
      </c>
      <c r="L1751" s="579" t="s">
        <v>1805</v>
      </c>
    </row>
    <row r="1752" spans="3:12" ht="15.75">
      <c r="C1752" s="589" t="str">
        <f>'FC01'!$B$44</f>
        <v xml:space="preserve">Gastos operativos por Conexión / Interconexión </v>
      </c>
      <c r="F1752" s="586">
        <f>'FC01'!$H$44</f>
        <v>0</v>
      </c>
      <c r="I1752" s="580" t="str">
        <f>Índice!$C$8</f>
        <v>2016-01-01</v>
      </c>
      <c r="J1752" s="580" t="str">
        <f>Índice!$C$9</f>
        <v>2016-12-31</v>
      </c>
      <c r="K1752" s="579" t="s">
        <v>1802</v>
      </c>
      <c r="L1752" s="579" t="s">
        <v>1805</v>
      </c>
    </row>
    <row r="1753" spans="3:12" ht="15.75">
      <c r="C1753" s="589" t="str">
        <f>'FC01'!$B$45</f>
        <v>Uso de Líneas, redes y ductos</v>
      </c>
      <c r="F1753" s="586">
        <f>'FC01'!$H$45</f>
        <v>0</v>
      </c>
      <c r="I1753" s="580" t="str">
        <f>Índice!$C$8</f>
        <v>2016-01-01</v>
      </c>
      <c r="J1753" s="580" t="str">
        <f>Índice!$C$9</f>
        <v>2016-12-31</v>
      </c>
      <c r="K1753" s="579" t="s">
        <v>1802</v>
      </c>
      <c r="L1753" s="579" t="s">
        <v>1805</v>
      </c>
    </row>
    <row r="1754" spans="3:12" ht="15.75">
      <c r="C1754" s="589" t="str">
        <f>'FC01'!$B$46</f>
        <v>Gastos operativos de Distribución  y/o Comercialización de Gas combustible por redes</v>
      </c>
      <c r="F1754" s="586">
        <f>'FC01'!$H$46</f>
        <v>0</v>
      </c>
      <c r="I1754" s="580" t="str">
        <f>Índice!$C$8</f>
        <v>2016-01-01</v>
      </c>
      <c r="J1754" s="580" t="str">
        <f>Índice!$C$9</f>
        <v>2016-12-31</v>
      </c>
      <c r="K1754" s="579" t="s">
        <v>1802</v>
      </c>
      <c r="L1754" s="579" t="s">
        <v>1805</v>
      </c>
    </row>
    <row r="1755" spans="3:12" ht="15.75">
      <c r="C1755" s="589" t="str">
        <f>'FC01'!$B$47</f>
        <v>Manejo Comercial y Financiero del Servicio</v>
      </c>
      <c r="F1755" s="586">
        <f>'FC01'!$H$47</f>
        <v>0</v>
      </c>
      <c r="I1755" s="580" t="str">
        <f>Índice!$C$8</f>
        <v>2016-01-01</v>
      </c>
      <c r="J1755" s="580" t="str">
        <f>Índice!$C$9</f>
        <v>2016-12-31</v>
      </c>
      <c r="K1755" s="579" t="s">
        <v>1802</v>
      </c>
      <c r="L1755" s="579" t="s">
        <v>1805</v>
      </c>
    </row>
    <row r="1756" spans="3:12" ht="15.75">
      <c r="C1756" s="589" t="str">
        <f>'FC01'!$B$48</f>
        <v>Gastos operativos de Distribución  y/o Comercialización de Gas Licuado de Petróleo –GLP</v>
      </c>
      <c r="F1756" s="586">
        <f>'FC01'!$H$48</f>
        <v>0</v>
      </c>
      <c r="I1756" s="580" t="str">
        <f>Índice!$C$8</f>
        <v>2016-01-01</v>
      </c>
      <c r="J1756" s="580" t="str">
        <f>Índice!$C$9</f>
        <v>2016-12-31</v>
      </c>
      <c r="K1756" s="579" t="s">
        <v>1802</v>
      </c>
      <c r="L1756" s="579" t="s">
        <v>1805</v>
      </c>
    </row>
    <row r="1757" spans="3:12" ht="15.75">
      <c r="C1757" s="589" t="str">
        <f>'FC01'!$B$49</f>
        <v>Contrato de explotación</v>
      </c>
      <c r="F1757" s="586">
        <f>'FC01'!$H$49</f>
        <v>0</v>
      </c>
      <c r="I1757" s="580" t="str">
        <f>Índice!$C$8</f>
        <v>2016-01-01</v>
      </c>
      <c r="J1757" s="580" t="str">
        <f>Índice!$C$9</f>
        <v>2016-12-31</v>
      </c>
      <c r="K1757" s="579" t="s">
        <v>1802</v>
      </c>
      <c r="L1757" s="579" t="s">
        <v>1805</v>
      </c>
    </row>
    <row r="1758" spans="3:12" ht="15.75">
      <c r="C1758" s="589" t="str">
        <f>'FC01'!$B$50</f>
        <v>Gastos operativos asociados a las transacciones en el mercado mayorista</v>
      </c>
      <c r="F1758" s="586">
        <f>'FC01'!$H$50</f>
        <v>0</v>
      </c>
      <c r="I1758" s="580" t="str">
        <f>Índice!$C$8</f>
        <v>2016-01-01</v>
      </c>
      <c r="J1758" s="580" t="str">
        <f>Índice!$C$9</f>
        <v>2016-12-31</v>
      </c>
      <c r="K1758" s="579" t="s">
        <v>1802</v>
      </c>
      <c r="L1758" s="579" t="s">
        <v>1805</v>
      </c>
    </row>
    <row r="1759" spans="3:12" ht="15.75">
      <c r="C1759" s="589" t="str">
        <f>'FC01'!$B$51</f>
        <v>Contrato de concesión</v>
      </c>
      <c r="F1759" s="586">
        <f>'FC01'!$H$51</f>
        <v>0</v>
      </c>
      <c r="I1759" s="580" t="str">
        <f>Índice!$C$8</f>
        <v>2016-01-01</v>
      </c>
      <c r="J1759" s="580" t="str">
        <f>Índice!$C$9</f>
        <v>2016-12-31</v>
      </c>
      <c r="K1759" s="579" t="s">
        <v>1802</v>
      </c>
      <c r="L1759" s="579" t="s">
        <v>1805</v>
      </c>
    </row>
    <row r="1760" spans="3:12" ht="15.75">
      <c r="C1760" s="589" t="str">
        <f>'FC01'!$B$52</f>
        <v>Otros</v>
      </c>
      <c r="F1760" s="586">
        <f>'FC01'!$H$52</f>
        <v>0</v>
      </c>
      <c r="I1760" s="580" t="str">
        <f>Índice!$C$8</f>
        <v>2016-01-01</v>
      </c>
      <c r="J1760" s="580" t="str">
        <f>Índice!$C$9</f>
        <v>2016-12-31</v>
      </c>
      <c r="K1760" s="579" t="s">
        <v>1802</v>
      </c>
      <c r="L1760" s="579" t="s">
        <v>1805</v>
      </c>
    </row>
    <row r="1761" spans="3:12" ht="15.75">
      <c r="C1761" s="589" t="str">
        <f>'FC01'!$B$53</f>
        <v>Gastos operativos asociados a las transacciones en el mercado minorista</v>
      </c>
      <c r="F1761" s="586">
        <f>'FC01'!$H$53</f>
        <v>0</v>
      </c>
      <c r="I1761" s="580" t="str">
        <f>Índice!$C$8</f>
        <v>2016-01-01</v>
      </c>
      <c r="J1761" s="580" t="str">
        <f>Índice!$C$9</f>
        <v>2016-12-31</v>
      </c>
      <c r="K1761" s="579" t="s">
        <v>1802</v>
      </c>
      <c r="L1761" s="579" t="s">
        <v>1805</v>
      </c>
    </row>
    <row r="1762" spans="3:12" ht="15.75">
      <c r="C1762" s="589" t="str">
        <f>'FC01'!$B$54</f>
        <v xml:space="preserve">Licencias, Contribuciones y Regalías  </v>
      </c>
      <c r="F1762" s="586">
        <f>'FC01'!$H$54</f>
        <v>0</v>
      </c>
      <c r="I1762" s="580" t="str">
        <f>Índice!$C$8</f>
        <v>2016-01-01</v>
      </c>
      <c r="J1762" s="580" t="str">
        <f>Índice!$C$9</f>
        <v>2016-12-31</v>
      </c>
      <c r="K1762" s="579" t="s">
        <v>1802</v>
      </c>
      <c r="L1762" s="579" t="s">
        <v>1805</v>
      </c>
    </row>
    <row r="1763" spans="3:12" ht="15.75">
      <c r="C1763" s="589" t="str">
        <f>'FC01'!$B$55</f>
        <v>Departamento Administrativo del Medio Ambiente "DAMA"</v>
      </c>
      <c r="F1763" s="586">
        <f>'FC01'!$H$55</f>
        <v>0</v>
      </c>
      <c r="I1763" s="580" t="str">
        <f>Índice!$C$8</f>
        <v>2016-01-01</v>
      </c>
      <c r="J1763" s="580" t="str">
        <f>Índice!$C$9</f>
        <v>2016-12-31</v>
      </c>
      <c r="K1763" s="579" t="s">
        <v>1802</v>
      </c>
      <c r="L1763" s="579" t="s">
        <v>1805</v>
      </c>
    </row>
    <row r="1764" spans="3:12" ht="15.75">
      <c r="C1764" s="589" t="str">
        <f>'FC01'!$B$56</f>
        <v>Ley 56 de 1981</v>
      </c>
      <c r="F1764" s="586">
        <f>'FC01'!$H$56</f>
        <v>0</v>
      </c>
      <c r="I1764" s="580" t="str">
        <f>Índice!$C$8</f>
        <v>2016-01-01</v>
      </c>
      <c r="J1764" s="580" t="str">
        <f>Índice!$C$9</f>
        <v>2016-12-31</v>
      </c>
      <c r="K1764" s="579" t="s">
        <v>1802</v>
      </c>
      <c r="L1764" s="579" t="s">
        <v>1805</v>
      </c>
    </row>
    <row r="1765" spans="3:12" ht="15.75">
      <c r="C1765" s="589" t="str">
        <f>'FC01'!$B$57</f>
        <v>Medio Ambiente – Ley 99 de 1993</v>
      </c>
      <c r="F1765" s="586">
        <f>'FC01'!$H$57</f>
        <v>0</v>
      </c>
      <c r="I1765" s="580" t="str">
        <f>Índice!$C$8</f>
        <v>2016-01-01</v>
      </c>
      <c r="J1765" s="580" t="str">
        <f>Índice!$C$9</f>
        <v>2016-12-31</v>
      </c>
      <c r="K1765" s="579" t="s">
        <v>1802</v>
      </c>
      <c r="L1765" s="579" t="s">
        <v>1805</v>
      </c>
    </row>
    <row r="1766" spans="3:12" ht="15.75">
      <c r="C1766" s="589" t="str">
        <f>'FC01'!$B$58</f>
        <v>Regalías</v>
      </c>
      <c r="F1766" s="586">
        <f>'FC01'!$H$58</f>
        <v>0</v>
      </c>
      <c r="I1766" s="580" t="str">
        <f>Índice!$C$8</f>
        <v>2016-01-01</v>
      </c>
      <c r="J1766" s="580" t="str">
        <f>Índice!$C$9</f>
        <v>2016-12-31</v>
      </c>
      <c r="K1766" s="579" t="s">
        <v>1802</v>
      </c>
      <c r="L1766" s="579" t="s">
        <v>1805</v>
      </c>
    </row>
    <row r="1767" spans="3:12" ht="15.75">
      <c r="C1767" s="589" t="str">
        <f>'FC01'!$B$59</f>
        <v>Licencia De Operación Del Servicio</v>
      </c>
      <c r="F1767" s="586">
        <f>'FC01'!$H$59</f>
        <v>0</v>
      </c>
      <c r="I1767" s="580" t="str">
        <f>Índice!$C$8</f>
        <v>2016-01-01</v>
      </c>
      <c r="J1767" s="580" t="str">
        <f>Índice!$C$9</f>
        <v>2016-12-31</v>
      </c>
      <c r="K1767" s="579" t="s">
        <v>1802</v>
      </c>
      <c r="L1767" s="579" t="s">
        <v>1805</v>
      </c>
    </row>
    <row r="1768" spans="3:12" ht="15.75">
      <c r="C1768" s="589" t="str">
        <f>'FC01'!$B$60</f>
        <v>FAZNI</v>
      </c>
      <c r="F1768" s="586">
        <f>'FC01'!$H$60</f>
        <v>0</v>
      </c>
      <c r="I1768" s="580" t="str">
        <f>Índice!$C$8</f>
        <v>2016-01-01</v>
      </c>
      <c r="J1768" s="580" t="str">
        <f>Índice!$C$9</f>
        <v>2016-12-31</v>
      </c>
      <c r="K1768" s="579" t="s">
        <v>1802</v>
      </c>
      <c r="L1768" s="579" t="s">
        <v>1805</v>
      </c>
    </row>
    <row r="1769" spans="3:12" ht="15.75">
      <c r="C1769" s="589" t="str">
        <f>'FC01'!$B$61</f>
        <v>FAER</v>
      </c>
      <c r="F1769" s="586">
        <f>'FC01'!$H$61</f>
        <v>0</v>
      </c>
      <c r="I1769" s="580" t="str">
        <f>Índice!$C$8</f>
        <v>2016-01-01</v>
      </c>
      <c r="J1769" s="580" t="str">
        <f>Índice!$C$9</f>
        <v>2016-12-31</v>
      </c>
      <c r="K1769" s="579" t="s">
        <v>1802</v>
      </c>
      <c r="L1769" s="579" t="s">
        <v>1805</v>
      </c>
    </row>
    <row r="1770" spans="3:12" ht="15.75">
      <c r="C1770" s="589" t="str">
        <f>'FC01'!$B$62</f>
        <v>Cuota de fomento de gas</v>
      </c>
      <c r="F1770" s="586">
        <f>'FC01'!$H$62</f>
        <v>0</v>
      </c>
      <c r="I1770" s="580" t="str">
        <f>Índice!$C$8</f>
        <v>2016-01-01</v>
      </c>
      <c r="J1770" s="580" t="str">
        <f>Índice!$C$9</f>
        <v>2016-12-31</v>
      </c>
      <c r="K1770" s="579" t="s">
        <v>1802</v>
      </c>
      <c r="L1770" s="579" t="s">
        <v>1805</v>
      </c>
    </row>
    <row r="1771" spans="3:12" ht="15.75">
      <c r="C1771" s="589" t="str">
        <f>'FC01'!$B$63</f>
        <v>Ministerio de Comunicaciones y/o Fondo de Comunicaciones</v>
      </c>
      <c r="F1771" s="586">
        <f>'FC01'!$H$63</f>
        <v>0</v>
      </c>
      <c r="I1771" s="580" t="str">
        <f>Índice!$C$8</f>
        <v>2016-01-01</v>
      </c>
      <c r="J1771" s="580" t="str">
        <f>Índice!$C$9</f>
        <v>2016-12-31</v>
      </c>
      <c r="K1771" s="579" t="s">
        <v>1802</v>
      </c>
      <c r="L1771" s="579" t="s">
        <v>1805</v>
      </c>
    </row>
    <row r="1772" spans="3:12" ht="15.75">
      <c r="C1772" s="589" t="str">
        <f>'FC01'!$B$64</f>
        <v>Comité De Estratificación –Ley 505 De 1999</v>
      </c>
      <c r="F1772" s="586">
        <f>'FC01'!$H$64</f>
        <v>0</v>
      </c>
      <c r="I1772" s="580" t="str">
        <f>Índice!$C$8</f>
        <v>2016-01-01</v>
      </c>
      <c r="J1772" s="580" t="str">
        <f>Índice!$C$9</f>
        <v>2016-12-31</v>
      </c>
      <c r="K1772" s="579" t="s">
        <v>1802</v>
      </c>
      <c r="L1772" s="579" t="s">
        <v>1805</v>
      </c>
    </row>
    <row r="1773" spans="3:12" ht="15.75">
      <c r="C1773" s="589" t="str">
        <f>'FC01'!$B$65</f>
        <v>Art 25 Ley 142 - Concesiones, y permisos ambientales y sanitarios</v>
      </c>
      <c r="F1773" s="586">
        <f>'FC01'!$H$65</f>
        <v>0</v>
      </c>
      <c r="I1773" s="580" t="str">
        <f>Índice!$C$8</f>
        <v>2016-01-01</v>
      </c>
      <c r="J1773" s="580" t="str">
        <f>Índice!$C$9</f>
        <v>2016-12-31</v>
      </c>
      <c r="K1773" s="579" t="s">
        <v>1802</v>
      </c>
      <c r="L1773" s="579" t="s">
        <v>1805</v>
      </c>
    </row>
    <row r="1774" spans="3:12" ht="15.75">
      <c r="C1774" s="589" t="str">
        <f>'FC01'!$B$66</f>
        <v>Otras licencias Ley 142 de 1994</v>
      </c>
      <c r="F1774" s="586">
        <f>'FC01'!$H$66</f>
        <v>0</v>
      </c>
      <c r="I1774" s="580" t="str">
        <f>Índice!$C$8</f>
        <v>2016-01-01</v>
      </c>
      <c r="J1774" s="580" t="str">
        <f>Índice!$C$9</f>
        <v>2016-12-31</v>
      </c>
      <c r="K1774" s="579" t="s">
        <v>1802</v>
      </c>
      <c r="L1774" s="579" t="s">
        <v>1805</v>
      </c>
    </row>
    <row r="1775" spans="3:12" ht="15.75">
      <c r="C1775" s="589" t="str">
        <f>'FC01'!$B$67</f>
        <v>Consumo De Insumos Directos</v>
      </c>
      <c r="F1775" s="586">
        <f>'FC01'!$H$67</f>
        <v>0</v>
      </c>
      <c r="I1775" s="580" t="str">
        <f>Índice!$C$8</f>
        <v>2016-01-01</v>
      </c>
      <c r="J1775" s="580" t="str">
        <f>Índice!$C$9</f>
        <v>2016-12-31</v>
      </c>
      <c r="K1775" s="579" t="s">
        <v>1802</v>
      </c>
      <c r="L1775" s="579" t="s">
        <v>1805</v>
      </c>
    </row>
    <row r="1776" spans="3:12" ht="15.75">
      <c r="C1776" s="589" t="str">
        <f>'FC01'!$B$68</f>
        <v>Productos Químicos</v>
      </c>
      <c r="F1776" s="586">
        <f>'FC01'!$H$68</f>
        <v>0</v>
      </c>
      <c r="I1776" s="580" t="str">
        <f>Índice!$C$8</f>
        <v>2016-01-01</v>
      </c>
      <c r="J1776" s="580" t="str">
        <f>Índice!$C$9</f>
        <v>2016-12-31</v>
      </c>
      <c r="K1776" s="579" t="s">
        <v>1802</v>
      </c>
      <c r="L1776" s="579" t="s">
        <v>1805</v>
      </c>
    </row>
    <row r="1777" spans="3:12" ht="15.75">
      <c r="C1777" s="589" t="str">
        <f>'FC01'!$B$69</f>
        <v>Gas Combustible</v>
      </c>
      <c r="F1777" s="586">
        <f>'FC01'!$H$69</f>
        <v>0</v>
      </c>
      <c r="I1777" s="580" t="str">
        <f>Índice!$C$8</f>
        <v>2016-01-01</v>
      </c>
      <c r="J1777" s="580" t="str">
        <f>Índice!$C$9</f>
        <v>2016-12-31</v>
      </c>
      <c r="K1777" s="579" t="s">
        <v>1802</v>
      </c>
      <c r="L1777" s="579" t="s">
        <v>1805</v>
      </c>
    </row>
    <row r="1778" spans="3:12" ht="15.75">
      <c r="C1778" s="589" t="str">
        <f>'FC01'!$B$70</f>
        <v>Carbón Mineral</v>
      </c>
      <c r="F1778" s="586">
        <f>'FC01'!$H$70</f>
        <v>0</v>
      </c>
      <c r="I1778" s="580" t="str">
        <f>Índice!$C$8</f>
        <v>2016-01-01</v>
      </c>
      <c r="J1778" s="580" t="str">
        <f>Índice!$C$9</f>
        <v>2016-12-31</v>
      </c>
      <c r="K1778" s="579" t="s">
        <v>1802</v>
      </c>
      <c r="L1778" s="579" t="s">
        <v>1805</v>
      </c>
    </row>
    <row r="1779" spans="3:12" ht="15.75">
      <c r="C1779" s="589" t="str">
        <f>'FC01'!$B$71</f>
        <v>Energía</v>
      </c>
      <c r="F1779" s="586">
        <f>'FC01'!$H$71</f>
        <v>0</v>
      </c>
      <c r="I1779" s="580" t="str">
        <f>Índice!$C$8</f>
        <v>2016-01-01</v>
      </c>
      <c r="J1779" s="580" t="str">
        <f>Índice!$C$9</f>
        <v>2016-12-31</v>
      </c>
      <c r="K1779" s="579" t="s">
        <v>1802</v>
      </c>
      <c r="L1779" s="579" t="s">
        <v>1805</v>
      </c>
    </row>
    <row r="1780" spans="3:12" ht="15.75">
      <c r="C1780" s="589" t="str">
        <f>'FC01'!$B$72</f>
        <v>ACPM, Fuel Oil</v>
      </c>
      <c r="F1780" s="586">
        <f>'FC01'!$H$72</f>
        <v>0</v>
      </c>
      <c r="I1780" s="580" t="str">
        <f>Índice!$C$8</f>
        <v>2016-01-01</v>
      </c>
      <c r="J1780" s="580" t="str">
        <f>Índice!$C$9</f>
        <v>2016-12-31</v>
      </c>
      <c r="K1780" s="579" t="s">
        <v>1802</v>
      </c>
      <c r="L1780" s="579" t="s">
        <v>1805</v>
      </c>
    </row>
    <row r="1781" spans="3:12" ht="15.75">
      <c r="C1781" s="589" t="str">
        <f>'FC01'!$B$73</f>
        <v>Otros Elementos de Consumo de Insumos Directos</v>
      </c>
      <c r="F1781" s="586">
        <f>'FC01'!$H$73</f>
        <v>0</v>
      </c>
      <c r="I1781" s="580" t="str">
        <f>Índice!$C$8</f>
        <v>2016-01-01</v>
      </c>
      <c r="J1781" s="580" t="str">
        <f>Índice!$C$9</f>
        <v>2016-12-31</v>
      </c>
      <c r="K1781" s="579" t="s">
        <v>1802</v>
      </c>
      <c r="L1781" s="579" t="s">
        <v>1805</v>
      </c>
    </row>
    <row r="1782" spans="3:12" ht="15.75">
      <c r="C1782" s="589" t="str">
        <f>'FC01'!$B$74</f>
        <v>Ordenes Y Contratos De Mantenimiento Y Reparaciones</v>
      </c>
      <c r="F1782" s="586">
        <f>'FC01'!$H$74</f>
        <v>0</v>
      </c>
      <c r="I1782" s="580" t="str">
        <f>Índice!$C$8</f>
        <v>2016-01-01</v>
      </c>
      <c r="J1782" s="580" t="str">
        <f>Índice!$C$9</f>
        <v>2016-12-31</v>
      </c>
      <c r="K1782" s="579" t="s">
        <v>1802</v>
      </c>
      <c r="L1782" s="579" t="s">
        <v>1805</v>
      </c>
    </row>
    <row r="1783" spans="3:12" ht="15.75">
      <c r="C1783" s="589" t="str">
        <f>'FC01'!$B$75</f>
        <v>Peajes terrestres</v>
      </c>
      <c r="F1783" s="586">
        <f>'FC01'!$H$75</f>
        <v>0</v>
      </c>
      <c r="I1783" s="580" t="str">
        <f>Índice!$C$8</f>
        <v>2016-01-01</v>
      </c>
      <c r="J1783" s="580" t="str">
        <f>Índice!$C$9</f>
        <v>2016-12-31</v>
      </c>
      <c r="K1783" s="579" t="s">
        <v>1802</v>
      </c>
      <c r="L1783" s="579" t="s">
        <v>1805</v>
      </c>
    </row>
    <row r="1784" spans="3:12" ht="15.75">
      <c r="C1784" s="589" t="str">
        <f>'FC01'!$B$76</f>
        <v>Disposición final</v>
      </c>
      <c r="F1784" s="586">
        <f>'FC01'!$H$76</f>
        <v>0</v>
      </c>
      <c r="I1784" s="580" t="str">
        <f>Índice!$C$8</f>
        <v>2016-01-01</v>
      </c>
      <c r="J1784" s="580" t="str">
        <f>Índice!$C$9</f>
        <v>2016-12-31</v>
      </c>
      <c r="K1784" s="579" t="s">
        <v>1802</v>
      </c>
      <c r="L1784" s="579" t="s">
        <v>1805</v>
      </c>
    </row>
    <row r="1785" spans="3:12" ht="15.75">
      <c r="C1785" s="589" t="str">
        <f>'FC01'!$B$77</f>
        <v>Peajes por interconexión de acueducto</v>
      </c>
      <c r="F1785" s="586">
        <f>'FC01'!$H$77</f>
        <v>0</v>
      </c>
      <c r="I1785" s="580" t="str">
        <f>Índice!$C$8</f>
        <v>2016-01-01</v>
      </c>
      <c r="J1785" s="580" t="str">
        <f>Índice!$C$9</f>
        <v>2016-12-31</v>
      </c>
      <c r="K1785" s="579" t="s">
        <v>1802</v>
      </c>
      <c r="L1785" s="579" t="s">
        <v>1805</v>
      </c>
    </row>
    <row r="1786" spans="3:12" ht="15.75">
      <c r="C1786" s="589" t="str">
        <f>'FC01'!$B$78</f>
        <v>Peajes por interconexión de alcantarillado</v>
      </c>
      <c r="F1786" s="586">
        <f>'FC01'!$H$78</f>
        <v>0</v>
      </c>
      <c r="I1786" s="580" t="str">
        <f>Índice!$C$8</f>
        <v>2016-01-01</v>
      </c>
      <c r="J1786" s="580" t="str">
        <f>Índice!$C$9</f>
        <v>2016-12-31</v>
      </c>
      <c r="K1786" s="579" t="s">
        <v>1802</v>
      </c>
      <c r="L1786" s="579" t="s">
        <v>1805</v>
      </c>
    </row>
    <row r="1787" spans="3:12" ht="15.75">
      <c r="C1787" s="589" t="str">
        <f>'FC01'!$B$79</f>
        <v>Honorarios (Operativos)</v>
      </c>
      <c r="F1787" s="586">
        <f>'FC01'!$H$79</f>
        <v>0</v>
      </c>
      <c r="I1787" s="580" t="str">
        <f>Índice!$C$8</f>
        <v>2016-01-01</v>
      </c>
      <c r="J1787" s="580" t="str">
        <f>Índice!$C$9</f>
        <v>2016-12-31</v>
      </c>
      <c r="K1787" s="579" t="s">
        <v>1802</v>
      </c>
      <c r="L1787" s="579" t="s">
        <v>1805</v>
      </c>
    </row>
    <row r="1788" spans="3:12" ht="15.75">
      <c r="C1788" s="589" t="str">
        <f>'FC01'!$B$80</f>
        <v>Servicios Públicos</v>
      </c>
      <c r="F1788" s="586">
        <f>'FC01'!$H$80</f>
        <v>0</v>
      </c>
      <c r="I1788" s="580" t="str">
        <f>Índice!$C$8</f>
        <v>2016-01-01</v>
      </c>
      <c r="J1788" s="580" t="str">
        <f>Índice!$C$9</f>
        <v>2016-12-31</v>
      </c>
      <c r="K1788" s="579" t="s">
        <v>1802</v>
      </c>
      <c r="L1788" s="579" t="s">
        <v>1805</v>
      </c>
    </row>
    <row r="1789" spans="3:12" ht="15.75">
      <c r="C1789" s="589" t="str">
        <f>'FC01'!$B$81</f>
        <v>Materiales y otros gastos de operación</v>
      </c>
      <c r="F1789" s="586">
        <f>'FC01'!$H$81</f>
        <v>0</v>
      </c>
      <c r="I1789" s="580" t="str">
        <f>Índice!$C$8</f>
        <v>2016-01-01</v>
      </c>
      <c r="J1789" s="580" t="str">
        <f>Índice!$C$9</f>
        <v>2016-12-31</v>
      </c>
      <c r="K1789" s="579" t="s">
        <v>1802</v>
      </c>
      <c r="L1789" s="579" t="s">
        <v>1805</v>
      </c>
    </row>
    <row r="1790" spans="3:12" ht="15.75">
      <c r="C1790" s="589" t="str">
        <f>'FC01'!$B$82</f>
        <v>Gastos operativos De Pérdidas En Prestación Del Servicio  De Acueducto</v>
      </c>
      <c r="F1790" s="586">
        <f>'FC01'!$H$82</f>
        <v>0</v>
      </c>
      <c r="I1790" s="580" t="str">
        <f>Índice!$C$8</f>
        <v>2016-01-01</v>
      </c>
      <c r="J1790" s="580" t="str">
        <f>Índice!$C$9</f>
        <v>2016-12-31</v>
      </c>
      <c r="K1790" s="579" t="s">
        <v>1802</v>
      </c>
      <c r="L1790" s="579" t="s">
        <v>1805</v>
      </c>
    </row>
    <row r="1791" spans="3:12" ht="15.75">
      <c r="C1791" s="589" t="str">
        <f>'FC01'!$B$83</f>
        <v>Seguros</v>
      </c>
      <c r="F1791" s="586">
        <f>'FC01'!$H$83</f>
        <v>0</v>
      </c>
      <c r="I1791" s="580" t="str">
        <f>Índice!$C$8</f>
        <v>2016-01-01</v>
      </c>
      <c r="J1791" s="580" t="str">
        <f>Índice!$C$9</f>
        <v>2016-12-31</v>
      </c>
      <c r="K1791" s="579" t="s">
        <v>1802</v>
      </c>
      <c r="L1791" s="579" t="s">
        <v>1805</v>
      </c>
    </row>
    <row r="1792" spans="3:12" ht="15.75">
      <c r="C1792" s="589" t="str">
        <f>'FC01'!$B$84</f>
        <v>Impuestos y Tasas</v>
      </c>
      <c r="F1792" s="586">
        <f>'FC01'!$H$84</f>
        <v>0</v>
      </c>
      <c r="I1792" s="580" t="str">
        <f>Índice!$C$8</f>
        <v>2016-01-01</v>
      </c>
      <c r="J1792" s="580" t="str">
        <f>Índice!$C$9</f>
        <v>2016-12-31</v>
      </c>
      <c r="K1792" s="579" t="s">
        <v>1802</v>
      </c>
      <c r="L1792" s="579" t="s">
        <v>1805</v>
      </c>
    </row>
    <row r="1793" spans="1:12" ht="15.75">
      <c r="C1793" s="589" t="str">
        <f>'FC01'!$B$85</f>
        <v>Órdenes y Contratos Por Otros  Servicios</v>
      </c>
      <c r="F1793" s="586">
        <f>'FC01'!$H$85</f>
        <v>0</v>
      </c>
      <c r="I1793" s="580" t="str">
        <f>Índice!$C$8</f>
        <v>2016-01-01</v>
      </c>
      <c r="J1793" s="580" t="str">
        <f>Índice!$C$9</f>
        <v>2016-12-31</v>
      </c>
      <c r="K1793" s="579" t="s">
        <v>1802</v>
      </c>
      <c r="L1793" s="579" t="s">
        <v>1805</v>
      </c>
    </row>
    <row r="1794" spans="1:12" ht="15.75">
      <c r="C1794" s="589" t="str">
        <f>'FC01'!$B$86</f>
        <v>Donaciones</v>
      </c>
      <c r="F1794" s="586">
        <f>'FC01'!$H$86</f>
        <v>0</v>
      </c>
      <c r="I1794" s="580" t="str">
        <f>Índice!$C$8</f>
        <v>2016-01-01</v>
      </c>
      <c r="J1794" s="580" t="str">
        <f>Índice!$C$9</f>
        <v>2016-12-31</v>
      </c>
      <c r="K1794" s="579" t="s">
        <v>1802</v>
      </c>
      <c r="L1794" s="579" t="s">
        <v>1805</v>
      </c>
    </row>
    <row r="1795" spans="1:12" ht="15.75">
      <c r="C1795" s="589" t="str">
        <f>'FC01'!$B$87</f>
        <v>Total Gastos operativos</v>
      </c>
      <c r="F1795" s="586">
        <f>'FC01'!$H$87</f>
        <v>0</v>
      </c>
      <c r="I1795" s="580" t="str">
        <f>Índice!$C$8</f>
        <v>2016-01-01</v>
      </c>
      <c r="J1795" s="580" t="str">
        <f>Índice!$C$9</f>
        <v>2016-12-31</v>
      </c>
      <c r="K1795" s="579" t="s">
        <v>1802</v>
      </c>
      <c r="L1795" s="579" t="s">
        <v>1805</v>
      </c>
    </row>
    <row r="1796" spans="1:12" ht="15.75">
      <c r="A1796" s="587" t="s">
        <v>15</v>
      </c>
      <c r="C1796" s="589"/>
      <c r="F1796" s="586"/>
      <c r="I1796" s="580"/>
      <c r="J1796" s="580"/>
      <c r="K1796" s="579" t="s">
        <v>1802</v>
      </c>
      <c r="L1796" s="579" t="s">
        <v>1805</v>
      </c>
    </row>
    <row r="1797" spans="1:12" ht="15.75">
      <c r="A1797" s="587" t="s">
        <v>15</v>
      </c>
      <c r="C1797" s="589" t="str">
        <f>'FC01'!$B$89</f>
        <v>Detalle de los gastos y gastos operativos</v>
      </c>
      <c r="F1797" s="586" t="str">
        <f>'FC01'!$H$90</f>
        <v>Distribución</v>
      </c>
      <c r="I1797" s="580"/>
      <c r="J1797" s="580"/>
      <c r="K1797" s="579" t="s">
        <v>1802</v>
      </c>
      <c r="L1797" s="579" t="s">
        <v>1805</v>
      </c>
    </row>
    <row r="1798" spans="1:12" ht="15.75">
      <c r="A1798" s="587" t="s">
        <v>15</v>
      </c>
      <c r="C1798" s="589"/>
      <c r="F1798" s="586"/>
      <c r="I1798" s="580"/>
      <c r="J1798" s="580"/>
      <c r="K1798" s="579" t="s">
        <v>1802</v>
      </c>
      <c r="L1798" s="579" t="s">
        <v>1805</v>
      </c>
    </row>
    <row r="1799" spans="1:12" ht="15.75">
      <c r="A1799" s="587" t="s">
        <v>15</v>
      </c>
      <c r="C1799" s="589" t="str">
        <f>'FC01'!$B$91</f>
        <v>Gastos [sinopsis]</v>
      </c>
      <c r="F1799" s="586"/>
      <c r="I1799" s="580"/>
      <c r="J1799" s="580"/>
      <c r="K1799" s="579" t="s">
        <v>1802</v>
      </c>
      <c r="L1799" s="579" t="s">
        <v>1805</v>
      </c>
    </row>
    <row r="1800" spans="1:12" ht="15.75">
      <c r="C1800" s="589" t="str">
        <f>'FC01'!$B$92</f>
        <v>Gastos de Administración sin impuestos, contribuciones y tasas</v>
      </c>
      <c r="F1800" s="586">
        <f>'FC01'!$H$92</f>
        <v>0</v>
      </c>
      <c r="I1800" s="580" t="str">
        <f>Índice!$C$8</f>
        <v>2016-01-01</v>
      </c>
      <c r="J1800" s="580" t="str">
        <f>Índice!$C$9</f>
        <v>2016-12-31</v>
      </c>
      <c r="K1800" s="579" t="s">
        <v>1802</v>
      </c>
      <c r="L1800" s="579" t="s">
        <v>1805</v>
      </c>
    </row>
    <row r="1801" spans="1:12" ht="15.75">
      <c r="C1801" s="589" t="str">
        <f>'FC01'!$B$93</f>
        <v>Impuestos, Tasas y Contribuciones (No incluye impuesto de renta)</v>
      </c>
      <c r="F1801" s="586">
        <f>'FC01'!$H$93</f>
        <v>0</v>
      </c>
      <c r="I1801" s="580" t="str">
        <f>Índice!$C$8</f>
        <v>2016-01-01</v>
      </c>
      <c r="J1801" s="580" t="str">
        <f>Índice!$C$9</f>
        <v>2016-12-31</v>
      </c>
      <c r="K1801" s="579" t="s">
        <v>1802</v>
      </c>
      <c r="L1801" s="579" t="s">
        <v>1805</v>
      </c>
    </row>
    <row r="1802" spans="1:12" ht="15.75">
      <c r="C1802" s="589" t="str">
        <f>'FC01'!$B$94</f>
        <v>Depreciación, deterioro, Amortización y provisión</v>
      </c>
      <c r="F1802" s="586">
        <f>'FC01'!$H$94</f>
        <v>0</v>
      </c>
      <c r="I1802" s="580" t="str">
        <f>Índice!$C$8</f>
        <v>2016-01-01</v>
      </c>
      <c r="J1802" s="580" t="str">
        <f>Índice!$C$9</f>
        <v>2016-12-31</v>
      </c>
      <c r="K1802" s="579" t="s">
        <v>1802</v>
      </c>
      <c r="L1802" s="579" t="s">
        <v>1805</v>
      </c>
    </row>
    <row r="1803" spans="1:12" ht="15.75">
      <c r="C1803" s="589" t="str">
        <f>'FC01'!$B$95</f>
        <v>Gasto por impuesto a las ganancias</v>
      </c>
      <c r="F1803" s="586">
        <f>'FC01'!$H$95</f>
        <v>0</v>
      </c>
      <c r="I1803" s="580" t="str">
        <f>Índice!$C$8</f>
        <v>2016-01-01</v>
      </c>
      <c r="J1803" s="580" t="str">
        <f>Índice!$C$9</f>
        <v>2016-12-31</v>
      </c>
      <c r="K1803" s="579" t="s">
        <v>1802</v>
      </c>
      <c r="L1803" s="579" t="s">
        <v>1805</v>
      </c>
    </row>
    <row r="1804" spans="1:12" ht="15.75">
      <c r="C1804" s="589" t="str">
        <f>'FC01'!$B$96</f>
        <v>Otros gastos (gastos y gastos operativos)</v>
      </c>
      <c r="F1804" s="586">
        <f>'FC01'!$H$96</f>
        <v>0</v>
      </c>
      <c r="I1804" s="580" t="str">
        <f>Índice!$C$8</f>
        <v>2016-01-01</v>
      </c>
      <c r="J1804" s="580" t="str">
        <f>Índice!$C$9</f>
        <v>2016-12-31</v>
      </c>
      <c r="K1804" s="579" t="s">
        <v>1802</v>
      </c>
      <c r="L1804" s="579" t="s">
        <v>1805</v>
      </c>
    </row>
    <row r="1805" spans="1:12" ht="15.75">
      <c r="C1805" s="589" t="str">
        <f>'FC01'!$B$97</f>
        <v>Total Gastos</v>
      </c>
      <c r="F1805" s="586">
        <f>'FC01'!$H$97</f>
        <v>0</v>
      </c>
      <c r="I1805" s="580" t="str">
        <f>Índice!$C$8</f>
        <v>2016-01-01</v>
      </c>
      <c r="J1805" s="580" t="str">
        <f>Índice!$C$9</f>
        <v>2016-12-31</v>
      </c>
      <c r="K1805" s="579" t="s">
        <v>1802</v>
      </c>
      <c r="L1805" s="579" t="s">
        <v>1805</v>
      </c>
    </row>
    <row r="1806" spans="1:12" ht="15.75">
      <c r="A1806" s="587" t="s">
        <v>15</v>
      </c>
      <c r="C1806" s="589" t="str">
        <f>'FC01'!$B$98</f>
        <v>Gastos operativos de Ventas y Distribución [sinopsis]</v>
      </c>
      <c r="F1806" s="586">
        <f>'FC01'!$H$98</f>
        <v>0</v>
      </c>
      <c r="I1806" s="580" t="str">
        <f>Índice!$C$8</f>
        <v>2016-01-01</v>
      </c>
      <c r="J1806" s="580" t="str">
        <f>Índice!$C$9</f>
        <v>2016-12-31</v>
      </c>
      <c r="K1806" s="579" t="s">
        <v>1802</v>
      </c>
      <c r="L1806" s="579" t="s">
        <v>1805</v>
      </c>
    </row>
    <row r="1807" spans="1:12" ht="15.75">
      <c r="C1807" s="589" t="str">
        <f>'FC01'!$B$99</f>
        <v>Gastos operativos de Ventas</v>
      </c>
      <c r="F1807" s="586">
        <f>'FC01'!$H$99</f>
        <v>0</v>
      </c>
      <c r="I1807" s="580" t="str">
        <f>Índice!$C$8</f>
        <v>2016-01-01</v>
      </c>
      <c r="J1807" s="580" t="str">
        <f>Índice!$C$9</f>
        <v>2016-12-31</v>
      </c>
      <c r="K1807" s="579" t="s">
        <v>1802</v>
      </c>
      <c r="L1807" s="579" t="s">
        <v>1805</v>
      </c>
    </row>
    <row r="1808" spans="1:12" ht="15.75">
      <c r="C1808" s="589" t="str">
        <f>'FC01'!$B$100</f>
        <v>Gastos operativos de Distribución</v>
      </c>
      <c r="F1808" s="586">
        <f>'FC01'!$H$100</f>
        <v>0</v>
      </c>
      <c r="I1808" s="580" t="str">
        <f>Índice!$C$8</f>
        <v>2016-01-01</v>
      </c>
      <c r="J1808" s="580" t="str">
        <f>Índice!$C$9</f>
        <v>2016-12-31</v>
      </c>
      <c r="K1808" s="579" t="s">
        <v>1802</v>
      </c>
      <c r="L1808" s="579" t="s">
        <v>1805</v>
      </c>
    </row>
    <row r="1809" spans="1:12" ht="15.75">
      <c r="C1809" s="589" t="str">
        <f>'FC01'!$B$101</f>
        <v>Total Gastos operativos de ventas y distribución</v>
      </c>
      <c r="F1809" s="586">
        <f>'FC01'!$H$101</f>
        <v>0</v>
      </c>
      <c r="I1809" s="580" t="str">
        <f>Índice!$C$8</f>
        <v>2016-01-01</v>
      </c>
      <c r="J1809" s="580" t="str">
        <f>Índice!$C$9</f>
        <v>2016-12-31</v>
      </c>
      <c r="K1809" s="579" t="s">
        <v>1802</v>
      </c>
      <c r="L1809" s="579" t="s">
        <v>1805</v>
      </c>
    </row>
    <row r="1810" spans="1:12" ht="15.75">
      <c r="A1810" s="587" t="s">
        <v>15</v>
      </c>
      <c r="C1810" s="589">
        <v>7</v>
      </c>
      <c r="F1810" s="586"/>
      <c r="I1810" s="580" t="str">
        <f>Índice!$C$8</f>
        <v>2016-01-01</v>
      </c>
      <c r="J1810" s="580" t="str">
        <f>Índice!$C$9</f>
        <v>2016-12-31</v>
      </c>
      <c r="K1810" s="579" t="s">
        <v>1802</v>
      </c>
      <c r="L1810" s="579" t="s">
        <v>1806</v>
      </c>
    </row>
    <row r="1811" spans="1:12" ht="15.75">
      <c r="A1811" s="587" t="s">
        <v>15</v>
      </c>
      <c r="C1811" s="589" t="str">
        <f>'FC01'!$B$6</f>
        <v xml:space="preserve">Detalle de los gastos </v>
      </c>
      <c r="F1811" s="586" t="str">
        <f>'FC01'!$I$7</f>
        <v>Comercialización</v>
      </c>
      <c r="I1811" s="580" t="str">
        <f>Índice!$C$8</f>
        <v>2016-01-01</v>
      </c>
      <c r="J1811" s="580" t="str">
        <f>Índice!$C$9</f>
        <v>2016-12-31</v>
      </c>
      <c r="K1811" s="579" t="s">
        <v>1802</v>
      </c>
      <c r="L1811" s="579" t="s">
        <v>1806</v>
      </c>
    </row>
    <row r="1812" spans="1:12" ht="15.75">
      <c r="C1812" s="589" t="str">
        <f>'FC01'!$B$8</f>
        <v xml:space="preserve">De administración </v>
      </c>
      <c r="F1812" s="586">
        <f>'FC01'!$I$8</f>
        <v>0</v>
      </c>
      <c r="I1812" s="580" t="str">
        <f>Índice!$C$8</f>
        <v>2016-01-01</v>
      </c>
      <c r="J1812" s="580" t="str">
        <f>Índice!$C$9</f>
        <v>2016-12-31</v>
      </c>
      <c r="K1812" s="579" t="s">
        <v>1802</v>
      </c>
      <c r="L1812" s="579" t="s">
        <v>1806</v>
      </c>
    </row>
    <row r="1813" spans="1:12" ht="15.75">
      <c r="C1813" s="589" t="str">
        <f>'FC01'!$B$9</f>
        <v>Beneficios a empleados</v>
      </c>
      <c r="F1813" s="586">
        <f>'FC01'!$I$9</f>
        <v>0</v>
      </c>
      <c r="I1813" s="580" t="str">
        <f>Índice!$C$8</f>
        <v>2016-01-01</v>
      </c>
      <c r="J1813" s="580" t="str">
        <f>Índice!$C$9</f>
        <v>2016-12-31</v>
      </c>
      <c r="K1813" s="579" t="s">
        <v>1802</v>
      </c>
      <c r="L1813" s="579" t="s">
        <v>1806</v>
      </c>
    </row>
    <row r="1814" spans="1:12" ht="15.75">
      <c r="C1814" s="589" t="str">
        <f>'FC01'!$B$10</f>
        <v>Honorarios</v>
      </c>
      <c r="F1814" s="586">
        <f>'FC01'!$I$10</f>
        <v>0</v>
      </c>
      <c r="I1814" s="580" t="str">
        <f>Índice!$C$8</f>
        <v>2016-01-01</v>
      </c>
      <c r="J1814" s="580" t="str">
        <f>Índice!$C$9</f>
        <v>2016-12-31</v>
      </c>
      <c r="K1814" s="579" t="s">
        <v>1802</v>
      </c>
      <c r="L1814" s="579" t="s">
        <v>1806</v>
      </c>
    </row>
    <row r="1815" spans="1:12" ht="15.75">
      <c r="C1815" s="589" t="str">
        <f>'FC01'!$B$11</f>
        <v xml:space="preserve">Impuestos, Contribuciones y tasas </v>
      </c>
      <c r="F1815" s="586">
        <f>'FC01'!$I$11</f>
        <v>0</v>
      </c>
      <c r="I1815" s="580" t="str">
        <f>Índice!$C$8</f>
        <v>2016-01-01</v>
      </c>
      <c r="J1815" s="580" t="str">
        <f>Índice!$C$9</f>
        <v>2016-12-31</v>
      </c>
      <c r="K1815" s="579" t="s">
        <v>1802</v>
      </c>
      <c r="L1815" s="579" t="s">
        <v>1806</v>
      </c>
    </row>
    <row r="1816" spans="1:12" ht="15.75">
      <c r="C1816" s="589" t="str">
        <f>'FC01'!$B$12</f>
        <v xml:space="preserve">Generales </v>
      </c>
      <c r="F1816" s="586">
        <f>'FC01'!$I$12</f>
        <v>0</v>
      </c>
      <c r="I1816" s="580" t="str">
        <f>Índice!$C$8</f>
        <v>2016-01-01</v>
      </c>
      <c r="J1816" s="580" t="str">
        <f>Índice!$C$9</f>
        <v>2016-12-31</v>
      </c>
      <c r="K1816" s="579" t="s">
        <v>1802</v>
      </c>
      <c r="L1816" s="579" t="s">
        <v>1806</v>
      </c>
    </row>
    <row r="1817" spans="1:12" ht="15.75">
      <c r="C1817" s="589" t="str">
        <f>'FC01'!$B$13</f>
        <v>Deterioro</v>
      </c>
      <c r="F1817" s="586">
        <f>'FC01'!$I$13</f>
        <v>0</v>
      </c>
      <c r="I1817" s="580" t="str">
        <f>Índice!$C$8</f>
        <v>2016-01-01</v>
      </c>
      <c r="J1817" s="580" t="str">
        <f>Índice!$C$9</f>
        <v>2016-12-31</v>
      </c>
      <c r="K1817" s="579" t="s">
        <v>1802</v>
      </c>
      <c r="L1817" s="579" t="s">
        <v>1806</v>
      </c>
    </row>
    <row r="1818" spans="1:12" ht="15.75">
      <c r="C1818" s="589" t="str">
        <f>'FC01'!$B$14</f>
        <v>Depreciación</v>
      </c>
      <c r="F1818" s="586">
        <f>'FC01'!$I$14</f>
        <v>0</v>
      </c>
      <c r="I1818" s="580" t="str">
        <f>Índice!$C$8</f>
        <v>2016-01-01</v>
      </c>
      <c r="J1818" s="580" t="str">
        <f>Índice!$C$9</f>
        <v>2016-12-31</v>
      </c>
      <c r="K1818" s="579" t="s">
        <v>1802</v>
      </c>
      <c r="L1818" s="579" t="s">
        <v>1806</v>
      </c>
    </row>
    <row r="1819" spans="1:12" ht="15.75">
      <c r="C1819" s="589" t="str">
        <f>'FC01'!$B$15</f>
        <v>Amortización</v>
      </c>
      <c r="F1819" s="586">
        <f>'FC01'!$I$15</f>
        <v>0</v>
      </c>
      <c r="I1819" s="580" t="str">
        <f>Índice!$C$8</f>
        <v>2016-01-01</v>
      </c>
      <c r="J1819" s="580" t="str">
        <f>Índice!$C$9</f>
        <v>2016-12-31</v>
      </c>
      <c r="K1819" s="579" t="s">
        <v>1802</v>
      </c>
      <c r="L1819" s="579" t="s">
        <v>1806</v>
      </c>
    </row>
    <row r="1820" spans="1:12" ht="15.75">
      <c r="C1820" s="589" t="str">
        <f>'FC01'!$B$16</f>
        <v>Provisiones</v>
      </c>
      <c r="F1820" s="586">
        <f>'FC01'!$I$16</f>
        <v>0</v>
      </c>
      <c r="I1820" s="580" t="str">
        <f>Índice!$C$8</f>
        <v>2016-01-01</v>
      </c>
      <c r="J1820" s="580" t="str">
        <f>Índice!$C$9</f>
        <v>2016-12-31</v>
      </c>
      <c r="K1820" s="579" t="s">
        <v>1802</v>
      </c>
      <c r="L1820" s="579" t="s">
        <v>1806</v>
      </c>
    </row>
    <row r="1821" spans="1:12" ht="15.75">
      <c r="C1821" s="589" t="str">
        <f>'FC01'!$B$17</f>
        <v>Litigios y demandas</v>
      </c>
      <c r="F1821" s="586">
        <f>'FC01'!$I$17</f>
        <v>0</v>
      </c>
      <c r="I1821" s="580" t="str">
        <f>Índice!$C$8</f>
        <v>2016-01-01</v>
      </c>
      <c r="J1821" s="580" t="str">
        <f>Índice!$C$9</f>
        <v>2016-12-31</v>
      </c>
      <c r="K1821" s="579" t="s">
        <v>1802</v>
      </c>
      <c r="L1821" s="579" t="s">
        <v>1806</v>
      </c>
    </row>
    <row r="1822" spans="1:12" ht="15.75">
      <c r="C1822" s="589" t="str">
        <f>'FC01'!$B$18</f>
        <v xml:space="preserve">Garantías </v>
      </c>
      <c r="F1822" s="586">
        <f>'FC01'!$I$18</f>
        <v>0</v>
      </c>
      <c r="I1822" s="580" t="str">
        <f>Índice!$C$8</f>
        <v>2016-01-01</v>
      </c>
      <c r="J1822" s="580" t="str">
        <f>Índice!$C$9</f>
        <v>2016-12-31</v>
      </c>
      <c r="K1822" s="579" t="s">
        <v>1802</v>
      </c>
      <c r="L1822" s="579" t="s">
        <v>1806</v>
      </c>
    </row>
    <row r="1823" spans="1:12" ht="15.75">
      <c r="C1823" s="589" t="str">
        <f>'FC01'!$B$19</f>
        <v>Diversas</v>
      </c>
      <c r="F1823" s="586">
        <f>'FC01'!$I$19</f>
        <v>0</v>
      </c>
      <c r="I1823" s="580" t="str">
        <f>Índice!$C$8</f>
        <v>2016-01-01</v>
      </c>
      <c r="J1823" s="580" t="str">
        <f>Índice!$C$9</f>
        <v>2016-12-31</v>
      </c>
      <c r="K1823" s="579" t="s">
        <v>1802</v>
      </c>
      <c r="L1823" s="579" t="s">
        <v>1806</v>
      </c>
    </row>
    <row r="1824" spans="1:12" ht="15.75">
      <c r="C1824" s="589" t="str">
        <f>'FC01'!$B$20</f>
        <v>Otros gastos</v>
      </c>
      <c r="F1824" s="586">
        <f>'FC01'!$I$20</f>
        <v>0</v>
      </c>
      <c r="I1824" s="580" t="str">
        <f>Índice!$C$8</f>
        <v>2016-01-01</v>
      </c>
      <c r="J1824" s="580" t="str">
        <f>Índice!$C$9</f>
        <v>2016-12-31</v>
      </c>
      <c r="K1824" s="579" t="s">
        <v>1802</v>
      </c>
      <c r="L1824" s="579" t="s">
        <v>1806</v>
      </c>
    </row>
    <row r="1825" spans="1:12" ht="15.75">
      <c r="C1825" s="589" t="str">
        <f>'FC01'!$B$21</f>
        <v>Comisiones</v>
      </c>
      <c r="F1825" s="586">
        <f>'FC01'!$I$21</f>
        <v>0</v>
      </c>
      <c r="I1825" s="580" t="str">
        <f>Índice!$C$8</f>
        <v>2016-01-01</v>
      </c>
      <c r="J1825" s="580" t="str">
        <f>Índice!$C$9</f>
        <v>2016-12-31</v>
      </c>
      <c r="K1825" s="579" t="s">
        <v>1802</v>
      </c>
      <c r="L1825" s="579" t="s">
        <v>1806</v>
      </c>
    </row>
    <row r="1826" spans="1:12" ht="15.75">
      <c r="C1826" s="589" t="str">
        <f>'FC01'!$B$22</f>
        <v>Ajuste por diferencia en cambio</v>
      </c>
      <c r="F1826" s="586">
        <f>'FC01'!$I$22</f>
        <v>0</v>
      </c>
      <c r="I1826" s="580" t="str">
        <f>Índice!$C$8</f>
        <v>2016-01-01</v>
      </c>
      <c r="J1826" s="580" t="str">
        <f>Índice!$C$9</f>
        <v>2016-12-31</v>
      </c>
      <c r="K1826" s="579" t="s">
        <v>1802</v>
      </c>
      <c r="L1826" s="579" t="s">
        <v>1806</v>
      </c>
    </row>
    <row r="1827" spans="1:12" ht="15.75">
      <c r="C1827" s="589" t="str">
        <f>'FC01'!$B$23</f>
        <v>Financieros</v>
      </c>
      <c r="F1827" s="586">
        <f>'FC01'!$I$23</f>
        <v>0</v>
      </c>
      <c r="I1827" s="580" t="str">
        <f>Índice!$C$8</f>
        <v>2016-01-01</v>
      </c>
      <c r="J1827" s="580" t="str">
        <f>Índice!$C$9</f>
        <v>2016-12-31</v>
      </c>
      <c r="K1827" s="579" t="s">
        <v>1802</v>
      </c>
      <c r="L1827" s="579" t="s">
        <v>1806</v>
      </c>
    </row>
    <row r="1828" spans="1:12" ht="15.75">
      <c r="C1828" s="589" t="str">
        <f>'FC01'!$B$24</f>
        <v>Pérdidas por la aplicación del método de participación patrimonial</v>
      </c>
      <c r="F1828" s="586">
        <f>'FC01'!$I$24</f>
        <v>0</v>
      </c>
      <c r="I1828" s="580" t="str">
        <f>Índice!$C$8</f>
        <v>2016-01-01</v>
      </c>
      <c r="J1828" s="580" t="str">
        <f>Índice!$C$9</f>
        <v>2016-12-31</v>
      </c>
      <c r="K1828" s="579" t="s">
        <v>1802</v>
      </c>
      <c r="L1828" s="579" t="s">
        <v>1806</v>
      </c>
    </row>
    <row r="1829" spans="1:12" ht="15.75">
      <c r="C1829" s="589" t="str">
        <f>'FC01'!$B$25</f>
        <v xml:space="preserve">Gastos diversos </v>
      </c>
      <c r="F1829" s="586">
        <f>'FC01'!$I$25</f>
        <v>0</v>
      </c>
      <c r="I1829" s="580" t="str">
        <f>Índice!$C$8</f>
        <v>2016-01-01</v>
      </c>
      <c r="J1829" s="580" t="str">
        <f>Índice!$C$9</f>
        <v>2016-12-31</v>
      </c>
      <c r="K1829" s="579" t="s">
        <v>1802</v>
      </c>
      <c r="L1829" s="579" t="s">
        <v>1806</v>
      </c>
    </row>
    <row r="1830" spans="1:12" ht="15.75">
      <c r="C1830" s="589" t="str">
        <f>'FC01'!$B$26</f>
        <v>Impuesto a las ganancias corrientes</v>
      </c>
      <c r="F1830" s="586">
        <f>'FC01'!$I$26</f>
        <v>0</v>
      </c>
      <c r="I1830" s="580" t="str">
        <f>Índice!$C$8</f>
        <v>2016-01-01</v>
      </c>
      <c r="J1830" s="580" t="str">
        <f>Índice!$C$9</f>
        <v>2016-12-31</v>
      </c>
      <c r="K1830" s="579" t="s">
        <v>1802</v>
      </c>
      <c r="L1830" s="579" t="s">
        <v>1806</v>
      </c>
    </row>
    <row r="1831" spans="1:12" ht="15.75">
      <c r="C1831" s="589" t="str">
        <f>'FC01'!$B$27</f>
        <v>Impuesto a las ganancias diferido</v>
      </c>
      <c r="F1831" s="586">
        <f>'FC01'!$I$27</f>
        <v>0</v>
      </c>
      <c r="I1831" s="580" t="str">
        <f>Índice!$C$8</f>
        <v>2016-01-01</v>
      </c>
      <c r="J1831" s="580" t="str">
        <f>Índice!$C$9</f>
        <v>2016-12-31</v>
      </c>
      <c r="K1831" s="579" t="s">
        <v>1802</v>
      </c>
      <c r="L1831" s="579" t="s">
        <v>1806</v>
      </c>
    </row>
    <row r="1832" spans="1:12" ht="15.75">
      <c r="C1832" s="589" t="str">
        <f>'FC01'!$B$28</f>
        <v xml:space="preserve">Total Gastos </v>
      </c>
      <c r="F1832" s="586">
        <f>'FC01'!$I$28</f>
        <v>0</v>
      </c>
      <c r="I1832" s="580" t="str">
        <f>Índice!$C$8</f>
        <v>2016-01-01</v>
      </c>
      <c r="J1832" s="580" t="str">
        <f>Índice!$C$9</f>
        <v>2016-12-31</v>
      </c>
      <c r="K1832" s="579" t="s">
        <v>1802</v>
      </c>
      <c r="L1832" s="579" t="s">
        <v>1806</v>
      </c>
    </row>
    <row r="1833" spans="1:12" ht="15.75">
      <c r="A1833" s="587" t="s">
        <v>15</v>
      </c>
      <c r="C1833" s="589"/>
      <c r="F1833" s="586"/>
      <c r="I1833" s="580"/>
      <c r="J1833" s="580"/>
      <c r="K1833" s="579" t="s">
        <v>1802</v>
      </c>
      <c r="L1833" s="579" t="s">
        <v>1806</v>
      </c>
    </row>
    <row r="1834" spans="1:12" ht="15.75">
      <c r="A1834" s="587" t="s">
        <v>15</v>
      </c>
      <c r="C1834" s="589" t="str">
        <f>'FC01'!$B$30</f>
        <v>Detalle de los gastos operativos</v>
      </c>
      <c r="F1834" s="586" t="str">
        <f>'FC01'!$I$31</f>
        <v>Comercialización</v>
      </c>
      <c r="I1834" s="580"/>
      <c r="J1834" s="580"/>
      <c r="K1834" s="579" t="s">
        <v>1802</v>
      </c>
      <c r="L1834" s="579" t="s">
        <v>1806</v>
      </c>
    </row>
    <row r="1835" spans="1:12" ht="15.75">
      <c r="A1835" s="587" t="s">
        <v>15</v>
      </c>
      <c r="C1835" s="589"/>
      <c r="F1835" s="586"/>
      <c r="I1835" s="580"/>
      <c r="J1835" s="580"/>
      <c r="K1835" s="579" t="s">
        <v>1802</v>
      </c>
      <c r="L1835" s="579" t="s">
        <v>1806</v>
      </c>
    </row>
    <row r="1836" spans="1:12" ht="15.75">
      <c r="C1836" s="589" t="str">
        <f>'FC01'!$B$32</f>
        <v>Servicios Personales</v>
      </c>
      <c r="F1836" s="586">
        <f>'FC01'!$I$32</f>
        <v>0</v>
      </c>
      <c r="I1836" s="580" t="str">
        <f>Índice!$C$8</f>
        <v>2016-01-01</v>
      </c>
      <c r="J1836" s="580" t="str">
        <f>Índice!$C$9</f>
        <v>2016-12-31</v>
      </c>
      <c r="K1836" s="579" t="s">
        <v>1802</v>
      </c>
      <c r="L1836" s="579" t="s">
        <v>1806</v>
      </c>
    </row>
    <row r="1837" spans="1:12" ht="15.75">
      <c r="C1837" s="589" t="str">
        <f>'FC01'!$B$33</f>
        <v>Generales</v>
      </c>
      <c r="F1837" s="586">
        <f>'FC01'!$I$33</f>
        <v>0</v>
      </c>
      <c r="I1837" s="580" t="str">
        <f>Índice!$C$8</f>
        <v>2016-01-01</v>
      </c>
      <c r="J1837" s="580" t="str">
        <f>Índice!$C$9</f>
        <v>2016-12-31</v>
      </c>
      <c r="K1837" s="579" t="s">
        <v>1802</v>
      </c>
      <c r="L1837" s="579" t="s">
        <v>1806</v>
      </c>
    </row>
    <row r="1838" spans="1:12" ht="15.75">
      <c r="C1838" s="589" t="str">
        <f>'FC01'!$B$34</f>
        <v>Arrendamientos</v>
      </c>
      <c r="F1838" s="586">
        <f>'FC01'!$I$34</f>
        <v>0</v>
      </c>
      <c r="I1838" s="580" t="str">
        <f>Índice!$C$8</f>
        <v>2016-01-01</v>
      </c>
      <c r="J1838" s="580" t="str">
        <f>Índice!$C$9</f>
        <v>2016-12-31</v>
      </c>
      <c r="K1838" s="579" t="s">
        <v>1802</v>
      </c>
      <c r="L1838" s="579" t="s">
        <v>1806</v>
      </c>
    </row>
    <row r="1839" spans="1:12" ht="15.75">
      <c r="C1839" s="589" t="str">
        <f>'FC01'!$B$35</f>
        <v>Deterioro (Operativo)</v>
      </c>
      <c r="F1839" s="586">
        <f>'FC01'!$I$35</f>
        <v>0</v>
      </c>
      <c r="I1839" s="580" t="str">
        <f>Índice!$C$8</f>
        <v>2016-01-01</v>
      </c>
      <c r="J1839" s="580" t="str">
        <f>Índice!$C$9</f>
        <v>2016-12-31</v>
      </c>
      <c r="K1839" s="579" t="s">
        <v>1802</v>
      </c>
      <c r="L1839" s="579" t="s">
        <v>1806</v>
      </c>
    </row>
    <row r="1840" spans="1:12" ht="15.75">
      <c r="C1840" s="589" t="str">
        <f>'FC01'!$B$36</f>
        <v>Depreciación (Operativo)</v>
      </c>
      <c r="F1840" s="586">
        <f>'FC01'!$I$36</f>
        <v>0</v>
      </c>
      <c r="I1840" s="580" t="str">
        <f>Índice!$C$8</f>
        <v>2016-01-01</v>
      </c>
      <c r="J1840" s="580" t="str">
        <f>Índice!$C$9</f>
        <v>2016-12-31</v>
      </c>
      <c r="K1840" s="579" t="s">
        <v>1802</v>
      </c>
      <c r="L1840" s="579" t="s">
        <v>1806</v>
      </c>
    </row>
    <row r="1841" spans="3:12" ht="15.75">
      <c r="C1841" s="589" t="str">
        <f>'FC01'!$B$37</f>
        <v>Provisiones (Operativo)</v>
      </c>
      <c r="F1841" s="586">
        <f>'FC01'!$I$37</f>
        <v>0</v>
      </c>
      <c r="I1841" s="580" t="str">
        <f>Índice!$C$8</f>
        <v>2016-01-01</v>
      </c>
      <c r="J1841" s="580" t="str">
        <f>Índice!$C$9</f>
        <v>2016-12-31</v>
      </c>
      <c r="K1841" s="579" t="s">
        <v>1802</v>
      </c>
      <c r="L1841" s="579" t="s">
        <v>1806</v>
      </c>
    </row>
    <row r="1842" spans="3:12" ht="15.75">
      <c r="C1842" s="589" t="str">
        <f>'FC01'!$B$38</f>
        <v>Agotamiento (Operativo)</v>
      </c>
      <c r="F1842" s="586">
        <f>'FC01'!$I$38</f>
        <v>0</v>
      </c>
      <c r="I1842" s="580" t="str">
        <f>Índice!$C$8</f>
        <v>2016-01-01</v>
      </c>
      <c r="J1842" s="580" t="str">
        <f>Índice!$C$9</f>
        <v>2016-12-31</v>
      </c>
      <c r="K1842" s="579" t="s">
        <v>1802</v>
      </c>
      <c r="L1842" s="579" t="s">
        <v>1806</v>
      </c>
    </row>
    <row r="1843" spans="3:12" ht="15.75">
      <c r="C1843" s="589" t="str">
        <f>'FC01'!$B$39</f>
        <v>Amortización (Operativo)</v>
      </c>
      <c r="F1843" s="586">
        <f>'FC01'!$I$39</f>
        <v>0</v>
      </c>
      <c r="I1843" s="580" t="str">
        <f>Índice!$C$8</f>
        <v>2016-01-01</v>
      </c>
      <c r="J1843" s="580" t="str">
        <f>Índice!$C$9</f>
        <v>2016-12-31</v>
      </c>
      <c r="K1843" s="579" t="s">
        <v>1802</v>
      </c>
      <c r="L1843" s="579" t="s">
        <v>1806</v>
      </c>
    </row>
    <row r="1844" spans="3:12" ht="15.75">
      <c r="C1844" s="589" t="str">
        <f>'FC01'!$B$40</f>
        <v>Gastos operativos de Bienes y Servicios Públicos para la Venta</v>
      </c>
      <c r="F1844" s="586">
        <f>'FC01'!$I$40</f>
        <v>0</v>
      </c>
      <c r="I1844" s="580" t="str">
        <f>Índice!$C$8</f>
        <v>2016-01-01</v>
      </c>
      <c r="J1844" s="580" t="str">
        <f>Índice!$C$9</f>
        <v>2016-12-31</v>
      </c>
      <c r="K1844" s="579" t="s">
        <v>1802</v>
      </c>
      <c r="L1844" s="579" t="s">
        <v>1806</v>
      </c>
    </row>
    <row r="1845" spans="3:12" ht="15.75">
      <c r="C1845" s="589" t="str">
        <f>'FC01'!$B$41</f>
        <v>Compras en Bloque y/o a Largo Plazo</v>
      </c>
      <c r="F1845" s="586">
        <f>'FC01'!$I$41</f>
        <v>0</v>
      </c>
      <c r="I1845" s="580" t="str">
        <f>Índice!$C$8</f>
        <v>2016-01-01</v>
      </c>
      <c r="J1845" s="580" t="str">
        <f>Índice!$C$9</f>
        <v>2016-12-31</v>
      </c>
      <c r="K1845" s="579" t="s">
        <v>1802</v>
      </c>
      <c r="L1845" s="579" t="s">
        <v>1806</v>
      </c>
    </row>
    <row r="1846" spans="3:12" ht="15.75">
      <c r="C1846" s="589" t="str">
        <f>'FC01'!$B$42</f>
        <v>Compras en Bolsa  y/o a Corto Plazo</v>
      </c>
      <c r="F1846" s="586">
        <f>'FC01'!$I$42</f>
        <v>0</v>
      </c>
      <c r="I1846" s="580" t="str">
        <f>Índice!$C$8</f>
        <v>2016-01-01</v>
      </c>
      <c r="J1846" s="580" t="str">
        <f>Índice!$C$9</f>
        <v>2016-12-31</v>
      </c>
      <c r="K1846" s="579" t="s">
        <v>1802</v>
      </c>
      <c r="L1846" s="579" t="s">
        <v>1806</v>
      </c>
    </row>
    <row r="1847" spans="3:12" ht="15.75">
      <c r="C1847" s="589" t="str">
        <f>'FC01'!$B$43</f>
        <v>Gastos operativos de suministro de agua potable (Agua en Bloque)</v>
      </c>
      <c r="F1847" s="586">
        <f>'FC01'!$I$43</f>
        <v>0</v>
      </c>
      <c r="I1847" s="580" t="str">
        <f>Índice!$C$8</f>
        <v>2016-01-01</v>
      </c>
      <c r="J1847" s="580" t="str">
        <f>Índice!$C$9</f>
        <v>2016-12-31</v>
      </c>
      <c r="K1847" s="579" t="s">
        <v>1802</v>
      </c>
      <c r="L1847" s="579" t="s">
        <v>1806</v>
      </c>
    </row>
    <row r="1848" spans="3:12" ht="15.75">
      <c r="C1848" s="589" t="str">
        <f>'FC01'!$B$44</f>
        <v xml:space="preserve">Gastos operativos por Conexión / Interconexión </v>
      </c>
      <c r="F1848" s="586">
        <f>'FC01'!$I$44</f>
        <v>0</v>
      </c>
      <c r="I1848" s="580" t="str">
        <f>Índice!$C$8</f>
        <v>2016-01-01</v>
      </c>
      <c r="J1848" s="580" t="str">
        <f>Índice!$C$9</f>
        <v>2016-12-31</v>
      </c>
      <c r="K1848" s="579" t="s">
        <v>1802</v>
      </c>
      <c r="L1848" s="579" t="s">
        <v>1806</v>
      </c>
    </row>
    <row r="1849" spans="3:12" ht="15.75">
      <c r="C1849" s="589" t="str">
        <f>'FC01'!$B$45</f>
        <v>Uso de Líneas, redes y ductos</v>
      </c>
      <c r="F1849" s="586">
        <f>'FC01'!$I$45</f>
        <v>0</v>
      </c>
      <c r="I1849" s="580" t="str">
        <f>Índice!$C$8</f>
        <v>2016-01-01</v>
      </c>
      <c r="J1849" s="580" t="str">
        <f>Índice!$C$9</f>
        <v>2016-12-31</v>
      </c>
      <c r="K1849" s="579" t="s">
        <v>1802</v>
      </c>
      <c r="L1849" s="579" t="s">
        <v>1806</v>
      </c>
    </row>
    <row r="1850" spans="3:12" ht="15.75">
      <c r="C1850" s="589" t="str">
        <f>'FC01'!$B$46</f>
        <v>Gastos operativos de Distribución  y/o Comercialización de Gas combustible por redes</v>
      </c>
      <c r="F1850" s="586">
        <f>'FC01'!$I$46</f>
        <v>0</v>
      </c>
      <c r="I1850" s="580" t="str">
        <f>Índice!$C$8</f>
        <v>2016-01-01</v>
      </c>
      <c r="J1850" s="580" t="str">
        <f>Índice!$C$9</f>
        <v>2016-12-31</v>
      </c>
      <c r="K1850" s="579" t="s">
        <v>1802</v>
      </c>
      <c r="L1850" s="579" t="s">
        <v>1806</v>
      </c>
    </row>
    <row r="1851" spans="3:12" ht="15.75">
      <c r="C1851" s="589" t="str">
        <f>'FC01'!$B$47</f>
        <v>Manejo Comercial y Financiero del Servicio</v>
      </c>
      <c r="F1851" s="586">
        <f>'FC01'!$I$47</f>
        <v>0</v>
      </c>
      <c r="I1851" s="580" t="str">
        <f>Índice!$C$8</f>
        <v>2016-01-01</v>
      </c>
      <c r="J1851" s="580" t="str">
        <f>Índice!$C$9</f>
        <v>2016-12-31</v>
      </c>
      <c r="K1851" s="579" t="s">
        <v>1802</v>
      </c>
      <c r="L1851" s="579" t="s">
        <v>1806</v>
      </c>
    </row>
    <row r="1852" spans="3:12" ht="15.75">
      <c r="C1852" s="589" t="str">
        <f>'FC01'!$B$48</f>
        <v>Gastos operativos de Distribución  y/o Comercialización de Gas Licuado de Petróleo –GLP</v>
      </c>
      <c r="F1852" s="586">
        <f>'FC01'!$I$48</f>
        <v>0</v>
      </c>
      <c r="I1852" s="580" t="str">
        <f>Índice!$C$8</f>
        <v>2016-01-01</v>
      </c>
      <c r="J1852" s="580" t="str">
        <f>Índice!$C$9</f>
        <v>2016-12-31</v>
      </c>
      <c r="K1852" s="579" t="s">
        <v>1802</v>
      </c>
      <c r="L1852" s="579" t="s">
        <v>1806</v>
      </c>
    </row>
    <row r="1853" spans="3:12" ht="15.75">
      <c r="C1853" s="589" t="str">
        <f>'FC01'!$B$49</f>
        <v>Contrato de explotación</v>
      </c>
      <c r="F1853" s="586">
        <f>'FC01'!$I$49</f>
        <v>0</v>
      </c>
      <c r="I1853" s="580" t="str">
        <f>Índice!$C$8</f>
        <v>2016-01-01</v>
      </c>
      <c r="J1853" s="580" t="str">
        <f>Índice!$C$9</f>
        <v>2016-12-31</v>
      </c>
      <c r="K1853" s="579" t="s">
        <v>1802</v>
      </c>
      <c r="L1853" s="579" t="s">
        <v>1806</v>
      </c>
    </row>
    <row r="1854" spans="3:12" ht="15.75">
      <c r="C1854" s="589" t="str">
        <f>'FC01'!$B$50</f>
        <v>Gastos operativos asociados a las transacciones en el mercado mayorista</v>
      </c>
      <c r="F1854" s="586">
        <f>'FC01'!$I$50</f>
        <v>0</v>
      </c>
      <c r="I1854" s="580" t="str">
        <f>Índice!$C$8</f>
        <v>2016-01-01</v>
      </c>
      <c r="J1854" s="580" t="str">
        <f>Índice!$C$9</f>
        <v>2016-12-31</v>
      </c>
      <c r="K1854" s="579" t="s">
        <v>1802</v>
      </c>
      <c r="L1854" s="579" t="s">
        <v>1806</v>
      </c>
    </row>
    <row r="1855" spans="3:12" ht="15.75">
      <c r="C1855" s="589" t="str">
        <f>'FC01'!$B$51</f>
        <v>Contrato de concesión</v>
      </c>
      <c r="F1855" s="586">
        <f>'FC01'!$I$51</f>
        <v>0</v>
      </c>
      <c r="I1855" s="580" t="str">
        <f>Índice!$C$8</f>
        <v>2016-01-01</v>
      </c>
      <c r="J1855" s="580" t="str">
        <f>Índice!$C$9</f>
        <v>2016-12-31</v>
      </c>
      <c r="K1855" s="579" t="s">
        <v>1802</v>
      </c>
      <c r="L1855" s="579" t="s">
        <v>1806</v>
      </c>
    </row>
    <row r="1856" spans="3:12" ht="15.75">
      <c r="C1856" s="589" t="str">
        <f>'FC01'!$B$52</f>
        <v>Otros</v>
      </c>
      <c r="F1856" s="586">
        <f>'FC01'!$I$52</f>
        <v>0</v>
      </c>
      <c r="I1856" s="580" t="str">
        <f>Índice!$C$8</f>
        <v>2016-01-01</v>
      </c>
      <c r="J1856" s="580" t="str">
        <f>Índice!$C$9</f>
        <v>2016-12-31</v>
      </c>
      <c r="K1856" s="579" t="s">
        <v>1802</v>
      </c>
      <c r="L1856" s="579" t="s">
        <v>1806</v>
      </c>
    </row>
    <row r="1857" spans="3:12" ht="15.75">
      <c r="C1857" s="589" t="str">
        <f>'FC01'!$B$53</f>
        <v>Gastos operativos asociados a las transacciones en el mercado minorista</v>
      </c>
      <c r="F1857" s="586">
        <f>'FC01'!$I$53</f>
        <v>0</v>
      </c>
      <c r="I1857" s="580" t="str">
        <f>Índice!$C$8</f>
        <v>2016-01-01</v>
      </c>
      <c r="J1857" s="580" t="str">
        <f>Índice!$C$9</f>
        <v>2016-12-31</v>
      </c>
      <c r="K1857" s="579" t="s">
        <v>1802</v>
      </c>
      <c r="L1857" s="579" t="s">
        <v>1806</v>
      </c>
    </row>
    <row r="1858" spans="3:12" ht="15.75">
      <c r="C1858" s="589" t="str">
        <f>'FC01'!$B$54</f>
        <v xml:space="preserve">Licencias, Contribuciones y Regalías  </v>
      </c>
      <c r="F1858" s="586">
        <f>'FC01'!$I$54</f>
        <v>0</v>
      </c>
      <c r="I1858" s="580" t="str">
        <f>Índice!$C$8</f>
        <v>2016-01-01</v>
      </c>
      <c r="J1858" s="580" t="str">
        <f>Índice!$C$9</f>
        <v>2016-12-31</v>
      </c>
      <c r="K1858" s="579" t="s">
        <v>1802</v>
      </c>
      <c r="L1858" s="579" t="s">
        <v>1806</v>
      </c>
    </row>
    <row r="1859" spans="3:12" ht="15.75">
      <c r="C1859" s="589" t="str">
        <f>'FC01'!$B$55</f>
        <v>Departamento Administrativo del Medio Ambiente "DAMA"</v>
      </c>
      <c r="F1859" s="586">
        <f>'FC01'!$I$55</f>
        <v>0</v>
      </c>
      <c r="I1859" s="580" t="str">
        <f>Índice!$C$8</f>
        <v>2016-01-01</v>
      </c>
      <c r="J1859" s="580" t="str">
        <f>Índice!$C$9</f>
        <v>2016-12-31</v>
      </c>
      <c r="K1859" s="579" t="s">
        <v>1802</v>
      </c>
      <c r="L1859" s="579" t="s">
        <v>1806</v>
      </c>
    </row>
    <row r="1860" spans="3:12" ht="15.75">
      <c r="C1860" s="589" t="str">
        <f>'FC01'!$B$56</f>
        <v>Ley 56 de 1981</v>
      </c>
      <c r="F1860" s="586">
        <f>'FC01'!$I$56</f>
        <v>0</v>
      </c>
      <c r="I1860" s="580" t="str">
        <f>Índice!$C$8</f>
        <v>2016-01-01</v>
      </c>
      <c r="J1860" s="580" t="str">
        <f>Índice!$C$9</f>
        <v>2016-12-31</v>
      </c>
      <c r="K1860" s="579" t="s">
        <v>1802</v>
      </c>
      <c r="L1860" s="579" t="s">
        <v>1806</v>
      </c>
    </row>
    <row r="1861" spans="3:12" ht="15.75">
      <c r="C1861" s="589" t="str">
        <f>'FC01'!$B$57</f>
        <v>Medio Ambiente – Ley 99 de 1993</v>
      </c>
      <c r="F1861" s="586">
        <f>'FC01'!$I$57</f>
        <v>0</v>
      </c>
      <c r="I1861" s="580" t="str">
        <f>Índice!$C$8</f>
        <v>2016-01-01</v>
      </c>
      <c r="J1861" s="580" t="str">
        <f>Índice!$C$9</f>
        <v>2016-12-31</v>
      </c>
      <c r="K1861" s="579" t="s">
        <v>1802</v>
      </c>
      <c r="L1861" s="579" t="s">
        <v>1806</v>
      </c>
    </row>
    <row r="1862" spans="3:12" ht="15.75">
      <c r="C1862" s="589" t="str">
        <f>'FC01'!$B$58</f>
        <v>Regalías</v>
      </c>
      <c r="F1862" s="586">
        <f>'FC01'!$I$58</f>
        <v>0</v>
      </c>
      <c r="I1862" s="580" t="str">
        <f>Índice!$C$8</f>
        <v>2016-01-01</v>
      </c>
      <c r="J1862" s="580" t="str">
        <f>Índice!$C$9</f>
        <v>2016-12-31</v>
      </c>
      <c r="K1862" s="579" t="s">
        <v>1802</v>
      </c>
      <c r="L1862" s="579" t="s">
        <v>1806</v>
      </c>
    </row>
    <row r="1863" spans="3:12" ht="15.75">
      <c r="C1863" s="589" t="str">
        <f>'FC01'!$B$59</f>
        <v>Licencia De Operación Del Servicio</v>
      </c>
      <c r="F1863" s="586">
        <f>'FC01'!$I$59</f>
        <v>0</v>
      </c>
      <c r="I1863" s="580" t="str">
        <f>Índice!$C$8</f>
        <v>2016-01-01</v>
      </c>
      <c r="J1863" s="580" t="str">
        <f>Índice!$C$9</f>
        <v>2016-12-31</v>
      </c>
      <c r="K1863" s="579" t="s">
        <v>1802</v>
      </c>
      <c r="L1863" s="579" t="s">
        <v>1806</v>
      </c>
    </row>
    <row r="1864" spans="3:12" ht="15.75">
      <c r="C1864" s="589" t="str">
        <f>'FC01'!$B$60</f>
        <v>FAZNI</v>
      </c>
      <c r="F1864" s="586">
        <f>'FC01'!$I$60</f>
        <v>0</v>
      </c>
      <c r="I1864" s="580" t="str">
        <f>Índice!$C$8</f>
        <v>2016-01-01</v>
      </c>
      <c r="J1864" s="580" t="str">
        <f>Índice!$C$9</f>
        <v>2016-12-31</v>
      </c>
      <c r="K1864" s="579" t="s">
        <v>1802</v>
      </c>
      <c r="L1864" s="579" t="s">
        <v>1806</v>
      </c>
    </row>
    <row r="1865" spans="3:12" ht="15.75">
      <c r="C1865" s="589" t="str">
        <f>'FC01'!$B$61</f>
        <v>FAER</v>
      </c>
      <c r="F1865" s="586">
        <f>'FC01'!$I$61</f>
        <v>0</v>
      </c>
      <c r="I1865" s="580" t="str">
        <f>Índice!$C$8</f>
        <v>2016-01-01</v>
      </c>
      <c r="J1865" s="580" t="str">
        <f>Índice!$C$9</f>
        <v>2016-12-31</v>
      </c>
      <c r="K1865" s="579" t="s">
        <v>1802</v>
      </c>
      <c r="L1865" s="579" t="s">
        <v>1806</v>
      </c>
    </row>
    <row r="1866" spans="3:12" ht="15.75">
      <c r="C1866" s="589" t="str">
        <f>'FC01'!$B$62</f>
        <v>Cuota de fomento de gas</v>
      </c>
      <c r="F1866" s="586">
        <f>'FC01'!$I$62</f>
        <v>0</v>
      </c>
      <c r="I1866" s="580" t="str">
        <f>Índice!$C$8</f>
        <v>2016-01-01</v>
      </c>
      <c r="J1866" s="580" t="str">
        <f>Índice!$C$9</f>
        <v>2016-12-31</v>
      </c>
      <c r="K1866" s="579" t="s">
        <v>1802</v>
      </c>
      <c r="L1866" s="579" t="s">
        <v>1806</v>
      </c>
    </row>
    <row r="1867" spans="3:12" ht="15.75">
      <c r="C1867" s="589" t="str">
        <f>'FC01'!$B$63</f>
        <v>Ministerio de Comunicaciones y/o Fondo de Comunicaciones</v>
      </c>
      <c r="F1867" s="586">
        <f>'FC01'!$I$63</f>
        <v>0</v>
      </c>
      <c r="I1867" s="580" t="str">
        <f>Índice!$C$8</f>
        <v>2016-01-01</v>
      </c>
      <c r="J1867" s="580" t="str">
        <f>Índice!$C$9</f>
        <v>2016-12-31</v>
      </c>
      <c r="K1867" s="579" t="s">
        <v>1802</v>
      </c>
      <c r="L1867" s="579" t="s">
        <v>1806</v>
      </c>
    </row>
    <row r="1868" spans="3:12" ht="15.75">
      <c r="C1868" s="589" t="str">
        <f>'FC01'!$B$64</f>
        <v>Comité De Estratificación –Ley 505 De 1999</v>
      </c>
      <c r="F1868" s="586">
        <f>'FC01'!$I$64</f>
        <v>0</v>
      </c>
      <c r="I1868" s="580" t="str">
        <f>Índice!$C$8</f>
        <v>2016-01-01</v>
      </c>
      <c r="J1868" s="580" t="str">
        <f>Índice!$C$9</f>
        <v>2016-12-31</v>
      </c>
      <c r="K1868" s="579" t="s">
        <v>1802</v>
      </c>
      <c r="L1868" s="579" t="s">
        <v>1806</v>
      </c>
    </row>
    <row r="1869" spans="3:12" ht="15.75">
      <c r="C1869" s="589" t="str">
        <f>'FC01'!$B$65</f>
        <v>Art 25 Ley 142 - Concesiones, y permisos ambientales y sanitarios</v>
      </c>
      <c r="F1869" s="586">
        <f>'FC01'!$I$65</f>
        <v>0</v>
      </c>
      <c r="I1869" s="580" t="str">
        <f>Índice!$C$8</f>
        <v>2016-01-01</v>
      </c>
      <c r="J1869" s="580" t="str">
        <f>Índice!$C$9</f>
        <v>2016-12-31</v>
      </c>
      <c r="K1869" s="579" t="s">
        <v>1802</v>
      </c>
      <c r="L1869" s="579" t="s">
        <v>1806</v>
      </c>
    </row>
    <row r="1870" spans="3:12" ht="15.75">
      <c r="C1870" s="589" t="str">
        <f>'FC01'!$B$66</f>
        <v>Otras licencias Ley 142 de 1994</v>
      </c>
      <c r="F1870" s="586">
        <f>'FC01'!$I$66</f>
        <v>0</v>
      </c>
      <c r="I1870" s="580" t="str">
        <f>Índice!$C$8</f>
        <v>2016-01-01</v>
      </c>
      <c r="J1870" s="580" t="str">
        <f>Índice!$C$9</f>
        <v>2016-12-31</v>
      </c>
      <c r="K1870" s="579" t="s">
        <v>1802</v>
      </c>
      <c r="L1870" s="579" t="s">
        <v>1806</v>
      </c>
    </row>
    <row r="1871" spans="3:12" ht="15.75">
      <c r="C1871" s="589" t="str">
        <f>'FC01'!$B$67</f>
        <v>Consumo De Insumos Directos</v>
      </c>
      <c r="F1871" s="586">
        <f>'FC01'!$I$67</f>
        <v>0</v>
      </c>
      <c r="I1871" s="580" t="str">
        <f>Índice!$C$8</f>
        <v>2016-01-01</v>
      </c>
      <c r="J1871" s="580" t="str">
        <f>Índice!$C$9</f>
        <v>2016-12-31</v>
      </c>
      <c r="K1871" s="579" t="s">
        <v>1802</v>
      </c>
      <c r="L1871" s="579" t="s">
        <v>1806</v>
      </c>
    </row>
    <row r="1872" spans="3:12" ht="15.75">
      <c r="C1872" s="589" t="str">
        <f>'FC01'!$B$68</f>
        <v>Productos Químicos</v>
      </c>
      <c r="F1872" s="586">
        <f>'FC01'!$I$68</f>
        <v>0</v>
      </c>
      <c r="I1872" s="580" t="str">
        <f>Índice!$C$8</f>
        <v>2016-01-01</v>
      </c>
      <c r="J1872" s="580" t="str">
        <f>Índice!$C$9</f>
        <v>2016-12-31</v>
      </c>
      <c r="K1872" s="579" t="s">
        <v>1802</v>
      </c>
      <c r="L1872" s="579" t="s">
        <v>1806</v>
      </c>
    </row>
    <row r="1873" spans="3:12" ht="15.75">
      <c r="C1873" s="589" t="str">
        <f>'FC01'!$B$69</f>
        <v>Gas Combustible</v>
      </c>
      <c r="F1873" s="586">
        <f>'FC01'!$I$69</f>
        <v>0</v>
      </c>
      <c r="I1873" s="580" t="str">
        <f>Índice!$C$8</f>
        <v>2016-01-01</v>
      </c>
      <c r="J1873" s="580" t="str">
        <f>Índice!$C$9</f>
        <v>2016-12-31</v>
      </c>
      <c r="K1873" s="579" t="s">
        <v>1802</v>
      </c>
      <c r="L1873" s="579" t="s">
        <v>1806</v>
      </c>
    </row>
    <row r="1874" spans="3:12" ht="15.75">
      <c r="C1874" s="589" t="str">
        <f>'FC01'!$B$70</f>
        <v>Carbón Mineral</v>
      </c>
      <c r="F1874" s="586">
        <f>'FC01'!$I$70</f>
        <v>0</v>
      </c>
      <c r="I1874" s="580" t="str">
        <f>Índice!$C$8</f>
        <v>2016-01-01</v>
      </c>
      <c r="J1874" s="580" t="str">
        <f>Índice!$C$9</f>
        <v>2016-12-31</v>
      </c>
      <c r="K1874" s="579" t="s">
        <v>1802</v>
      </c>
      <c r="L1874" s="579" t="s">
        <v>1806</v>
      </c>
    </row>
    <row r="1875" spans="3:12" ht="15.75">
      <c r="C1875" s="589" t="str">
        <f>'FC01'!$B$71</f>
        <v>Energía</v>
      </c>
      <c r="F1875" s="586">
        <f>'FC01'!$I$71</f>
        <v>0</v>
      </c>
      <c r="I1875" s="580" t="str">
        <f>Índice!$C$8</f>
        <v>2016-01-01</v>
      </c>
      <c r="J1875" s="580" t="str">
        <f>Índice!$C$9</f>
        <v>2016-12-31</v>
      </c>
      <c r="K1875" s="579" t="s">
        <v>1802</v>
      </c>
      <c r="L1875" s="579" t="s">
        <v>1806</v>
      </c>
    </row>
    <row r="1876" spans="3:12" ht="15.75">
      <c r="C1876" s="589" t="str">
        <f>'FC01'!$B$72</f>
        <v>ACPM, Fuel Oil</v>
      </c>
      <c r="F1876" s="586">
        <f>'FC01'!$I$72</f>
        <v>0</v>
      </c>
      <c r="I1876" s="580" t="str">
        <f>Índice!$C$8</f>
        <v>2016-01-01</v>
      </c>
      <c r="J1876" s="580" t="str">
        <f>Índice!$C$9</f>
        <v>2016-12-31</v>
      </c>
      <c r="K1876" s="579" t="s">
        <v>1802</v>
      </c>
      <c r="L1876" s="579" t="s">
        <v>1806</v>
      </c>
    </row>
    <row r="1877" spans="3:12" ht="15.75">
      <c r="C1877" s="589" t="str">
        <f>'FC01'!$B$73</f>
        <v>Otros Elementos de Consumo de Insumos Directos</v>
      </c>
      <c r="F1877" s="586">
        <f>'FC01'!$I$73</f>
        <v>0</v>
      </c>
      <c r="I1877" s="580" t="str">
        <f>Índice!$C$8</f>
        <v>2016-01-01</v>
      </c>
      <c r="J1877" s="580" t="str">
        <f>Índice!$C$9</f>
        <v>2016-12-31</v>
      </c>
      <c r="K1877" s="579" t="s">
        <v>1802</v>
      </c>
      <c r="L1877" s="579" t="s">
        <v>1806</v>
      </c>
    </row>
    <row r="1878" spans="3:12" ht="15.75">
      <c r="C1878" s="589" t="str">
        <f>'FC01'!$B$74</f>
        <v>Ordenes Y Contratos De Mantenimiento Y Reparaciones</v>
      </c>
      <c r="F1878" s="586">
        <f>'FC01'!$I$74</f>
        <v>0</v>
      </c>
      <c r="I1878" s="580" t="str">
        <f>Índice!$C$8</f>
        <v>2016-01-01</v>
      </c>
      <c r="J1878" s="580" t="str">
        <f>Índice!$C$9</f>
        <v>2016-12-31</v>
      </c>
      <c r="K1878" s="579" t="s">
        <v>1802</v>
      </c>
      <c r="L1878" s="579" t="s">
        <v>1806</v>
      </c>
    </row>
    <row r="1879" spans="3:12" ht="15.75">
      <c r="C1879" s="589" t="str">
        <f>'FC01'!$B$75</f>
        <v>Peajes terrestres</v>
      </c>
      <c r="F1879" s="586">
        <f>'FC01'!$I$75</f>
        <v>0</v>
      </c>
      <c r="I1879" s="580" t="str">
        <f>Índice!$C$8</f>
        <v>2016-01-01</v>
      </c>
      <c r="J1879" s="580" t="str">
        <f>Índice!$C$9</f>
        <v>2016-12-31</v>
      </c>
      <c r="K1879" s="579" t="s">
        <v>1802</v>
      </c>
      <c r="L1879" s="579" t="s">
        <v>1806</v>
      </c>
    </row>
    <row r="1880" spans="3:12" ht="15.75">
      <c r="C1880" s="589" t="str">
        <f>'FC01'!$B$76</f>
        <v>Disposición final</v>
      </c>
      <c r="F1880" s="586">
        <f>'FC01'!$I$76</f>
        <v>0</v>
      </c>
      <c r="I1880" s="580" t="str">
        <f>Índice!$C$8</f>
        <v>2016-01-01</v>
      </c>
      <c r="J1880" s="580" t="str">
        <f>Índice!$C$9</f>
        <v>2016-12-31</v>
      </c>
      <c r="K1880" s="579" t="s">
        <v>1802</v>
      </c>
      <c r="L1880" s="579" t="s">
        <v>1806</v>
      </c>
    </row>
    <row r="1881" spans="3:12" ht="15.75">
      <c r="C1881" s="589" t="str">
        <f>'FC01'!$B$77</f>
        <v>Peajes por interconexión de acueducto</v>
      </c>
      <c r="F1881" s="586">
        <f>'FC01'!$I$77</f>
        <v>0</v>
      </c>
      <c r="I1881" s="580" t="str">
        <f>Índice!$C$8</f>
        <v>2016-01-01</v>
      </c>
      <c r="J1881" s="580" t="str">
        <f>Índice!$C$9</f>
        <v>2016-12-31</v>
      </c>
      <c r="K1881" s="579" t="s">
        <v>1802</v>
      </c>
      <c r="L1881" s="579" t="s">
        <v>1806</v>
      </c>
    </row>
    <row r="1882" spans="3:12" ht="15.75">
      <c r="C1882" s="589" t="str">
        <f>'FC01'!$B$78</f>
        <v>Peajes por interconexión de alcantarillado</v>
      </c>
      <c r="F1882" s="586">
        <f>'FC01'!$I$78</f>
        <v>0</v>
      </c>
      <c r="I1882" s="580" t="str">
        <f>Índice!$C$8</f>
        <v>2016-01-01</v>
      </c>
      <c r="J1882" s="580" t="str">
        <f>Índice!$C$9</f>
        <v>2016-12-31</v>
      </c>
      <c r="K1882" s="579" t="s">
        <v>1802</v>
      </c>
      <c r="L1882" s="579" t="s">
        <v>1806</v>
      </c>
    </row>
    <row r="1883" spans="3:12" ht="15.75">
      <c r="C1883" s="589" t="str">
        <f>'FC01'!$B$79</f>
        <v>Honorarios (Operativos)</v>
      </c>
      <c r="F1883" s="586">
        <f>'FC01'!$I$79</f>
        <v>0</v>
      </c>
      <c r="I1883" s="580" t="str">
        <f>Índice!$C$8</f>
        <v>2016-01-01</v>
      </c>
      <c r="J1883" s="580" t="str">
        <f>Índice!$C$9</f>
        <v>2016-12-31</v>
      </c>
      <c r="K1883" s="579" t="s">
        <v>1802</v>
      </c>
      <c r="L1883" s="579" t="s">
        <v>1806</v>
      </c>
    </row>
    <row r="1884" spans="3:12" ht="15.75">
      <c r="C1884" s="589" t="str">
        <f>'FC01'!$B$80</f>
        <v>Servicios Públicos</v>
      </c>
      <c r="F1884" s="586">
        <f>'FC01'!$I$80</f>
        <v>0</v>
      </c>
      <c r="I1884" s="580" t="str">
        <f>Índice!$C$8</f>
        <v>2016-01-01</v>
      </c>
      <c r="J1884" s="580" t="str">
        <f>Índice!$C$9</f>
        <v>2016-12-31</v>
      </c>
      <c r="K1884" s="579" t="s">
        <v>1802</v>
      </c>
      <c r="L1884" s="579" t="s">
        <v>1806</v>
      </c>
    </row>
    <row r="1885" spans="3:12" ht="15.75">
      <c r="C1885" s="589" t="str">
        <f>'FC01'!$B$81</f>
        <v>Materiales y otros gastos de operación</v>
      </c>
      <c r="F1885" s="586">
        <f>'FC01'!$I$81</f>
        <v>0</v>
      </c>
      <c r="I1885" s="580" t="str">
        <f>Índice!$C$8</f>
        <v>2016-01-01</v>
      </c>
      <c r="J1885" s="580" t="str">
        <f>Índice!$C$9</f>
        <v>2016-12-31</v>
      </c>
      <c r="K1885" s="579" t="s">
        <v>1802</v>
      </c>
      <c r="L1885" s="579" t="s">
        <v>1806</v>
      </c>
    </row>
    <row r="1886" spans="3:12" ht="15.75">
      <c r="C1886" s="589" t="str">
        <f>'FC01'!$B$82</f>
        <v>Gastos operativos De Pérdidas En Prestación Del Servicio  De Acueducto</v>
      </c>
      <c r="F1886" s="586">
        <f>'FC01'!$I$82</f>
        <v>0</v>
      </c>
      <c r="I1886" s="580" t="str">
        <f>Índice!$C$8</f>
        <v>2016-01-01</v>
      </c>
      <c r="J1886" s="580" t="str">
        <f>Índice!$C$9</f>
        <v>2016-12-31</v>
      </c>
      <c r="K1886" s="579" t="s">
        <v>1802</v>
      </c>
      <c r="L1886" s="579" t="s">
        <v>1806</v>
      </c>
    </row>
    <row r="1887" spans="3:12" ht="15.75">
      <c r="C1887" s="589" t="str">
        <f>'FC01'!$B$83</f>
        <v>Seguros</v>
      </c>
      <c r="F1887" s="586">
        <f>'FC01'!$I$83</f>
        <v>0</v>
      </c>
      <c r="I1887" s="580" t="str">
        <f>Índice!$C$8</f>
        <v>2016-01-01</v>
      </c>
      <c r="J1887" s="580" t="str">
        <f>Índice!$C$9</f>
        <v>2016-12-31</v>
      </c>
      <c r="K1887" s="579" t="s">
        <v>1802</v>
      </c>
      <c r="L1887" s="579" t="s">
        <v>1806</v>
      </c>
    </row>
    <row r="1888" spans="3:12" ht="15.75">
      <c r="C1888" s="589" t="str">
        <f>'FC01'!$B$84</f>
        <v>Impuestos y Tasas</v>
      </c>
      <c r="F1888" s="586">
        <f>'FC01'!$I$84</f>
        <v>0</v>
      </c>
      <c r="I1888" s="580" t="str">
        <f>Índice!$C$8</f>
        <v>2016-01-01</v>
      </c>
      <c r="J1888" s="580" t="str">
        <f>Índice!$C$9</f>
        <v>2016-12-31</v>
      </c>
      <c r="K1888" s="579" t="s">
        <v>1802</v>
      </c>
      <c r="L1888" s="579" t="s">
        <v>1806</v>
      </c>
    </row>
    <row r="1889" spans="1:12" ht="15.75">
      <c r="C1889" s="589" t="str">
        <f>'FC01'!$B$85</f>
        <v>Órdenes y Contratos Por Otros  Servicios</v>
      </c>
      <c r="F1889" s="586">
        <f>'FC01'!$I$85</f>
        <v>0</v>
      </c>
      <c r="I1889" s="580" t="str">
        <f>Índice!$C$8</f>
        <v>2016-01-01</v>
      </c>
      <c r="J1889" s="580" t="str">
        <f>Índice!$C$9</f>
        <v>2016-12-31</v>
      </c>
      <c r="K1889" s="579" t="s">
        <v>1802</v>
      </c>
      <c r="L1889" s="579" t="s">
        <v>1806</v>
      </c>
    </row>
    <row r="1890" spans="1:12" ht="15.75">
      <c r="C1890" s="589" t="str">
        <f>'FC01'!$B$86</f>
        <v>Donaciones</v>
      </c>
      <c r="F1890" s="586">
        <f>'FC01'!$I$86</f>
        <v>0</v>
      </c>
      <c r="I1890" s="580" t="str">
        <f>Índice!$C$8</f>
        <v>2016-01-01</v>
      </c>
      <c r="J1890" s="580" t="str">
        <f>Índice!$C$9</f>
        <v>2016-12-31</v>
      </c>
      <c r="K1890" s="579" t="s">
        <v>1802</v>
      </c>
      <c r="L1890" s="579" t="s">
        <v>1806</v>
      </c>
    </row>
    <row r="1891" spans="1:12" ht="15.75">
      <c r="C1891" s="589" t="str">
        <f>'FC01'!$B$87</f>
        <v>Total Gastos operativos</v>
      </c>
      <c r="F1891" s="586">
        <f>'FC01'!$I$87</f>
        <v>0</v>
      </c>
      <c r="I1891" s="580" t="str">
        <f>Índice!$C$8</f>
        <v>2016-01-01</v>
      </c>
      <c r="J1891" s="580" t="str">
        <f>Índice!$C$9</f>
        <v>2016-12-31</v>
      </c>
      <c r="K1891" s="579" t="s">
        <v>1802</v>
      </c>
      <c r="L1891" s="579" t="s">
        <v>1806</v>
      </c>
    </row>
    <row r="1892" spans="1:12" ht="15.75">
      <c r="A1892" s="587" t="s">
        <v>15</v>
      </c>
      <c r="C1892" s="589"/>
      <c r="F1892" s="586"/>
      <c r="I1892" s="580"/>
      <c r="J1892" s="580"/>
      <c r="K1892" s="579" t="s">
        <v>1802</v>
      </c>
      <c r="L1892" s="579" t="s">
        <v>1806</v>
      </c>
    </row>
    <row r="1893" spans="1:12" ht="15.75">
      <c r="A1893" s="587" t="s">
        <v>15</v>
      </c>
      <c r="C1893" s="589" t="str">
        <f>'FC01'!$B$89</f>
        <v>Detalle de los gastos y gastos operativos</v>
      </c>
      <c r="F1893" s="586" t="str">
        <f>'FC01'!$I$90</f>
        <v>Comercialización</v>
      </c>
      <c r="I1893" s="580"/>
      <c r="J1893" s="580"/>
      <c r="K1893" s="579" t="s">
        <v>1802</v>
      </c>
      <c r="L1893" s="579" t="s">
        <v>1806</v>
      </c>
    </row>
    <row r="1894" spans="1:12" ht="15.75">
      <c r="A1894" s="587" t="s">
        <v>15</v>
      </c>
      <c r="C1894" s="589"/>
      <c r="F1894" s="586"/>
      <c r="I1894" s="580"/>
      <c r="J1894" s="580"/>
      <c r="K1894" s="579" t="s">
        <v>1802</v>
      </c>
      <c r="L1894" s="579" t="s">
        <v>1806</v>
      </c>
    </row>
    <row r="1895" spans="1:12" ht="15.75">
      <c r="A1895" s="587" t="s">
        <v>15</v>
      </c>
      <c r="C1895" s="589" t="str">
        <f>'FC01'!$B$91</f>
        <v>Gastos [sinopsis]</v>
      </c>
      <c r="F1895" s="586"/>
      <c r="I1895" s="580"/>
      <c r="J1895" s="580"/>
      <c r="K1895" s="579" t="s">
        <v>1802</v>
      </c>
      <c r="L1895" s="579" t="s">
        <v>1806</v>
      </c>
    </row>
    <row r="1896" spans="1:12" ht="15.75">
      <c r="C1896" s="589" t="str">
        <f>'FC01'!$B$92</f>
        <v>Gastos de Administración sin impuestos, contribuciones y tasas</v>
      </c>
      <c r="F1896" s="586">
        <f>'FC01'!$I$92</f>
        <v>0</v>
      </c>
      <c r="I1896" s="580" t="str">
        <f>Índice!$C$8</f>
        <v>2016-01-01</v>
      </c>
      <c r="J1896" s="580" t="str">
        <f>Índice!$C$9</f>
        <v>2016-12-31</v>
      </c>
      <c r="K1896" s="579" t="s">
        <v>1802</v>
      </c>
      <c r="L1896" s="579" t="s">
        <v>1806</v>
      </c>
    </row>
    <row r="1897" spans="1:12" ht="15.75">
      <c r="C1897" s="589" t="str">
        <f>'FC01'!$B$93</f>
        <v>Impuestos, Tasas y Contribuciones (No incluye impuesto de renta)</v>
      </c>
      <c r="F1897" s="586">
        <f>'FC01'!$I$93</f>
        <v>0</v>
      </c>
      <c r="I1897" s="580" t="str">
        <f>Índice!$C$8</f>
        <v>2016-01-01</v>
      </c>
      <c r="J1897" s="580" t="str">
        <f>Índice!$C$9</f>
        <v>2016-12-31</v>
      </c>
      <c r="K1897" s="579" t="s">
        <v>1802</v>
      </c>
      <c r="L1897" s="579" t="s">
        <v>1806</v>
      </c>
    </row>
    <row r="1898" spans="1:12" ht="15.75">
      <c r="C1898" s="589" t="str">
        <f>'FC01'!$B$94</f>
        <v>Depreciación, deterioro, Amortización y provisión</v>
      </c>
      <c r="F1898" s="586">
        <f>'FC01'!$I$94</f>
        <v>0</v>
      </c>
      <c r="I1898" s="580" t="str">
        <f>Índice!$C$8</f>
        <v>2016-01-01</v>
      </c>
      <c r="J1898" s="580" t="str">
        <f>Índice!$C$9</f>
        <v>2016-12-31</v>
      </c>
      <c r="K1898" s="579" t="s">
        <v>1802</v>
      </c>
      <c r="L1898" s="579" t="s">
        <v>1806</v>
      </c>
    </row>
    <row r="1899" spans="1:12" ht="15.75">
      <c r="C1899" s="589" t="str">
        <f>'FC01'!$B$95</f>
        <v>Gasto por impuesto a las ganancias</v>
      </c>
      <c r="F1899" s="586">
        <f>'FC01'!$I$95</f>
        <v>0</v>
      </c>
      <c r="I1899" s="580" t="str">
        <f>Índice!$C$8</f>
        <v>2016-01-01</v>
      </c>
      <c r="J1899" s="580" t="str">
        <f>Índice!$C$9</f>
        <v>2016-12-31</v>
      </c>
      <c r="K1899" s="579" t="s">
        <v>1802</v>
      </c>
      <c r="L1899" s="579" t="s">
        <v>1806</v>
      </c>
    </row>
    <row r="1900" spans="1:12" ht="15.75">
      <c r="C1900" s="589" t="str">
        <f>'FC01'!$B$96</f>
        <v>Otros gastos (gastos y gastos operativos)</v>
      </c>
      <c r="F1900" s="586">
        <f>'FC01'!$I$96</f>
        <v>0</v>
      </c>
      <c r="I1900" s="580" t="str">
        <f>Índice!$C$8</f>
        <v>2016-01-01</v>
      </c>
      <c r="J1900" s="580" t="str">
        <f>Índice!$C$9</f>
        <v>2016-12-31</v>
      </c>
      <c r="K1900" s="579" t="s">
        <v>1802</v>
      </c>
      <c r="L1900" s="579" t="s">
        <v>1806</v>
      </c>
    </row>
    <row r="1901" spans="1:12" ht="15.75">
      <c r="C1901" s="589" t="str">
        <f>'FC01'!$B$97</f>
        <v>Total Gastos</v>
      </c>
      <c r="F1901" s="586">
        <f>'FC01'!$I$97</f>
        <v>0</v>
      </c>
      <c r="I1901" s="580" t="str">
        <f>Índice!$C$8</f>
        <v>2016-01-01</v>
      </c>
      <c r="J1901" s="580" t="str">
        <f>Índice!$C$9</f>
        <v>2016-12-31</v>
      </c>
      <c r="K1901" s="579" t="s">
        <v>1802</v>
      </c>
      <c r="L1901" s="579" t="s">
        <v>1806</v>
      </c>
    </row>
    <row r="1902" spans="1:12" ht="15.75">
      <c r="A1902" s="587" t="s">
        <v>15</v>
      </c>
      <c r="C1902" s="589" t="str">
        <f>'FC01'!$B$98</f>
        <v>Gastos operativos de Ventas y Distribución [sinopsis]</v>
      </c>
      <c r="F1902" s="586">
        <f>'FC01'!$I$98</f>
        <v>0</v>
      </c>
      <c r="I1902" s="580" t="str">
        <f>Índice!$C$8</f>
        <v>2016-01-01</v>
      </c>
      <c r="J1902" s="580" t="str">
        <f>Índice!$C$9</f>
        <v>2016-12-31</v>
      </c>
      <c r="K1902" s="579" t="s">
        <v>1802</v>
      </c>
      <c r="L1902" s="579" t="s">
        <v>1806</v>
      </c>
    </row>
    <row r="1903" spans="1:12" ht="15.75">
      <c r="C1903" s="589" t="str">
        <f>'FC01'!$B$99</f>
        <v>Gastos operativos de Ventas</v>
      </c>
      <c r="F1903" s="586">
        <f>'FC01'!$I$99</f>
        <v>0</v>
      </c>
      <c r="I1903" s="580" t="str">
        <f>Índice!$C$8</f>
        <v>2016-01-01</v>
      </c>
      <c r="J1903" s="580" t="str">
        <f>Índice!$C$9</f>
        <v>2016-12-31</v>
      </c>
      <c r="K1903" s="579" t="s">
        <v>1802</v>
      </c>
      <c r="L1903" s="579" t="s">
        <v>1806</v>
      </c>
    </row>
    <row r="1904" spans="1:12" ht="15.75">
      <c r="C1904" s="589" t="str">
        <f>'FC01'!$B$100</f>
        <v>Gastos operativos de Distribución</v>
      </c>
      <c r="F1904" s="586">
        <f>'FC01'!$I$100</f>
        <v>0</v>
      </c>
      <c r="I1904" s="580" t="str">
        <f>Índice!$C$8</f>
        <v>2016-01-01</v>
      </c>
      <c r="J1904" s="580" t="str">
        <f>Índice!$C$9</f>
        <v>2016-12-31</v>
      </c>
      <c r="K1904" s="579" t="s">
        <v>1802</v>
      </c>
      <c r="L1904" s="579" t="s">
        <v>1806</v>
      </c>
    </row>
    <row r="1905" spans="1:12" ht="15.75">
      <c r="C1905" s="589" t="str">
        <f>'FC01'!$B$101</f>
        <v>Total Gastos operativos de ventas y distribución</v>
      </c>
      <c r="F1905" s="586">
        <f>'FC01'!$I$101</f>
        <v>0</v>
      </c>
      <c r="I1905" s="580" t="str">
        <f>Índice!$C$8</f>
        <v>2016-01-01</v>
      </c>
      <c r="J1905" s="580" t="str">
        <f>Índice!$C$9</f>
        <v>2016-12-31</v>
      </c>
      <c r="K1905" s="579" t="s">
        <v>1802</v>
      </c>
      <c r="L1905" s="579" t="s">
        <v>1806</v>
      </c>
    </row>
    <row r="1906" spans="1:12" ht="15.75">
      <c r="A1906" s="587" t="s">
        <v>15</v>
      </c>
      <c r="C1906" s="589">
        <v>8</v>
      </c>
      <c r="F1906" s="586"/>
      <c r="I1906" s="580" t="str">
        <f>Índice!$C$8</f>
        <v>2016-01-01</v>
      </c>
      <c r="J1906" s="580" t="str">
        <f>Índice!$C$9</f>
        <v>2016-12-31</v>
      </c>
      <c r="K1906" s="579" t="s">
        <v>1802</v>
      </c>
      <c r="L1906" s="579" t="s">
        <v>1807</v>
      </c>
    </row>
    <row r="1907" spans="1:12" ht="15.75">
      <c r="A1907" s="587" t="s">
        <v>15</v>
      </c>
      <c r="C1907" s="589" t="str">
        <f>'FC01'!$B$6</f>
        <v xml:space="preserve">Detalle de los gastos </v>
      </c>
      <c r="F1907" s="586" t="str">
        <f>'FC01'!$J$7</f>
        <v>Total Energia SIN</v>
      </c>
      <c r="I1907" s="580" t="str">
        <f>Índice!$C$8</f>
        <v>2016-01-01</v>
      </c>
      <c r="J1907" s="580" t="str">
        <f>Índice!$C$9</f>
        <v>2016-12-31</v>
      </c>
      <c r="K1907" s="579" t="s">
        <v>1802</v>
      </c>
      <c r="L1907" s="579" t="s">
        <v>1807</v>
      </c>
    </row>
    <row r="1908" spans="1:12" ht="15.75">
      <c r="C1908" s="589" t="str">
        <f>'FC01'!$B$8</f>
        <v xml:space="preserve">De administración </v>
      </c>
      <c r="F1908" s="586">
        <f>'FC01'!$J$8</f>
        <v>0</v>
      </c>
      <c r="I1908" s="580" t="str">
        <f>Índice!$C$8</f>
        <v>2016-01-01</v>
      </c>
      <c r="J1908" s="580" t="str">
        <f>Índice!$C$9</f>
        <v>2016-12-31</v>
      </c>
      <c r="K1908" s="579" t="s">
        <v>1802</v>
      </c>
      <c r="L1908" s="579" t="s">
        <v>1807</v>
      </c>
    </row>
    <row r="1909" spans="1:12" ht="15.75">
      <c r="C1909" s="589" t="str">
        <f>'FC01'!$B$9</f>
        <v>Beneficios a empleados</v>
      </c>
      <c r="F1909" s="586">
        <f>'FC01'!$J$9</f>
        <v>0</v>
      </c>
      <c r="I1909" s="580" t="str">
        <f>Índice!$C$8</f>
        <v>2016-01-01</v>
      </c>
      <c r="J1909" s="580" t="str">
        <f>Índice!$C$9</f>
        <v>2016-12-31</v>
      </c>
      <c r="K1909" s="579" t="s">
        <v>1802</v>
      </c>
      <c r="L1909" s="579" t="s">
        <v>1807</v>
      </c>
    </row>
    <row r="1910" spans="1:12" ht="15.75">
      <c r="C1910" s="589" t="str">
        <f>'FC01'!$B$10</f>
        <v>Honorarios</v>
      </c>
      <c r="F1910" s="586">
        <f>'FC01'!$J$10</f>
        <v>0</v>
      </c>
      <c r="I1910" s="580" t="str">
        <f>Índice!$C$8</f>
        <v>2016-01-01</v>
      </c>
      <c r="J1910" s="580" t="str">
        <f>Índice!$C$9</f>
        <v>2016-12-31</v>
      </c>
      <c r="K1910" s="579" t="s">
        <v>1802</v>
      </c>
      <c r="L1910" s="579" t="s">
        <v>1807</v>
      </c>
    </row>
    <row r="1911" spans="1:12" ht="15.75">
      <c r="C1911" s="589" t="str">
        <f>'FC01'!$B$11</f>
        <v xml:space="preserve">Impuestos, Contribuciones y tasas </v>
      </c>
      <c r="F1911" s="586">
        <f>'FC01'!$J$11</f>
        <v>0</v>
      </c>
      <c r="I1911" s="580" t="str">
        <f>Índice!$C$8</f>
        <v>2016-01-01</v>
      </c>
      <c r="J1911" s="580" t="str">
        <f>Índice!$C$9</f>
        <v>2016-12-31</v>
      </c>
      <c r="K1911" s="579" t="s">
        <v>1802</v>
      </c>
      <c r="L1911" s="579" t="s">
        <v>1807</v>
      </c>
    </row>
    <row r="1912" spans="1:12" ht="15.75">
      <c r="C1912" s="589" t="str">
        <f>'FC01'!$B$12</f>
        <v xml:space="preserve">Generales </v>
      </c>
      <c r="F1912" s="586">
        <f>'FC01'!$J$12</f>
        <v>0</v>
      </c>
      <c r="I1912" s="580" t="str">
        <f>Índice!$C$8</f>
        <v>2016-01-01</v>
      </c>
      <c r="J1912" s="580" t="str">
        <f>Índice!$C$9</f>
        <v>2016-12-31</v>
      </c>
      <c r="K1912" s="579" t="s">
        <v>1802</v>
      </c>
      <c r="L1912" s="579" t="s">
        <v>1807</v>
      </c>
    </row>
    <row r="1913" spans="1:12" ht="15.75">
      <c r="C1913" s="589" t="str">
        <f>'FC01'!$B$13</f>
        <v>Deterioro</v>
      </c>
      <c r="F1913" s="586">
        <f>'FC01'!$J$13</f>
        <v>0</v>
      </c>
      <c r="I1913" s="580" t="str">
        <f>Índice!$C$8</f>
        <v>2016-01-01</v>
      </c>
      <c r="J1913" s="580" t="str">
        <f>Índice!$C$9</f>
        <v>2016-12-31</v>
      </c>
      <c r="K1913" s="579" t="s">
        <v>1802</v>
      </c>
      <c r="L1913" s="579" t="s">
        <v>1807</v>
      </c>
    </row>
    <row r="1914" spans="1:12" ht="15.75">
      <c r="C1914" s="589" t="str">
        <f>'FC01'!$B$14</f>
        <v>Depreciación</v>
      </c>
      <c r="F1914" s="586">
        <f>'FC01'!$J$14</f>
        <v>0</v>
      </c>
      <c r="I1914" s="580" t="str">
        <f>Índice!$C$8</f>
        <v>2016-01-01</v>
      </c>
      <c r="J1914" s="580" t="str">
        <f>Índice!$C$9</f>
        <v>2016-12-31</v>
      </c>
      <c r="K1914" s="579" t="s">
        <v>1802</v>
      </c>
      <c r="L1914" s="579" t="s">
        <v>1807</v>
      </c>
    </row>
    <row r="1915" spans="1:12" ht="15.75">
      <c r="C1915" s="589" t="str">
        <f>'FC01'!$B$15</f>
        <v>Amortización</v>
      </c>
      <c r="F1915" s="586">
        <f>'FC01'!$J$15</f>
        <v>0</v>
      </c>
      <c r="I1915" s="580" t="str">
        <f>Índice!$C$8</f>
        <v>2016-01-01</v>
      </c>
      <c r="J1915" s="580" t="str">
        <f>Índice!$C$9</f>
        <v>2016-12-31</v>
      </c>
      <c r="K1915" s="579" t="s">
        <v>1802</v>
      </c>
      <c r="L1915" s="579" t="s">
        <v>1807</v>
      </c>
    </row>
    <row r="1916" spans="1:12" ht="15.75">
      <c r="C1916" s="589" t="str">
        <f>'FC01'!$B$16</f>
        <v>Provisiones</v>
      </c>
      <c r="F1916" s="586">
        <f>'FC01'!$J$16</f>
        <v>0</v>
      </c>
      <c r="I1916" s="580" t="str">
        <f>Índice!$C$8</f>
        <v>2016-01-01</v>
      </c>
      <c r="J1916" s="580" t="str">
        <f>Índice!$C$9</f>
        <v>2016-12-31</v>
      </c>
      <c r="K1916" s="579" t="s">
        <v>1802</v>
      </c>
      <c r="L1916" s="579" t="s">
        <v>1807</v>
      </c>
    </row>
    <row r="1917" spans="1:12" ht="15.75">
      <c r="C1917" s="589" t="str">
        <f>'FC01'!$B$17</f>
        <v>Litigios y demandas</v>
      </c>
      <c r="F1917" s="586">
        <f>'FC01'!$J$17</f>
        <v>0</v>
      </c>
      <c r="I1917" s="580" t="str">
        <f>Índice!$C$8</f>
        <v>2016-01-01</v>
      </c>
      <c r="J1917" s="580" t="str">
        <f>Índice!$C$9</f>
        <v>2016-12-31</v>
      </c>
      <c r="K1917" s="579" t="s">
        <v>1802</v>
      </c>
      <c r="L1917" s="579" t="s">
        <v>1807</v>
      </c>
    </row>
    <row r="1918" spans="1:12" ht="15.75">
      <c r="C1918" s="589" t="str">
        <f>'FC01'!$B$18</f>
        <v xml:space="preserve">Garantías </v>
      </c>
      <c r="F1918" s="586">
        <f>'FC01'!$J$18</f>
        <v>0</v>
      </c>
      <c r="I1918" s="580" t="str">
        <f>Índice!$C$8</f>
        <v>2016-01-01</v>
      </c>
      <c r="J1918" s="580" t="str">
        <f>Índice!$C$9</f>
        <v>2016-12-31</v>
      </c>
      <c r="K1918" s="579" t="s">
        <v>1802</v>
      </c>
      <c r="L1918" s="579" t="s">
        <v>1807</v>
      </c>
    </row>
    <row r="1919" spans="1:12" ht="15.75">
      <c r="C1919" s="589" t="str">
        <f>'FC01'!$B$19</f>
        <v>Diversas</v>
      </c>
      <c r="F1919" s="586">
        <f>'FC01'!$J$19</f>
        <v>0</v>
      </c>
      <c r="I1919" s="580" t="str">
        <f>Índice!$C$8</f>
        <v>2016-01-01</v>
      </c>
      <c r="J1919" s="580" t="str">
        <f>Índice!$C$9</f>
        <v>2016-12-31</v>
      </c>
      <c r="K1919" s="579" t="s">
        <v>1802</v>
      </c>
      <c r="L1919" s="579" t="s">
        <v>1807</v>
      </c>
    </row>
    <row r="1920" spans="1:12" ht="15.75">
      <c r="C1920" s="589" t="str">
        <f>'FC01'!$B$20</f>
        <v>Otros gastos</v>
      </c>
      <c r="F1920" s="586">
        <f>'FC01'!$J$20</f>
        <v>0</v>
      </c>
      <c r="I1920" s="580" t="str">
        <f>Índice!$C$8</f>
        <v>2016-01-01</v>
      </c>
      <c r="J1920" s="580" t="str">
        <f>Índice!$C$9</f>
        <v>2016-12-31</v>
      </c>
      <c r="K1920" s="579" t="s">
        <v>1802</v>
      </c>
      <c r="L1920" s="579" t="s">
        <v>1807</v>
      </c>
    </row>
    <row r="1921" spans="1:12" ht="15.75">
      <c r="C1921" s="589" t="str">
        <f>'FC01'!$B$21</f>
        <v>Comisiones</v>
      </c>
      <c r="F1921" s="586">
        <f>'FC01'!$J$21</f>
        <v>0</v>
      </c>
      <c r="I1921" s="580" t="str">
        <f>Índice!$C$8</f>
        <v>2016-01-01</v>
      </c>
      <c r="J1921" s="580" t="str">
        <f>Índice!$C$9</f>
        <v>2016-12-31</v>
      </c>
      <c r="K1921" s="579" t="s">
        <v>1802</v>
      </c>
      <c r="L1921" s="579" t="s">
        <v>1807</v>
      </c>
    </row>
    <row r="1922" spans="1:12" ht="15.75">
      <c r="C1922" s="589" t="str">
        <f>'FC01'!$B$22</f>
        <v>Ajuste por diferencia en cambio</v>
      </c>
      <c r="F1922" s="586">
        <f>'FC01'!$J$22</f>
        <v>0</v>
      </c>
      <c r="I1922" s="580" t="str">
        <f>Índice!$C$8</f>
        <v>2016-01-01</v>
      </c>
      <c r="J1922" s="580" t="str">
        <f>Índice!$C$9</f>
        <v>2016-12-31</v>
      </c>
      <c r="K1922" s="579" t="s">
        <v>1802</v>
      </c>
      <c r="L1922" s="579" t="s">
        <v>1807</v>
      </c>
    </row>
    <row r="1923" spans="1:12" ht="15.75">
      <c r="C1923" s="589" t="str">
        <f>'FC01'!$B$23</f>
        <v>Financieros</v>
      </c>
      <c r="F1923" s="586">
        <f>'FC01'!$J$23</f>
        <v>0</v>
      </c>
      <c r="I1923" s="580" t="str">
        <f>Índice!$C$8</f>
        <v>2016-01-01</v>
      </c>
      <c r="J1923" s="580" t="str">
        <f>Índice!$C$9</f>
        <v>2016-12-31</v>
      </c>
      <c r="K1923" s="579" t="s">
        <v>1802</v>
      </c>
      <c r="L1923" s="579" t="s">
        <v>1807</v>
      </c>
    </row>
    <row r="1924" spans="1:12" ht="15.75">
      <c r="C1924" s="589" t="str">
        <f>'FC01'!$B$24</f>
        <v>Pérdidas por la aplicación del método de participación patrimonial</v>
      </c>
      <c r="F1924" s="586">
        <f>'FC01'!$J$24</f>
        <v>0</v>
      </c>
      <c r="I1924" s="580" t="str">
        <f>Índice!$C$8</f>
        <v>2016-01-01</v>
      </c>
      <c r="J1924" s="580" t="str">
        <f>Índice!$C$9</f>
        <v>2016-12-31</v>
      </c>
      <c r="K1924" s="579" t="s">
        <v>1802</v>
      </c>
      <c r="L1924" s="579" t="s">
        <v>1807</v>
      </c>
    </row>
    <row r="1925" spans="1:12" ht="15.75">
      <c r="C1925" s="589" t="str">
        <f>'FC01'!$B$25</f>
        <v xml:space="preserve">Gastos diversos </v>
      </c>
      <c r="F1925" s="586">
        <f>'FC01'!$J$25</f>
        <v>0</v>
      </c>
      <c r="I1925" s="580" t="str">
        <f>Índice!$C$8</f>
        <v>2016-01-01</v>
      </c>
      <c r="J1925" s="580" t="str">
        <f>Índice!$C$9</f>
        <v>2016-12-31</v>
      </c>
      <c r="K1925" s="579" t="s">
        <v>1802</v>
      </c>
      <c r="L1925" s="579" t="s">
        <v>1807</v>
      </c>
    </row>
    <row r="1926" spans="1:12" ht="15.75">
      <c r="C1926" s="589" t="str">
        <f>'FC01'!$B$26</f>
        <v>Impuesto a las ganancias corrientes</v>
      </c>
      <c r="F1926" s="586">
        <f>'FC01'!$J$26</f>
        <v>0</v>
      </c>
      <c r="I1926" s="580" t="str">
        <f>Índice!$C$8</f>
        <v>2016-01-01</v>
      </c>
      <c r="J1926" s="580" t="str">
        <f>Índice!$C$9</f>
        <v>2016-12-31</v>
      </c>
      <c r="K1926" s="579" t="s">
        <v>1802</v>
      </c>
      <c r="L1926" s="579" t="s">
        <v>1807</v>
      </c>
    </row>
    <row r="1927" spans="1:12" ht="15.75">
      <c r="C1927" s="589" t="str">
        <f>'FC01'!$B$27</f>
        <v>Impuesto a las ganancias diferido</v>
      </c>
      <c r="F1927" s="586">
        <f>'FC01'!$J$27</f>
        <v>0</v>
      </c>
      <c r="I1927" s="580" t="str">
        <f>Índice!$C$8</f>
        <v>2016-01-01</v>
      </c>
      <c r="J1927" s="580" t="str">
        <f>Índice!$C$9</f>
        <v>2016-12-31</v>
      </c>
      <c r="K1927" s="579" t="s">
        <v>1802</v>
      </c>
      <c r="L1927" s="579" t="s">
        <v>1807</v>
      </c>
    </row>
    <row r="1928" spans="1:12" ht="15.75">
      <c r="C1928" s="589" t="str">
        <f>'FC01'!$B$28</f>
        <v xml:space="preserve">Total Gastos </v>
      </c>
      <c r="F1928" s="586">
        <f>'FC01'!$J$28</f>
        <v>0</v>
      </c>
      <c r="I1928" s="580" t="str">
        <f>Índice!$C$8</f>
        <v>2016-01-01</v>
      </c>
      <c r="J1928" s="580" t="str">
        <f>Índice!$C$9</f>
        <v>2016-12-31</v>
      </c>
      <c r="K1928" s="579" t="s">
        <v>1802</v>
      </c>
      <c r="L1928" s="579" t="s">
        <v>1807</v>
      </c>
    </row>
    <row r="1929" spans="1:12" ht="15.75">
      <c r="A1929" s="587" t="s">
        <v>15</v>
      </c>
      <c r="C1929" s="589"/>
      <c r="F1929" s="586"/>
      <c r="I1929" s="580"/>
      <c r="J1929" s="580"/>
      <c r="K1929" s="579" t="s">
        <v>1802</v>
      </c>
      <c r="L1929" s="579" t="s">
        <v>1807</v>
      </c>
    </row>
    <row r="1930" spans="1:12" ht="15.75">
      <c r="A1930" s="587" t="s">
        <v>15</v>
      </c>
      <c r="C1930" s="589" t="str">
        <f>'FC01'!$B$30</f>
        <v>Detalle de los gastos operativos</v>
      </c>
      <c r="F1930" s="586" t="str">
        <f>'FC01'!$J$31</f>
        <v>Total Energia SIN</v>
      </c>
      <c r="I1930" s="580"/>
      <c r="J1930" s="580"/>
      <c r="K1930" s="579" t="s">
        <v>1802</v>
      </c>
      <c r="L1930" s="579" t="s">
        <v>1807</v>
      </c>
    </row>
    <row r="1931" spans="1:12" ht="15.75">
      <c r="A1931" s="587" t="s">
        <v>15</v>
      </c>
      <c r="C1931" s="589"/>
      <c r="F1931" s="586"/>
      <c r="I1931" s="580"/>
      <c r="J1931" s="580"/>
      <c r="K1931" s="579" t="s">
        <v>1802</v>
      </c>
      <c r="L1931" s="579" t="s">
        <v>1807</v>
      </c>
    </row>
    <row r="1932" spans="1:12" ht="15.75">
      <c r="C1932" s="589" t="str">
        <f>'FC01'!$B$32</f>
        <v>Servicios Personales</v>
      </c>
      <c r="F1932" s="586">
        <f>'FC01'!$J$32</f>
        <v>0</v>
      </c>
      <c r="I1932" s="580" t="str">
        <f>Índice!$C$8</f>
        <v>2016-01-01</v>
      </c>
      <c r="J1932" s="580" t="str">
        <f>Índice!$C$9</f>
        <v>2016-12-31</v>
      </c>
      <c r="K1932" s="579" t="s">
        <v>1802</v>
      </c>
      <c r="L1932" s="579" t="s">
        <v>1807</v>
      </c>
    </row>
    <row r="1933" spans="1:12" ht="15.75">
      <c r="C1933" s="589" t="str">
        <f>'FC01'!$B$33</f>
        <v>Generales</v>
      </c>
      <c r="F1933" s="586">
        <f>'FC01'!$J$33</f>
        <v>0</v>
      </c>
      <c r="I1933" s="580" t="str">
        <f>Índice!$C$8</f>
        <v>2016-01-01</v>
      </c>
      <c r="J1933" s="580" t="str">
        <f>Índice!$C$9</f>
        <v>2016-12-31</v>
      </c>
      <c r="K1933" s="579" t="s">
        <v>1802</v>
      </c>
      <c r="L1933" s="579" t="s">
        <v>1807</v>
      </c>
    </row>
    <row r="1934" spans="1:12" ht="15.75">
      <c r="C1934" s="589" t="str">
        <f>'FC01'!$B$34</f>
        <v>Arrendamientos</v>
      </c>
      <c r="F1934" s="586">
        <f>'FC01'!$J$34</f>
        <v>0</v>
      </c>
      <c r="I1934" s="580" t="str">
        <f>Índice!$C$8</f>
        <v>2016-01-01</v>
      </c>
      <c r="J1934" s="580" t="str">
        <f>Índice!$C$9</f>
        <v>2016-12-31</v>
      </c>
      <c r="K1934" s="579" t="s">
        <v>1802</v>
      </c>
      <c r="L1934" s="579" t="s">
        <v>1807</v>
      </c>
    </row>
    <row r="1935" spans="1:12" ht="15.75">
      <c r="C1935" s="589" t="str">
        <f>'FC01'!$B$35</f>
        <v>Deterioro (Operativo)</v>
      </c>
      <c r="F1935" s="586">
        <f>'FC01'!$J$35</f>
        <v>0</v>
      </c>
      <c r="I1935" s="580" t="str">
        <f>Índice!$C$8</f>
        <v>2016-01-01</v>
      </c>
      <c r="J1935" s="580" t="str">
        <f>Índice!$C$9</f>
        <v>2016-12-31</v>
      </c>
      <c r="K1935" s="579" t="s">
        <v>1802</v>
      </c>
      <c r="L1935" s="579" t="s">
        <v>1807</v>
      </c>
    </row>
    <row r="1936" spans="1:12" ht="15.75">
      <c r="C1936" s="589" t="str">
        <f>'FC01'!$B$36</f>
        <v>Depreciación (Operativo)</v>
      </c>
      <c r="F1936" s="586">
        <f>'FC01'!$J$36</f>
        <v>0</v>
      </c>
      <c r="I1936" s="580" t="str">
        <f>Índice!$C$8</f>
        <v>2016-01-01</v>
      </c>
      <c r="J1936" s="580" t="str">
        <f>Índice!$C$9</f>
        <v>2016-12-31</v>
      </c>
      <c r="K1936" s="579" t="s">
        <v>1802</v>
      </c>
      <c r="L1936" s="579" t="s">
        <v>1807</v>
      </c>
    </row>
    <row r="1937" spans="3:12" ht="15.75">
      <c r="C1937" s="589" t="str">
        <f>'FC01'!$B$37</f>
        <v>Provisiones (Operativo)</v>
      </c>
      <c r="F1937" s="586">
        <f>'FC01'!$J$37</f>
        <v>0</v>
      </c>
      <c r="I1937" s="580" t="str">
        <f>Índice!$C$8</f>
        <v>2016-01-01</v>
      </c>
      <c r="J1937" s="580" t="str">
        <f>Índice!$C$9</f>
        <v>2016-12-31</v>
      </c>
      <c r="K1937" s="579" t="s">
        <v>1802</v>
      </c>
      <c r="L1937" s="579" t="s">
        <v>1807</v>
      </c>
    </row>
    <row r="1938" spans="3:12" ht="15.75">
      <c r="C1938" s="589" t="str">
        <f>'FC01'!$B$38</f>
        <v>Agotamiento (Operativo)</v>
      </c>
      <c r="F1938" s="586">
        <f>'FC01'!$J$38</f>
        <v>0</v>
      </c>
      <c r="I1938" s="580" t="str">
        <f>Índice!$C$8</f>
        <v>2016-01-01</v>
      </c>
      <c r="J1938" s="580" t="str">
        <f>Índice!$C$9</f>
        <v>2016-12-31</v>
      </c>
      <c r="K1938" s="579" t="s">
        <v>1802</v>
      </c>
      <c r="L1938" s="579" t="s">
        <v>1807</v>
      </c>
    </row>
    <row r="1939" spans="3:12" ht="15.75">
      <c r="C1939" s="589" t="str">
        <f>'FC01'!$B$39</f>
        <v>Amortización (Operativo)</v>
      </c>
      <c r="F1939" s="586">
        <f>'FC01'!$J$39</f>
        <v>0</v>
      </c>
      <c r="I1939" s="580" t="str">
        <f>Índice!$C$8</f>
        <v>2016-01-01</v>
      </c>
      <c r="J1939" s="580" t="str">
        <f>Índice!$C$9</f>
        <v>2016-12-31</v>
      </c>
      <c r="K1939" s="579" t="s">
        <v>1802</v>
      </c>
      <c r="L1939" s="579" t="s">
        <v>1807</v>
      </c>
    </row>
    <row r="1940" spans="3:12" ht="15.75">
      <c r="C1940" s="589" t="str">
        <f>'FC01'!$B$40</f>
        <v>Gastos operativos de Bienes y Servicios Públicos para la Venta</v>
      </c>
      <c r="F1940" s="586">
        <f>'FC01'!$J$40</f>
        <v>0</v>
      </c>
      <c r="I1940" s="580" t="str">
        <f>Índice!$C$8</f>
        <v>2016-01-01</v>
      </c>
      <c r="J1940" s="580" t="str">
        <f>Índice!$C$9</f>
        <v>2016-12-31</v>
      </c>
      <c r="K1940" s="579" t="s">
        <v>1802</v>
      </c>
      <c r="L1940" s="579" t="s">
        <v>1807</v>
      </c>
    </row>
    <row r="1941" spans="3:12" ht="15.75">
      <c r="C1941" s="589" t="str">
        <f>'FC01'!$B$41</f>
        <v>Compras en Bloque y/o a Largo Plazo</v>
      </c>
      <c r="F1941" s="586">
        <f>'FC01'!$J$41</f>
        <v>0</v>
      </c>
      <c r="I1941" s="580" t="str">
        <f>Índice!$C$8</f>
        <v>2016-01-01</v>
      </c>
      <c r="J1941" s="580" t="str">
        <f>Índice!$C$9</f>
        <v>2016-12-31</v>
      </c>
      <c r="K1941" s="579" t="s">
        <v>1802</v>
      </c>
      <c r="L1941" s="579" t="s">
        <v>1807</v>
      </c>
    </row>
    <row r="1942" spans="3:12" ht="15.75">
      <c r="C1942" s="589" t="str">
        <f>'FC01'!$B$42</f>
        <v>Compras en Bolsa  y/o a Corto Plazo</v>
      </c>
      <c r="F1942" s="586">
        <f>'FC01'!$J$42</f>
        <v>0</v>
      </c>
      <c r="I1942" s="580" t="str">
        <f>Índice!$C$8</f>
        <v>2016-01-01</v>
      </c>
      <c r="J1942" s="580" t="str">
        <f>Índice!$C$9</f>
        <v>2016-12-31</v>
      </c>
      <c r="K1942" s="579" t="s">
        <v>1802</v>
      </c>
      <c r="L1942" s="579" t="s">
        <v>1807</v>
      </c>
    </row>
    <row r="1943" spans="3:12" ht="15.75">
      <c r="C1943" s="589" t="str">
        <f>'FC01'!$B$43</f>
        <v>Gastos operativos de suministro de agua potable (Agua en Bloque)</v>
      </c>
      <c r="F1943" s="586">
        <f>'FC01'!$J$43</f>
        <v>0</v>
      </c>
      <c r="I1943" s="580" t="str">
        <f>Índice!$C$8</f>
        <v>2016-01-01</v>
      </c>
      <c r="J1943" s="580" t="str">
        <f>Índice!$C$9</f>
        <v>2016-12-31</v>
      </c>
      <c r="K1943" s="579" t="s">
        <v>1802</v>
      </c>
      <c r="L1943" s="579" t="s">
        <v>1807</v>
      </c>
    </row>
    <row r="1944" spans="3:12" ht="15.75">
      <c r="C1944" s="589" t="str">
        <f>'FC01'!$B$44</f>
        <v xml:space="preserve">Gastos operativos por Conexión / Interconexión </v>
      </c>
      <c r="F1944" s="586">
        <f>'FC01'!$J$44</f>
        <v>0</v>
      </c>
      <c r="I1944" s="580" t="str">
        <f>Índice!$C$8</f>
        <v>2016-01-01</v>
      </c>
      <c r="J1944" s="580" t="str">
        <f>Índice!$C$9</f>
        <v>2016-12-31</v>
      </c>
      <c r="K1944" s="579" t="s">
        <v>1802</v>
      </c>
      <c r="L1944" s="579" t="s">
        <v>1807</v>
      </c>
    </row>
    <row r="1945" spans="3:12" ht="15.75">
      <c r="C1945" s="589" t="str">
        <f>'FC01'!$B$45</f>
        <v>Uso de Líneas, redes y ductos</v>
      </c>
      <c r="F1945" s="586">
        <f>'FC01'!$J$45</f>
        <v>0</v>
      </c>
      <c r="I1945" s="580" t="str">
        <f>Índice!$C$8</f>
        <v>2016-01-01</v>
      </c>
      <c r="J1945" s="580" t="str">
        <f>Índice!$C$9</f>
        <v>2016-12-31</v>
      </c>
      <c r="K1945" s="579" t="s">
        <v>1802</v>
      </c>
      <c r="L1945" s="579" t="s">
        <v>1807</v>
      </c>
    </row>
    <row r="1946" spans="3:12" ht="15.75">
      <c r="C1946" s="589" t="str">
        <f>'FC01'!$B$46</f>
        <v>Gastos operativos de Distribución  y/o Comercialización de Gas combustible por redes</v>
      </c>
      <c r="F1946" s="586">
        <f>'FC01'!$J$46</f>
        <v>0</v>
      </c>
      <c r="I1946" s="580" t="str">
        <f>Índice!$C$8</f>
        <v>2016-01-01</v>
      </c>
      <c r="J1946" s="580" t="str">
        <f>Índice!$C$9</f>
        <v>2016-12-31</v>
      </c>
      <c r="K1946" s="579" t="s">
        <v>1802</v>
      </c>
      <c r="L1946" s="579" t="s">
        <v>1807</v>
      </c>
    </row>
    <row r="1947" spans="3:12" ht="15.75">
      <c r="C1947" s="589" t="str">
        <f>'FC01'!$B$47</f>
        <v>Manejo Comercial y Financiero del Servicio</v>
      </c>
      <c r="F1947" s="586">
        <f>'FC01'!$J$47</f>
        <v>0</v>
      </c>
      <c r="I1947" s="580" t="str">
        <f>Índice!$C$8</f>
        <v>2016-01-01</v>
      </c>
      <c r="J1947" s="580" t="str">
        <f>Índice!$C$9</f>
        <v>2016-12-31</v>
      </c>
      <c r="K1947" s="579" t="s">
        <v>1802</v>
      </c>
      <c r="L1947" s="579" t="s">
        <v>1807</v>
      </c>
    </row>
    <row r="1948" spans="3:12" ht="15.75">
      <c r="C1948" s="589" t="str">
        <f>'FC01'!$B$48</f>
        <v>Gastos operativos de Distribución  y/o Comercialización de Gas Licuado de Petróleo –GLP</v>
      </c>
      <c r="F1948" s="586">
        <f>'FC01'!$J$48</f>
        <v>0</v>
      </c>
      <c r="I1948" s="580" t="str">
        <f>Índice!$C$8</f>
        <v>2016-01-01</v>
      </c>
      <c r="J1948" s="580" t="str">
        <f>Índice!$C$9</f>
        <v>2016-12-31</v>
      </c>
      <c r="K1948" s="579" t="s">
        <v>1802</v>
      </c>
      <c r="L1948" s="579" t="s">
        <v>1807</v>
      </c>
    </row>
    <row r="1949" spans="3:12" ht="15.75">
      <c r="C1949" s="589" t="str">
        <f>'FC01'!$B$49</f>
        <v>Contrato de explotación</v>
      </c>
      <c r="F1949" s="586">
        <f>'FC01'!$J$49</f>
        <v>0</v>
      </c>
      <c r="I1949" s="580" t="str">
        <f>Índice!$C$8</f>
        <v>2016-01-01</v>
      </c>
      <c r="J1949" s="580" t="str">
        <f>Índice!$C$9</f>
        <v>2016-12-31</v>
      </c>
      <c r="K1949" s="579" t="s">
        <v>1802</v>
      </c>
      <c r="L1949" s="579" t="s">
        <v>1807</v>
      </c>
    </row>
    <row r="1950" spans="3:12" ht="15.75">
      <c r="C1950" s="589" t="str">
        <f>'FC01'!$B$50</f>
        <v>Gastos operativos asociados a las transacciones en el mercado mayorista</v>
      </c>
      <c r="F1950" s="586">
        <f>'FC01'!$J$50</f>
        <v>0</v>
      </c>
      <c r="I1950" s="580" t="str">
        <f>Índice!$C$8</f>
        <v>2016-01-01</v>
      </c>
      <c r="J1950" s="580" t="str">
        <f>Índice!$C$9</f>
        <v>2016-12-31</v>
      </c>
      <c r="K1950" s="579" t="s">
        <v>1802</v>
      </c>
      <c r="L1950" s="579" t="s">
        <v>1807</v>
      </c>
    </row>
    <row r="1951" spans="3:12" ht="15.75">
      <c r="C1951" s="589" t="str">
        <f>'FC01'!$B$51</f>
        <v>Contrato de concesión</v>
      </c>
      <c r="F1951" s="586">
        <f>'FC01'!$J$51</f>
        <v>0</v>
      </c>
      <c r="I1951" s="580" t="str">
        <f>Índice!$C$8</f>
        <v>2016-01-01</v>
      </c>
      <c r="J1951" s="580" t="str">
        <f>Índice!$C$9</f>
        <v>2016-12-31</v>
      </c>
      <c r="K1951" s="579" t="s">
        <v>1802</v>
      </c>
      <c r="L1951" s="579" t="s">
        <v>1807</v>
      </c>
    </row>
    <row r="1952" spans="3:12" ht="15.75">
      <c r="C1952" s="589" t="str">
        <f>'FC01'!$B$52</f>
        <v>Otros</v>
      </c>
      <c r="F1952" s="586">
        <f>'FC01'!$J$52</f>
        <v>0</v>
      </c>
      <c r="I1952" s="580" t="str">
        <f>Índice!$C$8</f>
        <v>2016-01-01</v>
      </c>
      <c r="J1952" s="580" t="str">
        <f>Índice!$C$9</f>
        <v>2016-12-31</v>
      </c>
      <c r="K1952" s="579" t="s">
        <v>1802</v>
      </c>
      <c r="L1952" s="579" t="s">
        <v>1807</v>
      </c>
    </row>
    <row r="1953" spans="3:12" ht="15.75">
      <c r="C1953" s="589" t="str">
        <f>'FC01'!$B$53</f>
        <v>Gastos operativos asociados a las transacciones en el mercado minorista</v>
      </c>
      <c r="F1953" s="586">
        <f>'FC01'!$J$53</f>
        <v>0</v>
      </c>
      <c r="I1953" s="580" t="str">
        <f>Índice!$C$8</f>
        <v>2016-01-01</v>
      </c>
      <c r="J1953" s="580" t="str">
        <f>Índice!$C$9</f>
        <v>2016-12-31</v>
      </c>
      <c r="K1953" s="579" t="s">
        <v>1802</v>
      </c>
      <c r="L1953" s="579" t="s">
        <v>1807</v>
      </c>
    </row>
    <row r="1954" spans="3:12" ht="15.75">
      <c r="C1954" s="589" t="str">
        <f>'FC01'!$B$54</f>
        <v xml:space="preserve">Licencias, Contribuciones y Regalías  </v>
      </c>
      <c r="F1954" s="586">
        <f>'FC01'!$J$54</f>
        <v>0</v>
      </c>
      <c r="I1954" s="580" t="str">
        <f>Índice!$C$8</f>
        <v>2016-01-01</v>
      </c>
      <c r="J1954" s="580" t="str">
        <f>Índice!$C$9</f>
        <v>2016-12-31</v>
      </c>
      <c r="K1954" s="579" t="s">
        <v>1802</v>
      </c>
      <c r="L1954" s="579" t="s">
        <v>1807</v>
      </c>
    </row>
    <row r="1955" spans="3:12" ht="15.75">
      <c r="C1955" s="589" t="str">
        <f>'FC01'!$B$55</f>
        <v>Departamento Administrativo del Medio Ambiente "DAMA"</v>
      </c>
      <c r="F1955" s="586">
        <f>'FC01'!$J$55</f>
        <v>0</v>
      </c>
      <c r="I1955" s="580" t="str">
        <f>Índice!$C$8</f>
        <v>2016-01-01</v>
      </c>
      <c r="J1955" s="580" t="str">
        <f>Índice!$C$9</f>
        <v>2016-12-31</v>
      </c>
      <c r="K1955" s="579" t="s">
        <v>1802</v>
      </c>
      <c r="L1955" s="579" t="s">
        <v>1807</v>
      </c>
    </row>
    <row r="1956" spans="3:12" ht="15.75">
      <c r="C1956" s="589" t="str">
        <f>'FC01'!$B$56</f>
        <v>Ley 56 de 1981</v>
      </c>
      <c r="F1956" s="586">
        <f>'FC01'!$J$56</f>
        <v>0</v>
      </c>
      <c r="I1956" s="580" t="str">
        <f>Índice!$C$8</f>
        <v>2016-01-01</v>
      </c>
      <c r="J1956" s="580" t="str">
        <f>Índice!$C$9</f>
        <v>2016-12-31</v>
      </c>
      <c r="K1956" s="579" t="s">
        <v>1802</v>
      </c>
      <c r="L1956" s="579" t="s">
        <v>1807</v>
      </c>
    </row>
    <row r="1957" spans="3:12" ht="15.75">
      <c r="C1957" s="589" t="str">
        <f>'FC01'!$B$57</f>
        <v>Medio Ambiente – Ley 99 de 1993</v>
      </c>
      <c r="F1957" s="586">
        <f>'FC01'!$J$57</f>
        <v>0</v>
      </c>
      <c r="I1957" s="580" t="str">
        <f>Índice!$C$8</f>
        <v>2016-01-01</v>
      </c>
      <c r="J1957" s="580" t="str">
        <f>Índice!$C$9</f>
        <v>2016-12-31</v>
      </c>
      <c r="K1957" s="579" t="s">
        <v>1802</v>
      </c>
      <c r="L1957" s="579" t="s">
        <v>1807</v>
      </c>
    </row>
    <row r="1958" spans="3:12" ht="15.75">
      <c r="C1958" s="589" t="str">
        <f>'FC01'!$B$58</f>
        <v>Regalías</v>
      </c>
      <c r="F1958" s="586">
        <f>'FC01'!$J$58</f>
        <v>0</v>
      </c>
      <c r="I1958" s="580" t="str">
        <f>Índice!$C$8</f>
        <v>2016-01-01</v>
      </c>
      <c r="J1958" s="580" t="str">
        <f>Índice!$C$9</f>
        <v>2016-12-31</v>
      </c>
      <c r="K1958" s="579" t="s">
        <v>1802</v>
      </c>
      <c r="L1958" s="579" t="s">
        <v>1807</v>
      </c>
    </row>
    <row r="1959" spans="3:12" ht="15.75">
      <c r="C1959" s="589" t="str">
        <f>'FC01'!$B$59</f>
        <v>Licencia De Operación Del Servicio</v>
      </c>
      <c r="F1959" s="586">
        <f>'FC01'!$J$59</f>
        <v>0</v>
      </c>
      <c r="I1959" s="580" t="str">
        <f>Índice!$C$8</f>
        <v>2016-01-01</v>
      </c>
      <c r="J1959" s="580" t="str">
        <f>Índice!$C$9</f>
        <v>2016-12-31</v>
      </c>
      <c r="K1959" s="579" t="s">
        <v>1802</v>
      </c>
      <c r="L1959" s="579" t="s">
        <v>1807</v>
      </c>
    </row>
    <row r="1960" spans="3:12" ht="15.75">
      <c r="C1960" s="589" t="str">
        <f>'FC01'!$B$60</f>
        <v>FAZNI</v>
      </c>
      <c r="F1960" s="586">
        <f>'FC01'!$J$60</f>
        <v>0</v>
      </c>
      <c r="I1960" s="580" t="str">
        <f>Índice!$C$8</f>
        <v>2016-01-01</v>
      </c>
      <c r="J1960" s="580" t="str">
        <f>Índice!$C$9</f>
        <v>2016-12-31</v>
      </c>
      <c r="K1960" s="579" t="s">
        <v>1802</v>
      </c>
      <c r="L1960" s="579" t="s">
        <v>1807</v>
      </c>
    </row>
    <row r="1961" spans="3:12" ht="15.75">
      <c r="C1961" s="589" t="str">
        <f>'FC01'!$B$61</f>
        <v>FAER</v>
      </c>
      <c r="F1961" s="586">
        <f>'FC01'!$J$61</f>
        <v>0</v>
      </c>
      <c r="I1961" s="580" t="str">
        <f>Índice!$C$8</f>
        <v>2016-01-01</v>
      </c>
      <c r="J1961" s="580" t="str">
        <f>Índice!$C$9</f>
        <v>2016-12-31</v>
      </c>
      <c r="K1961" s="579" t="s">
        <v>1802</v>
      </c>
      <c r="L1961" s="579" t="s">
        <v>1807</v>
      </c>
    </row>
    <row r="1962" spans="3:12" ht="15.75">
      <c r="C1962" s="589" t="str">
        <f>'FC01'!$B$62</f>
        <v>Cuota de fomento de gas</v>
      </c>
      <c r="F1962" s="586">
        <f>'FC01'!$J$62</f>
        <v>0</v>
      </c>
      <c r="I1962" s="580" t="str">
        <f>Índice!$C$8</f>
        <v>2016-01-01</v>
      </c>
      <c r="J1962" s="580" t="str">
        <f>Índice!$C$9</f>
        <v>2016-12-31</v>
      </c>
      <c r="K1962" s="579" t="s">
        <v>1802</v>
      </c>
      <c r="L1962" s="579" t="s">
        <v>1807</v>
      </c>
    </row>
    <row r="1963" spans="3:12" ht="15.75">
      <c r="C1963" s="589" t="str">
        <f>'FC01'!$B$63</f>
        <v>Ministerio de Comunicaciones y/o Fondo de Comunicaciones</v>
      </c>
      <c r="F1963" s="586">
        <f>'FC01'!$J$63</f>
        <v>0</v>
      </c>
      <c r="I1963" s="580" t="str">
        <f>Índice!$C$8</f>
        <v>2016-01-01</v>
      </c>
      <c r="J1963" s="580" t="str">
        <f>Índice!$C$9</f>
        <v>2016-12-31</v>
      </c>
      <c r="K1963" s="579" t="s">
        <v>1802</v>
      </c>
      <c r="L1963" s="579" t="s">
        <v>1807</v>
      </c>
    </row>
    <row r="1964" spans="3:12" ht="15.75">
      <c r="C1964" s="589" t="str">
        <f>'FC01'!$B$64</f>
        <v>Comité De Estratificación –Ley 505 De 1999</v>
      </c>
      <c r="F1964" s="586">
        <f>'FC01'!$J$64</f>
        <v>0</v>
      </c>
      <c r="I1964" s="580" t="str">
        <f>Índice!$C$8</f>
        <v>2016-01-01</v>
      </c>
      <c r="J1964" s="580" t="str">
        <f>Índice!$C$9</f>
        <v>2016-12-31</v>
      </c>
      <c r="K1964" s="579" t="s">
        <v>1802</v>
      </c>
      <c r="L1964" s="579" t="s">
        <v>1807</v>
      </c>
    </row>
    <row r="1965" spans="3:12" ht="15.75">
      <c r="C1965" s="589" t="str">
        <f>'FC01'!$B$65</f>
        <v>Art 25 Ley 142 - Concesiones, y permisos ambientales y sanitarios</v>
      </c>
      <c r="F1965" s="586">
        <f>'FC01'!$J$65</f>
        <v>0</v>
      </c>
      <c r="I1965" s="580" t="str">
        <f>Índice!$C$8</f>
        <v>2016-01-01</v>
      </c>
      <c r="J1965" s="580" t="str">
        <f>Índice!$C$9</f>
        <v>2016-12-31</v>
      </c>
      <c r="K1965" s="579" t="s">
        <v>1802</v>
      </c>
      <c r="L1965" s="579" t="s">
        <v>1807</v>
      </c>
    </row>
    <row r="1966" spans="3:12" ht="15.75">
      <c r="C1966" s="589" t="str">
        <f>'FC01'!$B$66</f>
        <v>Otras licencias Ley 142 de 1994</v>
      </c>
      <c r="F1966" s="586">
        <f>'FC01'!$J$66</f>
        <v>0</v>
      </c>
      <c r="I1966" s="580" t="str">
        <f>Índice!$C$8</f>
        <v>2016-01-01</v>
      </c>
      <c r="J1966" s="580" t="str">
        <f>Índice!$C$9</f>
        <v>2016-12-31</v>
      </c>
      <c r="K1966" s="579" t="s">
        <v>1802</v>
      </c>
      <c r="L1966" s="579" t="s">
        <v>1807</v>
      </c>
    </row>
    <row r="1967" spans="3:12" ht="15.75">
      <c r="C1967" s="589" t="str">
        <f>'FC01'!$B$67</f>
        <v>Consumo De Insumos Directos</v>
      </c>
      <c r="F1967" s="586">
        <f>'FC01'!$J$67</f>
        <v>0</v>
      </c>
      <c r="I1967" s="580" t="str">
        <f>Índice!$C$8</f>
        <v>2016-01-01</v>
      </c>
      <c r="J1967" s="580" t="str">
        <f>Índice!$C$9</f>
        <v>2016-12-31</v>
      </c>
      <c r="K1967" s="579" t="s">
        <v>1802</v>
      </c>
      <c r="L1967" s="579" t="s">
        <v>1807</v>
      </c>
    </row>
    <row r="1968" spans="3:12" ht="15.75">
      <c r="C1968" s="589" t="str">
        <f>'FC01'!$B$68</f>
        <v>Productos Químicos</v>
      </c>
      <c r="F1968" s="586">
        <f>'FC01'!$J$68</f>
        <v>0</v>
      </c>
      <c r="I1968" s="580" t="str">
        <f>Índice!$C$8</f>
        <v>2016-01-01</v>
      </c>
      <c r="J1968" s="580" t="str">
        <f>Índice!$C$9</f>
        <v>2016-12-31</v>
      </c>
      <c r="K1968" s="579" t="s">
        <v>1802</v>
      </c>
      <c r="L1968" s="579" t="s">
        <v>1807</v>
      </c>
    </row>
    <row r="1969" spans="3:12" ht="15.75">
      <c r="C1969" s="589" t="str">
        <f>'FC01'!$B$69</f>
        <v>Gas Combustible</v>
      </c>
      <c r="F1969" s="586">
        <f>'FC01'!$J$69</f>
        <v>0</v>
      </c>
      <c r="I1969" s="580" t="str">
        <f>Índice!$C$8</f>
        <v>2016-01-01</v>
      </c>
      <c r="J1969" s="580" t="str">
        <f>Índice!$C$9</f>
        <v>2016-12-31</v>
      </c>
      <c r="K1969" s="579" t="s">
        <v>1802</v>
      </c>
      <c r="L1969" s="579" t="s">
        <v>1807</v>
      </c>
    </row>
    <row r="1970" spans="3:12" ht="15.75">
      <c r="C1970" s="589" t="str">
        <f>'FC01'!$B$70</f>
        <v>Carbón Mineral</v>
      </c>
      <c r="F1970" s="586">
        <f>'FC01'!$J$70</f>
        <v>0</v>
      </c>
      <c r="I1970" s="580" t="str">
        <f>Índice!$C$8</f>
        <v>2016-01-01</v>
      </c>
      <c r="J1970" s="580" t="str">
        <f>Índice!$C$9</f>
        <v>2016-12-31</v>
      </c>
      <c r="K1970" s="579" t="s">
        <v>1802</v>
      </c>
      <c r="L1970" s="579" t="s">
        <v>1807</v>
      </c>
    </row>
    <row r="1971" spans="3:12" ht="15.75">
      <c r="C1971" s="589" t="str">
        <f>'FC01'!$B$71</f>
        <v>Energía</v>
      </c>
      <c r="F1971" s="586">
        <f>'FC01'!$J$71</f>
        <v>0</v>
      </c>
      <c r="I1971" s="580" t="str">
        <f>Índice!$C$8</f>
        <v>2016-01-01</v>
      </c>
      <c r="J1971" s="580" t="str">
        <f>Índice!$C$9</f>
        <v>2016-12-31</v>
      </c>
      <c r="K1971" s="579" t="s">
        <v>1802</v>
      </c>
      <c r="L1971" s="579" t="s">
        <v>1807</v>
      </c>
    </row>
    <row r="1972" spans="3:12" ht="15.75">
      <c r="C1972" s="589" t="str">
        <f>'FC01'!$B$72</f>
        <v>ACPM, Fuel Oil</v>
      </c>
      <c r="F1972" s="586">
        <f>'FC01'!$J$72</f>
        <v>0</v>
      </c>
      <c r="I1972" s="580" t="str">
        <f>Índice!$C$8</f>
        <v>2016-01-01</v>
      </c>
      <c r="J1972" s="580" t="str">
        <f>Índice!$C$9</f>
        <v>2016-12-31</v>
      </c>
      <c r="K1972" s="579" t="s">
        <v>1802</v>
      </c>
      <c r="L1972" s="579" t="s">
        <v>1807</v>
      </c>
    </row>
    <row r="1973" spans="3:12" ht="15.75">
      <c r="C1973" s="589" t="str">
        <f>'FC01'!$B$73</f>
        <v>Otros Elementos de Consumo de Insumos Directos</v>
      </c>
      <c r="F1973" s="586">
        <f>'FC01'!$J$73</f>
        <v>0</v>
      </c>
      <c r="I1973" s="580" t="str">
        <f>Índice!$C$8</f>
        <v>2016-01-01</v>
      </c>
      <c r="J1973" s="580" t="str">
        <f>Índice!$C$9</f>
        <v>2016-12-31</v>
      </c>
      <c r="K1973" s="579" t="s">
        <v>1802</v>
      </c>
      <c r="L1973" s="579" t="s">
        <v>1807</v>
      </c>
    </row>
    <row r="1974" spans="3:12" ht="15.75">
      <c r="C1974" s="589" t="str">
        <f>'FC01'!$B$74</f>
        <v>Ordenes Y Contratos De Mantenimiento Y Reparaciones</v>
      </c>
      <c r="F1974" s="586">
        <f>'FC01'!$J$74</f>
        <v>0</v>
      </c>
      <c r="I1974" s="580" t="str">
        <f>Índice!$C$8</f>
        <v>2016-01-01</v>
      </c>
      <c r="J1974" s="580" t="str">
        <f>Índice!$C$9</f>
        <v>2016-12-31</v>
      </c>
      <c r="K1974" s="579" t="s">
        <v>1802</v>
      </c>
      <c r="L1974" s="579" t="s">
        <v>1807</v>
      </c>
    </row>
    <row r="1975" spans="3:12" ht="15.75">
      <c r="C1975" s="589" t="str">
        <f>'FC01'!$B$75</f>
        <v>Peajes terrestres</v>
      </c>
      <c r="F1975" s="586">
        <f>'FC01'!$J$75</f>
        <v>0</v>
      </c>
      <c r="I1975" s="580" t="str">
        <f>Índice!$C$8</f>
        <v>2016-01-01</v>
      </c>
      <c r="J1975" s="580" t="str">
        <f>Índice!$C$9</f>
        <v>2016-12-31</v>
      </c>
      <c r="K1975" s="579" t="s">
        <v>1802</v>
      </c>
      <c r="L1975" s="579" t="s">
        <v>1807</v>
      </c>
    </row>
    <row r="1976" spans="3:12" ht="15.75">
      <c r="C1976" s="589" t="str">
        <f>'FC01'!$B$76</f>
        <v>Disposición final</v>
      </c>
      <c r="F1976" s="586">
        <f>'FC01'!$J$76</f>
        <v>0</v>
      </c>
      <c r="I1976" s="580" t="str">
        <f>Índice!$C$8</f>
        <v>2016-01-01</v>
      </c>
      <c r="J1976" s="580" t="str">
        <f>Índice!$C$9</f>
        <v>2016-12-31</v>
      </c>
      <c r="K1976" s="579" t="s">
        <v>1802</v>
      </c>
      <c r="L1976" s="579" t="s">
        <v>1807</v>
      </c>
    </row>
    <row r="1977" spans="3:12" ht="15.75">
      <c r="C1977" s="589" t="str">
        <f>'FC01'!$B$77</f>
        <v>Peajes por interconexión de acueducto</v>
      </c>
      <c r="F1977" s="586">
        <f>'FC01'!$J$77</f>
        <v>0</v>
      </c>
      <c r="I1977" s="580" t="str">
        <f>Índice!$C$8</f>
        <v>2016-01-01</v>
      </c>
      <c r="J1977" s="580" t="str">
        <f>Índice!$C$9</f>
        <v>2016-12-31</v>
      </c>
      <c r="K1977" s="579" t="s">
        <v>1802</v>
      </c>
      <c r="L1977" s="579" t="s">
        <v>1807</v>
      </c>
    </row>
    <row r="1978" spans="3:12" ht="15.75">
      <c r="C1978" s="589" t="str">
        <f>'FC01'!$B$78</f>
        <v>Peajes por interconexión de alcantarillado</v>
      </c>
      <c r="F1978" s="586">
        <f>'FC01'!$J$78</f>
        <v>0</v>
      </c>
      <c r="I1978" s="580" t="str">
        <f>Índice!$C$8</f>
        <v>2016-01-01</v>
      </c>
      <c r="J1978" s="580" t="str">
        <f>Índice!$C$9</f>
        <v>2016-12-31</v>
      </c>
      <c r="K1978" s="579" t="s">
        <v>1802</v>
      </c>
      <c r="L1978" s="579" t="s">
        <v>1807</v>
      </c>
    </row>
    <row r="1979" spans="3:12" ht="15.75">
      <c r="C1979" s="589" t="str">
        <f>'FC01'!$B$79</f>
        <v>Honorarios (Operativos)</v>
      </c>
      <c r="F1979" s="586">
        <f>'FC01'!$J$79</f>
        <v>0</v>
      </c>
      <c r="I1979" s="580" t="str">
        <f>Índice!$C$8</f>
        <v>2016-01-01</v>
      </c>
      <c r="J1979" s="580" t="str">
        <f>Índice!$C$9</f>
        <v>2016-12-31</v>
      </c>
      <c r="K1979" s="579" t="s">
        <v>1802</v>
      </c>
      <c r="L1979" s="579" t="s">
        <v>1807</v>
      </c>
    </row>
    <row r="1980" spans="3:12" ht="15.75">
      <c r="C1980" s="589" t="str">
        <f>'FC01'!$B$80</f>
        <v>Servicios Públicos</v>
      </c>
      <c r="F1980" s="586">
        <f>'FC01'!$J$80</f>
        <v>0</v>
      </c>
      <c r="I1980" s="580" t="str">
        <f>Índice!$C$8</f>
        <v>2016-01-01</v>
      </c>
      <c r="J1980" s="580" t="str">
        <f>Índice!$C$9</f>
        <v>2016-12-31</v>
      </c>
      <c r="K1980" s="579" t="s">
        <v>1802</v>
      </c>
      <c r="L1980" s="579" t="s">
        <v>1807</v>
      </c>
    </row>
    <row r="1981" spans="3:12" ht="15.75">
      <c r="C1981" s="589" t="str">
        <f>'FC01'!$B$81</f>
        <v>Materiales y otros gastos de operación</v>
      </c>
      <c r="F1981" s="586">
        <f>'FC01'!$J$81</f>
        <v>0</v>
      </c>
      <c r="I1981" s="580" t="str">
        <f>Índice!$C$8</f>
        <v>2016-01-01</v>
      </c>
      <c r="J1981" s="580" t="str">
        <f>Índice!$C$9</f>
        <v>2016-12-31</v>
      </c>
      <c r="K1981" s="579" t="s">
        <v>1802</v>
      </c>
      <c r="L1981" s="579" t="s">
        <v>1807</v>
      </c>
    </row>
    <row r="1982" spans="3:12" ht="15.75">
      <c r="C1982" s="589" t="str">
        <f>'FC01'!$B$82</f>
        <v>Gastos operativos De Pérdidas En Prestación Del Servicio  De Acueducto</v>
      </c>
      <c r="F1982" s="586">
        <f>'FC01'!$J$82</f>
        <v>0</v>
      </c>
      <c r="I1982" s="580" t="str">
        <f>Índice!$C$8</f>
        <v>2016-01-01</v>
      </c>
      <c r="J1982" s="580" t="str">
        <f>Índice!$C$9</f>
        <v>2016-12-31</v>
      </c>
      <c r="K1982" s="579" t="s">
        <v>1802</v>
      </c>
      <c r="L1982" s="579" t="s">
        <v>1807</v>
      </c>
    </row>
    <row r="1983" spans="3:12" ht="15.75">
      <c r="C1983" s="589" t="str">
        <f>'FC01'!$B$83</f>
        <v>Seguros</v>
      </c>
      <c r="F1983" s="586">
        <f>'FC01'!$J$83</f>
        <v>0</v>
      </c>
      <c r="I1983" s="580" t="str">
        <f>Índice!$C$8</f>
        <v>2016-01-01</v>
      </c>
      <c r="J1983" s="580" t="str">
        <f>Índice!$C$9</f>
        <v>2016-12-31</v>
      </c>
      <c r="K1983" s="579" t="s">
        <v>1802</v>
      </c>
      <c r="L1983" s="579" t="s">
        <v>1807</v>
      </c>
    </row>
    <row r="1984" spans="3:12" ht="15.75">
      <c r="C1984" s="589" t="str">
        <f>'FC01'!$B$84</f>
        <v>Impuestos y Tasas</v>
      </c>
      <c r="F1984" s="586">
        <f>'FC01'!$J$84</f>
        <v>0</v>
      </c>
      <c r="I1984" s="580" t="str">
        <f>Índice!$C$8</f>
        <v>2016-01-01</v>
      </c>
      <c r="J1984" s="580" t="str">
        <f>Índice!$C$9</f>
        <v>2016-12-31</v>
      </c>
      <c r="K1984" s="579" t="s">
        <v>1802</v>
      </c>
      <c r="L1984" s="579" t="s">
        <v>1807</v>
      </c>
    </row>
    <row r="1985" spans="1:12" ht="15.75">
      <c r="C1985" s="589" t="str">
        <f>'FC01'!$B$85</f>
        <v>Órdenes y Contratos Por Otros  Servicios</v>
      </c>
      <c r="F1985" s="586">
        <f>'FC01'!$J$85</f>
        <v>0</v>
      </c>
      <c r="I1985" s="580" t="str">
        <f>Índice!$C$8</f>
        <v>2016-01-01</v>
      </c>
      <c r="J1985" s="580" t="str">
        <f>Índice!$C$9</f>
        <v>2016-12-31</v>
      </c>
      <c r="K1985" s="579" t="s">
        <v>1802</v>
      </c>
      <c r="L1985" s="579" t="s">
        <v>1807</v>
      </c>
    </row>
    <row r="1986" spans="1:12" ht="15.75">
      <c r="C1986" s="589" t="str">
        <f>'FC01'!$B$86</f>
        <v>Donaciones</v>
      </c>
      <c r="F1986" s="586">
        <f>'FC01'!$J$86</f>
        <v>0</v>
      </c>
      <c r="I1986" s="580" t="str">
        <f>Índice!$C$8</f>
        <v>2016-01-01</v>
      </c>
      <c r="J1986" s="580" t="str">
        <f>Índice!$C$9</f>
        <v>2016-12-31</v>
      </c>
      <c r="K1986" s="579" t="s">
        <v>1802</v>
      </c>
      <c r="L1986" s="579" t="s">
        <v>1807</v>
      </c>
    </row>
    <row r="1987" spans="1:12" ht="15.75">
      <c r="C1987" s="589" t="str">
        <f>'FC01'!$B$87</f>
        <v>Total Gastos operativos</v>
      </c>
      <c r="F1987" s="586">
        <f>'FC01'!$J$87</f>
        <v>0</v>
      </c>
      <c r="I1987" s="580" t="str">
        <f>Índice!$C$8</f>
        <v>2016-01-01</v>
      </c>
      <c r="J1987" s="580" t="str">
        <f>Índice!$C$9</f>
        <v>2016-12-31</v>
      </c>
      <c r="K1987" s="579" t="s">
        <v>1802</v>
      </c>
      <c r="L1987" s="579" t="s">
        <v>1807</v>
      </c>
    </row>
    <row r="1988" spans="1:12" ht="15.75">
      <c r="A1988" s="587" t="s">
        <v>15</v>
      </c>
      <c r="C1988" s="589"/>
      <c r="F1988" s="586"/>
      <c r="I1988" s="580"/>
      <c r="J1988" s="580"/>
      <c r="K1988" s="579" t="s">
        <v>1802</v>
      </c>
      <c r="L1988" s="579" t="s">
        <v>1807</v>
      </c>
    </row>
    <row r="1989" spans="1:12" ht="15.75">
      <c r="A1989" s="587" t="s">
        <v>15</v>
      </c>
      <c r="C1989" s="589" t="str">
        <f>'FC01'!$B$89</f>
        <v>Detalle de los gastos y gastos operativos</v>
      </c>
      <c r="F1989" s="586" t="str">
        <f>'FC01'!$J$90</f>
        <v>Total Energia SIN</v>
      </c>
      <c r="I1989" s="580"/>
      <c r="J1989" s="580"/>
      <c r="K1989" s="579" t="s">
        <v>1802</v>
      </c>
      <c r="L1989" s="579" t="s">
        <v>1807</v>
      </c>
    </row>
    <row r="1990" spans="1:12" ht="15.75">
      <c r="A1990" s="587" t="s">
        <v>15</v>
      </c>
      <c r="C1990" s="589"/>
      <c r="F1990" s="586"/>
      <c r="I1990" s="580"/>
      <c r="J1990" s="580"/>
      <c r="K1990" s="579" t="s">
        <v>1802</v>
      </c>
      <c r="L1990" s="579" t="s">
        <v>1807</v>
      </c>
    </row>
    <row r="1991" spans="1:12" ht="15.75">
      <c r="A1991" s="587" t="s">
        <v>15</v>
      </c>
      <c r="C1991" s="589" t="str">
        <f>'FC01'!$B$91</f>
        <v>Gastos [sinopsis]</v>
      </c>
      <c r="F1991" s="586"/>
      <c r="I1991" s="580"/>
      <c r="J1991" s="580"/>
      <c r="K1991" s="579" t="s">
        <v>1802</v>
      </c>
      <c r="L1991" s="579" t="s">
        <v>1807</v>
      </c>
    </row>
    <row r="1992" spans="1:12" ht="15.75">
      <c r="C1992" s="589" t="str">
        <f>'FC01'!$B$92</f>
        <v>Gastos de Administración sin impuestos, contribuciones y tasas</v>
      </c>
      <c r="F1992" s="586">
        <f>'FC01'!$J$92</f>
        <v>0</v>
      </c>
      <c r="I1992" s="580" t="str">
        <f>Índice!$C$8</f>
        <v>2016-01-01</v>
      </c>
      <c r="J1992" s="580" t="str">
        <f>Índice!$C$9</f>
        <v>2016-12-31</v>
      </c>
      <c r="K1992" s="579" t="s">
        <v>1802</v>
      </c>
      <c r="L1992" s="579" t="s">
        <v>1807</v>
      </c>
    </row>
    <row r="1993" spans="1:12" ht="15.75">
      <c r="C1993" s="589" t="str">
        <f>'FC01'!$B$93</f>
        <v>Impuestos, Tasas y Contribuciones (No incluye impuesto de renta)</v>
      </c>
      <c r="F1993" s="586">
        <f>'FC01'!$J$93</f>
        <v>0</v>
      </c>
      <c r="I1993" s="580" t="str">
        <f>Índice!$C$8</f>
        <v>2016-01-01</v>
      </c>
      <c r="J1993" s="580" t="str">
        <f>Índice!$C$9</f>
        <v>2016-12-31</v>
      </c>
      <c r="K1993" s="579" t="s">
        <v>1802</v>
      </c>
      <c r="L1993" s="579" t="s">
        <v>1807</v>
      </c>
    </row>
    <row r="1994" spans="1:12" ht="15.75">
      <c r="C1994" s="589" t="str">
        <f>'FC01'!$B$94</f>
        <v>Depreciación, deterioro, Amortización y provisión</v>
      </c>
      <c r="F1994" s="586">
        <f>'FC01'!$J$94</f>
        <v>0</v>
      </c>
      <c r="I1994" s="580" t="str">
        <f>Índice!$C$8</f>
        <v>2016-01-01</v>
      </c>
      <c r="J1994" s="580" t="str">
        <f>Índice!$C$9</f>
        <v>2016-12-31</v>
      </c>
      <c r="K1994" s="579" t="s">
        <v>1802</v>
      </c>
      <c r="L1994" s="579" t="s">
        <v>1807</v>
      </c>
    </row>
    <row r="1995" spans="1:12" ht="15.75">
      <c r="C1995" s="589" t="str">
        <f>'FC01'!$B$95</f>
        <v>Gasto por impuesto a las ganancias</v>
      </c>
      <c r="F1995" s="586">
        <f>'FC01'!$J$95</f>
        <v>0</v>
      </c>
      <c r="I1995" s="580" t="str">
        <f>Índice!$C$8</f>
        <v>2016-01-01</v>
      </c>
      <c r="J1995" s="580" t="str">
        <f>Índice!$C$9</f>
        <v>2016-12-31</v>
      </c>
      <c r="K1995" s="579" t="s">
        <v>1802</v>
      </c>
      <c r="L1995" s="579" t="s">
        <v>1807</v>
      </c>
    </row>
    <row r="1996" spans="1:12" ht="15.75">
      <c r="C1996" s="589" t="str">
        <f>'FC01'!$B$96</f>
        <v>Otros gastos (gastos y gastos operativos)</v>
      </c>
      <c r="F1996" s="586">
        <f>'FC01'!$J$96</f>
        <v>0</v>
      </c>
      <c r="I1996" s="580" t="str">
        <f>Índice!$C$8</f>
        <v>2016-01-01</v>
      </c>
      <c r="J1996" s="580" t="str">
        <f>Índice!$C$9</f>
        <v>2016-12-31</v>
      </c>
      <c r="K1996" s="579" t="s">
        <v>1802</v>
      </c>
      <c r="L1996" s="579" t="s">
        <v>1807</v>
      </c>
    </row>
    <row r="1997" spans="1:12" ht="15.75">
      <c r="C1997" s="589" t="str">
        <f>'FC01'!$B$97</f>
        <v>Total Gastos</v>
      </c>
      <c r="F1997" s="586">
        <f>'FC01'!$J$97</f>
        <v>0</v>
      </c>
      <c r="I1997" s="580" t="str">
        <f>Índice!$C$8</f>
        <v>2016-01-01</v>
      </c>
      <c r="J1997" s="580" t="str">
        <f>Índice!$C$9</f>
        <v>2016-12-31</v>
      </c>
      <c r="K1997" s="579" t="s">
        <v>1802</v>
      </c>
      <c r="L1997" s="579" t="s">
        <v>1807</v>
      </c>
    </row>
    <row r="1998" spans="1:12" ht="15.75">
      <c r="A1998" s="587" t="s">
        <v>15</v>
      </c>
      <c r="C1998" s="589" t="str">
        <f>'FC01'!$B$98</f>
        <v>Gastos operativos de Ventas y Distribución [sinopsis]</v>
      </c>
      <c r="F1998" s="586">
        <f>'FC01'!$J$98</f>
        <v>0</v>
      </c>
      <c r="I1998" s="580" t="str">
        <f>Índice!$C$8</f>
        <v>2016-01-01</v>
      </c>
      <c r="J1998" s="580" t="str">
        <f>Índice!$C$9</f>
        <v>2016-12-31</v>
      </c>
      <c r="K1998" s="579" t="s">
        <v>1802</v>
      </c>
      <c r="L1998" s="579" t="s">
        <v>1807</v>
      </c>
    </row>
    <row r="1999" spans="1:12" ht="15.75">
      <c r="C1999" s="589" t="str">
        <f>'FC01'!$B$99</f>
        <v>Gastos operativos de Ventas</v>
      </c>
      <c r="F1999" s="586">
        <f>'FC01'!$J$99</f>
        <v>0</v>
      </c>
      <c r="I1999" s="580" t="str">
        <f>Índice!$C$8</f>
        <v>2016-01-01</v>
      </c>
      <c r="J1999" s="580" t="str">
        <f>Índice!$C$9</f>
        <v>2016-12-31</v>
      </c>
      <c r="K1999" s="579" t="s">
        <v>1802</v>
      </c>
      <c r="L1999" s="579" t="s">
        <v>1807</v>
      </c>
    </row>
    <row r="2000" spans="1:12" ht="15.75">
      <c r="C2000" s="589" t="str">
        <f>'FC01'!$B$100</f>
        <v>Gastos operativos de Distribución</v>
      </c>
      <c r="F2000" s="586">
        <f>'FC01'!$J$100</f>
        <v>0</v>
      </c>
      <c r="I2000" s="580" t="str">
        <f>Índice!$C$8</f>
        <v>2016-01-01</v>
      </c>
      <c r="J2000" s="580" t="str">
        <f>Índice!$C$9</f>
        <v>2016-12-31</v>
      </c>
      <c r="K2000" s="579" t="s">
        <v>1802</v>
      </c>
      <c r="L2000" s="579" t="s">
        <v>1807</v>
      </c>
    </row>
    <row r="2001" spans="1:12" ht="15.75">
      <c r="C2001" s="589" t="str">
        <f>'FC01'!$B$101</f>
        <v>Total Gastos operativos de ventas y distribución</v>
      </c>
      <c r="F2001" s="586">
        <f>'FC01'!$J$101</f>
        <v>0</v>
      </c>
      <c r="I2001" s="580" t="str">
        <f>Índice!$C$8</f>
        <v>2016-01-01</v>
      </c>
      <c r="J2001" s="580" t="str">
        <f>Índice!$C$9</f>
        <v>2016-12-31</v>
      </c>
      <c r="K2001" s="579" t="s">
        <v>1802</v>
      </c>
      <c r="L2001" s="579" t="s">
        <v>1807</v>
      </c>
    </row>
    <row r="2002" spans="1:12" ht="15.75">
      <c r="A2002" s="587" t="s">
        <v>15</v>
      </c>
      <c r="C2002" s="589">
        <v>9</v>
      </c>
      <c r="F2002" s="586"/>
      <c r="I2002" s="580" t="str">
        <f>Índice!$C$8</f>
        <v>2016-01-01</v>
      </c>
      <c r="J2002" s="580" t="str">
        <f>Índice!$C$9</f>
        <v>2016-12-31</v>
      </c>
      <c r="K2002" s="579" t="s">
        <v>1802</v>
      </c>
      <c r="L2002" s="579" t="s">
        <v>1808</v>
      </c>
    </row>
    <row r="2003" spans="1:12" ht="15.75">
      <c r="A2003" s="587" t="s">
        <v>15</v>
      </c>
      <c r="C2003" s="589" t="str">
        <f>'FC01'!$B$6</f>
        <v xml:space="preserve">Detalle de los gastos </v>
      </c>
      <c r="F2003" s="586" t="str">
        <f>'FC01'!$K$7</f>
        <v>Generacion</v>
      </c>
      <c r="I2003" s="580" t="str">
        <f>Índice!$C$8</f>
        <v>2016-01-01</v>
      </c>
      <c r="J2003" s="580" t="str">
        <f>Índice!$C$9</f>
        <v>2016-12-31</v>
      </c>
      <c r="K2003" s="579" t="s">
        <v>1802</v>
      </c>
      <c r="L2003" s="579" t="s">
        <v>1808</v>
      </c>
    </row>
    <row r="2004" spans="1:12" ht="15.75">
      <c r="C2004" s="589" t="str">
        <f>'FC01'!$B$8</f>
        <v xml:space="preserve">De administración </v>
      </c>
      <c r="F2004" s="586">
        <f>'FC01'!$K$8</f>
        <v>0</v>
      </c>
      <c r="I2004" s="580" t="str">
        <f>Índice!$C$8</f>
        <v>2016-01-01</v>
      </c>
      <c r="J2004" s="580" t="str">
        <f>Índice!$C$9</f>
        <v>2016-12-31</v>
      </c>
      <c r="K2004" s="579" t="s">
        <v>1802</v>
      </c>
      <c r="L2004" s="579" t="s">
        <v>1808</v>
      </c>
    </row>
    <row r="2005" spans="1:12" ht="15.75">
      <c r="C2005" s="589" t="str">
        <f>'FC01'!$B$9</f>
        <v>Beneficios a empleados</v>
      </c>
      <c r="F2005" s="586">
        <f>'FC01'!$K$9</f>
        <v>0</v>
      </c>
      <c r="I2005" s="580" t="str">
        <f>Índice!$C$8</f>
        <v>2016-01-01</v>
      </c>
      <c r="J2005" s="580" t="str">
        <f>Índice!$C$9</f>
        <v>2016-12-31</v>
      </c>
      <c r="K2005" s="579" t="s">
        <v>1802</v>
      </c>
      <c r="L2005" s="579" t="s">
        <v>1808</v>
      </c>
    </row>
    <row r="2006" spans="1:12" ht="15.75">
      <c r="C2006" s="589" t="str">
        <f>'FC01'!$B$10</f>
        <v>Honorarios</v>
      </c>
      <c r="F2006" s="586">
        <f>'FC01'!$K$10</f>
        <v>0</v>
      </c>
      <c r="I2006" s="580" t="str">
        <f>Índice!$C$8</f>
        <v>2016-01-01</v>
      </c>
      <c r="J2006" s="580" t="str">
        <f>Índice!$C$9</f>
        <v>2016-12-31</v>
      </c>
      <c r="K2006" s="579" t="s">
        <v>1802</v>
      </c>
      <c r="L2006" s="579" t="s">
        <v>1808</v>
      </c>
    </row>
    <row r="2007" spans="1:12" ht="15.75">
      <c r="C2007" s="589" t="str">
        <f>'FC01'!$B$11</f>
        <v xml:space="preserve">Impuestos, Contribuciones y tasas </v>
      </c>
      <c r="F2007" s="586">
        <f>'FC01'!$K$11</f>
        <v>0</v>
      </c>
      <c r="I2007" s="580" t="str">
        <f>Índice!$C$8</f>
        <v>2016-01-01</v>
      </c>
      <c r="J2007" s="580" t="str">
        <f>Índice!$C$9</f>
        <v>2016-12-31</v>
      </c>
      <c r="K2007" s="579" t="s">
        <v>1802</v>
      </c>
      <c r="L2007" s="579" t="s">
        <v>1808</v>
      </c>
    </row>
    <row r="2008" spans="1:12" ht="15.75">
      <c r="C2008" s="589" t="str">
        <f>'FC01'!$B$12</f>
        <v xml:space="preserve">Generales </v>
      </c>
      <c r="F2008" s="586">
        <f>'FC01'!$K$12</f>
        <v>0</v>
      </c>
      <c r="I2008" s="580" t="str">
        <f>Índice!$C$8</f>
        <v>2016-01-01</v>
      </c>
      <c r="J2008" s="580" t="str">
        <f>Índice!$C$9</f>
        <v>2016-12-31</v>
      </c>
      <c r="K2008" s="579" t="s">
        <v>1802</v>
      </c>
      <c r="L2008" s="579" t="s">
        <v>1808</v>
      </c>
    </row>
    <row r="2009" spans="1:12" ht="15.75">
      <c r="C2009" s="589" t="str">
        <f>'FC01'!$B$13</f>
        <v>Deterioro</v>
      </c>
      <c r="F2009" s="586">
        <f>'FC01'!$K$13</f>
        <v>0</v>
      </c>
      <c r="I2009" s="580" t="str">
        <f>Índice!$C$8</f>
        <v>2016-01-01</v>
      </c>
      <c r="J2009" s="580" t="str">
        <f>Índice!$C$9</f>
        <v>2016-12-31</v>
      </c>
      <c r="K2009" s="579" t="s">
        <v>1802</v>
      </c>
      <c r="L2009" s="579" t="s">
        <v>1808</v>
      </c>
    </row>
    <row r="2010" spans="1:12" ht="15.75">
      <c r="C2010" s="589" t="str">
        <f>'FC01'!$B$14</f>
        <v>Depreciación</v>
      </c>
      <c r="F2010" s="586">
        <f>'FC01'!$K$14</f>
        <v>0</v>
      </c>
      <c r="I2010" s="580" t="str">
        <f>Índice!$C$8</f>
        <v>2016-01-01</v>
      </c>
      <c r="J2010" s="580" t="str">
        <f>Índice!$C$9</f>
        <v>2016-12-31</v>
      </c>
      <c r="K2010" s="579" t="s">
        <v>1802</v>
      </c>
      <c r="L2010" s="579" t="s">
        <v>1808</v>
      </c>
    </row>
    <row r="2011" spans="1:12" ht="15.75">
      <c r="C2011" s="589" t="str">
        <f>'FC01'!$B$15</f>
        <v>Amortización</v>
      </c>
      <c r="F2011" s="586">
        <f>'FC01'!$K$15</f>
        <v>0</v>
      </c>
      <c r="I2011" s="580" t="str">
        <f>Índice!$C$8</f>
        <v>2016-01-01</v>
      </c>
      <c r="J2011" s="580" t="str">
        <f>Índice!$C$9</f>
        <v>2016-12-31</v>
      </c>
      <c r="K2011" s="579" t="s">
        <v>1802</v>
      </c>
      <c r="L2011" s="579" t="s">
        <v>1808</v>
      </c>
    </row>
    <row r="2012" spans="1:12" ht="15.75">
      <c r="C2012" s="589" t="str">
        <f>'FC01'!$B$16</f>
        <v>Provisiones</v>
      </c>
      <c r="F2012" s="586">
        <f>'FC01'!$K$16</f>
        <v>0</v>
      </c>
      <c r="I2012" s="580" t="str">
        <f>Índice!$C$8</f>
        <v>2016-01-01</v>
      </c>
      <c r="J2012" s="580" t="str">
        <f>Índice!$C$9</f>
        <v>2016-12-31</v>
      </c>
      <c r="K2012" s="579" t="s">
        <v>1802</v>
      </c>
      <c r="L2012" s="579" t="s">
        <v>1808</v>
      </c>
    </row>
    <row r="2013" spans="1:12" ht="15.75">
      <c r="C2013" s="589" t="str">
        <f>'FC01'!$B$17</f>
        <v>Litigios y demandas</v>
      </c>
      <c r="F2013" s="586">
        <f>'FC01'!$K$17</f>
        <v>0</v>
      </c>
      <c r="I2013" s="580" t="str">
        <f>Índice!$C$8</f>
        <v>2016-01-01</v>
      </c>
      <c r="J2013" s="580" t="str">
        <f>Índice!$C$9</f>
        <v>2016-12-31</v>
      </c>
      <c r="K2013" s="579" t="s">
        <v>1802</v>
      </c>
      <c r="L2013" s="579" t="s">
        <v>1808</v>
      </c>
    </row>
    <row r="2014" spans="1:12" ht="15.75">
      <c r="C2014" s="589" t="str">
        <f>'FC01'!$B$18</f>
        <v xml:space="preserve">Garantías </v>
      </c>
      <c r="F2014" s="586">
        <f>'FC01'!$K$18</f>
        <v>0</v>
      </c>
      <c r="I2014" s="580" t="str">
        <f>Índice!$C$8</f>
        <v>2016-01-01</v>
      </c>
      <c r="J2014" s="580" t="str">
        <f>Índice!$C$9</f>
        <v>2016-12-31</v>
      </c>
      <c r="K2014" s="579" t="s">
        <v>1802</v>
      </c>
      <c r="L2014" s="579" t="s">
        <v>1808</v>
      </c>
    </row>
    <row r="2015" spans="1:12" ht="15.75">
      <c r="C2015" s="589" t="str">
        <f>'FC01'!$B$19</f>
        <v>Diversas</v>
      </c>
      <c r="F2015" s="586">
        <f>'FC01'!$K$19</f>
        <v>0</v>
      </c>
      <c r="I2015" s="580" t="str">
        <f>Índice!$C$8</f>
        <v>2016-01-01</v>
      </c>
      <c r="J2015" s="580" t="str">
        <f>Índice!$C$9</f>
        <v>2016-12-31</v>
      </c>
      <c r="K2015" s="579" t="s">
        <v>1802</v>
      </c>
      <c r="L2015" s="579" t="s">
        <v>1808</v>
      </c>
    </row>
    <row r="2016" spans="1:12" ht="15.75">
      <c r="C2016" s="589" t="str">
        <f>'FC01'!$B$20</f>
        <v>Otros gastos</v>
      </c>
      <c r="F2016" s="586">
        <f>'FC01'!$K$20</f>
        <v>0</v>
      </c>
      <c r="I2016" s="580" t="str">
        <f>Índice!$C$8</f>
        <v>2016-01-01</v>
      </c>
      <c r="J2016" s="580" t="str">
        <f>Índice!$C$9</f>
        <v>2016-12-31</v>
      </c>
      <c r="K2016" s="579" t="s">
        <v>1802</v>
      </c>
      <c r="L2016" s="579" t="s">
        <v>1808</v>
      </c>
    </row>
    <row r="2017" spans="1:12" ht="15.75">
      <c r="C2017" s="589" t="str">
        <f>'FC01'!$B$21</f>
        <v>Comisiones</v>
      </c>
      <c r="F2017" s="586">
        <f>'FC01'!$K$21</f>
        <v>0</v>
      </c>
      <c r="I2017" s="580" t="str">
        <f>Índice!$C$8</f>
        <v>2016-01-01</v>
      </c>
      <c r="J2017" s="580" t="str">
        <f>Índice!$C$9</f>
        <v>2016-12-31</v>
      </c>
      <c r="K2017" s="579" t="s">
        <v>1802</v>
      </c>
      <c r="L2017" s="579" t="s">
        <v>1808</v>
      </c>
    </row>
    <row r="2018" spans="1:12" ht="15.75">
      <c r="C2018" s="589" t="str">
        <f>'FC01'!$B$22</f>
        <v>Ajuste por diferencia en cambio</v>
      </c>
      <c r="F2018" s="586">
        <f>'FC01'!$K$22</f>
        <v>0</v>
      </c>
      <c r="I2018" s="580" t="str">
        <f>Índice!$C$8</f>
        <v>2016-01-01</v>
      </c>
      <c r="J2018" s="580" t="str">
        <f>Índice!$C$9</f>
        <v>2016-12-31</v>
      </c>
      <c r="K2018" s="579" t="s">
        <v>1802</v>
      </c>
      <c r="L2018" s="579" t="s">
        <v>1808</v>
      </c>
    </row>
    <row r="2019" spans="1:12" ht="15.75">
      <c r="C2019" s="589" t="str">
        <f>'FC01'!$B$23</f>
        <v>Financieros</v>
      </c>
      <c r="F2019" s="586">
        <f>'FC01'!$K$23</f>
        <v>0</v>
      </c>
      <c r="I2019" s="580" t="str">
        <f>Índice!$C$8</f>
        <v>2016-01-01</v>
      </c>
      <c r="J2019" s="580" t="str">
        <f>Índice!$C$9</f>
        <v>2016-12-31</v>
      </c>
      <c r="K2019" s="579" t="s">
        <v>1802</v>
      </c>
      <c r="L2019" s="579" t="s">
        <v>1808</v>
      </c>
    </row>
    <row r="2020" spans="1:12" ht="15.75">
      <c r="C2020" s="589" t="str">
        <f>'FC01'!$B$24</f>
        <v>Pérdidas por la aplicación del método de participación patrimonial</v>
      </c>
      <c r="F2020" s="586">
        <f>'FC01'!$K$24</f>
        <v>0</v>
      </c>
      <c r="I2020" s="580" t="str">
        <f>Índice!$C$8</f>
        <v>2016-01-01</v>
      </c>
      <c r="J2020" s="580" t="str">
        <f>Índice!$C$9</f>
        <v>2016-12-31</v>
      </c>
      <c r="K2020" s="579" t="s">
        <v>1802</v>
      </c>
      <c r="L2020" s="579" t="s">
        <v>1808</v>
      </c>
    </row>
    <row r="2021" spans="1:12" ht="15.75">
      <c r="C2021" s="589" t="str">
        <f>'FC01'!$B$25</f>
        <v xml:space="preserve">Gastos diversos </v>
      </c>
      <c r="F2021" s="586">
        <f>'FC01'!$K$25</f>
        <v>0</v>
      </c>
      <c r="I2021" s="580" t="str">
        <f>Índice!$C$8</f>
        <v>2016-01-01</v>
      </c>
      <c r="J2021" s="580" t="str">
        <f>Índice!$C$9</f>
        <v>2016-12-31</v>
      </c>
      <c r="K2021" s="579" t="s">
        <v>1802</v>
      </c>
      <c r="L2021" s="579" t="s">
        <v>1808</v>
      </c>
    </row>
    <row r="2022" spans="1:12" ht="15.75">
      <c r="C2022" s="589" t="str">
        <f>'FC01'!$B$26</f>
        <v>Impuesto a las ganancias corrientes</v>
      </c>
      <c r="F2022" s="586">
        <f>'FC01'!$K$26</f>
        <v>0</v>
      </c>
      <c r="I2022" s="580" t="str">
        <f>Índice!$C$8</f>
        <v>2016-01-01</v>
      </c>
      <c r="J2022" s="580" t="str">
        <f>Índice!$C$9</f>
        <v>2016-12-31</v>
      </c>
      <c r="K2022" s="579" t="s">
        <v>1802</v>
      </c>
      <c r="L2022" s="579" t="s">
        <v>1808</v>
      </c>
    </row>
    <row r="2023" spans="1:12" ht="15.75">
      <c r="C2023" s="589" t="str">
        <f>'FC01'!$B$27</f>
        <v>Impuesto a las ganancias diferido</v>
      </c>
      <c r="F2023" s="586">
        <f>'FC01'!$K$27</f>
        <v>0</v>
      </c>
      <c r="I2023" s="580" t="str">
        <f>Índice!$C$8</f>
        <v>2016-01-01</v>
      </c>
      <c r="J2023" s="580" t="str">
        <f>Índice!$C$9</f>
        <v>2016-12-31</v>
      </c>
      <c r="K2023" s="579" t="s">
        <v>1802</v>
      </c>
      <c r="L2023" s="579" t="s">
        <v>1808</v>
      </c>
    </row>
    <row r="2024" spans="1:12" ht="15.75">
      <c r="C2024" s="589" t="str">
        <f>'FC01'!$B$28</f>
        <v xml:space="preserve">Total Gastos </v>
      </c>
      <c r="F2024" s="586">
        <f>'FC01'!$K$28</f>
        <v>0</v>
      </c>
      <c r="I2024" s="580" t="str">
        <f>Índice!$C$8</f>
        <v>2016-01-01</v>
      </c>
      <c r="J2024" s="580" t="str">
        <f>Índice!$C$9</f>
        <v>2016-12-31</v>
      </c>
      <c r="K2024" s="579" t="s">
        <v>1802</v>
      </c>
      <c r="L2024" s="579" t="s">
        <v>1808</v>
      </c>
    </row>
    <row r="2025" spans="1:12" ht="15.75">
      <c r="A2025" s="587" t="s">
        <v>15</v>
      </c>
      <c r="C2025" s="589"/>
      <c r="F2025" s="586"/>
      <c r="I2025" s="580"/>
      <c r="J2025" s="580"/>
      <c r="K2025" s="579" t="s">
        <v>1802</v>
      </c>
      <c r="L2025" s="579" t="s">
        <v>1808</v>
      </c>
    </row>
    <row r="2026" spans="1:12" ht="15.75">
      <c r="A2026" s="587" t="s">
        <v>15</v>
      </c>
      <c r="C2026" s="589" t="str">
        <f>'FC01'!$B$30</f>
        <v>Detalle de los gastos operativos</v>
      </c>
      <c r="F2026" s="586" t="str">
        <f>'FC01'!$K$31</f>
        <v>Generacion</v>
      </c>
      <c r="I2026" s="580"/>
      <c r="J2026" s="580"/>
      <c r="K2026" s="579" t="s">
        <v>1802</v>
      </c>
      <c r="L2026" s="579" t="s">
        <v>1808</v>
      </c>
    </row>
    <row r="2027" spans="1:12" ht="15.75">
      <c r="A2027" s="587" t="s">
        <v>15</v>
      </c>
      <c r="C2027" s="589"/>
      <c r="F2027" s="586"/>
      <c r="I2027" s="580"/>
      <c r="J2027" s="580"/>
      <c r="K2027" s="579" t="s">
        <v>1802</v>
      </c>
      <c r="L2027" s="579" t="s">
        <v>1808</v>
      </c>
    </row>
    <row r="2028" spans="1:12" ht="15.75">
      <c r="C2028" s="589" t="str">
        <f>'FC01'!$B$32</f>
        <v>Servicios Personales</v>
      </c>
      <c r="F2028" s="586">
        <f>'FC01'!$K$32</f>
        <v>0</v>
      </c>
      <c r="I2028" s="580" t="str">
        <f>Índice!$C$8</f>
        <v>2016-01-01</v>
      </c>
      <c r="J2028" s="580" t="str">
        <f>Índice!$C$9</f>
        <v>2016-12-31</v>
      </c>
      <c r="K2028" s="579" t="s">
        <v>1802</v>
      </c>
      <c r="L2028" s="579" t="s">
        <v>1808</v>
      </c>
    </row>
    <row r="2029" spans="1:12" ht="15.75">
      <c r="C2029" s="589" t="str">
        <f>'FC01'!$B$33</f>
        <v>Generales</v>
      </c>
      <c r="F2029" s="586">
        <f>'FC01'!$K$33</f>
        <v>0</v>
      </c>
      <c r="I2029" s="580" t="str">
        <f>Índice!$C$8</f>
        <v>2016-01-01</v>
      </c>
      <c r="J2029" s="580" t="str">
        <f>Índice!$C$9</f>
        <v>2016-12-31</v>
      </c>
      <c r="K2029" s="579" t="s">
        <v>1802</v>
      </c>
      <c r="L2029" s="579" t="s">
        <v>1808</v>
      </c>
    </row>
    <row r="2030" spans="1:12" ht="15.75">
      <c r="C2030" s="589" t="str">
        <f>'FC01'!$B$34</f>
        <v>Arrendamientos</v>
      </c>
      <c r="F2030" s="586">
        <f>'FC01'!$K$34</f>
        <v>0</v>
      </c>
      <c r="I2030" s="580" t="str">
        <f>Índice!$C$8</f>
        <v>2016-01-01</v>
      </c>
      <c r="J2030" s="580" t="str">
        <f>Índice!$C$9</f>
        <v>2016-12-31</v>
      </c>
      <c r="K2030" s="579" t="s">
        <v>1802</v>
      </c>
      <c r="L2030" s="579" t="s">
        <v>1808</v>
      </c>
    </row>
    <row r="2031" spans="1:12" ht="15.75">
      <c r="C2031" s="589" t="str">
        <f>'FC01'!$B$35</f>
        <v>Deterioro (Operativo)</v>
      </c>
      <c r="F2031" s="586">
        <f>'FC01'!$K$35</f>
        <v>0</v>
      </c>
      <c r="I2031" s="580" t="str">
        <f>Índice!$C$8</f>
        <v>2016-01-01</v>
      </c>
      <c r="J2031" s="580" t="str">
        <f>Índice!$C$9</f>
        <v>2016-12-31</v>
      </c>
      <c r="K2031" s="579" t="s">
        <v>1802</v>
      </c>
      <c r="L2031" s="579" t="s">
        <v>1808</v>
      </c>
    </row>
    <row r="2032" spans="1:12" ht="15.75">
      <c r="C2032" s="589" t="str">
        <f>'FC01'!$B$36</f>
        <v>Depreciación (Operativo)</v>
      </c>
      <c r="F2032" s="586">
        <f>'FC01'!$K$36</f>
        <v>0</v>
      </c>
      <c r="I2032" s="580" t="str">
        <f>Índice!$C$8</f>
        <v>2016-01-01</v>
      </c>
      <c r="J2032" s="580" t="str">
        <f>Índice!$C$9</f>
        <v>2016-12-31</v>
      </c>
      <c r="K2032" s="579" t="s">
        <v>1802</v>
      </c>
      <c r="L2032" s="579" t="s">
        <v>1808</v>
      </c>
    </row>
    <row r="2033" spans="3:12" ht="15.75">
      <c r="C2033" s="589" t="str">
        <f>'FC01'!$B$37</f>
        <v>Provisiones (Operativo)</v>
      </c>
      <c r="F2033" s="586">
        <f>'FC01'!$K$37</f>
        <v>0</v>
      </c>
      <c r="I2033" s="580" t="str">
        <f>Índice!$C$8</f>
        <v>2016-01-01</v>
      </c>
      <c r="J2033" s="580" t="str">
        <f>Índice!$C$9</f>
        <v>2016-12-31</v>
      </c>
      <c r="K2033" s="579" t="s">
        <v>1802</v>
      </c>
      <c r="L2033" s="579" t="s">
        <v>1808</v>
      </c>
    </row>
    <row r="2034" spans="3:12" ht="15.75">
      <c r="C2034" s="589" t="str">
        <f>'FC01'!$B$38</f>
        <v>Agotamiento (Operativo)</v>
      </c>
      <c r="F2034" s="586">
        <f>'FC01'!$K$38</f>
        <v>0</v>
      </c>
      <c r="I2034" s="580" t="str">
        <f>Índice!$C$8</f>
        <v>2016-01-01</v>
      </c>
      <c r="J2034" s="580" t="str">
        <f>Índice!$C$9</f>
        <v>2016-12-31</v>
      </c>
      <c r="K2034" s="579" t="s">
        <v>1802</v>
      </c>
      <c r="L2034" s="579" t="s">
        <v>1808</v>
      </c>
    </row>
    <row r="2035" spans="3:12" ht="15.75">
      <c r="C2035" s="589" t="str">
        <f>'FC01'!$B$39</f>
        <v>Amortización (Operativo)</v>
      </c>
      <c r="F2035" s="586">
        <f>'FC01'!$K$39</f>
        <v>0</v>
      </c>
      <c r="I2035" s="580" t="str">
        <f>Índice!$C$8</f>
        <v>2016-01-01</v>
      </c>
      <c r="J2035" s="580" t="str">
        <f>Índice!$C$9</f>
        <v>2016-12-31</v>
      </c>
      <c r="K2035" s="579" t="s">
        <v>1802</v>
      </c>
      <c r="L2035" s="579" t="s">
        <v>1808</v>
      </c>
    </row>
    <row r="2036" spans="3:12" ht="15.75">
      <c r="C2036" s="589" t="str">
        <f>'FC01'!$B$40</f>
        <v>Gastos operativos de Bienes y Servicios Públicos para la Venta</v>
      </c>
      <c r="F2036" s="586">
        <f>'FC01'!$K$40</f>
        <v>0</v>
      </c>
      <c r="I2036" s="580" t="str">
        <f>Índice!$C$8</f>
        <v>2016-01-01</v>
      </c>
      <c r="J2036" s="580" t="str">
        <f>Índice!$C$9</f>
        <v>2016-12-31</v>
      </c>
      <c r="K2036" s="579" t="s">
        <v>1802</v>
      </c>
      <c r="L2036" s="579" t="s">
        <v>1808</v>
      </c>
    </row>
    <row r="2037" spans="3:12" ht="15.75">
      <c r="C2037" s="589" t="str">
        <f>'FC01'!$B$41</f>
        <v>Compras en Bloque y/o a Largo Plazo</v>
      </c>
      <c r="F2037" s="586">
        <f>'FC01'!$K$41</f>
        <v>0</v>
      </c>
      <c r="I2037" s="580" t="str">
        <f>Índice!$C$8</f>
        <v>2016-01-01</v>
      </c>
      <c r="J2037" s="580" t="str">
        <f>Índice!$C$9</f>
        <v>2016-12-31</v>
      </c>
      <c r="K2037" s="579" t="s">
        <v>1802</v>
      </c>
      <c r="L2037" s="579" t="s">
        <v>1808</v>
      </c>
    </row>
    <row r="2038" spans="3:12" ht="15.75">
      <c r="C2038" s="589" t="str">
        <f>'FC01'!$B$42</f>
        <v>Compras en Bolsa  y/o a Corto Plazo</v>
      </c>
      <c r="F2038" s="586">
        <f>'FC01'!$K$42</f>
        <v>0</v>
      </c>
      <c r="I2038" s="580" t="str">
        <f>Índice!$C$8</f>
        <v>2016-01-01</v>
      </c>
      <c r="J2038" s="580" t="str">
        <f>Índice!$C$9</f>
        <v>2016-12-31</v>
      </c>
      <c r="K2038" s="579" t="s">
        <v>1802</v>
      </c>
      <c r="L2038" s="579" t="s">
        <v>1808</v>
      </c>
    </row>
    <row r="2039" spans="3:12" ht="15.75">
      <c r="C2039" s="589" t="str">
        <f>'FC01'!$B$43</f>
        <v>Gastos operativos de suministro de agua potable (Agua en Bloque)</v>
      </c>
      <c r="F2039" s="586">
        <f>'FC01'!$K$43</f>
        <v>0</v>
      </c>
      <c r="I2039" s="580" t="str">
        <f>Índice!$C$8</f>
        <v>2016-01-01</v>
      </c>
      <c r="J2039" s="580" t="str">
        <f>Índice!$C$9</f>
        <v>2016-12-31</v>
      </c>
      <c r="K2039" s="579" t="s">
        <v>1802</v>
      </c>
      <c r="L2039" s="579" t="s">
        <v>1808</v>
      </c>
    </row>
    <row r="2040" spans="3:12" ht="15.75">
      <c r="C2040" s="589" t="str">
        <f>'FC01'!$B$44</f>
        <v xml:space="preserve">Gastos operativos por Conexión / Interconexión </v>
      </c>
      <c r="F2040" s="586">
        <f>'FC01'!$K$44</f>
        <v>0</v>
      </c>
      <c r="I2040" s="580" t="str">
        <f>Índice!$C$8</f>
        <v>2016-01-01</v>
      </c>
      <c r="J2040" s="580" t="str">
        <f>Índice!$C$9</f>
        <v>2016-12-31</v>
      </c>
      <c r="K2040" s="579" t="s">
        <v>1802</v>
      </c>
      <c r="L2040" s="579" t="s">
        <v>1808</v>
      </c>
    </row>
    <row r="2041" spans="3:12" ht="15.75">
      <c r="C2041" s="589" t="str">
        <f>'FC01'!$B$45</f>
        <v>Uso de Líneas, redes y ductos</v>
      </c>
      <c r="F2041" s="586">
        <f>'FC01'!$K$45</f>
        <v>0</v>
      </c>
      <c r="I2041" s="580" t="str">
        <f>Índice!$C$8</f>
        <v>2016-01-01</v>
      </c>
      <c r="J2041" s="580" t="str">
        <f>Índice!$C$9</f>
        <v>2016-12-31</v>
      </c>
      <c r="K2041" s="579" t="s">
        <v>1802</v>
      </c>
      <c r="L2041" s="579" t="s">
        <v>1808</v>
      </c>
    </row>
    <row r="2042" spans="3:12" ht="15.75">
      <c r="C2042" s="589" t="str">
        <f>'FC01'!$B$46</f>
        <v>Gastos operativos de Distribución  y/o Comercialización de Gas combustible por redes</v>
      </c>
      <c r="F2042" s="586">
        <f>'FC01'!$K$46</f>
        <v>0</v>
      </c>
      <c r="I2042" s="580" t="str">
        <f>Índice!$C$8</f>
        <v>2016-01-01</v>
      </c>
      <c r="J2042" s="580" t="str">
        <f>Índice!$C$9</f>
        <v>2016-12-31</v>
      </c>
      <c r="K2042" s="579" t="s">
        <v>1802</v>
      </c>
      <c r="L2042" s="579" t="s">
        <v>1808</v>
      </c>
    </row>
    <row r="2043" spans="3:12" ht="15.75">
      <c r="C2043" s="589" t="str">
        <f>'FC01'!$B$47</f>
        <v>Manejo Comercial y Financiero del Servicio</v>
      </c>
      <c r="F2043" s="586">
        <f>'FC01'!$K$47</f>
        <v>0</v>
      </c>
      <c r="I2043" s="580" t="str">
        <f>Índice!$C$8</f>
        <v>2016-01-01</v>
      </c>
      <c r="J2043" s="580" t="str">
        <f>Índice!$C$9</f>
        <v>2016-12-31</v>
      </c>
      <c r="K2043" s="579" t="s">
        <v>1802</v>
      </c>
      <c r="L2043" s="579" t="s">
        <v>1808</v>
      </c>
    </row>
    <row r="2044" spans="3:12" ht="15.75">
      <c r="C2044" s="589" t="str">
        <f>'FC01'!$B$48</f>
        <v>Gastos operativos de Distribución  y/o Comercialización de Gas Licuado de Petróleo –GLP</v>
      </c>
      <c r="F2044" s="586">
        <f>'FC01'!$K$48</f>
        <v>0</v>
      </c>
      <c r="I2044" s="580" t="str">
        <f>Índice!$C$8</f>
        <v>2016-01-01</v>
      </c>
      <c r="J2044" s="580" t="str">
        <f>Índice!$C$9</f>
        <v>2016-12-31</v>
      </c>
      <c r="K2044" s="579" t="s">
        <v>1802</v>
      </c>
      <c r="L2044" s="579" t="s">
        <v>1808</v>
      </c>
    </row>
    <row r="2045" spans="3:12" ht="15.75">
      <c r="C2045" s="589" t="str">
        <f>'FC01'!$B$49</f>
        <v>Contrato de explotación</v>
      </c>
      <c r="F2045" s="586">
        <f>'FC01'!$K$49</f>
        <v>0</v>
      </c>
      <c r="I2045" s="580" t="str">
        <f>Índice!$C$8</f>
        <v>2016-01-01</v>
      </c>
      <c r="J2045" s="580" t="str">
        <f>Índice!$C$9</f>
        <v>2016-12-31</v>
      </c>
      <c r="K2045" s="579" t="s">
        <v>1802</v>
      </c>
      <c r="L2045" s="579" t="s">
        <v>1808</v>
      </c>
    </row>
    <row r="2046" spans="3:12" ht="15.75">
      <c r="C2046" s="589" t="str">
        <f>'FC01'!$B$50</f>
        <v>Gastos operativos asociados a las transacciones en el mercado mayorista</v>
      </c>
      <c r="F2046" s="586">
        <f>'FC01'!$K$50</f>
        <v>0</v>
      </c>
      <c r="I2046" s="580" t="str">
        <f>Índice!$C$8</f>
        <v>2016-01-01</v>
      </c>
      <c r="J2046" s="580" t="str">
        <f>Índice!$C$9</f>
        <v>2016-12-31</v>
      </c>
      <c r="K2046" s="579" t="s">
        <v>1802</v>
      </c>
      <c r="L2046" s="579" t="s">
        <v>1808</v>
      </c>
    </row>
    <row r="2047" spans="3:12" ht="15.75">
      <c r="C2047" s="589" t="str">
        <f>'FC01'!$B$51</f>
        <v>Contrato de concesión</v>
      </c>
      <c r="F2047" s="586">
        <f>'FC01'!$K$51</f>
        <v>0</v>
      </c>
      <c r="I2047" s="580" t="str">
        <f>Índice!$C$8</f>
        <v>2016-01-01</v>
      </c>
      <c r="J2047" s="580" t="str">
        <f>Índice!$C$9</f>
        <v>2016-12-31</v>
      </c>
      <c r="K2047" s="579" t="s">
        <v>1802</v>
      </c>
      <c r="L2047" s="579" t="s">
        <v>1808</v>
      </c>
    </row>
    <row r="2048" spans="3:12" ht="15.75">
      <c r="C2048" s="589" t="str">
        <f>'FC01'!$B$52</f>
        <v>Otros</v>
      </c>
      <c r="F2048" s="586">
        <f>'FC01'!$K$52</f>
        <v>0</v>
      </c>
      <c r="I2048" s="580" t="str">
        <f>Índice!$C$8</f>
        <v>2016-01-01</v>
      </c>
      <c r="J2048" s="580" t="str">
        <f>Índice!$C$9</f>
        <v>2016-12-31</v>
      </c>
      <c r="K2048" s="579" t="s">
        <v>1802</v>
      </c>
      <c r="L2048" s="579" t="s">
        <v>1808</v>
      </c>
    </row>
    <row r="2049" spans="3:12" ht="15.75">
      <c r="C2049" s="589" t="str">
        <f>'FC01'!$B$53</f>
        <v>Gastos operativos asociados a las transacciones en el mercado minorista</v>
      </c>
      <c r="F2049" s="586">
        <f>'FC01'!$K$53</f>
        <v>0</v>
      </c>
      <c r="I2049" s="580" t="str">
        <f>Índice!$C$8</f>
        <v>2016-01-01</v>
      </c>
      <c r="J2049" s="580" t="str">
        <f>Índice!$C$9</f>
        <v>2016-12-31</v>
      </c>
      <c r="K2049" s="579" t="s">
        <v>1802</v>
      </c>
      <c r="L2049" s="579" t="s">
        <v>1808</v>
      </c>
    </row>
    <row r="2050" spans="3:12" ht="15.75">
      <c r="C2050" s="589" t="str">
        <f>'FC01'!$B$54</f>
        <v xml:space="preserve">Licencias, Contribuciones y Regalías  </v>
      </c>
      <c r="F2050" s="586">
        <f>'FC01'!$K$54</f>
        <v>0</v>
      </c>
      <c r="I2050" s="580" t="str">
        <f>Índice!$C$8</f>
        <v>2016-01-01</v>
      </c>
      <c r="J2050" s="580" t="str">
        <f>Índice!$C$9</f>
        <v>2016-12-31</v>
      </c>
      <c r="K2050" s="579" t="s">
        <v>1802</v>
      </c>
      <c r="L2050" s="579" t="s">
        <v>1808</v>
      </c>
    </row>
    <row r="2051" spans="3:12" ht="15.75">
      <c r="C2051" s="589" t="str">
        <f>'FC01'!$B$55</f>
        <v>Departamento Administrativo del Medio Ambiente "DAMA"</v>
      </c>
      <c r="F2051" s="586">
        <f>'FC01'!$K$55</f>
        <v>0</v>
      </c>
      <c r="I2051" s="580" t="str">
        <f>Índice!$C$8</f>
        <v>2016-01-01</v>
      </c>
      <c r="J2051" s="580" t="str">
        <f>Índice!$C$9</f>
        <v>2016-12-31</v>
      </c>
      <c r="K2051" s="579" t="s">
        <v>1802</v>
      </c>
      <c r="L2051" s="579" t="s">
        <v>1808</v>
      </c>
    </row>
    <row r="2052" spans="3:12" ht="15.75">
      <c r="C2052" s="589" t="str">
        <f>'FC01'!$B$56</f>
        <v>Ley 56 de 1981</v>
      </c>
      <c r="F2052" s="586">
        <f>'FC01'!$K$56</f>
        <v>0</v>
      </c>
      <c r="I2052" s="580" t="str">
        <f>Índice!$C$8</f>
        <v>2016-01-01</v>
      </c>
      <c r="J2052" s="580" t="str">
        <f>Índice!$C$9</f>
        <v>2016-12-31</v>
      </c>
      <c r="K2052" s="579" t="s">
        <v>1802</v>
      </c>
      <c r="L2052" s="579" t="s">
        <v>1808</v>
      </c>
    </row>
    <row r="2053" spans="3:12" ht="15.75">
      <c r="C2053" s="589" t="str">
        <f>'FC01'!$B$57</f>
        <v>Medio Ambiente – Ley 99 de 1993</v>
      </c>
      <c r="F2053" s="586">
        <f>'FC01'!$K$57</f>
        <v>0</v>
      </c>
      <c r="I2053" s="580" t="str">
        <f>Índice!$C$8</f>
        <v>2016-01-01</v>
      </c>
      <c r="J2053" s="580" t="str">
        <f>Índice!$C$9</f>
        <v>2016-12-31</v>
      </c>
      <c r="K2053" s="579" t="s">
        <v>1802</v>
      </c>
      <c r="L2053" s="579" t="s">
        <v>1808</v>
      </c>
    </row>
    <row r="2054" spans="3:12" ht="15.75">
      <c r="C2054" s="589" t="str">
        <f>'FC01'!$B$58</f>
        <v>Regalías</v>
      </c>
      <c r="F2054" s="586">
        <f>'FC01'!$K$58</f>
        <v>0</v>
      </c>
      <c r="I2054" s="580" t="str">
        <f>Índice!$C$8</f>
        <v>2016-01-01</v>
      </c>
      <c r="J2054" s="580" t="str">
        <f>Índice!$C$9</f>
        <v>2016-12-31</v>
      </c>
      <c r="K2054" s="579" t="s">
        <v>1802</v>
      </c>
      <c r="L2054" s="579" t="s">
        <v>1808</v>
      </c>
    </row>
    <row r="2055" spans="3:12" ht="15.75">
      <c r="C2055" s="589" t="str">
        <f>'FC01'!$B$59</f>
        <v>Licencia De Operación Del Servicio</v>
      </c>
      <c r="F2055" s="586">
        <f>'FC01'!$K$59</f>
        <v>0</v>
      </c>
      <c r="I2055" s="580" t="str">
        <f>Índice!$C$8</f>
        <v>2016-01-01</v>
      </c>
      <c r="J2055" s="580" t="str">
        <f>Índice!$C$9</f>
        <v>2016-12-31</v>
      </c>
      <c r="K2055" s="579" t="s">
        <v>1802</v>
      </c>
      <c r="L2055" s="579" t="s">
        <v>1808</v>
      </c>
    </row>
    <row r="2056" spans="3:12" ht="15.75">
      <c r="C2056" s="589" t="str">
        <f>'FC01'!$B$60</f>
        <v>FAZNI</v>
      </c>
      <c r="F2056" s="586">
        <f>'FC01'!$K$60</f>
        <v>0</v>
      </c>
      <c r="I2056" s="580" t="str">
        <f>Índice!$C$8</f>
        <v>2016-01-01</v>
      </c>
      <c r="J2056" s="580" t="str">
        <f>Índice!$C$9</f>
        <v>2016-12-31</v>
      </c>
      <c r="K2056" s="579" t="s">
        <v>1802</v>
      </c>
      <c r="L2056" s="579" t="s">
        <v>1808</v>
      </c>
    </row>
    <row r="2057" spans="3:12" ht="15.75">
      <c r="C2057" s="589" t="str">
        <f>'FC01'!$B$61</f>
        <v>FAER</v>
      </c>
      <c r="F2057" s="586">
        <f>'FC01'!$K$61</f>
        <v>0</v>
      </c>
      <c r="I2057" s="580" t="str">
        <f>Índice!$C$8</f>
        <v>2016-01-01</v>
      </c>
      <c r="J2057" s="580" t="str">
        <f>Índice!$C$9</f>
        <v>2016-12-31</v>
      </c>
      <c r="K2057" s="579" t="s">
        <v>1802</v>
      </c>
      <c r="L2057" s="579" t="s">
        <v>1808</v>
      </c>
    </row>
    <row r="2058" spans="3:12" ht="15.75">
      <c r="C2058" s="589" t="str">
        <f>'FC01'!$B$62</f>
        <v>Cuota de fomento de gas</v>
      </c>
      <c r="F2058" s="586">
        <f>'FC01'!$K$62</f>
        <v>0</v>
      </c>
      <c r="I2058" s="580" t="str">
        <f>Índice!$C$8</f>
        <v>2016-01-01</v>
      </c>
      <c r="J2058" s="580" t="str">
        <f>Índice!$C$9</f>
        <v>2016-12-31</v>
      </c>
      <c r="K2058" s="579" t="s">
        <v>1802</v>
      </c>
      <c r="L2058" s="579" t="s">
        <v>1808</v>
      </c>
    </row>
    <row r="2059" spans="3:12" ht="15.75">
      <c r="C2059" s="589" t="str">
        <f>'FC01'!$B$63</f>
        <v>Ministerio de Comunicaciones y/o Fondo de Comunicaciones</v>
      </c>
      <c r="F2059" s="586">
        <f>'FC01'!$K$63</f>
        <v>0</v>
      </c>
      <c r="I2059" s="580" t="str">
        <f>Índice!$C$8</f>
        <v>2016-01-01</v>
      </c>
      <c r="J2059" s="580" t="str">
        <f>Índice!$C$9</f>
        <v>2016-12-31</v>
      </c>
      <c r="K2059" s="579" t="s">
        <v>1802</v>
      </c>
      <c r="L2059" s="579" t="s">
        <v>1808</v>
      </c>
    </row>
    <row r="2060" spans="3:12" ht="15.75">
      <c r="C2060" s="589" t="str">
        <f>'FC01'!$B$64</f>
        <v>Comité De Estratificación –Ley 505 De 1999</v>
      </c>
      <c r="F2060" s="586">
        <f>'FC01'!$K$64</f>
        <v>0</v>
      </c>
      <c r="I2060" s="580" t="str">
        <f>Índice!$C$8</f>
        <v>2016-01-01</v>
      </c>
      <c r="J2060" s="580" t="str">
        <f>Índice!$C$9</f>
        <v>2016-12-31</v>
      </c>
      <c r="K2060" s="579" t="s">
        <v>1802</v>
      </c>
      <c r="L2060" s="579" t="s">
        <v>1808</v>
      </c>
    </row>
    <row r="2061" spans="3:12" ht="15.75">
      <c r="C2061" s="589" t="str">
        <f>'FC01'!$B$65</f>
        <v>Art 25 Ley 142 - Concesiones, y permisos ambientales y sanitarios</v>
      </c>
      <c r="F2061" s="586">
        <f>'FC01'!$K$65</f>
        <v>0</v>
      </c>
      <c r="I2061" s="580" t="str">
        <f>Índice!$C$8</f>
        <v>2016-01-01</v>
      </c>
      <c r="J2061" s="580" t="str">
        <f>Índice!$C$9</f>
        <v>2016-12-31</v>
      </c>
      <c r="K2061" s="579" t="s">
        <v>1802</v>
      </c>
      <c r="L2061" s="579" t="s">
        <v>1808</v>
      </c>
    </row>
    <row r="2062" spans="3:12" ht="15.75">
      <c r="C2062" s="589" t="str">
        <f>'FC01'!$B$66</f>
        <v>Otras licencias Ley 142 de 1994</v>
      </c>
      <c r="F2062" s="586">
        <f>'FC01'!$K$66</f>
        <v>0</v>
      </c>
      <c r="I2062" s="580" t="str">
        <f>Índice!$C$8</f>
        <v>2016-01-01</v>
      </c>
      <c r="J2062" s="580" t="str">
        <f>Índice!$C$9</f>
        <v>2016-12-31</v>
      </c>
      <c r="K2062" s="579" t="s">
        <v>1802</v>
      </c>
      <c r="L2062" s="579" t="s">
        <v>1808</v>
      </c>
    </row>
    <row r="2063" spans="3:12" ht="15.75">
      <c r="C2063" s="589" t="str">
        <f>'FC01'!$B$67</f>
        <v>Consumo De Insumos Directos</v>
      </c>
      <c r="F2063" s="586">
        <f>'FC01'!$K$67</f>
        <v>0</v>
      </c>
      <c r="I2063" s="580" t="str">
        <f>Índice!$C$8</f>
        <v>2016-01-01</v>
      </c>
      <c r="J2063" s="580" t="str">
        <f>Índice!$C$9</f>
        <v>2016-12-31</v>
      </c>
      <c r="K2063" s="579" t="s">
        <v>1802</v>
      </c>
      <c r="L2063" s="579" t="s">
        <v>1808</v>
      </c>
    </row>
    <row r="2064" spans="3:12" ht="15.75">
      <c r="C2064" s="589" t="str">
        <f>'FC01'!$B$68</f>
        <v>Productos Químicos</v>
      </c>
      <c r="F2064" s="586">
        <f>'FC01'!$K$68</f>
        <v>0</v>
      </c>
      <c r="I2064" s="580" t="str">
        <f>Índice!$C$8</f>
        <v>2016-01-01</v>
      </c>
      <c r="J2064" s="580" t="str">
        <f>Índice!$C$9</f>
        <v>2016-12-31</v>
      </c>
      <c r="K2064" s="579" t="s">
        <v>1802</v>
      </c>
      <c r="L2064" s="579" t="s">
        <v>1808</v>
      </c>
    </row>
    <row r="2065" spans="3:12" ht="15.75">
      <c r="C2065" s="589" t="str">
        <f>'FC01'!$B$69</f>
        <v>Gas Combustible</v>
      </c>
      <c r="F2065" s="586">
        <f>'FC01'!$K$69</f>
        <v>0</v>
      </c>
      <c r="I2065" s="580" t="str">
        <f>Índice!$C$8</f>
        <v>2016-01-01</v>
      </c>
      <c r="J2065" s="580" t="str">
        <f>Índice!$C$9</f>
        <v>2016-12-31</v>
      </c>
      <c r="K2065" s="579" t="s">
        <v>1802</v>
      </c>
      <c r="L2065" s="579" t="s">
        <v>1808</v>
      </c>
    </row>
    <row r="2066" spans="3:12" ht="15.75">
      <c r="C2066" s="589" t="str">
        <f>'FC01'!$B$70</f>
        <v>Carbón Mineral</v>
      </c>
      <c r="F2066" s="586">
        <f>'FC01'!$K$70</f>
        <v>0</v>
      </c>
      <c r="I2066" s="580" t="str">
        <f>Índice!$C$8</f>
        <v>2016-01-01</v>
      </c>
      <c r="J2066" s="580" t="str">
        <f>Índice!$C$9</f>
        <v>2016-12-31</v>
      </c>
      <c r="K2066" s="579" t="s">
        <v>1802</v>
      </c>
      <c r="L2066" s="579" t="s">
        <v>1808</v>
      </c>
    </row>
    <row r="2067" spans="3:12" ht="15.75">
      <c r="C2067" s="589" t="str">
        <f>'FC01'!$B$71</f>
        <v>Energía</v>
      </c>
      <c r="F2067" s="586">
        <f>'FC01'!$K$71</f>
        <v>0</v>
      </c>
      <c r="I2067" s="580" t="str">
        <f>Índice!$C$8</f>
        <v>2016-01-01</v>
      </c>
      <c r="J2067" s="580" t="str">
        <f>Índice!$C$9</f>
        <v>2016-12-31</v>
      </c>
      <c r="K2067" s="579" t="s">
        <v>1802</v>
      </c>
      <c r="L2067" s="579" t="s">
        <v>1808</v>
      </c>
    </row>
    <row r="2068" spans="3:12" ht="15.75">
      <c r="C2068" s="589" t="str">
        <f>'FC01'!$B$72</f>
        <v>ACPM, Fuel Oil</v>
      </c>
      <c r="F2068" s="586">
        <f>'FC01'!$K$72</f>
        <v>0</v>
      </c>
      <c r="I2068" s="580" t="str">
        <f>Índice!$C$8</f>
        <v>2016-01-01</v>
      </c>
      <c r="J2068" s="580" t="str">
        <f>Índice!$C$9</f>
        <v>2016-12-31</v>
      </c>
      <c r="K2068" s="579" t="s">
        <v>1802</v>
      </c>
      <c r="L2068" s="579" t="s">
        <v>1808</v>
      </c>
    </row>
    <row r="2069" spans="3:12" ht="15.75">
      <c r="C2069" s="589" t="str">
        <f>'FC01'!$B$73</f>
        <v>Otros Elementos de Consumo de Insumos Directos</v>
      </c>
      <c r="F2069" s="586">
        <f>'FC01'!$K$73</f>
        <v>0</v>
      </c>
      <c r="I2069" s="580" t="str">
        <f>Índice!$C$8</f>
        <v>2016-01-01</v>
      </c>
      <c r="J2069" s="580" t="str">
        <f>Índice!$C$9</f>
        <v>2016-12-31</v>
      </c>
      <c r="K2069" s="579" t="s">
        <v>1802</v>
      </c>
      <c r="L2069" s="579" t="s">
        <v>1808</v>
      </c>
    </row>
    <row r="2070" spans="3:12" ht="15.75">
      <c r="C2070" s="589" t="str">
        <f>'FC01'!$B$74</f>
        <v>Ordenes Y Contratos De Mantenimiento Y Reparaciones</v>
      </c>
      <c r="F2070" s="586">
        <f>'FC01'!$K$74</f>
        <v>0</v>
      </c>
      <c r="I2070" s="580" t="str">
        <f>Índice!$C$8</f>
        <v>2016-01-01</v>
      </c>
      <c r="J2070" s="580" t="str">
        <f>Índice!$C$9</f>
        <v>2016-12-31</v>
      </c>
      <c r="K2070" s="579" t="s">
        <v>1802</v>
      </c>
      <c r="L2070" s="579" t="s">
        <v>1808</v>
      </c>
    </row>
    <row r="2071" spans="3:12" ht="15.75">
      <c r="C2071" s="589" t="str">
        <f>'FC01'!$B$75</f>
        <v>Peajes terrestres</v>
      </c>
      <c r="F2071" s="586">
        <f>'FC01'!$K$75</f>
        <v>0</v>
      </c>
      <c r="I2071" s="580" t="str">
        <f>Índice!$C$8</f>
        <v>2016-01-01</v>
      </c>
      <c r="J2071" s="580" t="str">
        <f>Índice!$C$9</f>
        <v>2016-12-31</v>
      </c>
      <c r="K2071" s="579" t="s">
        <v>1802</v>
      </c>
      <c r="L2071" s="579" t="s">
        <v>1808</v>
      </c>
    </row>
    <row r="2072" spans="3:12" ht="15.75">
      <c r="C2072" s="589" t="str">
        <f>'FC01'!$B$76</f>
        <v>Disposición final</v>
      </c>
      <c r="F2072" s="586">
        <f>'FC01'!$K$76</f>
        <v>0</v>
      </c>
      <c r="I2072" s="580" t="str">
        <f>Índice!$C$8</f>
        <v>2016-01-01</v>
      </c>
      <c r="J2072" s="580" t="str">
        <f>Índice!$C$9</f>
        <v>2016-12-31</v>
      </c>
      <c r="K2072" s="579" t="s">
        <v>1802</v>
      </c>
      <c r="L2072" s="579" t="s">
        <v>1808</v>
      </c>
    </row>
    <row r="2073" spans="3:12" ht="15.75">
      <c r="C2073" s="589" t="str">
        <f>'FC01'!$B$77</f>
        <v>Peajes por interconexión de acueducto</v>
      </c>
      <c r="F2073" s="586">
        <f>'FC01'!$K$77</f>
        <v>0</v>
      </c>
      <c r="I2073" s="580" t="str">
        <f>Índice!$C$8</f>
        <v>2016-01-01</v>
      </c>
      <c r="J2073" s="580" t="str">
        <f>Índice!$C$9</f>
        <v>2016-12-31</v>
      </c>
      <c r="K2073" s="579" t="s">
        <v>1802</v>
      </c>
      <c r="L2073" s="579" t="s">
        <v>1808</v>
      </c>
    </row>
    <row r="2074" spans="3:12" ht="15.75">
      <c r="C2074" s="589" t="str">
        <f>'FC01'!$B$78</f>
        <v>Peajes por interconexión de alcantarillado</v>
      </c>
      <c r="F2074" s="586">
        <f>'FC01'!$K$78</f>
        <v>0</v>
      </c>
      <c r="I2074" s="580" t="str">
        <f>Índice!$C$8</f>
        <v>2016-01-01</v>
      </c>
      <c r="J2074" s="580" t="str">
        <f>Índice!$C$9</f>
        <v>2016-12-31</v>
      </c>
      <c r="K2074" s="579" t="s">
        <v>1802</v>
      </c>
      <c r="L2074" s="579" t="s">
        <v>1808</v>
      </c>
    </row>
    <row r="2075" spans="3:12" ht="15.75">
      <c r="C2075" s="589" t="str">
        <f>'FC01'!$B$79</f>
        <v>Honorarios (Operativos)</v>
      </c>
      <c r="F2075" s="586">
        <f>'FC01'!$K$79</f>
        <v>0</v>
      </c>
      <c r="I2075" s="580" t="str">
        <f>Índice!$C$8</f>
        <v>2016-01-01</v>
      </c>
      <c r="J2075" s="580" t="str">
        <f>Índice!$C$9</f>
        <v>2016-12-31</v>
      </c>
      <c r="K2075" s="579" t="s">
        <v>1802</v>
      </c>
      <c r="L2075" s="579" t="s">
        <v>1808</v>
      </c>
    </row>
    <row r="2076" spans="3:12" ht="15.75">
      <c r="C2076" s="589" t="str">
        <f>'FC01'!$B$80</f>
        <v>Servicios Públicos</v>
      </c>
      <c r="F2076" s="586">
        <f>'FC01'!$K$80</f>
        <v>0</v>
      </c>
      <c r="I2076" s="580" t="str">
        <f>Índice!$C$8</f>
        <v>2016-01-01</v>
      </c>
      <c r="J2076" s="580" t="str">
        <f>Índice!$C$9</f>
        <v>2016-12-31</v>
      </c>
      <c r="K2076" s="579" t="s">
        <v>1802</v>
      </c>
      <c r="L2076" s="579" t="s">
        <v>1808</v>
      </c>
    </row>
    <row r="2077" spans="3:12" ht="15.75">
      <c r="C2077" s="589" t="str">
        <f>'FC01'!$B$81</f>
        <v>Materiales y otros gastos de operación</v>
      </c>
      <c r="F2077" s="586">
        <f>'FC01'!$K$81</f>
        <v>0</v>
      </c>
      <c r="I2077" s="580" t="str">
        <f>Índice!$C$8</f>
        <v>2016-01-01</v>
      </c>
      <c r="J2077" s="580" t="str">
        <f>Índice!$C$9</f>
        <v>2016-12-31</v>
      </c>
      <c r="K2077" s="579" t="s">
        <v>1802</v>
      </c>
      <c r="L2077" s="579" t="s">
        <v>1808</v>
      </c>
    </row>
    <row r="2078" spans="3:12" ht="15.75">
      <c r="C2078" s="589" t="str">
        <f>'FC01'!$B$82</f>
        <v>Gastos operativos De Pérdidas En Prestación Del Servicio  De Acueducto</v>
      </c>
      <c r="F2078" s="586">
        <f>'FC01'!$K$82</f>
        <v>0</v>
      </c>
      <c r="I2078" s="580" t="str">
        <f>Índice!$C$8</f>
        <v>2016-01-01</v>
      </c>
      <c r="J2078" s="580" t="str">
        <f>Índice!$C$9</f>
        <v>2016-12-31</v>
      </c>
      <c r="K2078" s="579" t="s">
        <v>1802</v>
      </c>
      <c r="L2078" s="579" t="s">
        <v>1808</v>
      </c>
    </row>
    <row r="2079" spans="3:12" ht="15.75">
      <c r="C2079" s="589" t="str">
        <f>'FC01'!$B$83</f>
        <v>Seguros</v>
      </c>
      <c r="F2079" s="586">
        <f>'FC01'!$K$83</f>
        <v>0</v>
      </c>
      <c r="I2079" s="580" t="str">
        <f>Índice!$C$8</f>
        <v>2016-01-01</v>
      </c>
      <c r="J2079" s="580" t="str">
        <f>Índice!$C$9</f>
        <v>2016-12-31</v>
      </c>
      <c r="K2079" s="579" t="s">
        <v>1802</v>
      </c>
      <c r="L2079" s="579" t="s">
        <v>1808</v>
      </c>
    </row>
    <row r="2080" spans="3:12" ht="15.75">
      <c r="C2080" s="589" t="str">
        <f>'FC01'!$B$84</f>
        <v>Impuestos y Tasas</v>
      </c>
      <c r="F2080" s="586">
        <f>'FC01'!$K$84</f>
        <v>0</v>
      </c>
      <c r="I2080" s="580" t="str">
        <f>Índice!$C$8</f>
        <v>2016-01-01</v>
      </c>
      <c r="J2080" s="580" t="str">
        <f>Índice!$C$9</f>
        <v>2016-12-31</v>
      </c>
      <c r="K2080" s="579" t="s">
        <v>1802</v>
      </c>
      <c r="L2080" s="579" t="s">
        <v>1808</v>
      </c>
    </row>
    <row r="2081" spans="1:12" ht="15.75">
      <c r="C2081" s="589" t="str">
        <f>'FC01'!$B$85</f>
        <v>Órdenes y Contratos Por Otros  Servicios</v>
      </c>
      <c r="F2081" s="586">
        <f>'FC01'!$K$85</f>
        <v>0</v>
      </c>
      <c r="I2081" s="580" t="str">
        <f>Índice!$C$8</f>
        <v>2016-01-01</v>
      </c>
      <c r="J2081" s="580" t="str">
        <f>Índice!$C$9</f>
        <v>2016-12-31</v>
      </c>
      <c r="K2081" s="579" t="s">
        <v>1802</v>
      </c>
      <c r="L2081" s="579" t="s">
        <v>1808</v>
      </c>
    </row>
    <row r="2082" spans="1:12" ht="15.75">
      <c r="C2082" s="589" t="str">
        <f>'FC01'!$B$86</f>
        <v>Donaciones</v>
      </c>
      <c r="F2082" s="586">
        <f>'FC01'!$K$86</f>
        <v>0</v>
      </c>
      <c r="I2082" s="580" t="str">
        <f>Índice!$C$8</f>
        <v>2016-01-01</v>
      </c>
      <c r="J2082" s="580" t="str">
        <f>Índice!$C$9</f>
        <v>2016-12-31</v>
      </c>
      <c r="K2082" s="579" t="s">
        <v>1802</v>
      </c>
      <c r="L2082" s="579" t="s">
        <v>1808</v>
      </c>
    </row>
    <row r="2083" spans="1:12" ht="15.75">
      <c r="C2083" s="589" t="str">
        <f>'FC01'!$B$87</f>
        <v>Total Gastos operativos</v>
      </c>
      <c r="F2083" s="586">
        <f>'FC01'!$K$87</f>
        <v>0</v>
      </c>
      <c r="I2083" s="580" t="str">
        <f>Índice!$C$8</f>
        <v>2016-01-01</v>
      </c>
      <c r="J2083" s="580" t="str">
        <f>Índice!$C$9</f>
        <v>2016-12-31</v>
      </c>
      <c r="K2083" s="579" t="s">
        <v>1802</v>
      </c>
      <c r="L2083" s="579" t="s">
        <v>1808</v>
      </c>
    </row>
    <row r="2084" spans="1:12" ht="15.75">
      <c r="A2084" s="587" t="s">
        <v>15</v>
      </c>
      <c r="C2084" s="589"/>
      <c r="F2084" s="586"/>
      <c r="I2084" s="580"/>
      <c r="J2084" s="580"/>
      <c r="K2084" s="579" t="s">
        <v>1802</v>
      </c>
      <c r="L2084" s="579" t="s">
        <v>1808</v>
      </c>
    </row>
    <row r="2085" spans="1:12" ht="15.75">
      <c r="A2085" s="587" t="s">
        <v>15</v>
      </c>
      <c r="C2085" s="589" t="str">
        <f>'FC01'!$B$89</f>
        <v>Detalle de los gastos y gastos operativos</v>
      </c>
      <c r="F2085" s="586" t="str">
        <f>'FC01'!$K$90</f>
        <v>Generacion</v>
      </c>
      <c r="I2085" s="580"/>
      <c r="J2085" s="580"/>
      <c r="K2085" s="579" t="s">
        <v>1802</v>
      </c>
      <c r="L2085" s="579" t="s">
        <v>1808</v>
      </c>
    </row>
    <row r="2086" spans="1:12" ht="15.75">
      <c r="A2086" s="587" t="s">
        <v>15</v>
      </c>
      <c r="C2086" s="589"/>
      <c r="F2086" s="586"/>
      <c r="I2086" s="580"/>
      <c r="J2086" s="580"/>
      <c r="K2086" s="579" t="s">
        <v>1802</v>
      </c>
      <c r="L2086" s="579" t="s">
        <v>1808</v>
      </c>
    </row>
    <row r="2087" spans="1:12" ht="15.75">
      <c r="A2087" s="587" t="s">
        <v>15</v>
      </c>
      <c r="C2087" s="589" t="str">
        <f>'FC01'!$B$91</f>
        <v>Gastos [sinopsis]</v>
      </c>
      <c r="F2087" s="586"/>
      <c r="I2087" s="580"/>
      <c r="J2087" s="580"/>
      <c r="K2087" s="579" t="s">
        <v>1802</v>
      </c>
      <c r="L2087" s="579" t="s">
        <v>1808</v>
      </c>
    </row>
    <row r="2088" spans="1:12" ht="15.75">
      <c r="C2088" s="589" t="str">
        <f>'FC01'!$B$92</f>
        <v>Gastos de Administración sin impuestos, contribuciones y tasas</v>
      </c>
      <c r="F2088" s="586">
        <f>'FC01'!$K$92</f>
        <v>0</v>
      </c>
      <c r="I2088" s="580" t="str">
        <f>Índice!$C$8</f>
        <v>2016-01-01</v>
      </c>
      <c r="J2088" s="580" t="str">
        <f>Índice!$C$9</f>
        <v>2016-12-31</v>
      </c>
      <c r="K2088" s="579" t="s">
        <v>1802</v>
      </c>
      <c r="L2088" s="579" t="s">
        <v>1808</v>
      </c>
    </row>
    <row r="2089" spans="1:12" ht="15.75">
      <c r="C2089" s="589" t="str">
        <f>'FC01'!$B$93</f>
        <v>Impuestos, Tasas y Contribuciones (No incluye impuesto de renta)</v>
      </c>
      <c r="F2089" s="586">
        <f>'FC01'!$K$93</f>
        <v>0</v>
      </c>
      <c r="I2089" s="580" t="str">
        <f>Índice!$C$8</f>
        <v>2016-01-01</v>
      </c>
      <c r="J2089" s="580" t="str">
        <f>Índice!$C$9</f>
        <v>2016-12-31</v>
      </c>
      <c r="K2089" s="579" t="s">
        <v>1802</v>
      </c>
      <c r="L2089" s="579" t="s">
        <v>1808</v>
      </c>
    </row>
    <row r="2090" spans="1:12" ht="15.75">
      <c r="C2090" s="589" t="str">
        <f>'FC01'!$B$94</f>
        <v>Depreciación, deterioro, Amortización y provisión</v>
      </c>
      <c r="F2090" s="586">
        <f>'FC01'!$K$94</f>
        <v>0</v>
      </c>
      <c r="I2090" s="580" t="str">
        <f>Índice!$C$8</f>
        <v>2016-01-01</v>
      </c>
      <c r="J2090" s="580" t="str">
        <f>Índice!$C$9</f>
        <v>2016-12-31</v>
      </c>
      <c r="K2090" s="579" t="s">
        <v>1802</v>
      </c>
      <c r="L2090" s="579" t="s">
        <v>1808</v>
      </c>
    </row>
    <row r="2091" spans="1:12" ht="15.75">
      <c r="C2091" s="589" t="str">
        <f>'FC01'!$B$95</f>
        <v>Gasto por impuesto a las ganancias</v>
      </c>
      <c r="F2091" s="586">
        <f>'FC01'!$K$95</f>
        <v>0</v>
      </c>
      <c r="I2091" s="580" t="str">
        <f>Índice!$C$8</f>
        <v>2016-01-01</v>
      </c>
      <c r="J2091" s="580" t="str">
        <f>Índice!$C$9</f>
        <v>2016-12-31</v>
      </c>
      <c r="K2091" s="579" t="s">
        <v>1802</v>
      </c>
      <c r="L2091" s="579" t="s">
        <v>1808</v>
      </c>
    </row>
    <row r="2092" spans="1:12" ht="15.75">
      <c r="C2092" s="589" t="str">
        <f>'FC01'!$B$96</f>
        <v>Otros gastos (gastos y gastos operativos)</v>
      </c>
      <c r="F2092" s="586">
        <f>'FC01'!$K$96</f>
        <v>0</v>
      </c>
      <c r="I2092" s="580" t="str">
        <f>Índice!$C$8</f>
        <v>2016-01-01</v>
      </c>
      <c r="J2092" s="580" t="str">
        <f>Índice!$C$9</f>
        <v>2016-12-31</v>
      </c>
      <c r="K2092" s="579" t="s">
        <v>1802</v>
      </c>
      <c r="L2092" s="579" t="s">
        <v>1808</v>
      </c>
    </row>
    <row r="2093" spans="1:12" ht="15.75">
      <c r="C2093" s="589" t="str">
        <f>'FC01'!$B$97</f>
        <v>Total Gastos</v>
      </c>
      <c r="F2093" s="586">
        <f>'FC01'!$K$97</f>
        <v>0</v>
      </c>
      <c r="I2093" s="580" t="str">
        <f>Índice!$C$8</f>
        <v>2016-01-01</v>
      </c>
      <c r="J2093" s="580" t="str">
        <f>Índice!$C$9</f>
        <v>2016-12-31</v>
      </c>
      <c r="K2093" s="579" t="s">
        <v>1802</v>
      </c>
      <c r="L2093" s="579" t="s">
        <v>1808</v>
      </c>
    </row>
    <row r="2094" spans="1:12" ht="15.75">
      <c r="A2094" s="587" t="s">
        <v>15</v>
      </c>
      <c r="C2094" s="589" t="str">
        <f>'FC01'!$B$98</f>
        <v>Gastos operativos de Ventas y Distribución [sinopsis]</v>
      </c>
      <c r="F2094" s="586">
        <f>'FC01'!$K$98</f>
        <v>0</v>
      </c>
      <c r="I2094" s="580" t="str">
        <f>Índice!$C$8</f>
        <v>2016-01-01</v>
      </c>
      <c r="J2094" s="580" t="str">
        <f>Índice!$C$9</f>
        <v>2016-12-31</v>
      </c>
      <c r="K2094" s="579" t="s">
        <v>1802</v>
      </c>
      <c r="L2094" s="579" t="s">
        <v>1808</v>
      </c>
    </row>
    <row r="2095" spans="1:12" ht="15.75">
      <c r="C2095" s="589" t="str">
        <f>'FC01'!$B$99</f>
        <v>Gastos operativos de Ventas</v>
      </c>
      <c r="F2095" s="586">
        <f>'FC01'!$K$99</f>
        <v>0</v>
      </c>
      <c r="I2095" s="580" t="str">
        <f>Índice!$C$8</f>
        <v>2016-01-01</v>
      </c>
      <c r="J2095" s="580" t="str">
        <f>Índice!$C$9</f>
        <v>2016-12-31</v>
      </c>
      <c r="K2095" s="579" t="s">
        <v>1802</v>
      </c>
      <c r="L2095" s="579" t="s">
        <v>1808</v>
      </c>
    </row>
    <row r="2096" spans="1:12" ht="15.75">
      <c r="C2096" s="589" t="str">
        <f>'FC01'!$B$100</f>
        <v>Gastos operativos de Distribución</v>
      </c>
      <c r="F2096" s="586">
        <f>'FC01'!$K$100</f>
        <v>0</v>
      </c>
      <c r="I2096" s="580" t="str">
        <f>Índice!$C$8</f>
        <v>2016-01-01</v>
      </c>
      <c r="J2096" s="580" t="str">
        <f>Índice!$C$9</f>
        <v>2016-12-31</v>
      </c>
      <c r="K2096" s="579" t="s">
        <v>1802</v>
      </c>
      <c r="L2096" s="579" t="s">
        <v>1808</v>
      </c>
    </row>
    <row r="2097" spans="1:12" ht="15.75">
      <c r="C2097" s="589" t="str">
        <f>'FC01'!$B$101</f>
        <v>Total Gastos operativos de ventas y distribución</v>
      </c>
      <c r="F2097" s="586">
        <f>'FC01'!$K$101</f>
        <v>0</v>
      </c>
      <c r="I2097" s="580" t="str">
        <f>Índice!$C$8</f>
        <v>2016-01-01</v>
      </c>
      <c r="J2097" s="580" t="str">
        <f>Índice!$C$9</f>
        <v>2016-12-31</v>
      </c>
      <c r="K2097" s="579" t="s">
        <v>1802</v>
      </c>
      <c r="L2097" s="579" t="s">
        <v>1808</v>
      </c>
    </row>
    <row r="2098" spans="1:12" ht="15.75">
      <c r="A2098" s="587" t="s">
        <v>15</v>
      </c>
      <c r="C2098" s="589">
        <v>9</v>
      </c>
      <c r="F2098" s="586"/>
      <c r="I2098" s="580" t="str">
        <f>Índice!$C$8</f>
        <v>2016-01-01</v>
      </c>
      <c r="J2098" s="580" t="str">
        <f>Índice!$C$9</f>
        <v>2016-12-31</v>
      </c>
      <c r="K2098" s="579" t="s">
        <v>1802</v>
      </c>
      <c r="L2098" s="579" t="s">
        <v>1809</v>
      </c>
    </row>
    <row r="2099" spans="1:12" ht="15.75">
      <c r="A2099" s="587" t="s">
        <v>15</v>
      </c>
      <c r="C2099" s="589" t="str">
        <f>'FC01'!$B$6</f>
        <v xml:space="preserve">Detalle de los gastos </v>
      </c>
      <c r="F2099" s="586" t="str">
        <f>'FC01'!$L$7</f>
        <v>Distribución</v>
      </c>
      <c r="I2099" s="580" t="str">
        <f>Índice!$C$8</f>
        <v>2016-01-01</v>
      </c>
      <c r="J2099" s="580" t="str">
        <f>Índice!$C$9</f>
        <v>2016-12-31</v>
      </c>
      <c r="K2099" s="579" t="s">
        <v>1802</v>
      </c>
      <c r="L2099" s="579" t="s">
        <v>1809</v>
      </c>
    </row>
    <row r="2100" spans="1:12" ht="15.75">
      <c r="C2100" s="589" t="str">
        <f>'FC01'!$B$8</f>
        <v xml:space="preserve">De administración </v>
      </c>
      <c r="F2100" s="586">
        <f>'FC01'!$L$8</f>
        <v>0</v>
      </c>
      <c r="I2100" s="580" t="str">
        <f>Índice!$C$8</f>
        <v>2016-01-01</v>
      </c>
      <c r="J2100" s="580" t="str">
        <f>Índice!$C$9</f>
        <v>2016-12-31</v>
      </c>
      <c r="K2100" s="579" t="s">
        <v>1802</v>
      </c>
      <c r="L2100" s="579" t="s">
        <v>1809</v>
      </c>
    </row>
    <row r="2101" spans="1:12" ht="15.75">
      <c r="C2101" s="589" t="str">
        <f>'FC01'!$B$9</f>
        <v>Beneficios a empleados</v>
      </c>
      <c r="F2101" s="586">
        <f>'FC01'!$L$9</f>
        <v>0</v>
      </c>
      <c r="I2101" s="580" t="str">
        <f>Índice!$C$8</f>
        <v>2016-01-01</v>
      </c>
      <c r="J2101" s="580" t="str">
        <f>Índice!$C$9</f>
        <v>2016-12-31</v>
      </c>
      <c r="K2101" s="579" t="s">
        <v>1802</v>
      </c>
      <c r="L2101" s="579" t="s">
        <v>1809</v>
      </c>
    </row>
    <row r="2102" spans="1:12" ht="15.75">
      <c r="C2102" s="589" t="str">
        <f>'FC01'!$B$10</f>
        <v>Honorarios</v>
      </c>
      <c r="F2102" s="586">
        <f>'FC01'!$L$10</f>
        <v>0</v>
      </c>
      <c r="I2102" s="580" t="str">
        <f>Índice!$C$8</f>
        <v>2016-01-01</v>
      </c>
      <c r="J2102" s="580" t="str">
        <f>Índice!$C$9</f>
        <v>2016-12-31</v>
      </c>
      <c r="K2102" s="579" t="s">
        <v>1802</v>
      </c>
      <c r="L2102" s="579" t="s">
        <v>1809</v>
      </c>
    </row>
    <row r="2103" spans="1:12" ht="15.75">
      <c r="C2103" s="589" t="str">
        <f>'FC01'!$B$11</f>
        <v xml:space="preserve">Impuestos, Contribuciones y tasas </v>
      </c>
      <c r="F2103" s="586">
        <f>'FC01'!$L$11</f>
        <v>0</v>
      </c>
      <c r="I2103" s="580" t="str">
        <f>Índice!$C$8</f>
        <v>2016-01-01</v>
      </c>
      <c r="J2103" s="580" t="str">
        <f>Índice!$C$9</f>
        <v>2016-12-31</v>
      </c>
      <c r="K2103" s="579" t="s">
        <v>1802</v>
      </c>
      <c r="L2103" s="579" t="s">
        <v>1809</v>
      </c>
    </row>
    <row r="2104" spans="1:12" ht="15.75">
      <c r="C2104" s="589" t="str">
        <f>'FC01'!$B$12</f>
        <v xml:space="preserve">Generales </v>
      </c>
      <c r="F2104" s="586">
        <f>'FC01'!$L$12</f>
        <v>0</v>
      </c>
      <c r="I2104" s="580" t="str">
        <f>Índice!$C$8</f>
        <v>2016-01-01</v>
      </c>
      <c r="J2104" s="580" t="str">
        <f>Índice!$C$9</f>
        <v>2016-12-31</v>
      </c>
      <c r="K2104" s="579" t="s">
        <v>1802</v>
      </c>
      <c r="L2104" s="579" t="s">
        <v>1809</v>
      </c>
    </row>
    <row r="2105" spans="1:12" ht="15.75">
      <c r="C2105" s="589" t="str">
        <f>'FC01'!$B$13</f>
        <v>Deterioro</v>
      </c>
      <c r="F2105" s="586">
        <f>'FC01'!$L$13</f>
        <v>0</v>
      </c>
      <c r="I2105" s="580" t="str">
        <f>Índice!$C$8</f>
        <v>2016-01-01</v>
      </c>
      <c r="J2105" s="580" t="str">
        <f>Índice!$C$9</f>
        <v>2016-12-31</v>
      </c>
      <c r="K2105" s="579" t="s">
        <v>1802</v>
      </c>
      <c r="L2105" s="579" t="s">
        <v>1809</v>
      </c>
    </row>
    <row r="2106" spans="1:12" ht="15.75">
      <c r="C2106" s="589" t="str">
        <f>'FC01'!$B$14</f>
        <v>Depreciación</v>
      </c>
      <c r="F2106" s="586">
        <f>'FC01'!$L$14</f>
        <v>0</v>
      </c>
      <c r="I2106" s="580" t="str">
        <f>Índice!$C$8</f>
        <v>2016-01-01</v>
      </c>
      <c r="J2106" s="580" t="str">
        <f>Índice!$C$9</f>
        <v>2016-12-31</v>
      </c>
      <c r="K2106" s="579" t="s">
        <v>1802</v>
      </c>
      <c r="L2106" s="579" t="s">
        <v>1809</v>
      </c>
    </row>
    <row r="2107" spans="1:12" ht="15.75">
      <c r="C2107" s="589" t="str">
        <f>'FC01'!$B$15</f>
        <v>Amortización</v>
      </c>
      <c r="F2107" s="586">
        <f>'FC01'!$L$15</f>
        <v>0</v>
      </c>
      <c r="I2107" s="580" t="str">
        <f>Índice!$C$8</f>
        <v>2016-01-01</v>
      </c>
      <c r="J2107" s="580" t="str">
        <f>Índice!$C$9</f>
        <v>2016-12-31</v>
      </c>
      <c r="K2107" s="579" t="s">
        <v>1802</v>
      </c>
      <c r="L2107" s="579" t="s">
        <v>1809</v>
      </c>
    </row>
    <row r="2108" spans="1:12" ht="15.75">
      <c r="C2108" s="589" t="str">
        <f>'FC01'!$B$16</f>
        <v>Provisiones</v>
      </c>
      <c r="F2108" s="586">
        <f>'FC01'!$L$16</f>
        <v>0</v>
      </c>
      <c r="I2108" s="580" t="str">
        <f>Índice!$C$8</f>
        <v>2016-01-01</v>
      </c>
      <c r="J2108" s="580" t="str">
        <f>Índice!$C$9</f>
        <v>2016-12-31</v>
      </c>
      <c r="K2108" s="579" t="s">
        <v>1802</v>
      </c>
      <c r="L2108" s="579" t="s">
        <v>1809</v>
      </c>
    </row>
    <row r="2109" spans="1:12" ht="15.75">
      <c r="C2109" s="589" t="str">
        <f>'FC01'!$B$17</f>
        <v>Litigios y demandas</v>
      </c>
      <c r="F2109" s="586">
        <f>'FC01'!$L$17</f>
        <v>0</v>
      </c>
      <c r="I2109" s="580" t="str">
        <f>Índice!$C$8</f>
        <v>2016-01-01</v>
      </c>
      <c r="J2109" s="580" t="str">
        <f>Índice!$C$9</f>
        <v>2016-12-31</v>
      </c>
      <c r="K2109" s="579" t="s">
        <v>1802</v>
      </c>
      <c r="L2109" s="579" t="s">
        <v>1809</v>
      </c>
    </row>
    <row r="2110" spans="1:12" ht="15.75">
      <c r="C2110" s="589" t="str">
        <f>'FC01'!$B$18</f>
        <v xml:space="preserve">Garantías </v>
      </c>
      <c r="F2110" s="586">
        <f>'FC01'!$L$18</f>
        <v>0</v>
      </c>
      <c r="I2110" s="580" t="str">
        <f>Índice!$C$8</f>
        <v>2016-01-01</v>
      </c>
      <c r="J2110" s="580" t="str">
        <f>Índice!$C$9</f>
        <v>2016-12-31</v>
      </c>
      <c r="K2110" s="579" t="s">
        <v>1802</v>
      </c>
      <c r="L2110" s="579" t="s">
        <v>1809</v>
      </c>
    </row>
    <row r="2111" spans="1:12" ht="15.75">
      <c r="C2111" s="589" t="str">
        <f>'FC01'!$B$19</f>
        <v>Diversas</v>
      </c>
      <c r="F2111" s="586">
        <f>'FC01'!$L$19</f>
        <v>0</v>
      </c>
      <c r="I2111" s="580" t="str">
        <f>Índice!$C$8</f>
        <v>2016-01-01</v>
      </c>
      <c r="J2111" s="580" t="str">
        <f>Índice!$C$9</f>
        <v>2016-12-31</v>
      </c>
      <c r="K2111" s="579" t="s">
        <v>1802</v>
      </c>
      <c r="L2111" s="579" t="s">
        <v>1809</v>
      </c>
    </row>
    <row r="2112" spans="1:12" ht="15.75">
      <c r="C2112" s="589" t="str">
        <f>'FC01'!$B$20</f>
        <v>Otros gastos</v>
      </c>
      <c r="F2112" s="586">
        <f>'FC01'!$L$20</f>
        <v>0</v>
      </c>
      <c r="I2112" s="580" t="str">
        <f>Índice!$C$8</f>
        <v>2016-01-01</v>
      </c>
      <c r="J2112" s="580" t="str">
        <f>Índice!$C$9</f>
        <v>2016-12-31</v>
      </c>
      <c r="K2112" s="579" t="s">
        <v>1802</v>
      </c>
      <c r="L2112" s="579" t="s">
        <v>1809</v>
      </c>
    </row>
    <row r="2113" spans="1:12" ht="15.75">
      <c r="C2113" s="589" t="str">
        <f>'FC01'!$B$21</f>
        <v>Comisiones</v>
      </c>
      <c r="F2113" s="586">
        <f>'FC01'!$L$21</f>
        <v>0</v>
      </c>
      <c r="I2113" s="580" t="str">
        <f>Índice!$C$8</f>
        <v>2016-01-01</v>
      </c>
      <c r="J2113" s="580" t="str">
        <f>Índice!$C$9</f>
        <v>2016-12-31</v>
      </c>
      <c r="K2113" s="579" t="s">
        <v>1802</v>
      </c>
      <c r="L2113" s="579" t="s">
        <v>1809</v>
      </c>
    </row>
    <row r="2114" spans="1:12" ht="15.75">
      <c r="C2114" s="589" t="str">
        <f>'FC01'!$B$22</f>
        <v>Ajuste por diferencia en cambio</v>
      </c>
      <c r="F2114" s="586">
        <f>'FC01'!$L$22</f>
        <v>0</v>
      </c>
      <c r="I2114" s="580" t="str">
        <f>Índice!$C$8</f>
        <v>2016-01-01</v>
      </c>
      <c r="J2114" s="580" t="str">
        <f>Índice!$C$9</f>
        <v>2016-12-31</v>
      </c>
      <c r="K2114" s="579" t="s">
        <v>1802</v>
      </c>
      <c r="L2114" s="579" t="s">
        <v>1809</v>
      </c>
    </row>
    <row r="2115" spans="1:12" ht="15.75">
      <c r="C2115" s="589" t="str">
        <f>'FC01'!$B$23</f>
        <v>Financieros</v>
      </c>
      <c r="F2115" s="586">
        <f>'FC01'!$L$23</f>
        <v>0</v>
      </c>
      <c r="I2115" s="580" t="str">
        <f>Índice!$C$8</f>
        <v>2016-01-01</v>
      </c>
      <c r="J2115" s="580" t="str">
        <f>Índice!$C$9</f>
        <v>2016-12-31</v>
      </c>
      <c r="K2115" s="579" t="s">
        <v>1802</v>
      </c>
      <c r="L2115" s="579" t="s">
        <v>1809</v>
      </c>
    </row>
    <row r="2116" spans="1:12" ht="15.75">
      <c r="C2116" s="589" t="str">
        <f>'FC01'!$B$24</f>
        <v>Pérdidas por la aplicación del método de participación patrimonial</v>
      </c>
      <c r="F2116" s="586">
        <f>'FC01'!$L$24</f>
        <v>0</v>
      </c>
      <c r="I2116" s="580" t="str">
        <f>Índice!$C$8</f>
        <v>2016-01-01</v>
      </c>
      <c r="J2116" s="580" t="str">
        <f>Índice!$C$9</f>
        <v>2016-12-31</v>
      </c>
      <c r="K2116" s="579" t="s">
        <v>1802</v>
      </c>
      <c r="L2116" s="579" t="s">
        <v>1809</v>
      </c>
    </row>
    <row r="2117" spans="1:12" ht="15.75">
      <c r="C2117" s="589" t="str">
        <f>'FC01'!$B$25</f>
        <v xml:space="preserve">Gastos diversos </v>
      </c>
      <c r="F2117" s="586">
        <f>'FC01'!$L$25</f>
        <v>0</v>
      </c>
      <c r="I2117" s="580" t="str">
        <f>Índice!$C$8</f>
        <v>2016-01-01</v>
      </c>
      <c r="J2117" s="580" t="str">
        <f>Índice!$C$9</f>
        <v>2016-12-31</v>
      </c>
      <c r="K2117" s="579" t="s">
        <v>1802</v>
      </c>
      <c r="L2117" s="579" t="s">
        <v>1809</v>
      </c>
    </row>
    <row r="2118" spans="1:12" ht="15.75">
      <c r="C2118" s="589" t="str">
        <f>'FC01'!$B$26</f>
        <v>Impuesto a las ganancias corrientes</v>
      </c>
      <c r="F2118" s="586">
        <f>'FC01'!$L$26</f>
        <v>0</v>
      </c>
      <c r="I2118" s="580" t="str">
        <f>Índice!$C$8</f>
        <v>2016-01-01</v>
      </c>
      <c r="J2118" s="580" t="str">
        <f>Índice!$C$9</f>
        <v>2016-12-31</v>
      </c>
      <c r="K2118" s="579" t="s">
        <v>1802</v>
      </c>
      <c r="L2118" s="579" t="s">
        <v>1809</v>
      </c>
    </row>
    <row r="2119" spans="1:12" ht="15.75">
      <c r="C2119" s="589" t="str">
        <f>'FC01'!$B$27</f>
        <v>Impuesto a las ganancias diferido</v>
      </c>
      <c r="F2119" s="586">
        <f>'FC01'!$L$27</f>
        <v>0</v>
      </c>
      <c r="I2119" s="580" t="str">
        <f>Índice!$C$8</f>
        <v>2016-01-01</v>
      </c>
      <c r="J2119" s="580" t="str">
        <f>Índice!$C$9</f>
        <v>2016-12-31</v>
      </c>
      <c r="K2119" s="579" t="s">
        <v>1802</v>
      </c>
      <c r="L2119" s="579" t="s">
        <v>1809</v>
      </c>
    </row>
    <row r="2120" spans="1:12" ht="15.75">
      <c r="C2120" s="589" t="str">
        <f>'FC01'!$B$28</f>
        <v xml:space="preserve">Total Gastos </v>
      </c>
      <c r="F2120" s="586">
        <f>'FC01'!$L$28</f>
        <v>0</v>
      </c>
      <c r="I2120" s="580" t="str">
        <f>Índice!$C$8</f>
        <v>2016-01-01</v>
      </c>
      <c r="J2120" s="580" t="str">
        <f>Índice!$C$9</f>
        <v>2016-12-31</v>
      </c>
      <c r="K2120" s="579" t="s">
        <v>1802</v>
      </c>
      <c r="L2120" s="579" t="s">
        <v>1809</v>
      </c>
    </row>
    <row r="2121" spans="1:12" ht="15.75">
      <c r="A2121" s="587" t="s">
        <v>15</v>
      </c>
      <c r="C2121" s="589"/>
      <c r="F2121" s="586"/>
      <c r="I2121" s="580"/>
      <c r="J2121" s="580"/>
      <c r="K2121" s="579" t="s">
        <v>1802</v>
      </c>
      <c r="L2121" s="579" t="s">
        <v>1809</v>
      </c>
    </row>
    <row r="2122" spans="1:12" ht="15.75">
      <c r="A2122" s="587" t="s">
        <v>15</v>
      </c>
      <c r="C2122" s="589" t="str">
        <f>'FC01'!$B$30</f>
        <v>Detalle de los gastos operativos</v>
      </c>
      <c r="F2122" s="586" t="str">
        <f>'FC01'!$L$31</f>
        <v>Distribución</v>
      </c>
      <c r="I2122" s="580"/>
      <c r="J2122" s="580"/>
      <c r="K2122" s="579" t="s">
        <v>1802</v>
      </c>
      <c r="L2122" s="579" t="s">
        <v>1809</v>
      </c>
    </row>
    <row r="2123" spans="1:12" ht="15.75">
      <c r="A2123" s="587" t="s">
        <v>15</v>
      </c>
      <c r="C2123" s="589"/>
      <c r="F2123" s="586"/>
      <c r="I2123" s="580"/>
      <c r="J2123" s="580"/>
      <c r="K2123" s="579" t="s">
        <v>1802</v>
      </c>
      <c r="L2123" s="579" t="s">
        <v>1809</v>
      </c>
    </row>
    <row r="2124" spans="1:12" ht="15.75">
      <c r="C2124" s="589" t="str">
        <f>'FC01'!$B$32</f>
        <v>Servicios Personales</v>
      </c>
      <c r="F2124" s="586">
        <f>'FC01'!$L$32</f>
        <v>0</v>
      </c>
      <c r="I2124" s="580" t="str">
        <f>Índice!$C$8</f>
        <v>2016-01-01</v>
      </c>
      <c r="J2124" s="580" t="str">
        <f>Índice!$C$9</f>
        <v>2016-12-31</v>
      </c>
      <c r="K2124" s="579" t="s">
        <v>1802</v>
      </c>
      <c r="L2124" s="579" t="s">
        <v>1809</v>
      </c>
    </row>
    <row r="2125" spans="1:12" ht="15.75">
      <c r="C2125" s="589" t="str">
        <f>'FC01'!$B$33</f>
        <v>Generales</v>
      </c>
      <c r="F2125" s="586">
        <f>'FC01'!$L$33</f>
        <v>0</v>
      </c>
      <c r="I2125" s="580" t="str">
        <f>Índice!$C$8</f>
        <v>2016-01-01</v>
      </c>
      <c r="J2125" s="580" t="str">
        <f>Índice!$C$9</f>
        <v>2016-12-31</v>
      </c>
      <c r="K2125" s="579" t="s">
        <v>1802</v>
      </c>
      <c r="L2125" s="579" t="s">
        <v>1809</v>
      </c>
    </row>
    <row r="2126" spans="1:12" ht="15.75">
      <c r="C2126" s="589" t="str">
        <f>'FC01'!$B$34</f>
        <v>Arrendamientos</v>
      </c>
      <c r="F2126" s="586">
        <f>'FC01'!$L$34</f>
        <v>0</v>
      </c>
      <c r="I2126" s="580" t="str">
        <f>Índice!$C$8</f>
        <v>2016-01-01</v>
      </c>
      <c r="J2126" s="580" t="str">
        <f>Índice!$C$9</f>
        <v>2016-12-31</v>
      </c>
      <c r="K2126" s="579" t="s">
        <v>1802</v>
      </c>
      <c r="L2126" s="579" t="s">
        <v>1809</v>
      </c>
    </row>
    <row r="2127" spans="1:12" ht="15.75">
      <c r="C2127" s="589" t="str">
        <f>'FC01'!$B$35</f>
        <v>Deterioro (Operativo)</v>
      </c>
      <c r="F2127" s="586">
        <f>'FC01'!$L$35</f>
        <v>0</v>
      </c>
      <c r="I2127" s="580" t="str">
        <f>Índice!$C$8</f>
        <v>2016-01-01</v>
      </c>
      <c r="J2127" s="580" t="str">
        <f>Índice!$C$9</f>
        <v>2016-12-31</v>
      </c>
      <c r="K2127" s="579" t="s">
        <v>1802</v>
      </c>
      <c r="L2127" s="579" t="s">
        <v>1809</v>
      </c>
    </row>
    <row r="2128" spans="1:12" ht="15.75">
      <c r="C2128" s="589" t="str">
        <f>'FC01'!$B$36</f>
        <v>Depreciación (Operativo)</v>
      </c>
      <c r="F2128" s="586">
        <f>'FC01'!$L$36</f>
        <v>0</v>
      </c>
      <c r="I2128" s="580" t="str">
        <f>Índice!$C$8</f>
        <v>2016-01-01</v>
      </c>
      <c r="J2128" s="580" t="str">
        <f>Índice!$C$9</f>
        <v>2016-12-31</v>
      </c>
      <c r="K2128" s="579" t="s">
        <v>1802</v>
      </c>
      <c r="L2128" s="579" t="s">
        <v>1809</v>
      </c>
    </row>
    <row r="2129" spans="3:12" ht="15.75">
      <c r="C2129" s="589" t="str">
        <f>'FC01'!$B$37</f>
        <v>Provisiones (Operativo)</v>
      </c>
      <c r="F2129" s="586">
        <f>'FC01'!$L$37</f>
        <v>0</v>
      </c>
      <c r="I2129" s="580" t="str">
        <f>Índice!$C$8</f>
        <v>2016-01-01</v>
      </c>
      <c r="J2129" s="580" t="str">
        <f>Índice!$C$9</f>
        <v>2016-12-31</v>
      </c>
      <c r="K2129" s="579" t="s">
        <v>1802</v>
      </c>
      <c r="L2129" s="579" t="s">
        <v>1809</v>
      </c>
    </row>
    <row r="2130" spans="3:12" ht="15.75">
      <c r="C2130" s="589" t="str">
        <f>'FC01'!$B$38</f>
        <v>Agotamiento (Operativo)</v>
      </c>
      <c r="F2130" s="586">
        <f>'FC01'!$L$38</f>
        <v>0</v>
      </c>
      <c r="I2130" s="580" t="str">
        <f>Índice!$C$8</f>
        <v>2016-01-01</v>
      </c>
      <c r="J2130" s="580" t="str">
        <f>Índice!$C$9</f>
        <v>2016-12-31</v>
      </c>
      <c r="K2130" s="579" t="s">
        <v>1802</v>
      </c>
      <c r="L2130" s="579" t="s">
        <v>1809</v>
      </c>
    </row>
    <row r="2131" spans="3:12" ht="15.75">
      <c r="C2131" s="589" t="str">
        <f>'FC01'!$B$39</f>
        <v>Amortización (Operativo)</v>
      </c>
      <c r="F2131" s="586">
        <f>'FC01'!$L$39</f>
        <v>0</v>
      </c>
      <c r="I2131" s="580" t="str">
        <f>Índice!$C$8</f>
        <v>2016-01-01</v>
      </c>
      <c r="J2131" s="580" t="str">
        <f>Índice!$C$9</f>
        <v>2016-12-31</v>
      </c>
      <c r="K2131" s="579" t="s">
        <v>1802</v>
      </c>
      <c r="L2131" s="579" t="s">
        <v>1809</v>
      </c>
    </row>
    <row r="2132" spans="3:12" ht="15.75">
      <c r="C2132" s="589" t="str">
        <f>'FC01'!$B$40</f>
        <v>Gastos operativos de Bienes y Servicios Públicos para la Venta</v>
      </c>
      <c r="F2132" s="586">
        <f>'FC01'!$L$40</f>
        <v>0</v>
      </c>
      <c r="I2132" s="580" t="str">
        <f>Índice!$C$8</f>
        <v>2016-01-01</v>
      </c>
      <c r="J2132" s="580" t="str">
        <f>Índice!$C$9</f>
        <v>2016-12-31</v>
      </c>
      <c r="K2132" s="579" t="s">
        <v>1802</v>
      </c>
      <c r="L2132" s="579" t="s">
        <v>1809</v>
      </c>
    </row>
    <row r="2133" spans="3:12" ht="15.75">
      <c r="C2133" s="589" t="str">
        <f>'FC01'!$B$41</f>
        <v>Compras en Bloque y/o a Largo Plazo</v>
      </c>
      <c r="F2133" s="586">
        <f>'FC01'!$L$41</f>
        <v>0</v>
      </c>
      <c r="I2133" s="580" t="str">
        <f>Índice!$C$8</f>
        <v>2016-01-01</v>
      </c>
      <c r="J2133" s="580" t="str">
        <f>Índice!$C$9</f>
        <v>2016-12-31</v>
      </c>
      <c r="K2133" s="579" t="s">
        <v>1802</v>
      </c>
      <c r="L2133" s="579" t="s">
        <v>1809</v>
      </c>
    </row>
    <row r="2134" spans="3:12" ht="15.75">
      <c r="C2134" s="589" t="str">
        <f>'FC01'!$B$42</f>
        <v>Compras en Bolsa  y/o a Corto Plazo</v>
      </c>
      <c r="F2134" s="586">
        <f>'FC01'!$L$42</f>
        <v>0</v>
      </c>
      <c r="I2134" s="580" t="str">
        <f>Índice!$C$8</f>
        <v>2016-01-01</v>
      </c>
      <c r="J2134" s="580" t="str">
        <f>Índice!$C$9</f>
        <v>2016-12-31</v>
      </c>
      <c r="K2134" s="579" t="s">
        <v>1802</v>
      </c>
      <c r="L2134" s="579" t="s">
        <v>1809</v>
      </c>
    </row>
    <row r="2135" spans="3:12" ht="15.75">
      <c r="C2135" s="589" t="str">
        <f>'FC01'!$B$43</f>
        <v>Gastos operativos de suministro de agua potable (Agua en Bloque)</v>
      </c>
      <c r="F2135" s="586">
        <f>'FC01'!$L$43</f>
        <v>0</v>
      </c>
      <c r="I2135" s="580" t="str">
        <f>Índice!$C$8</f>
        <v>2016-01-01</v>
      </c>
      <c r="J2135" s="580" t="str">
        <f>Índice!$C$9</f>
        <v>2016-12-31</v>
      </c>
      <c r="K2135" s="579" t="s">
        <v>1802</v>
      </c>
      <c r="L2135" s="579" t="s">
        <v>1809</v>
      </c>
    </row>
    <row r="2136" spans="3:12" ht="15.75">
      <c r="C2136" s="589" t="str">
        <f>'FC01'!$B$44</f>
        <v xml:space="preserve">Gastos operativos por Conexión / Interconexión </v>
      </c>
      <c r="F2136" s="586">
        <f>'FC01'!$L$44</f>
        <v>0</v>
      </c>
      <c r="I2136" s="580" t="str">
        <f>Índice!$C$8</f>
        <v>2016-01-01</v>
      </c>
      <c r="J2136" s="580" t="str">
        <f>Índice!$C$9</f>
        <v>2016-12-31</v>
      </c>
      <c r="K2136" s="579" t="s">
        <v>1802</v>
      </c>
      <c r="L2136" s="579" t="s">
        <v>1809</v>
      </c>
    </row>
    <row r="2137" spans="3:12" ht="15.75">
      <c r="C2137" s="589" t="str">
        <f>'FC01'!$B$45</f>
        <v>Uso de Líneas, redes y ductos</v>
      </c>
      <c r="F2137" s="586">
        <f>'FC01'!$L$45</f>
        <v>0</v>
      </c>
      <c r="I2137" s="580" t="str">
        <f>Índice!$C$8</f>
        <v>2016-01-01</v>
      </c>
      <c r="J2137" s="580" t="str">
        <f>Índice!$C$9</f>
        <v>2016-12-31</v>
      </c>
      <c r="K2137" s="579" t="s">
        <v>1802</v>
      </c>
      <c r="L2137" s="579" t="s">
        <v>1809</v>
      </c>
    </row>
    <row r="2138" spans="3:12" ht="15.75">
      <c r="C2138" s="589" t="str">
        <f>'FC01'!$B$46</f>
        <v>Gastos operativos de Distribución  y/o Comercialización de Gas combustible por redes</v>
      </c>
      <c r="F2138" s="586">
        <f>'FC01'!$L$46</f>
        <v>0</v>
      </c>
      <c r="I2138" s="580" t="str">
        <f>Índice!$C$8</f>
        <v>2016-01-01</v>
      </c>
      <c r="J2138" s="580" t="str">
        <f>Índice!$C$9</f>
        <v>2016-12-31</v>
      </c>
      <c r="K2138" s="579" t="s">
        <v>1802</v>
      </c>
      <c r="L2138" s="579" t="s">
        <v>1809</v>
      </c>
    </row>
    <row r="2139" spans="3:12" ht="15.75">
      <c r="C2139" s="589" t="str">
        <f>'FC01'!$B$47</f>
        <v>Manejo Comercial y Financiero del Servicio</v>
      </c>
      <c r="F2139" s="586">
        <f>'FC01'!$L$47</f>
        <v>0</v>
      </c>
      <c r="I2139" s="580" t="str">
        <f>Índice!$C$8</f>
        <v>2016-01-01</v>
      </c>
      <c r="J2139" s="580" t="str">
        <f>Índice!$C$9</f>
        <v>2016-12-31</v>
      </c>
      <c r="K2139" s="579" t="s">
        <v>1802</v>
      </c>
      <c r="L2139" s="579" t="s">
        <v>1809</v>
      </c>
    </row>
    <row r="2140" spans="3:12" ht="15.75">
      <c r="C2140" s="589" t="str">
        <f>'FC01'!$B$48</f>
        <v>Gastos operativos de Distribución  y/o Comercialización de Gas Licuado de Petróleo –GLP</v>
      </c>
      <c r="F2140" s="586">
        <f>'FC01'!$L$48</f>
        <v>0</v>
      </c>
      <c r="I2140" s="580" t="str">
        <f>Índice!$C$8</f>
        <v>2016-01-01</v>
      </c>
      <c r="J2140" s="580" t="str">
        <f>Índice!$C$9</f>
        <v>2016-12-31</v>
      </c>
      <c r="K2140" s="579" t="s">
        <v>1802</v>
      </c>
      <c r="L2140" s="579" t="s">
        <v>1809</v>
      </c>
    </row>
    <row r="2141" spans="3:12" ht="15.75">
      <c r="C2141" s="589" t="str">
        <f>'FC01'!$B$49</f>
        <v>Contrato de explotación</v>
      </c>
      <c r="F2141" s="586">
        <f>'FC01'!$L$49</f>
        <v>0</v>
      </c>
      <c r="I2141" s="580" t="str">
        <f>Índice!$C$8</f>
        <v>2016-01-01</v>
      </c>
      <c r="J2141" s="580" t="str">
        <f>Índice!$C$9</f>
        <v>2016-12-31</v>
      </c>
      <c r="K2141" s="579" t="s">
        <v>1802</v>
      </c>
      <c r="L2141" s="579" t="s">
        <v>1809</v>
      </c>
    </row>
    <row r="2142" spans="3:12" ht="15.75">
      <c r="C2142" s="589" t="str">
        <f>'FC01'!$B$50</f>
        <v>Gastos operativos asociados a las transacciones en el mercado mayorista</v>
      </c>
      <c r="F2142" s="586">
        <f>'FC01'!$L$50</f>
        <v>0</v>
      </c>
      <c r="I2142" s="580" t="str">
        <f>Índice!$C$8</f>
        <v>2016-01-01</v>
      </c>
      <c r="J2142" s="580" t="str">
        <f>Índice!$C$9</f>
        <v>2016-12-31</v>
      </c>
      <c r="K2142" s="579" t="s">
        <v>1802</v>
      </c>
      <c r="L2142" s="579" t="s">
        <v>1809</v>
      </c>
    </row>
    <row r="2143" spans="3:12" ht="15.75">
      <c r="C2143" s="589" t="str">
        <f>'FC01'!$B$51</f>
        <v>Contrato de concesión</v>
      </c>
      <c r="F2143" s="586">
        <f>'FC01'!$L$51</f>
        <v>0</v>
      </c>
      <c r="I2143" s="580" t="str">
        <f>Índice!$C$8</f>
        <v>2016-01-01</v>
      </c>
      <c r="J2143" s="580" t="str">
        <f>Índice!$C$9</f>
        <v>2016-12-31</v>
      </c>
      <c r="K2143" s="579" t="s">
        <v>1802</v>
      </c>
      <c r="L2143" s="579" t="s">
        <v>1809</v>
      </c>
    </row>
    <row r="2144" spans="3:12" ht="15.75">
      <c r="C2144" s="589" t="str">
        <f>'FC01'!$B$52</f>
        <v>Otros</v>
      </c>
      <c r="F2144" s="586">
        <f>'FC01'!$L$52</f>
        <v>0</v>
      </c>
      <c r="I2144" s="580" t="str">
        <f>Índice!$C$8</f>
        <v>2016-01-01</v>
      </c>
      <c r="J2144" s="580" t="str">
        <f>Índice!$C$9</f>
        <v>2016-12-31</v>
      </c>
      <c r="K2144" s="579" t="s">
        <v>1802</v>
      </c>
      <c r="L2144" s="579" t="s">
        <v>1809</v>
      </c>
    </row>
    <row r="2145" spans="3:12" ht="15.75">
      <c r="C2145" s="589" t="str">
        <f>'FC01'!$B$53</f>
        <v>Gastos operativos asociados a las transacciones en el mercado minorista</v>
      </c>
      <c r="F2145" s="586">
        <f>'FC01'!$L$53</f>
        <v>0</v>
      </c>
      <c r="I2145" s="580" t="str">
        <f>Índice!$C$8</f>
        <v>2016-01-01</v>
      </c>
      <c r="J2145" s="580" t="str">
        <f>Índice!$C$9</f>
        <v>2016-12-31</v>
      </c>
      <c r="K2145" s="579" t="s">
        <v>1802</v>
      </c>
      <c r="L2145" s="579" t="s">
        <v>1809</v>
      </c>
    </row>
    <row r="2146" spans="3:12" ht="15.75">
      <c r="C2146" s="589" t="str">
        <f>'FC01'!$B$54</f>
        <v xml:space="preserve">Licencias, Contribuciones y Regalías  </v>
      </c>
      <c r="F2146" s="586">
        <f>'FC01'!$L$54</f>
        <v>0</v>
      </c>
      <c r="I2146" s="580" t="str">
        <f>Índice!$C$8</f>
        <v>2016-01-01</v>
      </c>
      <c r="J2146" s="580" t="str">
        <f>Índice!$C$9</f>
        <v>2016-12-31</v>
      </c>
      <c r="K2146" s="579" t="s">
        <v>1802</v>
      </c>
      <c r="L2146" s="579" t="s">
        <v>1809</v>
      </c>
    </row>
    <row r="2147" spans="3:12" ht="15.75">
      <c r="C2147" s="589" t="str">
        <f>'FC01'!$B$55</f>
        <v>Departamento Administrativo del Medio Ambiente "DAMA"</v>
      </c>
      <c r="F2147" s="586">
        <f>'FC01'!$L$55</f>
        <v>0</v>
      </c>
      <c r="I2147" s="580" t="str">
        <f>Índice!$C$8</f>
        <v>2016-01-01</v>
      </c>
      <c r="J2147" s="580" t="str">
        <f>Índice!$C$9</f>
        <v>2016-12-31</v>
      </c>
      <c r="K2147" s="579" t="s">
        <v>1802</v>
      </c>
      <c r="L2147" s="579" t="s">
        <v>1809</v>
      </c>
    </row>
    <row r="2148" spans="3:12" ht="15.75">
      <c r="C2148" s="589" t="str">
        <f>'FC01'!$B$56</f>
        <v>Ley 56 de 1981</v>
      </c>
      <c r="F2148" s="586">
        <f>'FC01'!$L$56</f>
        <v>0</v>
      </c>
      <c r="I2148" s="580" t="str">
        <f>Índice!$C$8</f>
        <v>2016-01-01</v>
      </c>
      <c r="J2148" s="580" t="str">
        <f>Índice!$C$9</f>
        <v>2016-12-31</v>
      </c>
      <c r="K2148" s="579" t="s">
        <v>1802</v>
      </c>
      <c r="L2148" s="579" t="s">
        <v>1809</v>
      </c>
    </row>
    <row r="2149" spans="3:12" ht="15.75">
      <c r="C2149" s="589" t="str">
        <f>'FC01'!$B$57</f>
        <v>Medio Ambiente – Ley 99 de 1993</v>
      </c>
      <c r="F2149" s="586">
        <f>'FC01'!$L$57</f>
        <v>0</v>
      </c>
      <c r="I2149" s="580" t="str">
        <f>Índice!$C$8</f>
        <v>2016-01-01</v>
      </c>
      <c r="J2149" s="580" t="str">
        <f>Índice!$C$9</f>
        <v>2016-12-31</v>
      </c>
      <c r="K2149" s="579" t="s">
        <v>1802</v>
      </c>
      <c r="L2149" s="579" t="s">
        <v>1809</v>
      </c>
    </row>
    <row r="2150" spans="3:12" ht="15.75">
      <c r="C2150" s="589" t="str">
        <f>'FC01'!$B$58</f>
        <v>Regalías</v>
      </c>
      <c r="F2150" s="586">
        <f>'FC01'!$L$58</f>
        <v>0</v>
      </c>
      <c r="I2150" s="580" t="str">
        <f>Índice!$C$8</f>
        <v>2016-01-01</v>
      </c>
      <c r="J2150" s="580" t="str">
        <f>Índice!$C$9</f>
        <v>2016-12-31</v>
      </c>
      <c r="K2150" s="579" t="s">
        <v>1802</v>
      </c>
      <c r="L2150" s="579" t="s">
        <v>1809</v>
      </c>
    </row>
    <row r="2151" spans="3:12" ht="15.75">
      <c r="C2151" s="589" t="str">
        <f>'FC01'!$B$59</f>
        <v>Licencia De Operación Del Servicio</v>
      </c>
      <c r="F2151" s="586">
        <f>'FC01'!$L$59</f>
        <v>0</v>
      </c>
      <c r="I2151" s="580" t="str">
        <f>Índice!$C$8</f>
        <v>2016-01-01</v>
      </c>
      <c r="J2151" s="580" t="str">
        <f>Índice!$C$9</f>
        <v>2016-12-31</v>
      </c>
      <c r="K2151" s="579" t="s">
        <v>1802</v>
      </c>
      <c r="L2151" s="579" t="s">
        <v>1809</v>
      </c>
    </row>
    <row r="2152" spans="3:12" ht="15.75">
      <c r="C2152" s="589" t="str">
        <f>'FC01'!$B$60</f>
        <v>FAZNI</v>
      </c>
      <c r="F2152" s="586">
        <f>'FC01'!$L$60</f>
        <v>0</v>
      </c>
      <c r="I2152" s="580" t="str">
        <f>Índice!$C$8</f>
        <v>2016-01-01</v>
      </c>
      <c r="J2152" s="580" t="str">
        <f>Índice!$C$9</f>
        <v>2016-12-31</v>
      </c>
      <c r="K2152" s="579" t="s">
        <v>1802</v>
      </c>
      <c r="L2152" s="579" t="s">
        <v>1809</v>
      </c>
    </row>
    <row r="2153" spans="3:12" ht="15.75">
      <c r="C2153" s="589" t="str">
        <f>'FC01'!$B$61</f>
        <v>FAER</v>
      </c>
      <c r="F2153" s="586">
        <f>'FC01'!$L$61</f>
        <v>0</v>
      </c>
      <c r="I2153" s="580" t="str">
        <f>Índice!$C$8</f>
        <v>2016-01-01</v>
      </c>
      <c r="J2153" s="580" t="str">
        <f>Índice!$C$9</f>
        <v>2016-12-31</v>
      </c>
      <c r="K2153" s="579" t="s">
        <v>1802</v>
      </c>
      <c r="L2153" s="579" t="s">
        <v>1809</v>
      </c>
    </row>
    <row r="2154" spans="3:12" ht="15.75">
      <c r="C2154" s="589" t="str">
        <f>'FC01'!$B$62</f>
        <v>Cuota de fomento de gas</v>
      </c>
      <c r="F2154" s="586">
        <f>'FC01'!$L$62</f>
        <v>0</v>
      </c>
      <c r="I2154" s="580" t="str">
        <f>Índice!$C$8</f>
        <v>2016-01-01</v>
      </c>
      <c r="J2154" s="580" t="str">
        <f>Índice!$C$9</f>
        <v>2016-12-31</v>
      </c>
      <c r="K2154" s="579" t="s">
        <v>1802</v>
      </c>
      <c r="L2154" s="579" t="s">
        <v>1809</v>
      </c>
    </row>
    <row r="2155" spans="3:12" ht="15.75">
      <c r="C2155" s="589" t="str">
        <f>'FC01'!$B$63</f>
        <v>Ministerio de Comunicaciones y/o Fondo de Comunicaciones</v>
      </c>
      <c r="F2155" s="586">
        <f>'FC01'!$L$63</f>
        <v>0</v>
      </c>
      <c r="I2155" s="580" t="str">
        <f>Índice!$C$8</f>
        <v>2016-01-01</v>
      </c>
      <c r="J2155" s="580" t="str">
        <f>Índice!$C$9</f>
        <v>2016-12-31</v>
      </c>
      <c r="K2155" s="579" t="s">
        <v>1802</v>
      </c>
      <c r="L2155" s="579" t="s">
        <v>1809</v>
      </c>
    </row>
    <row r="2156" spans="3:12" ht="15.75">
      <c r="C2156" s="589" t="str">
        <f>'FC01'!$B$64</f>
        <v>Comité De Estratificación –Ley 505 De 1999</v>
      </c>
      <c r="F2156" s="586">
        <f>'FC01'!$L$64</f>
        <v>0</v>
      </c>
      <c r="I2156" s="580" t="str">
        <f>Índice!$C$8</f>
        <v>2016-01-01</v>
      </c>
      <c r="J2156" s="580" t="str">
        <f>Índice!$C$9</f>
        <v>2016-12-31</v>
      </c>
      <c r="K2156" s="579" t="s">
        <v>1802</v>
      </c>
      <c r="L2156" s="579" t="s">
        <v>1809</v>
      </c>
    </row>
    <row r="2157" spans="3:12" ht="15.75">
      <c r="C2157" s="589" t="str">
        <f>'FC01'!$B$65</f>
        <v>Art 25 Ley 142 - Concesiones, y permisos ambientales y sanitarios</v>
      </c>
      <c r="F2157" s="586">
        <f>'FC01'!$L$65</f>
        <v>0</v>
      </c>
      <c r="I2157" s="580" t="str">
        <f>Índice!$C$8</f>
        <v>2016-01-01</v>
      </c>
      <c r="J2157" s="580" t="str">
        <f>Índice!$C$9</f>
        <v>2016-12-31</v>
      </c>
      <c r="K2157" s="579" t="s">
        <v>1802</v>
      </c>
      <c r="L2157" s="579" t="s">
        <v>1809</v>
      </c>
    </row>
    <row r="2158" spans="3:12" ht="15.75">
      <c r="C2158" s="589" t="str">
        <f>'FC01'!$B$66</f>
        <v>Otras licencias Ley 142 de 1994</v>
      </c>
      <c r="F2158" s="586">
        <f>'FC01'!$L$66</f>
        <v>0</v>
      </c>
      <c r="I2158" s="580" t="str">
        <f>Índice!$C$8</f>
        <v>2016-01-01</v>
      </c>
      <c r="J2158" s="580" t="str">
        <f>Índice!$C$9</f>
        <v>2016-12-31</v>
      </c>
      <c r="K2158" s="579" t="s">
        <v>1802</v>
      </c>
      <c r="L2158" s="579" t="s">
        <v>1809</v>
      </c>
    </row>
    <row r="2159" spans="3:12" ht="15.75">
      <c r="C2159" s="589" t="str">
        <f>'FC01'!$B$67</f>
        <v>Consumo De Insumos Directos</v>
      </c>
      <c r="F2159" s="586">
        <f>'FC01'!$L$67</f>
        <v>0</v>
      </c>
      <c r="I2159" s="580" t="str">
        <f>Índice!$C$8</f>
        <v>2016-01-01</v>
      </c>
      <c r="J2159" s="580" t="str">
        <f>Índice!$C$9</f>
        <v>2016-12-31</v>
      </c>
      <c r="K2159" s="579" t="s">
        <v>1802</v>
      </c>
      <c r="L2159" s="579" t="s">
        <v>1809</v>
      </c>
    </row>
    <row r="2160" spans="3:12" ht="15.75">
      <c r="C2160" s="589" t="str">
        <f>'FC01'!$B$68</f>
        <v>Productos Químicos</v>
      </c>
      <c r="F2160" s="586">
        <f>'FC01'!$L$68</f>
        <v>0</v>
      </c>
      <c r="I2160" s="580" t="str">
        <f>Índice!$C$8</f>
        <v>2016-01-01</v>
      </c>
      <c r="J2160" s="580" t="str">
        <f>Índice!$C$9</f>
        <v>2016-12-31</v>
      </c>
      <c r="K2160" s="579" t="s">
        <v>1802</v>
      </c>
      <c r="L2160" s="579" t="s">
        <v>1809</v>
      </c>
    </row>
    <row r="2161" spans="3:12" ht="15.75">
      <c r="C2161" s="589" t="str">
        <f>'FC01'!$B$69</f>
        <v>Gas Combustible</v>
      </c>
      <c r="F2161" s="586">
        <f>'FC01'!$L$69</f>
        <v>0</v>
      </c>
      <c r="I2161" s="580" t="str">
        <f>Índice!$C$8</f>
        <v>2016-01-01</v>
      </c>
      <c r="J2161" s="580" t="str">
        <f>Índice!$C$9</f>
        <v>2016-12-31</v>
      </c>
      <c r="K2161" s="579" t="s">
        <v>1802</v>
      </c>
      <c r="L2161" s="579" t="s">
        <v>1809</v>
      </c>
    </row>
    <row r="2162" spans="3:12" ht="15.75">
      <c r="C2162" s="589" t="str">
        <f>'FC01'!$B$70</f>
        <v>Carbón Mineral</v>
      </c>
      <c r="F2162" s="586">
        <f>'FC01'!$L$70</f>
        <v>0</v>
      </c>
      <c r="I2162" s="580" t="str">
        <f>Índice!$C$8</f>
        <v>2016-01-01</v>
      </c>
      <c r="J2162" s="580" t="str">
        <f>Índice!$C$9</f>
        <v>2016-12-31</v>
      </c>
      <c r="K2162" s="579" t="s">
        <v>1802</v>
      </c>
      <c r="L2162" s="579" t="s">
        <v>1809</v>
      </c>
    </row>
    <row r="2163" spans="3:12" ht="15.75">
      <c r="C2163" s="589" t="str">
        <f>'FC01'!$B$71</f>
        <v>Energía</v>
      </c>
      <c r="F2163" s="586">
        <f>'FC01'!$L$71</f>
        <v>0</v>
      </c>
      <c r="I2163" s="580" t="str">
        <f>Índice!$C$8</f>
        <v>2016-01-01</v>
      </c>
      <c r="J2163" s="580" t="str">
        <f>Índice!$C$9</f>
        <v>2016-12-31</v>
      </c>
      <c r="K2163" s="579" t="s">
        <v>1802</v>
      </c>
      <c r="L2163" s="579" t="s">
        <v>1809</v>
      </c>
    </row>
    <row r="2164" spans="3:12" ht="15.75">
      <c r="C2164" s="589" t="str">
        <f>'FC01'!$B$72</f>
        <v>ACPM, Fuel Oil</v>
      </c>
      <c r="F2164" s="586">
        <f>'FC01'!$L$72</f>
        <v>0</v>
      </c>
      <c r="I2164" s="580" t="str">
        <f>Índice!$C$8</f>
        <v>2016-01-01</v>
      </c>
      <c r="J2164" s="580" t="str">
        <f>Índice!$C$9</f>
        <v>2016-12-31</v>
      </c>
      <c r="K2164" s="579" t="s">
        <v>1802</v>
      </c>
      <c r="L2164" s="579" t="s">
        <v>1809</v>
      </c>
    </row>
    <row r="2165" spans="3:12" ht="15.75">
      <c r="C2165" s="589" t="str">
        <f>'FC01'!$B$73</f>
        <v>Otros Elementos de Consumo de Insumos Directos</v>
      </c>
      <c r="F2165" s="586">
        <f>'FC01'!$L$73</f>
        <v>0</v>
      </c>
      <c r="I2165" s="580" t="str">
        <f>Índice!$C$8</f>
        <v>2016-01-01</v>
      </c>
      <c r="J2165" s="580" t="str">
        <f>Índice!$C$9</f>
        <v>2016-12-31</v>
      </c>
      <c r="K2165" s="579" t="s">
        <v>1802</v>
      </c>
      <c r="L2165" s="579" t="s">
        <v>1809</v>
      </c>
    </row>
    <row r="2166" spans="3:12" ht="15.75">
      <c r="C2166" s="589" t="str">
        <f>'FC01'!$B$74</f>
        <v>Ordenes Y Contratos De Mantenimiento Y Reparaciones</v>
      </c>
      <c r="F2166" s="586">
        <f>'FC01'!$L$74</f>
        <v>0</v>
      </c>
      <c r="I2166" s="580" t="str">
        <f>Índice!$C$8</f>
        <v>2016-01-01</v>
      </c>
      <c r="J2166" s="580" t="str">
        <f>Índice!$C$9</f>
        <v>2016-12-31</v>
      </c>
      <c r="K2166" s="579" t="s">
        <v>1802</v>
      </c>
      <c r="L2166" s="579" t="s">
        <v>1809</v>
      </c>
    </row>
    <row r="2167" spans="3:12" ht="15.75">
      <c r="C2167" s="589" t="str">
        <f>'FC01'!$B$75</f>
        <v>Peajes terrestres</v>
      </c>
      <c r="F2167" s="586">
        <f>'FC01'!$L$75</f>
        <v>0</v>
      </c>
      <c r="I2167" s="580" t="str">
        <f>Índice!$C$8</f>
        <v>2016-01-01</v>
      </c>
      <c r="J2167" s="580" t="str">
        <f>Índice!$C$9</f>
        <v>2016-12-31</v>
      </c>
      <c r="K2167" s="579" t="s">
        <v>1802</v>
      </c>
      <c r="L2167" s="579" t="s">
        <v>1809</v>
      </c>
    </row>
    <row r="2168" spans="3:12" ht="15.75">
      <c r="C2168" s="589" t="str">
        <f>'FC01'!$B$76</f>
        <v>Disposición final</v>
      </c>
      <c r="F2168" s="586">
        <f>'FC01'!$L$76</f>
        <v>0</v>
      </c>
      <c r="I2168" s="580" t="str">
        <f>Índice!$C$8</f>
        <v>2016-01-01</v>
      </c>
      <c r="J2168" s="580" t="str">
        <f>Índice!$C$9</f>
        <v>2016-12-31</v>
      </c>
      <c r="K2168" s="579" t="s">
        <v>1802</v>
      </c>
      <c r="L2168" s="579" t="s">
        <v>1809</v>
      </c>
    </row>
    <row r="2169" spans="3:12" ht="15.75">
      <c r="C2169" s="589" t="str">
        <f>'FC01'!$B$77</f>
        <v>Peajes por interconexión de acueducto</v>
      </c>
      <c r="F2169" s="586">
        <f>'FC01'!$L$77</f>
        <v>0</v>
      </c>
      <c r="I2169" s="580" t="str">
        <f>Índice!$C$8</f>
        <v>2016-01-01</v>
      </c>
      <c r="J2169" s="580" t="str">
        <f>Índice!$C$9</f>
        <v>2016-12-31</v>
      </c>
      <c r="K2169" s="579" t="s">
        <v>1802</v>
      </c>
      <c r="L2169" s="579" t="s">
        <v>1809</v>
      </c>
    </row>
    <row r="2170" spans="3:12" ht="15.75">
      <c r="C2170" s="589" t="str">
        <f>'FC01'!$B$78</f>
        <v>Peajes por interconexión de alcantarillado</v>
      </c>
      <c r="F2170" s="586">
        <f>'FC01'!$L$78</f>
        <v>0</v>
      </c>
      <c r="I2170" s="580" t="str">
        <f>Índice!$C$8</f>
        <v>2016-01-01</v>
      </c>
      <c r="J2170" s="580" t="str">
        <f>Índice!$C$9</f>
        <v>2016-12-31</v>
      </c>
      <c r="K2170" s="579" t="s">
        <v>1802</v>
      </c>
      <c r="L2170" s="579" t="s">
        <v>1809</v>
      </c>
    </row>
    <row r="2171" spans="3:12" ht="15.75">
      <c r="C2171" s="589" t="str">
        <f>'FC01'!$B$79</f>
        <v>Honorarios (Operativos)</v>
      </c>
      <c r="F2171" s="586">
        <f>'FC01'!$L$79</f>
        <v>0</v>
      </c>
      <c r="I2171" s="580" t="str">
        <f>Índice!$C$8</f>
        <v>2016-01-01</v>
      </c>
      <c r="J2171" s="580" t="str">
        <f>Índice!$C$9</f>
        <v>2016-12-31</v>
      </c>
      <c r="K2171" s="579" t="s">
        <v>1802</v>
      </c>
      <c r="L2171" s="579" t="s">
        <v>1809</v>
      </c>
    </row>
    <row r="2172" spans="3:12" ht="15.75">
      <c r="C2172" s="589" t="str">
        <f>'FC01'!$B$80</f>
        <v>Servicios Públicos</v>
      </c>
      <c r="F2172" s="586">
        <f>'FC01'!$L$80</f>
        <v>0</v>
      </c>
      <c r="I2172" s="580" t="str">
        <f>Índice!$C$8</f>
        <v>2016-01-01</v>
      </c>
      <c r="J2172" s="580" t="str">
        <f>Índice!$C$9</f>
        <v>2016-12-31</v>
      </c>
      <c r="K2172" s="579" t="s">
        <v>1802</v>
      </c>
      <c r="L2172" s="579" t="s">
        <v>1809</v>
      </c>
    </row>
    <row r="2173" spans="3:12" ht="15.75">
      <c r="C2173" s="589" t="str">
        <f>'FC01'!$B$81</f>
        <v>Materiales y otros gastos de operación</v>
      </c>
      <c r="F2173" s="586">
        <f>'FC01'!$L$81</f>
        <v>0</v>
      </c>
      <c r="I2173" s="580" t="str">
        <f>Índice!$C$8</f>
        <v>2016-01-01</v>
      </c>
      <c r="J2173" s="580" t="str">
        <f>Índice!$C$9</f>
        <v>2016-12-31</v>
      </c>
      <c r="K2173" s="579" t="s">
        <v>1802</v>
      </c>
      <c r="L2173" s="579" t="s">
        <v>1809</v>
      </c>
    </row>
    <row r="2174" spans="3:12" ht="15.75">
      <c r="C2174" s="589" t="str">
        <f>'FC01'!$B$82</f>
        <v>Gastos operativos De Pérdidas En Prestación Del Servicio  De Acueducto</v>
      </c>
      <c r="F2174" s="586">
        <f>'FC01'!$L$82</f>
        <v>0</v>
      </c>
      <c r="I2174" s="580" t="str">
        <f>Índice!$C$8</f>
        <v>2016-01-01</v>
      </c>
      <c r="J2174" s="580" t="str">
        <f>Índice!$C$9</f>
        <v>2016-12-31</v>
      </c>
      <c r="K2174" s="579" t="s">
        <v>1802</v>
      </c>
      <c r="L2174" s="579" t="s">
        <v>1809</v>
      </c>
    </row>
    <row r="2175" spans="3:12" ht="15.75">
      <c r="C2175" s="589" t="str">
        <f>'FC01'!$B$83</f>
        <v>Seguros</v>
      </c>
      <c r="F2175" s="586">
        <f>'FC01'!$L$83</f>
        <v>0</v>
      </c>
      <c r="I2175" s="580" t="str">
        <f>Índice!$C$8</f>
        <v>2016-01-01</v>
      </c>
      <c r="J2175" s="580" t="str">
        <f>Índice!$C$9</f>
        <v>2016-12-31</v>
      </c>
      <c r="K2175" s="579" t="s">
        <v>1802</v>
      </c>
      <c r="L2175" s="579" t="s">
        <v>1809</v>
      </c>
    </row>
    <row r="2176" spans="3:12" ht="15.75">
      <c r="C2176" s="589" t="str">
        <f>'FC01'!$B$84</f>
        <v>Impuestos y Tasas</v>
      </c>
      <c r="F2176" s="586">
        <f>'FC01'!$L$84</f>
        <v>0</v>
      </c>
      <c r="I2176" s="580" t="str">
        <f>Índice!$C$8</f>
        <v>2016-01-01</v>
      </c>
      <c r="J2176" s="580" t="str">
        <f>Índice!$C$9</f>
        <v>2016-12-31</v>
      </c>
      <c r="K2176" s="579" t="s">
        <v>1802</v>
      </c>
      <c r="L2176" s="579" t="s">
        <v>1809</v>
      </c>
    </row>
    <row r="2177" spans="1:12" ht="15.75">
      <c r="C2177" s="589" t="str">
        <f>'FC01'!$B$85</f>
        <v>Órdenes y Contratos Por Otros  Servicios</v>
      </c>
      <c r="F2177" s="586">
        <f>'FC01'!$L$85</f>
        <v>0</v>
      </c>
      <c r="I2177" s="580" t="str">
        <f>Índice!$C$8</f>
        <v>2016-01-01</v>
      </c>
      <c r="J2177" s="580" t="str">
        <f>Índice!$C$9</f>
        <v>2016-12-31</v>
      </c>
      <c r="K2177" s="579" t="s">
        <v>1802</v>
      </c>
      <c r="L2177" s="579" t="s">
        <v>1809</v>
      </c>
    </row>
    <row r="2178" spans="1:12" ht="15.75">
      <c r="C2178" s="589" t="str">
        <f>'FC01'!$B$86</f>
        <v>Donaciones</v>
      </c>
      <c r="F2178" s="586">
        <f>'FC01'!$L$86</f>
        <v>0</v>
      </c>
      <c r="I2178" s="580" t="str">
        <f>Índice!$C$8</f>
        <v>2016-01-01</v>
      </c>
      <c r="J2178" s="580" t="str">
        <f>Índice!$C$9</f>
        <v>2016-12-31</v>
      </c>
      <c r="K2178" s="579" t="s">
        <v>1802</v>
      </c>
      <c r="L2178" s="579" t="s">
        <v>1809</v>
      </c>
    </row>
    <row r="2179" spans="1:12" ht="15.75">
      <c r="C2179" s="589" t="str">
        <f>'FC01'!$B$87</f>
        <v>Total Gastos operativos</v>
      </c>
      <c r="F2179" s="586">
        <f>'FC01'!$L$87</f>
        <v>0</v>
      </c>
      <c r="I2179" s="580" t="str">
        <f>Índice!$C$8</f>
        <v>2016-01-01</v>
      </c>
      <c r="J2179" s="580" t="str">
        <f>Índice!$C$9</f>
        <v>2016-12-31</v>
      </c>
      <c r="K2179" s="579" t="s">
        <v>1802</v>
      </c>
      <c r="L2179" s="579" t="s">
        <v>1809</v>
      </c>
    </row>
    <row r="2180" spans="1:12" ht="15.75">
      <c r="A2180" s="587" t="s">
        <v>15</v>
      </c>
      <c r="C2180" s="589"/>
      <c r="F2180" s="586"/>
      <c r="I2180" s="580"/>
      <c r="J2180" s="580"/>
      <c r="K2180" s="579" t="s">
        <v>1802</v>
      </c>
      <c r="L2180" s="579" t="s">
        <v>1809</v>
      </c>
    </row>
    <row r="2181" spans="1:12" ht="15.75">
      <c r="A2181" s="587" t="s">
        <v>15</v>
      </c>
      <c r="C2181" s="589" t="str">
        <f>'FC01'!$B$89</f>
        <v>Detalle de los gastos y gastos operativos</v>
      </c>
      <c r="F2181" s="586" t="str">
        <f>'FC01'!$L$90</f>
        <v>Distribución</v>
      </c>
      <c r="I2181" s="580"/>
      <c r="J2181" s="580"/>
      <c r="K2181" s="579" t="s">
        <v>1802</v>
      </c>
      <c r="L2181" s="579" t="s">
        <v>1809</v>
      </c>
    </row>
    <row r="2182" spans="1:12" ht="15.75">
      <c r="A2182" s="587" t="s">
        <v>15</v>
      </c>
      <c r="C2182" s="589"/>
      <c r="F2182" s="586"/>
      <c r="I2182" s="580"/>
      <c r="J2182" s="580"/>
      <c r="K2182" s="579" t="s">
        <v>1802</v>
      </c>
      <c r="L2182" s="579" t="s">
        <v>1809</v>
      </c>
    </row>
    <row r="2183" spans="1:12" ht="15.75">
      <c r="A2183" s="587" t="s">
        <v>15</v>
      </c>
      <c r="C2183" s="589" t="str">
        <f>'FC01'!$B$91</f>
        <v>Gastos [sinopsis]</v>
      </c>
      <c r="F2183" s="586"/>
      <c r="I2183" s="580"/>
      <c r="J2183" s="580"/>
      <c r="K2183" s="579" t="s">
        <v>1802</v>
      </c>
      <c r="L2183" s="579" t="s">
        <v>1809</v>
      </c>
    </row>
    <row r="2184" spans="1:12" ht="15.75">
      <c r="C2184" s="589" t="str">
        <f>'FC01'!$B$92</f>
        <v>Gastos de Administración sin impuestos, contribuciones y tasas</v>
      </c>
      <c r="F2184" s="586">
        <f>'FC01'!$L$92</f>
        <v>0</v>
      </c>
      <c r="I2184" s="580" t="str">
        <f>Índice!$C$8</f>
        <v>2016-01-01</v>
      </c>
      <c r="J2184" s="580" t="str">
        <f>Índice!$C$9</f>
        <v>2016-12-31</v>
      </c>
      <c r="K2184" s="579" t="s">
        <v>1802</v>
      </c>
      <c r="L2184" s="579" t="s">
        <v>1809</v>
      </c>
    </row>
    <row r="2185" spans="1:12" ht="15.75">
      <c r="C2185" s="589" t="str">
        <f>'FC01'!$B$93</f>
        <v>Impuestos, Tasas y Contribuciones (No incluye impuesto de renta)</v>
      </c>
      <c r="F2185" s="586">
        <f>'FC01'!$L$93</f>
        <v>0</v>
      </c>
      <c r="I2185" s="580" t="str">
        <f>Índice!$C$8</f>
        <v>2016-01-01</v>
      </c>
      <c r="J2185" s="580" t="str">
        <f>Índice!$C$9</f>
        <v>2016-12-31</v>
      </c>
      <c r="K2185" s="579" t="s">
        <v>1802</v>
      </c>
      <c r="L2185" s="579" t="s">
        <v>1809</v>
      </c>
    </row>
    <row r="2186" spans="1:12" ht="15.75">
      <c r="C2186" s="589" t="str">
        <f>'FC01'!$B$94</f>
        <v>Depreciación, deterioro, Amortización y provisión</v>
      </c>
      <c r="F2186" s="586">
        <f>'FC01'!$L$94</f>
        <v>0</v>
      </c>
      <c r="I2186" s="580" t="str">
        <f>Índice!$C$8</f>
        <v>2016-01-01</v>
      </c>
      <c r="J2186" s="580" t="str">
        <f>Índice!$C$9</f>
        <v>2016-12-31</v>
      </c>
      <c r="K2186" s="579" t="s">
        <v>1802</v>
      </c>
      <c r="L2186" s="579" t="s">
        <v>1809</v>
      </c>
    </row>
    <row r="2187" spans="1:12" ht="15.75">
      <c r="C2187" s="589" t="str">
        <f>'FC01'!$B$95</f>
        <v>Gasto por impuesto a las ganancias</v>
      </c>
      <c r="F2187" s="586">
        <f>'FC01'!$L$95</f>
        <v>0</v>
      </c>
      <c r="I2187" s="580" t="str">
        <f>Índice!$C$8</f>
        <v>2016-01-01</v>
      </c>
      <c r="J2187" s="580" t="str">
        <f>Índice!$C$9</f>
        <v>2016-12-31</v>
      </c>
      <c r="K2187" s="579" t="s">
        <v>1802</v>
      </c>
      <c r="L2187" s="579" t="s">
        <v>1809</v>
      </c>
    </row>
    <row r="2188" spans="1:12" ht="15.75">
      <c r="C2188" s="589" t="str">
        <f>'FC01'!$B$96</f>
        <v>Otros gastos (gastos y gastos operativos)</v>
      </c>
      <c r="F2188" s="586">
        <f>'FC01'!$L$96</f>
        <v>0</v>
      </c>
      <c r="I2188" s="580" t="str">
        <f>Índice!$C$8</f>
        <v>2016-01-01</v>
      </c>
      <c r="J2188" s="580" t="str">
        <f>Índice!$C$9</f>
        <v>2016-12-31</v>
      </c>
      <c r="K2188" s="579" t="s">
        <v>1802</v>
      </c>
      <c r="L2188" s="579" t="s">
        <v>1809</v>
      </c>
    </row>
    <row r="2189" spans="1:12" ht="15.75">
      <c r="C2189" s="589" t="str">
        <f>'FC01'!$B$97</f>
        <v>Total Gastos</v>
      </c>
      <c r="F2189" s="586">
        <f>'FC01'!$L$97</f>
        <v>0</v>
      </c>
      <c r="I2189" s="580" t="str">
        <f>Índice!$C$8</f>
        <v>2016-01-01</v>
      </c>
      <c r="J2189" s="580" t="str">
        <f>Índice!$C$9</f>
        <v>2016-12-31</v>
      </c>
      <c r="K2189" s="579" t="s">
        <v>1802</v>
      </c>
      <c r="L2189" s="579" t="s">
        <v>1809</v>
      </c>
    </row>
    <row r="2190" spans="1:12" ht="15.75">
      <c r="A2190" s="587" t="s">
        <v>15</v>
      </c>
      <c r="C2190" s="589" t="str">
        <f>'FC01'!$B$98</f>
        <v>Gastos operativos de Ventas y Distribución [sinopsis]</v>
      </c>
      <c r="F2190" s="586">
        <f>'FC01'!$L$98</f>
        <v>0</v>
      </c>
      <c r="I2190" s="580" t="str">
        <f>Índice!$C$8</f>
        <v>2016-01-01</v>
      </c>
      <c r="J2190" s="580" t="str">
        <f>Índice!$C$9</f>
        <v>2016-12-31</v>
      </c>
      <c r="K2190" s="579" t="s">
        <v>1802</v>
      </c>
      <c r="L2190" s="579" t="s">
        <v>1809</v>
      </c>
    </row>
    <row r="2191" spans="1:12" ht="15.75">
      <c r="C2191" s="589" t="str">
        <f>'FC01'!$B$99</f>
        <v>Gastos operativos de Ventas</v>
      </c>
      <c r="F2191" s="586">
        <f>'FC01'!$L$99</f>
        <v>0</v>
      </c>
      <c r="I2191" s="580" t="str">
        <f>Índice!$C$8</f>
        <v>2016-01-01</v>
      </c>
      <c r="J2191" s="580" t="str">
        <f>Índice!$C$9</f>
        <v>2016-12-31</v>
      </c>
      <c r="K2191" s="579" t="s">
        <v>1802</v>
      </c>
      <c r="L2191" s="579" t="s">
        <v>1809</v>
      </c>
    </row>
    <row r="2192" spans="1:12" ht="15.75">
      <c r="C2192" s="589" t="str">
        <f>'FC01'!$B$100</f>
        <v>Gastos operativos de Distribución</v>
      </c>
      <c r="F2192" s="586">
        <f>'FC01'!$L$100</f>
        <v>0</v>
      </c>
      <c r="I2192" s="580" t="str">
        <f>Índice!$C$8</f>
        <v>2016-01-01</v>
      </c>
      <c r="J2192" s="580" t="str">
        <f>Índice!$C$9</f>
        <v>2016-12-31</v>
      </c>
      <c r="K2192" s="579" t="s">
        <v>1802</v>
      </c>
      <c r="L2192" s="579" t="s">
        <v>1809</v>
      </c>
    </row>
    <row r="2193" spans="1:12" ht="15.75">
      <c r="C2193" s="589" t="str">
        <f>'FC01'!$B$101</f>
        <v>Total Gastos operativos de ventas y distribución</v>
      </c>
      <c r="F2193" s="586">
        <f>'FC01'!$L$101</f>
        <v>0</v>
      </c>
      <c r="I2193" s="580" t="str">
        <f>Índice!$C$8</f>
        <v>2016-01-01</v>
      </c>
      <c r="J2193" s="580" t="str">
        <f>Índice!$C$9</f>
        <v>2016-12-31</v>
      </c>
      <c r="K2193" s="579" t="s">
        <v>1802</v>
      </c>
      <c r="L2193" s="579" t="s">
        <v>1809</v>
      </c>
    </row>
    <row r="2194" spans="1:12" ht="15.75">
      <c r="A2194" s="587" t="s">
        <v>15</v>
      </c>
      <c r="C2194" s="589">
        <v>10</v>
      </c>
      <c r="F2194" s="586"/>
      <c r="I2194" s="580" t="str">
        <f>Índice!$C$8</f>
        <v>2016-01-01</v>
      </c>
      <c r="J2194" s="580" t="str">
        <f>Índice!$C$9</f>
        <v>2016-12-31</v>
      </c>
      <c r="K2194" s="579" t="s">
        <v>1802</v>
      </c>
      <c r="L2194" s="579" t="s">
        <v>1810</v>
      </c>
    </row>
    <row r="2195" spans="1:12" ht="15.75">
      <c r="A2195" s="587" t="s">
        <v>15</v>
      </c>
      <c r="C2195" s="589" t="str">
        <f>'FC01'!$B$6</f>
        <v xml:space="preserve">Detalle de los gastos </v>
      </c>
      <c r="F2195" s="586" t="str">
        <f>'FC01'!$M$7</f>
        <v>Comercialización</v>
      </c>
      <c r="I2195" s="580" t="str">
        <f>Índice!$C$8</f>
        <v>2016-01-01</v>
      </c>
      <c r="J2195" s="580" t="str">
        <f>Índice!$C$9</f>
        <v>2016-12-31</v>
      </c>
      <c r="K2195" s="579" t="s">
        <v>1802</v>
      </c>
      <c r="L2195" s="579" t="s">
        <v>1810</v>
      </c>
    </row>
    <row r="2196" spans="1:12" ht="15.75">
      <c r="C2196" s="589" t="str">
        <f>'FC01'!$B$8</f>
        <v xml:space="preserve">De administración </v>
      </c>
      <c r="F2196" s="586">
        <f>'FC01'!$M$8</f>
        <v>0</v>
      </c>
      <c r="I2196" s="580" t="str">
        <f>Índice!$C$8</f>
        <v>2016-01-01</v>
      </c>
      <c r="J2196" s="580" t="str">
        <f>Índice!$C$9</f>
        <v>2016-12-31</v>
      </c>
      <c r="K2196" s="579" t="s">
        <v>1802</v>
      </c>
      <c r="L2196" s="579" t="s">
        <v>1810</v>
      </c>
    </row>
    <row r="2197" spans="1:12" ht="15.75">
      <c r="C2197" s="589" t="str">
        <f>'FC01'!$B$9</f>
        <v>Beneficios a empleados</v>
      </c>
      <c r="F2197" s="586">
        <f>'FC01'!$M$9</f>
        <v>0</v>
      </c>
      <c r="I2197" s="580" t="str">
        <f>Índice!$C$8</f>
        <v>2016-01-01</v>
      </c>
      <c r="J2197" s="580" t="str">
        <f>Índice!$C$9</f>
        <v>2016-12-31</v>
      </c>
      <c r="K2197" s="579" t="s">
        <v>1802</v>
      </c>
      <c r="L2197" s="579" t="s">
        <v>1810</v>
      </c>
    </row>
    <row r="2198" spans="1:12" ht="15.75">
      <c r="C2198" s="589" t="str">
        <f>'FC01'!$B$10</f>
        <v>Honorarios</v>
      </c>
      <c r="F2198" s="586">
        <f>'FC01'!$M$10</f>
        <v>0</v>
      </c>
      <c r="I2198" s="580" t="str">
        <f>Índice!$C$8</f>
        <v>2016-01-01</v>
      </c>
      <c r="J2198" s="580" t="str">
        <f>Índice!$C$9</f>
        <v>2016-12-31</v>
      </c>
      <c r="K2198" s="579" t="s">
        <v>1802</v>
      </c>
      <c r="L2198" s="579" t="s">
        <v>1810</v>
      </c>
    </row>
    <row r="2199" spans="1:12" ht="15.75">
      <c r="C2199" s="589" t="str">
        <f>'FC01'!$B$11</f>
        <v xml:space="preserve">Impuestos, Contribuciones y tasas </v>
      </c>
      <c r="F2199" s="586">
        <f>'FC01'!$M$11</f>
        <v>0</v>
      </c>
      <c r="I2199" s="580" t="str">
        <f>Índice!$C$8</f>
        <v>2016-01-01</v>
      </c>
      <c r="J2199" s="580" t="str">
        <f>Índice!$C$9</f>
        <v>2016-12-31</v>
      </c>
      <c r="K2199" s="579" t="s">
        <v>1802</v>
      </c>
      <c r="L2199" s="579" t="s">
        <v>1810</v>
      </c>
    </row>
    <row r="2200" spans="1:12" ht="15.75">
      <c r="C2200" s="589" t="str">
        <f>'FC01'!$B$12</f>
        <v xml:space="preserve">Generales </v>
      </c>
      <c r="F2200" s="586">
        <f>'FC01'!$M$12</f>
        <v>0</v>
      </c>
      <c r="I2200" s="580" t="str">
        <f>Índice!$C$8</f>
        <v>2016-01-01</v>
      </c>
      <c r="J2200" s="580" t="str">
        <f>Índice!$C$9</f>
        <v>2016-12-31</v>
      </c>
      <c r="K2200" s="579" t="s">
        <v>1802</v>
      </c>
      <c r="L2200" s="579" t="s">
        <v>1810</v>
      </c>
    </row>
    <row r="2201" spans="1:12" ht="15.75">
      <c r="C2201" s="589" t="str">
        <f>'FC01'!$B$13</f>
        <v>Deterioro</v>
      </c>
      <c r="F2201" s="586">
        <f>'FC01'!$M$13</f>
        <v>0</v>
      </c>
      <c r="I2201" s="580" t="str">
        <f>Índice!$C$8</f>
        <v>2016-01-01</v>
      </c>
      <c r="J2201" s="580" t="str">
        <f>Índice!$C$9</f>
        <v>2016-12-31</v>
      </c>
      <c r="K2201" s="579" t="s">
        <v>1802</v>
      </c>
      <c r="L2201" s="579" t="s">
        <v>1810</v>
      </c>
    </row>
    <row r="2202" spans="1:12" ht="15.75">
      <c r="C2202" s="589" t="str">
        <f>'FC01'!$B$14</f>
        <v>Depreciación</v>
      </c>
      <c r="F2202" s="586">
        <f>'FC01'!$M$14</f>
        <v>0</v>
      </c>
      <c r="I2202" s="580" t="str">
        <f>Índice!$C$8</f>
        <v>2016-01-01</v>
      </c>
      <c r="J2202" s="580" t="str">
        <f>Índice!$C$9</f>
        <v>2016-12-31</v>
      </c>
      <c r="K2202" s="579" t="s">
        <v>1802</v>
      </c>
      <c r="L2202" s="579" t="s">
        <v>1810</v>
      </c>
    </row>
    <row r="2203" spans="1:12" ht="15.75">
      <c r="C2203" s="589" t="str">
        <f>'FC01'!$B$15</f>
        <v>Amortización</v>
      </c>
      <c r="F2203" s="586">
        <f>'FC01'!$M$15</f>
        <v>0</v>
      </c>
      <c r="I2203" s="580" t="str">
        <f>Índice!$C$8</f>
        <v>2016-01-01</v>
      </c>
      <c r="J2203" s="580" t="str">
        <f>Índice!$C$9</f>
        <v>2016-12-31</v>
      </c>
      <c r="K2203" s="579" t="s">
        <v>1802</v>
      </c>
      <c r="L2203" s="579" t="s">
        <v>1810</v>
      </c>
    </row>
    <row r="2204" spans="1:12" ht="15.75">
      <c r="C2204" s="589" t="str">
        <f>'FC01'!$B$16</f>
        <v>Provisiones</v>
      </c>
      <c r="F2204" s="586">
        <f>'FC01'!$M$16</f>
        <v>0</v>
      </c>
      <c r="I2204" s="580" t="str">
        <f>Índice!$C$8</f>
        <v>2016-01-01</v>
      </c>
      <c r="J2204" s="580" t="str">
        <f>Índice!$C$9</f>
        <v>2016-12-31</v>
      </c>
      <c r="K2204" s="579" t="s">
        <v>1802</v>
      </c>
      <c r="L2204" s="579" t="s">
        <v>1810</v>
      </c>
    </row>
    <row r="2205" spans="1:12" ht="15.75">
      <c r="C2205" s="589" t="str">
        <f>'FC01'!$B$17</f>
        <v>Litigios y demandas</v>
      </c>
      <c r="F2205" s="586">
        <f>'FC01'!$M$17</f>
        <v>0</v>
      </c>
      <c r="I2205" s="580" t="str">
        <f>Índice!$C$8</f>
        <v>2016-01-01</v>
      </c>
      <c r="J2205" s="580" t="str">
        <f>Índice!$C$9</f>
        <v>2016-12-31</v>
      </c>
      <c r="K2205" s="579" t="s">
        <v>1802</v>
      </c>
      <c r="L2205" s="579" t="s">
        <v>1810</v>
      </c>
    </row>
    <row r="2206" spans="1:12" ht="15.75">
      <c r="C2206" s="589" t="str">
        <f>'FC01'!$B$18</f>
        <v xml:space="preserve">Garantías </v>
      </c>
      <c r="F2206" s="586">
        <f>'FC01'!$M$18</f>
        <v>0</v>
      </c>
      <c r="I2206" s="580" t="str">
        <f>Índice!$C$8</f>
        <v>2016-01-01</v>
      </c>
      <c r="J2206" s="580" t="str">
        <f>Índice!$C$9</f>
        <v>2016-12-31</v>
      </c>
      <c r="K2206" s="579" t="s">
        <v>1802</v>
      </c>
      <c r="L2206" s="579" t="s">
        <v>1810</v>
      </c>
    </row>
    <row r="2207" spans="1:12" ht="15.75">
      <c r="C2207" s="589" t="str">
        <f>'FC01'!$B$19</f>
        <v>Diversas</v>
      </c>
      <c r="F2207" s="586">
        <f>'FC01'!$M$19</f>
        <v>0</v>
      </c>
      <c r="I2207" s="580" t="str">
        <f>Índice!$C$8</f>
        <v>2016-01-01</v>
      </c>
      <c r="J2207" s="580" t="str">
        <f>Índice!$C$9</f>
        <v>2016-12-31</v>
      </c>
      <c r="K2207" s="579" t="s">
        <v>1802</v>
      </c>
      <c r="L2207" s="579" t="s">
        <v>1810</v>
      </c>
    </row>
    <row r="2208" spans="1:12" ht="15.75">
      <c r="C2208" s="589" t="str">
        <f>'FC01'!$B$20</f>
        <v>Otros gastos</v>
      </c>
      <c r="F2208" s="586">
        <f>'FC01'!$M$20</f>
        <v>0</v>
      </c>
      <c r="I2208" s="580" t="str">
        <f>Índice!$C$8</f>
        <v>2016-01-01</v>
      </c>
      <c r="J2208" s="580" t="str">
        <f>Índice!$C$9</f>
        <v>2016-12-31</v>
      </c>
      <c r="K2208" s="579" t="s">
        <v>1802</v>
      </c>
      <c r="L2208" s="579" t="s">
        <v>1810</v>
      </c>
    </row>
    <row r="2209" spans="1:12" ht="15.75">
      <c r="C2209" s="589" t="str">
        <f>'FC01'!$B$21</f>
        <v>Comisiones</v>
      </c>
      <c r="F2209" s="586">
        <f>'FC01'!$M$21</f>
        <v>0</v>
      </c>
      <c r="I2209" s="580" t="str">
        <f>Índice!$C$8</f>
        <v>2016-01-01</v>
      </c>
      <c r="J2209" s="580" t="str">
        <f>Índice!$C$9</f>
        <v>2016-12-31</v>
      </c>
      <c r="K2209" s="579" t="s">
        <v>1802</v>
      </c>
      <c r="L2209" s="579" t="s">
        <v>1810</v>
      </c>
    </row>
    <row r="2210" spans="1:12" ht="15.75">
      <c r="C2210" s="589" t="str">
        <f>'FC01'!$B$22</f>
        <v>Ajuste por diferencia en cambio</v>
      </c>
      <c r="F2210" s="586">
        <f>'FC01'!$M$22</f>
        <v>0</v>
      </c>
      <c r="I2210" s="580" t="str">
        <f>Índice!$C$8</f>
        <v>2016-01-01</v>
      </c>
      <c r="J2210" s="580" t="str">
        <f>Índice!$C$9</f>
        <v>2016-12-31</v>
      </c>
      <c r="K2210" s="579" t="s">
        <v>1802</v>
      </c>
      <c r="L2210" s="579" t="s">
        <v>1810</v>
      </c>
    </row>
    <row r="2211" spans="1:12" ht="15.75">
      <c r="C2211" s="589" t="str">
        <f>'FC01'!$B$23</f>
        <v>Financieros</v>
      </c>
      <c r="F2211" s="586">
        <f>'FC01'!$M$23</f>
        <v>0</v>
      </c>
      <c r="I2211" s="580" t="str">
        <f>Índice!$C$8</f>
        <v>2016-01-01</v>
      </c>
      <c r="J2211" s="580" t="str">
        <f>Índice!$C$9</f>
        <v>2016-12-31</v>
      </c>
      <c r="K2211" s="579" t="s">
        <v>1802</v>
      </c>
      <c r="L2211" s="579" t="s">
        <v>1810</v>
      </c>
    </row>
    <row r="2212" spans="1:12" ht="15.75">
      <c r="C2212" s="589" t="str">
        <f>'FC01'!$B$24</f>
        <v>Pérdidas por la aplicación del método de participación patrimonial</v>
      </c>
      <c r="F2212" s="586">
        <f>'FC01'!$M$24</f>
        <v>0</v>
      </c>
      <c r="I2212" s="580" t="str">
        <f>Índice!$C$8</f>
        <v>2016-01-01</v>
      </c>
      <c r="J2212" s="580" t="str">
        <f>Índice!$C$9</f>
        <v>2016-12-31</v>
      </c>
      <c r="K2212" s="579" t="s">
        <v>1802</v>
      </c>
      <c r="L2212" s="579" t="s">
        <v>1810</v>
      </c>
    </row>
    <row r="2213" spans="1:12" ht="15.75">
      <c r="C2213" s="589" t="str">
        <f>'FC01'!$B$25</f>
        <v xml:space="preserve">Gastos diversos </v>
      </c>
      <c r="F2213" s="586">
        <f>'FC01'!$M$25</f>
        <v>0</v>
      </c>
      <c r="I2213" s="580" t="str">
        <f>Índice!$C$8</f>
        <v>2016-01-01</v>
      </c>
      <c r="J2213" s="580" t="str">
        <f>Índice!$C$9</f>
        <v>2016-12-31</v>
      </c>
      <c r="K2213" s="579" t="s">
        <v>1802</v>
      </c>
      <c r="L2213" s="579" t="s">
        <v>1810</v>
      </c>
    </row>
    <row r="2214" spans="1:12" ht="15.75">
      <c r="C2214" s="589" t="str">
        <f>'FC01'!$B$26</f>
        <v>Impuesto a las ganancias corrientes</v>
      </c>
      <c r="F2214" s="586">
        <f>'FC01'!$M$26</f>
        <v>0</v>
      </c>
      <c r="I2214" s="580" t="str">
        <f>Índice!$C$8</f>
        <v>2016-01-01</v>
      </c>
      <c r="J2214" s="580" t="str">
        <f>Índice!$C$9</f>
        <v>2016-12-31</v>
      </c>
      <c r="K2214" s="579" t="s">
        <v>1802</v>
      </c>
      <c r="L2214" s="579" t="s">
        <v>1810</v>
      </c>
    </row>
    <row r="2215" spans="1:12" ht="15.75">
      <c r="C2215" s="589" t="str">
        <f>'FC01'!$B$27</f>
        <v>Impuesto a las ganancias diferido</v>
      </c>
      <c r="F2215" s="586">
        <f>'FC01'!$M$27</f>
        <v>0</v>
      </c>
      <c r="I2215" s="580" t="str">
        <f>Índice!$C$8</f>
        <v>2016-01-01</v>
      </c>
      <c r="J2215" s="580" t="str">
        <f>Índice!$C$9</f>
        <v>2016-12-31</v>
      </c>
      <c r="K2215" s="579" t="s">
        <v>1802</v>
      </c>
      <c r="L2215" s="579" t="s">
        <v>1810</v>
      </c>
    </row>
    <row r="2216" spans="1:12" ht="15.75">
      <c r="C2216" s="589" t="str">
        <f>'FC01'!$B$28</f>
        <v xml:space="preserve">Total Gastos </v>
      </c>
      <c r="F2216" s="586">
        <f>'FC01'!$M$28</f>
        <v>0</v>
      </c>
      <c r="I2216" s="580" t="str">
        <f>Índice!$C$8</f>
        <v>2016-01-01</v>
      </c>
      <c r="J2216" s="580" t="str">
        <f>Índice!$C$9</f>
        <v>2016-12-31</v>
      </c>
      <c r="K2216" s="579" t="s">
        <v>1802</v>
      </c>
      <c r="L2216" s="579" t="s">
        <v>1810</v>
      </c>
    </row>
    <row r="2217" spans="1:12" ht="15.75">
      <c r="A2217" s="587" t="s">
        <v>15</v>
      </c>
      <c r="C2217" s="589"/>
      <c r="F2217" s="586"/>
      <c r="I2217" s="580"/>
      <c r="J2217" s="580"/>
      <c r="K2217" s="579" t="s">
        <v>1802</v>
      </c>
      <c r="L2217" s="579" t="s">
        <v>1810</v>
      </c>
    </row>
    <row r="2218" spans="1:12" ht="15.75">
      <c r="A2218" s="587" t="s">
        <v>15</v>
      </c>
      <c r="C2218" s="589" t="str">
        <f>'FC01'!$B$30</f>
        <v>Detalle de los gastos operativos</v>
      </c>
      <c r="F2218" s="586" t="str">
        <f>'FC01'!$M$31</f>
        <v>Comercialización</v>
      </c>
      <c r="I2218" s="580"/>
      <c r="J2218" s="580"/>
      <c r="K2218" s="579" t="s">
        <v>1802</v>
      </c>
      <c r="L2218" s="579" t="s">
        <v>1810</v>
      </c>
    </row>
    <row r="2219" spans="1:12" ht="15.75">
      <c r="A2219" s="587" t="s">
        <v>15</v>
      </c>
      <c r="C2219" s="589"/>
      <c r="F2219" s="586"/>
      <c r="I2219" s="580"/>
      <c r="J2219" s="580"/>
      <c r="K2219" s="579" t="s">
        <v>1802</v>
      </c>
      <c r="L2219" s="579" t="s">
        <v>1810</v>
      </c>
    </row>
    <row r="2220" spans="1:12" ht="15.75">
      <c r="C2220" s="589" t="str">
        <f>'FC01'!$B$32</f>
        <v>Servicios Personales</v>
      </c>
      <c r="F2220" s="586">
        <f>'FC01'!$M$32</f>
        <v>0</v>
      </c>
      <c r="I2220" s="580" t="str">
        <f>Índice!$C$8</f>
        <v>2016-01-01</v>
      </c>
      <c r="J2220" s="580" t="str">
        <f>Índice!$C$9</f>
        <v>2016-12-31</v>
      </c>
      <c r="K2220" s="579" t="s">
        <v>1802</v>
      </c>
      <c r="L2220" s="579" t="s">
        <v>1810</v>
      </c>
    </row>
    <row r="2221" spans="1:12" ht="15.75">
      <c r="C2221" s="589" t="str">
        <f>'FC01'!$B$33</f>
        <v>Generales</v>
      </c>
      <c r="F2221" s="586">
        <f>'FC01'!$M$33</f>
        <v>0</v>
      </c>
      <c r="I2221" s="580" t="str">
        <f>Índice!$C$8</f>
        <v>2016-01-01</v>
      </c>
      <c r="J2221" s="580" t="str">
        <f>Índice!$C$9</f>
        <v>2016-12-31</v>
      </c>
      <c r="K2221" s="579" t="s">
        <v>1802</v>
      </c>
      <c r="L2221" s="579" t="s">
        <v>1810</v>
      </c>
    </row>
    <row r="2222" spans="1:12" ht="15.75">
      <c r="C2222" s="589" t="str">
        <f>'FC01'!$B$34</f>
        <v>Arrendamientos</v>
      </c>
      <c r="F2222" s="586">
        <f>'FC01'!$M$34</f>
        <v>0</v>
      </c>
      <c r="I2222" s="580" t="str">
        <f>Índice!$C$8</f>
        <v>2016-01-01</v>
      </c>
      <c r="J2222" s="580" t="str">
        <f>Índice!$C$9</f>
        <v>2016-12-31</v>
      </c>
      <c r="K2222" s="579" t="s">
        <v>1802</v>
      </c>
      <c r="L2222" s="579" t="s">
        <v>1810</v>
      </c>
    </row>
    <row r="2223" spans="1:12" ht="15.75">
      <c r="C2223" s="589" t="str">
        <f>'FC01'!$B$35</f>
        <v>Deterioro (Operativo)</v>
      </c>
      <c r="F2223" s="586">
        <f>'FC01'!$M$35</f>
        <v>0</v>
      </c>
      <c r="I2223" s="580" t="str">
        <f>Índice!$C$8</f>
        <v>2016-01-01</v>
      </c>
      <c r="J2223" s="580" t="str">
        <f>Índice!$C$9</f>
        <v>2016-12-31</v>
      </c>
      <c r="K2223" s="579" t="s">
        <v>1802</v>
      </c>
      <c r="L2223" s="579" t="s">
        <v>1810</v>
      </c>
    </row>
    <row r="2224" spans="1:12" ht="15.75">
      <c r="C2224" s="589" t="str">
        <f>'FC01'!$B$36</f>
        <v>Depreciación (Operativo)</v>
      </c>
      <c r="F2224" s="586">
        <f>'FC01'!$M$36</f>
        <v>0</v>
      </c>
      <c r="I2224" s="580" t="str">
        <f>Índice!$C$8</f>
        <v>2016-01-01</v>
      </c>
      <c r="J2224" s="580" t="str">
        <f>Índice!$C$9</f>
        <v>2016-12-31</v>
      </c>
      <c r="K2224" s="579" t="s">
        <v>1802</v>
      </c>
      <c r="L2224" s="579" t="s">
        <v>1810</v>
      </c>
    </row>
    <row r="2225" spans="3:12" ht="15.75">
      <c r="C2225" s="589" t="str">
        <f>'FC01'!$B$37</f>
        <v>Provisiones (Operativo)</v>
      </c>
      <c r="F2225" s="586">
        <f>'FC01'!$M$37</f>
        <v>0</v>
      </c>
      <c r="I2225" s="580" t="str">
        <f>Índice!$C$8</f>
        <v>2016-01-01</v>
      </c>
      <c r="J2225" s="580" t="str">
        <f>Índice!$C$9</f>
        <v>2016-12-31</v>
      </c>
      <c r="K2225" s="579" t="s">
        <v>1802</v>
      </c>
      <c r="L2225" s="579" t="s">
        <v>1810</v>
      </c>
    </row>
    <row r="2226" spans="3:12" ht="15.75">
      <c r="C2226" s="589" t="str">
        <f>'FC01'!$B$38</f>
        <v>Agotamiento (Operativo)</v>
      </c>
      <c r="F2226" s="586">
        <f>'FC01'!$M$38</f>
        <v>0</v>
      </c>
      <c r="I2226" s="580" t="str">
        <f>Índice!$C$8</f>
        <v>2016-01-01</v>
      </c>
      <c r="J2226" s="580" t="str">
        <f>Índice!$C$9</f>
        <v>2016-12-31</v>
      </c>
      <c r="K2226" s="579" t="s">
        <v>1802</v>
      </c>
      <c r="L2226" s="579" t="s">
        <v>1810</v>
      </c>
    </row>
    <row r="2227" spans="3:12" ht="15.75">
      <c r="C2227" s="589" t="str">
        <f>'FC01'!$B$39</f>
        <v>Amortización (Operativo)</v>
      </c>
      <c r="F2227" s="586">
        <f>'FC01'!$M$39</f>
        <v>0</v>
      </c>
      <c r="I2227" s="580" t="str">
        <f>Índice!$C$8</f>
        <v>2016-01-01</v>
      </c>
      <c r="J2227" s="580" t="str">
        <f>Índice!$C$9</f>
        <v>2016-12-31</v>
      </c>
      <c r="K2227" s="579" t="s">
        <v>1802</v>
      </c>
      <c r="L2227" s="579" t="s">
        <v>1810</v>
      </c>
    </row>
    <row r="2228" spans="3:12" ht="15.75">
      <c r="C2228" s="589" t="str">
        <f>'FC01'!$B$40</f>
        <v>Gastos operativos de Bienes y Servicios Públicos para la Venta</v>
      </c>
      <c r="F2228" s="586">
        <f>'FC01'!$M$40</f>
        <v>0</v>
      </c>
      <c r="I2228" s="580" t="str">
        <f>Índice!$C$8</f>
        <v>2016-01-01</v>
      </c>
      <c r="J2228" s="580" t="str">
        <f>Índice!$C$9</f>
        <v>2016-12-31</v>
      </c>
      <c r="K2228" s="579" t="s">
        <v>1802</v>
      </c>
      <c r="L2228" s="579" t="s">
        <v>1810</v>
      </c>
    </row>
    <row r="2229" spans="3:12" ht="15.75">
      <c r="C2229" s="589" t="str">
        <f>'FC01'!$B$41</f>
        <v>Compras en Bloque y/o a Largo Plazo</v>
      </c>
      <c r="F2229" s="586">
        <f>'FC01'!$M$41</f>
        <v>0</v>
      </c>
      <c r="I2229" s="580" t="str">
        <f>Índice!$C$8</f>
        <v>2016-01-01</v>
      </c>
      <c r="J2229" s="580" t="str">
        <f>Índice!$C$9</f>
        <v>2016-12-31</v>
      </c>
      <c r="K2229" s="579" t="s">
        <v>1802</v>
      </c>
      <c r="L2229" s="579" t="s">
        <v>1810</v>
      </c>
    </row>
    <row r="2230" spans="3:12" ht="15.75">
      <c r="C2230" s="589" t="str">
        <f>'FC01'!$B$42</f>
        <v>Compras en Bolsa  y/o a Corto Plazo</v>
      </c>
      <c r="F2230" s="586">
        <f>'FC01'!$M$42</f>
        <v>0</v>
      </c>
      <c r="I2230" s="580" t="str">
        <f>Índice!$C$8</f>
        <v>2016-01-01</v>
      </c>
      <c r="J2230" s="580" t="str">
        <f>Índice!$C$9</f>
        <v>2016-12-31</v>
      </c>
      <c r="K2230" s="579" t="s">
        <v>1802</v>
      </c>
      <c r="L2230" s="579" t="s">
        <v>1810</v>
      </c>
    </row>
    <row r="2231" spans="3:12" ht="15.75">
      <c r="C2231" s="589" t="str">
        <f>'FC01'!$B$43</f>
        <v>Gastos operativos de suministro de agua potable (Agua en Bloque)</v>
      </c>
      <c r="F2231" s="586">
        <f>'FC01'!$M$43</f>
        <v>0</v>
      </c>
      <c r="I2231" s="580" t="str">
        <f>Índice!$C$8</f>
        <v>2016-01-01</v>
      </c>
      <c r="J2231" s="580" t="str">
        <f>Índice!$C$9</f>
        <v>2016-12-31</v>
      </c>
      <c r="K2231" s="579" t="s">
        <v>1802</v>
      </c>
      <c r="L2231" s="579" t="s">
        <v>1810</v>
      </c>
    </row>
    <row r="2232" spans="3:12" ht="15.75">
      <c r="C2232" s="589" t="str">
        <f>'FC01'!$B$44</f>
        <v xml:space="preserve">Gastos operativos por Conexión / Interconexión </v>
      </c>
      <c r="F2232" s="586">
        <f>'FC01'!$M$44</f>
        <v>0</v>
      </c>
      <c r="I2232" s="580" t="str">
        <f>Índice!$C$8</f>
        <v>2016-01-01</v>
      </c>
      <c r="J2232" s="580" t="str">
        <f>Índice!$C$9</f>
        <v>2016-12-31</v>
      </c>
      <c r="K2232" s="579" t="s">
        <v>1802</v>
      </c>
      <c r="L2232" s="579" t="s">
        <v>1810</v>
      </c>
    </row>
    <row r="2233" spans="3:12" ht="15.75">
      <c r="C2233" s="589" t="str">
        <f>'FC01'!$B$45</f>
        <v>Uso de Líneas, redes y ductos</v>
      </c>
      <c r="F2233" s="586">
        <f>'FC01'!$M$45</f>
        <v>0</v>
      </c>
      <c r="I2233" s="580" t="str">
        <f>Índice!$C$8</f>
        <v>2016-01-01</v>
      </c>
      <c r="J2233" s="580" t="str">
        <f>Índice!$C$9</f>
        <v>2016-12-31</v>
      </c>
      <c r="K2233" s="579" t="s">
        <v>1802</v>
      </c>
      <c r="L2233" s="579" t="s">
        <v>1810</v>
      </c>
    </row>
    <row r="2234" spans="3:12" ht="15.75">
      <c r="C2234" s="589" t="str">
        <f>'FC01'!$B$46</f>
        <v>Gastos operativos de Distribución  y/o Comercialización de Gas combustible por redes</v>
      </c>
      <c r="F2234" s="586">
        <f>'FC01'!$M$46</f>
        <v>0</v>
      </c>
      <c r="I2234" s="580" t="str">
        <f>Índice!$C$8</f>
        <v>2016-01-01</v>
      </c>
      <c r="J2234" s="580" t="str">
        <f>Índice!$C$9</f>
        <v>2016-12-31</v>
      </c>
      <c r="K2234" s="579" t="s">
        <v>1802</v>
      </c>
      <c r="L2234" s="579" t="s">
        <v>1810</v>
      </c>
    </row>
    <row r="2235" spans="3:12" ht="15.75">
      <c r="C2235" s="589" t="str">
        <f>'FC01'!$B$47</f>
        <v>Manejo Comercial y Financiero del Servicio</v>
      </c>
      <c r="F2235" s="586">
        <f>'FC01'!$M$47</f>
        <v>0</v>
      </c>
      <c r="I2235" s="580" t="str">
        <f>Índice!$C$8</f>
        <v>2016-01-01</v>
      </c>
      <c r="J2235" s="580" t="str">
        <f>Índice!$C$9</f>
        <v>2016-12-31</v>
      </c>
      <c r="K2235" s="579" t="s">
        <v>1802</v>
      </c>
      <c r="L2235" s="579" t="s">
        <v>1810</v>
      </c>
    </row>
    <row r="2236" spans="3:12" ht="15.75">
      <c r="C2236" s="589" t="str">
        <f>'FC01'!$B$48</f>
        <v>Gastos operativos de Distribución  y/o Comercialización de Gas Licuado de Petróleo –GLP</v>
      </c>
      <c r="F2236" s="586">
        <f>'FC01'!$M$48</f>
        <v>0</v>
      </c>
      <c r="I2236" s="580" t="str">
        <f>Índice!$C$8</f>
        <v>2016-01-01</v>
      </c>
      <c r="J2236" s="580" t="str">
        <f>Índice!$C$9</f>
        <v>2016-12-31</v>
      </c>
      <c r="K2236" s="579" t="s">
        <v>1802</v>
      </c>
      <c r="L2236" s="579" t="s">
        <v>1810</v>
      </c>
    </row>
    <row r="2237" spans="3:12" ht="15.75">
      <c r="C2237" s="589" t="str">
        <f>'FC01'!$B$49</f>
        <v>Contrato de explotación</v>
      </c>
      <c r="F2237" s="586">
        <f>'FC01'!$M$49</f>
        <v>0</v>
      </c>
      <c r="I2237" s="580" t="str">
        <f>Índice!$C$8</f>
        <v>2016-01-01</v>
      </c>
      <c r="J2237" s="580" t="str">
        <f>Índice!$C$9</f>
        <v>2016-12-31</v>
      </c>
      <c r="K2237" s="579" t="s">
        <v>1802</v>
      </c>
      <c r="L2237" s="579" t="s">
        <v>1810</v>
      </c>
    </row>
    <row r="2238" spans="3:12" ht="15.75">
      <c r="C2238" s="589" t="str">
        <f>'FC01'!$B$50</f>
        <v>Gastos operativos asociados a las transacciones en el mercado mayorista</v>
      </c>
      <c r="F2238" s="586">
        <f>'FC01'!$M$50</f>
        <v>0</v>
      </c>
      <c r="I2238" s="580" t="str">
        <f>Índice!$C$8</f>
        <v>2016-01-01</v>
      </c>
      <c r="J2238" s="580" t="str">
        <f>Índice!$C$9</f>
        <v>2016-12-31</v>
      </c>
      <c r="K2238" s="579" t="s">
        <v>1802</v>
      </c>
      <c r="L2238" s="579" t="s">
        <v>1810</v>
      </c>
    </row>
    <row r="2239" spans="3:12" ht="15.75">
      <c r="C2239" s="589" t="str">
        <f>'FC01'!$B$51</f>
        <v>Contrato de concesión</v>
      </c>
      <c r="F2239" s="586">
        <f>'FC01'!$M$51</f>
        <v>0</v>
      </c>
      <c r="I2239" s="580" t="str">
        <f>Índice!$C$8</f>
        <v>2016-01-01</v>
      </c>
      <c r="J2239" s="580" t="str">
        <f>Índice!$C$9</f>
        <v>2016-12-31</v>
      </c>
      <c r="K2239" s="579" t="s">
        <v>1802</v>
      </c>
      <c r="L2239" s="579" t="s">
        <v>1810</v>
      </c>
    </row>
    <row r="2240" spans="3:12" ht="15.75">
      <c r="C2240" s="589" t="str">
        <f>'FC01'!$B$52</f>
        <v>Otros</v>
      </c>
      <c r="F2240" s="586">
        <f>'FC01'!$M$52</f>
        <v>0</v>
      </c>
      <c r="I2240" s="580" t="str">
        <f>Índice!$C$8</f>
        <v>2016-01-01</v>
      </c>
      <c r="J2240" s="580" t="str">
        <f>Índice!$C$9</f>
        <v>2016-12-31</v>
      </c>
      <c r="K2240" s="579" t="s">
        <v>1802</v>
      </c>
      <c r="L2240" s="579" t="s">
        <v>1810</v>
      </c>
    </row>
    <row r="2241" spans="3:12" ht="15.75">
      <c r="C2241" s="589" t="str">
        <f>'FC01'!$B$53</f>
        <v>Gastos operativos asociados a las transacciones en el mercado minorista</v>
      </c>
      <c r="F2241" s="586">
        <f>'FC01'!$M$53</f>
        <v>0</v>
      </c>
      <c r="I2241" s="580" t="str">
        <f>Índice!$C$8</f>
        <v>2016-01-01</v>
      </c>
      <c r="J2241" s="580" t="str">
        <f>Índice!$C$9</f>
        <v>2016-12-31</v>
      </c>
      <c r="K2241" s="579" t="s">
        <v>1802</v>
      </c>
      <c r="L2241" s="579" t="s">
        <v>1810</v>
      </c>
    </row>
    <row r="2242" spans="3:12" ht="15.75">
      <c r="C2242" s="589" t="str">
        <f>'FC01'!$B$54</f>
        <v xml:space="preserve">Licencias, Contribuciones y Regalías  </v>
      </c>
      <c r="F2242" s="586">
        <f>'FC01'!$M$54</f>
        <v>0</v>
      </c>
      <c r="I2242" s="580" t="str">
        <f>Índice!$C$8</f>
        <v>2016-01-01</v>
      </c>
      <c r="J2242" s="580" t="str">
        <f>Índice!$C$9</f>
        <v>2016-12-31</v>
      </c>
      <c r="K2242" s="579" t="s">
        <v>1802</v>
      </c>
      <c r="L2242" s="579" t="s">
        <v>1810</v>
      </c>
    </row>
    <row r="2243" spans="3:12" ht="15.75">
      <c r="C2243" s="589" t="str">
        <f>'FC01'!$B$55</f>
        <v>Departamento Administrativo del Medio Ambiente "DAMA"</v>
      </c>
      <c r="F2243" s="586">
        <f>'FC01'!$M$55</f>
        <v>0</v>
      </c>
      <c r="I2243" s="580" t="str">
        <f>Índice!$C$8</f>
        <v>2016-01-01</v>
      </c>
      <c r="J2243" s="580" t="str">
        <f>Índice!$C$9</f>
        <v>2016-12-31</v>
      </c>
      <c r="K2243" s="579" t="s">
        <v>1802</v>
      </c>
      <c r="L2243" s="579" t="s">
        <v>1810</v>
      </c>
    </row>
    <row r="2244" spans="3:12" ht="15.75">
      <c r="C2244" s="589" t="str">
        <f>'FC01'!$B$56</f>
        <v>Ley 56 de 1981</v>
      </c>
      <c r="F2244" s="586">
        <f>'FC01'!$M$56</f>
        <v>0</v>
      </c>
      <c r="I2244" s="580" t="str">
        <f>Índice!$C$8</f>
        <v>2016-01-01</v>
      </c>
      <c r="J2244" s="580" t="str">
        <f>Índice!$C$9</f>
        <v>2016-12-31</v>
      </c>
      <c r="K2244" s="579" t="s">
        <v>1802</v>
      </c>
      <c r="L2244" s="579" t="s">
        <v>1810</v>
      </c>
    </row>
    <row r="2245" spans="3:12" ht="15.75">
      <c r="C2245" s="589" t="str">
        <f>'FC01'!$B$57</f>
        <v>Medio Ambiente – Ley 99 de 1993</v>
      </c>
      <c r="F2245" s="586">
        <f>'FC01'!$M$57</f>
        <v>0</v>
      </c>
      <c r="I2245" s="580" t="str">
        <f>Índice!$C$8</f>
        <v>2016-01-01</v>
      </c>
      <c r="J2245" s="580" t="str">
        <f>Índice!$C$9</f>
        <v>2016-12-31</v>
      </c>
      <c r="K2245" s="579" t="s">
        <v>1802</v>
      </c>
      <c r="L2245" s="579" t="s">
        <v>1810</v>
      </c>
    </row>
    <row r="2246" spans="3:12" ht="15.75">
      <c r="C2246" s="589" t="str">
        <f>'FC01'!$B$58</f>
        <v>Regalías</v>
      </c>
      <c r="F2246" s="586">
        <f>'FC01'!$M$58</f>
        <v>0</v>
      </c>
      <c r="I2246" s="580" t="str">
        <f>Índice!$C$8</f>
        <v>2016-01-01</v>
      </c>
      <c r="J2246" s="580" t="str">
        <f>Índice!$C$9</f>
        <v>2016-12-31</v>
      </c>
      <c r="K2246" s="579" t="s">
        <v>1802</v>
      </c>
      <c r="L2246" s="579" t="s">
        <v>1810</v>
      </c>
    </row>
    <row r="2247" spans="3:12" ht="15.75">
      <c r="C2247" s="589" t="str">
        <f>'FC01'!$B$59</f>
        <v>Licencia De Operación Del Servicio</v>
      </c>
      <c r="F2247" s="586">
        <f>'FC01'!$M$59</f>
        <v>0</v>
      </c>
      <c r="I2247" s="580" t="str">
        <f>Índice!$C$8</f>
        <v>2016-01-01</v>
      </c>
      <c r="J2247" s="580" t="str">
        <f>Índice!$C$9</f>
        <v>2016-12-31</v>
      </c>
      <c r="K2247" s="579" t="s">
        <v>1802</v>
      </c>
      <c r="L2247" s="579" t="s">
        <v>1810</v>
      </c>
    </row>
    <row r="2248" spans="3:12" ht="15.75">
      <c r="C2248" s="589" t="str">
        <f>'FC01'!$B$60</f>
        <v>FAZNI</v>
      </c>
      <c r="F2248" s="586">
        <f>'FC01'!$M$60</f>
        <v>0</v>
      </c>
      <c r="I2248" s="580" t="str">
        <f>Índice!$C$8</f>
        <v>2016-01-01</v>
      </c>
      <c r="J2248" s="580" t="str">
        <f>Índice!$C$9</f>
        <v>2016-12-31</v>
      </c>
      <c r="K2248" s="579" t="s">
        <v>1802</v>
      </c>
      <c r="L2248" s="579" t="s">
        <v>1810</v>
      </c>
    </row>
    <row r="2249" spans="3:12" ht="15.75">
      <c r="C2249" s="589" t="str">
        <f>'FC01'!$B$61</f>
        <v>FAER</v>
      </c>
      <c r="F2249" s="586">
        <f>'FC01'!$M$61</f>
        <v>0</v>
      </c>
      <c r="I2249" s="580" t="str">
        <f>Índice!$C$8</f>
        <v>2016-01-01</v>
      </c>
      <c r="J2249" s="580" t="str">
        <f>Índice!$C$9</f>
        <v>2016-12-31</v>
      </c>
      <c r="K2249" s="579" t="s">
        <v>1802</v>
      </c>
      <c r="L2249" s="579" t="s">
        <v>1810</v>
      </c>
    </row>
    <row r="2250" spans="3:12" ht="15.75">
      <c r="C2250" s="589" t="str">
        <f>'FC01'!$B$62</f>
        <v>Cuota de fomento de gas</v>
      </c>
      <c r="F2250" s="586">
        <f>'FC01'!$M$62</f>
        <v>0</v>
      </c>
      <c r="I2250" s="580" t="str">
        <f>Índice!$C$8</f>
        <v>2016-01-01</v>
      </c>
      <c r="J2250" s="580" t="str">
        <f>Índice!$C$9</f>
        <v>2016-12-31</v>
      </c>
      <c r="K2250" s="579" t="s">
        <v>1802</v>
      </c>
      <c r="L2250" s="579" t="s">
        <v>1810</v>
      </c>
    </row>
    <row r="2251" spans="3:12" ht="15.75">
      <c r="C2251" s="589" t="str">
        <f>'FC01'!$B$63</f>
        <v>Ministerio de Comunicaciones y/o Fondo de Comunicaciones</v>
      </c>
      <c r="F2251" s="586">
        <f>'FC01'!$M$63</f>
        <v>0</v>
      </c>
      <c r="I2251" s="580" t="str">
        <f>Índice!$C$8</f>
        <v>2016-01-01</v>
      </c>
      <c r="J2251" s="580" t="str">
        <f>Índice!$C$9</f>
        <v>2016-12-31</v>
      </c>
      <c r="K2251" s="579" t="s">
        <v>1802</v>
      </c>
      <c r="L2251" s="579" t="s">
        <v>1810</v>
      </c>
    </row>
    <row r="2252" spans="3:12" ht="15.75">
      <c r="C2252" s="589" t="str">
        <f>'FC01'!$B$64</f>
        <v>Comité De Estratificación –Ley 505 De 1999</v>
      </c>
      <c r="F2252" s="586">
        <f>'FC01'!$M$64</f>
        <v>0</v>
      </c>
      <c r="I2252" s="580" t="str">
        <f>Índice!$C$8</f>
        <v>2016-01-01</v>
      </c>
      <c r="J2252" s="580" t="str">
        <f>Índice!$C$9</f>
        <v>2016-12-31</v>
      </c>
      <c r="K2252" s="579" t="s">
        <v>1802</v>
      </c>
      <c r="L2252" s="579" t="s">
        <v>1810</v>
      </c>
    </row>
    <row r="2253" spans="3:12" ht="15.75">
      <c r="C2253" s="589" t="str">
        <f>'FC01'!$B$65</f>
        <v>Art 25 Ley 142 - Concesiones, y permisos ambientales y sanitarios</v>
      </c>
      <c r="F2253" s="586">
        <f>'FC01'!$M$65</f>
        <v>0</v>
      </c>
      <c r="I2253" s="580" t="str">
        <f>Índice!$C$8</f>
        <v>2016-01-01</v>
      </c>
      <c r="J2253" s="580" t="str">
        <f>Índice!$C$9</f>
        <v>2016-12-31</v>
      </c>
      <c r="K2253" s="579" t="s">
        <v>1802</v>
      </c>
      <c r="L2253" s="579" t="s">
        <v>1810</v>
      </c>
    </row>
    <row r="2254" spans="3:12" ht="15.75">
      <c r="C2254" s="589" t="str">
        <f>'FC01'!$B$66</f>
        <v>Otras licencias Ley 142 de 1994</v>
      </c>
      <c r="F2254" s="586">
        <f>'FC01'!$M$66</f>
        <v>0</v>
      </c>
      <c r="I2254" s="580" t="str">
        <f>Índice!$C$8</f>
        <v>2016-01-01</v>
      </c>
      <c r="J2254" s="580" t="str">
        <f>Índice!$C$9</f>
        <v>2016-12-31</v>
      </c>
      <c r="K2254" s="579" t="s">
        <v>1802</v>
      </c>
      <c r="L2254" s="579" t="s">
        <v>1810</v>
      </c>
    </row>
    <row r="2255" spans="3:12" ht="15.75">
      <c r="C2255" s="589" t="str">
        <f>'FC01'!$B$67</f>
        <v>Consumo De Insumos Directos</v>
      </c>
      <c r="F2255" s="586">
        <f>'FC01'!$M$67</f>
        <v>0</v>
      </c>
      <c r="I2255" s="580" t="str">
        <f>Índice!$C$8</f>
        <v>2016-01-01</v>
      </c>
      <c r="J2255" s="580" t="str">
        <f>Índice!$C$9</f>
        <v>2016-12-31</v>
      </c>
      <c r="K2255" s="579" t="s">
        <v>1802</v>
      </c>
      <c r="L2255" s="579" t="s">
        <v>1810</v>
      </c>
    </row>
    <row r="2256" spans="3:12" ht="15.75">
      <c r="C2256" s="589" t="str">
        <f>'FC01'!$B$68</f>
        <v>Productos Químicos</v>
      </c>
      <c r="F2256" s="586">
        <f>'FC01'!$M$68</f>
        <v>0</v>
      </c>
      <c r="I2256" s="580" t="str">
        <f>Índice!$C$8</f>
        <v>2016-01-01</v>
      </c>
      <c r="J2256" s="580" t="str">
        <f>Índice!$C$9</f>
        <v>2016-12-31</v>
      </c>
      <c r="K2256" s="579" t="s">
        <v>1802</v>
      </c>
      <c r="L2256" s="579" t="s">
        <v>1810</v>
      </c>
    </row>
    <row r="2257" spans="3:12" ht="15.75">
      <c r="C2257" s="589" t="str">
        <f>'FC01'!$B$69</f>
        <v>Gas Combustible</v>
      </c>
      <c r="F2257" s="586">
        <f>'FC01'!$M$69</f>
        <v>0</v>
      </c>
      <c r="I2257" s="580" t="str">
        <f>Índice!$C$8</f>
        <v>2016-01-01</v>
      </c>
      <c r="J2257" s="580" t="str">
        <f>Índice!$C$9</f>
        <v>2016-12-31</v>
      </c>
      <c r="K2257" s="579" t="s">
        <v>1802</v>
      </c>
      <c r="L2257" s="579" t="s">
        <v>1810</v>
      </c>
    </row>
    <row r="2258" spans="3:12" ht="15.75">
      <c r="C2258" s="589" t="str">
        <f>'FC01'!$B$70</f>
        <v>Carbón Mineral</v>
      </c>
      <c r="F2258" s="586">
        <f>'FC01'!$M$70</f>
        <v>0</v>
      </c>
      <c r="I2258" s="580" t="str">
        <f>Índice!$C$8</f>
        <v>2016-01-01</v>
      </c>
      <c r="J2258" s="580" t="str">
        <f>Índice!$C$9</f>
        <v>2016-12-31</v>
      </c>
      <c r="K2258" s="579" t="s">
        <v>1802</v>
      </c>
      <c r="L2258" s="579" t="s">
        <v>1810</v>
      </c>
    </row>
    <row r="2259" spans="3:12" ht="15.75">
      <c r="C2259" s="589" t="str">
        <f>'FC01'!$B$71</f>
        <v>Energía</v>
      </c>
      <c r="F2259" s="586">
        <f>'FC01'!$M$71</f>
        <v>0</v>
      </c>
      <c r="I2259" s="580" t="str">
        <f>Índice!$C$8</f>
        <v>2016-01-01</v>
      </c>
      <c r="J2259" s="580" t="str">
        <f>Índice!$C$9</f>
        <v>2016-12-31</v>
      </c>
      <c r="K2259" s="579" t="s">
        <v>1802</v>
      </c>
      <c r="L2259" s="579" t="s">
        <v>1810</v>
      </c>
    </row>
    <row r="2260" spans="3:12" ht="15.75">
      <c r="C2260" s="589" t="str">
        <f>'FC01'!$B$72</f>
        <v>ACPM, Fuel Oil</v>
      </c>
      <c r="F2260" s="586">
        <f>'FC01'!$M$72</f>
        <v>0</v>
      </c>
      <c r="I2260" s="580" t="str">
        <f>Índice!$C$8</f>
        <v>2016-01-01</v>
      </c>
      <c r="J2260" s="580" t="str">
        <f>Índice!$C$9</f>
        <v>2016-12-31</v>
      </c>
      <c r="K2260" s="579" t="s">
        <v>1802</v>
      </c>
      <c r="L2260" s="579" t="s">
        <v>1810</v>
      </c>
    </row>
    <row r="2261" spans="3:12" ht="15.75">
      <c r="C2261" s="589" t="str">
        <f>'FC01'!$B$73</f>
        <v>Otros Elementos de Consumo de Insumos Directos</v>
      </c>
      <c r="F2261" s="586">
        <f>'FC01'!$M$73</f>
        <v>0</v>
      </c>
      <c r="I2261" s="580" t="str">
        <f>Índice!$C$8</f>
        <v>2016-01-01</v>
      </c>
      <c r="J2261" s="580" t="str">
        <f>Índice!$C$9</f>
        <v>2016-12-31</v>
      </c>
      <c r="K2261" s="579" t="s">
        <v>1802</v>
      </c>
      <c r="L2261" s="579" t="s">
        <v>1810</v>
      </c>
    </row>
    <row r="2262" spans="3:12" ht="15.75">
      <c r="C2262" s="589" t="str">
        <f>'FC01'!$B$74</f>
        <v>Ordenes Y Contratos De Mantenimiento Y Reparaciones</v>
      </c>
      <c r="F2262" s="586">
        <f>'FC01'!$M$74</f>
        <v>0</v>
      </c>
      <c r="I2262" s="580" t="str">
        <f>Índice!$C$8</f>
        <v>2016-01-01</v>
      </c>
      <c r="J2262" s="580" t="str">
        <f>Índice!$C$9</f>
        <v>2016-12-31</v>
      </c>
      <c r="K2262" s="579" t="s">
        <v>1802</v>
      </c>
      <c r="L2262" s="579" t="s">
        <v>1810</v>
      </c>
    </row>
    <row r="2263" spans="3:12" ht="15.75">
      <c r="C2263" s="589" t="str">
        <f>'FC01'!$B$75</f>
        <v>Peajes terrestres</v>
      </c>
      <c r="F2263" s="586">
        <f>'FC01'!$M$75</f>
        <v>0</v>
      </c>
      <c r="I2263" s="580" t="str">
        <f>Índice!$C$8</f>
        <v>2016-01-01</v>
      </c>
      <c r="J2263" s="580" t="str">
        <f>Índice!$C$9</f>
        <v>2016-12-31</v>
      </c>
      <c r="K2263" s="579" t="s">
        <v>1802</v>
      </c>
      <c r="L2263" s="579" t="s">
        <v>1810</v>
      </c>
    </row>
    <row r="2264" spans="3:12" ht="15.75">
      <c r="C2264" s="589" t="str">
        <f>'FC01'!$B$76</f>
        <v>Disposición final</v>
      </c>
      <c r="F2264" s="586">
        <f>'FC01'!$M$76</f>
        <v>0</v>
      </c>
      <c r="I2264" s="580" t="str">
        <f>Índice!$C$8</f>
        <v>2016-01-01</v>
      </c>
      <c r="J2264" s="580" t="str">
        <f>Índice!$C$9</f>
        <v>2016-12-31</v>
      </c>
      <c r="K2264" s="579" t="s">
        <v>1802</v>
      </c>
      <c r="L2264" s="579" t="s">
        <v>1810</v>
      </c>
    </row>
    <row r="2265" spans="3:12" ht="15.75">
      <c r="C2265" s="589" t="str">
        <f>'FC01'!$B$77</f>
        <v>Peajes por interconexión de acueducto</v>
      </c>
      <c r="F2265" s="586">
        <f>'FC01'!$M$77</f>
        <v>0</v>
      </c>
      <c r="I2265" s="580" t="str">
        <f>Índice!$C$8</f>
        <v>2016-01-01</v>
      </c>
      <c r="J2265" s="580" t="str">
        <f>Índice!$C$9</f>
        <v>2016-12-31</v>
      </c>
      <c r="K2265" s="579" t="s">
        <v>1802</v>
      </c>
      <c r="L2265" s="579" t="s">
        <v>1810</v>
      </c>
    </row>
    <row r="2266" spans="3:12" ht="15.75">
      <c r="C2266" s="589" t="str">
        <f>'FC01'!$B$78</f>
        <v>Peajes por interconexión de alcantarillado</v>
      </c>
      <c r="F2266" s="586">
        <f>'FC01'!$M$78</f>
        <v>0</v>
      </c>
      <c r="I2266" s="580" t="str">
        <f>Índice!$C$8</f>
        <v>2016-01-01</v>
      </c>
      <c r="J2266" s="580" t="str">
        <f>Índice!$C$9</f>
        <v>2016-12-31</v>
      </c>
      <c r="K2266" s="579" t="s">
        <v>1802</v>
      </c>
      <c r="L2266" s="579" t="s">
        <v>1810</v>
      </c>
    </row>
    <row r="2267" spans="3:12" ht="15.75">
      <c r="C2267" s="589" t="str">
        <f>'FC01'!$B$79</f>
        <v>Honorarios (Operativos)</v>
      </c>
      <c r="F2267" s="586">
        <f>'FC01'!$M$79</f>
        <v>0</v>
      </c>
      <c r="I2267" s="580" t="str">
        <f>Índice!$C$8</f>
        <v>2016-01-01</v>
      </c>
      <c r="J2267" s="580" t="str">
        <f>Índice!$C$9</f>
        <v>2016-12-31</v>
      </c>
      <c r="K2267" s="579" t="s">
        <v>1802</v>
      </c>
      <c r="L2267" s="579" t="s">
        <v>1810</v>
      </c>
    </row>
    <row r="2268" spans="3:12" ht="15.75">
      <c r="C2268" s="589" t="str">
        <f>'FC01'!$B$80</f>
        <v>Servicios Públicos</v>
      </c>
      <c r="F2268" s="586">
        <f>'FC01'!$M$80</f>
        <v>0</v>
      </c>
      <c r="I2268" s="580" t="str">
        <f>Índice!$C$8</f>
        <v>2016-01-01</v>
      </c>
      <c r="J2268" s="580" t="str">
        <f>Índice!$C$9</f>
        <v>2016-12-31</v>
      </c>
      <c r="K2268" s="579" t="s">
        <v>1802</v>
      </c>
      <c r="L2268" s="579" t="s">
        <v>1810</v>
      </c>
    </row>
    <row r="2269" spans="3:12" ht="15.75">
      <c r="C2269" s="589" t="str">
        <f>'FC01'!$B$81</f>
        <v>Materiales y otros gastos de operación</v>
      </c>
      <c r="F2269" s="586">
        <f>'FC01'!$M$81</f>
        <v>0</v>
      </c>
      <c r="I2269" s="580" t="str">
        <f>Índice!$C$8</f>
        <v>2016-01-01</v>
      </c>
      <c r="J2269" s="580" t="str">
        <f>Índice!$C$9</f>
        <v>2016-12-31</v>
      </c>
      <c r="K2269" s="579" t="s">
        <v>1802</v>
      </c>
      <c r="L2269" s="579" t="s">
        <v>1810</v>
      </c>
    </row>
    <row r="2270" spans="3:12" ht="15.75">
      <c r="C2270" s="589" t="str">
        <f>'FC01'!$B$82</f>
        <v>Gastos operativos De Pérdidas En Prestación Del Servicio  De Acueducto</v>
      </c>
      <c r="F2270" s="586">
        <f>'FC01'!$M$82</f>
        <v>0</v>
      </c>
      <c r="I2270" s="580" t="str">
        <f>Índice!$C$8</f>
        <v>2016-01-01</v>
      </c>
      <c r="J2270" s="580" t="str">
        <f>Índice!$C$9</f>
        <v>2016-12-31</v>
      </c>
      <c r="K2270" s="579" t="s">
        <v>1802</v>
      </c>
      <c r="L2270" s="579" t="s">
        <v>1810</v>
      </c>
    </row>
    <row r="2271" spans="3:12" ht="15.75">
      <c r="C2271" s="589" t="str">
        <f>'FC01'!$B$83</f>
        <v>Seguros</v>
      </c>
      <c r="F2271" s="586">
        <f>'FC01'!$M$83</f>
        <v>0</v>
      </c>
      <c r="I2271" s="580" t="str">
        <f>Índice!$C$8</f>
        <v>2016-01-01</v>
      </c>
      <c r="J2271" s="580" t="str">
        <f>Índice!$C$9</f>
        <v>2016-12-31</v>
      </c>
      <c r="K2271" s="579" t="s">
        <v>1802</v>
      </c>
      <c r="L2271" s="579" t="s">
        <v>1810</v>
      </c>
    </row>
    <row r="2272" spans="3:12" ht="15.75">
      <c r="C2272" s="589" t="str">
        <f>'FC01'!$B$84</f>
        <v>Impuestos y Tasas</v>
      </c>
      <c r="F2272" s="586">
        <f>'FC01'!$M$84</f>
        <v>0</v>
      </c>
      <c r="I2272" s="580" t="str">
        <f>Índice!$C$8</f>
        <v>2016-01-01</v>
      </c>
      <c r="J2272" s="580" t="str">
        <f>Índice!$C$9</f>
        <v>2016-12-31</v>
      </c>
      <c r="K2272" s="579" t="s">
        <v>1802</v>
      </c>
      <c r="L2272" s="579" t="s">
        <v>1810</v>
      </c>
    </row>
    <row r="2273" spans="1:12" ht="15.75">
      <c r="C2273" s="589" t="str">
        <f>'FC01'!$B$85</f>
        <v>Órdenes y Contratos Por Otros  Servicios</v>
      </c>
      <c r="F2273" s="586">
        <f>'FC01'!$M$85</f>
        <v>0</v>
      </c>
      <c r="I2273" s="580" t="str">
        <f>Índice!$C$8</f>
        <v>2016-01-01</v>
      </c>
      <c r="J2273" s="580" t="str">
        <f>Índice!$C$9</f>
        <v>2016-12-31</v>
      </c>
      <c r="K2273" s="579" t="s">
        <v>1802</v>
      </c>
      <c r="L2273" s="579" t="s">
        <v>1810</v>
      </c>
    </row>
    <row r="2274" spans="1:12" ht="15.75">
      <c r="C2274" s="589" t="str">
        <f>'FC01'!$B$86</f>
        <v>Donaciones</v>
      </c>
      <c r="F2274" s="586">
        <f>'FC01'!$M$86</f>
        <v>0</v>
      </c>
      <c r="I2274" s="580" t="str">
        <f>Índice!$C$8</f>
        <v>2016-01-01</v>
      </c>
      <c r="J2274" s="580" t="str">
        <f>Índice!$C$9</f>
        <v>2016-12-31</v>
      </c>
      <c r="K2274" s="579" t="s">
        <v>1802</v>
      </c>
      <c r="L2274" s="579" t="s">
        <v>1810</v>
      </c>
    </row>
    <row r="2275" spans="1:12" ht="15.75">
      <c r="C2275" s="589" t="str">
        <f>'FC01'!$B$87</f>
        <v>Total Gastos operativos</v>
      </c>
      <c r="F2275" s="586">
        <f>'FC01'!$M$87</f>
        <v>0</v>
      </c>
      <c r="I2275" s="580" t="str">
        <f>Índice!$C$8</f>
        <v>2016-01-01</v>
      </c>
      <c r="J2275" s="580" t="str">
        <f>Índice!$C$9</f>
        <v>2016-12-31</v>
      </c>
      <c r="K2275" s="579" t="s">
        <v>1802</v>
      </c>
      <c r="L2275" s="579" t="s">
        <v>1810</v>
      </c>
    </row>
    <row r="2276" spans="1:12" ht="15.75">
      <c r="A2276" s="587" t="s">
        <v>15</v>
      </c>
      <c r="C2276" s="589"/>
      <c r="F2276" s="586"/>
      <c r="I2276" s="580"/>
      <c r="J2276" s="580"/>
      <c r="K2276" s="579" t="s">
        <v>1802</v>
      </c>
      <c r="L2276" s="579" t="s">
        <v>1810</v>
      </c>
    </row>
    <row r="2277" spans="1:12" ht="15.75">
      <c r="A2277" s="587" t="s">
        <v>15</v>
      </c>
      <c r="C2277" s="589" t="str">
        <f>'FC01'!$B$89</f>
        <v>Detalle de los gastos y gastos operativos</v>
      </c>
      <c r="F2277" s="586" t="str">
        <f>'FC01'!$M$90</f>
        <v>Comercialización</v>
      </c>
      <c r="I2277" s="580"/>
      <c r="J2277" s="580"/>
      <c r="K2277" s="579" t="s">
        <v>1802</v>
      </c>
      <c r="L2277" s="579" t="s">
        <v>1810</v>
      </c>
    </row>
    <row r="2278" spans="1:12" ht="15.75">
      <c r="A2278" s="587" t="s">
        <v>15</v>
      </c>
      <c r="C2278" s="589"/>
      <c r="F2278" s="586"/>
      <c r="I2278" s="580"/>
      <c r="J2278" s="580"/>
      <c r="K2278" s="579" t="s">
        <v>1802</v>
      </c>
      <c r="L2278" s="579" t="s">
        <v>1810</v>
      </c>
    </row>
    <row r="2279" spans="1:12" ht="15.75">
      <c r="A2279" s="587" t="s">
        <v>15</v>
      </c>
      <c r="C2279" s="589" t="str">
        <f>'FC01'!$B$91</f>
        <v>Gastos [sinopsis]</v>
      </c>
      <c r="F2279" s="586"/>
      <c r="I2279" s="580"/>
      <c r="J2279" s="580"/>
      <c r="K2279" s="579" t="s">
        <v>1802</v>
      </c>
      <c r="L2279" s="579" t="s">
        <v>1810</v>
      </c>
    </row>
    <row r="2280" spans="1:12" ht="15.75">
      <c r="C2280" s="589" t="str">
        <f>'FC01'!$B$92</f>
        <v>Gastos de Administración sin impuestos, contribuciones y tasas</v>
      </c>
      <c r="F2280" s="586">
        <f>'FC01'!$M$92</f>
        <v>0</v>
      </c>
      <c r="I2280" s="580" t="str">
        <f>Índice!$C$8</f>
        <v>2016-01-01</v>
      </c>
      <c r="J2280" s="580" t="str">
        <f>Índice!$C$9</f>
        <v>2016-12-31</v>
      </c>
      <c r="K2280" s="579" t="s">
        <v>1802</v>
      </c>
      <c r="L2280" s="579" t="s">
        <v>1810</v>
      </c>
    </row>
    <row r="2281" spans="1:12" ht="15.75">
      <c r="C2281" s="589" t="str">
        <f>'FC01'!$B$93</f>
        <v>Impuestos, Tasas y Contribuciones (No incluye impuesto de renta)</v>
      </c>
      <c r="F2281" s="586">
        <f>'FC01'!$M$93</f>
        <v>0</v>
      </c>
      <c r="I2281" s="580" t="str">
        <f>Índice!$C$8</f>
        <v>2016-01-01</v>
      </c>
      <c r="J2281" s="580" t="str">
        <f>Índice!$C$9</f>
        <v>2016-12-31</v>
      </c>
      <c r="K2281" s="579" t="s">
        <v>1802</v>
      </c>
      <c r="L2281" s="579" t="s">
        <v>1810</v>
      </c>
    </row>
    <row r="2282" spans="1:12" ht="15.75">
      <c r="C2282" s="589" t="str">
        <f>'FC01'!$B$94</f>
        <v>Depreciación, deterioro, Amortización y provisión</v>
      </c>
      <c r="F2282" s="586">
        <f>'FC01'!$M$94</f>
        <v>0</v>
      </c>
      <c r="I2282" s="580" t="str">
        <f>Índice!$C$8</f>
        <v>2016-01-01</v>
      </c>
      <c r="J2282" s="580" t="str">
        <f>Índice!$C$9</f>
        <v>2016-12-31</v>
      </c>
      <c r="K2282" s="579" t="s">
        <v>1802</v>
      </c>
      <c r="L2282" s="579" t="s">
        <v>1810</v>
      </c>
    </row>
    <row r="2283" spans="1:12" ht="15.75">
      <c r="C2283" s="589" t="str">
        <f>'FC01'!$B$95</f>
        <v>Gasto por impuesto a las ganancias</v>
      </c>
      <c r="F2283" s="586">
        <f>'FC01'!$M$95</f>
        <v>0</v>
      </c>
      <c r="I2283" s="580" t="str">
        <f>Índice!$C$8</f>
        <v>2016-01-01</v>
      </c>
      <c r="J2283" s="580" t="str">
        <f>Índice!$C$9</f>
        <v>2016-12-31</v>
      </c>
      <c r="K2283" s="579" t="s">
        <v>1802</v>
      </c>
      <c r="L2283" s="579" t="s">
        <v>1810</v>
      </c>
    </row>
    <row r="2284" spans="1:12" ht="15.75">
      <c r="C2284" s="589" t="str">
        <f>'FC01'!$B$96</f>
        <v>Otros gastos (gastos y gastos operativos)</v>
      </c>
      <c r="F2284" s="586">
        <f>'FC01'!$M$96</f>
        <v>0</v>
      </c>
      <c r="I2284" s="580" t="str">
        <f>Índice!$C$8</f>
        <v>2016-01-01</v>
      </c>
      <c r="J2284" s="580" t="str">
        <f>Índice!$C$9</f>
        <v>2016-12-31</v>
      </c>
      <c r="K2284" s="579" t="s">
        <v>1802</v>
      </c>
      <c r="L2284" s="579" t="s">
        <v>1810</v>
      </c>
    </row>
    <row r="2285" spans="1:12" ht="15.75">
      <c r="C2285" s="589" t="str">
        <f>'FC01'!$B$97</f>
        <v>Total Gastos</v>
      </c>
      <c r="F2285" s="586">
        <f>'FC01'!$M$97</f>
        <v>0</v>
      </c>
      <c r="I2285" s="580" t="str">
        <f>Índice!$C$8</f>
        <v>2016-01-01</v>
      </c>
      <c r="J2285" s="580" t="str">
        <f>Índice!$C$9</f>
        <v>2016-12-31</v>
      </c>
      <c r="K2285" s="579" t="s">
        <v>1802</v>
      </c>
      <c r="L2285" s="579" t="s">
        <v>1810</v>
      </c>
    </row>
    <row r="2286" spans="1:12" ht="15.75">
      <c r="A2286" s="587" t="s">
        <v>15</v>
      </c>
      <c r="C2286" s="589" t="str">
        <f>'FC01'!$B$98</f>
        <v>Gastos operativos de Ventas y Distribución [sinopsis]</v>
      </c>
      <c r="F2286" s="586">
        <f>'FC01'!$M$98</f>
        <v>0</v>
      </c>
      <c r="I2286" s="580" t="str">
        <f>Índice!$C$8</f>
        <v>2016-01-01</v>
      </c>
      <c r="J2286" s="580" t="str">
        <f>Índice!$C$9</f>
        <v>2016-12-31</v>
      </c>
      <c r="K2286" s="579" t="s">
        <v>1802</v>
      </c>
      <c r="L2286" s="579" t="s">
        <v>1810</v>
      </c>
    </row>
    <row r="2287" spans="1:12" ht="15.75">
      <c r="C2287" s="589" t="str">
        <f>'FC01'!$B$99</f>
        <v>Gastos operativos de Ventas</v>
      </c>
      <c r="F2287" s="586">
        <f>'FC01'!$M$99</f>
        <v>0</v>
      </c>
      <c r="I2287" s="580" t="str">
        <f>Índice!$C$8</f>
        <v>2016-01-01</v>
      </c>
      <c r="J2287" s="580" t="str">
        <f>Índice!$C$9</f>
        <v>2016-12-31</v>
      </c>
      <c r="K2287" s="579" t="s">
        <v>1802</v>
      </c>
      <c r="L2287" s="579" t="s">
        <v>1810</v>
      </c>
    </row>
    <row r="2288" spans="1:12" ht="15.75">
      <c r="C2288" s="589" t="str">
        <f>'FC01'!$B$100</f>
        <v>Gastos operativos de Distribución</v>
      </c>
      <c r="F2288" s="586">
        <f>'FC01'!$M$100</f>
        <v>0</v>
      </c>
      <c r="I2288" s="580" t="str">
        <f>Índice!$C$8</f>
        <v>2016-01-01</v>
      </c>
      <c r="J2288" s="580" t="str">
        <f>Índice!$C$9</f>
        <v>2016-12-31</v>
      </c>
      <c r="K2288" s="579" t="s">
        <v>1802</v>
      </c>
      <c r="L2288" s="579" t="s">
        <v>1810</v>
      </c>
    </row>
    <row r="2289" spans="1:12" ht="15.75">
      <c r="C2289" s="589" t="str">
        <f>'FC01'!$B$101</f>
        <v>Total Gastos operativos de ventas y distribución</v>
      </c>
      <c r="F2289" s="586">
        <f>'FC01'!$M$101</f>
        <v>0</v>
      </c>
      <c r="I2289" s="580" t="str">
        <f>Índice!$C$8</f>
        <v>2016-01-01</v>
      </c>
      <c r="J2289" s="580" t="str">
        <f>Índice!$C$9</f>
        <v>2016-12-31</v>
      </c>
      <c r="K2289" s="579" t="s">
        <v>1802</v>
      </c>
      <c r="L2289" s="579" t="s">
        <v>1810</v>
      </c>
    </row>
    <row r="2290" spans="1:12" ht="15.75">
      <c r="A2290" s="587" t="s">
        <v>15</v>
      </c>
      <c r="C2290" s="589">
        <v>11</v>
      </c>
      <c r="F2290" s="586"/>
      <c r="I2290" s="580" t="str">
        <f>Índice!$C$8</f>
        <v>2016-01-01</v>
      </c>
      <c r="J2290" s="580" t="str">
        <f>Índice!$C$9</f>
        <v>2016-12-31</v>
      </c>
      <c r="K2290" s="579" t="s">
        <v>1802</v>
      </c>
      <c r="L2290" s="579" t="s">
        <v>1811</v>
      </c>
    </row>
    <row r="2291" spans="1:12" ht="15.75">
      <c r="A2291" s="587" t="s">
        <v>15</v>
      </c>
      <c r="C2291" s="589" t="str">
        <f>'FC01'!$B$6</f>
        <v xml:space="preserve">Detalle de los gastos </v>
      </c>
      <c r="F2291" s="586" t="str">
        <f>'FC01'!$N$7</f>
        <v>Total Energía ZNI</v>
      </c>
      <c r="I2291" s="580" t="str">
        <f>Índice!$C$8</f>
        <v>2016-01-01</v>
      </c>
      <c r="J2291" s="580" t="str">
        <f>Índice!$C$9</f>
        <v>2016-12-31</v>
      </c>
      <c r="K2291" s="579" t="s">
        <v>1802</v>
      </c>
      <c r="L2291" s="579" t="s">
        <v>1811</v>
      </c>
    </row>
    <row r="2292" spans="1:12" ht="15.75">
      <c r="C2292" s="589" t="str">
        <f>'FC01'!$B$8</f>
        <v xml:space="preserve">De administración </v>
      </c>
      <c r="F2292" s="586">
        <f>'FC01'!$N$8</f>
        <v>0</v>
      </c>
      <c r="I2292" s="580" t="str">
        <f>Índice!$C$8</f>
        <v>2016-01-01</v>
      </c>
      <c r="J2292" s="580" t="str">
        <f>Índice!$C$9</f>
        <v>2016-12-31</v>
      </c>
      <c r="K2292" s="579" t="s">
        <v>1802</v>
      </c>
      <c r="L2292" s="579" t="s">
        <v>1811</v>
      </c>
    </row>
    <row r="2293" spans="1:12" ht="15.75">
      <c r="C2293" s="589" t="str">
        <f>'FC01'!$B$9</f>
        <v>Beneficios a empleados</v>
      </c>
      <c r="F2293" s="586">
        <f>'FC01'!$N$9</f>
        <v>0</v>
      </c>
      <c r="I2293" s="580" t="str">
        <f>Índice!$C$8</f>
        <v>2016-01-01</v>
      </c>
      <c r="J2293" s="580" t="str">
        <f>Índice!$C$9</f>
        <v>2016-12-31</v>
      </c>
      <c r="K2293" s="579" t="s">
        <v>1802</v>
      </c>
      <c r="L2293" s="579" t="s">
        <v>1811</v>
      </c>
    </row>
    <row r="2294" spans="1:12" ht="15.75">
      <c r="C2294" s="589" t="str">
        <f>'FC01'!$B$10</f>
        <v>Honorarios</v>
      </c>
      <c r="F2294" s="586">
        <f>'FC01'!$N$10</f>
        <v>0</v>
      </c>
      <c r="I2294" s="580" t="str">
        <f>Índice!$C$8</f>
        <v>2016-01-01</v>
      </c>
      <c r="J2294" s="580" t="str">
        <f>Índice!$C$9</f>
        <v>2016-12-31</v>
      </c>
      <c r="K2294" s="579" t="s">
        <v>1802</v>
      </c>
      <c r="L2294" s="579" t="s">
        <v>1811</v>
      </c>
    </row>
    <row r="2295" spans="1:12" ht="15.75">
      <c r="C2295" s="589" t="str">
        <f>'FC01'!$B$11</f>
        <v xml:space="preserve">Impuestos, Contribuciones y tasas </v>
      </c>
      <c r="F2295" s="586">
        <f>'FC01'!$N$11</f>
        <v>0</v>
      </c>
      <c r="I2295" s="580" t="str">
        <f>Índice!$C$8</f>
        <v>2016-01-01</v>
      </c>
      <c r="J2295" s="580" t="str">
        <f>Índice!$C$9</f>
        <v>2016-12-31</v>
      </c>
      <c r="K2295" s="579" t="s">
        <v>1802</v>
      </c>
      <c r="L2295" s="579" t="s">
        <v>1811</v>
      </c>
    </row>
    <row r="2296" spans="1:12" ht="15.75">
      <c r="C2296" s="589" t="str">
        <f>'FC01'!$B$12</f>
        <v xml:space="preserve">Generales </v>
      </c>
      <c r="F2296" s="586">
        <f>'FC01'!$N$12</f>
        <v>0</v>
      </c>
      <c r="I2296" s="580" t="str">
        <f>Índice!$C$8</f>
        <v>2016-01-01</v>
      </c>
      <c r="J2296" s="580" t="str">
        <f>Índice!$C$9</f>
        <v>2016-12-31</v>
      </c>
      <c r="K2296" s="579" t="s">
        <v>1802</v>
      </c>
      <c r="L2296" s="579" t="s">
        <v>1811</v>
      </c>
    </row>
    <row r="2297" spans="1:12" ht="15.75">
      <c r="C2297" s="589" t="str">
        <f>'FC01'!$B$13</f>
        <v>Deterioro</v>
      </c>
      <c r="F2297" s="586">
        <f>'FC01'!$N$13</f>
        <v>0</v>
      </c>
      <c r="I2297" s="580" t="str">
        <f>Índice!$C$8</f>
        <v>2016-01-01</v>
      </c>
      <c r="J2297" s="580" t="str">
        <f>Índice!$C$9</f>
        <v>2016-12-31</v>
      </c>
      <c r="K2297" s="579" t="s">
        <v>1802</v>
      </c>
      <c r="L2297" s="579" t="s">
        <v>1811</v>
      </c>
    </row>
    <row r="2298" spans="1:12" ht="15.75">
      <c r="C2298" s="589" t="str">
        <f>'FC01'!$B$14</f>
        <v>Depreciación</v>
      </c>
      <c r="F2298" s="586">
        <f>'FC01'!$N$14</f>
        <v>0</v>
      </c>
      <c r="I2298" s="580" t="str">
        <f>Índice!$C$8</f>
        <v>2016-01-01</v>
      </c>
      <c r="J2298" s="580" t="str">
        <f>Índice!$C$9</f>
        <v>2016-12-31</v>
      </c>
      <c r="K2298" s="579" t="s">
        <v>1802</v>
      </c>
      <c r="L2298" s="579" t="s">
        <v>1811</v>
      </c>
    </row>
    <row r="2299" spans="1:12" ht="15.75">
      <c r="C2299" s="589" t="str">
        <f>'FC01'!$B$15</f>
        <v>Amortización</v>
      </c>
      <c r="F2299" s="586">
        <f>'FC01'!$N$15</f>
        <v>0</v>
      </c>
      <c r="I2299" s="580" t="str">
        <f>Índice!$C$8</f>
        <v>2016-01-01</v>
      </c>
      <c r="J2299" s="580" t="str">
        <f>Índice!$C$9</f>
        <v>2016-12-31</v>
      </c>
      <c r="K2299" s="579" t="s">
        <v>1802</v>
      </c>
      <c r="L2299" s="579" t="s">
        <v>1811</v>
      </c>
    </row>
    <row r="2300" spans="1:12" ht="15.75">
      <c r="C2300" s="589" t="str">
        <f>'FC01'!$B$16</f>
        <v>Provisiones</v>
      </c>
      <c r="F2300" s="586">
        <f>'FC01'!$N$16</f>
        <v>0</v>
      </c>
      <c r="I2300" s="580" t="str">
        <f>Índice!$C$8</f>
        <v>2016-01-01</v>
      </c>
      <c r="J2300" s="580" t="str">
        <f>Índice!$C$9</f>
        <v>2016-12-31</v>
      </c>
      <c r="K2300" s="579" t="s">
        <v>1802</v>
      </c>
      <c r="L2300" s="579" t="s">
        <v>1811</v>
      </c>
    </row>
    <row r="2301" spans="1:12" ht="15.75">
      <c r="C2301" s="589" t="str">
        <f>'FC01'!$B$17</f>
        <v>Litigios y demandas</v>
      </c>
      <c r="F2301" s="586">
        <f>'FC01'!$N$17</f>
        <v>0</v>
      </c>
      <c r="I2301" s="580" t="str">
        <f>Índice!$C$8</f>
        <v>2016-01-01</v>
      </c>
      <c r="J2301" s="580" t="str">
        <f>Índice!$C$9</f>
        <v>2016-12-31</v>
      </c>
      <c r="K2301" s="579" t="s">
        <v>1802</v>
      </c>
      <c r="L2301" s="579" t="s">
        <v>1811</v>
      </c>
    </row>
    <row r="2302" spans="1:12" ht="15.75">
      <c r="C2302" s="589" t="str">
        <f>'FC01'!$B$18</f>
        <v xml:space="preserve">Garantías </v>
      </c>
      <c r="F2302" s="586">
        <f>'FC01'!$N$18</f>
        <v>0</v>
      </c>
      <c r="I2302" s="580" t="str">
        <f>Índice!$C$8</f>
        <v>2016-01-01</v>
      </c>
      <c r="J2302" s="580" t="str">
        <f>Índice!$C$9</f>
        <v>2016-12-31</v>
      </c>
      <c r="K2302" s="579" t="s">
        <v>1802</v>
      </c>
      <c r="L2302" s="579" t="s">
        <v>1811</v>
      </c>
    </row>
    <row r="2303" spans="1:12" ht="15.75">
      <c r="C2303" s="589" t="str">
        <f>'FC01'!$B$19</f>
        <v>Diversas</v>
      </c>
      <c r="F2303" s="586">
        <f>'FC01'!$N$19</f>
        <v>0</v>
      </c>
      <c r="I2303" s="580" t="str">
        <f>Índice!$C$8</f>
        <v>2016-01-01</v>
      </c>
      <c r="J2303" s="580" t="str">
        <f>Índice!$C$9</f>
        <v>2016-12-31</v>
      </c>
      <c r="K2303" s="579" t="s">
        <v>1802</v>
      </c>
      <c r="L2303" s="579" t="s">
        <v>1811</v>
      </c>
    </row>
    <row r="2304" spans="1:12" ht="15.75">
      <c r="C2304" s="589" t="str">
        <f>'FC01'!$B$20</f>
        <v>Otros gastos</v>
      </c>
      <c r="F2304" s="586">
        <f>'FC01'!$N$20</f>
        <v>0</v>
      </c>
      <c r="I2304" s="580" t="str">
        <f>Índice!$C$8</f>
        <v>2016-01-01</v>
      </c>
      <c r="J2304" s="580" t="str">
        <f>Índice!$C$9</f>
        <v>2016-12-31</v>
      </c>
      <c r="K2304" s="579" t="s">
        <v>1802</v>
      </c>
      <c r="L2304" s="579" t="s">
        <v>1811</v>
      </c>
    </row>
    <row r="2305" spans="1:12" ht="15.75">
      <c r="C2305" s="589" t="str">
        <f>'FC01'!$B$21</f>
        <v>Comisiones</v>
      </c>
      <c r="F2305" s="586">
        <f>'FC01'!$N$21</f>
        <v>0</v>
      </c>
      <c r="I2305" s="580" t="str">
        <f>Índice!$C$8</f>
        <v>2016-01-01</v>
      </c>
      <c r="J2305" s="580" t="str">
        <f>Índice!$C$9</f>
        <v>2016-12-31</v>
      </c>
      <c r="K2305" s="579" t="s">
        <v>1802</v>
      </c>
      <c r="L2305" s="579" t="s">
        <v>1811</v>
      </c>
    </row>
    <row r="2306" spans="1:12" ht="15.75">
      <c r="C2306" s="589" t="str">
        <f>'FC01'!$B$22</f>
        <v>Ajuste por diferencia en cambio</v>
      </c>
      <c r="F2306" s="586">
        <f>'FC01'!$N$22</f>
        <v>0</v>
      </c>
      <c r="I2306" s="580" t="str">
        <f>Índice!$C$8</f>
        <v>2016-01-01</v>
      </c>
      <c r="J2306" s="580" t="str">
        <f>Índice!$C$9</f>
        <v>2016-12-31</v>
      </c>
      <c r="K2306" s="579" t="s">
        <v>1802</v>
      </c>
      <c r="L2306" s="579" t="s">
        <v>1811</v>
      </c>
    </row>
    <row r="2307" spans="1:12" ht="15.75">
      <c r="C2307" s="589" t="str">
        <f>'FC01'!$B$23</f>
        <v>Financieros</v>
      </c>
      <c r="F2307" s="586">
        <f>'FC01'!$N$23</f>
        <v>0</v>
      </c>
      <c r="I2307" s="580" t="str">
        <f>Índice!$C$8</f>
        <v>2016-01-01</v>
      </c>
      <c r="J2307" s="580" t="str">
        <f>Índice!$C$9</f>
        <v>2016-12-31</v>
      </c>
      <c r="K2307" s="579" t="s">
        <v>1802</v>
      </c>
      <c r="L2307" s="579" t="s">
        <v>1811</v>
      </c>
    </row>
    <row r="2308" spans="1:12" ht="15.75">
      <c r="C2308" s="589" t="str">
        <f>'FC01'!$B$24</f>
        <v>Pérdidas por la aplicación del método de participación patrimonial</v>
      </c>
      <c r="F2308" s="586">
        <f>'FC01'!$N$24</f>
        <v>0</v>
      </c>
      <c r="I2308" s="580" t="str">
        <f>Índice!$C$8</f>
        <v>2016-01-01</v>
      </c>
      <c r="J2308" s="580" t="str">
        <f>Índice!$C$9</f>
        <v>2016-12-31</v>
      </c>
      <c r="K2308" s="579" t="s">
        <v>1802</v>
      </c>
      <c r="L2308" s="579" t="s">
        <v>1811</v>
      </c>
    </row>
    <row r="2309" spans="1:12" ht="15.75">
      <c r="C2309" s="589" t="str">
        <f>'FC01'!$B$25</f>
        <v xml:space="preserve">Gastos diversos </v>
      </c>
      <c r="F2309" s="586">
        <f>'FC01'!$N$25</f>
        <v>0</v>
      </c>
      <c r="I2309" s="580" t="str">
        <f>Índice!$C$8</f>
        <v>2016-01-01</v>
      </c>
      <c r="J2309" s="580" t="str">
        <f>Índice!$C$9</f>
        <v>2016-12-31</v>
      </c>
      <c r="K2309" s="579" t="s">
        <v>1802</v>
      </c>
      <c r="L2309" s="579" t="s">
        <v>1811</v>
      </c>
    </row>
    <row r="2310" spans="1:12" ht="15.75">
      <c r="C2310" s="589" t="str">
        <f>'FC01'!$B$26</f>
        <v>Impuesto a las ganancias corrientes</v>
      </c>
      <c r="F2310" s="586">
        <f>'FC01'!$N$26</f>
        <v>0</v>
      </c>
      <c r="I2310" s="580" t="str">
        <f>Índice!$C$8</f>
        <v>2016-01-01</v>
      </c>
      <c r="J2310" s="580" t="str">
        <f>Índice!$C$9</f>
        <v>2016-12-31</v>
      </c>
      <c r="K2310" s="579" t="s">
        <v>1802</v>
      </c>
      <c r="L2310" s="579" t="s">
        <v>1811</v>
      </c>
    </row>
    <row r="2311" spans="1:12" ht="15.75">
      <c r="C2311" s="589" t="str">
        <f>'FC01'!$B$27</f>
        <v>Impuesto a las ganancias diferido</v>
      </c>
      <c r="F2311" s="586">
        <f>'FC01'!$N$27</f>
        <v>0</v>
      </c>
      <c r="I2311" s="580" t="str">
        <f>Índice!$C$8</f>
        <v>2016-01-01</v>
      </c>
      <c r="J2311" s="580" t="str">
        <f>Índice!$C$9</f>
        <v>2016-12-31</v>
      </c>
      <c r="K2311" s="579" t="s">
        <v>1802</v>
      </c>
      <c r="L2311" s="579" t="s">
        <v>1811</v>
      </c>
    </row>
    <row r="2312" spans="1:12" ht="15.75">
      <c r="C2312" s="589" t="str">
        <f>'FC01'!$B$28</f>
        <v xml:space="preserve">Total Gastos </v>
      </c>
      <c r="F2312" s="586">
        <f>'FC01'!$N$28</f>
        <v>0</v>
      </c>
      <c r="I2312" s="580" t="str">
        <f>Índice!$C$8</f>
        <v>2016-01-01</v>
      </c>
      <c r="J2312" s="580" t="str">
        <f>Índice!$C$9</f>
        <v>2016-12-31</v>
      </c>
      <c r="K2312" s="579" t="s">
        <v>1802</v>
      </c>
      <c r="L2312" s="579" t="s">
        <v>1811</v>
      </c>
    </row>
    <row r="2313" spans="1:12" ht="15.75">
      <c r="A2313" s="587" t="s">
        <v>15</v>
      </c>
      <c r="C2313" s="589"/>
      <c r="F2313" s="586"/>
      <c r="I2313" s="580"/>
      <c r="J2313" s="580"/>
      <c r="K2313" s="579" t="s">
        <v>1802</v>
      </c>
      <c r="L2313" s="579" t="s">
        <v>1811</v>
      </c>
    </row>
    <row r="2314" spans="1:12" ht="15.75">
      <c r="A2314" s="587" t="s">
        <v>15</v>
      </c>
      <c r="C2314" s="589" t="str">
        <f>'FC01'!$B$30</f>
        <v>Detalle de los gastos operativos</v>
      </c>
      <c r="F2314" s="586" t="str">
        <f>'FC01'!$N$31</f>
        <v>Total Energía ZNI</v>
      </c>
      <c r="I2314" s="580"/>
      <c r="J2314" s="580"/>
      <c r="K2314" s="579" t="s">
        <v>1802</v>
      </c>
      <c r="L2314" s="579" t="s">
        <v>1811</v>
      </c>
    </row>
    <row r="2315" spans="1:12" ht="15.75">
      <c r="A2315" s="587" t="s">
        <v>15</v>
      </c>
      <c r="C2315" s="589"/>
      <c r="F2315" s="586"/>
      <c r="I2315" s="580"/>
      <c r="J2315" s="580"/>
      <c r="K2315" s="579" t="s">
        <v>1802</v>
      </c>
      <c r="L2315" s="579" t="s">
        <v>1811</v>
      </c>
    </row>
    <row r="2316" spans="1:12" ht="15.75">
      <c r="C2316" s="589" t="str">
        <f>'FC01'!$B$32</f>
        <v>Servicios Personales</v>
      </c>
      <c r="F2316" s="586">
        <f>'FC01'!$N$32</f>
        <v>0</v>
      </c>
      <c r="I2316" s="580" t="str">
        <f>Índice!$C$8</f>
        <v>2016-01-01</v>
      </c>
      <c r="J2316" s="580" t="str">
        <f>Índice!$C$9</f>
        <v>2016-12-31</v>
      </c>
      <c r="K2316" s="579" t="s">
        <v>1802</v>
      </c>
      <c r="L2316" s="579" t="s">
        <v>1811</v>
      </c>
    </row>
    <row r="2317" spans="1:12" ht="15.75">
      <c r="C2317" s="589" t="str">
        <f>'FC01'!$B$33</f>
        <v>Generales</v>
      </c>
      <c r="F2317" s="586">
        <f>'FC01'!$N$33</f>
        <v>0</v>
      </c>
      <c r="I2317" s="580" t="str">
        <f>Índice!$C$8</f>
        <v>2016-01-01</v>
      </c>
      <c r="J2317" s="580" t="str">
        <f>Índice!$C$9</f>
        <v>2016-12-31</v>
      </c>
      <c r="K2317" s="579" t="s">
        <v>1802</v>
      </c>
      <c r="L2317" s="579" t="s">
        <v>1811</v>
      </c>
    </row>
    <row r="2318" spans="1:12" ht="15.75">
      <c r="C2318" s="589" t="str">
        <f>'FC01'!$B$34</f>
        <v>Arrendamientos</v>
      </c>
      <c r="F2318" s="586">
        <f>'FC01'!$N$34</f>
        <v>0</v>
      </c>
      <c r="I2318" s="580" t="str">
        <f>Índice!$C$8</f>
        <v>2016-01-01</v>
      </c>
      <c r="J2318" s="580" t="str">
        <f>Índice!$C$9</f>
        <v>2016-12-31</v>
      </c>
      <c r="K2318" s="579" t="s">
        <v>1802</v>
      </c>
      <c r="L2318" s="579" t="s">
        <v>1811</v>
      </c>
    </row>
    <row r="2319" spans="1:12" ht="15.75">
      <c r="C2319" s="589" t="str">
        <f>'FC01'!$B$35</f>
        <v>Deterioro (Operativo)</v>
      </c>
      <c r="F2319" s="586">
        <f>'FC01'!$N$35</f>
        <v>0</v>
      </c>
      <c r="I2319" s="580" t="str">
        <f>Índice!$C$8</f>
        <v>2016-01-01</v>
      </c>
      <c r="J2319" s="580" t="str">
        <f>Índice!$C$9</f>
        <v>2016-12-31</v>
      </c>
      <c r="K2319" s="579" t="s">
        <v>1802</v>
      </c>
      <c r="L2319" s="579" t="s">
        <v>1811</v>
      </c>
    </row>
    <row r="2320" spans="1:12" ht="15.75">
      <c r="C2320" s="589" t="str">
        <f>'FC01'!$B$36</f>
        <v>Depreciación (Operativo)</v>
      </c>
      <c r="F2320" s="586">
        <f>'FC01'!$N$36</f>
        <v>0</v>
      </c>
      <c r="I2320" s="580" t="str">
        <f>Índice!$C$8</f>
        <v>2016-01-01</v>
      </c>
      <c r="J2320" s="580" t="str">
        <f>Índice!$C$9</f>
        <v>2016-12-31</v>
      </c>
      <c r="K2320" s="579" t="s">
        <v>1802</v>
      </c>
      <c r="L2320" s="579" t="s">
        <v>1811</v>
      </c>
    </row>
    <row r="2321" spans="3:12" ht="15.75">
      <c r="C2321" s="589" t="str">
        <f>'FC01'!$B$37</f>
        <v>Provisiones (Operativo)</v>
      </c>
      <c r="F2321" s="586">
        <f>'FC01'!$N$37</f>
        <v>0</v>
      </c>
      <c r="I2321" s="580" t="str">
        <f>Índice!$C$8</f>
        <v>2016-01-01</v>
      </c>
      <c r="J2321" s="580" t="str">
        <f>Índice!$C$9</f>
        <v>2016-12-31</v>
      </c>
      <c r="K2321" s="579" t="s">
        <v>1802</v>
      </c>
      <c r="L2321" s="579" t="s">
        <v>1811</v>
      </c>
    </row>
    <row r="2322" spans="3:12" ht="15.75">
      <c r="C2322" s="589" t="str">
        <f>'FC01'!$B$38</f>
        <v>Agotamiento (Operativo)</v>
      </c>
      <c r="F2322" s="586">
        <f>'FC01'!$N$38</f>
        <v>0</v>
      </c>
      <c r="I2322" s="580" t="str">
        <f>Índice!$C$8</f>
        <v>2016-01-01</v>
      </c>
      <c r="J2322" s="580" t="str">
        <f>Índice!$C$9</f>
        <v>2016-12-31</v>
      </c>
      <c r="K2322" s="579" t="s">
        <v>1802</v>
      </c>
      <c r="L2322" s="579" t="s">
        <v>1811</v>
      </c>
    </row>
    <row r="2323" spans="3:12" ht="15.75">
      <c r="C2323" s="589" t="str">
        <f>'FC01'!$B$39</f>
        <v>Amortización (Operativo)</v>
      </c>
      <c r="F2323" s="586">
        <f>'FC01'!$N$39</f>
        <v>0</v>
      </c>
      <c r="I2323" s="580" t="str">
        <f>Índice!$C$8</f>
        <v>2016-01-01</v>
      </c>
      <c r="J2323" s="580" t="str">
        <f>Índice!$C$9</f>
        <v>2016-12-31</v>
      </c>
      <c r="K2323" s="579" t="s">
        <v>1802</v>
      </c>
      <c r="L2323" s="579" t="s">
        <v>1811</v>
      </c>
    </row>
    <row r="2324" spans="3:12" ht="15.75">
      <c r="C2324" s="589" t="str">
        <f>'FC01'!$B$40</f>
        <v>Gastos operativos de Bienes y Servicios Públicos para la Venta</v>
      </c>
      <c r="F2324" s="586">
        <f>'FC01'!$N$40</f>
        <v>0</v>
      </c>
      <c r="I2324" s="580" t="str">
        <f>Índice!$C$8</f>
        <v>2016-01-01</v>
      </c>
      <c r="J2324" s="580" t="str">
        <f>Índice!$C$9</f>
        <v>2016-12-31</v>
      </c>
      <c r="K2324" s="579" t="s">
        <v>1802</v>
      </c>
      <c r="L2324" s="579" t="s">
        <v>1811</v>
      </c>
    </row>
    <row r="2325" spans="3:12" ht="15.75">
      <c r="C2325" s="589" t="str">
        <f>'FC01'!$B$41</f>
        <v>Compras en Bloque y/o a Largo Plazo</v>
      </c>
      <c r="F2325" s="586">
        <f>'FC01'!$N$41</f>
        <v>0</v>
      </c>
      <c r="I2325" s="580" t="str">
        <f>Índice!$C$8</f>
        <v>2016-01-01</v>
      </c>
      <c r="J2325" s="580" t="str">
        <f>Índice!$C$9</f>
        <v>2016-12-31</v>
      </c>
      <c r="K2325" s="579" t="s">
        <v>1802</v>
      </c>
      <c r="L2325" s="579" t="s">
        <v>1811</v>
      </c>
    </row>
    <row r="2326" spans="3:12" ht="15.75">
      <c r="C2326" s="589" t="str">
        <f>'FC01'!$B$42</f>
        <v>Compras en Bolsa  y/o a Corto Plazo</v>
      </c>
      <c r="F2326" s="586">
        <f>'FC01'!$N$42</f>
        <v>0</v>
      </c>
      <c r="I2326" s="580" t="str">
        <f>Índice!$C$8</f>
        <v>2016-01-01</v>
      </c>
      <c r="J2326" s="580" t="str">
        <f>Índice!$C$9</f>
        <v>2016-12-31</v>
      </c>
      <c r="K2326" s="579" t="s">
        <v>1802</v>
      </c>
      <c r="L2326" s="579" t="s">
        <v>1811</v>
      </c>
    </row>
    <row r="2327" spans="3:12" ht="15.75">
      <c r="C2327" s="589" t="str">
        <f>'FC01'!$B$43</f>
        <v>Gastos operativos de suministro de agua potable (Agua en Bloque)</v>
      </c>
      <c r="F2327" s="586">
        <f>'FC01'!$N$43</f>
        <v>0</v>
      </c>
      <c r="I2327" s="580" t="str">
        <f>Índice!$C$8</f>
        <v>2016-01-01</v>
      </c>
      <c r="J2327" s="580" t="str">
        <f>Índice!$C$9</f>
        <v>2016-12-31</v>
      </c>
      <c r="K2327" s="579" t="s">
        <v>1802</v>
      </c>
      <c r="L2327" s="579" t="s">
        <v>1811</v>
      </c>
    </row>
    <row r="2328" spans="3:12" ht="15.75">
      <c r="C2328" s="589" t="str">
        <f>'FC01'!$B$44</f>
        <v xml:space="preserve">Gastos operativos por Conexión / Interconexión </v>
      </c>
      <c r="F2328" s="586">
        <f>'FC01'!$N$44</f>
        <v>0</v>
      </c>
      <c r="I2328" s="580" t="str">
        <f>Índice!$C$8</f>
        <v>2016-01-01</v>
      </c>
      <c r="J2328" s="580" t="str">
        <f>Índice!$C$9</f>
        <v>2016-12-31</v>
      </c>
      <c r="K2328" s="579" t="s">
        <v>1802</v>
      </c>
      <c r="L2328" s="579" t="s">
        <v>1811</v>
      </c>
    </row>
    <row r="2329" spans="3:12" ht="15.75">
      <c r="C2329" s="589" t="str">
        <f>'FC01'!$B$45</f>
        <v>Uso de Líneas, redes y ductos</v>
      </c>
      <c r="F2329" s="586">
        <f>'FC01'!$N$45</f>
        <v>0</v>
      </c>
      <c r="I2329" s="580" t="str">
        <f>Índice!$C$8</f>
        <v>2016-01-01</v>
      </c>
      <c r="J2329" s="580" t="str">
        <f>Índice!$C$9</f>
        <v>2016-12-31</v>
      </c>
      <c r="K2329" s="579" t="s">
        <v>1802</v>
      </c>
      <c r="L2329" s="579" t="s">
        <v>1811</v>
      </c>
    </row>
    <row r="2330" spans="3:12" ht="15.75">
      <c r="C2330" s="589" t="str">
        <f>'FC01'!$B$46</f>
        <v>Gastos operativos de Distribución  y/o Comercialización de Gas combustible por redes</v>
      </c>
      <c r="F2330" s="586">
        <f>'FC01'!$N$46</f>
        <v>0</v>
      </c>
      <c r="I2330" s="580" t="str">
        <f>Índice!$C$8</f>
        <v>2016-01-01</v>
      </c>
      <c r="J2330" s="580" t="str">
        <f>Índice!$C$9</f>
        <v>2016-12-31</v>
      </c>
      <c r="K2330" s="579" t="s">
        <v>1802</v>
      </c>
      <c r="L2330" s="579" t="s">
        <v>1811</v>
      </c>
    </row>
    <row r="2331" spans="3:12" ht="15.75">
      <c r="C2331" s="589" t="str">
        <f>'FC01'!$B$47</f>
        <v>Manejo Comercial y Financiero del Servicio</v>
      </c>
      <c r="F2331" s="586">
        <f>'FC01'!$N$47</f>
        <v>0</v>
      </c>
      <c r="I2331" s="580" t="str">
        <f>Índice!$C$8</f>
        <v>2016-01-01</v>
      </c>
      <c r="J2331" s="580" t="str">
        <f>Índice!$C$9</f>
        <v>2016-12-31</v>
      </c>
      <c r="K2331" s="579" t="s">
        <v>1802</v>
      </c>
      <c r="L2331" s="579" t="s">
        <v>1811</v>
      </c>
    </row>
    <row r="2332" spans="3:12" ht="15.75">
      <c r="C2332" s="589" t="str">
        <f>'FC01'!$B$48</f>
        <v>Gastos operativos de Distribución  y/o Comercialización de Gas Licuado de Petróleo –GLP</v>
      </c>
      <c r="F2332" s="586">
        <f>'FC01'!$N$48</f>
        <v>0</v>
      </c>
      <c r="I2332" s="580" t="str">
        <f>Índice!$C$8</f>
        <v>2016-01-01</v>
      </c>
      <c r="J2332" s="580" t="str">
        <f>Índice!$C$9</f>
        <v>2016-12-31</v>
      </c>
      <c r="K2332" s="579" t="s">
        <v>1802</v>
      </c>
      <c r="L2332" s="579" t="s">
        <v>1811</v>
      </c>
    </row>
    <row r="2333" spans="3:12" ht="15.75">
      <c r="C2333" s="589" t="str">
        <f>'FC01'!$B$49</f>
        <v>Contrato de explotación</v>
      </c>
      <c r="F2333" s="586">
        <f>'FC01'!$N$49</f>
        <v>0</v>
      </c>
      <c r="I2333" s="580" t="str">
        <f>Índice!$C$8</f>
        <v>2016-01-01</v>
      </c>
      <c r="J2333" s="580" t="str">
        <f>Índice!$C$9</f>
        <v>2016-12-31</v>
      </c>
      <c r="K2333" s="579" t="s">
        <v>1802</v>
      </c>
      <c r="L2333" s="579" t="s">
        <v>1811</v>
      </c>
    </row>
    <row r="2334" spans="3:12" ht="15.75">
      <c r="C2334" s="589" t="str">
        <f>'FC01'!$B$50</f>
        <v>Gastos operativos asociados a las transacciones en el mercado mayorista</v>
      </c>
      <c r="F2334" s="586">
        <f>'FC01'!$N$50</f>
        <v>0</v>
      </c>
      <c r="I2334" s="580" t="str">
        <f>Índice!$C$8</f>
        <v>2016-01-01</v>
      </c>
      <c r="J2334" s="580" t="str">
        <f>Índice!$C$9</f>
        <v>2016-12-31</v>
      </c>
      <c r="K2334" s="579" t="s">
        <v>1802</v>
      </c>
      <c r="L2334" s="579" t="s">
        <v>1811</v>
      </c>
    </row>
    <row r="2335" spans="3:12" ht="15.75">
      <c r="C2335" s="589" t="str">
        <f>'FC01'!$B$51</f>
        <v>Contrato de concesión</v>
      </c>
      <c r="F2335" s="586">
        <f>'FC01'!$N$51</f>
        <v>0</v>
      </c>
      <c r="I2335" s="580" t="str">
        <f>Índice!$C$8</f>
        <v>2016-01-01</v>
      </c>
      <c r="J2335" s="580" t="str">
        <f>Índice!$C$9</f>
        <v>2016-12-31</v>
      </c>
      <c r="K2335" s="579" t="s">
        <v>1802</v>
      </c>
      <c r="L2335" s="579" t="s">
        <v>1811</v>
      </c>
    </row>
    <row r="2336" spans="3:12" ht="15.75">
      <c r="C2336" s="589" t="str">
        <f>'FC01'!$B$52</f>
        <v>Otros</v>
      </c>
      <c r="F2336" s="586">
        <f>'FC01'!$N$52</f>
        <v>0</v>
      </c>
      <c r="I2336" s="580" t="str">
        <f>Índice!$C$8</f>
        <v>2016-01-01</v>
      </c>
      <c r="J2336" s="580" t="str">
        <f>Índice!$C$9</f>
        <v>2016-12-31</v>
      </c>
      <c r="K2336" s="579" t="s">
        <v>1802</v>
      </c>
      <c r="L2336" s="579" t="s">
        <v>1811</v>
      </c>
    </row>
    <row r="2337" spans="3:12" ht="15.75">
      <c r="C2337" s="589" t="str">
        <f>'FC01'!$B$53</f>
        <v>Gastos operativos asociados a las transacciones en el mercado minorista</v>
      </c>
      <c r="F2337" s="586">
        <f>'FC01'!$N$53</f>
        <v>0</v>
      </c>
      <c r="I2337" s="580" t="str">
        <f>Índice!$C$8</f>
        <v>2016-01-01</v>
      </c>
      <c r="J2337" s="580" t="str">
        <f>Índice!$C$9</f>
        <v>2016-12-31</v>
      </c>
      <c r="K2337" s="579" t="s">
        <v>1802</v>
      </c>
      <c r="L2337" s="579" t="s">
        <v>1811</v>
      </c>
    </row>
    <row r="2338" spans="3:12" ht="15.75">
      <c r="C2338" s="589" t="str">
        <f>'FC01'!$B$54</f>
        <v xml:space="preserve">Licencias, Contribuciones y Regalías  </v>
      </c>
      <c r="F2338" s="586">
        <f>'FC01'!$N$54</f>
        <v>0</v>
      </c>
      <c r="I2338" s="580" t="str">
        <f>Índice!$C$8</f>
        <v>2016-01-01</v>
      </c>
      <c r="J2338" s="580" t="str">
        <f>Índice!$C$9</f>
        <v>2016-12-31</v>
      </c>
      <c r="K2338" s="579" t="s">
        <v>1802</v>
      </c>
      <c r="L2338" s="579" t="s">
        <v>1811</v>
      </c>
    </row>
    <row r="2339" spans="3:12" ht="15.75">
      <c r="C2339" s="589" t="str">
        <f>'FC01'!$B$55</f>
        <v>Departamento Administrativo del Medio Ambiente "DAMA"</v>
      </c>
      <c r="F2339" s="586">
        <f>'FC01'!$N$55</f>
        <v>0</v>
      </c>
      <c r="I2339" s="580" t="str">
        <f>Índice!$C$8</f>
        <v>2016-01-01</v>
      </c>
      <c r="J2339" s="580" t="str">
        <f>Índice!$C$9</f>
        <v>2016-12-31</v>
      </c>
      <c r="K2339" s="579" t="s">
        <v>1802</v>
      </c>
      <c r="L2339" s="579" t="s">
        <v>1811</v>
      </c>
    </row>
    <row r="2340" spans="3:12" ht="15.75">
      <c r="C2340" s="589" t="str">
        <f>'FC01'!$B$56</f>
        <v>Ley 56 de 1981</v>
      </c>
      <c r="F2340" s="586">
        <f>'FC01'!$N$56</f>
        <v>0</v>
      </c>
      <c r="I2340" s="580" t="str">
        <f>Índice!$C$8</f>
        <v>2016-01-01</v>
      </c>
      <c r="J2340" s="580" t="str">
        <f>Índice!$C$9</f>
        <v>2016-12-31</v>
      </c>
      <c r="K2340" s="579" t="s">
        <v>1802</v>
      </c>
      <c r="L2340" s="579" t="s">
        <v>1811</v>
      </c>
    </row>
    <row r="2341" spans="3:12" ht="15.75">
      <c r="C2341" s="589" t="str">
        <f>'FC01'!$B$57</f>
        <v>Medio Ambiente – Ley 99 de 1993</v>
      </c>
      <c r="F2341" s="586">
        <f>'FC01'!$N$57</f>
        <v>0</v>
      </c>
      <c r="I2341" s="580" t="str">
        <f>Índice!$C$8</f>
        <v>2016-01-01</v>
      </c>
      <c r="J2341" s="580" t="str">
        <f>Índice!$C$9</f>
        <v>2016-12-31</v>
      </c>
      <c r="K2341" s="579" t="s">
        <v>1802</v>
      </c>
      <c r="L2341" s="579" t="s">
        <v>1811</v>
      </c>
    </row>
    <row r="2342" spans="3:12" ht="15.75">
      <c r="C2342" s="589" t="str">
        <f>'FC01'!$B$58</f>
        <v>Regalías</v>
      </c>
      <c r="F2342" s="586">
        <f>'FC01'!$N$58</f>
        <v>0</v>
      </c>
      <c r="I2342" s="580" t="str">
        <f>Índice!$C$8</f>
        <v>2016-01-01</v>
      </c>
      <c r="J2342" s="580" t="str">
        <f>Índice!$C$9</f>
        <v>2016-12-31</v>
      </c>
      <c r="K2342" s="579" t="s">
        <v>1802</v>
      </c>
      <c r="L2342" s="579" t="s">
        <v>1811</v>
      </c>
    </row>
    <row r="2343" spans="3:12" ht="15.75">
      <c r="C2343" s="589" t="str">
        <f>'FC01'!$B$59</f>
        <v>Licencia De Operación Del Servicio</v>
      </c>
      <c r="F2343" s="586">
        <f>'FC01'!$N$59</f>
        <v>0</v>
      </c>
      <c r="I2343" s="580" t="str">
        <f>Índice!$C$8</f>
        <v>2016-01-01</v>
      </c>
      <c r="J2343" s="580" t="str">
        <f>Índice!$C$9</f>
        <v>2016-12-31</v>
      </c>
      <c r="K2343" s="579" t="s">
        <v>1802</v>
      </c>
      <c r="L2343" s="579" t="s">
        <v>1811</v>
      </c>
    </row>
    <row r="2344" spans="3:12" ht="15.75">
      <c r="C2344" s="589" t="str">
        <f>'FC01'!$B$60</f>
        <v>FAZNI</v>
      </c>
      <c r="F2344" s="586">
        <f>'FC01'!$N$60</f>
        <v>0</v>
      </c>
      <c r="I2344" s="580" t="str">
        <f>Índice!$C$8</f>
        <v>2016-01-01</v>
      </c>
      <c r="J2344" s="580" t="str">
        <f>Índice!$C$9</f>
        <v>2016-12-31</v>
      </c>
      <c r="K2344" s="579" t="s">
        <v>1802</v>
      </c>
      <c r="L2344" s="579" t="s">
        <v>1811</v>
      </c>
    </row>
    <row r="2345" spans="3:12" ht="15.75">
      <c r="C2345" s="589" t="str">
        <f>'FC01'!$B$61</f>
        <v>FAER</v>
      </c>
      <c r="F2345" s="586">
        <f>'FC01'!$N$61</f>
        <v>0</v>
      </c>
      <c r="I2345" s="580" t="str">
        <f>Índice!$C$8</f>
        <v>2016-01-01</v>
      </c>
      <c r="J2345" s="580" t="str">
        <f>Índice!$C$9</f>
        <v>2016-12-31</v>
      </c>
      <c r="K2345" s="579" t="s">
        <v>1802</v>
      </c>
      <c r="L2345" s="579" t="s">
        <v>1811</v>
      </c>
    </row>
    <row r="2346" spans="3:12" ht="15.75">
      <c r="C2346" s="589" t="str">
        <f>'FC01'!$B$62</f>
        <v>Cuota de fomento de gas</v>
      </c>
      <c r="F2346" s="586">
        <f>'FC01'!$N$62</f>
        <v>0</v>
      </c>
      <c r="I2346" s="580" t="str">
        <f>Índice!$C$8</f>
        <v>2016-01-01</v>
      </c>
      <c r="J2346" s="580" t="str">
        <f>Índice!$C$9</f>
        <v>2016-12-31</v>
      </c>
      <c r="K2346" s="579" t="s">
        <v>1802</v>
      </c>
      <c r="L2346" s="579" t="s">
        <v>1811</v>
      </c>
    </row>
    <row r="2347" spans="3:12" ht="15.75">
      <c r="C2347" s="589" t="str">
        <f>'FC01'!$B$63</f>
        <v>Ministerio de Comunicaciones y/o Fondo de Comunicaciones</v>
      </c>
      <c r="F2347" s="586">
        <f>'FC01'!$N$63</f>
        <v>0</v>
      </c>
      <c r="I2347" s="580" t="str">
        <f>Índice!$C$8</f>
        <v>2016-01-01</v>
      </c>
      <c r="J2347" s="580" t="str">
        <f>Índice!$C$9</f>
        <v>2016-12-31</v>
      </c>
      <c r="K2347" s="579" t="s">
        <v>1802</v>
      </c>
      <c r="L2347" s="579" t="s">
        <v>1811</v>
      </c>
    </row>
    <row r="2348" spans="3:12" ht="15.75">
      <c r="C2348" s="589" t="str">
        <f>'FC01'!$B$64</f>
        <v>Comité De Estratificación –Ley 505 De 1999</v>
      </c>
      <c r="F2348" s="586">
        <f>'FC01'!$N$64</f>
        <v>0</v>
      </c>
      <c r="I2348" s="580" t="str">
        <f>Índice!$C$8</f>
        <v>2016-01-01</v>
      </c>
      <c r="J2348" s="580" t="str">
        <f>Índice!$C$9</f>
        <v>2016-12-31</v>
      </c>
      <c r="K2348" s="579" t="s">
        <v>1802</v>
      </c>
      <c r="L2348" s="579" t="s">
        <v>1811</v>
      </c>
    </row>
    <row r="2349" spans="3:12" ht="15.75">
      <c r="C2349" s="589" t="str">
        <f>'FC01'!$B$65</f>
        <v>Art 25 Ley 142 - Concesiones, y permisos ambientales y sanitarios</v>
      </c>
      <c r="F2349" s="586">
        <f>'FC01'!$N$65</f>
        <v>0</v>
      </c>
      <c r="I2349" s="580" t="str">
        <f>Índice!$C$8</f>
        <v>2016-01-01</v>
      </c>
      <c r="J2349" s="580" t="str">
        <f>Índice!$C$9</f>
        <v>2016-12-31</v>
      </c>
      <c r="K2349" s="579" t="s">
        <v>1802</v>
      </c>
      <c r="L2349" s="579" t="s">
        <v>1811</v>
      </c>
    </row>
    <row r="2350" spans="3:12" ht="15.75">
      <c r="C2350" s="589" t="str">
        <f>'FC01'!$B$66</f>
        <v>Otras licencias Ley 142 de 1994</v>
      </c>
      <c r="F2350" s="586">
        <f>'FC01'!$N$66</f>
        <v>0</v>
      </c>
      <c r="I2350" s="580" t="str">
        <f>Índice!$C$8</f>
        <v>2016-01-01</v>
      </c>
      <c r="J2350" s="580" t="str">
        <f>Índice!$C$9</f>
        <v>2016-12-31</v>
      </c>
      <c r="K2350" s="579" t="s">
        <v>1802</v>
      </c>
      <c r="L2350" s="579" t="s">
        <v>1811</v>
      </c>
    </row>
    <row r="2351" spans="3:12" ht="15.75">
      <c r="C2351" s="589" t="str">
        <f>'FC01'!$B$67</f>
        <v>Consumo De Insumos Directos</v>
      </c>
      <c r="F2351" s="586">
        <f>'FC01'!$N$67</f>
        <v>0</v>
      </c>
      <c r="I2351" s="580" t="str">
        <f>Índice!$C$8</f>
        <v>2016-01-01</v>
      </c>
      <c r="J2351" s="580" t="str">
        <f>Índice!$C$9</f>
        <v>2016-12-31</v>
      </c>
      <c r="K2351" s="579" t="s">
        <v>1802</v>
      </c>
      <c r="L2351" s="579" t="s">
        <v>1811</v>
      </c>
    </row>
    <row r="2352" spans="3:12" ht="15.75">
      <c r="C2352" s="589" t="str">
        <f>'FC01'!$B$68</f>
        <v>Productos Químicos</v>
      </c>
      <c r="F2352" s="586">
        <f>'FC01'!$N$68</f>
        <v>0</v>
      </c>
      <c r="I2352" s="580" t="str">
        <f>Índice!$C$8</f>
        <v>2016-01-01</v>
      </c>
      <c r="J2352" s="580" t="str">
        <f>Índice!$C$9</f>
        <v>2016-12-31</v>
      </c>
      <c r="K2352" s="579" t="s">
        <v>1802</v>
      </c>
      <c r="L2352" s="579" t="s">
        <v>1811</v>
      </c>
    </row>
    <row r="2353" spans="3:12" ht="15.75">
      <c r="C2353" s="589" t="str">
        <f>'FC01'!$B$69</f>
        <v>Gas Combustible</v>
      </c>
      <c r="F2353" s="586">
        <f>'FC01'!$N$69</f>
        <v>0</v>
      </c>
      <c r="I2353" s="580" t="str">
        <f>Índice!$C$8</f>
        <v>2016-01-01</v>
      </c>
      <c r="J2353" s="580" t="str">
        <f>Índice!$C$9</f>
        <v>2016-12-31</v>
      </c>
      <c r="K2353" s="579" t="s">
        <v>1802</v>
      </c>
      <c r="L2353" s="579" t="s">
        <v>1811</v>
      </c>
    </row>
    <row r="2354" spans="3:12" ht="15.75">
      <c r="C2354" s="589" t="str">
        <f>'FC01'!$B$70</f>
        <v>Carbón Mineral</v>
      </c>
      <c r="F2354" s="586">
        <f>'FC01'!$N$70</f>
        <v>0</v>
      </c>
      <c r="I2354" s="580" t="str">
        <f>Índice!$C$8</f>
        <v>2016-01-01</v>
      </c>
      <c r="J2354" s="580" t="str">
        <f>Índice!$C$9</f>
        <v>2016-12-31</v>
      </c>
      <c r="K2354" s="579" t="s">
        <v>1802</v>
      </c>
      <c r="L2354" s="579" t="s">
        <v>1811</v>
      </c>
    </row>
    <row r="2355" spans="3:12" ht="15.75">
      <c r="C2355" s="589" t="str">
        <f>'FC01'!$B$71</f>
        <v>Energía</v>
      </c>
      <c r="F2355" s="586">
        <f>'FC01'!$N$71</f>
        <v>0</v>
      </c>
      <c r="I2355" s="580" t="str">
        <f>Índice!$C$8</f>
        <v>2016-01-01</v>
      </c>
      <c r="J2355" s="580" t="str">
        <f>Índice!$C$9</f>
        <v>2016-12-31</v>
      </c>
      <c r="K2355" s="579" t="s">
        <v>1802</v>
      </c>
      <c r="L2355" s="579" t="s">
        <v>1811</v>
      </c>
    </row>
    <row r="2356" spans="3:12" ht="15.75">
      <c r="C2356" s="589" t="str">
        <f>'FC01'!$B$72</f>
        <v>ACPM, Fuel Oil</v>
      </c>
      <c r="F2356" s="586">
        <f>'FC01'!$N$72</f>
        <v>0</v>
      </c>
      <c r="I2356" s="580" t="str">
        <f>Índice!$C$8</f>
        <v>2016-01-01</v>
      </c>
      <c r="J2356" s="580" t="str">
        <f>Índice!$C$9</f>
        <v>2016-12-31</v>
      </c>
      <c r="K2356" s="579" t="s">
        <v>1802</v>
      </c>
      <c r="L2356" s="579" t="s">
        <v>1811</v>
      </c>
    </row>
    <row r="2357" spans="3:12" ht="15.75">
      <c r="C2357" s="589" t="str">
        <f>'FC01'!$B$73</f>
        <v>Otros Elementos de Consumo de Insumos Directos</v>
      </c>
      <c r="F2357" s="586">
        <f>'FC01'!$N$73</f>
        <v>0</v>
      </c>
      <c r="I2357" s="580" t="str">
        <f>Índice!$C$8</f>
        <v>2016-01-01</v>
      </c>
      <c r="J2357" s="580" t="str">
        <f>Índice!$C$9</f>
        <v>2016-12-31</v>
      </c>
      <c r="K2357" s="579" t="s">
        <v>1802</v>
      </c>
      <c r="L2357" s="579" t="s">
        <v>1811</v>
      </c>
    </row>
    <row r="2358" spans="3:12" ht="15.75">
      <c r="C2358" s="589" t="str">
        <f>'FC01'!$B$74</f>
        <v>Ordenes Y Contratos De Mantenimiento Y Reparaciones</v>
      </c>
      <c r="F2358" s="586">
        <f>'FC01'!$N$74</f>
        <v>0</v>
      </c>
      <c r="I2358" s="580" t="str">
        <f>Índice!$C$8</f>
        <v>2016-01-01</v>
      </c>
      <c r="J2358" s="580" t="str">
        <f>Índice!$C$9</f>
        <v>2016-12-31</v>
      </c>
      <c r="K2358" s="579" t="s">
        <v>1802</v>
      </c>
      <c r="L2358" s="579" t="s">
        <v>1811</v>
      </c>
    </row>
    <row r="2359" spans="3:12" ht="15.75">
      <c r="C2359" s="589" t="str">
        <f>'FC01'!$B$75</f>
        <v>Peajes terrestres</v>
      </c>
      <c r="F2359" s="586">
        <f>'FC01'!$N$75</f>
        <v>0</v>
      </c>
      <c r="I2359" s="580" t="str">
        <f>Índice!$C$8</f>
        <v>2016-01-01</v>
      </c>
      <c r="J2359" s="580" t="str">
        <f>Índice!$C$9</f>
        <v>2016-12-31</v>
      </c>
      <c r="K2359" s="579" t="s">
        <v>1802</v>
      </c>
      <c r="L2359" s="579" t="s">
        <v>1811</v>
      </c>
    </row>
    <row r="2360" spans="3:12" ht="15.75">
      <c r="C2360" s="589" t="str">
        <f>'FC01'!$B$76</f>
        <v>Disposición final</v>
      </c>
      <c r="F2360" s="586">
        <f>'FC01'!$N$76</f>
        <v>0</v>
      </c>
      <c r="I2360" s="580" t="str">
        <f>Índice!$C$8</f>
        <v>2016-01-01</v>
      </c>
      <c r="J2360" s="580" t="str">
        <f>Índice!$C$9</f>
        <v>2016-12-31</v>
      </c>
      <c r="K2360" s="579" t="s">
        <v>1802</v>
      </c>
      <c r="L2360" s="579" t="s">
        <v>1811</v>
      </c>
    </row>
    <row r="2361" spans="3:12" ht="15.75">
      <c r="C2361" s="589" t="str">
        <f>'FC01'!$B$77</f>
        <v>Peajes por interconexión de acueducto</v>
      </c>
      <c r="F2361" s="586">
        <f>'FC01'!$N$77</f>
        <v>0</v>
      </c>
      <c r="I2361" s="580" t="str">
        <f>Índice!$C$8</f>
        <v>2016-01-01</v>
      </c>
      <c r="J2361" s="580" t="str">
        <f>Índice!$C$9</f>
        <v>2016-12-31</v>
      </c>
      <c r="K2361" s="579" t="s">
        <v>1802</v>
      </c>
      <c r="L2361" s="579" t="s">
        <v>1811</v>
      </c>
    </row>
    <row r="2362" spans="3:12" ht="15.75">
      <c r="C2362" s="589" t="str">
        <f>'FC01'!$B$78</f>
        <v>Peajes por interconexión de alcantarillado</v>
      </c>
      <c r="F2362" s="586">
        <f>'FC01'!$N$78</f>
        <v>0</v>
      </c>
      <c r="I2362" s="580" t="str">
        <f>Índice!$C$8</f>
        <v>2016-01-01</v>
      </c>
      <c r="J2362" s="580" t="str">
        <f>Índice!$C$9</f>
        <v>2016-12-31</v>
      </c>
      <c r="K2362" s="579" t="s">
        <v>1802</v>
      </c>
      <c r="L2362" s="579" t="s">
        <v>1811</v>
      </c>
    </row>
    <row r="2363" spans="3:12" ht="15.75">
      <c r="C2363" s="589" t="str">
        <f>'FC01'!$B$79</f>
        <v>Honorarios (Operativos)</v>
      </c>
      <c r="F2363" s="586">
        <f>'FC01'!$N$79</f>
        <v>0</v>
      </c>
      <c r="I2363" s="580" t="str">
        <f>Índice!$C$8</f>
        <v>2016-01-01</v>
      </c>
      <c r="J2363" s="580" t="str">
        <f>Índice!$C$9</f>
        <v>2016-12-31</v>
      </c>
      <c r="K2363" s="579" t="s">
        <v>1802</v>
      </c>
      <c r="L2363" s="579" t="s">
        <v>1811</v>
      </c>
    </row>
    <row r="2364" spans="3:12" ht="15.75">
      <c r="C2364" s="589" t="str">
        <f>'FC01'!$B$80</f>
        <v>Servicios Públicos</v>
      </c>
      <c r="F2364" s="586">
        <f>'FC01'!$N$80</f>
        <v>0</v>
      </c>
      <c r="I2364" s="580" t="str">
        <f>Índice!$C$8</f>
        <v>2016-01-01</v>
      </c>
      <c r="J2364" s="580" t="str">
        <f>Índice!$C$9</f>
        <v>2016-12-31</v>
      </c>
      <c r="K2364" s="579" t="s">
        <v>1802</v>
      </c>
      <c r="L2364" s="579" t="s">
        <v>1811</v>
      </c>
    </row>
    <row r="2365" spans="3:12" ht="15.75">
      <c r="C2365" s="589" t="str">
        <f>'FC01'!$B$81</f>
        <v>Materiales y otros gastos de operación</v>
      </c>
      <c r="F2365" s="586">
        <f>'FC01'!$N$81</f>
        <v>0</v>
      </c>
      <c r="I2365" s="580" t="str">
        <f>Índice!$C$8</f>
        <v>2016-01-01</v>
      </c>
      <c r="J2365" s="580" t="str">
        <f>Índice!$C$9</f>
        <v>2016-12-31</v>
      </c>
      <c r="K2365" s="579" t="s">
        <v>1802</v>
      </c>
      <c r="L2365" s="579" t="s">
        <v>1811</v>
      </c>
    </row>
    <row r="2366" spans="3:12" ht="15.75">
      <c r="C2366" s="589" t="str">
        <f>'FC01'!$B$82</f>
        <v>Gastos operativos De Pérdidas En Prestación Del Servicio  De Acueducto</v>
      </c>
      <c r="F2366" s="586">
        <f>'FC01'!$N$82</f>
        <v>0</v>
      </c>
      <c r="I2366" s="580" t="str">
        <f>Índice!$C$8</f>
        <v>2016-01-01</v>
      </c>
      <c r="J2366" s="580" t="str">
        <f>Índice!$C$9</f>
        <v>2016-12-31</v>
      </c>
      <c r="K2366" s="579" t="s">
        <v>1802</v>
      </c>
      <c r="L2366" s="579" t="s">
        <v>1811</v>
      </c>
    </row>
    <row r="2367" spans="3:12" ht="15.75">
      <c r="C2367" s="589" t="str">
        <f>'FC01'!$B$83</f>
        <v>Seguros</v>
      </c>
      <c r="F2367" s="586">
        <f>'FC01'!$N$83</f>
        <v>0</v>
      </c>
      <c r="I2367" s="580" t="str">
        <f>Índice!$C$8</f>
        <v>2016-01-01</v>
      </c>
      <c r="J2367" s="580" t="str">
        <f>Índice!$C$9</f>
        <v>2016-12-31</v>
      </c>
      <c r="K2367" s="579" t="s">
        <v>1802</v>
      </c>
      <c r="L2367" s="579" t="s">
        <v>1811</v>
      </c>
    </row>
    <row r="2368" spans="3:12" ht="15.75">
      <c r="C2368" s="589" t="str">
        <f>'FC01'!$B$84</f>
        <v>Impuestos y Tasas</v>
      </c>
      <c r="F2368" s="586">
        <f>'FC01'!$N$84</f>
        <v>0</v>
      </c>
      <c r="I2368" s="580" t="str">
        <f>Índice!$C$8</f>
        <v>2016-01-01</v>
      </c>
      <c r="J2368" s="580" t="str">
        <f>Índice!$C$9</f>
        <v>2016-12-31</v>
      </c>
      <c r="K2368" s="579" t="s">
        <v>1802</v>
      </c>
      <c r="L2368" s="579" t="s">
        <v>1811</v>
      </c>
    </row>
    <row r="2369" spans="1:12" ht="15.75">
      <c r="C2369" s="589" t="str">
        <f>'FC01'!$B$85</f>
        <v>Órdenes y Contratos Por Otros  Servicios</v>
      </c>
      <c r="F2369" s="586">
        <f>'FC01'!$N$85</f>
        <v>0</v>
      </c>
      <c r="I2369" s="580" t="str">
        <f>Índice!$C$8</f>
        <v>2016-01-01</v>
      </c>
      <c r="J2369" s="580" t="str">
        <f>Índice!$C$9</f>
        <v>2016-12-31</v>
      </c>
      <c r="K2369" s="579" t="s">
        <v>1802</v>
      </c>
      <c r="L2369" s="579" t="s">
        <v>1811</v>
      </c>
    </row>
    <row r="2370" spans="1:12" ht="15.75">
      <c r="C2370" s="589" t="str">
        <f>'FC01'!$B$86</f>
        <v>Donaciones</v>
      </c>
      <c r="F2370" s="586">
        <f>'FC01'!$N$86</f>
        <v>0</v>
      </c>
      <c r="I2370" s="580" t="str">
        <f>Índice!$C$8</f>
        <v>2016-01-01</v>
      </c>
      <c r="J2370" s="580" t="str">
        <f>Índice!$C$9</f>
        <v>2016-12-31</v>
      </c>
      <c r="K2370" s="579" t="s">
        <v>1802</v>
      </c>
      <c r="L2370" s="579" t="s">
        <v>1811</v>
      </c>
    </row>
    <row r="2371" spans="1:12" ht="15.75">
      <c r="C2371" s="589" t="str">
        <f>'FC01'!$B$87</f>
        <v>Total Gastos operativos</v>
      </c>
      <c r="F2371" s="586">
        <f>'FC01'!$N$87</f>
        <v>0</v>
      </c>
      <c r="I2371" s="580" t="str">
        <f>Índice!$C$8</f>
        <v>2016-01-01</v>
      </c>
      <c r="J2371" s="580" t="str">
        <f>Índice!$C$9</f>
        <v>2016-12-31</v>
      </c>
      <c r="K2371" s="579" t="s">
        <v>1802</v>
      </c>
      <c r="L2371" s="579" t="s">
        <v>1811</v>
      </c>
    </row>
    <row r="2372" spans="1:12" ht="15.75">
      <c r="A2372" s="587" t="s">
        <v>15</v>
      </c>
      <c r="C2372" s="589"/>
      <c r="F2372" s="586"/>
      <c r="I2372" s="580"/>
      <c r="J2372" s="580"/>
      <c r="K2372" s="579" t="s">
        <v>1802</v>
      </c>
      <c r="L2372" s="579" t="s">
        <v>1811</v>
      </c>
    </row>
    <row r="2373" spans="1:12" ht="15.75">
      <c r="A2373" s="587" t="s">
        <v>15</v>
      </c>
      <c r="C2373" s="589" t="str">
        <f>'FC01'!$B$89</f>
        <v>Detalle de los gastos y gastos operativos</v>
      </c>
      <c r="F2373" s="586" t="str">
        <f>'FC01'!$N$90</f>
        <v>Total Energía ZNI</v>
      </c>
      <c r="I2373" s="580"/>
      <c r="J2373" s="580"/>
      <c r="K2373" s="579" t="s">
        <v>1802</v>
      </c>
      <c r="L2373" s="579" t="s">
        <v>1811</v>
      </c>
    </row>
    <row r="2374" spans="1:12" ht="15.75">
      <c r="A2374" s="587" t="s">
        <v>15</v>
      </c>
      <c r="C2374" s="589"/>
      <c r="F2374" s="586"/>
      <c r="I2374" s="580"/>
      <c r="J2374" s="580"/>
      <c r="K2374" s="579" t="s">
        <v>1802</v>
      </c>
      <c r="L2374" s="579" t="s">
        <v>1811</v>
      </c>
    </row>
    <row r="2375" spans="1:12" ht="15.75">
      <c r="A2375" s="587" t="s">
        <v>15</v>
      </c>
      <c r="C2375" s="589" t="str">
        <f>'FC01'!$B$91</f>
        <v>Gastos [sinopsis]</v>
      </c>
      <c r="F2375" s="586"/>
      <c r="I2375" s="580"/>
      <c r="J2375" s="580"/>
      <c r="K2375" s="579" t="s">
        <v>1802</v>
      </c>
      <c r="L2375" s="579" t="s">
        <v>1811</v>
      </c>
    </row>
    <row r="2376" spans="1:12" ht="15.75">
      <c r="C2376" s="589" t="str">
        <f>'FC01'!$B$92</f>
        <v>Gastos de Administración sin impuestos, contribuciones y tasas</v>
      </c>
      <c r="F2376" s="586">
        <f>'FC01'!$N$92</f>
        <v>0</v>
      </c>
      <c r="I2376" s="580" t="str">
        <f>Índice!$C$8</f>
        <v>2016-01-01</v>
      </c>
      <c r="J2376" s="580" t="str">
        <f>Índice!$C$9</f>
        <v>2016-12-31</v>
      </c>
      <c r="K2376" s="579" t="s">
        <v>1802</v>
      </c>
      <c r="L2376" s="579" t="s">
        <v>1811</v>
      </c>
    </row>
    <row r="2377" spans="1:12" ht="15.75">
      <c r="C2377" s="589" t="str">
        <f>'FC01'!$B$93</f>
        <v>Impuestos, Tasas y Contribuciones (No incluye impuesto de renta)</v>
      </c>
      <c r="F2377" s="586">
        <f>'FC01'!$N$93</f>
        <v>0</v>
      </c>
      <c r="I2377" s="580" t="str">
        <f>Índice!$C$8</f>
        <v>2016-01-01</v>
      </c>
      <c r="J2377" s="580" t="str">
        <f>Índice!$C$9</f>
        <v>2016-12-31</v>
      </c>
      <c r="K2377" s="579" t="s">
        <v>1802</v>
      </c>
      <c r="L2377" s="579" t="s">
        <v>1811</v>
      </c>
    </row>
    <row r="2378" spans="1:12" ht="15.75">
      <c r="C2378" s="589" t="str">
        <f>'FC01'!$B$94</f>
        <v>Depreciación, deterioro, Amortización y provisión</v>
      </c>
      <c r="F2378" s="586">
        <f>'FC01'!$N$94</f>
        <v>0</v>
      </c>
      <c r="I2378" s="580" t="str">
        <f>Índice!$C$8</f>
        <v>2016-01-01</v>
      </c>
      <c r="J2378" s="580" t="str">
        <f>Índice!$C$9</f>
        <v>2016-12-31</v>
      </c>
      <c r="K2378" s="579" t="s">
        <v>1802</v>
      </c>
      <c r="L2378" s="579" t="s">
        <v>1811</v>
      </c>
    </row>
    <row r="2379" spans="1:12" ht="15.75">
      <c r="C2379" s="589" t="str">
        <f>'FC01'!$B$95</f>
        <v>Gasto por impuesto a las ganancias</v>
      </c>
      <c r="F2379" s="586">
        <f>'FC01'!$N$95</f>
        <v>0</v>
      </c>
      <c r="I2379" s="580" t="str">
        <f>Índice!$C$8</f>
        <v>2016-01-01</v>
      </c>
      <c r="J2379" s="580" t="str">
        <f>Índice!$C$9</f>
        <v>2016-12-31</v>
      </c>
      <c r="K2379" s="579" t="s">
        <v>1802</v>
      </c>
      <c r="L2379" s="579" t="s">
        <v>1811</v>
      </c>
    </row>
    <row r="2380" spans="1:12" ht="15.75">
      <c r="C2380" s="589" t="str">
        <f>'FC01'!$B$96</f>
        <v>Otros gastos (gastos y gastos operativos)</v>
      </c>
      <c r="F2380" s="586">
        <f>'FC01'!$N$96</f>
        <v>0</v>
      </c>
      <c r="I2380" s="580" t="str">
        <f>Índice!$C$8</f>
        <v>2016-01-01</v>
      </c>
      <c r="J2380" s="580" t="str">
        <f>Índice!$C$9</f>
        <v>2016-12-31</v>
      </c>
      <c r="K2380" s="579" t="s">
        <v>1802</v>
      </c>
      <c r="L2380" s="579" t="s">
        <v>1811</v>
      </c>
    </row>
    <row r="2381" spans="1:12" ht="15.75">
      <c r="C2381" s="589" t="str">
        <f>'FC01'!$B$97</f>
        <v>Total Gastos</v>
      </c>
      <c r="F2381" s="586">
        <f>'FC01'!$N$97</f>
        <v>0</v>
      </c>
      <c r="I2381" s="580" t="str">
        <f>Índice!$C$8</f>
        <v>2016-01-01</v>
      </c>
      <c r="J2381" s="580" t="str">
        <f>Índice!$C$9</f>
        <v>2016-12-31</v>
      </c>
      <c r="K2381" s="579" t="s">
        <v>1802</v>
      </c>
      <c r="L2381" s="579" t="s">
        <v>1811</v>
      </c>
    </row>
    <row r="2382" spans="1:12" ht="15.75">
      <c r="A2382" s="587" t="s">
        <v>15</v>
      </c>
      <c r="C2382" s="589" t="str">
        <f>'FC01'!$B$98</f>
        <v>Gastos operativos de Ventas y Distribución [sinopsis]</v>
      </c>
      <c r="F2382" s="586">
        <f>'FC01'!$N$98</f>
        <v>0</v>
      </c>
      <c r="I2382" s="580" t="str">
        <f>Índice!$C$8</f>
        <v>2016-01-01</v>
      </c>
      <c r="J2382" s="580" t="str">
        <f>Índice!$C$9</f>
        <v>2016-12-31</v>
      </c>
      <c r="K2382" s="579" t="s">
        <v>1802</v>
      </c>
      <c r="L2382" s="579" t="s">
        <v>1811</v>
      </c>
    </row>
    <row r="2383" spans="1:12" ht="15.75">
      <c r="C2383" s="589" t="str">
        <f>'FC01'!$B$99</f>
        <v>Gastos operativos de Ventas</v>
      </c>
      <c r="F2383" s="586">
        <f>'FC01'!$N$99</f>
        <v>0</v>
      </c>
      <c r="I2383" s="580" t="str">
        <f>Índice!$C$8</f>
        <v>2016-01-01</v>
      </c>
      <c r="J2383" s="580" t="str">
        <f>Índice!$C$9</f>
        <v>2016-12-31</v>
      </c>
      <c r="K2383" s="579" t="s">
        <v>1802</v>
      </c>
      <c r="L2383" s="579" t="s">
        <v>1811</v>
      </c>
    </row>
    <row r="2384" spans="1:12" ht="15.75">
      <c r="C2384" s="589" t="str">
        <f>'FC01'!$B$100</f>
        <v>Gastos operativos de Distribución</v>
      </c>
      <c r="F2384" s="586">
        <f>'FC01'!$N$100</f>
        <v>0</v>
      </c>
      <c r="I2384" s="580" t="str">
        <f>Índice!$C$8</f>
        <v>2016-01-01</v>
      </c>
      <c r="J2384" s="580" t="str">
        <f>Índice!$C$9</f>
        <v>2016-12-31</v>
      </c>
      <c r="K2384" s="579" t="s">
        <v>1802</v>
      </c>
      <c r="L2384" s="579" t="s">
        <v>1811</v>
      </c>
    </row>
    <row r="2385" spans="1:12" ht="15.75">
      <c r="C2385" s="589" t="str">
        <f>'FC01'!$B$101</f>
        <v>Total Gastos operativos de ventas y distribución</v>
      </c>
      <c r="F2385" s="586">
        <f>'FC01'!$N$101</f>
        <v>0</v>
      </c>
      <c r="I2385" s="580" t="str">
        <f>Índice!$C$8</f>
        <v>2016-01-01</v>
      </c>
      <c r="J2385" s="580" t="str">
        <f>Índice!$C$9</f>
        <v>2016-12-31</v>
      </c>
      <c r="K2385" s="579" t="s">
        <v>1802</v>
      </c>
      <c r="L2385" s="579" t="s">
        <v>1811</v>
      </c>
    </row>
    <row r="2386" spans="1:12" ht="15.75">
      <c r="A2386" s="587" t="s">
        <v>15</v>
      </c>
      <c r="C2386" s="589">
        <v>12</v>
      </c>
      <c r="F2386" s="586"/>
      <c r="I2386" s="580" t="str">
        <f>Índice!$C$8</f>
        <v>2016-01-01</v>
      </c>
      <c r="J2386" s="580" t="str">
        <f>Índice!$C$9</f>
        <v>2016-12-31</v>
      </c>
      <c r="K2386" s="579" t="s">
        <v>1802</v>
      </c>
      <c r="L2386" s="579" t="s">
        <v>1796</v>
      </c>
    </row>
    <row r="2387" spans="1:12" ht="15.75">
      <c r="A2387" s="587" t="s">
        <v>15</v>
      </c>
      <c r="C2387" s="589" t="str">
        <f>'FC01'!$B$6</f>
        <v xml:space="preserve">Detalle de los gastos </v>
      </c>
      <c r="F2387" s="586" t="str">
        <f>'FC01'!$O$6</f>
        <v>Energia Total</v>
      </c>
      <c r="I2387" s="580" t="str">
        <f>Índice!$C$8</f>
        <v>2016-01-01</v>
      </c>
      <c r="J2387" s="580" t="str">
        <f>Índice!$C$9</f>
        <v>2016-12-31</v>
      </c>
      <c r="K2387" s="579" t="s">
        <v>1802</v>
      </c>
      <c r="L2387" s="579" t="s">
        <v>1796</v>
      </c>
    </row>
    <row r="2388" spans="1:12" ht="15.75">
      <c r="C2388" s="589" t="str">
        <f>'FC01'!$B$8</f>
        <v xml:space="preserve">De administración </v>
      </c>
      <c r="F2388" s="586">
        <f>'FC01'!$O$8</f>
        <v>0</v>
      </c>
      <c r="I2388" s="580" t="str">
        <f>Índice!$C$8</f>
        <v>2016-01-01</v>
      </c>
      <c r="J2388" s="580" t="str">
        <f>Índice!$C$9</f>
        <v>2016-12-31</v>
      </c>
      <c r="K2388" s="579" t="s">
        <v>1802</v>
      </c>
      <c r="L2388" s="579" t="s">
        <v>1796</v>
      </c>
    </row>
    <row r="2389" spans="1:12" ht="15.75">
      <c r="C2389" s="589" t="str">
        <f>'FC01'!$B$9</f>
        <v>Beneficios a empleados</v>
      </c>
      <c r="F2389" s="586">
        <f>'FC01'!$O$9</f>
        <v>0</v>
      </c>
      <c r="I2389" s="580" t="str">
        <f>Índice!$C$8</f>
        <v>2016-01-01</v>
      </c>
      <c r="J2389" s="580" t="str">
        <f>Índice!$C$9</f>
        <v>2016-12-31</v>
      </c>
      <c r="K2389" s="579" t="s">
        <v>1802</v>
      </c>
      <c r="L2389" s="579" t="s">
        <v>1796</v>
      </c>
    </row>
    <row r="2390" spans="1:12" ht="15.75">
      <c r="C2390" s="589" t="str">
        <f>'FC01'!$B$10</f>
        <v>Honorarios</v>
      </c>
      <c r="F2390" s="586">
        <f>'FC01'!$O$10</f>
        <v>0</v>
      </c>
      <c r="I2390" s="580" t="str">
        <f>Índice!$C$8</f>
        <v>2016-01-01</v>
      </c>
      <c r="J2390" s="580" t="str">
        <f>Índice!$C$9</f>
        <v>2016-12-31</v>
      </c>
      <c r="K2390" s="579" t="s">
        <v>1802</v>
      </c>
      <c r="L2390" s="579" t="s">
        <v>1796</v>
      </c>
    </row>
    <row r="2391" spans="1:12" ht="15.75">
      <c r="C2391" s="589" t="str">
        <f>'FC01'!$B$11</f>
        <v xml:space="preserve">Impuestos, Contribuciones y tasas </v>
      </c>
      <c r="F2391" s="586">
        <f>'FC01'!$O$11</f>
        <v>0</v>
      </c>
      <c r="I2391" s="580" t="str">
        <f>Índice!$C$8</f>
        <v>2016-01-01</v>
      </c>
      <c r="J2391" s="580" t="str">
        <f>Índice!$C$9</f>
        <v>2016-12-31</v>
      </c>
      <c r="K2391" s="579" t="s">
        <v>1802</v>
      </c>
      <c r="L2391" s="579" t="s">
        <v>1796</v>
      </c>
    </row>
    <row r="2392" spans="1:12" ht="15.75">
      <c r="C2392" s="589" t="str">
        <f>'FC01'!$B$12</f>
        <v xml:space="preserve">Generales </v>
      </c>
      <c r="F2392" s="586">
        <f>'FC01'!$O$12</f>
        <v>0</v>
      </c>
      <c r="I2392" s="580" t="str">
        <f>Índice!$C$8</f>
        <v>2016-01-01</v>
      </c>
      <c r="J2392" s="580" t="str">
        <f>Índice!$C$9</f>
        <v>2016-12-31</v>
      </c>
      <c r="K2392" s="579" t="s">
        <v>1802</v>
      </c>
      <c r="L2392" s="579" t="s">
        <v>1796</v>
      </c>
    </row>
    <row r="2393" spans="1:12" ht="15.75">
      <c r="C2393" s="589" t="str">
        <f>'FC01'!$B$13</f>
        <v>Deterioro</v>
      </c>
      <c r="F2393" s="586">
        <f>'FC01'!$O$13</f>
        <v>0</v>
      </c>
      <c r="I2393" s="580" t="str">
        <f>Índice!$C$8</f>
        <v>2016-01-01</v>
      </c>
      <c r="J2393" s="580" t="str">
        <f>Índice!$C$9</f>
        <v>2016-12-31</v>
      </c>
      <c r="K2393" s="579" t="s">
        <v>1802</v>
      </c>
      <c r="L2393" s="579" t="s">
        <v>1796</v>
      </c>
    </row>
    <row r="2394" spans="1:12" ht="15.75">
      <c r="C2394" s="589" t="str">
        <f>'FC01'!$B$14</f>
        <v>Depreciación</v>
      </c>
      <c r="F2394" s="586">
        <f>'FC01'!$O$14</f>
        <v>0</v>
      </c>
      <c r="I2394" s="580" t="str">
        <f>Índice!$C$8</f>
        <v>2016-01-01</v>
      </c>
      <c r="J2394" s="580" t="str">
        <f>Índice!$C$9</f>
        <v>2016-12-31</v>
      </c>
      <c r="K2394" s="579" t="s">
        <v>1802</v>
      </c>
      <c r="L2394" s="579" t="s">
        <v>1796</v>
      </c>
    </row>
    <row r="2395" spans="1:12" ht="15.75">
      <c r="C2395" s="589" t="str">
        <f>'FC01'!$B$15</f>
        <v>Amortización</v>
      </c>
      <c r="F2395" s="586">
        <f>'FC01'!$O$15</f>
        <v>0</v>
      </c>
      <c r="I2395" s="580" t="str">
        <f>Índice!$C$8</f>
        <v>2016-01-01</v>
      </c>
      <c r="J2395" s="580" t="str">
        <f>Índice!$C$9</f>
        <v>2016-12-31</v>
      </c>
      <c r="K2395" s="579" t="s">
        <v>1802</v>
      </c>
      <c r="L2395" s="579" t="s">
        <v>1796</v>
      </c>
    </row>
    <row r="2396" spans="1:12" ht="15.75">
      <c r="C2396" s="589" t="str">
        <f>'FC01'!$B$16</f>
        <v>Provisiones</v>
      </c>
      <c r="F2396" s="586">
        <f>'FC01'!$O$16</f>
        <v>0</v>
      </c>
      <c r="I2396" s="580" t="str">
        <f>Índice!$C$8</f>
        <v>2016-01-01</v>
      </c>
      <c r="J2396" s="580" t="str">
        <f>Índice!$C$9</f>
        <v>2016-12-31</v>
      </c>
      <c r="K2396" s="579" t="s">
        <v>1802</v>
      </c>
      <c r="L2396" s="579" t="s">
        <v>1796</v>
      </c>
    </row>
    <row r="2397" spans="1:12" ht="15.75">
      <c r="C2397" s="589" t="str">
        <f>'FC01'!$B$17</f>
        <v>Litigios y demandas</v>
      </c>
      <c r="F2397" s="586">
        <f>'FC01'!$O$17</f>
        <v>0</v>
      </c>
      <c r="I2397" s="580" t="str">
        <f>Índice!$C$8</f>
        <v>2016-01-01</v>
      </c>
      <c r="J2397" s="580" t="str">
        <f>Índice!$C$9</f>
        <v>2016-12-31</v>
      </c>
      <c r="K2397" s="579" t="s">
        <v>1802</v>
      </c>
      <c r="L2397" s="579" t="s">
        <v>1796</v>
      </c>
    </row>
    <row r="2398" spans="1:12" ht="15.75">
      <c r="C2398" s="589" t="str">
        <f>'FC01'!$B$18</f>
        <v xml:space="preserve">Garantías </v>
      </c>
      <c r="F2398" s="586">
        <f>'FC01'!$O$18</f>
        <v>0</v>
      </c>
      <c r="I2398" s="580" t="str">
        <f>Índice!$C$8</f>
        <v>2016-01-01</v>
      </c>
      <c r="J2398" s="580" t="str">
        <f>Índice!$C$9</f>
        <v>2016-12-31</v>
      </c>
      <c r="K2398" s="579" t="s">
        <v>1802</v>
      </c>
      <c r="L2398" s="579" t="s">
        <v>1796</v>
      </c>
    </row>
    <row r="2399" spans="1:12" ht="15.75">
      <c r="C2399" s="589" t="str">
        <f>'FC01'!$B$19</f>
        <v>Diversas</v>
      </c>
      <c r="F2399" s="586">
        <f>'FC01'!$O$19</f>
        <v>0</v>
      </c>
      <c r="I2399" s="580" t="str">
        <f>Índice!$C$8</f>
        <v>2016-01-01</v>
      </c>
      <c r="J2399" s="580" t="str">
        <f>Índice!$C$9</f>
        <v>2016-12-31</v>
      </c>
      <c r="K2399" s="579" t="s">
        <v>1802</v>
      </c>
      <c r="L2399" s="579" t="s">
        <v>1796</v>
      </c>
    </row>
    <row r="2400" spans="1:12" ht="15.75">
      <c r="C2400" s="589" t="str">
        <f>'FC01'!$B$20</f>
        <v>Otros gastos</v>
      </c>
      <c r="F2400" s="586">
        <f>'FC01'!$O$20</f>
        <v>0</v>
      </c>
      <c r="I2400" s="580" t="str">
        <f>Índice!$C$8</f>
        <v>2016-01-01</v>
      </c>
      <c r="J2400" s="580" t="str">
        <f>Índice!$C$9</f>
        <v>2016-12-31</v>
      </c>
      <c r="K2400" s="579" t="s">
        <v>1802</v>
      </c>
      <c r="L2400" s="579" t="s">
        <v>1796</v>
      </c>
    </row>
    <row r="2401" spans="1:12" ht="15.75">
      <c r="C2401" s="589" t="str">
        <f>'FC01'!$B$21</f>
        <v>Comisiones</v>
      </c>
      <c r="F2401" s="586">
        <f>'FC01'!$O$21</f>
        <v>0</v>
      </c>
      <c r="I2401" s="580" t="str">
        <f>Índice!$C$8</f>
        <v>2016-01-01</v>
      </c>
      <c r="J2401" s="580" t="str">
        <f>Índice!$C$9</f>
        <v>2016-12-31</v>
      </c>
      <c r="K2401" s="579" t="s">
        <v>1802</v>
      </c>
      <c r="L2401" s="579" t="s">
        <v>1796</v>
      </c>
    </row>
    <row r="2402" spans="1:12" ht="15.75">
      <c r="C2402" s="589" t="str">
        <f>'FC01'!$B$22</f>
        <v>Ajuste por diferencia en cambio</v>
      </c>
      <c r="F2402" s="586">
        <f>'FC01'!$O$22</f>
        <v>0</v>
      </c>
      <c r="I2402" s="580" t="str">
        <f>Índice!$C$8</f>
        <v>2016-01-01</v>
      </c>
      <c r="J2402" s="580" t="str">
        <f>Índice!$C$9</f>
        <v>2016-12-31</v>
      </c>
      <c r="K2402" s="579" t="s">
        <v>1802</v>
      </c>
      <c r="L2402" s="579" t="s">
        <v>1796</v>
      </c>
    </row>
    <row r="2403" spans="1:12" ht="15.75">
      <c r="C2403" s="589" t="str">
        <f>'FC01'!$B$23</f>
        <v>Financieros</v>
      </c>
      <c r="F2403" s="586">
        <f>'FC01'!$O$23</f>
        <v>0</v>
      </c>
      <c r="I2403" s="580" t="str">
        <f>Índice!$C$8</f>
        <v>2016-01-01</v>
      </c>
      <c r="J2403" s="580" t="str">
        <f>Índice!$C$9</f>
        <v>2016-12-31</v>
      </c>
      <c r="K2403" s="579" t="s">
        <v>1802</v>
      </c>
      <c r="L2403" s="579" t="s">
        <v>1796</v>
      </c>
    </row>
    <row r="2404" spans="1:12" ht="15.75">
      <c r="C2404" s="589" t="str">
        <f>'FC01'!$B$24</f>
        <v>Pérdidas por la aplicación del método de participación patrimonial</v>
      </c>
      <c r="F2404" s="586">
        <f>'FC01'!$O$24</f>
        <v>0</v>
      </c>
      <c r="I2404" s="580" t="str">
        <f>Índice!$C$8</f>
        <v>2016-01-01</v>
      </c>
      <c r="J2404" s="580" t="str">
        <f>Índice!$C$9</f>
        <v>2016-12-31</v>
      </c>
      <c r="K2404" s="579" t="s">
        <v>1802</v>
      </c>
      <c r="L2404" s="579" t="s">
        <v>1796</v>
      </c>
    </row>
    <row r="2405" spans="1:12" ht="15.75">
      <c r="C2405" s="589" t="str">
        <f>'FC01'!$B$25</f>
        <v xml:space="preserve">Gastos diversos </v>
      </c>
      <c r="F2405" s="586">
        <f>'FC01'!$O$25</f>
        <v>0</v>
      </c>
      <c r="I2405" s="580" t="str">
        <f>Índice!$C$8</f>
        <v>2016-01-01</v>
      </c>
      <c r="J2405" s="580" t="str">
        <f>Índice!$C$9</f>
        <v>2016-12-31</v>
      </c>
      <c r="K2405" s="579" t="s">
        <v>1802</v>
      </c>
      <c r="L2405" s="579" t="s">
        <v>1796</v>
      </c>
    </row>
    <row r="2406" spans="1:12" ht="15.75">
      <c r="C2406" s="589" t="str">
        <f>'FC01'!$B$26</f>
        <v>Impuesto a las ganancias corrientes</v>
      </c>
      <c r="F2406" s="586">
        <f>'FC01'!$O$26</f>
        <v>0</v>
      </c>
      <c r="I2406" s="580" t="str">
        <f>Índice!$C$8</f>
        <v>2016-01-01</v>
      </c>
      <c r="J2406" s="580" t="str">
        <f>Índice!$C$9</f>
        <v>2016-12-31</v>
      </c>
      <c r="K2406" s="579" t="s">
        <v>1802</v>
      </c>
      <c r="L2406" s="579" t="s">
        <v>1796</v>
      </c>
    </row>
    <row r="2407" spans="1:12" ht="15.75">
      <c r="C2407" s="589" t="str">
        <f>'FC01'!$B$27</f>
        <v>Impuesto a las ganancias diferido</v>
      </c>
      <c r="F2407" s="586">
        <f>'FC01'!$O$27</f>
        <v>0</v>
      </c>
      <c r="I2407" s="580" t="str">
        <f>Índice!$C$8</f>
        <v>2016-01-01</v>
      </c>
      <c r="J2407" s="580" t="str">
        <f>Índice!$C$9</f>
        <v>2016-12-31</v>
      </c>
      <c r="K2407" s="579" t="s">
        <v>1802</v>
      </c>
      <c r="L2407" s="579" t="s">
        <v>1796</v>
      </c>
    </row>
    <row r="2408" spans="1:12" ht="15.75">
      <c r="C2408" s="589" t="str">
        <f>'FC01'!$B$28</f>
        <v xml:space="preserve">Total Gastos </v>
      </c>
      <c r="F2408" s="586">
        <f>'FC01'!$O$28</f>
        <v>0</v>
      </c>
      <c r="I2408" s="580" t="str">
        <f>Índice!$C$8</f>
        <v>2016-01-01</v>
      </c>
      <c r="J2408" s="580" t="str">
        <f>Índice!$C$9</f>
        <v>2016-12-31</v>
      </c>
      <c r="K2408" s="579" t="s">
        <v>1802</v>
      </c>
      <c r="L2408" s="579" t="s">
        <v>1796</v>
      </c>
    </row>
    <row r="2409" spans="1:12" ht="15.75">
      <c r="A2409" s="587" t="s">
        <v>15</v>
      </c>
      <c r="C2409" s="589"/>
      <c r="F2409" s="586"/>
      <c r="I2409" s="580"/>
      <c r="J2409" s="580"/>
      <c r="K2409" s="579" t="s">
        <v>1802</v>
      </c>
      <c r="L2409" s="579" t="s">
        <v>1796</v>
      </c>
    </row>
    <row r="2410" spans="1:12" ht="15.75">
      <c r="A2410" s="587" t="s">
        <v>15</v>
      </c>
      <c r="C2410" s="589" t="str">
        <f>'FC01'!$B$30</f>
        <v>Detalle de los gastos operativos</v>
      </c>
      <c r="F2410" s="586" t="str">
        <f>'FC01'!$O$30</f>
        <v>Energia Total</v>
      </c>
      <c r="I2410" s="580"/>
      <c r="J2410" s="580"/>
      <c r="K2410" s="579" t="s">
        <v>1802</v>
      </c>
      <c r="L2410" s="579" t="s">
        <v>1796</v>
      </c>
    </row>
    <row r="2411" spans="1:12" ht="15.75">
      <c r="A2411" s="587" t="s">
        <v>15</v>
      </c>
      <c r="C2411" s="589"/>
      <c r="F2411" s="586"/>
      <c r="I2411" s="580"/>
      <c r="J2411" s="580"/>
      <c r="K2411" s="579" t="s">
        <v>1802</v>
      </c>
      <c r="L2411" s="579" t="s">
        <v>1796</v>
      </c>
    </row>
    <row r="2412" spans="1:12" ht="15.75">
      <c r="C2412" s="589" t="str">
        <f>'FC01'!$B$32</f>
        <v>Servicios Personales</v>
      </c>
      <c r="F2412" s="586">
        <f>'FC01'!$O$32</f>
        <v>0</v>
      </c>
      <c r="I2412" s="580" t="str">
        <f>Índice!$C$8</f>
        <v>2016-01-01</v>
      </c>
      <c r="J2412" s="580" t="str">
        <f>Índice!$C$9</f>
        <v>2016-12-31</v>
      </c>
      <c r="K2412" s="579" t="s">
        <v>1802</v>
      </c>
      <c r="L2412" s="579" t="s">
        <v>1796</v>
      </c>
    </row>
    <row r="2413" spans="1:12" ht="15.75">
      <c r="C2413" s="589" t="str">
        <f>'FC01'!$B$33</f>
        <v>Generales</v>
      </c>
      <c r="F2413" s="586">
        <f>'FC01'!$O$33</f>
        <v>0</v>
      </c>
      <c r="I2413" s="580" t="str">
        <f>Índice!$C$8</f>
        <v>2016-01-01</v>
      </c>
      <c r="J2413" s="580" t="str">
        <f>Índice!$C$9</f>
        <v>2016-12-31</v>
      </c>
      <c r="K2413" s="579" t="s">
        <v>1802</v>
      </c>
      <c r="L2413" s="579" t="s">
        <v>1796</v>
      </c>
    </row>
    <row r="2414" spans="1:12" ht="15.75">
      <c r="C2414" s="589" t="str">
        <f>'FC01'!$B$34</f>
        <v>Arrendamientos</v>
      </c>
      <c r="F2414" s="586">
        <f>'FC01'!$O$34</f>
        <v>0</v>
      </c>
      <c r="I2414" s="580" t="str">
        <f>Índice!$C$8</f>
        <v>2016-01-01</v>
      </c>
      <c r="J2414" s="580" t="str">
        <f>Índice!$C$9</f>
        <v>2016-12-31</v>
      </c>
      <c r="K2414" s="579" t="s">
        <v>1802</v>
      </c>
      <c r="L2414" s="579" t="s">
        <v>1796</v>
      </c>
    </row>
    <row r="2415" spans="1:12" ht="15.75">
      <c r="C2415" s="589" t="str">
        <f>'FC01'!$B$35</f>
        <v>Deterioro (Operativo)</v>
      </c>
      <c r="F2415" s="586">
        <f>'FC01'!$O$35</f>
        <v>0</v>
      </c>
      <c r="I2415" s="580" t="str">
        <f>Índice!$C$8</f>
        <v>2016-01-01</v>
      </c>
      <c r="J2415" s="580" t="str">
        <f>Índice!$C$9</f>
        <v>2016-12-31</v>
      </c>
      <c r="K2415" s="579" t="s">
        <v>1802</v>
      </c>
      <c r="L2415" s="579" t="s">
        <v>1796</v>
      </c>
    </row>
    <row r="2416" spans="1:12" ht="15.75">
      <c r="C2416" s="589" t="str">
        <f>'FC01'!$B$36</f>
        <v>Depreciación (Operativo)</v>
      </c>
      <c r="F2416" s="586">
        <f>'FC01'!$O$36</f>
        <v>0</v>
      </c>
      <c r="I2416" s="580" t="str">
        <f>Índice!$C$8</f>
        <v>2016-01-01</v>
      </c>
      <c r="J2416" s="580" t="str">
        <f>Índice!$C$9</f>
        <v>2016-12-31</v>
      </c>
      <c r="K2416" s="579" t="s">
        <v>1802</v>
      </c>
      <c r="L2416" s="579" t="s">
        <v>1796</v>
      </c>
    </row>
    <row r="2417" spans="3:12" ht="15.75">
      <c r="C2417" s="589" t="str">
        <f>'FC01'!$B$37</f>
        <v>Provisiones (Operativo)</v>
      </c>
      <c r="F2417" s="586">
        <f>'FC01'!$O$37</f>
        <v>0</v>
      </c>
      <c r="I2417" s="580" t="str">
        <f>Índice!$C$8</f>
        <v>2016-01-01</v>
      </c>
      <c r="J2417" s="580" t="str">
        <f>Índice!$C$9</f>
        <v>2016-12-31</v>
      </c>
      <c r="K2417" s="579" t="s">
        <v>1802</v>
      </c>
      <c r="L2417" s="579" t="s">
        <v>1796</v>
      </c>
    </row>
    <row r="2418" spans="3:12" ht="15.75">
      <c r="C2418" s="589" t="str">
        <f>'FC01'!$B$38</f>
        <v>Agotamiento (Operativo)</v>
      </c>
      <c r="F2418" s="586">
        <f>'FC01'!$O$38</f>
        <v>0</v>
      </c>
      <c r="I2418" s="580" t="str">
        <f>Índice!$C$8</f>
        <v>2016-01-01</v>
      </c>
      <c r="J2418" s="580" t="str">
        <f>Índice!$C$9</f>
        <v>2016-12-31</v>
      </c>
      <c r="K2418" s="579" t="s">
        <v>1802</v>
      </c>
      <c r="L2418" s="579" t="s">
        <v>1796</v>
      </c>
    </row>
    <row r="2419" spans="3:12" ht="15.75">
      <c r="C2419" s="589" t="str">
        <f>'FC01'!$B$39</f>
        <v>Amortización (Operativo)</v>
      </c>
      <c r="F2419" s="586">
        <f>'FC01'!$O$39</f>
        <v>0</v>
      </c>
      <c r="I2419" s="580" t="str">
        <f>Índice!$C$8</f>
        <v>2016-01-01</v>
      </c>
      <c r="J2419" s="580" t="str">
        <f>Índice!$C$9</f>
        <v>2016-12-31</v>
      </c>
      <c r="K2419" s="579" t="s">
        <v>1802</v>
      </c>
      <c r="L2419" s="579" t="s">
        <v>1796</v>
      </c>
    </row>
    <row r="2420" spans="3:12" ht="15.75">
      <c r="C2420" s="589" t="str">
        <f>'FC01'!$B$40</f>
        <v>Gastos operativos de Bienes y Servicios Públicos para la Venta</v>
      </c>
      <c r="F2420" s="586">
        <f>'FC01'!$O$40</f>
        <v>0</v>
      </c>
      <c r="I2420" s="580" t="str">
        <f>Índice!$C$8</f>
        <v>2016-01-01</v>
      </c>
      <c r="J2420" s="580" t="str">
        <f>Índice!$C$9</f>
        <v>2016-12-31</v>
      </c>
      <c r="K2420" s="579" t="s">
        <v>1802</v>
      </c>
      <c r="L2420" s="579" t="s">
        <v>1796</v>
      </c>
    </row>
    <row r="2421" spans="3:12" ht="15.75">
      <c r="C2421" s="589" t="str">
        <f>'FC01'!$B$41</f>
        <v>Compras en Bloque y/o a Largo Plazo</v>
      </c>
      <c r="F2421" s="586">
        <f>'FC01'!$O$41</f>
        <v>0</v>
      </c>
      <c r="I2421" s="580" t="str">
        <f>Índice!$C$8</f>
        <v>2016-01-01</v>
      </c>
      <c r="J2421" s="580" t="str">
        <f>Índice!$C$9</f>
        <v>2016-12-31</v>
      </c>
      <c r="K2421" s="579" t="s">
        <v>1802</v>
      </c>
      <c r="L2421" s="579" t="s">
        <v>1796</v>
      </c>
    </row>
    <row r="2422" spans="3:12" ht="15.75">
      <c r="C2422" s="589" t="str">
        <f>'FC01'!$B$42</f>
        <v>Compras en Bolsa  y/o a Corto Plazo</v>
      </c>
      <c r="F2422" s="586">
        <f>'FC01'!$O$42</f>
        <v>0</v>
      </c>
      <c r="I2422" s="580" t="str">
        <f>Índice!$C$8</f>
        <v>2016-01-01</v>
      </c>
      <c r="J2422" s="580" t="str">
        <f>Índice!$C$9</f>
        <v>2016-12-31</v>
      </c>
      <c r="K2422" s="579" t="s">
        <v>1802</v>
      </c>
      <c r="L2422" s="579" t="s">
        <v>1796</v>
      </c>
    </row>
    <row r="2423" spans="3:12" ht="15.75">
      <c r="C2423" s="589" t="str">
        <f>'FC01'!$B$43</f>
        <v>Gastos operativos de suministro de agua potable (Agua en Bloque)</v>
      </c>
      <c r="F2423" s="586">
        <f>'FC01'!$O$43</f>
        <v>0</v>
      </c>
      <c r="I2423" s="580" t="str">
        <f>Índice!$C$8</f>
        <v>2016-01-01</v>
      </c>
      <c r="J2423" s="580" t="str">
        <f>Índice!$C$9</f>
        <v>2016-12-31</v>
      </c>
      <c r="K2423" s="579" t="s">
        <v>1802</v>
      </c>
      <c r="L2423" s="579" t="s">
        <v>1796</v>
      </c>
    </row>
    <row r="2424" spans="3:12" ht="15.75">
      <c r="C2424" s="589" t="str">
        <f>'FC01'!$B$44</f>
        <v xml:space="preserve">Gastos operativos por Conexión / Interconexión </v>
      </c>
      <c r="F2424" s="586">
        <f>'FC01'!$O$44</f>
        <v>0</v>
      </c>
      <c r="I2424" s="580" t="str">
        <f>Índice!$C$8</f>
        <v>2016-01-01</v>
      </c>
      <c r="J2424" s="580" t="str">
        <f>Índice!$C$9</f>
        <v>2016-12-31</v>
      </c>
      <c r="K2424" s="579" t="s">
        <v>1802</v>
      </c>
      <c r="L2424" s="579" t="s">
        <v>1796</v>
      </c>
    </row>
    <row r="2425" spans="3:12" ht="15.75">
      <c r="C2425" s="589" t="str">
        <f>'FC01'!$B$45</f>
        <v>Uso de Líneas, redes y ductos</v>
      </c>
      <c r="F2425" s="586">
        <f>'FC01'!$O$45</f>
        <v>0</v>
      </c>
      <c r="I2425" s="580" t="str">
        <f>Índice!$C$8</f>
        <v>2016-01-01</v>
      </c>
      <c r="J2425" s="580" t="str">
        <f>Índice!$C$9</f>
        <v>2016-12-31</v>
      </c>
      <c r="K2425" s="579" t="s">
        <v>1802</v>
      </c>
      <c r="L2425" s="579" t="s">
        <v>1796</v>
      </c>
    </row>
    <row r="2426" spans="3:12" ht="15.75">
      <c r="C2426" s="589" t="str">
        <f>'FC01'!$B$46</f>
        <v>Gastos operativos de Distribución  y/o Comercialización de Gas combustible por redes</v>
      </c>
      <c r="F2426" s="586">
        <f>'FC01'!$O$46</f>
        <v>0</v>
      </c>
      <c r="I2426" s="580" t="str">
        <f>Índice!$C$8</f>
        <v>2016-01-01</v>
      </c>
      <c r="J2426" s="580" t="str">
        <f>Índice!$C$9</f>
        <v>2016-12-31</v>
      </c>
      <c r="K2426" s="579" t="s">
        <v>1802</v>
      </c>
      <c r="L2426" s="579" t="s">
        <v>1796</v>
      </c>
    </row>
    <row r="2427" spans="3:12" ht="15.75">
      <c r="C2427" s="589" t="str">
        <f>'FC01'!$B$47</f>
        <v>Manejo Comercial y Financiero del Servicio</v>
      </c>
      <c r="F2427" s="586">
        <f>'FC01'!$O$47</f>
        <v>0</v>
      </c>
      <c r="I2427" s="580" t="str">
        <f>Índice!$C$8</f>
        <v>2016-01-01</v>
      </c>
      <c r="J2427" s="580" t="str">
        <f>Índice!$C$9</f>
        <v>2016-12-31</v>
      </c>
      <c r="K2427" s="579" t="s">
        <v>1802</v>
      </c>
      <c r="L2427" s="579" t="s">
        <v>1796</v>
      </c>
    </row>
    <row r="2428" spans="3:12" ht="15.75">
      <c r="C2428" s="589" t="str">
        <f>'FC01'!$B$48</f>
        <v>Gastos operativos de Distribución  y/o Comercialización de Gas Licuado de Petróleo –GLP</v>
      </c>
      <c r="F2428" s="586">
        <f>'FC01'!$O$48</f>
        <v>0</v>
      </c>
      <c r="I2428" s="580" t="str">
        <f>Índice!$C$8</f>
        <v>2016-01-01</v>
      </c>
      <c r="J2428" s="580" t="str">
        <f>Índice!$C$9</f>
        <v>2016-12-31</v>
      </c>
      <c r="K2428" s="579" t="s">
        <v>1802</v>
      </c>
      <c r="L2428" s="579" t="s">
        <v>1796</v>
      </c>
    </row>
    <row r="2429" spans="3:12" ht="15.75">
      <c r="C2429" s="589" t="str">
        <f>'FC01'!$B$49</f>
        <v>Contrato de explotación</v>
      </c>
      <c r="F2429" s="586">
        <f>'FC01'!$O$49</f>
        <v>0</v>
      </c>
      <c r="I2429" s="580" t="str">
        <f>Índice!$C$8</f>
        <v>2016-01-01</v>
      </c>
      <c r="J2429" s="580" t="str">
        <f>Índice!$C$9</f>
        <v>2016-12-31</v>
      </c>
      <c r="K2429" s="579" t="s">
        <v>1802</v>
      </c>
      <c r="L2429" s="579" t="s">
        <v>1796</v>
      </c>
    </row>
    <row r="2430" spans="3:12" ht="15.75">
      <c r="C2430" s="589" t="str">
        <f>'FC01'!$B$50</f>
        <v>Gastos operativos asociados a las transacciones en el mercado mayorista</v>
      </c>
      <c r="F2430" s="586">
        <f>'FC01'!$O$50</f>
        <v>0</v>
      </c>
      <c r="I2430" s="580" t="str">
        <f>Índice!$C$8</f>
        <v>2016-01-01</v>
      </c>
      <c r="J2430" s="580" t="str">
        <f>Índice!$C$9</f>
        <v>2016-12-31</v>
      </c>
      <c r="K2430" s="579" t="s">
        <v>1802</v>
      </c>
      <c r="L2430" s="579" t="s">
        <v>1796</v>
      </c>
    </row>
    <row r="2431" spans="3:12" ht="15.75">
      <c r="C2431" s="589" t="str">
        <f>'FC01'!$B$51</f>
        <v>Contrato de concesión</v>
      </c>
      <c r="F2431" s="586">
        <f>'FC01'!$O$51</f>
        <v>0</v>
      </c>
      <c r="I2431" s="580" t="str">
        <f>Índice!$C$8</f>
        <v>2016-01-01</v>
      </c>
      <c r="J2431" s="580" t="str">
        <f>Índice!$C$9</f>
        <v>2016-12-31</v>
      </c>
      <c r="K2431" s="579" t="s">
        <v>1802</v>
      </c>
      <c r="L2431" s="579" t="s">
        <v>1796</v>
      </c>
    </row>
    <row r="2432" spans="3:12" ht="15.75">
      <c r="C2432" s="589" t="str">
        <f>'FC01'!$B$52</f>
        <v>Otros</v>
      </c>
      <c r="F2432" s="586">
        <f>'FC01'!$O$52</f>
        <v>0</v>
      </c>
      <c r="I2432" s="580" t="str">
        <f>Índice!$C$8</f>
        <v>2016-01-01</v>
      </c>
      <c r="J2432" s="580" t="str">
        <f>Índice!$C$9</f>
        <v>2016-12-31</v>
      </c>
      <c r="K2432" s="579" t="s">
        <v>1802</v>
      </c>
      <c r="L2432" s="579" t="s">
        <v>1796</v>
      </c>
    </row>
    <row r="2433" spans="3:12" ht="15.75">
      <c r="C2433" s="589" t="str">
        <f>'FC01'!$B$53</f>
        <v>Gastos operativos asociados a las transacciones en el mercado minorista</v>
      </c>
      <c r="F2433" s="586">
        <f>'FC01'!$O$53</f>
        <v>0</v>
      </c>
      <c r="I2433" s="580" t="str">
        <f>Índice!$C$8</f>
        <v>2016-01-01</v>
      </c>
      <c r="J2433" s="580" t="str">
        <f>Índice!$C$9</f>
        <v>2016-12-31</v>
      </c>
      <c r="K2433" s="579" t="s">
        <v>1802</v>
      </c>
      <c r="L2433" s="579" t="s">
        <v>1796</v>
      </c>
    </row>
    <row r="2434" spans="3:12" ht="15.75">
      <c r="C2434" s="589" t="str">
        <f>'FC01'!$B$54</f>
        <v xml:space="preserve">Licencias, Contribuciones y Regalías  </v>
      </c>
      <c r="F2434" s="586">
        <f>'FC01'!$O$54</f>
        <v>0</v>
      </c>
      <c r="I2434" s="580" t="str">
        <f>Índice!$C$8</f>
        <v>2016-01-01</v>
      </c>
      <c r="J2434" s="580" t="str">
        <f>Índice!$C$9</f>
        <v>2016-12-31</v>
      </c>
      <c r="K2434" s="579" t="s">
        <v>1802</v>
      </c>
      <c r="L2434" s="579" t="s">
        <v>1796</v>
      </c>
    </row>
    <row r="2435" spans="3:12" ht="15.75">
      <c r="C2435" s="589" t="str">
        <f>'FC01'!$B$55</f>
        <v>Departamento Administrativo del Medio Ambiente "DAMA"</v>
      </c>
      <c r="F2435" s="586">
        <f>'FC01'!$O$55</f>
        <v>0</v>
      </c>
      <c r="I2435" s="580" t="str">
        <f>Índice!$C$8</f>
        <v>2016-01-01</v>
      </c>
      <c r="J2435" s="580" t="str">
        <f>Índice!$C$9</f>
        <v>2016-12-31</v>
      </c>
      <c r="K2435" s="579" t="s">
        <v>1802</v>
      </c>
      <c r="L2435" s="579" t="s">
        <v>1796</v>
      </c>
    </row>
    <row r="2436" spans="3:12" ht="15.75">
      <c r="C2436" s="589" t="str">
        <f>'FC01'!$B$56</f>
        <v>Ley 56 de 1981</v>
      </c>
      <c r="F2436" s="586">
        <f>'FC01'!$O$56</f>
        <v>0</v>
      </c>
      <c r="I2436" s="580" t="str">
        <f>Índice!$C$8</f>
        <v>2016-01-01</v>
      </c>
      <c r="J2436" s="580" t="str">
        <f>Índice!$C$9</f>
        <v>2016-12-31</v>
      </c>
      <c r="K2436" s="579" t="s">
        <v>1802</v>
      </c>
      <c r="L2436" s="579" t="s">
        <v>1796</v>
      </c>
    </row>
    <row r="2437" spans="3:12" ht="15.75">
      <c r="C2437" s="589" t="str">
        <f>'FC01'!$B$57</f>
        <v>Medio Ambiente – Ley 99 de 1993</v>
      </c>
      <c r="F2437" s="586">
        <f>'FC01'!$O$57</f>
        <v>0</v>
      </c>
      <c r="I2437" s="580" t="str">
        <f>Índice!$C$8</f>
        <v>2016-01-01</v>
      </c>
      <c r="J2437" s="580" t="str">
        <f>Índice!$C$9</f>
        <v>2016-12-31</v>
      </c>
      <c r="K2437" s="579" t="s">
        <v>1802</v>
      </c>
      <c r="L2437" s="579" t="s">
        <v>1796</v>
      </c>
    </row>
    <row r="2438" spans="3:12" ht="15.75">
      <c r="C2438" s="589" t="str">
        <f>'FC01'!$B$58</f>
        <v>Regalías</v>
      </c>
      <c r="F2438" s="586">
        <f>'FC01'!$O$58</f>
        <v>0</v>
      </c>
      <c r="I2438" s="580" t="str">
        <f>Índice!$C$8</f>
        <v>2016-01-01</v>
      </c>
      <c r="J2438" s="580" t="str">
        <f>Índice!$C$9</f>
        <v>2016-12-31</v>
      </c>
      <c r="K2438" s="579" t="s">
        <v>1802</v>
      </c>
      <c r="L2438" s="579" t="s">
        <v>1796</v>
      </c>
    </row>
    <row r="2439" spans="3:12" ht="15.75">
      <c r="C2439" s="589" t="str">
        <f>'FC01'!$B$59</f>
        <v>Licencia De Operación Del Servicio</v>
      </c>
      <c r="F2439" s="586">
        <f>'FC01'!$O$59</f>
        <v>0</v>
      </c>
      <c r="I2439" s="580" t="str">
        <f>Índice!$C$8</f>
        <v>2016-01-01</v>
      </c>
      <c r="J2439" s="580" t="str">
        <f>Índice!$C$9</f>
        <v>2016-12-31</v>
      </c>
      <c r="K2439" s="579" t="s">
        <v>1802</v>
      </c>
      <c r="L2439" s="579" t="s">
        <v>1796</v>
      </c>
    </row>
    <row r="2440" spans="3:12" ht="15.75">
      <c r="C2440" s="589" t="str">
        <f>'FC01'!$B$60</f>
        <v>FAZNI</v>
      </c>
      <c r="F2440" s="586">
        <f>'FC01'!$O$60</f>
        <v>0</v>
      </c>
      <c r="I2440" s="580" t="str">
        <f>Índice!$C$8</f>
        <v>2016-01-01</v>
      </c>
      <c r="J2440" s="580" t="str">
        <f>Índice!$C$9</f>
        <v>2016-12-31</v>
      </c>
      <c r="K2440" s="579" t="s">
        <v>1802</v>
      </c>
      <c r="L2440" s="579" t="s">
        <v>1796</v>
      </c>
    </row>
    <row r="2441" spans="3:12" ht="15.75">
      <c r="C2441" s="589" t="str">
        <f>'FC01'!$B$61</f>
        <v>FAER</v>
      </c>
      <c r="F2441" s="586">
        <f>'FC01'!$O$61</f>
        <v>0</v>
      </c>
      <c r="I2441" s="580" t="str">
        <f>Índice!$C$8</f>
        <v>2016-01-01</v>
      </c>
      <c r="J2441" s="580" t="str">
        <f>Índice!$C$9</f>
        <v>2016-12-31</v>
      </c>
      <c r="K2441" s="579" t="s">
        <v>1802</v>
      </c>
      <c r="L2441" s="579" t="s">
        <v>1796</v>
      </c>
    </row>
    <row r="2442" spans="3:12" ht="15.75">
      <c r="C2442" s="589" t="str">
        <f>'FC01'!$B$62</f>
        <v>Cuota de fomento de gas</v>
      </c>
      <c r="F2442" s="586">
        <f>'FC01'!$O$62</f>
        <v>0</v>
      </c>
      <c r="I2442" s="580" t="str">
        <f>Índice!$C$8</f>
        <v>2016-01-01</v>
      </c>
      <c r="J2442" s="580" t="str">
        <f>Índice!$C$9</f>
        <v>2016-12-31</v>
      </c>
      <c r="K2442" s="579" t="s">
        <v>1802</v>
      </c>
      <c r="L2442" s="579" t="s">
        <v>1796</v>
      </c>
    </row>
    <row r="2443" spans="3:12" ht="15.75">
      <c r="C2443" s="589" t="str">
        <f>'FC01'!$B$63</f>
        <v>Ministerio de Comunicaciones y/o Fondo de Comunicaciones</v>
      </c>
      <c r="F2443" s="586">
        <f>'FC01'!$O$63</f>
        <v>0</v>
      </c>
      <c r="I2443" s="580" t="str">
        <f>Índice!$C$8</f>
        <v>2016-01-01</v>
      </c>
      <c r="J2443" s="580" t="str">
        <f>Índice!$C$9</f>
        <v>2016-12-31</v>
      </c>
      <c r="K2443" s="579" t="s">
        <v>1802</v>
      </c>
      <c r="L2443" s="579" t="s">
        <v>1796</v>
      </c>
    </row>
    <row r="2444" spans="3:12" ht="15.75">
      <c r="C2444" s="589" t="str">
        <f>'FC01'!$B$64</f>
        <v>Comité De Estratificación –Ley 505 De 1999</v>
      </c>
      <c r="F2444" s="586">
        <f>'FC01'!$O$64</f>
        <v>0</v>
      </c>
      <c r="I2444" s="580" t="str">
        <f>Índice!$C$8</f>
        <v>2016-01-01</v>
      </c>
      <c r="J2444" s="580" t="str">
        <f>Índice!$C$9</f>
        <v>2016-12-31</v>
      </c>
      <c r="K2444" s="579" t="s">
        <v>1802</v>
      </c>
      <c r="L2444" s="579" t="s">
        <v>1796</v>
      </c>
    </row>
    <row r="2445" spans="3:12" ht="15.75">
      <c r="C2445" s="589" t="str">
        <f>'FC01'!$B$65</f>
        <v>Art 25 Ley 142 - Concesiones, y permisos ambientales y sanitarios</v>
      </c>
      <c r="F2445" s="586">
        <f>'FC01'!$O$65</f>
        <v>0</v>
      </c>
      <c r="I2445" s="580" t="str">
        <f>Índice!$C$8</f>
        <v>2016-01-01</v>
      </c>
      <c r="J2445" s="580" t="str">
        <f>Índice!$C$9</f>
        <v>2016-12-31</v>
      </c>
      <c r="K2445" s="579" t="s">
        <v>1802</v>
      </c>
      <c r="L2445" s="579" t="s">
        <v>1796</v>
      </c>
    </row>
    <row r="2446" spans="3:12" ht="15.75">
      <c r="C2446" s="589" t="str">
        <f>'FC01'!$B$66</f>
        <v>Otras licencias Ley 142 de 1994</v>
      </c>
      <c r="F2446" s="586">
        <f>'FC01'!$O$66</f>
        <v>0</v>
      </c>
      <c r="I2446" s="580" t="str">
        <f>Índice!$C$8</f>
        <v>2016-01-01</v>
      </c>
      <c r="J2446" s="580" t="str">
        <f>Índice!$C$9</f>
        <v>2016-12-31</v>
      </c>
      <c r="K2446" s="579" t="s">
        <v>1802</v>
      </c>
      <c r="L2446" s="579" t="s">
        <v>1796</v>
      </c>
    </row>
    <row r="2447" spans="3:12" ht="15.75">
      <c r="C2447" s="589" t="str">
        <f>'FC01'!$B$67</f>
        <v>Consumo De Insumos Directos</v>
      </c>
      <c r="F2447" s="586">
        <f>'FC01'!$O$67</f>
        <v>0</v>
      </c>
      <c r="I2447" s="580" t="str">
        <f>Índice!$C$8</f>
        <v>2016-01-01</v>
      </c>
      <c r="J2447" s="580" t="str">
        <f>Índice!$C$9</f>
        <v>2016-12-31</v>
      </c>
      <c r="K2447" s="579" t="s">
        <v>1802</v>
      </c>
      <c r="L2447" s="579" t="s">
        <v>1796</v>
      </c>
    </row>
    <row r="2448" spans="3:12" ht="15.75">
      <c r="C2448" s="589" t="str">
        <f>'FC01'!$B$68</f>
        <v>Productos Químicos</v>
      </c>
      <c r="F2448" s="586">
        <f>'FC01'!$O$68</f>
        <v>0</v>
      </c>
      <c r="I2448" s="580" t="str">
        <f>Índice!$C$8</f>
        <v>2016-01-01</v>
      </c>
      <c r="J2448" s="580" t="str">
        <f>Índice!$C$9</f>
        <v>2016-12-31</v>
      </c>
      <c r="K2448" s="579" t="s">
        <v>1802</v>
      </c>
      <c r="L2448" s="579" t="s">
        <v>1796</v>
      </c>
    </row>
    <row r="2449" spans="3:12" ht="15.75">
      <c r="C2449" s="589" t="str">
        <f>'FC01'!$B$69</f>
        <v>Gas Combustible</v>
      </c>
      <c r="F2449" s="586">
        <f>'FC01'!$O$69</f>
        <v>0</v>
      </c>
      <c r="I2449" s="580" t="str">
        <f>Índice!$C$8</f>
        <v>2016-01-01</v>
      </c>
      <c r="J2449" s="580" t="str">
        <f>Índice!$C$9</f>
        <v>2016-12-31</v>
      </c>
      <c r="K2449" s="579" t="s">
        <v>1802</v>
      </c>
      <c r="L2449" s="579" t="s">
        <v>1796</v>
      </c>
    </row>
    <row r="2450" spans="3:12" ht="15.75">
      <c r="C2450" s="589" t="str">
        <f>'FC01'!$B$70</f>
        <v>Carbón Mineral</v>
      </c>
      <c r="F2450" s="586">
        <f>'FC01'!$O$70</f>
        <v>0</v>
      </c>
      <c r="I2450" s="580" t="str">
        <f>Índice!$C$8</f>
        <v>2016-01-01</v>
      </c>
      <c r="J2450" s="580" t="str">
        <f>Índice!$C$9</f>
        <v>2016-12-31</v>
      </c>
      <c r="K2450" s="579" t="s">
        <v>1802</v>
      </c>
      <c r="L2450" s="579" t="s">
        <v>1796</v>
      </c>
    </row>
    <row r="2451" spans="3:12" ht="15.75">
      <c r="C2451" s="589" t="str">
        <f>'FC01'!$B$71</f>
        <v>Energía</v>
      </c>
      <c r="F2451" s="586">
        <f>'FC01'!$O$71</f>
        <v>0</v>
      </c>
      <c r="I2451" s="580" t="str">
        <f>Índice!$C$8</f>
        <v>2016-01-01</v>
      </c>
      <c r="J2451" s="580" t="str">
        <f>Índice!$C$9</f>
        <v>2016-12-31</v>
      </c>
      <c r="K2451" s="579" t="s">
        <v>1802</v>
      </c>
      <c r="L2451" s="579" t="s">
        <v>1796</v>
      </c>
    </row>
    <row r="2452" spans="3:12" ht="15.75">
      <c r="C2452" s="589" t="str">
        <f>'FC01'!$B$72</f>
        <v>ACPM, Fuel Oil</v>
      </c>
      <c r="F2452" s="586">
        <f>'FC01'!$O$72</f>
        <v>0</v>
      </c>
      <c r="I2452" s="580" t="str">
        <f>Índice!$C$8</f>
        <v>2016-01-01</v>
      </c>
      <c r="J2452" s="580" t="str">
        <f>Índice!$C$9</f>
        <v>2016-12-31</v>
      </c>
      <c r="K2452" s="579" t="s">
        <v>1802</v>
      </c>
      <c r="L2452" s="579" t="s">
        <v>1796</v>
      </c>
    </row>
    <row r="2453" spans="3:12" ht="15.75">
      <c r="C2453" s="589" t="str">
        <f>'FC01'!$B$73</f>
        <v>Otros Elementos de Consumo de Insumos Directos</v>
      </c>
      <c r="F2453" s="586">
        <f>'FC01'!$O$73</f>
        <v>0</v>
      </c>
      <c r="I2453" s="580" t="str">
        <f>Índice!$C$8</f>
        <v>2016-01-01</v>
      </c>
      <c r="J2453" s="580" t="str">
        <f>Índice!$C$9</f>
        <v>2016-12-31</v>
      </c>
      <c r="K2453" s="579" t="s">
        <v>1802</v>
      </c>
      <c r="L2453" s="579" t="s">
        <v>1796</v>
      </c>
    </row>
    <row r="2454" spans="3:12" ht="15.75">
      <c r="C2454" s="589" t="str">
        <f>'FC01'!$B$74</f>
        <v>Ordenes Y Contratos De Mantenimiento Y Reparaciones</v>
      </c>
      <c r="F2454" s="586">
        <f>'FC01'!$O$74</f>
        <v>0</v>
      </c>
      <c r="I2454" s="580" t="str">
        <f>Índice!$C$8</f>
        <v>2016-01-01</v>
      </c>
      <c r="J2454" s="580" t="str">
        <f>Índice!$C$9</f>
        <v>2016-12-31</v>
      </c>
      <c r="K2454" s="579" t="s">
        <v>1802</v>
      </c>
      <c r="L2454" s="579" t="s">
        <v>1796</v>
      </c>
    </row>
    <row r="2455" spans="3:12" ht="15.75">
      <c r="C2455" s="589" t="str">
        <f>'FC01'!$B$75</f>
        <v>Peajes terrestres</v>
      </c>
      <c r="F2455" s="586">
        <f>'FC01'!$O$75</f>
        <v>0</v>
      </c>
      <c r="I2455" s="580" t="str">
        <f>Índice!$C$8</f>
        <v>2016-01-01</v>
      </c>
      <c r="J2455" s="580" t="str">
        <f>Índice!$C$9</f>
        <v>2016-12-31</v>
      </c>
      <c r="K2455" s="579" t="s">
        <v>1802</v>
      </c>
      <c r="L2455" s="579" t="s">
        <v>1796</v>
      </c>
    </row>
    <row r="2456" spans="3:12" ht="15.75">
      <c r="C2456" s="589" t="str">
        <f>'FC01'!$B$76</f>
        <v>Disposición final</v>
      </c>
      <c r="F2456" s="586">
        <f>'FC01'!$O$76</f>
        <v>0</v>
      </c>
      <c r="I2456" s="580" t="str">
        <f>Índice!$C$8</f>
        <v>2016-01-01</v>
      </c>
      <c r="J2456" s="580" t="str">
        <f>Índice!$C$9</f>
        <v>2016-12-31</v>
      </c>
      <c r="K2456" s="579" t="s">
        <v>1802</v>
      </c>
      <c r="L2456" s="579" t="s">
        <v>1796</v>
      </c>
    </row>
    <row r="2457" spans="3:12" ht="15.75">
      <c r="C2457" s="589" t="str">
        <f>'FC01'!$B$77</f>
        <v>Peajes por interconexión de acueducto</v>
      </c>
      <c r="F2457" s="586">
        <f>'FC01'!$O$77</f>
        <v>0</v>
      </c>
      <c r="I2457" s="580" t="str">
        <f>Índice!$C$8</f>
        <v>2016-01-01</v>
      </c>
      <c r="J2457" s="580" t="str">
        <f>Índice!$C$9</f>
        <v>2016-12-31</v>
      </c>
      <c r="K2457" s="579" t="s">
        <v>1802</v>
      </c>
      <c r="L2457" s="579" t="s">
        <v>1796</v>
      </c>
    </row>
    <row r="2458" spans="3:12" ht="15.75">
      <c r="C2458" s="589" t="str">
        <f>'FC01'!$B$78</f>
        <v>Peajes por interconexión de alcantarillado</v>
      </c>
      <c r="F2458" s="586">
        <f>'FC01'!$O$78</f>
        <v>0</v>
      </c>
      <c r="I2458" s="580" t="str">
        <f>Índice!$C$8</f>
        <v>2016-01-01</v>
      </c>
      <c r="J2458" s="580" t="str">
        <f>Índice!$C$9</f>
        <v>2016-12-31</v>
      </c>
      <c r="K2458" s="579" t="s">
        <v>1802</v>
      </c>
      <c r="L2458" s="579" t="s">
        <v>1796</v>
      </c>
    </row>
    <row r="2459" spans="3:12" ht="15.75">
      <c r="C2459" s="589" t="str">
        <f>'FC01'!$B$79</f>
        <v>Honorarios (Operativos)</v>
      </c>
      <c r="F2459" s="586">
        <f>'FC01'!$O$79</f>
        <v>0</v>
      </c>
      <c r="I2459" s="580" t="str">
        <f>Índice!$C$8</f>
        <v>2016-01-01</v>
      </c>
      <c r="J2459" s="580" t="str">
        <f>Índice!$C$9</f>
        <v>2016-12-31</v>
      </c>
      <c r="K2459" s="579" t="s">
        <v>1802</v>
      </c>
      <c r="L2459" s="579" t="s">
        <v>1796</v>
      </c>
    </row>
    <row r="2460" spans="3:12" ht="15.75">
      <c r="C2460" s="589" t="str">
        <f>'FC01'!$B$80</f>
        <v>Servicios Públicos</v>
      </c>
      <c r="F2460" s="586">
        <f>'FC01'!$O$80</f>
        <v>0</v>
      </c>
      <c r="I2460" s="580" t="str">
        <f>Índice!$C$8</f>
        <v>2016-01-01</v>
      </c>
      <c r="J2460" s="580" t="str">
        <f>Índice!$C$9</f>
        <v>2016-12-31</v>
      </c>
      <c r="K2460" s="579" t="s">
        <v>1802</v>
      </c>
      <c r="L2460" s="579" t="s">
        <v>1796</v>
      </c>
    </row>
    <row r="2461" spans="3:12" ht="15.75">
      <c r="C2461" s="589" t="str">
        <f>'FC01'!$B$81</f>
        <v>Materiales y otros gastos de operación</v>
      </c>
      <c r="F2461" s="586">
        <f>'FC01'!$O$81</f>
        <v>0</v>
      </c>
      <c r="I2461" s="580" t="str">
        <f>Índice!$C$8</f>
        <v>2016-01-01</v>
      </c>
      <c r="J2461" s="580" t="str">
        <f>Índice!$C$9</f>
        <v>2016-12-31</v>
      </c>
      <c r="K2461" s="579" t="s">
        <v>1802</v>
      </c>
      <c r="L2461" s="579" t="s">
        <v>1796</v>
      </c>
    </row>
    <row r="2462" spans="3:12" ht="15.75">
      <c r="C2462" s="589" t="str">
        <f>'FC01'!$B$82</f>
        <v>Gastos operativos De Pérdidas En Prestación Del Servicio  De Acueducto</v>
      </c>
      <c r="F2462" s="586">
        <f>'FC01'!$O$82</f>
        <v>0</v>
      </c>
      <c r="I2462" s="580" t="str">
        <f>Índice!$C$8</f>
        <v>2016-01-01</v>
      </c>
      <c r="J2462" s="580" t="str">
        <f>Índice!$C$9</f>
        <v>2016-12-31</v>
      </c>
      <c r="K2462" s="579" t="s">
        <v>1802</v>
      </c>
      <c r="L2462" s="579" t="s">
        <v>1796</v>
      </c>
    </row>
    <row r="2463" spans="3:12" ht="15.75">
      <c r="C2463" s="589" t="str">
        <f>'FC01'!$B$83</f>
        <v>Seguros</v>
      </c>
      <c r="F2463" s="586">
        <f>'FC01'!$O$83</f>
        <v>0</v>
      </c>
      <c r="I2463" s="580" t="str">
        <f>Índice!$C$8</f>
        <v>2016-01-01</v>
      </c>
      <c r="J2463" s="580" t="str">
        <f>Índice!$C$9</f>
        <v>2016-12-31</v>
      </c>
      <c r="K2463" s="579" t="s">
        <v>1802</v>
      </c>
      <c r="L2463" s="579" t="s">
        <v>1796</v>
      </c>
    </row>
    <row r="2464" spans="3:12" ht="15.75">
      <c r="C2464" s="589" t="str">
        <f>'FC01'!$B$84</f>
        <v>Impuestos y Tasas</v>
      </c>
      <c r="F2464" s="586">
        <f>'FC01'!$O$84</f>
        <v>0</v>
      </c>
      <c r="I2464" s="580" t="str">
        <f>Índice!$C$8</f>
        <v>2016-01-01</v>
      </c>
      <c r="J2464" s="580" t="str">
        <f>Índice!$C$9</f>
        <v>2016-12-31</v>
      </c>
      <c r="K2464" s="579" t="s">
        <v>1802</v>
      </c>
      <c r="L2464" s="579" t="s">
        <v>1796</v>
      </c>
    </row>
    <row r="2465" spans="1:12" ht="15.75">
      <c r="C2465" s="589" t="str">
        <f>'FC01'!$B$85</f>
        <v>Órdenes y Contratos Por Otros  Servicios</v>
      </c>
      <c r="F2465" s="586">
        <f>'FC01'!$O$85</f>
        <v>0</v>
      </c>
      <c r="I2465" s="580" t="str">
        <f>Índice!$C$8</f>
        <v>2016-01-01</v>
      </c>
      <c r="J2465" s="580" t="str">
        <f>Índice!$C$9</f>
        <v>2016-12-31</v>
      </c>
      <c r="K2465" s="579" t="s">
        <v>1802</v>
      </c>
      <c r="L2465" s="579" t="s">
        <v>1796</v>
      </c>
    </row>
    <row r="2466" spans="1:12" ht="15.75">
      <c r="C2466" s="589" t="str">
        <f>'FC01'!$B$86</f>
        <v>Donaciones</v>
      </c>
      <c r="F2466" s="586">
        <f>'FC01'!$O$86</f>
        <v>0</v>
      </c>
      <c r="I2466" s="580" t="str">
        <f>Índice!$C$8</f>
        <v>2016-01-01</v>
      </c>
      <c r="J2466" s="580" t="str">
        <f>Índice!$C$9</f>
        <v>2016-12-31</v>
      </c>
      <c r="K2466" s="579" t="s">
        <v>1802</v>
      </c>
      <c r="L2466" s="579" t="s">
        <v>1796</v>
      </c>
    </row>
    <row r="2467" spans="1:12" ht="15.75">
      <c r="C2467" s="589" t="str">
        <f>'FC01'!$B$87</f>
        <v>Total Gastos operativos</v>
      </c>
      <c r="F2467" s="586">
        <f>'FC01'!$O$87</f>
        <v>0</v>
      </c>
      <c r="I2467" s="580" t="str">
        <f>Índice!$C$8</f>
        <v>2016-01-01</v>
      </c>
      <c r="J2467" s="580" t="str">
        <f>Índice!$C$9</f>
        <v>2016-12-31</v>
      </c>
      <c r="K2467" s="579" t="s">
        <v>1802</v>
      </c>
      <c r="L2467" s="579" t="s">
        <v>1796</v>
      </c>
    </row>
    <row r="2468" spans="1:12" ht="15.75">
      <c r="A2468" s="587" t="s">
        <v>15</v>
      </c>
      <c r="C2468" s="589"/>
      <c r="F2468" s="586"/>
      <c r="I2468" s="580"/>
      <c r="J2468" s="580"/>
      <c r="K2468" s="579" t="s">
        <v>1802</v>
      </c>
      <c r="L2468" s="579" t="s">
        <v>1796</v>
      </c>
    </row>
    <row r="2469" spans="1:12" ht="15.75">
      <c r="A2469" s="587" t="s">
        <v>15</v>
      </c>
      <c r="C2469" s="589" t="str">
        <f>'FC01'!$B$89</f>
        <v>Detalle de los gastos y gastos operativos</v>
      </c>
      <c r="F2469" s="586" t="str">
        <f>'FC01'!$O$89</f>
        <v>Energia Total</v>
      </c>
      <c r="I2469" s="580"/>
      <c r="J2469" s="580"/>
      <c r="K2469" s="579" t="s">
        <v>1802</v>
      </c>
      <c r="L2469" s="579" t="s">
        <v>1796</v>
      </c>
    </row>
    <row r="2470" spans="1:12" ht="15.75">
      <c r="A2470" s="587" t="s">
        <v>15</v>
      </c>
      <c r="C2470" s="589"/>
      <c r="F2470" s="586"/>
      <c r="I2470" s="580"/>
      <c r="J2470" s="580"/>
      <c r="K2470" s="579" t="s">
        <v>1802</v>
      </c>
      <c r="L2470" s="579" t="s">
        <v>1796</v>
      </c>
    </row>
    <row r="2471" spans="1:12" ht="15.75">
      <c r="A2471" s="587" t="s">
        <v>15</v>
      </c>
      <c r="C2471" s="589" t="str">
        <f>'FC01'!$B$91</f>
        <v>Gastos [sinopsis]</v>
      </c>
      <c r="F2471" s="586"/>
      <c r="I2471" s="580"/>
      <c r="J2471" s="580"/>
      <c r="K2471" s="579" t="s">
        <v>1802</v>
      </c>
      <c r="L2471" s="579" t="s">
        <v>1796</v>
      </c>
    </row>
    <row r="2472" spans="1:12" ht="15.75">
      <c r="C2472" s="589" t="str">
        <f>'FC01'!$B$92</f>
        <v>Gastos de Administración sin impuestos, contribuciones y tasas</v>
      </c>
      <c r="F2472" s="586">
        <f>'FC01'!$O$92</f>
        <v>0</v>
      </c>
      <c r="I2472" s="580" t="str">
        <f>Índice!$C$8</f>
        <v>2016-01-01</v>
      </c>
      <c r="J2472" s="580" t="str">
        <f>Índice!$C$9</f>
        <v>2016-12-31</v>
      </c>
      <c r="K2472" s="579" t="s">
        <v>1802</v>
      </c>
      <c r="L2472" s="579" t="s">
        <v>1796</v>
      </c>
    </row>
    <row r="2473" spans="1:12" ht="15.75">
      <c r="C2473" s="589" t="str">
        <f>'FC01'!$B$93</f>
        <v>Impuestos, Tasas y Contribuciones (No incluye impuesto de renta)</v>
      </c>
      <c r="F2473" s="586">
        <f>'FC01'!$O$93</f>
        <v>0</v>
      </c>
      <c r="I2473" s="580" t="str">
        <f>Índice!$C$8</f>
        <v>2016-01-01</v>
      </c>
      <c r="J2473" s="580" t="str">
        <f>Índice!$C$9</f>
        <v>2016-12-31</v>
      </c>
      <c r="K2473" s="579" t="s">
        <v>1802</v>
      </c>
      <c r="L2473" s="579" t="s">
        <v>1796</v>
      </c>
    </row>
    <row r="2474" spans="1:12" ht="15.75">
      <c r="C2474" s="589" t="str">
        <f>'FC01'!$B$94</f>
        <v>Depreciación, deterioro, Amortización y provisión</v>
      </c>
      <c r="F2474" s="586">
        <f>'FC01'!$O$94</f>
        <v>0</v>
      </c>
      <c r="I2474" s="580" t="str">
        <f>Índice!$C$8</f>
        <v>2016-01-01</v>
      </c>
      <c r="J2474" s="580" t="str">
        <f>Índice!$C$9</f>
        <v>2016-12-31</v>
      </c>
      <c r="K2474" s="579" t="s">
        <v>1802</v>
      </c>
      <c r="L2474" s="579" t="s">
        <v>1796</v>
      </c>
    </row>
    <row r="2475" spans="1:12" ht="15.75">
      <c r="C2475" s="589" t="str">
        <f>'FC01'!$B$95</f>
        <v>Gasto por impuesto a las ganancias</v>
      </c>
      <c r="F2475" s="586">
        <f>'FC01'!$O$95</f>
        <v>0</v>
      </c>
      <c r="I2475" s="580" t="str">
        <f>Índice!$C$8</f>
        <v>2016-01-01</v>
      </c>
      <c r="J2475" s="580" t="str">
        <f>Índice!$C$9</f>
        <v>2016-12-31</v>
      </c>
      <c r="K2475" s="579" t="s">
        <v>1802</v>
      </c>
      <c r="L2475" s="579" t="s">
        <v>1796</v>
      </c>
    </row>
    <row r="2476" spans="1:12" ht="15.75">
      <c r="C2476" s="589" t="str">
        <f>'FC01'!$B$96</f>
        <v>Otros gastos (gastos y gastos operativos)</v>
      </c>
      <c r="F2476" s="586">
        <f>'FC01'!$O$96</f>
        <v>0</v>
      </c>
      <c r="I2476" s="580" t="str">
        <f>Índice!$C$8</f>
        <v>2016-01-01</v>
      </c>
      <c r="J2476" s="580" t="str">
        <f>Índice!$C$9</f>
        <v>2016-12-31</v>
      </c>
      <c r="K2476" s="579" t="s">
        <v>1802</v>
      </c>
      <c r="L2476" s="579" t="s">
        <v>1796</v>
      </c>
    </row>
    <row r="2477" spans="1:12" ht="15.75">
      <c r="C2477" s="589" t="str">
        <f>'FC01'!$B$97</f>
        <v>Total Gastos</v>
      </c>
      <c r="F2477" s="586">
        <f>'FC01'!$O$97</f>
        <v>0</v>
      </c>
      <c r="I2477" s="580" t="str">
        <f>Índice!$C$8</f>
        <v>2016-01-01</v>
      </c>
      <c r="J2477" s="580" t="str">
        <f>Índice!$C$9</f>
        <v>2016-12-31</v>
      </c>
      <c r="K2477" s="579" t="s">
        <v>1802</v>
      </c>
      <c r="L2477" s="579" t="s">
        <v>1796</v>
      </c>
    </row>
    <row r="2478" spans="1:12" ht="15.75">
      <c r="A2478" s="587" t="s">
        <v>15</v>
      </c>
      <c r="C2478" s="589" t="str">
        <f>'FC01'!$B$98</f>
        <v>Gastos operativos de Ventas y Distribución [sinopsis]</v>
      </c>
      <c r="F2478" s="586">
        <f>'FC01'!$O$98</f>
        <v>0</v>
      </c>
      <c r="I2478" s="580" t="str">
        <f>Índice!$C$8</f>
        <v>2016-01-01</v>
      </c>
      <c r="J2478" s="580" t="str">
        <f>Índice!$C$9</f>
        <v>2016-12-31</v>
      </c>
      <c r="K2478" s="579" t="s">
        <v>1802</v>
      </c>
      <c r="L2478" s="579" t="s">
        <v>1796</v>
      </c>
    </row>
    <row r="2479" spans="1:12" ht="15.75">
      <c r="C2479" s="589" t="str">
        <f>'FC01'!$B$99</f>
        <v>Gastos operativos de Ventas</v>
      </c>
      <c r="F2479" s="586">
        <f>'FC01'!$O$99</f>
        <v>0</v>
      </c>
      <c r="I2479" s="580" t="str">
        <f>Índice!$C$8</f>
        <v>2016-01-01</v>
      </c>
      <c r="J2479" s="580" t="str">
        <f>Índice!$C$9</f>
        <v>2016-12-31</v>
      </c>
      <c r="K2479" s="579" t="s">
        <v>1802</v>
      </c>
      <c r="L2479" s="579" t="s">
        <v>1796</v>
      </c>
    </row>
    <row r="2480" spans="1:12" ht="15.75">
      <c r="C2480" s="589" t="str">
        <f>'FC01'!$B$100</f>
        <v>Gastos operativos de Distribución</v>
      </c>
      <c r="F2480" s="586">
        <f>'FC01'!$O$100</f>
        <v>0</v>
      </c>
      <c r="I2480" s="580" t="str">
        <f>Índice!$C$8</f>
        <v>2016-01-01</v>
      </c>
      <c r="J2480" s="580" t="str">
        <f>Índice!$C$9</f>
        <v>2016-12-31</v>
      </c>
      <c r="K2480" s="579" t="s">
        <v>1802</v>
      </c>
      <c r="L2480" s="579" t="s">
        <v>1796</v>
      </c>
    </row>
    <row r="2481" spans="1:12" ht="15.75">
      <c r="C2481" s="589" t="str">
        <f>'FC01'!$B$101</f>
        <v>Total Gastos operativos de ventas y distribución</v>
      </c>
      <c r="F2481" s="586">
        <f>'FC01'!$O$101</f>
        <v>0</v>
      </c>
      <c r="I2481" s="580" t="str">
        <f>Índice!$C$8</f>
        <v>2016-01-01</v>
      </c>
      <c r="J2481" s="580" t="str">
        <f>Índice!$C$9</f>
        <v>2016-12-31</v>
      </c>
      <c r="K2481" s="579" t="s">
        <v>1802</v>
      </c>
      <c r="L2481" s="579" t="s">
        <v>1796</v>
      </c>
    </row>
    <row r="2482" spans="1:12" ht="15.75">
      <c r="A2482" s="587" t="s">
        <v>15</v>
      </c>
      <c r="C2482" s="589">
        <v>13</v>
      </c>
      <c r="F2482" s="586"/>
      <c r="I2482" s="580" t="str">
        <f>Índice!$C$8</f>
        <v>2016-01-01</v>
      </c>
      <c r="J2482" s="580" t="str">
        <f>Índice!$C$9</f>
        <v>2016-12-31</v>
      </c>
      <c r="K2482" s="579" t="s">
        <v>1802</v>
      </c>
      <c r="L2482" s="579" t="s">
        <v>1812</v>
      </c>
    </row>
    <row r="2483" spans="1:12" ht="15.75">
      <c r="A2483" s="587" t="s">
        <v>15</v>
      </c>
      <c r="C2483" s="589" t="str">
        <f>'FC01'!$B$6</f>
        <v xml:space="preserve">Detalle de los gastos </v>
      </c>
      <c r="F2483" s="586" t="str">
        <f>'FC01'!$P$7</f>
        <v>Producción</v>
      </c>
      <c r="I2483" s="580" t="str">
        <f>Índice!$C$8</f>
        <v>2016-01-01</v>
      </c>
      <c r="J2483" s="580" t="str">
        <f>Índice!$C$9</f>
        <v>2016-12-31</v>
      </c>
      <c r="K2483" s="579" t="s">
        <v>1802</v>
      </c>
      <c r="L2483" s="579" t="s">
        <v>1812</v>
      </c>
    </row>
    <row r="2484" spans="1:12" ht="15.75">
      <c r="C2484" s="589" t="str">
        <f>'FC01'!$B$8</f>
        <v xml:space="preserve">De administración </v>
      </c>
      <c r="F2484" s="586">
        <f>'FC01'!$P$8</f>
        <v>0</v>
      </c>
      <c r="I2484" s="580" t="str">
        <f>Índice!$C$8</f>
        <v>2016-01-01</v>
      </c>
      <c r="J2484" s="580" t="str">
        <f>Índice!$C$9</f>
        <v>2016-12-31</v>
      </c>
      <c r="K2484" s="579" t="s">
        <v>1802</v>
      </c>
      <c r="L2484" s="579" t="s">
        <v>1812</v>
      </c>
    </row>
    <row r="2485" spans="1:12" ht="15.75">
      <c r="C2485" s="589" t="str">
        <f>'FC01'!$B$9</f>
        <v>Beneficios a empleados</v>
      </c>
      <c r="F2485" s="586">
        <f>'FC01'!$P$9</f>
        <v>0</v>
      </c>
      <c r="I2485" s="580" t="str">
        <f>Índice!$C$8</f>
        <v>2016-01-01</v>
      </c>
      <c r="J2485" s="580" t="str">
        <f>Índice!$C$9</f>
        <v>2016-12-31</v>
      </c>
      <c r="K2485" s="579" t="s">
        <v>1802</v>
      </c>
      <c r="L2485" s="579" t="s">
        <v>1812</v>
      </c>
    </row>
    <row r="2486" spans="1:12" ht="15.75">
      <c r="C2486" s="589" t="str">
        <f>'FC01'!$B$10</f>
        <v>Honorarios</v>
      </c>
      <c r="F2486" s="586">
        <f>'FC01'!$P$10</f>
        <v>0</v>
      </c>
      <c r="I2486" s="580" t="str">
        <f>Índice!$C$8</f>
        <v>2016-01-01</v>
      </c>
      <c r="J2486" s="580" t="str">
        <f>Índice!$C$9</f>
        <v>2016-12-31</v>
      </c>
      <c r="K2486" s="579" t="s">
        <v>1802</v>
      </c>
      <c r="L2486" s="579" t="s">
        <v>1812</v>
      </c>
    </row>
    <row r="2487" spans="1:12" ht="15.75">
      <c r="C2487" s="589" t="str">
        <f>'FC01'!$B$11</f>
        <v xml:space="preserve">Impuestos, Contribuciones y tasas </v>
      </c>
      <c r="F2487" s="586">
        <f>'FC01'!$P$11</f>
        <v>0</v>
      </c>
      <c r="I2487" s="580" t="str">
        <f>Índice!$C$8</f>
        <v>2016-01-01</v>
      </c>
      <c r="J2487" s="580" t="str">
        <f>Índice!$C$9</f>
        <v>2016-12-31</v>
      </c>
      <c r="K2487" s="579" t="s">
        <v>1802</v>
      </c>
      <c r="L2487" s="579" t="s">
        <v>1812</v>
      </c>
    </row>
    <row r="2488" spans="1:12" ht="15.75">
      <c r="C2488" s="589" t="str">
        <f>'FC01'!$B$12</f>
        <v xml:space="preserve">Generales </v>
      </c>
      <c r="F2488" s="586">
        <f>'FC01'!$P$12</f>
        <v>0</v>
      </c>
      <c r="I2488" s="580" t="str">
        <f>Índice!$C$8</f>
        <v>2016-01-01</v>
      </c>
      <c r="J2488" s="580" t="str">
        <f>Índice!$C$9</f>
        <v>2016-12-31</v>
      </c>
      <c r="K2488" s="579" t="s">
        <v>1802</v>
      </c>
      <c r="L2488" s="579" t="s">
        <v>1812</v>
      </c>
    </row>
    <row r="2489" spans="1:12" ht="15.75">
      <c r="C2489" s="589" t="str">
        <f>'FC01'!$B$13</f>
        <v>Deterioro</v>
      </c>
      <c r="F2489" s="586">
        <f>'FC01'!$P$13</f>
        <v>0</v>
      </c>
      <c r="I2489" s="580" t="str">
        <f>Índice!$C$8</f>
        <v>2016-01-01</v>
      </c>
      <c r="J2489" s="580" t="str">
        <f>Índice!$C$9</f>
        <v>2016-12-31</v>
      </c>
      <c r="K2489" s="579" t="s">
        <v>1802</v>
      </c>
      <c r="L2489" s="579" t="s">
        <v>1812</v>
      </c>
    </row>
    <row r="2490" spans="1:12" ht="15.75">
      <c r="C2490" s="589" t="str">
        <f>'FC01'!$B$14</f>
        <v>Depreciación</v>
      </c>
      <c r="F2490" s="586">
        <f>'FC01'!$P$14</f>
        <v>0</v>
      </c>
      <c r="I2490" s="580" t="str">
        <f>Índice!$C$8</f>
        <v>2016-01-01</v>
      </c>
      <c r="J2490" s="580" t="str">
        <f>Índice!$C$9</f>
        <v>2016-12-31</v>
      </c>
      <c r="K2490" s="579" t="s">
        <v>1802</v>
      </c>
      <c r="L2490" s="579" t="s">
        <v>1812</v>
      </c>
    </row>
    <row r="2491" spans="1:12" ht="15.75">
      <c r="C2491" s="589" t="str">
        <f>'FC01'!$B$15</f>
        <v>Amortización</v>
      </c>
      <c r="F2491" s="586">
        <f>'FC01'!$P$15</f>
        <v>0</v>
      </c>
      <c r="I2491" s="580" t="str">
        <f>Índice!$C$8</f>
        <v>2016-01-01</v>
      </c>
      <c r="J2491" s="580" t="str">
        <f>Índice!$C$9</f>
        <v>2016-12-31</v>
      </c>
      <c r="K2491" s="579" t="s">
        <v>1802</v>
      </c>
      <c r="L2491" s="579" t="s">
        <v>1812</v>
      </c>
    </row>
    <row r="2492" spans="1:12" ht="15.75">
      <c r="C2492" s="589" t="str">
        <f>'FC01'!$B$16</f>
        <v>Provisiones</v>
      </c>
      <c r="F2492" s="586">
        <f>'FC01'!$P$16</f>
        <v>0</v>
      </c>
      <c r="I2492" s="580" t="str">
        <f>Índice!$C$8</f>
        <v>2016-01-01</v>
      </c>
      <c r="J2492" s="580" t="str">
        <f>Índice!$C$9</f>
        <v>2016-12-31</v>
      </c>
      <c r="K2492" s="579" t="s">
        <v>1802</v>
      </c>
      <c r="L2492" s="579" t="s">
        <v>1812</v>
      </c>
    </row>
    <row r="2493" spans="1:12" ht="15.75">
      <c r="C2493" s="589" t="str">
        <f>'FC01'!$B$17</f>
        <v>Litigios y demandas</v>
      </c>
      <c r="F2493" s="586">
        <f>'FC01'!$P$17</f>
        <v>0</v>
      </c>
      <c r="I2493" s="580" t="str">
        <f>Índice!$C$8</f>
        <v>2016-01-01</v>
      </c>
      <c r="J2493" s="580" t="str">
        <f>Índice!$C$9</f>
        <v>2016-12-31</v>
      </c>
      <c r="K2493" s="579" t="s">
        <v>1802</v>
      </c>
      <c r="L2493" s="579" t="s">
        <v>1812</v>
      </c>
    </row>
    <row r="2494" spans="1:12" ht="15.75">
      <c r="C2494" s="589" t="str">
        <f>'FC01'!$B$18</f>
        <v xml:space="preserve">Garantías </v>
      </c>
      <c r="F2494" s="586">
        <f>'FC01'!$P$18</f>
        <v>0</v>
      </c>
      <c r="I2494" s="580" t="str">
        <f>Índice!$C$8</f>
        <v>2016-01-01</v>
      </c>
      <c r="J2494" s="580" t="str">
        <f>Índice!$C$9</f>
        <v>2016-12-31</v>
      </c>
      <c r="K2494" s="579" t="s">
        <v>1802</v>
      </c>
      <c r="L2494" s="579" t="s">
        <v>1812</v>
      </c>
    </row>
    <row r="2495" spans="1:12" ht="15.75">
      <c r="C2495" s="589" t="str">
        <f>'FC01'!$B$19</f>
        <v>Diversas</v>
      </c>
      <c r="F2495" s="586">
        <f>'FC01'!$P$19</f>
        <v>0</v>
      </c>
      <c r="I2495" s="580" t="str">
        <f>Índice!$C$8</f>
        <v>2016-01-01</v>
      </c>
      <c r="J2495" s="580" t="str">
        <f>Índice!$C$9</f>
        <v>2016-12-31</v>
      </c>
      <c r="K2495" s="579" t="s">
        <v>1802</v>
      </c>
      <c r="L2495" s="579" t="s">
        <v>1812</v>
      </c>
    </row>
    <row r="2496" spans="1:12" ht="15.75">
      <c r="C2496" s="589" t="str">
        <f>'FC01'!$B$20</f>
        <v>Otros gastos</v>
      </c>
      <c r="F2496" s="586">
        <f>'FC01'!$P$20</f>
        <v>0</v>
      </c>
      <c r="I2496" s="580" t="str">
        <f>Índice!$C$8</f>
        <v>2016-01-01</v>
      </c>
      <c r="J2496" s="580" t="str">
        <f>Índice!$C$9</f>
        <v>2016-12-31</v>
      </c>
      <c r="K2496" s="579" t="s">
        <v>1802</v>
      </c>
      <c r="L2496" s="579" t="s">
        <v>1812</v>
      </c>
    </row>
    <row r="2497" spans="1:12" ht="15.75">
      <c r="C2497" s="589" t="str">
        <f>'FC01'!$B$21</f>
        <v>Comisiones</v>
      </c>
      <c r="F2497" s="586">
        <f>'FC01'!$P$21</f>
        <v>0</v>
      </c>
      <c r="I2497" s="580" t="str">
        <f>Índice!$C$8</f>
        <v>2016-01-01</v>
      </c>
      <c r="J2497" s="580" t="str">
        <f>Índice!$C$9</f>
        <v>2016-12-31</v>
      </c>
      <c r="K2497" s="579" t="s">
        <v>1802</v>
      </c>
      <c r="L2497" s="579" t="s">
        <v>1812</v>
      </c>
    </row>
    <row r="2498" spans="1:12" ht="15.75">
      <c r="C2498" s="589" t="str">
        <f>'FC01'!$B$22</f>
        <v>Ajuste por diferencia en cambio</v>
      </c>
      <c r="F2498" s="586">
        <f>'FC01'!$P$22</f>
        <v>0</v>
      </c>
      <c r="I2498" s="580" t="str">
        <f>Índice!$C$8</f>
        <v>2016-01-01</v>
      </c>
      <c r="J2498" s="580" t="str">
        <f>Índice!$C$9</f>
        <v>2016-12-31</v>
      </c>
      <c r="K2498" s="579" t="s">
        <v>1802</v>
      </c>
      <c r="L2498" s="579" t="s">
        <v>1812</v>
      </c>
    </row>
    <row r="2499" spans="1:12" ht="15.75">
      <c r="C2499" s="589" t="str">
        <f>'FC01'!$B$23</f>
        <v>Financieros</v>
      </c>
      <c r="F2499" s="586">
        <f>'FC01'!$P$23</f>
        <v>0</v>
      </c>
      <c r="I2499" s="580" t="str">
        <f>Índice!$C$8</f>
        <v>2016-01-01</v>
      </c>
      <c r="J2499" s="580" t="str">
        <f>Índice!$C$9</f>
        <v>2016-12-31</v>
      </c>
      <c r="K2499" s="579" t="s">
        <v>1802</v>
      </c>
      <c r="L2499" s="579" t="s">
        <v>1812</v>
      </c>
    </row>
    <row r="2500" spans="1:12" ht="15.75">
      <c r="C2500" s="589" t="str">
        <f>'FC01'!$B$24</f>
        <v>Pérdidas por la aplicación del método de participación patrimonial</v>
      </c>
      <c r="F2500" s="586">
        <f>'FC01'!$P$24</f>
        <v>0</v>
      </c>
      <c r="I2500" s="580" t="str">
        <f>Índice!$C$8</f>
        <v>2016-01-01</v>
      </c>
      <c r="J2500" s="580" t="str">
        <f>Índice!$C$9</f>
        <v>2016-12-31</v>
      </c>
      <c r="K2500" s="579" t="s">
        <v>1802</v>
      </c>
      <c r="L2500" s="579" t="s">
        <v>1812</v>
      </c>
    </row>
    <row r="2501" spans="1:12" ht="15.75">
      <c r="C2501" s="589" t="str">
        <f>'FC01'!$B$25</f>
        <v xml:space="preserve">Gastos diversos </v>
      </c>
      <c r="F2501" s="586">
        <f>'FC01'!$P$25</f>
        <v>0</v>
      </c>
      <c r="I2501" s="580" t="str">
        <f>Índice!$C$8</f>
        <v>2016-01-01</v>
      </c>
      <c r="J2501" s="580" t="str">
        <f>Índice!$C$9</f>
        <v>2016-12-31</v>
      </c>
      <c r="K2501" s="579" t="s">
        <v>1802</v>
      </c>
      <c r="L2501" s="579" t="s">
        <v>1812</v>
      </c>
    </row>
    <row r="2502" spans="1:12" ht="15.75">
      <c r="C2502" s="589" t="str">
        <f>'FC01'!$B$26</f>
        <v>Impuesto a las ganancias corrientes</v>
      </c>
      <c r="F2502" s="586">
        <f>'FC01'!$P$26</f>
        <v>0</v>
      </c>
      <c r="I2502" s="580" t="str">
        <f>Índice!$C$8</f>
        <v>2016-01-01</v>
      </c>
      <c r="J2502" s="580" t="str">
        <f>Índice!$C$9</f>
        <v>2016-12-31</v>
      </c>
      <c r="K2502" s="579" t="s">
        <v>1802</v>
      </c>
      <c r="L2502" s="579" t="s">
        <v>1812</v>
      </c>
    </row>
    <row r="2503" spans="1:12" ht="15.75">
      <c r="C2503" s="589" t="str">
        <f>'FC01'!$B$27</f>
        <v>Impuesto a las ganancias diferido</v>
      </c>
      <c r="F2503" s="586">
        <f>'FC01'!$P$27</f>
        <v>0</v>
      </c>
      <c r="I2503" s="580" t="str">
        <f>Índice!$C$8</f>
        <v>2016-01-01</v>
      </c>
      <c r="J2503" s="580" t="str">
        <f>Índice!$C$9</f>
        <v>2016-12-31</v>
      </c>
      <c r="K2503" s="579" t="s">
        <v>1802</v>
      </c>
      <c r="L2503" s="579" t="s">
        <v>1812</v>
      </c>
    </row>
    <row r="2504" spans="1:12" ht="15.75">
      <c r="C2504" s="589" t="str">
        <f>'FC01'!$B$28</f>
        <v xml:space="preserve">Total Gastos </v>
      </c>
      <c r="F2504" s="586">
        <f>'FC01'!$P$28</f>
        <v>0</v>
      </c>
      <c r="I2504" s="580" t="str">
        <f>Índice!$C$8</f>
        <v>2016-01-01</v>
      </c>
      <c r="J2504" s="580" t="str">
        <f>Índice!$C$9</f>
        <v>2016-12-31</v>
      </c>
      <c r="K2504" s="579" t="s">
        <v>1802</v>
      </c>
      <c r="L2504" s="579" t="s">
        <v>1812</v>
      </c>
    </row>
    <row r="2505" spans="1:12" ht="15.75">
      <c r="A2505" s="587" t="s">
        <v>15</v>
      </c>
      <c r="C2505" s="589"/>
      <c r="F2505" s="586"/>
      <c r="I2505" s="580"/>
      <c r="J2505" s="580"/>
      <c r="K2505" s="579" t="s">
        <v>1802</v>
      </c>
      <c r="L2505" s="579" t="s">
        <v>1812</v>
      </c>
    </row>
    <row r="2506" spans="1:12" ht="15.75">
      <c r="A2506" s="587" t="s">
        <v>15</v>
      </c>
      <c r="C2506" s="589" t="str">
        <f>'FC01'!$B$30</f>
        <v>Detalle de los gastos operativos</v>
      </c>
      <c r="F2506" s="586" t="str">
        <f>'FC01'!$P$31</f>
        <v>Producción</v>
      </c>
      <c r="I2506" s="580"/>
      <c r="J2506" s="580"/>
      <c r="K2506" s="579" t="s">
        <v>1802</v>
      </c>
      <c r="L2506" s="579" t="s">
        <v>1812</v>
      </c>
    </row>
    <row r="2507" spans="1:12" ht="15.75">
      <c r="A2507" s="587" t="s">
        <v>15</v>
      </c>
      <c r="C2507" s="589"/>
      <c r="F2507" s="586"/>
      <c r="I2507" s="580"/>
      <c r="J2507" s="580"/>
      <c r="K2507" s="579" t="s">
        <v>1802</v>
      </c>
      <c r="L2507" s="579" t="s">
        <v>1812</v>
      </c>
    </row>
    <row r="2508" spans="1:12" ht="15.75">
      <c r="C2508" s="589" t="str">
        <f>'FC01'!$B$32</f>
        <v>Servicios Personales</v>
      </c>
      <c r="F2508" s="586">
        <f>'FC01'!$P$32</f>
        <v>0</v>
      </c>
      <c r="I2508" s="580" t="str">
        <f>Índice!$C$8</f>
        <v>2016-01-01</v>
      </c>
      <c r="J2508" s="580" t="str">
        <f>Índice!$C$9</f>
        <v>2016-12-31</v>
      </c>
      <c r="K2508" s="579" t="s">
        <v>1802</v>
      </c>
      <c r="L2508" s="579" t="s">
        <v>1812</v>
      </c>
    </row>
    <row r="2509" spans="1:12" ht="15.75">
      <c r="C2509" s="589" t="str">
        <f>'FC01'!$B$33</f>
        <v>Generales</v>
      </c>
      <c r="F2509" s="586">
        <f>'FC01'!$P$33</f>
        <v>0</v>
      </c>
      <c r="I2509" s="580" t="str">
        <f>Índice!$C$8</f>
        <v>2016-01-01</v>
      </c>
      <c r="J2509" s="580" t="str">
        <f>Índice!$C$9</f>
        <v>2016-12-31</v>
      </c>
      <c r="K2509" s="579" t="s">
        <v>1802</v>
      </c>
      <c r="L2509" s="579" t="s">
        <v>1812</v>
      </c>
    </row>
    <row r="2510" spans="1:12" ht="15.75">
      <c r="C2510" s="589" t="str">
        <f>'FC01'!$B$34</f>
        <v>Arrendamientos</v>
      </c>
      <c r="F2510" s="586">
        <f>'FC01'!$P$34</f>
        <v>0</v>
      </c>
      <c r="I2510" s="580" t="str">
        <f>Índice!$C$8</f>
        <v>2016-01-01</v>
      </c>
      <c r="J2510" s="580" t="str">
        <f>Índice!$C$9</f>
        <v>2016-12-31</v>
      </c>
      <c r="K2510" s="579" t="s">
        <v>1802</v>
      </c>
      <c r="L2510" s="579" t="s">
        <v>1812</v>
      </c>
    </row>
    <row r="2511" spans="1:12" ht="15.75">
      <c r="C2511" s="589" t="str">
        <f>'FC01'!$B$35</f>
        <v>Deterioro (Operativo)</v>
      </c>
      <c r="F2511" s="586">
        <f>'FC01'!$P$35</f>
        <v>0</v>
      </c>
      <c r="I2511" s="580" t="str">
        <f>Índice!$C$8</f>
        <v>2016-01-01</v>
      </c>
      <c r="J2511" s="580" t="str">
        <f>Índice!$C$9</f>
        <v>2016-12-31</v>
      </c>
      <c r="K2511" s="579" t="s">
        <v>1802</v>
      </c>
      <c r="L2511" s="579" t="s">
        <v>1812</v>
      </c>
    </row>
    <row r="2512" spans="1:12" ht="15.75">
      <c r="C2512" s="589" t="str">
        <f>'FC01'!$B$36</f>
        <v>Depreciación (Operativo)</v>
      </c>
      <c r="F2512" s="586">
        <f>'FC01'!$P$36</f>
        <v>0</v>
      </c>
      <c r="I2512" s="580" t="str">
        <f>Índice!$C$8</f>
        <v>2016-01-01</v>
      </c>
      <c r="J2512" s="580" t="str">
        <f>Índice!$C$9</f>
        <v>2016-12-31</v>
      </c>
      <c r="K2512" s="579" t="s">
        <v>1802</v>
      </c>
      <c r="L2512" s="579" t="s">
        <v>1812</v>
      </c>
    </row>
    <row r="2513" spans="3:12" ht="15.75">
      <c r="C2513" s="589" t="str">
        <f>'FC01'!$B$37</f>
        <v>Provisiones (Operativo)</v>
      </c>
      <c r="F2513" s="586">
        <f>'FC01'!$P$37</f>
        <v>0</v>
      </c>
      <c r="I2513" s="580" t="str">
        <f>Índice!$C$8</f>
        <v>2016-01-01</v>
      </c>
      <c r="J2513" s="580" t="str">
        <f>Índice!$C$9</f>
        <v>2016-12-31</v>
      </c>
      <c r="K2513" s="579" t="s">
        <v>1802</v>
      </c>
      <c r="L2513" s="579" t="s">
        <v>1812</v>
      </c>
    </row>
    <row r="2514" spans="3:12" ht="15.75">
      <c r="C2514" s="589" t="str">
        <f>'FC01'!$B$38</f>
        <v>Agotamiento (Operativo)</v>
      </c>
      <c r="F2514" s="586">
        <f>'FC01'!$P$38</f>
        <v>0</v>
      </c>
      <c r="I2514" s="580" t="str">
        <f>Índice!$C$8</f>
        <v>2016-01-01</v>
      </c>
      <c r="J2514" s="580" t="str">
        <f>Índice!$C$9</f>
        <v>2016-12-31</v>
      </c>
      <c r="K2514" s="579" t="s">
        <v>1802</v>
      </c>
      <c r="L2514" s="579" t="s">
        <v>1812</v>
      </c>
    </row>
    <row r="2515" spans="3:12" ht="15.75">
      <c r="C2515" s="589" t="str">
        <f>'FC01'!$B$39</f>
        <v>Amortización (Operativo)</v>
      </c>
      <c r="F2515" s="586">
        <f>'FC01'!$P$39</f>
        <v>0</v>
      </c>
      <c r="I2515" s="580" t="str">
        <f>Índice!$C$8</f>
        <v>2016-01-01</v>
      </c>
      <c r="J2515" s="580" t="str">
        <f>Índice!$C$9</f>
        <v>2016-12-31</v>
      </c>
      <c r="K2515" s="579" t="s">
        <v>1802</v>
      </c>
      <c r="L2515" s="579" t="s">
        <v>1812</v>
      </c>
    </row>
    <row r="2516" spans="3:12" ht="15.75">
      <c r="C2516" s="589" t="str">
        <f>'FC01'!$B$40</f>
        <v>Gastos operativos de Bienes y Servicios Públicos para la Venta</v>
      </c>
      <c r="F2516" s="586">
        <f>'FC01'!$P$40</f>
        <v>0</v>
      </c>
      <c r="I2516" s="580" t="str">
        <f>Índice!$C$8</f>
        <v>2016-01-01</v>
      </c>
      <c r="J2516" s="580" t="str">
        <f>Índice!$C$9</f>
        <v>2016-12-31</v>
      </c>
      <c r="K2516" s="579" t="s">
        <v>1802</v>
      </c>
      <c r="L2516" s="579" t="s">
        <v>1812</v>
      </c>
    </row>
    <row r="2517" spans="3:12" ht="15.75">
      <c r="C2517" s="589" t="str">
        <f>'FC01'!$B$41</f>
        <v>Compras en Bloque y/o a Largo Plazo</v>
      </c>
      <c r="F2517" s="586">
        <f>'FC01'!$P$41</f>
        <v>0</v>
      </c>
      <c r="I2517" s="580" t="str">
        <f>Índice!$C$8</f>
        <v>2016-01-01</v>
      </c>
      <c r="J2517" s="580" t="str">
        <f>Índice!$C$9</f>
        <v>2016-12-31</v>
      </c>
      <c r="K2517" s="579" t="s">
        <v>1802</v>
      </c>
      <c r="L2517" s="579" t="s">
        <v>1812</v>
      </c>
    </row>
    <row r="2518" spans="3:12" ht="15.75">
      <c r="C2518" s="589" t="str">
        <f>'FC01'!$B$42</f>
        <v>Compras en Bolsa  y/o a Corto Plazo</v>
      </c>
      <c r="F2518" s="586">
        <f>'FC01'!$P$42</f>
        <v>0</v>
      </c>
      <c r="I2518" s="580" t="str">
        <f>Índice!$C$8</f>
        <v>2016-01-01</v>
      </c>
      <c r="J2518" s="580" t="str">
        <f>Índice!$C$9</f>
        <v>2016-12-31</v>
      </c>
      <c r="K2518" s="579" t="s">
        <v>1802</v>
      </c>
      <c r="L2518" s="579" t="s">
        <v>1812</v>
      </c>
    </row>
    <row r="2519" spans="3:12" ht="15.75">
      <c r="C2519" s="589" t="str">
        <f>'FC01'!$B$43</f>
        <v>Gastos operativos de suministro de agua potable (Agua en Bloque)</v>
      </c>
      <c r="F2519" s="586">
        <f>'FC01'!$P$43</f>
        <v>0</v>
      </c>
      <c r="I2519" s="580" t="str">
        <f>Índice!$C$8</f>
        <v>2016-01-01</v>
      </c>
      <c r="J2519" s="580" t="str">
        <f>Índice!$C$9</f>
        <v>2016-12-31</v>
      </c>
      <c r="K2519" s="579" t="s">
        <v>1802</v>
      </c>
      <c r="L2519" s="579" t="s">
        <v>1812</v>
      </c>
    </row>
    <row r="2520" spans="3:12" ht="15.75">
      <c r="C2520" s="589" t="str">
        <f>'FC01'!$B$44</f>
        <v xml:space="preserve">Gastos operativos por Conexión / Interconexión </v>
      </c>
      <c r="F2520" s="586">
        <f>'FC01'!$P$44</f>
        <v>0</v>
      </c>
      <c r="I2520" s="580" t="str">
        <f>Índice!$C$8</f>
        <v>2016-01-01</v>
      </c>
      <c r="J2520" s="580" t="str">
        <f>Índice!$C$9</f>
        <v>2016-12-31</v>
      </c>
      <c r="K2520" s="579" t="s">
        <v>1802</v>
      </c>
      <c r="L2520" s="579" t="s">
        <v>1812</v>
      </c>
    </row>
    <row r="2521" spans="3:12" ht="15.75">
      <c r="C2521" s="589" t="str">
        <f>'FC01'!$B$45</f>
        <v>Uso de Líneas, redes y ductos</v>
      </c>
      <c r="F2521" s="586">
        <f>'FC01'!$P$45</f>
        <v>0</v>
      </c>
      <c r="I2521" s="580" t="str">
        <f>Índice!$C$8</f>
        <v>2016-01-01</v>
      </c>
      <c r="J2521" s="580" t="str">
        <f>Índice!$C$9</f>
        <v>2016-12-31</v>
      </c>
      <c r="K2521" s="579" t="s">
        <v>1802</v>
      </c>
      <c r="L2521" s="579" t="s">
        <v>1812</v>
      </c>
    </row>
    <row r="2522" spans="3:12" ht="15.75">
      <c r="C2522" s="589" t="str">
        <f>'FC01'!$B$46</f>
        <v>Gastos operativos de Distribución  y/o Comercialización de Gas combustible por redes</v>
      </c>
      <c r="F2522" s="586">
        <f>'FC01'!$P$46</f>
        <v>0</v>
      </c>
      <c r="I2522" s="580" t="str">
        <f>Índice!$C$8</f>
        <v>2016-01-01</v>
      </c>
      <c r="J2522" s="580" t="str">
        <f>Índice!$C$9</f>
        <v>2016-12-31</v>
      </c>
      <c r="K2522" s="579" t="s">
        <v>1802</v>
      </c>
      <c r="L2522" s="579" t="s">
        <v>1812</v>
      </c>
    </row>
    <row r="2523" spans="3:12" ht="15.75">
      <c r="C2523" s="589" t="str">
        <f>'FC01'!$B$47</f>
        <v>Manejo Comercial y Financiero del Servicio</v>
      </c>
      <c r="F2523" s="586">
        <f>'FC01'!$P$47</f>
        <v>0</v>
      </c>
      <c r="I2523" s="580" t="str">
        <f>Índice!$C$8</f>
        <v>2016-01-01</v>
      </c>
      <c r="J2523" s="580" t="str">
        <f>Índice!$C$9</f>
        <v>2016-12-31</v>
      </c>
      <c r="K2523" s="579" t="s">
        <v>1802</v>
      </c>
      <c r="L2523" s="579" t="s">
        <v>1812</v>
      </c>
    </row>
    <row r="2524" spans="3:12" ht="15.75">
      <c r="C2524" s="589" t="str">
        <f>'FC01'!$B$48</f>
        <v>Gastos operativos de Distribución  y/o Comercialización de Gas Licuado de Petróleo –GLP</v>
      </c>
      <c r="F2524" s="586">
        <f>'FC01'!$P$48</f>
        <v>0</v>
      </c>
      <c r="I2524" s="580" t="str">
        <f>Índice!$C$8</f>
        <v>2016-01-01</v>
      </c>
      <c r="J2524" s="580" t="str">
        <f>Índice!$C$9</f>
        <v>2016-12-31</v>
      </c>
      <c r="K2524" s="579" t="s">
        <v>1802</v>
      </c>
      <c r="L2524" s="579" t="s">
        <v>1812</v>
      </c>
    </row>
    <row r="2525" spans="3:12" ht="15.75">
      <c r="C2525" s="589" t="str">
        <f>'FC01'!$B$49</f>
        <v>Contrato de explotación</v>
      </c>
      <c r="F2525" s="586">
        <f>'FC01'!$P$49</f>
        <v>0</v>
      </c>
      <c r="I2525" s="580" t="str">
        <f>Índice!$C$8</f>
        <v>2016-01-01</v>
      </c>
      <c r="J2525" s="580" t="str">
        <f>Índice!$C$9</f>
        <v>2016-12-31</v>
      </c>
      <c r="K2525" s="579" t="s">
        <v>1802</v>
      </c>
      <c r="L2525" s="579" t="s">
        <v>1812</v>
      </c>
    </row>
    <row r="2526" spans="3:12" ht="15.75">
      <c r="C2526" s="589" t="str">
        <f>'FC01'!$B$50</f>
        <v>Gastos operativos asociados a las transacciones en el mercado mayorista</v>
      </c>
      <c r="F2526" s="586">
        <f>'FC01'!$P$50</f>
        <v>0</v>
      </c>
      <c r="I2526" s="580" t="str">
        <f>Índice!$C$8</f>
        <v>2016-01-01</v>
      </c>
      <c r="J2526" s="580" t="str">
        <f>Índice!$C$9</f>
        <v>2016-12-31</v>
      </c>
      <c r="K2526" s="579" t="s">
        <v>1802</v>
      </c>
      <c r="L2526" s="579" t="s">
        <v>1812</v>
      </c>
    </row>
    <row r="2527" spans="3:12" ht="15.75">
      <c r="C2527" s="589" t="str">
        <f>'FC01'!$B$51</f>
        <v>Contrato de concesión</v>
      </c>
      <c r="F2527" s="586">
        <f>'FC01'!$P$51</f>
        <v>0</v>
      </c>
      <c r="I2527" s="580" t="str">
        <f>Índice!$C$8</f>
        <v>2016-01-01</v>
      </c>
      <c r="J2527" s="580" t="str">
        <f>Índice!$C$9</f>
        <v>2016-12-31</v>
      </c>
      <c r="K2527" s="579" t="s">
        <v>1802</v>
      </c>
      <c r="L2527" s="579" t="s">
        <v>1812</v>
      </c>
    </row>
    <row r="2528" spans="3:12" ht="15.75">
      <c r="C2528" s="589" t="str">
        <f>'FC01'!$B$52</f>
        <v>Otros</v>
      </c>
      <c r="F2528" s="586">
        <f>'FC01'!$P$52</f>
        <v>0</v>
      </c>
      <c r="I2528" s="580" t="str">
        <f>Índice!$C$8</f>
        <v>2016-01-01</v>
      </c>
      <c r="J2528" s="580" t="str">
        <f>Índice!$C$9</f>
        <v>2016-12-31</v>
      </c>
      <c r="K2528" s="579" t="s">
        <v>1802</v>
      </c>
      <c r="L2528" s="579" t="s">
        <v>1812</v>
      </c>
    </row>
    <row r="2529" spans="3:12" ht="15.75">
      <c r="C2529" s="589" t="str">
        <f>'FC01'!$B$53</f>
        <v>Gastos operativos asociados a las transacciones en el mercado minorista</v>
      </c>
      <c r="F2529" s="586">
        <f>'FC01'!$P$53</f>
        <v>0</v>
      </c>
      <c r="I2529" s="580" t="str">
        <f>Índice!$C$8</f>
        <v>2016-01-01</v>
      </c>
      <c r="J2529" s="580" t="str">
        <f>Índice!$C$9</f>
        <v>2016-12-31</v>
      </c>
      <c r="K2529" s="579" t="s">
        <v>1802</v>
      </c>
      <c r="L2529" s="579" t="s">
        <v>1812</v>
      </c>
    </row>
    <row r="2530" spans="3:12" ht="15.75">
      <c r="C2530" s="589" t="str">
        <f>'FC01'!$B$54</f>
        <v xml:space="preserve">Licencias, Contribuciones y Regalías  </v>
      </c>
      <c r="F2530" s="586">
        <f>'FC01'!$P$54</f>
        <v>0</v>
      </c>
      <c r="I2530" s="580" t="str">
        <f>Índice!$C$8</f>
        <v>2016-01-01</v>
      </c>
      <c r="J2530" s="580" t="str">
        <f>Índice!$C$9</f>
        <v>2016-12-31</v>
      </c>
      <c r="K2530" s="579" t="s">
        <v>1802</v>
      </c>
      <c r="L2530" s="579" t="s">
        <v>1812</v>
      </c>
    </row>
    <row r="2531" spans="3:12" ht="15.75">
      <c r="C2531" s="589" t="str">
        <f>'FC01'!$B$55</f>
        <v>Departamento Administrativo del Medio Ambiente "DAMA"</v>
      </c>
      <c r="F2531" s="586">
        <f>'FC01'!$P$55</f>
        <v>0</v>
      </c>
      <c r="I2531" s="580" t="str">
        <f>Índice!$C$8</f>
        <v>2016-01-01</v>
      </c>
      <c r="J2531" s="580" t="str">
        <f>Índice!$C$9</f>
        <v>2016-12-31</v>
      </c>
      <c r="K2531" s="579" t="s">
        <v>1802</v>
      </c>
      <c r="L2531" s="579" t="s">
        <v>1812</v>
      </c>
    </row>
    <row r="2532" spans="3:12" ht="15.75">
      <c r="C2532" s="589" t="str">
        <f>'FC01'!$B$56</f>
        <v>Ley 56 de 1981</v>
      </c>
      <c r="F2532" s="586">
        <f>'FC01'!$P$56</f>
        <v>0</v>
      </c>
      <c r="I2532" s="580" t="str">
        <f>Índice!$C$8</f>
        <v>2016-01-01</v>
      </c>
      <c r="J2532" s="580" t="str">
        <f>Índice!$C$9</f>
        <v>2016-12-31</v>
      </c>
      <c r="K2532" s="579" t="s">
        <v>1802</v>
      </c>
      <c r="L2532" s="579" t="s">
        <v>1812</v>
      </c>
    </row>
    <row r="2533" spans="3:12" ht="15.75">
      <c r="C2533" s="589" t="str">
        <f>'FC01'!$B$57</f>
        <v>Medio Ambiente – Ley 99 de 1993</v>
      </c>
      <c r="F2533" s="586">
        <f>'FC01'!$P$57</f>
        <v>0</v>
      </c>
      <c r="I2533" s="580" t="str">
        <f>Índice!$C$8</f>
        <v>2016-01-01</v>
      </c>
      <c r="J2533" s="580" t="str">
        <f>Índice!$C$9</f>
        <v>2016-12-31</v>
      </c>
      <c r="K2533" s="579" t="s">
        <v>1802</v>
      </c>
      <c r="L2533" s="579" t="s">
        <v>1812</v>
      </c>
    </row>
    <row r="2534" spans="3:12" ht="15.75">
      <c r="C2534" s="589" t="str">
        <f>'FC01'!$B$58</f>
        <v>Regalías</v>
      </c>
      <c r="F2534" s="586">
        <f>'FC01'!$P$58</f>
        <v>0</v>
      </c>
      <c r="I2534" s="580" t="str">
        <f>Índice!$C$8</f>
        <v>2016-01-01</v>
      </c>
      <c r="J2534" s="580" t="str">
        <f>Índice!$C$9</f>
        <v>2016-12-31</v>
      </c>
      <c r="K2534" s="579" t="s">
        <v>1802</v>
      </c>
      <c r="L2534" s="579" t="s">
        <v>1812</v>
      </c>
    </row>
    <row r="2535" spans="3:12" ht="15.75">
      <c r="C2535" s="589" t="str">
        <f>'FC01'!$B$59</f>
        <v>Licencia De Operación Del Servicio</v>
      </c>
      <c r="F2535" s="586">
        <f>'FC01'!$P$59</f>
        <v>0</v>
      </c>
      <c r="I2535" s="580" t="str">
        <f>Índice!$C$8</f>
        <v>2016-01-01</v>
      </c>
      <c r="J2535" s="580" t="str">
        <f>Índice!$C$9</f>
        <v>2016-12-31</v>
      </c>
      <c r="K2535" s="579" t="s">
        <v>1802</v>
      </c>
      <c r="L2535" s="579" t="s">
        <v>1812</v>
      </c>
    </row>
    <row r="2536" spans="3:12" ht="15.75">
      <c r="C2536" s="589" t="str">
        <f>'FC01'!$B$60</f>
        <v>FAZNI</v>
      </c>
      <c r="F2536" s="586">
        <f>'FC01'!$P$60</f>
        <v>0</v>
      </c>
      <c r="I2536" s="580" t="str">
        <f>Índice!$C$8</f>
        <v>2016-01-01</v>
      </c>
      <c r="J2536" s="580" t="str">
        <f>Índice!$C$9</f>
        <v>2016-12-31</v>
      </c>
      <c r="K2536" s="579" t="s">
        <v>1802</v>
      </c>
      <c r="L2536" s="579" t="s">
        <v>1812</v>
      </c>
    </row>
    <row r="2537" spans="3:12" ht="15.75">
      <c r="C2537" s="589" t="str">
        <f>'FC01'!$B$61</f>
        <v>FAER</v>
      </c>
      <c r="F2537" s="586">
        <f>'FC01'!$P$61</f>
        <v>0</v>
      </c>
      <c r="I2537" s="580" t="str">
        <f>Índice!$C$8</f>
        <v>2016-01-01</v>
      </c>
      <c r="J2537" s="580" t="str">
        <f>Índice!$C$9</f>
        <v>2016-12-31</v>
      </c>
      <c r="K2537" s="579" t="s">
        <v>1802</v>
      </c>
      <c r="L2537" s="579" t="s">
        <v>1812</v>
      </c>
    </row>
    <row r="2538" spans="3:12" ht="15.75">
      <c r="C2538" s="589" t="str">
        <f>'FC01'!$B$62</f>
        <v>Cuota de fomento de gas</v>
      </c>
      <c r="F2538" s="586">
        <f>'FC01'!$P$62</f>
        <v>0</v>
      </c>
      <c r="I2538" s="580" t="str">
        <f>Índice!$C$8</f>
        <v>2016-01-01</v>
      </c>
      <c r="J2538" s="580" t="str">
        <f>Índice!$C$9</f>
        <v>2016-12-31</v>
      </c>
      <c r="K2538" s="579" t="s">
        <v>1802</v>
      </c>
      <c r="L2538" s="579" t="s">
        <v>1812</v>
      </c>
    </row>
    <row r="2539" spans="3:12" ht="15.75">
      <c r="C2539" s="589" t="str">
        <f>'FC01'!$B$63</f>
        <v>Ministerio de Comunicaciones y/o Fondo de Comunicaciones</v>
      </c>
      <c r="F2539" s="586">
        <f>'FC01'!$P$63</f>
        <v>0</v>
      </c>
      <c r="I2539" s="580" t="str">
        <f>Índice!$C$8</f>
        <v>2016-01-01</v>
      </c>
      <c r="J2539" s="580" t="str">
        <f>Índice!$C$9</f>
        <v>2016-12-31</v>
      </c>
      <c r="K2539" s="579" t="s">
        <v>1802</v>
      </c>
      <c r="L2539" s="579" t="s">
        <v>1812</v>
      </c>
    </row>
    <row r="2540" spans="3:12" ht="15.75">
      <c r="C2540" s="589" t="str">
        <f>'FC01'!$B$64</f>
        <v>Comité De Estratificación –Ley 505 De 1999</v>
      </c>
      <c r="F2540" s="586">
        <f>'FC01'!$P$64</f>
        <v>0</v>
      </c>
      <c r="I2540" s="580" t="str">
        <f>Índice!$C$8</f>
        <v>2016-01-01</v>
      </c>
      <c r="J2540" s="580" t="str">
        <f>Índice!$C$9</f>
        <v>2016-12-31</v>
      </c>
      <c r="K2540" s="579" t="s">
        <v>1802</v>
      </c>
      <c r="L2540" s="579" t="s">
        <v>1812</v>
      </c>
    </row>
    <row r="2541" spans="3:12" ht="15.75">
      <c r="C2541" s="589" t="str">
        <f>'FC01'!$B$65</f>
        <v>Art 25 Ley 142 - Concesiones, y permisos ambientales y sanitarios</v>
      </c>
      <c r="F2541" s="586">
        <f>'FC01'!$P$65</f>
        <v>0</v>
      </c>
      <c r="I2541" s="580" t="str">
        <f>Índice!$C$8</f>
        <v>2016-01-01</v>
      </c>
      <c r="J2541" s="580" t="str">
        <f>Índice!$C$9</f>
        <v>2016-12-31</v>
      </c>
      <c r="K2541" s="579" t="s">
        <v>1802</v>
      </c>
      <c r="L2541" s="579" t="s">
        <v>1812</v>
      </c>
    </row>
    <row r="2542" spans="3:12" ht="15.75">
      <c r="C2542" s="589" t="str">
        <f>'FC01'!$B$66</f>
        <v>Otras licencias Ley 142 de 1994</v>
      </c>
      <c r="F2542" s="586">
        <f>'FC01'!$P$66</f>
        <v>0</v>
      </c>
      <c r="I2542" s="580" t="str">
        <f>Índice!$C$8</f>
        <v>2016-01-01</v>
      </c>
      <c r="J2542" s="580" t="str">
        <f>Índice!$C$9</f>
        <v>2016-12-31</v>
      </c>
      <c r="K2542" s="579" t="s">
        <v>1802</v>
      </c>
      <c r="L2542" s="579" t="s">
        <v>1812</v>
      </c>
    </row>
    <row r="2543" spans="3:12" ht="15.75">
      <c r="C2543" s="589" t="str">
        <f>'FC01'!$B$67</f>
        <v>Consumo De Insumos Directos</v>
      </c>
      <c r="F2543" s="586">
        <f>'FC01'!$P$67</f>
        <v>0</v>
      </c>
      <c r="I2543" s="580" t="str">
        <f>Índice!$C$8</f>
        <v>2016-01-01</v>
      </c>
      <c r="J2543" s="580" t="str">
        <f>Índice!$C$9</f>
        <v>2016-12-31</v>
      </c>
      <c r="K2543" s="579" t="s">
        <v>1802</v>
      </c>
      <c r="L2543" s="579" t="s">
        <v>1812</v>
      </c>
    </row>
    <row r="2544" spans="3:12" ht="15.75">
      <c r="C2544" s="589" t="str">
        <f>'FC01'!$B$68</f>
        <v>Productos Químicos</v>
      </c>
      <c r="F2544" s="586">
        <f>'FC01'!$P$68</f>
        <v>0</v>
      </c>
      <c r="I2544" s="580" t="str">
        <f>Índice!$C$8</f>
        <v>2016-01-01</v>
      </c>
      <c r="J2544" s="580" t="str">
        <f>Índice!$C$9</f>
        <v>2016-12-31</v>
      </c>
      <c r="K2544" s="579" t="s">
        <v>1802</v>
      </c>
      <c r="L2544" s="579" t="s">
        <v>1812</v>
      </c>
    </row>
    <row r="2545" spans="3:12" ht="15.75">
      <c r="C2545" s="589" t="str">
        <f>'FC01'!$B$69</f>
        <v>Gas Combustible</v>
      </c>
      <c r="F2545" s="586">
        <f>'FC01'!$P$69</f>
        <v>0</v>
      </c>
      <c r="I2545" s="580" t="str">
        <f>Índice!$C$8</f>
        <v>2016-01-01</v>
      </c>
      <c r="J2545" s="580" t="str">
        <f>Índice!$C$9</f>
        <v>2016-12-31</v>
      </c>
      <c r="K2545" s="579" t="s">
        <v>1802</v>
      </c>
      <c r="L2545" s="579" t="s">
        <v>1812</v>
      </c>
    </row>
    <row r="2546" spans="3:12" ht="15.75">
      <c r="C2546" s="589" t="str">
        <f>'FC01'!$B$70</f>
        <v>Carbón Mineral</v>
      </c>
      <c r="F2546" s="586">
        <f>'FC01'!$P$70</f>
        <v>0</v>
      </c>
      <c r="I2546" s="580" t="str">
        <f>Índice!$C$8</f>
        <v>2016-01-01</v>
      </c>
      <c r="J2546" s="580" t="str">
        <f>Índice!$C$9</f>
        <v>2016-12-31</v>
      </c>
      <c r="K2546" s="579" t="s">
        <v>1802</v>
      </c>
      <c r="L2546" s="579" t="s">
        <v>1812</v>
      </c>
    </row>
    <row r="2547" spans="3:12" ht="15.75">
      <c r="C2547" s="589" t="str">
        <f>'FC01'!$B$71</f>
        <v>Energía</v>
      </c>
      <c r="F2547" s="586">
        <f>'FC01'!$P$71</f>
        <v>0</v>
      </c>
      <c r="I2547" s="580" t="str">
        <f>Índice!$C$8</f>
        <v>2016-01-01</v>
      </c>
      <c r="J2547" s="580" t="str">
        <f>Índice!$C$9</f>
        <v>2016-12-31</v>
      </c>
      <c r="K2547" s="579" t="s">
        <v>1802</v>
      </c>
      <c r="L2547" s="579" t="s">
        <v>1812</v>
      </c>
    </row>
    <row r="2548" spans="3:12" ht="15.75">
      <c r="C2548" s="589" t="str">
        <f>'FC01'!$B$72</f>
        <v>ACPM, Fuel Oil</v>
      </c>
      <c r="F2548" s="586">
        <f>'FC01'!$P$72</f>
        <v>0</v>
      </c>
      <c r="I2548" s="580" t="str">
        <f>Índice!$C$8</f>
        <v>2016-01-01</v>
      </c>
      <c r="J2548" s="580" t="str">
        <f>Índice!$C$9</f>
        <v>2016-12-31</v>
      </c>
      <c r="K2548" s="579" t="s">
        <v>1802</v>
      </c>
      <c r="L2548" s="579" t="s">
        <v>1812</v>
      </c>
    </row>
    <row r="2549" spans="3:12" ht="15.75">
      <c r="C2549" s="589" t="str">
        <f>'FC01'!$B$73</f>
        <v>Otros Elementos de Consumo de Insumos Directos</v>
      </c>
      <c r="F2549" s="586">
        <f>'FC01'!$P$73</f>
        <v>0</v>
      </c>
      <c r="I2549" s="580" t="str">
        <f>Índice!$C$8</f>
        <v>2016-01-01</v>
      </c>
      <c r="J2549" s="580" t="str">
        <f>Índice!$C$9</f>
        <v>2016-12-31</v>
      </c>
      <c r="K2549" s="579" t="s">
        <v>1802</v>
      </c>
      <c r="L2549" s="579" t="s">
        <v>1812</v>
      </c>
    </row>
    <row r="2550" spans="3:12" ht="15.75">
      <c r="C2550" s="589" t="str">
        <f>'FC01'!$B$74</f>
        <v>Ordenes Y Contratos De Mantenimiento Y Reparaciones</v>
      </c>
      <c r="F2550" s="586">
        <f>'FC01'!$P$74</f>
        <v>0</v>
      </c>
      <c r="I2550" s="580" t="str">
        <f>Índice!$C$8</f>
        <v>2016-01-01</v>
      </c>
      <c r="J2550" s="580" t="str">
        <f>Índice!$C$9</f>
        <v>2016-12-31</v>
      </c>
      <c r="K2550" s="579" t="s">
        <v>1802</v>
      </c>
      <c r="L2550" s="579" t="s">
        <v>1812</v>
      </c>
    </row>
    <row r="2551" spans="3:12" ht="15.75">
      <c r="C2551" s="589" t="str">
        <f>'FC01'!$B$75</f>
        <v>Peajes terrestres</v>
      </c>
      <c r="F2551" s="586">
        <f>'FC01'!$P$75</f>
        <v>0</v>
      </c>
      <c r="I2551" s="580" t="str">
        <f>Índice!$C$8</f>
        <v>2016-01-01</v>
      </c>
      <c r="J2551" s="580" t="str">
        <f>Índice!$C$9</f>
        <v>2016-12-31</v>
      </c>
      <c r="K2551" s="579" t="s">
        <v>1802</v>
      </c>
      <c r="L2551" s="579" t="s">
        <v>1812</v>
      </c>
    </row>
    <row r="2552" spans="3:12" ht="15.75">
      <c r="C2552" s="589" t="str">
        <f>'FC01'!$B$76</f>
        <v>Disposición final</v>
      </c>
      <c r="F2552" s="586">
        <f>'FC01'!$P$76</f>
        <v>0</v>
      </c>
      <c r="I2552" s="580" t="str">
        <f>Índice!$C$8</f>
        <v>2016-01-01</v>
      </c>
      <c r="J2552" s="580" t="str">
        <f>Índice!$C$9</f>
        <v>2016-12-31</v>
      </c>
      <c r="K2552" s="579" t="s">
        <v>1802</v>
      </c>
      <c r="L2552" s="579" t="s">
        <v>1812</v>
      </c>
    </row>
    <row r="2553" spans="3:12" ht="15.75">
      <c r="C2553" s="589" t="str">
        <f>'FC01'!$B$77</f>
        <v>Peajes por interconexión de acueducto</v>
      </c>
      <c r="F2553" s="586">
        <f>'FC01'!$P$77</f>
        <v>0</v>
      </c>
      <c r="I2553" s="580" t="str">
        <f>Índice!$C$8</f>
        <v>2016-01-01</v>
      </c>
      <c r="J2553" s="580" t="str">
        <f>Índice!$C$9</f>
        <v>2016-12-31</v>
      </c>
      <c r="K2553" s="579" t="s">
        <v>1802</v>
      </c>
      <c r="L2553" s="579" t="s">
        <v>1812</v>
      </c>
    </row>
    <row r="2554" spans="3:12" ht="15.75">
      <c r="C2554" s="589" t="str">
        <f>'FC01'!$B$78</f>
        <v>Peajes por interconexión de alcantarillado</v>
      </c>
      <c r="F2554" s="586">
        <f>'FC01'!$P$78</f>
        <v>0</v>
      </c>
      <c r="I2554" s="580" t="str">
        <f>Índice!$C$8</f>
        <v>2016-01-01</v>
      </c>
      <c r="J2554" s="580" t="str">
        <f>Índice!$C$9</f>
        <v>2016-12-31</v>
      </c>
      <c r="K2554" s="579" t="s">
        <v>1802</v>
      </c>
      <c r="L2554" s="579" t="s">
        <v>1812</v>
      </c>
    </row>
    <row r="2555" spans="3:12" ht="15.75">
      <c r="C2555" s="589" t="str">
        <f>'FC01'!$B$79</f>
        <v>Honorarios (Operativos)</v>
      </c>
      <c r="F2555" s="586">
        <f>'FC01'!$P$79</f>
        <v>0</v>
      </c>
      <c r="I2555" s="580" t="str">
        <f>Índice!$C$8</f>
        <v>2016-01-01</v>
      </c>
      <c r="J2555" s="580" t="str">
        <f>Índice!$C$9</f>
        <v>2016-12-31</v>
      </c>
      <c r="K2555" s="579" t="s">
        <v>1802</v>
      </c>
      <c r="L2555" s="579" t="s">
        <v>1812</v>
      </c>
    </row>
    <row r="2556" spans="3:12" ht="15.75">
      <c r="C2556" s="589" t="str">
        <f>'FC01'!$B$80</f>
        <v>Servicios Públicos</v>
      </c>
      <c r="F2556" s="586">
        <f>'FC01'!$P$80</f>
        <v>0</v>
      </c>
      <c r="I2556" s="580" t="str">
        <f>Índice!$C$8</f>
        <v>2016-01-01</v>
      </c>
      <c r="J2556" s="580" t="str">
        <f>Índice!$C$9</f>
        <v>2016-12-31</v>
      </c>
      <c r="K2556" s="579" t="s">
        <v>1802</v>
      </c>
      <c r="L2556" s="579" t="s">
        <v>1812</v>
      </c>
    </row>
    <row r="2557" spans="3:12" ht="15.75">
      <c r="C2557" s="589" t="str">
        <f>'FC01'!$B$81</f>
        <v>Materiales y otros gastos de operación</v>
      </c>
      <c r="F2557" s="586">
        <f>'FC01'!$P$81</f>
        <v>0</v>
      </c>
      <c r="I2557" s="580" t="str">
        <f>Índice!$C$8</f>
        <v>2016-01-01</v>
      </c>
      <c r="J2557" s="580" t="str">
        <f>Índice!$C$9</f>
        <v>2016-12-31</v>
      </c>
      <c r="K2557" s="579" t="s">
        <v>1802</v>
      </c>
      <c r="L2557" s="579" t="s">
        <v>1812</v>
      </c>
    </row>
    <row r="2558" spans="3:12" ht="15.75">
      <c r="C2558" s="589" t="str">
        <f>'FC01'!$B$82</f>
        <v>Gastos operativos De Pérdidas En Prestación Del Servicio  De Acueducto</v>
      </c>
      <c r="F2558" s="586">
        <f>'FC01'!$P$82</f>
        <v>0</v>
      </c>
      <c r="I2558" s="580" t="str">
        <f>Índice!$C$8</f>
        <v>2016-01-01</v>
      </c>
      <c r="J2558" s="580" t="str">
        <f>Índice!$C$9</f>
        <v>2016-12-31</v>
      </c>
      <c r="K2558" s="579" t="s">
        <v>1802</v>
      </c>
      <c r="L2558" s="579" t="s">
        <v>1812</v>
      </c>
    </row>
    <row r="2559" spans="3:12" ht="15.75">
      <c r="C2559" s="589" t="str">
        <f>'FC01'!$B$83</f>
        <v>Seguros</v>
      </c>
      <c r="F2559" s="586">
        <f>'FC01'!$P$83</f>
        <v>0</v>
      </c>
      <c r="I2559" s="580" t="str">
        <f>Índice!$C$8</f>
        <v>2016-01-01</v>
      </c>
      <c r="J2559" s="580" t="str">
        <f>Índice!$C$9</f>
        <v>2016-12-31</v>
      </c>
      <c r="K2559" s="579" t="s">
        <v>1802</v>
      </c>
      <c r="L2559" s="579" t="s">
        <v>1812</v>
      </c>
    </row>
    <row r="2560" spans="3:12" ht="15.75">
      <c r="C2560" s="589" t="str">
        <f>'FC01'!$B$84</f>
        <v>Impuestos y Tasas</v>
      </c>
      <c r="F2560" s="586">
        <f>'FC01'!$P$84</f>
        <v>0</v>
      </c>
      <c r="I2560" s="580" t="str">
        <f>Índice!$C$8</f>
        <v>2016-01-01</v>
      </c>
      <c r="J2560" s="580" t="str">
        <f>Índice!$C$9</f>
        <v>2016-12-31</v>
      </c>
      <c r="K2560" s="579" t="s">
        <v>1802</v>
      </c>
      <c r="L2560" s="579" t="s">
        <v>1812</v>
      </c>
    </row>
    <row r="2561" spans="1:12" ht="15.75">
      <c r="C2561" s="589" t="str">
        <f>'FC01'!$B$85</f>
        <v>Órdenes y Contratos Por Otros  Servicios</v>
      </c>
      <c r="F2561" s="586">
        <f>'FC01'!$P$85</f>
        <v>0</v>
      </c>
      <c r="I2561" s="580" t="str">
        <f>Índice!$C$8</f>
        <v>2016-01-01</v>
      </c>
      <c r="J2561" s="580" t="str">
        <f>Índice!$C$9</f>
        <v>2016-12-31</v>
      </c>
      <c r="K2561" s="579" t="s">
        <v>1802</v>
      </c>
      <c r="L2561" s="579" t="s">
        <v>1812</v>
      </c>
    </row>
    <row r="2562" spans="1:12" ht="15.75">
      <c r="C2562" s="589" t="str">
        <f>'FC01'!$B$86</f>
        <v>Donaciones</v>
      </c>
      <c r="F2562" s="586">
        <f>'FC01'!$P$86</f>
        <v>0</v>
      </c>
      <c r="I2562" s="580" t="str">
        <f>Índice!$C$8</f>
        <v>2016-01-01</v>
      </c>
      <c r="J2562" s="580" t="str">
        <f>Índice!$C$9</f>
        <v>2016-12-31</v>
      </c>
      <c r="K2562" s="579" t="s">
        <v>1802</v>
      </c>
      <c r="L2562" s="579" t="s">
        <v>1812</v>
      </c>
    </row>
    <row r="2563" spans="1:12" ht="15.75">
      <c r="C2563" s="589" t="str">
        <f>'FC01'!$B$87</f>
        <v>Total Gastos operativos</v>
      </c>
      <c r="F2563" s="586">
        <f>'FC01'!$P$87</f>
        <v>0</v>
      </c>
      <c r="I2563" s="580" t="str">
        <f>Índice!$C$8</f>
        <v>2016-01-01</v>
      </c>
      <c r="J2563" s="580" t="str">
        <f>Índice!$C$9</f>
        <v>2016-12-31</v>
      </c>
      <c r="K2563" s="579" t="s">
        <v>1802</v>
      </c>
      <c r="L2563" s="579" t="s">
        <v>1812</v>
      </c>
    </row>
    <row r="2564" spans="1:12" ht="15.75">
      <c r="A2564" s="587" t="s">
        <v>15</v>
      </c>
      <c r="C2564" s="589"/>
      <c r="F2564" s="586"/>
      <c r="I2564" s="580"/>
      <c r="J2564" s="580"/>
      <c r="K2564" s="579" t="s">
        <v>1802</v>
      </c>
      <c r="L2564" s="579" t="s">
        <v>1812</v>
      </c>
    </row>
    <row r="2565" spans="1:12" ht="15.75">
      <c r="A2565" s="587" t="s">
        <v>15</v>
      </c>
      <c r="C2565" s="589" t="str">
        <f>'FC01'!$B$89</f>
        <v>Detalle de los gastos y gastos operativos</v>
      </c>
      <c r="F2565" s="586" t="str">
        <f>'FC01'!$P$90</f>
        <v>Producción</v>
      </c>
      <c r="I2565" s="580"/>
      <c r="J2565" s="580"/>
      <c r="K2565" s="579" t="s">
        <v>1802</v>
      </c>
      <c r="L2565" s="579" t="s">
        <v>1812</v>
      </c>
    </row>
    <row r="2566" spans="1:12" ht="15.75">
      <c r="A2566" s="587" t="s">
        <v>15</v>
      </c>
      <c r="C2566" s="589"/>
      <c r="F2566" s="586"/>
      <c r="I2566" s="580"/>
      <c r="J2566" s="580"/>
      <c r="K2566" s="579" t="s">
        <v>1802</v>
      </c>
      <c r="L2566" s="579" t="s">
        <v>1812</v>
      </c>
    </row>
    <row r="2567" spans="1:12" ht="15.75">
      <c r="A2567" s="587" t="s">
        <v>15</v>
      </c>
      <c r="C2567" s="589" t="str">
        <f>'FC01'!$B$91</f>
        <v>Gastos [sinopsis]</v>
      </c>
      <c r="F2567" s="586"/>
      <c r="I2567" s="580"/>
      <c r="J2567" s="580"/>
      <c r="K2567" s="579" t="s">
        <v>1802</v>
      </c>
      <c r="L2567" s="579" t="s">
        <v>1812</v>
      </c>
    </row>
    <row r="2568" spans="1:12" ht="15.75">
      <c r="C2568" s="589" t="str">
        <f>'FC01'!$B$92</f>
        <v>Gastos de Administración sin impuestos, contribuciones y tasas</v>
      </c>
      <c r="F2568" s="586">
        <f>'FC01'!$P$92</f>
        <v>0</v>
      </c>
      <c r="I2568" s="580" t="str">
        <f>Índice!$C$8</f>
        <v>2016-01-01</v>
      </c>
      <c r="J2568" s="580" t="str">
        <f>Índice!$C$9</f>
        <v>2016-12-31</v>
      </c>
      <c r="K2568" s="579" t="s">
        <v>1802</v>
      </c>
      <c r="L2568" s="579" t="s">
        <v>1812</v>
      </c>
    </row>
    <row r="2569" spans="1:12" ht="15.75">
      <c r="C2569" s="589" t="str">
        <f>'FC01'!$B$93</f>
        <v>Impuestos, Tasas y Contribuciones (No incluye impuesto de renta)</v>
      </c>
      <c r="F2569" s="586">
        <f>'FC01'!$P$93</f>
        <v>0</v>
      </c>
      <c r="I2569" s="580" t="str">
        <f>Índice!$C$8</f>
        <v>2016-01-01</v>
      </c>
      <c r="J2569" s="580" t="str">
        <f>Índice!$C$9</f>
        <v>2016-12-31</v>
      </c>
      <c r="K2569" s="579" t="s">
        <v>1802</v>
      </c>
      <c r="L2569" s="579" t="s">
        <v>1812</v>
      </c>
    </row>
    <row r="2570" spans="1:12" ht="15.75">
      <c r="C2570" s="589" t="str">
        <f>'FC01'!$B$94</f>
        <v>Depreciación, deterioro, Amortización y provisión</v>
      </c>
      <c r="F2570" s="586">
        <f>'FC01'!$P$94</f>
        <v>0</v>
      </c>
      <c r="I2570" s="580" t="str">
        <f>Índice!$C$8</f>
        <v>2016-01-01</v>
      </c>
      <c r="J2570" s="580" t="str">
        <f>Índice!$C$9</f>
        <v>2016-12-31</v>
      </c>
      <c r="K2570" s="579" t="s">
        <v>1802</v>
      </c>
      <c r="L2570" s="579" t="s">
        <v>1812</v>
      </c>
    </row>
    <row r="2571" spans="1:12" ht="15.75">
      <c r="C2571" s="589" t="str">
        <f>'FC01'!$B$95</f>
        <v>Gasto por impuesto a las ganancias</v>
      </c>
      <c r="F2571" s="586">
        <f>'FC01'!$P$95</f>
        <v>0</v>
      </c>
      <c r="I2571" s="580" t="str">
        <f>Índice!$C$8</f>
        <v>2016-01-01</v>
      </c>
      <c r="J2571" s="580" t="str">
        <f>Índice!$C$9</f>
        <v>2016-12-31</v>
      </c>
      <c r="K2571" s="579" t="s">
        <v>1802</v>
      </c>
      <c r="L2571" s="579" t="s">
        <v>1812</v>
      </c>
    </row>
    <row r="2572" spans="1:12" ht="15.75">
      <c r="C2572" s="589" t="str">
        <f>'FC01'!$B$96</f>
        <v>Otros gastos (gastos y gastos operativos)</v>
      </c>
      <c r="F2572" s="586">
        <f>'FC01'!$P$96</f>
        <v>0</v>
      </c>
      <c r="I2572" s="580" t="str">
        <f>Índice!$C$8</f>
        <v>2016-01-01</v>
      </c>
      <c r="J2572" s="580" t="str">
        <f>Índice!$C$9</f>
        <v>2016-12-31</v>
      </c>
      <c r="K2572" s="579" t="s">
        <v>1802</v>
      </c>
      <c r="L2572" s="579" t="s">
        <v>1812</v>
      </c>
    </row>
    <row r="2573" spans="1:12" ht="15.75">
      <c r="C2573" s="589" t="str">
        <f>'FC01'!$B$97</f>
        <v>Total Gastos</v>
      </c>
      <c r="F2573" s="586">
        <f>'FC01'!$P$97</f>
        <v>0</v>
      </c>
      <c r="I2573" s="580" t="str">
        <f>Índice!$C$8</f>
        <v>2016-01-01</v>
      </c>
      <c r="J2573" s="580" t="str">
        <f>Índice!$C$9</f>
        <v>2016-12-31</v>
      </c>
      <c r="K2573" s="579" t="s">
        <v>1802</v>
      </c>
      <c r="L2573" s="579" t="s">
        <v>1812</v>
      </c>
    </row>
    <row r="2574" spans="1:12" ht="15.75">
      <c r="A2574" s="587" t="s">
        <v>15</v>
      </c>
      <c r="C2574" s="589" t="str">
        <f>'FC01'!$B$98</f>
        <v>Gastos operativos de Ventas y Distribución [sinopsis]</v>
      </c>
      <c r="F2574" s="586">
        <f>'FC01'!$P$98</f>
        <v>0</v>
      </c>
      <c r="I2574" s="580" t="str">
        <f>Índice!$C$8</f>
        <v>2016-01-01</v>
      </c>
      <c r="J2574" s="580" t="str">
        <f>Índice!$C$9</f>
        <v>2016-12-31</v>
      </c>
      <c r="K2574" s="579" t="s">
        <v>1802</v>
      </c>
      <c r="L2574" s="579" t="s">
        <v>1812</v>
      </c>
    </row>
    <row r="2575" spans="1:12" ht="15.75">
      <c r="C2575" s="589" t="str">
        <f>'FC01'!$B$99</f>
        <v>Gastos operativos de Ventas</v>
      </c>
      <c r="F2575" s="586">
        <f>'FC01'!$P$99</f>
        <v>0</v>
      </c>
      <c r="I2575" s="580" t="str">
        <f>Índice!$C$8</f>
        <v>2016-01-01</v>
      </c>
      <c r="J2575" s="580" t="str">
        <f>Índice!$C$9</f>
        <v>2016-12-31</v>
      </c>
      <c r="K2575" s="579" t="s">
        <v>1802</v>
      </c>
      <c r="L2575" s="579" t="s">
        <v>1812</v>
      </c>
    </row>
    <row r="2576" spans="1:12" ht="15.75">
      <c r="C2576" s="589" t="str">
        <f>'FC01'!$B$100</f>
        <v>Gastos operativos de Distribución</v>
      </c>
      <c r="F2576" s="586">
        <f>'FC01'!$P$100</f>
        <v>0</v>
      </c>
      <c r="I2576" s="580" t="str">
        <f>Índice!$C$8</f>
        <v>2016-01-01</v>
      </c>
      <c r="J2576" s="580" t="str">
        <f>Índice!$C$9</f>
        <v>2016-12-31</v>
      </c>
      <c r="K2576" s="579" t="s">
        <v>1802</v>
      </c>
      <c r="L2576" s="579" t="s">
        <v>1812</v>
      </c>
    </row>
    <row r="2577" spans="1:12" ht="15.75">
      <c r="C2577" s="589" t="str">
        <f>'FC01'!$B$101</f>
        <v>Total Gastos operativos de ventas y distribución</v>
      </c>
      <c r="F2577" s="586">
        <f>'FC01'!$P$101</f>
        <v>0</v>
      </c>
      <c r="I2577" s="580" t="str">
        <f>Índice!$C$8</f>
        <v>2016-01-01</v>
      </c>
      <c r="J2577" s="580" t="str">
        <f>Índice!$C$9</f>
        <v>2016-12-31</v>
      </c>
      <c r="K2577" s="579" t="s">
        <v>1802</v>
      </c>
      <c r="L2577" s="579" t="s">
        <v>1812</v>
      </c>
    </row>
    <row r="2578" spans="1:12" ht="15.75">
      <c r="A2578" s="587" t="s">
        <v>15</v>
      </c>
      <c r="C2578" s="589">
        <v>14</v>
      </c>
      <c r="F2578" s="586"/>
      <c r="I2578" s="580" t="str">
        <f>Índice!$C$8</f>
        <v>2016-01-01</v>
      </c>
      <c r="J2578" s="580" t="str">
        <f>Índice!$C$9</f>
        <v>2016-12-31</v>
      </c>
      <c r="K2578" s="579" t="s">
        <v>1802</v>
      </c>
      <c r="L2578" s="579" t="s">
        <v>1813</v>
      </c>
    </row>
    <row r="2579" spans="1:12" ht="15.75">
      <c r="A2579" s="587" t="s">
        <v>15</v>
      </c>
      <c r="C2579" s="589" t="str">
        <f>'FC01'!$B$6</f>
        <v xml:space="preserve">Detalle de los gastos </v>
      </c>
      <c r="F2579" s="586" t="str">
        <f>'FC01'!$Q$7</f>
        <v>Transporte</v>
      </c>
      <c r="I2579" s="580" t="str">
        <f>Índice!$C$8</f>
        <v>2016-01-01</v>
      </c>
      <c r="J2579" s="580" t="str">
        <f>Índice!$C$9</f>
        <v>2016-12-31</v>
      </c>
      <c r="K2579" s="579" t="s">
        <v>1802</v>
      </c>
      <c r="L2579" s="579" t="s">
        <v>1813</v>
      </c>
    </row>
    <row r="2580" spans="1:12" ht="15.75">
      <c r="C2580" s="589" t="str">
        <f>'FC01'!$B$8</f>
        <v xml:space="preserve">De administración </v>
      </c>
      <c r="F2580" s="586">
        <f>'FC01'!$Q$8</f>
        <v>0</v>
      </c>
      <c r="I2580" s="580" t="str">
        <f>Índice!$C$8</f>
        <v>2016-01-01</v>
      </c>
      <c r="J2580" s="580" t="str">
        <f>Índice!$C$9</f>
        <v>2016-12-31</v>
      </c>
      <c r="K2580" s="579" t="s">
        <v>1802</v>
      </c>
      <c r="L2580" s="579" t="s">
        <v>1813</v>
      </c>
    </row>
    <row r="2581" spans="1:12" ht="15.75">
      <c r="C2581" s="589" t="str">
        <f>'FC01'!$B$9</f>
        <v>Beneficios a empleados</v>
      </c>
      <c r="F2581" s="586">
        <f>'FC01'!$Q$9</f>
        <v>0</v>
      </c>
      <c r="I2581" s="580" t="str">
        <f>Índice!$C$8</f>
        <v>2016-01-01</v>
      </c>
      <c r="J2581" s="580" t="str">
        <f>Índice!$C$9</f>
        <v>2016-12-31</v>
      </c>
      <c r="K2581" s="579" t="s">
        <v>1802</v>
      </c>
      <c r="L2581" s="579" t="s">
        <v>1813</v>
      </c>
    </row>
    <row r="2582" spans="1:12" ht="15.75">
      <c r="C2582" s="589" t="str">
        <f>'FC01'!$B$10</f>
        <v>Honorarios</v>
      </c>
      <c r="F2582" s="586">
        <f>'FC01'!$Q$10</f>
        <v>0</v>
      </c>
      <c r="I2582" s="580" t="str">
        <f>Índice!$C$8</f>
        <v>2016-01-01</v>
      </c>
      <c r="J2582" s="580" t="str">
        <f>Índice!$C$9</f>
        <v>2016-12-31</v>
      </c>
      <c r="K2582" s="579" t="s">
        <v>1802</v>
      </c>
      <c r="L2582" s="579" t="s">
        <v>1813</v>
      </c>
    </row>
    <row r="2583" spans="1:12" ht="15.75">
      <c r="C2583" s="589" t="str">
        <f>'FC01'!$B$11</f>
        <v xml:space="preserve">Impuestos, Contribuciones y tasas </v>
      </c>
      <c r="F2583" s="586">
        <f>'FC01'!$Q$11</f>
        <v>0</v>
      </c>
      <c r="I2583" s="580" t="str">
        <f>Índice!$C$8</f>
        <v>2016-01-01</v>
      </c>
      <c r="J2583" s="580" t="str">
        <f>Índice!$C$9</f>
        <v>2016-12-31</v>
      </c>
      <c r="K2583" s="579" t="s">
        <v>1802</v>
      </c>
      <c r="L2583" s="579" t="s">
        <v>1813</v>
      </c>
    </row>
    <row r="2584" spans="1:12" ht="15.75">
      <c r="C2584" s="589" t="str">
        <f>'FC01'!$B$12</f>
        <v xml:space="preserve">Generales </v>
      </c>
      <c r="F2584" s="586">
        <f>'FC01'!$Q$12</f>
        <v>0</v>
      </c>
      <c r="I2584" s="580" t="str">
        <f>Índice!$C$8</f>
        <v>2016-01-01</v>
      </c>
      <c r="J2584" s="580" t="str">
        <f>Índice!$C$9</f>
        <v>2016-12-31</v>
      </c>
      <c r="K2584" s="579" t="s">
        <v>1802</v>
      </c>
      <c r="L2584" s="579" t="s">
        <v>1813</v>
      </c>
    </row>
    <row r="2585" spans="1:12" ht="15.75">
      <c r="C2585" s="589" t="str">
        <f>'FC01'!$B$13</f>
        <v>Deterioro</v>
      </c>
      <c r="F2585" s="586">
        <f>'FC01'!$Q$13</f>
        <v>0</v>
      </c>
      <c r="I2585" s="580" t="str">
        <f>Índice!$C$8</f>
        <v>2016-01-01</v>
      </c>
      <c r="J2585" s="580" t="str">
        <f>Índice!$C$9</f>
        <v>2016-12-31</v>
      </c>
      <c r="K2585" s="579" t="s">
        <v>1802</v>
      </c>
      <c r="L2585" s="579" t="s">
        <v>1813</v>
      </c>
    </row>
    <row r="2586" spans="1:12" ht="15.75">
      <c r="C2586" s="589" t="str">
        <f>'FC01'!$B$14</f>
        <v>Depreciación</v>
      </c>
      <c r="F2586" s="586">
        <f>'FC01'!$Q$14</f>
        <v>0</v>
      </c>
      <c r="I2586" s="580" t="str">
        <f>Índice!$C$8</f>
        <v>2016-01-01</v>
      </c>
      <c r="J2586" s="580" t="str">
        <f>Índice!$C$9</f>
        <v>2016-12-31</v>
      </c>
      <c r="K2586" s="579" t="s">
        <v>1802</v>
      </c>
      <c r="L2586" s="579" t="s">
        <v>1813</v>
      </c>
    </row>
    <row r="2587" spans="1:12" ht="15.75">
      <c r="C2587" s="589" t="str">
        <f>'FC01'!$B$15</f>
        <v>Amortización</v>
      </c>
      <c r="F2587" s="586">
        <f>'FC01'!$Q$15</f>
        <v>0</v>
      </c>
      <c r="I2587" s="580" t="str">
        <f>Índice!$C$8</f>
        <v>2016-01-01</v>
      </c>
      <c r="J2587" s="580" t="str">
        <f>Índice!$C$9</f>
        <v>2016-12-31</v>
      </c>
      <c r="K2587" s="579" t="s">
        <v>1802</v>
      </c>
      <c r="L2587" s="579" t="s">
        <v>1813</v>
      </c>
    </row>
    <row r="2588" spans="1:12" ht="15.75">
      <c r="C2588" s="589" t="str">
        <f>'FC01'!$B$16</f>
        <v>Provisiones</v>
      </c>
      <c r="F2588" s="586">
        <f>'FC01'!$Q$16</f>
        <v>0</v>
      </c>
      <c r="I2588" s="580" t="str">
        <f>Índice!$C$8</f>
        <v>2016-01-01</v>
      </c>
      <c r="J2588" s="580" t="str">
        <f>Índice!$C$9</f>
        <v>2016-12-31</v>
      </c>
      <c r="K2588" s="579" t="s">
        <v>1802</v>
      </c>
      <c r="L2588" s="579" t="s">
        <v>1813</v>
      </c>
    </row>
    <row r="2589" spans="1:12" ht="15.75">
      <c r="C2589" s="589" t="str">
        <f>'FC01'!$B$17</f>
        <v>Litigios y demandas</v>
      </c>
      <c r="F2589" s="586">
        <f>'FC01'!$Q$17</f>
        <v>0</v>
      </c>
      <c r="I2589" s="580" t="str">
        <f>Índice!$C$8</f>
        <v>2016-01-01</v>
      </c>
      <c r="J2589" s="580" t="str">
        <f>Índice!$C$9</f>
        <v>2016-12-31</v>
      </c>
      <c r="K2589" s="579" t="s">
        <v>1802</v>
      </c>
      <c r="L2589" s="579" t="s">
        <v>1813</v>
      </c>
    </row>
    <row r="2590" spans="1:12" ht="15.75">
      <c r="C2590" s="589" t="str">
        <f>'FC01'!$B$18</f>
        <v xml:space="preserve">Garantías </v>
      </c>
      <c r="F2590" s="586">
        <f>'FC01'!$Q$18</f>
        <v>0</v>
      </c>
      <c r="I2590" s="580" t="str">
        <f>Índice!$C$8</f>
        <v>2016-01-01</v>
      </c>
      <c r="J2590" s="580" t="str">
        <f>Índice!$C$9</f>
        <v>2016-12-31</v>
      </c>
      <c r="K2590" s="579" t="s">
        <v>1802</v>
      </c>
      <c r="L2590" s="579" t="s">
        <v>1813</v>
      </c>
    </row>
    <row r="2591" spans="1:12" ht="15.75">
      <c r="C2591" s="589" t="str">
        <f>'FC01'!$B$19</f>
        <v>Diversas</v>
      </c>
      <c r="F2591" s="586">
        <f>'FC01'!$Q$19</f>
        <v>0</v>
      </c>
      <c r="I2591" s="580" t="str">
        <f>Índice!$C$8</f>
        <v>2016-01-01</v>
      </c>
      <c r="J2591" s="580" t="str">
        <f>Índice!$C$9</f>
        <v>2016-12-31</v>
      </c>
      <c r="K2591" s="579" t="s">
        <v>1802</v>
      </c>
      <c r="L2591" s="579" t="s">
        <v>1813</v>
      </c>
    </row>
    <row r="2592" spans="1:12" ht="15.75">
      <c r="C2592" s="589" t="str">
        <f>'FC01'!$B$20</f>
        <v>Otros gastos</v>
      </c>
      <c r="F2592" s="586">
        <f>'FC01'!$Q$20</f>
        <v>0</v>
      </c>
      <c r="I2592" s="580" t="str">
        <f>Índice!$C$8</f>
        <v>2016-01-01</v>
      </c>
      <c r="J2592" s="580" t="str">
        <f>Índice!$C$9</f>
        <v>2016-12-31</v>
      </c>
      <c r="K2592" s="579" t="s">
        <v>1802</v>
      </c>
      <c r="L2592" s="579" t="s">
        <v>1813</v>
      </c>
    </row>
    <row r="2593" spans="1:12" ht="15.75">
      <c r="C2593" s="589" t="str">
        <f>'FC01'!$B$21</f>
        <v>Comisiones</v>
      </c>
      <c r="F2593" s="586">
        <f>'FC01'!$Q$21</f>
        <v>0</v>
      </c>
      <c r="I2593" s="580" t="str">
        <f>Índice!$C$8</f>
        <v>2016-01-01</v>
      </c>
      <c r="J2593" s="580" t="str">
        <f>Índice!$C$9</f>
        <v>2016-12-31</v>
      </c>
      <c r="K2593" s="579" t="s">
        <v>1802</v>
      </c>
      <c r="L2593" s="579" t="s">
        <v>1813</v>
      </c>
    </row>
    <row r="2594" spans="1:12" ht="15.75">
      <c r="C2594" s="589" t="str">
        <f>'FC01'!$B$22</f>
        <v>Ajuste por diferencia en cambio</v>
      </c>
      <c r="F2594" s="586">
        <f>'FC01'!$Q$22</f>
        <v>0</v>
      </c>
      <c r="I2594" s="580" t="str">
        <f>Índice!$C$8</f>
        <v>2016-01-01</v>
      </c>
      <c r="J2594" s="580" t="str">
        <f>Índice!$C$9</f>
        <v>2016-12-31</v>
      </c>
      <c r="K2594" s="579" t="s">
        <v>1802</v>
      </c>
      <c r="L2594" s="579" t="s">
        <v>1813</v>
      </c>
    </row>
    <row r="2595" spans="1:12" ht="15.75">
      <c r="C2595" s="589" t="str">
        <f>'FC01'!$B$23</f>
        <v>Financieros</v>
      </c>
      <c r="F2595" s="586">
        <f>'FC01'!$Q$23</f>
        <v>0</v>
      </c>
      <c r="I2595" s="580" t="str">
        <f>Índice!$C$8</f>
        <v>2016-01-01</v>
      </c>
      <c r="J2595" s="580" t="str">
        <f>Índice!$C$9</f>
        <v>2016-12-31</v>
      </c>
      <c r="K2595" s="579" t="s">
        <v>1802</v>
      </c>
      <c r="L2595" s="579" t="s">
        <v>1813</v>
      </c>
    </row>
    <row r="2596" spans="1:12" ht="15.75">
      <c r="C2596" s="589" t="str">
        <f>'FC01'!$B$24</f>
        <v>Pérdidas por la aplicación del método de participación patrimonial</v>
      </c>
      <c r="F2596" s="586">
        <f>'FC01'!$Q$24</f>
        <v>0</v>
      </c>
      <c r="I2596" s="580" t="str">
        <f>Índice!$C$8</f>
        <v>2016-01-01</v>
      </c>
      <c r="J2596" s="580" t="str">
        <f>Índice!$C$9</f>
        <v>2016-12-31</v>
      </c>
      <c r="K2596" s="579" t="s">
        <v>1802</v>
      </c>
      <c r="L2596" s="579" t="s">
        <v>1813</v>
      </c>
    </row>
    <row r="2597" spans="1:12" ht="15.75">
      <c r="C2597" s="589" t="str">
        <f>'FC01'!$B$25</f>
        <v xml:space="preserve">Gastos diversos </v>
      </c>
      <c r="F2597" s="586">
        <f>'FC01'!$Q$25</f>
        <v>0</v>
      </c>
      <c r="I2597" s="580" t="str">
        <f>Índice!$C$8</f>
        <v>2016-01-01</v>
      </c>
      <c r="J2597" s="580" t="str">
        <f>Índice!$C$9</f>
        <v>2016-12-31</v>
      </c>
      <c r="K2597" s="579" t="s">
        <v>1802</v>
      </c>
      <c r="L2597" s="579" t="s">
        <v>1813</v>
      </c>
    </row>
    <row r="2598" spans="1:12" ht="15.75">
      <c r="C2598" s="589" t="str">
        <f>'FC01'!$B$26</f>
        <v>Impuesto a las ganancias corrientes</v>
      </c>
      <c r="F2598" s="586">
        <f>'FC01'!$Q$26</f>
        <v>0</v>
      </c>
      <c r="I2598" s="580" t="str">
        <f>Índice!$C$8</f>
        <v>2016-01-01</v>
      </c>
      <c r="J2598" s="580" t="str">
        <f>Índice!$C$9</f>
        <v>2016-12-31</v>
      </c>
      <c r="K2598" s="579" t="s">
        <v>1802</v>
      </c>
      <c r="L2598" s="579" t="s">
        <v>1813</v>
      </c>
    </row>
    <row r="2599" spans="1:12" ht="15.75">
      <c r="C2599" s="589" t="str">
        <f>'FC01'!$B$27</f>
        <v>Impuesto a las ganancias diferido</v>
      </c>
      <c r="F2599" s="586">
        <f>'FC01'!$Q$27</f>
        <v>0</v>
      </c>
      <c r="I2599" s="580" t="str">
        <f>Índice!$C$8</f>
        <v>2016-01-01</v>
      </c>
      <c r="J2599" s="580" t="str">
        <f>Índice!$C$9</f>
        <v>2016-12-31</v>
      </c>
      <c r="K2599" s="579" t="s">
        <v>1802</v>
      </c>
      <c r="L2599" s="579" t="s">
        <v>1813</v>
      </c>
    </row>
    <row r="2600" spans="1:12" ht="15.75">
      <c r="C2600" s="589" t="str">
        <f>'FC01'!$B$28</f>
        <v xml:space="preserve">Total Gastos </v>
      </c>
      <c r="F2600" s="586">
        <f>'FC01'!$Q$28</f>
        <v>0</v>
      </c>
      <c r="I2600" s="580" t="str">
        <f>Índice!$C$8</f>
        <v>2016-01-01</v>
      </c>
      <c r="J2600" s="580" t="str">
        <f>Índice!$C$9</f>
        <v>2016-12-31</v>
      </c>
      <c r="K2600" s="579" t="s">
        <v>1802</v>
      </c>
      <c r="L2600" s="579" t="s">
        <v>1813</v>
      </c>
    </row>
    <row r="2601" spans="1:12" ht="15.75">
      <c r="A2601" s="587" t="s">
        <v>15</v>
      </c>
      <c r="C2601" s="589"/>
      <c r="F2601" s="586"/>
      <c r="I2601" s="580"/>
      <c r="J2601" s="580"/>
      <c r="K2601" s="579" t="s">
        <v>1802</v>
      </c>
      <c r="L2601" s="579" t="s">
        <v>1813</v>
      </c>
    </row>
    <row r="2602" spans="1:12" ht="15.75">
      <c r="A2602" s="587" t="s">
        <v>15</v>
      </c>
      <c r="C2602" s="589" t="str">
        <f>'FC01'!$B$30</f>
        <v>Detalle de los gastos operativos</v>
      </c>
      <c r="F2602" s="586" t="str">
        <f>'FC01'!$Q$31</f>
        <v>Transporte</v>
      </c>
      <c r="I2602" s="580"/>
      <c r="J2602" s="580"/>
      <c r="K2602" s="579" t="s">
        <v>1802</v>
      </c>
      <c r="L2602" s="579" t="s">
        <v>1813</v>
      </c>
    </row>
    <row r="2603" spans="1:12" ht="15.75">
      <c r="A2603" s="587" t="s">
        <v>15</v>
      </c>
      <c r="C2603" s="589"/>
      <c r="F2603" s="586"/>
      <c r="I2603" s="580"/>
      <c r="J2603" s="580"/>
      <c r="K2603" s="579" t="s">
        <v>1802</v>
      </c>
      <c r="L2603" s="579" t="s">
        <v>1813</v>
      </c>
    </row>
    <row r="2604" spans="1:12" ht="15.75">
      <c r="C2604" s="589" t="str">
        <f>'FC01'!$B$32</f>
        <v>Servicios Personales</v>
      </c>
      <c r="F2604" s="586">
        <f>'FC01'!$Q$32</f>
        <v>0</v>
      </c>
      <c r="I2604" s="580" t="str">
        <f>Índice!$C$8</f>
        <v>2016-01-01</v>
      </c>
      <c r="J2604" s="580" t="str">
        <f>Índice!$C$9</f>
        <v>2016-12-31</v>
      </c>
      <c r="K2604" s="579" t="s">
        <v>1802</v>
      </c>
      <c r="L2604" s="579" t="s">
        <v>1813</v>
      </c>
    </row>
    <row r="2605" spans="1:12" ht="15.75">
      <c r="C2605" s="589" t="str">
        <f>'FC01'!$B$33</f>
        <v>Generales</v>
      </c>
      <c r="F2605" s="586">
        <f>'FC01'!$Q$33</f>
        <v>0</v>
      </c>
      <c r="I2605" s="580" t="str">
        <f>Índice!$C$8</f>
        <v>2016-01-01</v>
      </c>
      <c r="J2605" s="580" t="str">
        <f>Índice!$C$9</f>
        <v>2016-12-31</v>
      </c>
      <c r="K2605" s="579" t="s">
        <v>1802</v>
      </c>
      <c r="L2605" s="579" t="s">
        <v>1813</v>
      </c>
    </row>
    <row r="2606" spans="1:12" ht="15.75">
      <c r="C2606" s="589" t="str">
        <f>'FC01'!$B$34</f>
        <v>Arrendamientos</v>
      </c>
      <c r="F2606" s="586">
        <f>'FC01'!$Q$34</f>
        <v>0</v>
      </c>
      <c r="I2606" s="580" t="str">
        <f>Índice!$C$8</f>
        <v>2016-01-01</v>
      </c>
      <c r="J2606" s="580" t="str">
        <f>Índice!$C$9</f>
        <v>2016-12-31</v>
      </c>
      <c r="K2606" s="579" t="s">
        <v>1802</v>
      </c>
      <c r="L2606" s="579" t="s">
        <v>1813</v>
      </c>
    </row>
    <row r="2607" spans="1:12" ht="15.75">
      <c r="C2607" s="589" t="str">
        <f>'FC01'!$B$35</f>
        <v>Deterioro (Operativo)</v>
      </c>
      <c r="F2607" s="586">
        <f>'FC01'!$Q$35</f>
        <v>0</v>
      </c>
      <c r="I2607" s="580" t="str">
        <f>Índice!$C$8</f>
        <v>2016-01-01</v>
      </c>
      <c r="J2607" s="580" t="str">
        <f>Índice!$C$9</f>
        <v>2016-12-31</v>
      </c>
      <c r="K2607" s="579" t="s">
        <v>1802</v>
      </c>
      <c r="L2607" s="579" t="s">
        <v>1813</v>
      </c>
    </row>
    <row r="2608" spans="1:12" ht="15.75">
      <c r="C2608" s="589" t="str">
        <f>'FC01'!$B$36</f>
        <v>Depreciación (Operativo)</v>
      </c>
      <c r="F2608" s="586">
        <f>'FC01'!$Q$36</f>
        <v>0</v>
      </c>
      <c r="I2608" s="580" t="str">
        <f>Índice!$C$8</f>
        <v>2016-01-01</v>
      </c>
      <c r="J2608" s="580" t="str">
        <f>Índice!$C$9</f>
        <v>2016-12-31</v>
      </c>
      <c r="K2608" s="579" t="s">
        <v>1802</v>
      </c>
      <c r="L2608" s="579" t="s">
        <v>1813</v>
      </c>
    </row>
    <row r="2609" spans="3:12" ht="15.75">
      <c r="C2609" s="589" t="str">
        <f>'FC01'!$B$37</f>
        <v>Provisiones (Operativo)</v>
      </c>
      <c r="F2609" s="586">
        <f>'FC01'!$Q$37</f>
        <v>0</v>
      </c>
      <c r="I2609" s="580" t="str">
        <f>Índice!$C$8</f>
        <v>2016-01-01</v>
      </c>
      <c r="J2609" s="580" t="str">
        <f>Índice!$C$9</f>
        <v>2016-12-31</v>
      </c>
      <c r="K2609" s="579" t="s">
        <v>1802</v>
      </c>
      <c r="L2609" s="579" t="s">
        <v>1813</v>
      </c>
    </row>
    <row r="2610" spans="3:12" ht="15.75">
      <c r="C2610" s="589" t="str">
        <f>'FC01'!$B$38</f>
        <v>Agotamiento (Operativo)</v>
      </c>
      <c r="F2610" s="586">
        <f>'FC01'!$Q$38</f>
        <v>0</v>
      </c>
      <c r="I2610" s="580" t="str">
        <f>Índice!$C$8</f>
        <v>2016-01-01</v>
      </c>
      <c r="J2610" s="580" t="str">
        <f>Índice!$C$9</f>
        <v>2016-12-31</v>
      </c>
      <c r="K2610" s="579" t="s">
        <v>1802</v>
      </c>
      <c r="L2610" s="579" t="s">
        <v>1813</v>
      </c>
    </row>
    <row r="2611" spans="3:12" ht="15.75">
      <c r="C2611" s="589" t="str">
        <f>'FC01'!$B$39</f>
        <v>Amortización (Operativo)</v>
      </c>
      <c r="F2611" s="586">
        <f>'FC01'!$Q$39</f>
        <v>0</v>
      </c>
      <c r="I2611" s="580" t="str">
        <f>Índice!$C$8</f>
        <v>2016-01-01</v>
      </c>
      <c r="J2611" s="580" t="str">
        <f>Índice!$C$9</f>
        <v>2016-12-31</v>
      </c>
      <c r="K2611" s="579" t="s">
        <v>1802</v>
      </c>
      <c r="L2611" s="579" t="s">
        <v>1813</v>
      </c>
    </row>
    <row r="2612" spans="3:12" ht="15.75">
      <c r="C2612" s="589" t="str">
        <f>'FC01'!$B$40</f>
        <v>Gastos operativos de Bienes y Servicios Públicos para la Venta</v>
      </c>
      <c r="F2612" s="586">
        <f>'FC01'!$Q$40</f>
        <v>0</v>
      </c>
      <c r="I2612" s="580" t="str">
        <f>Índice!$C$8</f>
        <v>2016-01-01</v>
      </c>
      <c r="J2612" s="580" t="str">
        <f>Índice!$C$9</f>
        <v>2016-12-31</v>
      </c>
      <c r="K2612" s="579" t="s">
        <v>1802</v>
      </c>
      <c r="L2612" s="579" t="s">
        <v>1813</v>
      </c>
    </row>
    <row r="2613" spans="3:12" ht="15.75">
      <c r="C2613" s="589" t="str">
        <f>'FC01'!$B$41</f>
        <v>Compras en Bloque y/o a Largo Plazo</v>
      </c>
      <c r="F2613" s="586">
        <f>'FC01'!$Q$41</f>
        <v>0</v>
      </c>
      <c r="I2613" s="580" t="str">
        <f>Índice!$C$8</f>
        <v>2016-01-01</v>
      </c>
      <c r="J2613" s="580" t="str">
        <f>Índice!$C$9</f>
        <v>2016-12-31</v>
      </c>
      <c r="K2613" s="579" t="s">
        <v>1802</v>
      </c>
      <c r="L2613" s="579" t="s">
        <v>1813</v>
      </c>
    </row>
    <row r="2614" spans="3:12" ht="15.75">
      <c r="C2614" s="589" t="str">
        <f>'FC01'!$B$42</f>
        <v>Compras en Bolsa  y/o a Corto Plazo</v>
      </c>
      <c r="F2614" s="586">
        <f>'FC01'!$Q$42</f>
        <v>0</v>
      </c>
      <c r="I2614" s="580" t="str">
        <f>Índice!$C$8</f>
        <v>2016-01-01</v>
      </c>
      <c r="J2614" s="580" t="str">
        <f>Índice!$C$9</f>
        <v>2016-12-31</v>
      </c>
      <c r="K2614" s="579" t="s">
        <v>1802</v>
      </c>
      <c r="L2614" s="579" t="s">
        <v>1813</v>
      </c>
    </row>
    <row r="2615" spans="3:12" ht="15.75">
      <c r="C2615" s="589" t="str">
        <f>'FC01'!$B$43</f>
        <v>Gastos operativos de suministro de agua potable (Agua en Bloque)</v>
      </c>
      <c r="F2615" s="586">
        <f>'FC01'!$Q$43</f>
        <v>0</v>
      </c>
      <c r="I2615" s="580" t="str">
        <f>Índice!$C$8</f>
        <v>2016-01-01</v>
      </c>
      <c r="J2615" s="580" t="str">
        <f>Índice!$C$9</f>
        <v>2016-12-31</v>
      </c>
      <c r="K2615" s="579" t="s">
        <v>1802</v>
      </c>
      <c r="L2615" s="579" t="s">
        <v>1813</v>
      </c>
    </row>
    <row r="2616" spans="3:12" ht="15.75">
      <c r="C2616" s="589" t="str">
        <f>'FC01'!$B$44</f>
        <v xml:space="preserve">Gastos operativos por Conexión / Interconexión </v>
      </c>
      <c r="F2616" s="586">
        <f>'FC01'!$Q$44</f>
        <v>0</v>
      </c>
      <c r="I2616" s="580" t="str">
        <f>Índice!$C$8</f>
        <v>2016-01-01</v>
      </c>
      <c r="J2616" s="580" t="str">
        <f>Índice!$C$9</f>
        <v>2016-12-31</v>
      </c>
      <c r="K2616" s="579" t="s">
        <v>1802</v>
      </c>
      <c r="L2616" s="579" t="s">
        <v>1813</v>
      </c>
    </row>
    <row r="2617" spans="3:12" ht="15.75">
      <c r="C2617" s="589" t="str">
        <f>'FC01'!$B$45</f>
        <v>Uso de Líneas, redes y ductos</v>
      </c>
      <c r="F2617" s="586">
        <f>'FC01'!$Q$45</f>
        <v>0</v>
      </c>
      <c r="I2617" s="580" t="str">
        <f>Índice!$C$8</f>
        <v>2016-01-01</v>
      </c>
      <c r="J2617" s="580" t="str">
        <f>Índice!$C$9</f>
        <v>2016-12-31</v>
      </c>
      <c r="K2617" s="579" t="s">
        <v>1802</v>
      </c>
      <c r="L2617" s="579" t="s">
        <v>1813</v>
      </c>
    </row>
    <row r="2618" spans="3:12" ht="15.75">
      <c r="C2618" s="589" t="str">
        <f>'FC01'!$B$46</f>
        <v>Gastos operativos de Distribución  y/o Comercialización de Gas combustible por redes</v>
      </c>
      <c r="F2618" s="586">
        <f>'FC01'!$Q$46</f>
        <v>0</v>
      </c>
      <c r="I2618" s="580" t="str">
        <f>Índice!$C$8</f>
        <v>2016-01-01</v>
      </c>
      <c r="J2618" s="580" t="str">
        <f>Índice!$C$9</f>
        <v>2016-12-31</v>
      </c>
      <c r="K2618" s="579" t="s">
        <v>1802</v>
      </c>
      <c r="L2618" s="579" t="s">
        <v>1813</v>
      </c>
    </row>
    <row r="2619" spans="3:12" ht="15.75">
      <c r="C2619" s="589" t="str">
        <f>'FC01'!$B$47</f>
        <v>Manejo Comercial y Financiero del Servicio</v>
      </c>
      <c r="F2619" s="586">
        <f>'FC01'!$Q$47</f>
        <v>0</v>
      </c>
      <c r="I2619" s="580" t="str">
        <f>Índice!$C$8</f>
        <v>2016-01-01</v>
      </c>
      <c r="J2619" s="580" t="str">
        <f>Índice!$C$9</f>
        <v>2016-12-31</v>
      </c>
      <c r="K2619" s="579" t="s">
        <v>1802</v>
      </c>
      <c r="L2619" s="579" t="s">
        <v>1813</v>
      </c>
    </row>
    <row r="2620" spans="3:12" ht="15.75">
      <c r="C2620" s="589" t="str">
        <f>'FC01'!$B$48</f>
        <v>Gastos operativos de Distribución  y/o Comercialización de Gas Licuado de Petróleo –GLP</v>
      </c>
      <c r="F2620" s="586">
        <f>'FC01'!$Q$48</f>
        <v>0</v>
      </c>
      <c r="I2620" s="580" t="str">
        <f>Índice!$C$8</f>
        <v>2016-01-01</v>
      </c>
      <c r="J2620" s="580" t="str">
        <f>Índice!$C$9</f>
        <v>2016-12-31</v>
      </c>
      <c r="K2620" s="579" t="s">
        <v>1802</v>
      </c>
      <c r="L2620" s="579" t="s">
        <v>1813</v>
      </c>
    </row>
    <row r="2621" spans="3:12" ht="15.75">
      <c r="C2621" s="589" t="str">
        <f>'FC01'!$B$49</f>
        <v>Contrato de explotación</v>
      </c>
      <c r="F2621" s="586">
        <f>'FC01'!$Q$49</f>
        <v>0</v>
      </c>
      <c r="I2621" s="580" t="str">
        <f>Índice!$C$8</f>
        <v>2016-01-01</v>
      </c>
      <c r="J2621" s="580" t="str">
        <f>Índice!$C$9</f>
        <v>2016-12-31</v>
      </c>
      <c r="K2621" s="579" t="s">
        <v>1802</v>
      </c>
      <c r="L2621" s="579" t="s">
        <v>1813</v>
      </c>
    </row>
    <row r="2622" spans="3:12" ht="15.75">
      <c r="C2622" s="589" t="str">
        <f>'FC01'!$B$50</f>
        <v>Gastos operativos asociados a las transacciones en el mercado mayorista</v>
      </c>
      <c r="F2622" s="586">
        <f>'FC01'!$Q$50</f>
        <v>0</v>
      </c>
      <c r="I2622" s="580" t="str">
        <f>Índice!$C$8</f>
        <v>2016-01-01</v>
      </c>
      <c r="J2622" s="580" t="str">
        <f>Índice!$C$9</f>
        <v>2016-12-31</v>
      </c>
      <c r="K2622" s="579" t="s">
        <v>1802</v>
      </c>
      <c r="L2622" s="579" t="s">
        <v>1813</v>
      </c>
    </row>
    <row r="2623" spans="3:12" ht="15.75">
      <c r="C2623" s="589" t="str">
        <f>'FC01'!$B$51</f>
        <v>Contrato de concesión</v>
      </c>
      <c r="F2623" s="586">
        <f>'FC01'!$Q$51</f>
        <v>0</v>
      </c>
      <c r="I2623" s="580" t="str">
        <f>Índice!$C$8</f>
        <v>2016-01-01</v>
      </c>
      <c r="J2623" s="580" t="str">
        <f>Índice!$C$9</f>
        <v>2016-12-31</v>
      </c>
      <c r="K2623" s="579" t="s">
        <v>1802</v>
      </c>
      <c r="L2623" s="579" t="s">
        <v>1813</v>
      </c>
    </row>
    <row r="2624" spans="3:12" ht="15.75">
      <c r="C2624" s="589" t="str">
        <f>'FC01'!$B$52</f>
        <v>Otros</v>
      </c>
      <c r="F2624" s="586">
        <f>'FC01'!$Q$52</f>
        <v>0</v>
      </c>
      <c r="I2624" s="580" t="str">
        <f>Índice!$C$8</f>
        <v>2016-01-01</v>
      </c>
      <c r="J2624" s="580" t="str">
        <f>Índice!$C$9</f>
        <v>2016-12-31</v>
      </c>
      <c r="K2624" s="579" t="s">
        <v>1802</v>
      </c>
      <c r="L2624" s="579" t="s">
        <v>1813</v>
      </c>
    </row>
    <row r="2625" spans="3:12" ht="15.75">
      <c r="C2625" s="589" t="str">
        <f>'FC01'!$B$53</f>
        <v>Gastos operativos asociados a las transacciones en el mercado minorista</v>
      </c>
      <c r="F2625" s="586">
        <f>'FC01'!$Q$53</f>
        <v>0</v>
      </c>
      <c r="I2625" s="580" t="str">
        <f>Índice!$C$8</f>
        <v>2016-01-01</v>
      </c>
      <c r="J2625" s="580" t="str">
        <f>Índice!$C$9</f>
        <v>2016-12-31</v>
      </c>
      <c r="K2625" s="579" t="s">
        <v>1802</v>
      </c>
      <c r="L2625" s="579" t="s">
        <v>1813</v>
      </c>
    </row>
    <row r="2626" spans="3:12" ht="15.75">
      <c r="C2626" s="589" t="str">
        <f>'FC01'!$B$54</f>
        <v xml:space="preserve">Licencias, Contribuciones y Regalías  </v>
      </c>
      <c r="F2626" s="586">
        <f>'FC01'!$Q$54</f>
        <v>0</v>
      </c>
      <c r="I2626" s="580" t="str">
        <f>Índice!$C$8</f>
        <v>2016-01-01</v>
      </c>
      <c r="J2626" s="580" t="str">
        <f>Índice!$C$9</f>
        <v>2016-12-31</v>
      </c>
      <c r="K2626" s="579" t="s">
        <v>1802</v>
      </c>
      <c r="L2626" s="579" t="s">
        <v>1813</v>
      </c>
    </row>
    <row r="2627" spans="3:12" ht="15.75">
      <c r="C2627" s="589" t="str">
        <f>'FC01'!$B$55</f>
        <v>Departamento Administrativo del Medio Ambiente "DAMA"</v>
      </c>
      <c r="F2627" s="586">
        <f>'FC01'!$Q$55</f>
        <v>0</v>
      </c>
      <c r="I2627" s="580" t="str">
        <f>Índice!$C$8</f>
        <v>2016-01-01</v>
      </c>
      <c r="J2627" s="580" t="str">
        <f>Índice!$C$9</f>
        <v>2016-12-31</v>
      </c>
      <c r="K2627" s="579" t="s">
        <v>1802</v>
      </c>
      <c r="L2627" s="579" t="s">
        <v>1813</v>
      </c>
    </row>
    <row r="2628" spans="3:12" ht="15.75">
      <c r="C2628" s="589" t="str">
        <f>'FC01'!$B$56</f>
        <v>Ley 56 de 1981</v>
      </c>
      <c r="F2628" s="586">
        <f>'FC01'!$Q$56</f>
        <v>0</v>
      </c>
      <c r="I2628" s="580" t="str">
        <f>Índice!$C$8</f>
        <v>2016-01-01</v>
      </c>
      <c r="J2628" s="580" t="str">
        <f>Índice!$C$9</f>
        <v>2016-12-31</v>
      </c>
      <c r="K2628" s="579" t="s">
        <v>1802</v>
      </c>
      <c r="L2628" s="579" t="s">
        <v>1813</v>
      </c>
    </row>
    <row r="2629" spans="3:12" ht="15.75">
      <c r="C2629" s="589" t="str">
        <f>'FC01'!$B$57</f>
        <v>Medio Ambiente – Ley 99 de 1993</v>
      </c>
      <c r="F2629" s="586">
        <f>'FC01'!$Q$57</f>
        <v>0</v>
      </c>
      <c r="I2629" s="580" t="str">
        <f>Índice!$C$8</f>
        <v>2016-01-01</v>
      </c>
      <c r="J2629" s="580" t="str">
        <f>Índice!$C$9</f>
        <v>2016-12-31</v>
      </c>
      <c r="K2629" s="579" t="s">
        <v>1802</v>
      </c>
      <c r="L2629" s="579" t="s">
        <v>1813</v>
      </c>
    </row>
    <row r="2630" spans="3:12" ht="15.75">
      <c r="C2630" s="589" t="str">
        <f>'FC01'!$B$58</f>
        <v>Regalías</v>
      </c>
      <c r="F2630" s="586">
        <f>'FC01'!$Q$58</f>
        <v>0</v>
      </c>
      <c r="I2630" s="580" t="str">
        <f>Índice!$C$8</f>
        <v>2016-01-01</v>
      </c>
      <c r="J2630" s="580" t="str">
        <f>Índice!$C$9</f>
        <v>2016-12-31</v>
      </c>
      <c r="K2630" s="579" t="s">
        <v>1802</v>
      </c>
      <c r="L2630" s="579" t="s">
        <v>1813</v>
      </c>
    </row>
    <row r="2631" spans="3:12" ht="15.75">
      <c r="C2631" s="589" t="str">
        <f>'FC01'!$B$59</f>
        <v>Licencia De Operación Del Servicio</v>
      </c>
      <c r="F2631" s="586">
        <f>'FC01'!$Q$59</f>
        <v>0</v>
      </c>
      <c r="I2631" s="580" t="str">
        <f>Índice!$C$8</f>
        <v>2016-01-01</v>
      </c>
      <c r="J2631" s="580" t="str">
        <f>Índice!$C$9</f>
        <v>2016-12-31</v>
      </c>
      <c r="K2631" s="579" t="s">
        <v>1802</v>
      </c>
      <c r="L2631" s="579" t="s">
        <v>1813</v>
      </c>
    </row>
    <row r="2632" spans="3:12" ht="15.75">
      <c r="C2632" s="589" t="str">
        <f>'FC01'!$B$60</f>
        <v>FAZNI</v>
      </c>
      <c r="F2632" s="586">
        <f>'FC01'!$Q$60</f>
        <v>0</v>
      </c>
      <c r="I2632" s="580" t="str">
        <f>Índice!$C$8</f>
        <v>2016-01-01</v>
      </c>
      <c r="J2632" s="580" t="str">
        <f>Índice!$C$9</f>
        <v>2016-12-31</v>
      </c>
      <c r="K2632" s="579" t="s">
        <v>1802</v>
      </c>
      <c r="L2632" s="579" t="s">
        <v>1813</v>
      </c>
    </row>
    <row r="2633" spans="3:12" ht="15.75">
      <c r="C2633" s="589" t="str">
        <f>'FC01'!$B$61</f>
        <v>FAER</v>
      </c>
      <c r="F2633" s="586">
        <f>'FC01'!$Q$61</f>
        <v>0</v>
      </c>
      <c r="I2633" s="580" t="str">
        <f>Índice!$C$8</f>
        <v>2016-01-01</v>
      </c>
      <c r="J2633" s="580" t="str">
        <f>Índice!$C$9</f>
        <v>2016-12-31</v>
      </c>
      <c r="K2633" s="579" t="s">
        <v>1802</v>
      </c>
      <c r="L2633" s="579" t="s">
        <v>1813</v>
      </c>
    </row>
    <row r="2634" spans="3:12" ht="15.75">
      <c r="C2634" s="589" t="str">
        <f>'FC01'!$B$62</f>
        <v>Cuota de fomento de gas</v>
      </c>
      <c r="F2634" s="586">
        <f>'FC01'!$Q$62</f>
        <v>0</v>
      </c>
      <c r="I2634" s="580" t="str">
        <f>Índice!$C$8</f>
        <v>2016-01-01</v>
      </c>
      <c r="J2634" s="580" t="str">
        <f>Índice!$C$9</f>
        <v>2016-12-31</v>
      </c>
      <c r="K2634" s="579" t="s">
        <v>1802</v>
      </c>
      <c r="L2634" s="579" t="s">
        <v>1813</v>
      </c>
    </row>
    <row r="2635" spans="3:12" ht="15.75">
      <c r="C2635" s="589" t="str">
        <f>'FC01'!$B$63</f>
        <v>Ministerio de Comunicaciones y/o Fondo de Comunicaciones</v>
      </c>
      <c r="F2635" s="586">
        <f>'FC01'!$Q$63</f>
        <v>0</v>
      </c>
      <c r="I2635" s="580" t="str">
        <f>Índice!$C$8</f>
        <v>2016-01-01</v>
      </c>
      <c r="J2635" s="580" t="str">
        <f>Índice!$C$9</f>
        <v>2016-12-31</v>
      </c>
      <c r="K2635" s="579" t="s">
        <v>1802</v>
      </c>
      <c r="L2635" s="579" t="s">
        <v>1813</v>
      </c>
    </row>
    <row r="2636" spans="3:12" ht="15.75">
      <c r="C2636" s="589" t="str">
        <f>'FC01'!$B$64</f>
        <v>Comité De Estratificación –Ley 505 De 1999</v>
      </c>
      <c r="F2636" s="586">
        <f>'FC01'!$Q$64</f>
        <v>0</v>
      </c>
      <c r="I2636" s="580" t="str">
        <f>Índice!$C$8</f>
        <v>2016-01-01</v>
      </c>
      <c r="J2636" s="580" t="str">
        <f>Índice!$C$9</f>
        <v>2016-12-31</v>
      </c>
      <c r="K2636" s="579" t="s">
        <v>1802</v>
      </c>
      <c r="L2636" s="579" t="s">
        <v>1813</v>
      </c>
    </row>
    <row r="2637" spans="3:12" ht="15.75">
      <c r="C2637" s="589" t="str">
        <f>'FC01'!$B$65</f>
        <v>Art 25 Ley 142 - Concesiones, y permisos ambientales y sanitarios</v>
      </c>
      <c r="F2637" s="586">
        <f>'FC01'!$Q$65</f>
        <v>0</v>
      </c>
      <c r="I2637" s="580" t="str">
        <f>Índice!$C$8</f>
        <v>2016-01-01</v>
      </c>
      <c r="J2637" s="580" t="str">
        <f>Índice!$C$9</f>
        <v>2016-12-31</v>
      </c>
      <c r="K2637" s="579" t="s">
        <v>1802</v>
      </c>
      <c r="L2637" s="579" t="s">
        <v>1813</v>
      </c>
    </row>
    <row r="2638" spans="3:12" ht="15.75">
      <c r="C2638" s="589" t="str">
        <f>'FC01'!$B$66</f>
        <v>Otras licencias Ley 142 de 1994</v>
      </c>
      <c r="F2638" s="586">
        <f>'FC01'!$Q$66</f>
        <v>0</v>
      </c>
      <c r="I2638" s="580" t="str">
        <f>Índice!$C$8</f>
        <v>2016-01-01</v>
      </c>
      <c r="J2638" s="580" t="str">
        <f>Índice!$C$9</f>
        <v>2016-12-31</v>
      </c>
      <c r="K2638" s="579" t="s">
        <v>1802</v>
      </c>
      <c r="L2638" s="579" t="s">
        <v>1813</v>
      </c>
    </row>
    <row r="2639" spans="3:12" ht="15.75">
      <c r="C2639" s="589" t="str">
        <f>'FC01'!$B$67</f>
        <v>Consumo De Insumos Directos</v>
      </c>
      <c r="F2639" s="586">
        <f>'FC01'!$Q$67</f>
        <v>0</v>
      </c>
      <c r="I2639" s="580" t="str">
        <f>Índice!$C$8</f>
        <v>2016-01-01</v>
      </c>
      <c r="J2639" s="580" t="str">
        <f>Índice!$C$9</f>
        <v>2016-12-31</v>
      </c>
      <c r="K2639" s="579" t="s">
        <v>1802</v>
      </c>
      <c r="L2639" s="579" t="s">
        <v>1813</v>
      </c>
    </row>
    <row r="2640" spans="3:12" ht="15.75">
      <c r="C2640" s="589" t="str">
        <f>'FC01'!$B$68</f>
        <v>Productos Químicos</v>
      </c>
      <c r="F2640" s="586">
        <f>'FC01'!$Q$68</f>
        <v>0</v>
      </c>
      <c r="I2640" s="580" t="str">
        <f>Índice!$C$8</f>
        <v>2016-01-01</v>
      </c>
      <c r="J2640" s="580" t="str">
        <f>Índice!$C$9</f>
        <v>2016-12-31</v>
      </c>
      <c r="K2640" s="579" t="s">
        <v>1802</v>
      </c>
      <c r="L2640" s="579" t="s">
        <v>1813</v>
      </c>
    </row>
    <row r="2641" spans="3:12" ht="15.75">
      <c r="C2641" s="589" t="str">
        <f>'FC01'!$B$69</f>
        <v>Gas Combustible</v>
      </c>
      <c r="F2641" s="586">
        <f>'FC01'!$Q$69</f>
        <v>0</v>
      </c>
      <c r="I2641" s="580" t="str">
        <f>Índice!$C$8</f>
        <v>2016-01-01</v>
      </c>
      <c r="J2641" s="580" t="str">
        <f>Índice!$C$9</f>
        <v>2016-12-31</v>
      </c>
      <c r="K2641" s="579" t="s">
        <v>1802</v>
      </c>
      <c r="L2641" s="579" t="s">
        <v>1813</v>
      </c>
    </row>
    <row r="2642" spans="3:12" ht="15.75">
      <c r="C2642" s="589" t="str">
        <f>'FC01'!$B$70</f>
        <v>Carbón Mineral</v>
      </c>
      <c r="F2642" s="586">
        <f>'FC01'!$Q$70</f>
        <v>0</v>
      </c>
      <c r="I2642" s="580" t="str">
        <f>Índice!$C$8</f>
        <v>2016-01-01</v>
      </c>
      <c r="J2642" s="580" t="str">
        <f>Índice!$C$9</f>
        <v>2016-12-31</v>
      </c>
      <c r="K2642" s="579" t="s">
        <v>1802</v>
      </c>
      <c r="L2642" s="579" t="s">
        <v>1813</v>
      </c>
    </row>
    <row r="2643" spans="3:12" ht="15.75">
      <c r="C2643" s="589" t="str">
        <f>'FC01'!$B$71</f>
        <v>Energía</v>
      </c>
      <c r="F2643" s="586">
        <f>'FC01'!$Q$71</f>
        <v>0</v>
      </c>
      <c r="I2643" s="580" t="str">
        <f>Índice!$C$8</f>
        <v>2016-01-01</v>
      </c>
      <c r="J2643" s="580" t="str">
        <f>Índice!$C$9</f>
        <v>2016-12-31</v>
      </c>
      <c r="K2643" s="579" t="s">
        <v>1802</v>
      </c>
      <c r="L2643" s="579" t="s">
        <v>1813</v>
      </c>
    </row>
    <row r="2644" spans="3:12" ht="15.75">
      <c r="C2644" s="589" t="str">
        <f>'FC01'!$B$72</f>
        <v>ACPM, Fuel Oil</v>
      </c>
      <c r="F2644" s="586">
        <f>'FC01'!$Q$72</f>
        <v>0</v>
      </c>
      <c r="I2644" s="580" t="str">
        <f>Índice!$C$8</f>
        <v>2016-01-01</v>
      </c>
      <c r="J2644" s="580" t="str">
        <f>Índice!$C$9</f>
        <v>2016-12-31</v>
      </c>
      <c r="K2644" s="579" t="s">
        <v>1802</v>
      </c>
      <c r="L2644" s="579" t="s">
        <v>1813</v>
      </c>
    </row>
    <row r="2645" spans="3:12" ht="15.75">
      <c r="C2645" s="589" t="str">
        <f>'FC01'!$B$73</f>
        <v>Otros Elementos de Consumo de Insumos Directos</v>
      </c>
      <c r="F2645" s="586">
        <f>'FC01'!$Q$73</f>
        <v>0</v>
      </c>
      <c r="I2645" s="580" t="str">
        <f>Índice!$C$8</f>
        <v>2016-01-01</v>
      </c>
      <c r="J2645" s="580" t="str">
        <f>Índice!$C$9</f>
        <v>2016-12-31</v>
      </c>
      <c r="K2645" s="579" t="s">
        <v>1802</v>
      </c>
      <c r="L2645" s="579" t="s">
        <v>1813</v>
      </c>
    </row>
    <row r="2646" spans="3:12" ht="15.75">
      <c r="C2646" s="589" t="str">
        <f>'FC01'!$B$74</f>
        <v>Ordenes Y Contratos De Mantenimiento Y Reparaciones</v>
      </c>
      <c r="F2646" s="586">
        <f>'FC01'!$Q$74</f>
        <v>0</v>
      </c>
      <c r="I2646" s="580" t="str">
        <f>Índice!$C$8</f>
        <v>2016-01-01</v>
      </c>
      <c r="J2646" s="580" t="str">
        <f>Índice!$C$9</f>
        <v>2016-12-31</v>
      </c>
      <c r="K2646" s="579" t="s">
        <v>1802</v>
      </c>
      <c r="L2646" s="579" t="s">
        <v>1813</v>
      </c>
    </row>
    <row r="2647" spans="3:12" ht="15.75">
      <c r="C2647" s="589" t="str">
        <f>'FC01'!$B$75</f>
        <v>Peajes terrestres</v>
      </c>
      <c r="F2647" s="586">
        <f>'FC01'!$Q$75</f>
        <v>0</v>
      </c>
      <c r="I2647" s="580" t="str">
        <f>Índice!$C$8</f>
        <v>2016-01-01</v>
      </c>
      <c r="J2647" s="580" t="str">
        <f>Índice!$C$9</f>
        <v>2016-12-31</v>
      </c>
      <c r="K2647" s="579" t="s">
        <v>1802</v>
      </c>
      <c r="L2647" s="579" t="s">
        <v>1813</v>
      </c>
    </row>
    <row r="2648" spans="3:12" ht="15.75">
      <c r="C2648" s="589" t="str">
        <f>'FC01'!$B$76</f>
        <v>Disposición final</v>
      </c>
      <c r="F2648" s="586">
        <f>'FC01'!$Q$76</f>
        <v>0</v>
      </c>
      <c r="I2648" s="580" t="str">
        <f>Índice!$C$8</f>
        <v>2016-01-01</v>
      </c>
      <c r="J2648" s="580" t="str">
        <f>Índice!$C$9</f>
        <v>2016-12-31</v>
      </c>
      <c r="K2648" s="579" t="s">
        <v>1802</v>
      </c>
      <c r="L2648" s="579" t="s">
        <v>1813</v>
      </c>
    </row>
    <row r="2649" spans="3:12" ht="15.75">
      <c r="C2649" s="589" t="str">
        <f>'FC01'!$B$77</f>
        <v>Peajes por interconexión de acueducto</v>
      </c>
      <c r="F2649" s="586">
        <f>'FC01'!$Q$77</f>
        <v>0</v>
      </c>
      <c r="I2649" s="580" t="str">
        <f>Índice!$C$8</f>
        <v>2016-01-01</v>
      </c>
      <c r="J2649" s="580" t="str">
        <f>Índice!$C$9</f>
        <v>2016-12-31</v>
      </c>
      <c r="K2649" s="579" t="s">
        <v>1802</v>
      </c>
      <c r="L2649" s="579" t="s">
        <v>1813</v>
      </c>
    </row>
    <row r="2650" spans="3:12" ht="15.75">
      <c r="C2650" s="589" t="str">
        <f>'FC01'!$B$78</f>
        <v>Peajes por interconexión de alcantarillado</v>
      </c>
      <c r="F2650" s="586">
        <f>'FC01'!$Q$78</f>
        <v>0</v>
      </c>
      <c r="I2650" s="580" t="str">
        <f>Índice!$C$8</f>
        <v>2016-01-01</v>
      </c>
      <c r="J2650" s="580" t="str">
        <f>Índice!$C$9</f>
        <v>2016-12-31</v>
      </c>
      <c r="K2650" s="579" t="s">
        <v>1802</v>
      </c>
      <c r="L2650" s="579" t="s">
        <v>1813</v>
      </c>
    </row>
    <row r="2651" spans="3:12" ht="15.75">
      <c r="C2651" s="589" t="str">
        <f>'FC01'!$B$79</f>
        <v>Honorarios (Operativos)</v>
      </c>
      <c r="F2651" s="586">
        <f>'FC01'!$Q$79</f>
        <v>0</v>
      </c>
      <c r="I2651" s="580" t="str">
        <f>Índice!$C$8</f>
        <v>2016-01-01</v>
      </c>
      <c r="J2651" s="580" t="str">
        <f>Índice!$C$9</f>
        <v>2016-12-31</v>
      </c>
      <c r="K2651" s="579" t="s">
        <v>1802</v>
      </c>
      <c r="L2651" s="579" t="s">
        <v>1813</v>
      </c>
    </row>
    <row r="2652" spans="3:12" ht="15.75">
      <c r="C2652" s="589" t="str">
        <f>'FC01'!$B$80</f>
        <v>Servicios Públicos</v>
      </c>
      <c r="F2652" s="586">
        <f>'FC01'!$Q$80</f>
        <v>0</v>
      </c>
      <c r="I2652" s="580" t="str">
        <f>Índice!$C$8</f>
        <v>2016-01-01</v>
      </c>
      <c r="J2652" s="580" t="str">
        <f>Índice!$C$9</f>
        <v>2016-12-31</v>
      </c>
      <c r="K2652" s="579" t="s">
        <v>1802</v>
      </c>
      <c r="L2652" s="579" t="s">
        <v>1813</v>
      </c>
    </row>
    <row r="2653" spans="3:12" ht="15.75">
      <c r="C2653" s="589" t="str">
        <f>'FC01'!$B$81</f>
        <v>Materiales y otros gastos de operación</v>
      </c>
      <c r="F2653" s="586">
        <f>'FC01'!$Q$81</f>
        <v>0</v>
      </c>
      <c r="I2653" s="580" t="str">
        <f>Índice!$C$8</f>
        <v>2016-01-01</v>
      </c>
      <c r="J2653" s="580" t="str">
        <f>Índice!$C$9</f>
        <v>2016-12-31</v>
      </c>
      <c r="K2653" s="579" t="s">
        <v>1802</v>
      </c>
      <c r="L2653" s="579" t="s">
        <v>1813</v>
      </c>
    </row>
    <row r="2654" spans="3:12" ht="15.75">
      <c r="C2654" s="589" t="str">
        <f>'FC01'!$B$82</f>
        <v>Gastos operativos De Pérdidas En Prestación Del Servicio  De Acueducto</v>
      </c>
      <c r="F2654" s="586">
        <f>'FC01'!$Q$82</f>
        <v>0</v>
      </c>
      <c r="I2654" s="580" t="str">
        <f>Índice!$C$8</f>
        <v>2016-01-01</v>
      </c>
      <c r="J2654" s="580" t="str">
        <f>Índice!$C$9</f>
        <v>2016-12-31</v>
      </c>
      <c r="K2654" s="579" t="s">
        <v>1802</v>
      </c>
      <c r="L2654" s="579" t="s">
        <v>1813</v>
      </c>
    </row>
    <row r="2655" spans="3:12" ht="15.75">
      <c r="C2655" s="589" t="str">
        <f>'FC01'!$B$83</f>
        <v>Seguros</v>
      </c>
      <c r="F2655" s="586">
        <f>'FC01'!$Q$83</f>
        <v>0</v>
      </c>
      <c r="I2655" s="580" t="str">
        <f>Índice!$C$8</f>
        <v>2016-01-01</v>
      </c>
      <c r="J2655" s="580" t="str">
        <f>Índice!$C$9</f>
        <v>2016-12-31</v>
      </c>
      <c r="K2655" s="579" t="s">
        <v>1802</v>
      </c>
      <c r="L2655" s="579" t="s">
        <v>1813</v>
      </c>
    </row>
    <row r="2656" spans="3:12" ht="15.75">
      <c r="C2656" s="589" t="str">
        <f>'FC01'!$B$84</f>
        <v>Impuestos y Tasas</v>
      </c>
      <c r="F2656" s="586">
        <f>'FC01'!$Q$84</f>
        <v>0</v>
      </c>
      <c r="I2656" s="580" t="str">
        <f>Índice!$C$8</f>
        <v>2016-01-01</v>
      </c>
      <c r="J2656" s="580" t="str">
        <f>Índice!$C$9</f>
        <v>2016-12-31</v>
      </c>
      <c r="K2656" s="579" t="s">
        <v>1802</v>
      </c>
      <c r="L2656" s="579" t="s">
        <v>1813</v>
      </c>
    </row>
    <row r="2657" spans="1:12" ht="15.75">
      <c r="C2657" s="589" t="str">
        <f>'FC01'!$B$85</f>
        <v>Órdenes y Contratos Por Otros  Servicios</v>
      </c>
      <c r="F2657" s="586">
        <f>'FC01'!$Q$85</f>
        <v>0</v>
      </c>
      <c r="I2657" s="580" t="str">
        <f>Índice!$C$8</f>
        <v>2016-01-01</v>
      </c>
      <c r="J2657" s="580" t="str">
        <f>Índice!$C$9</f>
        <v>2016-12-31</v>
      </c>
      <c r="K2657" s="579" t="s">
        <v>1802</v>
      </c>
      <c r="L2657" s="579" t="s">
        <v>1813</v>
      </c>
    </row>
    <row r="2658" spans="1:12" ht="15.75">
      <c r="C2658" s="589" t="str">
        <f>'FC01'!$B$86</f>
        <v>Donaciones</v>
      </c>
      <c r="F2658" s="586">
        <f>'FC01'!$Q$86</f>
        <v>0</v>
      </c>
      <c r="I2658" s="580" t="str">
        <f>Índice!$C$8</f>
        <v>2016-01-01</v>
      </c>
      <c r="J2658" s="580" t="str">
        <f>Índice!$C$9</f>
        <v>2016-12-31</v>
      </c>
      <c r="K2658" s="579" t="s">
        <v>1802</v>
      </c>
      <c r="L2658" s="579" t="s">
        <v>1813</v>
      </c>
    </row>
    <row r="2659" spans="1:12" ht="15.75">
      <c r="C2659" s="589" t="str">
        <f>'FC01'!$B$87</f>
        <v>Total Gastos operativos</v>
      </c>
      <c r="F2659" s="586">
        <f>'FC01'!$Q$87</f>
        <v>0</v>
      </c>
      <c r="I2659" s="580" t="str">
        <f>Índice!$C$8</f>
        <v>2016-01-01</v>
      </c>
      <c r="J2659" s="580" t="str">
        <f>Índice!$C$9</f>
        <v>2016-12-31</v>
      </c>
      <c r="K2659" s="579" t="s">
        <v>1802</v>
      </c>
      <c r="L2659" s="579" t="s">
        <v>1813</v>
      </c>
    </row>
    <row r="2660" spans="1:12" ht="15.75">
      <c r="A2660" s="587" t="s">
        <v>15</v>
      </c>
      <c r="C2660" s="589"/>
      <c r="F2660" s="586"/>
      <c r="I2660" s="580"/>
      <c r="J2660" s="580"/>
      <c r="K2660" s="579" t="s">
        <v>1802</v>
      </c>
      <c r="L2660" s="579" t="s">
        <v>1813</v>
      </c>
    </row>
    <row r="2661" spans="1:12" ht="15.75">
      <c r="A2661" s="587" t="s">
        <v>15</v>
      </c>
      <c r="C2661" s="589" t="str">
        <f>'FC01'!$B$89</f>
        <v>Detalle de los gastos y gastos operativos</v>
      </c>
      <c r="F2661" s="586" t="str">
        <f>'FC01'!$Q$90</f>
        <v>Transporte</v>
      </c>
      <c r="I2661" s="580"/>
      <c r="J2661" s="580"/>
      <c r="K2661" s="579" t="s">
        <v>1802</v>
      </c>
      <c r="L2661" s="579" t="s">
        <v>1813</v>
      </c>
    </row>
    <row r="2662" spans="1:12" ht="15.75">
      <c r="A2662" s="587" t="s">
        <v>15</v>
      </c>
      <c r="C2662" s="589"/>
      <c r="F2662" s="586"/>
      <c r="I2662" s="580"/>
      <c r="J2662" s="580"/>
      <c r="K2662" s="579" t="s">
        <v>1802</v>
      </c>
      <c r="L2662" s="579" t="s">
        <v>1813</v>
      </c>
    </row>
    <row r="2663" spans="1:12" ht="15.75">
      <c r="A2663" s="587" t="s">
        <v>15</v>
      </c>
      <c r="C2663" s="589" t="str">
        <f>'FC01'!$B$91</f>
        <v>Gastos [sinopsis]</v>
      </c>
      <c r="F2663" s="586"/>
      <c r="I2663" s="580"/>
      <c r="J2663" s="580"/>
      <c r="K2663" s="579" t="s">
        <v>1802</v>
      </c>
      <c r="L2663" s="579" t="s">
        <v>1813</v>
      </c>
    </row>
    <row r="2664" spans="1:12" ht="15.75">
      <c r="C2664" s="589" t="str">
        <f>'FC01'!$B$92</f>
        <v>Gastos de Administración sin impuestos, contribuciones y tasas</v>
      </c>
      <c r="F2664" s="586">
        <f>'FC01'!$Q$92</f>
        <v>0</v>
      </c>
      <c r="I2664" s="580" t="str">
        <f>Índice!$C$8</f>
        <v>2016-01-01</v>
      </c>
      <c r="J2664" s="580" t="str">
        <f>Índice!$C$9</f>
        <v>2016-12-31</v>
      </c>
      <c r="K2664" s="579" t="s">
        <v>1802</v>
      </c>
      <c r="L2664" s="579" t="s">
        <v>1813</v>
      </c>
    </row>
    <row r="2665" spans="1:12" ht="15.75">
      <c r="C2665" s="589" t="str">
        <f>'FC01'!$B$93</f>
        <v>Impuestos, Tasas y Contribuciones (No incluye impuesto de renta)</v>
      </c>
      <c r="F2665" s="586">
        <f>'FC01'!$Q$93</f>
        <v>0</v>
      </c>
      <c r="I2665" s="580" t="str">
        <f>Índice!$C$8</f>
        <v>2016-01-01</v>
      </c>
      <c r="J2665" s="580" t="str">
        <f>Índice!$C$9</f>
        <v>2016-12-31</v>
      </c>
      <c r="K2665" s="579" t="s">
        <v>1802</v>
      </c>
      <c r="L2665" s="579" t="s">
        <v>1813</v>
      </c>
    </row>
    <row r="2666" spans="1:12" ht="15.75">
      <c r="C2666" s="589" t="str">
        <f>'FC01'!$B$94</f>
        <v>Depreciación, deterioro, Amortización y provisión</v>
      </c>
      <c r="F2666" s="586">
        <f>'FC01'!$Q$94</f>
        <v>0</v>
      </c>
      <c r="I2666" s="580" t="str">
        <f>Índice!$C$8</f>
        <v>2016-01-01</v>
      </c>
      <c r="J2666" s="580" t="str">
        <f>Índice!$C$9</f>
        <v>2016-12-31</v>
      </c>
      <c r="K2666" s="579" t="s">
        <v>1802</v>
      </c>
      <c r="L2666" s="579" t="s">
        <v>1813</v>
      </c>
    </row>
    <row r="2667" spans="1:12" ht="15.75">
      <c r="C2667" s="589" t="str">
        <f>'FC01'!$B$95</f>
        <v>Gasto por impuesto a las ganancias</v>
      </c>
      <c r="F2667" s="586">
        <f>'FC01'!$Q$95</f>
        <v>0</v>
      </c>
      <c r="I2667" s="580" t="str">
        <f>Índice!$C$8</f>
        <v>2016-01-01</v>
      </c>
      <c r="J2667" s="580" t="str">
        <f>Índice!$C$9</f>
        <v>2016-12-31</v>
      </c>
      <c r="K2667" s="579" t="s">
        <v>1802</v>
      </c>
      <c r="L2667" s="579" t="s">
        <v>1813</v>
      </c>
    </row>
    <row r="2668" spans="1:12" ht="15.75">
      <c r="C2668" s="589" t="str">
        <f>'FC01'!$B$96</f>
        <v>Otros gastos (gastos y gastos operativos)</v>
      </c>
      <c r="F2668" s="586">
        <f>'FC01'!$Q$96</f>
        <v>0</v>
      </c>
      <c r="I2668" s="580" t="str">
        <f>Índice!$C$8</f>
        <v>2016-01-01</v>
      </c>
      <c r="J2668" s="580" t="str">
        <f>Índice!$C$9</f>
        <v>2016-12-31</v>
      </c>
      <c r="K2668" s="579" t="s">
        <v>1802</v>
      </c>
      <c r="L2668" s="579" t="s">
        <v>1813</v>
      </c>
    </row>
    <row r="2669" spans="1:12" ht="15.75">
      <c r="C2669" s="589" t="str">
        <f>'FC01'!$B$97</f>
        <v>Total Gastos</v>
      </c>
      <c r="F2669" s="586">
        <f>'FC01'!$Q$97</f>
        <v>0</v>
      </c>
      <c r="I2669" s="580" t="str">
        <f>Índice!$C$8</f>
        <v>2016-01-01</v>
      </c>
      <c r="J2669" s="580" t="str">
        <f>Índice!$C$9</f>
        <v>2016-12-31</v>
      </c>
      <c r="K2669" s="579" t="s">
        <v>1802</v>
      </c>
      <c r="L2669" s="579" t="s">
        <v>1813</v>
      </c>
    </row>
    <row r="2670" spans="1:12" ht="15.75">
      <c r="A2670" s="587" t="s">
        <v>15</v>
      </c>
      <c r="C2670" s="589" t="str">
        <f>'FC01'!$B$98</f>
        <v>Gastos operativos de Ventas y Distribución [sinopsis]</v>
      </c>
      <c r="F2670" s="586">
        <f>'FC01'!$Q$98</f>
        <v>0</v>
      </c>
      <c r="I2670" s="580" t="str">
        <f>Índice!$C$8</f>
        <v>2016-01-01</v>
      </c>
      <c r="J2670" s="580" t="str">
        <f>Índice!$C$9</f>
        <v>2016-12-31</v>
      </c>
      <c r="K2670" s="579" t="s">
        <v>1802</v>
      </c>
      <c r="L2670" s="579" t="s">
        <v>1813</v>
      </c>
    </row>
    <row r="2671" spans="1:12" ht="15.75">
      <c r="C2671" s="589" t="str">
        <f>'FC01'!$B$99</f>
        <v>Gastos operativos de Ventas</v>
      </c>
      <c r="F2671" s="586">
        <f>'FC01'!$Q$99</f>
        <v>0</v>
      </c>
      <c r="I2671" s="580" t="str">
        <f>Índice!$C$8</f>
        <v>2016-01-01</v>
      </c>
      <c r="J2671" s="580" t="str">
        <f>Índice!$C$9</f>
        <v>2016-12-31</v>
      </c>
      <c r="K2671" s="579" t="s">
        <v>1802</v>
      </c>
      <c r="L2671" s="579" t="s">
        <v>1813</v>
      </c>
    </row>
    <row r="2672" spans="1:12" ht="15.75">
      <c r="C2672" s="589" t="str">
        <f>'FC01'!$B$100</f>
        <v>Gastos operativos de Distribución</v>
      </c>
      <c r="F2672" s="586">
        <f>'FC01'!$Q$100</f>
        <v>0</v>
      </c>
      <c r="I2672" s="580" t="str">
        <f>Índice!$C$8</f>
        <v>2016-01-01</v>
      </c>
      <c r="J2672" s="580" t="str">
        <f>Índice!$C$9</f>
        <v>2016-12-31</v>
      </c>
      <c r="K2672" s="579" t="s">
        <v>1802</v>
      </c>
      <c r="L2672" s="579" t="s">
        <v>1813</v>
      </c>
    </row>
    <row r="2673" spans="1:12" ht="15.75">
      <c r="C2673" s="589" t="str">
        <f>'FC01'!$B$101</f>
        <v>Total Gastos operativos de ventas y distribución</v>
      </c>
      <c r="F2673" s="586">
        <f>'FC01'!$Q$101</f>
        <v>0</v>
      </c>
      <c r="I2673" s="580" t="str">
        <f>Índice!$C$8</f>
        <v>2016-01-01</v>
      </c>
      <c r="J2673" s="580" t="str">
        <f>Índice!$C$9</f>
        <v>2016-12-31</v>
      </c>
      <c r="K2673" s="579" t="s">
        <v>1802</v>
      </c>
      <c r="L2673" s="579" t="s">
        <v>1813</v>
      </c>
    </row>
    <row r="2674" spans="1:12" ht="15.75">
      <c r="A2674" s="587" t="s">
        <v>15</v>
      </c>
      <c r="C2674" s="589">
        <v>15</v>
      </c>
      <c r="F2674" s="586"/>
      <c r="I2674" s="580" t="str">
        <f>Índice!$C$8</f>
        <v>2016-01-01</v>
      </c>
      <c r="J2674" s="580" t="str">
        <f>Índice!$C$9</f>
        <v>2016-12-31</v>
      </c>
      <c r="K2674" s="579" t="s">
        <v>1802</v>
      </c>
      <c r="L2674" s="579" t="s">
        <v>1814</v>
      </c>
    </row>
    <row r="2675" spans="1:12" ht="15.75">
      <c r="A2675" s="587" t="s">
        <v>15</v>
      </c>
      <c r="C2675" s="589" t="str">
        <f>'FC01'!$B$6</f>
        <v xml:space="preserve">Detalle de los gastos </v>
      </c>
      <c r="F2675" s="586" t="str">
        <f>'FC01'!$R$7</f>
        <v>Distribución</v>
      </c>
      <c r="I2675" s="580" t="str">
        <f>Índice!$C$8</f>
        <v>2016-01-01</v>
      </c>
      <c r="J2675" s="580" t="str">
        <f>Índice!$C$9</f>
        <v>2016-12-31</v>
      </c>
      <c r="K2675" s="579" t="s">
        <v>1802</v>
      </c>
      <c r="L2675" s="579" t="s">
        <v>1814</v>
      </c>
    </row>
    <row r="2676" spans="1:12" ht="15.75">
      <c r="C2676" s="589" t="str">
        <f>'FC01'!$B$8</f>
        <v xml:space="preserve">De administración </v>
      </c>
      <c r="F2676" s="586">
        <f>'FC01'!$R$8</f>
        <v>0</v>
      </c>
      <c r="I2676" s="580" t="str">
        <f>Índice!$C$8</f>
        <v>2016-01-01</v>
      </c>
      <c r="J2676" s="580" t="str">
        <f>Índice!$C$9</f>
        <v>2016-12-31</v>
      </c>
      <c r="K2676" s="579" t="s">
        <v>1802</v>
      </c>
      <c r="L2676" s="579" t="s">
        <v>1814</v>
      </c>
    </row>
    <row r="2677" spans="1:12" ht="15.75">
      <c r="C2677" s="589" t="str">
        <f>'FC01'!$B$9</f>
        <v>Beneficios a empleados</v>
      </c>
      <c r="F2677" s="586">
        <f>'FC01'!$R$9</f>
        <v>0</v>
      </c>
      <c r="I2677" s="580" t="str">
        <f>Índice!$C$8</f>
        <v>2016-01-01</v>
      </c>
      <c r="J2677" s="580" t="str">
        <f>Índice!$C$9</f>
        <v>2016-12-31</v>
      </c>
      <c r="K2677" s="579" t="s">
        <v>1802</v>
      </c>
      <c r="L2677" s="579" t="s">
        <v>1814</v>
      </c>
    </row>
    <row r="2678" spans="1:12" ht="15.75">
      <c r="C2678" s="589" t="str">
        <f>'FC01'!$B$10</f>
        <v>Honorarios</v>
      </c>
      <c r="F2678" s="586">
        <f>'FC01'!$R$10</f>
        <v>0</v>
      </c>
      <c r="I2678" s="580" t="str">
        <f>Índice!$C$8</f>
        <v>2016-01-01</v>
      </c>
      <c r="J2678" s="580" t="str">
        <f>Índice!$C$9</f>
        <v>2016-12-31</v>
      </c>
      <c r="K2678" s="579" t="s">
        <v>1802</v>
      </c>
      <c r="L2678" s="579" t="s">
        <v>1814</v>
      </c>
    </row>
    <row r="2679" spans="1:12" ht="15.75">
      <c r="C2679" s="589" t="str">
        <f>'FC01'!$B$11</f>
        <v xml:space="preserve">Impuestos, Contribuciones y tasas </v>
      </c>
      <c r="F2679" s="586">
        <f>'FC01'!$R$11</f>
        <v>0</v>
      </c>
      <c r="I2679" s="580" t="str">
        <f>Índice!$C$8</f>
        <v>2016-01-01</v>
      </c>
      <c r="J2679" s="580" t="str">
        <f>Índice!$C$9</f>
        <v>2016-12-31</v>
      </c>
      <c r="K2679" s="579" t="s">
        <v>1802</v>
      </c>
      <c r="L2679" s="579" t="s">
        <v>1814</v>
      </c>
    </row>
    <row r="2680" spans="1:12" ht="15.75">
      <c r="C2680" s="589" t="str">
        <f>'FC01'!$B$12</f>
        <v xml:space="preserve">Generales </v>
      </c>
      <c r="F2680" s="586">
        <f>'FC01'!$R$12</f>
        <v>0</v>
      </c>
      <c r="I2680" s="580" t="str">
        <f>Índice!$C$8</f>
        <v>2016-01-01</v>
      </c>
      <c r="J2680" s="580" t="str">
        <f>Índice!$C$9</f>
        <v>2016-12-31</v>
      </c>
      <c r="K2680" s="579" t="s">
        <v>1802</v>
      </c>
      <c r="L2680" s="579" t="s">
        <v>1814</v>
      </c>
    </row>
    <row r="2681" spans="1:12" ht="15.75">
      <c r="C2681" s="589" t="str">
        <f>'FC01'!$B$13</f>
        <v>Deterioro</v>
      </c>
      <c r="F2681" s="586">
        <f>'FC01'!$R$13</f>
        <v>0</v>
      </c>
      <c r="I2681" s="580" t="str">
        <f>Índice!$C$8</f>
        <v>2016-01-01</v>
      </c>
      <c r="J2681" s="580" t="str">
        <f>Índice!$C$9</f>
        <v>2016-12-31</v>
      </c>
      <c r="K2681" s="579" t="s">
        <v>1802</v>
      </c>
      <c r="L2681" s="579" t="s">
        <v>1814</v>
      </c>
    </row>
    <row r="2682" spans="1:12" ht="15.75">
      <c r="C2682" s="589" t="str">
        <f>'FC01'!$B$14</f>
        <v>Depreciación</v>
      </c>
      <c r="F2682" s="586">
        <f>'FC01'!$R$14</f>
        <v>0</v>
      </c>
      <c r="I2682" s="580" t="str">
        <f>Índice!$C$8</f>
        <v>2016-01-01</v>
      </c>
      <c r="J2682" s="580" t="str">
        <f>Índice!$C$9</f>
        <v>2016-12-31</v>
      </c>
      <c r="K2682" s="579" t="s">
        <v>1802</v>
      </c>
      <c r="L2682" s="579" t="s">
        <v>1814</v>
      </c>
    </row>
    <row r="2683" spans="1:12" ht="15.75">
      <c r="C2683" s="589" t="str">
        <f>'FC01'!$B$15</f>
        <v>Amortización</v>
      </c>
      <c r="F2683" s="586">
        <f>'FC01'!$R$15</f>
        <v>0</v>
      </c>
      <c r="I2683" s="580" t="str">
        <f>Índice!$C$8</f>
        <v>2016-01-01</v>
      </c>
      <c r="J2683" s="580" t="str">
        <f>Índice!$C$9</f>
        <v>2016-12-31</v>
      </c>
      <c r="K2683" s="579" t="s">
        <v>1802</v>
      </c>
      <c r="L2683" s="579" t="s">
        <v>1814</v>
      </c>
    </row>
    <row r="2684" spans="1:12" ht="15.75">
      <c r="C2684" s="589" t="str">
        <f>'FC01'!$B$16</f>
        <v>Provisiones</v>
      </c>
      <c r="F2684" s="586">
        <f>'FC01'!$R$16</f>
        <v>0</v>
      </c>
      <c r="I2684" s="580" t="str">
        <f>Índice!$C$8</f>
        <v>2016-01-01</v>
      </c>
      <c r="J2684" s="580" t="str">
        <f>Índice!$C$9</f>
        <v>2016-12-31</v>
      </c>
      <c r="K2684" s="579" t="s">
        <v>1802</v>
      </c>
      <c r="L2684" s="579" t="s">
        <v>1814</v>
      </c>
    </row>
    <row r="2685" spans="1:12" ht="15.75">
      <c r="C2685" s="589" t="str">
        <f>'FC01'!$B$17</f>
        <v>Litigios y demandas</v>
      </c>
      <c r="F2685" s="586">
        <f>'FC01'!$R$17</f>
        <v>0</v>
      </c>
      <c r="I2685" s="580" t="str">
        <f>Índice!$C$8</f>
        <v>2016-01-01</v>
      </c>
      <c r="J2685" s="580" t="str">
        <f>Índice!$C$9</f>
        <v>2016-12-31</v>
      </c>
      <c r="K2685" s="579" t="s">
        <v>1802</v>
      </c>
      <c r="L2685" s="579" t="s">
        <v>1814</v>
      </c>
    </row>
    <row r="2686" spans="1:12" ht="15.75">
      <c r="C2686" s="589" t="str">
        <f>'FC01'!$B$18</f>
        <v xml:space="preserve">Garantías </v>
      </c>
      <c r="F2686" s="586">
        <f>'FC01'!$R$18</f>
        <v>0</v>
      </c>
      <c r="I2686" s="580" t="str">
        <f>Índice!$C$8</f>
        <v>2016-01-01</v>
      </c>
      <c r="J2686" s="580" t="str">
        <f>Índice!$C$9</f>
        <v>2016-12-31</v>
      </c>
      <c r="K2686" s="579" t="s">
        <v>1802</v>
      </c>
      <c r="L2686" s="579" t="s">
        <v>1814</v>
      </c>
    </row>
    <row r="2687" spans="1:12" ht="15.75">
      <c r="C2687" s="589" t="str">
        <f>'FC01'!$B$19</f>
        <v>Diversas</v>
      </c>
      <c r="F2687" s="586">
        <f>'FC01'!$R$19</f>
        <v>0</v>
      </c>
      <c r="I2687" s="580" t="str">
        <f>Índice!$C$8</f>
        <v>2016-01-01</v>
      </c>
      <c r="J2687" s="580" t="str">
        <f>Índice!$C$9</f>
        <v>2016-12-31</v>
      </c>
      <c r="K2687" s="579" t="s">
        <v>1802</v>
      </c>
      <c r="L2687" s="579" t="s">
        <v>1814</v>
      </c>
    </row>
    <row r="2688" spans="1:12" ht="15.75">
      <c r="C2688" s="589" t="str">
        <f>'FC01'!$B$20</f>
        <v>Otros gastos</v>
      </c>
      <c r="F2688" s="586">
        <f>'FC01'!$R$20</f>
        <v>0</v>
      </c>
      <c r="I2688" s="580" t="str">
        <f>Índice!$C$8</f>
        <v>2016-01-01</v>
      </c>
      <c r="J2688" s="580" t="str">
        <f>Índice!$C$9</f>
        <v>2016-12-31</v>
      </c>
      <c r="K2688" s="579" t="s">
        <v>1802</v>
      </c>
      <c r="L2688" s="579" t="s">
        <v>1814</v>
      </c>
    </row>
    <row r="2689" spans="1:12" ht="15.75">
      <c r="C2689" s="589" t="str">
        <f>'FC01'!$B$21</f>
        <v>Comisiones</v>
      </c>
      <c r="F2689" s="586">
        <f>'FC01'!$R$21</f>
        <v>0</v>
      </c>
      <c r="I2689" s="580" t="str">
        <f>Índice!$C$8</f>
        <v>2016-01-01</v>
      </c>
      <c r="J2689" s="580" t="str">
        <f>Índice!$C$9</f>
        <v>2016-12-31</v>
      </c>
      <c r="K2689" s="579" t="s">
        <v>1802</v>
      </c>
      <c r="L2689" s="579" t="s">
        <v>1814</v>
      </c>
    </row>
    <row r="2690" spans="1:12" ht="15.75">
      <c r="C2690" s="589" t="str">
        <f>'FC01'!$B$22</f>
        <v>Ajuste por diferencia en cambio</v>
      </c>
      <c r="F2690" s="586">
        <f>'FC01'!$R$22</f>
        <v>0</v>
      </c>
      <c r="I2690" s="580" t="str">
        <f>Índice!$C$8</f>
        <v>2016-01-01</v>
      </c>
      <c r="J2690" s="580" t="str">
        <f>Índice!$C$9</f>
        <v>2016-12-31</v>
      </c>
      <c r="K2690" s="579" t="s">
        <v>1802</v>
      </c>
      <c r="L2690" s="579" t="s">
        <v>1814</v>
      </c>
    </row>
    <row r="2691" spans="1:12" ht="15.75">
      <c r="C2691" s="589" t="str">
        <f>'FC01'!$B$23</f>
        <v>Financieros</v>
      </c>
      <c r="F2691" s="586">
        <f>'FC01'!$R$23</f>
        <v>0</v>
      </c>
      <c r="I2691" s="580" t="str">
        <f>Índice!$C$8</f>
        <v>2016-01-01</v>
      </c>
      <c r="J2691" s="580" t="str">
        <f>Índice!$C$9</f>
        <v>2016-12-31</v>
      </c>
      <c r="K2691" s="579" t="s">
        <v>1802</v>
      </c>
      <c r="L2691" s="579" t="s">
        <v>1814</v>
      </c>
    </row>
    <row r="2692" spans="1:12" ht="15.75">
      <c r="C2692" s="589" t="str">
        <f>'FC01'!$B$24</f>
        <v>Pérdidas por la aplicación del método de participación patrimonial</v>
      </c>
      <c r="F2692" s="586">
        <f>'FC01'!$R$24</f>
        <v>0</v>
      </c>
      <c r="I2692" s="580" t="str">
        <f>Índice!$C$8</f>
        <v>2016-01-01</v>
      </c>
      <c r="J2692" s="580" t="str">
        <f>Índice!$C$9</f>
        <v>2016-12-31</v>
      </c>
      <c r="K2692" s="579" t="s">
        <v>1802</v>
      </c>
      <c r="L2692" s="579" t="s">
        <v>1814</v>
      </c>
    </row>
    <row r="2693" spans="1:12" ht="15.75">
      <c r="C2693" s="589" t="str">
        <f>'FC01'!$B$25</f>
        <v xml:space="preserve">Gastos diversos </v>
      </c>
      <c r="F2693" s="586">
        <f>'FC01'!$R$25</f>
        <v>0</v>
      </c>
      <c r="I2693" s="580" t="str">
        <f>Índice!$C$8</f>
        <v>2016-01-01</v>
      </c>
      <c r="J2693" s="580" t="str">
        <f>Índice!$C$9</f>
        <v>2016-12-31</v>
      </c>
      <c r="K2693" s="579" t="s">
        <v>1802</v>
      </c>
      <c r="L2693" s="579" t="s">
        <v>1814</v>
      </c>
    </row>
    <row r="2694" spans="1:12" ht="15.75">
      <c r="C2694" s="589" t="str">
        <f>'FC01'!$B$26</f>
        <v>Impuesto a las ganancias corrientes</v>
      </c>
      <c r="F2694" s="586">
        <f>'FC01'!$R$26</f>
        <v>0</v>
      </c>
      <c r="I2694" s="580" t="str">
        <f>Índice!$C$8</f>
        <v>2016-01-01</v>
      </c>
      <c r="J2694" s="580" t="str">
        <f>Índice!$C$9</f>
        <v>2016-12-31</v>
      </c>
      <c r="K2694" s="579" t="s">
        <v>1802</v>
      </c>
      <c r="L2694" s="579" t="s">
        <v>1814</v>
      </c>
    </row>
    <row r="2695" spans="1:12" ht="15.75">
      <c r="C2695" s="589" t="str">
        <f>'FC01'!$B$27</f>
        <v>Impuesto a las ganancias diferido</v>
      </c>
      <c r="F2695" s="586">
        <f>'FC01'!$R$27</f>
        <v>0</v>
      </c>
      <c r="I2695" s="580" t="str">
        <f>Índice!$C$8</f>
        <v>2016-01-01</v>
      </c>
      <c r="J2695" s="580" t="str">
        <f>Índice!$C$9</f>
        <v>2016-12-31</v>
      </c>
      <c r="K2695" s="579" t="s">
        <v>1802</v>
      </c>
      <c r="L2695" s="579" t="s">
        <v>1814</v>
      </c>
    </row>
    <row r="2696" spans="1:12" ht="15.75">
      <c r="C2696" s="589" t="str">
        <f>'FC01'!$B$28</f>
        <v xml:space="preserve">Total Gastos </v>
      </c>
      <c r="F2696" s="586">
        <f>'FC01'!$R$28</f>
        <v>0</v>
      </c>
      <c r="I2696" s="580" t="str">
        <f>Índice!$C$8</f>
        <v>2016-01-01</v>
      </c>
      <c r="J2696" s="580" t="str">
        <f>Índice!$C$9</f>
        <v>2016-12-31</v>
      </c>
      <c r="K2696" s="579" t="s">
        <v>1802</v>
      </c>
      <c r="L2696" s="579" t="s">
        <v>1814</v>
      </c>
    </row>
    <row r="2697" spans="1:12" ht="15.75">
      <c r="A2697" s="587" t="s">
        <v>15</v>
      </c>
      <c r="C2697" s="589"/>
      <c r="F2697" s="586"/>
      <c r="I2697" s="580"/>
      <c r="J2697" s="580"/>
      <c r="K2697" s="579" t="s">
        <v>1802</v>
      </c>
      <c r="L2697" s="579" t="s">
        <v>1814</v>
      </c>
    </row>
    <row r="2698" spans="1:12" ht="15.75">
      <c r="A2698" s="587" t="s">
        <v>15</v>
      </c>
      <c r="C2698" s="589" t="str">
        <f>'FC01'!$B$30</f>
        <v>Detalle de los gastos operativos</v>
      </c>
      <c r="F2698" s="586" t="str">
        <f>'FC01'!$R$31</f>
        <v>Distribución</v>
      </c>
      <c r="I2698" s="580"/>
      <c r="J2698" s="580"/>
      <c r="K2698" s="579" t="s">
        <v>1802</v>
      </c>
      <c r="L2698" s="579" t="s">
        <v>1814</v>
      </c>
    </row>
    <row r="2699" spans="1:12" ht="15.75">
      <c r="A2699" s="587" t="s">
        <v>15</v>
      </c>
      <c r="C2699" s="589"/>
      <c r="F2699" s="586"/>
      <c r="I2699" s="580"/>
      <c r="J2699" s="580"/>
      <c r="K2699" s="579" t="s">
        <v>1802</v>
      </c>
      <c r="L2699" s="579" t="s">
        <v>1814</v>
      </c>
    </row>
    <row r="2700" spans="1:12" ht="15.75">
      <c r="C2700" s="589" t="str">
        <f>'FC01'!$B$32</f>
        <v>Servicios Personales</v>
      </c>
      <c r="F2700" s="586">
        <f>'FC01'!$R$32</f>
        <v>0</v>
      </c>
      <c r="I2700" s="580" t="str">
        <f>Índice!$C$8</f>
        <v>2016-01-01</v>
      </c>
      <c r="J2700" s="580" t="str">
        <f>Índice!$C$9</f>
        <v>2016-12-31</v>
      </c>
      <c r="K2700" s="579" t="s">
        <v>1802</v>
      </c>
      <c r="L2700" s="579" t="s">
        <v>1814</v>
      </c>
    </row>
    <row r="2701" spans="1:12" ht="15.75">
      <c r="C2701" s="589" t="str">
        <f>'FC01'!$B$33</f>
        <v>Generales</v>
      </c>
      <c r="F2701" s="586">
        <f>'FC01'!$R$33</f>
        <v>0</v>
      </c>
      <c r="I2701" s="580" t="str">
        <f>Índice!$C$8</f>
        <v>2016-01-01</v>
      </c>
      <c r="J2701" s="580" t="str">
        <f>Índice!$C$9</f>
        <v>2016-12-31</v>
      </c>
      <c r="K2701" s="579" t="s">
        <v>1802</v>
      </c>
      <c r="L2701" s="579" t="s">
        <v>1814</v>
      </c>
    </row>
    <row r="2702" spans="1:12" ht="15.75">
      <c r="C2702" s="589" t="str">
        <f>'FC01'!$B$34</f>
        <v>Arrendamientos</v>
      </c>
      <c r="F2702" s="586">
        <f>'FC01'!$R$34</f>
        <v>0</v>
      </c>
      <c r="I2702" s="580" t="str">
        <f>Índice!$C$8</f>
        <v>2016-01-01</v>
      </c>
      <c r="J2702" s="580" t="str">
        <f>Índice!$C$9</f>
        <v>2016-12-31</v>
      </c>
      <c r="K2702" s="579" t="s">
        <v>1802</v>
      </c>
      <c r="L2702" s="579" t="s">
        <v>1814</v>
      </c>
    </row>
    <row r="2703" spans="1:12" ht="15.75">
      <c r="C2703" s="589" t="str">
        <f>'FC01'!$B$35</f>
        <v>Deterioro (Operativo)</v>
      </c>
      <c r="F2703" s="586">
        <f>'FC01'!$R$35</f>
        <v>0</v>
      </c>
      <c r="I2703" s="580" t="str">
        <f>Índice!$C$8</f>
        <v>2016-01-01</v>
      </c>
      <c r="J2703" s="580" t="str">
        <f>Índice!$C$9</f>
        <v>2016-12-31</v>
      </c>
      <c r="K2703" s="579" t="s">
        <v>1802</v>
      </c>
      <c r="L2703" s="579" t="s">
        <v>1814</v>
      </c>
    </row>
    <row r="2704" spans="1:12" ht="15.75">
      <c r="C2704" s="589" t="str">
        <f>'FC01'!$B$36</f>
        <v>Depreciación (Operativo)</v>
      </c>
      <c r="F2704" s="586">
        <f>'FC01'!$R$36</f>
        <v>0</v>
      </c>
      <c r="I2704" s="580" t="str">
        <f>Índice!$C$8</f>
        <v>2016-01-01</v>
      </c>
      <c r="J2704" s="580" t="str">
        <f>Índice!$C$9</f>
        <v>2016-12-31</v>
      </c>
      <c r="K2704" s="579" t="s">
        <v>1802</v>
      </c>
      <c r="L2704" s="579" t="s">
        <v>1814</v>
      </c>
    </row>
    <row r="2705" spans="3:12" ht="15.75">
      <c r="C2705" s="589" t="str">
        <f>'FC01'!$B$37</f>
        <v>Provisiones (Operativo)</v>
      </c>
      <c r="F2705" s="586">
        <f>'FC01'!$R$37</f>
        <v>0</v>
      </c>
      <c r="I2705" s="580" t="str">
        <f>Índice!$C$8</f>
        <v>2016-01-01</v>
      </c>
      <c r="J2705" s="580" t="str">
        <f>Índice!$C$9</f>
        <v>2016-12-31</v>
      </c>
      <c r="K2705" s="579" t="s">
        <v>1802</v>
      </c>
      <c r="L2705" s="579" t="s">
        <v>1814</v>
      </c>
    </row>
    <row r="2706" spans="3:12" ht="15.75">
      <c r="C2706" s="589" t="str">
        <f>'FC01'!$B$38</f>
        <v>Agotamiento (Operativo)</v>
      </c>
      <c r="F2706" s="586">
        <f>'FC01'!$R$38</f>
        <v>0</v>
      </c>
      <c r="I2706" s="580" t="str">
        <f>Índice!$C$8</f>
        <v>2016-01-01</v>
      </c>
      <c r="J2706" s="580" t="str">
        <f>Índice!$C$9</f>
        <v>2016-12-31</v>
      </c>
      <c r="K2706" s="579" t="s">
        <v>1802</v>
      </c>
      <c r="L2706" s="579" t="s">
        <v>1814</v>
      </c>
    </row>
    <row r="2707" spans="3:12" ht="15.75">
      <c r="C2707" s="589" t="str">
        <f>'FC01'!$B$39</f>
        <v>Amortización (Operativo)</v>
      </c>
      <c r="F2707" s="586">
        <f>'FC01'!$R$39</f>
        <v>0</v>
      </c>
      <c r="I2707" s="580" t="str">
        <f>Índice!$C$8</f>
        <v>2016-01-01</v>
      </c>
      <c r="J2707" s="580" t="str">
        <f>Índice!$C$9</f>
        <v>2016-12-31</v>
      </c>
      <c r="K2707" s="579" t="s">
        <v>1802</v>
      </c>
      <c r="L2707" s="579" t="s">
        <v>1814</v>
      </c>
    </row>
    <row r="2708" spans="3:12" ht="15.75">
      <c r="C2708" s="589" t="str">
        <f>'FC01'!$B$40</f>
        <v>Gastos operativos de Bienes y Servicios Públicos para la Venta</v>
      </c>
      <c r="F2708" s="586">
        <f>'FC01'!$R$40</f>
        <v>0</v>
      </c>
      <c r="I2708" s="580" t="str">
        <f>Índice!$C$8</f>
        <v>2016-01-01</v>
      </c>
      <c r="J2708" s="580" t="str">
        <f>Índice!$C$9</f>
        <v>2016-12-31</v>
      </c>
      <c r="K2708" s="579" t="s">
        <v>1802</v>
      </c>
      <c r="L2708" s="579" t="s">
        <v>1814</v>
      </c>
    </row>
    <row r="2709" spans="3:12" ht="15.75">
      <c r="C2709" s="589" t="str">
        <f>'FC01'!$B$41</f>
        <v>Compras en Bloque y/o a Largo Plazo</v>
      </c>
      <c r="F2709" s="586">
        <f>'FC01'!$R$41</f>
        <v>0</v>
      </c>
      <c r="I2709" s="580" t="str">
        <f>Índice!$C$8</f>
        <v>2016-01-01</v>
      </c>
      <c r="J2709" s="580" t="str">
        <f>Índice!$C$9</f>
        <v>2016-12-31</v>
      </c>
      <c r="K2709" s="579" t="s">
        <v>1802</v>
      </c>
      <c r="L2709" s="579" t="s">
        <v>1814</v>
      </c>
    </row>
    <row r="2710" spans="3:12" ht="15.75">
      <c r="C2710" s="589" t="str">
        <f>'FC01'!$B$42</f>
        <v>Compras en Bolsa  y/o a Corto Plazo</v>
      </c>
      <c r="F2710" s="586">
        <f>'FC01'!$R$42</f>
        <v>0</v>
      </c>
      <c r="I2710" s="580" t="str">
        <f>Índice!$C$8</f>
        <v>2016-01-01</v>
      </c>
      <c r="J2710" s="580" t="str">
        <f>Índice!$C$9</f>
        <v>2016-12-31</v>
      </c>
      <c r="K2710" s="579" t="s">
        <v>1802</v>
      </c>
      <c r="L2710" s="579" t="s">
        <v>1814</v>
      </c>
    </row>
    <row r="2711" spans="3:12" ht="15.75">
      <c r="C2711" s="589" t="str">
        <f>'FC01'!$B$43</f>
        <v>Gastos operativos de suministro de agua potable (Agua en Bloque)</v>
      </c>
      <c r="F2711" s="586">
        <f>'FC01'!$R$43</f>
        <v>0</v>
      </c>
      <c r="I2711" s="580" t="str">
        <f>Índice!$C$8</f>
        <v>2016-01-01</v>
      </c>
      <c r="J2711" s="580" t="str">
        <f>Índice!$C$9</f>
        <v>2016-12-31</v>
      </c>
      <c r="K2711" s="579" t="s">
        <v>1802</v>
      </c>
      <c r="L2711" s="579" t="s">
        <v>1814</v>
      </c>
    </row>
    <row r="2712" spans="3:12" ht="15.75">
      <c r="C2712" s="589" t="str">
        <f>'FC01'!$B$44</f>
        <v xml:space="preserve">Gastos operativos por Conexión / Interconexión </v>
      </c>
      <c r="F2712" s="586">
        <f>'FC01'!$R$44</f>
        <v>0</v>
      </c>
      <c r="I2712" s="580" t="str">
        <f>Índice!$C$8</f>
        <v>2016-01-01</v>
      </c>
      <c r="J2712" s="580" t="str">
        <f>Índice!$C$9</f>
        <v>2016-12-31</v>
      </c>
      <c r="K2712" s="579" t="s">
        <v>1802</v>
      </c>
      <c r="L2712" s="579" t="s">
        <v>1814</v>
      </c>
    </row>
    <row r="2713" spans="3:12" ht="15.75">
      <c r="C2713" s="589" t="str">
        <f>'FC01'!$B$45</f>
        <v>Uso de Líneas, redes y ductos</v>
      </c>
      <c r="F2713" s="586">
        <f>'FC01'!$R$45</f>
        <v>0</v>
      </c>
      <c r="I2713" s="580" t="str">
        <f>Índice!$C$8</f>
        <v>2016-01-01</v>
      </c>
      <c r="J2713" s="580" t="str">
        <f>Índice!$C$9</f>
        <v>2016-12-31</v>
      </c>
      <c r="K2713" s="579" t="s">
        <v>1802</v>
      </c>
      <c r="L2713" s="579" t="s">
        <v>1814</v>
      </c>
    </row>
    <row r="2714" spans="3:12" ht="15.75">
      <c r="C2714" s="589" t="str">
        <f>'FC01'!$B$46</f>
        <v>Gastos operativos de Distribución  y/o Comercialización de Gas combustible por redes</v>
      </c>
      <c r="F2714" s="586">
        <f>'FC01'!$R$46</f>
        <v>0</v>
      </c>
      <c r="I2714" s="580" t="str">
        <f>Índice!$C$8</f>
        <v>2016-01-01</v>
      </c>
      <c r="J2714" s="580" t="str">
        <f>Índice!$C$9</f>
        <v>2016-12-31</v>
      </c>
      <c r="K2714" s="579" t="s">
        <v>1802</v>
      </c>
      <c r="L2714" s="579" t="s">
        <v>1814</v>
      </c>
    </row>
    <row r="2715" spans="3:12" ht="15.75">
      <c r="C2715" s="589" t="str">
        <f>'FC01'!$B$47</f>
        <v>Manejo Comercial y Financiero del Servicio</v>
      </c>
      <c r="F2715" s="586">
        <f>'FC01'!$R$47</f>
        <v>0</v>
      </c>
      <c r="I2715" s="580" t="str">
        <f>Índice!$C$8</f>
        <v>2016-01-01</v>
      </c>
      <c r="J2715" s="580" t="str">
        <f>Índice!$C$9</f>
        <v>2016-12-31</v>
      </c>
      <c r="K2715" s="579" t="s">
        <v>1802</v>
      </c>
      <c r="L2715" s="579" t="s">
        <v>1814</v>
      </c>
    </row>
    <row r="2716" spans="3:12" ht="15.75">
      <c r="C2716" s="589" t="str">
        <f>'FC01'!$B$48</f>
        <v>Gastos operativos de Distribución  y/o Comercialización de Gas Licuado de Petróleo –GLP</v>
      </c>
      <c r="F2716" s="586">
        <f>'FC01'!$R$48</f>
        <v>0</v>
      </c>
      <c r="I2716" s="580" t="str">
        <f>Índice!$C$8</f>
        <v>2016-01-01</v>
      </c>
      <c r="J2716" s="580" t="str">
        <f>Índice!$C$9</f>
        <v>2016-12-31</v>
      </c>
      <c r="K2716" s="579" t="s">
        <v>1802</v>
      </c>
      <c r="L2716" s="579" t="s">
        <v>1814</v>
      </c>
    </row>
    <row r="2717" spans="3:12" ht="15.75">
      <c r="C2717" s="589" t="str">
        <f>'FC01'!$B$49</f>
        <v>Contrato de explotación</v>
      </c>
      <c r="F2717" s="586">
        <f>'FC01'!$R$49</f>
        <v>0</v>
      </c>
      <c r="I2717" s="580" t="str">
        <f>Índice!$C$8</f>
        <v>2016-01-01</v>
      </c>
      <c r="J2717" s="580" t="str">
        <f>Índice!$C$9</f>
        <v>2016-12-31</v>
      </c>
      <c r="K2717" s="579" t="s">
        <v>1802</v>
      </c>
      <c r="L2717" s="579" t="s">
        <v>1814</v>
      </c>
    </row>
    <row r="2718" spans="3:12" ht="15.75">
      <c r="C2718" s="589" t="str">
        <f>'FC01'!$B$50</f>
        <v>Gastos operativos asociados a las transacciones en el mercado mayorista</v>
      </c>
      <c r="F2718" s="586">
        <f>'FC01'!$R$50</f>
        <v>0</v>
      </c>
      <c r="I2718" s="580" t="str">
        <f>Índice!$C$8</f>
        <v>2016-01-01</v>
      </c>
      <c r="J2718" s="580" t="str">
        <f>Índice!$C$9</f>
        <v>2016-12-31</v>
      </c>
      <c r="K2718" s="579" t="s">
        <v>1802</v>
      </c>
      <c r="L2718" s="579" t="s">
        <v>1814</v>
      </c>
    </row>
    <row r="2719" spans="3:12" ht="15.75">
      <c r="C2719" s="589" t="str">
        <f>'FC01'!$B$51</f>
        <v>Contrato de concesión</v>
      </c>
      <c r="F2719" s="586">
        <f>'FC01'!$R$51</f>
        <v>0</v>
      </c>
      <c r="I2719" s="580" t="str">
        <f>Índice!$C$8</f>
        <v>2016-01-01</v>
      </c>
      <c r="J2719" s="580" t="str">
        <f>Índice!$C$9</f>
        <v>2016-12-31</v>
      </c>
      <c r="K2719" s="579" t="s">
        <v>1802</v>
      </c>
      <c r="L2719" s="579" t="s">
        <v>1814</v>
      </c>
    </row>
    <row r="2720" spans="3:12" ht="15.75">
      <c r="C2720" s="589" t="str">
        <f>'FC01'!$B$52</f>
        <v>Otros</v>
      </c>
      <c r="F2720" s="586">
        <f>'FC01'!$R$52</f>
        <v>0</v>
      </c>
      <c r="I2720" s="580" t="str">
        <f>Índice!$C$8</f>
        <v>2016-01-01</v>
      </c>
      <c r="J2720" s="580" t="str">
        <f>Índice!$C$9</f>
        <v>2016-12-31</v>
      </c>
      <c r="K2720" s="579" t="s">
        <v>1802</v>
      </c>
      <c r="L2720" s="579" t="s">
        <v>1814</v>
      </c>
    </row>
    <row r="2721" spans="3:12" ht="15.75">
      <c r="C2721" s="589" t="str">
        <f>'FC01'!$B$53</f>
        <v>Gastos operativos asociados a las transacciones en el mercado minorista</v>
      </c>
      <c r="F2721" s="586">
        <f>'FC01'!$R$53</f>
        <v>0</v>
      </c>
      <c r="I2721" s="580" t="str">
        <f>Índice!$C$8</f>
        <v>2016-01-01</v>
      </c>
      <c r="J2721" s="580" t="str">
        <f>Índice!$C$9</f>
        <v>2016-12-31</v>
      </c>
      <c r="K2721" s="579" t="s">
        <v>1802</v>
      </c>
      <c r="L2721" s="579" t="s">
        <v>1814</v>
      </c>
    </row>
    <row r="2722" spans="3:12" ht="15.75">
      <c r="C2722" s="589" t="str">
        <f>'FC01'!$B$54</f>
        <v xml:space="preserve">Licencias, Contribuciones y Regalías  </v>
      </c>
      <c r="F2722" s="586">
        <f>'FC01'!$R$54</f>
        <v>0</v>
      </c>
      <c r="I2722" s="580" t="str">
        <f>Índice!$C$8</f>
        <v>2016-01-01</v>
      </c>
      <c r="J2722" s="580" t="str">
        <f>Índice!$C$9</f>
        <v>2016-12-31</v>
      </c>
      <c r="K2722" s="579" t="s">
        <v>1802</v>
      </c>
      <c r="L2722" s="579" t="s">
        <v>1814</v>
      </c>
    </row>
    <row r="2723" spans="3:12" ht="15.75">
      <c r="C2723" s="589" t="str">
        <f>'FC01'!$B$55</f>
        <v>Departamento Administrativo del Medio Ambiente "DAMA"</v>
      </c>
      <c r="F2723" s="586">
        <f>'FC01'!$R$55</f>
        <v>0</v>
      </c>
      <c r="I2723" s="580" t="str">
        <f>Índice!$C$8</f>
        <v>2016-01-01</v>
      </c>
      <c r="J2723" s="580" t="str">
        <f>Índice!$C$9</f>
        <v>2016-12-31</v>
      </c>
      <c r="K2723" s="579" t="s">
        <v>1802</v>
      </c>
      <c r="L2723" s="579" t="s">
        <v>1814</v>
      </c>
    </row>
    <row r="2724" spans="3:12" ht="15.75">
      <c r="C2724" s="589" t="str">
        <f>'FC01'!$B$56</f>
        <v>Ley 56 de 1981</v>
      </c>
      <c r="F2724" s="586">
        <f>'FC01'!$R$56</f>
        <v>0</v>
      </c>
      <c r="I2724" s="580" t="str">
        <f>Índice!$C$8</f>
        <v>2016-01-01</v>
      </c>
      <c r="J2724" s="580" t="str">
        <f>Índice!$C$9</f>
        <v>2016-12-31</v>
      </c>
      <c r="K2724" s="579" t="s">
        <v>1802</v>
      </c>
      <c r="L2724" s="579" t="s">
        <v>1814</v>
      </c>
    </row>
    <row r="2725" spans="3:12" ht="15.75">
      <c r="C2725" s="589" t="str">
        <f>'FC01'!$B$57</f>
        <v>Medio Ambiente – Ley 99 de 1993</v>
      </c>
      <c r="F2725" s="586">
        <f>'FC01'!$R$57</f>
        <v>0</v>
      </c>
      <c r="I2725" s="580" t="str">
        <f>Índice!$C$8</f>
        <v>2016-01-01</v>
      </c>
      <c r="J2725" s="580" t="str">
        <f>Índice!$C$9</f>
        <v>2016-12-31</v>
      </c>
      <c r="K2725" s="579" t="s">
        <v>1802</v>
      </c>
      <c r="L2725" s="579" t="s">
        <v>1814</v>
      </c>
    </row>
    <row r="2726" spans="3:12" ht="15.75">
      <c r="C2726" s="589" t="str">
        <f>'FC01'!$B$58</f>
        <v>Regalías</v>
      </c>
      <c r="F2726" s="586">
        <f>'FC01'!$R$58</f>
        <v>0</v>
      </c>
      <c r="I2726" s="580" t="str">
        <f>Índice!$C$8</f>
        <v>2016-01-01</v>
      </c>
      <c r="J2726" s="580" t="str">
        <f>Índice!$C$9</f>
        <v>2016-12-31</v>
      </c>
      <c r="K2726" s="579" t="s">
        <v>1802</v>
      </c>
      <c r="L2726" s="579" t="s">
        <v>1814</v>
      </c>
    </row>
    <row r="2727" spans="3:12" ht="15.75">
      <c r="C2727" s="589" t="str">
        <f>'FC01'!$B$59</f>
        <v>Licencia De Operación Del Servicio</v>
      </c>
      <c r="F2727" s="586">
        <f>'FC01'!$R$59</f>
        <v>0</v>
      </c>
      <c r="I2727" s="580" t="str">
        <f>Índice!$C$8</f>
        <v>2016-01-01</v>
      </c>
      <c r="J2727" s="580" t="str">
        <f>Índice!$C$9</f>
        <v>2016-12-31</v>
      </c>
      <c r="K2727" s="579" t="s">
        <v>1802</v>
      </c>
      <c r="L2727" s="579" t="s">
        <v>1814</v>
      </c>
    </row>
    <row r="2728" spans="3:12" ht="15.75">
      <c r="C2728" s="589" t="str">
        <f>'FC01'!$B$60</f>
        <v>FAZNI</v>
      </c>
      <c r="F2728" s="586">
        <f>'FC01'!$R$60</f>
        <v>0</v>
      </c>
      <c r="I2728" s="580" t="str">
        <f>Índice!$C$8</f>
        <v>2016-01-01</v>
      </c>
      <c r="J2728" s="580" t="str">
        <f>Índice!$C$9</f>
        <v>2016-12-31</v>
      </c>
      <c r="K2728" s="579" t="s">
        <v>1802</v>
      </c>
      <c r="L2728" s="579" t="s">
        <v>1814</v>
      </c>
    </row>
    <row r="2729" spans="3:12" ht="15.75">
      <c r="C2729" s="589" t="str">
        <f>'FC01'!$B$61</f>
        <v>FAER</v>
      </c>
      <c r="F2729" s="586">
        <f>'FC01'!$R$61</f>
        <v>0</v>
      </c>
      <c r="I2729" s="580" t="str">
        <f>Índice!$C$8</f>
        <v>2016-01-01</v>
      </c>
      <c r="J2729" s="580" t="str">
        <f>Índice!$C$9</f>
        <v>2016-12-31</v>
      </c>
      <c r="K2729" s="579" t="s">
        <v>1802</v>
      </c>
      <c r="L2729" s="579" t="s">
        <v>1814</v>
      </c>
    </row>
    <row r="2730" spans="3:12" ht="15.75">
      <c r="C2730" s="589" t="str">
        <f>'FC01'!$B$62</f>
        <v>Cuota de fomento de gas</v>
      </c>
      <c r="F2730" s="586">
        <f>'FC01'!$R$62</f>
        <v>0</v>
      </c>
      <c r="I2730" s="580" t="str">
        <f>Índice!$C$8</f>
        <v>2016-01-01</v>
      </c>
      <c r="J2730" s="580" t="str">
        <f>Índice!$C$9</f>
        <v>2016-12-31</v>
      </c>
      <c r="K2730" s="579" t="s">
        <v>1802</v>
      </c>
      <c r="L2730" s="579" t="s">
        <v>1814</v>
      </c>
    </row>
    <row r="2731" spans="3:12" ht="15.75">
      <c r="C2731" s="589" t="str">
        <f>'FC01'!$B$63</f>
        <v>Ministerio de Comunicaciones y/o Fondo de Comunicaciones</v>
      </c>
      <c r="F2731" s="586">
        <f>'FC01'!$R$63</f>
        <v>0</v>
      </c>
      <c r="I2731" s="580" t="str">
        <f>Índice!$C$8</f>
        <v>2016-01-01</v>
      </c>
      <c r="J2731" s="580" t="str">
        <f>Índice!$C$9</f>
        <v>2016-12-31</v>
      </c>
      <c r="K2731" s="579" t="s">
        <v>1802</v>
      </c>
      <c r="L2731" s="579" t="s">
        <v>1814</v>
      </c>
    </row>
    <row r="2732" spans="3:12" ht="15.75">
      <c r="C2732" s="589" t="str">
        <f>'FC01'!$B$64</f>
        <v>Comité De Estratificación –Ley 505 De 1999</v>
      </c>
      <c r="F2732" s="586">
        <f>'FC01'!$R$64</f>
        <v>0</v>
      </c>
      <c r="I2732" s="580" t="str">
        <f>Índice!$C$8</f>
        <v>2016-01-01</v>
      </c>
      <c r="J2732" s="580" t="str">
        <f>Índice!$C$9</f>
        <v>2016-12-31</v>
      </c>
      <c r="K2732" s="579" t="s">
        <v>1802</v>
      </c>
      <c r="L2732" s="579" t="s">
        <v>1814</v>
      </c>
    </row>
    <row r="2733" spans="3:12" ht="15.75">
      <c r="C2733" s="589" t="str">
        <f>'FC01'!$B$65</f>
        <v>Art 25 Ley 142 - Concesiones, y permisos ambientales y sanitarios</v>
      </c>
      <c r="F2733" s="586">
        <f>'FC01'!$R$65</f>
        <v>0</v>
      </c>
      <c r="I2733" s="580" t="str">
        <f>Índice!$C$8</f>
        <v>2016-01-01</v>
      </c>
      <c r="J2733" s="580" t="str">
        <f>Índice!$C$9</f>
        <v>2016-12-31</v>
      </c>
      <c r="K2733" s="579" t="s">
        <v>1802</v>
      </c>
      <c r="L2733" s="579" t="s">
        <v>1814</v>
      </c>
    </row>
    <row r="2734" spans="3:12" ht="15.75">
      <c r="C2734" s="589" t="str">
        <f>'FC01'!$B$66</f>
        <v>Otras licencias Ley 142 de 1994</v>
      </c>
      <c r="F2734" s="586">
        <f>'FC01'!$R$66</f>
        <v>0</v>
      </c>
      <c r="I2734" s="580" t="str">
        <f>Índice!$C$8</f>
        <v>2016-01-01</v>
      </c>
      <c r="J2734" s="580" t="str">
        <f>Índice!$C$9</f>
        <v>2016-12-31</v>
      </c>
      <c r="K2734" s="579" t="s">
        <v>1802</v>
      </c>
      <c r="L2734" s="579" t="s">
        <v>1814</v>
      </c>
    </row>
    <row r="2735" spans="3:12" ht="15.75">
      <c r="C2735" s="589" t="str">
        <f>'FC01'!$B$67</f>
        <v>Consumo De Insumos Directos</v>
      </c>
      <c r="F2735" s="586">
        <f>'FC01'!$R$67</f>
        <v>0</v>
      </c>
      <c r="I2735" s="580" t="str">
        <f>Índice!$C$8</f>
        <v>2016-01-01</v>
      </c>
      <c r="J2735" s="580" t="str">
        <f>Índice!$C$9</f>
        <v>2016-12-31</v>
      </c>
      <c r="K2735" s="579" t="s">
        <v>1802</v>
      </c>
      <c r="L2735" s="579" t="s">
        <v>1814</v>
      </c>
    </row>
    <row r="2736" spans="3:12" ht="15.75">
      <c r="C2736" s="589" t="str">
        <f>'FC01'!$B$68</f>
        <v>Productos Químicos</v>
      </c>
      <c r="F2736" s="586">
        <f>'FC01'!$R$68</f>
        <v>0</v>
      </c>
      <c r="I2736" s="580" t="str">
        <f>Índice!$C$8</f>
        <v>2016-01-01</v>
      </c>
      <c r="J2736" s="580" t="str">
        <f>Índice!$C$9</f>
        <v>2016-12-31</v>
      </c>
      <c r="K2736" s="579" t="s">
        <v>1802</v>
      </c>
      <c r="L2736" s="579" t="s">
        <v>1814</v>
      </c>
    </row>
    <row r="2737" spans="3:12" ht="15.75">
      <c r="C2737" s="589" t="str">
        <f>'FC01'!$B$69</f>
        <v>Gas Combustible</v>
      </c>
      <c r="F2737" s="586">
        <f>'FC01'!$R$69</f>
        <v>0</v>
      </c>
      <c r="I2737" s="580" t="str">
        <f>Índice!$C$8</f>
        <v>2016-01-01</v>
      </c>
      <c r="J2737" s="580" t="str">
        <f>Índice!$C$9</f>
        <v>2016-12-31</v>
      </c>
      <c r="K2737" s="579" t="s">
        <v>1802</v>
      </c>
      <c r="L2737" s="579" t="s">
        <v>1814</v>
      </c>
    </row>
    <row r="2738" spans="3:12" ht="15.75">
      <c r="C2738" s="589" t="str">
        <f>'FC01'!$B$70</f>
        <v>Carbón Mineral</v>
      </c>
      <c r="F2738" s="586">
        <f>'FC01'!$R$70</f>
        <v>0</v>
      </c>
      <c r="I2738" s="580" t="str">
        <f>Índice!$C$8</f>
        <v>2016-01-01</v>
      </c>
      <c r="J2738" s="580" t="str">
        <f>Índice!$C$9</f>
        <v>2016-12-31</v>
      </c>
      <c r="K2738" s="579" t="s">
        <v>1802</v>
      </c>
      <c r="L2738" s="579" t="s">
        <v>1814</v>
      </c>
    </row>
    <row r="2739" spans="3:12" ht="15.75">
      <c r="C2739" s="589" t="str">
        <f>'FC01'!$B$71</f>
        <v>Energía</v>
      </c>
      <c r="F2739" s="586">
        <f>'FC01'!$R$71</f>
        <v>0</v>
      </c>
      <c r="I2739" s="580" t="str">
        <f>Índice!$C$8</f>
        <v>2016-01-01</v>
      </c>
      <c r="J2739" s="580" t="str">
        <f>Índice!$C$9</f>
        <v>2016-12-31</v>
      </c>
      <c r="K2739" s="579" t="s">
        <v>1802</v>
      </c>
      <c r="L2739" s="579" t="s">
        <v>1814</v>
      </c>
    </row>
    <row r="2740" spans="3:12" ht="15.75">
      <c r="C2740" s="589" t="str">
        <f>'FC01'!$B$72</f>
        <v>ACPM, Fuel Oil</v>
      </c>
      <c r="F2740" s="586">
        <f>'FC01'!$R$72</f>
        <v>0</v>
      </c>
      <c r="I2740" s="580" t="str">
        <f>Índice!$C$8</f>
        <v>2016-01-01</v>
      </c>
      <c r="J2740" s="580" t="str">
        <f>Índice!$C$9</f>
        <v>2016-12-31</v>
      </c>
      <c r="K2740" s="579" t="s">
        <v>1802</v>
      </c>
      <c r="L2740" s="579" t="s">
        <v>1814</v>
      </c>
    </row>
    <row r="2741" spans="3:12" ht="15.75">
      <c r="C2741" s="589" t="str">
        <f>'FC01'!$B$73</f>
        <v>Otros Elementos de Consumo de Insumos Directos</v>
      </c>
      <c r="F2741" s="586">
        <f>'FC01'!$R$73</f>
        <v>0</v>
      </c>
      <c r="I2741" s="580" t="str">
        <f>Índice!$C$8</f>
        <v>2016-01-01</v>
      </c>
      <c r="J2741" s="580" t="str">
        <f>Índice!$C$9</f>
        <v>2016-12-31</v>
      </c>
      <c r="K2741" s="579" t="s">
        <v>1802</v>
      </c>
      <c r="L2741" s="579" t="s">
        <v>1814</v>
      </c>
    </row>
    <row r="2742" spans="3:12" ht="15.75">
      <c r="C2742" s="589" t="str">
        <f>'FC01'!$B$74</f>
        <v>Ordenes Y Contratos De Mantenimiento Y Reparaciones</v>
      </c>
      <c r="F2742" s="586">
        <f>'FC01'!$R$74</f>
        <v>0</v>
      </c>
      <c r="I2742" s="580" t="str">
        <f>Índice!$C$8</f>
        <v>2016-01-01</v>
      </c>
      <c r="J2742" s="580" t="str">
        <f>Índice!$C$9</f>
        <v>2016-12-31</v>
      </c>
      <c r="K2742" s="579" t="s">
        <v>1802</v>
      </c>
      <c r="L2742" s="579" t="s">
        <v>1814</v>
      </c>
    </row>
    <row r="2743" spans="3:12" ht="15.75">
      <c r="C2743" s="589" t="str">
        <f>'FC01'!$B$75</f>
        <v>Peajes terrestres</v>
      </c>
      <c r="F2743" s="586">
        <f>'FC01'!$R$75</f>
        <v>0</v>
      </c>
      <c r="I2743" s="580" t="str">
        <f>Índice!$C$8</f>
        <v>2016-01-01</v>
      </c>
      <c r="J2743" s="580" t="str">
        <f>Índice!$C$9</f>
        <v>2016-12-31</v>
      </c>
      <c r="K2743" s="579" t="s">
        <v>1802</v>
      </c>
      <c r="L2743" s="579" t="s">
        <v>1814</v>
      </c>
    </row>
    <row r="2744" spans="3:12" ht="15.75">
      <c r="C2744" s="589" t="str">
        <f>'FC01'!$B$76</f>
        <v>Disposición final</v>
      </c>
      <c r="F2744" s="586">
        <f>'FC01'!$R$76</f>
        <v>0</v>
      </c>
      <c r="I2744" s="580" t="str">
        <f>Índice!$C$8</f>
        <v>2016-01-01</v>
      </c>
      <c r="J2744" s="580" t="str">
        <f>Índice!$C$9</f>
        <v>2016-12-31</v>
      </c>
      <c r="K2744" s="579" t="s">
        <v>1802</v>
      </c>
      <c r="L2744" s="579" t="s">
        <v>1814</v>
      </c>
    </row>
    <row r="2745" spans="3:12" ht="15.75">
      <c r="C2745" s="589" t="str">
        <f>'FC01'!$B$77</f>
        <v>Peajes por interconexión de acueducto</v>
      </c>
      <c r="F2745" s="586">
        <f>'FC01'!$R$77</f>
        <v>0</v>
      </c>
      <c r="I2745" s="580" t="str">
        <f>Índice!$C$8</f>
        <v>2016-01-01</v>
      </c>
      <c r="J2745" s="580" t="str">
        <f>Índice!$C$9</f>
        <v>2016-12-31</v>
      </c>
      <c r="K2745" s="579" t="s">
        <v>1802</v>
      </c>
      <c r="L2745" s="579" t="s">
        <v>1814</v>
      </c>
    </row>
    <row r="2746" spans="3:12" ht="15.75">
      <c r="C2746" s="589" t="str">
        <f>'FC01'!$B$78</f>
        <v>Peajes por interconexión de alcantarillado</v>
      </c>
      <c r="F2746" s="586">
        <f>'FC01'!$R$78</f>
        <v>0</v>
      </c>
      <c r="I2746" s="580" t="str">
        <f>Índice!$C$8</f>
        <v>2016-01-01</v>
      </c>
      <c r="J2746" s="580" t="str">
        <f>Índice!$C$9</f>
        <v>2016-12-31</v>
      </c>
      <c r="K2746" s="579" t="s">
        <v>1802</v>
      </c>
      <c r="L2746" s="579" t="s">
        <v>1814</v>
      </c>
    </row>
    <row r="2747" spans="3:12" ht="15.75">
      <c r="C2747" s="589" t="str">
        <f>'FC01'!$B$79</f>
        <v>Honorarios (Operativos)</v>
      </c>
      <c r="F2747" s="586">
        <f>'FC01'!$R$79</f>
        <v>0</v>
      </c>
      <c r="I2747" s="580" t="str">
        <f>Índice!$C$8</f>
        <v>2016-01-01</v>
      </c>
      <c r="J2747" s="580" t="str">
        <f>Índice!$C$9</f>
        <v>2016-12-31</v>
      </c>
      <c r="K2747" s="579" t="s">
        <v>1802</v>
      </c>
      <c r="L2747" s="579" t="s">
        <v>1814</v>
      </c>
    </row>
    <row r="2748" spans="3:12" ht="15.75">
      <c r="C2748" s="589" t="str">
        <f>'FC01'!$B$80</f>
        <v>Servicios Públicos</v>
      </c>
      <c r="F2748" s="586">
        <f>'FC01'!$R$80</f>
        <v>0</v>
      </c>
      <c r="I2748" s="580" t="str">
        <f>Índice!$C$8</f>
        <v>2016-01-01</v>
      </c>
      <c r="J2748" s="580" t="str">
        <f>Índice!$C$9</f>
        <v>2016-12-31</v>
      </c>
      <c r="K2748" s="579" t="s">
        <v>1802</v>
      </c>
      <c r="L2748" s="579" t="s">
        <v>1814</v>
      </c>
    </row>
    <row r="2749" spans="3:12" ht="15.75">
      <c r="C2749" s="589" t="str">
        <f>'FC01'!$B$81</f>
        <v>Materiales y otros gastos de operación</v>
      </c>
      <c r="F2749" s="586">
        <f>'FC01'!$R$81</f>
        <v>0</v>
      </c>
      <c r="I2749" s="580" t="str">
        <f>Índice!$C$8</f>
        <v>2016-01-01</v>
      </c>
      <c r="J2749" s="580" t="str">
        <f>Índice!$C$9</f>
        <v>2016-12-31</v>
      </c>
      <c r="K2749" s="579" t="s">
        <v>1802</v>
      </c>
      <c r="L2749" s="579" t="s">
        <v>1814</v>
      </c>
    </row>
    <row r="2750" spans="3:12" ht="15.75">
      <c r="C2750" s="589" t="str">
        <f>'FC01'!$B$82</f>
        <v>Gastos operativos De Pérdidas En Prestación Del Servicio  De Acueducto</v>
      </c>
      <c r="F2750" s="586">
        <f>'FC01'!$R$82</f>
        <v>0</v>
      </c>
      <c r="I2750" s="580" t="str">
        <f>Índice!$C$8</f>
        <v>2016-01-01</v>
      </c>
      <c r="J2750" s="580" t="str">
        <f>Índice!$C$9</f>
        <v>2016-12-31</v>
      </c>
      <c r="K2750" s="579" t="s">
        <v>1802</v>
      </c>
      <c r="L2750" s="579" t="s">
        <v>1814</v>
      </c>
    </row>
    <row r="2751" spans="3:12" ht="15.75">
      <c r="C2751" s="589" t="str">
        <f>'FC01'!$B$83</f>
        <v>Seguros</v>
      </c>
      <c r="F2751" s="586">
        <f>'FC01'!$R$83</f>
        <v>0</v>
      </c>
      <c r="I2751" s="580" t="str">
        <f>Índice!$C$8</f>
        <v>2016-01-01</v>
      </c>
      <c r="J2751" s="580" t="str">
        <f>Índice!$C$9</f>
        <v>2016-12-31</v>
      </c>
      <c r="K2751" s="579" t="s">
        <v>1802</v>
      </c>
      <c r="L2751" s="579" t="s">
        <v>1814</v>
      </c>
    </row>
    <row r="2752" spans="3:12" ht="15.75">
      <c r="C2752" s="589" t="str">
        <f>'FC01'!$B$84</f>
        <v>Impuestos y Tasas</v>
      </c>
      <c r="F2752" s="586">
        <f>'FC01'!$R$84</f>
        <v>0</v>
      </c>
      <c r="I2752" s="580" t="str">
        <f>Índice!$C$8</f>
        <v>2016-01-01</v>
      </c>
      <c r="J2752" s="580" t="str">
        <f>Índice!$C$9</f>
        <v>2016-12-31</v>
      </c>
      <c r="K2752" s="579" t="s">
        <v>1802</v>
      </c>
      <c r="L2752" s="579" t="s">
        <v>1814</v>
      </c>
    </row>
    <row r="2753" spans="1:12" ht="15.75">
      <c r="C2753" s="589" t="str">
        <f>'FC01'!$B$85</f>
        <v>Órdenes y Contratos Por Otros  Servicios</v>
      </c>
      <c r="F2753" s="586">
        <f>'FC01'!$R$85</f>
        <v>0</v>
      </c>
      <c r="I2753" s="580" t="str">
        <f>Índice!$C$8</f>
        <v>2016-01-01</v>
      </c>
      <c r="J2753" s="580" t="str">
        <f>Índice!$C$9</f>
        <v>2016-12-31</v>
      </c>
      <c r="K2753" s="579" t="s">
        <v>1802</v>
      </c>
      <c r="L2753" s="579" t="s">
        <v>1814</v>
      </c>
    </row>
    <row r="2754" spans="1:12" ht="15.75">
      <c r="C2754" s="589" t="str">
        <f>'FC01'!$B$86</f>
        <v>Donaciones</v>
      </c>
      <c r="F2754" s="586">
        <f>'FC01'!$R$86</f>
        <v>0</v>
      </c>
      <c r="I2754" s="580" t="str">
        <f>Índice!$C$8</f>
        <v>2016-01-01</v>
      </c>
      <c r="J2754" s="580" t="str">
        <f>Índice!$C$9</f>
        <v>2016-12-31</v>
      </c>
      <c r="K2754" s="579" t="s">
        <v>1802</v>
      </c>
      <c r="L2754" s="579" t="s">
        <v>1814</v>
      </c>
    </row>
    <row r="2755" spans="1:12" ht="15.75">
      <c r="C2755" s="589" t="str">
        <f>'FC01'!$B$87</f>
        <v>Total Gastos operativos</v>
      </c>
      <c r="F2755" s="586">
        <f>'FC01'!$R$87</f>
        <v>0</v>
      </c>
      <c r="I2755" s="580" t="str">
        <f>Índice!$C$8</f>
        <v>2016-01-01</v>
      </c>
      <c r="J2755" s="580" t="str">
        <f>Índice!$C$9</f>
        <v>2016-12-31</v>
      </c>
      <c r="K2755" s="579" t="s">
        <v>1802</v>
      </c>
      <c r="L2755" s="579" t="s">
        <v>1814</v>
      </c>
    </row>
    <row r="2756" spans="1:12" ht="15.75">
      <c r="A2756" s="587" t="s">
        <v>15</v>
      </c>
      <c r="C2756" s="589"/>
      <c r="F2756" s="586"/>
      <c r="I2756" s="580"/>
      <c r="J2756" s="580"/>
      <c r="K2756" s="579" t="s">
        <v>1802</v>
      </c>
      <c r="L2756" s="579" t="s">
        <v>1814</v>
      </c>
    </row>
    <row r="2757" spans="1:12" ht="15.75">
      <c r="A2757" s="587" t="s">
        <v>15</v>
      </c>
      <c r="C2757" s="589" t="str">
        <f>'FC01'!$B$89</f>
        <v>Detalle de los gastos y gastos operativos</v>
      </c>
      <c r="F2757" s="586" t="str">
        <f>'FC01'!$R$90</f>
        <v>Distribución</v>
      </c>
      <c r="I2757" s="580"/>
      <c r="J2757" s="580"/>
      <c r="K2757" s="579" t="s">
        <v>1802</v>
      </c>
      <c r="L2757" s="579" t="s">
        <v>1814</v>
      </c>
    </row>
    <row r="2758" spans="1:12" ht="15.75">
      <c r="A2758" s="587" t="s">
        <v>15</v>
      </c>
      <c r="C2758" s="589"/>
      <c r="F2758" s="586"/>
      <c r="I2758" s="580"/>
      <c r="J2758" s="580"/>
      <c r="K2758" s="579" t="s">
        <v>1802</v>
      </c>
      <c r="L2758" s="579" t="s">
        <v>1814</v>
      </c>
    </row>
    <row r="2759" spans="1:12" ht="15.75">
      <c r="A2759" s="587" t="s">
        <v>15</v>
      </c>
      <c r="C2759" s="589" t="str">
        <f>'FC01'!$B$91</f>
        <v>Gastos [sinopsis]</v>
      </c>
      <c r="F2759" s="586"/>
      <c r="I2759" s="580"/>
      <c r="J2759" s="580"/>
      <c r="K2759" s="579" t="s">
        <v>1802</v>
      </c>
      <c r="L2759" s="579" t="s">
        <v>1814</v>
      </c>
    </row>
    <row r="2760" spans="1:12" ht="15.75">
      <c r="C2760" s="589" t="str">
        <f>'FC01'!$B$92</f>
        <v>Gastos de Administración sin impuestos, contribuciones y tasas</v>
      </c>
      <c r="F2760" s="586">
        <f>'FC01'!$R$92</f>
        <v>0</v>
      </c>
      <c r="I2760" s="580" t="str">
        <f>Índice!$C$8</f>
        <v>2016-01-01</v>
      </c>
      <c r="J2760" s="580" t="str">
        <f>Índice!$C$9</f>
        <v>2016-12-31</v>
      </c>
      <c r="K2760" s="579" t="s">
        <v>1802</v>
      </c>
      <c r="L2760" s="579" t="s">
        <v>1814</v>
      </c>
    </row>
    <row r="2761" spans="1:12" ht="15.75">
      <c r="C2761" s="589" t="str">
        <f>'FC01'!$B$93</f>
        <v>Impuestos, Tasas y Contribuciones (No incluye impuesto de renta)</v>
      </c>
      <c r="F2761" s="586">
        <f>'FC01'!$R$93</f>
        <v>0</v>
      </c>
      <c r="I2761" s="580" t="str">
        <f>Índice!$C$8</f>
        <v>2016-01-01</v>
      </c>
      <c r="J2761" s="580" t="str">
        <f>Índice!$C$9</f>
        <v>2016-12-31</v>
      </c>
      <c r="K2761" s="579" t="s">
        <v>1802</v>
      </c>
      <c r="L2761" s="579" t="s">
        <v>1814</v>
      </c>
    </row>
    <row r="2762" spans="1:12" ht="15.75">
      <c r="C2762" s="589" t="str">
        <f>'FC01'!$B$94</f>
        <v>Depreciación, deterioro, Amortización y provisión</v>
      </c>
      <c r="F2762" s="586">
        <f>'FC01'!$R$94</f>
        <v>0</v>
      </c>
      <c r="I2762" s="580" t="str">
        <f>Índice!$C$8</f>
        <v>2016-01-01</v>
      </c>
      <c r="J2762" s="580" t="str">
        <f>Índice!$C$9</f>
        <v>2016-12-31</v>
      </c>
      <c r="K2762" s="579" t="s">
        <v>1802</v>
      </c>
      <c r="L2762" s="579" t="s">
        <v>1814</v>
      </c>
    </row>
    <row r="2763" spans="1:12" ht="15.75">
      <c r="C2763" s="589" t="str">
        <f>'FC01'!$B$95</f>
        <v>Gasto por impuesto a las ganancias</v>
      </c>
      <c r="F2763" s="586">
        <f>'FC01'!$R$95</f>
        <v>0</v>
      </c>
      <c r="I2763" s="580" t="str">
        <f>Índice!$C$8</f>
        <v>2016-01-01</v>
      </c>
      <c r="J2763" s="580" t="str">
        <f>Índice!$C$9</f>
        <v>2016-12-31</v>
      </c>
      <c r="K2763" s="579" t="s">
        <v>1802</v>
      </c>
      <c r="L2763" s="579" t="s">
        <v>1814</v>
      </c>
    </row>
    <row r="2764" spans="1:12" ht="15.75">
      <c r="C2764" s="589" t="str">
        <f>'FC01'!$B$96</f>
        <v>Otros gastos (gastos y gastos operativos)</v>
      </c>
      <c r="F2764" s="586">
        <f>'FC01'!$R$96</f>
        <v>0</v>
      </c>
      <c r="I2764" s="580" t="str">
        <f>Índice!$C$8</f>
        <v>2016-01-01</v>
      </c>
      <c r="J2764" s="580" t="str">
        <f>Índice!$C$9</f>
        <v>2016-12-31</v>
      </c>
      <c r="K2764" s="579" t="s">
        <v>1802</v>
      </c>
      <c r="L2764" s="579" t="s">
        <v>1814</v>
      </c>
    </row>
    <row r="2765" spans="1:12" ht="15.75">
      <c r="C2765" s="589" t="str">
        <f>'FC01'!$B$97</f>
        <v>Total Gastos</v>
      </c>
      <c r="F2765" s="586">
        <f>'FC01'!$R$97</f>
        <v>0</v>
      </c>
      <c r="I2765" s="580" t="str">
        <f>Índice!$C$8</f>
        <v>2016-01-01</v>
      </c>
      <c r="J2765" s="580" t="str">
        <f>Índice!$C$9</f>
        <v>2016-12-31</v>
      </c>
      <c r="K2765" s="579" t="s">
        <v>1802</v>
      </c>
      <c r="L2765" s="579" t="s">
        <v>1814</v>
      </c>
    </row>
    <row r="2766" spans="1:12" ht="15.75">
      <c r="A2766" s="587" t="s">
        <v>15</v>
      </c>
      <c r="C2766" s="589" t="str">
        <f>'FC01'!$B$98</f>
        <v>Gastos operativos de Ventas y Distribución [sinopsis]</v>
      </c>
      <c r="F2766" s="586">
        <f>'FC01'!$R$98</f>
        <v>0</v>
      </c>
      <c r="I2766" s="580" t="str">
        <f>Índice!$C$8</f>
        <v>2016-01-01</v>
      </c>
      <c r="J2766" s="580" t="str">
        <f>Índice!$C$9</f>
        <v>2016-12-31</v>
      </c>
      <c r="K2766" s="579" t="s">
        <v>1802</v>
      </c>
      <c r="L2766" s="579" t="s">
        <v>1814</v>
      </c>
    </row>
    <row r="2767" spans="1:12" ht="15.75">
      <c r="C2767" s="589" t="str">
        <f>'FC01'!$B$99</f>
        <v>Gastos operativos de Ventas</v>
      </c>
      <c r="F2767" s="586">
        <f>'FC01'!$R$99</f>
        <v>0</v>
      </c>
      <c r="I2767" s="580" t="str">
        <f>Índice!$C$8</f>
        <v>2016-01-01</v>
      </c>
      <c r="J2767" s="580" t="str">
        <f>Índice!$C$9</f>
        <v>2016-12-31</v>
      </c>
      <c r="K2767" s="579" t="s">
        <v>1802</v>
      </c>
      <c r="L2767" s="579" t="s">
        <v>1814</v>
      </c>
    </row>
    <row r="2768" spans="1:12" ht="15.75">
      <c r="C2768" s="589" t="str">
        <f>'FC01'!$B$100</f>
        <v>Gastos operativos de Distribución</v>
      </c>
      <c r="F2768" s="586">
        <f>'FC01'!$R$100</f>
        <v>0</v>
      </c>
      <c r="I2768" s="580" t="str">
        <f>Índice!$C$8</f>
        <v>2016-01-01</v>
      </c>
      <c r="J2768" s="580" t="str">
        <f>Índice!$C$9</f>
        <v>2016-12-31</v>
      </c>
      <c r="K2768" s="579" t="s">
        <v>1802</v>
      </c>
      <c r="L2768" s="579" t="s">
        <v>1814</v>
      </c>
    </row>
    <row r="2769" spans="1:12" ht="15.75">
      <c r="C2769" s="589" t="str">
        <f>'FC01'!$B$101</f>
        <v>Total Gastos operativos de ventas y distribución</v>
      </c>
      <c r="F2769" s="586">
        <f>'FC01'!$R$101</f>
        <v>0</v>
      </c>
      <c r="I2769" s="580" t="str">
        <f>Índice!$C$8</f>
        <v>2016-01-01</v>
      </c>
      <c r="J2769" s="580" t="str">
        <f>Índice!$C$9</f>
        <v>2016-12-31</v>
      </c>
      <c r="K2769" s="579" t="s">
        <v>1802</v>
      </c>
      <c r="L2769" s="579" t="s">
        <v>1814</v>
      </c>
    </row>
    <row r="2770" spans="1:12" ht="15.75">
      <c r="A2770" s="587" t="s">
        <v>15</v>
      </c>
      <c r="C2770" s="589">
        <v>16</v>
      </c>
      <c r="F2770" s="586"/>
      <c r="I2770" s="580" t="str">
        <f>Índice!$C$8</f>
        <v>2016-01-01</v>
      </c>
      <c r="J2770" s="580" t="str">
        <f>Índice!$C$9</f>
        <v>2016-12-31</v>
      </c>
      <c r="K2770" s="579" t="s">
        <v>1802</v>
      </c>
      <c r="L2770" s="579" t="s">
        <v>1815</v>
      </c>
    </row>
    <row r="2771" spans="1:12" ht="15.75">
      <c r="A2771" s="587" t="s">
        <v>15</v>
      </c>
      <c r="C2771" s="589" t="str">
        <f>'FC01'!$B$6</f>
        <v xml:space="preserve">Detalle de los gastos </v>
      </c>
      <c r="F2771" s="586" t="str">
        <f>'FC01'!$S$7</f>
        <v>Comercialización</v>
      </c>
      <c r="I2771" s="580" t="str">
        <f>Índice!$C$8</f>
        <v>2016-01-01</v>
      </c>
      <c r="J2771" s="580" t="str">
        <f>Índice!$C$9</f>
        <v>2016-12-31</v>
      </c>
      <c r="K2771" s="579" t="s">
        <v>1802</v>
      </c>
      <c r="L2771" s="579" t="s">
        <v>1815</v>
      </c>
    </row>
    <row r="2772" spans="1:12" ht="15.75">
      <c r="C2772" s="589" t="str">
        <f>'FC01'!$B$8</f>
        <v xml:space="preserve">De administración </v>
      </c>
      <c r="F2772" s="586">
        <f>'FC01'!$S$8</f>
        <v>0</v>
      </c>
      <c r="I2772" s="580" t="str">
        <f>Índice!$C$8</f>
        <v>2016-01-01</v>
      </c>
      <c r="J2772" s="580" t="str">
        <f>Índice!$C$9</f>
        <v>2016-12-31</v>
      </c>
      <c r="K2772" s="579" t="s">
        <v>1802</v>
      </c>
      <c r="L2772" s="579" t="s">
        <v>1815</v>
      </c>
    </row>
    <row r="2773" spans="1:12" ht="15.75">
      <c r="C2773" s="589" t="str">
        <f>'FC01'!$B$9</f>
        <v>Beneficios a empleados</v>
      </c>
      <c r="F2773" s="586">
        <f>'FC01'!$S$9</f>
        <v>0</v>
      </c>
      <c r="I2773" s="580" t="str">
        <f>Índice!$C$8</f>
        <v>2016-01-01</v>
      </c>
      <c r="J2773" s="580" t="str">
        <f>Índice!$C$9</f>
        <v>2016-12-31</v>
      </c>
      <c r="K2773" s="579" t="s">
        <v>1802</v>
      </c>
      <c r="L2773" s="579" t="s">
        <v>1815</v>
      </c>
    </row>
    <row r="2774" spans="1:12" ht="15.75">
      <c r="C2774" s="589" t="str">
        <f>'FC01'!$B$10</f>
        <v>Honorarios</v>
      </c>
      <c r="F2774" s="586">
        <f>'FC01'!$S$10</f>
        <v>0</v>
      </c>
      <c r="I2774" s="580" t="str">
        <f>Índice!$C$8</f>
        <v>2016-01-01</v>
      </c>
      <c r="J2774" s="580" t="str">
        <f>Índice!$C$9</f>
        <v>2016-12-31</v>
      </c>
      <c r="K2774" s="579" t="s">
        <v>1802</v>
      </c>
      <c r="L2774" s="579" t="s">
        <v>1815</v>
      </c>
    </row>
    <row r="2775" spans="1:12" ht="15.75">
      <c r="C2775" s="589" t="str">
        <f>'FC01'!$B$11</f>
        <v xml:space="preserve">Impuestos, Contribuciones y tasas </v>
      </c>
      <c r="F2775" s="586">
        <f>'FC01'!$S$11</f>
        <v>0</v>
      </c>
      <c r="I2775" s="580" t="str">
        <f>Índice!$C$8</f>
        <v>2016-01-01</v>
      </c>
      <c r="J2775" s="580" t="str">
        <f>Índice!$C$9</f>
        <v>2016-12-31</v>
      </c>
      <c r="K2775" s="579" t="s">
        <v>1802</v>
      </c>
      <c r="L2775" s="579" t="s">
        <v>1815</v>
      </c>
    </row>
    <row r="2776" spans="1:12" ht="15.75">
      <c r="C2776" s="589" t="str">
        <f>'FC01'!$B$12</f>
        <v xml:space="preserve">Generales </v>
      </c>
      <c r="F2776" s="586">
        <f>'FC01'!$S$12</f>
        <v>0</v>
      </c>
      <c r="I2776" s="580" t="str">
        <f>Índice!$C$8</f>
        <v>2016-01-01</v>
      </c>
      <c r="J2776" s="580" t="str">
        <f>Índice!$C$9</f>
        <v>2016-12-31</v>
      </c>
      <c r="K2776" s="579" t="s">
        <v>1802</v>
      </c>
      <c r="L2776" s="579" t="s">
        <v>1815</v>
      </c>
    </row>
    <row r="2777" spans="1:12" ht="15.75">
      <c r="C2777" s="589" t="str">
        <f>'FC01'!$B$13</f>
        <v>Deterioro</v>
      </c>
      <c r="F2777" s="586">
        <f>'FC01'!$S$13</f>
        <v>0</v>
      </c>
      <c r="I2777" s="580" t="str">
        <f>Índice!$C$8</f>
        <v>2016-01-01</v>
      </c>
      <c r="J2777" s="580" t="str">
        <f>Índice!$C$9</f>
        <v>2016-12-31</v>
      </c>
      <c r="K2777" s="579" t="s">
        <v>1802</v>
      </c>
      <c r="L2777" s="579" t="s">
        <v>1815</v>
      </c>
    </row>
    <row r="2778" spans="1:12" ht="15.75">
      <c r="C2778" s="589" t="str">
        <f>'FC01'!$B$14</f>
        <v>Depreciación</v>
      </c>
      <c r="F2778" s="586">
        <f>'FC01'!$S$14</f>
        <v>0</v>
      </c>
      <c r="I2778" s="580" t="str">
        <f>Índice!$C$8</f>
        <v>2016-01-01</v>
      </c>
      <c r="J2778" s="580" t="str">
        <f>Índice!$C$9</f>
        <v>2016-12-31</v>
      </c>
      <c r="K2778" s="579" t="s">
        <v>1802</v>
      </c>
      <c r="L2778" s="579" t="s">
        <v>1815</v>
      </c>
    </row>
    <row r="2779" spans="1:12" ht="15.75">
      <c r="C2779" s="589" t="str">
        <f>'FC01'!$B$15</f>
        <v>Amortización</v>
      </c>
      <c r="F2779" s="586">
        <f>'FC01'!$S$15</f>
        <v>0</v>
      </c>
      <c r="I2779" s="580" t="str">
        <f>Índice!$C$8</f>
        <v>2016-01-01</v>
      </c>
      <c r="J2779" s="580" t="str">
        <f>Índice!$C$9</f>
        <v>2016-12-31</v>
      </c>
      <c r="K2779" s="579" t="s">
        <v>1802</v>
      </c>
      <c r="L2779" s="579" t="s">
        <v>1815</v>
      </c>
    </row>
    <row r="2780" spans="1:12" ht="15.75">
      <c r="C2780" s="589" t="str">
        <f>'FC01'!$B$16</f>
        <v>Provisiones</v>
      </c>
      <c r="F2780" s="586">
        <f>'FC01'!$S$16</f>
        <v>0</v>
      </c>
      <c r="I2780" s="580" t="str">
        <f>Índice!$C$8</f>
        <v>2016-01-01</v>
      </c>
      <c r="J2780" s="580" t="str">
        <f>Índice!$C$9</f>
        <v>2016-12-31</v>
      </c>
      <c r="K2780" s="579" t="s">
        <v>1802</v>
      </c>
      <c r="L2780" s="579" t="s">
        <v>1815</v>
      </c>
    </row>
    <row r="2781" spans="1:12" ht="15.75">
      <c r="C2781" s="589" t="str">
        <f>'FC01'!$B$17</f>
        <v>Litigios y demandas</v>
      </c>
      <c r="F2781" s="586">
        <f>'FC01'!$S$17</f>
        <v>0</v>
      </c>
      <c r="I2781" s="580" t="str">
        <f>Índice!$C$8</f>
        <v>2016-01-01</v>
      </c>
      <c r="J2781" s="580" t="str">
        <f>Índice!$C$9</f>
        <v>2016-12-31</v>
      </c>
      <c r="K2781" s="579" t="s">
        <v>1802</v>
      </c>
      <c r="L2781" s="579" t="s">
        <v>1815</v>
      </c>
    </row>
    <row r="2782" spans="1:12" ht="15.75">
      <c r="C2782" s="589" t="str">
        <f>'FC01'!$B$18</f>
        <v xml:space="preserve">Garantías </v>
      </c>
      <c r="F2782" s="586">
        <f>'FC01'!$S$18</f>
        <v>0</v>
      </c>
      <c r="I2782" s="580" t="str">
        <f>Índice!$C$8</f>
        <v>2016-01-01</v>
      </c>
      <c r="J2782" s="580" t="str">
        <f>Índice!$C$9</f>
        <v>2016-12-31</v>
      </c>
      <c r="K2782" s="579" t="s">
        <v>1802</v>
      </c>
      <c r="L2782" s="579" t="s">
        <v>1815</v>
      </c>
    </row>
    <row r="2783" spans="1:12" ht="15.75">
      <c r="C2783" s="589" t="str">
        <f>'FC01'!$B$19</f>
        <v>Diversas</v>
      </c>
      <c r="F2783" s="586">
        <f>'FC01'!$S$19</f>
        <v>0</v>
      </c>
      <c r="I2783" s="580" t="str">
        <f>Índice!$C$8</f>
        <v>2016-01-01</v>
      </c>
      <c r="J2783" s="580" t="str">
        <f>Índice!$C$9</f>
        <v>2016-12-31</v>
      </c>
      <c r="K2783" s="579" t="s">
        <v>1802</v>
      </c>
      <c r="L2783" s="579" t="s">
        <v>1815</v>
      </c>
    </row>
    <row r="2784" spans="1:12" ht="15.75">
      <c r="C2784" s="589" t="str">
        <f>'FC01'!$B$20</f>
        <v>Otros gastos</v>
      </c>
      <c r="F2784" s="586">
        <f>'FC01'!$S$20</f>
        <v>0</v>
      </c>
      <c r="I2784" s="580" t="str">
        <f>Índice!$C$8</f>
        <v>2016-01-01</v>
      </c>
      <c r="J2784" s="580" t="str">
        <f>Índice!$C$9</f>
        <v>2016-12-31</v>
      </c>
      <c r="K2784" s="579" t="s">
        <v>1802</v>
      </c>
      <c r="L2784" s="579" t="s">
        <v>1815</v>
      </c>
    </row>
    <row r="2785" spans="1:12" ht="15.75">
      <c r="C2785" s="589" t="str">
        <f>'FC01'!$B$21</f>
        <v>Comisiones</v>
      </c>
      <c r="F2785" s="586">
        <f>'FC01'!$S$21</f>
        <v>0</v>
      </c>
      <c r="I2785" s="580" t="str">
        <f>Índice!$C$8</f>
        <v>2016-01-01</v>
      </c>
      <c r="J2785" s="580" t="str">
        <f>Índice!$C$9</f>
        <v>2016-12-31</v>
      </c>
      <c r="K2785" s="579" t="s">
        <v>1802</v>
      </c>
      <c r="L2785" s="579" t="s">
        <v>1815</v>
      </c>
    </row>
    <row r="2786" spans="1:12" ht="15.75">
      <c r="C2786" s="589" t="str">
        <f>'FC01'!$B$22</f>
        <v>Ajuste por diferencia en cambio</v>
      </c>
      <c r="F2786" s="586">
        <f>'FC01'!$S$22</f>
        <v>0</v>
      </c>
      <c r="I2786" s="580" t="str">
        <f>Índice!$C$8</f>
        <v>2016-01-01</v>
      </c>
      <c r="J2786" s="580" t="str">
        <f>Índice!$C$9</f>
        <v>2016-12-31</v>
      </c>
      <c r="K2786" s="579" t="s">
        <v>1802</v>
      </c>
      <c r="L2786" s="579" t="s">
        <v>1815</v>
      </c>
    </row>
    <row r="2787" spans="1:12" ht="15.75">
      <c r="C2787" s="589" t="str">
        <f>'FC01'!$B$23</f>
        <v>Financieros</v>
      </c>
      <c r="F2787" s="586">
        <f>'FC01'!$S$23</f>
        <v>0</v>
      </c>
      <c r="I2787" s="580" t="str">
        <f>Índice!$C$8</f>
        <v>2016-01-01</v>
      </c>
      <c r="J2787" s="580" t="str">
        <f>Índice!$C$9</f>
        <v>2016-12-31</v>
      </c>
      <c r="K2787" s="579" t="s">
        <v>1802</v>
      </c>
      <c r="L2787" s="579" t="s">
        <v>1815</v>
      </c>
    </row>
    <row r="2788" spans="1:12" ht="15.75">
      <c r="C2788" s="589" t="str">
        <f>'FC01'!$B$24</f>
        <v>Pérdidas por la aplicación del método de participación patrimonial</v>
      </c>
      <c r="F2788" s="586">
        <f>'FC01'!$S$24</f>
        <v>0</v>
      </c>
      <c r="I2788" s="580" t="str">
        <f>Índice!$C$8</f>
        <v>2016-01-01</v>
      </c>
      <c r="J2788" s="580" t="str">
        <f>Índice!$C$9</f>
        <v>2016-12-31</v>
      </c>
      <c r="K2788" s="579" t="s">
        <v>1802</v>
      </c>
      <c r="L2788" s="579" t="s">
        <v>1815</v>
      </c>
    </row>
    <row r="2789" spans="1:12" ht="15.75">
      <c r="C2789" s="589" t="str">
        <f>'FC01'!$B$25</f>
        <v xml:space="preserve">Gastos diversos </v>
      </c>
      <c r="F2789" s="586">
        <f>'FC01'!$S$25</f>
        <v>0</v>
      </c>
      <c r="I2789" s="580" t="str">
        <f>Índice!$C$8</f>
        <v>2016-01-01</v>
      </c>
      <c r="J2789" s="580" t="str">
        <f>Índice!$C$9</f>
        <v>2016-12-31</v>
      </c>
      <c r="K2789" s="579" t="s">
        <v>1802</v>
      </c>
      <c r="L2789" s="579" t="s">
        <v>1815</v>
      </c>
    </row>
    <row r="2790" spans="1:12" ht="15.75">
      <c r="C2790" s="589" t="str">
        <f>'FC01'!$B$26</f>
        <v>Impuesto a las ganancias corrientes</v>
      </c>
      <c r="F2790" s="586">
        <f>'FC01'!$S$26</f>
        <v>0</v>
      </c>
      <c r="I2790" s="580" t="str">
        <f>Índice!$C$8</f>
        <v>2016-01-01</v>
      </c>
      <c r="J2790" s="580" t="str">
        <f>Índice!$C$9</f>
        <v>2016-12-31</v>
      </c>
      <c r="K2790" s="579" t="s">
        <v>1802</v>
      </c>
      <c r="L2790" s="579" t="s">
        <v>1815</v>
      </c>
    </row>
    <row r="2791" spans="1:12" ht="15.75">
      <c r="C2791" s="589" t="str">
        <f>'FC01'!$B$27</f>
        <v>Impuesto a las ganancias diferido</v>
      </c>
      <c r="F2791" s="586">
        <f>'FC01'!$S$27</f>
        <v>0</v>
      </c>
      <c r="I2791" s="580" t="str">
        <f>Índice!$C$8</f>
        <v>2016-01-01</v>
      </c>
      <c r="J2791" s="580" t="str">
        <f>Índice!$C$9</f>
        <v>2016-12-31</v>
      </c>
      <c r="K2791" s="579" t="s">
        <v>1802</v>
      </c>
      <c r="L2791" s="579" t="s">
        <v>1815</v>
      </c>
    </row>
    <row r="2792" spans="1:12" ht="15.75">
      <c r="C2792" s="589" t="str">
        <f>'FC01'!$B$28</f>
        <v xml:space="preserve">Total Gastos </v>
      </c>
      <c r="F2792" s="586">
        <f>'FC01'!$S$28</f>
        <v>0</v>
      </c>
      <c r="I2792" s="580" t="str">
        <f>Índice!$C$8</f>
        <v>2016-01-01</v>
      </c>
      <c r="J2792" s="580" t="str">
        <f>Índice!$C$9</f>
        <v>2016-12-31</v>
      </c>
      <c r="K2792" s="579" t="s">
        <v>1802</v>
      </c>
      <c r="L2792" s="579" t="s">
        <v>1815</v>
      </c>
    </row>
    <row r="2793" spans="1:12" ht="15.75">
      <c r="A2793" s="587" t="s">
        <v>15</v>
      </c>
      <c r="C2793" s="589"/>
      <c r="F2793" s="586"/>
      <c r="I2793" s="580"/>
      <c r="J2793" s="580"/>
      <c r="K2793" s="579" t="s">
        <v>1802</v>
      </c>
      <c r="L2793" s="579" t="s">
        <v>1815</v>
      </c>
    </row>
    <row r="2794" spans="1:12" ht="15.75">
      <c r="A2794" s="587" t="s">
        <v>15</v>
      </c>
      <c r="C2794" s="589" t="str">
        <f>'FC01'!$B$30</f>
        <v>Detalle de los gastos operativos</v>
      </c>
      <c r="F2794" s="586" t="str">
        <f>'FC01'!$S$31</f>
        <v>Comercialización</v>
      </c>
      <c r="I2794" s="580"/>
      <c r="J2794" s="580"/>
      <c r="K2794" s="579" t="s">
        <v>1802</v>
      </c>
      <c r="L2794" s="579" t="s">
        <v>1815</v>
      </c>
    </row>
    <row r="2795" spans="1:12" ht="15.75">
      <c r="A2795" s="587" t="s">
        <v>15</v>
      </c>
      <c r="C2795" s="589"/>
      <c r="F2795" s="586"/>
      <c r="I2795" s="580"/>
      <c r="J2795" s="580"/>
      <c r="K2795" s="579" t="s">
        <v>1802</v>
      </c>
      <c r="L2795" s="579" t="s">
        <v>1815</v>
      </c>
    </row>
    <row r="2796" spans="1:12" ht="15.75">
      <c r="C2796" s="589" t="str">
        <f>'FC01'!$B$32</f>
        <v>Servicios Personales</v>
      </c>
      <c r="F2796" s="586">
        <f>'FC01'!$S$32</f>
        <v>0</v>
      </c>
      <c r="I2796" s="580" t="str">
        <f>Índice!$C$8</f>
        <v>2016-01-01</v>
      </c>
      <c r="J2796" s="580" t="str">
        <f>Índice!$C$9</f>
        <v>2016-12-31</v>
      </c>
      <c r="K2796" s="579" t="s">
        <v>1802</v>
      </c>
      <c r="L2796" s="579" t="s">
        <v>1815</v>
      </c>
    </row>
    <row r="2797" spans="1:12" ht="15.75">
      <c r="C2797" s="589" t="str">
        <f>'FC01'!$B$33</f>
        <v>Generales</v>
      </c>
      <c r="F2797" s="586">
        <f>'FC01'!$S$33</f>
        <v>0</v>
      </c>
      <c r="I2797" s="580" t="str">
        <f>Índice!$C$8</f>
        <v>2016-01-01</v>
      </c>
      <c r="J2797" s="580" t="str">
        <f>Índice!$C$9</f>
        <v>2016-12-31</v>
      </c>
      <c r="K2797" s="579" t="s">
        <v>1802</v>
      </c>
      <c r="L2797" s="579" t="s">
        <v>1815</v>
      </c>
    </row>
    <row r="2798" spans="1:12" ht="15.75">
      <c r="C2798" s="589" t="str">
        <f>'FC01'!$B$34</f>
        <v>Arrendamientos</v>
      </c>
      <c r="F2798" s="586">
        <f>'FC01'!$S$34</f>
        <v>0</v>
      </c>
      <c r="I2798" s="580" t="str">
        <f>Índice!$C$8</f>
        <v>2016-01-01</v>
      </c>
      <c r="J2798" s="580" t="str">
        <f>Índice!$C$9</f>
        <v>2016-12-31</v>
      </c>
      <c r="K2798" s="579" t="s">
        <v>1802</v>
      </c>
      <c r="L2798" s="579" t="s">
        <v>1815</v>
      </c>
    </row>
    <row r="2799" spans="1:12" ht="15.75">
      <c r="C2799" s="589" t="str">
        <f>'FC01'!$B$35</f>
        <v>Deterioro (Operativo)</v>
      </c>
      <c r="F2799" s="586">
        <f>'FC01'!$S$35</f>
        <v>0</v>
      </c>
      <c r="I2799" s="580" t="str">
        <f>Índice!$C$8</f>
        <v>2016-01-01</v>
      </c>
      <c r="J2799" s="580" t="str">
        <f>Índice!$C$9</f>
        <v>2016-12-31</v>
      </c>
      <c r="K2799" s="579" t="s">
        <v>1802</v>
      </c>
      <c r="L2799" s="579" t="s">
        <v>1815</v>
      </c>
    </row>
    <row r="2800" spans="1:12" ht="15.75">
      <c r="C2800" s="589" t="str">
        <f>'FC01'!$B$36</f>
        <v>Depreciación (Operativo)</v>
      </c>
      <c r="F2800" s="586">
        <f>'FC01'!$S$36</f>
        <v>0</v>
      </c>
      <c r="I2800" s="580" t="str">
        <f>Índice!$C$8</f>
        <v>2016-01-01</v>
      </c>
      <c r="J2800" s="580" t="str">
        <f>Índice!$C$9</f>
        <v>2016-12-31</v>
      </c>
      <c r="K2800" s="579" t="s">
        <v>1802</v>
      </c>
      <c r="L2800" s="579" t="s">
        <v>1815</v>
      </c>
    </row>
    <row r="2801" spans="3:12" ht="15.75">
      <c r="C2801" s="589" t="str">
        <f>'FC01'!$B$37</f>
        <v>Provisiones (Operativo)</v>
      </c>
      <c r="F2801" s="586">
        <f>'FC01'!$S$37</f>
        <v>0</v>
      </c>
      <c r="I2801" s="580" t="str">
        <f>Índice!$C$8</f>
        <v>2016-01-01</v>
      </c>
      <c r="J2801" s="580" t="str">
        <f>Índice!$C$9</f>
        <v>2016-12-31</v>
      </c>
      <c r="K2801" s="579" t="s">
        <v>1802</v>
      </c>
      <c r="L2801" s="579" t="s">
        <v>1815</v>
      </c>
    </row>
    <row r="2802" spans="3:12" ht="15.75">
      <c r="C2802" s="589" t="str">
        <f>'FC01'!$B$38</f>
        <v>Agotamiento (Operativo)</v>
      </c>
      <c r="F2802" s="586">
        <f>'FC01'!$S$38</f>
        <v>0</v>
      </c>
      <c r="I2802" s="580" t="str">
        <f>Índice!$C$8</f>
        <v>2016-01-01</v>
      </c>
      <c r="J2802" s="580" t="str">
        <f>Índice!$C$9</f>
        <v>2016-12-31</v>
      </c>
      <c r="K2802" s="579" t="s">
        <v>1802</v>
      </c>
      <c r="L2802" s="579" t="s">
        <v>1815</v>
      </c>
    </row>
    <row r="2803" spans="3:12" ht="15.75">
      <c r="C2803" s="589" t="str">
        <f>'FC01'!$B$39</f>
        <v>Amortización (Operativo)</v>
      </c>
      <c r="F2803" s="586">
        <f>'FC01'!$S$39</f>
        <v>0</v>
      </c>
      <c r="I2803" s="580" t="str">
        <f>Índice!$C$8</f>
        <v>2016-01-01</v>
      </c>
      <c r="J2803" s="580" t="str">
        <f>Índice!$C$9</f>
        <v>2016-12-31</v>
      </c>
      <c r="K2803" s="579" t="s">
        <v>1802</v>
      </c>
      <c r="L2803" s="579" t="s">
        <v>1815</v>
      </c>
    </row>
    <row r="2804" spans="3:12" ht="15.75">
      <c r="C2804" s="589" t="str">
        <f>'FC01'!$B$40</f>
        <v>Gastos operativos de Bienes y Servicios Públicos para la Venta</v>
      </c>
      <c r="F2804" s="586">
        <f>'FC01'!$S$40</f>
        <v>0</v>
      </c>
      <c r="I2804" s="580" t="str">
        <f>Índice!$C$8</f>
        <v>2016-01-01</v>
      </c>
      <c r="J2804" s="580" t="str">
        <f>Índice!$C$9</f>
        <v>2016-12-31</v>
      </c>
      <c r="K2804" s="579" t="s">
        <v>1802</v>
      </c>
      <c r="L2804" s="579" t="s">
        <v>1815</v>
      </c>
    </row>
    <row r="2805" spans="3:12" ht="15.75">
      <c r="C2805" s="589" t="str">
        <f>'FC01'!$B$41</f>
        <v>Compras en Bloque y/o a Largo Plazo</v>
      </c>
      <c r="F2805" s="586">
        <f>'FC01'!$S$41</f>
        <v>0</v>
      </c>
      <c r="I2805" s="580" t="str">
        <f>Índice!$C$8</f>
        <v>2016-01-01</v>
      </c>
      <c r="J2805" s="580" t="str">
        <f>Índice!$C$9</f>
        <v>2016-12-31</v>
      </c>
      <c r="K2805" s="579" t="s">
        <v>1802</v>
      </c>
      <c r="L2805" s="579" t="s">
        <v>1815</v>
      </c>
    </row>
    <row r="2806" spans="3:12" ht="15.75">
      <c r="C2806" s="589" t="str">
        <f>'FC01'!$B$42</f>
        <v>Compras en Bolsa  y/o a Corto Plazo</v>
      </c>
      <c r="F2806" s="586">
        <f>'FC01'!$S$42</f>
        <v>0</v>
      </c>
      <c r="I2806" s="580" t="str">
        <f>Índice!$C$8</f>
        <v>2016-01-01</v>
      </c>
      <c r="J2806" s="580" t="str">
        <f>Índice!$C$9</f>
        <v>2016-12-31</v>
      </c>
      <c r="K2806" s="579" t="s">
        <v>1802</v>
      </c>
      <c r="L2806" s="579" t="s">
        <v>1815</v>
      </c>
    </row>
    <row r="2807" spans="3:12" ht="15.75">
      <c r="C2807" s="589" t="str">
        <f>'FC01'!$B$43</f>
        <v>Gastos operativos de suministro de agua potable (Agua en Bloque)</v>
      </c>
      <c r="F2807" s="586">
        <f>'FC01'!$S$43</f>
        <v>0</v>
      </c>
      <c r="I2807" s="580" t="str">
        <f>Índice!$C$8</f>
        <v>2016-01-01</v>
      </c>
      <c r="J2807" s="580" t="str">
        <f>Índice!$C$9</f>
        <v>2016-12-31</v>
      </c>
      <c r="K2807" s="579" t="s">
        <v>1802</v>
      </c>
      <c r="L2807" s="579" t="s">
        <v>1815</v>
      </c>
    </row>
    <row r="2808" spans="3:12" ht="15.75">
      <c r="C2808" s="589" t="str">
        <f>'FC01'!$B$44</f>
        <v xml:space="preserve">Gastos operativos por Conexión / Interconexión </v>
      </c>
      <c r="F2808" s="586">
        <f>'FC01'!$S$44</f>
        <v>0</v>
      </c>
      <c r="I2808" s="580" t="str">
        <f>Índice!$C$8</f>
        <v>2016-01-01</v>
      </c>
      <c r="J2808" s="580" t="str">
        <f>Índice!$C$9</f>
        <v>2016-12-31</v>
      </c>
      <c r="K2808" s="579" t="s">
        <v>1802</v>
      </c>
      <c r="L2808" s="579" t="s">
        <v>1815</v>
      </c>
    </row>
    <row r="2809" spans="3:12" ht="15.75">
      <c r="C2809" s="589" t="str">
        <f>'FC01'!$B$45</f>
        <v>Uso de Líneas, redes y ductos</v>
      </c>
      <c r="F2809" s="586">
        <f>'FC01'!$S$45</f>
        <v>0</v>
      </c>
      <c r="I2809" s="580" t="str">
        <f>Índice!$C$8</f>
        <v>2016-01-01</v>
      </c>
      <c r="J2809" s="580" t="str">
        <f>Índice!$C$9</f>
        <v>2016-12-31</v>
      </c>
      <c r="K2809" s="579" t="s">
        <v>1802</v>
      </c>
      <c r="L2809" s="579" t="s">
        <v>1815</v>
      </c>
    </row>
    <row r="2810" spans="3:12" ht="15.75">
      <c r="C2810" s="589" t="str">
        <f>'FC01'!$B$46</f>
        <v>Gastos operativos de Distribución  y/o Comercialización de Gas combustible por redes</v>
      </c>
      <c r="F2810" s="586">
        <f>'FC01'!$S$46</f>
        <v>0</v>
      </c>
      <c r="I2810" s="580" t="str">
        <f>Índice!$C$8</f>
        <v>2016-01-01</v>
      </c>
      <c r="J2810" s="580" t="str">
        <f>Índice!$C$9</f>
        <v>2016-12-31</v>
      </c>
      <c r="K2810" s="579" t="s">
        <v>1802</v>
      </c>
      <c r="L2810" s="579" t="s">
        <v>1815</v>
      </c>
    </row>
    <row r="2811" spans="3:12" ht="15.75">
      <c r="C2811" s="589" t="str">
        <f>'FC01'!$B$47</f>
        <v>Manejo Comercial y Financiero del Servicio</v>
      </c>
      <c r="F2811" s="586">
        <f>'FC01'!$S$47</f>
        <v>0</v>
      </c>
      <c r="I2811" s="580" t="str">
        <f>Índice!$C$8</f>
        <v>2016-01-01</v>
      </c>
      <c r="J2811" s="580" t="str">
        <f>Índice!$C$9</f>
        <v>2016-12-31</v>
      </c>
      <c r="K2811" s="579" t="s">
        <v>1802</v>
      </c>
      <c r="L2811" s="579" t="s">
        <v>1815</v>
      </c>
    </row>
    <row r="2812" spans="3:12" ht="15.75">
      <c r="C2812" s="589" t="str">
        <f>'FC01'!$B$48</f>
        <v>Gastos operativos de Distribución  y/o Comercialización de Gas Licuado de Petróleo –GLP</v>
      </c>
      <c r="F2812" s="586">
        <f>'FC01'!$S$48</f>
        <v>0</v>
      </c>
      <c r="I2812" s="580" t="str">
        <f>Índice!$C$8</f>
        <v>2016-01-01</v>
      </c>
      <c r="J2812" s="580" t="str">
        <f>Índice!$C$9</f>
        <v>2016-12-31</v>
      </c>
      <c r="K2812" s="579" t="s">
        <v>1802</v>
      </c>
      <c r="L2812" s="579" t="s">
        <v>1815</v>
      </c>
    </row>
    <row r="2813" spans="3:12" ht="15.75">
      <c r="C2813" s="589" t="str">
        <f>'FC01'!$B$49</f>
        <v>Contrato de explotación</v>
      </c>
      <c r="F2813" s="586">
        <f>'FC01'!$S$49</f>
        <v>0</v>
      </c>
      <c r="I2813" s="580" t="str">
        <f>Índice!$C$8</f>
        <v>2016-01-01</v>
      </c>
      <c r="J2813" s="580" t="str">
        <f>Índice!$C$9</f>
        <v>2016-12-31</v>
      </c>
      <c r="K2813" s="579" t="s">
        <v>1802</v>
      </c>
      <c r="L2813" s="579" t="s">
        <v>1815</v>
      </c>
    </row>
    <row r="2814" spans="3:12" ht="15.75">
      <c r="C2814" s="589" t="str">
        <f>'FC01'!$B$50</f>
        <v>Gastos operativos asociados a las transacciones en el mercado mayorista</v>
      </c>
      <c r="F2814" s="586">
        <f>'FC01'!$S$50</f>
        <v>0</v>
      </c>
      <c r="I2814" s="580" t="str">
        <f>Índice!$C$8</f>
        <v>2016-01-01</v>
      </c>
      <c r="J2814" s="580" t="str">
        <f>Índice!$C$9</f>
        <v>2016-12-31</v>
      </c>
      <c r="K2814" s="579" t="s">
        <v>1802</v>
      </c>
      <c r="L2814" s="579" t="s">
        <v>1815</v>
      </c>
    </row>
    <row r="2815" spans="3:12" ht="15.75">
      <c r="C2815" s="589" t="str">
        <f>'FC01'!$B$51</f>
        <v>Contrato de concesión</v>
      </c>
      <c r="F2815" s="586">
        <f>'FC01'!$S$51</f>
        <v>0</v>
      </c>
      <c r="I2815" s="580" t="str">
        <f>Índice!$C$8</f>
        <v>2016-01-01</v>
      </c>
      <c r="J2815" s="580" t="str">
        <f>Índice!$C$9</f>
        <v>2016-12-31</v>
      </c>
      <c r="K2815" s="579" t="s">
        <v>1802</v>
      </c>
      <c r="L2815" s="579" t="s">
        <v>1815</v>
      </c>
    </row>
    <row r="2816" spans="3:12" ht="15.75">
      <c r="C2816" s="589" t="str">
        <f>'FC01'!$B$52</f>
        <v>Otros</v>
      </c>
      <c r="F2816" s="586">
        <f>'FC01'!$S$52</f>
        <v>0</v>
      </c>
      <c r="I2816" s="580" t="str">
        <f>Índice!$C$8</f>
        <v>2016-01-01</v>
      </c>
      <c r="J2816" s="580" t="str">
        <f>Índice!$C$9</f>
        <v>2016-12-31</v>
      </c>
      <c r="K2816" s="579" t="s">
        <v>1802</v>
      </c>
      <c r="L2816" s="579" t="s">
        <v>1815</v>
      </c>
    </row>
    <row r="2817" spans="3:12" ht="15.75">
      <c r="C2817" s="589" t="str">
        <f>'FC01'!$B$53</f>
        <v>Gastos operativos asociados a las transacciones en el mercado minorista</v>
      </c>
      <c r="F2817" s="586">
        <f>'FC01'!$S$53</f>
        <v>0</v>
      </c>
      <c r="I2817" s="580" t="str">
        <f>Índice!$C$8</f>
        <v>2016-01-01</v>
      </c>
      <c r="J2817" s="580" t="str">
        <f>Índice!$C$9</f>
        <v>2016-12-31</v>
      </c>
      <c r="K2817" s="579" t="s">
        <v>1802</v>
      </c>
      <c r="L2817" s="579" t="s">
        <v>1815</v>
      </c>
    </row>
    <row r="2818" spans="3:12" ht="15.75">
      <c r="C2818" s="589" t="str">
        <f>'FC01'!$B$54</f>
        <v xml:space="preserve">Licencias, Contribuciones y Regalías  </v>
      </c>
      <c r="F2818" s="586">
        <f>'FC01'!$S$54</f>
        <v>0</v>
      </c>
      <c r="I2818" s="580" t="str">
        <f>Índice!$C$8</f>
        <v>2016-01-01</v>
      </c>
      <c r="J2818" s="580" t="str">
        <f>Índice!$C$9</f>
        <v>2016-12-31</v>
      </c>
      <c r="K2818" s="579" t="s">
        <v>1802</v>
      </c>
      <c r="L2818" s="579" t="s">
        <v>1815</v>
      </c>
    </row>
    <row r="2819" spans="3:12" ht="15.75">
      <c r="C2819" s="589" t="str">
        <f>'FC01'!$B$55</f>
        <v>Departamento Administrativo del Medio Ambiente "DAMA"</v>
      </c>
      <c r="F2819" s="586">
        <f>'FC01'!$S$55</f>
        <v>0</v>
      </c>
      <c r="I2819" s="580" t="str">
        <f>Índice!$C$8</f>
        <v>2016-01-01</v>
      </c>
      <c r="J2819" s="580" t="str">
        <f>Índice!$C$9</f>
        <v>2016-12-31</v>
      </c>
      <c r="K2819" s="579" t="s">
        <v>1802</v>
      </c>
      <c r="L2819" s="579" t="s">
        <v>1815</v>
      </c>
    </row>
    <row r="2820" spans="3:12" ht="15.75">
      <c r="C2820" s="589" t="str">
        <f>'FC01'!$B$56</f>
        <v>Ley 56 de 1981</v>
      </c>
      <c r="F2820" s="586">
        <f>'FC01'!$S$56</f>
        <v>0</v>
      </c>
      <c r="I2820" s="580" t="str">
        <f>Índice!$C$8</f>
        <v>2016-01-01</v>
      </c>
      <c r="J2820" s="580" t="str">
        <f>Índice!$C$9</f>
        <v>2016-12-31</v>
      </c>
      <c r="K2820" s="579" t="s">
        <v>1802</v>
      </c>
      <c r="L2820" s="579" t="s">
        <v>1815</v>
      </c>
    </row>
    <row r="2821" spans="3:12" ht="15.75">
      <c r="C2821" s="589" t="str">
        <f>'FC01'!$B$57</f>
        <v>Medio Ambiente – Ley 99 de 1993</v>
      </c>
      <c r="F2821" s="586">
        <f>'FC01'!$S$57</f>
        <v>0</v>
      </c>
      <c r="I2821" s="580" t="str">
        <f>Índice!$C$8</f>
        <v>2016-01-01</v>
      </c>
      <c r="J2821" s="580" t="str">
        <f>Índice!$C$9</f>
        <v>2016-12-31</v>
      </c>
      <c r="K2821" s="579" t="s">
        <v>1802</v>
      </c>
      <c r="L2821" s="579" t="s">
        <v>1815</v>
      </c>
    </row>
    <row r="2822" spans="3:12" ht="15.75">
      <c r="C2822" s="589" t="str">
        <f>'FC01'!$B$58</f>
        <v>Regalías</v>
      </c>
      <c r="F2822" s="586">
        <f>'FC01'!$S$58</f>
        <v>0</v>
      </c>
      <c r="I2822" s="580" t="str">
        <f>Índice!$C$8</f>
        <v>2016-01-01</v>
      </c>
      <c r="J2822" s="580" t="str">
        <f>Índice!$C$9</f>
        <v>2016-12-31</v>
      </c>
      <c r="K2822" s="579" t="s">
        <v>1802</v>
      </c>
      <c r="L2822" s="579" t="s">
        <v>1815</v>
      </c>
    </row>
    <row r="2823" spans="3:12" ht="15.75">
      <c r="C2823" s="589" t="str">
        <f>'FC01'!$B$59</f>
        <v>Licencia De Operación Del Servicio</v>
      </c>
      <c r="F2823" s="586">
        <f>'FC01'!$S$59</f>
        <v>0</v>
      </c>
      <c r="I2823" s="580" t="str">
        <f>Índice!$C$8</f>
        <v>2016-01-01</v>
      </c>
      <c r="J2823" s="580" t="str">
        <f>Índice!$C$9</f>
        <v>2016-12-31</v>
      </c>
      <c r="K2823" s="579" t="s">
        <v>1802</v>
      </c>
      <c r="L2823" s="579" t="s">
        <v>1815</v>
      </c>
    </row>
    <row r="2824" spans="3:12" ht="15.75">
      <c r="C2824" s="589" t="str">
        <f>'FC01'!$B$60</f>
        <v>FAZNI</v>
      </c>
      <c r="F2824" s="586">
        <f>'FC01'!$S$60</f>
        <v>0</v>
      </c>
      <c r="I2824" s="580" t="str">
        <f>Índice!$C$8</f>
        <v>2016-01-01</v>
      </c>
      <c r="J2824" s="580" t="str">
        <f>Índice!$C$9</f>
        <v>2016-12-31</v>
      </c>
      <c r="K2824" s="579" t="s">
        <v>1802</v>
      </c>
      <c r="L2824" s="579" t="s">
        <v>1815</v>
      </c>
    </row>
    <row r="2825" spans="3:12" ht="15.75">
      <c r="C2825" s="589" t="str">
        <f>'FC01'!$B$61</f>
        <v>FAER</v>
      </c>
      <c r="F2825" s="586">
        <f>'FC01'!$S$61</f>
        <v>0</v>
      </c>
      <c r="I2825" s="580" t="str">
        <f>Índice!$C$8</f>
        <v>2016-01-01</v>
      </c>
      <c r="J2825" s="580" t="str">
        <f>Índice!$C$9</f>
        <v>2016-12-31</v>
      </c>
      <c r="K2825" s="579" t="s">
        <v>1802</v>
      </c>
      <c r="L2825" s="579" t="s">
        <v>1815</v>
      </c>
    </row>
    <row r="2826" spans="3:12" ht="15.75">
      <c r="C2826" s="589" t="str">
        <f>'FC01'!$B$62</f>
        <v>Cuota de fomento de gas</v>
      </c>
      <c r="F2826" s="586">
        <f>'FC01'!$S$62</f>
        <v>0</v>
      </c>
      <c r="I2826" s="580" t="str">
        <f>Índice!$C$8</f>
        <v>2016-01-01</v>
      </c>
      <c r="J2826" s="580" t="str">
        <f>Índice!$C$9</f>
        <v>2016-12-31</v>
      </c>
      <c r="K2826" s="579" t="s">
        <v>1802</v>
      </c>
      <c r="L2826" s="579" t="s">
        <v>1815</v>
      </c>
    </row>
    <row r="2827" spans="3:12" ht="15.75">
      <c r="C2827" s="589" t="str">
        <f>'FC01'!$B$63</f>
        <v>Ministerio de Comunicaciones y/o Fondo de Comunicaciones</v>
      </c>
      <c r="F2827" s="586">
        <f>'FC01'!$S$63</f>
        <v>0</v>
      </c>
      <c r="I2827" s="580" t="str">
        <f>Índice!$C$8</f>
        <v>2016-01-01</v>
      </c>
      <c r="J2827" s="580" t="str">
        <f>Índice!$C$9</f>
        <v>2016-12-31</v>
      </c>
      <c r="K2827" s="579" t="s">
        <v>1802</v>
      </c>
      <c r="L2827" s="579" t="s">
        <v>1815</v>
      </c>
    </row>
    <row r="2828" spans="3:12" ht="15.75">
      <c r="C2828" s="589" t="str">
        <f>'FC01'!$B$64</f>
        <v>Comité De Estratificación –Ley 505 De 1999</v>
      </c>
      <c r="F2828" s="586">
        <f>'FC01'!$S$64</f>
        <v>0</v>
      </c>
      <c r="I2828" s="580" t="str">
        <f>Índice!$C$8</f>
        <v>2016-01-01</v>
      </c>
      <c r="J2828" s="580" t="str">
        <f>Índice!$C$9</f>
        <v>2016-12-31</v>
      </c>
      <c r="K2828" s="579" t="s">
        <v>1802</v>
      </c>
      <c r="L2828" s="579" t="s">
        <v>1815</v>
      </c>
    </row>
    <row r="2829" spans="3:12" ht="15.75">
      <c r="C2829" s="589" t="str">
        <f>'FC01'!$B$65</f>
        <v>Art 25 Ley 142 - Concesiones, y permisos ambientales y sanitarios</v>
      </c>
      <c r="F2829" s="586">
        <f>'FC01'!$S$65</f>
        <v>0</v>
      </c>
      <c r="I2829" s="580" t="str">
        <f>Índice!$C$8</f>
        <v>2016-01-01</v>
      </c>
      <c r="J2829" s="580" t="str">
        <f>Índice!$C$9</f>
        <v>2016-12-31</v>
      </c>
      <c r="K2829" s="579" t="s">
        <v>1802</v>
      </c>
      <c r="L2829" s="579" t="s">
        <v>1815</v>
      </c>
    </row>
    <row r="2830" spans="3:12" ht="15.75">
      <c r="C2830" s="589" t="str">
        <f>'FC01'!$B$66</f>
        <v>Otras licencias Ley 142 de 1994</v>
      </c>
      <c r="F2830" s="586">
        <f>'FC01'!$S$66</f>
        <v>0</v>
      </c>
      <c r="I2830" s="580" t="str">
        <f>Índice!$C$8</f>
        <v>2016-01-01</v>
      </c>
      <c r="J2830" s="580" t="str">
        <f>Índice!$C$9</f>
        <v>2016-12-31</v>
      </c>
      <c r="K2830" s="579" t="s">
        <v>1802</v>
      </c>
      <c r="L2830" s="579" t="s">
        <v>1815</v>
      </c>
    </row>
    <row r="2831" spans="3:12" ht="15.75">
      <c r="C2831" s="589" t="str">
        <f>'FC01'!$B$67</f>
        <v>Consumo De Insumos Directos</v>
      </c>
      <c r="F2831" s="586">
        <f>'FC01'!$S$67</f>
        <v>0</v>
      </c>
      <c r="I2831" s="580" t="str">
        <f>Índice!$C$8</f>
        <v>2016-01-01</v>
      </c>
      <c r="J2831" s="580" t="str">
        <f>Índice!$C$9</f>
        <v>2016-12-31</v>
      </c>
      <c r="K2831" s="579" t="s">
        <v>1802</v>
      </c>
      <c r="L2831" s="579" t="s">
        <v>1815</v>
      </c>
    </row>
    <row r="2832" spans="3:12" ht="15.75">
      <c r="C2832" s="589" t="str">
        <f>'FC01'!$B$68</f>
        <v>Productos Químicos</v>
      </c>
      <c r="F2832" s="586">
        <f>'FC01'!$S$68</f>
        <v>0</v>
      </c>
      <c r="I2832" s="580" t="str">
        <f>Índice!$C$8</f>
        <v>2016-01-01</v>
      </c>
      <c r="J2832" s="580" t="str">
        <f>Índice!$C$9</f>
        <v>2016-12-31</v>
      </c>
      <c r="K2832" s="579" t="s">
        <v>1802</v>
      </c>
      <c r="L2832" s="579" t="s">
        <v>1815</v>
      </c>
    </row>
    <row r="2833" spans="3:12" ht="15.75">
      <c r="C2833" s="589" t="str">
        <f>'FC01'!$B$69</f>
        <v>Gas Combustible</v>
      </c>
      <c r="F2833" s="586">
        <f>'FC01'!$S$69</f>
        <v>0</v>
      </c>
      <c r="I2833" s="580" t="str">
        <f>Índice!$C$8</f>
        <v>2016-01-01</v>
      </c>
      <c r="J2833" s="580" t="str">
        <f>Índice!$C$9</f>
        <v>2016-12-31</v>
      </c>
      <c r="K2833" s="579" t="s">
        <v>1802</v>
      </c>
      <c r="L2833" s="579" t="s">
        <v>1815</v>
      </c>
    </row>
    <row r="2834" spans="3:12" ht="15.75">
      <c r="C2834" s="589" t="str">
        <f>'FC01'!$B$70</f>
        <v>Carbón Mineral</v>
      </c>
      <c r="F2834" s="586">
        <f>'FC01'!$S$70</f>
        <v>0</v>
      </c>
      <c r="I2834" s="580" t="str">
        <f>Índice!$C$8</f>
        <v>2016-01-01</v>
      </c>
      <c r="J2834" s="580" t="str">
        <f>Índice!$C$9</f>
        <v>2016-12-31</v>
      </c>
      <c r="K2834" s="579" t="s">
        <v>1802</v>
      </c>
      <c r="L2834" s="579" t="s">
        <v>1815</v>
      </c>
    </row>
    <row r="2835" spans="3:12" ht="15.75">
      <c r="C2835" s="589" t="str">
        <f>'FC01'!$B$71</f>
        <v>Energía</v>
      </c>
      <c r="F2835" s="586">
        <f>'FC01'!$S$71</f>
        <v>0</v>
      </c>
      <c r="I2835" s="580" t="str">
        <f>Índice!$C$8</f>
        <v>2016-01-01</v>
      </c>
      <c r="J2835" s="580" t="str">
        <f>Índice!$C$9</f>
        <v>2016-12-31</v>
      </c>
      <c r="K2835" s="579" t="s">
        <v>1802</v>
      </c>
      <c r="L2835" s="579" t="s">
        <v>1815</v>
      </c>
    </row>
    <row r="2836" spans="3:12" ht="15.75">
      <c r="C2836" s="589" t="str">
        <f>'FC01'!$B$72</f>
        <v>ACPM, Fuel Oil</v>
      </c>
      <c r="F2836" s="586">
        <f>'FC01'!$S$72</f>
        <v>0</v>
      </c>
      <c r="I2836" s="580" t="str">
        <f>Índice!$C$8</f>
        <v>2016-01-01</v>
      </c>
      <c r="J2836" s="580" t="str">
        <f>Índice!$C$9</f>
        <v>2016-12-31</v>
      </c>
      <c r="K2836" s="579" t="s">
        <v>1802</v>
      </c>
      <c r="L2836" s="579" t="s">
        <v>1815</v>
      </c>
    </row>
    <row r="2837" spans="3:12" ht="15.75">
      <c r="C2837" s="589" t="str">
        <f>'FC01'!$B$73</f>
        <v>Otros Elementos de Consumo de Insumos Directos</v>
      </c>
      <c r="F2837" s="586">
        <f>'FC01'!$S$73</f>
        <v>0</v>
      </c>
      <c r="I2837" s="580" t="str">
        <f>Índice!$C$8</f>
        <v>2016-01-01</v>
      </c>
      <c r="J2837" s="580" t="str">
        <f>Índice!$C$9</f>
        <v>2016-12-31</v>
      </c>
      <c r="K2837" s="579" t="s">
        <v>1802</v>
      </c>
      <c r="L2837" s="579" t="s">
        <v>1815</v>
      </c>
    </row>
    <row r="2838" spans="3:12" ht="15.75">
      <c r="C2838" s="589" t="str">
        <f>'FC01'!$B$74</f>
        <v>Ordenes Y Contratos De Mantenimiento Y Reparaciones</v>
      </c>
      <c r="F2838" s="586">
        <f>'FC01'!$S$74</f>
        <v>0</v>
      </c>
      <c r="I2838" s="580" t="str">
        <f>Índice!$C$8</f>
        <v>2016-01-01</v>
      </c>
      <c r="J2838" s="580" t="str">
        <f>Índice!$C$9</f>
        <v>2016-12-31</v>
      </c>
      <c r="K2838" s="579" t="s">
        <v>1802</v>
      </c>
      <c r="L2838" s="579" t="s">
        <v>1815</v>
      </c>
    </row>
    <row r="2839" spans="3:12" ht="15.75">
      <c r="C2839" s="589" t="str">
        <f>'FC01'!$B$75</f>
        <v>Peajes terrestres</v>
      </c>
      <c r="F2839" s="586">
        <f>'FC01'!$S$75</f>
        <v>0</v>
      </c>
      <c r="I2839" s="580" t="str">
        <f>Índice!$C$8</f>
        <v>2016-01-01</v>
      </c>
      <c r="J2839" s="580" t="str">
        <f>Índice!$C$9</f>
        <v>2016-12-31</v>
      </c>
      <c r="K2839" s="579" t="s">
        <v>1802</v>
      </c>
      <c r="L2839" s="579" t="s">
        <v>1815</v>
      </c>
    </row>
    <row r="2840" spans="3:12" ht="15.75">
      <c r="C2840" s="589" t="str">
        <f>'FC01'!$B$76</f>
        <v>Disposición final</v>
      </c>
      <c r="F2840" s="586">
        <f>'FC01'!$S$76</f>
        <v>0</v>
      </c>
      <c r="I2840" s="580" t="str">
        <f>Índice!$C$8</f>
        <v>2016-01-01</v>
      </c>
      <c r="J2840" s="580" t="str">
        <f>Índice!$C$9</f>
        <v>2016-12-31</v>
      </c>
      <c r="K2840" s="579" t="s">
        <v>1802</v>
      </c>
      <c r="L2840" s="579" t="s">
        <v>1815</v>
      </c>
    </row>
    <row r="2841" spans="3:12" ht="15.75">
      <c r="C2841" s="589" t="str">
        <f>'FC01'!$B$77</f>
        <v>Peajes por interconexión de acueducto</v>
      </c>
      <c r="F2841" s="586">
        <f>'FC01'!$S$77</f>
        <v>0</v>
      </c>
      <c r="I2841" s="580" t="str">
        <f>Índice!$C$8</f>
        <v>2016-01-01</v>
      </c>
      <c r="J2841" s="580" t="str">
        <f>Índice!$C$9</f>
        <v>2016-12-31</v>
      </c>
      <c r="K2841" s="579" t="s">
        <v>1802</v>
      </c>
      <c r="L2841" s="579" t="s">
        <v>1815</v>
      </c>
    </row>
    <row r="2842" spans="3:12" ht="15.75">
      <c r="C2842" s="589" t="str">
        <f>'FC01'!$B$78</f>
        <v>Peajes por interconexión de alcantarillado</v>
      </c>
      <c r="F2842" s="586">
        <f>'FC01'!$S$78</f>
        <v>0</v>
      </c>
      <c r="I2842" s="580" t="str">
        <f>Índice!$C$8</f>
        <v>2016-01-01</v>
      </c>
      <c r="J2842" s="580" t="str">
        <f>Índice!$C$9</f>
        <v>2016-12-31</v>
      </c>
      <c r="K2842" s="579" t="s">
        <v>1802</v>
      </c>
      <c r="L2842" s="579" t="s">
        <v>1815</v>
      </c>
    </row>
    <row r="2843" spans="3:12" ht="15.75">
      <c r="C2843" s="589" t="str">
        <f>'FC01'!$B$79</f>
        <v>Honorarios (Operativos)</v>
      </c>
      <c r="F2843" s="586">
        <f>'FC01'!$S$79</f>
        <v>0</v>
      </c>
      <c r="I2843" s="580" t="str">
        <f>Índice!$C$8</f>
        <v>2016-01-01</v>
      </c>
      <c r="J2843" s="580" t="str">
        <f>Índice!$C$9</f>
        <v>2016-12-31</v>
      </c>
      <c r="K2843" s="579" t="s">
        <v>1802</v>
      </c>
      <c r="L2843" s="579" t="s">
        <v>1815</v>
      </c>
    </row>
    <row r="2844" spans="3:12" ht="15.75">
      <c r="C2844" s="589" t="str">
        <f>'FC01'!$B$80</f>
        <v>Servicios Públicos</v>
      </c>
      <c r="F2844" s="586">
        <f>'FC01'!$S$80</f>
        <v>0</v>
      </c>
      <c r="I2844" s="580" t="str">
        <f>Índice!$C$8</f>
        <v>2016-01-01</v>
      </c>
      <c r="J2844" s="580" t="str">
        <f>Índice!$C$9</f>
        <v>2016-12-31</v>
      </c>
      <c r="K2844" s="579" t="s">
        <v>1802</v>
      </c>
      <c r="L2844" s="579" t="s">
        <v>1815</v>
      </c>
    </row>
    <row r="2845" spans="3:12" ht="15.75">
      <c r="C2845" s="589" t="str">
        <f>'FC01'!$B$81</f>
        <v>Materiales y otros gastos de operación</v>
      </c>
      <c r="F2845" s="586">
        <f>'FC01'!$S$81</f>
        <v>0</v>
      </c>
      <c r="I2845" s="580" t="str">
        <f>Índice!$C$8</f>
        <v>2016-01-01</v>
      </c>
      <c r="J2845" s="580" t="str">
        <f>Índice!$C$9</f>
        <v>2016-12-31</v>
      </c>
      <c r="K2845" s="579" t="s">
        <v>1802</v>
      </c>
      <c r="L2845" s="579" t="s">
        <v>1815</v>
      </c>
    </row>
    <row r="2846" spans="3:12" ht="15.75">
      <c r="C2846" s="589" t="str">
        <f>'FC01'!$B$82</f>
        <v>Gastos operativos De Pérdidas En Prestación Del Servicio  De Acueducto</v>
      </c>
      <c r="F2846" s="586">
        <f>'FC01'!$S$82</f>
        <v>0</v>
      </c>
      <c r="I2846" s="580" t="str">
        <f>Índice!$C$8</f>
        <v>2016-01-01</v>
      </c>
      <c r="J2846" s="580" t="str">
        <f>Índice!$C$9</f>
        <v>2016-12-31</v>
      </c>
      <c r="K2846" s="579" t="s">
        <v>1802</v>
      </c>
      <c r="L2846" s="579" t="s">
        <v>1815</v>
      </c>
    </row>
    <row r="2847" spans="3:12" ht="15.75">
      <c r="C2847" s="589" t="str">
        <f>'FC01'!$B$83</f>
        <v>Seguros</v>
      </c>
      <c r="F2847" s="586">
        <f>'FC01'!$S$83</f>
        <v>0</v>
      </c>
      <c r="I2847" s="580" t="str">
        <f>Índice!$C$8</f>
        <v>2016-01-01</v>
      </c>
      <c r="J2847" s="580" t="str">
        <f>Índice!$C$9</f>
        <v>2016-12-31</v>
      </c>
      <c r="K2847" s="579" t="s">
        <v>1802</v>
      </c>
      <c r="L2847" s="579" t="s">
        <v>1815</v>
      </c>
    </row>
    <row r="2848" spans="3:12" ht="15.75">
      <c r="C2848" s="589" t="str">
        <f>'FC01'!$B$84</f>
        <v>Impuestos y Tasas</v>
      </c>
      <c r="F2848" s="586">
        <f>'FC01'!$S$84</f>
        <v>0</v>
      </c>
      <c r="I2848" s="580" t="str">
        <f>Índice!$C$8</f>
        <v>2016-01-01</v>
      </c>
      <c r="J2848" s="580" t="str">
        <f>Índice!$C$9</f>
        <v>2016-12-31</v>
      </c>
      <c r="K2848" s="579" t="s">
        <v>1802</v>
      </c>
      <c r="L2848" s="579" t="s">
        <v>1815</v>
      </c>
    </row>
    <row r="2849" spans="1:12" ht="15.75">
      <c r="C2849" s="589" t="str">
        <f>'FC01'!$B$85</f>
        <v>Órdenes y Contratos Por Otros  Servicios</v>
      </c>
      <c r="F2849" s="586">
        <f>'FC01'!$S$85</f>
        <v>0</v>
      </c>
      <c r="I2849" s="580" t="str">
        <f>Índice!$C$8</f>
        <v>2016-01-01</v>
      </c>
      <c r="J2849" s="580" t="str">
        <f>Índice!$C$9</f>
        <v>2016-12-31</v>
      </c>
      <c r="K2849" s="579" t="s">
        <v>1802</v>
      </c>
      <c r="L2849" s="579" t="s">
        <v>1815</v>
      </c>
    </row>
    <row r="2850" spans="1:12" ht="15.75">
      <c r="C2850" s="589" t="str">
        <f>'FC01'!$B$86</f>
        <v>Donaciones</v>
      </c>
      <c r="F2850" s="586">
        <f>'FC01'!$S$86</f>
        <v>0</v>
      </c>
      <c r="I2850" s="580" t="str">
        <f>Índice!$C$8</f>
        <v>2016-01-01</v>
      </c>
      <c r="J2850" s="580" t="str">
        <f>Índice!$C$9</f>
        <v>2016-12-31</v>
      </c>
      <c r="K2850" s="579" t="s">
        <v>1802</v>
      </c>
      <c r="L2850" s="579" t="s">
        <v>1815</v>
      </c>
    </row>
    <row r="2851" spans="1:12" ht="15.75">
      <c r="C2851" s="589" t="str">
        <f>'FC01'!$B$87</f>
        <v>Total Gastos operativos</v>
      </c>
      <c r="F2851" s="586">
        <f>'FC01'!$S$87</f>
        <v>0</v>
      </c>
      <c r="I2851" s="580" t="str">
        <f>Índice!$C$8</f>
        <v>2016-01-01</v>
      </c>
      <c r="J2851" s="580" t="str">
        <f>Índice!$C$9</f>
        <v>2016-12-31</v>
      </c>
      <c r="K2851" s="579" t="s">
        <v>1802</v>
      </c>
      <c r="L2851" s="579" t="s">
        <v>1815</v>
      </c>
    </row>
    <row r="2852" spans="1:12" ht="15.75">
      <c r="A2852" s="587" t="s">
        <v>15</v>
      </c>
      <c r="C2852" s="589"/>
      <c r="F2852" s="586"/>
      <c r="I2852" s="580"/>
      <c r="J2852" s="580"/>
      <c r="K2852" s="579" t="s">
        <v>1802</v>
      </c>
      <c r="L2852" s="579" t="s">
        <v>1815</v>
      </c>
    </row>
    <row r="2853" spans="1:12" ht="15.75">
      <c r="A2853" s="587" t="s">
        <v>15</v>
      </c>
      <c r="C2853" s="589" t="str">
        <f>'FC01'!$B$89</f>
        <v>Detalle de los gastos y gastos operativos</v>
      </c>
      <c r="F2853" s="586" t="str">
        <f>'FC01'!$S$90</f>
        <v>Comercialización</v>
      </c>
      <c r="I2853" s="580"/>
      <c r="J2853" s="580"/>
      <c r="K2853" s="579" t="s">
        <v>1802</v>
      </c>
      <c r="L2853" s="579" t="s">
        <v>1815</v>
      </c>
    </row>
    <row r="2854" spans="1:12" ht="15.75">
      <c r="A2854" s="587" t="s">
        <v>15</v>
      </c>
      <c r="C2854" s="589"/>
      <c r="F2854" s="586"/>
      <c r="I2854" s="580"/>
      <c r="J2854" s="580"/>
      <c r="K2854" s="579" t="s">
        <v>1802</v>
      </c>
      <c r="L2854" s="579" t="s">
        <v>1815</v>
      </c>
    </row>
    <row r="2855" spans="1:12" ht="15.75">
      <c r="A2855" s="587" t="s">
        <v>15</v>
      </c>
      <c r="C2855" s="589" t="str">
        <f>'FC01'!$B$91</f>
        <v>Gastos [sinopsis]</v>
      </c>
      <c r="F2855" s="586"/>
      <c r="I2855" s="580"/>
      <c r="J2855" s="580"/>
      <c r="K2855" s="579" t="s">
        <v>1802</v>
      </c>
      <c r="L2855" s="579" t="s">
        <v>1815</v>
      </c>
    </row>
    <row r="2856" spans="1:12" ht="15.75">
      <c r="C2856" s="589" t="str">
        <f>'FC01'!$B$92</f>
        <v>Gastos de Administración sin impuestos, contribuciones y tasas</v>
      </c>
      <c r="F2856" s="586">
        <f>'FC01'!$S$92</f>
        <v>0</v>
      </c>
      <c r="I2856" s="580" t="str">
        <f>Índice!$C$8</f>
        <v>2016-01-01</v>
      </c>
      <c r="J2856" s="580" t="str">
        <f>Índice!$C$9</f>
        <v>2016-12-31</v>
      </c>
      <c r="K2856" s="579" t="s">
        <v>1802</v>
      </c>
      <c r="L2856" s="579" t="s">
        <v>1815</v>
      </c>
    </row>
    <row r="2857" spans="1:12" ht="15.75">
      <c r="C2857" s="589" t="str">
        <f>'FC01'!$B$93</f>
        <v>Impuestos, Tasas y Contribuciones (No incluye impuesto de renta)</v>
      </c>
      <c r="F2857" s="586">
        <f>'FC01'!$S$93</f>
        <v>0</v>
      </c>
      <c r="I2857" s="580" t="str">
        <f>Índice!$C$8</f>
        <v>2016-01-01</v>
      </c>
      <c r="J2857" s="580" t="str">
        <f>Índice!$C$9</f>
        <v>2016-12-31</v>
      </c>
      <c r="K2857" s="579" t="s">
        <v>1802</v>
      </c>
      <c r="L2857" s="579" t="s">
        <v>1815</v>
      </c>
    </row>
    <row r="2858" spans="1:12" ht="15.75">
      <c r="C2858" s="589" t="str">
        <f>'FC01'!$B$94</f>
        <v>Depreciación, deterioro, Amortización y provisión</v>
      </c>
      <c r="F2858" s="586">
        <f>'FC01'!$S$94</f>
        <v>0</v>
      </c>
      <c r="I2858" s="580" t="str">
        <f>Índice!$C$8</f>
        <v>2016-01-01</v>
      </c>
      <c r="J2858" s="580" t="str">
        <f>Índice!$C$9</f>
        <v>2016-12-31</v>
      </c>
      <c r="K2858" s="579" t="s">
        <v>1802</v>
      </c>
      <c r="L2858" s="579" t="s">
        <v>1815</v>
      </c>
    </row>
    <row r="2859" spans="1:12" ht="15.75">
      <c r="C2859" s="589" t="str">
        <f>'FC01'!$B$95</f>
        <v>Gasto por impuesto a las ganancias</v>
      </c>
      <c r="F2859" s="586">
        <f>'FC01'!$S$95</f>
        <v>0</v>
      </c>
      <c r="I2859" s="580" t="str">
        <f>Índice!$C$8</f>
        <v>2016-01-01</v>
      </c>
      <c r="J2859" s="580" t="str">
        <f>Índice!$C$9</f>
        <v>2016-12-31</v>
      </c>
      <c r="K2859" s="579" t="s">
        <v>1802</v>
      </c>
      <c r="L2859" s="579" t="s">
        <v>1815</v>
      </c>
    </row>
    <row r="2860" spans="1:12" ht="15.75">
      <c r="C2860" s="589" t="str">
        <f>'FC01'!$B$96</f>
        <v>Otros gastos (gastos y gastos operativos)</v>
      </c>
      <c r="F2860" s="586">
        <f>'FC01'!$S$96</f>
        <v>0</v>
      </c>
      <c r="I2860" s="580" t="str">
        <f>Índice!$C$8</f>
        <v>2016-01-01</v>
      </c>
      <c r="J2860" s="580" t="str">
        <f>Índice!$C$9</f>
        <v>2016-12-31</v>
      </c>
      <c r="K2860" s="579" t="s">
        <v>1802</v>
      </c>
      <c r="L2860" s="579" t="s">
        <v>1815</v>
      </c>
    </row>
    <row r="2861" spans="1:12" ht="15.75">
      <c r="C2861" s="589" t="str">
        <f>'FC01'!$B$97</f>
        <v>Total Gastos</v>
      </c>
      <c r="F2861" s="586">
        <f>'FC01'!$S$97</f>
        <v>0</v>
      </c>
      <c r="I2861" s="580" t="str">
        <f>Índice!$C$8</f>
        <v>2016-01-01</v>
      </c>
      <c r="J2861" s="580" t="str">
        <f>Índice!$C$9</f>
        <v>2016-12-31</v>
      </c>
      <c r="K2861" s="579" t="s">
        <v>1802</v>
      </c>
      <c r="L2861" s="579" t="s">
        <v>1815</v>
      </c>
    </row>
    <row r="2862" spans="1:12" ht="15.75">
      <c r="A2862" s="587" t="s">
        <v>15</v>
      </c>
      <c r="C2862" s="589" t="str">
        <f>'FC01'!$B$98</f>
        <v>Gastos operativos de Ventas y Distribución [sinopsis]</v>
      </c>
      <c r="F2862" s="586">
        <f>'FC01'!$S$98</f>
        <v>0</v>
      </c>
      <c r="I2862" s="580" t="str">
        <f>Índice!$C$8</f>
        <v>2016-01-01</v>
      </c>
      <c r="J2862" s="580" t="str">
        <f>Índice!$C$9</f>
        <v>2016-12-31</v>
      </c>
      <c r="K2862" s="579" t="s">
        <v>1802</v>
      </c>
      <c r="L2862" s="579" t="s">
        <v>1815</v>
      </c>
    </row>
    <row r="2863" spans="1:12" ht="15.75">
      <c r="C2863" s="589" t="str">
        <f>'FC01'!$B$99</f>
        <v>Gastos operativos de Ventas</v>
      </c>
      <c r="F2863" s="586">
        <f>'FC01'!$S$99</f>
        <v>0</v>
      </c>
      <c r="I2863" s="580" t="str">
        <f>Índice!$C$8</f>
        <v>2016-01-01</v>
      </c>
      <c r="J2863" s="580" t="str">
        <f>Índice!$C$9</f>
        <v>2016-12-31</v>
      </c>
      <c r="K2863" s="579" t="s">
        <v>1802</v>
      </c>
      <c r="L2863" s="579" t="s">
        <v>1815</v>
      </c>
    </row>
    <row r="2864" spans="1:12" ht="15.75">
      <c r="C2864" s="589" t="str">
        <f>'FC01'!$B$100</f>
        <v>Gastos operativos de Distribución</v>
      </c>
      <c r="F2864" s="586">
        <f>'FC01'!$S$100</f>
        <v>0</v>
      </c>
      <c r="I2864" s="580" t="str">
        <f>Índice!$C$8</f>
        <v>2016-01-01</v>
      </c>
      <c r="J2864" s="580" t="str">
        <f>Índice!$C$9</f>
        <v>2016-12-31</v>
      </c>
      <c r="K2864" s="579" t="s">
        <v>1802</v>
      </c>
      <c r="L2864" s="579" t="s">
        <v>1815</v>
      </c>
    </row>
    <row r="2865" spans="1:12" ht="15.75">
      <c r="C2865" s="589" t="str">
        <f>'FC01'!$B$101</f>
        <v>Total Gastos operativos de ventas y distribución</v>
      </c>
      <c r="F2865" s="586">
        <f>'FC01'!$S$101</f>
        <v>0</v>
      </c>
      <c r="I2865" s="580" t="str">
        <f>Índice!$C$8</f>
        <v>2016-01-01</v>
      </c>
      <c r="J2865" s="580" t="str">
        <f>Índice!$C$9</f>
        <v>2016-12-31</v>
      </c>
      <c r="K2865" s="579" t="s">
        <v>1802</v>
      </c>
      <c r="L2865" s="579" t="s">
        <v>1815</v>
      </c>
    </row>
    <row r="2866" spans="1:12" ht="15.75">
      <c r="A2866" s="587" t="s">
        <v>15</v>
      </c>
      <c r="C2866" s="589">
        <v>17</v>
      </c>
      <c r="F2866" s="586"/>
      <c r="I2866" s="580" t="str">
        <f>Índice!$C$8</f>
        <v>2016-01-01</v>
      </c>
      <c r="J2866" s="580" t="str">
        <f>Índice!$C$9</f>
        <v>2016-12-31</v>
      </c>
      <c r="K2866" s="579" t="s">
        <v>1802</v>
      </c>
      <c r="L2866" s="579" t="s">
        <v>1797</v>
      </c>
    </row>
    <row r="2867" spans="1:12" ht="15.75">
      <c r="A2867" s="587" t="s">
        <v>15</v>
      </c>
      <c r="C2867" s="589" t="str">
        <f>'FC01'!$B$6</f>
        <v xml:space="preserve">Detalle de los gastos </v>
      </c>
      <c r="F2867" s="586" t="str">
        <f>'FC01'!$T$7</f>
        <v>Total Gas combustible por redes</v>
      </c>
      <c r="I2867" s="580" t="str">
        <f>Índice!$C$8</f>
        <v>2016-01-01</v>
      </c>
      <c r="J2867" s="580" t="str">
        <f>Índice!$C$9</f>
        <v>2016-12-31</v>
      </c>
      <c r="K2867" s="579" t="s">
        <v>1802</v>
      </c>
      <c r="L2867" s="579" t="s">
        <v>1797</v>
      </c>
    </row>
    <row r="2868" spans="1:12" ht="15.75">
      <c r="C2868" s="589" t="str">
        <f>'FC01'!$B$8</f>
        <v xml:space="preserve">De administración </v>
      </c>
      <c r="F2868" s="586">
        <f>'FC01'!$T$8</f>
        <v>0</v>
      </c>
      <c r="I2868" s="580" t="str">
        <f>Índice!$C$8</f>
        <v>2016-01-01</v>
      </c>
      <c r="J2868" s="580" t="str">
        <f>Índice!$C$9</f>
        <v>2016-12-31</v>
      </c>
      <c r="K2868" s="579" t="s">
        <v>1802</v>
      </c>
      <c r="L2868" s="579" t="s">
        <v>1797</v>
      </c>
    </row>
    <row r="2869" spans="1:12" ht="15.75">
      <c r="C2869" s="589" t="str">
        <f>'FC01'!$B$9</f>
        <v>Beneficios a empleados</v>
      </c>
      <c r="F2869" s="586">
        <f>'FC01'!$T$9</f>
        <v>0</v>
      </c>
      <c r="I2869" s="580" t="str">
        <f>Índice!$C$8</f>
        <v>2016-01-01</v>
      </c>
      <c r="J2869" s="580" t="str">
        <f>Índice!$C$9</f>
        <v>2016-12-31</v>
      </c>
      <c r="K2869" s="579" t="s">
        <v>1802</v>
      </c>
      <c r="L2869" s="579" t="s">
        <v>1797</v>
      </c>
    </row>
    <row r="2870" spans="1:12" ht="15.75">
      <c r="C2870" s="589" t="str">
        <f>'FC01'!$B$10</f>
        <v>Honorarios</v>
      </c>
      <c r="F2870" s="586">
        <f>'FC01'!$T$10</f>
        <v>0</v>
      </c>
      <c r="I2870" s="580" t="str">
        <f>Índice!$C$8</f>
        <v>2016-01-01</v>
      </c>
      <c r="J2870" s="580" t="str">
        <f>Índice!$C$9</f>
        <v>2016-12-31</v>
      </c>
      <c r="K2870" s="579" t="s">
        <v>1802</v>
      </c>
      <c r="L2870" s="579" t="s">
        <v>1797</v>
      </c>
    </row>
    <row r="2871" spans="1:12" ht="15.75">
      <c r="C2871" s="589" t="str">
        <f>'FC01'!$B$11</f>
        <v xml:space="preserve">Impuestos, Contribuciones y tasas </v>
      </c>
      <c r="F2871" s="586">
        <f>'FC01'!$T$11</f>
        <v>0</v>
      </c>
      <c r="I2871" s="580" t="str">
        <f>Índice!$C$8</f>
        <v>2016-01-01</v>
      </c>
      <c r="J2871" s="580" t="str">
        <f>Índice!$C$9</f>
        <v>2016-12-31</v>
      </c>
      <c r="K2871" s="579" t="s">
        <v>1802</v>
      </c>
      <c r="L2871" s="579" t="s">
        <v>1797</v>
      </c>
    </row>
    <row r="2872" spans="1:12" ht="15.75">
      <c r="C2872" s="589" t="str">
        <f>'FC01'!$B$12</f>
        <v xml:space="preserve">Generales </v>
      </c>
      <c r="F2872" s="586">
        <f>'FC01'!$T$12</f>
        <v>0</v>
      </c>
      <c r="I2872" s="580" t="str">
        <f>Índice!$C$8</f>
        <v>2016-01-01</v>
      </c>
      <c r="J2872" s="580" t="str">
        <f>Índice!$C$9</f>
        <v>2016-12-31</v>
      </c>
      <c r="K2872" s="579" t="s">
        <v>1802</v>
      </c>
      <c r="L2872" s="579" t="s">
        <v>1797</v>
      </c>
    </row>
    <row r="2873" spans="1:12" ht="15.75">
      <c r="C2873" s="589" t="str">
        <f>'FC01'!$B$13</f>
        <v>Deterioro</v>
      </c>
      <c r="F2873" s="586">
        <f>'FC01'!$T$13</f>
        <v>0</v>
      </c>
      <c r="I2873" s="580" t="str">
        <f>Índice!$C$8</f>
        <v>2016-01-01</v>
      </c>
      <c r="J2873" s="580" t="str">
        <f>Índice!$C$9</f>
        <v>2016-12-31</v>
      </c>
      <c r="K2873" s="579" t="s">
        <v>1802</v>
      </c>
      <c r="L2873" s="579" t="s">
        <v>1797</v>
      </c>
    </row>
    <row r="2874" spans="1:12" ht="15.75">
      <c r="C2874" s="589" t="str">
        <f>'FC01'!$B$14</f>
        <v>Depreciación</v>
      </c>
      <c r="F2874" s="586">
        <f>'FC01'!$T$14</f>
        <v>0</v>
      </c>
      <c r="I2874" s="580" t="str">
        <f>Índice!$C$8</f>
        <v>2016-01-01</v>
      </c>
      <c r="J2874" s="580" t="str">
        <f>Índice!$C$9</f>
        <v>2016-12-31</v>
      </c>
      <c r="K2874" s="579" t="s">
        <v>1802</v>
      </c>
      <c r="L2874" s="579" t="s">
        <v>1797</v>
      </c>
    </row>
    <row r="2875" spans="1:12" ht="15.75">
      <c r="C2875" s="589" t="str">
        <f>'FC01'!$B$15</f>
        <v>Amortización</v>
      </c>
      <c r="F2875" s="586">
        <f>'FC01'!$T$15</f>
        <v>0</v>
      </c>
      <c r="I2875" s="580" t="str">
        <f>Índice!$C$8</f>
        <v>2016-01-01</v>
      </c>
      <c r="J2875" s="580" t="str">
        <f>Índice!$C$9</f>
        <v>2016-12-31</v>
      </c>
      <c r="K2875" s="579" t="s">
        <v>1802</v>
      </c>
      <c r="L2875" s="579" t="s">
        <v>1797</v>
      </c>
    </row>
    <row r="2876" spans="1:12" ht="15.75">
      <c r="C2876" s="589" t="str">
        <f>'FC01'!$B$16</f>
        <v>Provisiones</v>
      </c>
      <c r="F2876" s="586">
        <f>'FC01'!$T$16</f>
        <v>0</v>
      </c>
      <c r="I2876" s="580" t="str">
        <f>Índice!$C$8</f>
        <v>2016-01-01</v>
      </c>
      <c r="J2876" s="580" t="str">
        <f>Índice!$C$9</f>
        <v>2016-12-31</v>
      </c>
      <c r="K2876" s="579" t="s">
        <v>1802</v>
      </c>
      <c r="L2876" s="579" t="s">
        <v>1797</v>
      </c>
    </row>
    <row r="2877" spans="1:12" ht="15.75">
      <c r="C2877" s="589" t="str">
        <f>'FC01'!$B$17</f>
        <v>Litigios y demandas</v>
      </c>
      <c r="F2877" s="586">
        <f>'FC01'!$T$17</f>
        <v>0</v>
      </c>
      <c r="I2877" s="580" t="str">
        <f>Índice!$C$8</f>
        <v>2016-01-01</v>
      </c>
      <c r="J2877" s="580" t="str">
        <f>Índice!$C$9</f>
        <v>2016-12-31</v>
      </c>
      <c r="K2877" s="579" t="s">
        <v>1802</v>
      </c>
      <c r="L2877" s="579" t="s">
        <v>1797</v>
      </c>
    </row>
    <row r="2878" spans="1:12" ht="15.75">
      <c r="C2878" s="589" t="str">
        <f>'FC01'!$B$18</f>
        <v xml:space="preserve">Garantías </v>
      </c>
      <c r="F2878" s="586">
        <f>'FC01'!$T$18</f>
        <v>0</v>
      </c>
      <c r="I2878" s="580" t="str">
        <f>Índice!$C$8</f>
        <v>2016-01-01</v>
      </c>
      <c r="J2878" s="580" t="str">
        <f>Índice!$C$9</f>
        <v>2016-12-31</v>
      </c>
      <c r="K2878" s="579" t="s">
        <v>1802</v>
      </c>
      <c r="L2878" s="579" t="s">
        <v>1797</v>
      </c>
    </row>
    <row r="2879" spans="1:12" ht="15.75">
      <c r="C2879" s="589" t="str">
        <f>'FC01'!$B$19</f>
        <v>Diversas</v>
      </c>
      <c r="F2879" s="586">
        <f>'FC01'!$T$19</f>
        <v>0</v>
      </c>
      <c r="I2879" s="580" t="str">
        <f>Índice!$C$8</f>
        <v>2016-01-01</v>
      </c>
      <c r="J2879" s="580" t="str">
        <f>Índice!$C$9</f>
        <v>2016-12-31</v>
      </c>
      <c r="K2879" s="579" t="s">
        <v>1802</v>
      </c>
      <c r="L2879" s="579" t="s">
        <v>1797</v>
      </c>
    </row>
    <row r="2880" spans="1:12" ht="15.75">
      <c r="C2880" s="589" t="str">
        <f>'FC01'!$B$20</f>
        <v>Otros gastos</v>
      </c>
      <c r="F2880" s="586">
        <f>'FC01'!$T$20</f>
        <v>0</v>
      </c>
      <c r="I2880" s="580" t="str">
        <f>Índice!$C$8</f>
        <v>2016-01-01</v>
      </c>
      <c r="J2880" s="580" t="str">
        <f>Índice!$C$9</f>
        <v>2016-12-31</v>
      </c>
      <c r="K2880" s="579" t="s">
        <v>1802</v>
      </c>
      <c r="L2880" s="579" t="s">
        <v>1797</v>
      </c>
    </row>
    <row r="2881" spans="1:12" ht="15.75">
      <c r="C2881" s="589" t="str">
        <f>'FC01'!$B$21</f>
        <v>Comisiones</v>
      </c>
      <c r="F2881" s="586">
        <f>'FC01'!$T$21</f>
        <v>0</v>
      </c>
      <c r="I2881" s="580" t="str">
        <f>Índice!$C$8</f>
        <v>2016-01-01</v>
      </c>
      <c r="J2881" s="580" t="str">
        <f>Índice!$C$9</f>
        <v>2016-12-31</v>
      </c>
      <c r="K2881" s="579" t="s">
        <v>1802</v>
      </c>
      <c r="L2881" s="579" t="s">
        <v>1797</v>
      </c>
    </row>
    <row r="2882" spans="1:12" ht="15.75">
      <c r="C2882" s="589" t="str">
        <f>'FC01'!$B$22</f>
        <v>Ajuste por diferencia en cambio</v>
      </c>
      <c r="F2882" s="586">
        <f>'FC01'!$T$22</f>
        <v>0</v>
      </c>
      <c r="I2882" s="580" t="str">
        <f>Índice!$C$8</f>
        <v>2016-01-01</v>
      </c>
      <c r="J2882" s="580" t="str">
        <f>Índice!$C$9</f>
        <v>2016-12-31</v>
      </c>
      <c r="K2882" s="579" t="s">
        <v>1802</v>
      </c>
      <c r="L2882" s="579" t="s">
        <v>1797</v>
      </c>
    </row>
    <row r="2883" spans="1:12" ht="15.75">
      <c r="C2883" s="589" t="str">
        <f>'FC01'!$B$23</f>
        <v>Financieros</v>
      </c>
      <c r="F2883" s="586">
        <f>'FC01'!$T$23</f>
        <v>0</v>
      </c>
      <c r="I2883" s="580" t="str">
        <f>Índice!$C$8</f>
        <v>2016-01-01</v>
      </c>
      <c r="J2883" s="580" t="str">
        <f>Índice!$C$9</f>
        <v>2016-12-31</v>
      </c>
      <c r="K2883" s="579" t="s">
        <v>1802</v>
      </c>
      <c r="L2883" s="579" t="s">
        <v>1797</v>
      </c>
    </row>
    <row r="2884" spans="1:12" ht="15.75">
      <c r="C2884" s="589" t="str">
        <f>'FC01'!$B$24</f>
        <v>Pérdidas por la aplicación del método de participación patrimonial</v>
      </c>
      <c r="F2884" s="586">
        <f>'FC01'!$T$24</f>
        <v>0</v>
      </c>
      <c r="I2884" s="580" t="str">
        <f>Índice!$C$8</f>
        <v>2016-01-01</v>
      </c>
      <c r="J2884" s="580" t="str">
        <f>Índice!$C$9</f>
        <v>2016-12-31</v>
      </c>
      <c r="K2884" s="579" t="s">
        <v>1802</v>
      </c>
      <c r="L2884" s="579" t="s">
        <v>1797</v>
      </c>
    </row>
    <row r="2885" spans="1:12" ht="15.75">
      <c r="C2885" s="589" t="str">
        <f>'FC01'!$B$25</f>
        <v xml:space="preserve">Gastos diversos </v>
      </c>
      <c r="F2885" s="586">
        <f>'FC01'!$T$25</f>
        <v>0</v>
      </c>
      <c r="I2885" s="580" t="str">
        <f>Índice!$C$8</f>
        <v>2016-01-01</v>
      </c>
      <c r="J2885" s="580" t="str">
        <f>Índice!$C$9</f>
        <v>2016-12-31</v>
      </c>
      <c r="K2885" s="579" t="s">
        <v>1802</v>
      </c>
      <c r="L2885" s="579" t="s">
        <v>1797</v>
      </c>
    </row>
    <row r="2886" spans="1:12" ht="15.75">
      <c r="C2886" s="589" t="str">
        <f>'FC01'!$B$26</f>
        <v>Impuesto a las ganancias corrientes</v>
      </c>
      <c r="F2886" s="586">
        <f>'FC01'!$T$26</f>
        <v>0</v>
      </c>
      <c r="I2886" s="580" t="str">
        <f>Índice!$C$8</f>
        <v>2016-01-01</v>
      </c>
      <c r="J2886" s="580" t="str">
        <f>Índice!$C$9</f>
        <v>2016-12-31</v>
      </c>
      <c r="K2886" s="579" t="s">
        <v>1802</v>
      </c>
      <c r="L2886" s="579" t="s">
        <v>1797</v>
      </c>
    </row>
    <row r="2887" spans="1:12" ht="15.75">
      <c r="C2887" s="589" t="str">
        <f>'FC01'!$B$27</f>
        <v>Impuesto a las ganancias diferido</v>
      </c>
      <c r="F2887" s="586">
        <f>'FC01'!$T$27</f>
        <v>0</v>
      </c>
      <c r="I2887" s="580" t="str">
        <f>Índice!$C$8</f>
        <v>2016-01-01</v>
      </c>
      <c r="J2887" s="580" t="str">
        <f>Índice!$C$9</f>
        <v>2016-12-31</v>
      </c>
      <c r="K2887" s="579" t="s">
        <v>1802</v>
      </c>
      <c r="L2887" s="579" t="s">
        <v>1797</v>
      </c>
    </row>
    <row r="2888" spans="1:12" ht="15.75">
      <c r="C2888" s="589" t="str">
        <f>'FC01'!$B$28</f>
        <v xml:space="preserve">Total Gastos </v>
      </c>
      <c r="F2888" s="586">
        <f>'FC01'!$T$28</f>
        <v>0</v>
      </c>
      <c r="I2888" s="580" t="str">
        <f>Índice!$C$8</f>
        <v>2016-01-01</v>
      </c>
      <c r="J2888" s="580" t="str">
        <f>Índice!$C$9</f>
        <v>2016-12-31</v>
      </c>
      <c r="K2888" s="579" t="s">
        <v>1802</v>
      </c>
      <c r="L2888" s="579" t="s">
        <v>1797</v>
      </c>
    </row>
    <row r="2889" spans="1:12" ht="15.75">
      <c r="A2889" s="587" t="s">
        <v>15</v>
      </c>
      <c r="C2889" s="589"/>
      <c r="F2889" s="586"/>
      <c r="I2889" s="580"/>
      <c r="J2889" s="580"/>
      <c r="K2889" s="579" t="s">
        <v>1802</v>
      </c>
      <c r="L2889" s="579" t="s">
        <v>1797</v>
      </c>
    </row>
    <row r="2890" spans="1:12" ht="15.75">
      <c r="A2890" s="587" t="s">
        <v>15</v>
      </c>
      <c r="C2890" s="589" t="str">
        <f>'FC01'!$B$30</f>
        <v>Detalle de los gastos operativos</v>
      </c>
      <c r="F2890" s="586" t="str">
        <f>'FC01'!$T$31</f>
        <v>Total Gas combustible por redes</v>
      </c>
      <c r="I2890" s="580"/>
      <c r="J2890" s="580"/>
      <c r="K2890" s="579" t="s">
        <v>1802</v>
      </c>
      <c r="L2890" s="579" t="s">
        <v>1797</v>
      </c>
    </row>
    <row r="2891" spans="1:12" ht="15.75">
      <c r="A2891" s="587" t="s">
        <v>15</v>
      </c>
      <c r="C2891" s="589"/>
      <c r="F2891" s="586"/>
      <c r="I2891" s="580"/>
      <c r="J2891" s="580"/>
      <c r="K2891" s="579" t="s">
        <v>1802</v>
      </c>
      <c r="L2891" s="579" t="s">
        <v>1797</v>
      </c>
    </row>
    <row r="2892" spans="1:12" ht="15.75">
      <c r="C2892" s="589" t="str">
        <f>'FC01'!$B$32</f>
        <v>Servicios Personales</v>
      </c>
      <c r="F2892" s="586">
        <f>'FC01'!$T$32</f>
        <v>0</v>
      </c>
      <c r="I2892" s="580" t="str">
        <f>Índice!$C$8</f>
        <v>2016-01-01</v>
      </c>
      <c r="J2892" s="580" t="str">
        <f>Índice!$C$9</f>
        <v>2016-12-31</v>
      </c>
      <c r="K2892" s="579" t="s">
        <v>1802</v>
      </c>
      <c r="L2892" s="579" t="s">
        <v>1797</v>
      </c>
    </row>
    <row r="2893" spans="1:12" ht="15.75">
      <c r="C2893" s="589" t="str">
        <f>'FC01'!$B$33</f>
        <v>Generales</v>
      </c>
      <c r="F2893" s="586">
        <f>'FC01'!$T$33</f>
        <v>0</v>
      </c>
      <c r="I2893" s="580" t="str">
        <f>Índice!$C$8</f>
        <v>2016-01-01</v>
      </c>
      <c r="J2893" s="580" t="str">
        <f>Índice!$C$9</f>
        <v>2016-12-31</v>
      </c>
      <c r="K2893" s="579" t="s">
        <v>1802</v>
      </c>
      <c r="L2893" s="579" t="s">
        <v>1797</v>
      </c>
    </row>
    <row r="2894" spans="1:12" ht="15.75">
      <c r="C2894" s="589" t="str">
        <f>'FC01'!$B$34</f>
        <v>Arrendamientos</v>
      </c>
      <c r="F2894" s="586">
        <f>'FC01'!$T$34</f>
        <v>0</v>
      </c>
      <c r="I2894" s="580" t="str">
        <f>Índice!$C$8</f>
        <v>2016-01-01</v>
      </c>
      <c r="J2894" s="580" t="str">
        <f>Índice!$C$9</f>
        <v>2016-12-31</v>
      </c>
      <c r="K2894" s="579" t="s">
        <v>1802</v>
      </c>
      <c r="L2894" s="579" t="s">
        <v>1797</v>
      </c>
    </row>
    <row r="2895" spans="1:12" ht="15.75">
      <c r="C2895" s="589" t="str">
        <f>'FC01'!$B$35</f>
        <v>Deterioro (Operativo)</v>
      </c>
      <c r="F2895" s="586">
        <f>'FC01'!$T$35</f>
        <v>0</v>
      </c>
      <c r="I2895" s="580" t="str">
        <f>Índice!$C$8</f>
        <v>2016-01-01</v>
      </c>
      <c r="J2895" s="580" t="str">
        <f>Índice!$C$9</f>
        <v>2016-12-31</v>
      </c>
      <c r="K2895" s="579" t="s">
        <v>1802</v>
      </c>
      <c r="L2895" s="579" t="s">
        <v>1797</v>
      </c>
    </row>
    <row r="2896" spans="1:12" ht="15.75">
      <c r="C2896" s="589" t="str">
        <f>'FC01'!$B$36</f>
        <v>Depreciación (Operativo)</v>
      </c>
      <c r="F2896" s="586">
        <f>'FC01'!$T$36</f>
        <v>0</v>
      </c>
      <c r="I2896" s="580" t="str">
        <f>Índice!$C$8</f>
        <v>2016-01-01</v>
      </c>
      <c r="J2896" s="580" t="str">
        <f>Índice!$C$9</f>
        <v>2016-12-31</v>
      </c>
      <c r="K2896" s="579" t="s">
        <v>1802</v>
      </c>
      <c r="L2896" s="579" t="s">
        <v>1797</v>
      </c>
    </row>
    <row r="2897" spans="3:12" ht="15.75">
      <c r="C2897" s="589" t="str">
        <f>'FC01'!$B$37</f>
        <v>Provisiones (Operativo)</v>
      </c>
      <c r="F2897" s="586">
        <f>'FC01'!$T$37</f>
        <v>0</v>
      </c>
      <c r="I2897" s="580" t="str">
        <f>Índice!$C$8</f>
        <v>2016-01-01</v>
      </c>
      <c r="J2897" s="580" t="str">
        <f>Índice!$C$9</f>
        <v>2016-12-31</v>
      </c>
      <c r="K2897" s="579" t="s">
        <v>1802</v>
      </c>
      <c r="L2897" s="579" t="s">
        <v>1797</v>
      </c>
    </row>
    <row r="2898" spans="3:12" ht="15.75">
      <c r="C2898" s="589" t="str">
        <f>'FC01'!$B$38</f>
        <v>Agotamiento (Operativo)</v>
      </c>
      <c r="F2898" s="586">
        <f>'FC01'!$T$38</f>
        <v>0</v>
      </c>
      <c r="I2898" s="580" t="str">
        <f>Índice!$C$8</f>
        <v>2016-01-01</v>
      </c>
      <c r="J2898" s="580" t="str">
        <f>Índice!$C$9</f>
        <v>2016-12-31</v>
      </c>
      <c r="K2898" s="579" t="s">
        <v>1802</v>
      </c>
      <c r="L2898" s="579" t="s">
        <v>1797</v>
      </c>
    </row>
    <row r="2899" spans="3:12" ht="15.75">
      <c r="C2899" s="589" t="str">
        <f>'FC01'!$B$39</f>
        <v>Amortización (Operativo)</v>
      </c>
      <c r="F2899" s="586">
        <f>'FC01'!$T$39</f>
        <v>0</v>
      </c>
      <c r="I2899" s="580" t="str">
        <f>Índice!$C$8</f>
        <v>2016-01-01</v>
      </c>
      <c r="J2899" s="580" t="str">
        <f>Índice!$C$9</f>
        <v>2016-12-31</v>
      </c>
      <c r="K2899" s="579" t="s">
        <v>1802</v>
      </c>
      <c r="L2899" s="579" t="s">
        <v>1797</v>
      </c>
    </row>
    <row r="2900" spans="3:12" ht="15.75">
      <c r="C2900" s="589" t="str">
        <f>'FC01'!$B$40</f>
        <v>Gastos operativos de Bienes y Servicios Públicos para la Venta</v>
      </c>
      <c r="F2900" s="586">
        <f>'FC01'!$T$40</f>
        <v>0</v>
      </c>
      <c r="I2900" s="580" t="str">
        <f>Índice!$C$8</f>
        <v>2016-01-01</v>
      </c>
      <c r="J2900" s="580" t="str">
        <f>Índice!$C$9</f>
        <v>2016-12-31</v>
      </c>
      <c r="K2900" s="579" t="s">
        <v>1802</v>
      </c>
      <c r="L2900" s="579" t="s">
        <v>1797</v>
      </c>
    </row>
    <row r="2901" spans="3:12" ht="15.75">
      <c r="C2901" s="589" t="str">
        <f>'FC01'!$B$41</f>
        <v>Compras en Bloque y/o a Largo Plazo</v>
      </c>
      <c r="F2901" s="586">
        <f>'FC01'!$T$41</f>
        <v>0</v>
      </c>
      <c r="I2901" s="580" t="str">
        <f>Índice!$C$8</f>
        <v>2016-01-01</v>
      </c>
      <c r="J2901" s="580" t="str">
        <f>Índice!$C$9</f>
        <v>2016-12-31</v>
      </c>
      <c r="K2901" s="579" t="s">
        <v>1802</v>
      </c>
      <c r="L2901" s="579" t="s">
        <v>1797</v>
      </c>
    </row>
    <row r="2902" spans="3:12" ht="15.75">
      <c r="C2902" s="589" t="str">
        <f>'FC01'!$B$42</f>
        <v>Compras en Bolsa  y/o a Corto Plazo</v>
      </c>
      <c r="F2902" s="586">
        <f>'FC01'!$T$42</f>
        <v>0</v>
      </c>
      <c r="I2902" s="580" t="str">
        <f>Índice!$C$8</f>
        <v>2016-01-01</v>
      </c>
      <c r="J2902" s="580" t="str">
        <f>Índice!$C$9</f>
        <v>2016-12-31</v>
      </c>
      <c r="K2902" s="579" t="s">
        <v>1802</v>
      </c>
      <c r="L2902" s="579" t="s">
        <v>1797</v>
      </c>
    </row>
    <row r="2903" spans="3:12" ht="15.75">
      <c r="C2903" s="589" t="str">
        <f>'FC01'!$B$43</f>
        <v>Gastos operativos de suministro de agua potable (Agua en Bloque)</v>
      </c>
      <c r="F2903" s="586">
        <f>'FC01'!$T$43</f>
        <v>0</v>
      </c>
      <c r="I2903" s="580" t="str">
        <f>Índice!$C$8</f>
        <v>2016-01-01</v>
      </c>
      <c r="J2903" s="580" t="str">
        <f>Índice!$C$9</f>
        <v>2016-12-31</v>
      </c>
      <c r="K2903" s="579" t="s">
        <v>1802</v>
      </c>
      <c r="L2903" s="579" t="s">
        <v>1797</v>
      </c>
    </row>
    <row r="2904" spans="3:12" ht="15.75">
      <c r="C2904" s="589" t="str">
        <f>'FC01'!$B$44</f>
        <v xml:space="preserve">Gastos operativos por Conexión / Interconexión </v>
      </c>
      <c r="F2904" s="586">
        <f>'FC01'!$T$44</f>
        <v>0</v>
      </c>
      <c r="I2904" s="580" t="str">
        <f>Índice!$C$8</f>
        <v>2016-01-01</v>
      </c>
      <c r="J2904" s="580" t="str">
        <f>Índice!$C$9</f>
        <v>2016-12-31</v>
      </c>
      <c r="K2904" s="579" t="s">
        <v>1802</v>
      </c>
      <c r="L2904" s="579" t="s">
        <v>1797</v>
      </c>
    </row>
    <row r="2905" spans="3:12" ht="15.75">
      <c r="C2905" s="589" t="str">
        <f>'FC01'!$B$45</f>
        <v>Uso de Líneas, redes y ductos</v>
      </c>
      <c r="F2905" s="586">
        <f>'FC01'!$T$45</f>
        <v>0</v>
      </c>
      <c r="I2905" s="580" t="str">
        <f>Índice!$C$8</f>
        <v>2016-01-01</v>
      </c>
      <c r="J2905" s="580" t="str">
        <f>Índice!$C$9</f>
        <v>2016-12-31</v>
      </c>
      <c r="K2905" s="579" t="s">
        <v>1802</v>
      </c>
      <c r="L2905" s="579" t="s">
        <v>1797</v>
      </c>
    </row>
    <row r="2906" spans="3:12" ht="15.75">
      <c r="C2906" s="589" t="str">
        <f>'FC01'!$B$46</f>
        <v>Gastos operativos de Distribución  y/o Comercialización de Gas combustible por redes</v>
      </c>
      <c r="F2906" s="586">
        <f>'FC01'!$T$46</f>
        <v>0</v>
      </c>
      <c r="I2906" s="580" t="str">
        <f>Índice!$C$8</f>
        <v>2016-01-01</v>
      </c>
      <c r="J2906" s="580" t="str">
        <f>Índice!$C$9</f>
        <v>2016-12-31</v>
      </c>
      <c r="K2906" s="579" t="s">
        <v>1802</v>
      </c>
      <c r="L2906" s="579" t="s">
        <v>1797</v>
      </c>
    </row>
    <row r="2907" spans="3:12" ht="15.75">
      <c r="C2907" s="589" t="str">
        <f>'FC01'!$B$47</f>
        <v>Manejo Comercial y Financiero del Servicio</v>
      </c>
      <c r="F2907" s="586">
        <f>'FC01'!$T$47</f>
        <v>0</v>
      </c>
      <c r="I2907" s="580" t="str">
        <f>Índice!$C$8</f>
        <v>2016-01-01</v>
      </c>
      <c r="J2907" s="580" t="str">
        <f>Índice!$C$9</f>
        <v>2016-12-31</v>
      </c>
      <c r="K2907" s="579" t="s">
        <v>1802</v>
      </c>
      <c r="L2907" s="579" t="s">
        <v>1797</v>
      </c>
    </row>
    <row r="2908" spans="3:12" ht="15.75">
      <c r="C2908" s="589" t="str">
        <f>'FC01'!$B$48</f>
        <v>Gastos operativos de Distribución  y/o Comercialización de Gas Licuado de Petróleo –GLP</v>
      </c>
      <c r="F2908" s="586">
        <f>'FC01'!$T$48</f>
        <v>0</v>
      </c>
      <c r="I2908" s="580" t="str">
        <f>Índice!$C$8</f>
        <v>2016-01-01</v>
      </c>
      <c r="J2908" s="580" t="str">
        <f>Índice!$C$9</f>
        <v>2016-12-31</v>
      </c>
      <c r="K2908" s="579" t="s">
        <v>1802</v>
      </c>
      <c r="L2908" s="579" t="s">
        <v>1797</v>
      </c>
    </row>
    <row r="2909" spans="3:12" ht="15.75">
      <c r="C2909" s="589" t="str">
        <f>'FC01'!$B$49</f>
        <v>Contrato de explotación</v>
      </c>
      <c r="F2909" s="586">
        <f>'FC01'!$T$49</f>
        <v>0</v>
      </c>
      <c r="I2909" s="580" t="str">
        <f>Índice!$C$8</f>
        <v>2016-01-01</v>
      </c>
      <c r="J2909" s="580" t="str">
        <f>Índice!$C$9</f>
        <v>2016-12-31</v>
      </c>
      <c r="K2909" s="579" t="s">
        <v>1802</v>
      </c>
      <c r="L2909" s="579" t="s">
        <v>1797</v>
      </c>
    </row>
    <row r="2910" spans="3:12" ht="15.75">
      <c r="C2910" s="589" t="str">
        <f>'FC01'!$B$50</f>
        <v>Gastos operativos asociados a las transacciones en el mercado mayorista</v>
      </c>
      <c r="F2910" s="586">
        <f>'FC01'!$T$50</f>
        <v>0</v>
      </c>
      <c r="I2910" s="580" t="str">
        <f>Índice!$C$8</f>
        <v>2016-01-01</v>
      </c>
      <c r="J2910" s="580" t="str">
        <f>Índice!$C$9</f>
        <v>2016-12-31</v>
      </c>
      <c r="K2910" s="579" t="s">
        <v>1802</v>
      </c>
      <c r="L2910" s="579" t="s">
        <v>1797</v>
      </c>
    </row>
    <row r="2911" spans="3:12" ht="15.75">
      <c r="C2911" s="589" t="str">
        <f>'FC01'!$B$51</f>
        <v>Contrato de concesión</v>
      </c>
      <c r="F2911" s="586">
        <f>'FC01'!$T$51</f>
        <v>0</v>
      </c>
      <c r="I2911" s="580" t="str">
        <f>Índice!$C$8</f>
        <v>2016-01-01</v>
      </c>
      <c r="J2911" s="580" t="str">
        <f>Índice!$C$9</f>
        <v>2016-12-31</v>
      </c>
      <c r="K2911" s="579" t="s">
        <v>1802</v>
      </c>
      <c r="L2911" s="579" t="s">
        <v>1797</v>
      </c>
    </row>
    <row r="2912" spans="3:12" ht="15.75">
      <c r="C2912" s="589" t="str">
        <f>'FC01'!$B$52</f>
        <v>Otros</v>
      </c>
      <c r="F2912" s="586">
        <f>'FC01'!$T$52</f>
        <v>0</v>
      </c>
      <c r="I2912" s="580" t="str">
        <f>Índice!$C$8</f>
        <v>2016-01-01</v>
      </c>
      <c r="J2912" s="580" t="str">
        <f>Índice!$C$9</f>
        <v>2016-12-31</v>
      </c>
      <c r="K2912" s="579" t="s">
        <v>1802</v>
      </c>
      <c r="L2912" s="579" t="s">
        <v>1797</v>
      </c>
    </row>
    <row r="2913" spans="3:12" ht="15.75">
      <c r="C2913" s="589" t="str">
        <f>'FC01'!$B$53</f>
        <v>Gastos operativos asociados a las transacciones en el mercado minorista</v>
      </c>
      <c r="F2913" s="586">
        <f>'FC01'!$T$53</f>
        <v>0</v>
      </c>
      <c r="I2913" s="580" t="str">
        <f>Índice!$C$8</f>
        <v>2016-01-01</v>
      </c>
      <c r="J2913" s="580" t="str">
        <f>Índice!$C$9</f>
        <v>2016-12-31</v>
      </c>
      <c r="K2913" s="579" t="s">
        <v>1802</v>
      </c>
      <c r="L2913" s="579" t="s">
        <v>1797</v>
      </c>
    </row>
    <row r="2914" spans="3:12" ht="15.75">
      <c r="C2914" s="589" t="str">
        <f>'FC01'!$B$54</f>
        <v xml:space="preserve">Licencias, Contribuciones y Regalías  </v>
      </c>
      <c r="F2914" s="586">
        <f>'FC01'!$T$54</f>
        <v>0</v>
      </c>
      <c r="I2914" s="580" t="str">
        <f>Índice!$C$8</f>
        <v>2016-01-01</v>
      </c>
      <c r="J2914" s="580" t="str">
        <f>Índice!$C$9</f>
        <v>2016-12-31</v>
      </c>
      <c r="K2914" s="579" t="s">
        <v>1802</v>
      </c>
      <c r="L2914" s="579" t="s">
        <v>1797</v>
      </c>
    </row>
    <row r="2915" spans="3:12" ht="15.75">
      <c r="C2915" s="589" t="str">
        <f>'FC01'!$B$55</f>
        <v>Departamento Administrativo del Medio Ambiente "DAMA"</v>
      </c>
      <c r="F2915" s="586">
        <f>'FC01'!$T$55</f>
        <v>0</v>
      </c>
      <c r="I2915" s="580" t="str">
        <f>Índice!$C$8</f>
        <v>2016-01-01</v>
      </c>
      <c r="J2915" s="580" t="str">
        <f>Índice!$C$9</f>
        <v>2016-12-31</v>
      </c>
      <c r="K2915" s="579" t="s">
        <v>1802</v>
      </c>
      <c r="L2915" s="579" t="s">
        <v>1797</v>
      </c>
    </row>
    <row r="2916" spans="3:12" ht="15.75">
      <c r="C2916" s="589" t="str">
        <f>'FC01'!$B$56</f>
        <v>Ley 56 de 1981</v>
      </c>
      <c r="F2916" s="586">
        <f>'FC01'!$T$56</f>
        <v>0</v>
      </c>
      <c r="I2916" s="580" t="str">
        <f>Índice!$C$8</f>
        <v>2016-01-01</v>
      </c>
      <c r="J2916" s="580" t="str">
        <f>Índice!$C$9</f>
        <v>2016-12-31</v>
      </c>
      <c r="K2916" s="579" t="s">
        <v>1802</v>
      </c>
      <c r="L2916" s="579" t="s">
        <v>1797</v>
      </c>
    </row>
    <row r="2917" spans="3:12" ht="15.75">
      <c r="C2917" s="589" t="str">
        <f>'FC01'!$B$57</f>
        <v>Medio Ambiente – Ley 99 de 1993</v>
      </c>
      <c r="F2917" s="586">
        <f>'FC01'!$T$57</f>
        <v>0</v>
      </c>
      <c r="I2917" s="580" t="str">
        <f>Índice!$C$8</f>
        <v>2016-01-01</v>
      </c>
      <c r="J2917" s="580" t="str">
        <f>Índice!$C$9</f>
        <v>2016-12-31</v>
      </c>
      <c r="K2917" s="579" t="s">
        <v>1802</v>
      </c>
      <c r="L2917" s="579" t="s">
        <v>1797</v>
      </c>
    </row>
    <row r="2918" spans="3:12" ht="15.75">
      <c r="C2918" s="589" t="str">
        <f>'FC01'!$B$58</f>
        <v>Regalías</v>
      </c>
      <c r="F2918" s="586">
        <f>'FC01'!$T$58</f>
        <v>0</v>
      </c>
      <c r="I2918" s="580" t="str">
        <f>Índice!$C$8</f>
        <v>2016-01-01</v>
      </c>
      <c r="J2918" s="580" t="str">
        <f>Índice!$C$9</f>
        <v>2016-12-31</v>
      </c>
      <c r="K2918" s="579" t="s">
        <v>1802</v>
      </c>
      <c r="L2918" s="579" t="s">
        <v>1797</v>
      </c>
    </row>
    <row r="2919" spans="3:12" ht="15.75">
      <c r="C2919" s="589" t="str">
        <f>'FC01'!$B$59</f>
        <v>Licencia De Operación Del Servicio</v>
      </c>
      <c r="F2919" s="586">
        <f>'FC01'!$T$59</f>
        <v>0</v>
      </c>
      <c r="I2919" s="580" t="str">
        <f>Índice!$C$8</f>
        <v>2016-01-01</v>
      </c>
      <c r="J2919" s="580" t="str">
        <f>Índice!$C$9</f>
        <v>2016-12-31</v>
      </c>
      <c r="K2919" s="579" t="s">
        <v>1802</v>
      </c>
      <c r="L2919" s="579" t="s">
        <v>1797</v>
      </c>
    </row>
    <row r="2920" spans="3:12" ht="15.75">
      <c r="C2920" s="589" t="str">
        <f>'FC01'!$B$60</f>
        <v>FAZNI</v>
      </c>
      <c r="F2920" s="586">
        <f>'FC01'!$T$60</f>
        <v>0</v>
      </c>
      <c r="I2920" s="580" t="str">
        <f>Índice!$C$8</f>
        <v>2016-01-01</v>
      </c>
      <c r="J2920" s="580" t="str">
        <f>Índice!$C$9</f>
        <v>2016-12-31</v>
      </c>
      <c r="K2920" s="579" t="s">
        <v>1802</v>
      </c>
      <c r="L2920" s="579" t="s">
        <v>1797</v>
      </c>
    </row>
    <row r="2921" spans="3:12" ht="15.75">
      <c r="C2921" s="589" t="str">
        <f>'FC01'!$B$61</f>
        <v>FAER</v>
      </c>
      <c r="F2921" s="586">
        <f>'FC01'!$T$61</f>
        <v>0</v>
      </c>
      <c r="I2921" s="580" t="str">
        <f>Índice!$C$8</f>
        <v>2016-01-01</v>
      </c>
      <c r="J2921" s="580" t="str">
        <f>Índice!$C$9</f>
        <v>2016-12-31</v>
      </c>
      <c r="K2921" s="579" t="s">
        <v>1802</v>
      </c>
      <c r="L2921" s="579" t="s">
        <v>1797</v>
      </c>
    </row>
    <row r="2922" spans="3:12" ht="15.75">
      <c r="C2922" s="589" t="str">
        <f>'FC01'!$B$62</f>
        <v>Cuota de fomento de gas</v>
      </c>
      <c r="F2922" s="586">
        <f>'FC01'!$T$62</f>
        <v>0</v>
      </c>
      <c r="I2922" s="580" t="str">
        <f>Índice!$C$8</f>
        <v>2016-01-01</v>
      </c>
      <c r="J2922" s="580" t="str">
        <f>Índice!$C$9</f>
        <v>2016-12-31</v>
      </c>
      <c r="K2922" s="579" t="s">
        <v>1802</v>
      </c>
      <c r="L2922" s="579" t="s">
        <v>1797</v>
      </c>
    </row>
    <row r="2923" spans="3:12" ht="15.75">
      <c r="C2923" s="589" t="str">
        <f>'FC01'!$B$63</f>
        <v>Ministerio de Comunicaciones y/o Fondo de Comunicaciones</v>
      </c>
      <c r="F2923" s="586">
        <f>'FC01'!$T$63</f>
        <v>0</v>
      </c>
      <c r="I2923" s="580" t="str">
        <f>Índice!$C$8</f>
        <v>2016-01-01</v>
      </c>
      <c r="J2923" s="580" t="str">
        <f>Índice!$C$9</f>
        <v>2016-12-31</v>
      </c>
      <c r="K2923" s="579" t="s">
        <v>1802</v>
      </c>
      <c r="L2923" s="579" t="s">
        <v>1797</v>
      </c>
    </row>
    <row r="2924" spans="3:12" ht="15.75">
      <c r="C2924" s="589" t="str">
        <f>'FC01'!$B$64</f>
        <v>Comité De Estratificación –Ley 505 De 1999</v>
      </c>
      <c r="F2924" s="586">
        <f>'FC01'!$T$64</f>
        <v>0</v>
      </c>
      <c r="I2924" s="580" t="str">
        <f>Índice!$C$8</f>
        <v>2016-01-01</v>
      </c>
      <c r="J2924" s="580" t="str">
        <f>Índice!$C$9</f>
        <v>2016-12-31</v>
      </c>
      <c r="K2924" s="579" t="s">
        <v>1802</v>
      </c>
      <c r="L2924" s="579" t="s">
        <v>1797</v>
      </c>
    </row>
    <row r="2925" spans="3:12" ht="15.75">
      <c r="C2925" s="589" t="str">
        <f>'FC01'!$B$65</f>
        <v>Art 25 Ley 142 - Concesiones, y permisos ambientales y sanitarios</v>
      </c>
      <c r="F2925" s="586">
        <f>'FC01'!$T$65</f>
        <v>0</v>
      </c>
      <c r="I2925" s="580" t="str">
        <f>Índice!$C$8</f>
        <v>2016-01-01</v>
      </c>
      <c r="J2925" s="580" t="str">
        <f>Índice!$C$9</f>
        <v>2016-12-31</v>
      </c>
      <c r="K2925" s="579" t="s">
        <v>1802</v>
      </c>
      <c r="L2925" s="579" t="s">
        <v>1797</v>
      </c>
    </row>
    <row r="2926" spans="3:12" ht="15.75">
      <c r="C2926" s="589" t="str">
        <f>'FC01'!$B$66</f>
        <v>Otras licencias Ley 142 de 1994</v>
      </c>
      <c r="F2926" s="586">
        <f>'FC01'!$T$66</f>
        <v>0</v>
      </c>
      <c r="I2926" s="580" t="str">
        <f>Índice!$C$8</f>
        <v>2016-01-01</v>
      </c>
      <c r="J2926" s="580" t="str">
        <f>Índice!$C$9</f>
        <v>2016-12-31</v>
      </c>
      <c r="K2926" s="579" t="s">
        <v>1802</v>
      </c>
      <c r="L2926" s="579" t="s">
        <v>1797</v>
      </c>
    </row>
    <row r="2927" spans="3:12" ht="15.75">
      <c r="C2927" s="589" t="str">
        <f>'FC01'!$B$67</f>
        <v>Consumo De Insumos Directos</v>
      </c>
      <c r="F2927" s="586">
        <f>'FC01'!$T$67</f>
        <v>0</v>
      </c>
      <c r="I2927" s="580" t="str">
        <f>Índice!$C$8</f>
        <v>2016-01-01</v>
      </c>
      <c r="J2927" s="580" t="str">
        <f>Índice!$C$9</f>
        <v>2016-12-31</v>
      </c>
      <c r="K2927" s="579" t="s">
        <v>1802</v>
      </c>
      <c r="L2927" s="579" t="s">
        <v>1797</v>
      </c>
    </row>
    <row r="2928" spans="3:12" ht="15.75">
      <c r="C2928" s="589" t="str">
        <f>'FC01'!$B$68</f>
        <v>Productos Químicos</v>
      </c>
      <c r="F2928" s="586">
        <f>'FC01'!$T$68</f>
        <v>0</v>
      </c>
      <c r="I2928" s="580" t="str">
        <f>Índice!$C$8</f>
        <v>2016-01-01</v>
      </c>
      <c r="J2928" s="580" t="str">
        <f>Índice!$C$9</f>
        <v>2016-12-31</v>
      </c>
      <c r="K2928" s="579" t="s">
        <v>1802</v>
      </c>
      <c r="L2928" s="579" t="s">
        <v>1797</v>
      </c>
    </row>
    <row r="2929" spans="3:12" ht="15.75">
      <c r="C2929" s="589" t="str">
        <f>'FC01'!$B$69</f>
        <v>Gas Combustible</v>
      </c>
      <c r="F2929" s="586">
        <f>'FC01'!$T$69</f>
        <v>0</v>
      </c>
      <c r="I2929" s="580" t="str">
        <f>Índice!$C$8</f>
        <v>2016-01-01</v>
      </c>
      <c r="J2929" s="580" t="str">
        <f>Índice!$C$9</f>
        <v>2016-12-31</v>
      </c>
      <c r="K2929" s="579" t="s">
        <v>1802</v>
      </c>
      <c r="L2929" s="579" t="s">
        <v>1797</v>
      </c>
    </row>
    <row r="2930" spans="3:12" ht="15.75">
      <c r="C2930" s="589" t="str">
        <f>'FC01'!$B$70</f>
        <v>Carbón Mineral</v>
      </c>
      <c r="F2930" s="586">
        <f>'FC01'!$T$70</f>
        <v>0</v>
      </c>
      <c r="I2930" s="580" t="str">
        <f>Índice!$C$8</f>
        <v>2016-01-01</v>
      </c>
      <c r="J2930" s="580" t="str">
        <f>Índice!$C$9</f>
        <v>2016-12-31</v>
      </c>
      <c r="K2930" s="579" t="s">
        <v>1802</v>
      </c>
      <c r="L2930" s="579" t="s">
        <v>1797</v>
      </c>
    </row>
    <row r="2931" spans="3:12" ht="15.75">
      <c r="C2931" s="589" t="str">
        <f>'FC01'!$B$71</f>
        <v>Energía</v>
      </c>
      <c r="F2931" s="586">
        <f>'FC01'!$T$71</f>
        <v>0</v>
      </c>
      <c r="I2931" s="580" t="str">
        <f>Índice!$C$8</f>
        <v>2016-01-01</v>
      </c>
      <c r="J2931" s="580" t="str">
        <f>Índice!$C$9</f>
        <v>2016-12-31</v>
      </c>
      <c r="K2931" s="579" t="s">
        <v>1802</v>
      </c>
      <c r="L2931" s="579" t="s">
        <v>1797</v>
      </c>
    </row>
    <row r="2932" spans="3:12" ht="15.75">
      <c r="C2932" s="589" t="str">
        <f>'FC01'!$B$72</f>
        <v>ACPM, Fuel Oil</v>
      </c>
      <c r="F2932" s="586">
        <f>'FC01'!$T$72</f>
        <v>0</v>
      </c>
      <c r="I2932" s="580" t="str">
        <f>Índice!$C$8</f>
        <v>2016-01-01</v>
      </c>
      <c r="J2932" s="580" t="str">
        <f>Índice!$C$9</f>
        <v>2016-12-31</v>
      </c>
      <c r="K2932" s="579" t="s">
        <v>1802</v>
      </c>
      <c r="L2932" s="579" t="s">
        <v>1797</v>
      </c>
    </row>
    <row r="2933" spans="3:12" ht="15.75">
      <c r="C2933" s="589" t="str">
        <f>'FC01'!$B$73</f>
        <v>Otros Elementos de Consumo de Insumos Directos</v>
      </c>
      <c r="F2933" s="586">
        <f>'FC01'!$T$73</f>
        <v>0</v>
      </c>
      <c r="I2933" s="580" t="str">
        <f>Índice!$C$8</f>
        <v>2016-01-01</v>
      </c>
      <c r="J2933" s="580" t="str">
        <f>Índice!$C$9</f>
        <v>2016-12-31</v>
      </c>
      <c r="K2933" s="579" t="s">
        <v>1802</v>
      </c>
      <c r="L2933" s="579" t="s">
        <v>1797</v>
      </c>
    </row>
    <row r="2934" spans="3:12" ht="15.75">
      <c r="C2934" s="589" t="str">
        <f>'FC01'!$B$74</f>
        <v>Ordenes Y Contratos De Mantenimiento Y Reparaciones</v>
      </c>
      <c r="F2934" s="586">
        <f>'FC01'!$T$74</f>
        <v>0</v>
      </c>
      <c r="I2934" s="580" t="str">
        <f>Índice!$C$8</f>
        <v>2016-01-01</v>
      </c>
      <c r="J2934" s="580" t="str">
        <f>Índice!$C$9</f>
        <v>2016-12-31</v>
      </c>
      <c r="K2934" s="579" t="s">
        <v>1802</v>
      </c>
      <c r="L2934" s="579" t="s">
        <v>1797</v>
      </c>
    </row>
    <row r="2935" spans="3:12" ht="15.75">
      <c r="C2935" s="589" t="str">
        <f>'FC01'!$B$75</f>
        <v>Peajes terrestres</v>
      </c>
      <c r="F2935" s="586">
        <f>'FC01'!$T$75</f>
        <v>0</v>
      </c>
      <c r="I2935" s="580" t="str">
        <f>Índice!$C$8</f>
        <v>2016-01-01</v>
      </c>
      <c r="J2935" s="580" t="str">
        <f>Índice!$C$9</f>
        <v>2016-12-31</v>
      </c>
      <c r="K2935" s="579" t="s">
        <v>1802</v>
      </c>
      <c r="L2935" s="579" t="s">
        <v>1797</v>
      </c>
    </row>
    <row r="2936" spans="3:12" ht="15.75">
      <c r="C2936" s="589" t="str">
        <f>'FC01'!$B$76</f>
        <v>Disposición final</v>
      </c>
      <c r="F2936" s="586">
        <f>'FC01'!$T$76</f>
        <v>0</v>
      </c>
      <c r="I2936" s="580" t="str">
        <f>Índice!$C$8</f>
        <v>2016-01-01</v>
      </c>
      <c r="J2936" s="580" t="str">
        <f>Índice!$C$9</f>
        <v>2016-12-31</v>
      </c>
      <c r="K2936" s="579" t="s">
        <v>1802</v>
      </c>
      <c r="L2936" s="579" t="s">
        <v>1797</v>
      </c>
    </row>
    <row r="2937" spans="3:12" ht="15.75">
      <c r="C2937" s="589" t="str">
        <f>'FC01'!$B$77</f>
        <v>Peajes por interconexión de acueducto</v>
      </c>
      <c r="F2937" s="586">
        <f>'FC01'!$T$77</f>
        <v>0</v>
      </c>
      <c r="I2937" s="580" t="str">
        <f>Índice!$C$8</f>
        <v>2016-01-01</v>
      </c>
      <c r="J2937" s="580" t="str">
        <f>Índice!$C$9</f>
        <v>2016-12-31</v>
      </c>
      <c r="K2937" s="579" t="s">
        <v>1802</v>
      </c>
      <c r="L2937" s="579" t="s">
        <v>1797</v>
      </c>
    </row>
    <row r="2938" spans="3:12" ht="15.75">
      <c r="C2938" s="589" t="str">
        <f>'FC01'!$B$78</f>
        <v>Peajes por interconexión de alcantarillado</v>
      </c>
      <c r="F2938" s="586">
        <f>'FC01'!$T$78</f>
        <v>0</v>
      </c>
      <c r="I2938" s="580" t="str">
        <f>Índice!$C$8</f>
        <v>2016-01-01</v>
      </c>
      <c r="J2938" s="580" t="str">
        <f>Índice!$C$9</f>
        <v>2016-12-31</v>
      </c>
      <c r="K2938" s="579" t="s">
        <v>1802</v>
      </c>
      <c r="L2938" s="579" t="s">
        <v>1797</v>
      </c>
    </row>
    <row r="2939" spans="3:12" ht="15.75">
      <c r="C2939" s="589" t="str">
        <f>'FC01'!$B$79</f>
        <v>Honorarios (Operativos)</v>
      </c>
      <c r="F2939" s="586">
        <f>'FC01'!$T$79</f>
        <v>0</v>
      </c>
      <c r="I2939" s="580" t="str">
        <f>Índice!$C$8</f>
        <v>2016-01-01</v>
      </c>
      <c r="J2939" s="580" t="str">
        <f>Índice!$C$9</f>
        <v>2016-12-31</v>
      </c>
      <c r="K2939" s="579" t="s">
        <v>1802</v>
      </c>
      <c r="L2939" s="579" t="s">
        <v>1797</v>
      </c>
    </row>
    <row r="2940" spans="3:12" ht="15.75">
      <c r="C2940" s="589" t="str">
        <f>'FC01'!$B$80</f>
        <v>Servicios Públicos</v>
      </c>
      <c r="F2940" s="586">
        <f>'FC01'!$T$80</f>
        <v>0</v>
      </c>
      <c r="I2940" s="580" t="str">
        <f>Índice!$C$8</f>
        <v>2016-01-01</v>
      </c>
      <c r="J2940" s="580" t="str">
        <f>Índice!$C$9</f>
        <v>2016-12-31</v>
      </c>
      <c r="K2940" s="579" t="s">
        <v>1802</v>
      </c>
      <c r="L2940" s="579" t="s">
        <v>1797</v>
      </c>
    </row>
    <row r="2941" spans="3:12" ht="15.75">
      <c r="C2941" s="589" t="str">
        <f>'FC01'!$B$81</f>
        <v>Materiales y otros gastos de operación</v>
      </c>
      <c r="F2941" s="586">
        <f>'FC01'!$T$81</f>
        <v>0</v>
      </c>
      <c r="I2941" s="580" t="str">
        <f>Índice!$C$8</f>
        <v>2016-01-01</v>
      </c>
      <c r="J2941" s="580" t="str">
        <f>Índice!$C$9</f>
        <v>2016-12-31</v>
      </c>
      <c r="K2941" s="579" t="s">
        <v>1802</v>
      </c>
      <c r="L2941" s="579" t="s">
        <v>1797</v>
      </c>
    </row>
    <row r="2942" spans="3:12" ht="15.75">
      <c r="C2942" s="589" t="str">
        <f>'FC01'!$B$82</f>
        <v>Gastos operativos De Pérdidas En Prestación Del Servicio  De Acueducto</v>
      </c>
      <c r="F2942" s="586">
        <f>'FC01'!$T$82</f>
        <v>0</v>
      </c>
      <c r="I2942" s="580" t="str">
        <f>Índice!$C$8</f>
        <v>2016-01-01</v>
      </c>
      <c r="J2942" s="580" t="str">
        <f>Índice!$C$9</f>
        <v>2016-12-31</v>
      </c>
      <c r="K2942" s="579" t="s">
        <v>1802</v>
      </c>
      <c r="L2942" s="579" t="s">
        <v>1797</v>
      </c>
    </row>
    <row r="2943" spans="3:12" ht="15.75">
      <c r="C2943" s="589" t="str">
        <f>'FC01'!$B$83</f>
        <v>Seguros</v>
      </c>
      <c r="F2943" s="586">
        <f>'FC01'!$T$83</f>
        <v>0</v>
      </c>
      <c r="I2943" s="580" t="str">
        <f>Índice!$C$8</f>
        <v>2016-01-01</v>
      </c>
      <c r="J2943" s="580" t="str">
        <f>Índice!$C$9</f>
        <v>2016-12-31</v>
      </c>
      <c r="K2943" s="579" t="s">
        <v>1802</v>
      </c>
      <c r="L2943" s="579" t="s">
        <v>1797</v>
      </c>
    </row>
    <row r="2944" spans="3:12" ht="15.75">
      <c r="C2944" s="589" t="str">
        <f>'FC01'!$B$84</f>
        <v>Impuestos y Tasas</v>
      </c>
      <c r="F2944" s="586">
        <f>'FC01'!$T$84</f>
        <v>0</v>
      </c>
      <c r="I2944" s="580" t="str">
        <f>Índice!$C$8</f>
        <v>2016-01-01</v>
      </c>
      <c r="J2944" s="580" t="str">
        <f>Índice!$C$9</f>
        <v>2016-12-31</v>
      </c>
      <c r="K2944" s="579" t="s">
        <v>1802</v>
      </c>
      <c r="L2944" s="579" t="s">
        <v>1797</v>
      </c>
    </row>
    <row r="2945" spans="1:12" ht="15.75">
      <c r="C2945" s="589" t="str">
        <f>'FC01'!$B$85</f>
        <v>Órdenes y Contratos Por Otros  Servicios</v>
      </c>
      <c r="F2945" s="586">
        <f>'FC01'!$T$85</f>
        <v>0</v>
      </c>
      <c r="I2945" s="580" t="str">
        <f>Índice!$C$8</f>
        <v>2016-01-01</v>
      </c>
      <c r="J2945" s="580" t="str">
        <f>Índice!$C$9</f>
        <v>2016-12-31</v>
      </c>
      <c r="K2945" s="579" t="s">
        <v>1802</v>
      </c>
      <c r="L2945" s="579" t="s">
        <v>1797</v>
      </c>
    </row>
    <row r="2946" spans="1:12" ht="15.75">
      <c r="C2946" s="589" t="str">
        <f>'FC01'!$B$86</f>
        <v>Donaciones</v>
      </c>
      <c r="F2946" s="586">
        <f>'FC01'!$T$86</f>
        <v>0</v>
      </c>
      <c r="I2946" s="580" t="str">
        <f>Índice!$C$8</f>
        <v>2016-01-01</v>
      </c>
      <c r="J2946" s="580" t="str">
        <f>Índice!$C$9</f>
        <v>2016-12-31</v>
      </c>
      <c r="K2946" s="579" t="s">
        <v>1802</v>
      </c>
      <c r="L2946" s="579" t="s">
        <v>1797</v>
      </c>
    </row>
    <row r="2947" spans="1:12" ht="15.75">
      <c r="C2947" s="589" t="str">
        <f>'FC01'!$B$87</f>
        <v>Total Gastos operativos</v>
      </c>
      <c r="F2947" s="586">
        <f>'FC01'!$T$87</f>
        <v>0</v>
      </c>
      <c r="I2947" s="580" t="str">
        <f>Índice!$C$8</f>
        <v>2016-01-01</v>
      </c>
      <c r="J2947" s="580" t="str">
        <f>Índice!$C$9</f>
        <v>2016-12-31</v>
      </c>
      <c r="K2947" s="579" t="s">
        <v>1802</v>
      </c>
      <c r="L2947" s="579" t="s">
        <v>1797</v>
      </c>
    </row>
    <row r="2948" spans="1:12" ht="15.75">
      <c r="A2948" s="587" t="s">
        <v>15</v>
      </c>
      <c r="C2948" s="589"/>
      <c r="F2948" s="586"/>
      <c r="I2948" s="580"/>
      <c r="J2948" s="580"/>
      <c r="K2948" s="579" t="s">
        <v>1802</v>
      </c>
      <c r="L2948" s="579" t="s">
        <v>1797</v>
      </c>
    </row>
    <row r="2949" spans="1:12" ht="15.75">
      <c r="A2949" s="587" t="s">
        <v>15</v>
      </c>
      <c r="C2949" s="589" t="str">
        <f>'FC01'!$B$89</f>
        <v>Detalle de los gastos y gastos operativos</v>
      </c>
      <c r="F2949" s="586" t="str">
        <f>'FC01'!$T$90</f>
        <v>Total Gas combustible por redes</v>
      </c>
      <c r="I2949" s="580"/>
      <c r="J2949" s="580"/>
      <c r="K2949" s="579" t="s">
        <v>1802</v>
      </c>
      <c r="L2949" s="579" t="s">
        <v>1797</v>
      </c>
    </row>
    <row r="2950" spans="1:12" ht="15.75">
      <c r="A2950" s="587" t="s">
        <v>15</v>
      </c>
      <c r="C2950" s="589"/>
      <c r="F2950" s="586"/>
      <c r="I2950" s="580"/>
      <c r="J2950" s="580"/>
      <c r="K2950" s="579" t="s">
        <v>1802</v>
      </c>
      <c r="L2950" s="579" t="s">
        <v>1797</v>
      </c>
    </row>
    <row r="2951" spans="1:12" ht="15.75">
      <c r="A2951" s="587" t="s">
        <v>15</v>
      </c>
      <c r="C2951" s="589" t="str">
        <f>'FC01'!$B$91</f>
        <v>Gastos [sinopsis]</v>
      </c>
      <c r="F2951" s="586"/>
      <c r="I2951" s="580"/>
      <c r="J2951" s="580"/>
      <c r="K2951" s="579" t="s">
        <v>1802</v>
      </c>
      <c r="L2951" s="579" t="s">
        <v>1797</v>
      </c>
    </row>
    <row r="2952" spans="1:12" ht="15.75">
      <c r="C2952" s="589" t="str">
        <f>'FC01'!$B$92</f>
        <v>Gastos de Administración sin impuestos, contribuciones y tasas</v>
      </c>
      <c r="F2952" s="586">
        <f>'FC01'!$T$92</f>
        <v>0</v>
      </c>
      <c r="I2952" s="580" t="str">
        <f>Índice!$C$8</f>
        <v>2016-01-01</v>
      </c>
      <c r="J2952" s="580" t="str">
        <f>Índice!$C$9</f>
        <v>2016-12-31</v>
      </c>
      <c r="K2952" s="579" t="s">
        <v>1802</v>
      </c>
      <c r="L2952" s="579" t="s">
        <v>1797</v>
      </c>
    </row>
    <row r="2953" spans="1:12" ht="15.75">
      <c r="C2953" s="589" t="str">
        <f>'FC01'!$B$93</f>
        <v>Impuestos, Tasas y Contribuciones (No incluye impuesto de renta)</v>
      </c>
      <c r="F2953" s="586">
        <f>'FC01'!$T$93</f>
        <v>0</v>
      </c>
      <c r="I2953" s="580" t="str">
        <f>Índice!$C$8</f>
        <v>2016-01-01</v>
      </c>
      <c r="J2953" s="580" t="str">
        <f>Índice!$C$9</f>
        <v>2016-12-31</v>
      </c>
      <c r="K2953" s="579" t="s">
        <v>1802</v>
      </c>
      <c r="L2953" s="579" t="s">
        <v>1797</v>
      </c>
    </row>
    <row r="2954" spans="1:12" ht="15.75">
      <c r="C2954" s="589" t="str">
        <f>'FC01'!$B$94</f>
        <v>Depreciación, deterioro, Amortización y provisión</v>
      </c>
      <c r="F2954" s="586">
        <f>'FC01'!$T$94</f>
        <v>0</v>
      </c>
      <c r="I2954" s="580" t="str">
        <f>Índice!$C$8</f>
        <v>2016-01-01</v>
      </c>
      <c r="J2954" s="580" t="str">
        <f>Índice!$C$9</f>
        <v>2016-12-31</v>
      </c>
      <c r="K2954" s="579" t="s">
        <v>1802</v>
      </c>
      <c r="L2954" s="579" t="s">
        <v>1797</v>
      </c>
    </row>
    <row r="2955" spans="1:12" ht="15.75">
      <c r="C2955" s="589" t="str">
        <f>'FC01'!$B$95</f>
        <v>Gasto por impuesto a las ganancias</v>
      </c>
      <c r="F2955" s="586">
        <f>'FC01'!$T$95</f>
        <v>0</v>
      </c>
      <c r="I2955" s="580" t="str">
        <f>Índice!$C$8</f>
        <v>2016-01-01</v>
      </c>
      <c r="J2955" s="580" t="str">
        <f>Índice!$C$9</f>
        <v>2016-12-31</v>
      </c>
      <c r="K2955" s="579" t="s">
        <v>1802</v>
      </c>
      <c r="L2955" s="579" t="s">
        <v>1797</v>
      </c>
    </row>
    <row r="2956" spans="1:12" ht="15.75">
      <c r="C2956" s="589" t="str">
        <f>'FC01'!$B$96</f>
        <v>Otros gastos (gastos y gastos operativos)</v>
      </c>
      <c r="F2956" s="586">
        <f>'FC01'!$T$96</f>
        <v>0</v>
      </c>
      <c r="I2956" s="580" t="str">
        <f>Índice!$C$8</f>
        <v>2016-01-01</v>
      </c>
      <c r="J2956" s="580" t="str">
        <f>Índice!$C$9</f>
        <v>2016-12-31</v>
      </c>
      <c r="K2956" s="579" t="s">
        <v>1802</v>
      </c>
      <c r="L2956" s="579" t="s">
        <v>1797</v>
      </c>
    </row>
    <row r="2957" spans="1:12" ht="15.75">
      <c r="C2957" s="589" t="str">
        <f>'FC01'!$B$97</f>
        <v>Total Gastos</v>
      </c>
      <c r="F2957" s="586">
        <f>'FC01'!$T$97</f>
        <v>0</v>
      </c>
      <c r="I2957" s="580" t="str">
        <f>Índice!$C$8</f>
        <v>2016-01-01</v>
      </c>
      <c r="J2957" s="580" t="str">
        <f>Índice!$C$9</f>
        <v>2016-12-31</v>
      </c>
      <c r="K2957" s="579" t="s">
        <v>1802</v>
      </c>
      <c r="L2957" s="579" t="s">
        <v>1797</v>
      </c>
    </row>
    <row r="2958" spans="1:12" ht="15.75">
      <c r="A2958" s="587" t="s">
        <v>15</v>
      </c>
      <c r="C2958" s="589" t="str">
        <f>'FC01'!$B$98</f>
        <v>Gastos operativos de Ventas y Distribución [sinopsis]</v>
      </c>
      <c r="F2958" s="586">
        <f>'FC01'!$T$98</f>
        <v>0</v>
      </c>
      <c r="I2958" s="580" t="str">
        <f>Índice!$C$8</f>
        <v>2016-01-01</v>
      </c>
      <c r="J2958" s="580" t="str">
        <f>Índice!$C$9</f>
        <v>2016-12-31</v>
      </c>
      <c r="K2958" s="579" t="s">
        <v>1802</v>
      </c>
      <c r="L2958" s="579" t="s">
        <v>1797</v>
      </c>
    </row>
    <row r="2959" spans="1:12" ht="15.75">
      <c r="C2959" s="589" t="str">
        <f>'FC01'!$B$99</f>
        <v>Gastos operativos de Ventas</v>
      </c>
      <c r="F2959" s="586">
        <f>'FC01'!$T$99</f>
        <v>0</v>
      </c>
      <c r="I2959" s="580" t="str">
        <f>Índice!$C$8</f>
        <v>2016-01-01</v>
      </c>
      <c r="J2959" s="580" t="str">
        <f>Índice!$C$9</f>
        <v>2016-12-31</v>
      </c>
      <c r="K2959" s="579" t="s">
        <v>1802</v>
      </c>
      <c r="L2959" s="579" t="s">
        <v>1797</v>
      </c>
    </row>
    <row r="2960" spans="1:12" ht="15.75">
      <c r="C2960" s="589" t="str">
        <f>'FC01'!$B$100</f>
        <v>Gastos operativos de Distribución</v>
      </c>
      <c r="F2960" s="586">
        <f>'FC01'!$T$100</f>
        <v>0</v>
      </c>
      <c r="I2960" s="580" t="str">
        <f>Índice!$C$8</f>
        <v>2016-01-01</v>
      </c>
      <c r="J2960" s="580" t="str">
        <f>Índice!$C$9</f>
        <v>2016-12-31</v>
      </c>
      <c r="K2960" s="579" t="s">
        <v>1802</v>
      </c>
      <c r="L2960" s="579" t="s">
        <v>1797</v>
      </c>
    </row>
    <row r="2961" spans="1:12" ht="15.75">
      <c r="C2961" s="589" t="str">
        <f>'FC01'!$B$101</f>
        <v>Total Gastos operativos de ventas y distribución</v>
      </c>
      <c r="F2961" s="586">
        <f>'FC01'!$T$101</f>
        <v>0</v>
      </c>
      <c r="I2961" s="580" t="str">
        <f>Índice!$C$8</f>
        <v>2016-01-01</v>
      </c>
      <c r="J2961" s="580" t="str">
        <f>Índice!$C$9</f>
        <v>2016-12-31</v>
      </c>
      <c r="K2961" s="579" t="s">
        <v>1802</v>
      </c>
      <c r="L2961" s="579" t="s">
        <v>1797</v>
      </c>
    </row>
    <row r="2962" spans="1:12" ht="15.75">
      <c r="A2962" s="587" t="s">
        <v>15</v>
      </c>
      <c r="C2962" s="589">
        <v>18</v>
      </c>
      <c r="F2962" s="586"/>
      <c r="I2962" s="580" t="str">
        <f>Índice!$C$8</f>
        <v>2016-01-01</v>
      </c>
      <c r="J2962" s="580" t="str">
        <f>Índice!$C$9</f>
        <v>2016-12-31</v>
      </c>
      <c r="K2962" s="579" t="s">
        <v>1802</v>
      </c>
      <c r="L2962" s="579" t="s">
        <v>1816</v>
      </c>
    </row>
    <row r="2963" spans="1:12" ht="15.75">
      <c r="A2963" s="587" t="s">
        <v>15</v>
      </c>
      <c r="C2963" s="589" t="str">
        <f>'FC01'!$B$6</f>
        <v xml:space="preserve">Detalle de los gastos </v>
      </c>
      <c r="F2963" s="586" t="str">
        <f>'FC01'!$U$7</f>
        <v>Comercialización Mayorista</v>
      </c>
      <c r="I2963" s="580" t="str">
        <f>Índice!$C$8</f>
        <v>2016-01-01</v>
      </c>
      <c r="J2963" s="580" t="str">
        <f>Índice!$C$9</f>
        <v>2016-12-31</v>
      </c>
      <c r="K2963" s="579" t="s">
        <v>1802</v>
      </c>
      <c r="L2963" s="579" t="s">
        <v>1816</v>
      </c>
    </row>
    <row r="2964" spans="1:12" ht="15.75">
      <c r="C2964" s="589" t="str">
        <f>'FC01'!$B$8</f>
        <v xml:space="preserve">De administración </v>
      </c>
      <c r="F2964" s="586">
        <f>'FC01'!$U$8</f>
        <v>0</v>
      </c>
      <c r="I2964" s="580" t="str">
        <f>Índice!$C$8</f>
        <v>2016-01-01</v>
      </c>
      <c r="J2964" s="580" t="str">
        <f>Índice!$C$9</f>
        <v>2016-12-31</v>
      </c>
      <c r="K2964" s="579" t="s">
        <v>1802</v>
      </c>
      <c r="L2964" s="579" t="s">
        <v>1816</v>
      </c>
    </row>
    <row r="2965" spans="1:12" ht="15.75">
      <c r="C2965" s="589" t="str">
        <f>'FC01'!$B$9</f>
        <v>Beneficios a empleados</v>
      </c>
      <c r="F2965" s="586">
        <f>'FC01'!$U$9</f>
        <v>0</v>
      </c>
      <c r="I2965" s="580" t="str">
        <f>Índice!$C$8</f>
        <v>2016-01-01</v>
      </c>
      <c r="J2965" s="580" t="str">
        <f>Índice!$C$9</f>
        <v>2016-12-31</v>
      </c>
      <c r="K2965" s="579" t="s">
        <v>1802</v>
      </c>
      <c r="L2965" s="579" t="s">
        <v>1816</v>
      </c>
    </row>
    <row r="2966" spans="1:12" ht="15.75">
      <c r="C2966" s="589" t="str">
        <f>'FC01'!$B$10</f>
        <v>Honorarios</v>
      </c>
      <c r="F2966" s="586">
        <f>'FC01'!$U$10</f>
        <v>0</v>
      </c>
      <c r="I2966" s="580" t="str">
        <f>Índice!$C$8</f>
        <v>2016-01-01</v>
      </c>
      <c r="J2966" s="580" t="str">
        <f>Índice!$C$9</f>
        <v>2016-12-31</v>
      </c>
      <c r="K2966" s="579" t="s">
        <v>1802</v>
      </c>
      <c r="L2966" s="579" t="s">
        <v>1816</v>
      </c>
    </row>
    <row r="2967" spans="1:12" ht="15.75">
      <c r="C2967" s="589" t="str">
        <f>'FC01'!$B$11</f>
        <v xml:space="preserve">Impuestos, Contribuciones y tasas </v>
      </c>
      <c r="F2967" s="586">
        <f>'FC01'!$U$11</f>
        <v>0</v>
      </c>
      <c r="I2967" s="580" t="str">
        <f>Índice!$C$8</f>
        <v>2016-01-01</v>
      </c>
      <c r="J2967" s="580" t="str">
        <f>Índice!$C$9</f>
        <v>2016-12-31</v>
      </c>
      <c r="K2967" s="579" t="s">
        <v>1802</v>
      </c>
      <c r="L2967" s="579" t="s">
        <v>1816</v>
      </c>
    </row>
    <row r="2968" spans="1:12" ht="15.75">
      <c r="C2968" s="589" t="str">
        <f>'FC01'!$B$12</f>
        <v xml:space="preserve">Generales </v>
      </c>
      <c r="F2968" s="586">
        <f>'FC01'!$U$12</f>
        <v>0</v>
      </c>
      <c r="I2968" s="580" t="str">
        <f>Índice!$C$8</f>
        <v>2016-01-01</v>
      </c>
      <c r="J2968" s="580" t="str">
        <f>Índice!$C$9</f>
        <v>2016-12-31</v>
      </c>
      <c r="K2968" s="579" t="s">
        <v>1802</v>
      </c>
      <c r="L2968" s="579" t="s">
        <v>1816</v>
      </c>
    </row>
    <row r="2969" spans="1:12" ht="15.75">
      <c r="C2969" s="589" t="str">
        <f>'FC01'!$B$13</f>
        <v>Deterioro</v>
      </c>
      <c r="F2969" s="586">
        <f>'FC01'!$U$13</f>
        <v>0</v>
      </c>
      <c r="I2969" s="580" t="str">
        <f>Índice!$C$8</f>
        <v>2016-01-01</v>
      </c>
      <c r="J2969" s="580" t="str">
        <f>Índice!$C$9</f>
        <v>2016-12-31</v>
      </c>
      <c r="K2969" s="579" t="s">
        <v>1802</v>
      </c>
      <c r="L2969" s="579" t="s">
        <v>1816</v>
      </c>
    </row>
    <row r="2970" spans="1:12" ht="15.75">
      <c r="C2970" s="589" t="str">
        <f>'FC01'!$B$14</f>
        <v>Depreciación</v>
      </c>
      <c r="F2970" s="586">
        <f>'FC01'!$U$14</f>
        <v>0</v>
      </c>
      <c r="I2970" s="580" t="str">
        <f>Índice!$C$8</f>
        <v>2016-01-01</v>
      </c>
      <c r="J2970" s="580" t="str">
        <f>Índice!$C$9</f>
        <v>2016-12-31</v>
      </c>
      <c r="K2970" s="579" t="s">
        <v>1802</v>
      </c>
      <c r="L2970" s="579" t="s">
        <v>1816</v>
      </c>
    </row>
    <row r="2971" spans="1:12" ht="15.75">
      <c r="C2971" s="589" t="str">
        <f>'FC01'!$B$15</f>
        <v>Amortización</v>
      </c>
      <c r="F2971" s="586">
        <f>'FC01'!$U$15</f>
        <v>0</v>
      </c>
      <c r="I2971" s="580" t="str">
        <f>Índice!$C$8</f>
        <v>2016-01-01</v>
      </c>
      <c r="J2971" s="580" t="str">
        <f>Índice!$C$9</f>
        <v>2016-12-31</v>
      </c>
      <c r="K2971" s="579" t="s">
        <v>1802</v>
      </c>
      <c r="L2971" s="579" t="s">
        <v>1816</v>
      </c>
    </row>
    <row r="2972" spans="1:12" ht="15.75">
      <c r="C2972" s="589" t="str">
        <f>'FC01'!$B$16</f>
        <v>Provisiones</v>
      </c>
      <c r="F2972" s="586">
        <f>'FC01'!$U$16</f>
        <v>0</v>
      </c>
      <c r="I2972" s="580" t="str">
        <f>Índice!$C$8</f>
        <v>2016-01-01</v>
      </c>
      <c r="J2972" s="580" t="str">
        <f>Índice!$C$9</f>
        <v>2016-12-31</v>
      </c>
      <c r="K2972" s="579" t="s">
        <v>1802</v>
      </c>
      <c r="L2972" s="579" t="s">
        <v>1816</v>
      </c>
    </row>
    <row r="2973" spans="1:12" ht="15.75">
      <c r="C2973" s="589" t="str">
        <f>'FC01'!$B$17</f>
        <v>Litigios y demandas</v>
      </c>
      <c r="F2973" s="586">
        <f>'FC01'!$U$17</f>
        <v>0</v>
      </c>
      <c r="I2973" s="580" t="str">
        <f>Índice!$C$8</f>
        <v>2016-01-01</v>
      </c>
      <c r="J2973" s="580" t="str">
        <f>Índice!$C$9</f>
        <v>2016-12-31</v>
      </c>
      <c r="K2973" s="579" t="s">
        <v>1802</v>
      </c>
      <c r="L2973" s="579" t="s">
        <v>1816</v>
      </c>
    </row>
    <row r="2974" spans="1:12" ht="15.75">
      <c r="C2974" s="589" t="str">
        <f>'FC01'!$B$18</f>
        <v xml:space="preserve">Garantías </v>
      </c>
      <c r="F2974" s="586">
        <f>'FC01'!$U$18</f>
        <v>0</v>
      </c>
      <c r="I2974" s="580" t="str">
        <f>Índice!$C$8</f>
        <v>2016-01-01</v>
      </c>
      <c r="J2974" s="580" t="str">
        <f>Índice!$C$9</f>
        <v>2016-12-31</v>
      </c>
      <c r="K2974" s="579" t="s">
        <v>1802</v>
      </c>
      <c r="L2974" s="579" t="s">
        <v>1816</v>
      </c>
    </row>
    <row r="2975" spans="1:12" ht="15.75">
      <c r="C2975" s="589" t="str">
        <f>'FC01'!$B$19</f>
        <v>Diversas</v>
      </c>
      <c r="F2975" s="586">
        <f>'FC01'!$U$19</f>
        <v>0</v>
      </c>
      <c r="I2975" s="580" t="str">
        <f>Índice!$C$8</f>
        <v>2016-01-01</v>
      </c>
      <c r="J2975" s="580" t="str">
        <f>Índice!$C$9</f>
        <v>2016-12-31</v>
      </c>
      <c r="K2975" s="579" t="s">
        <v>1802</v>
      </c>
      <c r="L2975" s="579" t="s">
        <v>1816</v>
      </c>
    </row>
    <row r="2976" spans="1:12" ht="15.75">
      <c r="C2976" s="589" t="str">
        <f>'FC01'!$B$20</f>
        <v>Otros gastos</v>
      </c>
      <c r="F2976" s="586">
        <f>'FC01'!$U$20</f>
        <v>0</v>
      </c>
      <c r="I2976" s="580" t="str">
        <f>Índice!$C$8</f>
        <v>2016-01-01</v>
      </c>
      <c r="J2976" s="580" t="str">
        <f>Índice!$C$9</f>
        <v>2016-12-31</v>
      </c>
      <c r="K2976" s="579" t="s">
        <v>1802</v>
      </c>
      <c r="L2976" s="579" t="s">
        <v>1816</v>
      </c>
    </row>
    <row r="2977" spans="1:12" ht="15.75">
      <c r="C2977" s="589" t="str">
        <f>'FC01'!$B$21</f>
        <v>Comisiones</v>
      </c>
      <c r="F2977" s="586">
        <f>'FC01'!$U$21</f>
        <v>0</v>
      </c>
      <c r="I2977" s="580" t="str">
        <f>Índice!$C$8</f>
        <v>2016-01-01</v>
      </c>
      <c r="J2977" s="580" t="str">
        <f>Índice!$C$9</f>
        <v>2016-12-31</v>
      </c>
      <c r="K2977" s="579" t="s">
        <v>1802</v>
      </c>
      <c r="L2977" s="579" t="s">
        <v>1816</v>
      </c>
    </row>
    <row r="2978" spans="1:12" ht="15.75">
      <c r="C2978" s="589" t="str">
        <f>'FC01'!$B$22</f>
        <v>Ajuste por diferencia en cambio</v>
      </c>
      <c r="F2978" s="586">
        <f>'FC01'!$U$22</f>
        <v>0</v>
      </c>
      <c r="I2978" s="580" t="str">
        <f>Índice!$C$8</f>
        <v>2016-01-01</v>
      </c>
      <c r="J2978" s="580" t="str">
        <f>Índice!$C$9</f>
        <v>2016-12-31</v>
      </c>
      <c r="K2978" s="579" t="s">
        <v>1802</v>
      </c>
      <c r="L2978" s="579" t="s">
        <v>1816</v>
      </c>
    </row>
    <row r="2979" spans="1:12" ht="15.75">
      <c r="C2979" s="589" t="str">
        <f>'FC01'!$B$23</f>
        <v>Financieros</v>
      </c>
      <c r="F2979" s="586">
        <f>'FC01'!$U$23</f>
        <v>0</v>
      </c>
      <c r="I2979" s="580" t="str">
        <f>Índice!$C$8</f>
        <v>2016-01-01</v>
      </c>
      <c r="J2979" s="580" t="str">
        <f>Índice!$C$9</f>
        <v>2016-12-31</v>
      </c>
      <c r="K2979" s="579" t="s">
        <v>1802</v>
      </c>
      <c r="L2979" s="579" t="s">
        <v>1816</v>
      </c>
    </row>
    <row r="2980" spans="1:12" ht="15.75">
      <c r="C2980" s="589" t="str">
        <f>'FC01'!$B$24</f>
        <v>Pérdidas por la aplicación del método de participación patrimonial</v>
      </c>
      <c r="F2980" s="586">
        <f>'FC01'!$U$24</f>
        <v>0</v>
      </c>
      <c r="I2980" s="580" t="str">
        <f>Índice!$C$8</f>
        <v>2016-01-01</v>
      </c>
      <c r="J2980" s="580" t="str">
        <f>Índice!$C$9</f>
        <v>2016-12-31</v>
      </c>
      <c r="K2980" s="579" t="s">
        <v>1802</v>
      </c>
      <c r="L2980" s="579" t="s">
        <v>1816</v>
      </c>
    </row>
    <row r="2981" spans="1:12" ht="15.75">
      <c r="C2981" s="589" t="str">
        <f>'FC01'!$B$25</f>
        <v xml:space="preserve">Gastos diversos </v>
      </c>
      <c r="F2981" s="586">
        <f>'FC01'!$U$25</f>
        <v>0</v>
      </c>
      <c r="I2981" s="580" t="str">
        <f>Índice!$C$8</f>
        <v>2016-01-01</v>
      </c>
      <c r="J2981" s="580" t="str">
        <f>Índice!$C$9</f>
        <v>2016-12-31</v>
      </c>
      <c r="K2981" s="579" t="s">
        <v>1802</v>
      </c>
      <c r="L2981" s="579" t="s">
        <v>1816</v>
      </c>
    </row>
    <row r="2982" spans="1:12" ht="15.75">
      <c r="C2982" s="589" t="str">
        <f>'FC01'!$B$26</f>
        <v>Impuesto a las ganancias corrientes</v>
      </c>
      <c r="F2982" s="586">
        <f>'FC01'!$U$26</f>
        <v>0</v>
      </c>
      <c r="I2982" s="580" t="str">
        <f>Índice!$C$8</f>
        <v>2016-01-01</v>
      </c>
      <c r="J2982" s="580" t="str">
        <f>Índice!$C$9</f>
        <v>2016-12-31</v>
      </c>
      <c r="K2982" s="579" t="s">
        <v>1802</v>
      </c>
      <c r="L2982" s="579" t="s">
        <v>1816</v>
      </c>
    </row>
    <row r="2983" spans="1:12" ht="15.75">
      <c r="C2983" s="589" t="str">
        <f>'FC01'!$B$27</f>
        <v>Impuesto a las ganancias diferido</v>
      </c>
      <c r="F2983" s="586">
        <f>'FC01'!$U$27</f>
        <v>0</v>
      </c>
      <c r="I2983" s="580" t="str">
        <f>Índice!$C$8</f>
        <v>2016-01-01</v>
      </c>
      <c r="J2983" s="580" t="str">
        <f>Índice!$C$9</f>
        <v>2016-12-31</v>
      </c>
      <c r="K2983" s="579" t="s">
        <v>1802</v>
      </c>
      <c r="L2983" s="579" t="s">
        <v>1816</v>
      </c>
    </row>
    <row r="2984" spans="1:12" ht="15.75">
      <c r="C2984" s="589" t="str">
        <f>'FC01'!$B$28</f>
        <v xml:space="preserve">Total Gastos </v>
      </c>
      <c r="F2984" s="586">
        <f>'FC01'!$U$28</f>
        <v>0</v>
      </c>
      <c r="I2984" s="580" t="str">
        <f>Índice!$C$8</f>
        <v>2016-01-01</v>
      </c>
      <c r="J2984" s="580" t="str">
        <f>Índice!$C$9</f>
        <v>2016-12-31</v>
      </c>
      <c r="K2984" s="579" t="s">
        <v>1802</v>
      </c>
      <c r="L2984" s="579" t="s">
        <v>1816</v>
      </c>
    </row>
    <row r="2985" spans="1:12" ht="15.75">
      <c r="A2985" s="587" t="s">
        <v>15</v>
      </c>
      <c r="C2985" s="589"/>
      <c r="F2985" s="586"/>
      <c r="I2985" s="580"/>
      <c r="J2985" s="580"/>
      <c r="K2985" s="579" t="s">
        <v>1802</v>
      </c>
      <c r="L2985" s="579" t="s">
        <v>1816</v>
      </c>
    </row>
    <row r="2986" spans="1:12" ht="15.75">
      <c r="A2986" s="587" t="s">
        <v>15</v>
      </c>
      <c r="C2986" s="589" t="str">
        <f>'FC01'!$B$30</f>
        <v>Detalle de los gastos operativos</v>
      </c>
      <c r="F2986" s="586" t="str">
        <f>'FC01'!$U$31</f>
        <v>Comercialización Mayorista</v>
      </c>
      <c r="I2986" s="580"/>
      <c r="J2986" s="580"/>
      <c r="K2986" s="579" t="s">
        <v>1802</v>
      </c>
      <c r="L2986" s="579" t="s">
        <v>1816</v>
      </c>
    </row>
    <row r="2987" spans="1:12" ht="15.75">
      <c r="A2987" s="587" t="s">
        <v>15</v>
      </c>
      <c r="C2987" s="589"/>
      <c r="F2987" s="586"/>
      <c r="I2987" s="580"/>
      <c r="J2987" s="580"/>
      <c r="K2987" s="579" t="s">
        <v>1802</v>
      </c>
      <c r="L2987" s="579" t="s">
        <v>1816</v>
      </c>
    </row>
    <row r="2988" spans="1:12" ht="15.75">
      <c r="C2988" s="589" t="str">
        <f>'FC01'!$B$32</f>
        <v>Servicios Personales</v>
      </c>
      <c r="F2988" s="586">
        <f>'FC01'!$U$32</f>
        <v>0</v>
      </c>
      <c r="I2988" s="580" t="str">
        <f>Índice!$C$8</f>
        <v>2016-01-01</v>
      </c>
      <c r="J2988" s="580" t="str">
        <f>Índice!$C$9</f>
        <v>2016-12-31</v>
      </c>
      <c r="K2988" s="579" t="s">
        <v>1802</v>
      </c>
      <c r="L2988" s="579" t="s">
        <v>1816</v>
      </c>
    </row>
    <row r="2989" spans="1:12" ht="15.75">
      <c r="C2989" s="589" t="str">
        <f>'FC01'!$B$33</f>
        <v>Generales</v>
      </c>
      <c r="F2989" s="586">
        <f>'FC01'!$U$33</f>
        <v>0</v>
      </c>
      <c r="I2989" s="580" t="str">
        <f>Índice!$C$8</f>
        <v>2016-01-01</v>
      </c>
      <c r="J2989" s="580" t="str">
        <f>Índice!$C$9</f>
        <v>2016-12-31</v>
      </c>
      <c r="K2989" s="579" t="s">
        <v>1802</v>
      </c>
      <c r="L2989" s="579" t="s">
        <v>1816</v>
      </c>
    </row>
    <row r="2990" spans="1:12" ht="15.75">
      <c r="C2990" s="589" t="str">
        <f>'FC01'!$B$34</f>
        <v>Arrendamientos</v>
      </c>
      <c r="F2990" s="586">
        <f>'FC01'!$U$34</f>
        <v>0</v>
      </c>
      <c r="I2990" s="580" t="str">
        <f>Índice!$C$8</f>
        <v>2016-01-01</v>
      </c>
      <c r="J2990" s="580" t="str">
        <f>Índice!$C$9</f>
        <v>2016-12-31</v>
      </c>
      <c r="K2990" s="579" t="s">
        <v>1802</v>
      </c>
      <c r="L2990" s="579" t="s">
        <v>1816</v>
      </c>
    </row>
    <row r="2991" spans="1:12" ht="15.75">
      <c r="C2991" s="589" t="str">
        <f>'FC01'!$B$35</f>
        <v>Deterioro (Operativo)</v>
      </c>
      <c r="F2991" s="586">
        <f>'FC01'!$U$35</f>
        <v>0</v>
      </c>
      <c r="I2991" s="580" t="str">
        <f>Índice!$C$8</f>
        <v>2016-01-01</v>
      </c>
      <c r="J2991" s="580" t="str">
        <f>Índice!$C$9</f>
        <v>2016-12-31</v>
      </c>
      <c r="K2991" s="579" t="s">
        <v>1802</v>
      </c>
      <c r="L2991" s="579" t="s">
        <v>1816</v>
      </c>
    </row>
    <row r="2992" spans="1:12" ht="15.75">
      <c r="C2992" s="589" t="str">
        <f>'FC01'!$B$36</f>
        <v>Depreciación (Operativo)</v>
      </c>
      <c r="F2992" s="586">
        <f>'FC01'!$U$36</f>
        <v>0</v>
      </c>
      <c r="I2992" s="580" t="str">
        <f>Índice!$C$8</f>
        <v>2016-01-01</v>
      </c>
      <c r="J2992" s="580" t="str">
        <f>Índice!$C$9</f>
        <v>2016-12-31</v>
      </c>
      <c r="K2992" s="579" t="s">
        <v>1802</v>
      </c>
      <c r="L2992" s="579" t="s">
        <v>1816</v>
      </c>
    </row>
    <row r="2993" spans="3:12" ht="15.75">
      <c r="C2993" s="589" t="str">
        <f>'FC01'!$B$37</f>
        <v>Provisiones (Operativo)</v>
      </c>
      <c r="F2993" s="586">
        <f>'FC01'!$U$37</f>
        <v>0</v>
      </c>
      <c r="I2993" s="580" t="str">
        <f>Índice!$C$8</f>
        <v>2016-01-01</v>
      </c>
      <c r="J2993" s="580" t="str">
        <f>Índice!$C$9</f>
        <v>2016-12-31</v>
      </c>
      <c r="K2993" s="579" t="s">
        <v>1802</v>
      </c>
      <c r="L2993" s="579" t="s">
        <v>1816</v>
      </c>
    </row>
    <row r="2994" spans="3:12" ht="15.75">
      <c r="C2994" s="589" t="str">
        <f>'FC01'!$B$38</f>
        <v>Agotamiento (Operativo)</v>
      </c>
      <c r="F2994" s="586">
        <f>'FC01'!$U$38</f>
        <v>0</v>
      </c>
      <c r="I2994" s="580" t="str">
        <f>Índice!$C$8</f>
        <v>2016-01-01</v>
      </c>
      <c r="J2994" s="580" t="str">
        <f>Índice!$C$9</f>
        <v>2016-12-31</v>
      </c>
      <c r="K2994" s="579" t="s">
        <v>1802</v>
      </c>
      <c r="L2994" s="579" t="s">
        <v>1816</v>
      </c>
    </row>
    <row r="2995" spans="3:12" ht="15.75">
      <c r="C2995" s="589" t="str">
        <f>'FC01'!$B$39</f>
        <v>Amortización (Operativo)</v>
      </c>
      <c r="F2995" s="586">
        <f>'FC01'!$U$39</f>
        <v>0</v>
      </c>
      <c r="I2995" s="580" t="str">
        <f>Índice!$C$8</f>
        <v>2016-01-01</v>
      </c>
      <c r="J2995" s="580" t="str">
        <f>Índice!$C$9</f>
        <v>2016-12-31</v>
      </c>
      <c r="K2995" s="579" t="s">
        <v>1802</v>
      </c>
      <c r="L2995" s="579" t="s">
        <v>1816</v>
      </c>
    </row>
    <row r="2996" spans="3:12" ht="15.75">
      <c r="C2996" s="589" t="str">
        <f>'FC01'!$B$40</f>
        <v>Gastos operativos de Bienes y Servicios Públicos para la Venta</v>
      </c>
      <c r="F2996" s="586">
        <f>'FC01'!$U$40</f>
        <v>0</v>
      </c>
      <c r="I2996" s="580" t="str">
        <f>Índice!$C$8</f>
        <v>2016-01-01</v>
      </c>
      <c r="J2996" s="580" t="str">
        <f>Índice!$C$9</f>
        <v>2016-12-31</v>
      </c>
      <c r="K2996" s="579" t="s">
        <v>1802</v>
      </c>
      <c r="L2996" s="579" t="s">
        <v>1816</v>
      </c>
    </row>
    <row r="2997" spans="3:12" ht="15.75">
      <c r="C2997" s="589" t="str">
        <f>'FC01'!$B$41</f>
        <v>Compras en Bloque y/o a Largo Plazo</v>
      </c>
      <c r="F2997" s="586">
        <f>'FC01'!$U$41</f>
        <v>0</v>
      </c>
      <c r="I2997" s="580" t="str">
        <f>Índice!$C$8</f>
        <v>2016-01-01</v>
      </c>
      <c r="J2997" s="580" t="str">
        <f>Índice!$C$9</f>
        <v>2016-12-31</v>
      </c>
      <c r="K2997" s="579" t="s">
        <v>1802</v>
      </c>
      <c r="L2997" s="579" t="s">
        <v>1816</v>
      </c>
    </row>
    <row r="2998" spans="3:12" ht="15.75">
      <c r="C2998" s="589" t="str">
        <f>'FC01'!$B$42</f>
        <v>Compras en Bolsa  y/o a Corto Plazo</v>
      </c>
      <c r="F2998" s="586">
        <f>'FC01'!$U$42</f>
        <v>0</v>
      </c>
      <c r="I2998" s="580" t="str">
        <f>Índice!$C$8</f>
        <v>2016-01-01</v>
      </c>
      <c r="J2998" s="580" t="str">
        <f>Índice!$C$9</f>
        <v>2016-12-31</v>
      </c>
      <c r="K2998" s="579" t="s">
        <v>1802</v>
      </c>
      <c r="L2998" s="579" t="s">
        <v>1816</v>
      </c>
    </row>
    <row r="2999" spans="3:12" ht="15.75">
      <c r="C2999" s="589" t="str">
        <f>'FC01'!$B$43</f>
        <v>Gastos operativos de suministro de agua potable (Agua en Bloque)</v>
      </c>
      <c r="F2999" s="586">
        <f>'FC01'!$U$43</f>
        <v>0</v>
      </c>
      <c r="I2999" s="580" t="str">
        <f>Índice!$C$8</f>
        <v>2016-01-01</v>
      </c>
      <c r="J2999" s="580" t="str">
        <f>Índice!$C$9</f>
        <v>2016-12-31</v>
      </c>
      <c r="K2999" s="579" t="s">
        <v>1802</v>
      </c>
      <c r="L2999" s="579" t="s">
        <v>1816</v>
      </c>
    </row>
    <row r="3000" spans="3:12" ht="15.75">
      <c r="C3000" s="589" t="str">
        <f>'FC01'!$B$44</f>
        <v xml:space="preserve">Gastos operativos por Conexión / Interconexión </v>
      </c>
      <c r="F3000" s="586">
        <f>'FC01'!$U$44</f>
        <v>0</v>
      </c>
      <c r="I3000" s="580" t="str">
        <f>Índice!$C$8</f>
        <v>2016-01-01</v>
      </c>
      <c r="J3000" s="580" t="str">
        <f>Índice!$C$9</f>
        <v>2016-12-31</v>
      </c>
      <c r="K3000" s="579" t="s">
        <v>1802</v>
      </c>
      <c r="L3000" s="579" t="s">
        <v>1816</v>
      </c>
    </row>
    <row r="3001" spans="3:12" ht="15.75">
      <c r="C3001" s="589" t="str">
        <f>'FC01'!$B$45</f>
        <v>Uso de Líneas, redes y ductos</v>
      </c>
      <c r="F3001" s="586">
        <f>'FC01'!$U$45</f>
        <v>0</v>
      </c>
      <c r="I3001" s="580" t="str">
        <f>Índice!$C$8</f>
        <v>2016-01-01</v>
      </c>
      <c r="J3001" s="580" t="str">
        <f>Índice!$C$9</f>
        <v>2016-12-31</v>
      </c>
      <c r="K3001" s="579" t="s">
        <v>1802</v>
      </c>
      <c r="L3001" s="579" t="s">
        <v>1816</v>
      </c>
    </row>
    <row r="3002" spans="3:12" ht="15.75">
      <c r="C3002" s="589" t="str">
        <f>'FC01'!$B$46</f>
        <v>Gastos operativos de Distribución  y/o Comercialización de Gas combustible por redes</v>
      </c>
      <c r="F3002" s="586">
        <f>'FC01'!$U$46</f>
        <v>0</v>
      </c>
      <c r="I3002" s="580" t="str">
        <f>Índice!$C$8</f>
        <v>2016-01-01</v>
      </c>
      <c r="J3002" s="580" t="str">
        <f>Índice!$C$9</f>
        <v>2016-12-31</v>
      </c>
      <c r="K3002" s="579" t="s">
        <v>1802</v>
      </c>
      <c r="L3002" s="579" t="s">
        <v>1816</v>
      </c>
    </row>
    <row r="3003" spans="3:12" ht="15.75">
      <c r="C3003" s="589" t="str">
        <f>'FC01'!$B$47</f>
        <v>Manejo Comercial y Financiero del Servicio</v>
      </c>
      <c r="F3003" s="586">
        <f>'FC01'!$U$47</f>
        <v>0</v>
      </c>
      <c r="I3003" s="580" t="str">
        <f>Índice!$C$8</f>
        <v>2016-01-01</v>
      </c>
      <c r="J3003" s="580" t="str">
        <f>Índice!$C$9</f>
        <v>2016-12-31</v>
      </c>
      <c r="K3003" s="579" t="s">
        <v>1802</v>
      </c>
      <c r="L3003" s="579" t="s">
        <v>1816</v>
      </c>
    </row>
    <row r="3004" spans="3:12" ht="15.75">
      <c r="C3004" s="589" t="str">
        <f>'FC01'!$B$48</f>
        <v>Gastos operativos de Distribución  y/o Comercialización de Gas Licuado de Petróleo –GLP</v>
      </c>
      <c r="F3004" s="586">
        <f>'FC01'!$U$48</f>
        <v>0</v>
      </c>
      <c r="I3004" s="580" t="str">
        <f>Índice!$C$8</f>
        <v>2016-01-01</v>
      </c>
      <c r="J3004" s="580" t="str">
        <f>Índice!$C$9</f>
        <v>2016-12-31</v>
      </c>
      <c r="K3004" s="579" t="s">
        <v>1802</v>
      </c>
      <c r="L3004" s="579" t="s">
        <v>1816</v>
      </c>
    </row>
    <row r="3005" spans="3:12" ht="15.75">
      <c r="C3005" s="589" t="str">
        <f>'FC01'!$B$49</f>
        <v>Contrato de explotación</v>
      </c>
      <c r="F3005" s="586">
        <f>'FC01'!$U$49</f>
        <v>0</v>
      </c>
      <c r="I3005" s="580" t="str">
        <f>Índice!$C$8</f>
        <v>2016-01-01</v>
      </c>
      <c r="J3005" s="580" t="str">
        <f>Índice!$C$9</f>
        <v>2016-12-31</v>
      </c>
      <c r="K3005" s="579" t="s">
        <v>1802</v>
      </c>
      <c r="L3005" s="579" t="s">
        <v>1816</v>
      </c>
    </row>
    <row r="3006" spans="3:12" ht="15.75">
      <c r="C3006" s="589" t="str">
        <f>'FC01'!$B$50</f>
        <v>Gastos operativos asociados a las transacciones en el mercado mayorista</v>
      </c>
      <c r="F3006" s="586">
        <f>'FC01'!$U$50</f>
        <v>0</v>
      </c>
      <c r="I3006" s="580" t="str">
        <f>Índice!$C$8</f>
        <v>2016-01-01</v>
      </c>
      <c r="J3006" s="580" t="str">
        <f>Índice!$C$9</f>
        <v>2016-12-31</v>
      </c>
      <c r="K3006" s="579" t="s">
        <v>1802</v>
      </c>
      <c r="L3006" s="579" t="s">
        <v>1816</v>
      </c>
    </row>
    <row r="3007" spans="3:12" ht="15.75">
      <c r="C3007" s="589" t="str">
        <f>'FC01'!$B$51</f>
        <v>Contrato de concesión</v>
      </c>
      <c r="F3007" s="586">
        <f>'FC01'!$U$51</f>
        <v>0</v>
      </c>
      <c r="I3007" s="580" t="str">
        <f>Índice!$C$8</f>
        <v>2016-01-01</v>
      </c>
      <c r="J3007" s="580" t="str">
        <f>Índice!$C$9</f>
        <v>2016-12-31</v>
      </c>
      <c r="K3007" s="579" t="s">
        <v>1802</v>
      </c>
      <c r="L3007" s="579" t="s">
        <v>1816</v>
      </c>
    </row>
    <row r="3008" spans="3:12" ht="15.75">
      <c r="C3008" s="589" t="str">
        <f>'FC01'!$B$52</f>
        <v>Otros</v>
      </c>
      <c r="F3008" s="586">
        <f>'FC01'!$U$52</f>
        <v>0</v>
      </c>
      <c r="I3008" s="580" t="str">
        <f>Índice!$C$8</f>
        <v>2016-01-01</v>
      </c>
      <c r="J3008" s="580" t="str">
        <f>Índice!$C$9</f>
        <v>2016-12-31</v>
      </c>
      <c r="K3008" s="579" t="s">
        <v>1802</v>
      </c>
      <c r="L3008" s="579" t="s">
        <v>1816</v>
      </c>
    </row>
    <row r="3009" spans="3:12" ht="15.75">
      <c r="C3009" s="589" t="str">
        <f>'FC01'!$B$53</f>
        <v>Gastos operativos asociados a las transacciones en el mercado minorista</v>
      </c>
      <c r="F3009" s="586">
        <f>'FC01'!$U$53</f>
        <v>0</v>
      </c>
      <c r="I3009" s="580" t="str">
        <f>Índice!$C$8</f>
        <v>2016-01-01</v>
      </c>
      <c r="J3009" s="580" t="str">
        <f>Índice!$C$9</f>
        <v>2016-12-31</v>
      </c>
      <c r="K3009" s="579" t="s">
        <v>1802</v>
      </c>
      <c r="L3009" s="579" t="s">
        <v>1816</v>
      </c>
    </row>
    <row r="3010" spans="3:12" ht="15.75">
      <c r="C3010" s="589" t="str">
        <f>'FC01'!$B$54</f>
        <v xml:space="preserve">Licencias, Contribuciones y Regalías  </v>
      </c>
      <c r="F3010" s="586">
        <f>'FC01'!$U$54</f>
        <v>0</v>
      </c>
      <c r="I3010" s="580" t="str">
        <f>Índice!$C$8</f>
        <v>2016-01-01</v>
      </c>
      <c r="J3010" s="580" t="str">
        <f>Índice!$C$9</f>
        <v>2016-12-31</v>
      </c>
      <c r="K3010" s="579" t="s">
        <v>1802</v>
      </c>
      <c r="L3010" s="579" t="s">
        <v>1816</v>
      </c>
    </row>
    <row r="3011" spans="3:12" ht="15.75">
      <c r="C3011" s="589" t="str">
        <f>'FC01'!$B$55</f>
        <v>Departamento Administrativo del Medio Ambiente "DAMA"</v>
      </c>
      <c r="F3011" s="586">
        <f>'FC01'!$U$55</f>
        <v>0</v>
      </c>
      <c r="I3011" s="580" t="str">
        <f>Índice!$C$8</f>
        <v>2016-01-01</v>
      </c>
      <c r="J3011" s="580" t="str">
        <f>Índice!$C$9</f>
        <v>2016-12-31</v>
      </c>
      <c r="K3011" s="579" t="s">
        <v>1802</v>
      </c>
      <c r="L3011" s="579" t="s">
        <v>1816</v>
      </c>
    </row>
    <row r="3012" spans="3:12" ht="15.75">
      <c r="C3012" s="589" t="str">
        <f>'FC01'!$B$56</f>
        <v>Ley 56 de 1981</v>
      </c>
      <c r="F3012" s="586">
        <f>'FC01'!$U$56</f>
        <v>0</v>
      </c>
      <c r="I3012" s="580" t="str">
        <f>Índice!$C$8</f>
        <v>2016-01-01</v>
      </c>
      <c r="J3012" s="580" t="str">
        <f>Índice!$C$9</f>
        <v>2016-12-31</v>
      </c>
      <c r="K3012" s="579" t="s">
        <v>1802</v>
      </c>
      <c r="L3012" s="579" t="s">
        <v>1816</v>
      </c>
    </row>
    <row r="3013" spans="3:12" ht="15.75">
      <c r="C3013" s="589" t="str">
        <f>'FC01'!$B$57</f>
        <v>Medio Ambiente – Ley 99 de 1993</v>
      </c>
      <c r="F3013" s="586">
        <f>'FC01'!$U$57</f>
        <v>0</v>
      </c>
      <c r="I3013" s="580" t="str">
        <f>Índice!$C$8</f>
        <v>2016-01-01</v>
      </c>
      <c r="J3013" s="580" t="str">
        <f>Índice!$C$9</f>
        <v>2016-12-31</v>
      </c>
      <c r="K3013" s="579" t="s">
        <v>1802</v>
      </c>
      <c r="L3013" s="579" t="s">
        <v>1816</v>
      </c>
    </row>
    <row r="3014" spans="3:12" ht="15.75">
      <c r="C3014" s="589" t="str">
        <f>'FC01'!$B$58</f>
        <v>Regalías</v>
      </c>
      <c r="F3014" s="586">
        <f>'FC01'!$U$58</f>
        <v>0</v>
      </c>
      <c r="I3014" s="580" t="str">
        <f>Índice!$C$8</f>
        <v>2016-01-01</v>
      </c>
      <c r="J3014" s="580" t="str">
        <f>Índice!$C$9</f>
        <v>2016-12-31</v>
      </c>
      <c r="K3014" s="579" t="s">
        <v>1802</v>
      </c>
      <c r="L3014" s="579" t="s">
        <v>1816</v>
      </c>
    </row>
    <row r="3015" spans="3:12" ht="15.75">
      <c r="C3015" s="589" t="str">
        <f>'FC01'!$B$59</f>
        <v>Licencia De Operación Del Servicio</v>
      </c>
      <c r="F3015" s="586">
        <f>'FC01'!$U$59</f>
        <v>0</v>
      </c>
      <c r="I3015" s="580" t="str">
        <f>Índice!$C$8</f>
        <v>2016-01-01</v>
      </c>
      <c r="J3015" s="580" t="str">
        <f>Índice!$C$9</f>
        <v>2016-12-31</v>
      </c>
      <c r="K3015" s="579" t="s">
        <v>1802</v>
      </c>
      <c r="L3015" s="579" t="s">
        <v>1816</v>
      </c>
    </row>
    <row r="3016" spans="3:12" ht="15.75">
      <c r="C3016" s="589" t="str">
        <f>'FC01'!$B$60</f>
        <v>FAZNI</v>
      </c>
      <c r="F3016" s="586">
        <f>'FC01'!$U$60</f>
        <v>0</v>
      </c>
      <c r="I3016" s="580" t="str">
        <f>Índice!$C$8</f>
        <v>2016-01-01</v>
      </c>
      <c r="J3016" s="580" t="str">
        <f>Índice!$C$9</f>
        <v>2016-12-31</v>
      </c>
      <c r="K3016" s="579" t="s">
        <v>1802</v>
      </c>
      <c r="L3016" s="579" t="s">
        <v>1816</v>
      </c>
    </row>
    <row r="3017" spans="3:12" ht="15.75">
      <c r="C3017" s="589" t="str">
        <f>'FC01'!$B$61</f>
        <v>FAER</v>
      </c>
      <c r="F3017" s="586">
        <f>'FC01'!$U$61</f>
        <v>0</v>
      </c>
      <c r="I3017" s="580" t="str">
        <f>Índice!$C$8</f>
        <v>2016-01-01</v>
      </c>
      <c r="J3017" s="580" t="str">
        <f>Índice!$C$9</f>
        <v>2016-12-31</v>
      </c>
      <c r="K3017" s="579" t="s">
        <v>1802</v>
      </c>
      <c r="L3017" s="579" t="s">
        <v>1816</v>
      </c>
    </row>
    <row r="3018" spans="3:12" ht="15.75">
      <c r="C3018" s="589" t="str">
        <f>'FC01'!$B$62</f>
        <v>Cuota de fomento de gas</v>
      </c>
      <c r="F3018" s="586">
        <f>'FC01'!$U$62</f>
        <v>0</v>
      </c>
      <c r="I3018" s="580" t="str">
        <f>Índice!$C$8</f>
        <v>2016-01-01</v>
      </c>
      <c r="J3018" s="580" t="str">
        <f>Índice!$C$9</f>
        <v>2016-12-31</v>
      </c>
      <c r="K3018" s="579" t="s">
        <v>1802</v>
      </c>
      <c r="L3018" s="579" t="s">
        <v>1816</v>
      </c>
    </row>
    <row r="3019" spans="3:12" ht="15.75">
      <c r="C3019" s="589" t="str">
        <f>'FC01'!$B$63</f>
        <v>Ministerio de Comunicaciones y/o Fondo de Comunicaciones</v>
      </c>
      <c r="F3019" s="586">
        <f>'FC01'!$U$63</f>
        <v>0</v>
      </c>
      <c r="I3019" s="580" t="str">
        <f>Índice!$C$8</f>
        <v>2016-01-01</v>
      </c>
      <c r="J3019" s="580" t="str">
        <f>Índice!$C$9</f>
        <v>2016-12-31</v>
      </c>
      <c r="K3019" s="579" t="s">
        <v>1802</v>
      </c>
      <c r="L3019" s="579" t="s">
        <v>1816</v>
      </c>
    </row>
    <row r="3020" spans="3:12" ht="15.75">
      <c r="C3020" s="589" t="str">
        <f>'FC01'!$B$64</f>
        <v>Comité De Estratificación –Ley 505 De 1999</v>
      </c>
      <c r="F3020" s="586">
        <f>'FC01'!$U$64</f>
        <v>0</v>
      </c>
      <c r="I3020" s="580" t="str">
        <f>Índice!$C$8</f>
        <v>2016-01-01</v>
      </c>
      <c r="J3020" s="580" t="str">
        <f>Índice!$C$9</f>
        <v>2016-12-31</v>
      </c>
      <c r="K3020" s="579" t="s">
        <v>1802</v>
      </c>
      <c r="L3020" s="579" t="s">
        <v>1816</v>
      </c>
    </row>
    <row r="3021" spans="3:12" ht="15.75">
      <c r="C3021" s="589" t="str">
        <f>'FC01'!$B$65</f>
        <v>Art 25 Ley 142 - Concesiones, y permisos ambientales y sanitarios</v>
      </c>
      <c r="F3021" s="586">
        <f>'FC01'!$U$65</f>
        <v>0</v>
      </c>
      <c r="I3021" s="580" t="str">
        <f>Índice!$C$8</f>
        <v>2016-01-01</v>
      </c>
      <c r="J3021" s="580" t="str">
        <f>Índice!$C$9</f>
        <v>2016-12-31</v>
      </c>
      <c r="K3021" s="579" t="s">
        <v>1802</v>
      </c>
      <c r="L3021" s="579" t="s">
        <v>1816</v>
      </c>
    </row>
    <row r="3022" spans="3:12" ht="15.75">
      <c r="C3022" s="589" t="str">
        <f>'FC01'!$B$66</f>
        <v>Otras licencias Ley 142 de 1994</v>
      </c>
      <c r="F3022" s="586">
        <f>'FC01'!$U$66</f>
        <v>0</v>
      </c>
      <c r="I3022" s="580" t="str">
        <f>Índice!$C$8</f>
        <v>2016-01-01</v>
      </c>
      <c r="J3022" s="580" t="str">
        <f>Índice!$C$9</f>
        <v>2016-12-31</v>
      </c>
      <c r="K3022" s="579" t="s">
        <v>1802</v>
      </c>
      <c r="L3022" s="579" t="s">
        <v>1816</v>
      </c>
    </row>
    <row r="3023" spans="3:12" ht="15.75">
      <c r="C3023" s="589" t="str">
        <f>'FC01'!$B$67</f>
        <v>Consumo De Insumos Directos</v>
      </c>
      <c r="F3023" s="586">
        <f>'FC01'!$U$67</f>
        <v>0</v>
      </c>
      <c r="I3023" s="580" t="str">
        <f>Índice!$C$8</f>
        <v>2016-01-01</v>
      </c>
      <c r="J3023" s="580" t="str">
        <f>Índice!$C$9</f>
        <v>2016-12-31</v>
      </c>
      <c r="K3023" s="579" t="s">
        <v>1802</v>
      </c>
      <c r="L3023" s="579" t="s">
        <v>1816</v>
      </c>
    </row>
    <row r="3024" spans="3:12" ht="15.75">
      <c r="C3024" s="589" t="str">
        <f>'FC01'!$B$68</f>
        <v>Productos Químicos</v>
      </c>
      <c r="F3024" s="586">
        <f>'FC01'!$U$68</f>
        <v>0</v>
      </c>
      <c r="I3024" s="580" t="str">
        <f>Índice!$C$8</f>
        <v>2016-01-01</v>
      </c>
      <c r="J3024" s="580" t="str">
        <f>Índice!$C$9</f>
        <v>2016-12-31</v>
      </c>
      <c r="K3024" s="579" t="s">
        <v>1802</v>
      </c>
      <c r="L3024" s="579" t="s">
        <v>1816</v>
      </c>
    </row>
    <row r="3025" spans="3:12" ht="15.75">
      <c r="C3025" s="589" t="str">
        <f>'FC01'!$B$69</f>
        <v>Gas Combustible</v>
      </c>
      <c r="F3025" s="586">
        <f>'FC01'!$U$69</f>
        <v>0</v>
      </c>
      <c r="I3025" s="580" t="str">
        <f>Índice!$C$8</f>
        <v>2016-01-01</v>
      </c>
      <c r="J3025" s="580" t="str">
        <f>Índice!$C$9</f>
        <v>2016-12-31</v>
      </c>
      <c r="K3025" s="579" t="s">
        <v>1802</v>
      </c>
      <c r="L3025" s="579" t="s">
        <v>1816</v>
      </c>
    </row>
    <row r="3026" spans="3:12" ht="15.75">
      <c r="C3026" s="589" t="str">
        <f>'FC01'!$B$70</f>
        <v>Carbón Mineral</v>
      </c>
      <c r="F3026" s="586">
        <f>'FC01'!$U$70</f>
        <v>0</v>
      </c>
      <c r="I3026" s="580" t="str">
        <f>Índice!$C$8</f>
        <v>2016-01-01</v>
      </c>
      <c r="J3026" s="580" t="str">
        <f>Índice!$C$9</f>
        <v>2016-12-31</v>
      </c>
      <c r="K3026" s="579" t="s">
        <v>1802</v>
      </c>
      <c r="L3026" s="579" t="s">
        <v>1816</v>
      </c>
    </row>
    <row r="3027" spans="3:12" ht="15.75">
      <c r="C3027" s="589" t="str">
        <f>'FC01'!$B$71</f>
        <v>Energía</v>
      </c>
      <c r="F3027" s="586">
        <f>'FC01'!$U$71</f>
        <v>0</v>
      </c>
      <c r="I3027" s="580" t="str">
        <f>Índice!$C$8</f>
        <v>2016-01-01</v>
      </c>
      <c r="J3027" s="580" t="str">
        <f>Índice!$C$9</f>
        <v>2016-12-31</v>
      </c>
      <c r="K3027" s="579" t="s">
        <v>1802</v>
      </c>
      <c r="L3027" s="579" t="s">
        <v>1816</v>
      </c>
    </row>
    <row r="3028" spans="3:12" ht="15.75">
      <c r="C3028" s="589" t="str">
        <f>'FC01'!$B$72</f>
        <v>ACPM, Fuel Oil</v>
      </c>
      <c r="F3028" s="586">
        <f>'FC01'!$U$72</f>
        <v>0</v>
      </c>
      <c r="I3028" s="580" t="str">
        <f>Índice!$C$8</f>
        <v>2016-01-01</v>
      </c>
      <c r="J3028" s="580" t="str">
        <f>Índice!$C$9</f>
        <v>2016-12-31</v>
      </c>
      <c r="K3028" s="579" t="s">
        <v>1802</v>
      </c>
      <c r="L3028" s="579" t="s">
        <v>1816</v>
      </c>
    </row>
    <row r="3029" spans="3:12" ht="15.75">
      <c r="C3029" s="589" t="str">
        <f>'FC01'!$B$73</f>
        <v>Otros Elementos de Consumo de Insumos Directos</v>
      </c>
      <c r="F3029" s="586">
        <f>'FC01'!$U$73</f>
        <v>0</v>
      </c>
      <c r="I3029" s="580" t="str">
        <f>Índice!$C$8</f>
        <v>2016-01-01</v>
      </c>
      <c r="J3029" s="580" t="str">
        <f>Índice!$C$9</f>
        <v>2016-12-31</v>
      </c>
      <c r="K3029" s="579" t="s">
        <v>1802</v>
      </c>
      <c r="L3029" s="579" t="s">
        <v>1816</v>
      </c>
    </row>
    <row r="3030" spans="3:12" ht="15.75">
      <c r="C3030" s="589" t="str">
        <f>'FC01'!$B$74</f>
        <v>Ordenes Y Contratos De Mantenimiento Y Reparaciones</v>
      </c>
      <c r="F3030" s="586">
        <f>'FC01'!$U$74</f>
        <v>0</v>
      </c>
      <c r="I3030" s="580" t="str">
        <f>Índice!$C$8</f>
        <v>2016-01-01</v>
      </c>
      <c r="J3030" s="580" t="str">
        <f>Índice!$C$9</f>
        <v>2016-12-31</v>
      </c>
      <c r="K3030" s="579" t="s">
        <v>1802</v>
      </c>
      <c r="L3030" s="579" t="s">
        <v>1816</v>
      </c>
    </row>
    <row r="3031" spans="3:12" ht="15.75">
      <c r="C3031" s="589" t="str">
        <f>'FC01'!$B$75</f>
        <v>Peajes terrestres</v>
      </c>
      <c r="F3031" s="586">
        <f>'FC01'!$U$75</f>
        <v>0</v>
      </c>
      <c r="I3031" s="580" t="str">
        <f>Índice!$C$8</f>
        <v>2016-01-01</v>
      </c>
      <c r="J3031" s="580" t="str">
        <f>Índice!$C$9</f>
        <v>2016-12-31</v>
      </c>
      <c r="K3031" s="579" t="s">
        <v>1802</v>
      </c>
      <c r="L3031" s="579" t="s">
        <v>1816</v>
      </c>
    </row>
    <row r="3032" spans="3:12" ht="15.75">
      <c r="C3032" s="589" t="str">
        <f>'FC01'!$B$76</f>
        <v>Disposición final</v>
      </c>
      <c r="F3032" s="586">
        <f>'FC01'!$U$76</f>
        <v>0</v>
      </c>
      <c r="I3032" s="580" t="str">
        <f>Índice!$C$8</f>
        <v>2016-01-01</v>
      </c>
      <c r="J3032" s="580" t="str">
        <f>Índice!$C$9</f>
        <v>2016-12-31</v>
      </c>
      <c r="K3032" s="579" t="s">
        <v>1802</v>
      </c>
      <c r="L3032" s="579" t="s">
        <v>1816</v>
      </c>
    </row>
    <row r="3033" spans="3:12" ht="15.75">
      <c r="C3033" s="589" t="str">
        <f>'FC01'!$B$77</f>
        <v>Peajes por interconexión de acueducto</v>
      </c>
      <c r="F3033" s="586">
        <f>'FC01'!$U$77</f>
        <v>0</v>
      </c>
      <c r="I3033" s="580" t="str">
        <f>Índice!$C$8</f>
        <v>2016-01-01</v>
      </c>
      <c r="J3033" s="580" t="str">
        <f>Índice!$C$9</f>
        <v>2016-12-31</v>
      </c>
      <c r="K3033" s="579" t="s">
        <v>1802</v>
      </c>
      <c r="L3033" s="579" t="s">
        <v>1816</v>
      </c>
    </row>
    <row r="3034" spans="3:12" ht="15.75">
      <c r="C3034" s="589" t="str">
        <f>'FC01'!$B$78</f>
        <v>Peajes por interconexión de alcantarillado</v>
      </c>
      <c r="F3034" s="586">
        <f>'FC01'!$U$78</f>
        <v>0</v>
      </c>
      <c r="I3034" s="580" t="str">
        <f>Índice!$C$8</f>
        <v>2016-01-01</v>
      </c>
      <c r="J3034" s="580" t="str">
        <f>Índice!$C$9</f>
        <v>2016-12-31</v>
      </c>
      <c r="K3034" s="579" t="s">
        <v>1802</v>
      </c>
      <c r="L3034" s="579" t="s">
        <v>1816</v>
      </c>
    </row>
    <row r="3035" spans="3:12" ht="15.75">
      <c r="C3035" s="589" t="str">
        <f>'FC01'!$B$79</f>
        <v>Honorarios (Operativos)</v>
      </c>
      <c r="F3035" s="586">
        <f>'FC01'!$U$79</f>
        <v>0</v>
      </c>
      <c r="I3035" s="580" t="str">
        <f>Índice!$C$8</f>
        <v>2016-01-01</v>
      </c>
      <c r="J3035" s="580" t="str">
        <f>Índice!$C$9</f>
        <v>2016-12-31</v>
      </c>
      <c r="K3035" s="579" t="s">
        <v>1802</v>
      </c>
      <c r="L3035" s="579" t="s">
        <v>1816</v>
      </c>
    </row>
    <row r="3036" spans="3:12" ht="15.75">
      <c r="C3036" s="589" t="str">
        <f>'FC01'!$B$80</f>
        <v>Servicios Públicos</v>
      </c>
      <c r="F3036" s="586">
        <f>'FC01'!$U$80</f>
        <v>0</v>
      </c>
      <c r="I3036" s="580" t="str">
        <f>Índice!$C$8</f>
        <v>2016-01-01</v>
      </c>
      <c r="J3036" s="580" t="str">
        <f>Índice!$C$9</f>
        <v>2016-12-31</v>
      </c>
      <c r="K3036" s="579" t="s">
        <v>1802</v>
      </c>
      <c r="L3036" s="579" t="s">
        <v>1816</v>
      </c>
    </row>
    <row r="3037" spans="3:12" ht="15.75">
      <c r="C3037" s="589" t="str">
        <f>'FC01'!$B$81</f>
        <v>Materiales y otros gastos de operación</v>
      </c>
      <c r="F3037" s="586">
        <f>'FC01'!$U$81</f>
        <v>0</v>
      </c>
      <c r="I3037" s="580" t="str">
        <f>Índice!$C$8</f>
        <v>2016-01-01</v>
      </c>
      <c r="J3037" s="580" t="str">
        <f>Índice!$C$9</f>
        <v>2016-12-31</v>
      </c>
      <c r="K3037" s="579" t="s">
        <v>1802</v>
      </c>
      <c r="L3037" s="579" t="s">
        <v>1816</v>
      </c>
    </row>
    <row r="3038" spans="3:12" ht="15.75">
      <c r="C3038" s="589" t="str">
        <f>'FC01'!$B$82</f>
        <v>Gastos operativos De Pérdidas En Prestación Del Servicio  De Acueducto</v>
      </c>
      <c r="F3038" s="586">
        <f>'FC01'!$U$82</f>
        <v>0</v>
      </c>
      <c r="I3038" s="580" t="str">
        <f>Índice!$C$8</f>
        <v>2016-01-01</v>
      </c>
      <c r="J3038" s="580" t="str">
        <f>Índice!$C$9</f>
        <v>2016-12-31</v>
      </c>
      <c r="K3038" s="579" t="s">
        <v>1802</v>
      </c>
      <c r="L3038" s="579" t="s">
        <v>1816</v>
      </c>
    </row>
    <row r="3039" spans="3:12" ht="15.75">
      <c r="C3039" s="589" t="str">
        <f>'FC01'!$B$83</f>
        <v>Seguros</v>
      </c>
      <c r="F3039" s="586">
        <f>'FC01'!$U$83</f>
        <v>0</v>
      </c>
      <c r="I3039" s="580" t="str">
        <f>Índice!$C$8</f>
        <v>2016-01-01</v>
      </c>
      <c r="J3039" s="580" t="str">
        <f>Índice!$C$9</f>
        <v>2016-12-31</v>
      </c>
      <c r="K3039" s="579" t="s">
        <v>1802</v>
      </c>
      <c r="L3039" s="579" t="s">
        <v>1816</v>
      </c>
    </row>
    <row r="3040" spans="3:12" ht="15.75">
      <c r="C3040" s="589" t="str">
        <f>'FC01'!$B$84</f>
        <v>Impuestos y Tasas</v>
      </c>
      <c r="F3040" s="586">
        <f>'FC01'!$U$84</f>
        <v>0</v>
      </c>
      <c r="I3040" s="580" t="str">
        <f>Índice!$C$8</f>
        <v>2016-01-01</v>
      </c>
      <c r="J3040" s="580" t="str">
        <f>Índice!$C$9</f>
        <v>2016-12-31</v>
      </c>
      <c r="K3040" s="579" t="s">
        <v>1802</v>
      </c>
      <c r="L3040" s="579" t="s">
        <v>1816</v>
      </c>
    </row>
    <row r="3041" spans="1:12" ht="15.75">
      <c r="C3041" s="589" t="str">
        <f>'FC01'!$B$85</f>
        <v>Órdenes y Contratos Por Otros  Servicios</v>
      </c>
      <c r="F3041" s="586">
        <f>'FC01'!$U$85</f>
        <v>0</v>
      </c>
      <c r="I3041" s="580" t="str">
        <f>Índice!$C$8</f>
        <v>2016-01-01</v>
      </c>
      <c r="J3041" s="580" t="str">
        <f>Índice!$C$9</f>
        <v>2016-12-31</v>
      </c>
      <c r="K3041" s="579" t="s">
        <v>1802</v>
      </c>
      <c r="L3041" s="579" t="s">
        <v>1816</v>
      </c>
    </row>
    <row r="3042" spans="1:12" ht="15.75">
      <c r="C3042" s="589" t="str">
        <f>'FC01'!$B$86</f>
        <v>Donaciones</v>
      </c>
      <c r="F3042" s="586">
        <f>'FC01'!$U$86</f>
        <v>0</v>
      </c>
      <c r="I3042" s="580" t="str">
        <f>Índice!$C$8</f>
        <v>2016-01-01</v>
      </c>
      <c r="J3042" s="580" t="str">
        <f>Índice!$C$9</f>
        <v>2016-12-31</v>
      </c>
      <c r="K3042" s="579" t="s">
        <v>1802</v>
      </c>
      <c r="L3042" s="579" t="s">
        <v>1816</v>
      </c>
    </row>
    <row r="3043" spans="1:12" ht="15.75">
      <c r="C3043" s="589" t="str">
        <f>'FC01'!$B$87</f>
        <v>Total Gastos operativos</v>
      </c>
      <c r="F3043" s="586">
        <f>'FC01'!$U$87</f>
        <v>0</v>
      </c>
      <c r="I3043" s="580" t="str">
        <f>Índice!$C$8</f>
        <v>2016-01-01</v>
      </c>
      <c r="J3043" s="580" t="str">
        <f>Índice!$C$9</f>
        <v>2016-12-31</v>
      </c>
      <c r="K3043" s="579" t="s">
        <v>1802</v>
      </c>
      <c r="L3043" s="579" t="s">
        <v>1816</v>
      </c>
    </row>
    <row r="3044" spans="1:12" ht="15.75">
      <c r="A3044" s="587" t="s">
        <v>15</v>
      </c>
      <c r="C3044" s="589"/>
      <c r="F3044" s="586"/>
      <c r="I3044" s="580"/>
      <c r="J3044" s="580"/>
      <c r="K3044" s="579" t="s">
        <v>1802</v>
      </c>
      <c r="L3044" s="579" t="s">
        <v>1816</v>
      </c>
    </row>
    <row r="3045" spans="1:12" ht="15.75">
      <c r="A3045" s="587" t="s">
        <v>15</v>
      </c>
      <c r="C3045" s="589" t="str">
        <f>'FC01'!$B$89</f>
        <v>Detalle de los gastos y gastos operativos</v>
      </c>
      <c r="F3045" s="586" t="str">
        <f>'FC01'!$U$90</f>
        <v>Comercialización Mayorista</v>
      </c>
      <c r="I3045" s="580"/>
      <c r="J3045" s="580"/>
      <c r="K3045" s="579" t="s">
        <v>1802</v>
      </c>
      <c r="L3045" s="579" t="s">
        <v>1816</v>
      </c>
    </row>
    <row r="3046" spans="1:12" ht="15.75">
      <c r="A3046" s="587" t="s">
        <v>15</v>
      </c>
      <c r="C3046" s="589"/>
      <c r="F3046" s="586"/>
      <c r="I3046" s="580"/>
      <c r="J3046" s="580"/>
      <c r="K3046" s="579" t="s">
        <v>1802</v>
      </c>
      <c r="L3046" s="579" t="s">
        <v>1816</v>
      </c>
    </row>
    <row r="3047" spans="1:12" ht="15.75">
      <c r="A3047" s="587" t="s">
        <v>15</v>
      </c>
      <c r="C3047" s="589" t="str">
        <f>'FC01'!$B$91</f>
        <v>Gastos [sinopsis]</v>
      </c>
      <c r="F3047" s="586"/>
      <c r="I3047" s="580"/>
      <c r="J3047" s="580"/>
      <c r="K3047" s="579" t="s">
        <v>1802</v>
      </c>
      <c r="L3047" s="579" t="s">
        <v>1816</v>
      </c>
    </row>
    <row r="3048" spans="1:12" ht="15.75">
      <c r="C3048" s="589" t="str">
        <f>'FC01'!$B$92</f>
        <v>Gastos de Administración sin impuestos, contribuciones y tasas</v>
      </c>
      <c r="F3048" s="586">
        <f>'FC01'!$U$92</f>
        <v>0</v>
      </c>
      <c r="I3048" s="580" t="str">
        <f>Índice!$C$8</f>
        <v>2016-01-01</v>
      </c>
      <c r="J3048" s="580" t="str">
        <f>Índice!$C$9</f>
        <v>2016-12-31</v>
      </c>
      <c r="K3048" s="579" t="s">
        <v>1802</v>
      </c>
      <c r="L3048" s="579" t="s">
        <v>1816</v>
      </c>
    </row>
    <row r="3049" spans="1:12" ht="15.75">
      <c r="C3049" s="589" t="str">
        <f>'FC01'!$B$93</f>
        <v>Impuestos, Tasas y Contribuciones (No incluye impuesto de renta)</v>
      </c>
      <c r="F3049" s="586">
        <f>'FC01'!$U$93</f>
        <v>0</v>
      </c>
      <c r="I3049" s="580" t="str">
        <f>Índice!$C$8</f>
        <v>2016-01-01</v>
      </c>
      <c r="J3049" s="580" t="str">
        <f>Índice!$C$9</f>
        <v>2016-12-31</v>
      </c>
      <c r="K3049" s="579" t="s">
        <v>1802</v>
      </c>
      <c r="L3049" s="579" t="s">
        <v>1816</v>
      </c>
    </row>
    <row r="3050" spans="1:12" ht="15.75">
      <c r="C3050" s="589" t="str">
        <f>'FC01'!$B$94</f>
        <v>Depreciación, deterioro, Amortización y provisión</v>
      </c>
      <c r="F3050" s="586">
        <f>'FC01'!$U$94</f>
        <v>0</v>
      </c>
      <c r="I3050" s="580" t="str">
        <f>Índice!$C$8</f>
        <v>2016-01-01</v>
      </c>
      <c r="J3050" s="580" t="str">
        <f>Índice!$C$9</f>
        <v>2016-12-31</v>
      </c>
      <c r="K3050" s="579" t="s">
        <v>1802</v>
      </c>
      <c r="L3050" s="579" t="s">
        <v>1816</v>
      </c>
    </row>
    <row r="3051" spans="1:12" ht="15.75">
      <c r="C3051" s="589" t="str">
        <f>'FC01'!$B$95</f>
        <v>Gasto por impuesto a las ganancias</v>
      </c>
      <c r="F3051" s="586">
        <f>'FC01'!$U$95</f>
        <v>0</v>
      </c>
      <c r="I3051" s="580" t="str">
        <f>Índice!$C$8</f>
        <v>2016-01-01</v>
      </c>
      <c r="J3051" s="580" t="str">
        <f>Índice!$C$9</f>
        <v>2016-12-31</v>
      </c>
      <c r="K3051" s="579" t="s">
        <v>1802</v>
      </c>
      <c r="L3051" s="579" t="s">
        <v>1816</v>
      </c>
    </row>
    <row r="3052" spans="1:12" ht="15.75">
      <c r="C3052" s="589" t="str">
        <f>'FC01'!$B$96</f>
        <v>Otros gastos (gastos y gastos operativos)</v>
      </c>
      <c r="F3052" s="586">
        <f>'FC01'!$U$96</f>
        <v>0</v>
      </c>
      <c r="I3052" s="580" t="str">
        <f>Índice!$C$8</f>
        <v>2016-01-01</v>
      </c>
      <c r="J3052" s="580" t="str">
        <f>Índice!$C$9</f>
        <v>2016-12-31</v>
      </c>
      <c r="K3052" s="579" t="s">
        <v>1802</v>
      </c>
      <c r="L3052" s="579" t="s">
        <v>1816</v>
      </c>
    </row>
    <row r="3053" spans="1:12" ht="15.75">
      <c r="C3053" s="589" t="str">
        <f>'FC01'!$B$97</f>
        <v>Total Gastos</v>
      </c>
      <c r="F3053" s="586">
        <f>'FC01'!$U$97</f>
        <v>0</v>
      </c>
      <c r="I3053" s="580" t="str">
        <f>Índice!$C$8</f>
        <v>2016-01-01</v>
      </c>
      <c r="J3053" s="580" t="str">
        <f>Índice!$C$9</f>
        <v>2016-12-31</v>
      </c>
      <c r="K3053" s="579" t="s">
        <v>1802</v>
      </c>
      <c r="L3053" s="579" t="s">
        <v>1816</v>
      </c>
    </row>
    <row r="3054" spans="1:12" ht="15.75">
      <c r="A3054" s="587" t="s">
        <v>15</v>
      </c>
      <c r="C3054" s="589" t="str">
        <f>'FC01'!$B$98</f>
        <v>Gastos operativos de Ventas y Distribución [sinopsis]</v>
      </c>
      <c r="F3054" s="586">
        <f>'FC01'!$U$98</f>
        <v>0</v>
      </c>
      <c r="I3054" s="580" t="str">
        <f>Índice!$C$8</f>
        <v>2016-01-01</v>
      </c>
      <c r="J3054" s="580" t="str">
        <f>Índice!$C$9</f>
        <v>2016-12-31</v>
      </c>
      <c r="K3054" s="579" t="s">
        <v>1802</v>
      </c>
      <c r="L3054" s="579" t="s">
        <v>1816</v>
      </c>
    </row>
    <row r="3055" spans="1:12" ht="15.75">
      <c r="C3055" s="589" t="str">
        <f>'FC01'!$B$99</f>
        <v>Gastos operativos de Ventas</v>
      </c>
      <c r="F3055" s="586">
        <f>'FC01'!$U$99</f>
        <v>0</v>
      </c>
      <c r="I3055" s="580" t="str">
        <f>Índice!$C$8</f>
        <v>2016-01-01</v>
      </c>
      <c r="J3055" s="580" t="str">
        <f>Índice!$C$9</f>
        <v>2016-12-31</v>
      </c>
      <c r="K3055" s="579" t="s">
        <v>1802</v>
      </c>
      <c r="L3055" s="579" t="s">
        <v>1816</v>
      </c>
    </row>
    <row r="3056" spans="1:12" ht="15.75">
      <c r="C3056" s="589" t="str">
        <f>'FC01'!$B$100</f>
        <v>Gastos operativos de Distribución</v>
      </c>
      <c r="F3056" s="586">
        <f>'FC01'!$U$100</f>
        <v>0</v>
      </c>
      <c r="I3056" s="580" t="str">
        <f>Índice!$C$8</f>
        <v>2016-01-01</v>
      </c>
      <c r="J3056" s="580" t="str">
        <f>Índice!$C$9</f>
        <v>2016-12-31</v>
      </c>
      <c r="K3056" s="579" t="s">
        <v>1802</v>
      </c>
      <c r="L3056" s="579" t="s">
        <v>1816</v>
      </c>
    </row>
    <row r="3057" spans="1:12" ht="15.75">
      <c r="C3057" s="589" t="str">
        <f>'FC01'!$B$101</f>
        <v>Total Gastos operativos de ventas y distribución</v>
      </c>
      <c r="F3057" s="586">
        <f>'FC01'!$U$101</f>
        <v>0</v>
      </c>
      <c r="I3057" s="580" t="str">
        <f>Índice!$C$8</f>
        <v>2016-01-01</v>
      </c>
      <c r="J3057" s="580" t="str">
        <f>Índice!$C$9</f>
        <v>2016-12-31</v>
      </c>
      <c r="K3057" s="579" t="s">
        <v>1802</v>
      </c>
      <c r="L3057" s="579" t="s">
        <v>1816</v>
      </c>
    </row>
    <row r="3058" spans="1:12" ht="15.75">
      <c r="A3058" s="587" t="s">
        <v>15</v>
      </c>
      <c r="C3058" s="589">
        <v>19</v>
      </c>
      <c r="F3058" s="586"/>
      <c r="I3058" s="580" t="str">
        <f>Índice!$C$8</f>
        <v>2016-01-01</v>
      </c>
      <c r="J3058" s="580" t="str">
        <f>Índice!$C$9</f>
        <v>2016-12-31</v>
      </c>
      <c r="K3058" s="579" t="s">
        <v>1802</v>
      </c>
      <c r="L3058" s="579" t="s">
        <v>3375</v>
      </c>
    </row>
    <row r="3059" spans="1:12" ht="15.75">
      <c r="A3059" s="587" t="s">
        <v>15</v>
      </c>
      <c r="C3059" s="589" t="str">
        <f>'FC01'!$B$6</f>
        <v xml:space="preserve">Detalle de los gastos </v>
      </c>
      <c r="F3059" s="586" t="str">
        <f>'FC01'!$V$7</f>
        <v>Distribución</v>
      </c>
      <c r="I3059" s="580" t="str">
        <f>Índice!$C$8</f>
        <v>2016-01-01</v>
      </c>
      <c r="J3059" s="580" t="str">
        <f>Índice!$C$9</f>
        <v>2016-12-31</v>
      </c>
      <c r="K3059" s="579" t="s">
        <v>1802</v>
      </c>
      <c r="L3059" s="579" t="s">
        <v>3375</v>
      </c>
    </row>
    <row r="3060" spans="1:12" ht="15.75">
      <c r="C3060" s="589" t="str">
        <f>'FC01'!$B$8</f>
        <v xml:space="preserve">De administración </v>
      </c>
      <c r="F3060" s="586">
        <f>'FC01'!$V$8</f>
        <v>0</v>
      </c>
      <c r="I3060" s="580" t="str">
        <f>Índice!$C$8</f>
        <v>2016-01-01</v>
      </c>
      <c r="J3060" s="580" t="str">
        <f>Índice!$C$9</f>
        <v>2016-12-31</v>
      </c>
      <c r="K3060" s="579" t="s">
        <v>1802</v>
      </c>
      <c r="L3060" s="579" t="s">
        <v>3375</v>
      </c>
    </row>
    <row r="3061" spans="1:12" ht="15.75">
      <c r="C3061" s="589" t="str">
        <f>'FC01'!$B$9</f>
        <v>Beneficios a empleados</v>
      </c>
      <c r="F3061" s="586">
        <f>'FC01'!$V$9</f>
        <v>0</v>
      </c>
      <c r="I3061" s="580" t="str">
        <f>Índice!$C$8</f>
        <v>2016-01-01</v>
      </c>
      <c r="J3061" s="580" t="str">
        <f>Índice!$C$9</f>
        <v>2016-12-31</v>
      </c>
      <c r="K3061" s="579" t="s">
        <v>1802</v>
      </c>
      <c r="L3061" s="579" t="s">
        <v>3375</v>
      </c>
    </row>
    <row r="3062" spans="1:12" ht="15.75">
      <c r="C3062" s="589" t="str">
        <f>'FC01'!$B$10</f>
        <v>Honorarios</v>
      </c>
      <c r="F3062" s="586">
        <f>'FC01'!$V$10</f>
        <v>0</v>
      </c>
      <c r="I3062" s="580" t="str">
        <f>Índice!$C$8</f>
        <v>2016-01-01</v>
      </c>
      <c r="J3062" s="580" t="str">
        <f>Índice!$C$9</f>
        <v>2016-12-31</v>
      </c>
      <c r="K3062" s="579" t="s">
        <v>1802</v>
      </c>
      <c r="L3062" s="579" t="s">
        <v>3375</v>
      </c>
    </row>
    <row r="3063" spans="1:12" ht="15.75">
      <c r="C3063" s="589" t="str">
        <f>'FC01'!$B$11</f>
        <v xml:space="preserve">Impuestos, Contribuciones y tasas </v>
      </c>
      <c r="F3063" s="586">
        <f>'FC01'!$V$11</f>
        <v>0</v>
      </c>
      <c r="I3063" s="580" t="str">
        <f>Índice!$C$8</f>
        <v>2016-01-01</v>
      </c>
      <c r="J3063" s="580" t="str">
        <f>Índice!$C$9</f>
        <v>2016-12-31</v>
      </c>
      <c r="K3063" s="579" t="s">
        <v>1802</v>
      </c>
      <c r="L3063" s="579" t="s">
        <v>3375</v>
      </c>
    </row>
    <row r="3064" spans="1:12" ht="15.75">
      <c r="C3064" s="589" t="str">
        <f>'FC01'!$B$12</f>
        <v xml:space="preserve">Generales </v>
      </c>
      <c r="F3064" s="586">
        <f>'FC01'!$V$12</f>
        <v>0</v>
      </c>
      <c r="I3064" s="580" t="str">
        <f>Índice!$C$8</f>
        <v>2016-01-01</v>
      </c>
      <c r="J3064" s="580" t="str">
        <f>Índice!$C$9</f>
        <v>2016-12-31</v>
      </c>
      <c r="K3064" s="579" t="s">
        <v>1802</v>
      </c>
      <c r="L3064" s="579" t="s">
        <v>3375</v>
      </c>
    </row>
    <row r="3065" spans="1:12" ht="15.75">
      <c r="C3065" s="589" t="str">
        <f>'FC01'!$B$13</f>
        <v>Deterioro</v>
      </c>
      <c r="F3065" s="586">
        <f>'FC01'!$V$13</f>
        <v>0</v>
      </c>
      <c r="I3065" s="580" t="str">
        <f>Índice!$C$8</f>
        <v>2016-01-01</v>
      </c>
      <c r="J3065" s="580" t="str">
        <f>Índice!$C$9</f>
        <v>2016-12-31</v>
      </c>
      <c r="K3065" s="579" t="s">
        <v>1802</v>
      </c>
      <c r="L3065" s="579" t="s">
        <v>3375</v>
      </c>
    </row>
    <row r="3066" spans="1:12" ht="15.75">
      <c r="C3066" s="589" t="str">
        <f>'FC01'!$B$14</f>
        <v>Depreciación</v>
      </c>
      <c r="F3066" s="586">
        <f>'FC01'!$V$14</f>
        <v>0</v>
      </c>
      <c r="I3066" s="580" t="str">
        <f>Índice!$C$8</f>
        <v>2016-01-01</v>
      </c>
      <c r="J3066" s="580" t="str">
        <f>Índice!$C$9</f>
        <v>2016-12-31</v>
      </c>
      <c r="K3066" s="579" t="s">
        <v>1802</v>
      </c>
      <c r="L3066" s="579" t="s">
        <v>3375</v>
      </c>
    </row>
    <row r="3067" spans="1:12" ht="15.75">
      <c r="C3067" s="589" t="str">
        <f>'FC01'!$B$15</f>
        <v>Amortización</v>
      </c>
      <c r="F3067" s="586">
        <f>'FC01'!$V$15</f>
        <v>0</v>
      </c>
      <c r="I3067" s="580" t="str">
        <f>Índice!$C$8</f>
        <v>2016-01-01</v>
      </c>
      <c r="J3067" s="580" t="str">
        <f>Índice!$C$9</f>
        <v>2016-12-31</v>
      </c>
      <c r="K3067" s="579" t="s">
        <v>1802</v>
      </c>
      <c r="L3067" s="579" t="s">
        <v>3375</v>
      </c>
    </row>
    <row r="3068" spans="1:12" ht="15.75">
      <c r="C3068" s="589" t="str">
        <f>'FC01'!$B$16</f>
        <v>Provisiones</v>
      </c>
      <c r="F3068" s="586">
        <f>'FC01'!$V$16</f>
        <v>0</v>
      </c>
      <c r="I3068" s="580" t="str">
        <f>Índice!$C$8</f>
        <v>2016-01-01</v>
      </c>
      <c r="J3068" s="580" t="str">
        <f>Índice!$C$9</f>
        <v>2016-12-31</v>
      </c>
      <c r="K3068" s="579" t="s">
        <v>1802</v>
      </c>
      <c r="L3068" s="579" t="s">
        <v>3375</v>
      </c>
    </row>
    <row r="3069" spans="1:12" ht="15.75">
      <c r="C3069" s="589" t="str">
        <f>'FC01'!$B$17</f>
        <v>Litigios y demandas</v>
      </c>
      <c r="F3069" s="586">
        <f>'FC01'!$V$17</f>
        <v>0</v>
      </c>
      <c r="I3069" s="580" t="str">
        <f>Índice!$C$8</f>
        <v>2016-01-01</v>
      </c>
      <c r="J3069" s="580" t="str">
        <f>Índice!$C$9</f>
        <v>2016-12-31</v>
      </c>
      <c r="K3069" s="579" t="s">
        <v>1802</v>
      </c>
      <c r="L3069" s="579" t="s">
        <v>3375</v>
      </c>
    </row>
    <row r="3070" spans="1:12" ht="15.75">
      <c r="C3070" s="589" t="str">
        <f>'FC01'!$B$18</f>
        <v xml:space="preserve">Garantías </v>
      </c>
      <c r="F3070" s="586">
        <f>'FC01'!$V$18</f>
        <v>0</v>
      </c>
      <c r="I3070" s="580" t="str">
        <f>Índice!$C$8</f>
        <v>2016-01-01</v>
      </c>
      <c r="J3070" s="580" t="str">
        <f>Índice!$C$9</f>
        <v>2016-12-31</v>
      </c>
      <c r="K3070" s="579" t="s">
        <v>1802</v>
      </c>
      <c r="L3070" s="579" t="s">
        <v>3375</v>
      </c>
    </row>
    <row r="3071" spans="1:12" ht="15.75">
      <c r="C3071" s="589" t="str">
        <f>'FC01'!$B$19</f>
        <v>Diversas</v>
      </c>
      <c r="F3071" s="586">
        <f>'FC01'!$V$19</f>
        <v>0</v>
      </c>
      <c r="I3071" s="580" t="str">
        <f>Índice!$C$8</f>
        <v>2016-01-01</v>
      </c>
      <c r="J3071" s="580" t="str">
        <f>Índice!$C$9</f>
        <v>2016-12-31</v>
      </c>
      <c r="K3071" s="579" t="s">
        <v>1802</v>
      </c>
      <c r="L3071" s="579" t="s">
        <v>3375</v>
      </c>
    </row>
    <row r="3072" spans="1:12" ht="15.75">
      <c r="C3072" s="589" t="str">
        <f>'FC01'!$B$20</f>
        <v>Otros gastos</v>
      </c>
      <c r="F3072" s="586">
        <f>'FC01'!$V$20</f>
        <v>0</v>
      </c>
      <c r="I3072" s="580" t="str">
        <f>Índice!$C$8</f>
        <v>2016-01-01</v>
      </c>
      <c r="J3072" s="580" t="str">
        <f>Índice!$C$9</f>
        <v>2016-12-31</v>
      </c>
      <c r="K3072" s="579" t="s">
        <v>1802</v>
      </c>
      <c r="L3072" s="579" t="s">
        <v>3375</v>
      </c>
    </row>
    <row r="3073" spans="1:12" ht="15.75">
      <c r="C3073" s="589" t="str">
        <f>'FC01'!$B$21</f>
        <v>Comisiones</v>
      </c>
      <c r="F3073" s="586">
        <f>'FC01'!$V$21</f>
        <v>0</v>
      </c>
      <c r="I3073" s="580" t="str">
        <f>Índice!$C$8</f>
        <v>2016-01-01</v>
      </c>
      <c r="J3073" s="580" t="str">
        <f>Índice!$C$9</f>
        <v>2016-12-31</v>
      </c>
      <c r="K3073" s="579" t="s">
        <v>1802</v>
      </c>
      <c r="L3073" s="579" t="s">
        <v>3375</v>
      </c>
    </row>
    <row r="3074" spans="1:12" ht="15.75">
      <c r="C3074" s="589" t="str">
        <f>'FC01'!$B$22</f>
        <v>Ajuste por diferencia en cambio</v>
      </c>
      <c r="F3074" s="586">
        <f>'FC01'!$V$22</f>
        <v>0</v>
      </c>
      <c r="I3074" s="580" t="str">
        <f>Índice!$C$8</f>
        <v>2016-01-01</v>
      </c>
      <c r="J3074" s="580" t="str">
        <f>Índice!$C$9</f>
        <v>2016-12-31</v>
      </c>
      <c r="K3074" s="579" t="s">
        <v>1802</v>
      </c>
      <c r="L3074" s="579" t="s">
        <v>3375</v>
      </c>
    </row>
    <row r="3075" spans="1:12" ht="15.75">
      <c r="C3075" s="589" t="str">
        <f>'FC01'!$B$23</f>
        <v>Financieros</v>
      </c>
      <c r="F3075" s="586">
        <f>'FC01'!$V$23</f>
        <v>0</v>
      </c>
      <c r="I3075" s="580" t="str">
        <f>Índice!$C$8</f>
        <v>2016-01-01</v>
      </c>
      <c r="J3075" s="580" t="str">
        <f>Índice!$C$9</f>
        <v>2016-12-31</v>
      </c>
      <c r="K3075" s="579" t="s">
        <v>1802</v>
      </c>
      <c r="L3075" s="579" t="s">
        <v>3375</v>
      </c>
    </row>
    <row r="3076" spans="1:12" ht="15.75">
      <c r="C3076" s="589" t="str">
        <f>'FC01'!$B$24</f>
        <v>Pérdidas por la aplicación del método de participación patrimonial</v>
      </c>
      <c r="F3076" s="586">
        <f>'FC01'!$V$24</f>
        <v>0</v>
      </c>
      <c r="I3076" s="580" t="str">
        <f>Índice!$C$8</f>
        <v>2016-01-01</v>
      </c>
      <c r="J3076" s="580" t="str">
        <f>Índice!$C$9</f>
        <v>2016-12-31</v>
      </c>
      <c r="K3076" s="579" t="s">
        <v>1802</v>
      </c>
      <c r="L3076" s="579" t="s">
        <v>3375</v>
      </c>
    </row>
    <row r="3077" spans="1:12" ht="15.75">
      <c r="C3077" s="589" t="str">
        <f>'FC01'!$B$25</f>
        <v xml:space="preserve">Gastos diversos </v>
      </c>
      <c r="F3077" s="586">
        <f>'FC01'!$V$25</f>
        <v>0</v>
      </c>
      <c r="I3077" s="580" t="str">
        <f>Índice!$C$8</f>
        <v>2016-01-01</v>
      </c>
      <c r="J3077" s="580" t="str">
        <f>Índice!$C$9</f>
        <v>2016-12-31</v>
      </c>
      <c r="K3077" s="579" t="s">
        <v>1802</v>
      </c>
      <c r="L3077" s="579" t="s">
        <v>3375</v>
      </c>
    </row>
    <row r="3078" spans="1:12" ht="15.75">
      <c r="C3078" s="589" t="str">
        <f>'FC01'!$B$26</f>
        <v>Impuesto a las ganancias corrientes</v>
      </c>
      <c r="F3078" s="586">
        <f>'FC01'!$V$26</f>
        <v>0</v>
      </c>
      <c r="I3078" s="580" t="str">
        <f>Índice!$C$8</f>
        <v>2016-01-01</v>
      </c>
      <c r="J3078" s="580" t="str">
        <f>Índice!$C$9</f>
        <v>2016-12-31</v>
      </c>
      <c r="K3078" s="579" t="s">
        <v>1802</v>
      </c>
      <c r="L3078" s="579" t="s">
        <v>3375</v>
      </c>
    </row>
    <row r="3079" spans="1:12" ht="15.75">
      <c r="C3079" s="589" t="str">
        <f>'FC01'!$B$27</f>
        <v>Impuesto a las ganancias diferido</v>
      </c>
      <c r="F3079" s="586">
        <f>'FC01'!$V$27</f>
        <v>0</v>
      </c>
      <c r="I3079" s="580" t="str">
        <f>Índice!$C$8</f>
        <v>2016-01-01</v>
      </c>
      <c r="J3079" s="580" t="str">
        <f>Índice!$C$9</f>
        <v>2016-12-31</v>
      </c>
      <c r="K3079" s="579" t="s">
        <v>1802</v>
      </c>
      <c r="L3079" s="579" t="s">
        <v>3375</v>
      </c>
    </row>
    <row r="3080" spans="1:12" ht="15.75">
      <c r="C3080" s="589" t="str">
        <f>'FC01'!$B$28</f>
        <v xml:space="preserve">Total Gastos </v>
      </c>
      <c r="F3080" s="586">
        <f>'FC01'!$V$28</f>
        <v>0</v>
      </c>
      <c r="I3080" s="580" t="str">
        <f>Índice!$C$8</f>
        <v>2016-01-01</v>
      </c>
      <c r="J3080" s="580" t="str">
        <f>Índice!$C$9</f>
        <v>2016-12-31</v>
      </c>
      <c r="K3080" s="579" t="s">
        <v>1802</v>
      </c>
      <c r="L3080" s="579" t="s">
        <v>3375</v>
      </c>
    </row>
    <row r="3081" spans="1:12" ht="15.75">
      <c r="A3081" s="587" t="s">
        <v>15</v>
      </c>
      <c r="C3081" s="589"/>
      <c r="F3081" s="586"/>
      <c r="I3081" s="580"/>
      <c r="J3081" s="580"/>
      <c r="K3081" s="579" t="s">
        <v>1802</v>
      </c>
      <c r="L3081" s="579" t="s">
        <v>3375</v>
      </c>
    </row>
    <row r="3082" spans="1:12" ht="15.75">
      <c r="A3082" s="587" t="s">
        <v>15</v>
      </c>
      <c r="C3082" s="589" t="str">
        <f>'FC01'!$B$30</f>
        <v>Detalle de los gastos operativos</v>
      </c>
      <c r="F3082" s="586" t="str">
        <f>'FC01'!$V$31</f>
        <v>Distribución</v>
      </c>
      <c r="I3082" s="580"/>
      <c r="J3082" s="580"/>
      <c r="K3082" s="579" t="s">
        <v>1802</v>
      </c>
      <c r="L3082" s="579" t="s">
        <v>3375</v>
      </c>
    </row>
    <row r="3083" spans="1:12" ht="15.75">
      <c r="A3083" s="587" t="s">
        <v>15</v>
      </c>
      <c r="C3083" s="589"/>
      <c r="F3083" s="586"/>
      <c r="I3083" s="580"/>
      <c r="J3083" s="580"/>
      <c r="K3083" s="579" t="s">
        <v>1802</v>
      </c>
      <c r="L3083" s="579" t="s">
        <v>3375</v>
      </c>
    </row>
    <row r="3084" spans="1:12" ht="15.75">
      <c r="C3084" s="589" t="str">
        <f>'FC01'!$B$32</f>
        <v>Servicios Personales</v>
      </c>
      <c r="F3084" s="586">
        <f>'FC01'!$V$32</f>
        <v>0</v>
      </c>
      <c r="I3084" s="580" t="str">
        <f>Índice!$C$8</f>
        <v>2016-01-01</v>
      </c>
      <c r="J3084" s="580" t="str">
        <f>Índice!$C$9</f>
        <v>2016-12-31</v>
      </c>
      <c r="K3084" s="579" t="s">
        <v>1802</v>
      </c>
      <c r="L3084" s="579" t="s">
        <v>3375</v>
      </c>
    </row>
    <row r="3085" spans="1:12" ht="15.75">
      <c r="C3085" s="589" t="str">
        <f>'FC01'!$B$33</f>
        <v>Generales</v>
      </c>
      <c r="F3085" s="586">
        <f>'FC01'!$V$33</f>
        <v>0</v>
      </c>
      <c r="I3085" s="580" t="str">
        <f>Índice!$C$8</f>
        <v>2016-01-01</v>
      </c>
      <c r="J3085" s="580" t="str">
        <f>Índice!$C$9</f>
        <v>2016-12-31</v>
      </c>
      <c r="K3085" s="579" t="s">
        <v>1802</v>
      </c>
      <c r="L3085" s="579" t="s">
        <v>3375</v>
      </c>
    </row>
    <row r="3086" spans="1:12" ht="15.75">
      <c r="C3086" s="589" t="str">
        <f>'FC01'!$B$34</f>
        <v>Arrendamientos</v>
      </c>
      <c r="F3086" s="586">
        <f>'FC01'!$V$34</f>
        <v>0</v>
      </c>
      <c r="I3086" s="580" t="str">
        <f>Índice!$C$8</f>
        <v>2016-01-01</v>
      </c>
      <c r="J3086" s="580" t="str">
        <f>Índice!$C$9</f>
        <v>2016-12-31</v>
      </c>
      <c r="K3086" s="579" t="s">
        <v>1802</v>
      </c>
      <c r="L3086" s="579" t="s">
        <v>3375</v>
      </c>
    </row>
    <row r="3087" spans="1:12" ht="15.75">
      <c r="C3087" s="589" t="str">
        <f>'FC01'!$B$35</f>
        <v>Deterioro (Operativo)</v>
      </c>
      <c r="F3087" s="586">
        <f>'FC01'!$V$35</f>
        <v>0</v>
      </c>
      <c r="I3087" s="580" t="str">
        <f>Índice!$C$8</f>
        <v>2016-01-01</v>
      </c>
      <c r="J3087" s="580" t="str">
        <f>Índice!$C$9</f>
        <v>2016-12-31</v>
      </c>
      <c r="K3087" s="579" t="s">
        <v>1802</v>
      </c>
      <c r="L3087" s="579" t="s">
        <v>3375</v>
      </c>
    </row>
    <row r="3088" spans="1:12" ht="15.75">
      <c r="C3088" s="589" t="str">
        <f>'FC01'!$B$36</f>
        <v>Depreciación (Operativo)</v>
      </c>
      <c r="F3088" s="586">
        <f>'FC01'!$V$36</f>
        <v>0</v>
      </c>
      <c r="I3088" s="580" t="str">
        <f>Índice!$C$8</f>
        <v>2016-01-01</v>
      </c>
      <c r="J3088" s="580" t="str">
        <f>Índice!$C$9</f>
        <v>2016-12-31</v>
      </c>
      <c r="K3088" s="579" t="s">
        <v>1802</v>
      </c>
      <c r="L3088" s="579" t="s">
        <v>3375</v>
      </c>
    </row>
    <row r="3089" spans="3:12" ht="15.75">
      <c r="C3089" s="589" t="str">
        <f>'FC01'!$B$37</f>
        <v>Provisiones (Operativo)</v>
      </c>
      <c r="F3089" s="586">
        <f>'FC01'!$V$37</f>
        <v>0</v>
      </c>
      <c r="I3089" s="580" t="str">
        <f>Índice!$C$8</f>
        <v>2016-01-01</v>
      </c>
      <c r="J3089" s="580" t="str">
        <f>Índice!$C$9</f>
        <v>2016-12-31</v>
      </c>
      <c r="K3089" s="579" t="s">
        <v>1802</v>
      </c>
      <c r="L3089" s="579" t="s">
        <v>3375</v>
      </c>
    </row>
    <row r="3090" spans="3:12" ht="15.75">
      <c r="C3090" s="589" t="str">
        <f>'FC01'!$B$38</f>
        <v>Agotamiento (Operativo)</v>
      </c>
      <c r="F3090" s="586">
        <f>'FC01'!$V$38</f>
        <v>0</v>
      </c>
      <c r="I3090" s="580" t="str">
        <f>Índice!$C$8</f>
        <v>2016-01-01</v>
      </c>
      <c r="J3090" s="580" t="str">
        <f>Índice!$C$9</f>
        <v>2016-12-31</v>
      </c>
      <c r="K3090" s="579" t="s">
        <v>1802</v>
      </c>
      <c r="L3090" s="579" t="s">
        <v>3375</v>
      </c>
    </row>
    <row r="3091" spans="3:12" ht="15.75">
      <c r="C3091" s="589" t="str">
        <f>'FC01'!$B$39</f>
        <v>Amortización (Operativo)</v>
      </c>
      <c r="F3091" s="586">
        <f>'FC01'!$V$39</f>
        <v>0</v>
      </c>
      <c r="I3091" s="580" t="str">
        <f>Índice!$C$8</f>
        <v>2016-01-01</v>
      </c>
      <c r="J3091" s="580" t="str">
        <f>Índice!$C$9</f>
        <v>2016-12-31</v>
      </c>
      <c r="K3091" s="579" t="s">
        <v>1802</v>
      </c>
      <c r="L3091" s="579" t="s">
        <v>3375</v>
      </c>
    </row>
    <row r="3092" spans="3:12" ht="15.75">
      <c r="C3092" s="589" t="str">
        <f>'FC01'!$B$40</f>
        <v>Gastos operativos de Bienes y Servicios Públicos para la Venta</v>
      </c>
      <c r="F3092" s="586">
        <f>'FC01'!$V$40</f>
        <v>0</v>
      </c>
      <c r="I3092" s="580" t="str">
        <f>Índice!$C$8</f>
        <v>2016-01-01</v>
      </c>
      <c r="J3092" s="580" t="str">
        <f>Índice!$C$9</f>
        <v>2016-12-31</v>
      </c>
      <c r="K3092" s="579" t="s">
        <v>1802</v>
      </c>
      <c r="L3092" s="579" t="s">
        <v>3375</v>
      </c>
    </row>
    <row r="3093" spans="3:12" ht="15.75">
      <c r="C3093" s="589" t="str">
        <f>'FC01'!$B$41</f>
        <v>Compras en Bloque y/o a Largo Plazo</v>
      </c>
      <c r="F3093" s="586">
        <f>'FC01'!$V$41</f>
        <v>0</v>
      </c>
      <c r="I3093" s="580" t="str">
        <f>Índice!$C$8</f>
        <v>2016-01-01</v>
      </c>
      <c r="J3093" s="580" t="str">
        <f>Índice!$C$9</f>
        <v>2016-12-31</v>
      </c>
      <c r="K3093" s="579" t="s">
        <v>1802</v>
      </c>
      <c r="L3093" s="579" t="s">
        <v>3375</v>
      </c>
    </row>
    <row r="3094" spans="3:12" ht="15.75">
      <c r="C3094" s="589" t="str">
        <f>'FC01'!$B$42</f>
        <v>Compras en Bolsa  y/o a Corto Plazo</v>
      </c>
      <c r="F3094" s="586">
        <f>'FC01'!$V$42</f>
        <v>0</v>
      </c>
      <c r="I3094" s="580" t="str">
        <f>Índice!$C$8</f>
        <v>2016-01-01</v>
      </c>
      <c r="J3094" s="580" t="str">
        <f>Índice!$C$9</f>
        <v>2016-12-31</v>
      </c>
      <c r="K3094" s="579" t="s">
        <v>1802</v>
      </c>
      <c r="L3094" s="579" t="s">
        <v>3375</v>
      </c>
    </row>
    <row r="3095" spans="3:12" ht="15.75">
      <c r="C3095" s="589" t="str">
        <f>'FC01'!$B$43</f>
        <v>Gastos operativos de suministro de agua potable (Agua en Bloque)</v>
      </c>
      <c r="F3095" s="586">
        <f>'FC01'!$V$43</f>
        <v>0</v>
      </c>
      <c r="I3095" s="580" t="str">
        <f>Índice!$C$8</f>
        <v>2016-01-01</v>
      </c>
      <c r="J3095" s="580" t="str">
        <f>Índice!$C$9</f>
        <v>2016-12-31</v>
      </c>
      <c r="K3095" s="579" t="s">
        <v>1802</v>
      </c>
      <c r="L3095" s="579" t="s">
        <v>3375</v>
      </c>
    </row>
    <row r="3096" spans="3:12" ht="15.75">
      <c r="C3096" s="589" t="str">
        <f>'FC01'!$B$44</f>
        <v xml:space="preserve">Gastos operativos por Conexión / Interconexión </v>
      </c>
      <c r="F3096" s="586">
        <f>'FC01'!$V$44</f>
        <v>0</v>
      </c>
      <c r="I3096" s="580" t="str">
        <f>Índice!$C$8</f>
        <v>2016-01-01</v>
      </c>
      <c r="J3096" s="580" t="str">
        <f>Índice!$C$9</f>
        <v>2016-12-31</v>
      </c>
      <c r="K3096" s="579" t="s">
        <v>1802</v>
      </c>
      <c r="L3096" s="579" t="s">
        <v>3375</v>
      </c>
    </row>
    <row r="3097" spans="3:12" ht="15.75">
      <c r="C3097" s="589" t="str">
        <f>'FC01'!$B$45</f>
        <v>Uso de Líneas, redes y ductos</v>
      </c>
      <c r="F3097" s="586">
        <f>'FC01'!$V$45</f>
        <v>0</v>
      </c>
      <c r="I3097" s="580" t="str">
        <f>Índice!$C$8</f>
        <v>2016-01-01</v>
      </c>
      <c r="J3097" s="580" t="str">
        <f>Índice!$C$9</f>
        <v>2016-12-31</v>
      </c>
      <c r="K3097" s="579" t="s">
        <v>1802</v>
      </c>
      <c r="L3097" s="579" t="s">
        <v>3375</v>
      </c>
    </row>
    <row r="3098" spans="3:12" ht="15.75">
      <c r="C3098" s="589" t="str">
        <f>'FC01'!$B$46</f>
        <v>Gastos operativos de Distribución  y/o Comercialización de Gas combustible por redes</v>
      </c>
      <c r="F3098" s="586">
        <f>'FC01'!$V$46</f>
        <v>0</v>
      </c>
      <c r="I3098" s="580" t="str">
        <f>Índice!$C$8</f>
        <v>2016-01-01</v>
      </c>
      <c r="J3098" s="580" t="str">
        <f>Índice!$C$9</f>
        <v>2016-12-31</v>
      </c>
      <c r="K3098" s="579" t="s">
        <v>1802</v>
      </c>
      <c r="L3098" s="579" t="s">
        <v>3375</v>
      </c>
    </row>
    <row r="3099" spans="3:12" ht="15.75">
      <c r="C3099" s="589" t="str">
        <f>'FC01'!$B$47</f>
        <v>Manejo Comercial y Financiero del Servicio</v>
      </c>
      <c r="F3099" s="586">
        <f>'FC01'!$V$47</f>
        <v>0</v>
      </c>
      <c r="I3099" s="580" t="str">
        <f>Índice!$C$8</f>
        <v>2016-01-01</v>
      </c>
      <c r="J3099" s="580" t="str">
        <f>Índice!$C$9</f>
        <v>2016-12-31</v>
      </c>
      <c r="K3099" s="579" t="s">
        <v>1802</v>
      </c>
      <c r="L3099" s="579" t="s">
        <v>3375</v>
      </c>
    </row>
    <row r="3100" spans="3:12" ht="15.75">
      <c r="C3100" s="589" t="str">
        <f>'FC01'!$B$48</f>
        <v>Gastos operativos de Distribución  y/o Comercialización de Gas Licuado de Petróleo –GLP</v>
      </c>
      <c r="F3100" s="586">
        <f>'FC01'!$V$48</f>
        <v>0</v>
      </c>
      <c r="I3100" s="580" t="str">
        <f>Índice!$C$8</f>
        <v>2016-01-01</v>
      </c>
      <c r="J3100" s="580" t="str">
        <f>Índice!$C$9</f>
        <v>2016-12-31</v>
      </c>
      <c r="K3100" s="579" t="s">
        <v>1802</v>
      </c>
      <c r="L3100" s="579" t="s">
        <v>3375</v>
      </c>
    </row>
    <row r="3101" spans="3:12" ht="15.75">
      <c r="C3101" s="589" t="str">
        <f>'FC01'!$B$49</f>
        <v>Contrato de explotación</v>
      </c>
      <c r="F3101" s="586">
        <f>'FC01'!$V$49</f>
        <v>0</v>
      </c>
      <c r="I3101" s="580" t="str">
        <f>Índice!$C$8</f>
        <v>2016-01-01</v>
      </c>
      <c r="J3101" s="580" t="str">
        <f>Índice!$C$9</f>
        <v>2016-12-31</v>
      </c>
      <c r="K3101" s="579" t="s">
        <v>1802</v>
      </c>
      <c r="L3101" s="579" t="s">
        <v>3375</v>
      </c>
    </row>
    <row r="3102" spans="3:12" ht="15.75">
      <c r="C3102" s="589" t="str">
        <f>'FC01'!$B$50</f>
        <v>Gastos operativos asociados a las transacciones en el mercado mayorista</v>
      </c>
      <c r="F3102" s="586">
        <f>'FC01'!$V$50</f>
        <v>0</v>
      </c>
      <c r="I3102" s="580" t="str">
        <f>Índice!$C$8</f>
        <v>2016-01-01</v>
      </c>
      <c r="J3102" s="580" t="str">
        <f>Índice!$C$9</f>
        <v>2016-12-31</v>
      </c>
      <c r="K3102" s="579" t="s">
        <v>1802</v>
      </c>
      <c r="L3102" s="579" t="s">
        <v>3375</v>
      </c>
    </row>
    <row r="3103" spans="3:12" ht="15.75">
      <c r="C3103" s="589" t="str">
        <f>'FC01'!$B$51</f>
        <v>Contrato de concesión</v>
      </c>
      <c r="F3103" s="586">
        <f>'FC01'!$V$51</f>
        <v>0</v>
      </c>
      <c r="I3103" s="580" t="str">
        <f>Índice!$C$8</f>
        <v>2016-01-01</v>
      </c>
      <c r="J3103" s="580" t="str">
        <f>Índice!$C$9</f>
        <v>2016-12-31</v>
      </c>
      <c r="K3103" s="579" t="s">
        <v>1802</v>
      </c>
      <c r="L3103" s="579" t="s">
        <v>3375</v>
      </c>
    </row>
    <row r="3104" spans="3:12" ht="15.75">
      <c r="C3104" s="589" t="str">
        <f>'FC01'!$B$52</f>
        <v>Otros</v>
      </c>
      <c r="F3104" s="586">
        <f>'FC01'!$V$52</f>
        <v>0</v>
      </c>
      <c r="I3104" s="580" t="str">
        <f>Índice!$C$8</f>
        <v>2016-01-01</v>
      </c>
      <c r="J3104" s="580" t="str">
        <f>Índice!$C$9</f>
        <v>2016-12-31</v>
      </c>
      <c r="K3104" s="579" t="s">
        <v>1802</v>
      </c>
      <c r="L3104" s="579" t="s">
        <v>3375</v>
      </c>
    </row>
    <row r="3105" spans="3:12" ht="15.75">
      <c r="C3105" s="589" t="str">
        <f>'FC01'!$B$53</f>
        <v>Gastos operativos asociados a las transacciones en el mercado minorista</v>
      </c>
      <c r="F3105" s="586">
        <f>'FC01'!$V$53</f>
        <v>0</v>
      </c>
      <c r="I3105" s="580" t="str">
        <f>Índice!$C$8</f>
        <v>2016-01-01</v>
      </c>
      <c r="J3105" s="580" t="str">
        <f>Índice!$C$9</f>
        <v>2016-12-31</v>
      </c>
      <c r="K3105" s="579" t="s">
        <v>1802</v>
      </c>
      <c r="L3105" s="579" t="s">
        <v>3375</v>
      </c>
    </row>
    <row r="3106" spans="3:12" ht="15.75">
      <c r="C3106" s="589" t="str">
        <f>'FC01'!$B$54</f>
        <v xml:space="preserve">Licencias, Contribuciones y Regalías  </v>
      </c>
      <c r="F3106" s="586">
        <f>'FC01'!$V$54</f>
        <v>0</v>
      </c>
      <c r="I3106" s="580" t="str">
        <f>Índice!$C$8</f>
        <v>2016-01-01</v>
      </c>
      <c r="J3106" s="580" t="str">
        <f>Índice!$C$9</f>
        <v>2016-12-31</v>
      </c>
      <c r="K3106" s="579" t="s">
        <v>1802</v>
      </c>
      <c r="L3106" s="579" t="s">
        <v>3375</v>
      </c>
    </row>
    <row r="3107" spans="3:12" ht="15.75">
      <c r="C3107" s="589" t="str">
        <f>'FC01'!$B$55</f>
        <v>Departamento Administrativo del Medio Ambiente "DAMA"</v>
      </c>
      <c r="F3107" s="586">
        <f>'FC01'!$V$55</f>
        <v>0</v>
      </c>
      <c r="I3107" s="580" t="str">
        <f>Índice!$C$8</f>
        <v>2016-01-01</v>
      </c>
      <c r="J3107" s="580" t="str">
        <f>Índice!$C$9</f>
        <v>2016-12-31</v>
      </c>
      <c r="K3107" s="579" t="s">
        <v>1802</v>
      </c>
      <c r="L3107" s="579" t="s">
        <v>3375</v>
      </c>
    </row>
    <row r="3108" spans="3:12" ht="15.75">
      <c r="C3108" s="589" t="str">
        <f>'FC01'!$B$56</f>
        <v>Ley 56 de 1981</v>
      </c>
      <c r="F3108" s="586">
        <f>'FC01'!$V$56</f>
        <v>0</v>
      </c>
      <c r="I3108" s="580" t="str">
        <f>Índice!$C$8</f>
        <v>2016-01-01</v>
      </c>
      <c r="J3108" s="580" t="str">
        <f>Índice!$C$9</f>
        <v>2016-12-31</v>
      </c>
      <c r="K3108" s="579" t="s">
        <v>1802</v>
      </c>
      <c r="L3108" s="579" t="s">
        <v>3375</v>
      </c>
    </row>
    <row r="3109" spans="3:12" ht="15.75">
      <c r="C3109" s="589" t="str">
        <f>'FC01'!$B$57</f>
        <v>Medio Ambiente – Ley 99 de 1993</v>
      </c>
      <c r="F3109" s="586">
        <f>'FC01'!$V$57</f>
        <v>0</v>
      </c>
      <c r="I3109" s="580" t="str">
        <f>Índice!$C$8</f>
        <v>2016-01-01</v>
      </c>
      <c r="J3109" s="580" t="str">
        <f>Índice!$C$9</f>
        <v>2016-12-31</v>
      </c>
      <c r="K3109" s="579" t="s">
        <v>1802</v>
      </c>
      <c r="L3109" s="579" t="s">
        <v>3375</v>
      </c>
    </row>
    <row r="3110" spans="3:12" ht="15.75">
      <c r="C3110" s="589" t="str">
        <f>'FC01'!$B$58</f>
        <v>Regalías</v>
      </c>
      <c r="F3110" s="586">
        <f>'FC01'!$V$58</f>
        <v>0</v>
      </c>
      <c r="I3110" s="580" t="str">
        <f>Índice!$C$8</f>
        <v>2016-01-01</v>
      </c>
      <c r="J3110" s="580" t="str">
        <f>Índice!$C$9</f>
        <v>2016-12-31</v>
      </c>
      <c r="K3110" s="579" t="s">
        <v>1802</v>
      </c>
      <c r="L3110" s="579" t="s">
        <v>3375</v>
      </c>
    </row>
    <row r="3111" spans="3:12" ht="15.75">
      <c r="C3111" s="589" t="str">
        <f>'FC01'!$B$59</f>
        <v>Licencia De Operación Del Servicio</v>
      </c>
      <c r="F3111" s="586">
        <f>'FC01'!$V$59</f>
        <v>0</v>
      </c>
      <c r="I3111" s="580" t="str">
        <f>Índice!$C$8</f>
        <v>2016-01-01</v>
      </c>
      <c r="J3111" s="580" t="str">
        <f>Índice!$C$9</f>
        <v>2016-12-31</v>
      </c>
      <c r="K3111" s="579" t="s">
        <v>1802</v>
      </c>
      <c r="L3111" s="579" t="s">
        <v>3375</v>
      </c>
    </row>
    <row r="3112" spans="3:12" ht="15.75">
      <c r="C3112" s="589" t="str">
        <f>'FC01'!$B$60</f>
        <v>FAZNI</v>
      </c>
      <c r="F3112" s="586">
        <f>'FC01'!$V$60</f>
        <v>0</v>
      </c>
      <c r="I3112" s="580" t="str">
        <f>Índice!$C$8</f>
        <v>2016-01-01</v>
      </c>
      <c r="J3112" s="580" t="str">
        <f>Índice!$C$9</f>
        <v>2016-12-31</v>
      </c>
      <c r="K3112" s="579" t="s">
        <v>1802</v>
      </c>
      <c r="L3112" s="579" t="s">
        <v>3375</v>
      </c>
    </row>
    <row r="3113" spans="3:12" ht="15.75">
      <c r="C3113" s="589" t="str">
        <f>'FC01'!$B$61</f>
        <v>FAER</v>
      </c>
      <c r="F3113" s="586">
        <f>'FC01'!$V$61</f>
        <v>0</v>
      </c>
      <c r="I3113" s="580" t="str">
        <f>Índice!$C$8</f>
        <v>2016-01-01</v>
      </c>
      <c r="J3113" s="580" t="str">
        <f>Índice!$C$9</f>
        <v>2016-12-31</v>
      </c>
      <c r="K3113" s="579" t="s">
        <v>1802</v>
      </c>
      <c r="L3113" s="579" t="s">
        <v>3375</v>
      </c>
    </row>
    <row r="3114" spans="3:12" ht="15.75">
      <c r="C3114" s="589" t="str">
        <f>'FC01'!$B$62</f>
        <v>Cuota de fomento de gas</v>
      </c>
      <c r="F3114" s="586">
        <f>'FC01'!$V$62</f>
        <v>0</v>
      </c>
      <c r="I3114" s="580" t="str">
        <f>Índice!$C$8</f>
        <v>2016-01-01</v>
      </c>
      <c r="J3114" s="580" t="str">
        <f>Índice!$C$9</f>
        <v>2016-12-31</v>
      </c>
      <c r="K3114" s="579" t="s">
        <v>1802</v>
      </c>
      <c r="L3114" s="579" t="s">
        <v>3375</v>
      </c>
    </row>
    <row r="3115" spans="3:12" ht="15.75">
      <c r="C3115" s="589" t="str">
        <f>'FC01'!$B$63</f>
        <v>Ministerio de Comunicaciones y/o Fondo de Comunicaciones</v>
      </c>
      <c r="F3115" s="586">
        <f>'FC01'!$V$63</f>
        <v>0</v>
      </c>
      <c r="I3115" s="580" t="str">
        <f>Índice!$C$8</f>
        <v>2016-01-01</v>
      </c>
      <c r="J3115" s="580" t="str">
        <f>Índice!$C$9</f>
        <v>2016-12-31</v>
      </c>
      <c r="K3115" s="579" t="s">
        <v>1802</v>
      </c>
      <c r="L3115" s="579" t="s">
        <v>3375</v>
      </c>
    </row>
    <row r="3116" spans="3:12" ht="15.75">
      <c r="C3116" s="589" t="str">
        <f>'FC01'!$B$64</f>
        <v>Comité De Estratificación –Ley 505 De 1999</v>
      </c>
      <c r="F3116" s="586">
        <f>'FC01'!$V$64</f>
        <v>0</v>
      </c>
      <c r="I3116" s="580" t="str">
        <f>Índice!$C$8</f>
        <v>2016-01-01</v>
      </c>
      <c r="J3116" s="580" t="str">
        <f>Índice!$C$9</f>
        <v>2016-12-31</v>
      </c>
      <c r="K3116" s="579" t="s">
        <v>1802</v>
      </c>
      <c r="L3116" s="579" t="s">
        <v>3375</v>
      </c>
    </row>
    <row r="3117" spans="3:12" ht="15.75">
      <c r="C3117" s="589" t="str">
        <f>'FC01'!$B$65</f>
        <v>Art 25 Ley 142 - Concesiones, y permisos ambientales y sanitarios</v>
      </c>
      <c r="F3117" s="586">
        <f>'FC01'!$V$65</f>
        <v>0</v>
      </c>
      <c r="I3117" s="580" t="str">
        <f>Índice!$C$8</f>
        <v>2016-01-01</v>
      </c>
      <c r="J3117" s="580" t="str">
        <f>Índice!$C$9</f>
        <v>2016-12-31</v>
      </c>
      <c r="K3117" s="579" t="s">
        <v>1802</v>
      </c>
      <c r="L3117" s="579" t="s">
        <v>3375</v>
      </c>
    </row>
    <row r="3118" spans="3:12" ht="15.75">
      <c r="C3118" s="589" t="str">
        <f>'FC01'!$B$66</f>
        <v>Otras licencias Ley 142 de 1994</v>
      </c>
      <c r="F3118" s="586">
        <f>'FC01'!$V$66</f>
        <v>0</v>
      </c>
      <c r="I3118" s="580" t="str">
        <f>Índice!$C$8</f>
        <v>2016-01-01</v>
      </c>
      <c r="J3118" s="580" t="str">
        <f>Índice!$C$9</f>
        <v>2016-12-31</v>
      </c>
      <c r="K3118" s="579" t="s">
        <v>1802</v>
      </c>
      <c r="L3118" s="579" t="s">
        <v>3375</v>
      </c>
    </row>
    <row r="3119" spans="3:12" ht="15.75">
      <c r="C3119" s="589" t="str">
        <f>'FC01'!$B$67</f>
        <v>Consumo De Insumos Directos</v>
      </c>
      <c r="F3119" s="586">
        <f>'FC01'!$V$67</f>
        <v>0</v>
      </c>
      <c r="I3119" s="580" t="str">
        <f>Índice!$C$8</f>
        <v>2016-01-01</v>
      </c>
      <c r="J3119" s="580" t="str">
        <f>Índice!$C$9</f>
        <v>2016-12-31</v>
      </c>
      <c r="K3119" s="579" t="s">
        <v>1802</v>
      </c>
      <c r="L3119" s="579" t="s">
        <v>3375</v>
      </c>
    </row>
    <row r="3120" spans="3:12" ht="15.75">
      <c r="C3120" s="589" t="str">
        <f>'FC01'!$B$68</f>
        <v>Productos Químicos</v>
      </c>
      <c r="F3120" s="586">
        <f>'FC01'!$V$68</f>
        <v>0</v>
      </c>
      <c r="I3120" s="580" t="str">
        <f>Índice!$C$8</f>
        <v>2016-01-01</v>
      </c>
      <c r="J3120" s="580" t="str">
        <f>Índice!$C$9</f>
        <v>2016-12-31</v>
      </c>
      <c r="K3120" s="579" t="s">
        <v>1802</v>
      </c>
      <c r="L3120" s="579" t="s">
        <v>3375</v>
      </c>
    </row>
    <row r="3121" spans="3:12" ht="15.75">
      <c r="C3121" s="589" t="str">
        <f>'FC01'!$B$69</f>
        <v>Gas Combustible</v>
      </c>
      <c r="F3121" s="586">
        <f>'FC01'!$V$69</f>
        <v>0</v>
      </c>
      <c r="I3121" s="580" t="str">
        <f>Índice!$C$8</f>
        <v>2016-01-01</v>
      </c>
      <c r="J3121" s="580" t="str">
        <f>Índice!$C$9</f>
        <v>2016-12-31</v>
      </c>
      <c r="K3121" s="579" t="s">
        <v>1802</v>
      </c>
      <c r="L3121" s="579" t="s">
        <v>3375</v>
      </c>
    </row>
    <row r="3122" spans="3:12" ht="15.75">
      <c r="C3122" s="589" t="str">
        <f>'FC01'!$B$70</f>
        <v>Carbón Mineral</v>
      </c>
      <c r="F3122" s="586">
        <f>'FC01'!$V$70</f>
        <v>0</v>
      </c>
      <c r="I3122" s="580" t="str">
        <f>Índice!$C$8</f>
        <v>2016-01-01</v>
      </c>
      <c r="J3122" s="580" t="str">
        <f>Índice!$C$9</f>
        <v>2016-12-31</v>
      </c>
      <c r="K3122" s="579" t="s">
        <v>1802</v>
      </c>
      <c r="L3122" s="579" t="s">
        <v>3375</v>
      </c>
    </row>
    <row r="3123" spans="3:12" ht="15.75">
      <c r="C3123" s="589" t="str">
        <f>'FC01'!$B$71</f>
        <v>Energía</v>
      </c>
      <c r="F3123" s="586">
        <f>'FC01'!$V$71</f>
        <v>0</v>
      </c>
      <c r="I3123" s="580" t="str">
        <f>Índice!$C$8</f>
        <v>2016-01-01</v>
      </c>
      <c r="J3123" s="580" t="str">
        <f>Índice!$C$9</f>
        <v>2016-12-31</v>
      </c>
      <c r="K3123" s="579" t="s">
        <v>1802</v>
      </c>
      <c r="L3123" s="579" t="s">
        <v>3375</v>
      </c>
    </row>
    <row r="3124" spans="3:12" ht="15.75">
      <c r="C3124" s="589" t="str">
        <f>'FC01'!$B$72</f>
        <v>ACPM, Fuel Oil</v>
      </c>
      <c r="F3124" s="586">
        <f>'FC01'!$V$72</f>
        <v>0</v>
      </c>
      <c r="I3124" s="580" t="str">
        <f>Índice!$C$8</f>
        <v>2016-01-01</v>
      </c>
      <c r="J3124" s="580" t="str">
        <f>Índice!$C$9</f>
        <v>2016-12-31</v>
      </c>
      <c r="K3124" s="579" t="s">
        <v>1802</v>
      </c>
      <c r="L3124" s="579" t="s">
        <v>3375</v>
      </c>
    </row>
    <row r="3125" spans="3:12" ht="15.75">
      <c r="C3125" s="589" t="str">
        <f>'FC01'!$B$73</f>
        <v>Otros Elementos de Consumo de Insumos Directos</v>
      </c>
      <c r="F3125" s="586">
        <f>'FC01'!$V$73</f>
        <v>0</v>
      </c>
      <c r="I3125" s="580" t="str">
        <f>Índice!$C$8</f>
        <v>2016-01-01</v>
      </c>
      <c r="J3125" s="580" t="str">
        <f>Índice!$C$9</f>
        <v>2016-12-31</v>
      </c>
      <c r="K3125" s="579" t="s">
        <v>1802</v>
      </c>
      <c r="L3125" s="579" t="s">
        <v>3375</v>
      </c>
    </row>
    <row r="3126" spans="3:12" ht="15.75">
      <c r="C3126" s="589" t="str">
        <f>'FC01'!$B$74</f>
        <v>Ordenes Y Contratos De Mantenimiento Y Reparaciones</v>
      </c>
      <c r="F3126" s="586">
        <f>'FC01'!$V$74</f>
        <v>0</v>
      </c>
      <c r="I3126" s="580" t="str">
        <f>Índice!$C$8</f>
        <v>2016-01-01</v>
      </c>
      <c r="J3126" s="580" t="str">
        <f>Índice!$C$9</f>
        <v>2016-12-31</v>
      </c>
      <c r="K3126" s="579" t="s">
        <v>1802</v>
      </c>
      <c r="L3126" s="579" t="s">
        <v>3375</v>
      </c>
    </row>
    <row r="3127" spans="3:12" ht="15.75">
      <c r="C3127" s="589" t="str">
        <f>'FC01'!$B$75</f>
        <v>Peajes terrestres</v>
      </c>
      <c r="F3127" s="586">
        <f>'FC01'!$V$75</f>
        <v>0</v>
      </c>
      <c r="I3127" s="580" t="str">
        <f>Índice!$C$8</f>
        <v>2016-01-01</v>
      </c>
      <c r="J3127" s="580" t="str">
        <f>Índice!$C$9</f>
        <v>2016-12-31</v>
      </c>
      <c r="K3127" s="579" t="s">
        <v>1802</v>
      </c>
      <c r="L3127" s="579" t="s">
        <v>3375</v>
      </c>
    </row>
    <row r="3128" spans="3:12" ht="15.75">
      <c r="C3128" s="589" t="str">
        <f>'FC01'!$B$76</f>
        <v>Disposición final</v>
      </c>
      <c r="F3128" s="586">
        <f>'FC01'!$V$76</f>
        <v>0</v>
      </c>
      <c r="I3128" s="580" t="str">
        <f>Índice!$C$8</f>
        <v>2016-01-01</v>
      </c>
      <c r="J3128" s="580" t="str">
        <f>Índice!$C$9</f>
        <v>2016-12-31</v>
      </c>
      <c r="K3128" s="579" t="s">
        <v>1802</v>
      </c>
      <c r="L3128" s="579" t="s">
        <v>3375</v>
      </c>
    </row>
    <row r="3129" spans="3:12" ht="15.75">
      <c r="C3129" s="589" t="str">
        <f>'FC01'!$B$77</f>
        <v>Peajes por interconexión de acueducto</v>
      </c>
      <c r="F3129" s="586">
        <f>'FC01'!$V$77</f>
        <v>0</v>
      </c>
      <c r="I3129" s="580" t="str">
        <f>Índice!$C$8</f>
        <v>2016-01-01</v>
      </c>
      <c r="J3129" s="580" t="str">
        <f>Índice!$C$9</f>
        <v>2016-12-31</v>
      </c>
      <c r="K3129" s="579" t="s">
        <v>1802</v>
      </c>
      <c r="L3129" s="579" t="s">
        <v>3375</v>
      </c>
    </row>
    <row r="3130" spans="3:12" ht="15.75">
      <c r="C3130" s="589" t="str">
        <f>'FC01'!$B$78</f>
        <v>Peajes por interconexión de alcantarillado</v>
      </c>
      <c r="F3130" s="586">
        <f>'FC01'!$V$78</f>
        <v>0</v>
      </c>
      <c r="I3130" s="580" t="str">
        <f>Índice!$C$8</f>
        <v>2016-01-01</v>
      </c>
      <c r="J3130" s="580" t="str">
        <f>Índice!$C$9</f>
        <v>2016-12-31</v>
      </c>
      <c r="K3130" s="579" t="s">
        <v>1802</v>
      </c>
      <c r="L3130" s="579" t="s">
        <v>3375</v>
      </c>
    </row>
    <row r="3131" spans="3:12" ht="15.75">
      <c r="C3131" s="589" t="str">
        <f>'FC01'!$B$79</f>
        <v>Honorarios (Operativos)</v>
      </c>
      <c r="F3131" s="586">
        <f>'FC01'!$V$79</f>
        <v>0</v>
      </c>
      <c r="I3131" s="580" t="str">
        <f>Índice!$C$8</f>
        <v>2016-01-01</v>
      </c>
      <c r="J3131" s="580" t="str">
        <f>Índice!$C$9</f>
        <v>2016-12-31</v>
      </c>
      <c r="K3131" s="579" t="s">
        <v>1802</v>
      </c>
      <c r="L3131" s="579" t="s">
        <v>3375</v>
      </c>
    </row>
    <row r="3132" spans="3:12" ht="15.75">
      <c r="C3132" s="589" t="str">
        <f>'FC01'!$B$80</f>
        <v>Servicios Públicos</v>
      </c>
      <c r="F3132" s="586">
        <f>'FC01'!$V$80</f>
        <v>0</v>
      </c>
      <c r="I3132" s="580" t="str">
        <f>Índice!$C$8</f>
        <v>2016-01-01</v>
      </c>
      <c r="J3132" s="580" t="str">
        <f>Índice!$C$9</f>
        <v>2016-12-31</v>
      </c>
      <c r="K3132" s="579" t="s">
        <v>1802</v>
      </c>
      <c r="L3132" s="579" t="s">
        <v>3375</v>
      </c>
    </row>
    <row r="3133" spans="3:12" ht="15.75">
      <c r="C3133" s="589" t="str">
        <f>'FC01'!$B$81</f>
        <v>Materiales y otros gastos de operación</v>
      </c>
      <c r="F3133" s="586">
        <f>'FC01'!$V$81</f>
        <v>0</v>
      </c>
      <c r="I3133" s="580" t="str">
        <f>Índice!$C$8</f>
        <v>2016-01-01</v>
      </c>
      <c r="J3133" s="580" t="str">
        <f>Índice!$C$9</f>
        <v>2016-12-31</v>
      </c>
      <c r="K3133" s="579" t="s">
        <v>1802</v>
      </c>
      <c r="L3133" s="579" t="s">
        <v>3375</v>
      </c>
    </row>
    <row r="3134" spans="3:12" ht="15.75">
      <c r="C3134" s="589" t="str">
        <f>'FC01'!$B$82</f>
        <v>Gastos operativos De Pérdidas En Prestación Del Servicio  De Acueducto</v>
      </c>
      <c r="F3134" s="586">
        <f>'FC01'!$V$82</f>
        <v>0</v>
      </c>
      <c r="I3134" s="580" t="str">
        <f>Índice!$C$8</f>
        <v>2016-01-01</v>
      </c>
      <c r="J3134" s="580" t="str">
        <f>Índice!$C$9</f>
        <v>2016-12-31</v>
      </c>
      <c r="K3134" s="579" t="s">
        <v>1802</v>
      </c>
      <c r="L3134" s="579" t="s">
        <v>3375</v>
      </c>
    </row>
    <row r="3135" spans="3:12" ht="15.75">
      <c r="C3135" s="589" t="str">
        <f>'FC01'!$B$83</f>
        <v>Seguros</v>
      </c>
      <c r="F3135" s="586">
        <f>'FC01'!$V$83</f>
        <v>0</v>
      </c>
      <c r="I3135" s="580" t="str">
        <f>Índice!$C$8</f>
        <v>2016-01-01</v>
      </c>
      <c r="J3135" s="580" t="str">
        <f>Índice!$C$9</f>
        <v>2016-12-31</v>
      </c>
      <c r="K3135" s="579" t="s">
        <v>1802</v>
      </c>
      <c r="L3135" s="579" t="s">
        <v>3375</v>
      </c>
    </row>
    <row r="3136" spans="3:12" ht="15.75">
      <c r="C3136" s="589" t="str">
        <f>'FC01'!$B$84</f>
        <v>Impuestos y Tasas</v>
      </c>
      <c r="F3136" s="586">
        <f>'FC01'!$V$84</f>
        <v>0</v>
      </c>
      <c r="I3136" s="580" t="str">
        <f>Índice!$C$8</f>
        <v>2016-01-01</v>
      </c>
      <c r="J3136" s="580" t="str">
        <f>Índice!$C$9</f>
        <v>2016-12-31</v>
      </c>
      <c r="K3136" s="579" t="s">
        <v>1802</v>
      </c>
      <c r="L3136" s="579" t="s">
        <v>3375</v>
      </c>
    </row>
    <row r="3137" spans="1:12" ht="15.75">
      <c r="C3137" s="589" t="str">
        <f>'FC01'!$B$85</f>
        <v>Órdenes y Contratos Por Otros  Servicios</v>
      </c>
      <c r="F3137" s="586">
        <f>'FC01'!$V$85</f>
        <v>0</v>
      </c>
      <c r="I3137" s="580" t="str">
        <f>Índice!$C$8</f>
        <v>2016-01-01</v>
      </c>
      <c r="J3137" s="580" t="str">
        <f>Índice!$C$9</f>
        <v>2016-12-31</v>
      </c>
      <c r="K3137" s="579" t="s">
        <v>1802</v>
      </c>
      <c r="L3137" s="579" t="s">
        <v>3375</v>
      </c>
    </row>
    <row r="3138" spans="1:12" ht="15.75">
      <c r="C3138" s="589" t="str">
        <f>'FC01'!$B$86</f>
        <v>Donaciones</v>
      </c>
      <c r="F3138" s="586">
        <f>'FC01'!$V$86</f>
        <v>0</v>
      </c>
      <c r="I3138" s="580" t="str">
        <f>Índice!$C$8</f>
        <v>2016-01-01</v>
      </c>
      <c r="J3138" s="580" t="str">
        <f>Índice!$C$9</f>
        <v>2016-12-31</v>
      </c>
      <c r="K3138" s="579" t="s">
        <v>1802</v>
      </c>
      <c r="L3138" s="579" t="s">
        <v>3375</v>
      </c>
    </row>
    <row r="3139" spans="1:12" ht="15.75">
      <c r="C3139" s="589" t="str">
        <f>'FC01'!$B$87</f>
        <v>Total Gastos operativos</v>
      </c>
      <c r="F3139" s="586">
        <f>'FC01'!$V$87</f>
        <v>0</v>
      </c>
      <c r="I3139" s="580" t="str">
        <f>Índice!$C$8</f>
        <v>2016-01-01</v>
      </c>
      <c r="J3139" s="580" t="str">
        <f>Índice!$C$9</f>
        <v>2016-12-31</v>
      </c>
      <c r="K3139" s="579" t="s">
        <v>1802</v>
      </c>
      <c r="L3139" s="579" t="s">
        <v>3375</v>
      </c>
    </row>
    <row r="3140" spans="1:12" ht="15.75">
      <c r="A3140" s="587" t="s">
        <v>15</v>
      </c>
      <c r="C3140" s="589"/>
      <c r="F3140" s="586"/>
      <c r="I3140" s="580"/>
      <c r="J3140" s="580"/>
      <c r="K3140" s="579" t="s">
        <v>1802</v>
      </c>
      <c r="L3140" s="579" t="s">
        <v>3375</v>
      </c>
    </row>
    <row r="3141" spans="1:12" ht="15.75">
      <c r="A3141" s="587" t="s">
        <v>15</v>
      </c>
      <c r="C3141" s="589" t="str">
        <f>'FC01'!$B$89</f>
        <v>Detalle de los gastos y gastos operativos</v>
      </c>
      <c r="F3141" s="586" t="str">
        <f>'FC01'!$V$90</f>
        <v>Distribución</v>
      </c>
      <c r="I3141" s="580"/>
      <c r="J3141" s="580"/>
      <c r="K3141" s="579" t="s">
        <v>1802</v>
      </c>
      <c r="L3141" s="579" t="s">
        <v>3375</v>
      </c>
    </row>
    <row r="3142" spans="1:12" ht="15.75">
      <c r="A3142" s="587" t="s">
        <v>15</v>
      </c>
      <c r="C3142" s="589"/>
      <c r="F3142" s="586"/>
      <c r="I3142" s="580"/>
      <c r="J3142" s="580"/>
      <c r="K3142" s="579" t="s">
        <v>1802</v>
      </c>
      <c r="L3142" s="579" t="s">
        <v>3375</v>
      </c>
    </row>
    <row r="3143" spans="1:12" ht="15.75">
      <c r="A3143" s="587" t="s">
        <v>15</v>
      </c>
      <c r="C3143" s="589" t="str">
        <f>'FC01'!$B$91</f>
        <v>Gastos [sinopsis]</v>
      </c>
      <c r="F3143" s="586"/>
      <c r="I3143" s="580"/>
      <c r="J3143" s="580"/>
      <c r="K3143" s="579" t="s">
        <v>1802</v>
      </c>
      <c r="L3143" s="579" t="s">
        <v>3375</v>
      </c>
    </row>
    <row r="3144" spans="1:12" ht="15.75">
      <c r="C3144" s="589" t="str">
        <f>'FC01'!$B$92</f>
        <v>Gastos de Administración sin impuestos, contribuciones y tasas</v>
      </c>
      <c r="F3144" s="586">
        <f>'FC01'!$V$92</f>
        <v>0</v>
      </c>
      <c r="I3144" s="580" t="str">
        <f>Índice!$C$8</f>
        <v>2016-01-01</v>
      </c>
      <c r="J3144" s="580" t="str">
        <f>Índice!$C$9</f>
        <v>2016-12-31</v>
      </c>
      <c r="K3144" s="579" t="s">
        <v>1802</v>
      </c>
      <c r="L3144" s="579" t="s">
        <v>3375</v>
      </c>
    </row>
    <row r="3145" spans="1:12" ht="15.75">
      <c r="C3145" s="589" t="str">
        <f>'FC01'!$B$93</f>
        <v>Impuestos, Tasas y Contribuciones (No incluye impuesto de renta)</v>
      </c>
      <c r="F3145" s="586">
        <f>'FC01'!$V$93</f>
        <v>0</v>
      </c>
      <c r="I3145" s="580" t="str">
        <f>Índice!$C$8</f>
        <v>2016-01-01</v>
      </c>
      <c r="J3145" s="580" t="str">
        <f>Índice!$C$9</f>
        <v>2016-12-31</v>
      </c>
      <c r="K3145" s="579" t="s">
        <v>1802</v>
      </c>
      <c r="L3145" s="579" t="s">
        <v>3375</v>
      </c>
    </row>
    <row r="3146" spans="1:12" ht="15.75">
      <c r="C3146" s="589" t="str">
        <f>'FC01'!$B$94</f>
        <v>Depreciación, deterioro, Amortización y provisión</v>
      </c>
      <c r="F3146" s="586">
        <f>'FC01'!$V$94</f>
        <v>0</v>
      </c>
      <c r="I3146" s="580" t="str">
        <f>Índice!$C$8</f>
        <v>2016-01-01</v>
      </c>
      <c r="J3146" s="580" t="str">
        <f>Índice!$C$9</f>
        <v>2016-12-31</v>
      </c>
      <c r="K3146" s="579" t="s">
        <v>1802</v>
      </c>
      <c r="L3146" s="579" t="s">
        <v>3375</v>
      </c>
    </row>
    <row r="3147" spans="1:12" ht="15.75">
      <c r="C3147" s="589" t="str">
        <f>'FC01'!$B$95</f>
        <v>Gasto por impuesto a las ganancias</v>
      </c>
      <c r="F3147" s="586">
        <f>'FC01'!$V$95</f>
        <v>0</v>
      </c>
      <c r="I3147" s="580" t="str">
        <f>Índice!$C$8</f>
        <v>2016-01-01</v>
      </c>
      <c r="J3147" s="580" t="str">
        <f>Índice!$C$9</f>
        <v>2016-12-31</v>
      </c>
      <c r="K3147" s="579" t="s">
        <v>1802</v>
      </c>
      <c r="L3147" s="579" t="s">
        <v>3375</v>
      </c>
    </row>
    <row r="3148" spans="1:12" ht="15.75">
      <c r="C3148" s="589" t="str">
        <f>'FC01'!$B$96</f>
        <v>Otros gastos (gastos y gastos operativos)</v>
      </c>
      <c r="F3148" s="586">
        <f>'FC01'!$V$96</f>
        <v>0</v>
      </c>
      <c r="I3148" s="580" t="str">
        <f>Índice!$C$8</f>
        <v>2016-01-01</v>
      </c>
      <c r="J3148" s="580" t="str">
        <f>Índice!$C$9</f>
        <v>2016-12-31</v>
      </c>
      <c r="K3148" s="579" t="s">
        <v>1802</v>
      </c>
      <c r="L3148" s="579" t="s">
        <v>3375</v>
      </c>
    </row>
    <row r="3149" spans="1:12" ht="15.75">
      <c r="C3149" s="589" t="str">
        <f>'FC01'!$B$97</f>
        <v>Total Gastos</v>
      </c>
      <c r="F3149" s="586">
        <f>'FC01'!$V$97</f>
        <v>0</v>
      </c>
      <c r="I3149" s="580" t="str">
        <f>Índice!$C$8</f>
        <v>2016-01-01</v>
      </c>
      <c r="J3149" s="580" t="str">
        <f>Índice!$C$9</f>
        <v>2016-12-31</v>
      </c>
      <c r="K3149" s="579" t="s">
        <v>1802</v>
      </c>
      <c r="L3149" s="579" t="s">
        <v>3375</v>
      </c>
    </row>
    <row r="3150" spans="1:12" ht="15.75">
      <c r="A3150" s="587" t="s">
        <v>15</v>
      </c>
      <c r="C3150" s="589" t="str">
        <f>'FC01'!$B$98</f>
        <v>Gastos operativos de Ventas y Distribución [sinopsis]</v>
      </c>
      <c r="F3150" s="586">
        <f>'FC01'!$V$98</f>
        <v>0</v>
      </c>
      <c r="I3150" s="580" t="str">
        <f>Índice!$C$8</f>
        <v>2016-01-01</v>
      </c>
      <c r="J3150" s="580" t="str">
        <f>Índice!$C$9</f>
        <v>2016-12-31</v>
      </c>
      <c r="K3150" s="579" t="s">
        <v>1802</v>
      </c>
      <c r="L3150" s="579" t="s">
        <v>3375</v>
      </c>
    </row>
    <row r="3151" spans="1:12" ht="15.75">
      <c r="C3151" s="589" t="str">
        <f>'FC01'!$B$99</f>
        <v>Gastos operativos de Ventas</v>
      </c>
      <c r="F3151" s="586">
        <f>'FC01'!$V$99</f>
        <v>0</v>
      </c>
      <c r="I3151" s="580" t="str">
        <f>Índice!$C$8</f>
        <v>2016-01-01</v>
      </c>
      <c r="J3151" s="580" t="str">
        <f>Índice!$C$9</f>
        <v>2016-12-31</v>
      </c>
      <c r="K3151" s="579" t="s">
        <v>1802</v>
      </c>
      <c r="L3151" s="579" t="s">
        <v>3375</v>
      </c>
    </row>
    <row r="3152" spans="1:12" ht="15.75">
      <c r="C3152" s="589" t="str">
        <f>'FC01'!$B$100</f>
        <v>Gastos operativos de Distribución</v>
      </c>
      <c r="F3152" s="586">
        <f>'FC01'!$V$100</f>
        <v>0</v>
      </c>
      <c r="I3152" s="580" t="str">
        <f>Índice!$C$8</f>
        <v>2016-01-01</v>
      </c>
      <c r="J3152" s="580" t="str">
        <f>Índice!$C$9</f>
        <v>2016-12-31</v>
      </c>
      <c r="K3152" s="579" t="s">
        <v>1802</v>
      </c>
      <c r="L3152" s="579" t="s">
        <v>3375</v>
      </c>
    </row>
    <row r="3153" spans="1:12" ht="15.75">
      <c r="C3153" s="589" t="str">
        <f>'FC01'!$B$101</f>
        <v>Total Gastos operativos de ventas y distribución</v>
      </c>
      <c r="F3153" s="586">
        <f>'FC01'!$V$101</f>
        <v>0</v>
      </c>
      <c r="I3153" s="580" t="str">
        <f>Índice!$C$8</f>
        <v>2016-01-01</v>
      </c>
      <c r="J3153" s="580" t="str">
        <f>Índice!$C$9</f>
        <v>2016-12-31</v>
      </c>
      <c r="K3153" s="579" t="s">
        <v>1802</v>
      </c>
      <c r="L3153" s="579" t="s">
        <v>3375</v>
      </c>
    </row>
    <row r="3154" spans="1:12" ht="15.75">
      <c r="A3154" s="587" t="s">
        <v>15</v>
      </c>
      <c r="C3154" s="589">
        <v>20</v>
      </c>
      <c r="F3154" s="586"/>
      <c r="I3154" s="580" t="str">
        <f>Índice!$C$8</f>
        <v>2016-01-01</v>
      </c>
      <c r="J3154" s="580" t="str">
        <f>Índice!$C$9</f>
        <v>2016-12-31</v>
      </c>
      <c r="K3154" s="579" t="s">
        <v>1802</v>
      </c>
      <c r="L3154" s="579" t="s">
        <v>1818</v>
      </c>
    </row>
    <row r="3155" spans="1:12" ht="15.75">
      <c r="A3155" s="587" t="s">
        <v>15</v>
      </c>
      <c r="C3155" s="589" t="str">
        <f>'FC01'!$B$6</f>
        <v xml:space="preserve">Detalle de los gastos </v>
      </c>
      <c r="F3155" s="586" t="str">
        <f>'FC01'!$W$7</f>
        <v>Comercialización Minorista</v>
      </c>
      <c r="I3155" s="580" t="str">
        <f>Índice!$C$8</f>
        <v>2016-01-01</v>
      </c>
      <c r="J3155" s="580" t="str">
        <f>Índice!$C$9</f>
        <v>2016-12-31</v>
      </c>
      <c r="K3155" s="579" t="s">
        <v>1802</v>
      </c>
      <c r="L3155" s="579" t="s">
        <v>1818</v>
      </c>
    </row>
    <row r="3156" spans="1:12" ht="15.75">
      <c r="C3156" s="589" t="str">
        <f>'FC01'!$B$8</f>
        <v xml:space="preserve">De administración </v>
      </c>
      <c r="F3156" s="586">
        <f>'FC01'!$W$8</f>
        <v>0</v>
      </c>
      <c r="I3156" s="580" t="str">
        <f>Índice!$C$8</f>
        <v>2016-01-01</v>
      </c>
      <c r="J3156" s="580" t="str">
        <f>Índice!$C$9</f>
        <v>2016-12-31</v>
      </c>
      <c r="K3156" s="579" t="s">
        <v>1802</v>
      </c>
      <c r="L3156" s="579" t="s">
        <v>1818</v>
      </c>
    </row>
    <row r="3157" spans="1:12" ht="15.75">
      <c r="C3157" s="589" t="str">
        <f>'FC01'!$B$9</f>
        <v>Beneficios a empleados</v>
      </c>
      <c r="F3157" s="586">
        <f>'FC01'!$W$9</f>
        <v>0</v>
      </c>
      <c r="I3157" s="580" t="str">
        <f>Índice!$C$8</f>
        <v>2016-01-01</v>
      </c>
      <c r="J3157" s="580" t="str">
        <f>Índice!$C$9</f>
        <v>2016-12-31</v>
      </c>
      <c r="K3157" s="579" t="s">
        <v>1802</v>
      </c>
      <c r="L3157" s="579" t="s">
        <v>1818</v>
      </c>
    </row>
    <row r="3158" spans="1:12" ht="15.75">
      <c r="C3158" s="589" t="str">
        <f>'FC01'!$B$10</f>
        <v>Honorarios</v>
      </c>
      <c r="F3158" s="586">
        <f>'FC01'!$W$10</f>
        <v>0</v>
      </c>
      <c r="I3158" s="580" t="str">
        <f>Índice!$C$8</f>
        <v>2016-01-01</v>
      </c>
      <c r="J3158" s="580" t="str">
        <f>Índice!$C$9</f>
        <v>2016-12-31</v>
      </c>
      <c r="K3158" s="579" t="s">
        <v>1802</v>
      </c>
      <c r="L3158" s="579" t="s">
        <v>1818</v>
      </c>
    </row>
    <row r="3159" spans="1:12" ht="15.75">
      <c r="C3159" s="589" t="str">
        <f>'FC01'!$B$11</f>
        <v xml:space="preserve">Impuestos, Contribuciones y tasas </v>
      </c>
      <c r="F3159" s="586">
        <f>'FC01'!$W$11</f>
        <v>0</v>
      </c>
      <c r="I3159" s="580" t="str">
        <f>Índice!$C$8</f>
        <v>2016-01-01</v>
      </c>
      <c r="J3159" s="580" t="str">
        <f>Índice!$C$9</f>
        <v>2016-12-31</v>
      </c>
      <c r="K3159" s="579" t="s">
        <v>1802</v>
      </c>
      <c r="L3159" s="579" t="s">
        <v>1818</v>
      </c>
    </row>
    <row r="3160" spans="1:12" ht="15.75">
      <c r="C3160" s="589" t="str">
        <f>'FC01'!$B$12</f>
        <v xml:space="preserve">Generales </v>
      </c>
      <c r="F3160" s="586">
        <f>'FC01'!$W$12</f>
        <v>0</v>
      </c>
      <c r="I3160" s="580" t="str">
        <f>Índice!$C$8</f>
        <v>2016-01-01</v>
      </c>
      <c r="J3160" s="580" t="str">
        <f>Índice!$C$9</f>
        <v>2016-12-31</v>
      </c>
      <c r="K3160" s="579" t="s">
        <v>1802</v>
      </c>
      <c r="L3160" s="579" t="s">
        <v>1818</v>
      </c>
    </row>
    <row r="3161" spans="1:12" ht="15.75">
      <c r="C3161" s="589" t="str">
        <f>'FC01'!$B$13</f>
        <v>Deterioro</v>
      </c>
      <c r="F3161" s="586">
        <f>'FC01'!$W$13</f>
        <v>0</v>
      </c>
      <c r="I3161" s="580" t="str">
        <f>Índice!$C$8</f>
        <v>2016-01-01</v>
      </c>
      <c r="J3161" s="580" t="str">
        <f>Índice!$C$9</f>
        <v>2016-12-31</v>
      </c>
      <c r="K3161" s="579" t="s">
        <v>1802</v>
      </c>
      <c r="L3161" s="579" t="s">
        <v>1818</v>
      </c>
    </row>
    <row r="3162" spans="1:12" ht="15.75">
      <c r="C3162" s="589" t="str">
        <f>'FC01'!$B$14</f>
        <v>Depreciación</v>
      </c>
      <c r="F3162" s="586">
        <f>'FC01'!$W$14</f>
        <v>0</v>
      </c>
      <c r="I3162" s="580" t="str">
        <f>Índice!$C$8</f>
        <v>2016-01-01</v>
      </c>
      <c r="J3162" s="580" t="str">
        <f>Índice!$C$9</f>
        <v>2016-12-31</v>
      </c>
      <c r="K3162" s="579" t="s">
        <v>1802</v>
      </c>
      <c r="L3162" s="579" t="s">
        <v>1818</v>
      </c>
    </row>
    <row r="3163" spans="1:12" ht="15.75">
      <c r="C3163" s="589" t="str">
        <f>'FC01'!$B$15</f>
        <v>Amortización</v>
      </c>
      <c r="F3163" s="586">
        <f>'FC01'!$W$15</f>
        <v>0</v>
      </c>
      <c r="I3163" s="580" t="str">
        <f>Índice!$C$8</f>
        <v>2016-01-01</v>
      </c>
      <c r="J3163" s="580" t="str">
        <f>Índice!$C$9</f>
        <v>2016-12-31</v>
      </c>
      <c r="K3163" s="579" t="s">
        <v>1802</v>
      </c>
      <c r="L3163" s="579" t="s">
        <v>1818</v>
      </c>
    </row>
    <row r="3164" spans="1:12" ht="15.75">
      <c r="C3164" s="589" t="str">
        <f>'FC01'!$B$16</f>
        <v>Provisiones</v>
      </c>
      <c r="F3164" s="586">
        <f>'FC01'!$W$16</f>
        <v>0</v>
      </c>
      <c r="I3164" s="580" t="str">
        <f>Índice!$C$8</f>
        <v>2016-01-01</v>
      </c>
      <c r="J3164" s="580" t="str">
        <f>Índice!$C$9</f>
        <v>2016-12-31</v>
      </c>
      <c r="K3164" s="579" t="s">
        <v>1802</v>
      </c>
      <c r="L3164" s="579" t="s">
        <v>1818</v>
      </c>
    </row>
    <row r="3165" spans="1:12" ht="15.75">
      <c r="C3165" s="589" t="str">
        <f>'FC01'!$B$17</f>
        <v>Litigios y demandas</v>
      </c>
      <c r="F3165" s="586">
        <f>'FC01'!$W$17</f>
        <v>0</v>
      </c>
      <c r="I3165" s="580" t="str">
        <f>Índice!$C$8</f>
        <v>2016-01-01</v>
      </c>
      <c r="J3165" s="580" t="str">
        <f>Índice!$C$9</f>
        <v>2016-12-31</v>
      </c>
      <c r="K3165" s="579" t="s">
        <v>1802</v>
      </c>
      <c r="L3165" s="579" t="s">
        <v>1818</v>
      </c>
    </row>
    <row r="3166" spans="1:12" ht="15.75">
      <c r="C3166" s="589" t="str">
        <f>'FC01'!$B$18</f>
        <v xml:space="preserve">Garantías </v>
      </c>
      <c r="F3166" s="586">
        <f>'FC01'!$W$18</f>
        <v>0</v>
      </c>
      <c r="I3166" s="580" t="str">
        <f>Índice!$C$8</f>
        <v>2016-01-01</v>
      </c>
      <c r="J3166" s="580" t="str">
        <f>Índice!$C$9</f>
        <v>2016-12-31</v>
      </c>
      <c r="K3166" s="579" t="s">
        <v>1802</v>
      </c>
      <c r="L3166" s="579" t="s">
        <v>1818</v>
      </c>
    </row>
    <row r="3167" spans="1:12" ht="15.75">
      <c r="C3167" s="589" t="str">
        <f>'FC01'!$B$19</f>
        <v>Diversas</v>
      </c>
      <c r="F3167" s="586">
        <f>'FC01'!$W$19</f>
        <v>0</v>
      </c>
      <c r="I3167" s="580" t="str">
        <f>Índice!$C$8</f>
        <v>2016-01-01</v>
      </c>
      <c r="J3167" s="580" t="str">
        <f>Índice!$C$9</f>
        <v>2016-12-31</v>
      </c>
      <c r="K3167" s="579" t="s">
        <v>1802</v>
      </c>
      <c r="L3167" s="579" t="s">
        <v>1818</v>
      </c>
    </row>
    <row r="3168" spans="1:12" ht="15.75">
      <c r="C3168" s="589" t="str">
        <f>'FC01'!$B$20</f>
        <v>Otros gastos</v>
      </c>
      <c r="F3168" s="586">
        <f>'FC01'!$W$20</f>
        <v>0</v>
      </c>
      <c r="I3168" s="580" t="str">
        <f>Índice!$C$8</f>
        <v>2016-01-01</v>
      </c>
      <c r="J3168" s="580" t="str">
        <f>Índice!$C$9</f>
        <v>2016-12-31</v>
      </c>
      <c r="K3168" s="579" t="s">
        <v>1802</v>
      </c>
      <c r="L3168" s="579" t="s">
        <v>1818</v>
      </c>
    </row>
    <row r="3169" spans="1:12" ht="15.75">
      <c r="C3169" s="589" t="str">
        <f>'FC01'!$B$21</f>
        <v>Comisiones</v>
      </c>
      <c r="F3169" s="586">
        <f>'FC01'!$W$21</f>
        <v>0</v>
      </c>
      <c r="I3169" s="580" t="str">
        <f>Índice!$C$8</f>
        <v>2016-01-01</v>
      </c>
      <c r="J3169" s="580" t="str">
        <f>Índice!$C$9</f>
        <v>2016-12-31</v>
      </c>
      <c r="K3169" s="579" t="s">
        <v>1802</v>
      </c>
      <c r="L3169" s="579" t="s">
        <v>1818</v>
      </c>
    </row>
    <row r="3170" spans="1:12" ht="15.75">
      <c r="C3170" s="589" t="str">
        <f>'FC01'!$B$22</f>
        <v>Ajuste por diferencia en cambio</v>
      </c>
      <c r="F3170" s="586">
        <f>'FC01'!$W$22</f>
        <v>0</v>
      </c>
      <c r="I3170" s="580" t="str">
        <f>Índice!$C$8</f>
        <v>2016-01-01</v>
      </c>
      <c r="J3170" s="580" t="str">
        <f>Índice!$C$9</f>
        <v>2016-12-31</v>
      </c>
      <c r="K3170" s="579" t="s">
        <v>1802</v>
      </c>
      <c r="L3170" s="579" t="s">
        <v>1818</v>
      </c>
    </row>
    <row r="3171" spans="1:12" ht="15.75">
      <c r="C3171" s="589" t="str">
        <f>'FC01'!$B$23</f>
        <v>Financieros</v>
      </c>
      <c r="F3171" s="586">
        <f>'FC01'!$W$23</f>
        <v>0</v>
      </c>
      <c r="I3171" s="580" t="str">
        <f>Índice!$C$8</f>
        <v>2016-01-01</v>
      </c>
      <c r="J3171" s="580" t="str">
        <f>Índice!$C$9</f>
        <v>2016-12-31</v>
      </c>
      <c r="K3171" s="579" t="s">
        <v>1802</v>
      </c>
      <c r="L3171" s="579" t="s">
        <v>1818</v>
      </c>
    </row>
    <row r="3172" spans="1:12" ht="15.75">
      <c r="C3172" s="589" t="str">
        <f>'FC01'!$B$24</f>
        <v>Pérdidas por la aplicación del método de participación patrimonial</v>
      </c>
      <c r="F3172" s="586">
        <f>'FC01'!$W$24</f>
        <v>0</v>
      </c>
      <c r="I3172" s="580" t="str">
        <f>Índice!$C$8</f>
        <v>2016-01-01</v>
      </c>
      <c r="J3172" s="580" t="str">
        <f>Índice!$C$9</f>
        <v>2016-12-31</v>
      </c>
      <c r="K3172" s="579" t="s">
        <v>1802</v>
      </c>
      <c r="L3172" s="579" t="s">
        <v>1818</v>
      </c>
    </row>
    <row r="3173" spans="1:12" ht="15.75">
      <c r="C3173" s="589" t="str">
        <f>'FC01'!$B$25</f>
        <v xml:space="preserve">Gastos diversos </v>
      </c>
      <c r="F3173" s="586">
        <f>'FC01'!$W$25</f>
        <v>0</v>
      </c>
      <c r="I3173" s="580" t="str">
        <f>Índice!$C$8</f>
        <v>2016-01-01</v>
      </c>
      <c r="J3173" s="580" t="str">
        <f>Índice!$C$9</f>
        <v>2016-12-31</v>
      </c>
      <c r="K3173" s="579" t="s">
        <v>1802</v>
      </c>
      <c r="L3173" s="579" t="s">
        <v>1818</v>
      </c>
    </row>
    <row r="3174" spans="1:12" ht="15.75">
      <c r="C3174" s="589" t="str">
        <f>'FC01'!$B$26</f>
        <v>Impuesto a las ganancias corrientes</v>
      </c>
      <c r="F3174" s="586">
        <f>'FC01'!$W$26</f>
        <v>0</v>
      </c>
      <c r="I3174" s="580" t="str">
        <f>Índice!$C$8</f>
        <v>2016-01-01</v>
      </c>
      <c r="J3174" s="580" t="str">
        <f>Índice!$C$9</f>
        <v>2016-12-31</v>
      </c>
      <c r="K3174" s="579" t="s">
        <v>1802</v>
      </c>
      <c r="L3174" s="579" t="s">
        <v>1818</v>
      </c>
    </row>
    <row r="3175" spans="1:12" ht="15.75">
      <c r="C3175" s="589" t="str">
        <f>'FC01'!$B$27</f>
        <v>Impuesto a las ganancias diferido</v>
      </c>
      <c r="F3175" s="586">
        <f>'FC01'!$W$27</f>
        <v>0</v>
      </c>
      <c r="I3175" s="580" t="str">
        <f>Índice!$C$8</f>
        <v>2016-01-01</v>
      </c>
      <c r="J3175" s="580" t="str">
        <f>Índice!$C$9</f>
        <v>2016-12-31</v>
      </c>
      <c r="K3175" s="579" t="s">
        <v>1802</v>
      </c>
      <c r="L3175" s="579" t="s">
        <v>1818</v>
      </c>
    </row>
    <row r="3176" spans="1:12" ht="15.75">
      <c r="C3176" s="589" t="str">
        <f>'FC01'!$B$28</f>
        <v xml:space="preserve">Total Gastos </v>
      </c>
      <c r="F3176" s="586">
        <f>'FC01'!$W$28</f>
        <v>0</v>
      </c>
      <c r="I3176" s="580" t="str">
        <f>Índice!$C$8</f>
        <v>2016-01-01</v>
      </c>
      <c r="J3176" s="580" t="str">
        <f>Índice!$C$9</f>
        <v>2016-12-31</v>
      </c>
      <c r="K3176" s="579" t="s">
        <v>1802</v>
      </c>
      <c r="L3176" s="579" t="s">
        <v>1818</v>
      </c>
    </row>
    <row r="3177" spans="1:12" ht="15.75">
      <c r="A3177" s="587" t="s">
        <v>15</v>
      </c>
      <c r="C3177" s="589"/>
      <c r="F3177" s="586"/>
      <c r="I3177" s="580"/>
      <c r="J3177" s="580"/>
      <c r="K3177" s="579" t="s">
        <v>1802</v>
      </c>
      <c r="L3177" s="579" t="s">
        <v>1818</v>
      </c>
    </row>
    <row r="3178" spans="1:12" ht="15.75">
      <c r="A3178" s="587" t="s">
        <v>15</v>
      </c>
      <c r="C3178" s="589" t="str">
        <f>'FC01'!$B$30</f>
        <v>Detalle de los gastos operativos</v>
      </c>
      <c r="F3178" s="586" t="str">
        <f>'FC01'!$W$31</f>
        <v>Comercialización Minorista</v>
      </c>
      <c r="I3178" s="580"/>
      <c r="J3178" s="580"/>
      <c r="K3178" s="579" t="s">
        <v>1802</v>
      </c>
      <c r="L3178" s="579" t="s">
        <v>1818</v>
      </c>
    </row>
    <row r="3179" spans="1:12" ht="15.75">
      <c r="A3179" s="587" t="s">
        <v>15</v>
      </c>
      <c r="C3179" s="589"/>
      <c r="F3179" s="586"/>
      <c r="I3179" s="580"/>
      <c r="J3179" s="580"/>
      <c r="K3179" s="579" t="s">
        <v>1802</v>
      </c>
      <c r="L3179" s="579" t="s">
        <v>1818</v>
      </c>
    </row>
    <row r="3180" spans="1:12" ht="15.75">
      <c r="C3180" s="589" t="str">
        <f>'FC01'!$B$32</f>
        <v>Servicios Personales</v>
      </c>
      <c r="F3180" s="586">
        <f>'FC01'!$W$32</f>
        <v>0</v>
      </c>
      <c r="I3180" s="580" t="str">
        <f>Índice!$C$8</f>
        <v>2016-01-01</v>
      </c>
      <c r="J3180" s="580" t="str">
        <f>Índice!$C$9</f>
        <v>2016-12-31</v>
      </c>
      <c r="K3180" s="579" t="s">
        <v>1802</v>
      </c>
      <c r="L3180" s="579" t="s">
        <v>1818</v>
      </c>
    </row>
    <row r="3181" spans="1:12" ht="15.75">
      <c r="C3181" s="589" t="str">
        <f>'FC01'!$B$33</f>
        <v>Generales</v>
      </c>
      <c r="F3181" s="586">
        <f>'FC01'!$W$33</f>
        <v>0</v>
      </c>
      <c r="I3181" s="580" t="str">
        <f>Índice!$C$8</f>
        <v>2016-01-01</v>
      </c>
      <c r="J3181" s="580" t="str">
        <f>Índice!$C$9</f>
        <v>2016-12-31</v>
      </c>
      <c r="K3181" s="579" t="s">
        <v>1802</v>
      </c>
      <c r="L3181" s="579" t="s">
        <v>1818</v>
      </c>
    </row>
    <row r="3182" spans="1:12" ht="15.75">
      <c r="C3182" s="589" t="str">
        <f>'FC01'!$B$34</f>
        <v>Arrendamientos</v>
      </c>
      <c r="F3182" s="586">
        <f>'FC01'!$W$34</f>
        <v>0</v>
      </c>
      <c r="I3182" s="580" t="str">
        <f>Índice!$C$8</f>
        <v>2016-01-01</v>
      </c>
      <c r="J3182" s="580" t="str">
        <f>Índice!$C$9</f>
        <v>2016-12-31</v>
      </c>
      <c r="K3182" s="579" t="s">
        <v>1802</v>
      </c>
      <c r="L3182" s="579" t="s">
        <v>1818</v>
      </c>
    </row>
    <row r="3183" spans="1:12" ht="15.75">
      <c r="C3183" s="589" t="str">
        <f>'FC01'!$B$35</f>
        <v>Deterioro (Operativo)</v>
      </c>
      <c r="F3183" s="586">
        <f>'FC01'!$W$35</f>
        <v>0</v>
      </c>
      <c r="I3183" s="580" t="str">
        <f>Índice!$C$8</f>
        <v>2016-01-01</v>
      </c>
      <c r="J3183" s="580" t="str">
        <f>Índice!$C$9</f>
        <v>2016-12-31</v>
      </c>
      <c r="K3183" s="579" t="s">
        <v>1802</v>
      </c>
      <c r="L3183" s="579" t="s">
        <v>1818</v>
      </c>
    </row>
    <row r="3184" spans="1:12" ht="15.75">
      <c r="C3184" s="589" t="str">
        <f>'FC01'!$B$36</f>
        <v>Depreciación (Operativo)</v>
      </c>
      <c r="F3184" s="586">
        <f>'FC01'!$W$36</f>
        <v>0</v>
      </c>
      <c r="I3184" s="580" t="str">
        <f>Índice!$C$8</f>
        <v>2016-01-01</v>
      </c>
      <c r="J3184" s="580" t="str">
        <f>Índice!$C$9</f>
        <v>2016-12-31</v>
      </c>
      <c r="K3184" s="579" t="s">
        <v>1802</v>
      </c>
      <c r="L3184" s="579" t="s">
        <v>1818</v>
      </c>
    </row>
    <row r="3185" spans="3:12" ht="15.75">
      <c r="C3185" s="589" t="str">
        <f>'FC01'!$B$37</f>
        <v>Provisiones (Operativo)</v>
      </c>
      <c r="F3185" s="586">
        <f>'FC01'!$W$37</f>
        <v>0</v>
      </c>
      <c r="I3185" s="580" t="str">
        <f>Índice!$C$8</f>
        <v>2016-01-01</v>
      </c>
      <c r="J3185" s="580" t="str">
        <f>Índice!$C$9</f>
        <v>2016-12-31</v>
      </c>
      <c r="K3185" s="579" t="s">
        <v>1802</v>
      </c>
      <c r="L3185" s="579" t="s">
        <v>1818</v>
      </c>
    </row>
    <row r="3186" spans="3:12" ht="15.75">
      <c r="C3186" s="589" t="str">
        <f>'FC01'!$B$38</f>
        <v>Agotamiento (Operativo)</v>
      </c>
      <c r="F3186" s="586">
        <f>'FC01'!$W$38</f>
        <v>0</v>
      </c>
      <c r="I3186" s="580" t="str">
        <f>Índice!$C$8</f>
        <v>2016-01-01</v>
      </c>
      <c r="J3186" s="580" t="str">
        <f>Índice!$C$9</f>
        <v>2016-12-31</v>
      </c>
      <c r="K3186" s="579" t="s">
        <v>1802</v>
      </c>
      <c r="L3186" s="579" t="s">
        <v>1818</v>
      </c>
    </row>
    <row r="3187" spans="3:12" ht="15.75">
      <c r="C3187" s="589" t="str">
        <f>'FC01'!$B$39</f>
        <v>Amortización (Operativo)</v>
      </c>
      <c r="F3187" s="586">
        <f>'FC01'!$W$39</f>
        <v>0</v>
      </c>
      <c r="I3187" s="580" t="str">
        <f>Índice!$C$8</f>
        <v>2016-01-01</v>
      </c>
      <c r="J3187" s="580" t="str">
        <f>Índice!$C$9</f>
        <v>2016-12-31</v>
      </c>
      <c r="K3187" s="579" t="s">
        <v>1802</v>
      </c>
      <c r="L3187" s="579" t="s">
        <v>1818</v>
      </c>
    </row>
    <row r="3188" spans="3:12" ht="15.75">
      <c r="C3188" s="589" t="str">
        <f>'FC01'!$B$40</f>
        <v>Gastos operativos de Bienes y Servicios Públicos para la Venta</v>
      </c>
      <c r="F3188" s="586">
        <f>'FC01'!$W$40</f>
        <v>0</v>
      </c>
      <c r="I3188" s="580" t="str">
        <f>Índice!$C$8</f>
        <v>2016-01-01</v>
      </c>
      <c r="J3188" s="580" t="str">
        <f>Índice!$C$9</f>
        <v>2016-12-31</v>
      </c>
      <c r="K3188" s="579" t="s">
        <v>1802</v>
      </c>
      <c r="L3188" s="579" t="s">
        <v>1818</v>
      </c>
    </row>
    <row r="3189" spans="3:12" ht="15.75">
      <c r="C3189" s="589" t="str">
        <f>'FC01'!$B$41</f>
        <v>Compras en Bloque y/o a Largo Plazo</v>
      </c>
      <c r="F3189" s="586">
        <f>'FC01'!$W$41</f>
        <v>0</v>
      </c>
      <c r="I3189" s="580" t="str">
        <f>Índice!$C$8</f>
        <v>2016-01-01</v>
      </c>
      <c r="J3189" s="580" t="str">
        <f>Índice!$C$9</f>
        <v>2016-12-31</v>
      </c>
      <c r="K3189" s="579" t="s">
        <v>1802</v>
      </c>
      <c r="L3189" s="579" t="s">
        <v>1818</v>
      </c>
    </row>
    <row r="3190" spans="3:12" ht="15.75">
      <c r="C3190" s="589" t="str">
        <f>'FC01'!$B$42</f>
        <v>Compras en Bolsa  y/o a Corto Plazo</v>
      </c>
      <c r="F3190" s="586">
        <f>'FC01'!$W$42</f>
        <v>0</v>
      </c>
      <c r="I3190" s="580" t="str">
        <f>Índice!$C$8</f>
        <v>2016-01-01</v>
      </c>
      <c r="J3190" s="580" t="str">
        <f>Índice!$C$9</f>
        <v>2016-12-31</v>
      </c>
      <c r="K3190" s="579" t="s">
        <v>1802</v>
      </c>
      <c r="L3190" s="579" t="s">
        <v>1818</v>
      </c>
    </row>
    <row r="3191" spans="3:12" ht="15.75">
      <c r="C3191" s="589" t="str">
        <f>'FC01'!$B$43</f>
        <v>Gastos operativos de suministro de agua potable (Agua en Bloque)</v>
      </c>
      <c r="F3191" s="586">
        <f>'FC01'!$W$43</f>
        <v>0</v>
      </c>
      <c r="I3191" s="580" t="str">
        <f>Índice!$C$8</f>
        <v>2016-01-01</v>
      </c>
      <c r="J3191" s="580" t="str">
        <f>Índice!$C$9</f>
        <v>2016-12-31</v>
      </c>
      <c r="K3191" s="579" t="s">
        <v>1802</v>
      </c>
      <c r="L3191" s="579" t="s">
        <v>1818</v>
      </c>
    </row>
    <row r="3192" spans="3:12" ht="15.75">
      <c r="C3192" s="589" t="str">
        <f>'FC01'!$B$44</f>
        <v xml:space="preserve">Gastos operativos por Conexión / Interconexión </v>
      </c>
      <c r="F3192" s="586">
        <f>'FC01'!$W$44</f>
        <v>0</v>
      </c>
      <c r="I3192" s="580" t="str">
        <f>Índice!$C$8</f>
        <v>2016-01-01</v>
      </c>
      <c r="J3192" s="580" t="str">
        <f>Índice!$C$9</f>
        <v>2016-12-31</v>
      </c>
      <c r="K3192" s="579" t="s">
        <v>1802</v>
      </c>
      <c r="L3192" s="579" t="s">
        <v>1818</v>
      </c>
    </row>
    <row r="3193" spans="3:12" ht="15.75">
      <c r="C3193" s="589" t="str">
        <f>'FC01'!$B$45</f>
        <v>Uso de Líneas, redes y ductos</v>
      </c>
      <c r="F3193" s="586">
        <f>'FC01'!$W$45</f>
        <v>0</v>
      </c>
      <c r="I3193" s="580" t="str">
        <f>Índice!$C$8</f>
        <v>2016-01-01</v>
      </c>
      <c r="J3193" s="580" t="str">
        <f>Índice!$C$9</f>
        <v>2016-12-31</v>
      </c>
      <c r="K3193" s="579" t="s">
        <v>1802</v>
      </c>
      <c r="L3193" s="579" t="s">
        <v>1818</v>
      </c>
    </row>
    <row r="3194" spans="3:12" ht="15.75">
      <c r="C3194" s="589" t="str">
        <f>'FC01'!$B$46</f>
        <v>Gastos operativos de Distribución  y/o Comercialización de Gas combustible por redes</v>
      </c>
      <c r="F3194" s="586">
        <f>'FC01'!$W$46</f>
        <v>0</v>
      </c>
      <c r="I3194" s="580" t="str">
        <f>Índice!$C$8</f>
        <v>2016-01-01</v>
      </c>
      <c r="J3194" s="580" t="str">
        <f>Índice!$C$9</f>
        <v>2016-12-31</v>
      </c>
      <c r="K3194" s="579" t="s">
        <v>1802</v>
      </c>
      <c r="L3194" s="579" t="s">
        <v>1818</v>
      </c>
    </row>
    <row r="3195" spans="3:12" ht="15.75">
      <c r="C3195" s="589" t="str">
        <f>'FC01'!$B$47</f>
        <v>Manejo Comercial y Financiero del Servicio</v>
      </c>
      <c r="F3195" s="586">
        <f>'FC01'!$W$47</f>
        <v>0</v>
      </c>
      <c r="I3195" s="580" t="str">
        <f>Índice!$C$8</f>
        <v>2016-01-01</v>
      </c>
      <c r="J3195" s="580" t="str">
        <f>Índice!$C$9</f>
        <v>2016-12-31</v>
      </c>
      <c r="K3195" s="579" t="s">
        <v>1802</v>
      </c>
      <c r="L3195" s="579" t="s">
        <v>1818</v>
      </c>
    </row>
    <row r="3196" spans="3:12" ht="15.75">
      <c r="C3196" s="589" t="str">
        <f>'FC01'!$B$48</f>
        <v>Gastos operativos de Distribución  y/o Comercialización de Gas Licuado de Petróleo –GLP</v>
      </c>
      <c r="F3196" s="586">
        <f>'FC01'!$W$48</f>
        <v>0</v>
      </c>
      <c r="I3196" s="580" t="str">
        <f>Índice!$C$8</f>
        <v>2016-01-01</v>
      </c>
      <c r="J3196" s="580" t="str">
        <f>Índice!$C$9</f>
        <v>2016-12-31</v>
      </c>
      <c r="K3196" s="579" t="s">
        <v>1802</v>
      </c>
      <c r="L3196" s="579" t="s">
        <v>1818</v>
      </c>
    </row>
    <row r="3197" spans="3:12" ht="15.75">
      <c r="C3197" s="589" t="str">
        <f>'FC01'!$B$49</f>
        <v>Contrato de explotación</v>
      </c>
      <c r="F3197" s="586">
        <f>'FC01'!$W$49</f>
        <v>0</v>
      </c>
      <c r="I3197" s="580" t="str">
        <f>Índice!$C$8</f>
        <v>2016-01-01</v>
      </c>
      <c r="J3197" s="580" t="str">
        <f>Índice!$C$9</f>
        <v>2016-12-31</v>
      </c>
      <c r="K3197" s="579" t="s">
        <v>1802</v>
      </c>
      <c r="L3197" s="579" t="s">
        <v>1818</v>
      </c>
    </row>
    <row r="3198" spans="3:12" ht="15.75">
      <c r="C3198" s="589" t="str">
        <f>'FC01'!$B$50</f>
        <v>Gastos operativos asociados a las transacciones en el mercado mayorista</v>
      </c>
      <c r="F3198" s="586">
        <f>'FC01'!$W$50</f>
        <v>0</v>
      </c>
      <c r="I3198" s="580" t="str">
        <f>Índice!$C$8</f>
        <v>2016-01-01</v>
      </c>
      <c r="J3198" s="580" t="str">
        <f>Índice!$C$9</f>
        <v>2016-12-31</v>
      </c>
      <c r="K3198" s="579" t="s">
        <v>1802</v>
      </c>
      <c r="L3198" s="579" t="s">
        <v>1818</v>
      </c>
    </row>
    <row r="3199" spans="3:12" ht="15.75">
      <c r="C3199" s="589" t="str">
        <f>'FC01'!$B$51</f>
        <v>Contrato de concesión</v>
      </c>
      <c r="F3199" s="586">
        <f>'FC01'!$W$51</f>
        <v>0</v>
      </c>
      <c r="I3199" s="580" t="str">
        <f>Índice!$C$8</f>
        <v>2016-01-01</v>
      </c>
      <c r="J3199" s="580" t="str">
        <f>Índice!$C$9</f>
        <v>2016-12-31</v>
      </c>
      <c r="K3199" s="579" t="s">
        <v>1802</v>
      </c>
      <c r="L3199" s="579" t="s">
        <v>1818</v>
      </c>
    </row>
    <row r="3200" spans="3:12" ht="15.75">
      <c r="C3200" s="589" t="str">
        <f>'FC01'!$B$52</f>
        <v>Otros</v>
      </c>
      <c r="F3200" s="586">
        <f>'FC01'!$W$52</f>
        <v>0</v>
      </c>
      <c r="I3200" s="580" t="str">
        <f>Índice!$C$8</f>
        <v>2016-01-01</v>
      </c>
      <c r="J3200" s="580" t="str">
        <f>Índice!$C$9</f>
        <v>2016-12-31</v>
      </c>
      <c r="K3200" s="579" t="s">
        <v>1802</v>
      </c>
      <c r="L3200" s="579" t="s">
        <v>1818</v>
      </c>
    </row>
    <row r="3201" spans="3:12" ht="15.75">
      <c r="C3201" s="589" t="str">
        <f>'FC01'!$B$53</f>
        <v>Gastos operativos asociados a las transacciones en el mercado minorista</v>
      </c>
      <c r="F3201" s="586">
        <f>'FC01'!$W$53</f>
        <v>0</v>
      </c>
      <c r="I3201" s="580" t="str">
        <f>Índice!$C$8</f>
        <v>2016-01-01</v>
      </c>
      <c r="J3201" s="580" t="str">
        <f>Índice!$C$9</f>
        <v>2016-12-31</v>
      </c>
      <c r="K3201" s="579" t="s">
        <v>1802</v>
      </c>
      <c r="L3201" s="579" t="s">
        <v>1818</v>
      </c>
    </row>
    <row r="3202" spans="3:12" ht="15.75">
      <c r="C3202" s="589" t="str">
        <f>'FC01'!$B$54</f>
        <v xml:space="preserve">Licencias, Contribuciones y Regalías  </v>
      </c>
      <c r="F3202" s="586">
        <f>'FC01'!$W$54</f>
        <v>0</v>
      </c>
      <c r="I3202" s="580" t="str">
        <f>Índice!$C$8</f>
        <v>2016-01-01</v>
      </c>
      <c r="J3202" s="580" t="str">
        <f>Índice!$C$9</f>
        <v>2016-12-31</v>
      </c>
      <c r="K3202" s="579" t="s">
        <v>1802</v>
      </c>
      <c r="L3202" s="579" t="s">
        <v>1818</v>
      </c>
    </row>
    <row r="3203" spans="3:12" ht="15.75">
      <c r="C3203" s="589" t="str">
        <f>'FC01'!$B$55</f>
        <v>Departamento Administrativo del Medio Ambiente "DAMA"</v>
      </c>
      <c r="F3203" s="586">
        <f>'FC01'!$W$55</f>
        <v>0</v>
      </c>
      <c r="I3203" s="580" t="str">
        <f>Índice!$C$8</f>
        <v>2016-01-01</v>
      </c>
      <c r="J3203" s="580" t="str">
        <f>Índice!$C$9</f>
        <v>2016-12-31</v>
      </c>
      <c r="K3203" s="579" t="s">
        <v>1802</v>
      </c>
      <c r="L3203" s="579" t="s">
        <v>1818</v>
      </c>
    </row>
    <row r="3204" spans="3:12" ht="15.75">
      <c r="C3204" s="589" t="str">
        <f>'FC01'!$B$56</f>
        <v>Ley 56 de 1981</v>
      </c>
      <c r="F3204" s="586">
        <f>'FC01'!$W$56</f>
        <v>0</v>
      </c>
      <c r="I3204" s="580" t="str">
        <f>Índice!$C$8</f>
        <v>2016-01-01</v>
      </c>
      <c r="J3204" s="580" t="str">
        <f>Índice!$C$9</f>
        <v>2016-12-31</v>
      </c>
      <c r="K3204" s="579" t="s">
        <v>1802</v>
      </c>
      <c r="L3204" s="579" t="s">
        <v>1818</v>
      </c>
    </row>
    <row r="3205" spans="3:12" ht="15.75">
      <c r="C3205" s="589" t="str">
        <f>'FC01'!$B$57</f>
        <v>Medio Ambiente – Ley 99 de 1993</v>
      </c>
      <c r="F3205" s="586">
        <f>'FC01'!$W$57</f>
        <v>0</v>
      </c>
      <c r="I3205" s="580" t="str">
        <f>Índice!$C$8</f>
        <v>2016-01-01</v>
      </c>
      <c r="J3205" s="580" t="str">
        <f>Índice!$C$9</f>
        <v>2016-12-31</v>
      </c>
      <c r="K3205" s="579" t="s">
        <v>1802</v>
      </c>
      <c r="L3205" s="579" t="s">
        <v>1818</v>
      </c>
    </row>
    <row r="3206" spans="3:12" ht="15.75">
      <c r="C3206" s="589" t="str">
        <f>'FC01'!$B$58</f>
        <v>Regalías</v>
      </c>
      <c r="F3206" s="586">
        <f>'FC01'!$W$58</f>
        <v>0</v>
      </c>
      <c r="I3206" s="580" t="str">
        <f>Índice!$C$8</f>
        <v>2016-01-01</v>
      </c>
      <c r="J3206" s="580" t="str">
        <f>Índice!$C$9</f>
        <v>2016-12-31</v>
      </c>
      <c r="K3206" s="579" t="s">
        <v>1802</v>
      </c>
      <c r="L3206" s="579" t="s">
        <v>1818</v>
      </c>
    </row>
    <row r="3207" spans="3:12" ht="15.75">
      <c r="C3207" s="589" t="str">
        <f>'FC01'!$B$59</f>
        <v>Licencia De Operación Del Servicio</v>
      </c>
      <c r="F3207" s="586">
        <f>'FC01'!$W$59</f>
        <v>0</v>
      </c>
      <c r="I3207" s="580" t="str">
        <f>Índice!$C$8</f>
        <v>2016-01-01</v>
      </c>
      <c r="J3207" s="580" t="str">
        <f>Índice!$C$9</f>
        <v>2016-12-31</v>
      </c>
      <c r="K3207" s="579" t="s">
        <v>1802</v>
      </c>
      <c r="L3207" s="579" t="s">
        <v>1818</v>
      </c>
    </row>
    <row r="3208" spans="3:12" ht="15.75">
      <c r="C3208" s="589" t="str">
        <f>'FC01'!$B$60</f>
        <v>FAZNI</v>
      </c>
      <c r="F3208" s="586">
        <f>'FC01'!$W$60</f>
        <v>0</v>
      </c>
      <c r="I3208" s="580" t="str">
        <f>Índice!$C$8</f>
        <v>2016-01-01</v>
      </c>
      <c r="J3208" s="580" t="str">
        <f>Índice!$C$9</f>
        <v>2016-12-31</v>
      </c>
      <c r="K3208" s="579" t="s">
        <v>1802</v>
      </c>
      <c r="L3208" s="579" t="s">
        <v>1818</v>
      </c>
    </row>
    <row r="3209" spans="3:12" ht="15.75">
      <c r="C3209" s="589" t="str">
        <f>'FC01'!$B$61</f>
        <v>FAER</v>
      </c>
      <c r="F3209" s="586">
        <f>'FC01'!$W$61</f>
        <v>0</v>
      </c>
      <c r="I3209" s="580" t="str">
        <f>Índice!$C$8</f>
        <v>2016-01-01</v>
      </c>
      <c r="J3209" s="580" t="str">
        <f>Índice!$C$9</f>
        <v>2016-12-31</v>
      </c>
      <c r="K3209" s="579" t="s">
        <v>1802</v>
      </c>
      <c r="L3209" s="579" t="s">
        <v>1818</v>
      </c>
    </row>
    <row r="3210" spans="3:12" ht="15.75">
      <c r="C3210" s="589" t="str">
        <f>'FC01'!$B$62</f>
        <v>Cuota de fomento de gas</v>
      </c>
      <c r="F3210" s="586">
        <f>'FC01'!$W$62</f>
        <v>0</v>
      </c>
      <c r="I3210" s="580" t="str">
        <f>Índice!$C$8</f>
        <v>2016-01-01</v>
      </c>
      <c r="J3210" s="580" t="str">
        <f>Índice!$C$9</f>
        <v>2016-12-31</v>
      </c>
      <c r="K3210" s="579" t="s">
        <v>1802</v>
      </c>
      <c r="L3210" s="579" t="s">
        <v>1818</v>
      </c>
    </row>
    <row r="3211" spans="3:12" ht="15.75">
      <c r="C3211" s="589" t="str">
        <f>'FC01'!$B$63</f>
        <v>Ministerio de Comunicaciones y/o Fondo de Comunicaciones</v>
      </c>
      <c r="F3211" s="586">
        <f>'FC01'!$W$63</f>
        <v>0</v>
      </c>
      <c r="I3211" s="580" t="str">
        <f>Índice!$C$8</f>
        <v>2016-01-01</v>
      </c>
      <c r="J3211" s="580" t="str">
        <f>Índice!$C$9</f>
        <v>2016-12-31</v>
      </c>
      <c r="K3211" s="579" t="s">
        <v>1802</v>
      </c>
      <c r="L3211" s="579" t="s">
        <v>1818</v>
      </c>
    </row>
    <row r="3212" spans="3:12" ht="15.75">
      <c r="C3212" s="589" t="str">
        <f>'FC01'!$B$64</f>
        <v>Comité De Estratificación –Ley 505 De 1999</v>
      </c>
      <c r="F3212" s="586">
        <f>'FC01'!$W$64</f>
        <v>0</v>
      </c>
      <c r="I3212" s="580" t="str">
        <f>Índice!$C$8</f>
        <v>2016-01-01</v>
      </c>
      <c r="J3212" s="580" t="str">
        <f>Índice!$C$9</f>
        <v>2016-12-31</v>
      </c>
      <c r="K3212" s="579" t="s">
        <v>1802</v>
      </c>
      <c r="L3212" s="579" t="s">
        <v>1818</v>
      </c>
    </row>
    <row r="3213" spans="3:12" ht="15.75">
      <c r="C3213" s="589" t="str">
        <f>'FC01'!$B$65</f>
        <v>Art 25 Ley 142 - Concesiones, y permisos ambientales y sanitarios</v>
      </c>
      <c r="F3213" s="586">
        <f>'FC01'!$W$65</f>
        <v>0</v>
      </c>
      <c r="I3213" s="580" t="str">
        <f>Índice!$C$8</f>
        <v>2016-01-01</v>
      </c>
      <c r="J3213" s="580" t="str">
        <f>Índice!$C$9</f>
        <v>2016-12-31</v>
      </c>
      <c r="K3213" s="579" t="s">
        <v>1802</v>
      </c>
      <c r="L3213" s="579" t="s">
        <v>1818</v>
      </c>
    </row>
    <row r="3214" spans="3:12" ht="15.75">
      <c r="C3214" s="589" t="str">
        <f>'FC01'!$B$66</f>
        <v>Otras licencias Ley 142 de 1994</v>
      </c>
      <c r="F3214" s="586">
        <f>'FC01'!$W$66</f>
        <v>0</v>
      </c>
      <c r="I3214" s="580" t="str">
        <f>Índice!$C$8</f>
        <v>2016-01-01</v>
      </c>
      <c r="J3214" s="580" t="str">
        <f>Índice!$C$9</f>
        <v>2016-12-31</v>
      </c>
      <c r="K3214" s="579" t="s">
        <v>1802</v>
      </c>
      <c r="L3214" s="579" t="s">
        <v>1818</v>
      </c>
    </row>
    <row r="3215" spans="3:12" ht="15.75">
      <c r="C3215" s="589" t="str">
        <f>'FC01'!$B$67</f>
        <v>Consumo De Insumos Directos</v>
      </c>
      <c r="F3215" s="586">
        <f>'FC01'!$W$67</f>
        <v>0</v>
      </c>
      <c r="I3215" s="580" t="str">
        <f>Índice!$C$8</f>
        <v>2016-01-01</v>
      </c>
      <c r="J3215" s="580" t="str">
        <f>Índice!$C$9</f>
        <v>2016-12-31</v>
      </c>
      <c r="K3215" s="579" t="s">
        <v>1802</v>
      </c>
      <c r="L3215" s="579" t="s">
        <v>1818</v>
      </c>
    </row>
    <row r="3216" spans="3:12" ht="15.75">
      <c r="C3216" s="589" t="str">
        <f>'FC01'!$B$68</f>
        <v>Productos Químicos</v>
      </c>
      <c r="F3216" s="586">
        <f>'FC01'!$W$68</f>
        <v>0</v>
      </c>
      <c r="I3216" s="580" t="str">
        <f>Índice!$C$8</f>
        <v>2016-01-01</v>
      </c>
      <c r="J3216" s="580" t="str">
        <f>Índice!$C$9</f>
        <v>2016-12-31</v>
      </c>
      <c r="K3216" s="579" t="s">
        <v>1802</v>
      </c>
      <c r="L3216" s="579" t="s">
        <v>1818</v>
      </c>
    </row>
    <row r="3217" spans="3:12" ht="15.75">
      <c r="C3217" s="589" t="str">
        <f>'FC01'!$B$69</f>
        <v>Gas Combustible</v>
      </c>
      <c r="F3217" s="586">
        <f>'FC01'!$W$69</f>
        <v>0</v>
      </c>
      <c r="I3217" s="580" t="str">
        <f>Índice!$C$8</f>
        <v>2016-01-01</v>
      </c>
      <c r="J3217" s="580" t="str">
        <f>Índice!$C$9</f>
        <v>2016-12-31</v>
      </c>
      <c r="K3217" s="579" t="s">
        <v>1802</v>
      </c>
      <c r="L3217" s="579" t="s">
        <v>1818</v>
      </c>
    </row>
    <row r="3218" spans="3:12" ht="15.75">
      <c r="C3218" s="589" t="str">
        <f>'FC01'!$B$70</f>
        <v>Carbón Mineral</v>
      </c>
      <c r="F3218" s="586">
        <f>'FC01'!$W$70</f>
        <v>0</v>
      </c>
      <c r="I3218" s="580" t="str">
        <f>Índice!$C$8</f>
        <v>2016-01-01</v>
      </c>
      <c r="J3218" s="580" t="str">
        <f>Índice!$C$9</f>
        <v>2016-12-31</v>
      </c>
      <c r="K3218" s="579" t="s">
        <v>1802</v>
      </c>
      <c r="L3218" s="579" t="s">
        <v>1818</v>
      </c>
    </row>
    <row r="3219" spans="3:12" ht="15.75">
      <c r="C3219" s="589" t="str">
        <f>'FC01'!$B$71</f>
        <v>Energía</v>
      </c>
      <c r="F3219" s="586">
        <f>'FC01'!$W$71</f>
        <v>0</v>
      </c>
      <c r="I3219" s="580" t="str">
        <f>Índice!$C$8</f>
        <v>2016-01-01</v>
      </c>
      <c r="J3219" s="580" t="str">
        <f>Índice!$C$9</f>
        <v>2016-12-31</v>
      </c>
      <c r="K3219" s="579" t="s">
        <v>1802</v>
      </c>
      <c r="L3219" s="579" t="s">
        <v>1818</v>
      </c>
    </row>
    <row r="3220" spans="3:12" ht="15.75">
      <c r="C3220" s="589" t="str">
        <f>'FC01'!$B$72</f>
        <v>ACPM, Fuel Oil</v>
      </c>
      <c r="F3220" s="586">
        <f>'FC01'!$W$72</f>
        <v>0</v>
      </c>
      <c r="I3220" s="580" t="str">
        <f>Índice!$C$8</f>
        <v>2016-01-01</v>
      </c>
      <c r="J3220" s="580" t="str">
        <f>Índice!$C$9</f>
        <v>2016-12-31</v>
      </c>
      <c r="K3220" s="579" t="s">
        <v>1802</v>
      </c>
      <c r="L3220" s="579" t="s">
        <v>1818</v>
      </c>
    </row>
    <row r="3221" spans="3:12" ht="15.75">
      <c r="C3221" s="589" t="str">
        <f>'FC01'!$B$73</f>
        <v>Otros Elementos de Consumo de Insumos Directos</v>
      </c>
      <c r="F3221" s="586">
        <f>'FC01'!$W$73</f>
        <v>0</v>
      </c>
      <c r="I3221" s="580" t="str">
        <f>Índice!$C$8</f>
        <v>2016-01-01</v>
      </c>
      <c r="J3221" s="580" t="str">
        <f>Índice!$C$9</f>
        <v>2016-12-31</v>
      </c>
      <c r="K3221" s="579" t="s">
        <v>1802</v>
      </c>
      <c r="L3221" s="579" t="s">
        <v>1818</v>
      </c>
    </row>
    <row r="3222" spans="3:12" ht="15.75">
      <c r="C3222" s="589" t="str">
        <f>'FC01'!$B$74</f>
        <v>Ordenes Y Contratos De Mantenimiento Y Reparaciones</v>
      </c>
      <c r="F3222" s="586">
        <f>'FC01'!$W$74</f>
        <v>0</v>
      </c>
      <c r="I3222" s="580" t="str">
        <f>Índice!$C$8</f>
        <v>2016-01-01</v>
      </c>
      <c r="J3222" s="580" t="str">
        <f>Índice!$C$9</f>
        <v>2016-12-31</v>
      </c>
      <c r="K3222" s="579" t="s">
        <v>1802</v>
      </c>
      <c r="L3222" s="579" t="s">
        <v>1818</v>
      </c>
    </row>
    <row r="3223" spans="3:12" ht="15.75">
      <c r="C3223" s="589" t="str">
        <f>'FC01'!$B$75</f>
        <v>Peajes terrestres</v>
      </c>
      <c r="F3223" s="586">
        <f>'FC01'!$W$75</f>
        <v>0</v>
      </c>
      <c r="I3223" s="580" t="str">
        <f>Índice!$C$8</f>
        <v>2016-01-01</v>
      </c>
      <c r="J3223" s="580" t="str">
        <f>Índice!$C$9</f>
        <v>2016-12-31</v>
      </c>
      <c r="K3223" s="579" t="s">
        <v>1802</v>
      </c>
      <c r="L3223" s="579" t="s">
        <v>1818</v>
      </c>
    </row>
    <row r="3224" spans="3:12" ht="15.75">
      <c r="C3224" s="589" t="str">
        <f>'FC01'!$B$76</f>
        <v>Disposición final</v>
      </c>
      <c r="F3224" s="586">
        <f>'FC01'!$W$76</f>
        <v>0</v>
      </c>
      <c r="I3224" s="580" t="str">
        <f>Índice!$C$8</f>
        <v>2016-01-01</v>
      </c>
      <c r="J3224" s="580" t="str">
        <f>Índice!$C$9</f>
        <v>2016-12-31</v>
      </c>
      <c r="K3224" s="579" t="s">
        <v>1802</v>
      </c>
      <c r="L3224" s="579" t="s">
        <v>1818</v>
      </c>
    </row>
    <row r="3225" spans="3:12" ht="15.75">
      <c r="C3225" s="589" t="str">
        <f>'FC01'!$B$77</f>
        <v>Peajes por interconexión de acueducto</v>
      </c>
      <c r="F3225" s="586">
        <f>'FC01'!$W$77</f>
        <v>0</v>
      </c>
      <c r="I3225" s="580" t="str">
        <f>Índice!$C$8</f>
        <v>2016-01-01</v>
      </c>
      <c r="J3225" s="580" t="str">
        <f>Índice!$C$9</f>
        <v>2016-12-31</v>
      </c>
      <c r="K3225" s="579" t="s">
        <v>1802</v>
      </c>
      <c r="L3225" s="579" t="s">
        <v>1818</v>
      </c>
    </row>
    <row r="3226" spans="3:12" ht="15.75">
      <c r="C3226" s="589" t="str">
        <f>'FC01'!$B$78</f>
        <v>Peajes por interconexión de alcantarillado</v>
      </c>
      <c r="F3226" s="586">
        <f>'FC01'!$W$78</f>
        <v>0</v>
      </c>
      <c r="I3226" s="580" t="str">
        <f>Índice!$C$8</f>
        <v>2016-01-01</v>
      </c>
      <c r="J3226" s="580" t="str">
        <f>Índice!$C$9</f>
        <v>2016-12-31</v>
      </c>
      <c r="K3226" s="579" t="s">
        <v>1802</v>
      </c>
      <c r="L3226" s="579" t="s">
        <v>1818</v>
      </c>
    </row>
    <row r="3227" spans="3:12" ht="15.75">
      <c r="C3227" s="589" t="str">
        <f>'FC01'!$B$79</f>
        <v>Honorarios (Operativos)</v>
      </c>
      <c r="F3227" s="586">
        <f>'FC01'!$W$79</f>
        <v>0</v>
      </c>
      <c r="I3227" s="580" t="str">
        <f>Índice!$C$8</f>
        <v>2016-01-01</v>
      </c>
      <c r="J3227" s="580" t="str">
        <f>Índice!$C$9</f>
        <v>2016-12-31</v>
      </c>
      <c r="K3227" s="579" t="s">
        <v>1802</v>
      </c>
      <c r="L3227" s="579" t="s">
        <v>1818</v>
      </c>
    </row>
    <row r="3228" spans="3:12" ht="15.75">
      <c r="C3228" s="589" t="str">
        <f>'FC01'!$B$80</f>
        <v>Servicios Públicos</v>
      </c>
      <c r="F3228" s="586">
        <f>'FC01'!$W$80</f>
        <v>0</v>
      </c>
      <c r="I3228" s="580" t="str">
        <f>Índice!$C$8</f>
        <v>2016-01-01</v>
      </c>
      <c r="J3228" s="580" t="str">
        <f>Índice!$C$9</f>
        <v>2016-12-31</v>
      </c>
      <c r="K3228" s="579" t="s">
        <v>1802</v>
      </c>
      <c r="L3228" s="579" t="s">
        <v>1818</v>
      </c>
    </row>
    <row r="3229" spans="3:12" ht="15.75">
      <c r="C3229" s="589" t="str">
        <f>'FC01'!$B$81</f>
        <v>Materiales y otros gastos de operación</v>
      </c>
      <c r="F3229" s="586">
        <f>'FC01'!$W$81</f>
        <v>0</v>
      </c>
      <c r="I3229" s="580" t="str">
        <f>Índice!$C$8</f>
        <v>2016-01-01</v>
      </c>
      <c r="J3229" s="580" t="str">
        <f>Índice!$C$9</f>
        <v>2016-12-31</v>
      </c>
      <c r="K3229" s="579" t="s">
        <v>1802</v>
      </c>
      <c r="L3229" s="579" t="s">
        <v>1818</v>
      </c>
    </row>
    <row r="3230" spans="3:12" ht="15.75">
      <c r="C3230" s="589" t="str">
        <f>'FC01'!$B$82</f>
        <v>Gastos operativos De Pérdidas En Prestación Del Servicio  De Acueducto</v>
      </c>
      <c r="F3230" s="586">
        <f>'FC01'!$W$82</f>
        <v>0</v>
      </c>
      <c r="I3230" s="580" t="str">
        <f>Índice!$C$8</f>
        <v>2016-01-01</v>
      </c>
      <c r="J3230" s="580" t="str">
        <f>Índice!$C$9</f>
        <v>2016-12-31</v>
      </c>
      <c r="K3230" s="579" t="s">
        <v>1802</v>
      </c>
      <c r="L3230" s="579" t="s">
        <v>1818</v>
      </c>
    </row>
    <row r="3231" spans="3:12" ht="15.75">
      <c r="C3231" s="589" t="str">
        <f>'FC01'!$B$83</f>
        <v>Seguros</v>
      </c>
      <c r="F3231" s="586">
        <f>'FC01'!$W$83</f>
        <v>0</v>
      </c>
      <c r="I3231" s="580" t="str">
        <f>Índice!$C$8</f>
        <v>2016-01-01</v>
      </c>
      <c r="J3231" s="580" t="str">
        <f>Índice!$C$9</f>
        <v>2016-12-31</v>
      </c>
      <c r="K3231" s="579" t="s">
        <v>1802</v>
      </c>
      <c r="L3231" s="579" t="s">
        <v>1818</v>
      </c>
    </row>
    <row r="3232" spans="3:12" ht="15.75">
      <c r="C3232" s="589" t="str">
        <f>'FC01'!$B$84</f>
        <v>Impuestos y Tasas</v>
      </c>
      <c r="F3232" s="586">
        <f>'FC01'!$W$84</f>
        <v>0</v>
      </c>
      <c r="I3232" s="580" t="str">
        <f>Índice!$C$8</f>
        <v>2016-01-01</v>
      </c>
      <c r="J3232" s="580" t="str">
        <f>Índice!$C$9</f>
        <v>2016-12-31</v>
      </c>
      <c r="K3232" s="579" t="s">
        <v>1802</v>
      </c>
      <c r="L3232" s="579" t="s">
        <v>1818</v>
      </c>
    </row>
    <row r="3233" spans="1:12" ht="15.75">
      <c r="C3233" s="589" t="str">
        <f>'FC01'!$B$85</f>
        <v>Órdenes y Contratos Por Otros  Servicios</v>
      </c>
      <c r="F3233" s="586">
        <f>'FC01'!$W$85</f>
        <v>0</v>
      </c>
      <c r="I3233" s="580" t="str">
        <f>Índice!$C$8</f>
        <v>2016-01-01</v>
      </c>
      <c r="J3233" s="580" t="str">
        <f>Índice!$C$9</f>
        <v>2016-12-31</v>
      </c>
      <c r="K3233" s="579" t="s">
        <v>1802</v>
      </c>
      <c r="L3233" s="579" t="s">
        <v>1818</v>
      </c>
    </row>
    <row r="3234" spans="1:12" ht="15.75">
      <c r="C3234" s="589" t="str">
        <f>'FC01'!$B$86</f>
        <v>Donaciones</v>
      </c>
      <c r="F3234" s="586">
        <f>'FC01'!$W$86</f>
        <v>0</v>
      </c>
      <c r="I3234" s="580" t="str">
        <f>Índice!$C$8</f>
        <v>2016-01-01</v>
      </c>
      <c r="J3234" s="580" t="str">
        <f>Índice!$C$9</f>
        <v>2016-12-31</v>
      </c>
      <c r="K3234" s="579" t="s">
        <v>1802</v>
      </c>
      <c r="L3234" s="579" t="s">
        <v>1818</v>
      </c>
    </row>
    <row r="3235" spans="1:12" ht="15.75">
      <c r="C3235" s="589" t="str">
        <f>'FC01'!$B$87</f>
        <v>Total Gastos operativos</v>
      </c>
      <c r="F3235" s="586">
        <f>'FC01'!$W$87</f>
        <v>0</v>
      </c>
      <c r="I3235" s="580" t="str">
        <f>Índice!$C$8</f>
        <v>2016-01-01</v>
      </c>
      <c r="J3235" s="580" t="str">
        <f>Índice!$C$9</f>
        <v>2016-12-31</v>
      </c>
      <c r="K3235" s="579" t="s">
        <v>1802</v>
      </c>
      <c r="L3235" s="579" t="s">
        <v>1818</v>
      </c>
    </row>
    <row r="3236" spans="1:12" ht="15.75">
      <c r="A3236" s="587" t="s">
        <v>15</v>
      </c>
      <c r="C3236" s="589"/>
      <c r="F3236" s="586"/>
      <c r="I3236" s="580"/>
      <c r="J3236" s="580"/>
      <c r="K3236" s="579" t="s">
        <v>1802</v>
      </c>
      <c r="L3236" s="579" t="s">
        <v>1818</v>
      </c>
    </row>
    <row r="3237" spans="1:12" ht="15.75">
      <c r="A3237" s="587" t="s">
        <v>15</v>
      </c>
      <c r="C3237" s="589" t="str">
        <f>'FC01'!$B$89</f>
        <v>Detalle de los gastos y gastos operativos</v>
      </c>
      <c r="F3237" s="586" t="str">
        <f>'FC01'!$W$90</f>
        <v>Comercialización Minorista</v>
      </c>
      <c r="I3237" s="580"/>
      <c r="J3237" s="580"/>
      <c r="K3237" s="579" t="s">
        <v>1802</v>
      </c>
      <c r="L3237" s="579" t="s">
        <v>1818</v>
      </c>
    </row>
    <row r="3238" spans="1:12" ht="15.75">
      <c r="A3238" s="587" t="s">
        <v>15</v>
      </c>
      <c r="C3238" s="589"/>
      <c r="F3238" s="586"/>
      <c r="I3238" s="580"/>
      <c r="J3238" s="580"/>
      <c r="K3238" s="579" t="s">
        <v>1802</v>
      </c>
      <c r="L3238" s="579" t="s">
        <v>1818</v>
      </c>
    </row>
    <row r="3239" spans="1:12" ht="15.75">
      <c r="A3239" s="587" t="s">
        <v>15</v>
      </c>
      <c r="C3239" s="589" t="str">
        <f>'FC01'!$B$91</f>
        <v>Gastos [sinopsis]</v>
      </c>
      <c r="F3239" s="586"/>
      <c r="I3239" s="580"/>
      <c r="J3239" s="580"/>
      <c r="K3239" s="579" t="s">
        <v>1802</v>
      </c>
      <c r="L3239" s="579" t="s">
        <v>1818</v>
      </c>
    </row>
    <row r="3240" spans="1:12" ht="15.75">
      <c r="C3240" s="589" t="str">
        <f>'FC01'!$B$92</f>
        <v>Gastos de Administración sin impuestos, contribuciones y tasas</v>
      </c>
      <c r="F3240" s="586">
        <f>'FC01'!$W$92</f>
        <v>0</v>
      </c>
      <c r="I3240" s="580" t="str">
        <f>Índice!$C$8</f>
        <v>2016-01-01</v>
      </c>
      <c r="J3240" s="580" t="str">
        <f>Índice!$C$9</f>
        <v>2016-12-31</v>
      </c>
      <c r="K3240" s="579" t="s">
        <v>1802</v>
      </c>
      <c r="L3240" s="579" t="s">
        <v>1818</v>
      </c>
    </row>
    <row r="3241" spans="1:12" ht="15.75">
      <c r="C3241" s="589" t="str">
        <f>'FC01'!$B$93</f>
        <v>Impuestos, Tasas y Contribuciones (No incluye impuesto de renta)</v>
      </c>
      <c r="F3241" s="586">
        <f>'FC01'!$W$93</f>
        <v>0</v>
      </c>
      <c r="I3241" s="580" t="str">
        <f>Índice!$C$8</f>
        <v>2016-01-01</v>
      </c>
      <c r="J3241" s="580" t="str">
        <f>Índice!$C$9</f>
        <v>2016-12-31</v>
      </c>
      <c r="K3241" s="579" t="s">
        <v>1802</v>
      </c>
      <c r="L3241" s="579" t="s">
        <v>1818</v>
      </c>
    </row>
    <row r="3242" spans="1:12" ht="15.75">
      <c r="C3242" s="589" t="str">
        <f>'FC01'!$B$94</f>
        <v>Depreciación, deterioro, Amortización y provisión</v>
      </c>
      <c r="F3242" s="586">
        <f>'FC01'!$W$94</f>
        <v>0</v>
      </c>
      <c r="I3242" s="580" t="str">
        <f>Índice!$C$8</f>
        <v>2016-01-01</v>
      </c>
      <c r="J3242" s="580" t="str">
        <f>Índice!$C$9</f>
        <v>2016-12-31</v>
      </c>
      <c r="K3242" s="579" t="s">
        <v>1802</v>
      </c>
      <c r="L3242" s="579" t="s">
        <v>1818</v>
      </c>
    </row>
    <row r="3243" spans="1:12" ht="15.75">
      <c r="C3243" s="589" t="str">
        <f>'FC01'!$B$95</f>
        <v>Gasto por impuesto a las ganancias</v>
      </c>
      <c r="F3243" s="586">
        <f>'FC01'!$W$95</f>
        <v>0</v>
      </c>
      <c r="I3243" s="580" t="str">
        <f>Índice!$C$8</f>
        <v>2016-01-01</v>
      </c>
      <c r="J3243" s="580" t="str">
        <f>Índice!$C$9</f>
        <v>2016-12-31</v>
      </c>
      <c r="K3243" s="579" t="s">
        <v>1802</v>
      </c>
      <c r="L3243" s="579" t="s">
        <v>1818</v>
      </c>
    </row>
    <row r="3244" spans="1:12" ht="15.75">
      <c r="C3244" s="589" t="str">
        <f>'FC01'!$B$96</f>
        <v>Otros gastos (gastos y gastos operativos)</v>
      </c>
      <c r="F3244" s="586">
        <f>'FC01'!$W$96</f>
        <v>0</v>
      </c>
      <c r="I3244" s="580" t="str">
        <f>Índice!$C$8</f>
        <v>2016-01-01</v>
      </c>
      <c r="J3244" s="580" t="str">
        <f>Índice!$C$9</f>
        <v>2016-12-31</v>
      </c>
      <c r="K3244" s="579" t="s">
        <v>1802</v>
      </c>
      <c r="L3244" s="579" t="s">
        <v>1818</v>
      </c>
    </row>
    <row r="3245" spans="1:12" ht="15.75">
      <c r="C3245" s="589" t="str">
        <f>'FC01'!$B$97</f>
        <v>Total Gastos</v>
      </c>
      <c r="F3245" s="586">
        <f>'FC01'!$W$97</f>
        <v>0</v>
      </c>
      <c r="I3245" s="580" t="str">
        <f>Índice!$C$8</f>
        <v>2016-01-01</v>
      </c>
      <c r="J3245" s="580" t="str">
        <f>Índice!$C$9</f>
        <v>2016-12-31</v>
      </c>
      <c r="K3245" s="579" t="s">
        <v>1802</v>
      </c>
      <c r="L3245" s="579" t="s">
        <v>1818</v>
      </c>
    </row>
    <row r="3246" spans="1:12" ht="15.75">
      <c r="A3246" s="587" t="s">
        <v>15</v>
      </c>
      <c r="C3246" s="589" t="str">
        <f>'FC01'!$B$98</f>
        <v>Gastos operativos de Ventas y Distribución [sinopsis]</v>
      </c>
      <c r="F3246" s="586">
        <f>'FC01'!$W$98</f>
        <v>0</v>
      </c>
      <c r="I3246" s="580" t="str">
        <f>Índice!$C$8</f>
        <v>2016-01-01</v>
      </c>
      <c r="J3246" s="580" t="str">
        <f>Índice!$C$9</f>
        <v>2016-12-31</v>
      </c>
      <c r="K3246" s="579" t="s">
        <v>1802</v>
      </c>
      <c r="L3246" s="579" t="s">
        <v>1818</v>
      </c>
    </row>
    <row r="3247" spans="1:12" ht="15.75">
      <c r="C3247" s="589" t="str">
        <f>'FC01'!$B$99</f>
        <v>Gastos operativos de Ventas</v>
      </c>
      <c r="F3247" s="586">
        <f>'FC01'!$W$99</f>
        <v>0</v>
      </c>
      <c r="I3247" s="580" t="str">
        <f>Índice!$C$8</f>
        <v>2016-01-01</v>
      </c>
      <c r="J3247" s="580" t="str">
        <f>Índice!$C$9</f>
        <v>2016-12-31</v>
      </c>
      <c r="K3247" s="579" t="s">
        <v>1802</v>
      </c>
      <c r="L3247" s="579" t="s">
        <v>1818</v>
      </c>
    </row>
    <row r="3248" spans="1:12" ht="15.75">
      <c r="C3248" s="589" t="str">
        <f>'FC01'!$B$100</f>
        <v>Gastos operativos de Distribución</v>
      </c>
      <c r="F3248" s="586">
        <f>'FC01'!$W$100</f>
        <v>0</v>
      </c>
      <c r="I3248" s="580" t="str">
        <f>Índice!$C$8</f>
        <v>2016-01-01</v>
      </c>
      <c r="J3248" s="580" t="str">
        <f>Índice!$C$9</f>
        <v>2016-12-31</v>
      </c>
      <c r="K3248" s="579" t="s">
        <v>1802</v>
      </c>
      <c r="L3248" s="579" t="s">
        <v>1818</v>
      </c>
    </row>
    <row r="3249" spans="1:12" ht="15.75">
      <c r="C3249" s="589" t="str">
        <f>'FC01'!$B$101</f>
        <v>Total Gastos operativos de ventas y distribución</v>
      </c>
      <c r="F3249" s="586">
        <f>'FC01'!$W$101</f>
        <v>0</v>
      </c>
      <c r="I3249" s="580" t="str">
        <f>Índice!$C$8</f>
        <v>2016-01-01</v>
      </c>
      <c r="J3249" s="580" t="str">
        <f>Índice!$C$9</f>
        <v>2016-12-31</v>
      </c>
      <c r="K3249" s="579" t="s">
        <v>1802</v>
      </c>
      <c r="L3249" s="579" t="s">
        <v>1818</v>
      </c>
    </row>
    <row r="3250" spans="1:12" ht="15.75">
      <c r="A3250" s="587" t="s">
        <v>15</v>
      </c>
      <c r="C3250" s="589">
        <v>21</v>
      </c>
      <c r="F3250" s="586"/>
      <c r="I3250" s="580" t="str">
        <f>Índice!$C$8</f>
        <v>2016-01-01</v>
      </c>
      <c r="J3250" s="580" t="str">
        <f>Índice!$C$9</f>
        <v>2016-12-31</v>
      </c>
      <c r="K3250" s="579" t="s">
        <v>1802</v>
      </c>
      <c r="L3250" s="579" t="s">
        <v>3306</v>
      </c>
    </row>
    <row r="3251" spans="1:12" ht="15.75">
      <c r="A3251" s="587" t="s">
        <v>15</v>
      </c>
      <c r="C3251" s="589" t="str">
        <f>'FC01'!$B$6</f>
        <v xml:space="preserve">Detalle de los gastos </v>
      </c>
      <c r="F3251" s="586" t="str">
        <f>'FC01'!$X$7</f>
        <v>Transporte</v>
      </c>
      <c r="I3251" s="580" t="str">
        <f>Índice!$C$8</f>
        <v>2016-01-01</v>
      </c>
      <c r="J3251" s="580" t="str">
        <f>Índice!$C$9</f>
        <v>2016-12-31</v>
      </c>
      <c r="K3251" s="579" t="s">
        <v>1802</v>
      </c>
      <c r="L3251" s="579" t="s">
        <v>3306</v>
      </c>
    </row>
    <row r="3252" spans="1:12" ht="15.75">
      <c r="C3252" s="589" t="str">
        <f>'FC01'!$B$8</f>
        <v xml:space="preserve">De administración </v>
      </c>
      <c r="F3252" s="586">
        <f>'FC01'!$X$8</f>
        <v>0</v>
      </c>
      <c r="I3252" s="580" t="str">
        <f>Índice!$C$8</f>
        <v>2016-01-01</v>
      </c>
      <c r="J3252" s="580" t="str">
        <f>Índice!$C$9</f>
        <v>2016-12-31</v>
      </c>
      <c r="K3252" s="579" t="s">
        <v>1802</v>
      </c>
      <c r="L3252" s="579" t="s">
        <v>3306</v>
      </c>
    </row>
    <row r="3253" spans="1:12" ht="15.75">
      <c r="C3253" s="589" t="str">
        <f>'FC01'!$B$9</f>
        <v>Beneficios a empleados</v>
      </c>
      <c r="F3253" s="586">
        <f>'FC01'!$X$9</f>
        <v>0</v>
      </c>
      <c r="I3253" s="580" t="str">
        <f>Índice!$C$8</f>
        <v>2016-01-01</v>
      </c>
      <c r="J3253" s="580" t="str">
        <f>Índice!$C$9</f>
        <v>2016-12-31</v>
      </c>
      <c r="K3253" s="579" t="s">
        <v>1802</v>
      </c>
      <c r="L3253" s="579" t="s">
        <v>3306</v>
      </c>
    </row>
    <row r="3254" spans="1:12" ht="15.75">
      <c r="C3254" s="589" t="str">
        <f>'FC01'!$B$10</f>
        <v>Honorarios</v>
      </c>
      <c r="F3254" s="586">
        <f>'FC01'!$X$10</f>
        <v>0</v>
      </c>
      <c r="I3254" s="580" t="str">
        <f>Índice!$C$8</f>
        <v>2016-01-01</v>
      </c>
      <c r="J3254" s="580" t="str">
        <f>Índice!$C$9</f>
        <v>2016-12-31</v>
      </c>
      <c r="K3254" s="579" t="s">
        <v>1802</v>
      </c>
      <c r="L3254" s="579" t="s">
        <v>3306</v>
      </c>
    </row>
    <row r="3255" spans="1:12" ht="15.75">
      <c r="C3255" s="589" t="str">
        <f>'FC01'!$B$11</f>
        <v xml:space="preserve">Impuestos, Contribuciones y tasas </v>
      </c>
      <c r="F3255" s="586">
        <f>'FC01'!$X$11</f>
        <v>0</v>
      </c>
      <c r="I3255" s="580" t="str">
        <f>Índice!$C$8</f>
        <v>2016-01-01</v>
      </c>
      <c r="J3255" s="580" t="str">
        <f>Índice!$C$9</f>
        <v>2016-12-31</v>
      </c>
      <c r="K3255" s="579" t="s">
        <v>1802</v>
      </c>
      <c r="L3255" s="579" t="s">
        <v>3306</v>
      </c>
    </row>
    <row r="3256" spans="1:12" ht="15.75">
      <c r="C3256" s="589" t="str">
        <f>'FC01'!$B$12</f>
        <v xml:space="preserve">Generales </v>
      </c>
      <c r="F3256" s="586">
        <f>'FC01'!$X$12</f>
        <v>0</v>
      </c>
      <c r="I3256" s="580" t="str">
        <f>Índice!$C$8</f>
        <v>2016-01-01</v>
      </c>
      <c r="J3256" s="580" t="str">
        <f>Índice!$C$9</f>
        <v>2016-12-31</v>
      </c>
      <c r="K3256" s="579" t="s">
        <v>1802</v>
      </c>
      <c r="L3256" s="579" t="s">
        <v>3306</v>
      </c>
    </row>
    <row r="3257" spans="1:12" ht="15.75">
      <c r="C3257" s="589" t="str">
        <f>'FC01'!$B$13</f>
        <v>Deterioro</v>
      </c>
      <c r="F3257" s="586">
        <f>'FC01'!$X$13</f>
        <v>0</v>
      </c>
      <c r="I3257" s="580" t="str">
        <f>Índice!$C$8</f>
        <v>2016-01-01</v>
      </c>
      <c r="J3257" s="580" t="str">
        <f>Índice!$C$9</f>
        <v>2016-12-31</v>
      </c>
      <c r="K3257" s="579" t="s">
        <v>1802</v>
      </c>
      <c r="L3257" s="579" t="s">
        <v>3306</v>
      </c>
    </row>
    <row r="3258" spans="1:12" ht="15.75">
      <c r="C3258" s="589" t="str">
        <f>'FC01'!$B$14</f>
        <v>Depreciación</v>
      </c>
      <c r="F3258" s="586">
        <f>'FC01'!$X$14</f>
        <v>0</v>
      </c>
      <c r="I3258" s="580" t="str">
        <f>Índice!$C$8</f>
        <v>2016-01-01</v>
      </c>
      <c r="J3258" s="580" t="str">
        <f>Índice!$C$9</f>
        <v>2016-12-31</v>
      </c>
      <c r="K3258" s="579" t="s">
        <v>1802</v>
      </c>
      <c r="L3258" s="579" t="s">
        <v>3306</v>
      </c>
    </row>
    <row r="3259" spans="1:12" ht="15.75">
      <c r="C3259" s="589" t="str">
        <f>'FC01'!$B$15</f>
        <v>Amortización</v>
      </c>
      <c r="F3259" s="586">
        <f>'FC01'!$X$15</f>
        <v>0</v>
      </c>
      <c r="I3259" s="580" t="str">
        <f>Índice!$C$8</f>
        <v>2016-01-01</v>
      </c>
      <c r="J3259" s="580" t="str">
        <f>Índice!$C$9</f>
        <v>2016-12-31</v>
      </c>
      <c r="K3259" s="579" t="s">
        <v>1802</v>
      </c>
      <c r="L3259" s="579" t="s">
        <v>3306</v>
      </c>
    </row>
    <row r="3260" spans="1:12" ht="15.75">
      <c r="C3260" s="589" t="str">
        <f>'FC01'!$B$16</f>
        <v>Provisiones</v>
      </c>
      <c r="F3260" s="586">
        <f>'FC01'!$X$16</f>
        <v>0</v>
      </c>
      <c r="I3260" s="580" t="str">
        <f>Índice!$C$8</f>
        <v>2016-01-01</v>
      </c>
      <c r="J3260" s="580" t="str">
        <f>Índice!$C$9</f>
        <v>2016-12-31</v>
      </c>
      <c r="K3260" s="579" t="s">
        <v>1802</v>
      </c>
      <c r="L3260" s="579" t="s">
        <v>3306</v>
      </c>
    </row>
    <row r="3261" spans="1:12" ht="15.75">
      <c r="C3261" s="589" t="str">
        <f>'FC01'!$B$17</f>
        <v>Litigios y demandas</v>
      </c>
      <c r="F3261" s="586">
        <f>'FC01'!$X$17</f>
        <v>0</v>
      </c>
      <c r="I3261" s="580" t="str">
        <f>Índice!$C$8</f>
        <v>2016-01-01</v>
      </c>
      <c r="J3261" s="580" t="str">
        <f>Índice!$C$9</f>
        <v>2016-12-31</v>
      </c>
      <c r="K3261" s="579" t="s">
        <v>1802</v>
      </c>
      <c r="L3261" s="579" t="s">
        <v>3306</v>
      </c>
    </row>
    <row r="3262" spans="1:12" ht="15.75">
      <c r="C3262" s="589" t="str">
        <f>'FC01'!$B$18</f>
        <v xml:space="preserve">Garantías </v>
      </c>
      <c r="F3262" s="586">
        <f>'FC01'!$X$18</f>
        <v>0</v>
      </c>
      <c r="I3262" s="580" t="str">
        <f>Índice!$C$8</f>
        <v>2016-01-01</v>
      </c>
      <c r="J3262" s="580" t="str">
        <f>Índice!$C$9</f>
        <v>2016-12-31</v>
      </c>
      <c r="K3262" s="579" t="s">
        <v>1802</v>
      </c>
      <c r="L3262" s="579" t="s">
        <v>3306</v>
      </c>
    </row>
    <row r="3263" spans="1:12" ht="15.75">
      <c r="C3263" s="589" t="str">
        <f>'FC01'!$B$19</f>
        <v>Diversas</v>
      </c>
      <c r="F3263" s="586">
        <f>'FC01'!$X$19</f>
        <v>0</v>
      </c>
      <c r="I3263" s="580" t="str">
        <f>Índice!$C$8</f>
        <v>2016-01-01</v>
      </c>
      <c r="J3263" s="580" t="str">
        <f>Índice!$C$9</f>
        <v>2016-12-31</v>
      </c>
      <c r="K3263" s="579" t="s">
        <v>1802</v>
      </c>
      <c r="L3263" s="579" t="s">
        <v>3306</v>
      </c>
    </row>
    <row r="3264" spans="1:12" ht="15.75">
      <c r="C3264" s="589" t="str">
        <f>'FC01'!$B$20</f>
        <v>Otros gastos</v>
      </c>
      <c r="F3264" s="586">
        <f>'FC01'!$X$20</f>
        <v>0</v>
      </c>
      <c r="I3264" s="580" t="str">
        <f>Índice!$C$8</f>
        <v>2016-01-01</v>
      </c>
      <c r="J3264" s="580" t="str">
        <f>Índice!$C$9</f>
        <v>2016-12-31</v>
      </c>
      <c r="K3264" s="579" t="s">
        <v>1802</v>
      </c>
      <c r="L3264" s="579" t="s">
        <v>3306</v>
      </c>
    </row>
    <row r="3265" spans="1:12" ht="15.75">
      <c r="C3265" s="589" t="str">
        <f>'FC01'!$B$21</f>
        <v>Comisiones</v>
      </c>
      <c r="F3265" s="586">
        <f>'FC01'!$X$21</f>
        <v>0</v>
      </c>
      <c r="I3265" s="580" t="str">
        <f>Índice!$C$8</f>
        <v>2016-01-01</v>
      </c>
      <c r="J3265" s="580" t="str">
        <f>Índice!$C$9</f>
        <v>2016-12-31</v>
      </c>
      <c r="K3265" s="579" t="s">
        <v>1802</v>
      </c>
      <c r="L3265" s="579" t="s">
        <v>3306</v>
      </c>
    </row>
    <row r="3266" spans="1:12" ht="15.75">
      <c r="C3266" s="589" t="str">
        <f>'FC01'!$B$22</f>
        <v>Ajuste por diferencia en cambio</v>
      </c>
      <c r="F3266" s="586">
        <f>'FC01'!$X$22</f>
        <v>0</v>
      </c>
      <c r="I3266" s="580" t="str">
        <f>Índice!$C$8</f>
        <v>2016-01-01</v>
      </c>
      <c r="J3266" s="580" t="str">
        <f>Índice!$C$9</f>
        <v>2016-12-31</v>
      </c>
      <c r="K3266" s="579" t="s">
        <v>1802</v>
      </c>
      <c r="L3266" s="579" t="s">
        <v>3306</v>
      </c>
    </row>
    <row r="3267" spans="1:12" ht="15.75">
      <c r="C3267" s="589" t="str">
        <f>'FC01'!$B$23</f>
        <v>Financieros</v>
      </c>
      <c r="F3267" s="586">
        <f>'FC01'!$X$23</f>
        <v>0</v>
      </c>
      <c r="I3267" s="580" t="str">
        <f>Índice!$C$8</f>
        <v>2016-01-01</v>
      </c>
      <c r="J3267" s="580" t="str">
        <f>Índice!$C$9</f>
        <v>2016-12-31</v>
      </c>
      <c r="K3267" s="579" t="s">
        <v>1802</v>
      </c>
      <c r="L3267" s="579" t="s">
        <v>3306</v>
      </c>
    </row>
    <row r="3268" spans="1:12" ht="15.75">
      <c r="C3268" s="589" t="str">
        <f>'FC01'!$B$24</f>
        <v>Pérdidas por la aplicación del método de participación patrimonial</v>
      </c>
      <c r="F3268" s="586">
        <f>'FC01'!$X$24</f>
        <v>0</v>
      </c>
      <c r="I3268" s="580" t="str">
        <f>Índice!$C$8</f>
        <v>2016-01-01</v>
      </c>
      <c r="J3268" s="580" t="str">
        <f>Índice!$C$9</f>
        <v>2016-12-31</v>
      </c>
      <c r="K3268" s="579" t="s">
        <v>1802</v>
      </c>
      <c r="L3268" s="579" t="s">
        <v>3306</v>
      </c>
    </row>
    <row r="3269" spans="1:12" ht="15.75">
      <c r="C3269" s="589" t="str">
        <f>'FC01'!$B$25</f>
        <v xml:space="preserve">Gastos diversos </v>
      </c>
      <c r="F3269" s="586">
        <f>'FC01'!$X$25</f>
        <v>0</v>
      </c>
      <c r="I3269" s="580" t="str">
        <f>Índice!$C$8</f>
        <v>2016-01-01</v>
      </c>
      <c r="J3269" s="580" t="str">
        <f>Índice!$C$9</f>
        <v>2016-12-31</v>
      </c>
      <c r="K3269" s="579" t="s">
        <v>1802</v>
      </c>
      <c r="L3269" s="579" t="s">
        <v>3306</v>
      </c>
    </row>
    <row r="3270" spans="1:12" ht="15.75">
      <c r="C3270" s="589" t="str">
        <f>'FC01'!$B$26</f>
        <v>Impuesto a las ganancias corrientes</v>
      </c>
      <c r="F3270" s="586">
        <f>'FC01'!$X$26</f>
        <v>0</v>
      </c>
      <c r="I3270" s="580" t="str">
        <f>Índice!$C$8</f>
        <v>2016-01-01</v>
      </c>
      <c r="J3270" s="580" t="str">
        <f>Índice!$C$9</f>
        <v>2016-12-31</v>
      </c>
      <c r="K3270" s="579" t="s">
        <v>1802</v>
      </c>
      <c r="L3270" s="579" t="s">
        <v>3306</v>
      </c>
    </row>
    <row r="3271" spans="1:12" ht="15.75">
      <c r="C3271" s="589" t="str">
        <f>'FC01'!$B$27</f>
        <v>Impuesto a las ganancias diferido</v>
      </c>
      <c r="F3271" s="586">
        <f>'FC01'!$X$27</f>
        <v>0</v>
      </c>
      <c r="I3271" s="580" t="str">
        <f>Índice!$C$8</f>
        <v>2016-01-01</v>
      </c>
      <c r="J3271" s="580" t="str">
        <f>Índice!$C$9</f>
        <v>2016-12-31</v>
      </c>
      <c r="K3271" s="579" t="s">
        <v>1802</v>
      </c>
      <c r="L3271" s="579" t="s">
        <v>3306</v>
      </c>
    </row>
    <row r="3272" spans="1:12" ht="15.75">
      <c r="C3272" s="589" t="str">
        <f>'FC01'!$B$28</f>
        <v xml:space="preserve">Total Gastos </v>
      </c>
      <c r="F3272" s="586">
        <f>'FC01'!$X$28</f>
        <v>0</v>
      </c>
      <c r="I3272" s="580" t="str">
        <f>Índice!$C$8</f>
        <v>2016-01-01</v>
      </c>
      <c r="J3272" s="580" t="str">
        <f>Índice!$C$9</f>
        <v>2016-12-31</v>
      </c>
      <c r="K3272" s="579" t="s">
        <v>1802</v>
      </c>
      <c r="L3272" s="579" t="s">
        <v>3306</v>
      </c>
    </row>
    <row r="3273" spans="1:12" ht="15.75">
      <c r="A3273" s="587" t="s">
        <v>15</v>
      </c>
      <c r="C3273" s="589"/>
      <c r="F3273" s="586"/>
      <c r="I3273" s="580"/>
      <c r="J3273" s="580"/>
      <c r="K3273" s="579" t="s">
        <v>1802</v>
      </c>
      <c r="L3273" s="579" t="s">
        <v>3306</v>
      </c>
    </row>
    <row r="3274" spans="1:12" ht="15.75">
      <c r="A3274" s="587" t="s">
        <v>15</v>
      </c>
      <c r="C3274" s="589" t="str">
        <f>'FC01'!$B$30</f>
        <v>Detalle de los gastos operativos</v>
      </c>
      <c r="F3274" s="586" t="str">
        <f>'FC01'!$X$31</f>
        <v>Transporte</v>
      </c>
      <c r="I3274" s="580"/>
      <c r="J3274" s="580"/>
      <c r="K3274" s="579" t="s">
        <v>1802</v>
      </c>
      <c r="L3274" s="579" t="s">
        <v>3306</v>
      </c>
    </row>
    <row r="3275" spans="1:12" ht="15.75">
      <c r="A3275" s="587" t="s">
        <v>15</v>
      </c>
      <c r="C3275" s="589"/>
      <c r="F3275" s="586"/>
      <c r="I3275" s="580"/>
      <c r="J3275" s="580"/>
      <c r="K3275" s="579" t="s">
        <v>1802</v>
      </c>
      <c r="L3275" s="579" t="s">
        <v>3306</v>
      </c>
    </row>
    <row r="3276" spans="1:12" ht="15.75">
      <c r="C3276" s="589" t="str">
        <f>'FC01'!$B$32</f>
        <v>Servicios Personales</v>
      </c>
      <c r="F3276" s="586">
        <f>'FC01'!$X$32</f>
        <v>0</v>
      </c>
      <c r="I3276" s="580" t="str">
        <f>Índice!$C$8</f>
        <v>2016-01-01</v>
      </c>
      <c r="J3276" s="580" t="str">
        <f>Índice!$C$9</f>
        <v>2016-12-31</v>
      </c>
      <c r="K3276" s="579" t="s">
        <v>1802</v>
      </c>
      <c r="L3276" s="579" t="s">
        <v>3306</v>
      </c>
    </row>
    <row r="3277" spans="1:12" ht="15.75">
      <c r="C3277" s="589" t="str">
        <f>'FC01'!$B$33</f>
        <v>Generales</v>
      </c>
      <c r="F3277" s="586">
        <f>'FC01'!$X$33</f>
        <v>0</v>
      </c>
      <c r="I3277" s="580" t="str">
        <f>Índice!$C$8</f>
        <v>2016-01-01</v>
      </c>
      <c r="J3277" s="580" t="str">
        <f>Índice!$C$9</f>
        <v>2016-12-31</v>
      </c>
      <c r="K3277" s="579" t="s">
        <v>1802</v>
      </c>
      <c r="L3277" s="579" t="s">
        <v>3306</v>
      </c>
    </row>
    <row r="3278" spans="1:12" ht="15.75">
      <c r="C3278" s="589" t="str">
        <f>'FC01'!$B$34</f>
        <v>Arrendamientos</v>
      </c>
      <c r="F3278" s="586">
        <f>'FC01'!$X$34</f>
        <v>0</v>
      </c>
      <c r="I3278" s="580" t="str">
        <f>Índice!$C$8</f>
        <v>2016-01-01</v>
      </c>
      <c r="J3278" s="580" t="str">
        <f>Índice!$C$9</f>
        <v>2016-12-31</v>
      </c>
      <c r="K3278" s="579" t="s">
        <v>1802</v>
      </c>
      <c r="L3278" s="579" t="s">
        <v>3306</v>
      </c>
    </row>
    <row r="3279" spans="1:12" ht="15.75">
      <c r="C3279" s="589" t="str">
        <f>'FC01'!$B$35</f>
        <v>Deterioro (Operativo)</v>
      </c>
      <c r="F3279" s="586">
        <f>'FC01'!$X$35</f>
        <v>0</v>
      </c>
      <c r="I3279" s="580" t="str">
        <f>Índice!$C$8</f>
        <v>2016-01-01</v>
      </c>
      <c r="J3279" s="580" t="str">
        <f>Índice!$C$9</f>
        <v>2016-12-31</v>
      </c>
      <c r="K3279" s="579" t="s">
        <v>1802</v>
      </c>
      <c r="L3279" s="579" t="s">
        <v>3306</v>
      </c>
    </row>
    <row r="3280" spans="1:12" ht="15.75">
      <c r="C3280" s="589" t="str">
        <f>'FC01'!$B$36</f>
        <v>Depreciación (Operativo)</v>
      </c>
      <c r="F3280" s="586">
        <f>'FC01'!$X$36</f>
        <v>0</v>
      </c>
      <c r="I3280" s="580" t="str">
        <f>Índice!$C$8</f>
        <v>2016-01-01</v>
      </c>
      <c r="J3280" s="580" t="str">
        <f>Índice!$C$9</f>
        <v>2016-12-31</v>
      </c>
      <c r="K3280" s="579" t="s">
        <v>1802</v>
      </c>
      <c r="L3280" s="579" t="s">
        <v>3306</v>
      </c>
    </row>
    <row r="3281" spans="3:12" ht="15.75">
      <c r="C3281" s="589" t="str">
        <f>'FC01'!$B$37</f>
        <v>Provisiones (Operativo)</v>
      </c>
      <c r="F3281" s="586">
        <f>'FC01'!$X$37</f>
        <v>0</v>
      </c>
      <c r="I3281" s="580" t="str">
        <f>Índice!$C$8</f>
        <v>2016-01-01</v>
      </c>
      <c r="J3281" s="580" t="str">
        <f>Índice!$C$9</f>
        <v>2016-12-31</v>
      </c>
      <c r="K3281" s="579" t="s">
        <v>1802</v>
      </c>
      <c r="L3281" s="579" t="s">
        <v>3306</v>
      </c>
    </row>
    <row r="3282" spans="3:12" ht="15.75">
      <c r="C3282" s="589" t="str">
        <f>'FC01'!$B$38</f>
        <v>Agotamiento (Operativo)</v>
      </c>
      <c r="F3282" s="586">
        <f>'FC01'!$X$38</f>
        <v>0</v>
      </c>
      <c r="I3282" s="580" t="str">
        <f>Índice!$C$8</f>
        <v>2016-01-01</v>
      </c>
      <c r="J3282" s="580" t="str">
        <f>Índice!$C$9</f>
        <v>2016-12-31</v>
      </c>
      <c r="K3282" s="579" t="s">
        <v>1802</v>
      </c>
      <c r="L3282" s="579" t="s">
        <v>3306</v>
      </c>
    </row>
    <row r="3283" spans="3:12" ht="15.75">
      <c r="C3283" s="589" t="str">
        <f>'FC01'!$B$39</f>
        <v>Amortización (Operativo)</v>
      </c>
      <c r="F3283" s="586">
        <f>'FC01'!$X$39</f>
        <v>0</v>
      </c>
      <c r="I3283" s="580" t="str">
        <f>Índice!$C$8</f>
        <v>2016-01-01</v>
      </c>
      <c r="J3283" s="580" t="str">
        <f>Índice!$C$9</f>
        <v>2016-12-31</v>
      </c>
      <c r="K3283" s="579" t="s">
        <v>1802</v>
      </c>
      <c r="L3283" s="579" t="s">
        <v>3306</v>
      </c>
    </row>
    <row r="3284" spans="3:12" ht="15.75">
      <c r="C3284" s="589" t="str">
        <f>'FC01'!$B$40</f>
        <v>Gastos operativos de Bienes y Servicios Públicos para la Venta</v>
      </c>
      <c r="F3284" s="586">
        <f>'FC01'!$X$40</f>
        <v>0</v>
      </c>
      <c r="I3284" s="580" t="str">
        <f>Índice!$C$8</f>
        <v>2016-01-01</v>
      </c>
      <c r="J3284" s="580" t="str">
        <f>Índice!$C$9</f>
        <v>2016-12-31</v>
      </c>
      <c r="K3284" s="579" t="s">
        <v>1802</v>
      </c>
      <c r="L3284" s="579" t="s">
        <v>3306</v>
      </c>
    </row>
    <row r="3285" spans="3:12" ht="15.75">
      <c r="C3285" s="589" t="str">
        <f>'FC01'!$B$41</f>
        <v>Compras en Bloque y/o a Largo Plazo</v>
      </c>
      <c r="F3285" s="586">
        <f>'FC01'!$X$41</f>
        <v>0</v>
      </c>
      <c r="I3285" s="580" t="str">
        <f>Índice!$C$8</f>
        <v>2016-01-01</v>
      </c>
      <c r="J3285" s="580" t="str">
        <f>Índice!$C$9</f>
        <v>2016-12-31</v>
      </c>
      <c r="K3285" s="579" t="s">
        <v>1802</v>
      </c>
      <c r="L3285" s="579" t="s">
        <v>3306</v>
      </c>
    </row>
    <row r="3286" spans="3:12" ht="15.75">
      <c r="C3286" s="589" t="str">
        <f>'FC01'!$B$42</f>
        <v>Compras en Bolsa  y/o a Corto Plazo</v>
      </c>
      <c r="F3286" s="586">
        <f>'FC01'!$X$42</f>
        <v>0</v>
      </c>
      <c r="I3286" s="580" t="str">
        <f>Índice!$C$8</f>
        <v>2016-01-01</v>
      </c>
      <c r="J3286" s="580" t="str">
        <f>Índice!$C$9</f>
        <v>2016-12-31</v>
      </c>
      <c r="K3286" s="579" t="s">
        <v>1802</v>
      </c>
      <c r="L3286" s="579" t="s">
        <v>3306</v>
      </c>
    </row>
    <row r="3287" spans="3:12" ht="15.75">
      <c r="C3287" s="589" t="str">
        <f>'FC01'!$B$43</f>
        <v>Gastos operativos de suministro de agua potable (Agua en Bloque)</v>
      </c>
      <c r="F3287" s="586">
        <f>'FC01'!$X$43</f>
        <v>0</v>
      </c>
      <c r="I3287" s="580" t="str">
        <f>Índice!$C$8</f>
        <v>2016-01-01</v>
      </c>
      <c r="J3287" s="580" t="str">
        <f>Índice!$C$9</f>
        <v>2016-12-31</v>
      </c>
      <c r="K3287" s="579" t="s">
        <v>1802</v>
      </c>
      <c r="L3287" s="579" t="s">
        <v>3306</v>
      </c>
    </row>
    <row r="3288" spans="3:12" ht="15.75">
      <c r="C3288" s="589" t="str">
        <f>'FC01'!$B$44</f>
        <v xml:space="preserve">Gastos operativos por Conexión / Interconexión </v>
      </c>
      <c r="F3288" s="586">
        <f>'FC01'!$X$44</f>
        <v>0</v>
      </c>
      <c r="I3288" s="580" t="str">
        <f>Índice!$C$8</f>
        <v>2016-01-01</v>
      </c>
      <c r="J3288" s="580" t="str">
        <f>Índice!$C$9</f>
        <v>2016-12-31</v>
      </c>
      <c r="K3288" s="579" t="s">
        <v>1802</v>
      </c>
      <c r="L3288" s="579" t="s">
        <v>3306</v>
      </c>
    </row>
    <row r="3289" spans="3:12" ht="15.75">
      <c r="C3289" s="589" t="str">
        <f>'FC01'!$B$45</f>
        <v>Uso de Líneas, redes y ductos</v>
      </c>
      <c r="F3289" s="586">
        <f>'FC01'!$X$45</f>
        <v>0</v>
      </c>
      <c r="I3289" s="580" t="str">
        <f>Índice!$C$8</f>
        <v>2016-01-01</v>
      </c>
      <c r="J3289" s="580" t="str">
        <f>Índice!$C$9</f>
        <v>2016-12-31</v>
      </c>
      <c r="K3289" s="579" t="s">
        <v>1802</v>
      </c>
      <c r="L3289" s="579" t="s">
        <v>3306</v>
      </c>
    </row>
    <row r="3290" spans="3:12" ht="15.75">
      <c r="C3290" s="589" t="str">
        <f>'FC01'!$B$46</f>
        <v>Gastos operativos de Distribución  y/o Comercialización de Gas combustible por redes</v>
      </c>
      <c r="F3290" s="586">
        <f>'FC01'!$X$46</f>
        <v>0</v>
      </c>
      <c r="I3290" s="580" t="str">
        <f>Índice!$C$8</f>
        <v>2016-01-01</v>
      </c>
      <c r="J3290" s="580" t="str">
        <f>Índice!$C$9</f>
        <v>2016-12-31</v>
      </c>
      <c r="K3290" s="579" t="s">
        <v>1802</v>
      </c>
      <c r="L3290" s="579" t="s">
        <v>3306</v>
      </c>
    </row>
    <row r="3291" spans="3:12" ht="15.75">
      <c r="C3291" s="589" t="str">
        <f>'FC01'!$B$47</f>
        <v>Manejo Comercial y Financiero del Servicio</v>
      </c>
      <c r="F3291" s="586">
        <f>'FC01'!$X$47</f>
        <v>0</v>
      </c>
      <c r="I3291" s="580" t="str">
        <f>Índice!$C$8</f>
        <v>2016-01-01</v>
      </c>
      <c r="J3291" s="580" t="str">
        <f>Índice!$C$9</f>
        <v>2016-12-31</v>
      </c>
      <c r="K3291" s="579" t="s">
        <v>1802</v>
      </c>
      <c r="L3291" s="579" t="s">
        <v>3306</v>
      </c>
    </row>
    <row r="3292" spans="3:12" ht="15.75">
      <c r="C3292" s="589" t="str">
        <f>'FC01'!$B$48</f>
        <v>Gastos operativos de Distribución  y/o Comercialización de Gas Licuado de Petróleo –GLP</v>
      </c>
      <c r="F3292" s="586">
        <f>'FC01'!$X$48</f>
        <v>0</v>
      </c>
      <c r="I3292" s="580" t="str">
        <f>Índice!$C$8</f>
        <v>2016-01-01</v>
      </c>
      <c r="J3292" s="580" t="str">
        <f>Índice!$C$9</f>
        <v>2016-12-31</v>
      </c>
      <c r="K3292" s="579" t="s">
        <v>1802</v>
      </c>
      <c r="L3292" s="579" t="s">
        <v>3306</v>
      </c>
    </row>
    <row r="3293" spans="3:12" ht="15.75">
      <c r="C3293" s="589" t="str">
        <f>'FC01'!$B$49</f>
        <v>Contrato de explotación</v>
      </c>
      <c r="F3293" s="586">
        <f>'FC01'!$X$49</f>
        <v>0</v>
      </c>
      <c r="I3293" s="580" t="str">
        <f>Índice!$C$8</f>
        <v>2016-01-01</v>
      </c>
      <c r="J3293" s="580" t="str">
        <f>Índice!$C$9</f>
        <v>2016-12-31</v>
      </c>
      <c r="K3293" s="579" t="s">
        <v>1802</v>
      </c>
      <c r="L3293" s="579" t="s">
        <v>3306</v>
      </c>
    </row>
    <row r="3294" spans="3:12" ht="15.75">
      <c r="C3294" s="589" t="str">
        <f>'FC01'!$B$50</f>
        <v>Gastos operativos asociados a las transacciones en el mercado mayorista</v>
      </c>
      <c r="F3294" s="586">
        <f>'FC01'!$X$50</f>
        <v>0</v>
      </c>
      <c r="I3294" s="580" t="str">
        <f>Índice!$C$8</f>
        <v>2016-01-01</v>
      </c>
      <c r="J3294" s="580" t="str">
        <f>Índice!$C$9</f>
        <v>2016-12-31</v>
      </c>
      <c r="K3294" s="579" t="s">
        <v>1802</v>
      </c>
      <c r="L3294" s="579" t="s">
        <v>3306</v>
      </c>
    </row>
    <row r="3295" spans="3:12" ht="15.75">
      <c r="C3295" s="589" t="str">
        <f>'FC01'!$B$51</f>
        <v>Contrato de concesión</v>
      </c>
      <c r="F3295" s="586">
        <f>'FC01'!$X$51</f>
        <v>0</v>
      </c>
      <c r="I3295" s="580" t="str">
        <f>Índice!$C$8</f>
        <v>2016-01-01</v>
      </c>
      <c r="J3295" s="580" t="str">
        <f>Índice!$C$9</f>
        <v>2016-12-31</v>
      </c>
      <c r="K3295" s="579" t="s">
        <v>1802</v>
      </c>
      <c r="L3295" s="579" t="s">
        <v>3306</v>
      </c>
    </row>
    <row r="3296" spans="3:12" ht="15.75">
      <c r="C3296" s="589" t="str">
        <f>'FC01'!$B$52</f>
        <v>Otros</v>
      </c>
      <c r="F3296" s="586">
        <f>'FC01'!$X$52</f>
        <v>0</v>
      </c>
      <c r="I3296" s="580" t="str">
        <f>Índice!$C$8</f>
        <v>2016-01-01</v>
      </c>
      <c r="J3296" s="580" t="str">
        <f>Índice!$C$9</f>
        <v>2016-12-31</v>
      </c>
      <c r="K3296" s="579" t="s">
        <v>1802</v>
      </c>
      <c r="L3296" s="579" t="s">
        <v>3306</v>
      </c>
    </row>
    <row r="3297" spans="3:12" ht="15.75">
      <c r="C3297" s="589" t="str">
        <f>'FC01'!$B$53</f>
        <v>Gastos operativos asociados a las transacciones en el mercado minorista</v>
      </c>
      <c r="F3297" s="586">
        <f>'FC01'!$X$53</f>
        <v>0</v>
      </c>
      <c r="I3297" s="580" t="str">
        <f>Índice!$C$8</f>
        <v>2016-01-01</v>
      </c>
      <c r="J3297" s="580" t="str">
        <f>Índice!$C$9</f>
        <v>2016-12-31</v>
      </c>
      <c r="K3297" s="579" t="s">
        <v>1802</v>
      </c>
      <c r="L3297" s="579" t="s">
        <v>3306</v>
      </c>
    </row>
    <row r="3298" spans="3:12" ht="15.75">
      <c r="C3298" s="589" t="str">
        <f>'FC01'!$B$54</f>
        <v xml:space="preserve">Licencias, Contribuciones y Regalías  </v>
      </c>
      <c r="F3298" s="586">
        <f>'FC01'!$X$54</f>
        <v>0</v>
      </c>
      <c r="I3298" s="580" t="str">
        <f>Índice!$C$8</f>
        <v>2016-01-01</v>
      </c>
      <c r="J3298" s="580" t="str">
        <f>Índice!$C$9</f>
        <v>2016-12-31</v>
      </c>
      <c r="K3298" s="579" t="s">
        <v>1802</v>
      </c>
      <c r="L3298" s="579" t="s">
        <v>3306</v>
      </c>
    </row>
    <row r="3299" spans="3:12" ht="15.75">
      <c r="C3299" s="589" t="str">
        <f>'FC01'!$B$55</f>
        <v>Departamento Administrativo del Medio Ambiente "DAMA"</v>
      </c>
      <c r="F3299" s="586">
        <f>'FC01'!$X$55</f>
        <v>0</v>
      </c>
      <c r="I3299" s="580" t="str">
        <f>Índice!$C$8</f>
        <v>2016-01-01</v>
      </c>
      <c r="J3299" s="580" t="str">
        <f>Índice!$C$9</f>
        <v>2016-12-31</v>
      </c>
      <c r="K3299" s="579" t="s">
        <v>1802</v>
      </c>
      <c r="L3299" s="579" t="s">
        <v>3306</v>
      </c>
    </row>
    <row r="3300" spans="3:12" ht="15.75">
      <c r="C3300" s="589" t="str">
        <f>'FC01'!$B$56</f>
        <v>Ley 56 de 1981</v>
      </c>
      <c r="F3300" s="586">
        <f>'FC01'!$X$56</f>
        <v>0</v>
      </c>
      <c r="I3300" s="580" t="str">
        <f>Índice!$C$8</f>
        <v>2016-01-01</v>
      </c>
      <c r="J3300" s="580" t="str">
        <f>Índice!$C$9</f>
        <v>2016-12-31</v>
      </c>
      <c r="K3300" s="579" t="s">
        <v>1802</v>
      </c>
      <c r="L3300" s="579" t="s">
        <v>3306</v>
      </c>
    </row>
    <row r="3301" spans="3:12" ht="15.75">
      <c r="C3301" s="589" t="str">
        <f>'FC01'!$B$57</f>
        <v>Medio Ambiente – Ley 99 de 1993</v>
      </c>
      <c r="F3301" s="586">
        <f>'FC01'!$X$57</f>
        <v>0</v>
      </c>
      <c r="I3301" s="580" t="str">
        <f>Índice!$C$8</f>
        <v>2016-01-01</v>
      </c>
      <c r="J3301" s="580" t="str">
        <f>Índice!$C$9</f>
        <v>2016-12-31</v>
      </c>
      <c r="K3301" s="579" t="s">
        <v>1802</v>
      </c>
      <c r="L3301" s="579" t="s">
        <v>3306</v>
      </c>
    </row>
    <row r="3302" spans="3:12" ht="15.75">
      <c r="C3302" s="589" t="str">
        <f>'FC01'!$B$58</f>
        <v>Regalías</v>
      </c>
      <c r="F3302" s="586">
        <f>'FC01'!$X$58</f>
        <v>0</v>
      </c>
      <c r="I3302" s="580" t="str">
        <f>Índice!$C$8</f>
        <v>2016-01-01</v>
      </c>
      <c r="J3302" s="580" t="str">
        <f>Índice!$C$9</f>
        <v>2016-12-31</v>
      </c>
      <c r="K3302" s="579" t="s">
        <v>1802</v>
      </c>
      <c r="L3302" s="579" t="s">
        <v>3306</v>
      </c>
    </row>
    <row r="3303" spans="3:12" ht="15.75">
      <c r="C3303" s="589" t="str">
        <f>'FC01'!$B$59</f>
        <v>Licencia De Operación Del Servicio</v>
      </c>
      <c r="F3303" s="586">
        <f>'FC01'!$X$59</f>
        <v>0</v>
      </c>
      <c r="I3303" s="580" t="str">
        <f>Índice!$C$8</f>
        <v>2016-01-01</v>
      </c>
      <c r="J3303" s="580" t="str">
        <f>Índice!$C$9</f>
        <v>2016-12-31</v>
      </c>
      <c r="K3303" s="579" t="s">
        <v>1802</v>
      </c>
      <c r="L3303" s="579" t="s">
        <v>3306</v>
      </c>
    </row>
    <row r="3304" spans="3:12" ht="15.75">
      <c r="C3304" s="589" t="str">
        <f>'FC01'!$B$60</f>
        <v>FAZNI</v>
      </c>
      <c r="F3304" s="586">
        <f>'FC01'!$X$60</f>
        <v>0</v>
      </c>
      <c r="I3304" s="580" t="str">
        <f>Índice!$C$8</f>
        <v>2016-01-01</v>
      </c>
      <c r="J3304" s="580" t="str">
        <f>Índice!$C$9</f>
        <v>2016-12-31</v>
      </c>
      <c r="K3304" s="579" t="s">
        <v>1802</v>
      </c>
      <c r="L3304" s="579" t="s">
        <v>3306</v>
      </c>
    </row>
    <row r="3305" spans="3:12" ht="15.75">
      <c r="C3305" s="589" t="str">
        <f>'FC01'!$B$61</f>
        <v>FAER</v>
      </c>
      <c r="F3305" s="586">
        <f>'FC01'!$X$61</f>
        <v>0</v>
      </c>
      <c r="I3305" s="580" t="str">
        <f>Índice!$C$8</f>
        <v>2016-01-01</v>
      </c>
      <c r="J3305" s="580" t="str">
        <f>Índice!$C$9</f>
        <v>2016-12-31</v>
      </c>
      <c r="K3305" s="579" t="s">
        <v>1802</v>
      </c>
      <c r="L3305" s="579" t="s">
        <v>3306</v>
      </c>
    </row>
    <row r="3306" spans="3:12" ht="15.75">
      <c r="C3306" s="589" t="str">
        <f>'FC01'!$B$62</f>
        <v>Cuota de fomento de gas</v>
      </c>
      <c r="F3306" s="586">
        <f>'FC01'!$X$62</f>
        <v>0</v>
      </c>
      <c r="I3306" s="580" t="str">
        <f>Índice!$C$8</f>
        <v>2016-01-01</v>
      </c>
      <c r="J3306" s="580" t="str">
        <f>Índice!$C$9</f>
        <v>2016-12-31</v>
      </c>
      <c r="K3306" s="579" t="s">
        <v>1802</v>
      </c>
      <c r="L3306" s="579" t="s">
        <v>3306</v>
      </c>
    </row>
    <row r="3307" spans="3:12" ht="15.75">
      <c r="C3307" s="589" t="str">
        <f>'FC01'!$B$63</f>
        <v>Ministerio de Comunicaciones y/o Fondo de Comunicaciones</v>
      </c>
      <c r="F3307" s="586">
        <f>'FC01'!$X$63</f>
        <v>0</v>
      </c>
      <c r="I3307" s="580" t="str">
        <f>Índice!$C$8</f>
        <v>2016-01-01</v>
      </c>
      <c r="J3307" s="580" t="str">
        <f>Índice!$C$9</f>
        <v>2016-12-31</v>
      </c>
      <c r="K3307" s="579" t="s">
        <v>1802</v>
      </c>
      <c r="L3307" s="579" t="s">
        <v>3306</v>
      </c>
    </row>
    <row r="3308" spans="3:12" ht="15.75">
      <c r="C3308" s="589" t="str">
        <f>'FC01'!$B$64</f>
        <v>Comité De Estratificación –Ley 505 De 1999</v>
      </c>
      <c r="F3308" s="586">
        <f>'FC01'!$X$64</f>
        <v>0</v>
      </c>
      <c r="I3308" s="580" t="str">
        <f>Índice!$C$8</f>
        <v>2016-01-01</v>
      </c>
      <c r="J3308" s="580" t="str">
        <f>Índice!$C$9</f>
        <v>2016-12-31</v>
      </c>
      <c r="K3308" s="579" t="s">
        <v>1802</v>
      </c>
      <c r="L3308" s="579" t="s">
        <v>3306</v>
      </c>
    </row>
    <row r="3309" spans="3:12" ht="15.75">
      <c r="C3309" s="589" t="str">
        <f>'FC01'!$B$65</f>
        <v>Art 25 Ley 142 - Concesiones, y permisos ambientales y sanitarios</v>
      </c>
      <c r="F3309" s="586">
        <f>'FC01'!$X$65</f>
        <v>0</v>
      </c>
      <c r="I3309" s="580" t="str">
        <f>Índice!$C$8</f>
        <v>2016-01-01</v>
      </c>
      <c r="J3309" s="580" t="str">
        <f>Índice!$C$9</f>
        <v>2016-12-31</v>
      </c>
      <c r="K3309" s="579" t="s">
        <v>1802</v>
      </c>
      <c r="L3309" s="579" t="s">
        <v>3306</v>
      </c>
    </row>
    <row r="3310" spans="3:12" ht="15.75">
      <c r="C3310" s="589" t="str">
        <f>'FC01'!$B$66</f>
        <v>Otras licencias Ley 142 de 1994</v>
      </c>
      <c r="F3310" s="586">
        <f>'FC01'!$X$66</f>
        <v>0</v>
      </c>
      <c r="I3310" s="580" t="str">
        <f>Índice!$C$8</f>
        <v>2016-01-01</v>
      </c>
      <c r="J3310" s="580" t="str">
        <f>Índice!$C$9</f>
        <v>2016-12-31</v>
      </c>
      <c r="K3310" s="579" t="s">
        <v>1802</v>
      </c>
      <c r="L3310" s="579" t="s">
        <v>3306</v>
      </c>
    </row>
    <row r="3311" spans="3:12" ht="15.75">
      <c r="C3311" s="589" t="str">
        <f>'FC01'!$B$67</f>
        <v>Consumo De Insumos Directos</v>
      </c>
      <c r="F3311" s="586">
        <f>'FC01'!$X$67</f>
        <v>0</v>
      </c>
      <c r="I3311" s="580" t="str">
        <f>Índice!$C$8</f>
        <v>2016-01-01</v>
      </c>
      <c r="J3311" s="580" t="str">
        <f>Índice!$C$9</f>
        <v>2016-12-31</v>
      </c>
      <c r="K3311" s="579" t="s">
        <v>1802</v>
      </c>
      <c r="L3311" s="579" t="s">
        <v>3306</v>
      </c>
    </row>
    <row r="3312" spans="3:12" ht="15.75">
      <c r="C3312" s="589" t="str">
        <f>'FC01'!$B$68</f>
        <v>Productos Químicos</v>
      </c>
      <c r="F3312" s="586">
        <f>'FC01'!$X$68</f>
        <v>0</v>
      </c>
      <c r="I3312" s="580" t="str">
        <f>Índice!$C$8</f>
        <v>2016-01-01</v>
      </c>
      <c r="J3312" s="580" t="str">
        <f>Índice!$C$9</f>
        <v>2016-12-31</v>
      </c>
      <c r="K3312" s="579" t="s">
        <v>1802</v>
      </c>
      <c r="L3312" s="579" t="s">
        <v>3306</v>
      </c>
    </row>
    <row r="3313" spans="3:12" ht="15.75">
      <c r="C3313" s="589" t="str">
        <f>'FC01'!$B$69</f>
        <v>Gas Combustible</v>
      </c>
      <c r="F3313" s="586">
        <f>'FC01'!$X$69</f>
        <v>0</v>
      </c>
      <c r="I3313" s="580" t="str">
        <f>Índice!$C$8</f>
        <v>2016-01-01</v>
      </c>
      <c r="J3313" s="580" t="str">
        <f>Índice!$C$9</f>
        <v>2016-12-31</v>
      </c>
      <c r="K3313" s="579" t="s">
        <v>1802</v>
      </c>
      <c r="L3313" s="579" t="s">
        <v>3306</v>
      </c>
    </row>
    <row r="3314" spans="3:12" ht="15.75">
      <c r="C3314" s="589" t="str">
        <f>'FC01'!$B$70</f>
        <v>Carbón Mineral</v>
      </c>
      <c r="F3314" s="586">
        <f>'FC01'!$X$70</f>
        <v>0</v>
      </c>
      <c r="I3314" s="580" t="str">
        <f>Índice!$C$8</f>
        <v>2016-01-01</v>
      </c>
      <c r="J3314" s="580" t="str">
        <f>Índice!$C$9</f>
        <v>2016-12-31</v>
      </c>
      <c r="K3314" s="579" t="s">
        <v>1802</v>
      </c>
      <c r="L3314" s="579" t="s">
        <v>3306</v>
      </c>
    </row>
    <row r="3315" spans="3:12" ht="15.75">
      <c r="C3315" s="589" t="str">
        <f>'FC01'!$B$71</f>
        <v>Energía</v>
      </c>
      <c r="F3315" s="586">
        <f>'FC01'!$X$71</f>
        <v>0</v>
      </c>
      <c r="I3315" s="580" t="str">
        <f>Índice!$C$8</f>
        <v>2016-01-01</v>
      </c>
      <c r="J3315" s="580" t="str">
        <f>Índice!$C$9</f>
        <v>2016-12-31</v>
      </c>
      <c r="K3315" s="579" t="s">
        <v>1802</v>
      </c>
      <c r="L3315" s="579" t="s">
        <v>3306</v>
      </c>
    </row>
    <row r="3316" spans="3:12" ht="15.75">
      <c r="C3316" s="589" t="str">
        <f>'FC01'!$B$72</f>
        <v>ACPM, Fuel Oil</v>
      </c>
      <c r="F3316" s="586">
        <f>'FC01'!$X$72</f>
        <v>0</v>
      </c>
      <c r="I3316" s="580" t="str">
        <f>Índice!$C$8</f>
        <v>2016-01-01</v>
      </c>
      <c r="J3316" s="580" t="str">
        <f>Índice!$C$9</f>
        <v>2016-12-31</v>
      </c>
      <c r="K3316" s="579" t="s">
        <v>1802</v>
      </c>
      <c r="L3316" s="579" t="s">
        <v>3306</v>
      </c>
    </row>
    <row r="3317" spans="3:12" ht="15.75">
      <c r="C3317" s="589" t="str">
        <f>'FC01'!$B$73</f>
        <v>Otros Elementos de Consumo de Insumos Directos</v>
      </c>
      <c r="F3317" s="586">
        <f>'FC01'!$X$73</f>
        <v>0</v>
      </c>
      <c r="I3317" s="580" t="str">
        <f>Índice!$C$8</f>
        <v>2016-01-01</v>
      </c>
      <c r="J3317" s="580" t="str">
        <f>Índice!$C$9</f>
        <v>2016-12-31</v>
      </c>
      <c r="K3317" s="579" t="s">
        <v>1802</v>
      </c>
      <c r="L3317" s="579" t="s">
        <v>3306</v>
      </c>
    </row>
    <row r="3318" spans="3:12" ht="15.75">
      <c r="C3318" s="589" t="str">
        <f>'FC01'!$B$74</f>
        <v>Ordenes Y Contratos De Mantenimiento Y Reparaciones</v>
      </c>
      <c r="F3318" s="586">
        <f>'FC01'!$X$74</f>
        <v>0</v>
      </c>
      <c r="I3318" s="580" t="str">
        <f>Índice!$C$8</f>
        <v>2016-01-01</v>
      </c>
      <c r="J3318" s="580" t="str">
        <f>Índice!$C$9</f>
        <v>2016-12-31</v>
      </c>
      <c r="K3318" s="579" t="s">
        <v>1802</v>
      </c>
      <c r="L3318" s="579" t="s">
        <v>3306</v>
      </c>
    </row>
    <row r="3319" spans="3:12" ht="15.75">
      <c r="C3319" s="589" t="str">
        <f>'FC01'!$B$75</f>
        <v>Peajes terrestres</v>
      </c>
      <c r="F3319" s="586">
        <f>'FC01'!$X$75</f>
        <v>0</v>
      </c>
      <c r="I3319" s="580" t="str">
        <f>Índice!$C$8</f>
        <v>2016-01-01</v>
      </c>
      <c r="J3319" s="580" t="str">
        <f>Índice!$C$9</f>
        <v>2016-12-31</v>
      </c>
      <c r="K3319" s="579" t="s">
        <v>1802</v>
      </c>
      <c r="L3319" s="579" t="s">
        <v>3306</v>
      </c>
    </row>
    <row r="3320" spans="3:12" ht="15.75">
      <c r="C3320" s="589" t="str">
        <f>'FC01'!$B$76</f>
        <v>Disposición final</v>
      </c>
      <c r="F3320" s="586">
        <f>'FC01'!$X$76</f>
        <v>0</v>
      </c>
      <c r="I3320" s="580" t="str">
        <f>Índice!$C$8</f>
        <v>2016-01-01</v>
      </c>
      <c r="J3320" s="580" t="str">
        <f>Índice!$C$9</f>
        <v>2016-12-31</v>
      </c>
      <c r="K3320" s="579" t="s">
        <v>1802</v>
      </c>
      <c r="L3320" s="579" t="s">
        <v>3306</v>
      </c>
    </row>
    <row r="3321" spans="3:12" ht="15.75">
      <c r="C3321" s="589" t="str">
        <f>'FC01'!$B$77</f>
        <v>Peajes por interconexión de acueducto</v>
      </c>
      <c r="F3321" s="586">
        <f>'FC01'!$X$77</f>
        <v>0</v>
      </c>
      <c r="I3321" s="580" t="str">
        <f>Índice!$C$8</f>
        <v>2016-01-01</v>
      </c>
      <c r="J3321" s="580" t="str">
        <f>Índice!$C$9</f>
        <v>2016-12-31</v>
      </c>
      <c r="K3321" s="579" t="s">
        <v>1802</v>
      </c>
      <c r="L3321" s="579" t="s">
        <v>3306</v>
      </c>
    </row>
    <row r="3322" spans="3:12" ht="15.75">
      <c r="C3322" s="589" t="str">
        <f>'FC01'!$B$78</f>
        <v>Peajes por interconexión de alcantarillado</v>
      </c>
      <c r="F3322" s="586">
        <f>'FC01'!$X$78</f>
        <v>0</v>
      </c>
      <c r="I3322" s="580" t="str">
        <f>Índice!$C$8</f>
        <v>2016-01-01</v>
      </c>
      <c r="J3322" s="580" t="str">
        <f>Índice!$C$9</f>
        <v>2016-12-31</v>
      </c>
      <c r="K3322" s="579" t="s">
        <v>1802</v>
      </c>
      <c r="L3322" s="579" t="s">
        <v>3306</v>
      </c>
    </row>
    <row r="3323" spans="3:12" ht="15.75">
      <c r="C3323" s="589" t="str">
        <f>'FC01'!$B$79</f>
        <v>Honorarios (Operativos)</v>
      </c>
      <c r="F3323" s="586">
        <f>'FC01'!$X$79</f>
        <v>0</v>
      </c>
      <c r="I3323" s="580" t="str">
        <f>Índice!$C$8</f>
        <v>2016-01-01</v>
      </c>
      <c r="J3323" s="580" t="str">
        <f>Índice!$C$9</f>
        <v>2016-12-31</v>
      </c>
      <c r="K3323" s="579" t="s">
        <v>1802</v>
      </c>
      <c r="L3323" s="579" t="s">
        <v>3306</v>
      </c>
    </row>
    <row r="3324" spans="3:12" ht="15.75">
      <c r="C3324" s="589" t="str">
        <f>'FC01'!$B$80</f>
        <v>Servicios Públicos</v>
      </c>
      <c r="F3324" s="586">
        <f>'FC01'!$X$80</f>
        <v>0</v>
      </c>
      <c r="I3324" s="580" t="str">
        <f>Índice!$C$8</f>
        <v>2016-01-01</v>
      </c>
      <c r="J3324" s="580" t="str">
        <f>Índice!$C$9</f>
        <v>2016-12-31</v>
      </c>
      <c r="K3324" s="579" t="s">
        <v>1802</v>
      </c>
      <c r="L3324" s="579" t="s">
        <v>3306</v>
      </c>
    </row>
    <row r="3325" spans="3:12" ht="15.75">
      <c r="C3325" s="589" t="str">
        <f>'FC01'!$B$81</f>
        <v>Materiales y otros gastos de operación</v>
      </c>
      <c r="F3325" s="586">
        <f>'FC01'!$X$81</f>
        <v>0</v>
      </c>
      <c r="I3325" s="580" t="str">
        <f>Índice!$C$8</f>
        <v>2016-01-01</v>
      </c>
      <c r="J3325" s="580" t="str">
        <f>Índice!$C$9</f>
        <v>2016-12-31</v>
      </c>
      <c r="K3325" s="579" t="s">
        <v>1802</v>
      </c>
      <c r="L3325" s="579" t="s">
        <v>3306</v>
      </c>
    </row>
    <row r="3326" spans="3:12" ht="15.75">
      <c r="C3326" s="589" t="str">
        <f>'FC01'!$B$82</f>
        <v>Gastos operativos De Pérdidas En Prestación Del Servicio  De Acueducto</v>
      </c>
      <c r="F3326" s="586">
        <f>'FC01'!$X$82</f>
        <v>0</v>
      </c>
      <c r="I3326" s="580" t="str">
        <f>Índice!$C$8</f>
        <v>2016-01-01</v>
      </c>
      <c r="J3326" s="580" t="str">
        <f>Índice!$C$9</f>
        <v>2016-12-31</v>
      </c>
      <c r="K3326" s="579" t="s">
        <v>1802</v>
      </c>
      <c r="L3326" s="579" t="s">
        <v>3306</v>
      </c>
    </row>
    <row r="3327" spans="3:12" ht="15.75">
      <c r="C3327" s="589" t="str">
        <f>'FC01'!$B$83</f>
        <v>Seguros</v>
      </c>
      <c r="F3327" s="586">
        <f>'FC01'!$X$83</f>
        <v>0</v>
      </c>
      <c r="I3327" s="580" t="str">
        <f>Índice!$C$8</f>
        <v>2016-01-01</v>
      </c>
      <c r="J3327" s="580" t="str">
        <f>Índice!$C$9</f>
        <v>2016-12-31</v>
      </c>
      <c r="K3327" s="579" t="s">
        <v>1802</v>
      </c>
      <c r="L3327" s="579" t="s">
        <v>3306</v>
      </c>
    </row>
    <row r="3328" spans="3:12" ht="15.75">
      <c r="C3328" s="589" t="str">
        <f>'FC01'!$B$84</f>
        <v>Impuestos y Tasas</v>
      </c>
      <c r="F3328" s="586">
        <f>'FC01'!$X$84</f>
        <v>0</v>
      </c>
      <c r="I3328" s="580" t="str">
        <f>Índice!$C$8</f>
        <v>2016-01-01</v>
      </c>
      <c r="J3328" s="580" t="str">
        <f>Índice!$C$9</f>
        <v>2016-12-31</v>
      </c>
      <c r="K3328" s="579" t="s">
        <v>1802</v>
      </c>
      <c r="L3328" s="579" t="s">
        <v>3306</v>
      </c>
    </row>
    <row r="3329" spans="1:12" ht="15.75">
      <c r="C3329" s="589" t="str">
        <f>'FC01'!$B$85</f>
        <v>Órdenes y Contratos Por Otros  Servicios</v>
      </c>
      <c r="F3329" s="586">
        <f>'FC01'!$X$85</f>
        <v>0</v>
      </c>
      <c r="I3329" s="580" t="str">
        <f>Índice!$C$8</f>
        <v>2016-01-01</v>
      </c>
      <c r="J3329" s="580" t="str">
        <f>Índice!$C$9</f>
        <v>2016-12-31</v>
      </c>
      <c r="K3329" s="579" t="s">
        <v>1802</v>
      </c>
      <c r="L3329" s="579" t="s">
        <v>3306</v>
      </c>
    </row>
    <row r="3330" spans="1:12" ht="15.75">
      <c r="C3330" s="589" t="str">
        <f>'FC01'!$B$86</f>
        <v>Donaciones</v>
      </c>
      <c r="F3330" s="586">
        <f>'FC01'!$X$86</f>
        <v>0</v>
      </c>
      <c r="I3330" s="580" t="str">
        <f>Índice!$C$8</f>
        <v>2016-01-01</v>
      </c>
      <c r="J3330" s="580" t="str">
        <f>Índice!$C$9</f>
        <v>2016-12-31</v>
      </c>
      <c r="K3330" s="579" t="s">
        <v>1802</v>
      </c>
      <c r="L3330" s="579" t="s">
        <v>3306</v>
      </c>
    </row>
    <row r="3331" spans="1:12" ht="15.75">
      <c r="C3331" s="589" t="str">
        <f>'FC01'!$B$87</f>
        <v>Total Gastos operativos</v>
      </c>
      <c r="F3331" s="586">
        <f>'FC01'!$X$87</f>
        <v>0</v>
      </c>
      <c r="I3331" s="580" t="str">
        <f>Índice!$C$8</f>
        <v>2016-01-01</v>
      </c>
      <c r="J3331" s="580" t="str">
        <f>Índice!$C$9</f>
        <v>2016-12-31</v>
      </c>
      <c r="K3331" s="579" t="s">
        <v>1802</v>
      </c>
      <c r="L3331" s="579" t="s">
        <v>3306</v>
      </c>
    </row>
    <row r="3332" spans="1:12" ht="15.75">
      <c r="A3332" s="587" t="s">
        <v>15</v>
      </c>
      <c r="C3332" s="589"/>
      <c r="F3332" s="586"/>
      <c r="I3332" s="580"/>
      <c r="J3332" s="580"/>
      <c r="K3332" s="579" t="s">
        <v>1802</v>
      </c>
      <c r="L3332" s="579" t="s">
        <v>3306</v>
      </c>
    </row>
    <row r="3333" spans="1:12" ht="15.75">
      <c r="A3333" s="587" t="s">
        <v>15</v>
      </c>
      <c r="C3333" s="589" t="str">
        <f>'FC01'!$B$89</f>
        <v>Detalle de los gastos y gastos operativos</v>
      </c>
      <c r="F3333" s="586" t="str">
        <f>'FC01'!$X$90</f>
        <v>Transporte</v>
      </c>
      <c r="I3333" s="580"/>
      <c r="J3333" s="580"/>
      <c r="K3333" s="579" t="s">
        <v>1802</v>
      </c>
      <c r="L3333" s="579" t="s">
        <v>3306</v>
      </c>
    </row>
    <row r="3334" spans="1:12" ht="15.75">
      <c r="A3334" s="587" t="s">
        <v>15</v>
      </c>
      <c r="C3334" s="589"/>
      <c r="F3334" s="586"/>
      <c r="I3334" s="580"/>
      <c r="J3334" s="580"/>
      <c r="K3334" s="579" t="s">
        <v>1802</v>
      </c>
      <c r="L3334" s="579" t="s">
        <v>3306</v>
      </c>
    </row>
    <row r="3335" spans="1:12" ht="15.75">
      <c r="A3335" s="587" t="s">
        <v>15</v>
      </c>
      <c r="C3335" s="589" t="str">
        <f>'FC01'!$B$91</f>
        <v>Gastos [sinopsis]</v>
      </c>
      <c r="F3335" s="586"/>
      <c r="I3335" s="580"/>
      <c r="J3335" s="580"/>
      <c r="K3335" s="579" t="s">
        <v>1802</v>
      </c>
      <c r="L3335" s="579" t="s">
        <v>3306</v>
      </c>
    </row>
    <row r="3336" spans="1:12" ht="15.75">
      <c r="C3336" s="589" t="str">
        <f>'FC01'!$B$92</f>
        <v>Gastos de Administración sin impuestos, contribuciones y tasas</v>
      </c>
      <c r="F3336" s="586">
        <f>'FC01'!$X$92</f>
        <v>0</v>
      </c>
      <c r="I3336" s="580" t="str">
        <f>Índice!$C$8</f>
        <v>2016-01-01</v>
      </c>
      <c r="J3336" s="580" t="str">
        <f>Índice!$C$9</f>
        <v>2016-12-31</v>
      </c>
      <c r="K3336" s="579" t="s">
        <v>1802</v>
      </c>
      <c r="L3336" s="579" t="s">
        <v>3306</v>
      </c>
    </row>
    <row r="3337" spans="1:12" ht="15.75">
      <c r="C3337" s="589" t="str">
        <f>'FC01'!$B$93</f>
        <v>Impuestos, Tasas y Contribuciones (No incluye impuesto de renta)</v>
      </c>
      <c r="F3337" s="586">
        <f>'FC01'!$X$93</f>
        <v>0</v>
      </c>
      <c r="I3337" s="580" t="str">
        <f>Índice!$C$8</f>
        <v>2016-01-01</v>
      </c>
      <c r="J3337" s="580" t="str">
        <f>Índice!$C$9</f>
        <v>2016-12-31</v>
      </c>
      <c r="K3337" s="579" t="s">
        <v>1802</v>
      </c>
      <c r="L3337" s="579" t="s">
        <v>3306</v>
      </c>
    </row>
    <row r="3338" spans="1:12" ht="15.75">
      <c r="C3338" s="589" t="str">
        <f>'FC01'!$B$94</f>
        <v>Depreciación, deterioro, Amortización y provisión</v>
      </c>
      <c r="F3338" s="586">
        <f>'FC01'!$X$94</f>
        <v>0</v>
      </c>
      <c r="I3338" s="580" t="str">
        <f>Índice!$C$8</f>
        <v>2016-01-01</v>
      </c>
      <c r="J3338" s="580" t="str">
        <f>Índice!$C$9</f>
        <v>2016-12-31</v>
      </c>
      <c r="K3338" s="579" t="s">
        <v>1802</v>
      </c>
      <c r="L3338" s="579" t="s">
        <v>3306</v>
      </c>
    </row>
    <row r="3339" spans="1:12" ht="15.75">
      <c r="C3339" s="589" t="str">
        <f>'FC01'!$B$95</f>
        <v>Gasto por impuesto a las ganancias</v>
      </c>
      <c r="F3339" s="586">
        <f>'FC01'!$X$95</f>
        <v>0</v>
      </c>
      <c r="I3339" s="580" t="str">
        <f>Índice!$C$8</f>
        <v>2016-01-01</v>
      </c>
      <c r="J3339" s="580" t="str">
        <f>Índice!$C$9</f>
        <v>2016-12-31</v>
      </c>
      <c r="K3339" s="579" t="s">
        <v>1802</v>
      </c>
      <c r="L3339" s="579" t="s">
        <v>3306</v>
      </c>
    </row>
    <row r="3340" spans="1:12" ht="15.75">
      <c r="C3340" s="589" t="str">
        <f>'FC01'!$B$96</f>
        <v>Otros gastos (gastos y gastos operativos)</v>
      </c>
      <c r="F3340" s="586">
        <f>'FC01'!$X$96</f>
        <v>0</v>
      </c>
      <c r="I3340" s="580" t="str">
        <f>Índice!$C$8</f>
        <v>2016-01-01</v>
      </c>
      <c r="J3340" s="580" t="str">
        <f>Índice!$C$9</f>
        <v>2016-12-31</v>
      </c>
      <c r="K3340" s="579" t="s">
        <v>1802</v>
      </c>
      <c r="L3340" s="579" t="s">
        <v>3306</v>
      </c>
    </row>
    <row r="3341" spans="1:12" ht="15.75">
      <c r="C3341" s="589" t="str">
        <f>'FC01'!$B$97</f>
        <v>Total Gastos</v>
      </c>
      <c r="F3341" s="586">
        <f>'FC01'!$X$97</f>
        <v>0</v>
      </c>
      <c r="I3341" s="580" t="str">
        <f>Índice!$C$8</f>
        <v>2016-01-01</v>
      </c>
      <c r="J3341" s="580" t="str">
        <f>Índice!$C$9</f>
        <v>2016-12-31</v>
      </c>
      <c r="K3341" s="579" t="s">
        <v>1802</v>
      </c>
      <c r="L3341" s="579" t="s">
        <v>3306</v>
      </c>
    </row>
    <row r="3342" spans="1:12" ht="15.75">
      <c r="A3342" s="587" t="s">
        <v>15</v>
      </c>
      <c r="C3342" s="589" t="str">
        <f>'FC01'!$B$98</f>
        <v>Gastos operativos de Ventas y Distribución [sinopsis]</v>
      </c>
      <c r="F3342" s="586">
        <f>'FC01'!$X$98</f>
        <v>0</v>
      </c>
      <c r="I3342" s="580" t="str">
        <f>Índice!$C$8</f>
        <v>2016-01-01</v>
      </c>
      <c r="J3342" s="580" t="str">
        <f>Índice!$C$9</f>
        <v>2016-12-31</v>
      </c>
      <c r="K3342" s="579" t="s">
        <v>1802</v>
      </c>
      <c r="L3342" s="579" t="s">
        <v>3306</v>
      </c>
    </row>
    <row r="3343" spans="1:12" ht="15.75">
      <c r="C3343" s="589" t="str">
        <f>'FC01'!$B$99</f>
        <v>Gastos operativos de Ventas</v>
      </c>
      <c r="F3343" s="586">
        <f>'FC01'!$X$99</f>
        <v>0</v>
      </c>
      <c r="I3343" s="580" t="str">
        <f>Índice!$C$8</f>
        <v>2016-01-01</v>
      </c>
      <c r="J3343" s="580" t="str">
        <f>Índice!$C$9</f>
        <v>2016-12-31</v>
      </c>
      <c r="K3343" s="579" t="s">
        <v>1802</v>
      </c>
      <c r="L3343" s="579" t="s">
        <v>3306</v>
      </c>
    </row>
    <row r="3344" spans="1:12" ht="15.75">
      <c r="C3344" s="589" t="str">
        <f>'FC01'!$B$100</f>
        <v>Gastos operativos de Distribución</v>
      </c>
      <c r="F3344" s="586">
        <f>'FC01'!$X$100</f>
        <v>0</v>
      </c>
      <c r="I3344" s="580" t="str">
        <f>Índice!$C$8</f>
        <v>2016-01-01</v>
      </c>
      <c r="J3344" s="580" t="str">
        <f>Índice!$C$9</f>
        <v>2016-12-31</v>
      </c>
      <c r="K3344" s="579" t="s">
        <v>1802</v>
      </c>
      <c r="L3344" s="579" t="s">
        <v>3306</v>
      </c>
    </row>
    <row r="3345" spans="1:12" ht="15.75">
      <c r="C3345" s="589" t="str">
        <f>'FC01'!$B$101</f>
        <v>Total Gastos operativos de ventas y distribución</v>
      </c>
      <c r="F3345" s="586">
        <f>'FC01'!$X$101</f>
        <v>0</v>
      </c>
      <c r="I3345" s="580" t="str">
        <f>Índice!$C$8</f>
        <v>2016-01-01</v>
      </c>
      <c r="J3345" s="580" t="str">
        <f>Índice!$C$9</f>
        <v>2016-12-31</v>
      </c>
      <c r="K3345" s="579" t="s">
        <v>1802</v>
      </c>
      <c r="L3345" s="579" t="s">
        <v>3306</v>
      </c>
    </row>
    <row r="3346" spans="1:12" ht="15.75">
      <c r="A3346" s="587" t="s">
        <v>15</v>
      </c>
      <c r="C3346" s="589">
        <v>22</v>
      </c>
      <c r="F3346" s="586"/>
      <c r="I3346" s="580" t="str">
        <f>Índice!$C$8</f>
        <v>2016-01-01</v>
      </c>
      <c r="J3346" s="580" t="str">
        <f>Índice!$C$9</f>
        <v>2016-12-31</v>
      </c>
      <c r="K3346" s="579" t="s">
        <v>1802</v>
      </c>
      <c r="L3346" s="579" t="s">
        <v>1798</v>
      </c>
    </row>
    <row r="3347" spans="1:12" ht="15.75">
      <c r="A3347" s="587" t="s">
        <v>15</v>
      </c>
      <c r="C3347" s="589" t="str">
        <f>'FC01'!$B$6</f>
        <v xml:space="preserve">Detalle de los gastos </v>
      </c>
      <c r="F3347" s="586" t="str">
        <f>'FC01'!$Y$7</f>
        <v>Total GLP</v>
      </c>
      <c r="I3347" s="580" t="str">
        <f>Índice!$C$8</f>
        <v>2016-01-01</v>
      </c>
      <c r="J3347" s="580" t="str">
        <f>Índice!$C$9</f>
        <v>2016-12-31</v>
      </c>
      <c r="K3347" s="579" t="s">
        <v>1802</v>
      </c>
      <c r="L3347" s="579" t="s">
        <v>1798</v>
      </c>
    </row>
    <row r="3348" spans="1:12" ht="15.75">
      <c r="C3348" s="589" t="str">
        <f>'FC01'!$B$8</f>
        <v xml:space="preserve">De administración </v>
      </c>
      <c r="F3348" s="586">
        <f>'FC01'!$Y$8</f>
        <v>0</v>
      </c>
      <c r="I3348" s="580" t="str">
        <f>Índice!$C$8</f>
        <v>2016-01-01</v>
      </c>
      <c r="J3348" s="580" t="str">
        <f>Índice!$C$9</f>
        <v>2016-12-31</v>
      </c>
      <c r="K3348" s="579" t="s">
        <v>1802</v>
      </c>
      <c r="L3348" s="579" t="s">
        <v>1798</v>
      </c>
    </row>
    <row r="3349" spans="1:12" ht="15.75">
      <c r="C3349" s="589" t="str">
        <f>'FC01'!$B$9</f>
        <v>Beneficios a empleados</v>
      </c>
      <c r="F3349" s="586">
        <f>'FC01'!$Y$9</f>
        <v>0</v>
      </c>
      <c r="I3349" s="580" t="str">
        <f>Índice!$C$8</f>
        <v>2016-01-01</v>
      </c>
      <c r="J3349" s="580" t="str">
        <f>Índice!$C$9</f>
        <v>2016-12-31</v>
      </c>
      <c r="K3349" s="579" t="s">
        <v>1802</v>
      </c>
      <c r="L3349" s="579" t="s">
        <v>1798</v>
      </c>
    </row>
    <row r="3350" spans="1:12" ht="15.75">
      <c r="C3350" s="589" t="str">
        <f>'FC01'!$B$10</f>
        <v>Honorarios</v>
      </c>
      <c r="F3350" s="586">
        <f>'FC01'!$Y$10</f>
        <v>0</v>
      </c>
      <c r="I3350" s="580" t="str">
        <f>Índice!$C$8</f>
        <v>2016-01-01</v>
      </c>
      <c r="J3350" s="580" t="str">
        <f>Índice!$C$9</f>
        <v>2016-12-31</v>
      </c>
      <c r="K3350" s="579" t="s">
        <v>1802</v>
      </c>
      <c r="L3350" s="579" t="s">
        <v>1798</v>
      </c>
    </row>
    <row r="3351" spans="1:12" ht="15.75">
      <c r="C3351" s="589" t="str">
        <f>'FC01'!$B$11</f>
        <v xml:space="preserve">Impuestos, Contribuciones y tasas </v>
      </c>
      <c r="F3351" s="586">
        <f>'FC01'!$Y$11</f>
        <v>0</v>
      </c>
      <c r="I3351" s="580" t="str">
        <f>Índice!$C$8</f>
        <v>2016-01-01</v>
      </c>
      <c r="J3351" s="580" t="str">
        <f>Índice!$C$9</f>
        <v>2016-12-31</v>
      </c>
      <c r="K3351" s="579" t="s">
        <v>1802</v>
      </c>
      <c r="L3351" s="579" t="s">
        <v>1798</v>
      </c>
    </row>
    <row r="3352" spans="1:12" ht="15.75">
      <c r="C3352" s="589" t="str">
        <f>'FC01'!$B$12</f>
        <v xml:space="preserve">Generales </v>
      </c>
      <c r="F3352" s="586">
        <f>'FC01'!$Y$12</f>
        <v>0</v>
      </c>
      <c r="I3352" s="580" t="str">
        <f>Índice!$C$8</f>
        <v>2016-01-01</v>
      </c>
      <c r="J3352" s="580" t="str">
        <f>Índice!$C$9</f>
        <v>2016-12-31</v>
      </c>
      <c r="K3352" s="579" t="s">
        <v>1802</v>
      </c>
      <c r="L3352" s="579" t="s">
        <v>1798</v>
      </c>
    </row>
    <row r="3353" spans="1:12" ht="15.75">
      <c r="C3353" s="589" t="str">
        <f>'FC01'!$B$13</f>
        <v>Deterioro</v>
      </c>
      <c r="F3353" s="586">
        <f>'FC01'!$Y$13</f>
        <v>0</v>
      </c>
      <c r="I3353" s="580" t="str">
        <f>Índice!$C$8</f>
        <v>2016-01-01</v>
      </c>
      <c r="J3353" s="580" t="str">
        <f>Índice!$C$9</f>
        <v>2016-12-31</v>
      </c>
      <c r="K3353" s="579" t="s">
        <v>1802</v>
      </c>
      <c r="L3353" s="579" t="s">
        <v>1798</v>
      </c>
    </row>
    <row r="3354" spans="1:12" ht="15.75">
      <c r="C3354" s="589" t="str">
        <f>'FC01'!$B$14</f>
        <v>Depreciación</v>
      </c>
      <c r="F3354" s="586">
        <f>'FC01'!$Y$14</f>
        <v>0</v>
      </c>
      <c r="I3354" s="580" t="str">
        <f>Índice!$C$8</f>
        <v>2016-01-01</v>
      </c>
      <c r="J3354" s="580" t="str">
        <f>Índice!$C$9</f>
        <v>2016-12-31</v>
      </c>
      <c r="K3354" s="579" t="s">
        <v>1802</v>
      </c>
      <c r="L3354" s="579" t="s">
        <v>1798</v>
      </c>
    </row>
    <row r="3355" spans="1:12" ht="15.75">
      <c r="C3355" s="589" t="str">
        <f>'FC01'!$B$15</f>
        <v>Amortización</v>
      </c>
      <c r="F3355" s="586">
        <f>'FC01'!$Y$15</f>
        <v>0</v>
      </c>
      <c r="I3355" s="580" t="str">
        <f>Índice!$C$8</f>
        <v>2016-01-01</v>
      </c>
      <c r="J3355" s="580" t="str">
        <f>Índice!$C$9</f>
        <v>2016-12-31</v>
      </c>
      <c r="K3355" s="579" t="s">
        <v>1802</v>
      </c>
      <c r="L3355" s="579" t="s">
        <v>1798</v>
      </c>
    </row>
    <row r="3356" spans="1:12" ht="15.75">
      <c r="C3356" s="589" t="str">
        <f>'FC01'!$B$16</f>
        <v>Provisiones</v>
      </c>
      <c r="F3356" s="586">
        <f>'FC01'!$Y$16</f>
        <v>0</v>
      </c>
      <c r="I3356" s="580" t="str">
        <f>Índice!$C$8</f>
        <v>2016-01-01</v>
      </c>
      <c r="J3356" s="580" t="str">
        <f>Índice!$C$9</f>
        <v>2016-12-31</v>
      </c>
      <c r="K3356" s="579" t="s">
        <v>1802</v>
      </c>
      <c r="L3356" s="579" t="s">
        <v>1798</v>
      </c>
    </row>
    <row r="3357" spans="1:12" ht="15.75">
      <c r="C3357" s="589" t="str">
        <f>'FC01'!$B$17</f>
        <v>Litigios y demandas</v>
      </c>
      <c r="F3357" s="586">
        <f>'FC01'!$Y$17</f>
        <v>0</v>
      </c>
      <c r="I3357" s="580" t="str">
        <f>Índice!$C$8</f>
        <v>2016-01-01</v>
      </c>
      <c r="J3357" s="580" t="str">
        <f>Índice!$C$9</f>
        <v>2016-12-31</v>
      </c>
      <c r="K3357" s="579" t="s">
        <v>1802</v>
      </c>
      <c r="L3357" s="579" t="s">
        <v>1798</v>
      </c>
    </row>
    <row r="3358" spans="1:12" ht="15.75">
      <c r="C3358" s="589" t="str">
        <f>'FC01'!$B$18</f>
        <v xml:space="preserve">Garantías </v>
      </c>
      <c r="F3358" s="586">
        <f>'FC01'!$Y$18</f>
        <v>0</v>
      </c>
      <c r="I3358" s="580" t="str">
        <f>Índice!$C$8</f>
        <v>2016-01-01</v>
      </c>
      <c r="J3358" s="580" t="str">
        <f>Índice!$C$9</f>
        <v>2016-12-31</v>
      </c>
      <c r="K3358" s="579" t="s">
        <v>1802</v>
      </c>
      <c r="L3358" s="579" t="s">
        <v>1798</v>
      </c>
    </row>
    <row r="3359" spans="1:12" ht="15.75">
      <c r="C3359" s="589" t="str">
        <f>'FC01'!$B$19</f>
        <v>Diversas</v>
      </c>
      <c r="F3359" s="586">
        <f>'FC01'!$Y$19</f>
        <v>0</v>
      </c>
      <c r="I3359" s="580" t="str">
        <f>Índice!$C$8</f>
        <v>2016-01-01</v>
      </c>
      <c r="J3359" s="580" t="str">
        <f>Índice!$C$9</f>
        <v>2016-12-31</v>
      </c>
      <c r="K3359" s="579" t="s">
        <v>1802</v>
      </c>
      <c r="L3359" s="579" t="s">
        <v>1798</v>
      </c>
    </row>
    <row r="3360" spans="1:12" ht="15.75">
      <c r="C3360" s="589" t="str">
        <f>'FC01'!$B$20</f>
        <v>Otros gastos</v>
      </c>
      <c r="F3360" s="586">
        <f>'FC01'!$Y$20</f>
        <v>0</v>
      </c>
      <c r="I3360" s="580" t="str">
        <f>Índice!$C$8</f>
        <v>2016-01-01</v>
      </c>
      <c r="J3360" s="580" t="str">
        <f>Índice!$C$9</f>
        <v>2016-12-31</v>
      </c>
      <c r="K3360" s="579" t="s">
        <v>1802</v>
      </c>
      <c r="L3360" s="579" t="s">
        <v>1798</v>
      </c>
    </row>
    <row r="3361" spans="1:12" ht="15.75">
      <c r="C3361" s="589" t="str">
        <f>'FC01'!$B$21</f>
        <v>Comisiones</v>
      </c>
      <c r="F3361" s="586">
        <f>'FC01'!$Y$21</f>
        <v>0</v>
      </c>
      <c r="I3361" s="580" t="str">
        <f>Índice!$C$8</f>
        <v>2016-01-01</v>
      </c>
      <c r="J3361" s="580" t="str">
        <f>Índice!$C$9</f>
        <v>2016-12-31</v>
      </c>
      <c r="K3361" s="579" t="s">
        <v>1802</v>
      </c>
      <c r="L3361" s="579" t="s">
        <v>1798</v>
      </c>
    </row>
    <row r="3362" spans="1:12" ht="15.75">
      <c r="C3362" s="589" t="str">
        <f>'FC01'!$B$22</f>
        <v>Ajuste por diferencia en cambio</v>
      </c>
      <c r="F3362" s="586">
        <f>'FC01'!$Y$22</f>
        <v>0</v>
      </c>
      <c r="I3362" s="580" t="str">
        <f>Índice!$C$8</f>
        <v>2016-01-01</v>
      </c>
      <c r="J3362" s="580" t="str">
        <f>Índice!$C$9</f>
        <v>2016-12-31</v>
      </c>
      <c r="K3362" s="579" t="s">
        <v>1802</v>
      </c>
      <c r="L3362" s="579" t="s">
        <v>1798</v>
      </c>
    </row>
    <row r="3363" spans="1:12" ht="15.75">
      <c r="C3363" s="589" t="str">
        <f>'FC01'!$B$23</f>
        <v>Financieros</v>
      </c>
      <c r="F3363" s="586">
        <f>'FC01'!$Y$23</f>
        <v>0</v>
      </c>
      <c r="I3363" s="580" t="str">
        <f>Índice!$C$8</f>
        <v>2016-01-01</v>
      </c>
      <c r="J3363" s="580" t="str">
        <f>Índice!$C$9</f>
        <v>2016-12-31</v>
      </c>
      <c r="K3363" s="579" t="s">
        <v>1802</v>
      </c>
      <c r="L3363" s="579" t="s">
        <v>1798</v>
      </c>
    </row>
    <row r="3364" spans="1:12" ht="15.75">
      <c r="C3364" s="589" t="str">
        <f>'FC01'!$B$24</f>
        <v>Pérdidas por la aplicación del método de participación patrimonial</v>
      </c>
      <c r="F3364" s="586">
        <f>'FC01'!$Y$24</f>
        <v>0</v>
      </c>
      <c r="I3364" s="580" t="str">
        <f>Índice!$C$8</f>
        <v>2016-01-01</v>
      </c>
      <c r="J3364" s="580" t="str">
        <f>Índice!$C$9</f>
        <v>2016-12-31</v>
      </c>
      <c r="K3364" s="579" t="s">
        <v>1802</v>
      </c>
      <c r="L3364" s="579" t="s">
        <v>1798</v>
      </c>
    </row>
    <row r="3365" spans="1:12" ht="15.75">
      <c r="C3365" s="589" t="str">
        <f>'FC01'!$B$25</f>
        <v xml:space="preserve">Gastos diversos </v>
      </c>
      <c r="F3365" s="586">
        <f>'FC01'!$Y$25</f>
        <v>0</v>
      </c>
      <c r="I3365" s="580" t="str">
        <f>Índice!$C$8</f>
        <v>2016-01-01</v>
      </c>
      <c r="J3365" s="580" t="str">
        <f>Índice!$C$9</f>
        <v>2016-12-31</v>
      </c>
      <c r="K3365" s="579" t="s">
        <v>1802</v>
      </c>
      <c r="L3365" s="579" t="s">
        <v>1798</v>
      </c>
    </row>
    <row r="3366" spans="1:12" ht="15.75">
      <c r="C3366" s="589" t="str">
        <f>'FC01'!$B$26</f>
        <v>Impuesto a las ganancias corrientes</v>
      </c>
      <c r="F3366" s="586">
        <f>'FC01'!$Y$26</f>
        <v>0</v>
      </c>
      <c r="I3366" s="580" t="str">
        <f>Índice!$C$8</f>
        <v>2016-01-01</v>
      </c>
      <c r="J3366" s="580" t="str">
        <f>Índice!$C$9</f>
        <v>2016-12-31</v>
      </c>
      <c r="K3366" s="579" t="s">
        <v>1802</v>
      </c>
      <c r="L3366" s="579" t="s">
        <v>1798</v>
      </c>
    </row>
    <row r="3367" spans="1:12" ht="15.75">
      <c r="C3367" s="589" t="str">
        <f>'FC01'!$B$27</f>
        <v>Impuesto a las ganancias diferido</v>
      </c>
      <c r="F3367" s="586">
        <f>'FC01'!$Y$27</f>
        <v>0</v>
      </c>
      <c r="I3367" s="580" t="str">
        <f>Índice!$C$8</f>
        <v>2016-01-01</v>
      </c>
      <c r="J3367" s="580" t="str">
        <f>Índice!$C$9</f>
        <v>2016-12-31</v>
      </c>
      <c r="K3367" s="579" t="s">
        <v>1802</v>
      </c>
      <c r="L3367" s="579" t="s">
        <v>1798</v>
      </c>
    </row>
    <row r="3368" spans="1:12" ht="15.75">
      <c r="C3368" s="589" t="str">
        <f>'FC01'!$B$28</f>
        <v xml:space="preserve">Total Gastos </v>
      </c>
      <c r="F3368" s="586">
        <f>'FC01'!$Y$28</f>
        <v>0</v>
      </c>
      <c r="I3368" s="580" t="str">
        <f>Índice!$C$8</f>
        <v>2016-01-01</v>
      </c>
      <c r="J3368" s="580" t="str">
        <f>Índice!$C$9</f>
        <v>2016-12-31</v>
      </c>
      <c r="K3368" s="579" t="s">
        <v>1802</v>
      </c>
      <c r="L3368" s="579" t="s">
        <v>1798</v>
      </c>
    </row>
    <row r="3369" spans="1:12" ht="15.75">
      <c r="A3369" s="587" t="s">
        <v>15</v>
      </c>
      <c r="C3369" s="589"/>
      <c r="F3369" s="586"/>
      <c r="I3369" s="580"/>
      <c r="J3369" s="580"/>
      <c r="K3369" s="579" t="s">
        <v>1802</v>
      </c>
      <c r="L3369" s="579" t="s">
        <v>1798</v>
      </c>
    </row>
    <row r="3370" spans="1:12" ht="15.75">
      <c r="A3370" s="587" t="s">
        <v>15</v>
      </c>
      <c r="C3370" s="589" t="str">
        <f>'FC01'!$B$30</f>
        <v>Detalle de los gastos operativos</v>
      </c>
      <c r="F3370" s="586" t="str">
        <f>'FC01'!$Y$31</f>
        <v>Total GLP</v>
      </c>
      <c r="I3370" s="580"/>
      <c r="J3370" s="580"/>
      <c r="K3370" s="579" t="s">
        <v>1802</v>
      </c>
      <c r="L3370" s="579" t="s">
        <v>1798</v>
      </c>
    </row>
    <row r="3371" spans="1:12" ht="15.75">
      <c r="A3371" s="587" t="s">
        <v>15</v>
      </c>
      <c r="C3371" s="589"/>
      <c r="F3371" s="586"/>
      <c r="I3371" s="580"/>
      <c r="J3371" s="580"/>
      <c r="K3371" s="579" t="s">
        <v>1802</v>
      </c>
      <c r="L3371" s="579" t="s">
        <v>1798</v>
      </c>
    </row>
    <row r="3372" spans="1:12" ht="15.75">
      <c r="C3372" s="589" t="str">
        <f>'FC01'!$B$32</f>
        <v>Servicios Personales</v>
      </c>
      <c r="F3372" s="586">
        <f>'FC01'!$Y$32</f>
        <v>0</v>
      </c>
      <c r="I3372" s="580" t="str">
        <f>Índice!$C$8</f>
        <v>2016-01-01</v>
      </c>
      <c r="J3372" s="580" t="str">
        <f>Índice!$C$9</f>
        <v>2016-12-31</v>
      </c>
      <c r="K3372" s="579" t="s">
        <v>1802</v>
      </c>
      <c r="L3372" s="579" t="s">
        <v>1798</v>
      </c>
    </row>
    <row r="3373" spans="1:12" ht="15.75">
      <c r="C3373" s="589" t="str">
        <f>'FC01'!$B$33</f>
        <v>Generales</v>
      </c>
      <c r="F3373" s="586">
        <f>'FC01'!$Y$33</f>
        <v>0</v>
      </c>
      <c r="I3373" s="580" t="str">
        <f>Índice!$C$8</f>
        <v>2016-01-01</v>
      </c>
      <c r="J3373" s="580" t="str">
        <f>Índice!$C$9</f>
        <v>2016-12-31</v>
      </c>
      <c r="K3373" s="579" t="s">
        <v>1802</v>
      </c>
      <c r="L3373" s="579" t="s">
        <v>1798</v>
      </c>
    </row>
    <row r="3374" spans="1:12" ht="15.75">
      <c r="C3374" s="589" t="str">
        <f>'FC01'!$B$34</f>
        <v>Arrendamientos</v>
      </c>
      <c r="F3374" s="586">
        <f>'FC01'!$Y$34</f>
        <v>0</v>
      </c>
      <c r="I3374" s="580" t="str">
        <f>Índice!$C$8</f>
        <v>2016-01-01</v>
      </c>
      <c r="J3374" s="580" t="str">
        <f>Índice!$C$9</f>
        <v>2016-12-31</v>
      </c>
      <c r="K3374" s="579" t="s">
        <v>1802</v>
      </c>
      <c r="L3374" s="579" t="s">
        <v>1798</v>
      </c>
    </row>
    <row r="3375" spans="1:12" ht="15.75">
      <c r="C3375" s="589" t="str">
        <f>'FC01'!$B$35</f>
        <v>Deterioro (Operativo)</v>
      </c>
      <c r="F3375" s="586">
        <f>'FC01'!$Y$35</f>
        <v>0</v>
      </c>
      <c r="I3375" s="580" t="str">
        <f>Índice!$C$8</f>
        <v>2016-01-01</v>
      </c>
      <c r="J3375" s="580" t="str">
        <f>Índice!$C$9</f>
        <v>2016-12-31</v>
      </c>
      <c r="K3375" s="579" t="s">
        <v>1802</v>
      </c>
      <c r="L3375" s="579" t="s">
        <v>1798</v>
      </c>
    </row>
    <row r="3376" spans="1:12" ht="15.75">
      <c r="C3376" s="589" t="str">
        <f>'FC01'!$B$36</f>
        <v>Depreciación (Operativo)</v>
      </c>
      <c r="F3376" s="586">
        <f>'FC01'!$Y$36</f>
        <v>0</v>
      </c>
      <c r="I3376" s="580" t="str">
        <f>Índice!$C$8</f>
        <v>2016-01-01</v>
      </c>
      <c r="J3376" s="580" t="str">
        <f>Índice!$C$9</f>
        <v>2016-12-31</v>
      </c>
      <c r="K3376" s="579" t="s">
        <v>1802</v>
      </c>
      <c r="L3376" s="579" t="s">
        <v>1798</v>
      </c>
    </row>
    <row r="3377" spans="3:12" ht="15.75">
      <c r="C3377" s="589" t="str">
        <f>'FC01'!$B$37</f>
        <v>Provisiones (Operativo)</v>
      </c>
      <c r="F3377" s="586">
        <f>'FC01'!$Y$37</f>
        <v>0</v>
      </c>
      <c r="I3377" s="580" t="str">
        <f>Índice!$C$8</f>
        <v>2016-01-01</v>
      </c>
      <c r="J3377" s="580" t="str">
        <f>Índice!$C$9</f>
        <v>2016-12-31</v>
      </c>
      <c r="K3377" s="579" t="s">
        <v>1802</v>
      </c>
      <c r="L3377" s="579" t="s">
        <v>1798</v>
      </c>
    </row>
    <row r="3378" spans="3:12" ht="15.75">
      <c r="C3378" s="589" t="str">
        <f>'FC01'!$B$38</f>
        <v>Agotamiento (Operativo)</v>
      </c>
      <c r="F3378" s="586">
        <f>'FC01'!$Y$38</f>
        <v>0</v>
      </c>
      <c r="I3378" s="580" t="str">
        <f>Índice!$C$8</f>
        <v>2016-01-01</v>
      </c>
      <c r="J3378" s="580" t="str">
        <f>Índice!$C$9</f>
        <v>2016-12-31</v>
      </c>
      <c r="K3378" s="579" t="s">
        <v>1802</v>
      </c>
      <c r="L3378" s="579" t="s">
        <v>1798</v>
      </c>
    </row>
    <row r="3379" spans="3:12" ht="15.75">
      <c r="C3379" s="589" t="str">
        <f>'FC01'!$B$39</f>
        <v>Amortización (Operativo)</v>
      </c>
      <c r="F3379" s="586">
        <f>'FC01'!$Y$39</f>
        <v>0</v>
      </c>
      <c r="I3379" s="580" t="str">
        <f>Índice!$C$8</f>
        <v>2016-01-01</v>
      </c>
      <c r="J3379" s="580" t="str">
        <f>Índice!$C$9</f>
        <v>2016-12-31</v>
      </c>
      <c r="K3379" s="579" t="s">
        <v>1802</v>
      </c>
      <c r="L3379" s="579" t="s">
        <v>1798</v>
      </c>
    </row>
    <row r="3380" spans="3:12" ht="15.75">
      <c r="C3380" s="589" t="str">
        <f>'FC01'!$B$40</f>
        <v>Gastos operativos de Bienes y Servicios Públicos para la Venta</v>
      </c>
      <c r="F3380" s="586">
        <f>'FC01'!$Y$40</f>
        <v>0</v>
      </c>
      <c r="I3380" s="580" t="str">
        <f>Índice!$C$8</f>
        <v>2016-01-01</v>
      </c>
      <c r="J3380" s="580" t="str">
        <f>Índice!$C$9</f>
        <v>2016-12-31</v>
      </c>
      <c r="K3380" s="579" t="s">
        <v>1802</v>
      </c>
      <c r="L3380" s="579" t="s">
        <v>1798</v>
      </c>
    </row>
    <row r="3381" spans="3:12" ht="15.75">
      <c r="C3381" s="589" t="str">
        <f>'FC01'!$B$41</f>
        <v>Compras en Bloque y/o a Largo Plazo</v>
      </c>
      <c r="F3381" s="586">
        <f>'FC01'!$Y$41</f>
        <v>0</v>
      </c>
      <c r="I3381" s="580" t="str">
        <f>Índice!$C$8</f>
        <v>2016-01-01</v>
      </c>
      <c r="J3381" s="580" t="str">
        <f>Índice!$C$9</f>
        <v>2016-12-31</v>
      </c>
      <c r="K3381" s="579" t="s">
        <v>1802</v>
      </c>
      <c r="L3381" s="579" t="s">
        <v>1798</v>
      </c>
    </row>
    <row r="3382" spans="3:12" ht="15.75">
      <c r="C3382" s="589" t="str">
        <f>'FC01'!$B$42</f>
        <v>Compras en Bolsa  y/o a Corto Plazo</v>
      </c>
      <c r="F3382" s="586">
        <f>'FC01'!$Y$42</f>
        <v>0</v>
      </c>
      <c r="I3382" s="580" t="str">
        <f>Índice!$C$8</f>
        <v>2016-01-01</v>
      </c>
      <c r="J3382" s="580" t="str">
        <f>Índice!$C$9</f>
        <v>2016-12-31</v>
      </c>
      <c r="K3382" s="579" t="s">
        <v>1802</v>
      </c>
      <c r="L3382" s="579" t="s">
        <v>1798</v>
      </c>
    </row>
    <row r="3383" spans="3:12" ht="15.75">
      <c r="C3383" s="589" t="str">
        <f>'FC01'!$B$43</f>
        <v>Gastos operativos de suministro de agua potable (Agua en Bloque)</v>
      </c>
      <c r="F3383" s="586">
        <f>'FC01'!$Y$43</f>
        <v>0</v>
      </c>
      <c r="I3383" s="580" t="str">
        <f>Índice!$C$8</f>
        <v>2016-01-01</v>
      </c>
      <c r="J3383" s="580" t="str">
        <f>Índice!$C$9</f>
        <v>2016-12-31</v>
      </c>
      <c r="K3383" s="579" t="s">
        <v>1802</v>
      </c>
      <c r="L3383" s="579" t="s">
        <v>1798</v>
      </c>
    </row>
    <row r="3384" spans="3:12" ht="15.75">
      <c r="C3384" s="589" t="str">
        <f>'FC01'!$B$44</f>
        <v xml:space="preserve">Gastos operativos por Conexión / Interconexión </v>
      </c>
      <c r="F3384" s="586">
        <f>'FC01'!$Y$44</f>
        <v>0</v>
      </c>
      <c r="I3384" s="580" t="str">
        <f>Índice!$C$8</f>
        <v>2016-01-01</v>
      </c>
      <c r="J3384" s="580" t="str">
        <f>Índice!$C$9</f>
        <v>2016-12-31</v>
      </c>
      <c r="K3384" s="579" t="s">
        <v>1802</v>
      </c>
      <c r="L3384" s="579" t="s">
        <v>1798</v>
      </c>
    </row>
    <row r="3385" spans="3:12" ht="15.75">
      <c r="C3385" s="589" t="str">
        <f>'FC01'!$B$45</f>
        <v>Uso de Líneas, redes y ductos</v>
      </c>
      <c r="F3385" s="586">
        <f>'FC01'!$Y$45</f>
        <v>0</v>
      </c>
      <c r="I3385" s="580" t="str">
        <f>Índice!$C$8</f>
        <v>2016-01-01</v>
      </c>
      <c r="J3385" s="580" t="str">
        <f>Índice!$C$9</f>
        <v>2016-12-31</v>
      </c>
      <c r="K3385" s="579" t="s">
        <v>1802</v>
      </c>
      <c r="L3385" s="579" t="s">
        <v>1798</v>
      </c>
    </row>
    <row r="3386" spans="3:12" ht="15.75">
      <c r="C3386" s="589" t="str">
        <f>'FC01'!$B$46</f>
        <v>Gastos operativos de Distribución  y/o Comercialización de Gas combustible por redes</v>
      </c>
      <c r="F3386" s="586">
        <f>'FC01'!$Y$46</f>
        <v>0</v>
      </c>
      <c r="I3386" s="580" t="str">
        <f>Índice!$C$8</f>
        <v>2016-01-01</v>
      </c>
      <c r="J3386" s="580" t="str">
        <f>Índice!$C$9</f>
        <v>2016-12-31</v>
      </c>
      <c r="K3386" s="579" t="s">
        <v>1802</v>
      </c>
      <c r="L3386" s="579" t="s">
        <v>1798</v>
      </c>
    </row>
    <row r="3387" spans="3:12" ht="15.75">
      <c r="C3387" s="589" t="str">
        <f>'FC01'!$B$47</f>
        <v>Manejo Comercial y Financiero del Servicio</v>
      </c>
      <c r="F3387" s="586">
        <f>'FC01'!$Y$47</f>
        <v>0</v>
      </c>
      <c r="I3387" s="580" t="str">
        <f>Índice!$C$8</f>
        <v>2016-01-01</v>
      </c>
      <c r="J3387" s="580" t="str">
        <f>Índice!$C$9</f>
        <v>2016-12-31</v>
      </c>
      <c r="K3387" s="579" t="s">
        <v>1802</v>
      </c>
      <c r="L3387" s="579" t="s">
        <v>1798</v>
      </c>
    </row>
    <row r="3388" spans="3:12" ht="15.75">
      <c r="C3388" s="589" t="str">
        <f>'FC01'!$B$48</f>
        <v>Gastos operativos de Distribución  y/o Comercialización de Gas Licuado de Petróleo –GLP</v>
      </c>
      <c r="F3388" s="586">
        <f>'FC01'!$Y$48</f>
        <v>0</v>
      </c>
      <c r="I3388" s="580" t="str">
        <f>Índice!$C$8</f>
        <v>2016-01-01</v>
      </c>
      <c r="J3388" s="580" t="str">
        <f>Índice!$C$9</f>
        <v>2016-12-31</v>
      </c>
      <c r="K3388" s="579" t="s">
        <v>1802</v>
      </c>
      <c r="L3388" s="579" t="s">
        <v>1798</v>
      </c>
    </row>
    <row r="3389" spans="3:12" ht="15.75">
      <c r="C3389" s="589" t="str">
        <f>'FC01'!$B$49</f>
        <v>Contrato de explotación</v>
      </c>
      <c r="F3389" s="586">
        <f>'FC01'!$Y$49</f>
        <v>0</v>
      </c>
      <c r="I3389" s="580" t="str">
        <f>Índice!$C$8</f>
        <v>2016-01-01</v>
      </c>
      <c r="J3389" s="580" t="str">
        <f>Índice!$C$9</f>
        <v>2016-12-31</v>
      </c>
      <c r="K3389" s="579" t="s">
        <v>1802</v>
      </c>
      <c r="L3389" s="579" t="s">
        <v>1798</v>
      </c>
    </row>
    <row r="3390" spans="3:12" ht="15.75">
      <c r="C3390" s="589" t="str">
        <f>'FC01'!$B$50</f>
        <v>Gastos operativos asociados a las transacciones en el mercado mayorista</v>
      </c>
      <c r="F3390" s="586">
        <f>'FC01'!$Y$50</f>
        <v>0</v>
      </c>
      <c r="I3390" s="580" t="str">
        <f>Índice!$C$8</f>
        <v>2016-01-01</v>
      </c>
      <c r="J3390" s="580" t="str">
        <f>Índice!$C$9</f>
        <v>2016-12-31</v>
      </c>
      <c r="K3390" s="579" t="s">
        <v>1802</v>
      </c>
      <c r="L3390" s="579" t="s">
        <v>1798</v>
      </c>
    </row>
    <row r="3391" spans="3:12" ht="15.75">
      <c r="C3391" s="589" t="str">
        <f>'FC01'!$B$51</f>
        <v>Contrato de concesión</v>
      </c>
      <c r="F3391" s="586">
        <f>'FC01'!$Y$51</f>
        <v>0</v>
      </c>
      <c r="I3391" s="580" t="str">
        <f>Índice!$C$8</f>
        <v>2016-01-01</v>
      </c>
      <c r="J3391" s="580" t="str">
        <f>Índice!$C$9</f>
        <v>2016-12-31</v>
      </c>
      <c r="K3391" s="579" t="s">
        <v>1802</v>
      </c>
      <c r="L3391" s="579" t="s">
        <v>1798</v>
      </c>
    </row>
    <row r="3392" spans="3:12" ht="15.75">
      <c r="C3392" s="589" t="str">
        <f>'FC01'!$B$52</f>
        <v>Otros</v>
      </c>
      <c r="F3392" s="586">
        <f>'FC01'!$Y$52</f>
        <v>0</v>
      </c>
      <c r="I3392" s="580" t="str">
        <f>Índice!$C$8</f>
        <v>2016-01-01</v>
      </c>
      <c r="J3392" s="580" t="str">
        <f>Índice!$C$9</f>
        <v>2016-12-31</v>
      </c>
      <c r="K3392" s="579" t="s">
        <v>1802</v>
      </c>
      <c r="L3392" s="579" t="s">
        <v>1798</v>
      </c>
    </row>
    <row r="3393" spans="3:12" ht="15.75">
      <c r="C3393" s="589" t="str">
        <f>'FC01'!$B$53</f>
        <v>Gastos operativos asociados a las transacciones en el mercado minorista</v>
      </c>
      <c r="F3393" s="586">
        <f>'FC01'!$Y$53</f>
        <v>0</v>
      </c>
      <c r="I3393" s="580" t="str">
        <f>Índice!$C$8</f>
        <v>2016-01-01</v>
      </c>
      <c r="J3393" s="580" t="str">
        <f>Índice!$C$9</f>
        <v>2016-12-31</v>
      </c>
      <c r="K3393" s="579" t="s">
        <v>1802</v>
      </c>
      <c r="L3393" s="579" t="s">
        <v>1798</v>
      </c>
    </row>
    <row r="3394" spans="3:12" ht="15.75">
      <c r="C3394" s="589" t="str">
        <f>'FC01'!$B$54</f>
        <v xml:space="preserve">Licencias, Contribuciones y Regalías  </v>
      </c>
      <c r="F3394" s="586">
        <f>'FC01'!$Y$54</f>
        <v>0</v>
      </c>
      <c r="I3394" s="580" t="str">
        <f>Índice!$C$8</f>
        <v>2016-01-01</v>
      </c>
      <c r="J3394" s="580" t="str">
        <f>Índice!$C$9</f>
        <v>2016-12-31</v>
      </c>
      <c r="K3394" s="579" t="s">
        <v>1802</v>
      </c>
      <c r="L3394" s="579" t="s">
        <v>1798</v>
      </c>
    </row>
    <row r="3395" spans="3:12" ht="15.75">
      <c r="C3395" s="589" t="str">
        <f>'FC01'!$B$55</f>
        <v>Departamento Administrativo del Medio Ambiente "DAMA"</v>
      </c>
      <c r="F3395" s="586">
        <f>'FC01'!$Y$55</f>
        <v>0</v>
      </c>
      <c r="I3395" s="580" t="str">
        <f>Índice!$C$8</f>
        <v>2016-01-01</v>
      </c>
      <c r="J3395" s="580" t="str">
        <f>Índice!$C$9</f>
        <v>2016-12-31</v>
      </c>
      <c r="K3395" s="579" t="s">
        <v>1802</v>
      </c>
      <c r="L3395" s="579" t="s">
        <v>1798</v>
      </c>
    </row>
    <row r="3396" spans="3:12" ht="15.75">
      <c r="C3396" s="589" t="str">
        <f>'FC01'!$B$56</f>
        <v>Ley 56 de 1981</v>
      </c>
      <c r="F3396" s="586">
        <f>'FC01'!$Y$56</f>
        <v>0</v>
      </c>
      <c r="I3396" s="580" t="str">
        <f>Índice!$C$8</f>
        <v>2016-01-01</v>
      </c>
      <c r="J3396" s="580" t="str">
        <f>Índice!$C$9</f>
        <v>2016-12-31</v>
      </c>
      <c r="K3396" s="579" t="s">
        <v>1802</v>
      </c>
      <c r="L3396" s="579" t="s">
        <v>1798</v>
      </c>
    </row>
    <row r="3397" spans="3:12" ht="15.75">
      <c r="C3397" s="589" t="str">
        <f>'FC01'!$B$57</f>
        <v>Medio Ambiente – Ley 99 de 1993</v>
      </c>
      <c r="F3397" s="586">
        <f>'FC01'!$Y$57</f>
        <v>0</v>
      </c>
      <c r="I3397" s="580" t="str">
        <f>Índice!$C$8</f>
        <v>2016-01-01</v>
      </c>
      <c r="J3397" s="580" t="str">
        <f>Índice!$C$9</f>
        <v>2016-12-31</v>
      </c>
      <c r="K3397" s="579" t="s">
        <v>1802</v>
      </c>
      <c r="L3397" s="579" t="s">
        <v>1798</v>
      </c>
    </row>
    <row r="3398" spans="3:12" ht="15.75">
      <c r="C3398" s="589" t="str">
        <f>'FC01'!$B$58</f>
        <v>Regalías</v>
      </c>
      <c r="F3398" s="586">
        <f>'FC01'!$Y$58</f>
        <v>0</v>
      </c>
      <c r="I3398" s="580" t="str">
        <f>Índice!$C$8</f>
        <v>2016-01-01</v>
      </c>
      <c r="J3398" s="580" t="str">
        <f>Índice!$C$9</f>
        <v>2016-12-31</v>
      </c>
      <c r="K3398" s="579" t="s">
        <v>1802</v>
      </c>
      <c r="L3398" s="579" t="s">
        <v>1798</v>
      </c>
    </row>
    <row r="3399" spans="3:12" ht="15.75">
      <c r="C3399" s="589" t="str">
        <f>'FC01'!$B$59</f>
        <v>Licencia De Operación Del Servicio</v>
      </c>
      <c r="F3399" s="586">
        <f>'FC01'!$Y$59</f>
        <v>0</v>
      </c>
      <c r="I3399" s="580" t="str">
        <f>Índice!$C$8</f>
        <v>2016-01-01</v>
      </c>
      <c r="J3399" s="580" t="str">
        <f>Índice!$C$9</f>
        <v>2016-12-31</v>
      </c>
      <c r="K3399" s="579" t="s">
        <v>1802</v>
      </c>
      <c r="L3399" s="579" t="s">
        <v>1798</v>
      </c>
    </row>
    <row r="3400" spans="3:12" ht="15.75">
      <c r="C3400" s="589" t="str">
        <f>'FC01'!$B$60</f>
        <v>FAZNI</v>
      </c>
      <c r="F3400" s="586">
        <f>'FC01'!$Y$60</f>
        <v>0</v>
      </c>
      <c r="I3400" s="580" t="str">
        <f>Índice!$C$8</f>
        <v>2016-01-01</v>
      </c>
      <c r="J3400" s="580" t="str">
        <f>Índice!$C$9</f>
        <v>2016-12-31</v>
      </c>
      <c r="K3400" s="579" t="s">
        <v>1802</v>
      </c>
      <c r="L3400" s="579" t="s">
        <v>1798</v>
      </c>
    </row>
    <row r="3401" spans="3:12" ht="15.75">
      <c r="C3401" s="589" t="str">
        <f>'FC01'!$B$61</f>
        <v>FAER</v>
      </c>
      <c r="F3401" s="586">
        <f>'FC01'!$Y$61</f>
        <v>0</v>
      </c>
      <c r="I3401" s="580" t="str">
        <f>Índice!$C$8</f>
        <v>2016-01-01</v>
      </c>
      <c r="J3401" s="580" t="str">
        <f>Índice!$C$9</f>
        <v>2016-12-31</v>
      </c>
      <c r="K3401" s="579" t="s">
        <v>1802</v>
      </c>
      <c r="L3401" s="579" t="s">
        <v>1798</v>
      </c>
    </row>
    <row r="3402" spans="3:12" ht="15.75">
      <c r="C3402" s="589" t="str">
        <f>'FC01'!$B$62</f>
        <v>Cuota de fomento de gas</v>
      </c>
      <c r="F3402" s="586">
        <f>'FC01'!$Y$62</f>
        <v>0</v>
      </c>
      <c r="I3402" s="580" t="str">
        <f>Índice!$C$8</f>
        <v>2016-01-01</v>
      </c>
      <c r="J3402" s="580" t="str">
        <f>Índice!$C$9</f>
        <v>2016-12-31</v>
      </c>
      <c r="K3402" s="579" t="s">
        <v>1802</v>
      </c>
      <c r="L3402" s="579" t="s">
        <v>1798</v>
      </c>
    </row>
    <row r="3403" spans="3:12" ht="15.75">
      <c r="C3403" s="589" t="str">
        <f>'FC01'!$B$63</f>
        <v>Ministerio de Comunicaciones y/o Fondo de Comunicaciones</v>
      </c>
      <c r="F3403" s="586">
        <f>'FC01'!$Y$63</f>
        <v>0</v>
      </c>
      <c r="I3403" s="580" t="str">
        <f>Índice!$C$8</f>
        <v>2016-01-01</v>
      </c>
      <c r="J3403" s="580" t="str">
        <f>Índice!$C$9</f>
        <v>2016-12-31</v>
      </c>
      <c r="K3403" s="579" t="s">
        <v>1802</v>
      </c>
      <c r="L3403" s="579" t="s">
        <v>1798</v>
      </c>
    </row>
    <row r="3404" spans="3:12" ht="15.75">
      <c r="C3404" s="589" t="str">
        <f>'FC01'!$B$64</f>
        <v>Comité De Estratificación –Ley 505 De 1999</v>
      </c>
      <c r="F3404" s="586">
        <f>'FC01'!$Y$64</f>
        <v>0</v>
      </c>
      <c r="I3404" s="580" t="str">
        <f>Índice!$C$8</f>
        <v>2016-01-01</v>
      </c>
      <c r="J3404" s="580" t="str">
        <f>Índice!$C$9</f>
        <v>2016-12-31</v>
      </c>
      <c r="K3404" s="579" t="s">
        <v>1802</v>
      </c>
      <c r="L3404" s="579" t="s">
        <v>1798</v>
      </c>
    </row>
    <row r="3405" spans="3:12" ht="15.75">
      <c r="C3405" s="589" t="str">
        <f>'FC01'!$B$65</f>
        <v>Art 25 Ley 142 - Concesiones, y permisos ambientales y sanitarios</v>
      </c>
      <c r="F3405" s="586">
        <f>'FC01'!$Y$65</f>
        <v>0</v>
      </c>
      <c r="I3405" s="580" t="str">
        <f>Índice!$C$8</f>
        <v>2016-01-01</v>
      </c>
      <c r="J3405" s="580" t="str">
        <f>Índice!$C$9</f>
        <v>2016-12-31</v>
      </c>
      <c r="K3405" s="579" t="s">
        <v>1802</v>
      </c>
      <c r="L3405" s="579" t="s">
        <v>1798</v>
      </c>
    </row>
    <row r="3406" spans="3:12" ht="15.75">
      <c r="C3406" s="589" t="str">
        <f>'FC01'!$B$66</f>
        <v>Otras licencias Ley 142 de 1994</v>
      </c>
      <c r="F3406" s="586">
        <f>'FC01'!$Y$66</f>
        <v>0</v>
      </c>
      <c r="I3406" s="580" t="str">
        <f>Índice!$C$8</f>
        <v>2016-01-01</v>
      </c>
      <c r="J3406" s="580" t="str">
        <f>Índice!$C$9</f>
        <v>2016-12-31</v>
      </c>
      <c r="K3406" s="579" t="s">
        <v>1802</v>
      </c>
      <c r="L3406" s="579" t="s">
        <v>1798</v>
      </c>
    </row>
    <row r="3407" spans="3:12" ht="15.75">
      <c r="C3407" s="589" t="str">
        <f>'FC01'!$B$67</f>
        <v>Consumo De Insumos Directos</v>
      </c>
      <c r="F3407" s="586">
        <f>'FC01'!$Y$67</f>
        <v>0</v>
      </c>
      <c r="I3407" s="580" t="str">
        <f>Índice!$C$8</f>
        <v>2016-01-01</v>
      </c>
      <c r="J3407" s="580" t="str">
        <f>Índice!$C$9</f>
        <v>2016-12-31</v>
      </c>
      <c r="K3407" s="579" t="s">
        <v>1802</v>
      </c>
      <c r="L3407" s="579" t="s">
        <v>1798</v>
      </c>
    </row>
    <row r="3408" spans="3:12" ht="15.75">
      <c r="C3408" s="589" t="str">
        <f>'FC01'!$B$68</f>
        <v>Productos Químicos</v>
      </c>
      <c r="F3408" s="586">
        <f>'FC01'!$Y$68</f>
        <v>0</v>
      </c>
      <c r="I3408" s="580" t="str">
        <f>Índice!$C$8</f>
        <v>2016-01-01</v>
      </c>
      <c r="J3408" s="580" t="str">
        <f>Índice!$C$9</f>
        <v>2016-12-31</v>
      </c>
      <c r="K3408" s="579" t="s">
        <v>1802</v>
      </c>
      <c r="L3408" s="579" t="s">
        <v>1798</v>
      </c>
    </row>
    <row r="3409" spans="3:12" ht="15.75">
      <c r="C3409" s="589" t="str">
        <f>'FC01'!$B$69</f>
        <v>Gas Combustible</v>
      </c>
      <c r="F3409" s="586">
        <f>'FC01'!$Y$69</f>
        <v>0</v>
      </c>
      <c r="I3409" s="580" t="str">
        <f>Índice!$C$8</f>
        <v>2016-01-01</v>
      </c>
      <c r="J3409" s="580" t="str">
        <f>Índice!$C$9</f>
        <v>2016-12-31</v>
      </c>
      <c r="K3409" s="579" t="s">
        <v>1802</v>
      </c>
      <c r="L3409" s="579" t="s">
        <v>1798</v>
      </c>
    </row>
    <row r="3410" spans="3:12" ht="15.75">
      <c r="C3410" s="589" t="str">
        <f>'FC01'!$B$70</f>
        <v>Carbón Mineral</v>
      </c>
      <c r="F3410" s="586">
        <f>'FC01'!$Y$70</f>
        <v>0</v>
      </c>
      <c r="I3410" s="580" t="str">
        <f>Índice!$C$8</f>
        <v>2016-01-01</v>
      </c>
      <c r="J3410" s="580" t="str">
        <f>Índice!$C$9</f>
        <v>2016-12-31</v>
      </c>
      <c r="K3410" s="579" t="s">
        <v>1802</v>
      </c>
      <c r="L3410" s="579" t="s">
        <v>1798</v>
      </c>
    </row>
    <row r="3411" spans="3:12" ht="15.75">
      <c r="C3411" s="589" t="str">
        <f>'FC01'!$B$71</f>
        <v>Energía</v>
      </c>
      <c r="F3411" s="586">
        <f>'FC01'!$Y$71</f>
        <v>0</v>
      </c>
      <c r="I3411" s="580" t="str">
        <f>Índice!$C$8</f>
        <v>2016-01-01</v>
      </c>
      <c r="J3411" s="580" t="str">
        <f>Índice!$C$9</f>
        <v>2016-12-31</v>
      </c>
      <c r="K3411" s="579" t="s">
        <v>1802</v>
      </c>
      <c r="L3411" s="579" t="s">
        <v>1798</v>
      </c>
    </row>
    <row r="3412" spans="3:12" ht="15.75">
      <c r="C3412" s="589" t="str">
        <f>'FC01'!$B$72</f>
        <v>ACPM, Fuel Oil</v>
      </c>
      <c r="F3412" s="586">
        <f>'FC01'!$Y$72</f>
        <v>0</v>
      </c>
      <c r="I3412" s="580" t="str">
        <f>Índice!$C$8</f>
        <v>2016-01-01</v>
      </c>
      <c r="J3412" s="580" t="str">
        <f>Índice!$C$9</f>
        <v>2016-12-31</v>
      </c>
      <c r="K3412" s="579" t="s">
        <v>1802</v>
      </c>
      <c r="L3412" s="579" t="s">
        <v>1798</v>
      </c>
    </row>
    <row r="3413" spans="3:12" ht="15.75">
      <c r="C3413" s="589" t="str">
        <f>'FC01'!$B$73</f>
        <v>Otros Elementos de Consumo de Insumos Directos</v>
      </c>
      <c r="F3413" s="586">
        <f>'FC01'!$Y$73</f>
        <v>0</v>
      </c>
      <c r="I3413" s="580" t="str">
        <f>Índice!$C$8</f>
        <v>2016-01-01</v>
      </c>
      <c r="J3413" s="580" t="str">
        <f>Índice!$C$9</f>
        <v>2016-12-31</v>
      </c>
      <c r="K3413" s="579" t="s">
        <v>1802</v>
      </c>
      <c r="L3413" s="579" t="s">
        <v>1798</v>
      </c>
    </row>
    <row r="3414" spans="3:12" ht="15.75">
      <c r="C3414" s="589" t="str">
        <f>'FC01'!$B$74</f>
        <v>Ordenes Y Contratos De Mantenimiento Y Reparaciones</v>
      </c>
      <c r="F3414" s="586">
        <f>'FC01'!$Y$74</f>
        <v>0</v>
      </c>
      <c r="I3414" s="580" t="str">
        <f>Índice!$C$8</f>
        <v>2016-01-01</v>
      </c>
      <c r="J3414" s="580" t="str">
        <f>Índice!$C$9</f>
        <v>2016-12-31</v>
      </c>
      <c r="K3414" s="579" t="s">
        <v>1802</v>
      </c>
      <c r="L3414" s="579" t="s">
        <v>1798</v>
      </c>
    </row>
    <row r="3415" spans="3:12" ht="15.75">
      <c r="C3415" s="589" t="str">
        <f>'FC01'!$B$75</f>
        <v>Peajes terrestres</v>
      </c>
      <c r="F3415" s="586">
        <f>'FC01'!$Y$75</f>
        <v>0</v>
      </c>
      <c r="I3415" s="580" t="str">
        <f>Índice!$C$8</f>
        <v>2016-01-01</v>
      </c>
      <c r="J3415" s="580" t="str">
        <f>Índice!$C$9</f>
        <v>2016-12-31</v>
      </c>
      <c r="K3415" s="579" t="s">
        <v>1802</v>
      </c>
      <c r="L3415" s="579" t="s">
        <v>1798</v>
      </c>
    </row>
    <row r="3416" spans="3:12" ht="15.75">
      <c r="C3416" s="589" t="str">
        <f>'FC01'!$B$76</f>
        <v>Disposición final</v>
      </c>
      <c r="F3416" s="586">
        <f>'FC01'!$Y$76</f>
        <v>0</v>
      </c>
      <c r="I3416" s="580" t="str">
        <f>Índice!$C$8</f>
        <v>2016-01-01</v>
      </c>
      <c r="J3416" s="580" t="str">
        <f>Índice!$C$9</f>
        <v>2016-12-31</v>
      </c>
      <c r="K3416" s="579" t="s">
        <v>1802</v>
      </c>
      <c r="L3416" s="579" t="s">
        <v>1798</v>
      </c>
    </row>
    <row r="3417" spans="3:12" ht="15.75">
      <c r="C3417" s="589" t="str">
        <f>'FC01'!$B$77</f>
        <v>Peajes por interconexión de acueducto</v>
      </c>
      <c r="F3417" s="586">
        <f>'FC01'!$Y$77</f>
        <v>0</v>
      </c>
      <c r="I3417" s="580" t="str">
        <f>Índice!$C$8</f>
        <v>2016-01-01</v>
      </c>
      <c r="J3417" s="580" t="str">
        <f>Índice!$C$9</f>
        <v>2016-12-31</v>
      </c>
      <c r="K3417" s="579" t="s">
        <v>1802</v>
      </c>
      <c r="L3417" s="579" t="s">
        <v>1798</v>
      </c>
    </row>
    <row r="3418" spans="3:12" ht="15.75">
      <c r="C3418" s="589" t="str">
        <f>'FC01'!$B$78</f>
        <v>Peajes por interconexión de alcantarillado</v>
      </c>
      <c r="F3418" s="586">
        <f>'FC01'!$Y$78</f>
        <v>0</v>
      </c>
      <c r="I3418" s="580" t="str">
        <f>Índice!$C$8</f>
        <v>2016-01-01</v>
      </c>
      <c r="J3418" s="580" t="str">
        <f>Índice!$C$9</f>
        <v>2016-12-31</v>
      </c>
      <c r="K3418" s="579" t="s">
        <v>1802</v>
      </c>
      <c r="L3418" s="579" t="s">
        <v>1798</v>
      </c>
    </row>
    <row r="3419" spans="3:12" ht="15.75">
      <c r="C3419" s="589" t="str">
        <f>'FC01'!$B$79</f>
        <v>Honorarios (Operativos)</v>
      </c>
      <c r="F3419" s="586">
        <f>'FC01'!$Y$79</f>
        <v>0</v>
      </c>
      <c r="I3419" s="580" t="str">
        <f>Índice!$C$8</f>
        <v>2016-01-01</v>
      </c>
      <c r="J3419" s="580" t="str">
        <f>Índice!$C$9</f>
        <v>2016-12-31</v>
      </c>
      <c r="K3419" s="579" t="s">
        <v>1802</v>
      </c>
      <c r="L3419" s="579" t="s">
        <v>1798</v>
      </c>
    </row>
    <row r="3420" spans="3:12" ht="15.75">
      <c r="C3420" s="589" t="str">
        <f>'FC01'!$B$80</f>
        <v>Servicios Públicos</v>
      </c>
      <c r="F3420" s="586">
        <f>'FC01'!$Y$80</f>
        <v>0</v>
      </c>
      <c r="I3420" s="580" t="str">
        <f>Índice!$C$8</f>
        <v>2016-01-01</v>
      </c>
      <c r="J3420" s="580" t="str">
        <f>Índice!$C$9</f>
        <v>2016-12-31</v>
      </c>
      <c r="K3420" s="579" t="s">
        <v>1802</v>
      </c>
      <c r="L3420" s="579" t="s">
        <v>1798</v>
      </c>
    </row>
    <row r="3421" spans="3:12" ht="15.75">
      <c r="C3421" s="589" t="str">
        <f>'FC01'!$B$81</f>
        <v>Materiales y otros gastos de operación</v>
      </c>
      <c r="F3421" s="586">
        <f>'FC01'!$Y$81</f>
        <v>0</v>
      </c>
      <c r="I3421" s="580" t="str">
        <f>Índice!$C$8</f>
        <v>2016-01-01</v>
      </c>
      <c r="J3421" s="580" t="str">
        <f>Índice!$C$9</f>
        <v>2016-12-31</v>
      </c>
      <c r="K3421" s="579" t="s">
        <v>1802</v>
      </c>
      <c r="L3421" s="579" t="s">
        <v>1798</v>
      </c>
    </row>
    <row r="3422" spans="3:12" ht="15.75">
      <c r="C3422" s="589" t="str">
        <f>'FC01'!$B$82</f>
        <v>Gastos operativos De Pérdidas En Prestación Del Servicio  De Acueducto</v>
      </c>
      <c r="F3422" s="586">
        <f>'FC01'!$Y$82</f>
        <v>0</v>
      </c>
      <c r="I3422" s="580" t="str">
        <f>Índice!$C$8</f>
        <v>2016-01-01</v>
      </c>
      <c r="J3422" s="580" t="str">
        <f>Índice!$C$9</f>
        <v>2016-12-31</v>
      </c>
      <c r="K3422" s="579" t="s">
        <v>1802</v>
      </c>
      <c r="L3422" s="579" t="s">
        <v>1798</v>
      </c>
    </row>
    <row r="3423" spans="3:12" ht="15.75">
      <c r="C3423" s="589" t="str">
        <f>'FC01'!$B$83</f>
        <v>Seguros</v>
      </c>
      <c r="F3423" s="586">
        <f>'FC01'!$Y$83</f>
        <v>0</v>
      </c>
      <c r="I3423" s="580" t="str">
        <f>Índice!$C$8</f>
        <v>2016-01-01</v>
      </c>
      <c r="J3423" s="580" t="str">
        <f>Índice!$C$9</f>
        <v>2016-12-31</v>
      </c>
      <c r="K3423" s="579" t="s">
        <v>1802</v>
      </c>
      <c r="L3423" s="579" t="s">
        <v>1798</v>
      </c>
    </row>
    <row r="3424" spans="3:12" ht="15.75">
      <c r="C3424" s="589" t="str">
        <f>'FC01'!$B$84</f>
        <v>Impuestos y Tasas</v>
      </c>
      <c r="F3424" s="586">
        <f>'FC01'!$Y$84</f>
        <v>0</v>
      </c>
      <c r="I3424" s="580" t="str">
        <f>Índice!$C$8</f>
        <v>2016-01-01</v>
      </c>
      <c r="J3424" s="580" t="str">
        <f>Índice!$C$9</f>
        <v>2016-12-31</v>
      </c>
      <c r="K3424" s="579" t="s">
        <v>1802</v>
      </c>
      <c r="L3424" s="579" t="s">
        <v>1798</v>
      </c>
    </row>
    <row r="3425" spans="1:12" ht="15.75">
      <c r="C3425" s="589" t="str">
        <f>'FC01'!$B$85</f>
        <v>Órdenes y Contratos Por Otros  Servicios</v>
      </c>
      <c r="F3425" s="586">
        <f>'FC01'!$Y$85</f>
        <v>0</v>
      </c>
      <c r="I3425" s="580" t="str">
        <f>Índice!$C$8</f>
        <v>2016-01-01</v>
      </c>
      <c r="J3425" s="580" t="str">
        <f>Índice!$C$9</f>
        <v>2016-12-31</v>
      </c>
      <c r="K3425" s="579" t="s">
        <v>1802</v>
      </c>
      <c r="L3425" s="579" t="s">
        <v>1798</v>
      </c>
    </row>
    <row r="3426" spans="1:12" ht="15.75">
      <c r="C3426" s="589" t="str">
        <f>'FC01'!$B$86</f>
        <v>Donaciones</v>
      </c>
      <c r="F3426" s="586">
        <f>'FC01'!$Y$86</f>
        <v>0</v>
      </c>
      <c r="I3426" s="580" t="str">
        <f>Índice!$C$8</f>
        <v>2016-01-01</v>
      </c>
      <c r="J3426" s="580" t="str">
        <f>Índice!$C$9</f>
        <v>2016-12-31</v>
      </c>
      <c r="K3426" s="579" t="s">
        <v>1802</v>
      </c>
      <c r="L3426" s="579" t="s">
        <v>1798</v>
      </c>
    </row>
    <row r="3427" spans="1:12" ht="15.75">
      <c r="C3427" s="589" t="str">
        <f>'FC01'!$B$87</f>
        <v>Total Gastos operativos</v>
      </c>
      <c r="F3427" s="586">
        <f>'FC01'!$Y$87</f>
        <v>0</v>
      </c>
      <c r="I3427" s="580" t="str">
        <f>Índice!$C$8</f>
        <v>2016-01-01</v>
      </c>
      <c r="J3427" s="580" t="str">
        <f>Índice!$C$9</f>
        <v>2016-12-31</v>
      </c>
      <c r="K3427" s="579" t="s">
        <v>1802</v>
      </c>
      <c r="L3427" s="579" t="s">
        <v>1798</v>
      </c>
    </row>
    <row r="3428" spans="1:12" ht="15.75">
      <c r="A3428" s="587" t="s">
        <v>15</v>
      </c>
      <c r="C3428" s="589"/>
      <c r="F3428" s="586"/>
      <c r="I3428" s="580"/>
      <c r="J3428" s="580"/>
      <c r="K3428" s="579" t="s">
        <v>1802</v>
      </c>
      <c r="L3428" s="579" t="s">
        <v>1798</v>
      </c>
    </row>
    <row r="3429" spans="1:12" ht="15.75">
      <c r="A3429" s="587" t="s">
        <v>15</v>
      </c>
      <c r="C3429" s="589" t="str">
        <f>'FC01'!$B$89</f>
        <v>Detalle de los gastos y gastos operativos</v>
      </c>
      <c r="F3429" s="586" t="str">
        <f>'FC01'!$Y$90</f>
        <v>Total GLP</v>
      </c>
      <c r="I3429" s="580"/>
      <c r="J3429" s="580"/>
      <c r="K3429" s="579" t="s">
        <v>1802</v>
      </c>
      <c r="L3429" s="579" t="s">
        <v>1798</v>
      </c>
    </row>
    <row r="3430" spans="1:12" ht="15.75">
      <c r="A3430" s="587" t="s">
        <v>15</v>
      </c>
      <c r="C3430" s="589"/>
      <c r="F3430" s="586"/>
      <c r="I3430" s="580"/>
      <c r="J3430" s="580"/>
      <c r="K3430" s="579" t="s">
        <v>1802</v>
      </c>
      <c r="L3430" s="579" t="s">
        <v>1798</v>
      </c>
    </row>
    <row r="3431" spans="1:12" ht="15.75">
      <c r="A3431" s="587" t="s">
        <v>15</v>
      </c>
      <c r="C3431" s="589" t="str">
        <f>'FC01'!$B$91</f>
        <v>Gastos [sinopsis]</v>
      </c>
      <c r="F3431" s="586"/>
      <c r="I3431" s="580"/>
      <c r="J3431" s="580"/>
      <c r="K3431" s="579" t="s">
        <v>1802</v>
      </c>
      <c r="L3431" s="579" t="s">
        <v>1798</v>
      </c>
    </row>
    <row r="3432" spans="1:12" ht="15.75">
      <c r="C3432" s="589" t="str">
        <f>'FC01'!$B$92</f>
        <v>Gastos de Administración sin impuestos, contribuciones y tasas</v>
      </c>
      <c r="F3432" s="586">
        <f>'FC01'!$Y$92</f>
        <v>0</v>
      </c>
      <c r="I3432" s="580" t="str">
        <f>Índice!$C$8</f>
        <v>2016-01-01</v>
      </c>
      <c r="J3432" s="580" t="str">
        <f>Índice!$C$9</f>
        <v>2016-12-31</v>
      </c>
      <c r="K3432" s="579" t="s">
        <v>1802</v>
      </c>
      <c r="L3432" s="579" t="s">
        <v>1798</v>
      </c>
    </row>
    <row r="3433" spans="1:12" ht="15.75">
      <c r="C3433" s="589" t="str">
        <f>'FC01'!$B$93</f>
        <v>Impuestos, Tasas y Contribuciones (No incluye impuesto de renta)</v>
      </c>
      <c r="F3433" s="586">
        <f>'FC01'!$Y$93</f>
        <v>0</v>
      </c>
      <c r="I3433" s="580" t="str">
        <f>Índice!$C$8</f>
        <v>2016-01-01</v>
      </c>
      <c r="J3433" s="580" t="str">
        <f>Índice!$C$9</f>
        <v>2016-12-31</v>
      </c>
      <c r="K3433" s="579" t="s">
        <v>1802</v>
      </c>
      <c r="L3433" s="579" t="s">
        <v>1798</v>
      </c>
    </row>
    <row r="3434" spans="1:12" ht="15.75">
      <c r="C3434" s="589" t="str">
        <f>'FC01'!$B$94</f>
        <v>Depreciación, deterioro, Amortización y provisión</v>
      </c>
      <c r="F3434" s="586">
        <f>'FC01'!$Y$94</f>
        <v>0</v>
      </c>
      <c r="I3434" s="580" t="str">
        <f>Índice!$C$8</f>
        <v>2016-01-01</v>
      </c>
      <c r="J3434" s="580" t="str">
        <f>Índice!$C$9</f>
        <v>2016-12-31</v>
      </c>
      <c r="K3434" s="579" t="s">
        <v>1802</v>
      </c>
      <c r="L3434" s="579" t="s">
        <v>1798</v>
      </c>
    </row>
    <row r="3435" spans="1:12" ht="15.75">
      <c r="C3435" s="589" t="str">
        <f>'FC01'!$B$95</f>
        <v>Gasto por impuesto a las ganancias</v>
      </c>
      <c r="F3435" s="586">
        <f>'FC01'!$Y$95</f>
        <v>0</v>
      </c>
      <c r="I3435" s="580" t="str">
        <f>Índice!$C$8</f>
        <v>2016-01-01</v>
      </c>
      <c r="J3435" s="580" t="str">
        <f>Índice!$C$9</f>
        <v>2016-12-31</v>
      </c>
      <c r="K3435" s="579" t="s">
        <v>1802</v>
      </c>
      <c r="L3435" s="579" t="s">
        <v>1798</v>
      </c>
    </row>
    <row r="3436" spans="1:12" ht="15.75">
      <c r="C3436" s="589" t="str">
        <f>'FC01'!$B$96</f>
        <v>Otros gastos (gastos y gastos operativos)</v>
      </c>
      <c r="F3436" s="586">
        <f>'FC01'!$Y$96</f>
        <v>0</v>
      </c>
      <c r="I3436" s="580" t="str">
        <f>Índice!$C$8</f>
        <v>2016-01-01</v>
      </c>
      <c r="J3436" s="580" t="str">
        <f>Índice!$C$9</f>
        <v>2016-12-31</v>
      </c>
      <c r="K3436" s="579" t="s">
        <v>1802</v>
      </c>
      <c r="L3436" s="579" t="s">
        <v>1798</v>
      </c>
    </row>
    <row r="3437" spans="1:12" ht="15.75">
      <c r="C3437" s="589" t="str">
        <f>'FC01'!$B$97</f>
        <v>Total Gastos</v>
      </c>
      <c r="F3437" s="586">
        <f>'FC01'!$Y$97</f>
        <v>0</v>
      </c>
      <c r="I3437" s="580" t="str">
        <f>Índice!$C$8</f>
        <v>2016-01-01</v>
      </c>
      <c r="J3437" s="580" t="str">
        <f>Índice!$C$9</f>
        <v>2016-12-31</v>
      </c>
      <c r="K3437" s="579" t="s">
        <v>1802</v>
      </c>
      <c r="L3437" s="579" t="s">
        <v>1798</v>
      </c>
    </row>
    <row r="3438" spans="1:12" ht="15.75">
      <c r="A3438" s="587" t="s">
        <v>15</v>
      </c>
      <c r="C3438" s="589" t="str">
        <f>'FC01'!$B$98</f>
        <v>Gastos operativos de Ventas y Distribución [sinopsis]</v>
      </c>
      <c r="F3438" s="586">
        <f>'FC01'!$Y$98</f>
        <v>0</v>
      </c>
      <c r="I3438" s="580" t="str">
        <f>Índice!$C$8</f>
        <v>2016-01-01</v>
      </c>
      <c r="J3438" s="580" t="str">
        <f>Índice!$C$9</f>
        <v>2016-12-31</v>
      </c>
      <c r="K3438" s="579" t="s">
        <v>1802</v>
      </c>
      <c r="L3438" s="579" t="s">
        <v>1798</v>
      </c>
    </row>
    <row r="3439" spans="1:12" ht="15.75">
      <c r="C3439" s="589" t="str">
        <f>'FC01'!$B$99</f>
        <v>Gastos operativos de Ventas</v>
      </c>
      <c r="F3439" s="586">
        <f>'FC01'!$Y$99</f>
        <v>0</v>
      </c>
      <c r="I3439" s="580" t="str">
        <f>Índice!$C$8</f>
        <v>2016-01-01</v>
      </c>
      <c r="J3439" s="580" t="str">
        <f>Índice!$C$9</f>
        <v>2016-12-31</v>
      </c>
      <c r="K3439" s="579" t="s">
        <v>1802</v>
      </c>
      <c r="L3439" s="579" t="s">
        <v>1798</v>
      </c>
    </row>
    <row r="3440" spans="1:12" ht="15.75">
      <c r="C3440" s="589" t="str">
        <f>'FC01'!$B$100</f>
        <v>Gastos operativos de Distribución</v>
      </c>
      <c r="F3440" s="586">
        <f>'FC01'!$Y$100</f>
        <v>0</v>
      </c>
      <c r="I3440" s="580" t="str">
        <f>Índice!$C$8</f>
        <v>2016-01-01</v>
      </c>
      <c r="J3440" s="580" t="str">
        <f>Índice!$C$9</f>
        <v>2016-12-31</v>
      </c>
      <c r="K3440" s="579" t="s">
        <v>1802</v>
      </c>
      <c r="L3440" s="579" t="s">
        <v>1798</v>
      </c>
    </row>
    <row r="3441" spans="1:12" ht="15.75">
      <c r="C3441" s="589" t="str">
        <f>'FC01'!$B$101</f>
        <v>Total Gastos operativos de ventas y distribución</v>
      </c>
      <c r="F3441" s="586">
        <f>'FC01'!$Y$101</f>
        <v>0</v>
      </c>
      <c r="I3441" s="580" t="str">
        <f>Índice!$C$8</f>
        <v>2016-01-01</v>
      </c>
      <c r="J3441" s="580" t="str">
        <f>Índice!$C$9</f>
        <v>2016-12-31</v>
      </c>
      <c r="K3441" s="579" t="s">
        <v>1802</v>
      </c>
      <c r="L3441" s="579" t="s">
        <v>1798</v>
      </c>
    </row>
    <row r="3442" spans="1:12" ht="15.75">
      <c r="A3442" s="587" t="s">
        <v>15</v>
      </c>
      <c r="C3442" s="589">
        <v>23</v>
      </c>
      <c r="F3442" s="586"/>
      <c r="I3442" s="580" t="str">
        <f>Índice!$C$8</f>
        <v>2016-01-01</v>
      </c>
      <c r="J3442" s="580" t="str">
        <f>Índice!$C$9</f>
        <v>2016-12-31</v>
      </c>
      <c r="K3442" s="579" t="s">
        <v>1802</v>
      </c>
      <c r="L3442" s="579" t="s">
        <v>1819</v>
      </c>
    </row>
    <row r="3443" spans="1:12" ht="15.75">
      <c r="A3443" s="587" t="s">
        <v>15</v>
      </c>
      <c r="C3443" s="589" t="str">
        <f>'FC01'!$B$6</f>
        <v xml:space="preserve">Detalle de los gastos </v>
      </c>
      <c r="F3443" s="586" t="str">
        <f>'FC01'!$Z$6</f>
        <v>Total prestación servicios públicos</v>
      </c>
      <c r="I3443" s="580" t="str">
        <f>Índice!$C$8</f>
        <v>2016-01-01</v>
      </c>
      <c r="J3443" s="580" t="str">
        <f>Índice!$C$9</f>
        <v>2016-12-31</v>
      </c>
      <c r="K3443" s="579" t="s">
        <v>1802</v>
      </c>
      <c r="L3443" s="579" t="s">
        <v>1819</v>
      </c>
    </row>
    <row r="3444" spans="1:12" ht="15.75">
      <c r="C3444" s="589" t="str">
        <f>'FC01'!$B$8</f>
        <v xml:space="preserve">De administración </v>
      </c>
      <c r="F3444" s="586">
        <f>'FC01'!$Z$8</f>
        <v>0</v>
      </c>
      <c r="I3444" s="580" t="str">
        <f>Índice!$C$8</f>
        <v>2016-01-01</v>
      </c>
      <c r="J3444" s="580" t="str">
        <f>Índice!$C$9</f>
        <v>2016-12-31</v>
      </c>
      <c r="K3444" s="579" t="s">
        <v>1802</v>
      </c>
      <c r="L3444" s="579" t="s">
        <v>1819</v>
      </c>
    </row>
    <row r="3445" spans="1:12" ht="15.75">
      <c r="C3445" s="589" t="str">
        <f>'FC01'!$B$9</f>
        <v>Beneficios a empleados</v>
      </c>
      <c r="F3445" s="586">
        <f>'FC01'!$Z$9</f>
        <v>0</v>
      </c>
      <c r="I3445" s="580" t="str">
        <f>Índice!$C$8</f>
        <v>2016-01-01</v>
      </c>
      <c r="J3445" s="580" t="str">
        <f>Índice!$C$9</f>
        <v>2016-12-31</v>
      </c>
      <c r="K3445" s="579" t="s">
        <v>1802</v>
      </c>
      <c r="L3445" s="579" t="s">
        <v>1819</v>
      </c>
    </row>
    <row r="3446" spans="1:12" ht="15.75">
      <c r="C3446" s="589" t="str">
        <f>'FC01'!$B$10</f>
        <v>Honorarios</v>
      </c>
      <c r="F3446" s="586">
        <f>'FC01'!$Z$10</f>
        <v>0</v>
      </c>
      <c r="I3446" s="580" t="str">
        <f>Índice!$C$8</f>
        <v>2016-01-01</v>
      </c>
      <c r="J3446" s="580" t="str">
        <f>Índice!$C$9</f>
        <v>2016-12-31</v>
      </c>
      <c r="K3446" s="579" t="s">
        <v>1802</v>
      </c>
      <c r="L3446" s="579" t="s">
        <v>1819</v>
      </c>
    </row>
    <row r="3447" spans="1:12" ht="15.75">
      <c r="C3447" s="589" t="str">
        <f>'FC01'!$B$11</f>
        <v xml:space="preserve">Impuestos, Contribuciones y tasas </v>
      </c>
      <c r="F3447" s="586">
        <f>'FC01'!$Z$11</f>
        <v>0</v>
      </c>
      <c r="I3447" s="580" t="str">
        <f>Índice!$C$8</f>
        <v>2016-01-01</v>
      </c>
      <c r="J3447" s="580" t="str">
        <f>Índice!$C$9</f>
        <v>2016-12-31</v>
      </c>
      <c r="K3447" s="579" t="s">
        <v>1802</v>
      </c>
      <c r="L3447" s="579" t="s">
        <v>1819</v>
      </c>
    </row>
    <row r="3448" spans="1:12" ht="15.75">
      <c r="C3448" s="589" t="str">
        <f>'FC01'!$B$12</f>
        <v xml:space="preserve">Generales </v>
      </c>
      <c r="F3448" s="586">
        <f>'FC01'!$Z$12</f>
        <v>0</v>
      </c>
      <c r="I3448" s="580" t="str">
        <f>Índice!$C$8</f>
        <v>2016-01-01</v>
      </c>
      <c r="J3448" s="580" t="str">
        <f>Índice!$C$9</f>
        <v>2016-12-31</v>
      </c>
      <c r="K3448" s="579" t="s">
        <v>1802</v>
      </c>
      <c r="L3448" s="579" t="s">
        <v>1819</v>
      </c>
    </row>
    <row r="3449" spans="1:12" ht="15.75">
      <c r="C3449" s="589" t="str">
        <f>'FC01'!$B$13</f>
        <v>Deterioro</v>
      </c>
      <c r="F3449" s="586">
        <f>'FC01'!$Z$13</f>
        <v>0</v>
      </c>
      <c r="I3449" s="580" t="str">
        <f>Índice!$C$8</f>
        <v>2016-01-01</v>
      </c>
      <c r="J3449" s="580" t="str">
        <f>Índice!$C$9</f>
        <v>2016-12-31</v>
      </c>
      <c r="K3449" s="579" t="s">
        <v>1802</v>
      </c>
      <c r="L3449" s="579" t="s">
        <v>1819</v>
      </c>
    </row>
    <row r="3450" spans="1:12" ht="15.75">
      <c r="C3450" s="589" t="str">
        <f>'FC01'!$B$14</f>
        <v>Depreciación</v>
      </c>
      <c r="F3450" s="586">
        <f>'FC01'!$Z$14</f>
        <v>0</v>
      </c>
      <c r="I3450" s="580" t="str">
        <f>Índice!$C$8</f>
        <v>2016-01-01</v>
      </c>
      <c r="J3450" s="580" t="str">
        <f>Índice!$C$9</f>
        <v>2016-12-31</v>
      </c>
      <c r="K3450" s="579" t="s">
        <v>1802</v>
      </c>
      <c r="L3450" s="579" t="s">
        <v>1819</v>
      </c>
    </row>
    <row r="3451" spans="1:12" ht="15.75">
      <c r="C3451" s="589" t="str">
        <f>'FC01'!$B$15</f>
        <v>Amortización</v>
      </c>
      <c r="F3451" s="586">
        <f>'FC01'!$Z$15</f>
        <v>0</v>
      </c>
      <c r="I3451" s="580" t="str">
        <f>Índice!$C$8</f>
        <v>2016-01-01</v>
      </c>
      <c r="J3451" s="580" t="str">
        <f>Índice!$C$9</f>
        <v>2016-12-31</v>
      </c>
      <c r="K3451" s="579" t="s">
        <v>1802</v>
      </c>
      <c r="L3451" s="579" t="s">
        <v>1819</v>
      </c>
    </row>
    <row r="3452" spans="1:12" ht="15.75">
      <c r="C3452" s="589" t="str">
        <f>'FC01'!$B$16</f>
        <v>Provisiones</v>
      </c>
      <c r="F3452" s="586">
        <f>'FC01'!$Z$16</f>
        <v>0</v>
      </c>
      <c r="I3452" s="580" t="str">
        <f>Índice!$C$8</f>
        <v>2016-01-01</v>
      </c>
      <c r="J3452" s="580" t="str">
        <f>Índice!$C$9</f>
        <v>2016-12-31</v>
      </c>
      <c r="K3452" s="579" t="s">
        <v>1802</v>
      </c>
      <c r="L3452" s="579" t="s">
        <v>1819</v>
      </c>
    </row>
    <row r="3453" spans="1:12" ht="15.75">
      <c r="C3453" s="589" t="str">
        <f>'FC01'!$B$17</f>
        <v>Litigios y demandas</v>
      </c>
      <c r="F3453" s="586">
        <f>'FC01'!$Z$17</f>
        <v>0</v>
      </c>
      <c r="I3453" s="580" t="str">
        <f>Índice!$C$8</f>
        <v>2016-01-01</v>
      </c>
      <c r="J3453" s="580" t="str">
        <f>Índice!$C$9</f>
        <v>2016-12-31</v>
      </c>
      <c r="K3453" s="579" t="s">
        <v>1802</v>
      </c>
      <c r="L3453" s="579" t="s">
        <v>1819</v>
      </c>
    </row>
    <row r="3454" spans="1:12" ht="15.75">
      <c r="C3454" s="589" t="str">
        <f>'FC01'!$B$18</f>
        <v xml:space="preserve">Garantías </v>
      </c>
      <c r="F3454" s="586">
        <f>'FC01'!$Z$18</f>
        <v>0</v>
      </c>
      <c r="I3454" s="580" t="str">
        <f>Índice!$C$8</f>
        <v>2016-01-01</v>
      </c>
      <c r="J3454" s="580" t="str">
        <f>Índice!$C$9</f>
        <v>2016-12-31</v>
      </c>
      <c r="K3454" s="579" t="s">
        <v>1802</v>
      </c>
      <c r="L3454" s="579" t="s">
        <v>1819</v>
      </c>
    </row>
    <row r="3455" spans="1:12" ht="15.75">
      <c r="C3455" s="589" t="str">
        <f>'FC01'!$B$19</f>
        <v>Diversas</v>
      </c>
      <c r="F3455" s="586">
        <f>'FC01'!$Z$19</f>
        <v>0</v>
      </c>
      <c r="I3455" s="580" t="str">
        <f>Índice!$C$8</f>
        <v>2016-01-01</v>
      </c>
      <c r="J3455" s="580" t="str">
        <f>Índice!$C$9</f>
        <v>2016-12-31</v>
      </c>
      <c r="K3455" s="579" t="s">
        <v>1802</v>
      </c>
      <c r="L3455" s="579" t="s">
        <v>1819</v>
      </c>
    </row>
    <row r="3456" spans="1:12" ht="15.75">
      <c r="C3456" s="589" t="str">
        <f>'FC01'!$B$20</f>
        <v>Otros gastos</v>
      </c>
      <c r="F3456" s="586">
        <f>'FC01'!$Z$20</f>
        <v>0</v>
      </c>
      <c r="I3456" s="580" t="str">
        <f>Índice!$C$8</f>
        <v>2016-01-01</v>
      </c>
      <c r="J3456" s="580" t="str">
        <f>Índice!$C$9</f>
        <v>2016-12-31</v>
      </c>
      <c r="K3456" s="579" t="s">
        <v>1802</v>
      </c>
      <c r="L3456" s="579" t="s">
        <v>1819</v>
      </c>
    </row>
    <row r="3457" spans="1:12" ht="15.75">
      <c r="C3457" s="589" t="str">
        <f>'FC01'!$B$21</f>
        <v>Comisiones</v>
      </c>
      <c r="F3457" s="586">
        <f>'FC01'!$Z$21</f>
        <v>0</v>
      </c>
      <c r="I3457" s="580" t="str">
        <f>Índice!$C$8</f>
        <v>2016-01-01</v>
      </c>
      <c r="J3457" s="580" t="str">
        <f>Índice!$C$9</f>
        <v>2016-12-31</v>
      </c>
      <c r="K3457" s="579" t="s">
        <v>1802</v>
      </c>
      <c r="L3457" s="579" t="s">
        <v>1819</v>
      </c>
    </row>
    <row r="3458" spans="1:12" ht="15.75">
      <c r="C3458" s="589" t="str">
        <f>'FC01'!$B$22</f>
        <v>Ajuste por diferencia en cambio</v>
      </c>
      <c r="F3458" s="586">
        <f>'FC01'!$Z$22</f>
        <v>0</v>
      </c>
      <c r="I3458" s="580" t="str">
        <f>Índice!$C$8</f>
        <v>2016-01-01</v>
      </c>
      <c r="J3458" s="580" t="str">
        <f>Índice!$C$9</f>
        <v>2016-12-31</v>
      </c>
      <c r="K3458" s="579" t="s">
        <v>1802</v>
      </c>
      <c r="L3458" s="579" t="s">
        <v>1819</v>
      </c>
    </row>
    <row r="3459" spans="1:12" ht="15.75">
      <c r="C3459" s="589" t="str">
        <f>'FC01'!$B$23</f>
        <v>Financieros</v>
      </c>
      <c r="F3459" s="586">
        <f>'FC01'!$Z$23</f>
        <v>0</v>
      </c>
      <c r="I3459" s="580" t="str">
        <f>Índice!$C$8</f>
        <v>2016-01-01</v>
      </c>
      <c r="J3459" s="580" t="str">
        <f>Índice!$C$9</f>
        <v>2016-12-31</v>
      </c>
      <c r="K3459" s="579" t="s">
        <v>1802</v>
      </c>
      <c r="L3459" s="579" t="s">
        <v>1819</v>
      </c>
    </row>
    <row r="3460" spans="1:12" ht="15.75">
      <c r="C3460" s="589" t="str">
        <f>'FC01'!$B$24</f>
        <v>Pérdidas por la aplicación del método de participación patrimonial</v>
      </c>
      <c r="F3460" s="586">
        <f>'FC01'!$Z$24</f>
        <v>0</v>
      </c>
      <c r="I3460" s="580" t="str">
        <f>Índice!$C$8</f>
        <v>2016-01-01</v>
      </c>
      <c r="J3460" s="580" t="str">
        <f>Índice!$C$9</f>
        <v>2016-12-31</v>
      </c>
      <c r="K3460" s="579" t="s">
        <v>1802</v>
      </c>
      <c r="L3460" s="579" t="s">
        <v>1819</v>
      </c>
    </row>
    <row r="3461" spans="1:12" ht="15.75">
      <c r="C3461" s="589" t="str">
        <f>'FC01'!$B$25</f>
        <v xml:space="preserve">Gastos diversos </v>
      </c>
      <c r="F3461" s="586">
        <f>'FC01'!$Z$25</f>
        <v>0</v>
      </c>
      <c r="I3461" s="580" t="str">
        <f>Índice!$C$8</f>
        <v>2016-01-01</v>
      </c>
      <c r="J3461" s="580" t="str">
        <f>Índice!$C$9</f>
        <v>2016-12-31</v>
      </c>
      <c r="K3461" s="579" t="s">
        <v>1802</v>
      </c>
      <c r="L3461" s="579" t="s">
        <v>1819</v>
      </c>
    </row>
    <row r="3462" spans="1:12" ht="15.75">
      <c r="C3462" s="589" t="str">
        <f>'FC01'!$B$26</f>
        <v>Impuesto a las ganancias corrientes</v>
      </c>
      <c r="F3462" s="586">
        <f>'FC01'!$Z$26</f>
        <v>0</v>
      </c>
      <c r="I3462" s="580" t="str">
        <f>Índice!$C$8</f>
        <v>2016-01-01</v>
      </c>
      <c r="J3462" s="580" t="str">
        <f>Índice!$C$9</f>
        <v>2016-12-31</v>
      </c>
      <c r="K3462" s="579" t="s">
        <v>1802</v>
      </c>
      <c r="L3462" s="579" t="s">
        <v>1819</v>
      </c>
    </row>
    <row r="3463" spans="1:12" ht="15.75">
      <c r="C3463" s="589" t="str">
        <f>'FC01'!$B$27</f>
        <v>Impuesto a las ganancias diferido</v>
      </c>
      <c r="F3463" s="586">
        <f>'FC01'!$Z$27</f>
        <v>0</v>
      </c>
      <c r="I3463" s="580" t="str">
        <f>Índice!$C$8</f>
        <v>2016-01-01</v>
      </c>
      <c r="J3463" s="580" t="str">
        <f>Índice!$C$9</f>
        <v>2016-12-31</v>
      </c>
      <c r="K3463" s="579" t="s">
        <v>1802</v>
      </c>
      <c r="L3463" s="579" t="s">
        <v>1819</v>
      </c>
    </row>
    <row r="3464" spans="1:12" ht="15.75">
      <c r="C3464" s="589" t="str">
        <f>'FC01'!$B$28</f>
        <v xml:space="preserve">Total Gastos </v>
      </c>
      <c r="F3464" s="586">
        <f>'FC01'!$Z$28</f>
        <v>0</v>
      </c>
      <c r="I3464" s="580" t="str">
        <f>Índice!$C$8</f>
        <v>2016-01-01</v>
      </c>
      <c r="J3464" s="580" t="str">
        <f>Índice!$C$9</f>
        <v>2016-12-31</v>
      </c>
      <c r="K3464" s="579" t="s">
        <v>1802</v>
      </c>
      <c r="L3464" s="579" t="s">
        <v>1819</v>
      </c>
    </row>
    <row r="3465" spans="1:12" ht="15.75">
      <c r="A3465" s="587" t="s">
        <v>15</v>
      </c>
      <c r="C3465" s="589"/>
      <c r="F3465" s="586"/>
      <c r="I3465" s="580"/>
      <c r="J3465" s="580"/>
      <c r="K3465" s="579" t="s">
        <v>1802</v>
      </c>
      <c r="L3465" s="579" t="s">
        <v>1819</v>
      </c>
    </row>
    <row r="3466" spans="1:12" ht="15.75">
      <c r="A3466" s="587" t="s">
        <v>15</v>
      </c>
      <c r="C3466" s="589" t="str">
        <f>'FC01'!$B$30</f>
        <v>Detalle de los gastos operativos</v>
      </c>
      <c r="F3466" s="586" t="str">
        <f>'FC01'!$Z$30</f>
        <v>Total prestación servicios públicos</v>
      </c>
      <c r="I3466" s="580"/>
      <c r="J3466" s="580"/>
      <c r="K3466" s="579" t="s">
        <v>1802</v>
      </c>
      <c r="L3466" s="579" t="s">
        <v>1819</v>
      </c>
    </row>
    <row r="3467" spans="1:12" ht="15.75">
      <c r="A3467" s="587" t="s">
        <v>15</v>
      </c>
      <c r="C3467" s="589"/>
      <c r="F3467" s="586"/>
      <c r="I3467" s="580"/>
      <c r="J3467" s="580"/>
      <c r="K3467" s="579" t="s">
        <v>1802</v>
      </c>
      <c r="L3467" s="579" t="s">
        <v>1819</v>
      </c>
    </row>
    <row r="3468" spans="1:12" ht="15.75">
      <c r="C3468" s="589" t="str">
        <f>'FC01'!$B$32</f>
        <v>Servicios Personales</v>
      </c>
      <c r="F3468" s="586">
        <f>'FC01'!$Z$32</f>
        <v>0</v>
      </c>
      <c r="I3468" s="580" t="str">
        <f>Índice!$C$8</f>
        <v>2016-01-01</v>
      </c>
      <c r="J3468" s="580" t="str">
        <f>Índice!$C$9</f>
        <v>2016-12-31</v>
      </c>
      <c r="K3468" s="579" t="s">
        <v>1802</v>
      </c>
      <c r="L3468" s="579" t="s">
        <v>1819</v>
      </c>
    </row>
    <row r="3469" spans="1:12" ht="15.75">
      <c r="C3469" s="589" t="str">
        <f>'FC01'!$B$33</f>
        <v>Generales</v>
      </c>
      <c r="F3469" s="586">
        <f>'FC01'!$Z$33</f>
        <v>0</v>
      </c>
      <c r="I3469" s="580" t="str">
        <f>Índice!$C$8</f>
        <v>2016-01-01</v>
      </c>
      <c r="J3469" s="580" t="str">
        <f>Índice!$C$9</f>
        <v>2016-12-31</v>
      </c>
      <c r="K3469" s="579" t="s">
        <v>1802</v>
      </c>
      <c r="L3469" s="579" t="s">
        <v>1819</v>
      </c>
    </row>
    <row r="3470" spans="1:12" ht="15.75">
      <c r="C3470" s="589" t="str">
        <f>'FC01'!$B$34</f>
        <v>Arrendamientos</v>
      </c>
      <c r="F3470" s="586">
        <f>'FC01'!$Z$34</f>
        <v>0</v>
      </c>
      <c r="I3470" s="580" t="str">
        <f>Índice!$C$8</f>
        <v>2016-01-01</v>
      </c>
      <c r="J3470" s="580" t="str">
        <f>Índice!$C$9</f>
        <v>2016-12-31</v>
      </c>
      <c r="K3470" s="579" t="s">
        <v>1802</v>
      </c>
      <c r="L3470" s="579" t="s">
        <v>1819</v>
      </c>
    </row>
    <row r="3471" spans="1:12" ht="15.75">
      <c r="C3471" s="589" t="str">
        <f>'FC01'!$B$35</f>
        <v>Deterioro (Operativo)</v>
      </c>
      <c r="F3471" s="586">
        <f>'FC01'!$Z$35</f>
        <v>0</v>
      </c>
      <c r="I3471" s="580" t="str">
        <f>Índice!$C$8</f>
        <v>2016-01-01</v>
      </c>
      <c r="J3471" s="580" t="str">
        <f>Índice!$C$9</f>
        <v>2016-12-31</v>
      </c>
      <c r="K3471" s="579" t="s">
        <v>1802</v>
      </c>
      <c r="L3471" s="579" t="s">
        <v>1819</v>
      </c>
    </row>
    <row r="3472" spans="1:12" ht="15.75">
      <c r="C3472" s="589" t="str">
        <f>'FC01'!$B$36</f>
        <v>Depreciación (Operativo)</v>
      </c>
      <c r="F3472" s="586">
        <f>'FC01'!$Z$36</f>
        <v>0</v>
      </c>
      <c r="I3472" s="580" t="str">
        <f>Índice!$C$8</f>
        <v>2016-01-01</v>
      </c>
      <c r="J3472" s="580" t="str">
        <f>Índice!$C$9</f>
        <v>2016-12-31</v>
      </c>
      <c r="K3472" s="579" t="s">
        <v>1802</v>
      </c>
      <c r="L3472" s="579" t="s">
        <v>1819</v>
      </c>
    </row>
    <row r="3473" spans="3:12" ht="15.75">
      <c r="C3473" s="589" t="str">
        <f>'FC01'!$B$37</f>
        <v>Provisiones (Operativo)</v>
      </c>
      <c r="F3473" s="586">
        <f>'FC01'!$Z$37</f>
        <v>0</v>
      </c>
      <c r="I3473" s="580" t="str">
        <f>Índice!$C$8</f>
        <v>2016-01-01</v>
      </c>
      <c r="J3473" s="580" t="str">
        <f>Índice!$C$9</f>
        <v>2016-12-31</v>
      </c>
      <c r="K3473" s="579" t="s">
        <v>1802</v>
      </c>
      <c r="L3473" s="579" t="s">
        <v>1819</v>
      </c>
    </row>
    <row r="3474" spans="3:12" ht="15.75">
      <c r="C3474" s="589" t="str">
        <f>'FC01'!$B$38</f>
        <v>Agotamiento (Operativo)</v>
      </c>
      <c r="F3474" s="586">
        <f>'FC01'!$Z$38</f>
        <v>0</v>
      </c>
      <c r="I3474" s="580" t="str">
        <f>Índice!$C$8</f>
        <v>2016-01-01</v>
      </c>
      <c r="J3474" s="580" t="str">
        <f>Índice!$C$9</f>
        <v>2016-12-31</v>
      </c>
      <c r="K3474" s="579" t="s">
        <v>1802</v>
      </c>
      <c r="L3474" s="579" t="s">
        <v>1819</v>
      </c>
    </row>
    <row r="3475" spans="3:12" ht="15.75">
      <c r="C3475" s="589" t="str">
        <f>'FC01'!$B$39</f>
        <v>Amortización (Operativo)</v>
      </c>
      <c r="F3475" s="586">
        <f>'FC01'!$Z$39</f>
        <v>0</v>
      </c>
      <c r="I3475" s="580" t="str">
        <f>Índice!$C$8</f>
        <v>2016-01-01</v>
      </c>
      <c r="J3475" s="580" t="str">
        <f>Índice!$C$9</f>
        <v>2016-12-31</v>
      </c>
      <c r="K3475" s="579" t="s">
        <v>1802</v>
      </c>
      <c r="L3475" s="579" t="s">
        <v>1819</v>
      </c>
    </row>
    <row r="3476" spans="3:12" ht="15.75">
      <c r="C3476" s="589" t="str">
        <f>'FC01'!$B$40</f>
        <v>Gastos operativos de Bienes y Servicios Públicos para la Venta</v>
      </c>
      <c r="F3476" s="586">
        <f>'FC01'!$Z$40</f>
        <v>0</v>
      </c>
      <c r="I3476" s="580" t="str">
        <f>Índice!$C$8</f>
        <v>2016-01-01</v>
      </c>
      <c r="J3476" s="580" t="str">
        <f>Índice!$C$9</f>
        <v>2016-12-31</v>
      </c>
      <c r="K3476" s="579" t="s">
        <v>1802</v>
      </c>
      <c r="L3476" s="579" t="s">
        <v>1819</v>
      </c>
    </row>
    <row r="3477" spans="3:12" ht="15.75">
      <c r="C3477" s="589" t="str">
        <f>'FC01'!$B$41</f>
        <v>Compras en Bloque y/o a Largo Plazo</v>
      </c>
      <c r="F3477" s="586">
        <f>'FC01'!$Z$41</f>
        <v>0</v>
      </c>
      <c r="I3477" s="580" t="str">
        <f>Índice!$C$8</f>
        <v>2016-01-01</v>
      </c>
      <c r="J3477" s="580" t="str">
        <f>Índice!$C$9</f>
        <v>2016-12-31</v>
      </c>
      <c r="K3477" s="579" t="s">
        <v>1802</v>
      </c>
      <c r="L3477" s="579" t="s">
        <v>1819</v>
      </c>
    </row>
    <row r="3478" spans="3:12" ht="15.75">
      <c r="C3478" s="589" t="str">
        <f>'FC01'!$B$42</f>
        <v>Compras en Bolsa  y/o a Corto Plazo</v>
      </c>
      <c r="F3478" s="586">
        <f>'FC01'!$Z$42</f>
        <v>0</v>
      </c>
      <c r="I3478" s="580" t="str">
        <f>Índice!$C$8</f>
        <v>2016-01-01</v>
      </c>
      <c r="J3478" s="580" t="str">
        <f>Índice!$C$9</f>
        <v>2016-12-31</v>
      </c>
      <c r="K3478" s="579" t="s">
        <v>1802</v>
      </c>
      <c r="L3478" s="579" t="s">
        <v>1819</v>
      </c>
    </row>
    <row r="3479" spans="3:12" ht="15.75">
      <c r="C3479" s="589" t="str">
        <f>'FC01'!$B$43</f>
        <v>Gastos operativos de suministro de agua potable (Agua en Bloque)</v>
      </c>
      <c r="F3479" s="586">
        <f>'FC01'!$Z$43</f>
        <v>0</v>
      </c>
      <c r="I3479" s="580" t="str">
        <f>Índice!$C$8</f>
        <v>2016-01-01</v>
      </c>
      <c r="J3479" s="580" t="str">
        <f>Índice!$C$9</f>
        <v>2016-12-31</v>
      </c>
      <c r="K3479" s="579" t="s">
        <v>1802</v>
      </c>
      <c r="L3479" s="579" t="s">
        <v>1819</v>
      </c>
    </row>
    <row r="3480" spans="3:12" ht="15.75">
      <c r="C3480" s="589" t="str">
        <f>'FC01'!$B$44</f>
        <v xml:space="preserve">Gastos operativos por Conexión / Interconexión </v>
      </c>
      <c r="F3480" s="586">
        <f>'FC01'!$Z$44</f>
        <v>0</v>
      </c>
      <c r="I3480" s="580" t="str">
        <f>Índice!$C$8</f>
        <v>2016-01-01</v>
      </c>
      <c r="J3480" s="580" t="str">
        <f>Índice!$C$9</f>
        <v>2016-12-31</v>
      </c>
      <c r="K3480" s="579" t="s">
        <v>1802</v>
      </c>
      <c r="L3480" s="579" t="s">
        <v>1819</v>
      </c>
    </row>
    <row r="3481" spans="3:12" ht="15.75">
      <c r="C3481" s="589" t="str">
        <f>'FC01'!$B$45</f>
        <v>Uso de Líneas, redes y ductos</v>
      </c>
      <c r="F3481" s="586">
        <f>'FC01'!$Z$45</f>
        <v>0</v>
      </c>
      <c r="I3481" s="580" t="str">
        <f>Índice!$C$8</f>
        <v>2016-01-01</v>
      </c>
      <c r="J3481" s="580" t="str">
        <f>Índice!$C$9</f>
        <v>2016-12-31</v>
      </c>
      <c r="K3481" s="579" t="s">
        <v>1802</v>
      </c>
      <c r="L3481" s="579" t="s">
        <v>1819</v>
      </c>
    </row>
    <row r="3482" spans="3:12" ht="15.75">
      <c r="C3482" s="589" t="str">
        <f>'FC01'!$B$46</f>
        <v>Gastos operativos de Distribución  y/o Comercialización de Gas combustible por redes</v>
      </c>
      <c r="F3482" s="586">
        <f>'FC01'!$Z$46</f>
        <v>0</v>
      </c>
      <c r="I3482" s="580" t="str">
        <f>Índice!$C$8</f>
        <v>2016-01-01</v>
      </c>
      <c r="J3482" s="580" t="str">
        <f>Índice!$C$9</f>
        <v>2016-12-31</v>
      </c>
      <c r="K3482" s="579" t="s">
        <v>1802</v>
      </c>
      <c r="L3482" s="579" t="s">
        <v>1819</v>
      </c>
    </row>
    <row r="3483" spans="3:12" ht="15.75">
      <c r="C3483" s="589" t="str">
        <f>'FC01'!$B$47</f>
        <v>Manejo Comercial y Financiero del Servicio</v>
      </c>
      <c r="F3483" s="586">
        <f>'FC01'!$Z$47</f>
        <v>0</v>
      </c>
      <c r="I3483" s="580" t="str">
        <f>Índice!$C$8</f>
        <v>2016-01-01</v>
      </c>
      <c r="J3483" s="580" t="str">
        <f>Índice!$C$9</f>
        <v>2016-12-31</v>
      </c>
      <c r="K3483" s="579" t="s">
        <v>1802</v>
      </c>
      <c r="L3483" s="579" t="s">
        <v>1819</v>
      </c>
    </row>
    <row r="3484" spans="3:12" ht="15.75">
      <c r="C3484" s="589" t="str">
        <f>'FC01'!$B$48</f>
        <v>Gastos operativos de Distribución  y/o Comercialización de Gas Licuado de Petróleo –GLP</v>
      </c>
      <c r="F3484" s="586">
        <f>'FC01'!$Z$48</f>
        <v>0</v>
      </c>
      <c r="I3484" s="580" t="str">
        <f>Índice!$C$8</f>
        <v>2016-01-01</v>
      </c>
      <c r="J3484" s="580" t="str">
        <f>Índice!$C$9</f>
        <v>2016-12-31</v>
      </c>
      <c r="K3484" s="579" t="s">
        <v>1802</v>
      </c>
      <c r="L3484" s="579" t="s">
        <v>1819</v>
      </c>
    </row>
    <row r="3485" spans="3:12" ht="15.75">
      <c r="C3485" s="589" t="str">
        <f>'FC01'!$B$49</f>
        <v>Contrato de explotación</v>
      </c>
      <c r="F3485" s="586">
        <f>'FC01'!$Z$49</f>
        <v>0</v>
      </c>
      <c r="I3485" s="580" t="str">
        <f>Índice!$C$8</f>
        <v>2016-01-01</v>
      </c>
      <c r="J3485" s="580" t="str">
        <f>Índice!$C$9</f>
        <v>2016-12-31</v>
      </c>
      <c r="K3485" s="579" t="s">
        <v>1802</v>
      </c>
      <c r="L3485" s="579" t="s">
        <v>1819</v>
      </c>
    </row>
    <row r="3486" spans="3:12" ht="15.75">
      <c r="C3486" s="589" t="str">
        <f>'FC01'!$B$50</f>
        <v>Gastos operativos asociados a las transacciones en el mercado mayorista</v>
      </c>
      <c r="F3486" s="586">
        <f>'FC01'!$Z$50</f>
        <v>0</v>
      </c>
      <c r="I3486" s="580" t="str">
        <f>Índice!$C$8</f>
        <v>2016-01-01</v>
      </c>
      <c r="J3486" s="580" t="str">
        <f>Índice!$C$9</f>
        <v>2016-12-31</v>
      </c>
      <c r="K3486" s="579" t="s">
        <v>1802</v>
      </c>
      <c r="L3486" s="579" t="s">
        <v>1819</v>
      </c>
    </row>
    <row r="3487" spans="3:12" ht="15.75">
      <c r="C3487" s="589" t="str">
        <f>'FC01'!$B$51</f>
        <v>Contrato de concesión</v>
      </c>
      <c r="F3487" s="586">
        <f>'FC01'!$Z$51</f>
        <v>0</v>
      </c>
      <c r="I3487" s="580" t="str">
        <f>Índice!$C$8</f>
        <v>2016-01-01</v>
      </c>
      <c r="J3487" s="580" t="str">
        <f>Índice!$C$9</f>
        <v>2016-12-31</v>
      </c>
      <c r="K3487" s="579" t="s">
        <v>1802</v>
      </c>
      <c r="L3487" s="579" t="s">
        <v>1819</v>
      </c>
    </row>
    <row r="3488" spans="3:12" ht="15.75">
      <c r="C3488" s="589" t="str">
        <f>'FC01'!$B$52</f>
        <v>Otros</v>
      </c>
      <c r="F3488" s="586">
        <f>'FC01'!$Z$52</f>
        <v>0</v>
      </c>
      <c r="I3488" s="580" t="str">
        <f>Índice!$C$8</f>
        <v>2016-01-01</v>
      </c>
      <c r="J3488" s="580" t="str">
        <f>Índice!$C$9</f>
        <v>2016-12-31</v>
      </c>
      <c r="K3488" s="579" t="s">
        <v>1802</v>
      </c>
      <c r="L3488" s="579" t="s">
        <v>1819</v>
      </c>
    </row>
    <row r="3489" spans="3:12" ht="15.75">
      <c r="C3489" s="589" t="str">
        <f>'FC01'!$B$53</f>
        <v>Gastos operativos asociados a las transacciones en el mercado minorista</v>
      </c>
      <c r="F3489" s="586">
        <f>'FC01'!$Z$53</f>
        <v>0</v>
      </c>
      <c r="I3489" s="580" t="str">
        <f>Índice!$C$8</f>
        <v>2016-01-01</v>
      </c>
      <c r="J3489" s="580" t="str">
        <f>Índice!$C$9</f>
        <v>2016-12-31</v>
      </c>
      <c r="K3489" s="579" t="s">
        <v>1802</v>
      </c>
      <c r="L3489" s="579" t="s">
        <v>1819</v>
      </c>
    </row>
    <row r="3490" spans="3:12" ht="15.75">
      <c r="C3490" s="589" t="str">
        <f>'FC01'!$B$54</f>
        <v xml:space="preserve">Licencias, Contribuciones y Regalías  </v>
      </c>
      <c r="F3490" s="586">
        <f>'FC01'!$Z$54</f>
        <v>0</v>
      </c>
      <c r="I3490" s="580" t="str">
        <f>Índice!$C$8</f>
        <v>2016-01-01</v>
      </c>
      <c r="J3490" s="580" t="str">
        <f>Índice!$C$9</f>
        <v>2016-12-31</v>
      </c>
      <c r="K3490" s="579" t="s">
        <v>1802</v>
      </c>
      <c r="L3490" s="579" t="s">
        <v>1819</v>
      </c>
    </row>
    <row r="3491" spans="3:12" ht="15.75">
      <c r="C3491" s="589" t="str">
        <f>'FC01'!$B$55</f>
        <v>Departamento Administrativo del Medio Ambiente "DAMA"</v>
      </c>
      <c r="F3491" s="586">
        <f>'FC01'!$Z$55</f>
        <v>0</v>
      </c>
      <c r="I3491" s="580" t="str">
        <f>Índice!$C$8</f>
        <v>2016-01-01</v>
      </c>
      <c r="J3491" s="580" t="str">
        <f>Índice!$C$9</f>
        <v>2016-12-31</v>
      </c>
      <c r="K3491" s="579" t="s">
        <v>1802</v>
      </c>
      <c r="L3491" s="579" t="s">
        <v>1819</v>
      </c>
    </row>
    <row r="3492" spans="3:12" ht="15.75">
      <c r="C3492" s="589" t="str">
        <f>'FC01'!$B$56</f>
        <v>Ley 56 de 1981</v>
      </c>
      <c r="F3492" s="586">
        <f>'FC01'!$Z$56</f>
        <v>0</v>
      </c>
      <c r="I3492" s="580" t="str">
        <f>Índice!$C$8</f>
        <v>2016-01-01</v>
      </c>
      <c r="J3492" s="580" t="str">
        <f>Índice!$C$9</f>
        <v>2016-12-31</v>
      </c>
      <c r="K3492" s="579" t="s">
        <v>1802</v>
      </c>
      <c r="L3492" s="579" t="s">
        <v>1819</v>
      </c>
    </row>
    <row r="3493" spans="3:12" ht="15.75">
      <c r="C3493" s="589" t="str">
        <f>'FC01'!$B$57</f>
        <v>Medio Ambiente – Ley 99 de 1993</v>
      </c>
      <c r="F3493" s="586">
        <f>'FC01'!$Z$57</f>
        <v>0</v>
      </c>
      <c r="I3493" s="580" t="str">
        <f>Índice!$C$8</f>
        <v>2016-01-01</v>
      </c>
      <c r="J3493" s="580" t="str">
        <f>Índice!$C$9</f>
        <v>2016-12-31</v>
      </c>
      <c r="K3493" s="579" t="s">
        <v>1802</v>
      </c>
      <c r="L3493" s="579" t="s">
        <v>1819</v>
      </c>
    </row>
    <row r="3494" spans="3:12" ht="15.75">
      <c r="C3494" s="589" t="str">
        <f>'FC01'!$B$58</f>
        <v>Regalías</v>
      </c>
      <c r="F3494" s="586">
        <f>'FC01'!$Z$58</f>
        <v>0</v>
      </c>
      <c r="I3494" s="580" t="str">
        <f>Índice!$C$8</f>
        <v>2016-01-01</v>
      </c>
      <c r="J3494" s="580" t="str">
        <f>Índice!$C$9</f>
        <v>2016-12-31</v>
      </c>
      <c r="K3494" s="579" t="s">
        <v>1802</v>
      </c>
      <c r="L3494" s="579" t="s">
        <v>1819</v>
      </c>
    </row>
    <row r="3495" spans="3:12" ht="15.75">
      <c r="C3495" s="589" t="str">
        <f>'FC01'!$B$59</f>
        <v>Licencia De Operación Del Servicio</v>
      </c>
      <c r="F3495" s="586">
        <f>'FC01'!$Z$59</f>
        <v>0</v>
      </c>
      <c r="I3495" s="580" t="str">
        <f>Índice!$C$8</f>
        <v>2016-01-01</v>
      </c>
      <c r="J3495" s="580" t="str">
        <f>Índice!$C$9</f>
        <v>2016-12-31</v>
      </c>
      <c r="K3495" s="579" t="s">
        <v>1802</v>
      </c>
      <c r="L3495" s="579" t="s">
        <v>1819</v>
      </c>
    </row>
    <row r="3496" spans="3:12" ht="15.75">
      <c r="C3496" s="589" t="str">
        <f>'FC01'!$B$60</f>
        <v>FAZNI</v>
      </c>
      <c r="F3496" s="586">
        <f>'FC01'!$Z$60</f>
        <v>0</v>
      </c>
      <c r="I3496" s="580" t="str">
        <f>Índice!$C$8</f>
        <v>2016-01-01</v>
      </c>
      <c r="J3496" s="580" t="str">
        <f>Índice!$C$9</f>
        <v>2016-12-31</v>
      </c>
      <c r="K3496" s="579" t="s">
        <v>1802</v>
      </c>
      <c r="L3496" s="579" t="s">
        <v>1819</v>
      </c>
    </row>
    <row r="3497" spans="3:12" ht="15.75">
      <c r="C3497" s="589" t="str">
        <f>'FC01'!$B$61</f>
        <v>FAER</v>
      </c>
      <c r="F3497" s="586">
        <f>'FC01'!$Z$61</f>
        <v>0</v>
      </c>
      <c r="I3497" s="580" t="str">
        <f>Índice!$C$8</f>
        <v>2016-01-01</v>
      </c>
      <c r="J3497" s="580" t="str">
        <f>Índice!$C$9</f>
        <v>2016-12-31</v>
      </c>
      <c r="K3497" s="579" t="s">
        <v>1802</v>
      </c>
      <c r="L3497" s="579" t="s">
        <v>1819</v>
      </c>
    </row>
    <row r="3498" spans="3:12" ht="15.75">
      <c r="C3498" s="589" t="str">
        <f>'FC01'!$B$62</f>
        <v>Cuota de fomento de gas</v>
      </c>
      <c r="F3498" s="586">
        <f>'FC01'!$Z$62</f>
        <v>0</v>
      </c>
      <c r="I3498" s="580" t="str">
        <f>Índice!$C$8</f>
        <v>2016-01-01</v>
      </c>
      <c r="J3498" s="580" t="str">
        <f>Índice!$C$9</f>
        <v>2016-12-31</v>
      </c>
      <c r="K3498" s="579" t="s">
        <v>1802</v>
      </c>
      <c r="L3498" s="579" t="s">
        <v>1819</v>
      </c>
    </row>
    <row r="3499" spans="3:12" ht="15.75">
      <c r="C3499" s="589" t="str">
        <f>'FC01'!$B$63</f>
        <v>Ministerio de Comunicaciones y/o Fondo de Comunicaciones</v>
      </c>
      <c r="F3499" s="586">
        <f>'FC01'!$Z$63</f>
        <v>0</v>
      </c>
      <c r="I3499" s="580" t="str">
        <f>Índice!$C$8</f>
        <v>2016-01-01</v>
      </c>
      <c r="J3499" s="580" t="str">
        <f>Índice!$C$9</f>
        <v>2016-12-31</v>
      </c>
      <c r="K3499" s="579" t="s">
        <v>1802</v>
      </c>
      <c r="L3499" s="579" t="s">
        <v>1819</v>
      </c>
    </row>
    <row r="3500" spans="3:12" ht="15.75">
      <c r="C3500" s="589" t="str">
        <f>'FC01'!$B$64</f>
        <v>Comité De Estratificación –Ley 505 De 1999</v>
      </c>
      <c r="F3500" s="586">
        <f>'FC01'!$Z$64</f>
        <v>0</v>
      </c>
      <c r="I3500" s="580" t="str">
        <f>Índice!$C$8</f>
        <v>2016-01-01</v>
      </c>
      <c r="J3500" s="580" t="str">
        <f>Índice!$C$9</f>
        <v>2016-12-31</v>
      </c>
      <c r="K3500" s="579" t="s">
        <v>1802</v>
      </c>
      <c r="L3500" s="579" t="s">
        <v>1819</v>
      </c>
    </row>
    <row r="3501" spans="3:12" ht="15.75">
      <c r="C3501" s="589" t="str">
        <f>'FC01'!$B$65</f>
        <v>Art 25 Ley 142 - Concesiones, y permisos ambientales y sanitarios</v>
      </c>
      <c r="F3501" s="586">
        <f>'FC01'!$Z$65</f>
        <v>0</v>
      </c>
      <c r="I3501" s="580" t="str">
        <f>Índice!$C$8</f>
        <v>2016-01-01</v>
      </c>
      <c r="J3501" s="580" t="str">
        <f>Índice!$C$9</f>
        <v>2016-12-31</v>
      </c>
      <c r="K3501" s="579" t="s">
        <v>1802</v>
      </c>
      <c r="L3501" s="579" t="s">
        <v>1819</v>
      </c>
    </row>
    <row r="3502" spans="3:12" ht="15.75">
      <c r="C3502" s="589" t="str">
        <f>'FC01'!$B$66</f>
        <v>Otras licencias Ley 142 de 1994</v>
      </c>
      <c r="F3502" s="586">
        <f>'FC01'!$Z$66</f>
        <v>0</v>
      </c>
      <c r="I3502" s="580" t="str">
        <f>Índice!$C$8</f>
        <v>2016-01-01</v>
      </c>
      <c r="J3502" s="580" t="str">
        <f>Índice!$C$9</f>
        <v>2016-12-31</v>
      </c>
      <c r="K3502" s="579" t="s">
        <v>1802</v>
      </c>
      <c r="L3502" s="579" t="s">
        <v>1819</v>
      </c>
    </row>
    <row r="3503" spans="3:12" ht="15.75">
      <c r="C3503" s="589" t="str">
        <f>'FC01'!$B$67</f>
        <v>Consumo De Insumos Directos</v>
      </c>
      <c r="F3503" s="586">
        <f>'FC01'!$Z$67</f>
        <v>0</v>
      </c>
      <c r="I3503" s="580" t="str">
        <f>Índice!$C$8</f>
        <v>2016-01-01</v>
      </c>
      <c r="J3503" s="580" t="str">
        <f>Índice!$C$9</f>
        <v>2016-12-31</v>
      </c>
      <c r="K3503" s="579" t="s">
        <v>1802</v>
      </c>
      <c r="L3503" s="579" t="s">
        <v>1819</v>
      </c>
    </row>
    <row r="3504" spans="3:12" ht="15.75">
      <c r="C3504" s="589" t="str">
        <f>'FC01'!$B$68</f>
        <v>Productos Químicos</v>
      </c>
      <c r="F3504" s="586">
        <f>'FC01'!$Z$68</f>
        <v>0</v>
      </c>
      <c r="I3504" s="580" t="str">
        <f>Índice!$C$8</f>
        <v>2016-01-01</v>
      </c>
      <c r="J3504" s="580" t="str">
        <f>Índice!$C$9</f>
        <v>2016-12-31</v>
      </c>
      <c r="K3504" s="579" t="s">
        <v>1802</v>
      </c>
      <c r="L3504" s="579" t="s">
        <v>1819</v>
      </c>
    </row>
    <row r="3505" spans="3:12" ht="15.75">
      <c r="C3505" s="589" t="str">
        <f>'FC01'!$B$69</f>
        <v>Gas Combustible</v>
      </c>
      <c r="F3505" s="586">
        <f>'FC01'!$Z$69</f>
        <v>0</v>
      </c>
      <c r="I3505" s="580" t="str">
        <f>Índice!$C$8</f>
        <v>2016-01-01</v>
      </c>
      <c r="J3505" s="580" t="str">
        <f>Índice!$C$9</f>
        <v>2016-12-31</v>
      </c>
      <c r="K3505" s="579" t="s">
        <v>1802</v>
      </c>
      <c r="L3505" s="579" t="s">
        <v>1819</v>
      </c>
    </row>
    <row r="3506" spans="3:12" ht="15.75">
      <c r="C3506" s="589" t="str">
        <f>'FC01'!$B$70</f>
        <v>Carbón Mineral</v>
      </c>
      <c r="F3506" s="586">
        <f>'FC01'!$Z$70</f>
        <v>0</v>
      </c>
      <c r="I3506" s="580" t="str">
        <f>Índice!$C$8</f>
        <v>2016-01-01</v>
      </c>
      <c r="J3506" s="580" t="str">
        <f>Índice!$C$9</f>
        <v>2016-12-31</v>
      </c>
      <c r="K3506" s="579" t="s">
        <v>1802</v>
      </c>
      <c r="L3506" s="579" t="s">
        <v>1819</v>
      </c>
    </row>
    <row r="3507" spans="3:12" ht="15.75">
      <c r="C3507" s="589" t="str">
        <f>'FC01'!$B$71</f>
        <v>Energía</v>
      </c>
      <c r="F3507" s="586">
        <f>'FC01'!$Z$71</f>
        <v>0</v>
      </c>
      <c r="I3507" s="580" t="str">
        <f>Índice!$C$8</f>
        <v>2016-01-01</v>
      </c>
      <c r="J3507" s="580" t="str">
        <f>Índice!$C$9</f>
        <v>2016-12-31</v>
      </c>
      <c r="K3507" s="579" t="s">
        <v>1802</v>
      </c>
      <c r="L3507" s="579" t="s">
        <v>1819</v>
      </c>
    </row>
    <row r="3508" spans="3:12" ht="15.75">
      <c r="C3508" s="589" t="str">
        <f>'FC01'!$B$72</f>
        <v>ACPM, Fuel Oil</v>
      </c>
      <c r="F3508" s="586">
        <f>'FC01'!$Z$72</f>
        <v>0</v>
      </c>
      <c r="I3508" s="580" t="str">
        <f>Índice!$C$8</f>
        <v>2016-01-01</v>
      </c>
      <c r="J3508" s="580" t="str">
        <f>Índice!$C$9</f>
        <v>2016-12-31</v>
      </c>
      <c r="K3508" s="579" t="s">
        <v>1802</v>
      </c>
      <c r="L3508" s="579" t="s">
        <v>1819</v>
      </c>
    </row>
    <row r="3509" spans="3:12" ht="15.75">
      <c r="C3509" s="589" t="str">
        <f>'FC01'!$B$73</f>
        <v>Otros Elementos de Consumo de Insumos Directos</v>
      </c>
      <c r="F3509" s="586">
        <f>'FC01'!$Z$73</f>
        <v>0</v>
      </c>
      <c r="I3509" s="580" t="str">
        <f>Índice!$C$8</f>
        <v>2016-01-01</v>
      </c>
      <c r="J3509" s="580" t="str">
        <f>Índice!$C$9</f>
        <v>2016-12-31</v>
      </c>
      <c r="K3509" s="579" t="s">
        <v>1802</v>
      </c>
      <c r="L3509" s="579" t="s">
        <v>1819</v>
      </c>
    </row>
    <row r="3510" spans="3:12" ht="15.75">
      <c r="C3510" s="589" t="str">
        <f>'FC01'!$B$74</f>
        <v>Ordenes Y Contratos De Mantenimiento Y Reparaciones</v>
      </c>
      <c r="F3510" s="586">
        <f>'FC01'!$Z$74</f>
        <v>0</v>
      </c>
      <c r="I3510" s="580" t="str">
        <f>Índice!$C$8</f>
        <v>2016-01-01</v>
      </c>
      <c r="J3510" s="580" t="str">
        <f>Índice!$C$9</f>
        <v>2016-12-31</v>
      </c>
      <c r="K3510" s="579" t="s">
        <v>1802</v>
      </c>
      <c r="L3510" s="579" t="s">
        <v>1819</v>
      </c>
    </row>
    <row r="3511" spans="3:12" ht="15.75">
      <c r="C3511" s="589" t="str">
        <f>'FC01'!$B$75</f>
        <v>Peajes terrestres</v>
      </c>
      <c r="F3511" s="586">
        <f>'FC01'!$Z$75</f>
        <v>0</v>
      </c>
      <c r="I3511" s="580" t="str">
        <f>Índice!$C$8</f>
        <v>2016-01-01</v>
      </c>
      <c r="J3511" s="580" t="str">
        <f>Índice!$C$9</f>
        <v>2016-12-31</v>
      </c>
      <c r="K3511" s="579" t="s">
        <v>1802</v>
      </c>
      <c r="L3511" s="579" t="s">
        <v>1819</v>
      </c>
    </row>
    <row r="3512" spans="3:12" ht="15.75">
      <c r="C3512" s="589" t="str">
        <f>'FC01'!$B$76</f>
        <v>Disposición final</v>
      </c>
      <c r="F3512" s="586">
        <f>'FC01'!$Z$76</f>
        <v>0</v>
      </c>
      <c r="I3512" s="580" t="str">
        <f>Índice!$C$8</f>
        <v>2016-01-01</v>
      </c>
      <c r="J3512" s="580" t="str">
        <f>Índice!$C$9</f>
        <v>2016-12-31</v>
      </c>
      <c r="K3512" s="579" t="s">
        <v>1802</v>
      </c>
      <c r="L3512" s="579" t="s">
        <v>1819</v>
      </c>
    </row>
    <row r="3513" spans="3:12" ht="15.75">
      <c r="C3513" s="589" t="str">
        <f>'FC01'!$B$77</f>
        <v>Peajes por interconexión de acueducto</v>
      </c>
      <c r="F3513" s="586">
        <f>'FC01'!$Z$77</f>
        <v>0</v>
      </c>
      <c r="I3513" s="580" t="str">
        <f>Índice!$C$8</f>
        <v>2016-01-01</v>
      </c>
      <c r="J3513" s="580" t="str">
        <f>Índice!$C$9</f>
        <v>2016-12-31</v>
      </c>
      <c r="K3513" s="579" t="s">
        <v>1802</v>
      </c>
      <c r="L3513" s="579" t="s">
        <v>1819</v>
      </c>
    </row>
    <row r="3514" spans="3:12" ht="15.75">
      <c r="C3514" s="589" t="str">
        <f>'FC01'!$B$78</f>
        <v>Peajes por interconexión de alcantarillado</v>
      </c>
      <c r="F3514" s="586">
        <f>'FC01'!$Z$78</f>
        <v>0</v>
      </c>
      <c r="I3514" s="580" t="str">
        <f>Índice!$C$8</f>
        <v>2016-01-01</v>
      </c>
      <c r="J3514" s="580" t="str">
        <f>Índice!$C$9</f>
        <v>2016-12-31</v>
      </c>
      <c r="K3514" s="579" t="s">
        <v>1802</v>
      </c>
      <c r="L3514" s="579" t="s">
        <v>1819</v>
      </c>
    </row>
    <row r="3515" spans="3:12" ht="15.75">
      <c r="C3515" s="589" t="str">
        <f>'FC01'!$B$79</f>
        <v>Honorarios (Operativos)</v>
      </c>
      <c r="F3515" s="586">
        <f>'FC01'!$Z$79</f>
        <v>0</v>
      </c>
      <c r="I3515" s="580" t="str">
        <f>Índice!$C$8</f>
        <v>2016-01-01</v>
      </c>
      <c r="J3515" s="580" t="str">
        <f>Índice!$C$9</f>
        <v>2016-12-31</v>
      </c>
      <c r="K3515" s="579" t="s">
        <v>1802</v>
      </c>
      <c r="L3515" s="579" t="s">
        <v>1819</v>
      </c>
    </row>
    <row r="3516" spans="3:12" ht="15.75">
      <c r="C3516" s="589" t="str">
        <f>'FC01'!$B$80</f>
        <v>Servicios Públicos</v>
      </c>
      <c r="F3516" s="586">
        <f>'FC01'!$Z$80</f>
        <v>0</v>
      </c>
      <c r="I3516" s="580" t="str">
        <f>Índice!$C$8</f>
        <v>2016-01-01</v>
      </c>
      <c r="J3516" s="580" t="str">
        <f>Índice!$C$9</f>
        <v>2016-12-31</v>
      </c>
      <c r="K3516" s="579" t="s">
        <v>1802</v>
      </c>
      <c r="L3516" s="579" t="s">
        <v>1819</v>
      </c>
    </row>
    <row r="3517" spans="3:12" ht="15.75">
      <c r="C3517" s="589" t="str">
        <f>'FC01'!$B$81</f>
        <v>Materiales y otros gastos de operación</v>
      </c>
      <c r="F3517" s="586">
        <f>'FC01'!$Z$81</f>
        <v>0</v>
      </c>
      <c r="I3517" s="580" t="str">
        <f>Índice!$C$8</f>
        <v>2016-01-01</v>
      </c>
      <c r="J3517" s="580" t="str">
        <f>Índice!$C$9</f>
        <v>2016-12-31</v>
      </c>
      <c r="K3517" s="579" t="s">
        <v>1802</v>
      </c>
      <c r="L3517" s="579" t="s">
        <v>1819</v>
      </c>
    </row>
    <row r="3518" spans="3:12" ht="15.75">
      <c r="C3518" s="589" t="str">
        <f>'FC01'!$B$82</f>
        <v>Gastos operativos De Pérdidas En Prestación Del Servicio  De Acueducto</v>
      </c>
      <c r="F3518" s="586">
        <f>'FC01'!$Z$82</f>
        <v>0</v>
      </c>
      <c r="I3518" s="580" t="str">
        <f>Índice!$C$8</f>
        <v>2016-01-01</v>
      </c>
      <c r="J3518" s="580" t="str">
        <f>Índice!$C$9</f>
        <v>2016-12-31</v>
      </c>
      <c r="K3518" s="579" t="s">
        <v>1802</v>
      </c>
      <c r="L3518" s="579" t="s">
        <v>1819</v>
      </c>
    </row>
    <row r="3519" spans="3:12" ht="15.75">
      <c r="C3519" s="589" t="str">
        <f>'FC01'!$B$83</f>
        <v>Seguros</v>
      </c>
      <c r="F3519" s="586">
        <f>'FC01'!$Z$83</f>
        <v>0</v>
      </c>
      <c r="I3519" s="580" t="str">
        <f>Índice!$C$8</f>
        <v>2016-01-01</v>
      </c>
      <c r="J3519" s="580" t="str">
        <f>Índice!$C$9</f>
        <v>2016-12-31</v>
      </c>
      <c r="K3519" s="579" t="s">
        <v>1802</v>
      </c>
      <c r="L3519" s="579" t="s">
        <v>1819</v>
      </c>
    </row>
    <row r="3520" spans="3:12" ht="15.75">
      <c r="C3520" s="589" t="str">
        <f>'FC01'!$B$84</f>
        <v>Impuestos y Tasas</v>
      </c>
      <c r="F3520" s="586">
        <f>'FC01'!$Z$84</f>
        <v>0</v>
      </c>
      <c r="I3520" s="580" t="str">
        <f>Índice!$C$8</f>
        <v>2016-01-01</v>
      </c>
      <c r="J3520" s="580" t="str">
        <f>Índice!$C$9</f>
        <v>2016-12-31</v>
      </c>
      <c r="K3520" s="579" t="s">
        <v>1802</v>
      </c>
      <c r="L3520" s="579" t="s">
        <v>1819</v>
      </c>
    </row>
    <row r="3521" spans="1:12" ht="15.75">
      <c r="C3521" s="589" t="str">
        <f>'FC01'!$B$85</f>
        <v>Órdenes y Contratos Por Otros  Servicios</v>
      </c>
      <c r="F3521" s="586">
        <f>'FC01'!$Z$85</f>
        <v>0</v>
      </c>
      <c r="I3521" s="580" t="str">
        <f>Índice!$C$8</f>
        <v>2016-01-01</v>
      </c>
      <c r="J3521" s="580" t="str">
        <f>Índice!$C$9</f>
        <v>2016-12-31</v>
      </c>
      <c r="K3521" s="579" t="s">
        <v>1802</v>
      </c>
      <c r="L3521" s="579" t="s">
        <v>1819</v>
      </c>
    </row>
    <row r="3522" spans="1:12" ht="15.75">
      <c r="C3522" s="589" t="str">
        <f>'FC01'!$B$86</f>
        <v>Donaciones</v>
      </c>
      <c r="F3522" s="586">
        <f>'FC01'!$Z$86</f>
        <v>0</v>
      </c>
      <c r="I3522" s="580" t="str">
        <f>Índice!$C$8</f>
        <v>2016-01-01</v>
      </c>
      <c r="J3522" s="580" t="str">
        <f>Índice!$C$9</f>
        <v>2016-12-31</v>
      </c>
      <c r="K3522" s="579" t="s">
        <v>1802</v>
      </c>
      <c r="L3522" s="579" t="s">
        <v>1819</v>
      </c>
    </row>
    <row r="3523" spans="1:12" ht="15.75">
      <c r="C3523" s="589" t="str">
        <f>'FC01'!$B$87</f>
        <v>Total Gastos operativos</v>
      </c>
      <c r="F3523" s="586">
        <f>'FC01'!$Z$87</f>
        <v>0</v>
      </c>
      <c r="I3523" s="580" t="str">
        <f>Índice!$C$8</f>
        <v>2016-01-01</v>
      </c>
      <c r="J3523" s="580" t="str">
        <f>Índice!$C$9</f>
        <v>2016-12-31</v>
      </c>
      <c r="K3523" s="579" t="s">
        <v>1802</v>
      </c>
      <c r="L3523" s="579" t="s">
        <v>1819</v>
      </c>
    </row>
    <row r="3524" spans="1:12" ht="15.75">
      <c r="A3524" s="587" t="s">
        <v>15</v>
      </c>
      <c r="C3524" s="589"/>
      <c r="F3524" s="586"/>
      <c r="I3524" s="580"/>
      <c r="J3524" s="580"/>
      <c r="K3524" s="579" t="s">
        <v>1802</v>
      </c>
      <c r="L3524" s="579" t="s">
        <v>1819</v>
      </c>
    </row>
    <row r="3525" spans="1:12" ht="15.75">
      <c r="A3525" s="587" t="s">
        <v>15</v>
      </c>
      <c r="C3525" s="589" t="str">
        <f>'FC01'!$B$89</f>
        <v>Detalle de los gastos y gastos operativos</v>
      </c>
      <c r="F3525" s="586" t="str">
        <f>'FC01'!$Z$89</f>
        <v>Total prestación servicios públicos</v>
      </c>
      <c r="I3525" s="580"/>
      <c r="J3525" s="580"/>
      <c r="K3525" s="579" t="s">
        <v>1802</v>
      </c>
      <c r="L3525" s="579" t="s">
        <v>1819</v>
      </c>
    </row>
    <row r="3526" spans="1:12" ht="15.75">
      <c r="A3526" s="587" t="s">
        <v>15</v>
      </c>
      <c r="C3526" s="589"/>
      <c r="F3526" s="586"/>
      <c r="I3526" s="580"/>
      <c r="J3526" s="580"/>
      <c r="K3526" s="579" t="s">
        <v>1802</v>
      </c>
      <c r="L3526" s="579" t="s">
        <v>1819</v>
      </c>
    </row>
    <row r="3527" spans="1:12" ht="15.75">
      <c r="A3527" s="587" t="s">
        <v>15</v>
      </c>
      <c r="C3527" s="589" t="str">
        <f>'FC01'!$B$91</f>
        <v>Gastos [sinopsis]</v>
      </c>
      <c r="F3527" s="586"/>
      <c r="I3527" s="580"/>
      <c r="J3527" s="580"/>
      <c r="K3527" s="579" t="s">
        <v>1802</v>
      </c>
      <c r="L3527" s="579" t="s">
        <v>1819</v>
      </c>
    </row>
    <row r="3528" spans="1:12" ht="15.75">
      <c r="C3528" s="589" t="str">
        <f>'FC01'!$B$92</f>
        <v>Gastos de Administración sin impuestos, contribuciones y tasas</v>
      </c>
      <c r="F3528" s="586">
        <f>'FC01'!$Z$92</f>
        <v>0</v>
      </c>
      <c r="I3528" s="580" t="str">
        <f>Índice!$C$8</f>
        <v>2016-01-01</v>
      </c>
      <c r="J3528" s="580" t="str">
        <f>Índice!$C$9</f>
        <v>2016-12-31</v>
      </c>
      <c r="K3528" s="579" t="s">
        <v>1802</v>
      </c>
      <c r="L3528" s="579" t="s">
        <v>1819</v>
      </c>
    </row>
    <row r="3529" spans="1:12" ht="15.75">
      <c r="C3529" s="589" t="str">
        <f>'FC01'!$B$93</f>
        <v>Impuestos, Tasas y Contribuciones (No incluye impuesto de renta)</v>
      </c>
      <c r="F3529" s="586">
        <f>'FC01'!$Z$93</f>
        <v>0</v>
      </c>
      <c r="I3529" s="580" t="str">
        <f>Índice!$C$8</f>
        <v>2016-01-01</v>
      </c>
      <c r="J3529" s="580" t="str">
        <f>Índice!$C$9</f>
        <v>2016-12-31</v>
      </c>
      <c r="K3529" s="579" t="s">
        <v>1802</v>
      </c>
      <c r="L3529" s="579" t="s">
        <v>1819</v>
      </c>
    </row>
    <row r="3530" spans="1:12" ht="15.75">
      <c r="C3530" s="589" t="str">
        <f>'FC01'!$B$94</f>
        <v>Depreciación, deterioro, Amortización y provisión</v>
      </c>
      <c r="F3530" s="586">
        <f>'FC01'!$Z$94</f>
        <v>0</v>
      </c>
      <c r="I3530" s="580" t="str">
        <f>Índice!$C$8</f>
        <v>2016-01-01</v>
      </c>
      <c r="J3530" s="580" t="str">
        <f>Índice!$C$9</f>
        <v>2016-12-31</v>
      </c>
      <c r="K3530" s="579" t="s">
        <v>1802</v>
      </c>
      <c r="L3530" s="579" t="s">
        <v>1819</v>
      </c>
    </row>
    <row r="3531" spans="1:12" ht="15.75">
      <c r="C3531" s="589" t="str">
        <f>'FC01'!$B$95</f>
        <v>Gasto por impuesto a las ganancias</v>
      </c>
      <c r="F3531" s="586">
        <f>'FC01'!$Z$95</f>
        <v>0</v>
      </c>
      <c r="I3531" s="580" t="str">
        <f>Índice!$C$8</f>
        <v>2016-01-01</v>
      </c>
      <c r="J3531" s="580" t="str">
        <f>Índice!$C$9</f>
        <v>2016-12-31</v>
      </c>
      <c r="K3531" s="579" t="s">
        <v>1802</v>
      </c>
      <c r="L3531" s="579" t="s">
        <v>1819</v>
      </c>
    </row>
    <row r="3532" spans="1:12" ht="15.75">
      <c r="C3532" s="589" t="str">
        <f>'FC01'!$B$96</f>
        <v>Otros gastos (gastos y gastos operativos)</v>
      </c>
      <c r="F3532" s="586">
        <f>'FC01'!$Z$96</f>
        <v>0</v>
      </c>
      <c r="I3532" s="580" t="str">
        <f>Índice!$C$8</f>
        <v>2016-01-01</v>
      </c>
      <c r="J3532" s="580" t="str">
        <f>Índice!$C$9</f>
        <v>2016-12-31</v>
      </c>
      <c r="K3532" s="579" t="s">
        <v>1802</v>
      </c>
      <c r="L3532" s="579" t="s">
        <v>1819</v>
      </c>
    </row>
    <row r="3533" spans="1:12" ht="15.75">
      <c r="C3533" s="589" t="str">
        <f>'FC01'!$B$97</f>
        <v>Total Gastos</v>
      </c>
      <c r="F3533" s="586">
        <f>'FC01'!$Z$97</f>
        <v>0</v>
      </c>
      <c r="I3533" s="580" t="str">
        <f>Índice!$C$8</f>
        <v>2016-01-01</v>
      </c>
      <c r="J3533" s="580" t="str">
        <f>Índice!$C$9</f>
        <v>2016-12-31</v>
      </c>
      <c r="K3533" s="579" t="s">
        <v>1802</v>
      </c>
      <c r="L3533" s="579" t="s">
        <v>1819</v>
      </c>
    </row>
    <row r="3534" spans="1:12" ht="15.75">
      <c r="A3534" s="587" t="s">
        <v>15</v>
      </c>
      <c r="C3534" s="589" t="str">
        <f>'FC01'!$B$98</f>
        <v>Gastos operativos de Ventas y Distribución [sinopsis]</v>
      </c>
      <c r="F3534" s="586">
        <f>'FC01'!$Z$98</f>
        <v>0</v>
      </c>
      <c r="I3534" s="580" t="str">
        <f>Índice!$C$8</f>
        <v>2016-01-01</v>
      </c>
      <c r="J3534" s="580" t="str">
        <f>Índice!$C$9</f>
        <v>2016-12-31</v>
      </c>
      <c r="K3534" s="579" t="s">
        <v>1802</v>
      </c>
      <c r="L3534" s="579" t="s">
        <v>1819</v>
      </c>
    </row>
    <row r="3535" spans="1:12" ht="15.75">
      <c r="C3535" s="589" t="str">
        <f>'FC01'!$B$99</f>
        <v>Gastos operativos de Ventas</v>
      </c>
      <c r="F3535" s="586">
        <f>'FC01'!$Z$99</f>
        <v>0</v>
      </c>
      <c r="I3535" s="580" t="str">
        <f>Índice!$C$8</f>
        <v>2016-01-01</v>
      </c>
      <c r="J3535" s="580" t="str">
        <f>Índice!$C$9</f>
        <v>2016-12-31</v>
      </c>
      <c r="K3535" s="579" t="s">
        <v>1802</v>
      </c>
      <c r="L3535" s="579" t="s">
        <v>1819</v>
      </c>
    </row>
    <row r="3536" spans="1:12" ht="15.75">
      <c r="C3536" s="589" t="str">
        <f>'FC01'!$B$100</f>
        <v>Gastos operativos de Distribución</v>
      </c>
      <c r="F3536" s="586">
        <f>'FC01'!$Z$100</f>
        <v>0</v>
      </c>
      <c r="I3536" s="580" t="str">
        <f>Índice!$C$8</f>
        <v>2016-01-01</v>
      </c>
      <c r="J3536" s="580" t="str">
        <f>Índice!$C$9</f>
        <v>2016-12-31</v>
      </c>
      <c r="K3536" s="579" t="s">
        <v>1802</v>
      </c>
      <c r="L3536" s="579" t="s">
        <v>1819</v>
      </c>
    </row>
    <row r="3537" spans="1:12" ht="15.75">
      <c r="C3537" s="589" t="str">
        <f>'FC01'!$B$101</f>
        <v>Total Gastos operativos de ventas y distribución</v>
      </c>
      <c r="F3537" s="586">
        <f>'FC01'!$Z$101</f>
        <v>0</v>
      </c>
      <c r="I3537" s="580" t="str">
        <f>Índice!$C$8</f>
        <v>2016-01-01</v>
      </c>
      <c r="J3537" s="580" t="str">
        <f>Índice!$C$9</f>
        <v>2016-12-31</v>
      </c>
      <c r="K3537" s="579" t="s">
        <v>1802</v>
      </c>
      <c r="L3537" s="579" t="s">
        <v>1819</v>
      </c>
    </row>
    <row r="3538" spans="1:12" ht="15.75">
      <c r="A3538" s="587" t="s">
        <v>15</v>
      </c>
      <c r="C3538" s="589">
        <v>24</v>
      </c>
      <c r="F3538" s="586"/>
      <c r="I3538" s="580" t="str">
        <f>Índice!$C$8</f>
        <v>2016-01-01</v>
      </c>
      <c r="J3538" s="580" t="str">
        <f>Índice!$C$9</f>
        <v>2016-12-31</v>
      </c>
      <c r="K3538" s="579" t="s">
        <v>1802</v>
      </c>
      <c r="L3538" s="579" t="s">
        <v>3376</v>
      </c>
    </row>
    <row r="3539" spans="1:12" ht="15.75">
      <c r="A3539" s="587" t="s">
        <v>15</v>
      </c>
      <c r="C3539" s="589" t="str">
        <f>'FC01'!$B$6</f>
        <v xml:space="preserve">Detalle de los gastos </v>
      </c>
      <c r="F3539" s="586" t="str">
        <f>'FC01'!$AA$6</f>
        <v>Operador del sistema y administrador del mercado de energía (XM)</v>
      </c>
      <c r="I3539" s="580" t="str">
        <f>Índice!$C$8</f>
        <v>2016-01-01</v>
      </c>
      <c r="J3539" s="580" t="str">
        <f>Índice!$C$9</f>
        <v>2016-12-31</v>
      </c>
      <c r="K3539" s="579" t="s">
        <v>1802</v>
      </c>
      <c r="L3539" s="579" t="s">
        <v>3376</v>
      </c>
    </row>
    <row r="3540" spans="1:12" ht="15.75">
      <c r="C3540" s="589" t="str">
        <f>'FC01'!$B$8</f>
        <v xml:space="preserve">De administración </v>
      </c>
      <c r="F3540" s="586">
        <f>'FC01'!$AA$8</f>
        <v>0</v>
      </c>
      <c r="I3540" s="580" t="str">
        <f>Índice!$C$8</f>
        <v>2016-01-01</v>
      </c>
      <c r="J3540" s="580" t="str">
        <f>Índice!$C$9</f>
        <v>2016-12-31</v>
      </c>
      <c r="K3540" s="579" t="s">
        <v>1802</v>
      </c>
      <c r="L3540" s="579" t="s">
        <v>3376</v>
      </c>
    </row>
    <row r="3541" spans="1:12" ht="15.75">
      <c r="C3541" s="589" t="str">
        <f>'FC01'!$B$9</f>
        <v>Beneficios a empleados</v>
      </c>
      <c r="F3541" s="586">
        <f>'FC01'!$AA$9</f>
        <v>0</v>
      </c>
      <c r="I3541" s="580" t="str">
        <f>Índice!$C$8</f>
        <v>2016-01-01</v>
      </c>
      <c r="J3541" s="580" t="str">
        <f>Índice!$C$9</f>
        <v>2016-12-31</v>
      </c>
      <c r="K3541" s="579" t="s">
        <v>1802</v>
      </c>
      <c r="L3541" s="579" t="s">
        <v>3376</v>
      </c>
    </row>
    <row r="3542" spans="1:12" ht="15.75">
      <c r="C3542" s="589" t="str">
        <f>'FC01'!$B$10</f>
        <v>Honorarios</v>
      </c>
      <c r="F3542" s="586">
        <f>'FC01'!$AA$10</f>
        <v>0</v>
      </c>
      <c r="I3542" s="580" t="str">
        <f>Índice!$C$8</f>
        <v>2016-01-01</v>
      </c>
      <c r="J3542" s="580" t="str">
        <f>Índice!$C$9</f>
        <v>2016-12-31</v>
      </c>
      <c r="K3542" s="579" t="s">
        <v>1802</v>
      </c>
      <c r="L3542" s="579" t="s">
        <v>3376</v>
      </c>
    </row>
    <row r="3543" spans="1:12" ht="15.75">
      <c r="C3543" s="589" t="str">
        <f>'FC01'!$B$11</f>
        <v xml:space="preserve">Impuestos, Contribuciones y tasas </v>
      </c>
      <c r="F3543" s="586">
        <f>'FC01'!$AA$11</f>
        <v>0</v>
      </c>
      <c r="I3543" s="580" t="str">
        <f>Índice!$C$8</f>
        <v>2016-01-01</v>
      </c>
      <c r="J3543" s="580" t="str">
        <f>Índice!$C$9</f>
        <v>2016-12-31</v>
      </c>
      <c r="K3543" s="579" t="s">
        <v>1802</v>
      </c>
      <c r="L3543" s="579" t="s">
        <v>3376</v>
      </c>
    </row>
    <row r="3544" spans="1:12" ht="15.75">
      <c r="C3544" s="589" t="str">
        <f>'FC01'!$B$12</f>
        <v xml:space="preserve">Generales </v>
      </c>
      <c r="F3544" s="586">
        <f>'FC01'!$AA$12</f>
        <v>0</v>
      </c>
      <c r="I3544" s="580" t="str">
        <f>Índice!$C$8</f>
        <v>2016-01-01</v>
      </c>
      <c r="J3544" s="580" t="str">
        <f>Índice!$C$9</f>
        <v>2016-12-31</v>
      </c>
      <c r="K3544" s="579" t="s">
        <v>1802</v>
      </c>
      <c r="L3544" s="579" t="s">
        <v>3376</v>
      </c>
    </row>
    <row r="3545" spans="1:12" ht="15.75">
      <c r="C3545" s="589" t="str">
        <f>'FC01'!$B$13</f>
        <v>Deterioro</v>
      </c>
      <c r="F3545" s="586">
        <f>'FC01'!$AA$13</f>
        <v>0</v>
      </c>
      <c r="I3545" s="580" t="str">
        <f>Índice!$C$8</f>
        <v>2016-01-01</v>
      </c>
      <c r="J3545" s="580" t="str">
        <f>Índice!$C$9</f>
        <v>2016-12-31</v>
      </c>
      <c r="K3545" s="579" t="s">
        <v>1802</v>
      </c>
      <c r="L3545" s="579" t="s">
        <v>3376</v>
      </c>
    </row>
    <row r="3546" spans="1:12" ht="15.75">
      <c r="C3546" s="589" t="str">
        <f>'FC01'!$B$14</f>
        <v>Depreciación</v>
      </c>
      <c r="F3546" s="586">
        <f>'FC01'!$AA$14</f>
        <v>0</v>
      </c>
      <c r="I3546" s="580" t="str">
        <f>Índice!$C$8</f>
        <v>2016-01-01</v>
      </c>
      <c r="J3546" s="580" t="str">
        <f>Índice!$C$9</f>
        <v>2016-12-31</v>
      </c>
      <c r="K3546" s="579" t="s">
        <v>1802</v>
      </c>
      <c r="L3546" s="579" t="s">
        <v>3376</v>
      </c>
    </row>
    <row r="3547" spans="1:12" ht="15.75">
      <c r="C3547" s="589" t="str">
        <f>'FC01'!$B$15</f>
        <v>Amortización</v>
      </c>
      <c r="F3547" s="586">
        <f>'FC01'!$AA$15</f>
        <v>0</v>
      </c>
      <c r="I3547" s="580" t="str">
        <f>Índice!$C$8</f>
        <v>2016-01-01</v>
      </c>
      <c r="J3547" s="580" t="str">
        <f>Índice!$C$9</f>
        <v>2016-12-31</v>
      </c>
      <c r="K3547" s="579" t="s">
        <v>1802</v>
      </c>
      <c r="L3547" s="579" t="s">
        <v>3376</v>
      </c>
    </row>
    <row r="3548" spans="1:12" ht="15.75">
      <c r="C3548" s="589" t="str">
        <f>'FC01'!$B$16</f>
        <v>Provisiones</v>
      </c>
      <c r="F3548" s="586">
        <f>'FC01'!$AA$16</f>
        <v>0</v>
      </c>
      <c r="I3548" s="580" t="str">
        <f>Índice!$C$8</f>
        <v>2016-01-01</v>
      </c>
      <c r="J3548" s="580" t="str">
        <f>Índice!$C$9</f>
        <v>2016-12-31</v>
      </c>
      <c r="K3548" s="579" t="s">
        <v>1802</v>
      </c>
      <c r="L3548" s="579" t="s">
        <v>3376</v>
      </c>
    </row>
    <row r="3549" spans="1:12" ht="15.75">
      <c r="C3549" s="589" t="str">
        <f>'FC01'!$B$17</f>
        <v>Litigios y demandas</v>
      </c>
      <c r="F3549" s="586">
        <f>'FC01'!$AA$17</f>
        <v>0</v>
      </c>
      <c r="I3549" s="580" t="str">
        <f>Índice!$C$8</f>
        <v>2016-01-01</v>
      </c>
      <c r="J3549" s="580" t="str">
        <f>Índice!$C$9</f>
        <v>2016-12-31</v>
      </c>
      <c r="K3549" s="579" t="s">
        <v>1802</v>
      </c>
      <c r="L3549" s="579" t="s">
        <v>3376</v>
      </c>
    </row>
    <row r="3550" spans="1:12" ht="15.75">
      <c r="C3550" s="589" t="str">
        <f>'FC01'!$B$18</f>
        <v xml:space="preserve">Garantías </v>
      </c>
      <c r="F3550" s="586">
        <f>'FC01'!$AA$18</f>
        <v>0</v>
      </c>
      <c r="I3550" s="580" t="str">
        <f>Índice!$C$8</f>
        <v>2016-01-01</v>
      </c>
      <c r="J3550" s="580" t="str">
        <f>Índice!$C$9</f>
        <v>2016-12-31</v>
      </c>
      <c r="K3550" s="579" t="s">
        <v>1802</v>
      </c>
      <c r="L3550" s="579" t="s">
        <v>3376</v>
      </c>
    </row>
    <row r="3551" spans="1:12" ht="15.75">
      <c r="C3551" s="589" t="str">
        <f>'FC01'!$B$19</f>
        <v>Diversas</v>
      </c>
      <c r="F3551" s="586">
        <f>'FC01'!$AA$19</f>
        <v>0</v>
      </c>
      <c r="I3551" s="580" t="str">
        <f>Índice!$C$8</f>
        <v>2016-01-01</v>
      </c>
      <c r="J3551" s="580" t="str">
        <f>Índice!$C$9</f>
        <v>2016-12-31</v>
      </c>
      <c r="K3551" s="579" t="s">
        <v>1802</v>
      </c>
      <c r="L3551" s="579" t="s">
        <v>3376</v>
      </c>
    </row>
    <row r="3552" spans="1:12" ht="15.75">
      <c r="C3552" s="589" t="str">
        <f>'FC01'!$B$20</f>
        <v>Otros gastos</v>
      </c>
      <c r="F3552" s="586">
        <f>'FC01'!$AA$20</f>
        <v>0</v>
      </c>
      <c r="I3552" s="580" t="str">
        <f>Índice!$C$8</f>
        <v>2016-01-01</v>
      </c>
      <c r="J3552" s="580" t="str">
        <f>Índice!$C$9</f>
        <v>2016-12-31</v>
      </c>
      <c r="K3552" s="579" t="s">
        <v>1802</v>
      </c>
      <c r="L3552" s="579" t="s">
        <v>3376</v>
      </c>
    </row>
    <row r="3553" spans="1:12" ht="15.75">
      <c r="C3553" s="589" t="str">
        <f>'FC01'!$B$21</f>
        <v>Comisiones</v>
      </c>
      <c r="F3553" s="586">
        <f>'FC01'!$AA$21</f>
        <v>0</v>
      </c>
      <c r="I3553" s="580" t="str">
        <f>Índice!$C$8</f>
        <v>2016-01-01</v>
      </c>
      <c r="J3553" s="580" t="str">
        <f>Índice!$C$9</f>
        <v>2016-12-31</v>
      </c>
      <c r="K3553" s="579" t="s">
        <v>1802</v>
      </c>
      <c r="L3553" s="579" t="s">
        <v>3376</v>
      </c>
    </row>
    <row r="3554" spans="1:12" ht="15.75">
      <c r="C3554" s="589" t="str">
        <f>'FC01'!$B$22</f>
        <v>Ajuste por diferencia en cambio</v>
      </c>
      <c r="F3554" s="586">
        <f>'FC01'!$AA$22</f>
        <v>0</v>
      </c>
      <c r="I3554" s="580" t="str">
        <f>Índice!$C$8</f>
        <v>2016-01-01</v>
      </c>
      <c r="J3554" s="580" t="str">
        <f>Índice!$C$9</f>
        <v>2016-12-31</v>
      </c>
      <c r="K3554" s="579" t="s">
        <v>1802</v>
      </c>
      <c r="L3554" s="579" t="s">
        <v>3376</v>
      </c>
    </row>
    <row r="3555" spans="1:12" ht="15.75">
      <c r="C3555" s="589" t="str">
        <f>'FC01'!$B$23</f>
        <v>Financieros</v>
      </c>
      <c r="F3555" s="586">
        <f>'FC01'!$AA$23</f>
        <v>0</v>
      </c>
      <c r="I3555" s="580" t="str">
        <f>Índice!$C$8</f>
        <v>2016-01-01</v>
      </c>
      <c r="J3555" s="580" t="str">
        <f>Índice!$C$9</f>
        <v>2016-12-31</v>
      </c>
      <c r="K3555" s="579" t="s">
        <v>1802</v>
      </c>
      <c r="L3555" s="579" t="s">
        <v>3376</v>
      </c>
    </row>
    <row r="3556" spans="1:12" ht="15.75">
      <c r="C3556" s="589" t="str">
        <f>'FC01'!$B$24</f>
        <v>Pérdidas por la aplicación del método de participación patrimonial</v>
      </c>
      <c r="F3556" s="586">
        <f>'FC01'!$AA$24</f>
        <v>0</v>
      </c>
      <c r="I3556" s="580" t="str">
        <f>Índice!$C$8</f>
        <v>2016-01-01</v>
      </c>
      <c r="J3556" s="580" t="str">
        <f>Índice!$C$9</f>
        <v>2016-12-31</v>
      </c>
      <c r="K3556" s="579" t="s">
        <v>1802</v>
      </c>
      <c r="L3556" s="579" t="s">
        <v>3376</v>
      </c>
    </row>
    <row r="3557" spans="1:12" ht="15.75">
      <c r="C3557" s="589" t="str">
        <f>'FC01'!$B$25</f>
        <v xml:space="preserve">Gastos diversos </v>
      </c>
      <c r="F3557" s="586">
        <f>'FC01'!$AA$25</f>
        <v>0</v>
      </c>
      <c r="I3557" s="580" t="str">
        <f>Índice!$C$8</f>
        <v>2016-01-01</v>
      </c>
      <c r="J3557" s="580" t="str">
        <f>Índice!$C$9</f>
        <v>2016-12-31</v>
      </c>
      <c r="K3557" s="579" t="s">
        <v>1802</v>
      </c>
      <c r="L3557" s="579" t="s">
        <v>3376</v>
      </c>
    </row>
    <row r="3558" spans="1:12" ht="15.75">
      <c r="C3558" s="589" t="str">
        <f>'FC01'!$B$26</f>
        <v>Impuesto a las ganancias corrientes</v>
      </c>
      <c r="F3558" s="586">
        <f>'FC01'!$AA$26</f>
        <v>0</v>
      </c>
      <c r="I3558" s="580" t="str">
        <f>Índice!$C$8</f>
        <v>2016-01-01</v>
      </c>
      <c r="J3558" s="580" t="str">
        <f>Índice!$C$9</f>
        <v>2016-12-31</v>
      </c>
      <c r="K3558" s="579" t="s">
        <v>1802</v>
      </c>
      <c r="L3558" s="579" t="s">
        <v>3376</v>
      </c>
    </row>
    <row r="3559" spans="1:12" ht="15.75">
      <c r="C3559" s="589" t="str">
        <f>'FC01'!$B$27</f>
        <v>Impuesto a las ganancias diferido</v>
      </c>
      <c r="F3559" s="586">
        <f>'FC01'!$AA$27</f>
        <v>0</v>
      </c>
      <c r="I3559" s="580" t="str">
        <f>Índice!$C$8</f>
        <v>2016-01-01</v>
      </c>
      <c r="J3559" s="580" t="str">
        <f>Índice!$C$9</f>
        <v>2016-12-31</v>
      </c>
      <c r="K3559" s="579" t="s">
        <v>1802</v>
      </c>
      <c r="L3559" s="579" t="s">
        <v>3376</v>
      </c>
    </row>
    <row r="3560" spans="1:12" ht="15.75">
      <c r="C3560" s="589" t="str">
        <f>'FC01'!$B$28</f>
        <v xml:space="preserve">Total Gastos </v>
      </c>
      <c r="F3560" s="586">
        <f>'FC01'!$AA$28</f>
        <v>0</v>
      </c>
      <c r="I3560" s="580" t="str">
        <f>Índice!$C$8</f>
        <v>2016-01-01</v>
      </c>
      <c r="J3560" s="580" t="str">
        <f>Índice!$C$9</f>
        <v>2016-12-31</v>
      </c>
      <c r="K3560" s="579" t="s">
        <v>1802</v>
      </c>
      <c r="L3560" s="579" t="s">
        <v>3376</v>
      </c>
    </row>
    <row r="3561" spans="1:12" ht="15.75">
      <c r="A3561" s="587" t="s">
        <v>15</v>
      </c>
      <c r="C3561" s="589"/>
      <c r="F3561" s="586"/>
      <c r="I3561" s="580"/>
      <c r="J3561" s="580"/>
      <c r="K3561" s="579" t="s">
        <v>1802</v>
      </c>
      <c r="L3561" s="579" t="s">
        <v>3376</v>
      </c>
    </row>
    <row r="3562" spans="1:12" ht="15.75">
      <c r="A3562" s="587" t="s">
        <v>15</v>
      </c>
      <c r="C3562" s="589" t="str">
        <f>'FC01'!$B$30</f>
        <v>Detalle de los gastos operativos</v>
      </c>
      <c r="F3562" s="586" t="str">
        <f>'FC01'!$AA$30</f>
        <v>Operador del sistema y administrador del mercado de energía (XM)</v>
      </c>
      <c r="I3562" s="580"/>
      <c r="J3562" s="580"/>
      <c r="K3562" s="579" t="s">
        <v>1802</v>
      </c>
      <c r="L3562" s="579" t="s">
        <v>3376</v>
      </c>
    </row>
    <row r="3563" spans="1:12" ht="15.75">
      <c r="A3563" s="587" t="s">
        <v>15</v>
      </c>
      <c r="C3563" s="589"/>
      <c r="F3563" s="586"/>
      <c r="I3563" s="580"/>
      <c r="J3563" s="580"/>
      <c r="K3563" s="579" t="s">
        <v>1802</v>
      </c>
      <c r="L3563" s="579" t="s">
        <v>3376</v>
      </c>
    </row>
    <row r="3564" spans="1:12" ht="15.75">
      <c r="C3564" s="589" t="str">
        <f>'FC01'!$B$32</f>
        <v>Servicios Personales</v>
      </c>
      <c r="F3564" s="586">
        <f>'FC01'!$AA$32</f>
        <v>0</v>
      </c>
      <c r="I3564" s="580" t="str">
        <f>Índice!$C$8</f>
        <v>2016-01-01</v>
      </c>
      <c r="J3564" s="580" t="str">
        <f>Índice!$C$9</f>
        <v>2016-12-31</v>
      </c>
      <c r="K3564" s="579" t="s">
        <v>1802</v>
      </c>
      <c r="L3564" s="579" t="s">
        <v>3376</v>
      </c>
    </row>
    <row r="3565" spans="1:12" ht="15.75">
      <c r="C3565" s="589" t="str">
        <f>'FC01'!$B$33</f>
        <v>Generales</v>
      </c>
      <c r="F3565" s="586">
        <f>'FC01'!$AA$33</f>
        <v>0</v>
      </c>
      <c r="I3565" s="580" t="str">
        <f>Índice!$C$8</f>
        <v>2016-01-01</v>
      </c>
      <c r="J3565" s="580" t="str">
        <f>Índice!$C$9</f>
        <v>2016-12-31</v>
      </c>
      <c r="K3565" s="579" t="s">
        <v>1802</v>
      </c>
      <c r="L3565" s="579" t="s">
        <v>3376</v>
      </c>
    </row>
    <row r="3566" spans="1:12" ht="15.75">
      <c r="C3566" s="589" t="str">
        <f>'FC01'!$B$34</f>
        <v>Arrendamientos</v>
      </c>
      <c r="F3566" s="586">
        <f>'FC01'!$AA$34</f>
        <v>0</v>
      </c>
      <c r="I3566" s="580" t="str">
        <f>Índice!$C$8</f>
        <v>2016-01-01</v>
      </c>
      <c r="J3566" s="580" t="str">
        <f>Índice!$C$9</f>
        <v>2016-12-31</v>
      </c>
      <c r="K3566" s="579" t="s">
        <v>1802</v>
      </c>
      <c r="L3566" s="579" t="s">
        <v>3376</v>
      </c>
    </row>
    <row r="3567" spans="1:12" ht="15.75">
      <c r="C3567" s="589" t="str">
        <f>'FC01'!$B$35</f>
        <v>Deterioro (Operativo)</v>
      </c>
      <c r="F3567" s="586">
        <f>'FC01'!$AA$35</f>
        <v>0</v>
      </c>
      <c r="I3567" s="580" t="str">
        <f>Índice!$C$8</f>
        <v>2016-01-01</v>
      </c>
      <c r="J3567" s="580" t="str">
        <f>Índice!$C$9</f>
        <v>2016-12-31</v>
      </c>
      <c r="K3567" s="579" t="s">
        <v>1802</v>
      </c>
      <c r="L3567" s="579" t="s">
        <v>3376</v>
      </c>
    </row>
    <row r="3568" spans="1:12" ht="15.75">
      <c r="C3568" s="589" t="str">
        <f>'FC01'!$B$36</f>
        <v>Depreciación (Operativo)</v>
      </c>
      <c r="F3568" s="586">
        <f>'FC01'!$AA$36</f>
        <v>0</v>
      </c>
      <c r="I3568" s="580" t="str">
        <f>Índice!$C$8</f>
        <v>2016-01-01</v>
      </c>
      <c r="J3568" s="580" t="str">
        <f>Índice!$C$9</f>
        <v>2016-12-31</v>
      </c>
      <c r="K3568" s="579" t="s">
        <v>1802</v>
      </c>
      <c r="L3568" s="579" t="s">
        <v>3376</v>
      </c>
    </row>
    <row r="3569" spans="3:12" ht="15.75">
      <c r="C3569" s="589" t="str">
        <f>'FC01'!$B$37</f>
        <v>Provisiones (Operativo)</v>
      </c>
      <c r="F3569" s="586">
        <f>'FC01'!$AA$37</f>
        <v>0</v>
      </c>
      <c r="I3569" s="580" t="str">
        <f>Índice!$C$8</f>
        <v>2016-01-01</v>
      </c>
      <c r="J3569" s="580" t="str">
        <f>Índice!$C$9</f>
        <v>2016-12-31</v>
      </c>
      <c r="K3569" s="579" t="s">
        <v>1802</v>
      </c>
      <c r="L3569" s="579" t="s">
        <v>3376</v>
      </c>
    </row>
    <row r="3570" spans="3:12" ht="15.75">
      <c r="C3570" s="589" t="str">
        <f>'FC01'!$B$38</f>
        <v>Agotamiento (Operativo)</v>
      </c>
      <c r="F3570" s="586">
        <f>'FC01'!$AA$38</f>
        <v>0</v>
      </c>
      <c r="I3570" s="580" t="str">
        <f>Índice!$C$8</f>
        <v>2016-01-01</v>
      </c>
      <c r="J3570" s="580" t="str">
        <f>Índice!$C$9</f>
        <v>2016-12-31</v>
      </c>
      <c r="K3570" s="579" t="s">
        <v>1802</v>
      </c>
      <c r="L3570" s="579" t="s">
        <v>3376</v>
      </c>
    </row>
    <row r="3571" spans="3:12" ht="15.75">
      <c r="C3571" s="589" t="str">
        <f>'FC01'!$B$39</f>
        <v>Amortización (Operativo)</v>
      </c>
      <c r="F3571" s="586">
        <f>'FC01'!$AA$39</f>
        <v>0</v>
      </c>
      <c r="I3571" s="580" t="str">
        <f>Índice!$C$8</f>
        <v>2016-01-01</v>
      </c>
      <c r="J3571" s="580" t="str">
        <f>Índice!$C$9</f>
        <v>2016-12-31</v>
      </c>
      <c r="K3571" s="579" t="s">
        <v>1802</v>
      </c>
      <c r="L3571" s="579" t="s">
        <v>3376</v>
      </c>
    </row>
    <row r="3572" spans="3:12" ht="15.75">
      <c r="C3572" s="589" t="str">
        <f>'FC01'!$B$40</f>
        <v>Gastos operativos de Bienes y Servicios Públicos para la Venta</v>
      </c>
      <c r="F3572" s="586">
        <f>'FC01'!$AA$40</f>
        <v>0</v>
      </c>
      <c r="I3572" s="580" t="str">
        <f>Índice!$C$8</f>
        <v>2016-01-01</v>
      </c>
      <c r="J3572" s="580" t="str">
        <f>Índice!$C$9</f>
        <v>2016-12-31</v>
      </c>
      <c r="K3572" s="579" t="s">
        <v>1802</v>
      </c>
      <c r="L3572" s="579" t="s">
        <v>3376</v>
      </c>
    </row>
    <row r="3573" spans="3:12" ht="15.75">
      <c r="C3573" s="589" t="str">
        <f>'FC01'!$B$41</f>
        <v>Compras en Bloque y/o a Largo Plazo</v>
      </c>
      <c r="F3573" s="586">
        <f>'FC01'!$AA$41</f>
        <v>0</v>
      </c>
      <c r="I3573" s="580" t="str">
        <f>Índice!$C$8</f>
        <v>2016-01-01</v>
      </c>
      <c r="J3573" s="580" t="str">
        <f>Índice!$C$9</f>
        <v>2016-12-31</v>
      </c>
      <c r="K3573" s="579" t="s">
        <v>1802</v>
      </c>
      <c r="L3573" s="579" t="s">
        <v>3376</v>
      </c>
    </row>
    <row r="3574" spans="3:12" ht="15.75">
      <c r="C3574" s="589" t="str">
        <f>'FC01'!$B$42</f>
        <v>Compras en Bolsa  y/o a Corto Plazo</v>
      </c>
      <c r="F3574" s="586">
        <f>'FC01'!$AA$42</f>
        <v>0</v>
      </c>
      <c r="I3574" s="580" t="str">
        <f>Índice!$C$8</f>
        <v>2016-01-01</v>
      </c>
      <c r="J3574" s="580" t="str">
        <f>Índice!$C$9</f>
        <v>2016-12-31</v>
      </c>
      <c r="K3574" s="579" t="s">
        <v>1802</v>
      </c>
      <c r="L3574" s="579" t="s">
        <v>3376</v>
      </c>
    </row>
    <row r="3575" spans="3:12" ht="15.75">
      <c r="C3575" s="589" t="str">
        <f>'FC01'!$B$43</f>
        <v>Gastos operativos de suministro de agua potable (Agua en Bloque)</v>
      </c>
      <c r="F3575" s="586">
        <f>'FC01'!$AA$43</f>
        <v>0</v>
      </c>
      <c r="I3575" s="580" t="str">
        <f>Índice!$C$8</f>
        <v>2016-01-01</v>
      </c>
      <c r="J3575" s="580" t="str">
        <f>Índice!$C$9</f>
        <v>2016-12-31</v>
      </c>
      <c r="K3575" s="579" t="s">
        <v>1802</v>
      </c>
      <c r="L3575" s="579" t="s">
        <v>3376</v>
      </c>
    </row>
    <row r="3576" spans="3:12" ht="15.75">
      <c r="C3576" s="589" t="str">
        <f>'FC01'!$B$44</f>
        <v xml:space="preserve">Gastos operativos por Conexión / Interconexión </v>
      </c>
      <c r="F3576" s="586">
        <f>'FC01'!$AA$44</f>
        <v>0</v>
      </c>
      <c r="I3576" s="580" t="str">
        <f>Índice!$C$8</f>
        <v>2016-01-01</v>
      </c>
      <c r="J3576" s="580" t="str">
        <f>Índice!$C$9</f>
        <v>2016-12-31</v>
      </c>
      <c r="K3576" s="579" t="s">
        <v>1802</v>
      </c>
      <c r="L3576" s="579" t="s">
        <v>3376</v>
      </c>
    </row>
    <row r="3577" spans="3:12" ht="15.75">
      <c r="C3577" s="589" t="str">
        <f>'FC01'!$B$45</f>
        <v>Uso de Líneas, redes y ductos</v>
      </c>
      <c r="F3577" s="586">
        <f>'FC01'!$AA$45</f>
        <v>0</v>
      </c>
      <c r="I3577" s="580" t="str">
        <f>Índice!$C$8</f>
        <v>2016-01-01</v>
      </c>
      <c r="J3577" s="580" t="str">
        <f>Índice!$C$9</f>
        <v>2016-12-31</v>
      </c>
      <c r="K3577" s="579" t="s">
        <v>1802</v>
      </c>
      <c r="L3577" s="579" t="s">
        <v>3376</v>
      </c>
    </row>
    <row r="3578" spans="3:12" ht="15.75">
      <c r="C3578" s="589" t="str">
        <f>'FC01'!$B$46</f>
        <v>Gastos operativos de Distribución  y/o Comercialización de Gas combustible por redes</v>
      </c>
      <c r="F3578" s="586">
        <f>'FC01'!$AA$46</f>
        <v>0</v>
      </c>
      <c r="I3578" s="580" t="str">
        <f>Índice!$C$8</f>
        <v>2016-01-01</v>
      </c>
      <c r="J3578" s="580" t="str">
        <f>Índice!$C$9</f>
        <v>2016-12-31</v>
      </c>
      <c r="K3578" s="579" t="s">
        <v>1802</v>
      </c>
      <c r="L3578" s="579" t="s">
        <v>3376</v>
      </c>
    </row>
    <row r="3579" spans="3:12" ht="15.75">
      <c r="C3579" s="589" t="str">
        <f>'FC01'!$B$47</f>
        <v>Manejo Comercial y Financiero del Servicio</v>
      </c>
      <c r="F3579" s="586">
        <f>'FC01'!$AA$47</f>
        <v>0</v>
      </c>
      <c r="I3579" s="580" t="str">
        <f>Índice!$C$8</f>
        <v>2016-01-01</v>
      </c>
      <c r="J3579" s="580" t="str">
        <f>Índice!$C$9</f>
        <v>2016-12-31</v>
      </c>
      <c r="K3579" s="579" t="s">
        <v>1802</v>
      </c>
      <c r="L3579" s="579" t="s">
        <v>3376</v>
      </c>
    </row>
    <row r="3580" spans="3:12" ht="15.75">
      <c r="C3580" s="589" t="str">
        <f>'FC01'!$B$48</f>
        <v>Gastos operativos de Distribución  y/o Comercialización de Gas Licuado de Petróleo –GLP</v>
      </c>
      <c r="F3580" s="586">
        <f>'FC01'!$AA$48</f>
        <v>0</v>
      </c>
      <c r="I3580" s="580" t="str">
        <f>Índice!$C$8</f>
        <v>2016-01-01</v>
      </c>
      <c r="J3580" s="580" t="str">
        <f>Índice!$C$9</f>
        <v>2016-12-31</v>
      </c>
      <c r="K3580" s="579" t="s">
        <v>1802</v>
      </c>
      <c r="L3580" s="579" t="s">
        <v>3376</v>
      </c>
    </row>
    <row r="3581" spans="3:12" ht="15.75">
      <c r="C3581" s="589" t="str">
        <f>'FC01'!$B$49</f>
        <v>Contrato de explotación</v>
      </c>
      <c r="F3581" s="586">
        <f>'FC01'!$AA$49</f>
        <v>0</v>
      </c>
      <c r="I3581" s="580" t="str">
        <f>Índice!$C$8</f>
        <v>2016-01-01</v>
      </c>
      <c r="J3581" s="580" t="str">
        <f>Índice!$C$9</f>
        <v>2016-12-31</v>
      </c>
      <c r="K3581" s="579" t="s">
        <v>1802</v>
      </c>
      <c r="L3581" s="579" t="s">
        <v>3376</v>
      </c>
    </row>
    <row r="3582" spans="3:12" ht="15.75">
      <c r="C3582" s="589" t="str">
        <f>'FC01'!$B$50</f>
        <v>Gastos operativos asociados a las transacciones en el mercado mayorista</v>
      </c>
      <c r="F3582" s="586">
        <f>'FC01'!$AA$50</f>
        <v>0</v>
      </c>
      <c r="I3582" s="580" t="str">
        <f>Índice!$C$8</f>
        <v>2016-01-01</v>
      </c>
      <c r="J3582" s="580" t="str">
        <f>Índice!$C$9</f>
        <v>2016-12-31</v>
      </c>
      <c r="K3582" s="579" t="s">
        <v>1802</v>
      </c>
      <c r="L3582" s="579" t="s">
        <v>3376</v>
      </c>
    </row>
    <row r="3583" spans="3:12" ht="15.75">
      <c r="C3583" s="589" t="str">
        <f>'FC01'!$B$51</f>
        <v>Contrato de concesión</v>
      </c>
      <c r="F3583" s="586">
        <f>'FC01'!$AA$51</f>
        <v>0</v>
      </c>
      <c r="I3583" s="580" t="str">
        <f>Índice!$C$8</f>
        <v>2016-01-01</v>
      </c>
      <c r="J3583" s="580" t="str">
        <f>Índice!$C$9</f>
        <v>2016-12-31</v>
      </c>
      <c r="K3583" s="579" t="s">
        <v>1802</v>
      </c>
      <c r="L3583" s="579" t="s">
        <v>3376</v>
      </c>
    </row>
    <row r="3584" spans="3:12" ht="15.75">
      <c r="C3584" s="589" t="str">
        <f>'FC01'!$B$52</f>
        <v>Otros</v>
      </c>
      <c r="F3584" s="586">
        <f>'FC01'!$AA$52</f>
        <v>0</v>
      </c>
      <c r="I3584" s="580" t="str">
        <f>Índice!$C$8</f>
        <v>2016-01-01</v>
      </c>
      <c r="J3584" s="580" t="str">
        <f>Índice!$C$9</f>
        <v>2016-12-31</v>
      </c>
      <c r="K3584" s="579" t="s">
        <v>1802</v>
      </c>
      <c r="L3584" s="579" t="s">
        <v>3376</v>
      </c>
    </row>
    <row r="3585" spans="3:12" ht="15.75">
      <c r="C3585" s="589" t="str">
        <f>'FC01'!$B$53</f>
        <v>Gastos operativos asociados a las transacciones en el mercado minorista</v>
      </c>
      <c r="F3585" s="586">
        <f>'FC01'!$AA$53</f>
        <v>0</v>
      </c>
      <c r="I3585" s="580" t="str">
        <f>Índice!$C$8</f>
        <v>2016-01-01</v>
      </c>
      <c r="J3585" s="580" t="str">
        <f>Índice!$C$9</f>
        <v>2016-12-31</v>
      </c>
      <c r="K3585" s="579" t="s">
        <v>1802</v>
      </c>
      <c r="L3585" s="579" t="s">
        <v>3376</v>
      </c>
    </row>
    <row r="3586" spans="3:12" ht="15.75">
      <c r="C3586" s="589" t="str">
        <f>'FC01'!$B$54</f>
        <v xml:space="preserve">Licencias, Contribuciones y Regalías  </v>
      </c>
      <c r="F3586" s="586">
        <f>'FC01'!$AA$54</f>
        <v>0</v>
      </c>
      <c r="I3586" s="580" t="str">
        <f>Índice!$C$8</f>
        <v>2016-01-01</v>
      </c>
      <c r="J3586" s="580" t="str">
        <f>Índice!$C$9</f>
        <v>2016-12-31</v>
      </c>
      <c r="K3586" s="579" t="s">
        <v>1802</v>
      </c>
      <c r="L3586" s="579" t="s">
        <v>3376</v>
      </c>
    </row>
    <row r="3587" spans="3:12" ht="15.75">
      <c r="C3587" s="589" t="str">
        <f>'FC01'!$B$55</f>
        <v>Departamento Administrativo del Medio Ambiente "DAMA"</v>
      </c>
      <c r="F3587" s="586">
        <f>'FC01'!$AA$55</f>
        <v>0</v>
      </c>
      <c r="I3587" s="580" t="str">
        <f>Índice!$C$8</f>
        <v>2016-01-01</v>
      </c>
      <c r="J3587" s="580" t="str">
        <f>Índice!$C$9</f>
        <v>2016-12-31</v>
      </c>
      <c r="K3587" s="579" t="s">
        <v>1802</v>
      </c>
      <c r="L3587" s="579" t="s">
        <v>3376</v>
      </c>
    </row>
    <row r="3588" spans="3:12" ht="15.75">
      <c r="C3588" s="589" t="str">
        <f>'FC01'!$B$56</f>
        <v>Ley 56 de 1981</v>
      </c>
      <c r="F3588" s="586">
        <f>'FC01'!$AA$56</f>
        <v>0</v>
      </c>
      <c r="I3588" s="580" t="str">
        <f>Índice!$C$8</f>
        <v>2016-01-01</v>
      </c>
      <c r="J3588" s="580" t="str">
        <f>Índice!$C$9</f>
        <v>2016-12-31</v>
      </c>
      <c r="K3588" s="579" t="s">
        <v>1802</v>
      </c>
      <c r="L3588" s="579" t="s">
        <v>3376</v>
      </c>
    </row>
    <row r="3589" spans="3:12" ht="15.75">
      <c r="C3589" s="589" t="str">
        <f>'FC01'!$B$57</f>
        <v>Medio Ambiente – Ley 99 de 1993</v>
      </c>
      <c r="F3589" s="586">
        <f>'FC01'!$AA$57</f>
        <v>0</v>
      </c>
      <c r="I3589" s="580" t="str">
        <f>Índice!$C$8</f>
        <v>2016-01-01</v>
      </c>
      <c r="J3589" s="580" t="str">
        <f>Índice!$C$9</f>
        <v>2016-12-31</v>
      </c>
      <c r="K3589" s="579" t="s">
        <v>1802</v>
      </c>
      <c r="L3589" s="579" t="s">
        <v>3376</v>
      </c>
    </row>
    <row r="3590" spans="3:12" ht="15.75">
      <c r="C3590" s="589" t="str">
        <f>'FC01'!$B$58</f>
        <v>Regalías</v>
      </c>
      <c r="F3590" s="586">
        <f>'FC01'!$AA$58</f>
        <v>0</v>
      </c>
      <c r="I3590" s="580" t="str">
        <f>Índice!$C$8</f>
        <v>2016-01-01</v>
      </c>
      <c r="J3590" s="580" t="str">
        <f>Índice!$C$9</f>
        <v>2016-12-31</v>
      </c>
      <c r="K3590" s="579" t="s">
        <v>1802</v>
      </c>
      <c r="L3590" s="579" t="s">
        <v>3376</v>
      </c>
    </row>
    <row r="3591" spans="3:12" ht="15.75">
      <c r="C3591" s="589" t="str">
        <f>'FC01'!$B$59</f>
        <v>Licencia De Operación Del Servicio</v>
      </c>
      <c r="F3591" s="586">
        <f>'FC01'!$AA$59</f>
        <v>0</v>
      </c>
      <c r="I3591" s="580" t="str">
        <f>Índice!$C$8</f>
        <v>2016-01-01</v>
      </c>
      <c r="J3591" s="580" t="str">
        <f>Índice!$C$9</f>
        <v>2016-12-31</v>
      </c>
      <c r="K3591" s="579" t="s">
        <v>1802</v>
      </c>
      <c r="L3591" s="579" t="s">
        <v>3376</v>
      </c>
    </row>
    <row r="3592" spans="3:12" ht="15.75">
      <c r="C3592" s="589" t="str">
        <f>'FC01'!$B$60</f>
        <v>FAZNI</v>
      </c>
      <c r="F3592" s="586">
        <f>'FC01'!$AA$60</f>
        <v>0</v>
      </c>
      <c r="I3592" s="580" t="str">
        <f>Índice!$C$8</f>
        <v>2016-01-01</v>
      </c>
      <c r="J3592" s="580" t="str">
        <f>Índice!$C$9</f>
        <v>2016-12-31</v>
      </c>
      <c r="K3592" s="579" t="s">
        <v>1802</v>
      </c>
      <c r="L3592" s="579" t="s">
        <v>3376</v>
      </c>
    </row>
    <row r="3593" spans="3:12" ht="15.75">
      <c r="C3593" s="589" t="str">
        <f>'FC01'!$B$61</f>
        <v>FAER</v>
      </c>
      <c r="F3593" s="586">
        <f>'FC01'!$AA$61</f>
        <v>0</v>
      </c>
      <c r="I3593" s="580" t="str">
        <f>Índice!$C$8</f>
        <v>2016-01-01</v>
      </c>
      <c r="J3593" s="580" t="str">
        <f>Índice!$C$9</f>
        <v>2016-12-31</v>
      </c>
      <c r="K3593" s="579" t="s">
        <v>1802</v>
      </c>
      <c r="L3593" s="579" t="s">
        <v>3376</v>
      </c>
    </row>
    <row r="3594" spans="3:12" ht="15.75">
      <c r="C3594" s="589" t="str">
        <f>'FC01'!$B$62</f>
        <v>Cuota de fomento de gas</v>
      </c>
      <c r="F3594" s="586">
        <f>'FC01'!$AA$62</f>
        <v>0</v>
      </c>
      <c r="I3594" s="580" t="str">
        <f>Índice!$C$8</f>
        <v>2016-01-01</v>
      </c>
      <c r="J3594" s="580" t="str">
        <f>Índice!$C$9</f>
        <v>2016-12-31</v>
      </c>
      <c r="K3594" s="579" t="s">
        <v>1802</v>
      </c>
      <c r="L3594" s="579" t="s">
        <v>3376</v>
      </c>
    </row>
    <row r="3595" spans="3:12" ht="15.75">
      <c r="C3595" s="589" t="str">
        <f>'FC01'!$B$63</f>
        <v>Ministerio de Comunicaciones y/o Fondo de Comunicaciones</v>
      </c>
      <c r="F3595" s="586">
        <f>'FC01'!$AA$63</f>
        <v>0</v>
      </c>
      <c r="I3595" s="580" t="str">
        <f>Índice!$C$8</f>
        <v>2016-01-01</v>
      </c>
      <c r="J3595" s="580" t="str">
        <f>Índice!$C$9</f>
        <v>2016-12-31</v>
      </c>
      <c r="K3595" s="579" t="s">
        <v>1802</v>
      </c>
      <c r="L3595" s="579" t="s">
        <v>3376</v>
      </c>
    </row>
    <row r="3596" spans="3:12" ht="15.75">
      <c r="C3596" s="589" t="str">
        <f>'FC01'!$B$64</f>
        <v>Comité De Estratificación –Ley 505 De 1999</v>
      </c>
      <c r="F3596" s="586">
        <f>'FC01'!$AA$64</f>
        <v>0</v>
      </c>
      <c r="I3596" s="580" t="str">
        <f>Índice!$C$8</f>
        <v>2016-01-01</v>
      </c>
      <c r="J3596" s="580" t="str">
        <f>Índice!$C$9</f>
        <v>2016-12-31</v>
      </c>
      <c r="K3596" s="579" t="s">
        <v>1802</v>
      </c>
      <c r="L3596" s="579" t="s">
        <v>3376</v>
      </c>
    </row>
    <row r="3597" spans="3:12" ht="15.75">
      <c r="C3597" s="589" t="str">
        <f>'FC01'!$B$65</f>
        <v>Art 25 Ley 142 - Concesiones, y permisos ambientales y sanitarios</v>
      </c>
      <c r="F3597" s="586">
        <f>'FC01'!$AA$65</f>
        <v>0</v>
      </c>
      <c r="I3597" s="580" t="str">
        <f>Índice!$C$8</f>
        <v>2016-01-01</v>
      </c>
      <c r="J3597" s="580" t="str">
        <f>Índice!$C$9</f>
        <v>2016-12-31</v>
      </c>
      <c r="K3597" s="579" t="s">
        <v>1802</v>
      </c>
      <c r="L3597" s="579" t="s">
        <v>3376</v>
      </c>
    </row>
    <row r="3598" spans="3:12" ht="15.75">
      <c r="C3598" s="589" t="str">
        <f>'FC01'!$B$66</f>
        <v>Otras licencias Ley 142 de 1994</v>
      </c>
      <c r="F3598" s="586">
        <f>'FC01'!$AA$66</f>
        <v>0</v>
      </c>
      <c r="I3598" s="580" t="str">
        <f>Índice!$C$8</f>
        <v>2016-01-01</v>
      </c>
      <c r="J3598" s="580" t="str">
        <f>Índice!$C$9</f>
        <v>2016-12-31</v>
      </c>
      <c r="K3598" s="579" t="s">
        <v>1802</v>
      </c>
      <c r="L3598" s="579" t="s">
        <v>3376</v>
      </c>
    </row>
    <row r="3599" spans="3:12" ht="15.75">
      <c r="C3599" s="589" t="str">
        <f>'FC01'!$B$67</f>
        <v>Consumo De Insumos Directos</v>
      </c>
      <c r="F3599" s="586">
        <f>'FC01'!$AA$67</f>
        <v>0</v>
      </c>
      <c r="I3599" s="580" t="str">
        <f>Índice!$C$8</f>
        <v>2016-01-01</v>
      </c>
      <c r="J3599" s="580" t="str">
        <f>Índice!$C$9</f>
        <v>2016-12-31</v>
      </c>
      <c r="K3599" s="579" t="s">
        <v>1802</v>
      </c>
      <c r="L3599" s="579" t="s">
        <v>3376</v>
      </c>
    </row>
    <row r="3600" spans="3:12" ht="15.75">
      <c r="C3600" s="589" t="str">
        <f>'FC01'!$B$68</f>
        <v>Productos Químicos</v>
      </c>
      <c r="F3600" s="586">
        <f>'FC01'!$AA$68</f>
        <v>0</v>
      </c>
      <c r="I3600" s="580" t="str">
        <f>Índice!$C$8</f>
        <v>2016-01-01</v>
      </c>
      <c r="J3600" s="580" t="str">
        <f>Índice!$C$9</f>
        <v>2016-12-31</v>
      </c>
      <c r="K3600" s="579" t="s">
        <v>1802</v>
      </c>
      <c r="L3600" s="579" t="s">
        <v>3376</v>
      </c>
    </row>
    <row r="3601" spans="3:12" ht="15.75">
      <c r="C3601" s="589" t="str">
        <f>'FC01'!$B$69</f>
        <v>Gas Combustible</v>
      </c>
      <c r="F3601" s="586">
        <f>'FC01'!$AA$69</f>
        <v>0</v>
      </c>
      <c r="I3601" s="580" t="str">
        <f>Índice!$C$8</f>
        <v>2016-01-01</v>
      </c>
      <c r="J3601" s="580" t="str">
        <f>Índice!$C$9</f>
        <v>2016-12-31</v>
      </c>
      <c r="K3601" s="579" t="s">
        <v>1802</v>
      </c>
      <c r="L3601" s="579" t="s">
        <v>3376</v>
      </c>
    </row>
    <row r="3602" spans="3:12" ht="15.75">
      <c r="C3602" s="589" t="str">
        <f>'FC01'!$B$70</f>
        <v>Carbón Mineral</v>
      </c>
      <c r="F3602" s="586">
        <f>'FC01'!$AA$70</f>
        <v>0</v>
      </c>
      <c r="I3602" s="580" t="str">
        <f>Índice!$C$8</f>
        <v>2016-01-01</v>
      </c>
      <c r="J3602" s="580" t="str">
        <f>Índice!$C$9</f>
        <v>2016-12-31</v>
      </c>
      <c r="K3602" s="579" t="s">
        <v>1802</v>
      </c>
      <c r="L3602" s="579" t="s">
        <v>3376</v>
      </c>
    </row>
    <row r="3603" spans="3:12" ht="15.75">
      <c r="C3603" s="589" t="str">
        <f>'FC01'!$B$71</f>
        <v>Energía</v>
      </c>
      <c r="F3603" s="586">
        <f>'FC01'!$AA$71</f>
        <v>0</v>
      </c>
      <c r="I3603" s="580" t="str">
        <f>Índice!$C$8</f>
        <v>2016-01-01</v>
      </c>
      <c r="J3603" s="580" t="str">
        <f>Índice!$C$9</f>
        <v>2016-12-31</v>
      </c>
      <c r="K3603" s="579" t="s">
        <v>1802</v>
      </c>
      <c r="L3603" s="579" t="s">
        <v>3376</v>
      </c>
    </row>
    <row r="3604" spans="3:12" ht="15.75">
      <c r="C3604" s="589" t="str">
        <f>'FC01'!$B$72</f>
        <v>ACPM, Fuel Oil</v>
      </c>
      <c r="F3604" s="586">
        <f>'FC01'!$AA$72</f>
        <v>0</v>
      </c>
      <c r="I3604" s="580" t="str">
        <f>Índice!$C$8</f>
        <v>2016-01-01</v>
      </c>
      <c r="J3604" s="580" t="str">
        <f>Índice!$C$9</f>
        <v>2016-12-31</v>
      </c>
      <c r="K3604" s="579" t="s">
        <v>1802</v>
      </c>
      <c r="L3604" s="579" t="s">
        <v>3376</v>
      </c>
    </row>
    <row r="3605" spans="3:12" ht="15.75">
      <c r="C3605" s="589" t="str">
        <f>'FC01'!$B$73</f>
        <v>Otros Elementos de Consumo de Insumos Directos</v>
      </c>
      <c r="F3605" s="586">
        <f>'FC01'!$AA$73</f>
        <v>0</v>
      </c>
      <c r="I3605" s="580" t="str">
        <f>Índice!$C$8</f>
        <v>2016-01-01</v>
      </c>
      <c r="J3605" s="580" t="str">
        <f>Índice!$C$9</f>
        <v>2016-12-31</v>
      </c>
      <c r="K3605" s="579" t="s">
        <v>1802</v>
      </c>
      <c r="L3605" s="579" t="s">
        <v>3376</v>
      </c>
    </row>
    <row r="3606" spans="3:12" ht="15.75">
      <c r="C3606" s="589" t="str">
        <f>'FC01'!$B$74</f>
        <v>Ordenes Y Contratos De Mantenimiento Y Reparaciones</v>
      </c>
      <c r="F3606" s="586">
        <f>'FC01'!$AA$74</f>
        <v>0</v>
      </c>
      <c r="I3606" s="580" t="str">
        <f>Índice!$C$8</f>
        <v>2016-01-01</v>
      </c>
      <c r="J3606" s="580" t="str">
        <f>Índice!$C$9</f>
        <v>2016-12-31</v>
      </c>
      <c r="K3606" s="579" t="s">
        <v>1802</v>
      </c>
      <c r="L3606" s="579" t="s">
        <v>3376</v>
      </c>
    </row>
    <row r="3607" spans="3:12" ht="15.75">
      <c r="C3607" s="589" t="str">
        <f>'FC01'!$B$75</f>
        <v>Peajes terrestres</v>
      </c>
      <c r="F3607" s="586">
        <f>'FC01'!$AA$75</f>
        <v>0</v>
      </c>
      <c r="I3607" s="580" t="str">
        <f>Índice!$C$8</f>
        <v>2016-01-01</v>
      </c>
      <c r="J3607" s="580" t="str">
        <f>Índice!$C$9</f>
        <v>2016-12-31</v>
      </c>
      <c r="K3607" s="579" t="s">
        <v>1802</v>
      </c>
      <c r="L3607" s="579" t="s">
        <v>3376</v>
      </c>
    </row>
    <row r="3608" spans="3:12" ht="15.75">
      <c r="C3608" s="589" t="str">
        <f>'FC01'!$B$76</f>
        <v>Disposición final</v>
      </c>
      <c r="F3608" s="586">
        <f>'FC01'!$AA$76</f>
        <v>0</v>
      </c>
      <c r="I3608" s="580" t="str">
        <f>Índice!$C$8</f>
        <v>2016-01-01</v>
      </c>
      <c r="J3608" s="580" t="str">
        <f>Índice!$C$9</f>
        <v>2016-12-31</v>
      </c>
      <c r="K3608" s="579" t="s">
        <v>1802</v>
      </c>
      <c r="L3608" s="579" t="s">
        <v>3376</v>
      </c>
    </row>
    <row r="3609" spans="3:12" ht="15.75">
      <c r="C3609" s="589" t="str">
        <f>'FC01'!$B$77</f>
        <v>Peajes por interconexión de acueducto</v>
      </c>
      <c r="F3609" s="586">
        <f>'FC01'!$AA$77</f>
        <v>0</v>
      </c>
      <c r="I3609" s="580" t="str">
        <f>Índice!$C$8</f>
        <v>2016-01-01</v>
      </c>
      <c r="J3609" s="580" t="str">
        <f>Índice!$C$9</f>
        <v>2016-12-31</v>
      </c>
      <c r="K3609" s="579" t="s">
        <v>1802</v>
      </c>
      <c r="L3609" s="579" t="s">
        <v>3376</v>
      </c>
    </row>
    <row r="3610" spans="3:12" ht="15.75">
      <c r="C3610" s="589" t="str">
        <f>'FC01'!$B$78</f>
        <v>Peajes por interconexión de alcantarillado</v>
      </c>
      <c r="F3610" s="586">
        <f>'FC01'!$AA$78</f>
        <v>0</v>
      </c>
      <c r="I3610" s="580" t="str">
        <f>Índice!$C$8</f>
        <v>2016-01-01</v>
      </c>
      <c r="J3610" s="580" t="str">
        <f>Índice!$C$9</f>
        <v>2016-12-31</v>
      </c>
      <c r="K3610" s="579" t="s">
        <v>1802</v>
      </c>
      <c r="L3610" s="579" t="s">
        <v>3376</v>
      </c>
    </row>
    <row r="3611" spans="3:12" ht="15.75">
      <c r="C3611" s="589" t="str">
        <f>'FC01'!$B$79</f>
        <v>Honorarios (Operativos)</v>
      </c>
      <c r="F3611" s="586">
        <f>'FC01'!$AA$79</f>
        <v>0</v>
      </c>
      <c r="I3611" s="580" t="str">
        <f>Índice!$C$8</f>
        <v>2016-01-01</v>
      </c>
      <c r="J3611" s="580" t="str">
        <f>Índice!$C$9</f>
        <v>2016-12-31</v>
      </c>
      <c r="K3611" s="579" t="s">
        <v>1802</v>
      </c>
      <c r="L3611" s="579" t="s">
        <v>3376</v>
      </c>
    </row>
    <row r="3612" spans="3:12" ht="15.75">
      <c r="C3612" s="589" t="str">
        <f>'FC01'!$B$80</f>
        <v>Servicios Públicos</v>
      </c>
      <c r="F3612" s="586">
        <f>'FC01'!$AA$80</f>
        <v>0</v>
      </c>
      <c r="I3612" s="580" t="str">
        <f>Índice!$C$8</f>
        <v>2016-01-01</v>
      </c>
      <c r="J3612" s="580" t="str">
        <f>Índice!$C$9</f>
        <v>2016-12-31</v>
      </c>
      <c r="K3612" s="579" t="s">
        <v>1802</v>
      </c>
      <c r="L3612" s="579" t="s">
        <v>3376</v>
      </c>
    </row>
    <row r="3613" spans="3:12" ht="15.75">
      <c r="C3613" s="589" t="str">
        <f>'FC01'!$B$81</f>
        <v>Materiales y otros gastos de operación</v>
      </c>
      <c r="F3613" s="586">
        <f>'FC01'!$AA$81</f>
        <v>0</v>
      </c>
      <c r="I3613" s="580" t="str">
        <f>Índice!$C$8</f>
        <v>2016-01-01</v>
      </c>
      <c r="J3613" s="580" t="str">
        <f>Índice!$C$9</f>
        <v>2016-12-31</v>
      </c>
      <c r="K3613" s="579" t="s">
        <v>1802</v>
      </c>
      <c r="L3613" s="579" t="s">
        <v>3376</v>
      </c>
    </row>
    <row r="3614" spans="3:12" ht="15.75">
      <c r="C3614" s="589" t="str">
        <f>'FC01'!$B$82</f>
        <v>Gastos operativos De Pérdidas En Prestación Del Servicio  De Acueducto</v>
      </c>
      <c r="F3614" s="586">
        <f>'FC01'!$AA$82</f>
        <v>0</v>
      </c>
      <c r="I3614" s="580" t="str">
        <f>Índice!$C$8</f>
        <v>2016-01-01</v>
      </c>
      <c r="J3614" s="580" t="str">
        <f>Índice!$C$9</f>
        <v>2016-12-31</v>
      </c>
      <c r="K3614" s="579" t="s">
        <v>1802</v>
      </c>
      <c r="L3614" s="579" t="s">
        <v>3376</v>
      </c>
    </row>
    <row r="3615" spans="3:12" ht="15.75">
      <c r="C3615" s="589" t="str">
        <f>'FC01'!$B$83</f>
        <v>Seguros</v>
      </c>
      <c r="F3615" s="586">
        <f>'FC01'!$AA$83</f>
        <v>0</v>
      </c>
      <c r="I3615" s="580" t="str">
        <f>Índice!$C$8</f>
        <v>2016-01-01</v>
      </c>
      <c r="J3615" s="580" t="str">
        <f>Índice!$C$9</f>
        <v>2016-12-31</v>
      </c>
      <c r="K3615" s="579" t="s">
        <v>1802</v>
      </c>
      <c r="L3615" s="579" t="s">
        <v>3376</v>
      </c>
    </row>
    <row r="3616" spans="3:12" ht="15.75">
      <c r="C3616" s="589" t="str">
        <f>'FC01'!$B$84</f>
        <v>Impuestos y Tasas</v>
      </c>
      <c r="F3616" s="586">
        <f>'FC01'!$AA$84</f>
        <v>0</v>
      </c>
      <c r="I3616" s="580" t="str">
        <f>Índice!$C$8</f>
        <v>2016-01-01</v>
      </c>
      <c r="J3616" s="580" t="str">
        <f>Índice!$C$9</f>
        <v>2016-12-31</v>
      </c>
      <c r="K3616" s="579" t="s">
        <v>1802</v>
      </c>
      <c r="L3616" s="579" t="s">
        <v>3376</v>
      </c>
    </row>
    <row r="3617" spans="1:12" ht="15.75">
      <c r="C3617" s="589" t="str">
        <f>'FC01'!$B$85</f>
        <v>Órdenes y Contratos Por Otros  Servicios</v>
      </c>
      <c r="F3617" s="586">
        <f>'FC01'!$AA$85</f>
        <v>0</v>
      </c>
      <c r="I3617" s="580" t="str">
        <f>Índice!$C$8</f>
        <v>2016-01-01</v>
      </c>
      <c r="J3617" s="580" t="str">
        <f>Índice!$C$9</f>
        <v>2016-12-31</v>
      </c>
      <c r="K3617" s="579" t="s">
        <v>1802</v>
      </c>
      <c r="L3617" s="579" t="s">
        <v>3376</v>
      </c>
    </row>
    <row r="3618" spans="1:12" ht="15.75">
      <c r="C3618" s="589" t="str">
        <f>'FC01'!$B$86</f>
        <v>Donaciones</v>
      </c>
      <c r="F3618" s="586">
        <f>'FC01'!$AA$86</f>
        <v>0</v>
      </c>
      <c r="I3618" s="580" t="str">
        <f>Índice!$C$8</f>
        <v>2016-01-01</v>
      </c>
      <c r="J3618" s="580" t="str">
        <f>Índice!$C$9</f>
        <v>2016-12-31</v>
      </c>
      <c r="K3618" s="579" t="s">
        <v>1802</v>
      </c>
      <c r="L3618" s="579" t="s">
        <v>3376</v>
      </c>
    </row>
    <row r="3619" spans="1:12" ht="15.75">
      <c r="C3619" s="589" t="str">
        <f>'FC01'!$B$87</f>
        <v>Total Gastos operativos</v>
      </c>
      <c r="F3619" s="586">
        <f>'FC01'!$AA$87</f>
        <v>0</v>
      </c>
      <c r="I3619" s="580" t="str">
        <f>Índice!$C$8</f>
        <v>2016-01-01</v>
      </c>
      <c r="J3619" s="580" t="str">
        <f>Índice!$C$9</f>
        <v>2016-12-31</v>
      </c>
      <c r="K3619" s="579" t="s">
        <v>1802</v>
      </c>
      <c r="L3619" s="579" t="s">
        <v>3376</v>
      </c>
    </row>
    <row r="3620" spans="1:12" ht="15.75">
      <c r="A3620" s="587" t="s">
        <v>15</v>
      </c>
      <c r="C3620" s="589"/>
      <c r="F3620" s="586"/>
      <c r="I3620" s="580"/>
      <c r="J3620" s="580"/>
      <c r="K3620" s="579" t="s">
        <v>1802</v>
      </c>
      <c r="L3620" s="579" t="s">
        <v>3376</v>
      </c>
    </row>
    <row r="3621" spans="1:12" ht="15.75">
      <c r="A3621" s="587" t="s">
        <v>15</v>
      </c>
      <c r="C3621" s="589" t="str">
        <f>'FC01'!$B$89</f>
        <v>Detalle de los gastos y gastos operativos</v>
      </c>
      <c r="F3621" s="586" t="str">
        <f>'FC01'!$AA$89</f>
        <v>Operador del sistema y administrador del mercado de energía (XM)</v>
      </c>
      <c r="I3621" s="580"/>
      <c r="J3621" s="580"/>
      <c r="K3621" s="579" t="s">
        <v>1802</v>
      </c>
      <c r="L3621" s="579" t="s">
        <v>3376</v>
      </c>
    </row>
    <row r="3622" spans="1:12" ht="15.75">
      <c r="A3622" s="587" t="s">
        <v>15</v>
      </c>
      <c r="C3622" s="589"/>
      <c r="F3622" s="586"/>
      <c r="I3622" s="580"/>
      <c r="J3622" s="580"/>
      <c r="K3622" s="579" t="s">
        <v>1802</v>
      </c>
      <c r="L3622" s="579" t="s">
        <v>3376</v>
      </c>
    </row>
    <row r="3623" spans="1:12" ht="15.75">
      <c r="A3623" s="587" t="s">
        <v>15</v>
      </c>
      <c r="C3623" s="589" t="str">
        <f>'FC01'!$B$91</f>
        <v>Gastos [sinopsis]</v>
      </c>
      <c r="F3623" s="586"/>
      <c r="I3623" s="580"/>
      <c r="J3623" s="580"/>
      <c r="K3623" s="579" t="s">
        <v>1802</v>
      </c>
      <c r="L3623" s="579" t="s">
        <v>3376</v>
      </c>
    </row>
    <row r="3624" spans="1:12" ht="15.75">
      <c r="C3624" s="589" t="str">
        <f>'FC01'!$B$92</f>
        <v>Gastos de Administración sin impuestos, contribuciones y tasas</v>
      </c>
      <c r="F3624" s="586">
        <f>'FC01'!$AA$92</f>
        <v>0</v>
      </c>
      <c r="I3624" s="580" t="str">
        <f>Índice!$C$8</f>
        <v>2016-01-01</v>
      </c>
      <c r="J3624" s="580" t="str">
        <f>Índice!$C$9</f>
        <v>2016-12-31</v>
      </c>
      <c r="K3624" s="579" t="s">
        <v>1802</v>
      </c>
      <c r="L3624" s="579" t="s">
        <v>3376</v>
      </c>
    </row>
    <row r="3625" spans="1:12" ht="15.75">
      <c r="C3625" s="589" t="str">
        <f>'FC01'!$B$93</f>
        <v>Impuestos, Tasas y Contribuciones (No incluye impuesto de renta)</v>
      </c>
      <c r="F3625" s="586">
        <f>'FC01'!$AA$93</f>
        <v>0</v>
      </c>
      <c r="I3625" s="580" t="str">
        <f>Índice!$C$8</f>
        <v>2016-01-01</v>
      </c>
      <c r="J3625" s="580" t="str">
        <f>Índice!$C$9</f>
        <v>2016-12-31</v>
      </c>
      <c r="K3625" s="579" t="s">
        <v>1802</v>
      </c>
      <c r="L3625" s="579" t="s">
        <v>3376</v>
      </c>
    </row>
    <row r="3626" spans="1:12" ht="15.75">
      <c r="C3626" s="589" t="str">
        <f>'FC01'!$B$94</f>
        <v>Depreciación, deterioro, Amortización y provisión</v>
      </c>
      <c r="F3626" s="586">
        <f>'FC01'!$AA$94</f>
        <v>0</v>
      </c>
      <c r="I3626" s="580" t="str">
        <f>Índice!$C$8</f>
        <v>2016-01-01</v>
      </c>
      <c r="J3626" s="580" t="str">
        <f>Índice!$C$9</f>
        <v>2016-12-31</v>
      </c>
      <c r="K3626" s="579" t="s">
        <v>1802</v>
      </c>
      <c r="L3626" s="579" t="s">
        <v>3376</v>
      </c>
    </row>
    <row r="3627" spans="1:12" ht="15.75">
      <c r="C3627" s="589" t="str">
        <f>'FC01'!$B$95</f>
        <v>Gasto por impuesto a las ganancias</v>
      </c>
      <c r="F3627" s="586">
        <f>'FC01'!$AA$95</f>
        <v>0</v>
      </c>
      <c r="I3627" s="580" t="str">
        <f>Índice!$C$8</f>
        <v>2016-01-01</v>
      </c>
      <c r="J3627" s="580" t="str">
        <f>Índice!$C$9</f>
        <v>2016-12-31</v>
      </c>
      <c r="K3627" s="579" t="s">
        <v>1802</v>
      </c>
      <c r="L3627" s="579" t="s">
        <v>3376</v>
      </c>
    </row>
    <row r="3628" spans="1:12" ht="15.75">
      <c r="C3628" s="589" t="str">
        <f>'FC01'!$B$96</f>
        <v>Otros gastos (gastos y gastos operativos)</v>
      </c>
      <c r="F3628" s="586">
        <f>'FC01'!$AA$96</f>
        <v>0</v>
      </c>
      <c r="I3628" s="580" t="str">
        <f>Índice!$C$8</f>
        <v>2016-01-01</v>
      </c>
      <c r="J3628" s="580" t="str">
        <f>Índice!$C$9</f>
        <v>2016-12-31</v>
      </c>
      <c r="K3628" s="579" t="s">
        <v>1802</v>
      </c>
      <c r="L3628" s="579" t="s">
        <v>3376</v>
      </c>
    </row>
    <row r="3629" spans="1:12" ht="15.75">
      <c r="C3629" s="589" t="str">
        <f>'FC01'!$B$97</f>
        <v>Total Gastos</v>
      </c>
      <c r="F3629" s="586">
        <f>'FC01'!$AA$97</f>
        <v>0</v>
      </c>
      <c r="I3629" s="580" t="str">
        <f>Índice!$C$8</f>
        <v>2016-01-01</v>
      </c>
      <c r="J3629" s="580" t="str">
        <f>Índice!$C$9</f>
        <v>2016-12-31</v>
      </c>
      <c r="K3629" s="579" t="s">
        <v>1802</v>
      </c>
      <c r="L3629" s="579" t="s">
        <v>3376</v>
      </c>
    </row>
    <row r="3630" spans="1:12" ht="15.75">
      <c r="A3630" s="587" t="s">
        <v>15</v>
      </c>
      <c r="C3630" s="589" t="str">
        <f>'FC01'!$B$98</f>
        <v>Gastos operativos de Ventas y Distribución [sinopsis]</v>
      </c>
      <c r="F3630" s="586">
        <f>'FC01'!$AA$98</f>
        <v>0</v>
      </c>
      <c r="I3630" s="580" t="str">
        <f>Índice!$C$8</f>
        <v>2016-01-01</v>
      </c>
      <c r="J3630" s="580" t="str">
        <f>Índice!$C$9</f>
        <v>2016-12-31</v>
      </c>
      <c r="K3630" s="579" t="s">
        <v>1802</v>
      </c>
      <c r="L3630" s="579" t="s">
        <v>3376</v>
      </c>
    </row>
    <row r="3631" spans="1:12" ht="15.75">
      <c r="C3631" s="589" t="str">
        <f>'FC01'!$B$99</f>
        <v>Gastos operativos de Ventas</v>
      </c>
      <c r="F3631" s="586">
        <f>'FC01'!$AA$99</f>
        <v>0</v>
      </c>
      <c r="I3631" s="580" t="str">
        <f>Índice!$C$8</f>
        <v>2016-01-01</v>
      </c>
      <c r="J3631" s="580" t="str">
        <f>Índice!$C$9</f>
        <v>2016-12-31</v>
      </c>
      <c r="K3631" s="579" t="s">
        <v>1802</v>
      </c>
      <c r="L3631" s="579" t="s">
        <v>3376</v>
      </c>
    </row>
    <row r="3632" spans="1:12" ht="15.75">
      <c r="C3632" s="589" t="str">
        <f>'FC01'!$B$100</f>
        <v>Gastos operativos de Distribución</v>
      </c>
      <c r="F3632" s="586">
        <f>'FC01'!$AA$100</f>
        <v>0</v>
      </c>
      <c r="I3632" s="580" t="str">
        <f>Índice!$C$8</f>
        <v>2016-01-01</v>
      </c>
      <c r="J3632" s="580" t="str">
        <f>Índice!$C$9</f>
        <v>2016-12-31</v>
      </c>
      <c r="K3632" s="579" t="s">
        <v>1802</v>
      </c>
      <c r="L3632" s="579" t="s">
        <v>3376</v>
      </c>
    </row>
    <row r="3633" spans="1:12" ht="15.75">
      <c r="C3633" s="589" t="str">
        <f>'FC01'!$B$101</f>
        <v>Total Gastos operativos de ventas y distribución</v>
      </c>
      <c r="F3633" s="586">
        <f>'FC01'!$AA$101</f>
        <v>0</v>
      </c>
      <c r="I3633" s="580" t="str">
        <f>Índice!$C$8</f>
        <v>2016-01-01</v>
      </c>
      <c r="J3633" s="580" t="str">
        <f>Índice!$C$9</f>
        <v>2016-12-31</v>
      </c>
      <c r="K3633" s="579" t="s">
        <v>1802</v>
      </c>
      <c r="L3633" s="579" t="s">
        <v>3376</v>
      </c>
    </row>
    <row r="3634" spans="1:12" ht="15.75">
      <c r="A3634" s="587" t="s">
        <v>15</v>
      </c>
      <c r="C3634" s="589">
        <v>25</v>
      </c>
      <c r="F3634" s="586"/>
      <c r="I3634" s="580" t="str">
        <f>Índice!$C$8</f>
        <v>2016-01-01</v>
      </c>
      <c r="J3634" s="580" t="str">
        <f>Índice!$C$9</f>
        <v>2016-12-31</v>
      </c>
      <c r="K3634" s="579" t="s">
        <v>1802</v>
      </c>
      <c r="L3634" s="579" t="s">
        <v>1821</v>
      </c>
    </row>
    <row r="3635" spans="1:12" ht="15.75">
      <c r="A3635" s="587" t="s">
        <v>15</v>
      </c>
      <c r="C3635" s="589" t="str">
        <f>'FC01'!$B$6</f>
        <v xml:space="preserve">Detalle de los gastos </v>
      </c>
      <c r="F3635" s="586" t="str">
        <f>'FC01'!$AB$6</f>
        <v>Otros Gastos no vigilados</v>
      </c>
      <c r="I3635" s="580" t="str">
        <f>Índice!$C$8</f>
        <v>2016-01-01</v>
      </c>
      <c r="J3635" s="580" t="str">
        <f>Índice!$C$9</f>
        <v>2016-12-31</v>
      </c>
      <c r="K3635" s="579" t="s">
        <v>1802</v>
      </c>
      <c r="L3635" s="579" t="s">
        <v>1821</v>
      </c>
    </row>
    <row r="3636" spans="1:12" ht="15.75">
      <c r="C3636" s="589" t="str">
        <f>'FC01'!$B$8</f>
        <v xml:space="preserve">De administración </v>
      </c>
      <c r="F3636" s="586">
        <f>'FC01'!$AB$8</f>
        <v>0</v>
      </c>
      <c r="I3636" s="580" t="str">
        <f>Índice!$C$8</f>
        <v>2016-01-01</v>
      </c>
      <c r="J3636" s="580" t="str">
        <f>Índice!$C$9</f>
        <v>2016-12-31</v>
      </c>
      <c r="K3636" s="579" t="s">
        <v>1802</v>
      </c>
      <c r="L3636" s="579" t="s">
        <v>1821</v>
      </c>
    </row>
    <row r="3637" spans="1:12" ht="15.75">
      <c r="C3637" s="589" t="str">
        <f>'FC01'!$B$9</f>
        <v>Beneficios a empleados</v>
      </c>
      <c r="F3637" s="586">
        <f>'FC01'!$AB$9</f>
        <v>0</v>
      </c>
      <c r="I3637" s="580" t="str">
        <f>Índice!$C$8</f>
        <v>2016-01-01</v>
      </c>
      <c r="J3637" s="580" t="str">
        <f>Índice!$C$9</f>
        <v>2016-12-31</v>
      </c>
      <c r="K3637" s="579" t="s">
        <v>1802</v>
      </c>
      <c r="L3637" s="579" t="s">
        <v>1821</v>
      </c>
    </row>
    <row r="3638" spans="1:12" ht="15.75">
      <c r="C3638" s="589" t="str">
        <f>'FC01'!$B$10</f>
        <v>Honorarios</v>
      </c>
      <c r="F3638" s="586">
        <f>'FC01'!$AB$10</f>
        <v>0</v>
      </c>
      <c r="I3638" s="580" t="str">
        <f>Índice!$C$8</f>
        <v>2016-01-01</v>
      </c>
      <c r="J3638" s="580" t="str">
        <f>Índice!$C$9</f>
        <v>2016-12-31</v>
      </c>
      <c r="K3638" s="579" t="s">
        <v>1802</v>
      </c>
      <c r="L3638" s="579" t="s">
        <v>1821</v>
      </c>
    </row>
    <row r="3639" spans="1:12" ht="15.75">
      <c r="C3639" s="589" t="str">
        <f>'FC01'!$B$11</f>
        <v xml:space="preserve">Impuestos, Contribuciones y tasas </v>
      </c>
      <c r="F3639" s="586">
        <f>'FC01'!$AB$11</f>
        <v>0</v>
      </c>
      <c r="I3639" s="580" t="str">
        <f>Índice!$C$8</f>
        <v>2016-01-01</v>
      </c>
      <c r="J3639" s="580" t="str">
        <f>Índice!$C$9</f>
        <v>2016-12-31</v>
      </c>
      <c r="K3639" s="579" t="s">
        <v>1802</v>
      </c>
      <c r="L3639" s="579" t="s">
        <v>1821</v>
      </c>
    </row>
    <row r="3640" spans="1:12" ht="15.75">
      <c r="C3640" s="589" t="str">
        <f>'FC01'!$B$12</f>
        <v xml:space="preserve">Generales </v>
      </c>
      <c r="F3640" s="586">
        <f>'FC01'!$AB$12</f>
        <v>0</v>
      </c>
      <c r="I3640" s="580" t="str">
        <f>Índice!$C$8</f>
        <v>2016-01-01</v>
      </c>
      <c r="J3640" s="580" t="str">
        <f>Índice!$C$9</f>
        <v>2016-12-31</v>
      </c>
      <c r="K3640" s="579" t="s">
        <v>1802</v>
      </c>
      <c r="L3640" s="579" t="s">
        <v>1821</v>
      </c>
    </row>
    <row r="3641" spans="1:12" ht="15.75">
      <c r="C3641" s="589" t="str">
        <f>'FC01'!$B$13</f>
        <v>Deterioro</v>
      </c>
      <c r="F3641" s="586">
        <f>'FC01'!$AB$13</f>
        <v>0</v>
      </c>
      <c r="I3641" s="580" t="str">
        <f>Índice!$C$8</f>
        <v>2016-01-01</v>
      </c>
      <c r="J3641" s="580" t="str">
        <f>Índice!$C$9</f>
        <v>2016-12-31</v>
      </c>
      <c r="K3641" s="579" t="s">
        <v>1802</v>
      </c>
      <c r="L3641" s="579" t="s">
        <v>1821</v>
      </c>
    </row>
    <row r="3642" spans="1:12" ht="15.75">
      <c r="C3642" s="589" t="str">
        <f>'FC01'!$B$14</f>
        <v>Depreciación</v>
      </c>
      <c r="F3642" s="586">
        <f>'FC01'!$AB$14</f>
        <v>0</v>
      </c>
      <c r="I3642" s="580" t="str">
        <f>Índice!$C$8</f>
        <v>2016-01-01</v>
      </c>
      <c r="J3642" s="580" t="str">
        <f>Índice!$C$9</f>
        <v>2016-12-31</v>
      </c>
      <c r="K3642" s="579" t="s">
        <v>1802</v>
      </c>
      <c r="L3642" s="579" t="s">
        <v>1821</v>
      </c>
    </row>
    <row r="3643" spans="1:12" ht="15.75">
      <c r="C3643" s="589" t="str">
        <f>'FC01'!$B$15</f>
        <v>Amortización</v>
      </c>
      <c r="F3643" s="586">
        <f>'FC01'!$AB$15</f>
        <v>0</v>
      </c>
      <c r="I3643" s="580" t="str">
        <f>Índice!$C$8</f>
        <v>2016-01-01</v>
      </c>
      <c r="J3643" s="580" t="str">
        <f>Índice!$C$9</f>
        <v>2016-12-31</v>
      </c>
      <c r="K3643" s="579" t="s">
        <v>1802</v>
      </c>
      <c r="L3643" s="579" t="s">
        <v>1821</v>
      </c>
    </row>
    <row r="3644" spans="1:12" ht="15.75">
      <c r="C3644" s="589" t="str">
        <f>'FC01'!$B$16</f>
        <v>Provisiones</v>
      </c>
      <c r="F3644" s="586">
        <f>'FC01'!$AB$16</f>
        <v>0</v>
      </c>
      <c r="I3644" s="580" t="str">
        <f>Índice!$C$8</f>
        <v>2016-01-01</v>
      </c>
      <c r="J3644" s="580" t="str">
        <f>Índice!$C$9</f>
        <v>2016-12-31</v>
      </c>
      <c r="K3644" s="579" t="s">
        <v>1802</v>
      </c>
      <c r="L3644" s="579" t="s">
        <v>1821</v>
      </c>
    </row>
    <row r="3645" spans="1:12" ht="15.75">
      <c r="C3645" s="589" t="str">
        <f>'FC01'!$B$17</f>
        <v>Litigios y demandas</v>
      </c>
      <c r="F3645" s="586">
        <f>'FC01'!$AB$17</f>
        <v>0</v>
      </c>
      <c r="I3645" s="580" t="str">
        <f>Índice!$C$8</f>
        <v>2016-01-01</v>
      </c>
      <c r="J3645" s="580" t="str">
        <f>Índice!$C$9</f>
        <v>2016-12-31</v>
      </c>
      <c r="K3645" s="579" t="s">
        <v>1802</v>
      </c>
      <c r="L3645" s="579" t="s">
        <v>1821</v>
      </c>
    </row>
    <row r="3646" spans="1:12" ht="15.75">
      <c r="C3646" s="589" t="str">
        <f>'FC01'!$B$18</f>
        <v xml:space="preserve">Garantías </v>
      </c>
      <c r="F3646" s="586">
        <f>'FC01'!$AB$18</f>
        <v>0</v>
      </c>
      <c r="I3646" s="580" t="str">
        <f>Índice!$C$8</f>
        <v>2016-01-01</v>
      </c>
      <c r="J3646" s="580" t="str">
        <f>Índice!$C$9</f>
        <v>2016-12-31</v>
      </c>
      <c r="K3646" s="579" t="s">
        <v>1802</v>
      </c>
      <c r="L3646" s="579" t="s">
        <v>1821</v>
      </c>
    </row>
    <row r="3647" spans="1:12" ht="15.75">
      <c r="C3647" s="589" t="str">
        <f>'FC01'!$B$19</f>
        <v>Diversas</v>
      </c>
      <c r="F3647" s="586">
        <f>'FC01'!$AB$19</f>
        <v>0</v>
      </c>
      <c r="I3647" s="580" t="str">
        <f>Índice!$C$8</f>
        <v>2016-01-01</v>
      </c>
      <c r="J3647" s="580" t="str">
        <f>Índice!$C$9</f>
        <v>2016-12-31</v>
      </c>
      <c r="K3647" s="579" t="s">
        <v>1802</v>
      </c>
      <c r="L3647" s="579" t="s">
        <v>1821</v>
      </c>
    </row>
    <row r="3648" spans="1:12" ht="15.75">
      <c r="C3648" s="589" t="str">
        <f>'FC01'!$B$20</f>
        <v>Otros gastos</v>
      </c>
      <c r="F3648" s="586">
        <f>'FC01'!$AB$20</f>
        <v>0</v>
      </c>
      <c r="I3648" s="580" t="str">
        <f>Índice!$C$8</f>
        <v>2016-01-01</v>
      </c>
      <c r="J3648" s="580" t="str">
        <f>Índice!$C$9</f>
        <v>2016-12-31</v>
      </c>
      <c r="K3648" s="579" t="s">
        <v>1802</v>
      </c>
      <c r="L3648" s="579" t="s">
        <v>1821</v>
      </c>
    </row>
    <row r="3649" spans="1:12" ht="15.75">
      <c r="C3649" s="589" t="str">
        <f>'FC01'!$B$21</f>
        <v>Comisiones</v>
      </c>
      <c r="F3649" s="586">
        <f>'FC01'!$AB$21</f>
        <v>0</v>
      </c>
      <c r="I3649" s="580" t="str">
        <f>Índice!$C$8</f>
        <v>2016-01-01</v>
      </c>
      <c r="J3649" s="580" t="str">
        <f>Índice!$C$9</f>
        <v>2016-12-31</v>
      </c>
      <c r="K3649" s="579" t="s">
        <v>1802</v>
      </c>
      <c r="L3649" s="579" t="s">
        <v>1821</v>
      </c>
    </row>
    <row r="3650" spans="1:12" ht="15.75">
      <c r="C3650" s="589" t="str">
        <f>'FC01'!$B$22</f>
        <v>Ajuste por diferencia en cambio</v>
      </c>
      <c r="F3650" s="586">
        <f>'FC01'!$AB$22</f>
        <v>0</v>
      </c>
      <c r="I3650" s="580" t="str">
        <f>Índice!$C$8</f>
        <v>2016-01-01</v>
      </c>
      <c r="J3650" s="580" t="str">
        <f>Índice!$C$9</f>
        <v>2016-12-31</v>
      </c>
      <c r="K3650" s="579" t="s">
        <v>1802</v>
      </c>
      <c r="L3650" s="579" t="s">
        <v>1821</v>
      </c>
    </row>
    <row r="3651" spans="1:12" ht="15.75">
      <c r="C3651" s="589" t="str">
        <f>'FC01'!$B$23</f>
        <v>Financieros</v>
      </c>
      <c r="F3651" s="586">
        <f>'FC01'!$AB$23</f>
        <v>0</v>
      </c>
      <c r="I3651" s="580" t="str">
        <f>Índice!$C$8</f>
        <v>2016-01-01</v>
      </c>
      <c r="J3651" s="580" t="str">
        <f>Índice!$C$9</f>
        <v>2016-12-31</v>
      </c>
      <c r="K3651" s="579" t="s">
        <v>1802</v>
      </c>
      <c r="L3651" s="579" t="s">
        <v>1821</v>
      </c>
    </row>
    <row r="3652" spans="1:12" ht="15.75">
      <c r="C3652" s="589" t="str">
        <f>'FC01'!$B$24</f>
        <v>Pérdidas por la aplicación del método de participación patrimonial</v>
      </c>
      <c r="F3652" s="586">
        <f>'FC01'!$AB$24</f>
        <v>0</v>
      </c>
      <c r="I3652" s="580" t="str">
        <f>Índice!$C$8</f>
        <v>2016-01-01</v>
      </c>
      <c r="J3652" s="580" t="str">
        <f>Índice!$C$9</f>
        <v>2016-12-31</v>
      </c>
      <c r="K3652" s="579" t="s">
        <v>1802</v>
      </c>
      <c r="L3652" s="579" t="s">
        <v>1821</v>
      </c>
    </row>
    <row r="3653" spans="1:12" ht="15.75">
      <c r="C3653" s="589" t="str">
        <f>'FC01'!$B$25</f>
        <v xml:space="preserve">Gastos diversos </v>
      </c>
      <c r="F3653" s="586">
        <f>'FC01'!$AB$25</f>
        <v>0</v>
      </c>
      <c r="I3653" s="580" t="str">
        <f>Índice!$C$8</f>
        <v>2016-01-01</v>
      </c>
      <c r="J3653" s="580" t="str">
        <f>Índice!$C$9</f>
        <v>2016-12-31</v>
      </c>
      <c r="K3653" s="579" t="s">
        <v>1802</v>
      </c>
      <c r="L3653" s="579" t="s">
        <v>1821</v>
      </c>
    </row>
    <row r="3654" spans="1:12" ht="15.75">
      <c r="C3654" s="589" t="str">
        <f>'FC01'!$B$26</f>
        <v>Impuesto a las ganancias corrientes</v>
      </c>
      <c r="F3654" s="586">
        <f>'FC01'!$AB$26</f>
        <v>0</v>
      </c>
      <c r="I3654" s="580" t="str">
        <f>Índice!$C$8</f>
        <v>2016-01-01</v>
      </c>
      <c r="J3654" s="580" t="str">
        <f>Índice!$C$9</f>
        <v>2016-12-31</v>
      </c>
      <c r="K3654" s="579" t="s">
        <v>1802</v>
      </c>
      <c r="L3654" s="579" t="s">
        <v>1821</v>
      </c>
    </row>
    <row r="3655" spans="1:12" ht="15.75">
      <c r="C3655" s="589" t="str">
        <f>'FC01'!$B$27</f>
        <v>Impuesto a las ganancias diferido</v>
      </c>
      <c r="F3655" s="586">
        <f>'FC01'!$AB$27</f>
        <v>0</v>
      </c>
      <c r="I3655" s="580" t="str">
        <f>Índice!$C$8</f>
        <v>2016-01-01</v>
      </c>
      <c r="J3655" s="580" t="str">
        <f>Índice!$C$9</f>
        <v>2016-12-31</v>
      </c>
      <c r="K3655" s="579" t="s">
        <v>1802</v>
      </c>
      <c r="L3655" s="579" t="s">
        <v>1821</v>
      </c>
    </row>
    <row r="3656" spans="1:12" ht="15.75">
      <c r="C3656" s="589" t="str">
        <f>'FC01'!$B$28</f>
        <v xml:space="preserve">Total Gastos </v>
      </c>
      <c r="F3656" s="586">
        <f>'FC01'!$AB$28</f>
        <v>0</v>
      </c>
      <c r="I3656" s="580" t="str">
        <f>Índice!$C$8</f>
        <v>2016-01-01</v>
      </c>
      <c r="J3656" s="580" t="str">
        <f>Índice!$C$9</f>
        <v>2016-12-31</v>
      </c>
      <c r="K3656" s="579" t="s">
        <v>1802</v>
      </c>
      <c r="L3656" s="579" t="s">
        <v>1821</v>
      </c>
    </row>
    <row r="3657" spans="1:12" ht="15.75">
      <c r="A3657" s="587" t="s">
        <v>15</v>
      </c>
      <c r="C3657" s="589"/>
      <c r="F3657" s="586"/>
      <c r="I3657" s="580"/>
      <c r="J3657" s="580"/>
      <c r="K3657" s="579" t="s">
        <v>1802</v>
      </c>
      <c r="L3657" s="579" t="s">
        <v>1821</v>
      </c>
    </row>
    <row r="3658" spans="1:12" ht="15.75">
      <c r="A3658" s="587" t="s">
        <v>15</v>
      </c>
      <c r="C3658" s="589" t="str">
        <f>'FC01'!$B$30</f>
        <v>Detalle de los gastos operativos</v>
      </c>
      <c r="F3658" s="586" t="str">
        <f>'FC01'!$AB$30</f>
        <v>Otros Gastos operativos no vigilados</v>
      </c>
      <c r="I3658" s="580"/>
      <c r="J3658" s="580"/>
      <c r="K3658" s="579" t="s">
        <v>1802</v>
      </c>
      <c r="L3658" s="579" t="s">
        <v>1821</v>
      </c>
    </row>
    <row r="3659" spans="1:12" ht="15.75">
      <c r="A3659" s="587" t="s">
        <v>15</v>
      </c>
      <c r="C3659" s="589"/>
      <c r="F3659" s="586"/>
      <c r="I3659" s="580"/>
      <c r="J3659" s="580"/>
      <c r="K3659" s="579" t="s">
        <v>1802</v>
      </c>
      <c r="L3659" s="579" t="s">
        <v>1821</v>
      </c>
    </row>
    <row r="3660" spans="1:12" ht="15.75">
      <c r="C3660" s="589" t="str">
        <f>'FC01'!$B$32</f>
        <v>Servicios Personales</v>
      </c>
      <c r="F3660" s="586">
        <f>'FC01'!$AB$32</f>
        <v>0</v>
      </c>
      <c r="I3660" s="580" t="str">
        <f>Índice!$C$8</f>
        <v>2016-01-01</v>
      </c>
      <c r="J3660" s="580" t="str">
        <f>Índice!$C$9</f>
        <v>2016-12-31</v>
      </c>
      <c r="K3660" s="579" t="s">
        <v>1802</v>
      </c>
      <c r="L3660" s="579" t="s">
        <v>1821</v>
      </c>
    </row>
    <row r="3661" spans="1:12" ht="15.75">
      <c r="C3661" s="589" t="str">
        <f>'FC01'!$B$33</f>
        <v>Generales</v>
      </c>
      <c r="F3661" s="586">
        <f>'FC01'!$AB$33</f>
        <v>0</v>
      </c>
      <c r="I3661" s="580" t="str">
        <f>Índice!$C$8</f>
        <v>2016-01-01</v>
      </c>
      <c r="J3661" s="580" t="str">
        <f>Índice!$C$9</f>
        <v>2016-12-31</v>
      </c>
      <c r="K3661" s="579" t="s">
        <v>1802</v>
      </c>
      <c r="L3661" s="579" t="s">
        <v>1821</v>
      </c>
    </row>
    <row r="3662" spans="1:12" ht="15.75">
      <c r="C3662" s="589" t="str">
        <f>'FC01'!$B$34</f>
        <v>Arrendamientos</v>
      </c>
      <c r="F3662" s="586">
        <f>'FC01'!$AB$34</f>
        <v>0</v>
      </c>
      <c r="I3662" s="580" t="str">
        <f>Índice!$C$8</f>
        <v>2016-01-01</v>
      </c>
      <c r="J3662" s="580" t="str">
        <f>Índice!$C$9</f>
        <v>2016-12-31</v>
      </c>
      <c r="K3662" s="579" t="s">
        <v>1802</v>
      </c>
      <c r="L3662" s="579" t="s">
        <v>1821</v>
      </c>
    </row>
    <row r="3663" spans="1:12" ht="15.75">
      <c r="C3663" s="589" t="str">
        <f>'FC01'!$B$35</f>
        <v>Deterioro (Operativo)</v>
      </c>
      <c r="F3663" s="586">
        <f>'FC01'!$AB$35</f>
        <v>0</v>
      </c>
      <c r="I3663" s="580" t="str">
        <f>Índice!$C$8</f>
        <v>2016-01-01</v>
      </c>
      <c r="J3663" s="580" t="str">
        <f>Índice!$C$9</f>
        <v>2016-12-31</v>
      </c>
      <c r="K3663" s="579" t="s">
        <v>1802</v>
      </c>
      <c r="L3663" s="579" t="s">
        <v>1821</v>
      </c>
    </row>
    <row r="3664" spans="1:12" ht="15.75">
      <c r="C3664" s="589" t="str">
        <f>'FC01'!$B$36</f>
        <v>Depreciación (Operativo)</v>
      </c>
      <c r="F3664" s="586">
        <f>'FC01'!$AB$36</f>
        <v>0</v>
      </c>
      <c r="I3664" s="580" t="str">
        <f>Índice!$C$8</f>
        <v>2016-01-01</v>
      </c>
      <c r="J3664" s="580" t="str">
        <f>Índice!$C$9</f>
        <v>2016-12-31</v>
      </c>
      <c r="K3664" s="579" t="s">
        <v>1802</v>
      </c>
      <c r="L3664" s="579" t="s">
        <v>1821</v>
      </c>
    </row>
    <row r="3665" spans="3:12" ht="15.75">
      <c r="C3665" s="589" t="str">
        <f>'FC01'!$B$37</f>
        <v>Provisiones (Operativo)</v>
      </c>
      <c r="F3665" s="586">
        <f>'FC01'!$AB$37</f>
        <v>0</v>
      </c>
      <c r="I3665" s="580" t="str">
        <f>Índice!$C$8</f>
        <v>2016-01-01</v>
      </c>
      <c r="J3665" s="580" t="str">
        <f>Índice!$C$9</f>
        <v>2016-12-31</v>
      </c>
      <c r="K3665" s="579" t="s">
        <v>1802</v>
      </c>
      <c r="L3665" s="579" t="s">
        <v>1821</v>
      </c>
    </row>
    <row r="3666" spans="3:12" ht="15.75">
      <c r="C3666" s="589" t="str">
        <f>'FC01'!$B$38</f>
        <v>Agotamiento (Operativo)</v>
      </c>
      <c r="F3666" s="586">
        <f>'FC01'!$AB$38</f>
        <v>0</v>
      </c>
      <c r="I3666" s="580" t="str">
        <f>Índice!$C$8</f>
        <v>2016-01-01</v>
      </c>
      <c r="J3666" s="580" t="str">
        <f>Índice!$C$9</f>
        <v>2016-12-31</v>
      </c>
      <c r="K3666" s="579" t="s">
        <v>1802</v>
      </c>
      <c r="L3666" s="579" t="s">
        <v>1821</v>
      </c>
    </row>
    <row r="3667" spans="3:12" ht="15.75">
      <c r="C3667" s="589" t="str">
        <f>'FC01'!$B$39</f>
        <v>Amortización (Operativo)</v>
      </c>
      <c r="F3667" s="586">
        <f>'FC01'!$AB$39</f>
        <v>0</v>
      </c>
      <c r="I3667" s="580" t="str">
        <f>Índice!$C$8</f>
        <v>2016-01-01</v>
      </c>
      <c r="J3667" s="580" t="str">
        <f>Índice!$C$9</f>
        <v>2016-12-31</v>
      </c>
      <c r="K3667" s="579" t="s">
        <v>1802</v>
      </c>
      <c r="L3667" s="579" t="s">
        <v>1821</v>
      </c>
    </row>
    <row r="3668" spans="3:12" ht="15.75">
      <c r="C3668" s="589" t="str">
        <f>'FC01'!$B$40</f>
        <v>Gastos operativos de Bienes y Servicios Públicos para la Venta</v>
      </c>
      <c r="F3668" s="586">
        <f>'FC01'!$AB$40</f>
        <v>0</v>
      </c>
      <c r="I3668" s="580" t="str">
        <f>Índice!$C$8</f>
        <v>2016-01-01</v>
      </c>
      <c r="J3668" s="580" t="str">
        <f>Índice!$C$9</f>
        <v>2016-12-31</v>
      </c>
      <c r="K3668" s="579" t="s">
        <v>1802</v>
      </c>
      <c r="L3668" s="579" t="s">
        <v>1821</v>
      </c>
    </row>
    <row r="3669" spans="3:12" ht="15.75">
      <c r="C3669" s="589" t="str">
        <f>'FC01'!$B$41</f>
        <v>Compras en Bloque y/o a Largo Plazo</v>
      </c>
      <c r="F3669" s="586">
        <f>'FC01'!$AB$41</f>
        <v>0</v>
      </c>
      <c r="I3669" s="580" t="str">
        <f>Índice!$C$8</f>
        <v>2016-01-01</v>
      </c>
      <c r="J3669" s="580" t="str">
        <f>Índice!$C$9</f>
        <v>2016-12-31</v>
      </c>
      <c r="K3669" s="579" t="s">
        <v>1802</v>
      </c>
      <c r="L3669" s="579" t="s">
        <v>1821</v>
      </c>
    </row>
    <row r="3670" spans="3:12" ht="15.75">
      <c r="C3670" s="589" t="str">
        <f>'FC01'!$B$42</f>
        <v>Compras en Bolsa  y/o a Corto Plazo</v>
      </c>
      <c r="F3670" s="586">
        <f>'FC01'!$AB$42</f>
        <v>0</v>
      </c>
      <c r="I3670" s="580" t="str">
        <f>Índice!$C$8</f>
        <v>2016-01-01</v>
      </c>
      <c r="J3670" s="580" t="str">
        <f>Índice!$C$9</f>
        <v>2016-12-31</v>
      </c>
      <c r="K3670" s="579" t="s">
        <v>1802</v>
      </c>
      <c r="L3670" s="579" t="s">
        <v>1821</v>
      </c>
    </row>
    <row r="3671" spans="3:12" ht="15.75">
      <c r="C3671" s="589" t="str">
        <f>'FC01'!$B$43</f>
        <v>Gastos operativos de suministro de agua potable (Agua en Bloque)</v>
      </c>
      <c r="F3671" s="586">
        <f>'FC01'!$AB$43</f>
        <v>0</v>
      </c>
      <c r="I3671" s="580" t="str">
        <f>Índice!$C$8</f>
        <v>2016-01-01</v>
      </c>
      <c r="J3671" s="580" t="str">
        <f>Índice!$C$9</f>
        <v>2016-12-31</v>
      </c>
      <c r="K3671" s="579" t="s">
        <v>1802</v>
      </c>
      <c r="L3671" s="579" t="s">
        <v>1821</v>
      </c>
    </row>
    <row r="3672" spans="3:12" ht="15.75">
      <c r="C3672" s="589" t="str">
        <f>'FC01'!$B$44</f>
        <v xml:space="preserve">Gastos operativos por Conexión / Interconexión </v>
      </c>
      <c r="F3672" s="586">
        <f>'FC01'!$AB$44</f>
        <v>0</v>
      </c>
      <c r="I3672" s="580" t="str">
        <f>Índice!$C$8</f>
        <v>2016-01-01</v>
      </c>
      <c r="J3672" s="580" t="str">
        <f>Índice!$C$9</f>
        <v>2016-12-31</v>
      </c>
      <c r="K3672" s="579" t="s">
        <v>1802</v>
      </c>
      <c r="L3672" s="579" t="s">
        <v>1821</v>
      </c>
    </row>
    <row r="3673" spans="3:12" ht="15.75">
      <c r="C3673" s="589" t="str">
        <f>'FC01'!$B$45</f>
        <v>Uso de Líneas, redes y ductos</v>
      </c>
      <c r="F3673" s="586">
        <f>'FC01'!$AB$45</f>
        <v>0</v>
      </c>
      <c r="I3673" s="580" t="str">
        <f>Índice!$C$8</f>
        <v>2016-01-01</v>
      </c>
      <c r="J3673" s="580" t="str">
        <f>Índice!$C$9</f>
        <v>2016-12-31</v>
      </c>
      <c r="K3673" s="579" t="s">
        <v>1802</v>
      </c>
      <c r="L3673" s="579" t="s">
        <v>1821</v>
      </c>
    </row>
    <row r="3674" spans="3:12" ht="15.75">
      <c r="C3674" s="589" t="str">
        <f>'FC01'!$B$46</f>
        <v>Gastos operativos de Distribución  y/o Comercialización de Gas combustible por redes</v>
      </c>
      <c r="F3674" s="586">
        <f>'FC01'!$AB$46</f>
        <v>0</v>
      </c>
      <c r="I3674" s="580" t="str">
        <f>Índice!$C$8</f>
        <v>2016-01-01</v>
      </c>
      <c r="J3674" s="580" t="str">
        <f>Índice!$C$9</f>
        <v>2016-12-31</v>
      </c>
      <c r="K3674" s="579" t="s">
        <v>1802</v>
      </c>
      <c r="L3674" s="579" t="s">
        <v>1821</v>
      </c>
    </row>
    <row r="3675" spans="3:12" ht="15.75">
      <c r="C3675" s="589" t="str">
        <f>'FC01'!$B$47</f>
        <v>Manejo Comercial y Financiero del Servicio</v>
      </c>
      <c r="F3675" s="586">
        <f>'FC01'!$AB$47</f>
        <v>0</v>
      </c>
      <c r="I3675" s="580" t="str">
        <f>Índice!$C$8</f>
        <v>2016-01-01</v>
      </c>
      <c r="J3675" s="580" t="str">
        <f>Índice!$C$9</f>
        <v>2016-12-31</v>
      </c>
      <c r="K3675" s="579" t="s">
        <v>1802</v>
      </c>
      <c r="L3675" s="579" t="s">
        <v>1821</v>
      </c>
    </row>
    <row r="3676" spans="3:12" ht="15.75">
      <c r="C3676" s="589" t="str">
        <f>'FC01'!$B$48</f>
        <v>Gastos operativos de Distribución  y/o Comercialización de Gas Licuado de Petróleo –GLP</v>
      </c>
      <c r="F3676" s="586">
        <f>'FC01'!$AB$48</f>
        <v>0</v>
      </c>
      <c r="I3676" s="580" t="str">
        <f>Índice!$C$8</f>
        <v>2016-01-01</v>
      </c>
      <c r="J3676" s="580" t="str">
        <f>Índice!$C$9</f>
        <v>2016-12-31</v>
      </c>
      <c r="K3676" s="579" t="s">
        <v>1802</v>
      </c>
      <c r="L3676" s="579" t="s">
        <v>1821</v>
      </c>
    </row>
    <row r="3677" spans="3:12" ht="15.75">
      <c r="C3677" s="589" t="str">
        <f>'FC01'!$B$49</f>
        <v>Contrato de explotación</v>
      </c>
      <c r="F3677" s="586">
        <f>'FC01'!$AB$49</f>
        <v>0</v>
      </c>
      <c r="I3677" s="580" t="str">
        <f>Índice!$C$8</f>
        <v>2016-01-01</v>
      </c>
      <c r="J3677" s="580" t="str">
        <f>Índice!$C$9</f>
        <v>2016-12-31</v>
      </c>
      <c r="K3677" s="579" t="s">
        <v>1802</v>
      </c>
      <c r="L3677" s="579" t="s">
        <v>1821</v>
      </c>
    </row>
    <row r="3678" spans="3:12" ht="15.75">
      <c r="C3678" s="589" t="str">
        <f>'FC01'!$B$50</f>
        <v>Gastos operativos asociados a las transacciones en el mercado mayorista</v>
      </c>
      <c r="F3678" s="586">
        <f>'FC01'!$AB$50</f>
        <v>0</v>
      </c>
      <c r="I3678" s="580" t="str">
        <f>Índice!$C$8</f>
        <v>2016-01-01</v>
      </c>
      <c r="J3678" s="580" t="str">
        <f>Índice!$C$9</f>
        <v>2016-12-31</v>
      </c>
      <c r="K3678" s="579" t="s">
        <v>1802</v>
      </c>
      <c r="L3678" s="579" t="s">
        <v>1821</v>
      </c>
    </row>
    <row r="3679" spans="3:12" ht="15.75">
      <c r="C3679" s="589" t="str">
        <f>'FC01'!$B$51</f>
        <v>Contrato de concesión</v>
      </c>
      <c r="F3679" s="586">
        <f>'FC01'!$AB$51</f>
        <v>0</v>
      </c>
      <c r="I3679" s="580" t="str">
        <f>Índice!$C$8</f>
        <v>2016-01-01</v>
      </c>
      <c r="J3679" s="580" t="str">
        <f>Índice!$C$9</f>
        <v>2016-12-31</v>
      </c>
      <c r="K3679" s="579" t="s">
        <v>1802</v>
      </c>
      <c r="L3679" s="579" t="s">
        <v>1821</v>
      </c>
    </row>
    <row r="3680" spans="3:12" ht="15.75">
      <c r="C3680" s="589" t="str">
        <f>'FC01'!$B$52</f>
        <v>Otros</v>
      </c>
      <c r="F3680" s="586">
        <f>'FC01'!$AB$52</f>
        <v>0</v>
      </c>
      <c r="I3680" s="580" t="str">
        <f>Índice!$C$8</f>
        <v>2016-01-01</v>
      </c>
      <c r="J3680" s="580" t="str">
        <f>Índice!$C$9</f>
        <v>2016-12-31</v>
      </c>
      <c r="K3680" s="579" t="s">
        <v>1802</v>
      </c>
      <c r="L3680" s="579" t="s">
        <v>1821</v>
      </c>
    </row>
    <row r="3681" spans="3:12" ht="15.75">
      <c r="C3681" s="589" t="str">
        <f>'FC01'!$B$53</f>
        <v>Gastos operativos asociados a las transacciones en el mercado minorista</v>
      </c>
      <c r="F3681" s="586">
        <f>'FC01'!$AB$53</f>
        <v>0</v>
      </c>
      <c r="I3681" s="580" t="str">
        <f>Índice!$C$8</f>
        <v>2016-01-01</v>
      </c>
      <c r="J3681" s="580" t="str">
        <f>Índice!$C$9</f>
        <v>2016-12-31</v>
      </c>
      <c r="K3681" s="579" t="s">
        <v>1802</v>
      </c>
      <c r="L3681" s="579" t="s">
        <v>1821</v>
      </c>
    </row>
    <row r="3682" spans="3:12" ht="15.75">
      <c r="C3682" s="589" t="str">
        <f>'FC01'!$B$54</f>
        <v xml:space="preserve">Licencias, Contribuciones y Regalías  </v>
      </c>
      <c r="F3682" s="586">
        <f>'FC01'!$AB$54</f>
        <v>0</v>
      </c>
      <c r="I3682" s="580" t="str">
        <f>Índice!$C$8</f>
        <v>2016-01-01</v>
      </c>
      <c r="J3682" s="580" t="str">
        <f>Índice!$C$9</f>
        <v>2016-12-31</v>
      </c>
      <c r="K3682" s="579" t="s">
        <v>1802</v>
      </c>
      <c r="L3682" s="579" t="s">
        <v>1821</v>
      </c>
    </row>
    <row r="3683" spans="3:12" ht="15.75">
      <c r="C3683" s="589" t="str">
        <f>'FC01'!$B$55</f>
        <v>Departamento Administrativo del Medio Ambiente "DAMA"</v>
      </c>
      <c r="F3683" s="586">
        <f>'FC01'!$AB$55</f>
        <v>0</v>
      </c>
      <c r="I3683" s="580" t="str">
        <f>Índice!$C$8</f>
        <v>2016-01-01</v>
      </c>
      <c r="J3683" s="580" t="str">
        <f>Índice!$C$9</f>
        <v>2016-12-31</v>
      </c>
      <c r="K3683" s="579" t="s">
        <v>1802</v>
      </c>
      <c r="L3683" s="579" t="s">
        <v>1821</v>
      </c>
    </row>
    <row r="3684" spans="3:12" ht="15.75">
      <c r="C3684" s="589" t="str">
        <f>'FC01'!$B$56</f>
        <v>Ley 56 de 1981</v>
      </c>
      <c r="F3684" s="586">
        <f>'FC01'!$AB$56</f>
        <v>0</v>
      </c>
      <c r="I3684" s="580" t="str">
        <f>Índice!$C$8</f>
        <v>2016-01-01</v>
      </c>
      <c r="J3684" s="580" t="str">
        <f>Índice!$C$9</f>
        <v>2016-12-31</v>
      </c>
      <c r="K3684" s="579" t="s">
        <v>1802</v>
      </c>
      <c r="L3684" s="579" t="s">
        <v>1821</v>
      </c>
    </row>
    <row r="3685" spans="3:12" ht="15.75">
      <c r="C3685" s="589" t="str">
        <f>'FC01'!$B$57</f>
        <v>Medio Ambiente – Ley 99 de 1993</v>
      </c>
      <c r="F3685" s="586">
        <f>'FC01'!$AB$57</f>
        <v>0</v>
      </c>
      <c r="I3685" s="580" t="str">
        <f>Índice!$C$8</f>
        <v>2016-01-01</v>
      </c>
      <c r="J3685" s="580" t="str">
        <f>Índice!$C$9</f>
        <v>2016-12-31</v>
      </c>
      <c r="K3685" s="579" t="s">
        <v>1802</v>
      </c>
      <c r="L3685" s="579" t="s">
        <v>1821</v>
      </c>
    </row>
    <row r="3686" spans="3:12" ht="15.75">
      <c r="C3686" s="589" t="str">
        <f>'FC01'!$B$58</f>
        <v>Regalías</v>
      </c>
      <c r="F3686" s="586">
        <f>'FC01'!$AB$58</f>
        <v>0</v>
      </c>
      <c r="I3686" s="580" t="str">
        <f>Índice!$C$8</f>
        <v>2016-01-01</v>
      </c>
      <c r="J3686" s="580" t="str">
        <f>Índice!$C$9</f>
        <v>2016-12-31</v>
      </c>
      <c r="K3686" s="579" t="s">
        <v>1802</v>
      </c>
      <c r="L3686" s="579" t="s">
        <v>1821</v>
      </c>
    </row>
    <row r="3687" spans="3:12" ht="15.75">
      <c r="C3687" s="589" t="str">
        <f>'FC01'!$B$59</f>
        <v>Licencia De Operación Del Servicio</v>
      </c>
      <c r="F3687" s="586">
        <f>'FC01'!$AB$59</f>
        <v>0</v>
      </c>
      <c r="I3687" s="580" t="str">
        <f>Índice!$C$8</f>
        <v>2016-01-01</v>
      </c>
      <c r="J3687" s="580" t="str">
        <f>Índice!$C$9</f>
        <v>2016-12-31</v>
      </c>
      <c r="K3687" s="579" t="s">
        <v>1802</v>
      </c>
      <c r="L3687" s="579" t="s">
        <v>1821</v>
      </c>
    </row>
    <row r="3688" spans="3:12" ht="15.75">
      <c r="C3688" s="589" t="str">
        <f>'FC01'!$B$60</f>
        <v>FAZNI</v>
      </c>
      <c r="F3688" s="586">
        <f>'FC01'!$AB$60</f>
        <v>0</v>
      </c>
      <c r="I3688" s="580" t="str">
        <f>Índice!$C$8</f>
        <v>2016-01-01</v>
      </c>
      <c r="J3688" s="580" t="str">
        <f>Índice!$C$9</f>
        <v>2016-12-31</v>
      </c>
      <c r="K3688" s="579" t="s">
        <v>1802</v>
      </c>
      <c r="L3688" s="579" t="s">
        <v>1821</v>
      </c>
    </row>
    <row r="3689" spans="3:12" ht="15.75">
      <c r="C3689" s="589" t="str">
        <f>'FC01'!$B$61</f>
        <v>FAER</v>
      </c>
      <c r="F3689" s="586">
        <f>'FC01'!$AB$61</f>
        <v>0</v>
      </c>
      <c r="I3689" s="580" t="str">
        <f>Índice!$C$8</f>
        <v>2016-01-01</v>
      </c>
      <c r="J3689" s="580" t="str">
        <f>Índice!$C$9</f>
        <v>2016-12-31</v>
      </c>
      <c r="K3689" s="579" t="s">
        <v>1802</v>
      </c>
      <c r="L3689" s="579" t="s">
        <v>1821</v>
      </c>
    </row>
    <row r="3690" spans="3:12" ht="15.75">
      <c r="C3690" s="589" t="str">
        <f>'FC01'!$B$62</f>
        <v>Cuota de fomento de gas</v>
      </c>
      <c r="F3690" s="586">
        <f>'FC01'!$AB$62</f>
        <v>0</v>
      </c>
      <c r="I3690" s="580" t="str">
        <f>Índice!$C$8</f>
        <v>2016-01-01</v>
      </c>
      <c r="J3690" s="580" t="str">
        <f>Índice!$C$9</f>
        <v>2016-12-31</v>
      </c>
      <c r="K3690" s="579" t="s">
        <v>1802</v>
      </c>
      <c r="L3690" s="579" t="s">
        <v>1821</v>
      </c>
    </row>
    <row r="3691" spans="3:12" ht="15.75">
      <c r="C3691" s="589" t="str">
        <f>'FC01'!$B$63</f>
        <v>Ministerio de Comunicaciones y/o Fondo de Comunicaciones</v>
      </c>
      <c r="F3691" s="586">
        <f>'FC01'!$AB$63</f>
        <v>0</v>
      </c>
      <c r="I3691" s="580" t="str">
        <f>Índice!$C$8</f>
        <v>2016-01-01</v>
      </c>
      <c r="J3691" s="580" t="str">
        <f>Índice!$C$9</f>
        <v>2016-12-31</v>
      </c>
      <c r="K3691" s="579" t="s">
        <v>1802</v>
      </c>
      <c r="L3691" s="579" t="s">
        <v>1821</v>
      </c>
    </row>
    <row r="3692" spans="3:12" ht="15.75">
      <c r="C3692" s="589" t="str">
        <f>'FC01'!$B$64</f>
        <v>Comité De Estratificación –Ley 505 De 1999</v>
      </c>
      <c r="F3692" s="586">
        <f>'FC01'!$AB$64</f>
        <v>0</v>
      </c>
      <c r="I3692" s="580" t="str">
        <f>Índice!$C$8</f>
        <v>2016-01-01</v>
      </c>
      <c r="J3692" s="580" t="str">
        <f>Índice!$C$9</f>
        <v>2016-12-31</v>
      </c>
      <c r="K3692" s="579" t="s">
        <v>1802</v>
      </c>
      <c r="L3692" s="579" t="s">
        <v>1821</v>
      </c>
    </row>
    <row r="3693" spans="3:12" ht="15.75">
      <c r="C3693" s="589" t="str">
        <f>'FC01'!$B$65</f>
        <v>Art 25 Ley 142 - Concesiones, y permisos ambientales y sanitarios</v>
      </c>
      <c r="F3693" s="586">
        <f>'FC01'!$AB$65</f>
        <v>0</v>
      </c>
      <c r="I3693" s="580" t="str">
        <f>Índice!$C$8</f>
        <v>2016-01-01</v>
      </c>
      <c r="J3693" s="580" t="str">
        <f>Índice!$C$9</f>
        <v>2016-12-31</v>
      </c>
      <c r="K3693" s="579" t="s">
        <v>1802</v>
      </c>
      <c r="L3693" s="579" t="s">
        <v>1821</v>
      </c>
    </row>
    <row r="3694" spans="3:12" ht="15.75">
      <c r="C3694" s="589" t="str">
        <f>'FC01'!$B$66</f>
        <v>Otras licencias Ley 142 de 1994</v>
      </c>
      <c r="F3694" s="586">
        <f>'FC01'!$AB$66</f>
        <v>0</v>
      </c>
      <c r="I3694" s="580" t="str">
        <f>Índice!$C$8</f>
        <v>2016-01-01</v>
      </c>
      <c r="J3694" s="580" t="str">
        <f>Índice!$C$9</f>
        <v>2016-12-31</v>
      </c>
      <c r="K3694" s="579" t="s">
        <v>1802</v>
      </c>
      <c r="L3694" s="579" t="s">
        <v>1821</v>
      </c>
    </row>
    <row r="3695" spans="3:12" ht="15.75">
      <c r="C3695" s="589" t="str">
        <f>'FC01'!$B$67</f>
        <v>Consumo De Insumos Directos</v>
      </c>
      <c r="F3695" s="586">
        <f>'FC01'!$AB$67</f>
        <v>0</v>
      </c>
      <c r="I3695" s="580" t="str">
        <f>Índice!$C$8</f>
        <v>2016-01-01</v>
      </c>
      <c r="J3695" s="580" t="str">
        <f>Índice!$C$9</f>
        <v>2016-12-31</v>
      </c>
      <c r="K3695" s="579" t="s">
        <v>1802</v>
      </c>
      <c r="L3695" s="579" t="s">
        <v>1821</v>
      </c>
    </row>
    <row r="3696" spans="3:12" ht="15.75">
      <c r="C3696" s="589" t="str">
        <f>'FC01'!$B$68</f>
        <v>Productos Químicos</v>
      </c>
      <c r="F3696" s="586">
        <f>'FC01'!$AB$68</f>
        <v>0</v>
      </c>
      <c r="I3696" s="580" t="str">
        <f>Índice!$C$8</f>
        <v>2016-01-01</v>
      </c>
      <c r="J3696" s="580" t="str">
        <f>Índice!$C$9</f>
        <v>2016-12-31</v>
      </c>
      <c r="K3696" s="579" t="s">
        <v>1802</v>
      </c>
      <c r="L3696" s="579" t="s">
        <v>1821</v>
      </c>
    </row>
    <row r="3697" spans="3:12" ht="15.75">
      <c r="C3697" s="589" t="str">
        <f>'FC01'!$B$69</f>
        <v>Gas Combustible</v>
      </c>
      <c r="F3697" s="586">
        <f>'FC01'!$AB$69</f>
        <v>0</v>
      </c>
      <c r="I3697" s="580" t="str">
        <f>Índice!$C$8</f>
        <v>2016-01-01</v>
      </c>
      <c r="J3697" s="580" t="str">
        <f>Índice!$C$9</f>
        <v>2016-12-31</v>
      </c>
      <c r="K3697" s="579" t="s">
        <v>1802</v>
      </c>
      <c r="L3697" s="579" t="s">
        <v>1821</v>
      </c>
    </row>
    <row r="3698" spans="3:12" ht="15.75">
      <c r="C3698" s="589" t="str">
        <f>'FC01'!$B$70</f>
        <v>Carbón Mineral</v>
      </c>
      <c r="F3698" s="586">
        <f>'FC01'!$AB$70</f>
        <v>0</v>
      </c>
      <c r="I3698" s="580" t="str">
        <f>Índice!$C$8</f>
        <v>2016-01-01</v>
      </c>
      <c r="J3698" s="580" t="str">
        <f>Índice!$C$9</f>
        <v>2016-12-31</v>
      </c>
      <c r="K3698" s="579" t="s">
        <v>1802</v>
      </c>
      <c r="L3698" s="579" t="s">
        <v>1821</v>
      </c>
    </row>
    <row r="3699" spans="3:12" ht="15.75">
      <c r="C3699" s="589" t="str">
        <f>'FC01'!$B$71</f>
        <v>Energía</v>
      </c>
      <c r="F3699" s="586">
        <f>'FC01'!$AB$71</f>
        <v>0</v>
      </c>
      <c r="I3699" s="580" t="str">
        <f>Índice!$C$8</f>
        <v>2016-01-01</v>
      </c>
      <c r="J3699" s="580" t="str">
        <f>Índice!$C$9</f>
        <v>2016-12-31</v>
      </c>
      <c r="K3699" s="579" t="s">
        <v>1802</v>
      </c>
      <c r="L3699" s="579" t="s">
        <v>1821</v>
      </c>
    </row>
    <row r="3700" spans="3:12" ht="15.75">
      <c r="C3700" s="589" t="str">
        <f>'FC01'!$B$72</f>
        <v>ACPM, Fuel Oil</v>
      </c>
      <c r="F3700" s="586">
        <f>'FC01'!$AB$72</f>
        <v>0</v>
      </c>
      <c r="I3700" s="580" t="str">
        <f>Índice!$C$8</f>
        <v>2016-01-01</v>
      </c>
      <c r="J3700" s="580" t="str">
        <f>Índice!$C$9</f>
        <v>2016-12-31</v>
      </c>
      <c r="K3700" s="579" t="s">
        <v>1802</v>
      </c>
      <c r="L3700" s="579" t="s">
        <v>1821</v>
      </c>
    </row>
    <row r="3701" spans="3:12" ht="15.75">
      <c r="C3701" s="589" t="str">
        <f>'FC01'!$B$73</f>
        <v>Otros Elementos de Consumo de Insumos Directos</v>
      </c>
      <c r="F3701" s="586">
        <f>'FC01'!$AB$73</f>
        <v>0</v>
      </c>
      <c r="I3701" s="580" t="str">
        <f>Índice!$C$8</f>
        <v>2016-01-01</v>
      </c>
      <c r="J3701" s="580" t="str">
        <f>Índice!$C$9</f>
        <v>2016-12-31</v>
      </c>
      <c r="K3701" s="579" t="s">
        <v>1802</v>
      </c>
      <c r="L3701" s="579" t="s">
        <v>1821</v>
      </c>
    </row>
    <row r="3702" spans="3:12" ht="15.75">
      <c r="C3702" s="589" t="str">
        <f>'FC01'!$B$74</f>
        <v>Ordenes Y Contratos De Mantenimiento Y Reparaciones</v>
      </c>
      <c r="F3702" s="586">
        <f>'FC01'!$AB$74</f>
        <v>0</v>
      </c>
      <c r="I3702" s="580" t="str">
        <f>Índice!$C$8</f>
        <v>2016-01-01</v>
      </c>
      <c r="J3702" s="580" t="str">
        <f>Índice!$C$9</f>
        <v>2016-12-31</v>
      </c>
      <c r="K3702" s="579" t="s">
        <v>1802</v>
      </c>
      <c r="L3702" s="579" t="s">
        <v>1821</v>
      </c>
    </row>
    <row r="3703" spans="3:12" ht="15.75">
      <c r="C3703" s="589" t="str">
        <f>'FC01'!$B$75</f>
        <v>Peajes terrestres</v>
      </c>
      <c r="F3703" s="586">
        <f>'FC01'!$AB$75</f>
        <v>0</v>
      </c>
      <c r="I3703" s="580" t="str">
        <f>Índice!$C$8</f>
        <v>2016-01-01</v>
      </c>
      <c r="J3703" s="580" t="str">
        <f>Índice!$C$9</f>
        <v>2016-12-31</v>
      </c>
      <c r="K3703" s="579" t="s">
        <v>1802</v>
      </c>
      <c r="L3703" s="579" t="s">
        <v>1821</v>
      </c>
    </row>
    <row r="3704" spans="3:12" ht="15.75">
      <c r="C3704" s="589" t="str">
        <f>'FC01'!$B$76</f>
        <v>Disposición final</v>
      </c>
      <c r="F3704" s="586">
        <f>'FC01'!$AB$76</f>
        <v>0</v>
      </c>
      <c r="I3704" s="580" t="str">
        <f>Índice!$C$8</f>
        <v>2016-01-01</v>
      </c>
      <c r="J3704" s="580" t="str">
        <f>Índice!$C$9</f>
        <v>2016-12-31</v>
      </c>
      <c r="K3704" s="579" t="s">
        <v>1802</v>
      </c>
      <c r="L3704" s="579" t="s">
        <v>1821</v>
      </c>
    </row>
    <row r="3705" spans="3:12" ht="15.75">
      <c r="C3705" s="589" t="str">
        <f>'FC01'!$B$77</f>
        <v>Peajes por interconexión de acueducto</v>
      </c>
      <c r="F3705" s="586">
        <f>'FC01'!$AB$77</f>
        <v>0</v>
      </c>
      <c r="I3705" s="580" t="str">
        <f>Índice!$C$8</f>
        <v>2016-01-01</v>
      </c>
      <c r="J3705" s="580" t="str">
        <f>Índice!$C$9</f>
        <v>2016-12-31</v>
      </c>
      <c r="K3705" s="579" t="s">
        <v>1802</v>
      </c>
      <c r="L3705" s="579" t="s">
        <v>1821</v>
      </c>
    </row>
    <row r="3706" spans="3:12" ht="15.75">
      <c r="C3706" s="589" t="str">
        <f>'FC01'!$B$78</f>
        <v>Peajes por interconexión de alcantarillado</v>
      </c>
      <c r="F3706" s="586">
        <f>'FC01'!$AB$78</f>
        <v>0</v>
      </c>
      <c r="I3706" s="580" t="str">
        <f>Índice!$C$8</f>
        <v>2016-01-01</v>
      </c>
      <c r="J3706" s="580" t="str">
        <f>Índice!$C$9</f>
        <v>2016-12-31</v>
      </c>
      <c r="K3706" s="579" t="s">
        <v>1802</v>
      </c>
      <c r="L3706" s="579" t="s">
        <v>1821</v>
      </c>
    </row>
    <row r="3707" spans="3:12" ht="15.75">
      <c r="C3707" s="589" t="str">
        <f>'FC01'!$B$79</f>
        <v>Honorarios (Operativos)</v>
      </c>
      <c r="F3707" s="586">
        <f>'FC01'!$AB$79</f>
        <v>0</v>
      </c>
      <c r="I3707" s="580" t="str">
        <f>Índice!$C$8</f>
        <v>2016-01-01</v>
      </c>
      <c r="J3707" s="580" t="str">
        <f>Índice!$C$9</f>
        <v>2016-12-31</v>
      </c>
      <c r="K3707" s="579" t="s">
        <v>1802</v>
      </c>
      <c r="L3707" s="579" t="s">
        <v>1821</v>
      </c>
    </row>
    <row r="3708" spans="3:12" ht="15.75">
      <c r="C3708" s="589" t="str">
        <f>'FC01'!$B$80</f>
        <v>Servicios Públicos</v>
      </c>
      <c r="F3708" s="586">
        <f>'FC01'!$AB$80</f>
        <v>0</v>
      </c>
      <c r="I3708" s="580" t="str">
        <f>Índice!$C$8</f>
        <v>2016-01-01</v>
      </c>
      <c r="J3708" s="580" t="str">
        <f>Índice!$C$9</f>
        <v>2016-12-31</v>
      </c>
      <c r="K3708" s="579" t="s">
        <v>1802</v>
      </c>
      <c r="L3708" s="579" t="s">
        <v>1821</v>
      </c>
    </row>
    <row r="3709" spans="3:12" ht="15.75">
      <c r="C3709" s="589" t="str">
        <f>'FC01'!$B$81</f>
        <v>Materiales y otros gastos de operación</v>
      </c>
      <c r="F3709" s="586">
        <f>'FC01'!$AB$81</f>
        <v>0</v>
      </c>
      <c r="I3709" s="580" t="str">
        <f>Índice!$C$8</f>
        <v>2016-01-01</v>
      </c>
      <c r="J3709" s="580" t="str">
        <f>Índice!$C$9</f>
        <v>2016-12-31</v>
      </c>
      <c r="K3709" s="579" t="s">
        <v>1802</v>
      </c>
      <c r="L3709" s="579" t="s">
        <v>1821</v>
      </c>
    </row>
    <row r="3710" spans="3:12" ht="15.75">
      <c r="C3710" s="589" t="str">
        <f>'FC01'!$B$82</f>
        <v>Gastos operativos De Pérdidas En Prestación Del Servicio  De Acueducto</v>
      </c>
      <c r="F3710" s="586">
        <f>'FC01'!$AB$82</f>
        <v>0</v>
      </c>
      <c r="I3710" s="580" t="str">
        <f>Índice!$C$8</f>
        <v>2016-01-01</v>
      </c>
      <c r="J3710" s="580" t="str">
        <f>Índice!$C$9</f>
        <v>2016-12-31</v>
      </c>
      <c r="K3710" s="579" t="s">
        <v>1802</v>
      </c>
      <c r="L3710" s="579" t="s">
        <v>1821</v>
      </c>
    </row>
    <row r="3711" spans="3:12" ht="15.75">
      <c r="C3711" s="589" t="str">
        <f>'FC01'!$B$83</f>
        <v>Seguros</v>
      </c>
      <c r="F3711" s="586">
        <f>'FC01'!$AB$83</f>
        <v>0</v>
      </c>
      <c r="I3711" s="580" t="str">
        <f>Índice!$C$8</f>
        <v>2016-01-01</v>
      </c>
      <c r="J3711" s="580" t="str">
        <f>Índice!$C$9</f>
        <v>2016-12-31</v>
      </c>
      <c r="K3711" s="579" t="s">
        <v>1802</v>
      </c>
      <c r="L3711" s="579" t="s">
        <v>1821</v>
      </c>
    </row>
    <row r="3712" spans="3:12" ht="15.75">
      <c r="C3712" s="589" t="str">
        <f>'FC01'!$B$84</f>
        <v>Impuestos y Tasas</v>
      </c>
      <c r="F3712" s="586">
        <f>'FC01'!$AB$84</f>
        <v>0</v>
      </c>
      <c r="I3712" s="580" t="str">
        <f>Índice!$C$8</f>
        <v>2016-01-01</v>
      </c>
      <c r="J3712" s="580" t="str">
        <f>Índice!$C$9</f>
        <v>2016-12-31</v>
      </c>
      <c r="K3712" s="579" t="s">
        <v>1802</v>
      </c>
      <c r="L3712" s="579" t="s">
        <v>1821</v>
      </c>
    </row>
    <row r="3713" spans="1:12" ht="15.75">
      <c r="C3713" s="589" t="str">
        <f>'FC01'!$B$85</f>
        <v>Órdenes y Contratos Por Otros  Servicios</v>
      </c>
      <c r="F3713" s="586">
        <f>'FC01'!$AB$85</f>
        <v>0</v>
      </c>
      <c r="I3713" s="580" t="str">
        <f>Índice!$C$8</f>
        <v>2016-01-01</v>
      </c>
      <c r="J3713" s="580" t="str">
        <f>Índice!$C$9</f>
        <v>2016-12-31</v>
      </c>
      <c r="K3713" s="579" t="s">
        <v>1802</v>
      </c>
      <c r="L3713" s="579" t="s">
        <v>1821</v>
      </c>
    </row>
    <row r="3714" spans="1:12" ht="15.75">
      <c r="C3714" s="589" t="str">
        <f>'FC01'!$B$86</f>
        <v>Donaciones</v>
      </c>
      <c r="F3714" s="586">
        <f>'FC01'!$AB$86</f>
        <v>0</v>
      </c>
      <c r="I3714" s="580" t="str">
        <f>Índice!$C$8</f>
        <v>2016-01-01</v>
      </c>
      <c r="J3714" s="580" t="str">
        <f>Índice!$C$9</f>
        <v>2016-12-31</v>
      </c>
      <c r="K3714" s="579" t="s">
        <v>1802</v>
      </c>
      <c r="L3714" s="579" t="s">
        <v>1821</v>
      </c>
    </row>
    <row r="3715" spans="1:12" ht="15.75">
      <c r="C3715" s="589" t="str">
        <f>'FC01'!$B$87</f>
        <v>Total Gastos operativos</v>
      </c>
      <c r="F3715" s="586">
        <f>'FC01'!$AB$87</f>
        <v>0</v>
      </c>
      <c r="I3715" s="580" t="str">
        <f>Índice!$C$8</f>
        <v>2016-01-01</v>
      </c>
      <c r="J3715" s="580" t="str">
        <f>Índice!$C$9</f>
        <v>2016-12-31</v>
      </c>
      <c r="K3715" s="579" t="s">
        <v>1802</v>
      </c>
      <c r="L3715" s="579" t="s">
        <v>1821</v>
      </c>
    </row>
    <row r="3716" spans="1:12" ht="15.75">
      <c r="A3716" s="587" t="s">
        <v>15</v>
      </c>
      <c r="C3716" s="589"/>
      <c r="F3716" s="586"/>
      <c r="I3716" s="580"/>
      <c r="J3716" s="580"/>
      <c r="K3716" s="579" t="s">
        <v>1802</v>
      </c>
      <c r="L3716" s="579" t="s">
        <v>1821</v>
      </c>
    </row>
    <row r="3717" spans="1:12" ht="15.75">
      <c r="A3717" s="587" t="s">
        <v>15</v>
      </c>
      <c r="C3717" s="589" t="str">
        <f>'FC01'!$B$89</f>
        <v>Detalle de los gastos y gastos operativos</v>
      </c>
      <c r="F3717" s="586" t="str">
        <f>'FC01'!$AB$89</f>
        <v>Otros gastos y gastos operativos no vigilados</v>
      </c>
      <c r="I3717" s="580"/>
      <c r="J3717" s="580"/>
      <c r="K3717" s="579" t="s">
        <v>1802</v>
      </c>
      <c r="L3717" s="579" t="s">
        <v>1821</v>
      </c>
    </row>
    <row r="3718" spans="1:12" ht="15.75">
      <c r="A3718" s="587" t="s">
        <v>15</v>
      </c>
      <c r="C3718" s="589"/>
      <c r="F3718" s="586"/>
      <c r="I3718" s="580"/>
      <c r="J3718" s="580"/>
      <c r="K3718" s="579" t="s">
        <v>1802</v>
      </c>
      <c r="L3718" s="579" t="s">
        <v>1821</v>
      </c>
    </row>
    <row r="3719" spans="1:12" ht="15.75">
      <c r="A3719" s="587" t="s">
        <v>15</v>
      </c>
      <c r="C3719" s="589" t="str">
        <f>'FC01'!$B$91</f>
        <v>Gastos [sinopsis]</v>
      </c>
      <c r="F3719" s="586"/>
      <c r="I3719" s="580"/>
      <c r="J3719" s="580"/>
      <c r="K3719" s="579" t="s">
        <v>1802</v>
      </c>
      <c r="L3719" s="579" t="s">
        <v>1821</v>
      </c>
    </row>
    <row r="3720" spans="1:12" ht="15.75">
      <c r="C3720" s="589" t="str">
        <f>'FC01'!$B$92</f>
        <v>Gastos de Administración sin impuestos, contribuciones y tasas</v>
      </c>
      <c r="F3720" s="586">
        <f>'FC01'!$AB$92</f>
        <v>0</v>
      </c>
      <c r="I3720" s="580" t="str">
        <f>Índice!$C$8</f>
        <v>2016-01-01</v>
      </c>
      <c r="J3720" s="580" t="str">
        <f>Índice!$C$9</f>
        <v>2016-12-31</v>
      </c>
      <c r="K3720" s="579" t="s">
        <v>1802</v>
      </c>
      <c r="L3720" s="579" t="s">
        <v>1821</v>
      </c>
    </row>
    <row r="3721" spans="1:12" ht="15.75">
      <c r="C3721" s="589" t="str">
        <f>'FC01'!$B$93</f>
        <v>Impuestos, Tasas y Contribuciones (No incluye impuesto de renta)</v>
      </c>
      <c r="F3721" s="586">
        <f>'FC01'!$AB$93</f>
        <v>0</v>
      </c>
      <c r="I3721" s="580" t="str">
        <f>Índice!$C$8</f>
        <v>2016-01-01</v>
      </c>
      <c r="J3721" s="580" t="str">
        <f>Índice!$C$9</f>
        <v>2016-12-31</v>
      </c>
      <c r="K3721" s="579" t="s">
        <v>1802</v>
      </c>
      <c r="L3721" s="579" t="s">
        <v>1821</v>
      </c>
    </row>
    <row r="3722" spans="1:12" ht="15.75">
      <c r="C3722" s="589" t="str">
        <f>'FC01'!$B$94</f>
        <v>Depreciación, deterioro, Amortización y provisión</v>
      </c>
      <c r="F3722" s="586">
        <f>'FC01'!$AB$94</f>
        <v>0</v>
      </c>
      <c r="I3722" s="580" t="str">
        <f>Índice!$C$8</f>
        <v>2016-01-01</v>
      </c>
      <c r="J3722" s="580" t="str">
        <f>Índice!$C$9</f>
        <v>2016-12-31</v>
      </c>
      <c r="K3722" s="579" t="s">
        <v>1802</v>
      </c>
      <c r="L3722" s="579" t="s">
        <v>1821</v>
      </c>
    </row>
    <row r="3723" spans="1:12" ht="15.75">
      <c r="C3723" s="589" t="str">
        <f>'FC01'!$B$95</f>
        <v>Gasto por impuesto a las ganancias</v>
      </c>
      <c r="F3723" s="586">
        <f>'FC01'!$AB$95</f>
        <v>0</v>
      </c>
      <c r="I3723" s="580" t="str">
        <f>Índice!$C$8</f>
        <v>2016-01-01</v>
      </c>
      <c r="J3723" s="580" t="str">
        <f>Índice!$C$9</f>
        <v>2016-12-31</v>
      </c>
      <c r="K3723" s="579" t="s">
        <v>1802</v>
      </c>
      <c r="L3723" s="579" t="s">
        <v>1821</v>
      </c>
    </row>
    <row r="3724" spans="1:12" ht="15.75">
      <c r="C3724" s="589" t="str">
        <f>'FC01'!$B$96</f>
        <v>Otros gastos (gastos y gastos operativos)</v>
      </c>
      <c r="F3724" s="586">
        <f>'FC01'!$AB$96</f>
        <v>0</v>
      </c>
      <c r="I3724" s="580" t="str">
        <f>Índice!$C$8</f>
        <v>2016-01-01</v>
      </c>
      <c r="J3724" s="580" t="str">
        <f>Índice!$C$9</f>
        <v>2016-12-31</v>
      </c>
      <c r="K3724" s="579" t="s">
        <v>1802</v>
      </c>
      <c r="L3724" s="579" t="s">
        <v>1821</v>
      </c>
    </row>
    <row r="3725" spans="1:12" ht="15.75">
      <c r="C3725" s="589" t="str">
        <f>'FC01'!$B$97</f>
        <v>Total Gastos</v>
      </c>
      <c r="F3725" s="586">
        <f>'FC01'!$AB$97</f>
        <v>0</v>
      </c>
      <c r="I3725" s="580" t="str">
        <f>Índice!$C$8</f>
        <v>2016-01-01</v>
      </c>
      <c r="J3725" s="580" t="str">
        <f>Índice!$C$9</f>
        <v>2016-12-31</v>
      </c>
      <c r="K3725" s="579" t="s">
        <v>1802</v>
      </c>
      <c r="L3725" s="579" t="s">
        <v>1821</v>
      </c>
    </row>
    <row r="3726" spans="1:12" ht="15.75">
      <c r="A3726" s="587" t="s">
        <v>15</v>
      </c>
      <c r="C3726" s="589" t="str">
        <f>'FC01'!$B$98</f>
        <v>Gastos operativos de Ventas y Distribución [sinopsis]</v>
      </c>
      <c r="F3726" s="586">
        <f>'FC01'!$AB$98</f>
        <v>0</v>
      </c>
      <c r="I3726" s="580" t="str">
        <f>Índice!$C$8</f>
        <v>2016-01-01</v>
      </c>
      <c r="J3726" s="580" t="str">
        <f>Índice!$C$9</f>
        <v>2016-12-31</v>
      </c>
      <c r="K3726" s="579" t="s">
        <v>1802</v>
      </c>
      <c r="L3726" s="579" t="s">
        <v>1821</v>
      </c>
    </row>
    <row r="3727" spans="1:12" ht="15.75">
      <c r="C3727" s="589" t="str">
        <f>'FC01'!$B$99</f>
        <v>Gastos operativos de Ventas</v>
      </c>
      <c r="F3727" s="586">
        <f>'FC01'!$AB$99</f>
        <v>0</v>
      </c>
      <c r="I3727" s="580" t="str">
        <f>Índice!$C$8</f>
        <v>2016-01-01</v>
      </c>
      <c r="J3727" s="580" t="str">
        <f>Índice!$C$9</f>
        <v>2016-12-31</v>
      </c>
      <c r="K3727" s="579" t="s">
        <v>1802</v>
      </c>
      <c r="L3727" s="579" t="s">
        <v>1821</v>
      </c>
    </row>
    <row r="3728" spans="1:12" ht="15.75">
      <c r="C3728" s="589" t="str">
        <f>'FC01'!$B$100</f>
        <v>Gastos operativos de Distribución</v>
      </c>
      <c r="F3728" s="586">
        <f>'FC01'!$AB$100</f>
        <v>0</v>
      </c>
      <c r="I3728" s="580" t="str">
        <f>Índice!$C$8</f>
        <v>2016-01-01</v>
      </c>
      <c r="J3728" s="580" t="str">
        <f>Índice!$C$9</f>
        <v>2016-12-31</v>
      </c>
      <c r="K3728" s="579" t="s">
        <v>1802</v>
      </c>
      <c r="L3728" s="579" t="s">
        <v>1821</v>
      </c>
    </row>
    <row r="3729" spans="1:12" ht="15.75">
      <c r="C3729" s="589" t="str">
        <f>'FC01'!$B$101</f>
        <v>Total Gastos operativos de ventas y distribución</v>
      </c>
      <c r="F3729" s="586">
        <f>'FC01'!$AB$101</f>
        <v>0</v>
      </c>
      <c r="I3729" s="580" t="str">
        <f>Índice!$C$8</f>
        <v>2016-01-01</v>
      </c>
      <c r="J3729" s="580" t="str">
        <f>Índice!$C$9</f>
        <v>2016-12-31</v>
      </c>
      <c r="K3729" s="579" t="s">
        <v>1802</v>
      </c>
      <c r="L3729" s="579" t="s">
        <v>1821</v>
      </c>
    </row>
    <row r="3730" spans="1:12" ht="15.75">
      <c r="A3730" s="587" t="s">
        <v>15</v>
      </c>
      <c r="C3730" s="589">
        <v>26</v>
      </c>
      <c r="F3730" s="586"/>
      <c r="I3730" s="580" t="str">
        <f>Índice!$C$8</f>
        <v>2016-01-01</v>
      </c>
      <c r="J3730" s="580" t="str">
        <f>Índice!$C$9</f>
        <v>2016-12-31</v>
      </c>
      <c r="K3730" s="579" t="s">
        <v>1802</v>
      </c>
      <c r="L3730" s="579" t="s">
        <v>1822</v>
      </c>
    </row>
    <row r="3731" spans="1:12" ht="15.75">
      <c r="A3731" s="587" t="s">
        <v>15</v>
      </c>
      <c r="C3731" s="589" t="str">
        <f>'FC01'!$B$6</f>
        <v xml:space="preserve">Detalle de los gastos </v>
      </c>
      <c r="F3731" s="586" t="str">
        <f>'FC01'!$AC$6</f>
        <v>Total Periodo</v>
      </c>
      <c r="I3731" s="580" t="str">
        <f>Índice!$C$8</f>
        <v>2016-01-01</v>
      </c>
      <c r="J3731" s="580" t="str">
        <f>Índice!$C$9</f>
        <v>2016-12-31</v>
      </c>
      <c r="K3731" s="579"/>
      <c r="L3731" s="579"/>
    </row>
    <row r="3732" spans="1:12" ht="15.75">
      <c r="C3732" s="589" t="str">
        <f>'FC01'!$B$8</f>
        <v xml:space="preserve">De administración </v>
      </c>
      <c r="F3732" s="586">
        <f>'FC01'!$AC$8</f>
        <v>0</v>
      </c>
      <c r="I3732" s="580" t="str">
        <f>Índice!$C$8</f>
        <v>2016-01-01</v>
      </c>
      <c r="J3732" s="580" t="str">
        <f>Índice!$C$9</f>
        <v>2016-12-31</v>
      </c>
      <c r="K3732" s="579"/>
      <c r="L3732" s="579"/>
    </row>
    <row r="3733" spans="1:12" ht="15.75">
      <c r="C3733" s="589" t="str">
        <f>'FC01'!$B$9</f>
        <v>Beneficios a empleados</v>
      </c>
      <c r="F3733" s="586">
        <f>'FC01'!$AC$9</f>
        <v>0</v>
      </c>
      <c r="I3733" s="580" t="str">
        <f>Índice!$C$8</f>
        <v>2016-01-01</v>
      </c>
      <c r="J3733" s="580" t="str">
        <f>Índice!$C$9</f>
        <v>2016-12-31</v>
      </c>
      <c r="K3733" s="579"/>
      <c r="L3733" s="579"/>
    </row>
    <row r="3734" spans="1:12" ht="15.75">
      <c r="C3734" s="589" t="str">
        <f>'FC01'!$B$10</f>
        <v>Honorarios</v>
      </c>
      <c r="F3734" s="586">
        <f>'FC01'!$AC$10</f>
        <v>0</v>
      </c>
      <c r="I3734" s="580" t="str">
        <f>Índice!$C$8</f>
        <v>2016-01-01</v>
      </c>
      <c r="J3734" s="580" t="str">
        <f>Índice!$C$9</f>
        <v>2016-12-31</v>
      </c>
      <c r="K3734" s="579"/>
      <c r="L3734" s="579"/>
    </row>
    <row r="3735" spans="1:12" ht="15.75">
      <c r="C3735" s="589" t="str">
        <f>'FC01'!$B$11</f>
        <v xml:space="preserve">Impuestos, Contribuciones y tasas </v>
      </c>
      <c r="F3735" s="586">
        <f>'FC01'!$AC$11</f>
        <v>0</v>
      </c>
      <c r="I3735" s="580" t="str">
        <f>Índice!$C$8</f>
        <v>2016-01-01</v>
      </c>
      <c r="J3735" s="580" t="str">
        <f>Índice!$C$9</f>
        <v>2016-12-31</v>
      </c>
      <c r="K3735" s="579"/>
      <c r="L3735" s="579"/>
    </row>
    <row r="3736" spans="1:12" ht="15.75">
      <c r="C3736" s="589" t="str">
        <f>'FC01'!$B$12</f>
        <v xml:space="preserve">Generales </v>
      </c>
      <c r="F3736" s="586">
        <f>'FC01'!$AC$12</f>
        <v>0</v>
      </c>
      <c r="I3736" s="580" t="str">
        <f>Índice!$C$8</f>
        <v>2016-01-01</v>
      </c>
      <c r="J3736" s="580" t="str">
        <f>Índice!$C$9</f>
        <v>2016-12-31</v>
      </c>
      <c r="K3736" s="579"/>
      <c r="L3736" s="579"/>
    </row>
    <row r="3737" spans="1:12" ht="15.75">
      <c r="C3737" s="589" t="str">
        <f>'FC01'!$B$13</f>
        <v>Deterioro</v>
      </c>
      <c r="F3737" s="586">
        <f>'FC01'!$AC$13</f>
        <v>0</v>
      </c>
      <c r="I3737" s="580" t="str">
        <f>Índice!$C$8</f>
        <v>2016-01-01</v>
      </c>
      <c r="J3737" s="580" t="str">
        <f>Índice!$C$9</f>
        <v>2016-12-31</v>
      </c>
      <c r="K3737" s="579"/>
      <c r="L3737" s="579"/>
    </row>
    <row r="3738" spans="1:12" ht="15.75">
      <c r="C3738" s="589" t="str">
        <f>'FC01'!$B$14</f>
        <v>Depreciación</v>
      </c>
      <c r="F3738" s="586">
        <f>'FC01'!$AC$14</f>
        <v>0</v>
      </c>
      <c r="I3738" s="580" t="str">
        <f>Índice!$C$8</f>
        <v>2016-01-01</v>
      </c>
      <c r="J3738" s="580" t="str">
        <f>Índice!$C$9</f>
        <v>2016-12-31</v>
      </c>
      <c r="K3738" s="579"/>
      <c r="L3738" s="579"/>
    </row>
    <row r="3739" spans="1:12" ht="15.75">
      <c r="C3739" s="589" t="str">
        <f>'FC01'!$B$15</f>
        <v>Amortización</v>
      </c>
      <c r="F3739" s="586">
        <f>'FC01'!$AC$15</f>
        <v>0</v>
      </c>
      <c r="I3739" s="580" t="str">
        <f>Índice!$C$8</f>
        <v>2016-01-01</v>
      </c>
      <c r="J3739" s="580" t="str">
        <f>Índice!$C$9</f>
        <v>2016-12-31</v>
      </c>
      <c r="K3739" s="579"/>
      <c r="L3739" s="579"/>
    </row>
    <row r="3740" spans="1:12" ht="15.75">
      <c r="C3740" s="589" t="str">
        <f>'FC01'!$B$16</f>
        <v>Provisiones</v>
      </c>
      <c r="F3740" s="586">
        <f>'FC01'!$AC$16</f>
        <v>0</v>
      </c>
      <c r="I3740" s="580" t="str">
        <f>Índice!$C$8</f>
        <v>2016-01-01</v>
      </c>
      <c r="J3740" s="580" t="str">
        <f>Índice!$C$9</f>
        <v>2016-12-31</v>
      </c>
      <c r="K3740" s="579"/>
      <c r="L3740" s="579"/>
    </row>
    <row r="3741" spans="1:12" ht="15.75">
      <c r="C3741" s="589" t="str">
        <f>'FC01'!$B$17</f>
        <v>Litigios y demandas</v>
      </c>
      <c r="F3741" s="586">
        <f>'FC01'!$AC$17</f>
        <v>0</v>
      </c>
      <c r="I3741" s="580" t="str">
        <f>Índice!$C$8</f>
        <v>2016-01-01</v>
      </c>
      <c r="J3741" s="580" t="str">
        <f>Índice!$C$9</f>
        <v>2016-12-31</v>
      </c>
      <c r="K3741" s="579"/>
      <c r="L3741" s="579"/>
    </row>
    <row r="3742" spans="1:12" ht="15.75">
      <c r="C3742" s="589" t="str">
        <f>'FC01'!$B$18</f>
        <v xml:space="preserve">Garantías </v>
      </c>
      <c r="F3742" s="586">
        <f>'FC01'!$AC$18</f>
        <v>0</v>
      </c>
      <c r="I3742" s="580" t="str">
        <f>Índice!$C$8</f>
        <v>2016-01-01</v>
      </c>
      <c r="J3742" s="580" t="str">
        <f>Índice!$C$9</f>
        <v>2016-12-31</v>
      </c>
      <c r="K3742" s="579"/>
      <c r="L3742" s="579"/>
    </row>
    <row r="3743" spans="1:12" ht="15.75">
      <c r="C3743" s="589" t="str">
        <f>'FC01'!$B$19</f>
        <v>Diversas</v>
      </c>
      <c r="F3743" s="586">
        <f>'FC01'!$AC$19</f>
        <v>0</v>
      </c>
      <c r="I3743" s="580" t="str">
        <f>Índice!$C$8</f>
        <v>2016-01-01</v>
      </c>
      <c r="J3743" s="580" t="str">
        <f>Índice!$C$9</f>
        <v>2016-12-31</v>
      </c>
      <c r="K3743" s="579"/>
      <c r="L3743" s="579"/>
    </row>
    <row r="3744" spans="1:12" ht="15.75">
      <c r="C3744" s="589" t="str">
        <f>'FC01'!$B$20</f>
        <v>Otros gastos</v>
      </c>
      <c r="F3744" s="586">
        <f>'FC01'!$AC$20</f>
        <v>0</v>
      </c>
      <c r="I3744" s="580" t="str">
        <f>Índice!$C$8</f>
        <v>2016-01-01</v>
      </c>
      <c r="J3744" s="580" t="str">
        <f>Índice!$C$9</f>
        <v>2016-12-31</v>
      </c>
      <c r="K3744" s="579"/>
      <c r="L3744" s="579"/>
    </row>
    <row r="3745" spans="1:12" ht="15.75">
      <c r="C3745" s="589" t="str">
        <f>'FC01'!$B$21</f>
        <v>Comisiones</v>
      </c>
      <c r="F3745" s="586">
        <f>'FC01'!$AC$21</f>
        <v>0</v>
      </c>
      <c r="I3745" s="580" t="str">
        <f>Índice!$C$8</f>
        <v>2016-01-01</v>
      </c>
      <c r="J3745" s="580" t="str">
        <f>Índice!$C$9</f>
        <v>2016-12-31</v>
      </c>
      <c r="K3745" s="579"/>
      <c r="L3745" s="579"/>
    </row>
    <row r="3746" spans="1:12" ht="15.75">
      <c r="C3746" s="589" t="str">
        <f>'FC01'!$B$22</f>
        <v>Ajuste por diferencia en cambio</v>
      </c>
      <c r="F3746" s="586">
        <f>'FC01'!$AC$22</f>
        <v>0</v>
      </c>
      <c r="I3746" s="580" t="str">
        <f>Índice!$C$8</f>
        <v>2016-01-01</v>
      </c>
      <c r="J3746" s="580" t="str">
        <f>Índice!$C$9</f>
        <v>2016-12-31</v>
      </c>
      <c r="K3746" s="579"/>
      <c r="L3746" s="579"/>
    </row>
    <row r="3747" spans="1:12" ht="15.75">
      <c r="C3747" s="589" t="str">
        <f>'FC01'!$B$23</f>
        <v>Financieros</v>
      </c>
      <c r="F3747" s="586">
        <f>'FC01'!$AC$23</f>
        <v>0</v>
      </c>
      <c r="I3747" s="580" t="str">
        <f>Índice!$C$8</f>
        <v>2016-01-01</v>
      </c>
      <c r="J3747" s="580" t="str">
        <f>Índice!$C$9</f>
        <v>2016-12-31</v>
      </c>
      <c r="K3747" s="579"/>
      <c r="L3747" s="579"/>
    </row>
    <row r="3748" spans="1:12" ht="15.75">
      <c r="C3748" s="589" t="str">
        <f>'FC01'!$B$24</f>
        <v>Pérdidas por la aplicación del método de participación patrimonial</v>
      </c>
      <c r="F3748" s="586">
        <f>'FC01'!$AC$24</f>
        <v>0</v>
      </c>
      <c r="I3748" s="580" t="str">
        <f>Índice!$C$8</f>
        <v>2016-01-01</v>
      </c>
      <c r="J3748" s="580" t="str">
        <f>Índice!$C$9</f>
        <v>2016-12-31</v>
      </c>
      <c r="K3748" s="579"/>
      <c r="L3748" s="579"/>
    </row>
    <row r="3749" spans="1:12" ht="15.75">
      <c r="C3749" s="589" t="str">
        <f>'FC01'!$B$25</f>
        <v xml:space="preserve">Gastos diversos </v>
      </c>
      <c r="F3749" s="586">
        <f>'FC01'!$AC$25</f>
        <v>0</v>
      </c>
      <c r="I3749" s="580" t="str">
        <f>Índice!$C$8</f>
        <v>2016-01-01</v>
      </c>
      <c r="J3749" s="580" t="str">
        <f>Índice!$C$9</f>
        <v>2016-12-31</v>
      </c>
      <c r="K3749" s="579"/>
      <c r="L3749" s="579"/>
    </row>
    <row r="3750" spans="1:12" ht="15.75">
      <c r="C3750" s="589" t="str">
        <f>'FC01'!$B$26</f>
        <v>Impuesto a las ganancias corrientes</v>
      </c>
      <c r="F3750" s="586">
        <f>'FC01'!$AC$26</f>
        <v>0</v>
      </c>
      <c r="I3750" s="580" t="str">
        <f>Índice!$C$8</f>
        <v>2016-01-01</v>
      </c>
      <c r="J3750" s="580" t="str">
        <f>Índice!$C$9</f>
        <v>2016-12-31</v>
      </c>
      <c r="K3750" s="579"/>
      <c r="L3750" s="579"/>
    </row>
    <row r="3751" spans="1:12" ht="15.75">
      <c r="C3751" s="589" t="str">
        <f>'FC01'!$B$27</f>
        <v>Impuesto a las ganancias diferido</v>
      </c>
      <c r="F3751" s="586">
        <f>'FC01'!$AC$27</f>
        <v>0</v>
      </c>
      <c r="I3751" s="580" t="str">
        <f>Índice!$C$8</f>
        <v>2016-01-01</v>
      </c>
      <c r="J3751" s="580" t="str">
        <f>Índice!$C$9</f>
        <v>2016-12-31</v>
      </c>
      <c r="K3751" s="579"/>
      <c r="L3751" s="579"/>
    </row>
    <row r="3752" spans="1:12" ht="15.75">
      <c r="C3752" s="589" t="str">
        <f>'FC01'!$B$28</f>
        <v xml:space="preserve">Total Gastos </v>
      </c>
      <c r="F3752" s="586">
        <f>'FC01'!$AC$28</f>
        <v>0</v>
      </c>
      <c r="I3752" s="580" t="str">
        <f>Índice!$C$8</f>
        <v>2016-01-01</v>
      </c>
      <c r="J3752" s="580" t="str">
        <f>Índice!$C$9</f>
        <v>2016-12-31</v>
      </c>
      <c r="K3752" s="579"/>
      <c r="L3752" s="579"/>
    </row>
    <row r="3753" spans="1:12" ht="15.75">
      <c r="A3753" s="587" t="s">
        <v>15</v>
      </c>
      <c r="C3753" s="589"/>
      <c r="F3753" s="586"/>
      <c r="I3753" s="580"/>
      <c r="J3753" s="580"/>
      <c r="K3753" s="579"/>
      <c r="L3753" s="579"/>
    </row>
    <row r="3754" spans="1:12" ht="15.75">
      <c r="A3754" s="587" t="s">
        <v>15</v>
      </c>
      <c r="C3754" s="589" t="str">
        <f>'FC01'!$B$30</f>
        <v>Detalle de los gastos operativos</v>
      </c>
      <c r="F3754" s="586" t="str">
        <f>'FC01'!$AC$30</f>
        <v>Total Periodo</v>
      </c>
      <c r="I3754" s="580"/>
      <c r="J3754" s="580"/>
      <c r="K3754" s="579"/>
      <c r="L3754" s="579"/>
    </row>
    <row r="3755" spans="1:12" ht="15.75">
      <c r="A3755" s="587" t="s">
        <v>15</v>
      </c>
      <c r="C3755" s="589"/>
      <c r="F3755" s="586"/>
      <c r="I3755" s="580"/>
      <c r="J3755" s="580"/>
      <c r="K3755" s="579"/>
      <c r="L3755" s="579"/>
    </row>
    <row r="3756" spans="1:12" ht="15.75">
      <c r="C3756" s="589" t="str">
        <f>'FC01'!$B$32</f>
        <v>Servicios Personales</v>
      </c>
      <c r="F3756" s="586">
        <f>'FC01'!$AC$32</f>
        <v>0</v>
      </c>
      <c r="I3756" s="580" t="str">
        <f>Índice!$C$8</f>
        <v>2016-01-01</v>
      </c>
      <c r="J3756" s="580" t="str">
        <f>Índice!$C$9</f>
        <v>2016-12-31</v>
      </c>
      <c r="K3756" s="579"/>
      <c r="L3756" s="579"/>
    </row>
    <row r="3757" spans="1:12" ht="15.75">
      <c r="C3757" s="589" t="str">
        <f>'FC01'!$B$33</f>
        <v>Generales</v>
      </c>
      <c r="F3757" s="586">
        <f>'FC01'!$AC$33</f>
        <v>0</v>
      </c>
      <c r="I3757" s="580" t="str">
        <f>Índice!$C$8</f>
        <v>2016-01-01</v>
      </c>
      <c r="J3757" s="580" t="str">
        <f>Índice!$C$9</f>
        <v>2016-12-31</v>
      </c>
      <c r="K3757" s="579"/>
      <c r="L3757" s="579"/>
    </row>
    <row r="3758" spans="1:12" ht="15.75">
      <c r="C3758" s="589" t="str">
        <f>'FC01'!$B$34</f>
        <v>Arrendamientos</v>
      </c>
      <c r="F3758" s="586">
        <f>'FC01'!$AC$34</f>
        <v>0</v>
      </c>
      <c r="I3758" s="580" t="str">
        <f>Índice!$C$8</f>
        <v>2016-01-01</v>
      </c>
      <c r="J3758" s="580" t="str">
        <f>Índice!$C$9</f>
        <v>2016-12-31</v>
      </c>
      <c r="K3758" s="579"/>
      <c r="L3758" s="579"/>
    </row>
    <row r="3759" spans="1:12" ht="15.75">
      <c r="C3759" s="589" t="str">
        <f>'FC01'!$B$35</f>
        <v>Deterioro (Operativo)</v>
      </c>
      <c r="F3759" s="586">
        <f>'FC01'!$AC$35</f>
        <v>0</v>
      </c>
      <c r="I3759" s="580" t="str">
        <f>Índice!$C$8</f>
        <v>2016-01-01</v>
      </c>
      <c r="J3759" s="580" t="str">
        <f>Índice!$C$9</f>
        <v>2016-12-31</v>
      </c>
      <c r="K3759" s="579"/>
      <c r="L3759" s="579"/>
    </row>
    <row r="3760" spans="1:12" ht="15.75">
      <c r="C3760" s="589" t="str">
        <f>'FC01'!$B$36</f>
        <v>Depreciación (Operativo)</v>
      </c>
      <c r="F3760" s="586">
        <f>'FC01'!$AC$36</f>
        <v>0</v>
      </c>
      <c r="I3760" s="580" t="str">
        <f>Índice!$C$8</f>
        <v>2016-01-01</v>
      </c>
      <c r="J3760" s="580" t="str">
        <f>Índice!$C$9</f>
        <v>2016-12-31</v>
      </c>
      <c r="K3760" s="579"/>
      <c r="L3760" s="579"/>
    </row>
    <row r="3761" spans="3:12" ht="15.75">
      <c r="C3761" s="589" t="str">
        <f>'FC01'!$B$37</f>
        <v>Provisiones (Operativo)</v>
      </c>
      <c r="F3761" s="586">
        <f>'FC01'!$AC$37</f>
        <v>0</v>
      </c>
      <c r="I3761" s="580" t="str">
        <f>Índice!$C$8</f>
        <v>2016-01-01</v>
      </c>
      <c r="J3761" s="580" t="str">
        <f>Índice!$C$9</f>
        <v>2016-12-31</v>
      </c>
      <c r="K3761" s="579"/>
      <c r="L3761" s="579"/>
    </row>
    <row r="3762" spans="3:12" ht="15.75">
      <c r="C3762" s="589" t="str">
        <f>'FC01'!$B$38</f>
        <v>Agotamiento (Operativo)</v>
      </c>
      <c r="F3762" s="586">
        <f>'FC01'!$AC$38</f>
        <v>0</v>
      </c>
      <c r="I3762" s="580" t="str">
        <f>Índice!$C$8</f>
        <v>2016-01-01</v>
      </c>
      <c r="J3762" s="580" t="str">
        <f>Índice!$C$9</f>
        <v>2016-12-31</v>
      </c>
      <c r="K3762" s="579"/>
      <c r="L3762" s="579"/>
    </row>
    <row r="3763" spans="3:12" ht="15.75">
      <c r="C3763" s="589" t="str">
        <f>'FC01'!$B$39</f>
        <v>Amortización (Operativo)</v>
      </c>
      <c r="F3763" s="586">
        <f>'FC01'!$AC$39</f>
        <v>0</v>
      </c>
      <c r="I3763" s="580" t="str">
        <f>Índice!$C$8</f>
        <v>2016-01-01</v>
      </c>
      <c r="J3763" s="580" t="str">
        <f>Índice!$C$9</f>
        <v>2016-12-31</v>
      </c>
      <c r="K3763" s="579"/>
      <c r="L3763" s="579"/>
    </row>
    <row r="3764" spans="3:12" ht="15.75">
      <c r="C3764" s="589" t="str">
        <f>'FC01'!$B$40</f>
        <v>Gastos operativos de Bienes y Servicios Públicos para la Venta</v>
      </c>
      <c r="F3764" s="586">
        <f>'FC01'!$AC$40</f>
        <v>0</v>
      </c>
      <c r="I3764" s="580" t="str">
        <f>Índice!$C$8</f>
        <v>2016-01-01</v>
      </c>
      <c r="J3764" s="580" t="str">
        <f>Índice!$C$9</f>
        <v>2016-12-31</v>
      </c>
      <c r="K3764" s="579"/>
      <c r="L3764" s="579"/>
    </row>
    <row r="3765" spans="3:12" ht="15.75">
      <c r="C3765" s="589" t="str">
        <f>'FC01'!$B$41</f>
        <v>Compras en Bloque y/o a Largo Plazo</v>
      </c>
      <c r="F3765" s="586">
        <f>'FC01'!$AC$41</f>
        <v>0</v>
      </c>
      <c r="I3765" s="580" t="str">
        <f>Índice!$C$8</f>
        <v>2016-01-01</v>
      </c>
      <c r="J3765" s="580" t="str">
        <f>Índice!$C$9</f>
        <v>2016-12-31</v>
      </c>
      <c r="K3765" s="579"/>
      <c r="L3765" s="579"/>
    </row>
    <row r="3766" spans="3:12" ht="15.75">
      <c r="C3766" s="589" t="str">
        <f>'FC01'!$B$42</f>
        <v>Compras en Bolsa  y/o a Corto Plazo</v>
      </c>
      <c r="F3766" s="586">
        <f>'FC01'!$AC$42</f>
        <v>0</v>
      </c>
      <c r="I3766" s="580" t="str">
        <f>Índice!$C$8</f>
        <v>2016-01-01</v>
      </c>
      <c r="J3766" s="580" t="str">
        <f>Índice!$C$9</f>
        <v>2016-12-31</v>
      </c>
      <c r="K3766" s="579"/>
      <c r="L3766" s="579"/>
    </row>
    <row r="3767" spans="3:12" ht="15.75">
      <c r="C3767" s="589" t="str">
        <f>'FC01'!$B$43</f>
        <v>Gastos operativos de suministro de agua potable (Agua en Bloque)</v>
      </c>
      <c r="F3767" s="586">
        <f>'FC01'!$AC$43</f>
        <v>0</v>
      </c>
      <c r="I3767" s="580" t="str">
        <f>Índice!$C$8</f>
        <v>2016-01-01</v>
      </c>
      <c r="J3767" s="580" t="str">
        <f>Índice!$C$9</f>
        <v>2016-12-31</v>
      </c>
      <c r="K3767" s="579"/>
      <c r="L3767" s="579"/>
    </row>
    <row r="3768" spans="3:12" ht="15.75">
      <c r="C3768" s="589" t="str">
        <f>'FC01'!$B$44</f>
        <v xml:space="preserve">Gastos operativos por Conexión / Interconexión </v>
      </c>
      <c r="F3768" s="586">
        <f>'FC01'!$AC$44</f>
        <v>0</v>
      </c>
      <c r="I3768" s="580" t="str">
        <f>Índice!$C$8</f>
        <v>2016-01-01</v>
      </c>
      <c r="J3768" s="580" t="str">
        <f>Índice!$C$9</f>
        <v>2016-12-31</v>
      </c>
      <c r="K3768" s="579"/>
      <c r="L3768" s="579"/>
    </row>
    <row r="3769" spans="3:12" ht="15.75">
      <c r="C3769" s="589" t="str">
        <f>'FC01'!$B$45</f>
        <v>Uso de Líneas, redes y ductos</v>
      </c>
      <c r="F3769" s="586">
        <f>'FC01'!$AC$45</f>
        <v>0</v>
      </c>
      <c r="I3769" s="580" t="str">
        <f>Índice!$C$8</f>
        <v>2016-01-01</v>
      </c>
      <c r="J3769" s="580" t="str">
        <f>Índice!$C$9</f>
        <v>2016-12-31</v>
      </c>
      <c r="K3769" s="579"/>
      <c r="L3769" s="579"/>
    </row>
    <row r="3770" spans="3:12" ht="15.75">
      <c r="C3770" s="589" t="str">
        <f>'FC01'!$B$46</f>
        <v>Gastos operativos de Distribución  y/o Comercialización de Gas combustible por redes</v>
      </c>
      <c r="F3770" s="586">
        <f>'FC01'!$AC$46</f>
        <v>0</v>
      </c>
      <c r="I3770" s="580" t="str">
        <f>Índice!$C$8</f>
        <v>2016-01-01</v>
      </c>
      <c r="J3770" s="580" t="str">
        <f>Índice!$C$9</f>
        <v>2016-12-31</v>
      </c>
      <c r="K3770" s="579"/>
      <c r="L3770" s="579"/>
    </row>
    <row r="3771" spans="3:12" ht="15.75">
      <c r="C3771" s="589" t="str">
        <f>'FC01'!$B$47</f>
        <v>Manejo Comercial y Financiero del Servicio</v>
      </c>
      <c r="F3771" s="586">
        <f>'FC01'!$AC$47</f>
        <v>0</v>
      </c>
      <c r="I3771" s="580" t="str">
        <f>Índice!$C$8</f>
        <v>2016-01-01</v>
      </c>
      <c r="J3771" s="580" t="str">
        <f>Índice!$C$9</f>
        <v>2016-12-31</v>
      </c>
      <c r="K3771" s="579"/>
      <c r="L3771" s="579"/>
    </row>
    <row r="3772" spans="3:12" ht="15.75">
      <c r="C3772" s="589" t="str">
        <f>'FC01'!$B$48</f>
        <v>Gastos operativos de Distribución  y/o Comercialización de Gas Licuado de Petróleo –GLP</v>
      </c>
      <c r="F3772" s="586">
        <f>'FC01'!$AC$48</f>
        <v>0</v>
      </c>
      <c r="I3772" s="580" t="str">
        <f>Índice!$C$8</f>
        <v>2016-01-01</v>
      </c>
      <c r="J3772" s="580" t="str">
        <f>Índice!$C$9</f>
        <v>2016-12-31</v>
      </c>
      <c r="K3772" s="579"/>
      <c r="L3772" s="579"/>
    </row>
    <row r="3773" spans="3:12" ht="15.75">
      <c r="C3773" s="589" t="str">
        <f>'FC01'!$B$49</f>
        <v>Contrato de explotación</v>
      </c>
      <c r="F3773" s="586">
        <f>'FC01'!$AC$49</f>
        <v>0</v>
      </c>
      <c r="I3773" s="580" t="str">
        <f>Índice!$C$8</f>
        <v>2016-01-01</v>
      </c>
      <c r="J3773" s="580" t="str">
        <f>Índice!$C$9</f>
        <v>2016-12-31</v>
      </c>
      <c r="K3773" s="579"/>
      <c r="L3773" s="579"/>
    </row>
    <row r="3774" spans="3:12" ht="15.75">
      <c r="C3774" s="589" t="str">
        <f>'FC01'!$B$50</f>
        <v>Gastos operativos asociados a las transacciones en el mercado mayorista</v>
      </c>
      <c r="F3774" s="586">
        <f>'FC01'!$AC$50</f>
        <v>0</v>
      </c>
      <c r="I3774" s="580" t="str">
        <f>Índice!$C$8</f>
        <v>2016-01-01</v>
      </c>
      <c r="J3774" s="580" t="str">
        <f>Índice!$C$9</f>
        <v>2016-12-31</v>
      </c>
      <c r="K3774" s="579"/>
      <c r="L3774" s="579"/>
    </row>
    <row r="3775" spans="3:12" ht="15.75">
      <c r="C3775" s="589" t="str">
        <f>'FC01'!$B$51</f>
        <v>Contrato de concesión</v>
      </c>
      <c r="F3775" s="586">
        <f>'FC01'!$AC$51</f>
        <v>0</v>
      </c>
      <c r="I3775" s="580" t="str">
        <f>Índice!$C$8</f>
        <v>2016-01-01</v>
      </c>
      <c r="J3775" s="580" t="str">
        <f>Índice!$C$9</f>
        <v>2016-12-31</v>
      </c>
      <c r="K3775" s="579"/>
      <c r="L3775" s="579"/>
    </row>
    <row r="3776" spans="3:12" ht="15.75">
      <c r="C3776" s="589" t="str">
        <f>'FC01'!$B$52</f>
        <v>Otros</v>
      </c>
      <c r="F3776" s="586">
        <f>'FC01'!$AC$52</f>
        <v>0</v>
      </c>
      <c r="I3776" s="580" t="str">
        <f>Índice!$C$8</f>
        <v>2016-01-01</v>
      </c>
      <c r="J3776" s="580" t="str">
        <f>Índice!$C$9</f>
        <v>2016-12-31</v>
      </c>
      <c r="K3776" s="579"/>
      <c r="L3776" s="579"/>
    </row>
    <row r="3777" spans="3:12" ht="15.75">
      <c r="C3777" s="589" t="str">
        <f>'FC01'!$B$53</f>
        <v>Gastos operativos asociados a las transacciones en el mercado minorista</v>
      </c>
      <c r="F3777" s="586">
        <f>'FC01'!$AC$53</f>
        <v>0</v>
      </c>
      <c r="I3777" s="580" t="str">
        <f>Índice!$C$8</f>
        <v>2016-01-01</v>
      </c>
      <c r="J3777" s="580" t="str">
        <f>Índice!$C$9</f>
        <v>2016-12-31</v>
      </c>
      <c r="K3777" s="579"/>
      <c r="L3777" s="579"/>
    </row>
    <row r="3778" spans="3:12" ht="15.75">
      <c r="C3778" s="589" t="str">
        <f>'FC01'!$B$54</f>
        <v xml:space="preserve">Licencias, Contribuciones y Regalías  </v>
      </c>
      <c r="F3778" s="586">
        <f>'FC01'!$AC$54</f>
        <v>0</v>
      </c>
      <c r="I3778" s="580" t="str">
        <f>Índice!$C$8</f>
        <v>2016-01-01</v>
      </c>
      <c r="J3778" s="580" t="str">
        <f>Índice!$C$9</f>
        <v>2016-12-31</v>
      </c>
      <c r="K3778" s="579"/>
      <c r="L3778" s="579"/>
    </row>
    <row r="3779" spans="3:12" ht="15.75">
      <c r="C3779" s="589" t="str">
        <f>'FC01'!$B$55</f>
        <v>Departamento Administrativo del Medio Ambiente "DAMA"</v>
      </c>
      <c r="F3779" s="586">
        <f>'FC01'!$AC$55</f>
        <v>0</v>
      </c>
      <c r="I3779" s="580" t="str">
        <f>Índice!$C$8</f>
        <v>2016-01-01</v>
      </c>
      <c r="J3779" s="580" t="str">
        <f>Índice!$C$9</f>
        <v>2016-12-31</v>
      </c>
      <c r="K3779" s="579"/>
      <c r="L3779" s="579"/>
    </row>
    <row r="3780" spans="3:12" ht="15.75">
      <c r="C3780" s="589" t="str">
        <f>'FC01'!$B$56</f>
        <v>Ley 56 de 1981</v>
      </c>
      <c r="F3780" s="586">
        <f>'FC01'!$AC$56</f>
        <v>0</v>
      </c>
      <c r="I3780" s="580" t="str">
        <f>Índice!$C$8</f>
        <v>2016-01-01</v>
      </c>
      <c r="J3780" s="580" t="str">
        <f>Índice!$C$9</f>
        <v>2016-12-31</v>
      </c>
      <c r="K3780" s="579"/>
      <c r="L3780" s="579"/>
    </row>
    <row r="3781" spans="3:12" ht="15.75">
      <c r="C3781" s="589" t="str">
        <f>'FC01'!$B$57</f>
        <v>Medio Ambiente – Ley 99 de 1993</v>
      </c>
      <c r="F3781" s="586">
        <f>'FC01'!$AC$57</f>
        <v>0</v>
      </c>
      <c r="I3781" s="580" t="str">
        <f>Índice!$C$8</f>
        <v>2016-01-01</v>
      </c>
      <c r="J3781" s="580" t="str">
        <f>Índice!$C$9</f>
        <v>2016-12-31</v>
      </c>
      <c r="K3781" s="579"/>
      <c r="L3781" s="579"/>
    </row>
    <row r="3782" spans="3:12" ht="15.75">
      <c r="C3782" s="589" t="str">
        <f>'FC01'!$B$58</f>
        <v>Regalías</v>
      </c>
      <c r="F3782" s="586">
        <f>'FC01'!$AC$58</f>
        <v>0</v>
      </c>
      <c r="I3782" s="580" t="str">
        <f>Índice!$C$8</f>
        <v>2016-01-01</v>
      </c>
      <c r="J3782" s="580" t="str">
        <f>Índice!$C$9</f>
        <v>2016-12-31</v>
      </c>
      <c r="K3782" s="579"/>
      <c r="L3782" s="579"/>
    </row>
    <row r="3783" spans="3:12" ht="15.75">
      <c r="C3783" s="589" t="str">
        <f>'FC01'!$B$59</f>
        <v>Licencia De Operación Del Servicio</v>
      </c>
      <c r="F3783" s="586">
        <f>'FC01'!$AC$59</f>
        <v>0</v>
      </c>
      <c r="I3783" s="580" t="str">
        <f>Índice!$C$8</f>
        <v>2016-01-01</v>
      </c>
      <c r="J3783" s="580" t="str">
        <f>Índice!$C$9</f>
        <v>2016-12-31</v>
      </c>
      <c r="K3783" s="579"/>
      <c r="L3783" s="579"/>
    </row>
    <row r="3784" spans="3:12" ht="15.75">
      <c r="C3784" s="589" t="str">
        <f>'FC01'!$B$60</f>
        <v>FAZNI</v>
      </c>
      <c r="F3784" s="586">
        <f>'FC01'!$AC$60</f>
        <v>0</v>
      </c>
      <c r="I3784" s="580" t="str">
        <f>Índice!$C$8</f>
        <v>2016-01-01</v>
      </c>
      <c r="J3784" s="580" t="str">
        <f>Índice!$C$9</f>
        <v>2016-12-31</v>
      </c>
      <c r="K3784" s="579"/>
      <c r="L3784" s="579"/>
    </row>
    <row r="3785" spans="3:12" ht="15.75">
      <c r="C3785" s="589" t="str">
        <f>'FC01'!$B$61</f>
        <v>FAER</v>
      </c>
      <c r="F3785" s="586">
        <f>'FC01'!$AC$61</f>
        <v>0</v>
      </c>
      <c r="I3785" s="580" t="str">
        <f>Índice!$C$8</f>
        <v>2016-01-01</v>
      </c>
      <c r="J3785" s="580" t="str">
        <f>Índice!$C$9</f>
        <v>2016-12-31</v>
      </c>
      <c r="K3785" s="579"/>
      <c r="L3785" s="579"/>
    </row>
    <row r="3786" spans="3:12" ht="15.75">
      <c r="C3786" s="589" t="str">
        <f>'FC01'!$B$62</f>
        <v>Cuota de fomento de gas</v>
      </c>
      <c r="F3786" s="586">
        <f>'FC01'!$AC$62</f>
        <v>0</v>
      </c>
      <c r="I3786" s="580" t="str">
        <f>Índice!$C$8</f>
        <v>2016-01-01</v>
      </c>
      <c r="J3786" s="580" t="str">
        <f>Índice!$C$9</f>
        <v>2016-12-31</v>
      </c>
      <c r="K3786" s="579"/>
      <c r="L3786" s="579"/>
    </row>
    <row r="3787" spans="3:12" ht="15.75">
      <c r="C3787" s="589" t="str">
        <f>'FC01'!$B$63</f>
        <v>Ministerio de Comunicaciones y/o Fondo de Comunicaciones</v>
      </c>
      <c r="F3787" s="586">
        <f>'FC01'!$AC$63</f>
        <v>0</v>
      </c>
      <c r="I3787" s="580" t="str">
        <f>Índice!$C$8</f>
        <v>2016-01-01</v>
      </c>
      <c r="J3787" s="580" t="str">
        <f>Índice!$C$9</f>
        <v>2016-12-31</v>
      </c>
      <c r="K3787" s="579"/>
      <c r="L3787" s="579"/>
    </row>
    <row r="3788" spans="3:12" ht="15.75">
      <c r="C3788" s="589" t="str">
        <f>'FC01'!$B$64</f>
        <v>Comité De Estratificación –Ley 505 De 1999</v>
      </c>
      <c r="F3788" s="586">
        <f>'FC01'!$AC$64</f>
        <v>0</v>
      </c>
      <c r="I3788" s="580" t="str">
        <f>Índice!$C$8</f>
        <v>2016-01-01</v>
      </c>
      <c r="J3788" s="580" t="str">
        <f>Índice!$C$9</f>
        <v>2016-12-31</v>
      </c>
      <c r="K3788" s="579"/>
      <c r="L3788" s="579"/>
    </row>
    <row r="3789" spans="3:12" ht="15.75">
      <c r="C3789" s="589" t="str">
        <f>'FC01'!$B$65</f>
        <v>Art 25 Ley 142 - Concesiones, y permisos ambientales y sanitarios</v>
      </c>
      <c r="F3789" s="586">
        <f>'FC01'!$AC$65</f>
        <v>0</v>
      </c>
      <c r="I3789" s="580" t="str">
        <f>Índice!$C$8</f>
        <v>2016-01-01</v>
      </c>
      <c r="J3789" s="580" t="str">
        <f>Índice!$C$9</f>
        <v>2016-12-31</v>
      </c>
      <c r="K3789" s="579"/>
      <c r="L3789" s="579"/>
    </row>
    <row r="3790" spans="3:12" ht="15.75">
      <c r="C3790" s="589" t="str">
        <f>'FC01'!$B$66</f>
        <v>Otras licencias Ley 142 de 1994</v>
      </c>
      <c r="F3790" s="586">
        <f>'FC01'!$AC$66</f>
        <v>0</v>
      </c>
      <c r="I3790" s="580" t="str">
        <f>Índice!$C$8</f>
        <v>2016-01-01</v>
      </c>
      <c r="J3790" s="580" t="str">
        <f>Índice!$C$9</f>
        <v>2016-12-31</v>
      </c>
      <c r="K3790" s="579"/>
      <c r="L3790" s="579"/>
    </row>
    <row r="3791" spans="3:12" ht="15.75">
      <c r="C3791" s="589" t="str">
        <f>'FC01'!$B$67</f>
        <v>Consumo De Insumos Directos</v>
      </c>
      <c r="F3791" s="586">
        <f>'FC01'!$AC$67</f>
        <v>0</v>
      </c>
      <c r="I3791" s="580" t="str">
        <f>Índice!$C$8</f>
        <v>2016-01-01</v>
      </c>
      <c r="J3791" s="580" t="str">
        <f>Índice!$C$9</f>
        <v>2016-12-31</v>
      </c>
      <c r="K3791" s="579"/>
      <c r="L3791" s="579"/>
    </row>
    <row r="3792" spans="3:12" ht="15.75">
      <c r="C3792" s="589" t="str">
        <f>'FC01'!$B$68</f>
        <v>Productos Químicos</v>
      </c>
      <c r="F3792" s="586">
        <f>'FC01'!$AC$68</f>
        <v>0</v>
      </c>
      <c r="I3792" s="580" t="str">
        <f>Índice!$C$8</f>
        <v>2016-01-01</v>
      </c>
      <c r="J3792" s="580" t="str">
        <f>Índice!$C$9</f>
        <v>2016-12-31</v>
      </c>
      <c r="K3792" s="579"/>
      <c r="L3792" s="579"/>
    </row>
    <row r="3793" spans="3:12" ht="15.75">
      <c r="C3793" s="589" t="str">
        <f>'FC01'!$B$69</f>
        <v>Gas Combustible</v>
      </c>
      <c r="F3793" s="586">
        <f>'FC01'!$AC$69</f>
        <v>0</v>
      </c>
      <c r="I3793" s="580" t="str">
        <f>Índice!$C$8</f>
        <v>2016-01-01</v>
      </c>
      <c r="J3793" s="580" t="str">
        <f>Índice!$C$9</f>
        <v>2016-12-31</v>
      </c>
      <c r="K3793" s="579"/>
      <c r="L3793" s="579"/>
    </row>
    <row r="3794" spans="3:12" ht="15.75">
      <c r="C3794" s="589" t="str">
        <f>'FC01'!$B$70</f>
        <v>Carbón Mineral</v>
      </c>
      <c r="F3794" s="586">
        <f>'FC01'!$AC$70</f>
        <v>0</v>
      </c>
      <c r="I3794" s="580" t="str">
        <f>Índice!$C$8</f>
        <v>2016-01-01</v>
      </c>
      <c r="J3794" s="580" t="str">
        <f>Índice!$C$9</f>
        <v>2016-12-31</v>
      </c>
      <c r="K3794" s="579"/>
      <c r="L3794" s="579"/>
    </row>
    <row r="3795" spans="3:12" ht="15.75">
      <c r="C3795" s="589" t="str">
        <f>'FC01'!$B$71</f>
        <v>Energía</v>
      </c>
      <c r="F3795" s="586">
        <f>'FC01'!$AC$71</f>
        <v>0</v>
      </c>
      <c r="I3795" s="580" t="str">
        <f>Índice!$C$8</f>
        <v>2016-01-01</v>
      </c>
      <c r="J3795" s="580" t="str">
        <f>Índice!$C$9</f>
        <v>2016-12-31</v>
      </c>
      <c r="K3795" s="579"/>
      <c r="L3795" s="579"/>
    </row>
    <row r="3796" spans="3:12" ht="15.75">
      <c r="C3796" s="589" t="str">
        <f>'FC01'!$B$72</f>
        <v>ACPM, Fuel Oil</v>
      </c>
      <c r="F3796" s="586">
        <f>'FC01'!$AC$72</f>
        <v>0</v>
      </c>
      <c r="I3796" s="580" t="str">
        <f>Índice!$C$8</f>
        <v>2016-01-01</v>
      </c>
      <c r="J3796" s="580" t="str">
        <f>Índice!$C$9</f>
        <v>2016-12-31</v>
      </c>
      <c r="K3796" s="579"/>
      <c r="L3796" s="579"/>
    </row>
    <row r="3797" spans="3:12" ht="15.75">
      <c r="C3797" s="589" t="str">
        <f>'FC01'!$B$73</f>
        <v>Otros Elementos de Consumo de Insumos Directos</v>
      </c>
      <c r="F3797" s="586">
        <f>'FC01'!$AC$73</f>
        <v>0</v>
      </c>
      <c r="I3797" s="580" t="str">
        <f>Índice!$C$8</f>
        <v>2016-01-01</v>
      </c>
      <c r="J3797" s="580" t="str">
        <f>Índice!$C$9</f>
        <v>2016-12-31</v>
      </c>
      <c r="K3797" s="579"/>
      <c r="L3797" s="579"/>
    </row>
    <row r="3798" spans="3:12" ht="15.75">
      <c r="C3798" s="589" t="str">
        <f>'FC01'!$B$74</f>
        <v>Ordenes Y Contratos De Mantenimiento Y Reparaciones</v>
      </c>
      <c r="F3798" s="586">
        <f>'FC01'!$AC$74</f>
        <v>0</v>
      </c>
      <c r="I3798" s="580" t="str">
        <f>Índice!$C$8</f>
        <v>2016-01-01</v>
      </c>
      <c r="J3798" s="580" t="str">
        <f>Índice!$C$9</f>
        <v>2016-12-31</v>
      </c>
      <c r="K3798" s="579"/>
      <c r="L3798" s="579"/>
    </row>
    <row r="3799" spans="3:12" ht="15.75">
      <c r="C3799" s="589" t="str">
        <f>'FC01'!$B$75</f>
        <v>Peajes terrestres</v>
      </c>
      <c r="F3799" s="586">
        <f>'FC01'!$AC$75</f>
        <v>0</v>
      </c>
      <c r="I3799" s="580" t="str">
        <f>Índice!$C$8</f>
        <v>2016-01-01</v>
      </c>
      <c r="J3799" s="580" t="str">
        <f>Índice!$C$9</f>
        <v>2016-12-31</v>
      </c>
      <c r="K3799" s="579"/>
      <c r="L3799" s="579"/>
    </row>
    <row r="3800" spans="3:12" ht="15.75">
      <c r="C3800" s="589" t="str">
        <f>'FC01'!$B$76</f>
        <v>Disposición final</v>
      </c>
      <c r="F3800" s="586">
        <f>'FC01'!$AC$76</f>
        <v>0</v>
      </c>
      <c r="I3800" s="580" t="str">
        <f>Índice!$C$8</f>
        <v>2016-01-01</v>
      </c>
      <c r="J3800" s="580" t="str">
        <f>Índice!$C$9</f>
        <v>2016-12-31</v>
      </c>
      <c r="K3800" s="579"/>
      <c r="L3800" s="579"/>
    </row>
    <row r="3801" spans="3:12" ht="15.75">
      <c r="C3801" s="589" t="str">
        <f>'FC01'!$B$77</f>
        <v>Peajes por interconexión de acueducto</v>
      </c>
      <c r="F3801" s="586">
        <f>'FC01'!$AC$77</f>
        <v>0</v>
      </c>
      <c r="I3801" s="580" t="str">
        <f>Índice!$C$8</f>
        <v>2016-01-01</v>
      </c>
      <c r="J3801" s="580" t="str">
        <f>Índice!$C$9</f>
        <v>2016-12-31</v>
      </c>
      <c r="K3801" s="579"/>
      <c r="L3801" s="579"/>
    </row>
    <row r="3802" spans="3:12" ht="15.75">
      <c r="C3802" s="589" t="str">
        <f>'FC01'!$B$78</f>
        <v>Peajes por interconexión de alcantarillado</v>
      </c>
      <c r="F3802" s="586">
        <f>'FC01'!$AC$78</f>
        <v>0</v>
      </c>
      <c r="I3802" s="580" t="str">
        <f>Índice!$C$8</f>
        <v>2016-01-01</v>
      </c>
      <c r="J3802" s="580" t="str">
        <f>Índice!$C$9</f>
        <v>2016-12-31</v>
      </c>
      <c r="K3802" s="579"/>
      <c r="L3802" s="579"/>
    </row>
    <row r="3803" spans="3:12" ht="15.75">
      <c r="C3803" s="589" t="str">
        <f>'FC01'!$B$79</f>
        <v>Honorarios (Operativos)</v>
      </c>
      <c r="F3803" s="586">
        <f>'FC01'!$AC$79</f>
        <v>0</v>
      </c>
      <c r="I3803" s="580" t="str">
        <f>Índice!$C$8</f>
        <v>2016-01-01</v>
      </c>
      <c r="J3803" s="580" t="str">
        <f>Índice!$C$9</f>
        <v>2016-12-31</v>
      </c>
      <c r="K3803" s="579"/>
      <c r="L3803" s="579"/>
    </row>
    <row r="3804" spans="3:12" ht="15.75">
      <c r="C3804" s="589" t="str">
        <f>'FC01'!$B$80</f>
        <v>Servicios Públicos</v>
      </c>
      <c r="F3804" s="586">
        <f>'FC01'!$AC$80</f>
        <v>0</v>
      </c>
      <c r="I3804" s="580" t="str">
        <f>Índice!$C$8</f>
        <v>2016-01-01</v>
      </c>
      <c r="J3804" s="580" t="str">
        <f>Índice!$C$9</f>
        <v>2016-12-31</v>
      </c>
      <c r="K3804" s="579"/>
      <c r="L3804" s="579"/>
    </row>
    <row r="3805" spans="3:12" ht="15.75">
      <c r="C3805" s="589" t="str">
        <f>'FC01'!$B$81</f>
        <v>Materiales y otros gastos de operación</v>
      </c>
      <c r="F3805" s="586">
        <f>'FC01'!$AC$81</f>
        <v>0</v>
      </c>
      <c r="I3805" s="580" t="str">
        <f>Índice!$C$8</f>
        <v>2016-01-01</v>
      </c>
      <c r="J3805" s="580" t="str">
        <f>Índice!$C$9</f>
        <v>2016-12-31</v>
      </c>
      <c r="K3805" s="579"/>
      <c r="L3805" s="579"/>
    </row>
    <row r="3806" spans="3:12" ht="15.75">
      <c r="C3806" s="589" t="str">
        <f>'FC01'!$B$82</f>
        <v>Gastos operativos De Pérdidas En Prestación Del Servicio  De Acueducto</v>
      </c>
      <c r="F3806" s="586">
        <f>'FC01'!$AC$82</f>
        <v>0</v>
      </c>
      <c r="I3806" s="580" t="str">
        <f>Índice!$C$8</f>
        <v>2016-01-01</v>
      </c>
      <c r="J3806" s="580" t="str">
        <f>Índice!$C$9</f>
        <v>2016-12-31</v>
      </c>
      <c r="K3806" s="579"/>
      <c r="L3806" s="579"/>
    </row>
    <row r="3807" spans="3:12" ht="15.75">
      <c r="C3807" s="589" t="str">
        <f>'FC01'!$B$83</f>
        <v>Seguros</v>
      </c>
      <c r="F3807" s="586">
        <f>'FC01'!$AC$83</f>
        <v>0</v>
      </c>
      <c r="I3807" s="580" t="str">
        <f>Índice!$C$8</f>
        <v>2016-01-01</v>
      </c>
      <c r="J3807" s="580" t="str">
        <f>Índice!$C$9</f>
        <v>2016-12-31</v>
      </c>
      <c r="K3807" s="579"/>
      <c r="L3807" s="579"/>
    </row>
    <row r="3808" spans="3:12" ht="15.75">
      <c r="C3808" s="589" t="str">
        <f>'FC01'!$B$84</f>
        <v>Impuestos y Tasas</v>
      </c>
      <c r="F3808" s="586">
        <f>'FC01'!$AC$84</f>
        <v>0</v>
      </c>
      <c r="I3808" s="580" t="str">
        <f>Índice!$C$8</f>
        <v>2016-01-01</v>
      </c>
      <c r="J3808" s="580" t="str">
        <f>Índice!$C$9</f>
        <v>2016-12-31</v>
      </c>
      <c r="K3808" s="579"/>
      <c r="L3808" s="579"/>
    </row>
    <row r="3809" spans="1:12" ht="15.75">
      <c r="C3809" s="589" t="str">
        <f>'FC01'!$B$85</f>
        <v>Órdenes y Contratos Por Otros  Servicios</v>
      </c>
      <c r="F3809" s="586">
        <f>'FC01'!$AC$85</f>
        <v>0</v>
      </c>
      <c r="I3809" s="580" t="str">
        <f>Índice!$C$8</f>
        <v>2016-01-01</v>
      </c>
      <c r="J3809" s="580" t="str">
        <f>Índice!$C$9</f>
        <v>2016-12-31</v>
      </c>
      <c r="K3809" s="579"/>
      <c r="L3809" s="579"/>
    </row>
    <row r="3810" spans="1:12" ht="15.75">
      <c r="C3810" s="589" t="str">
        <f>'FC01'!$B$86</f>
        <v>Donaciones</v>
      </c>
      <c r="F3810" s="586">
        <f>'FC01'!$AC$86</f>
        <v>0</v>
      </c>
      <c r="I3810" s="580" t="str">
        <f>Índice!$C$8</f>
        <v>2016-01-01</v>
      </c>
      <c r="J3810" s="580" t="str">
        <f>Índice!$C$9</f>
        <v>2016-12-31</v>
      </c>
      <c r="K3810" s="579"/>
      <c r="L3810" s="579"/>
    </row>
    <row r="3811" spans="1:12" ht="15.75">
      <c r="C3811" s="589" t="str">
        <f>'FC01'!$B$87</f>
        <v>Total Gastos operativos</v>
      </c>
      <c r="F3811" s="586">
        <f>'FC01'!$AC$87</f>
        <v>0</v>
      </c>
      <c r="I3811" s="580" t="str">
        <f>Índice!$C$8</f>
        <v>2016-01-01</v>
      </c>
      <c r="J3811" s="580" t="str">
        <f>Índice!$C$9</f>
        <v>2016-12-31</v>
      </c>
      <c r="K3811" s="579"/>
      <c r="L3811" s="579"/>
    </row>
    <row r="3812" spans="1:12" ht="15.75">
      <c r="A3812" s="587" t="s">
        <v>15</v>
      </c>
      <c r="C3812" s="589"/>
      <c r="F3812" s="586"/>
      <c r="I3812" s="580"/>
      <c r="J3812" s="580"/>
      <c r="K3812" s="579"/>
      <c r="L3812" s="579"/>
    </row>
    <row r="3813" spans="1:12" ht="15.75">
      <c r="A3813" s="587" t="s">
        <v>15</v>
      </c>
      <c r="C3813" s="589" t="str">
        <f>'FC01'!$B$89</f>
        <v>Detalle de los gastos y gastos operativos</v>
      </c>
      <c r="F3813" s="586" t="str">
        <f>'FC01'!$AC$89</f>
        <v>Total Periodo</v>
      </c>
      <c r="I3813" s="580"/>
      <c r="J3813" s="580"/>
      <c r="K3813" s="579"/>
      <c r="L3813" s="579"/>
    </row>
    <row r="3814" spans="1:12" ht="15.75">
      <c r="A3814" s="587" t="s">
        <v>15</v>
      </c>
      <c r="C3814" s="589"/>
      <c r="F3814" s="586"/>
      <c r="I3814" s="580"/>
      <c r="J3814" s="580"/>
      <c r="K3814" s="579"/>
      <c r="L3814" s="579"/>
    </row>
    <row r="3815" spans="1:12" ht="15.75">
      <c r="A3815" s="587" t="s">
        <v>15</v>
      </c>
      <c r="C3815" s="589" t="str">
        <f>'FC01'!$B$91</f>
        <v>Gastos [sinopsis]</v>
      </c>
      <c r="F3815" s="586"/>
      <c r="I3815" s="580"/>
      <c r="J3815" s="580"/>
      <c r="K3815" s="579"/>
      <c r="L3815" s="579"/>
    </row>
    <row r="3816" spans="1:12" ht="15.75">
      <c r="C3816" s="589" t="str">
        <f>'FC01'!$B$92</f>
        <v>Gastos de Administración sin impuestos, contribuciones y tasas</v>
      </c>
      <c r="F3816" s="586">
        <f>'FC01'!$AC$92</f>
        <v>0</v>
      </c>
      <c r="I3816" s="580" t="str">
        <f>Índice!$C$8</f>
        <v>2016-01-01</v>
      </c>
      <c r="J3816" s="580" t="str">
        <f>Índice!$C$9</f>
        <v>2016-12-31</v>
      </c>
      <c r="K3816" s="579"/>
      <c r="L3816" s="579"/>
    </row>
    <row r="3817" spans="1:12" ht="15.75">
      <c r="C3817" s="589" t="str">
        <f>'FC01'!$B$93</f>
        <v>Impuestos, Tasas y Contribuciones (No incluye impuesto de renta)</v>
      </c>
      <c r="F3817" s="586">
        <f>'FC01'!$AC$93</f>
        <v>0</v>
      </c>
      <c r="I3817" s="580" t="str">
        <f>Índice!$C$8</f>
        <v>2016-01-01</v>
      </c>
      <c r="J3817" s="580" t="str">
        <f>Índice!$C$9</f>
        <v>2016-12-31</v>
      </c>
      <c r="K3817" s="579"/>
      <c r="L3817" s="579"/>
    </row>
    <row r="3818" spans="1:12" ht="15.75">
      <c r="C3818" s="589" t="str">
        <f>'FC01'!$B$94</f>
        <v>Depreciación, deterioro, Amortización y provisión</v>
      </c>
      <c r="F3818" s="586">
        <f>'FC01'!$AC$94</f>
        <v>0</v>
      </c>
      <c r="I3818" s="580" t="str">
        <f>Índice!$C$8</f>
        <v>2016-01-01</v>
      </c>
      <c r="J3818" s="580" t="str">
        <f>Índice!$C$9</f>
        <v>2016-12-31</v>
      </c>
      <c r="K3818" s="579"/>
      <c r="L3818" s="579"/>
    </row>
    <row r="3819" spans="1:12" ht="15.75">
      <c r="C3819" s="589" t="str">
        <f>'FC01'!$B$95</f>
        <v>Gasto por impuesto a las ganancias</v>
      </c>
      <c r="F3819" s="586">
        <f>'FC01'!$AC$95</f>
        <v>0</v>
      </c>
      <c r="I3819" s="580" t="str">
        <f>Índice!$C$8</f>
        <v>2016-01-01</v>
      </c>
      <c r="J3819" s="580" t="str">
        <f>Índice!$C$9</f>
        <v>2016-12-31</v>
      </c>
      <c r="K3819" s="579"/>
      <c r="L3819" s="579"/>
    </row>
    <row r="3820" spans="1:12" ht="15.75">
      <c r="C3820" s="589" t="str">
        <f>'FC01'!$B$96</f>
        <v>Otros gastos (gastos y gastos operativos)</v>
      </c>
      <c r="F3820" s="586">
        <f>'FC01'!$AC$96</f>
        <v>0</v>
      </c>
      <c r="I3820" s="580" t="str">
        <f>Índice!$C$8</f>
        <v>2016-01-01</v>
      </c>
      <c r="J3820" s="580" t="str">
        <f>Índice!$C$9</f>
        <v>2016-12-31</v>
      </c>
      <c r="K3820" s="579"/>
      <c r="L3820" s="579"/>
    </row>
    <row r="3821" spans="1:12" ht="15.75">
      <c r="C3821" s="589" t="str">
        <f>'FC01'!$B$97</f>
        <v>Total Gastos</v>
      </c>
      <c r="F3821" s="586">
        <f>'FC01'!$AC$97</f>
        <v>0</v>
      </c>
      <c r="I3821" s="580" t="str">
        <f>Índice!$C$8</f>
        <v>2016-01-01</v>
      </c>
      <c r="J3821" s="580" t="str">
        <f>Índice!$C$9</f>
        <v>2016-12-31</v>
      </c>
      <c r="K3821" s="579"/>
      <c r="L3821" s="579"/>
    </row>
    <row r="3822" spans="1:12" ht="15.75">
      <c r="A3822" s="587" t="s">
        <v>15</v>
      </c>
      <c r="C3822" s="589" t="str">
        <f>'FC01'!$B$98</f>
        <v>Gastos operativos de Ventas y Distribución [sinopsis]</v>
      </c>
      <c r="F3822" s="586">
        <f>'FC01'!$AC$98</f>
        <v>0</v>
      </c>
      <c r="I3822" s="580" t="str">
        <f>Índice!$C$8</f>
        <v>2016-01-01</v>
      </c>
      <c r="J3822" s="580" t="str">
        <f>Índice!$C$9</f>
        <v>2016-12-31</v>
      </c>
      <c r="K3822" s="579"/>
      <c r="L3822" s="579"/>
    </row>
    <row r="3823" spans="1:12" ht="15.75">
      <c r="C3823" s="589" t="str">
        <f>'FC01'!$B$99</f>
        <v>Gastos operativos de Ventas</v>
      </c>
      <c r="F3823" s="586">
        <f>'FC01'!$AC$99</f>
        <v>0</v>
      </c>
      <c r="I3823" s="580" t="str">
        <f>Índice!$C$8</f>
        <v>2016-01-01</v>
      </c>
      <c r="J3823" s="580" t="str">
        <f>Índice!$C$9</f>
        <v>2016-12-31</v>
      </c>
      <c r="K3823" s="579"/>
      <c r="L3823" s="579"/>
    </row>
    <row r="3824" spans="1:12" ht="15.75">
      <c r="C3824" s="589" t="str">
        <f>'FC01'!$B$100</f>
        <v>Gastos operativos de Distribución</v>
      </c>
      <c r="F3824" s="586">
        <f>'FC01'!$AC$100</f>
        <v>0</v>
      </c>
      <c r="I3824" s="580" t="str">
        <f>Índice!$C$8</f>
        <v>2016-01-01</v>
      </c>
      <c r="J3824" s="580" t="str">
        <f>Índice!$C$9</f>
        <v>2016-12-31</v>
      </c>
      <c r="K3824" s="579"/>
      <c r="L3824" s="579"/>
    </row>
    <row r="3825" spans="1:18" ht="15.75">
      <c r="C3825" s="589" t="str">
        <f>'FC01'!$B$101</f>
        <v>Total Gastos operativos de ventas y distribución</v>
      </c>
      <c r="F3825" s="586">
        <f>'FC01'!$AC$101</f>
        <v>0</v>
      </c>
      <c r="I3825" s="580" t="str">
        <f>Índice!$C$8</f>
        <v>2016-01-01</v>
      </c>
      <c r="J3825" s="580" t="str">
        <f>Índice!$C$9</f>
        <v>2016-12-31</v>
      </c>
      <c r="K3825" s="579"/>
      <c r="L3825" s="579"/>
    </row>
    <row r="3826" spans="1:18" ht="15.75">
      <c r="A3826" s="575" t="s">
        <v>15</v>
      </c>
      <c r="B3826" s="550"/>
      <c r="C3826" s="549" t="s">
        <v>622</v>
      </c>
      <c r="D3826" s="550"/>
      <c r="E3826" s="550"/>
      <c r="F3826" s="551"/>
      <c r="G3826" s="550"/>
      <c r="H3826" s="550"/>
      <c r="I3826" s="580" t="str">
        <f>Índice!$C$8</f>
        <v>2016-01-01</v>
      </c>
      <c r="J3826" s="580" t="str">
        <f>Índice!$C$9</f>
        <v>2016-12-31</v>
      </c>
      <c r="K3826" s="584"/>
      <c r="L3826" s="584"/>
      <c r="M3826" s="550"/>
      <c r="N3826" s="550"/>
      <c r="O3826" s="550"/>
      <c r="P3826" s="550"/>
      <c r="Q3826" s="550"/>
      <c r="R3826" s="550"/>
    </row>
    <row r="3827" spans="1:18" ht="15.75">
      <c r="A3827" s="575" t="s">
        <v>15</v>
      </c>
      <c r="C3827" s="555" t="str">
        <f>FC01A!B$7</f>
        <v>Provisiones, Agotamiento, Depreciaciones y Amortizaciones</v>
      </c>
      <c r="F3827" s="555">
        <f>FC01A!C$7</f>
        <v>0</v>
      </c>
      <c r="I3827" s="580" t="str">
        <f>Índice!$C$8</f>
        <v>2016-01-01</v>
      </c>
      <c r="J3827" s="580" t="str">
        <f>Índice!$C$9</f>
        <v>2016-12-31</v>
      </c>
      <c r="K3827" s="555" t="s">
        <v>1823</v>
      </c>
      <c r="L3827" s="555" t="s">
        <v>1793</v>
      </c>
    </row>
    <row r="3828" spans="1:18" ht="15.75">
      <c r="A3828" s="575" t="s">
        <v>15</v>
      </c>
      <c r="C3828" s="555" t="str">
        <f>FC01A!B$8</f>
        <v>Otros Gastos (FC01A)</v>
      </c>
      <c r="F3828" s="555">
        <f>FC01A!C$8</f>
        <v>0</v>
      </c>
      <c r="I3828" s="580" t="str">
        <f>Índice!$C$8</f>
        <v>2016-01-01</v>
      </c>
      <c r="J3828" s="580" t="str">
        <f>Índice!$C$9</f>
        <v>2016-12-31</v>
      </c>
      <c r="K3828" s="555" t="s">
        <v>1823</v>
      </c>
      <c r="L3828" s="555" t="s">
        <v>1793</v>
      </c>
    </row>
    <row r="3829" spans="1:18" ht="15.75">
      <c r="A3829" s="575" t="s">
        <v>15</v>
      </c>
      <c r="C3829" s="555" t="str">
        <f>FC01A!B$7</f>
        <v>Provisiones, Agotamiento, Depreciaciones y Amortizaciones</v>
      </c>
      <c r="F3829" s="555">
        <f>FC01A!$D$7</f>
        <v>0</v>
      </c>
      <c r="I3829" s="580" t="str">
        <f>Índice!$C$8</f>
        <v>2016-01-01</v>
      </c>
      <c r="J3829" s="580" t="str">
        <f>Índice!$C$9</f>
        <v>2016-12-31</v>
      </c>
      <c r="K3829" s="555" t="s">
        <v>1823</v>
      </c>
      <c r="L3829" s="555" t="s">
        <v>1794</v>
      </c>
    </row>
    <row r="3830" spans="1:18" ht="15.75">
      <c r="A3830" s="575" t="s">
        <v>15</v>
      </c>
      <c r="C3830" s="555" t="str">
        <f>FC01A!B$8</f>
        <v>Otros Gastos (FC01A)</v>
      </c>
      <c r="F3830" s="555">
        <f>FC01A!$D$8</f>
        <v>0</v>
      </c>
      <c r="I3830" s="580" t="str">
        <f>Índice!$C$8</f>
        <v>2016-01-01</v>
      </c>
      <c r="J3830" s="580" t="str">
        <f>Índice!$C$9</f>
        <v>2016-12-31</v>
      </c>
      <c r="K3830" s="555" t="s">
        <v>1823</v>
      </c>
      <c r="L3830" s="555" t="s">
        <v>1794</v>
      </c>
    </row>
    <row r="3831" spans="1:18" ht="15.75">
      <c r="A3831" s="575" t="s">
        <v>15</v>
      </c>
      <c r="C3831" s="555" t="str">
        <f>FC01A!B$7</f>
        <v>Provisiones, Agotamiento, Depreciaciones y Amortizaciones</v>
      </c>
      <c r="F3831" s="555">
        <f>FC01A!$E$7</f>
        <v>0</v>
      </c>
      <c r="I3831" s="580" t="str">
        <f>Índice!$C$8</f>
        <v>2016-01-01</v>
      </c>
      <c r="J3831" s="580" t="str">
        <f>Índice!$C$9</f>
        <v>2016-12-31</v>
      </c>
      <c r="K3831" s="555" t="s">
        <v>1823</v>
      </c>
      <c r="L3831" s="555" t="s">
        <v>1795</v>
      </c>
    </row>
    <row r="3832" spans="1:18" ht="15.75">
      <c r="A3832" s="575" t="s">
        <v>15</v>
      </c>
      <c r="C3832" s="555" t="str">
        <f>FC01A!B$8</f>
        <v>Otros Gastos (FC01A)</v>
      </c>
      <c r="F3832" s="555">
        <f>FC01A!$E$8</f>
        <v>0</v>
      </c>
      <c r="I3832" s="580" t="str">
        <f>Índice!$C$8</f>
        <v>2016-01-01</v>
      </c>
      <c r="J3832" s="580" t="str">
        <f>Índice!$C$9</f>
        <v>2016-12-31</v>
      </c>
      <c r="K3832" s="555" t="s">
        <v>1823</v>
      </c>
      <c r="L3832" s="555" t="s">
        <v>1795</v>
      </c>
    </row>
    <row r="3833" spans="1:18" ht="15.75">
      <c r="A3833" s="575" t="s">
        <v>15</v>
      </c>
      <c r="C3833" s="555" t="str">
        <f>FC01A!B$7</f>
        <v>Provisiones, Agotamiento, Depreciaciones y Amortizaciones</v>
      </c>
      <c r="F3833" s="555">
        <f>FC01A!$F$7</f>
        <v>0</v>
      </c>
      <c r="I3833" s="580" t="str">
        <f>Índice!$C$8</f>
        <v>2016-01-01</v>
      </c>
      <c r="J3833" s="580" t="str">
        <f>Índice!$C$9</f>
        <v>2016-12-31</v>
      </c>
      <c r="K3833" s="555" t="s">
        <v>1823</v>
      </c>
      <c r="L3833" s="555" t="s">
        <v>1796</v>
      </c>
    </row>
    <row r="3834" spans="1:18" ht="15.75">
      <c r="A3834" s="575" t="s">
        <v>15</v>
      </c>
      <c r="C3834" s="555" t="str">
        <f>FC01A!B$8</f>
        <v>Otros Gastos (FC01A)</v>
      </c>
      <c r="F3834" s="555">
        <f>FC01A!$F$8</f>
        <v>0</v>
      </c>
      <c r="I3834" s="580" t="str">
        <f>Índice!$C$8</f>
        <v>2016-01-01</v>
      </c>
      <c r="J3834" s="580" t="str">
        <f>Índice!$C$9</f>
        <v>2016-12-31</v>
      </c>
      <c r="K3834" s="555" t="s">
        <v>1823</v>
      </c>
      <c r="L3834" s="555" t="s">
        <v>1796</v>
      </c>
    </row>
    <row r="3835" spans="1:18" ht="15.75">
      <c r="A3835" s="575" t="s">
        <v>15</v>
      </c>
      <c r="C3835" s="555" t="str">
        <f>FC01A!B$7</f>
        <v>Provisiones, Agotamiento, Depreciaciones y Amortizaciones</v>
      </c>
      <c r="F3835" s="555">
        <f>FC01A!$G$7</f>
        <v>0</v>
      </c>
      <c r="I3835" s="580" t="str">
        <f>Índice!$C$8</f>
        <v>2016-01-01</v>
      </c>
      <c r="J3835" s="580" t="str">
        <f>Índice!$C$9</f>
        <v>2016-12-31</v>
      </c>
      <c r="K3835" s="555" t="s">
        <v>1823</v>
      </c>
      <c r="L3835" s="555" t="s">
        <v>1797</v>
      </c>
    </row>
    <row r="3836" spans="1:18" ht="15.75">
      <c r="A3836" s="575" t="s">
        <v>15</v>
      </c>
      <c r="C3836" s="555" t="str">
        <f>FC01A!B$8</f>
        <v>Otros Gastos (FC01A)</v>
      </c>
      <c r="F3836" s="555">
        <f>FC01A!$G$8</f>
        <v>0</v>
      </c>
      <c r="I3836" s="580" t="str">
        <f>Índice!$C$8</f>
        <v>2016-01-01</v>
      </c>
      <c r="J3836" s="580" t="str">
        <f>Índice!$C$9</f>
        <v>2016-12-31</v>
      </c>
      <c r="K3836" s="555" t="s">
        <v>1823</v>
      </c>
      <c r="L3836" s="555" t="s">
        <v>1797</v>
      </c>
    </row>
    <row r="3837" spans="1:18" ht="15.75">
      <c r="A3837" s="575" t="s">
        <v>15</v>
      </c>
      <c r="C3837" s="555" t="str">
        <f>FC01A!B$7</f>
        <v>Provisiones, Agotamiento, Depreciaciones y Amortizaciones</v>
      </c>
      <c r="F3837" s="555">
        <f>FC01A!$H$7</f>
        <v>0</v>
      </c>
      <c r="I3837" s="580" t="str">
        <f>Índice!$C$8</f>
        <v>2016-01-01</v>
      </c>
      <c r="J3837" s="580" t="str">
        <f>Índice!$C$9</f>
        <v>2016-12-31</v>
      </c>
      <c r="K3837" s="555" t="s">
        <v>1823</v>
      </c>
      <c r="L3837" s="555" t="s">
        <v>1798</v>
      </c>
    </row>
    <row r="3838" spans="1:18" ht="15.75">
      <c r="A3838" s="575" t="s">
        <v>15</v>
      </c>
      <c r="C3838" s="555" t="str">
        <f>FC01A!B$8</f>
        <v>Otros Gastos (FC01A)</v>
      </c>
      <c r="F3838" s="555">
        <f>FC01A!$H$8</f>
        <v>0</v>
      </c>
      <c r="I3838" s="580" t="str">
        <f>Índice!$C$8</f>
        <v>2016-01-01</v>
      </c>
      <c r="J3838" s="580" t="str">
        <f>Índice!$C$9</f>
        <v>2016-12-31</v>
      </c>
      <c r="K3838" s="555" t="s">
        <v>1823</v>
      </c>
      <c r="L3838" s="555" t="s">
        <v>1798</v>
      </c>
    </row>
    <row r="3839" spans="1:18" ht="15.75">
      <c r="A3839" s="575" t="s">
        <v>15</v>
      </c>
      <c r="C3839" s="555" t="str">
        <f>FC01A!B$7</f>
        <v>Provisiones, Agotamiento, Depreciaciones y Amortizaciones</v>
      </c>
      <c r="F3839" s="555">
        <f>FC01A!$I$7</f>
        <v>0</v>
      </c>
      <c r="I3839" s="580" t="str">
        <f>Índice!$C$8</f>
        <v>2016-01-01</v>
      </c>
      <c r="J3839" s="580" t="str">
        <f>Índice!$C$9</f>
        <v>2016-12-31</v>
      </c>
      <c r="K3839" s="555" t="s">
        <v>1823</v>
      </c>
      <c r="L3839" s="592" t="s">
        <v>1819</v>
      </c>
    </row>
    <row r="3840" spans="1:18" ht="15.75">
      <c r="A3840" s="575" t="s">
        <v>15</v>
      </c>
      <c r="C3840" s="555" t="str">
        <f>FC01A!B$8</f>
        <v>Otros Gastos (FC01A)</v>
      </c>
      <c r="F3840" s="555">
        <f>FC01A!$I$8</f>
        <v>0</v>
      </c>
      <c r="I3840" s="580" t="str">
        <f>Índice!$C$8</f>
        <v>2016-01-01</v>
      </c>
      <c r="J3840" s="580" t="str">
        <f>Índice!$C$9</f>
        <v>2016-12-31</v>
      </c>
      <c r="K3840" s="555" t="s">
        <v>1823</v>
      </c>
      <c r="L3840" s="592" t="s">
        <v>1819</v>
      </c>
    </row>
    <row r="3841" spans="1:18" ht="15.75">
      <c r="A3841" s="575" t="s">
        <v>15</v>
      </c>
      <c r="C3841" s="555" t="str">
        <f>FC01A!B$7</f>
        <v>Provisiones, Agotamiento, Depreciaciones y Amortizaciones</v>
      </c>
      <c r="F3841" s="555">
        <f>FC01A!$J$7</f>
        <v>0</v>
      </c>
      <c r="I3841" s="580" t="str">
        <f>Índice!$C$8</f>
        <v>2016-01-01</v>
      </c>
      <c r="J3841" s="580" t="str">
        <f>Índice!$C$9</f>
        <v>2016-12-31</v>
      </c>
      <c r="K3841" s="555" t="s">
        <v>1823</v>
      </c>
      <c r="L3841" s="555" t="s">
        <v>1820</v>
      </c>
    </row>
    <row r="3842" spans="1:18" ht="15.75">
      <c r="A3842" s="575" t="s">
        <v>15</v>
      </c>
      <c r="C3842" s="555" t="str">
        <f>FC01A!B$8</f>
        <v>Otros Gastos (FC01A)</v>
      </c>
      <c r="F3842" s="555">
        <f>FC01A!$J$8</f>
        <v>0</v>
      </c>
      <c r="I3842" s="580" t="str">
        <f>Índice!$C$8</f>
        <v>2016-01-01</v>
      </c>
      <c r="J3842" s="580" t="str">
        <f>Índice!$C$9</f>
        <v>2016-12-31</v>
      </c>
      <c r="K3842" s="555" t="s">
        <v>1823</v>
      </c>
      <c r="L3842" s="555" t="s">
        <v>1820</v>
      </c>
    </row>
    <row r="3843" spans="1:18" ht="15.75">
      <c r="A3843" s="575" t="s">
        <v>15</v>
      </c>
      <c r="C3843" s="555" t="str">
        <f>FC01A!B$7</f>
        <v>Provisiones, Agotamiento, Depreciaciones y Amortizaciones</v>
      </c>
      <c r="F3843" s="555">
        <f>FC01A!$K$7</f>
        <v>0</v>
      </c>
      <c r="I3843" s="580" t="str">
        <f>Índice!$C$8</f>
        <v>2016-01-01</v>
      </c>
      <c r="J3843" s="580" t="str">
        <f>Índice!$C$9</f>
        <v>2016-12-31</v>
      </c>
      <c r="K3843" s="555" t="s">
        <v>1823</v>
      </c>
      <c r="L3843" s="555" t="s">
        <v>1821</v>
      </c>
    </row>
    <row r="3844" spans="1:18" ht="15.75">
      <c r="A3844" s="575" t="s">
        <v>15</v>
      </c>
      <c r="C3844" s="555" t="str">
        <f>FC01A!B$8</f>
        <v>Otros Gastos (FC01A)</v>
      </c>
      <c r="F3844" s="555">
        <f>FC01A!$K$8</f>
        <v>0</v>
      </c>
      <c r="I3844" s="580" t="str">
        <f>Índice!$C$8</f>
        <v>2016-01-01</v>
      </c>
      <c r="J3844" s="580" t="str">
        <f>Índice!$C$9</f>
        <v>2016-12-31</v>
      </c>
      <c r="K3844" s="555" t="s">
        <v>1823</v>
      </c>
      <c r="L3844" s="555" t="s">
        <v>1821</v>
      </c>
    </row>
    <row r="3845" spans="1:18" ht="15.75">
      <c r="A3845" s="575" t="s">
        <v>15</v>
      </c>
      <c r="C3845" s="555" t="str">
        <f>FC01A!B$7</f>
        <v>Provisiones, Agotamiento, Depreciaciones y Amortizaciones</v>
      </c>
      <c r="F3845" s="555">
        <f>FC01A!$L$7</f>
        <v>0</v>
      </c>
      <c r="I3845" s="580" t="str">
        <f>Índice!$C$8</f>
        <v>2016-01-01</v>
      </c>
      <c r="J3845" s="580" t="str">
        <f>Índice!$C$9</f>
        <v>2016-12-31</v>
      </c>
      <c r="K3845" s="555" t="s">
        <v>1823</v>
      </c>
      <c r="L3845" s="555" t="s">
        <v>1822</v>
      </c>
    </row>
    <row r="3846" spans="1:18" ht="15.75">
      <c r="A3846" s="575" t="s">
        <v>15</v>
      </c>
      <c r="C3846" s="555" t="str">
        <f>FC01A!B$8</f>
        <v>Otros Gastos (FC01A)</v>
      </c>
      <c r="F3846" s="555">
        <f>FC01A!$L$8</f>
        <v>0</v>
      </c>
      <c r="I3846" s="580" t="str">
        <f>Índice!$C$8</f>
        <v>2016-01-01</v>
      </c>
      <c r="J3846" s="580" t="str">
        <f>Índice!$C$9</f>
        <v>2016-12-31</v>
      </c>
      <c r="K3846" s="555" t="s">
        <v>1823</v>
      </c>
      <c r="L3846" s="555" t="s">
        <v>1822</v>
      </c>
    </row>
    <row r="3847" spans="1:18" ht="15.75">
      <c r="A3847" s="575" t="s">
        <v>15</v>
      </c>
      <c r="B3847" s="550"/>
      <c r="C3847" s="549" t="s">
        <v>623</v>
      </c>
      <c r="D3847" s="550"/>
      <c r="E3847" s="550"/>
      <c r="F3847" s="551"/>
      <c r="G3847" s="550"/>
      <c r="H3847" s="550"/>
      <c r="I3847" s="580" t="str">
        <f>Índice!$C$8</f>
        <v>2016-01-01</v>
      </c>
      <c r="J3847" s="580" t="str">
        <f>Índice!$C$9</f>
        <v>2016-12-31</v>
      </c>
      <c r="K3847" s="584"/>
      <c r="L3847" s="584"/>
      <c r="M3847" s="550"/>
      <c r="N3847" s="550"/>
      <c r="O3847" s="550"/>
      <c r="P3847" s="550"/>
      <c r="Q3847" s="550"/>
      <c r="R3847" s="550"/>
    </row>
    <row r="3848" spans="1:18" ht="15.75">
      <c r="A3848" s="557"/>
      <c r="C3848" s="555" t="str">
        <f>'FC02'!D8</f>
        <v>InFC02</v>
      </c>
      <c r="D3848" s="555"/>
      <c r="F3848" s="555">
        <f>'FC02'!C8</f>
        <v>0</v>
      </c>
      <c r="I3848" s="580" t="str">
        <f>Índice!$C$8</f>
        <v>2016-01-01</v>
      </c>
      <c r="J3848" s="580" t="str">
        <f>Índice!$C$9</f>
        <v>2016-12-31</v>
      </c>
      <c r="K3848" s="555" t="s">
        <v>1824</v>
      </c>
      <c r="L3848" s="555" t="s">
        <v>1829</v>
      </c>
    </row>
    <row r="3849" spans="1:18" ht="15.75">
      <c r="A3849" s="557"/>
      <c r="C3849" s="555" t="str">
        <f>'FC02'!D9</f>
        <v>InFC02</v>
      </c>
      <c r="D3849" s="555"/>
      <c r="F3849" s="555">
        <f>'FC02'!C9</f>
        <v>0</v>
      </c>
      <c r="I3849" s="580" t="str">
        <f>Índice!$C$8</f>
        <v>2016-01-01</v>
      </c>
      <c r="J3849" s="580" t="str">
        <f>Índice!$C$9</f>
        <v>2016-12-31</v>
      </c>
      <c r="K3849" s="555" t="s">
        <v>1824</v>
      </c>
      <c r="L3849" s="555" t="s">
        <v>1830</v>
      </c>
    </row>
    <row r="3850" spans="1:18" ht="15.75">
      <c r="A3850" s="557"/>
      <c r="C3850" s="555" t="str">
        <f>'FC02'!D10</f>
        <v>InFC02</v>
      </c>
      <c r="D3850" s="555"/>
      <c r="F3850" s="555">
        <f>'FC02'!C10</f>
        <v>0</v>
      </c>
      <c r="I3850" s="580" t="str">
        <f>Índice!$C$8</f>
        <v>2016-01-01</v>
      </c>
      <c r="J3850" s="580" t="str">
        <f>Índice!$C$9</f>
        <v>2016-12-31</v>
      </c>
      <c r="K3850" s="555" t="s">
        <v>1824</v>
      </c>
      <c r="L3850" s="555" t="s">
        <v>1831</v>
      </c>
    </row>
    <row r="3851" spans="1:18" ht="15.75">
      <c r="A3851" s="557"/>
      <c r="C3851" s="555" t="str">
        <f>'FC02'!D11</f>
        <v>InFC02</v>
      </c>
      <c r="D3851" s="555"/>
      <c r="F3851" s="555">
        <f>'FC02'!C11</f>
        <v>0</v>
      </c>
      <c r="I3851" s="580" t="str">
        <f>Índice!$C$8</f>
        <v>2016-01-01</v>
      </c>
      <c r="J3851" s="580" t="str">
        <f>Índice!$C$9</f>
        <v>2016-12-31</v>
      </c>
      <c r="K3851" s="555" t="s">
        <v>1824</v>
      </c>
      <c r="L3851" s="555" t="s">
        <v>1793</v>
      </c>
    </row>
    <row r="3852" spans="1:18" ht="15.75">
      <c r="A3852" s="557"/>
      <c r="C3852" s="555" t="str">
        <f>'FC02'!D13</f>
        <v>InFC02</v>
      </c>
      <c r="D3852" s="555"/>
      <c r="F3852" s="555">
        <f>'FC02'!C13</f>
        <v>0</v>
      </c>
      <c r="I3852" s="580" t="str">
        <f>Índice!$C$8</f>
        <v>2016-01-01</v>
      </c>
      <c r="J3852" s="580" t="str">
        <f>Índice!$C$9</f>
        <v>2016-12-31</v>
      </c>
      <c r="K3852" s="555" t="s">
        <v>1824</v>
      </c>
      <c r="L3852" s="555" t="s">
        <v>1833</v>
      </c>
    </row>
    <row r="3853" spans="1:18" ht="15.75">
      <c r="A3853" s="557"/>
      <c r="C3853" s="555" t="str">
        <f>'FC02'!D14</f>
        <v>InFC02</v>
      </c>
      <c r="D3853" s="555"/>
      <c r="F3853" s="555">
        <f>'FC02'!C14</f>
        <v>0</v>
      </c>
      <c r="I3853" s="580" t="str">
        <f>Índice!$C$8</f>
        <v>2016-01-01</v>
      </c>
      <c r="J3853" s="580" t="str">
        <f>Índice!$C$9</f>
        <v>2016-12-31</v>
      </c>
      <c r="K3853" s="555" t="s">
        <v>1824</v>
      </c>
      <c r="L3853" s="555" t="s">
        <v>1834</v>
      </c>
    </row>
    <row r="3854" spans="1:18" ht="15.75">
      <c r="A3854" s="557"/>
      <c r="C3854" s="555" t="str">
        <f>'FC02'!D15</f>
        <v>InFC02</v>
      </c>
      <c r="D3854" s="555"/>
      <c r="F3854" s="555">
        <f>'FC02'!C15</f>
        <v>0</v>
      </c>
      <c r="I3854" s="580" t="str">
        <f>Índice!$C$8</f>
        <v>2016-01-01</v>
      </c>
      <c r="J3854" s="580" t="str">
        <f>Índice!$C$9</f>
        <v>2016-12-31</v>
      </c>
      <c r="K3854" s="555" t="s">
        <v>1824</v>
      </c>
      <c r="L3854" s="555" t="s">
        <v>1835</v>
      </c>
    </row>
    <row r="3855" spans="1:18" ht="15.75">
      <c r="A3855" s="557"/>
      <c r="C3855" s="555" t="str">
        <f>'FC02'!D16</f>
        <v>InFC02</v>
      </c>
      <c r="D3855" s="555"/>
      <c r="F3855" s="555">
        <f>'FC02'!C16</f>
        <v>0</v>
      </c>
      <c r="I3855" s="580" t="str">
        <f>Índice!$C$8</f>
        <v>2016-01-01</v>
      </c>
      <c r="J3855" s="580" t="str">
        <f>Índice!$C$9</f>
        <v>2016-12-31</v>
      </c>
      <c r="K3855" s="555" t="s">
        <v>1824</v>
      </c>
      <c r="L3855" s="555" t="s">
        <v>1794</v>
      </c>
    </row>
    <row r="3856" spans="1:18" ht="15.75">
      <c r="A3856" s="557"/>
      <c r="C3856" s="555" t="str">
        <f>'FC02'!D18</f>
        <v>InFC02</v>
      </c>
      <c r="D3856" s="555"/>
      <c r="F3856" s="555">
        <f>'FC02'!C18</f>
        <v>0</v>
      </c>
      <c r="I3856" s="580" t="str">
        <f>Índice!$C$8</f>
        <v>2016-01-01</v>
      </c>
      <c r="J3856" s="580" t="str">
        <f>Índice!$C$9</f>
        <v>2016-12-31</v>
      </c>
      <c r="K3856" s="555" t="s">
        <v>1824</v>
      </c>
      <c r="L3856" s="555" t="s">
        <v>1837</v>
      </c>
    </row>
    <row r="3857" spans="1:12" ht="15.75">
      <c r="A3857" s="557"/>
      <c r="C3857" s="555" t="str">
        <f>'FC02'!D19</f>
        <v>InFC02</v>
      </c>
      <c r="D3857" s="555"/>
      <c r="F3857" s="555">
        <f>'FC02'!C19</f>
        <v>0</v>
      </c>
      <c r="I3857" s="580" t="str">
        <f>Índice!$C$8</f>
        <v>2016-01-01</v>
      </c>
      <c r="J3857" s="580" t="str">
        <f>Índice!$C$9</f>
        <v>2016-12-31</v>
      </c>
      <c r="K3857" s="555" t="s">
        <v>1824</v>
      </c>
      <c r="L3857" s="555" t="s">
        <v>1838</v>
      </c>
    </row>
    <row r="3858" spans="1:12" ht="15.75">
      <c r="A3858" s="557"/>
      <c r="C3858" s="555" t="str">
        <f>'FC02'!D20</f>
        <v>InFC02</v>
      </c>
      <c r="D3858" s="555"/>
      <c r="F3858" s="555">
        <f>'FC02'!C20</f>
        <v>0</v>
      </c>
      <c r="I3858" s="580" t="str">
        <f>Índice!$C$8</f>
        <v>2016-01-01</v>
      </c>
      <c r="J3858" s="580" t="str">
        <f>Índice!$C$9</f>
        <v>2016-12-31</v>
      </c>
      <c r="K3858" s="555" t="s">
        <v>1824</v>
      </c>
      <c r="L3858" s="555" t="s">
        <v>1839</v>
      </c>
    </row>
    <row r="3859" spans="1:12" ht="15.75">
      <c r="A3859" s="557"/>
      <c r="C3859" s="555" t="str">
        <f>'FC02'!D21</f>
        <v>InFC02</v>
      </c>
      <c r="D3859" s="555"/>
      <c r="F3859" s="555">
        <f>'FC02'!C21</f>
        <v>0</v>
      </c>
      <c r="I3859" s="580" t="str">
        <f>Índice!$C$8</f>
        <v>2016-01-01</v>
      </c>
      <c r="J3859" s="580" t="str">
        <f>Índice!$C$9</f>
        <v>2016-12-31</v>
      </c>
      <c r="K3859" s="555" t="s">
        <v>1824</v>
      </c>
      <c r="L3859" s="555" t="s">
        <v>1840</v>
      </c>
    </row>
    <row r="3860" spans="1:12" ht="15.75">
      <c r="A3860" s="557"/>
      <c r="C3860" s="555" t="str">
        <f>'FC02'!D22</f>
        <v>InFC02</v>
      </c>
      <c r="D3860" s="555"/>
      <c r="F3860" s="555">
        <f>'FC02'!C22</f>
        <v>0</v>
      </c>
      <c r="I3860" s="580" t="str">
        <f>Índice!$C$8</f>
        <v>2016-01-01</v>
      </c>
      <c r="J3860" s="580" t="str">
        <f>Índice!$C$9</f>
        <v>2016-12-31</v>
      </c>
      <c r="K3860" s="555" t="s">
        <v>1824</v>
      </c>
      <c r="L3860" s="555" t="s">
        <v>1841</v>
      </c>
    </row>
    <row r="3861" spans="1:12" ht="15.75">
      <c r="A3861" s="557"/>
      <c r="C3861" s="555" t="str">
        <f>'FC02'!D23</f>
        <v>InFC02</v>
      </c>
      <c r="D3861" s="555"/>
      <c r="F3861" s="555">
        <f>'FC02'!C23</f>
        <v>0</v>
      </c>
      <c r="I3861" s="580" t="str">
        <f>Índice!$C$8</f>
        <v>2016-01-01</v>
      </c>
      <c r="J3861" s="580" t="str">
        <f>Índice!$C$9</f>
        <v>2016-12-31</v>
      </c>
      <c r="K3861" s="555" t="s">
        <v>1824</v>
      </c>
      <c r="L3861" s="555" t="s">
        <v>1842</v>
      </c>
    </row>
    <row r="3862" spans="1:12" ht="15.75">
      <c r="A3862" s="557"/>
      <c r="C3862" s="555" t="str">
        <f>'FC02'!D24</f>
        <v>InFC02</v>
      </c>
      <c r="D3862" s="555"/>
      <c r="F3862" s="555">
        <f>'FC02'!C24</f>
        <v>0</v>
      </c>
      <c r="I3862" s="580" t="str">
        <f>Índice!$C$8</f>
        <v>2016-01-01</v>
      </c>
      <c r="J3862" s="580" t="str">
        <f>Índice!$C$9</f>
        <v>2016-12-31</v>
      </c>
      <c r="K3862" s="555" t="s">
        <v>1824</v>
      </c>
      <c r="L3862" s="555" t="s">
        <v>1843</v>
      </c>
    </row>
    <row r="3863" spans="1:12" ht="15.75">
      <c r="A3863" s="557"/>
      <c r="C3863" s="555" t="str">
        <f>'FC02'!D25</f>
        <v>InFC02</v>
      </c>
      <c r="D3863" s="555"/>
      <c r="F3863" s="555">
        <f>'FC02'!C25</f>
        <v>0</v>
      </c>
      <c r="I3863" s="580" t="str">
        <f>Índice!$C$8</f>
        <v>2016-01-01</v>
      </c>
      <c r="J3863" s="580" t="str">
        <f>Índice!$C$9</f>
        <v>2016-12-31</v>
      </c>
      <c r="K3863" s="555" t="s">
        <v>1824</v>
      </c>
      <c r="L3863" s="555" t="s">
        <v>1844</v>
      </c>
    </row>
    <row r="3864" spans="1:12" ht="15.75">
      <c r="A3864" s="557"/>
      <c r="C3864" s="555" t="str">
        <f>'FC02'!D26</f>
        <v>InFC02</v>
      </c>
      <c r="D3864" s="555"/>
      <c r="F3864" s="555">
        <f>'FC02'!C26</f>
        <v>0</v>
      </c>
      <c r="I3864" s="580" t="str">
        <f>Índice!$C$8</f>
        <v>2016-01-01</v>
      </c>
      <c r="J3864" s="580" t="str">
        <f>Índice!$C$9</f>
        <v>2016-12-31</v>
      </c>
      <c r="K3864" s="555" t="s">
        <v>1824</v>
      </c>
      <c r="L3864" s="555" t="s">
        <v>1845</v>
      </c>
    </row>
    <row r="3865" spans="1:12" ht="15.75">
      <c r="A3865" s="557"/>
      <c r="C3865" s="555" t="str">
        <f>'FC02'!D27</f>
        <v>InFC02</v>
      </c>
      <c r="D3865" s="555"/>
      <c r="F3865" s="555">
        <f>'FC02'!C27</f>
        <v>0</v>
      </c>
      <c r="I3865" s="580" t="str">
        <f>Índice!$C$8</f>
        <v>2016-01-01</v>
      </c>
      <c r="J3865" s="580" t="str">
        <f>Índice!$C$9</f>
        <v>2016-12-31</v>
      </c>
      <c r="K3865" s="555" t="s">
        <v>1824</v>
      </c>
      <c r="L3865" s="555" t="s">
        <v>1846</v>
      </c>
    </row>
    <row r="3866" spans="1:12" ht="15.75">
      <c r="A3866" s="557"/>
      <c r="C3866" s="555" t="str">
        <f>'FC02'!D28</f>
        <v>InFC02</v>
      </c>
      <c r="D3866" s="555"/>
      <c r="F3866" s="555">
        <f>'FC02'!C28</f>
        <v>0</v>
      </c>
      <c r="I3866" s="580" t="str">
        <f>Índice!$C$8</f>
        <v>2016-01-01</v>
      </c>
      <c r="J3866" s="580" t="str">
        <f>Índice!$C$9</f>
        <v>2016-12-31</v>
      </c>
      <c r="K3866" s="555" t="s">
        <v>1824</v>
      </c>
      <c r="L3866" s="555" t="s">
        <v>1847</v>
      </c>
    </row>
    <row r="3867" spans="1:12" ht="15.75">
      <c r="C3867" s="555" t="str">
        <f>'FC02'!D29</f>
        <v>InFC02</v>
      </c>
      <c r="D3867" s="555"/>
      <c r="F3867" s="555">
        <f>'FC02'!C29</f>
        <v>0</v>
      </c>
      <c r="I3867" s="580" t="str">
        <f>Índice!$C$8</f>
        <v>2016-01-01</v>
      </c>
      <c r="J3867" s="580" t="str">
        <f>Índice!$C$9</f>
        <v>2016-12-31</v>
      </c>
      <c r="K3867" s="555" t="s">
        <v>1824</v>
      </c>
      <c r="L3867" s="555" t="s">
        <v>1795</v>
      </c>
    </row>
    <row r="3868" spans="1:12" ht="15.75">
      <c r="C3868" s="555" t="str">
        <f>'FC02'!D32</f>
        <v>InFC02</v>
      </c>
      <c r="D3868" s="555"/>
      <c r="F3868" s="555">
        <f>'FC02'!C32</f>
        <v>0</v>
      </c>
      <c r="I3868" s="580" t="str">
        <f>Índice!$C$8</f>
        <v>2016-01-01</v>
      </c>
      <c r="J3868" s="580" t="str">
        <f>Índice!$C$9</f>
        <v>2016-12-31</v>
      </c>
      <c r="K3868" s="555" t="s">
        <v>1824</v>
      </c>
      <c r="L3868" s="555" t="s">
        <v>1803</v>
      </c>
    </row>
    <row r="3869" spans="1:12" ht="15.75">
      <c r="C3869" s="555" t="str">
        <f>'FC02'!D33</f>
        <v>InFC02</v>
      </c>
      <c r="D3869" s="555"/>
      <c r="F3869" s="555">
        <f>'FC02'!C33</f>
        <v>0</v>
      </c>
      <c r="I3869" s="580" t="str">
        <f>Índice!$C$8</f>
        <v>2016-01-01</v>
      </c>
      <c r="J3869" s="580" t="str">
        <f>Índice!$C$9</f>
        <v>2016-12-31</v>
      </c>
      <c r="K3869" s="555" t="s">
        <v>1824</v>
      </c>
      <c r="L3869" s="555" t="s">
        <v>1804</v>
      </c>
    </row>
    <row r="3870" spans="1:12" ht="15.75">
      <c r="C3870" s="555" t="str">
        <f>'FC02'!D34</f>
        <v>InFC02</v>
      </c>
      <c r="D3870" s="555"/>
      <c r="F3870" s="555">
        <f>'FC02'!C34</f>
        <v>0</v>
      </c>
      <c r="I3870" s="580" t="str">
        <f>Índice!$C$8</f>
        <v>2016-01-01</v>
      </c>
      <c r="J3870" s="580" t="str">
        <f>Índice!$C$9</f>
        <v>2016-12-31</v>
      </c>
      <c r="K3870" s="555" t="s">
        <v>1824</v>
      </c>
      <c r="L3870" s="555" t="s">
        <v>1805</v>
      </c>
    </row>
    <row r="3871" spans="1:12" ht="15.75">
      <c r="C3871" s="555" t="str">
        <f>'FC02'!D35</f>
        <v>InFC02</v>
      </c>
      <c r="D3871" s="555"/>
      <c r="F3871" s="555">
        <f>'FC02'!C35</f>
        <v>0</v>
      </c>
      <c r="I3871" s="580" t="str">
        <f>Índice!$C$8</f>
        <v>2016-01-01</v>
      </c>
      <c r="J3871" s="580" t="str">
        <f>Índice!$C$9</f>
        <v>2016-12-31</v>
      </c>
      <c r="K3871" s="555" t="s">
        <v>1824</v>
      </c>
      <c r="L3871" s="555" t="s">
        <v>1806</v>
      </c>
    </row>
    <row r="3872" spans="1:12" ht="15.75">
      <c r="C3872" s="555" t="str">
        <f>'FC02'!D36</f>
        <v>InFC02</v>
      </c>
      <c r="D3872" s="555"/>
      <c r="F3872" s="555">
        <f>'FC02'!C36</f>
        <v>0</v>
      </c>
      <c r="I3872" s="580" t="str">
        <f>Índice!$C$8</f>
        <v>2016-01-01</v>
      </c>
      <c r="J3872" s="580" t="str">
        <f>Índice!$C$9</f>
        <v>2016-12-31</v>
      </c>
      <c r="K3872" s="555" t="s">
        <v>1824</v>
      </c>
      <c r="L3872" s="555" t="s">
        <v>1807</v>
      </c>
    </row>
    <row r="3873" spans="1:12" ht="15.75">
      <c r="C3873" s="555" t="str">
        <f>'FC02'!D38</f>
        <v>InFC02</v>
      </c>
      <c r="D3873" s="555"/>
      <c r="F3873" s="555">
        <f>'FC02'!C38</f>
        <v>0</v>
      </c>
      <c r="I3873" s="580" t="str">
        <f>Índice!$C$8</f>
        <v>2016-01-01</v>
      </c>
      <c r="J3873" s="580" t="str">
        <f>Índice!$C$9</f>
        <v>2016-12-31</v>
      </c>
      <c r="K3873" s="555" t="s">
        <v>1824</v>
      </c>
      <c r="L3873" s="555" t="s">
        <v>1808</v>
      </c>
    </row>
    <row r="3874" spans="1:12" ht="15.75">
      <c r="C3874" s="555" t="str">
        <f>'FC02'!D39</f>
        <v>InFC02</v>
      </c>
      <c r="D3874" s="555"/>
      <c r="F3874" s="555">
        <f>'FC02'!C39</f>
        <v>0</v>
      </c>
      <c r="I3874" s="580" t="str">
        <f>Índice!$C$8</f>
        <v>2016-01-01</v>
      </c>
      <c r="J3874" s="580" t="str">
        <f>Índice!$C$9</f>
        <v>2016-12-31</v>
      </c>
      <c r="K3874" s="555" t="s">
        <v>1824</v>
      </c>
      <c r="L3874" s="555" t="s">
        <v>1809</v>
      </c>
    </row>
    <row r="3875" spans="1:12" ht="15.75">
      <c r="C3875" s="555" t="str">
        <f>'FC02'!D40</f>
        <v>InFC02</v>
      </c>
      <c r="D3875" s="555"/>
      <c r="F3875" s="555">
        <f>'FC02'!C40</f>
        <v>0</v>
      </c>
      <c r="I3875" s="580" t="str">
        <f>Índice!$C$8</f>
        <v>2016-01-01</v>
      </c>
      <c r="J3875" s="580" t="str">
        <f>Índice!$C$9</f>
        <v>2016-12-31</v>
      </c>
      <c r="K3875" s="555" t="s">
        <v>1824</v>
      </c>
      <c r="L3875" s="555" t="s">
        <v>1810</v>
      </c>
    </row>
    <row r="3876" spans="1:12" ht="15.75">
      <c r="C3876" s="555" t="str">
        <f>'FC02'!D41</f>
        <v>InFC02</v>
      </c>
      <c r="D3876" s="555"/>
      <c r="F3876" s="555">
        <f>'FC02'!C41</f>
        <v>0</v>
      </c>
      <c r="I3876" s="580" t="str">
        <f>Índice!$C$8</f>
        <v>2016-01-01</v>
      </c>
      <c r="J3876" s="580" t="str">
        <f>Índice!$C$9</f>
        <v>2016-12-31</v>
      </c>
      <c r="K3876" s="555" t="s">
        <v>1824</v>
      </c>
      <c r="L3876" s="555" t="s">
        <v>1811</v>
      </c>
    </row>
    <row r="3877" spans="1:12" ht="15.75">
      <c r="C3877" s="555" t="str">
        <f>'FC02'!D42</f>
        <v>InFC02</v>
      </c>
      <c r="D3877" s="555"/>
      <c r="F3877" s="555">
        <f>'FC02'!C42</f>
        <v>0</v>
      </c>
      <c r="I3877" s="580" t="str">
        <f>Índice!$C$8</f>
        <v>2016-01-01</v>
      </c>
      <c r="J3877" s="580" t="str">
        <f>Índice!$C$9</f>
        <v>2016-12-31</v>
      </c>
      <c r="K3877" s="555" t="s">
        <v>1824</v>
      </c>
      <c r="L3877" s="555" t="s">
        <v>1796</v>
      </c>
    </row>
    <row r="3878" spans="1:12" ht="15.75">
      <c r="A3878" s="557"/>
      <c r="C3878" s="555" t="str">
        <f>'FC02'!D44</f>
        <v>InFC02</v>
      </c>
      <c r="D3878" s="555"/>
      <c r="F3878" s="555">
        <f>'FC02'!C44</f>
        <v>0</v>
      </c>
      <c r="I3878" s="580" t="str">
        <f>Índice!$C$8</f>
        <v>2016-01-01</v>
      </c>
      <c r="J3878" s="580" t="str">
        <f>Índice!$C$9</f>
        <v>2016-12-31</v>
      </c>
      <c r="K3878" s="555" t="s">
        <v>1824</v>
      </c>
      <c r="L3878" s="555" t="s">
        <v>1812</v>
      </c>
    </row>
    <row r="3879" spans="1:12" ht="15.75">
      <c r="A3879" s="557"/>
      <c r="C3879" s="555" t="str">
        <f>'FC02'!D45</f>
        <v>InFC02</v>
      </c>
      <c r="D3879" s="555"/>
      <c r="F3879" s="555">
        <f>'FC02'!C45</f>
        <v>0</v>
      </c>
      <c r="I3879" s="580" t="str">
        <f>Índice!$C$8</f>
        <v>2016-01-01</v>
      </c>
      <c r="J3879" s="580" t="str">
        <f>Índice!$C$9</f>
        <v>2016-12-31</v>
      </c>
      <c r="K3879" s="555" t="s">
        <v>1824</v>
      </c>
      <c r="L3879" s="555" t="s">
        <v>1813</v>
      </c>
    </row>
    <row r="3880" spans="1:12" ht="15.75">
      <c r="A3880" s="557"/>
      <c r="C3880" s="555" t="str">
        <f>'FC02'!D46</f>
        <v>InFC02</v>
      </c>
      <c r="D3880" s="555"/>
      <c r="F3880" s="555">
        <f>'FC02'!C46</f>
        <v>0</v>
      </c>
      <c r="I3880" s="580" t="str">
        <f>Índice!$C$8</f>
        <v>2016-01-01</v>
      </c>
      <c r="J3880" s="580" t="str">
        <f>Índice!$C$9</f>
        <v>2016-12-31</v>
      </c>
      <c r="K3880" s="555" t="s">
        <v>1824</v>
      </c>
      <c r="L3880" s="555" t="s">
        <v>1814</v>
      </c>
    </row>
    <row r="3881" spans="1:12" ht="15.75">
      <c r="A3881" s="557"/>
      <c r="C3881" s="555" t="str">
        <f>'FC02'!D47</f>
        <v>InFC02</v>
      </c>
      <c r="D3881" s="555"/>
      <c r="F3881" s="555">
        <f>'FC02'!C47</f>
        <v>0</v>
      </c>
      <c r="I3881" s="580" t="str">
        <f>Índice!$C$8</f>
        <v>2016-01-01</v>
      </c>
      <c r="J3881" s="580" t="str">
        <f>Índice!$C$9</f>
        <v>2016-12-31</v>
      </c>
      <c r="K3881" s="555" t="s">
        <v>1824</v>
      </c>
      <c r="L3881" s="555" t="s">
        <v>1815</v>
      </c>
    </row>
    <row r="3882" spans="1:12" ht="15.75">
      <c r="A3882" s="557"/>
      <c r="C3882" s="555" t="str">
        <f>'FC02'!D48</f>
        <v>InFC02</v>
      </c>
      <c r="D3882" s="555"/>
      <c r="F3882" s="555">
        <f>'FC02'!C48</f>
        <v>0</v>
      </c>
      <c r="I3882" s="580" t="str">
        <f>Índice!$C$8</f>
        <v>2016-01-01</v>
      </c>
      <c r="J3882" s="580" t="str">
        <f>Índice!$C$9</f>
        <v>2016-12-31</v>
      </c>
      <c r="K3882" s="555" t="s">
        <v>1824</v>
      </c>
      <c r="L3882" s="555" t="s">
        <v>1797</v>
      </c>
    </row>
    <row r="3883" spans="1:12" ht="15.75">
      <c r="A3883" s="557"/>
      <c r="C3883" s="555" t="str">
        <f>'FC02'!D50</f>
        <v>InFC02</v>
      </c>
      <c r="D3883" s="555"/>
      <c r="F3883" s="555">
        <f>'FC02'!C50</f>
        <v>0</v>
      </c>
      <c r="I3883" s="580" t="str">
        <f>Índice!$C$8</f>
        <v>2016-01-01</v>
      </c>
      <c r="J3883" s="580" t="str">
        <f>Índice!$C$9</f>
        <v>2016-12-31</v>
      </c>
      <c r="K3883" s="555" t="s">
        <v>1824</v>
      </c>
      <c r="L3883" s="555" t="s">
        <v>1816</v>
      </c>
    </row>
    <row r="3884" spans="1:12" ht="15.75">
      <c r="A3884" s="557"/>
      <c r="C3884" s="555" t="str">
        <f>'FC02'!D51</f>
        <v>InFC02</v>
      </c>
      <c r="D3884" s="555"/>
      <c r="F3884" s="555">
        <f>'FC02'!C51</f>
        <v>0</v>
      </c>
      <c r="I3884" s="580" t="str">
        <f>Índice!$C$8</f>
        <v>2016-01-01</v>
      </c>
      <c r="J3884" s="580" t="str">
        <f>Índice!$C$9</f>
        <v>2016-12-31</v>
      </c>
      <c r="K3884" s="555" t="s">
        <v>1824</v>
      </c>
      <c r="L3884" s="555" t="s">
        <v>1817</v>
      </c>
    </row>
    <row r="3885" spans="1:12" ht="15.75">
      <c r="A3885" s="557"/>
      <c r="C3885" s="555" t="str">
        <f>'FC02'!D52</f>
        <v>InFC02</v>
      </c>
      <c r="D3885" s="555"/>
      <c r="F3885" s="555">
        <f>'FC02'!C52</f>
        <v>0</v>
      </c>
      <c r="I3885" s="580" t="str">
        <f>Índice!$C$8</f>
        <v>2016-01-01</v>
      </c>
      <c r="J3885" s="580" t="str">
        <f>Índice!$C$9</f>
        <v>2016-12-31</v>
      </c>
      <c r="K3885" s="555" t="s">
        <v>1824</v>
      </c>
      <c r="L3885" s="555" t="s">
        <v>1818</v>
      </c>
    </row>
    <row r="3886" spans="1:12" ht="15.75">
      <c r="A3886" s="557"/>
      <c r="C3886" s="555" t="str">
        <f>'FC02'!D53</f>
        <v>InFC02</v>
      </c>
      <c r="D3886" s="555"/>
      <c r="F3886" s="555">
        <f>'FC02'!C53</f>
        <v>0</v>
      </c>
      <c r="I3886" s="580" t="str">
        <f>Índice!$C$8</f>
        <v>2016-01-01</v>
      </c>
      <c r="J3886" s="580" t="str">
        <f>Índice!$C$9</f>
        <v>2016-12-31</v>
      </c>
      <c r="K3886" s="555" t="s">
        <v>1824</v>
      </c>
      <c r="L3886" s="555" t="s">
        <v>3306</v>
      </c>
    </row>
    <row r="3887" spans="1:12" ht="15.75">
      <c r="A3887" s="557"/>
      <c r="C3887" s="555" t="str">
        <f>'FC02'!D54</f>
        <v>InFC02</v>
      </c>
      <c r="D3887" s="555"/>
      <c r="F3887" s="555">
        <f>'FC02'!C54</f>
        <v>0</v>
      </c>
      <c r="I3887" s="580" t="str">
        <f>Índice!$C$8</f>
        <v>2016-01-01</v>
      </c>
      <c r="J3887" s="580" t="str">
        <f>Índice!$C$9</f>
        <v>2016-12-31</v>
      </c>
      <c r="K3887" s="555" t="s">
        <v>1824</v>
      </c>
      <c r="L3887" s="555" t="s">
        <v>1798</v>
      </c>
    </row>
    <row r="3888" spans="1:12" ht="15.75">
      <c r="C3888" s="555" t="str">
        <f>'FC02'!D55</f>
        <v>InFC02</v>
      </c>
      <c r="D3888" s="555"/>
      <c r="F3888" s="555">
        <f>'FC02'!C55</f>
        <v>0</v>
      </c>
      <c r="I3888" s="580" t="str">
        <f>Índice!$C$8</f>
        <v>2016-01-01</v>
      </c>
      <c r="J3888" s="580" t="str">
        <f>Índice!$C$9</f>
        <v>2016-12-31</v>
      </c>
      <c r="K3888" s="555" t="s">
        <v>1824</v>
      </c>
      <c r="L3888" s="555" t="s">
        <v>3310</v>
      </c>
    </row>
    <row r="3889" spans="1:18" ht="15.75">
      <c r="C3889" s="555" t="str">
        <f>'FC02'!D56</f>
        <v>InFC02</v>
      </c>
      <c r="D3889" s="555"/>
      <c r="F3889" s="555">
        <f>'FC02'!C56</f>
        <v>0</v>
      </c>
      <c r="I3889" s="580" t="str">
        <f>Índice!$C$8</f>
        <v>2016-01-01</v>
      </c>
      <c r="J3889" s="580" t="str">
        <f>Índice!$C$9</f>
        <v>2016-12-31</v>
      </c>
      <c r="K3889" s="555" t="s">
        <v>1824</v>
      </c>
      <c r="L3889" s="555" t="s">
        <v>3307</v>
      </c>
    </row>
    <row r="3890" spans="1:18" ht="15.75">
      <c r="C3890" s="555" t="str">
        <f>'FC02'!D58</f>
        <v>InFC02</v>
      </c>
      <c r="D3890" s="555"/>
      <c r="F3890" s="555">
        <f>'FC02'!C58</f>
        <v>0</v>
      </c>
      <c r="I3890" s="580" t="str">
        <f>Índice!$C$8</f>
        <v>2016-01-01</v>
      </c>
      <c r="J3890" s="580" t="str">
        <f>Índice!$C$9</f>
        <v>2016-12-31</v>
      </c>
      <c r="K3890" s="555" t="s">
        <v>1824</v>
      </c>
      <c r="L3890" s="555" t="s">
        <v>1825</v>
      </c>
    </row>
    <row r="3891" spans="1:18" ht="15.75">
      <c r="C3891" s="555" t="str">
        <f>'FC02'!D59</f>
        <v>InFC02</v>
      </c>
      <c r="D3891" s="555"/>
      <c r="F3891" s="555">
        <f>'FC02'!C59</f>
        <v>0</v>
      </c>
      <c r="I3891" s="580" t="str">
        <f>Índice!$C$8</f>
        <v>2016-01-01</v>
      </c>
      <c r="J3891" s="580" t="str">
        <f>Índice!$C$9</f>
        <v>2016-12-31</v>
      </c>
      <c r="K3891" s="555" t="s">
        <v>1824</v>
      </c>
      <c r="L3891" s="555" t="s">
        <v>1826</v>
      </c>
    </row>
    <row r="3892" spans="1:18" ht="15.75">
      <c r="A3892" s="557"/>
      <c r="C3892" s="555" t="str">
        <f>'FC02'!D60</f>
        <v>InFC02</v>
      </c>
      <c r="D3892" s="555"/>
      <c r="F3892" s="555">
        <f>'FC02'!C60</f>
        <v>0</v>
      </c>
      <c r="I3892" s="580" t="str">
        <f>Índice!$C$8</f>
        <v>2016-01-01</v>
      </c>
      <c r="J3892" s="580" t="str">
        <f>Índice!$C$9</f>
        <v>2016-12-31</v>
      </c>
      <c r="K3892" s="555" t="s">
        <v>1824</v>
      </c>
      <c r="L3892" s="555" t="s">
        <v>1827</v>
      </c>
    </row>
    <row r="3893" spans="1:18" ht="15.75">
      <c r="A3893" s="557"/>
      <c r="C3893" s="555" t="str">
        <f>'FC02'!D61</f>
        <v>InFC02</v>
      </c>
      <c r="D3893" s="555"/>
      <c r="F3893" s="555">
        <f>'FC02'!C61</f>
        <v>0</v>
      </c>
      <c r="I3893" s="580" t="str">
        <f>Índice!$C$8</f>
        <v>2016-01-01</v>
      </c>
      <c r="J3893" s="580" t="str">
        <f>Índice!$C$9</f>
        <v>2016-12-31</v>
      </c>
      <c r="K3893" s="555" t="s">
        <v>1824</v>
      </c>
      <c r="L3893" s="555" t="s">
        <v>1828</v>
      </c>
    </row>
    <row r="3894" spans="1:18" ht="15.75">
      <c r="A3894" s="557"/>
      <c r="C3894" s="555" t="str">
        <f>'FC02'!D62</f>
        <v>InFC02</v>
      </c>
      <c r="D3894" s="555"/>
      <c r="F3894" s="555">
        <f>'FC02'!C62</f>
        <v>0</v>
      </c>
      <c r="I3894" s="580" t="str">
        <f>Índice!$C$8</f>
        <v>2016-01-01</v>
      </c>
      <c r="J3894" s="580" t="str">
        <f>Índice!$C$9</f>
        <v>2016-12-31</v>
      </c>
      <c r="K3894" s="555" t="s">
        <v>1824</v>
      </c>
      <c r="L3894" s="555" t="s">
        <v>1832</v>
      </c>
    </row>
    <row r="3895" spans="1:18" ht="15.75">
      <c r="A3895" s="557"/>
      <c r="C3895" s="555" t="str">
        <f>'FC02'!D63</f>
        <v>InFC02</v>
      </c>
      <c r="D3895" s="555"/>
      <c r="F3895" s="555">
        <f>'FC02'!C63</f>
        <v>0</v>
      </c>
      <c r="I3895" s="580" t="str">
        <f>Índice!$C$8</f>
        <v>2016-01-01</v>
      </c>
      <c r="J3895" s="580" t="str">
        <f>Índice!$C$9</f>
        <v>2016-12-31</v>
      </c>
      <c r="K3895" s="555" t="s">
        <v>1824</v>
      </c>
      <c r="L3895" s="555" t="s">
        <v>1836</v>
      </c>
    </row>
    <row r="3896" spans="1:18" ht="15.75">
      <c r="C3896" s="555" t="str">
        <f>'FC02'!D64</f>
        <v>InFC02</v>
      </c>
      <c r="D3896" s="555"/>
      <c r="F3896" s="555">
        <f>'FC02'!C64</f>
        <v>0</v>
      </c>
      <c r="I3896" s="580" t="str">
        <f>Índice!$C$8</f>
        <v>2016-01-01</v>
      </c>
      <c r="J3896" s="580" t="str">
        <f>Índice!$C$9</f>
        <v>2016-12-31</v>
      </c>
      <c r="K3896" s="555" t="s">
        <v>1824</v>
      </c>
      <c r="L3896" s="555" t="s">
        <v>1848</v>
      </c>
    </row>
    <row r="3897" spans="1:18" ht="15.75">
      <c r="C3897" s="555" t="str">
        <f>'FC02'!D65</f>
        <v>InFC02</v>
      </c>
      <c r="D3897" s="555"/>
      <c r="F3897" s="555">
        <f>'FC02'!C65</f>
        <v>0</v>
      </c>
      <c r="I3897" s="580" t="str">
        <f>Índice!$C$8</f>
        <v>2016-01-01</v>
      </c>
      <c r="J3897" s="580" t="str">
        <f>Índice!$C$9</f>
        <v>2016-12-31</v>
      </c>
      <c r="K3897" s="555" t="s">
        <v>1824</v>
      </c>
      <c r="L3897" s="555" t="s">
        <v>1849</v>
      </c>
    </row>
    <row r="3898" spans="1:18" ht="15.75">
      <c r="C3898" s="555" t="str">
        <f>'FC02'!D66</f>
        <v>InFC02</v>
      </c>
      <c r="D3898" s="555"/>
      <c r="F3898" s="555">
        <f>'FC02'!C66</f>
        <v>0</v>
      </c>
      <c r="I3898" s="580" t="str">
        <f>Índice!$C$8</f>
        <v>2016-01-01</v>
      </c>
      <c r="J3898" s="580" t="str">
        <f>Índice!$C$9</f>
        <v>2016-12-31</v>
      </c>
      <c r="K3898" s="555" t="s">
        <v>1824</v>
      </c>
      <c r="L3898" s="555" t="s">
        <v>1850</v>
      </c>
    </row>
    <row r="3899" spans="1:18" ht="15.75">
      <c r="A3899" s="661" t="s">
        <v>15</v>
      </c>
      <c r="C3899" s="555" t="str">
        <f>'FC02'!D67</f>
        <v>InFC02</v>
      </c>
      <c r="D3899" s="555"/>
      <c r="F3899" s="555">
        <f>'FC02'!C67</f>
        <v>0</v>
      </c>
      <c r="I3899" s="580" t="str">
        <f>Índice!$C$8</f>
        <v>2016-01-01</v>
      </c>
      <c r="J3899" s="580" t="str">
        <f>Índice!$C$9</f>
        <v>2016-12-31</v>
      </c>
      <c r="K3899" s="555" t="s">
        <v>1824</v>
      </c>
      <c r="L3899" s="555" t="s">
        <v>3308</v>
      </c>
    </row>
    <row r="3900" spans="1:18" ht="15.75">
      <c r="A3900" s="661" t="s">
        <v>15</v>
      </c>
      <c r="C3900" s="555" t="str">
        <f>'FC02'!D68</f>
        <v>InFC02</v>
      </c>
      <c r="D3900" s="555"/>
      <c r="F3900" s="555">
        <f>'FC02'!C68</f>
        <v>0</v>
      </c>
      <c r="I3900" s="580" t="str">
        <f>Índice!$C$8</f>
        <v>2016-01-01</v>
      </c>
      <c r="J3900" s="580" t="str">
        <f>Índice!$C$9</f>
        <v>2016-12-31</v>
      </c>
      <c r="K3900" s="555" t="s">
        <v>1824</v>
      </c>
      <c r="L3900" s="555" t="s">
        <v>3309</v>
      </c>
    </row>
    <row r="3901" spans="1:18" ht="15.75">
      <c r="A3901" s="575" t="s">
        <v>15</v>
      </c>
      <c r="B3901" s="550"/>
      <c r="C3901" s="549" t="s">
        <v>624</v>
      </c>
      <c r="D3901" s="550"/>
      <c r="E3901" s="550"/>
      <c r="F3901" s="551"/>
      <c r="G3901" s="550"/>
      <c r="H3901" s="550"/>
      <c r="I3901" s="580" t="str">
        <f>Índice!$C$8</f>
        <v>2016-01-01</v>
      </c>
      <c r="J3901" s="580" t="str">
        <f>Índice!$C$9</f>
        <v>2016-12-31</v>
      </c>
      <c r="K3901" s="584"/>
      <c r="L3901" s="584"/>
      <c r="M3901" s="550"/>
      <c r="N3901" s="550"/>
      <c r="O3901" s="550"/>
      <c r="P3901" s="550"/>
      <c r="Q3901" s="550"/>
      <c r="R3901" s="550"/>
    </row>
    <row r="3902" spans="1:18" ht="15.75">
      <c r="A3902" s="593" t="s">
        <v>15</v>
      </c>
      <c r="B3902" s="594"/>
      <c r="C3902" s="595" t="s">
        <v>625</v>
      </c>
      <c r="I3902" s="580" t="str">
        <f>Índice!$C$8</f>
        <v>2016-01-01</v>
      </c>
      <c r="J3902" s="580" t="str">
        <f>Índice!$C$9</f>
        <v>2016-12-31</v>
      </c>
      <c r="L3902" s="555"/>
    </row>
    <row r="3903" spans="1:18" ht="15.75">
      <c r="A3903" s="593" t="s">
        <v>15</v>
      </c>
      <c r="C3903" s="555" t="str">
        <f>'FC03-1'!B$7</f>
        <v>Servicio de acueducto (FC03-1)</v>
      </c>
      <c r="F3903" s="555"/>
      <c r="I3903" s="580" t="str">
        <f>Índice!$C$8</f>
        <v>2016-01-01</v>
      </c>
      <c r="J3903" s="580" t="str">
        <f>Índice!$C$9</f>
        <v>2016-12-31</v>
      </c>
      <c r="K3903" s="555"/>
      <c r="L3903" s="555"/>
    </row>
    <row r="3904" spans="1:18" ht="15.75">
      <c r="C3904" s="555" t="str">
        <f>'FC03-1'!B$8</f>
        <v>Distribución (FC03-1)</v>
      </c>
      <c r="F3904" s="555">
        <f>'FC03-1'!C$8</f>
        <v>0</v>
      </c>
      <c r="I3904" s="580" t="str">
        <f>Índice!$C$8</f>
        <v>2016-01-01</v>
      </c>
      <c r="J3904" s="580" t="str">
        <f>Índice!$C$9</f>
        <v>2016-12-31</v>
      </c>
      <c r="K3904" s="555" t="s">
        <v>1851</v>
      </c>
      <c r="L3904" s="555" t="s">
        <v>1852</v>
      </c>
    </row>
    <row r="3905" spans="1:12" ht="15.75">
      <c r="C3905" s="555" t="str">
        <f>'FC03-1'!B$9</f>
        <v>Otros Servicios (FC03-1)</v>
      </c>
      <c r="F3905" s="555">
        <f>'FC03-1'!C$9</f>
        <v>0</v>
      </c>
      <c r="I3905" s="580" t="str">
        <f>Índice!$C$8</f>
        <v>2016-01-01</v>
      </c>
      <c r="J3905" s="580" t="str">
        <f>Índice!$C$9</f>
        <v>2016-12-31</v>
      </c>
      <c r="K3905" s="555" t="s">
        <v>1851</v>
      </c>
      <c r="L3905" s="555" t="s">
        <v>1852</v>
      </c>
    </row>
    <row r="3906" spans="1:12" ht="15.75">
      <c r="A3906" s="593" t="s">
        <v>15</v>
      </c>
      <c r="C3906" s="555" t="str">
        <f>'FC03-1'!B$10</f>
        <v>Comercialización</v>
      </c>
      <c r="F3906" s="555"/>
      <c r="I3906" s="580" t="str">
        <f>Índice!$C$8</f>
        <v>2016-01-01</v>
      </c>
      <c r="J3906" s="580" t="str">
        <f>Índice!$C$9</f>
        <v>2016-12-31</v>
      </c>
      <c r="K3906" s="555"/>
      <c r="L3906" s="557"/>
    </row>
    <row r="3907" spans="1:12" ht="15.75">
      <c r="C3907" s="555" t="str">
        <f>'FC03-1'!B$11</f>
        <v>Residencial Estrato 1 (FC03-1)</v>
      </c>
      <c r="F3907" s="555">
        <f>'FC03-1'!C$11</f>
        <v>0</v>
      </c>
      <c r="I3907" s="580" t="str">
        <f>Índice!$C$8</f>
        <v>2016-01-01</v>
      </c>
      <c r="J3907" s="580" t="str">
        <f>Índice!$C$9</f>
        <v>2016-12-31</v>
      </c>
      <c r="K3907" s="555" t="s">
        <v>1851</v>
      </c>
      <c r="L3907" s="555" t="s">
        <v>1852</v>
      </c>
    </row>
    <row r="3908" spans="1:12" ht="15.75">
      <c r="C3908" s="555" t="str">
        <f>'FC03-1'!B$12</f>
        <v>Residencial Estrato 2 (FC03-1)</v>
      </c>
      <c r="F3908" s="555">
        <f>'FC03-1'!C$12</f>
        <v>0</v>
      </c>
      <c r="I3908" s="580" t="str">
        <f>Índice!$C$8</f>
        <v>2016-01-01</v>
      </c>
      <c r="J3908" s="580" t="str">
        <f>Índice!$C$9</f>
        <v>2016-12-31</v>
      </c>
      <c r="K3908" s="555" t="s">
        <v>1851</v>
      </c>
      <c r="L3908" s="555" t="s">
        <v>1852</v>
      </c>
    </row>
    <row r="3909" spans="1:12" ht="15.75">
      <c r="C3909" s="555" t="str">
        <f>'FC03-1'!B$13</f>
        <v>Residencial Estrato 3 (FC03-1)</v>
      </c>
      <c r="F3909" s="555">
        <f>'FC03-1'!C$13</f>
        <v>0</v>
      </c>
      <c r="I3909" s="580" t="str">
        <f>Índice!$C$8</f>
        <v>2016-01-01</v>
      </c>
      <c r="J3909" s="580" t="str">
        <f>Índice!$C$9</f>
        <v>2016-12-31</v>
      </c>
      <c r="K3909" s="555" t="s">
        <v>1851</v>
      </c>
      <c r="L3909" s="555" t="s">
        <v>1852</v>
      </c>
    </row>
    <row r="3910" spans="1:12" ht="15.75">
      <c r="C3910" s="555" t="str">
        <f>'FC03-1'!B$14</f>
        <v>Residencial Estrato 4 (FC03-1)</v>
      </c>
      <c r="F3910" s="555">
        <f>'FC03-1'!C$14</f>
        <v>0</v>
      </c>
      <c r="I3910" s="580" t="str">
        <f>Índice!$C$8</f>
        <v>2016-01-01</v>
      </c>
      <c r="J3910" s="580" t="str">
        <f>Índice!$C$9</f>
        <v>2016-12-31</v>
      </c>
      <c r="K3910" s="555" t="s">
        <v>1851</v>
      </c>
      <c r="L3910" s="555" t="s">
        <v>1852</v>
      </c>
    </row>
    <row r="3911" spans="1:12" ht="15.75">
      <c r="C3911" s="555" t="str">
        <f>'FC03-1'!B$15</f>
        <v>Residencial Estrato 5 (FC03-1)</v>
      </c>
      <c r="F3911" s="555">
        <f>'FC03-1'!C$15</f>
        <v>0</v>
      </c>
      <c r="I3911" s="580" t="str">
        <f>Índice!$C$8</f>
        <v>2016-01-01</v>
      </c>
      <c r="J3911" s="580" t="str">
        <f>Índice!$C$9</f>
        <v>2016-12-31</v>
      </c>
      <c r="K3911" s="555" t="s">
        <v>1851</v>
      </c>
      <c r="L3911" s="555" t="s">
        <v>1852</v>
      </c>
    </row>
    <row r="3912" spans="1:12" ht="15.75">
      <c r="C3912" s="555" t="str">
        <f>'FC03-1'!B$16</f>
        <v>Residencial Estrato 6 (FC03-1)</v>
      </c>
      <c r="F3912" s="555">
        <f>'FC03-1'!C$16</f>
        <v>0</v>
      </c>
      <c r="I3912" s="580" t="str">
        <f>Índice!$C$8</f>
        <v>2016-01-01</v>
      </c>
      <c r="J3912" s="580" t="str">
        <f>Índice!$C$9</f>
        <v>2016-12-31</v>
      </c>
      <c r="K3912" s="555" t="s">
        <v>1851</v>
      </c>
      <c r="L3912" s="555" t="s">
        <v>1852</v>
      </c>
    </row>
    <row r="3913" spans="1:12" ht="15.75">
      <c r="C3913" s="555" t="str">
        <f>'FC03-1'!B$17</f>
        <v>No Residencial Industrial (FC03-1)</v>
      </c>
      <c r="F3913" s="555">
        <f>'FC03-1'!C$17</f>
        <v>0</v>
      </c>
      <c r="I3913" s="580" t="str">
        <f>Índice!$C$8</f>
        <v>2016-01-01</v>
      </c>
      <c r="J3913" s="580" t="str">
        <f>Índice!$C$9</f>
        <v>2016-12-31</v>
      </c>
      <c r="K3913" s="555" t="s">
        <v>1851</v>
      </c>
      <c r="L3913" s="555" t="s">
        <v>1852</v>
      </c>
    </row>
    <row r="3914" spans="1:12" ht="15.75">
      <c r="C3914" s="555" t="str">
        <f>'FC03-1'!B$18</f>
        <v>No Residencial Comercial (FC03-1)</v>
      </c>
      <c r="F3914" s="555">
        <f>'FC03-1'!C$18</f>
        <v>0</v>
      </c>
      <c r="I3914" s="580" t="str">
        <f>Índice!$C$8</f>
        <v>2016-01-01</v>
      </c>
      <c r="J3914" s="580" t="str">
        <f>Índice!$C$9</f>
        <v>2016-12-31</v>
      </c>
      <c r="K3914" s="555" t="s">
        <v>1851</v>
      </c>
      <c r="L3914" s="555" t="s">
        <v>1852</v>
      </c>
    </row>
    <row r="3915" spans="1:12" ht="15.75">
      <c r="C3915" s="555" t="str">
        <f>'FC03-1'!B$19</f>
        <v>No Residencial Oficial (FC03-1)</v>
      </c>
      <c r="F3915" s="555">
        <f>'FC03-1'!C$19</f>
        <v>0</v>
      </c>
      <c r="I3915" s="580" t="str">
        <f>Índice!$C$8</f>
        <v>2016-01-01</v>
      </c>
      <c r="J3915" s="580" t="str">
        <f>Índice!$C$9</f>
        <v>2016-12-31</v>
      </c>
      <c r="K3915" s="555" t="s">
        <v>1851</v>
      </c>
      <c r="L3915" s="555" t="s">
        <v>1852</v>
      </c>
    </row>
    <row r="3916" spans="1:12" ht="15.75">
      <c r="C3916" s="555" t="str">
        <f>'FC03-1'!B$20</f>
        <v>No Residencial Especial (FC03-1)</v>
      </c>
      <c r="F3916" s="555">
        <f>'FC03-1'!C$20</f>
        <v>0</v>
      </c>
      <c r="I3916" s="580" t="str">
        <f>Índice!$C$8</f>
        <v>2016-01-01</v>
      </c>
      <c r="J3916" s="580" t="str">
        <f>Índice!$C$9</f>
        <v>2016-12-31</v>
      </c>
      <c r="K3916" s="555" t="s">
        <v>1851</v>
      </c>
      <c r="L3916" s="555" t="s">
        <v>1852</v>
      </c>
    </row>
    <row r="3917" spans="1:12" ht="15.75">
      <c r="C3917" s="555" t="str">
        <f>'FC03-1'!B$21</f>
        <v>Total Comercialización (FC03-1)</v>
      </c>
      <c r="F3917" s="555">
        <f>'FC03-1'!C$21</f>
        <v>0</v>
      </c>
      <c r="I3917" s="580" t="str">
        <f>Índice!$C$8</f>
        <v>2016-01-01</v>
      </c>
      <c r="J3917" s="580" t="str">
        <f>Índice!$C$9</f>
        <v>2016-12-31</v>
      </c>
      <c r="K3917" s="555" t="s">
        <v>1851</v>
      </c>
      <c r="L3917" s="555" t="s">
        <v>1852</v>
      </c>
    </row>
    <row r="3918" spans="1:12" ht="15.75">
      <c r="C3918" s="555" t="str">
        <f>'FC03-1'!B$22</f>
        <v>Total Servicio de Acueducto (FC03-1)</v>
      </c>
      <c r="F3918" s="555">
        <f>'FC03-1'!C$22</f>
        <v>0</v>
      </c>
      <c r="I3918" s="580" t="str">
        <f>Índice!$C$8</f>
        <v>2016-01-01</v>
      </c>
      <c r="J3918" s="580" t="str">
        <f>Índice!$C$9</f>
        <v>2016-12-31</v>
      </c>
      <c r="K3918" s="555" t="s">
        <v>1851</v>
      </c>
      <c r="L3918" s="555" t="s">
        <v>1852</v>
      </c>
    </row>
    <row r="3919" spans="1:12" ht="15.75">
      <c r="A3919" s="593" t="s">
        <v>15</v>
      </c>
      <c r="C3919" s="555" t="str">
        <f>'FC03-1'!B$23</f>
        <v>Deterioro de cuentas por cobrar (FC03-1)</v>
      </c>
      <c r="F3919" s="555"/>
      <c r="I3919" s="580" t="str">
        <f>Índice!$C$8</f>
        <v>2016-01-01</v>
      </c>
      <c r="J3919" s="580" t="str">
        <f>Índice!$C$9</f>
        <v>2016-12-31</v>
      </c>
      <c r="K3919" s="555"/>
      <c r="L3919" s="555"/>
    </row>
    <row r="3920" spans="1:12" ht="15.75">
      <c r="C3920" s="555" t="str">
        <f>'FC03-1'!B$24</f>
        <v>Distribución (Deterioro) (FC03-1)</v>
      </c>
      <c r="F3920" s="555">
        <f>'FC03-1'!C$24</f>
        <v>0</v>
      </c>
      <c r="I3920" s="580" t="str">
        <f>Índice!$C$8</f>
        <v>2016-01-01</v>
      </c>
      <c r="J3920" s="580" t="str">
        <f>Índice!$C$9</f>
        <v>2016-12-31</v>
      </c>
      <c r="K3920" s="555" t="s">
        <v>1851</v>
      </c>
      <c r="L3920" s="555" t="s">
        <v>1852</v>
      </c>
    </row>
    <row r="3921" spans="1:12" ht="15.75">
      <c r="C3921" s="555" t="str">
        <f>'FC03-1'!B$25</f>
        <v>Otros Servicios (Deterioro) (FC03-1)</v>
      </c>
      <c r="F3921" s="555">
        <f>'FC03-1'!C$25</f>
        <v>0</v>
      </c>
      <c r="I3921" s="580" t="str">
        <f>Índice!$C$8</f>
        <v>2016-01-01</v>
      </c>
      <c r="J3921" s="580" t="str">
        <f>Índice!$C$9</f>
        <v>2016-12-31</v>
      </c>
      <c r="K3921" s="555" t="s">
        <v>1851</v>
      </c>
      <c r="L3921" s="555" t="s">
        <v>1852</v>
      </c>
    </row>
    <row r="3922" spans="1:12" ht="15.75">
      <c r="A3922" s="593" t="s">
        <v>15</v>
      </c>
      <c r="C3922" s="555" t="str">
        <f>'FC03-1'!B$26</f>
        <v>Comercialización (Deterioro) (FC03-1)</v>
      </c>
      <c r="F3922" s="555"/>
      <c r="I3922" s="580" t="str">
        <f>Índice!$C$8</f>
        <v>2016-01-01</v>
      </c>
      <c r="J3922" s="580" t="str">
        <f>Índice!$C$9</f>
        <v>2016-12-31</v>
      </c>
      <c r="K3922" s="555"/>
      <c r="L3922" s="555"/>
    </row>
    <row r="3923" spans="1:12" ht="15.75">
      <c r="C3923" s="555" t="str">
        <f>'FC03-1'!B$27</f>
        <v>Residencial Estrato 1 (Deterioro) (FC03-1)</v>
      </c>
      <c r="F3923" s="555">
        <f>'FC03-1'!C$27</f>
        <v>0</v>
      </c>
      <c r="I3923" s="580" t="str">
        <f>Índice!$C$8</f>
        <v>2016-01-01</v>
      </c>
      <c r="J3923" s="580" t="str">
        <f>Índice!$C$9</f>
        <v>2016-12-31</v>
      </c>
      <c r="K3923" s="555" t="s">
        <v>1851</v>
      </c>
      <c r="L3923" s="555" t="s">
        <v>1852</v>
      </c>
    </row>
    <row r="3924" spans="1:12" ht="15.75">
      <c r="C3924" s="555" t="str">
        <f>'FC03-1'!B$28</f>
        <v>Residencial Estrato 2 (Deterioro) (FC03-1)</v>
      </c>
      <c r="F3924" s="555">
        <f>'FC03-1'!C$28</f>
        <v>0</v>
      </c>
      <c r="I3924" s="580" t="str">
        <f>Índice!$C$8</f>
        <v>2016-01-01</v>
      </c>
      <c r="J3924" s="580" t="str">
        <f>Índice!$C$9</f>
        <v>2016-12-31</v>
      </c>
      <c r="K3924" s="555" t="s">
        <v>1851</v>
      </c>
      <c r="L3924" s="555" t="s">
        <v>1852</v>
      </c>
    </row>
    <row r="3925" spans="1:12" ht="15.75">
      <c r="C3925" s="555" t="str">
        <f>'FC03-1'!B$29</f>
        <v>Residencial Estrato 3 (Deterioro) (FC03-1)</v>
      </c>
      <c r="F3925" s="555">
        <f>'FC03-1'!C$29</f>
        <v>0</v>
      </c>
      <c r="I3925" s="580" t="str">
        <f>Índice!$C$8</f>
        <v>2016-01-01</v>
      </c>
      <c r="J3925" s="580" t="str">
        <f>Índice!$C$9</f>
        <v>2016-12-31</v>
      </c>
      <c r="K3925" s="555" t="s">
        <v>1851</v>
      </c>
      <c r="L3925" s="555" t="s">
        <v>1852</v>
      </c>
    </row>
    <row r="3926" spans="1:12" ht="15.75">
      <c r="C3926" s="555" t="str">
        <f>'FC03-1'!B$30</f>
        <v>Residencial Estrato 4 (Deterioro) (FC03-1)</v>
      </c>
      <c r="F3926" s="555">
        <f>'FC03-1'!C$30</f>
        <v>0</v>
      </c>
      <c r="I3926" s="580" t="str">
        <f>Índice!$C$8</f>
        <v>2016-01-01</v>
      </c>
      <c r="J3926" s="580" t="str">
        <f>Índice!$C$9</f>
        <v>2016-12-31</v>
      </c>
      <c r="K3926" s="555" t="s">
        <v>1851</v>
      </c>
      <c r="L3926" s="555" t="s">
        <v>1852</v>
      </c>
    </row>
    <row r="3927" spans="1:12" ht="15.75">
      <c r="C3927" s="555" t="str">
        <f>'FC03-1'!B$31</f>
        <v>Residencial Estrato 5 (Deterioro) (FC03-1)</v>
      </c>
      <c r="F3927" s="555">
        <f>'FC03-1'!C$31</f>
        <v>0</v>
      </c>
      <c r="I3927" s="580" t="str">
        <f>Índice!$C$8</f>
        <v>2016-01-01</v>
      </c>
      <c r="J3927" s="580" t="str">
        <f>Índice!$C$9</f>
        <v>2016-12-31</v>
      </c>
      <c r="K3927" s="555" t="s">
        <v>1851</v>
      </c>
      <c r="L3927" s="555" t="s">
        <v>1852</v>
      </c>
    </row>
    <row r="3928" spans="1:12" ht="15.75">
      <c r="C3928" s="555" t="str">
        <f>'FC03-1'!B$32</f>
        <v>Residencial Estrato 6 (Deterioro) (FC03-1)</v>
      </c>
      <c r="F3928" s="555">
        <f>'FC03-1'!C$32</f>
        <v>0</v>
      </c>
      <c r="I3928" s="580" t="str">
        <f>Índice!$C$8</f>
        <v>2016-01-01</v>
      </c>
      <c r="J3928" s="580" t="str">
        <f>Índice!$C$9</f>
        <v>2016-12-31</v>
      </c>
      <c r="K3928" s="555" t="s">
        <v>1851</v>
      </c>
      <c r="L3928" s="555" t="s">
        <v>1852</v>
      </c>
    </row>
    <row r="3929" spans="1:12" ht="15.75">
      <c r="C3929" s="555" t="str">
        <f>'FC03-1'!B$33</f>
        <v>No Residencial Industrial (Deterioro) (FC03-1)</v>
      </c>
      <c r="F3929" s="555">
        <f>'FC03-1'!C$33</f>
        <v>0</v>
      </c>
      <c r="I3929" s="580" t="str">
        <f>Índice!$C$8</f>
        <v>2016-01-01</v>
      </c>
      <c r="J3929" s="580" t="str">
        <f>Índice!$C$9</f>
        <v>2016-12-31</v>
      </c>
      <c r="K3929" s="555" t="s">
        <v>1851</v>
      </c>
      <c r="L3929" s="555" t="s">
        <v>1852</v>
      </c>
    </row>
    <row r="3930" spans="1:12" ht="15.75">
      <c r="C3930" s="555" t="str">
        <f>'FC03-1'!B$34</f>
        <v>No Residencial Comercial (Deterioro) (FC03-1)</v>
      </c>
      <c r="F3930" s="555">
        <f>'FC03-1'!C$34</f>
        <v>0</v>
      </c>
      <c r="I3930" s="580" t="str">
        <f>Índice!$C$8</f>
        <v>2016-01-01</v>
      </c>
      <c r="J3930" s="580" t="str">
        <f>Índice!$C$9</f>
        <v>2016-12-31</v>
      </c>
      <c r="K3930" s="555" t="s">
        <v>1851</v>
      </c>
      <c r="L3930" s="555" t="s">
        <v>1852</v>
      </c>
    </row>
    <row r="3931" spans="1:12" ht="15.75">
      <c r="C3931" s="555" t="str">
        <f>'FC03-1'!B$35</f>
        <v>No Residencial Oficial (Deterioro) (FC03-1)</v>
      </c>
      <c r="F3931" s="555">
        <f>'FC03-1'!C$35</f>
        <v>0</v>
      </c>
      <c r="I3931" s="580" t="str">
        <f>Índice!$C$8</f>
        <v>2016-01-01</v>
      </c>
      <c r="J3931" s="580" t="str">
        <f>Índice!$C$9</f>
        <v>2016-12-31</v>
      </c>
      <c r="K3931" s="555" t="s">
        <v>1851</v>
      </c>
      <c r="L3931" s="555" t="s">
        <v>1852</v>
      </c>
    </row>
    <row r="3932" spans="1:12" ht="15.75">
      <c r="C3932" s="555" t="str">
        <f>'FC03-1'!B$36</f>
        <v>No Residencial Especial (Deterioro) (FC03-1)</v>
      </c>
      <c r="F3932" s="555">
        <f>'FC03-1'!C$36</f>
        <v>0</v>
      </c>
      <c r="I3932" s="580" t="str">
        <f>Índice!$C$8</f>
        <v>2016-01-01</v>
      </c>
      <c r="J3932" s="580" t="str">
        <f>Índice!$C$9</f>
        <v>2016-12-31</v>
      </c>
      <c r="K3932" s="555" t="s">
        <v>1851</v>
      </c>
      <c r="L3932" s="555" t="s">
        <v>1852</v>
      </c>
    </row>
    <row r="3933" spans="1:12" ht="15.75">
      <c r="C3933" s="555" t="str">
        <f>'FC03-1'!B$37</f>
        <v>Total Comercialización (Deterioro) (FC03-1)</v>
      </c>
      <c r="F3933" s="555">
        <f>'FC03-1'!C$37</f>
        <v>0</v>
      </c>
      <c r="I3933" s="580" t="str">
        <f>Índice!$C$8</f>
        <v>2016-01-01</v>
      </c>
      <c r="J3933" s="580" t="str">
        <f>Índice!$C$9</f>
        <v>2016-12-31</v>
      </c>
      <c r="K3933" s="555" t="s">
        <v>1851</v>
      </c>
      <c r="L3933" s="555" t="s">
        <v>1852</v>
      </c>
    </row>
    <row r="3934" spans="1:12" ht="15.75">
      <c r="C3934" s="555" t="str">
        <f>'FC03-1'!B$38</f>
        <v>Total Deterioro Cuentas por Cobrar (FC03-1)</v>
      </c>
      <c r="F3934" s="555">
        <f>'FC03-1'!C$38</f>
        <v>0</v>
      </c>
      <c r="I3934" s="580" t="str">
        <f>Índice!$C$8</f>
        <v>2016-01-01</v>
      </c>
      <c r="J3934" s="580" t="str">
        <f>Índice!$C$9</f>
        <v>2016-12-31</v>
      </c>
      <c r="K3934" s="555" t="s">
        <v>1851</v>
      </c>
      <c r="L3934" s="555" t="s">
        <v>1852</v>
      </c>
    </row>
    <row r="3935" spans="1:12" ht="15.75">
      <c r="A3935" s="593" t="s">
        <v>15</v>
      </c>
      <c r="B3935" s="594"/>
      <c r="C3935" s="595" t="s">
        <v>626</v>
      </c>
      <c r="I3935" s="580" t="str">
        <f>Índice!$C$8</f>
        <v>2016-01-01</v>
      </c>
      <c r="J3935" s="580" t="str">
        <f>Índice!$C$9</f>
        <v>2016-12-31</v>
      </c>
      <c r="L3935" s="555"/>
    </row>
    <row r="3936" spans="1:12" ht="15.75">
      <c r="A3936" s="593" t="s">
        <v>15</v>
      </c>
      <c r="C3936" s="555" t="str">
        <f>'FC03-1'!B$7</f>
        <v>Servicio de acueducto (FC03-1)</v>
      </c>
      <c r="I3936" s="580" t="str">
        <f>Índice!$C$8</f>
        <v>2016-01-01</v>
      </c>
      <c r="J3936" s="580" t="str">
        <f>Índice!$C$9</f>
        <v>2016-12-31</v>
      </c>
      <c r="K3936" s="555"/>
      <c r="L3936" s="555"/>
    </row>
    <row r="3937" spans="1:12" ht="15.75">
      <c r="C3937" s="555" t="str">
        <f>'FC03-1'!B$8</f>
        <v>Distribución (FC03-1)</v>
      </c>
      <c r="F3937" s="555">
        <f>'FC03-1'!D$8</f>
        <v>0</v>
      </c>
      <c r="I3937" s="580" t="str">
        <f>Índice!$C$8</f>
        <v>2016-01-01</v>
      </c>
      <c r="J3937" s="580" t="str">
        <f>Índice!$C$9</f>
        <v>2016-12-31</v>
      </c>
      <c r="K3937" s="555" t="s">
        <v>1851</v>
      </c>
      <c r="L3937" s="555" t="s">
        <v>1853</v>
      </c>
    </row>
    <row r="3938" spans="1:12" ht="15.75">
      <c r="C3938" s="555" t="str">
        <f>'FC03-1'!B$9</f>
        <v>Otros Servicios (FC03-1)</v>
      </c>
      <c r="F3938" s="555">
        <f>'FC03-1'!D$9</f>
        <v>0</v>
      </c>
      <c r="I3938" s="580" t="str">
        <f>Índice!$C$8</f>
        <v>2016-01-01</v>
      </c>
      <c r="J3938" s="580" t="str">
        <f>Índice!$C$9</f>
        <v>2016-12-31</v>
      </c>
      <c r="K3938" s="555" t="s">
        <v>1851</v>
      </c>
      <c r="L3938" s="555" t="s">
        <v>1853</v>
      </c>
    </row>
    <row r="3939" spans="1:12" ht="15.75">
      <c r="A3939" s="593" t="s">
        <v>15</v>
      </c>
      <c r="C3939" s="555" t="str">
        <f>'FC03-1'!B$10</f>
        <v>Comercialización</v>
      </c>
      <c r="F3939" s="555"/>
      <c r="I3939" s="580" t="str">
        <f>Índice!$C$8</f>
        <v>2016-01-01</v>
      </c>
      <c r="J3939" s="580" t="str">
        <f>Índice!$C$9</f>
        <v>2016-12-31</v>
      </c>
      <c r="K3939" s="555"/>
      <c r="L3939" s="557"/>
    </row>
    <row r="3940" spans="1:12" ht="15.75">
      <c r="C3940" s="555" t="str">
        <f>'FC03-1'!B$11</f>
        <v>Residencial Estrato 1 (FC03-1)</v>
      </c>
      <c r="F3940" s="555">
        <f>'FC03-1'!D$11</f>
        <v>0</v>
      </c>
      <c r="I3940" s="580" t="str">
        <f>Índice!$C$8</f>
        <v>2016-01-01</v>
      </c>
      <c r="J3940" s="580" t="str">
        <f>Índice!$C$9</f>
        <v>2016-12-31</v>
      </c>
      <c r="K3940" s="555" t="s">
        <v>1851</v>
      </c>
      <c r="L3940" s="555" t="s">
        <v>1853</v>
      </c>
    </row>
    <row r="3941" spans="1:12" ht="15.75">
      <c r="C3941" s="555" t="str">
        <f>'FC03-1'!B$12</f>
        <v>Residencial Estrato 2 (FC03-1)</v>
      </c>
      <c r="F3941" s="555">
        <f>'FC03-1'!D$12</f>
        <v>0</v>
      </c>
      <c r="I3941" s="580" t="str">
        <f>Índice!$C$8</f>
        <v>2016-01-01</v>
      </c>
      <c r="J3941" s="580" t="str">
        <f>Índice!$C$9</f>
        <v>2016-12-31</v>
      </c>
      <c r="K3941" s="555" t="s">
        <v>1851</v>
      </c>
      <c r="L3941" s="555" t="s">
        <v>1853</v>
      </c>
    </row>
    <row r="3942" spans="1:12" ht="15.75">
      <c r="C3942" s="555" t="str">
        <f>'FC03-1'!B$13</f>
        <v>Residencial Estrato 3 (FC03-1)</v>
      </c>
      <c r="F3942" s="555">
        <f>'FC03-1'!D$13</f>
        <v>0</v>
      </c>
      <c r="I3942" s="580" t="str">
        <f>Índice!$C$8</f>
        <v>2016-01-01</v>
      </c>
      <c r="J3942" s="580" t="str">
        <f>Índice!$C$9</f>
        <v>2016-12-31</v>
      </c>
      <c r="K3942" s="555" t="s">
        <v>1851</v>
      </c>
      <c r="L3942" s="555" t="s">
        <v>1853</v>
      </c>
    </row>
    <row r="3943" spans="1:12" ht="15.75">
      <c r="C3943" s="555" t="str">
        <f>'FC03-1'!B$14</f>
        <v>Residencial Estrato 4 (FC03-1)</v>
      </c>
      <c r="F3943" s="555">
        <f>'FC03-1'!D$14</f>
        <v>0</v>
      </c>
      <c r="I3943" s="580" t="str">
        <f>Índice!$C$8</f>
        <v>2016-01-01</v>
      </c>
      <c r="J3943" s="580" t="str">
        <f>Índice!$C$9</f>
        <v>2016-12-31</v>
      </c>
      <c r="K3943" s="555" t="s">
        <v>1851</v>
      </c>
      <c r="L3943" s="555" t="s">
        <v>1853</v>
      </c>
    </row>
    <row r="3944" spans="1:12" ht="15.75">
      <c r="C3944" s="555" t="str">
        <f>'FC03-1'!B$15</f>
        <v>Residencial Estrato 5 (FC03-1)</v>
      </c>
      <c r="F3944" s="555">
        <f>'FC03-1'!D$15</f>
        <v>0</v>
      </c>
      <c r="I3944" s="580" t="str">
        <f>Índice!$C$8</f>
        <v>2016-01-01</v>
      </c>
      <c r="J3944" s="580" t="str">
        <f>Índice!$C$9</f>
        <v>2016-12-31</v>
      </c>
      <c r="K3944" s="555" t="s">
        <v>1851</v>
      </c>
      <c r="L3944" s="555" t="s">
        <v>1853</v>
      </c>
    </row>
    <row r="3945" spans="1:12" ht="15.75">
      <c r="C3945" s="555" t="str">
        <f>'FC03-1'!B$16</f>
        <v>Residencial Estrato 6 (FC03-1)</v>
      </c>
      <c r="F3945" s="555">
        <f>'FC03-1'!D$16</f>
        <v>0</v>
      </c>
      <c r="I3945" s="580" t="str">
        <f>Índice!$C$8</f>
        <v>2016-01-01</v>
      </c>
      <c r="J3945" s="580" t="str">
        <f>Índice!$C$9</f>
        <v>2016-12-31</v>
      </c>
      <c r="K3945" s="555" t="s">
        <v>1851</v>
      </c>
      <c r="L3945" s="555" t="s">
        <v>1853</v>
      </c>
    </row>
    <row r="3946" spans="1:12" ht="15.75">
      <c r="C3946" s="555" t="str">
        <f>'FC03-1'!B$17</f>
        <v>No Residencial Industrial (FC03-1)</v>
      </c>
      <c r="F3946" s="555">
        <f>'FC03-1'!D$17</f>
        <v>0</v>
      </c>
      <c r="I3946" s="580" t="str">
        <f>Índice!$C$8</f>
        <v>2016-01-01</v>
      </c>
      <c r="J3946" s="580" t="str">
        <f>Índice!$C$9</f>
        <v>2016-12-31</v>
      </c>
      <c r="K3946" s="555" t="s">
        <v>1851</v>
      </c>
      <c r="L3946" s="555" t="s">
        <v>1853</v>
      </c>
    </row>
    <row r="3947" spans="1:12" ht="15.75">
      <c r="C3947" s="555" t="str">
        <f>'FC03-1'!B$18</f>
        <v>No Residencial Comercial (FC03-1)</v>
      </c>
      <c r="F3947" s="555">
        <f>'FC03-1'!D$18</f>
        <v>0</v>
      </c>
      <c r="I3947" s="580" t="str">
        <f>Índice!$C$8</f>
        <v>2016-01-01</v>
      </c>
      <c r="J3947" s="580" t="str">
        <f>Índice!$C$9</f>
        <v>2016-12-31</v>
      </c>
      <c r="K3947" s="555" t="s">
        <v>1851</v>
      </c>
      <c r="L3947" s="555" t="s">
        <v>1853</v>
      </c>
    </row>
    <row r="3948" spans="1:12" ht="15.75">
      <c r="C3948" s="555" t="str">
        <f>'FC03-1'!B$19</f>
        <v>No Residencial Oficial (FC03-1)</v>
      </c>
      <c r="F3948" s="555">
        <f>'FC03-1'!D$19</f>
        <v>0</v>
      </c>
      <c r="I3948" s="580" t="str">
        <f>Índice!$C$8</f>
        <v>2016-01-01</v>
      </c>
      <c r="J3948" s="580" t="str">
        <f>Índice!$C$9</f>
        <v>2016-12-31</v>
      </c>
      <c r="K3948" s="555" t="s">
        <v>1851</v>
      </c>
      <c r="L3948" s="555" t="s">
        <v>1853</v>
      </c>
    </row>
    <row r="3949" spans="1:12" ht="15.75">
      <c r="C3949" s="555" t="str">
        <f>'FC03-1'!B$20</f>
        <v>No Residencial Especial (FC03-1)</v>
      </c>
      <c r="F3949" s="555">
        <f>'FC03-1'!D$20</f>
        <v>0</v>
      </c>
      <c r="I3949" s="580" t="str">
        <f>Índice!$C$8</f>
        <v>2016-01-01</v>
      </c>
      <c r="J3949" s="580" t="str">
        <f>Índice!$C$9</f>
        <v>2016-12-31</v>
      </c>
      <c r="K3949" s="555" t="s">
        <v>1851</v>
      </c>
      <c r="L3949" s="555" t="s">
        <v>1853</v>
      </c>
    </row>
    <row r="3950" spans="1:12" ht="15.75">
      <c r="C3950" s="555" t="str">
        <f>'FC03-1'!B$21</f>
        <v>Total Comercialización (FC03-1)</v>
      </c>
      <c r="F3950" s="555">
        <f>'FC03-1'!D$21</f>
        <v>0</v>
      </c>
      <c r="I3950" s="580" t="str">
        <f>Índice!$C$8</f>
        <v>2016-01-01</v>
      </c>
      <c r="J3950" s="580" t="str">
        <f>Índice!$C$9</f>
        <v>2016-12-31</v>
      </c>
      <c r="K3950" s="555" t="s">
        <v>1851</v>
      </c>
      <c r="L3950" s="555" t="s">
        <v>1853</v>
      </c>
    </row>
    <row r="3951" spans="1:12" ht="15.75">
      <c r="C3951" s="555" t="str">
        <f>'FC03-1'!B$22</f>
        <v>Total Servicio de Acueducto (FC03-1)</v>
      </c>
      <c r="F3951" s="555">
        <f>'FC03-1'!D$22</f>
        <v>0</v>
      </c>
      <c r="I3951" s="580" t="str">
        <f>Índice!$C$8</f>
        <v>2016-01-01</v>
      </c>
      <c r="J3951" s="580" t="str">
        <f>Índice!$C$9</f>
        <v>2016-12-31</v>
      </c>
      <c r="K3951" s="555" t="s">
        <v>1851</v>
      </c>
      <c r="L3951" s="555" t="s">
        <v>1853</v>
      </c>
    </row>
    <row r="3952" spans="1:12" ht="15.75">
      <c r="A3952" s="593" t="s">
        <v>15</v>
      </c>
      <c r="C3952" s="555" t="str">
        <f>'FC03-1'!B$23</f>
        <v>Deterioro de cuentas por cobrar (FC03-1)</v>
      </c>
      <c r="F3952" s="555"/>
      <c r="I3952" s="580" t="str">
        <f>Índice!$C$8</f>
        <v>2016-01-01</v>
      </c>
      <c r="J3952" s="580" t="str">
        <f>Índice!$C$9</f>
        <v>2016-12-31</v>
      </c>
      <c r="K3952" s="555"/>
      <c r="L3952" s="555"/>
    </row>
    <row r="3953" spans="1:12" ht="15.75">
      <c r="C3953" s="555" t="str">
        <f>'FC03-1'!B$24</f>
        <v>Distribución (Deterioro) (FC03-1)</v>
      </c>
      <c r="F3953" s="555">
        <f>'FC03-1'!D$24</f>
        <v>0</v>
      </c>
      <c r="I3953" s="580" t="str">
        <f>Índice!$C$8</f>
        <v>2016-01-01</v>
      </c>
      <c r="J3953" s="580" t="str">
        <f>Índice!$C$9</f>
        <v>2016-12-31</v>
      </c>
      <c r="K3953" s="555" t="s">
        <v>1851</v>
      </c>
      <c r="L3953" s="555" t="s">
        <v>1853</v>
      </c>
    </row>
    <row r="3954" spans="1:12" ht="15.75">
      <c r="C3954" s="555" t="str">
        <f>'FC03-1'!B$25</f>
        <v>Otros Servicios (Deterioro) (FC03-1)</v>
      </c>
      <c r="F3954" s="555">
        <f>'FC03-1'!D$25</f>
        <v>0</v>
      </c>
      <c r="I3954" s="580" t="str">
        <f>Índice!$C$8</f>
        <v>2016-01-01</v>
      </c>
      <c r="J3954" s="580" t="str">
        <f>Índice!$C$9</f>
        <v>2016-12-31</v>
      </c>
      <c r="K3954" s="555" t="s">
        <v>1851</v>
      </c>
      <c r="L3954" s="555" t="s">
        <v>1853</v>
      </c>
    </row>
    <row r="3955" spans="1:12" ht="15.75">
      <c r="A3955" s="593" t="s">
        <v>15</v>
      </c>
      <c r="C3955" s="555" t="str">
        <f>'FC03-1'!B$26</f>
        <v>Comercialización (Deterioro) (FC03-1)</v>
      </c>
      <c r="F3955" s="555"/>
      <c r="I3955" s="580" t="str">
        <f>Índice!$C$8</f>
        <v>2016-01-01</v>
      </c>
      <c r="J3955" s="580" t="str">
        <f>Índice!$C$9</f>
        <v>2016-12-31</v>
      </c>
      <c r="K3955" s="555"/>
      <c r="L3955" s="555"/>
    </row>
    <row r="3956" spans="1:12" ht="15.75">
      <c r="C3956" s="555" t="str">
        <f>'FC03-1'!B$27</f>
        <v>Residencial Estrato 1 (Deterioro) (FC03-1)</v>
      </c>
      <c r="F3956" s="555">
        <f>'FC03-1'!D$27</f>
        <v>0</v>
      </c>
      <c r="I3956" s="580" t="str">
        <f>Índice!$C$8</f>
        <v>2016-01-01</v>
      </c>
      <c r="J3956" s="580" t="str">
        <f>Índice!$C$9</f>
        <v>2016-12-31</v>
      </c>
      <c r="K3956" s="555" t="s">
        <v>1851</v>
      </c>
      <c r="L3956" s="555" t="s">
        <v>1853</v>
      </c>
    </row>
    <row r="3957" spans="1:12" ht="15.75">
      <c r="C3957" s="555" t="str">
        <f>'FC03-1'!B$28</f>
        <v>Residencial Estrato 2 (Deterioro) (FC03-1)</v>
      </c>
      <c r="F3957" s="555">
        <f>'FC03-1'!D$28</f>
        <v>0</v>
      </c>
      <c r="I3957" s="580" t="str">
        <f>Índice!$C$8</f>
        <v>2016-01-01</v>
      </c>
      <c r="J3957" s="580" t="str">
        <f>Índice!$C$9</f>
        <v>2016-12-31</v>
      </c>
      <c r="K3957" s="555" t="s">
        <v>1851</v>
      </c>
      <c r="L3957" s="555" t="s">
        <v>1853</v>
      </c>
    </row>
    <row r="3958" spans="1:12" ht="15.75">
      <c r="C3958" s="555" t="str">
        <f>'FC03-1'!B$29</f>
        <v>Residencial Estrato 3 (Deterioro) (FC03-1)</v>
      </c>
      <c r="F3958" s="555">
        <f>'FC03-1'!D$29</f>
        <v>0</v>
      </c>
      <c r="I3958" s="580" t="str">
        <f>Índice!$C$8</f>
        <v>2016-01-01</v>
      </c>
      <c r="J3958" s="580" t="str">
        <f>Índice!$C$9</f>
        <v>2016-12-31</v>
      </c>
      <c r="K3958" s="555" t="s">
        <v>1851</v>
      </c>
      <c r="L3958" s="555" t="s">
        <v>1853</v>
      </c>
    </row>
    <row r="3959" spans="1:12" ht="15.75">
      <c r="C3959" s="555" t="str">
        <f>'FC03-1'!B$30</f>
        <v>Residencial Estrato 4 (Deterioro) (FC03-1)</v>
      </c>
      <c r="F3959" s="555">
        <f>'FC03-1'!D$30</f>
        <v>0</v>
      </c>
      <c r="I3959" s="580" t="str">
        <f>Índice!$C$8</f>
        <v>2016-01-01</v>
      </c>
      <c r="J3959" s="580" t="str">
        <f>Índice!$C$9</f>
        <v>2016-12-31</v>
      </c>
      <c r="K3959" s="555" t="s">
        <v>1851</v>
      </c>
      <c r="L3959" s="555" t="s">
        <v>1853</v>
      </c>
    </row>
    <row r="3960" spans="1:12" ht="15.75">
      <c r="C3960" s="555" t="str">
        <f>'FC03-1'!B$31</f>
        <v>Residencial Estrato 5 (Deterioro) (FC03-1)</v>
      </c>
      <c r="F3960" s="555">
        <f>'FC03-1'!D$31</f>
        <v>0</v>
      </c>
      <c r="I3960" s="580" t="str">
        <f>Índice!$C$8</f>
        <v>2016-01-01</v>
      </c>
      <c r="J3960" s="580" t="str">
        <f>Índice!$C$9</f>
        <v>2016-12-31</v>
      </c>
      <c r="K3960" s="555" t="s">
        <v>1851</v>
      </c>
      <c r="L3960" s="555" t="s">
        <v>1853</v>
      </c>
    </row>
    <row r="3961" spans="1:12" ht="15.75">
      <c r="C3961" s="555" t="str">
        <f>'FC03-1'!B$32</f>
        <v>Residencial Estrato 6 (Deterioro) (FC03-1)</v>
      </c>
      <c r="F3961" s="555">
        <f>'FC03-1'!D$32</f>
        <v>0</v>
      </c>
      <c r="I3961" s="580" t="str">
        <f>Índice!$C$8</f>
        <v>2016-01-01</v>
      </c>
      <c r="J3961" s="580" t="str">
        <f>Índice!$C$9</f>
        <v>2016-12-31</v>
      </c>
      <c r="K3961" s="555" t="s">
        <v>1851</v>
      </c>
      <c r="L3961" s="555" t="s">
        <v>1853</v>
      </c>
    </row>
    <row r="3962" spans="1:12" ht="15.75">
      <c r="C3962" s="555" t="str">
        <f>'FC03-1'!B$33</f>
        <v>No Residencial Industrial (Deterioro) (FC03-1)</v>
      </c>
      <c r="F3962" s="555">
        <f>'FC03-1'!D$33</f>
        <v>0</v>
      </c>
      <c r="I3962" s="580" t="str">
        <f>Índice!$C$8</f>
        <v>2016-01-01</v>
      </c>
      <c r="J3962" s="580" t="str">
        <f>Índice!$C$9</f>
        <v>2016-12-31</v>
      </c>
      <c r="K3962" s="555" t="s">
        <v>1851</v>
      </c>
      <c r="L3962" s="555" t="s">
        <v>1853</v>
      </c>
    </row>
    <row r="3963" spans="1:12" ht="15.75">
      <c r="C3963" s="555" t="str">
        <f>'FC03-1'!B$34</f>
        <v>No Residencial Comercial (Deterioro) (FC03-1)</v>
      </c>
      <c r="F3963" s="555">
        <f>'FC03-1'!D$34</f>
        <v>0</v>
      </c>
      <c r="I3963" s="580" t="str">
        <f>Índice!$C$8</f>
        <v>2016-01-01</v>
      </c>
      <c r="J3963" s="580" t="str">
        <f>Índice!$C$9</f>
        <v>2016-12-31</v>
      </c>
      <c r="K3963" s="555" t="s">
        <v>1851</v>
      </c>
      <c r="L3963" s="555" t="s">
        <v>1853</v>
      </c>
    </row>
    <row r="3964" spans="1:12" ht="15.75">
      <c r="C3964" s="555" t="str">
        <f>'FC03-1'!B$35</f>
        <v>No Residencial Oficial (Deterioro) (FC03-1)</v>
      </c>
      <c r="F3964" s="555">
        <f>'FC03-1'!D$35</f>
        <v>0</v>
      </c>
      <c r="I3964" s="580" t="str">
        <f>Índice!$C$8</f>
        <v>2016-01-01</v>
      </c>
      <c r="J3964" s="580" t="str">
        <f>Índice!$C$9</f>
        <v>2016-12-31</v>
      </c>
      <c r="K3964" s="555" t="s">
        <v>1851</v>
      </c>
      <c r="L3964" s="555" t="s">
        <v>1853</v>
      </c>
    </row>
    <row r="3965" spans="1:12" ht="15.75">
      <c r="C3965" s="555" t="str">
        <f>'FC03-1'!B$36</f>
        <v>No Residencial Especial (Deterioro) (FC03-1)</v>
      </c>
      <c r="F3965" s="555">
        <f>'FC03-1'!D$36</f>
        <v>0</v>
      </c>
      <c r="I3965" s="580" t="str">
        <f>Índice!$C$8</f>
        <v>2016-01-01</v>
      </c>
      <c r="J3965" s="580" t="str">
        <f>Índice!$C$9</f>
        <v>2016-12-31</v>
      </c>
      <c r="K3965" s="555" t="s">
        <v>1851</v>
      </c>
      <c r="L3965" s="555" t="s">
        <v>1853</v>
      </c>
    </row>
    <row r="3966" spans="1:12" ht="15.75">
      <c r="C3966" s="555" t="str">
        <f>'FC03-1'!B$37</f>
        <v>Total Comercialización (Deterioro) (FC03-1)</v>
      </c>
      <c r="F3966" s="555">
        <f>'FC03-1'!D$37</f>
        <v>0</v>
      </c>
      <c r="I3966" s="580" t="str">
        <f>Índice!$C$8</f>
        <v>2016-01-01</v>
      </c>
      <c r="J3966" s="580" t="str">
        <f>Índice!$C$9</f>
        <v>2016-12-31</v>
      </c>
      <c r="K3966" s="555" t="s">
        <v>1851</v>
      </c>
      <c r="L3966" s="555" t="s">
        <v>1853</v>
      </c>
    </row>
    <row r="3967" spans="1:12" ht="15.75">
      <c r="C3967" s="555" t="str">
        <f>'FC03-1'!B$38</f>
        <v>Total Deterioro Cuentas por Cobrar (FC03-1)</v>
      </c>
      <c r="F3967" s="555">
        <f>'FC03-1'!D$38</f>
        <v>0</v>
      </c>
      <c r="I3967" s="580" t="str">
        <f>Índice!$C$8</f>
        <v>2016-01-01</v>
      </c>
      <c r="J3967" s="580" t="str">
        <f>Índice!$C$9</f>
        <v>2016-12-31</v>
      </c>
      <c r="K3967" s="555" t="s">
        <v>1851</v>
      </c>
      <c r="L3967" s="555" t="s">
        <v>1853</v>
      </c>
    </row>
    <row r="3968" spans="1:12" ht="15.75">
      <c r="A3968" s="593" t="s">
        <v>15</v>
      </c>
      <c r="B3968" s="594"/>
      <c r="C3968" s="595" t="s">
        <v>627</v>
      </c>
      <c r="I3968" s="580" t="str">
        <f>Índice!$C$8</f>
        <v>2016-01-01</v>
      </c>
      <c r="J3968" s="580" t="str">
        <f>Índice!$C$9</f>
        <v>2016-12-31</v>
      </c>
      <c r="L3968" s="557"/>
    </row>
    <row r="3969" spans="1:12" ht="15.75">
      <c r="A3969" s="593" t="s">
        <v>15</v>
      </c>
      <c r="C3969" s="555" t="str">
        <f>'FC03-1'!B$7</f>
        <v>Servicio de acueducto (FC03-1)</v>
      </c>
      <c r="I3969" s="580" t="str">
        <f>Índice!$C$8</f>
        <v>2016-01-01</v>
      </c>
      <c r="J3969" s="580" t="str">
        <f>Índice!$C$9</f>
        <v>2016-12-31</v>
      </c>
      <c r="K3969" s="555"/>
      <c r="L3969" s="557"/>
    </row>
    <row r="3970" spans="1:12" ht="15.75">
      <c r="C3970" s="555" t="str">
        <f>'FC03-1'!B$8</f>
        <v>Distribución (FC03-1)</v>
      </c>
      <c r="F3970" s="555">
        <f>'FC03-1'!E$8</f>
        <v>0</v>
      </c>
      <c r="I3970" s="580" t="str">
        <f>Índice!$C$8</f>
        <v>2016-01-01</v>
      </c>
      <c r="J3970" s="580" t="str">
        <f>Índice!$C$9</f>
        <v>2016-12-31</v>
      </c>
      <c r="K3970" s="555" t="s">
        <v>1851</v>
      </c>
      <c r="L3970" s="555" t="s">
        <v>1854</v>
      </c>
    </row>
    <row r="3971" spans="1:12" ht="15.75">
      <c r="C3971" s="555" t="str">
        <f>'FC03-1'!B$9</f>
        <v>Otros Servicios (FC03-1)</v>
      </c>
      <c r="F3971" s="555">
        <f>'FC03-1'!E$9</f>
        <v>0</v>
      </c>
      <c r="I3971" s="580" t="str">
        <f>Índice!$C$8</f>
        <v>2016-01-01</v>
      </c>
      <c r="J3971" s="580" t="str">
        <f>Índice!$C$9</f>
        <v>2016-12-31</v>
      </c>
      <c r="K3971" s="555" t="s">
        <v>1851</v>
      </c>
      <c r="L3971" s="555" t="s">
        <v>1854</v>
      </c>
    </row>
    <row r="3972" spans="1:12" ht="15.75">
      <c r="A3972" s="593" t="s">
        <v>15</v>
      </c>
      <c r="C3972" s="555" t="str">
        <f>'FC03-1'!B$10</f>
        <v>Comercialización</v>
      </c>
      <c r="F3972" s="555"/>
      <c r="I3972" s="580" t="str">
        <f>Índice!$C$8</f>
        <v>2016-01-01</v>
      </c>
      <c r="J3972" s="580" t="str">
        <f>Índice!$C$9</f>
        <v>2016-12-31</v>
      </c>
      <c r="K3972" s="555"/>
      <c r="L3972" s="557"/>
    </row>
    <row r="3973" spans="1:12" ht="15.75">
      <c r="C3973" s="555" t="str">
        <f>'FC03-1'!B$11</f>
        <v>Residencial Estrato 1 (FC03-1)</v>
      </c>
      <c r="F3973" s="555">
        <f>'FC03-1'!E$11</f>
        <v>0</v>
      </c>
      <c r="I3973" s="580" t="str">
        <f>Índice!$C$8</f>
        <v>2016-01-01</v>
      </c>
      <c r="J3973" s="580" t="str">
        <f>Índice!$C$9</f>
        <v>2016-12-31</v>
      </c>
      <c r="K3973" s="555" t="s">
        <v>1851</v>
      </c>
      <c r="L3973" s="555" t="s">
        <v>1854</v>
      </c>
    </row>
    <row r="3974" spans="1:12" ht="15.75">
      <c r="C3974" s="555" t="str">
        <f>'FC03-1'!B$12</f>
        <v>Residencial Estrato 2 (FC03-1)</v>
      </c>
      <c r="F3974" s="555">
        <f>'FC03-1'!E$12</f>
        <v>0</v>
      </c>
      <c r="I3974" s="580" t="str">
        <f>Índice!$C$8</f>
        <v>2016-01-01</v>
      </c>
      <c r="J3974" s="580" t="str">
        <f>Índice!$C$9</f>
        <v>2016-12-31</v>
      </c>
      <c r="K3974" s="555" t="s">
        <v>1851</v>
      </c>
      <c r="L3974" s="555" t="s">
        <v>1854</v>
      </c>
    </row>
    <row r="3975" spans="1:12" ht="15.75">
      <c r="C3975" s="555" t="str">
        <f>'FC03-1'!B$13</f>
        <v>Residencial Estrato 3 (FC03-1)</v>
      </c>
      <c r="F3975" s="555">
        <f>'FC03-1'!E$13</f>
        <v>0</v>
      </c>
      <c r="I3975" s="580" t="str">
        <f>Índice!$C$8</f>
        <v>2016-01-01</v>
      </c>
      <c r="J3975" s="580" t="str">
        <f>Índice!$C$9</f>
        <v>2016-12-31</v>
      </c>
      <c r="K3975" s="555" t="s">
        <v>1851</v>
      </c>
      <c r="L3975" s="555" t="s">
        <v>1854</v>
      </c>
    </row>
    <row r="3976" spans="1:12" ht="15.75">
      <c r="C3976" s="555" t="str">
        <f>'FC03-1'!B$14</f>
        <v>Residencial Estrato 4 (FC03-1)</v>
      </c>
      <c r="F3976" s="555">
        <f>'FC03-1'!E$14</f>
        <v>0</v>
      </c>
      <c r="I3976" s="580" t="str">
        <f>Índice!$C$8</f>
        <v>2016-01-01</v>
      </c>
      <c r="J3976" s="580" t="str">
        <f>Índice!$C$9</f>
        <v>2016-12-31</v>
      </c>
      <c r="K3976" s="555" t="s">
        <v>1851</v>
      </c>
      <c r="L3976" s="555" t="s">
        <v>1854</v>
      </c>
    </row>
    <row r="3977" spans="1:12" ht="15.75">
      <c r="C3977" s="555" t="str">
        <f>'FC03-1'!B$15</f>
        <v>Residencial Estrato 5 (FC03-1)</v>
      </c>
      <c r="F3977" s="555">
        <f>'FC03-1'!E$15</f>
        <v>0</v>
      </c>
      <c r="I3977" s="580" t="str">
        <f>Índice!$C$8</f>
        <v>2016-01-01</v>
      </c>
      <c r="J3977" s="580" t="str">
        <f>Índice!$C$9</f>
        <v>2016-12-31</v>
      </c>
      <c r="K3977" s="555" t="s">
        <v>1851</v>
      </c>
      <c r="L3977" s="555" t="s">
        <v>1854</v>
      </c>
    </row>
    <row r="3978" spans="1:12" ht="15.75">
      <c r="C3978" s="555" t="str">
        <f>'FC03-1'!B$16</f>
        <v>Residencial Estrato 6 (FC03-1)</v>
      </c>
      <c r="F3978" s="555">
        <f>'FC03-1'!E$16</f>
        <v>0</v>
      </c>
      <c r="I3978" s="580" t="str">
        <f>Índice!$C$8</f>
        <v>2016-01-01</v>
      </c>
      <c r="J3978" s="580" t="str">
        <f>Índice!$C$9</f>
        <v>2016-12-31</v>
      </c>
      <c r="K3978" s="555" t="s">
        <v>1851</v>
      </c>
      <c r="L3978" s="555" t="s">
        <v>1854</v>
      </c>
    </row>
    <row r="3979" spans="1:12" ht="15.75">
      <c r="C3979" s="555" t="str">
        <f>'FC03-1'!B$17</f>
        <v>No Residencial Industrial (FC03-1)</v>
      </c>
      <c r="F3979" s="555">
        <f>'FC03-1'!E$17</f>
        <v>0</v>
      </c>
      <c r="I3979" s="580" t="str">
        <f>Índice!$C$8</f>
        <v>2016-01-01</v>
      </c>
      <c r="J3979" s="580" t="str">
        <f>Índice!$C$9</f>
        <v>2016-12-31</v>
      </c>
      <c r="K3979" s="555" t="s">
        <v>1851</v>
      </c>
      <c r="L3979" s="555" t="s">
        <v>1854</v>
      </c>
    </row>
    <row r="3980" spans="1:12" ht="15.75">
      <c r="C3980" s="555" t="str">
        <f>'FC03-1'!B$18</f>
        <v>No Residencial Comercial (FC03-1)</v>
      </c>
      <c r="F3980" s="555">
        <f>'FC03-1'!E$18</f>
        <v>0</v>
      </c>
      <c r="I3980" s="580" t="str">
        <f>Índice!$C$8</f>
        <v>2016-01-01</v>
      </c>
      <c r="J3980" s="580" t="str">
        <f>Índice!$C$9</f>
        <v>2016-12-31</v>
      </c>
      <c r="K3980" s="555" t="s">
        <v>1851</v>
      </c>
      <c r="L3980" s="555" t="s">
        <v>1854</v>
      </c>
    </row>
    <row r="3981" spans="1:12" ht="15.75">
      <c r="C3981" s="555" t="str">
        <f>'FC03-1'!B$19</f>
        <v>No Residencial Oficial (FC03-1)</v>
      </c>
      <c r="F3981" s="555">
        <f>'FC03-1'!E$19</f>
        <v>0</v>
      </c>
      <c r="I3981" s="580" t="str">
        <f>Índice!$C$8</f>
        <v>2016-01-01</v>
      </c>
      <c r="J3981" s="580" t="str">
        <f>Índice!$C$9</f>
        <v>2016-12-31</v>
      </c>
      <c r="K3981" s="555" t="s">
        <v>1851</v>
      </c>
      <c r="L3981" s="555" t="s">
        <v>1854</v>
      </c>
    </row>
    <row r="3982" spans="1:12" ht="15.75">
      <c r="C3982" s="555" t="str">
        <f>'FC03-1'!B$20</f>
        <v>No Residencial Especial (FC03-1)</v>
      </c>
      <c r="F3982" s="555">
        <f>'FC03-1'!E$20</f>
        <v>0</v>
      </c>
      <c r="I3982" s="580" t="str">
        <f>Índice!$C$8</f>
        <v>2016-01-01</v>
      </c>
      <c r="J3982" s="580" t="str">
        <f>Índice!$C$9</f>
        <v>2016-12-31</v>
      </c>
      <c r="K3982" s="555" t="s">
        <v>1851</v>
      </c>
      <c r="L3982" s="555" t="s">
        <v>1854</v>
      </c>
    </row>
    <row r="3983" spans="1:12" ht="15.75">
      <c r="C3983" s="555" t="str">
        <f>'FC03-1'!B$21</f>
        <v>Total Comercialización (FC03-1)</v>
      </c>
      <c r="F3983" s="555">
        <f>'FC03-1'!E$21</f>
        <v>0</v>
      </c>
      <c r="I3983" s="580" t="str">
        <f>Índice!$C$8</f>
        <v>2016-01-01</v>
      </c>
      <c r="J3983" s="580" t="str">
        <f>Índice!$C$9</f>
        <v>2016-12-31</v>
      </c>
      <c r="K3983" s="555" t="s">
        <v>1851</v>
      </c>
      <c r="L3983" s="555" t="s">
        <v>1854</v>
      </c>
    </row>
    <row r="3984" spans="1:12" ht="15.75">
      <c r="C3984" s="555" t="str">
        <f>'FC03-1'!B$22</f>
        <v>Total Servicio de Acueducto (FC03-1)</v>
      </c>
      <c r="F3984" s="555">
        <f>'FC03-1'!E$22</f>
        <v>0</v>
      </c>
      <c r="I3984" s="580" t="str">
        <f>Índice!$C$8</f>
        <v>2016-01-01</v>
      </c>
      <c r="J3984" s="580" t="str">
        <f>Índice!$C$9</f>
        <v>2016-12-31</v>
      </c>
      <c r="K3984" s="555" t="s">
        <v>1851</v>
      </c>
      <c r="L3984" s="555" t="s">
        <v>1854</v>
      </c>
    </row>
    <row r="3985" spans="1:12" ht="15.75">
      <c r="A3985" s="593" t="s">
        <v>15</v>
      </c>
      <c r="C3985" s="555" t="str">
        <f>'FC03-1'!B$23</f>
        <v>Deterioro de cuentas por cobrar (FC03-1)</v>
      </c>
      <c r="F3985" s="555"/>
      <c r="I3985" s="580" t="str">
        <f>Índice!$C$8</f>
        <v>2016-01-01</v>
      </c>
      <c r="J3985" s="580" t="str">
        <f>Índice!$C$9</f>
        <v>2016-12-31</v>
      </c>
      <c r="K3985" s="555"/>
      <c r="L3985" s="557"/>
    </row>
    <row r="3986" spans="1:12" ht="15.75">
      <c r="C3986" s="555" t="str">
        <f>'FC03-1'!B$24</f>
        <v>Distribución (Deterioro) (FC03-1)</v>
      </c>
      <c r="F3986" s="555">
        <f>'FC03-1'!E$24</f>
        <v>0</v>
      </c>
      <c r="I3986" s="580" t="str">
        <f>Índice!$C$8</f>
        <v>2016-01-01</v>
      </c>
      <c r="J3986" s="580" t="str">
        <f>Índice!$C$9</f>
        <v>2016-12-31</v>
      </c>
      <c r="K3986" s="555" t="s">
        <v>1851</v>
      </c>
      <c r="L3986" s="555" t="s">
        <v>1854</v>
      </c>
    </row>
    <row r="3987" spans="1:12" ht="15.75">
      <c r="C3987" s="555" t="str">
        <f>'FC03-1'!B$25</f>
        <v>Otros Servicios (Deterioro) (FC03-1)</v>
      </c>
      <c r="F3987" s="555">
        <f>'FC03-1'!E$25</f>
        <v>0</v>
      </c>
      <c r="I3987" s="580" t="str">
        <f>Índice!$C$8</f>
        <v>2016-01-01</v>
      </c>
      <c r="J3987" s="580" t="str">
        <f>Índice!$C$9</f>
        <v>2016-12-31</v>
      </c>
      <c r="K3987" s="555" t="s">
        <v>1851</v>
      </c>
      <c r="L3987" s="555" t="s">
        <v>1854</v>
      </c>
    </row>
    <row r="3988" spans="1:12" ht="15.75">
      <c r="A3988" s="593" t="s">
        <v>15</v>
      </c>
      <c r="C3988" s="555" t="str">
        <f>'FC03-1'!B$26</f>
        <v>Comercialización (Deterioro) (FC03-1)</v>
      </c>
      <c r="F3988" s="555"/>
      <c r="I3988" s="580" t="str">
        <f>Índice!$C$8</f>
        <v>2016-01-01</v>
      </c>
      <c r="J3988" s="580" t="str">
        <f>Índice!$C$9</f>
        <v>2016-12-31</v>
      </c>
      <c r="K3988" s="555"/>
      <c r="L3988" s="557"/>
    </row>
    <row r="3989" spans="1:12" ht="15.75">
      <c r="C3989" s="555" t="str">
        <f>'FC03-1'!B$27</f>
        <v>Residencial Estrato 1 (Deterioro) (FC03-1)</v>
      </c>
      <c r="F3989" s="555">
        <f>'FC03-1'!E$27</f>
        <v>0</v>
      </c>
      <c r="I3989" s="580" t="str">
        <f>Índice!$C$8</f>
        <v>2016-01-01</v>
      </c>
      <c r="J3989" s="580" t="str">
        <f>Índice!$C$9</f>
        <v>2016-12-31</v>
      </c>
      <c r="K3989" s="555" t="s">
        <v>1851</v>
      </c>
      <c r="L3989" s="555" t="s">
        <v>1854</v>
      </c>
    </row>
    <row r="3990" spans="1:12" ht="15.75">
      <c r="C3990" s="555" t="str">
        <f>'FC03-1'!B$28</f>
        <v>Residencial Estrato 2 (Deterioro) (FC03-1)</v>
      </c>
      <c r="F3990" s="555">
        <f>'FC03-1'!E$28</f>
        <v>0</v>
      </c>
      <c r="I3990" s="580" t="str">
        <f>Índice!$C$8</f>
        <v>2016-01-01</v>
      </c>
      <c r="J3990" s="580" t="str">
        <f>Índice!$C$9</f>
        <v>2016-12-31</v>
      </c>
      <c r="K3990" s="555" t="s">
        <v>1851</v>
      </c>
      <c r="L3990" s="555" t="s">
        <v>1854</v>
      </c>
    </row>
    <row r="3991" spans="1:12" ht="15.75">
      <c r="C3991" s="555" t="str">
        <f>'FC03-1'!B$29</f>
        <v>Residencial Estrato 3 (Deterioro) (FC03-1)</v>
      </c>
      <c r="F3991" s="555">
        <f>'FC03-1'!E$29</f>
        <v>0</v>
      </c>
      <c r="I3991" s="580" t="str">
        <f>Índice!$C$8</f>
        <v>2016-01-01</v>
      </c>
      <c r="J3991" s="580" t="str">
        <f>Índice!$C$9</f>
        <v>2016-12-31</v>
      </c>
      <c r="K3991" s="555" t="s">
        <v>1851</v>
      </c>
      <c r="L3991" s="555" t="s">
        <v>1854</v>
      </c>
    </row>
    <row r="3992" spans="1:12" ht="15.75">
      <c r="C3992" s="555" t="str">
        <f>'FC03-1'!B$30</f>
        <v>Residencial Estrato 4 (Deterioro) (FC03-1)</v>
      </c>
      <c r="F3992" s="555">
        <f>'FC03-1'!E$30</f>
        <v>0</v>
      </c>
      <c r="I3992" s="580" t="str">
        <f>Índice!$C$8</f>
        <v>2016-01-01</v>
      </c>
      <c r="J3992" s="580" t="str">
        <f>Índice!$C$9</f>
        <v>2016-12-31</v>
      </c>
      <c r="K3992" s="555" t="s">
        <v>1851</v>
      </c>
      <c r="L3992" s="555" t="s">
        <v>1854</v>
      </c>
    </row>
    <row r="3993" spans="1:12" ht="15.75">
      <c r="C3993" s="555" t="str">
        <f>'FC03-1'!B$31</f>
        <v>Residencial Estrato 5 (Deterioro) (FC03-1)</v>
      </c>
      <c r="F3993" s="555">
        <f>'FC03-1'!E$31</f>
        <v>0</v>
      </c>
      <c r="I3993" s="580" t="str">
        <f>Índice!$C$8</f>
        <v>2016-01-01</v>
      </c>
      <c r="J3993" s="580" t="str">
        <f>Índice!$C$9</f>
        <v>2016-12-31</v>
      </c>
      <c r="K3993" s="555" t="s">
        <v>1851</v>
      </c>
      <c r="L3993" s="555" t="s">
        <v>1854</v>
      </c>
    </row>
    <row r="3994" spans="1:12" ht="15.75">
      <c r="C3994" s="555" t="str">
        <f>'FC03-1'!B$32</f>
        <v>Residencial Estrato 6 (Deterioro) (FC03-1)</v>
      </c>
      <c r="F3994" s="555">
        <f>'FC03-1'!E$32</f>
        <v>0</v>
      </c>
      <c r="I3994" s="580" t="str">
        <f>Índice!$C$8</f>
        <v>2016-01-01</v>
      </c>
      <c r="J3994" s="580" t="str">
        <f>Índice!$C$9</f>
        <v>2016-12-31</v>
      </c>
      <c r="K3994" s="555" t="s">
        <v>1851</v>
      </c>
      <c r="L3994" s="555" t="s">
        <v>1854</v>
      </c>
    </row>
    <row r="3995" spans="1:12" ht="15.75">
      <c r="C3995" s="555" t="str">
        <f>'FC03-1'!B$33</f>
        <v>No Residencial Industrial (Deterioro) (FC03-1)</v>
      </c>
      <c r="F3995" s="555">
        <f>'FC03-1'!E$33</f>
        <v>0</v>
      </c>
      <c r="I3995" s="580" t="str">
        <f>Índice!$C$8</f>
        <v>2016-01-01</v>
      </c>
      <c r="J3995" s="580" t="str">
        <f>Índice!$C$9</f>
        <v>2016-12-31</v>
      </c>
      <c r="K3995" s="555" t="s">
        <v>1851</v>
      </c>
      <c r="L3995" s="555" t="s">
        <v>1854</v>
      </c>
    </row>
    <row r="3996" spans="1:12" ht="15.75">
      <c r="C3996" s="555" t="str">
        <f>'FC03-1'!B$34</f>
        <v>No Residencial Comercial (Deterioro) (FC03-1)</v>
      </c>
      <c r="F3996" s="555">
        <f>'FC03-1'!E$34</f>
        <v>0</v>
      </c>
      <c r="I3996" s="580" t="str">
        <f>Índice!$C$8</f>
        <v>2016-01-01</v>
      </c>
      <c r="J3996" s="580" t="str">
        <f>Índice!$C$9</f>
        <v>2016-12-31</v>
      </c>
      <c r="K3996" s="555" t="s">
        <v>1851</v>
      </c>
      <c r="L3996" s="555" t="s">
        <v>1854</v>
      </c>
    </row>
    <row r="3997" spans="1:12" ht="15.75">
      <c r="C3997" s="555" t="str">
        <f>'FC03-1'!B$35</f>
        <v>No Residencial Oficial (Deterioro) (FC03-1)</v>
      </c>
      <c r="F3997" s="555">
        <f>'FC03-1'!E$35</f>
        <v>0</v>
      </c>
      <c r="I3997" s="580" t="str">
        <f>Índice!$C$8</f>
        <v>2016-01-01</v>
      </c>
      <c r="J3997" s="580" t="str">
        <f>Índice!$C$9</f>
        <v>2016-12-31</v>
      </c>
      <c r="K3997" s="555" t="s">
        <v>1851</v>
      </c>
      <c r="L3997" s="555" t="s">
        <v>1854</v>
      </c>
    </row>
    <row r="3998" spans="1:12" ht="15.75">
      <c r="C3998" s="555" t="str">
        <f>'FC03-1'!B$36</f>
        <v>No Residencial Especial (Deterioro) (FC03-1)</v>
      </c>
      <c r="F3998" s="555">
        <f>'FC03-1'!E$36</f>
        <v>0</v>
      </c>
      <c r="I3998" s="580" t="str">
        <f>Índice!$C$8</f>
        <v>2016-01-01</v>
      </c>
      <c r="J3998" s="580" t="str">
        <f>Índice!$C$9</f>
        <v>2016-12-31</v>
      </c>
      <c r="K3998" s="555" t="s">
        <v>1851</v>
      </c>
      <c r="L3998" s="555" t="s">
        <v>1854</v>
      </c>
    </row>
    <row r="3999" spans="1:12" ht="15.75">
      <c r="C3999" s="555" t="str">
        <f>'FC03-1'!B$37</f>
        <v>Total Comercialización (Deterioro) (FC03-1)</v>
      </c>
      <c r="F3999" s="555">
        <f>'FC03-1'!E$37</f>
        <v>0</v>
      </c>
      <c r="I3999" s="580" t="str">
        <f>Índice!$C$8</f>
        <v>2016-01-01</v>
      </c>
      <c r="J3999" s="580" t="str">
        <f>Índice!$C$9</f>
        <v>2016-12-31</v>
      </c>
      <c r="K3999" s="555" t="s">
        <v>1851</v>
      </c>
      <c r="L3999" s="555" t="s">
        <v>1854</v>
      </c>
    </row>
    <row r="4000" spans="1:12" ht="15.75">
      <c r="C4000" s="555" t="str">
        <f>'FC03-1'!B$38</f>
        <v>Total Deterioro Cuentas por Cobrar (FC03-1)</v>
      </c>
      <c r="F4000" s="555">
        <f>'FC03-1'!E$38</f>
        <v>0</v>
      </c>
      <c r="I4000" s="580" t="str">
        <f>Índice!$C$8</f>
        <v>2016-01-01</v>
      </c>
      <c r="J4000" s="580" t="str">
        <f>Índice!$C$9</f>
        <v>2016-12-31</v>
      </c>
      <c r="K4000" s="555" t="s">
        <v>1851</v>
      </c>
      <c r="L4000" s="555" t="s">
        <v>1854</v>
      </c>
    </row>
    <row r="4001" spans="1:12" ht="15.75">
      <c r="A4001" s="593" t="s">
        <v>15</v>
      </c>
      <c r="B4001" s="594"/>
      <c r="C4001" s="595" t="s">
        <v>628</v>
      </c>
      <c r="I4001" s="580" t="str">
        <f>Índice!$C$8</f>
        <v>2016-01-01</v>
      </c>
      <c r="J4001" s="580" t="str">
        <f>Índice!$C$9</f>
        <v>2016-12-31</v>
      </c>
      <c r="L4001" s="557"/>
    </row>
    <row r="4002" spans="1:12" ht="15.75">
      <c r="A4002" s="593" t="s">
        <v>15</v>
      </c>
      <c r="C4002" s="555" t="str">
        <f>'FC03-1'!B$7</f>
        <v>Servicio de acueducto (FC03-1)</v>
      </c>
      <c r="I4002" s="580" t="str">
        <f>Índice!$C$8</f>
        <v>2016-01-01</v>
      </c>
      <c r="J4002" s="580" t="str">
        <f>Índice!$C$9</f>
        <v>2016-12-31</v>
      </c>
      <c r="K4002" s="555"/>
      <c r="L4002" s="557"/>
    </row>
    <row r="4003" spans="1:12" ht="15.75">
      <c r="C4003" s="555" t="str">
        <f>'FC03-1'!B$8</f>
        <v>Distribución (FC03-1)</v>
      </c>
      <c r="F4003" s="555">
        <f>'FC03-1'!F$8</f>
        <v>0</v>
      </c>
      <c r="I4003" s="580" t="str">
        <f>Índice!$C$8</f>
        <v>2016-01-01</v>
      </c>
      <c r="J4003" s="580" t="str">
        <f>Índice!$C$9</f>
        <v>2016-12-31</v>
      </c>
      <c r="K4003" s="555" t="s">
        <v>1851</v>
      </c>
      <c r="L4003" s="555" t="s">
        <v>1855</v>
      </c>
    </row>
    <row r="4004" spans="1:12" ht="15.75">
      <c r="C4004" s="555" t="str">
        <f>'FC03-1'!B$9</f>
        <v>Otros Servicios (FC03-1)</v>
      </c>
      <c r="F4004" s="555">
        <f>'FC03-1'!F$9</f>
        <v>0</v>
      </c>
      <c r="I4004" s="580" t="str">
        <f>Índice!$C$8</f>
        <v>2016-01-01</v>
      </c>
      <c r="J4004" s="580" t="str">
        <f>Índice!$C$9</f>
        <v>2016-12-31</v>
      </c>
      <c r="K4004" s="555" t="s">
        <v>1851</v>
      </c>
      <c r="L4004" s="555" t="s">
        <v>1855</v>
      </c>
    </row>
    <row r="4005" spans="1:12" ht="15.75">
      <c r="A4005" s="593" t="s">
        <v>15</v>
      </c>
      <c r="C4005" s="555" t="str">
        <f>'FC03-1'!B$10</f>
        <v>Comercialización</v>
      </c>
      <c r="F4005" s="555"/>
      <c r="I4005" s="580" t="str">
        <f>Índice!$C$8</f>
        <v>2016-01-01</v>
      </c>
      <c r="J4005" s="580" t="str">
        <f>Índice!$C$9</f>
        <v>2016-12-31</v>
      </c>
      <c r="K4005" s="555"/>
      <c r="L4005" s="557"/>
    </row>
    <row r="4006" spans="1:12" ht="15.75">
      <c r="C4006" s="555" t="str">
        <f>'FC03-1'!B$11</f>
        <v>Residencial Estrato 1 (FC03-1)</v>
      </c>
      <c r="F4006" s="555">
        <f>'FC03-1'!F$11</f>
        <v>0</v>
      </c>
      <c r="I4006" s="580" t="str">
        <f>Índice!$C$8</f>
        <v>2016-01-01</v>
      </c>
      <c r="J4006" s="580" t="str">
        <f>Índice!$C$9</f>
        <v>2016-12-31</v>
      </c>
      <c r="K4006" s="555" t="s">
        <v>1851</v>
      </c>
      <c r="L4006" s="555" t="s">
        <v>1855</v>
      </c>
    </row>
    <row r="4007" spans="1:12" ht="15.75">
      <c r="C4007" s="555" t="str">
        <f>'FC03-1'!B$12</f>
        <v>Residencial Estrato 2 (FC03-1)</v>
      </c>
      <c r="F4007" s="555">
        <f>'FC03-1'!F$12</f>
        <v>0</v>
      </c>
      <c r="I4007" s="580" t="str">
        <f>Índice!$C$8</f>
        <v>2016-01-01</v>
      </c>
      <c r="J4007" s="580" t="str">
        <f>Índice!$C$9</f>
        <v>2016-12-31</v>
      </c>
      <c r="K4007" s="555" t="s">
        <v>1851</v>
      </c>
      <c r="L4007" s="555" t="s">
        <v>1855</v>
      </c>
    </row>
    <row r="4008" spans="1:12" ht="15.75">
      <c r="C4008" s="555" t="str">
        <f>'FC03-1'!B$13</f>
        <v>Residencial Estrato 3 (FC03-1)</v>
      </c>
      <c r="F4008" s="555">
        <f>'FC03-1'!F$13</f>
        <v>0</v>
      </c>
      <c r="I4008" s="580" t="str">
        <f>Índice!$C$8</f>
        <v>2016-01-01</v>
      </c>
      <c r="J4008" s="580" t="str">
        <f>Índice!$C$9</f>
        <v>2016-12-31</v>
      </c>
      <c r="K4008" s="555" t="s">
        <v>1851</v>
      </c>
      <c r="L4008" s="555" t="s">
        <v>1855</v>
      </c>
    </row>
    <row r="4009" spans="1:12" ht="15.75">
      <c r="C4009" s="555" t="str">
        <f>'FC03-1'!B$14</f>
        <v>Residencial Estrato 4 (FC03-1)</v>
      </c>
      <c r="F4009" s="555">
        <f>'FC03-1'!F$14</f>
        <v>0</v>
      </c>
      <c r="I4009" s="580" t="str">
        <f>Índice!$C$8</f>
        <v>2016-01-01</v>
      </c>
      <c r="J4009" s="580" t="str">
        <f>Índice!$C$9</f>
        <v>2016-12-31</v>
      </c>
      <c r="K4009" s="555" t="s">
        <v>1851</v>
      </c>
      <c r="L4009" s="555" t="s">
        <v>1855</v>
      </c>
    </row>
    <row r="4010" spans="1:12" ht="15.75">
      <c r="C4010" s="555" t="str">
        <f>'FC03-1'!B$15</f>
        <v>Residencial Estrato 5 (FC03-1)</v>
      </c>
      <c r="F4010" s="555">
        <f>'FC03-1'!F$15</f>
        <v>0</v>
      </c>
      <c r="I4010" s="580" t="str">
        <f>Índice!$C$8</f>
        <v>2016-01-01</v>
      </c>
      <c r="J4010" s="580" t="str">
        <f>Índice!$C$9</f>
        <v>2016-12-31</v>
      </c>
      <c r="K4010" s="555" t="s">
        <v>1851</v>
      </c>
      <c r="L4010" s="555" t="s">
        <v>1855</v>
      </c>
    </row>
    <row r="4011" spans="1:12" ht="15.75">
      <c r="C4011" s="555" t="str">
        <f>'FC03-1'!B$16</f>
        <v>Residencial Estrato 6 (FC03-1)</v>
      </c>
      <c r="F4011" s="555">
        <f>'FC03-1'!F$16</f>
        <v>0</v>
      </c>
      <c r="I4011" s="580" t="str">
        <f>Índice!$C$8</f>
        <v>2016-01-01</v>
      </c>
      <c r="J4011" s="580" t="str">
        <f>Índice!$C$9</f>
        <v>2016-12-31</v>
      </c>
      <c r="K4011" s="555" t="s">
        <v>1851</v>
      </c>
      <c r="L4011" s="555" t="s">
        <v>1855</v>
      </c>
    </row>
    <row r="4012" spans="1:12" ht="15.75">
      <c r="C4012" s="555" t="str">
        <f>'FC03-1'!B$17</f>
        <v>No Residencial Industrial (FC03-1)</v>
      </c>
      <c r="F4012" s="555">
        <f>'FC03-1'!F$17</f>
        <v>0</v>
      </c>
      <c r="I4012" s="580" t="str">
        <f>Índice!$C$8</f>
        <v>2016-01-01</v>
      </c>
      <c r="J4012" s="580" t="str">
        <f>Índice!$C$9</f>
        <v>2016-12-31</v>
      </c>
      <c r="K4012" s="555" t="s">
        <v>1851</v>
      </c>
      <c r="L4012" s="555" t="s">
        <v>1855</v>
      </c>
    </row>
    <row r="4013" spans="1:12" ht="15.75">
      <c r="C4013" s="555" t="str">
        <f>'FC03-1'!B$18</f>
        <v>No Residencial Comercial (FC03-1)</v>
      </c>
      <c r="F4013" s="555">
        <f>'FC03-1'!F$18</f>
        <v>0</v>
      </c>
      <c r="I4013" s="580" t="str">
        <f>Índice!$C$8</f>
        <v>2016-01-01</v>
      </c>
      <c r="J4013" s="580" t="str">
        <f>Índice!$C$9</f>
        <v>2016-12-31</v>
      </c>
      <c r="K4013" s="555" t="s">
        <v>1851</v>
      </c>
      <c r="L4013" s="555" t="s">
        <v>1855</v>
      </c>
    </row>
    <row r="4014" spans="1:12" ht="15.75">
      <c r="C4014" s="555" t="str">
        <f>'FC03-1'!B$19</f>
        <v>No Residencial Oficial (FC03-1)</v>
      </c>
      <c r="F4014" s="555">
        <f>'FC03-1'!F$19</f>
        <v>0</v>
      </c>
      <c r="I4014" s="580" t="str">
        <f>Índice!$C$8</f>
        <v>2016-01-01</v>
      </c>
      <c r="J4014" s="580" t="str">
        <f>Índice!$C$9</f>
        <v>2016-12-31</v>
      </c>
      <c r="K4014" s="555" t="s">
        <v>1851</v>
      </c>
      <c r="L4014" s="555" t="s">
        <v>1855</v>
      </c>
    </row>
    <row r="4015" spans="1:12" ht="15.75">
      <c r="C4015" s="555" t="str">
        <f>'FC03-1'!B$20</f>
        <v>No Residencial Especial (FC03-1)</v>
      </c>
      <c r="F4015" s="555">
        <f>'FC03-1'!F$20</f>
        <v>0</v>
      </c>
      <c r="I4015" s="580" t="str">
        <f>Índice!$C$8</f>
        <v>2016-01-01</v>
      </c>
      <c r="J4015" s="580" t="str">
        <f>Índice!$C$9</f>
        <v>2016-12-31</v>
      </c>
      <c r="K4015" s="555" t="s">
        <v>1851</v>
      </c>
      <c r="L4015" s="555" t="s">
        <v>1855</v>
      </c>
    </row>
    <row r="4016" spans="1:12" ht="15.75">
      <c r="C4016" s="555" t="str">
        <f>'FC03-1'!B$21</f>
        <v>Total Comercialización (FC03-1)</v>
      </c>
      <c r="F4016" s="555">
        <f>'FC03-1'!F$21</f>
        <v>0</v>
      </c>
      <c r="I4016" s="580" t="str">
        <f>Índice!$C$8</f>
        <v>2016-01-01</v>
      </c>
      <c r="J4016" s="580" t="str">
        <f>Índice!$C$9</f>
        <v>2016-12-31</v>
      </c>
      <c r="K4016" s="555" t="s">
        <v>1851</v>
      </c>
      <c r="L4016" s="555" t="s">
        <v>1855</v>
      </c>
    </row>
    <row r="4017" spans="1:12" ht="15.75">
      <c r="C4017" s="555" t="str">
        <f>'FC03-1'!B$22</f>
        <v>Total Servicio de Acueducto (FC03-1)</v>
      </c>
      <c r="F4017" s="555">
        <f>'FC03-1'!F$22</f>
        <v>0</v>
      </c>
      <c r="I4017" s="580" t="str">
        <f>Índice!$C$8</f>
        <v>2016-01-01</v>
      </c>
      <c r="J4017" s="580" t="str">
        <f>Índice!$C$9</f>
        <v>2016-12-31</v>
      </c>
      <c r="K4017" s="555" t="s">
        <v>1851</v>
      </c>
      <c r="L4017" s="555" t="s">
        <v>1855</v>
      </c>
    </row>
    <row r="4018" spans="1:12" ht="15.75">
      <c r="A4018" s="593" t="s">
        <v>15</v>
      </c>
      <c r="C4018" s="555" t="str">
        <f>'FC03-1'!B$23</f>
        <v>Deterioro de cuentas por cobrar (FC03-1)</v>
      </c>
      <c r="F4018" s="555"/>
      <c r="I4018" s="580" t="str">
        <f>Índice!$C$8</f>
        <v>2016-01-01</v>
      </c>
      <c r="J4018" s="580" t="str">
        <f>Índice!$C$9</f>
        <v>2016-12-31</v>
      </c>
      <c r="K4018" s="555"/>
      <c r="L4018" s="557"/>
    </row>
    <row r="4019" spans="1:12" ht="15.75">
      <c r="C4019" s="555" t="str">
        <f>'FC03-1'!B$24</f>
        <v>Distribución (Deterioro) (FC03-1)</v>
      </c>
      <c r="F4019" s="555">
        <f>'FC03-1'!F$24</f>
        <v>0</v>
      </c>
      <c r="I4019" s="580" t="str">
        <f>Índice!$C$8</f>
        <v>2016-01-01</v>
      </c>
      <c r="J4019" s="580" t="str">
        <f>Índice!$C$9</f>
        <v>2016-12-31</v>
      </c>
      <c r="K4019" s="555" t="s">
        <v>1851</v>
      </c>
      <c r="L4019" s="555" t="s">
        <v>1855</v>
      </c>
    </row>
    <row r="4020" spans="1:12" ht="15.75">
      <c r="C4020" s="555" t="str">
        <f>'FC03-1'!B$25</f>
        <v>Otros Servicios (Deterioro) (FC03-1)</v>
      </c>
      <c r="F4020" s="555">
        <f>'FC03-1'!F$25</f>
        <v>0</v>
      </c>
      <c r="I4020" s="580" t="str">
        <f>Índice!$C$8</f>
        <v>2016-01-01</v>
      </c>
      <c r="J4020" s="580" t="str">
        <f>Índice!$C$9</f>
        <v>2016-12-31</v>
      </c>
      <c r="K4020" s="555" t="s">
        <v>1851</v>
      </c>
      <c r="L4020" s="555" t="s">
        <v>1855</v>
      </c>
    </row>
    <row r="4021" spans="1:12" ht="15.75">
      <c r="A4021" s="593" t="s">
        <v>15</v>
      </c>
      <c r="C4021" s="555" t="str">
        <f>'FC03-1'!B$26</f>
        <v>Comercialización (Deterioro) (FC03-1)</v>
      </c>
      <c r="F4021" s="555"/>
      <c r="I4021" s="580" t="str">
        <f>Índice!$C$8</f>
        <v>2016-01-01</v>
      </c>
      <c r="J4021" s="580" t="str">
        <f>Índice!$C$9</f>
        <v>2016-12-31</v>
      </c>
      <c r="K4021" s="555"/>
      <c r="L4021" s="557"/>
    </row>
    <row r="4022" spans="1:12" ht="15.75">
      <c r="C4022" s="555" t="str">
        <f>'FC03-1'!B$27</f>
        <v>Residencial Estrato 1 (Deterioro) (FC03-1)</v>
      </c>
      <c r="F4022" s="555">
        <f>'FC03-1'!F$27</f>
        <v>0</v>
      </c>
      <c r="I4022" s="580" t="str">
        <f>Índice!$C$8</f>
        <v>2016-01-01</v>
      </c>
      <c r="J4022" s="580" t="str">
        <f>Índice!$C$9</f>
        <v>2016-12-31</v>
      </c>
      <c r="K4022" s="555" t="s">
        <v>1851</v>
      </c>
      <c r="L4022" s="555" t="s">
        <v>1855</v>
      </c>
    </row>
    <row r="4023" spans="1:12" ht="15.75">
      <c r="C4023" s="555" t="str">
        <f>'FC03-1'!B$28</f>
        <v>Residencial Estrato 2 (Deterioro) (FC03-1)</v>
      </c>
      <c r="F4023" s="555">
        <f>'FC03-1'!F$28</f>
        <v>0</v>
      </c>
      <c r="I4023" s="580" t="str">
        <f>Índice!$C$8</f>
        <v>2016-01-01</v>
      </c>
      <c r="J4023" s="580" t="str">
        <f>Índice!$C$9</f>
        <v>2016-12-31</v>
      </c>
      <c r="K4023" s="555" t="s">
        <v>1851</v>
      </c>
      <c r="L4023" s="555" t="s">
        <v>1855</v>
      </c>
    </row>
    <row r="4024" spans="1:12" ht="15.75">
      <c r="C4024" s="555" t="str">
        <f>'FC03-1'!B$29</f>
        <v>Residencial Estrato 3 (Deterioro) (FC03-1)</v>
      </c>
      <c r="F4024" s="555">
        <f>'FC03-1'!F$29</f>
        <v>0</v>
      </c>
      <c r="I4024" s="580" t="str">
        <f>Índice!$C$8</f>
        <v>2016-01-01</v>
      </c>
      <c r="J4024" s="580" t="str">
        <f>Índice!$C$9</f>
        <v>2016-12-31</v>
      </c>
      <c r="K4024" s="555" t="s">
        <v>1851</v>
      </c>
      <c r="L4024" s="555" t="s">
        <v>1855</v>
      </c>
    </row>
    <row r="4025" spans="1:12" ht="15.75">
      <c r="C4025" s="555" t="str">
        <f>'FC03-1'!B$30</f>
        <v>Residencial Estrato 4 (Deterioro) (FC03-1)</v>
      </c>
      <c r="F4025" s="555">
        <f>'FC03-1'!F$30</f>
        <v>0</v>
      </c>
      <c r="I4025" s="580" t="str">
        <f>Índice!$C$8</f>
        <v>2016-01-01</v>
      </c>
      <c r="J4025" s="580" t="str">
        <f>Índice!$C$9</f>
        <v>2016-12-31</v>
      </c>
      <c r="K4025" s="555" t="s">
        <v>1851</v>
      </c>
      <c r="L4025" s="555" t="s">
        <v>1855</v>
      </c>
    </row>
    <row r="4026" spans="1:12" ht="15.75">
      <c r="C4026" s="555" t="str">
        <f>'FC03-1'!B$31</f>
        <v>Residencial Estrato 5 (Deterioro) (FC03-1)</v>
      </c>
      <c r="F4026" s="555">
        <f>'FC03-1'!F$31</f>
        <v>0</v>
      </c>
      <c r="I4026" s="580" t="str">
        <f>Índice!$C$8</f>
        <v>2016-01-01</v>
      </c>
      <c r="J4026" s="580" t="str">
        <f>Índice!$C$9</f>
        <v>2016-12-31</v>
      </c>
      <c r="K4026" s="555" t="s">
        <v>1851</v>
      </c>
      <c r="L4026" s="555" t="s">
        <v>1855</v>
      </c>
    </row>
    <row r="4027" spans="1:12" ht="15.75">
      <c r="C4027" s="555" t="str">
        <f>'FC03-1'!B$32</f>
        <v>Residencial Estrato 6 (Deterioro) (FC03-1)</v>
      </c>
      <c r="F4027" s="555">
        <f>'FC03-1'!F$32</f>
        <v>0</v>
      </c>
      <c r="I4027" s="580" t="str">
        <f>Índice!$C$8</f>
        <v>2016-01-01</v>
      </c>
      <c r="J4027" s="580" t="str">
        <f>Índice!$C$9</f>
        <v>2016-12-31</v>
      </c>
      <c r="K4027" s="555" t="s">
        <v>1851</v>
      </c>
      <c r="L4027" s="555" t="s">
        <v>1855</v>
      </c>
    </row>
    <row r="4028" spans="1:12" ht="15.75">
      <c r="C4028" s="555" t="str">
        <f>'FC03-1'!B$33</f>
        <v>No Residencial Industrial (Deterioro) (FC03-1)</v>
      </c>
      <c r="F4028" s="555">
        <f>'FC03-1'!F$33</f>
        <v>0</v>
      </c>
      <c r="I4028" s="580" t="str">
        <f>Índice!$C$8</f>
        <v>2016-01-01</v>
      </c>
      <c r="J4028" s="580" t="str">
        <f>Índice!$C$9</f>
        <v>2016-12-31</v>
      </c>
      <c r="K4028" s="555" t="s">
        <v>1851</v>
      </c>
      <c r="L4028" s="555" t="s">
        <v>1855</v>
      </c>
    </row>
    <row r="4029" spans="1:12" ht="15.75">
      <c r="C4029" s="555" t="str">
        <f>'FC03-1'!B$34</f>
        <v>No Residencial Comercial (Deterioro) (FC03-1)</v>
      </c>
      <c r="F4029" s="555">
        <f>'FC03-1'!F$34</f>
        <v>0</v>
      </c>
      <c r="I4029" s="580" t="str">
        <f>Índice!$C$8</f>
        <v>2016-01-01</v>
      </c>
      <c r="J4029" s="580" t="str">
        <f>Índice!$C$9</f>
        <v>2016-12-31</v>
      </c>
      <c r="K4029" s="555" t="s">
        <v>1851</v>
      </c>
      <c r="L4029" s="555" t="s">
        <v>1855</v>
      </c>
    </row>
    <row r="4030" spans="1:12" ht="15.75">
      <c r="C4030" s="555" t="str">
        <f>'FC03-1'!B$35</f>
        <v>No Residencial Oficial (Deterioro) (FC03-1)</v>
      </c>
      <c r="F4030" s="555">
        <f>'FC03-1'!F$35</f>
        <v>0</v>
      </c>
      <c r="I4030" s="580" t="str">
        <f>Índice!$C$8</f>
        <v>2016-01-01</v>
      </c>
      <c r="J4030" s="580" t="str">
        <f>Índice!$C$9</f>
        <v>2016-12-31</v>
      </c>
      <c r="K4030" s="555" t="s">
        <v>1851</v>
      </c>
      <c r="L4030" s="555" t="s">
        <v>1855</v>
      </c>
    </row>
    <row r="4031" spans="1:12" ht="15.75">
      <c r="C4031" s="555" t="str">
        <f>'FC03-1'!B$36</f>
        <v>No Residencial Especial (Deterioro) (FC03-1)</v>
      </c>
      <c r="F4031" s="555">
        <f>'FC03-1'!F$36</f>
        <v>0</v>
      </c>
      <c r="I4031" s="580" t="str">
        <f>Índice!$C$8</f>
        <v>2016-01-01</v>
      </c>
      <c r="J4031" s="580" t="str">
        <f>Índice!$C$9</f>
        <v>2016-12-31</v>
      </c>
      <c r="K4031" s="555" t="s">
        <v>1851</v>
      </c>
      <c r="L4031" s="555" t="s">
        <v>1855</v>
      </c>
    </row>
    <row r="4032" spans="1:12" ht="15.75">
      <c r="C4032" s="555" t="str">
        <f>'FC03-1'!B$37</f>
        <v>Total Comercialización (Deterioro) (FC03-1)</v>
      </c>
      <c r="F4032" s="555">
        <f>'FC03-1'!F$37</f>
        <v>0</v>
      </c>
      <c r="I4032" s="580" t="str">
        <f>Índice!$C$8</f>
        <v>2016-01-01</v>
      </c>
      <c r="J4032" s="580" t="str">
        <f>Índice!$C$9</f>
        <v>2016-12-31</v>
      </c>
      <c r="K4032" s="555" t="s">
        <v>1851</v>
      </c>
      <c r="L4032" s="555" t="s">
        <v>1855</v>
      </c>
    </row>
    <row r="4033" spans="1:12" ht="15.75">
      <c r="C4033" s="555" t="str">
        <f>'FC03-1'!B$38</f>
        <v>Total Deterioro Cuentas por Cobrar (FC03-1)</v>
      </c>
      <c r="F4033" s="555">
        <f>'FC03-1'!F$38</f>
        <v>0</v>
      </c>
      <c r="I4033" s="580" t="str">
        <f>Índice!$C$8</f>
        <v>2016-01-01</v>
      </c>
      <c r="J4033" s="580" t="str">
        <f>Índice!$C$9</f>
        <v>2016-12-31</v>
      </c>
      <c r="K4033" s="555" t="s">
        <v>1851</v>
      </c>
      <c r="L4033" s="555" t="s">
        <v>1855</v>
      </c>
    </row>
    <row r="4034" spans="1:12" ht="15.75">
      <c r="A4034" s="593" t="s">
        <v>15</v>
      </c>
      <c r="B4034" s="594"/>
      <c r="C4034" s="595" t="s">
        <v>629</v>
      </c>
      <c r="I4034" s="580" t="str">
        <f>Índice!$C$8</f>
        <v>2016-01-01</v>
      </c>
      <c r="J4034" s="580" t="str">
        <f>Índice!$C$9</f>
        <v>2016-12-31</v>
      </c>
      <c r="L4034" s="557"/>
    </row>
    <row r="4035" spans="1:12" ht="15.75">
      <c r="A4035" s="593" t="s">
        <v>15</v>
      </c>
      <c r="C4035" s="555" t="str">
        <f>'FC03-1'!B$7</f>
        <v>Servicio de acueducto (FC03-1)</v>
      </c>
      <c r="I4035" s="580" t="str">
        <f>Índice!$C$8</f>
        <v>2016-01-01</v>
      </c>
      <c r="J4035" s="580" t="str">
        <f>Índice!$C$9</f>
        <v>2016-12-31</v>
      </c>
      <c r="K4035" s="555"/>
      <c r="L4035" s="557"/>
    </row>
    <row r="4036" spans="1:12" ht="15.75">
      <c r="C4036" s="555" t="str">
        <f>'FC03-1'!B$8</f>
        <v>Distribución (FC03-1)</v>
      </c>
      <c r="F4036" s="555">
        <f>'FC03-1'!G$8</f>
        <v>0</v>
      </c>
      <c r="I4036" s="580" t="str">
        <f>Índice!$C$8</f>
        <v>2016-01-01</v>
      </c>
      <c r="J4036" s="580" t="str">
        <f>Índice!$C$9</f>
        <v>2016-12-31</v>
      </c>
      <c r="K4036" s="555" t="s">
        <v>1851</v>
      </c>
      <c r="L4036" s="555" t="s">
        <v>1856</v>
      </c>
    </row>
    <row r="4037" spans="1:12" ht="15.75">
      <c r="C4037" s="555" t="str">
        <f>'FC03-1'!B$9</f>
        <v>Otros Servicios (FC03-1)</v>
      </c>
      <c r="F4037" s="555">
        <f>'FC03-1'!G$9</f>
        <v>0</v>
      </c>
      <c r="I4037" s="580" t="str">
        <f>Índice!$C$8</f>
        <v>2016-01-01</v>
      </c>
      <c r="J4037" s="580" t="str">
        <f>Índice!$C$9</f>
        <v>2016-12-31</v>
      </c>
      <c r="K4037" s="555" t="s">
        <v>1851</v>
      </c>
      <c r="L4037" s="555" t="s">
        <v>1856</v>
      </c>
    </row>
    <row r="4038" spans="1:12" ht="15.75">
      <c r="A4038" s="593" t="s">
        <v>15</v>
      </c>
      <c r="C4038" s="555" t="str">
        <f>'FC03-1'!B$10</f>
        <v>Comercialización</v>
      </c>
      <c r="F4038" s="555"/>
      <c r="I4038" s="580" t="str">
        <f>Índice!$C$8</f>
        <v>2016-01-01</v>
      </c>
      <c r="J4038" s="580" t="str">
        <f>Índice!$C$9</f>
        <v>2016-12-31</v>
      </c>
      <c r="K4038" s="555"/>
      <c r="L4038" s="557"/>
    </row>
    <row r="4039" spans="1:12" ht="15.75">
      <c r="C4039" s="555" t="str">
        <f>'FC03-1'!B$11</f>
        <v>Residencial Estrato 1 (FC03-1)</v>
      </c>
      <c r="F4039" s="555">
        <f>'FC03-1'!G$11</f>
        <v>0</v>
      </c>
      <c r="I4039" s="580" t="str">
        <f>Índice!$C$8</f>
        <v>2016-01-01</v>
      </c>
      <c r="J4039" s="580" t="str">
        <f>Índice!$C$9</f>
        <v>2016-12-31</v>
      </c>
      <c r="K4039" s="555" t="s">
        <v>1851</v>
      </c>
      <c r="L4039" s="555" t="s">
        <v>1856</v>
      </c>
    </row>
    <row r="4040" spans="1:12" ht="15.75">
      <c r="C4040" s="555" t="str">
        <f>'FC03-1'!B$12</f>
        <v>Residencial Estrato 2 (FC03-1)</v>
      </c>
      <c r="F4040" s="555">
        <f>'FC03-1'!G$12</f>
        <v>0</v>
      </c>
      <c r="I4040" s="580" t="str">
        <f>Índice!$C$8</f>
        <v>2016-01-01</v>
      </c>
      <c r="J4040" s="580" t="str">
        <f>Índice!$C$9</f>
        <v>2016-12-31</v>
      </c>
      <c r="K4040" s="555" t="s">
        <v>1851</v>
      </c>
      <c r="L4040" s="555" t="s">
        <v>1856</v>
      </c>
    </row>
    <row r="4041" spans="1:12" ht="15.75">
      <c r="C4041" s="555" t="str">
        <f>'FC03-1'!B$13</f>
        <v>Residencial Estrato 3 (FC03-1)</v>
      </c>
      <c r="F4041" s="555">
        <f>'FC03-1'!G$13</f>
        <v>0</v>
      </c>
      <c r="I4041" s="580" t="str">
        <f>Índice!$C$8</f>
        <v>2016-01-01</v>
      </c>
      <c r="J4041" s="580" t="str">
        <f>Índice!$C$9</f>
        <v>2016-12-31</v>
      </c>
      <c r="K4041" s="555" t="s">
        <v>1851</v>
      </c>
      <c r="L4041" s="555" t="s">
        <v>1856</v>
      </c>
    </row>
    <row r="4042" spans="1:12" ht="15.75">
      <c r="C4042" s="555" t="str">
        <f>'FC03-1'!B$14</f>
        <v>Residencial Estrato 4 (FC03-1)</v>
      </c>
      <c r="F4042" s="555">
        <f>'FC03-1'!G$14</f>
        <v>0</v>
      </c>
      <c r="I4042" s="580" t="str">
        <f>Índice!$C$8</f>
        <v>2016-01-01</v>
      </c>
      <c r="J4042" s="580" t="str">
        <f>Índice!$C$9</f>
        <v>2016-12-31</v>
      </c>
      <c r="K4042" s="555" t="s">
        <v>1851</v>
      </c>
      <c r="L4042" s="555" t="s">
        <v>1856</v>
      </c>
    </row>
    <row r="4043" spans="1:12" ht="15.75">
      <c r="C4043" s="555" t="str">
        <f>'FC03-1'!B$15</f>
        <v>Residencial Estrato 5 (FC03-1)</v>
      </c>
      <c r="F4043" s="555">
        <f>'FC03-1'!G$15</f>
        <v>0</v>
      </c>
      <c r="I4043" s="580" t="str">
        <f>Índice!$C$8</f>
        <v>2016-01-01</v>
      </c>
      <c r="J4043" s="580" t="str">
        <f>Índice!$C$9</f>
        <v>2016-12-31</v>
      </c>
      <c r="K4043" s="555" t="s">
        <v>1851</v>
      </c>
      <c r="L4043" s="555" t="s">
        <v>1856</v>
      </c>
    </row>
    <row r="4044" spans="1:12" ht="15.75">
      <c r="C4044" s="555" t="str">
        <f>'FC03-1'!B$16</f>
        <v>Residencial Estrato 6 (FC03-1)</v>
      </c>
      <c r="F4044" s="555">
        <f>'FC03-1'!G$16</f>
        <v>0</v>
      </c>
      <c r="I4044" s="580" t="str">
        <f>Índice!$C$8</f>
        <v>2016-01-01</v>
      </c>
      <c r="J4044" s="580" t="str">
        <f>Índice!$C$9</f>
        <v>2016-12-31</v>
      </c>
      <c r="K4044" s="555" t="s">
        <v>1851</v>
      </c>
      <c r="L4044" s="555" t="s">
        <v>1856</v>
      </c>
    </row>
    <row r="4045" spans="1:12" ht="15.75">
      <c r="C4045" s="555" t="str">
        <f>'FC03-1'!B$17</f>
        <v>No Residencial Industrial (FC03-1)</v>
      </c>
      <c r="F4045" s="555">
        <f>'FC03-1'!G$17</f>
        <v>0</v>
      </c>
      <c r="I4045" s="580" t="str">
        <f>Índice!$C$8</f>
        <v>2016-01-01</v>
      </c>
      <c r="J4045" s="580" t="str">
        <f>Índice!$C$9</f>
        <v>2016-12-31</v>
      </c>
      <c r="K4045" s="555" t="s">
        <v>1851</v>
      </c>
      <c r="L4045" s="555" t="s">
        <v>1856</v>
      </c>
    </row>
    <row r="4046" spans="1:12" ht="15.75">
      <c r="C4046" s="555" t="str">
        <f>'FC03-1'!B$18</f>
        <v>No Residencial Comercial (FC03-1)</v>
      </c>
      <c r="F4046" s="555">
        <f>'FC03-1'!G$18</f>
        <v>0</v>
      </c>
      <c r="I4046" s="580" t="str">
        <f>Índice!$C$8</f>
        <v>2016-01-01</v>
      </c>
      <c r="J4046" s="580" t="str">
        <f>Índice!$C$9</f>
        <v>2016-12-31</v>
      </c>
      <c r="K4046" s="555" t="s">
        <v>1851</v>
      </c>
      <c r="L4046" s="555" t="s">
        <v>1856</v>
      </c>
    </row>
    <row r="4047" spans="1:12" ht="15.75">
      <c r="C4047" s="555" t="str">
        <f>'FC03-1'!B$19</f>
        <v>No Residencial Oficial (FC03-1)</v>
      </c>
      <c r="F4047" s="555">
        <f>'FC03-1'!G$19</f>
        <v>0</v>
      </c>
      <c r="I4047" s="580" t="str">
        <f>Índice!$C$8</f>
        <v>2016-01-01</v>
      </c>
      <c r="J4047" s="580" t="str">
        <f>Índice!$C$9</f>
        <v>2016-12-31</v>
      </c>
      <c r="K4047" s="555" t="s">
        <v>1851</v>
      </c>
      <c r="L4047" s="555" t="s">
        <v>1856</v>
      </c>
    </row>
    <row r="4048" spans="1:12" ht="15.75">
      <c r="C4048" s="555" t="str">
        <f>'FC03-1'!B$20</f>
        <v>No Residencial Especial (FC03-1)</v>
      </c>
      <c r="F4048" s="555">
        <f>'FC03-1'!G$20</f>
        <v>0</v>
      </c>
      <c r="I4048" s="580" t="str">
        <f>Índice!$C$8</f>
        <v>2016-01-01</v>
      </c>
      <c r="J4048" s="580" t="str">
        <f>Índice!$C$9</f>
        <v>2016-12-31</v>
      </c>
      <c r="K4048" s="555" t="s">
        <v>1851</v>
      </c>
      <c r="L4048" s="555" t="s">
        <v>1856</v>
      </c>
    </row>
    <row r="4049" spans="1:12" ht="15.75">
      <c r="C4049" s="555" t="str">
        <f>'FC03-1'!B$21</f>
        <v>Total Comercialización (FC03-1)</v>
      </c>
      <c r="F4049" s="555">
        <f>'FC03-1'!G$21</f>
        <v>0</v>
      </c>
      <c r="I4049" s="580" t="str">
        <f>Índice!$C$8</f>
        <v>2016-01-01</v>
      </c>
      <c r="J4049" s="580" t="str">
        <f>Índice!$C$9</f>
        <v>2016-12-31</v>
      </c>
      <c r="K4049" s="555" t="s">
        <v>1851</v>
      </c>
      <c r="L4049" s="555" t="s">
        <v>1856</v>
      </c>
    </row>
    <row r="4050" spans="1:12" ht="15.75">
      <c r="C4050" s="555" t="str">
        <f>'FC03-1'!B$22</f>
        <v>Total Servicio de Acueducto (FC03-1)</v>
      </c>
      <c r="F4050" s="555">
        <f>'FC03-1'!G$22</f>
        <v>0</v>
      </c>
      <c r="I4050" s="580" t="str">
        <f>Índice!$C$8</f>
        <v>2016-01-01</v>
      </c>
      <c r="J4050" s="580" t="str">
        <f>Índice!$C$9</f>
        <v>2016-12-31</v>
      </c>
      <c r="K4050" s="555" t="s">
        <v>1851</v>
      </c>
      <c r="L4050" s="555" t="s">
        <v>1856</v>
      </c>
    </row>
    <row r="4051" spans="1:12" ht="15.75">
      <c r="A4051" s="593" t="s">
        <v>15</v>
      </c>
      <c r="C4051" s="555" t="str">
        <f>'FC03-1'!B$23</f>
        <v>Deterioro de cuentas por cobrar (FC03-1)</v>
      </c>
      <c r="F4051" s="555"/>
      <c r="I4051" s="580" t="str">
        <f>Índice!$C$8</f>
        <v>2016-01-01</v>
      </c>
      <c r="J4051" s="580" t="str">
        <f>Índice!$C$9</f>
        <v>2016-12-31</v>
      </c>
      <c r="K4051" s="555"/>
      <c r="L4051" s="557"/>
    </row>
    <row r="4052" spans="1:12" ht="15.75">
      <c r="C4052" s="555" t="str">
        <f>'FC03-1'!B$24</f>
        <v>Distribución (Deterioro) (FC03-1)</v>
      </c>
      <c r="F4052" s="555">
        <f>'FC03-1'!G$24</f>
        <v>0</v>
      </c>
      <c r="I4052" s="580" t="str">
        <f>Índice!$C$8</f>
        <v>2016-01-01</v>
      </c>
      <c r="J4052" s="580" t="str">
        <f>Índice!$C$9</f>
        <v>2016-12-31</v>
      </c>
      <c r="K4052" s="555" t="s">
        <v>1851</v>
      </c>
      <c r="L4052" s="555" t="s">
        <v>1856</v>
      </c>
    </row>
    <row r="4053" spans="1:12" ht="15.75">
      <c r="C4053" s="555" t="str">
        <f>'FC03-1'!B$25</f>
        <v>Otros Servicios (Deterioro) (FC03-1)</v>
      </c>
      <c r="F4053" s="555">
        <f>'FC03-1'!G$25</f>
        <v>0</v>
      </c>
      <c r="I4053" s="580" t="str">
        <f>Índice!$C$8</f>
        <v>2016-01-01</v>
      </c>
      <c r="J4053" s="580" t="str">
        <f>Índice!$C$9</f>
        <v>2016-12-31</v>
      </c>
      <c r="K4053" s="555" t="s">
        <v>1851</v>
      </c>
      <c r="L4053" s="555" t="s">
        <v>1856</v>
      </c>
    </row>
    <row r="4054" spans="1:12" ht="15.75">
      <c r="A4054" s="593" t="s">
        <v>15</v>
      </c>
      <c r="C4054" s="555" t="str">
        <f>'FC03-1'!B$26</f>
        <v>Comercialización (Deterioro) (FC03-1)</v>
      </c>
      <c r="F4054" s="555"/>
      <c r="I4054" s="580" t="str">
        <f>Índice!$C$8</f>
        <v>2016-01-01</v>
      </c>
      <c r="J4054" s="580" t="str">
        <f>Índice!$C$9</f>
        <v>2016-12-31</v>
      </c>
      <c r="K4054" s="555"/>
      <c r="L4054" s="557"/>
    </row>
    <row r="4055" spans="1:12" ht="15.75">
      <c r="C4055" s="555" t="str">
        <f>'FC03-1'!B$27</f>
        <v>Residencial Estrato 1 (Deterioro) (FC03-1)</v>
      </c>
      <c r="F4055" s="555">
        <f>'FC03-1'!G$27</f>
        <v>0</v>
      </c>
      <c r="I4055" s="580" t="str">
        <f>Índice!$C$8</f>
        <v>2016-01-01</v>
      </c>
      <c r="J4055" s="580" t="str">
        <f>Índice!$C$9</f>
        <v>2016-12-31</v>
      </c>
      <c r="K4055" s="555" t="s">
        <v>1851</v>
      </c>
      <c r="L4055" s="555" t="s">
        <v>1856</v>
      </c>
    </row>
    <row r="4056" spans="1:12" ht="15.75">
      <c r="C4056" s="555" t="str">
        <f>'FC03-1'!B$28</f>
        <v>Residencial Estrato 2 (Deterioro) (FC03-1)</v>
      </c>
      <c r="F4056" s="555">
        <f>'FC03-1'!G$28</f>
        <v>0</v>
      </c>
      <c r="I4056" s="580" t="str">
        <f>Índice!$C$8</f>
        <v>2016-01-01</v>
      </c>
      <c r="J4056" s="580" t="str">
        <f>Índice!$C$9</f>
        <v>2016-12-31</v>
      </c>
      <c r="K4056" s="555" t="s">
        <v>1851</v>
      </c>
      <c r="L4056" s="555" t="s">
        <v>1856</v>
      </c>
    </row>
    <row r="4057" spans="1:12" ht="15.75">
      <c r="C4057" s="555" t="str">
        <f>'FC03-1'!B$29</f>
        <v>Residencial Estrato 3 (Deterioro) (FC03-1)</v>
      </c>
      <c r="F4057" s="555">
        <f>'FC03-1'!G$29</f>
        <v>0</v>
      </c>
      <c r="I4057" s="580" t="str">
        <f>Índice!$C$8</f>
        <v>2016-01-01</v>
      </c>
      <c r="J4057" s="580" t="str">
        <f>Índice!$C$9</f>
        <v>2016-12-31</v>
      </c>
      <c r="K4057" s="555" t="s">
        <v>1851</v>
      </c>
      <c r="L4057" s="555" t="s">
        <v>1856</v>
      </c>
    </row>
    <row r="4058" spans="1:12" ht="15.75">
      <c r="C4058" s="555" t="str">
        <f>'FC03-1'!B$30</f>
        <v>Residencial Estrato 4 (Deterioro) (FC03-1)</v>
      </c>
      <c r="F4058" s="555">
        <f>'FC03-1'!G$30</f>
        <v>0</v>
      </c>
      <c r="I4058" s="580" t="str">
        <f>Índice!$C$8</f>
        <v>2016-01-01</v>
      </c>
      <c r="J4058" s="580" t="str">
        <f>Índice!$C$9</f>
        <v>2016-12-31</v>
      </c>
      <c r="K4058" s="555" t="s">
        <v>1851</v>
      </c>
      <c r="L4058" s="555" t="s">
        <v>1856</v>
      </c>
    </row>
    <row r="4059" spans="1:12" ht="15.75">
      <c r="C4059" s="555" t="str">
        <f>'FC03-1'!B$31</f>
        <v>Residencial Estrato 5 (Deterioro) (FC03-1)</v>
      </c>
      <c r="F4059" s="555">
        <f>'FC03-1'!G$31</f>
        <v>0</v>
      </c>
      <c r="I4059" s="580" t="str">
        <f>Índice!$C$8</f>
        <v>2016-01-01</v>
      </c>
      <c r="J4059" s="580" t="str">
        <f>Índice!$C$9</f>
        <v>2016-12-31</v>
      </c>
      <c r="K4059" s="555" t="s">
        <v>1851</v>
      </c>
      <c r="L4059" s="555" t="s">
        <v>1856</v>
      </c>
    </row>
    <row r="4060" spans="1:12" ht="15.75">
      <c r="C4060" s="555" t="str">
        <f>'FC03-1'!B$32</f>
        <v>Residencial Estrato 6 (Deterioro) (FC03-1)</v>
      </c>
      <c r="F4060" s="555">
        <f>'FC03-1'!G$32</f>
        <v>0</v>
      </c>
      <c r="I4060" s="580" t="str">
        <f>Índice!$C$8</f>
        <v>2016-01-01</v>
      </c>
      <c r="J4060" s="580" t="str">
        <f>Índice!$C$9</f>
        <v>2016-12-31</v>
      </c>
      <c r="K4060" s="555" t="s">
        <v>1851</v>
      </c>
      <c r="L4060" s="555" t="s">
        <v>1856</v>
      </c>
    </row>
    <row r="4061" spans="1:12" ht="15.75">
      <c r="C4061" s="555" t="str">
        <f>'FC03-1'!B$33</f>
        <v>No Residencial Industrial (Deterioro) (FC03-1)</v>
      </c>
      <c r="F4061" s="555">
        <f>'FC03-1'!G$33</f>
        <v>0</v>
      </c>
      <c r="I4061" s="580" t="str">
        <f>Índice!$C$8</f>
        <v>2016-01-01</v>
      </c>
      <c r="J4061" s="580" t="str">
        <f>Índice!$C$9</f>
        <v>2016-12-31</v>
      </c>
      <c r="K4061" s="555" t="s">
        <v>1851</v>
      </c>
      <c r="L4061" s="555" t="s">
        <v>1856</v>
      </c>
    </row>
    <row r="4062" spans="1:12" ht="15.75">
      <c r="C4062" s="555" t="str">
        <f>'FC03-1'!B$34</f>
        <v>No Residencial Comercial (Deterioro) (FC03-1)</v>
      </c>
      <c r="F4062" s="555">
        <f>'FC03-1'!G$34</f>
        <v>0</v>
      </c>
      <c r="I4062" s="580" t="str">
        <f>Índice!$C$8</f>
        <v>2016-01-01</v>
      </c>
      <c r="J4062" s="580" t="str">
        <f>Índice!$C$9</f>
        <v>2016-12-31</v>
      </c>
      <c r="K4062" s="555" t="s">
        <v>1851</v>
      </c>
      <c r="L4062" s="555" t="s">
        <v>1856</v>
      </c>
    </row>
    <row r="4063" spans="1:12" ht="15.75">
      <c r="C4063" s="555" t="str">
        <f>'FC03-1'!B$35</f>
        <v>No Residencial Oficial (Deterioro) (FC03-1)</v>
      </c>
      <c r="F4063" s="555">
        <f>'FC03-1'!G$35</f>
        <v>0</v>
      </c>
      <c r="I4063" s="580" t="str">
        <f>Índice!$C$8</f>
        <v>2016-01-01</v>
      </c>
      <c r="J4063" s="580" t="str">
        <f>Índice!$C$9</f>
        <v>2016-12-31</v>
      </c>
      <c r="K4063" s="555" t="s">
        <v>1851</v>
      </c>
      <c r="L4063" s="555" t="s">
        <v>1856</v>
      </c>
    </row>
    <row r="4064" spans="1:12" ht="15.75">
      <c r="C4064" s="555" t="str">
        <f>'FC03-1'!B$36</f>
        <v>No Residencial Especial (Deterioro) (FC03-1)</v>
      </c>
      <c r="F4064" s="555">
        <f>'FC03-1'!G$36</f>
        <v>0</v>
      </c>
      <c r="I4064" s="580" t="str">
        <f>Índice!$C$8</f>
        <v>2016-01-01</v>
      </c>
      <c r="J4064" s="580" t="str">
        <f>Índice!$C$9</f>
        <v>2016-12-31</v>
      </c>
      <c r="K4064" s="555" t="s">
        <v>1851</v>
      </c>
      <c r="L4064" s="555" t="s">
        <v>1856</v>
      </c>
    </row>
    <row r="4065" spans="1:12" ht="15.75">
      <c r="C4065" s="555" t="str">
        <f>'FC03-1'!B$37</f>
        <v>Total Comercialización (Deterioro) (FC03-1)</v>
      </c>
      <c r="F4065" s="555">
        <f>'FC03-1'!G$37</f>
        <v>0</v>
      </c>
      <c r="I4065" s="580" t="str">
        <f>Índice!$C$8</f>
        <v>2016-01-01</v>
      </c>
      <c r="J4065" s="580" t="str">
        <f>Índice!$C$9</f>
        <v>2016-12-31</v>
      </c>
      <c r="K4065" s="555" t="s">
        <v>1851</v>
      </c>
      <c r="L4065" s="555" t="s">
        <v>1856</v>
      </c>
    </row>
    <row r="4066" spans="1:12" ht="15.75">
      <c r="C4066" s="555" t="str">
        <f>'FC03-1'!B$38</f>
        <v>Total Deterioro Cuentas por Cobrar (FC03-1)</v>
      </c>
      <c r="F4066" s="555">
        <f>'FC03-1'!G$38</f>
        <v>0</v>
      </c>
      <c r="I4066" s="580" t="str">
        <f>Índice!$C$8</f>
        <v>2016-01-01</v>
      </c>
      <c r="J4066" s="580" t="str">
        <f>Índice!$C$9</f>
        <v>2016-12-31</v>
      </c>
      <c r="K4066" s="555" t="s">
        <v>1851</v>
      </c>
      <c r="L4066" s="555" t="s">
        <v>1856</v>
      </c>
    </row>
    <row r="4067" spans="1:12" ht="15.75">
      <c r="A4067" s="593" t="s">
        <v>15</v>
      </c>
      <c r="B4067" s="594"/>
      <c r="C4067" s="595" t="s">
        <v>630</v>
      </c>
      <c r="I4067" s="580" t="str">
        <f>Índice!$C$8</f>
        <v>2016-01-01</v>
      </c>
      <c r="J4067" s="580" t="str">
        <f>Índice!$C$9</f>
        <v>2016-12-31</v>
      </c>
      <c r="L4067" s="557"/>
    </row>
    <row r="4068" spans="1:12" ht="15.75">
      <c r="A4068" s="593" t="s">
        <v>15</v>
      </c>
      <c r="C4068" s="555" t="str">
        <f>'FC03-1'!B$7</f>
        <v>Servicio de acueducto (FC03-1)</v>
      </c>
      <c r="I4068" s="580" t="str">
        <f>Índice!$C$8</f>
        <v>2016-01-01</v>
      </c>
      <c r="J4068" s="580" t="str">
        <f>Índice!$C$9</f>
        <v>2016-12-31</v>
      </c>
      <c r="K4068" s="555"/>
      <c r="L4068" s="557"/>
    </row>
    <row r="4069" spans="1:12" ht="15.75">
      <c r="C4069" s="555" t="str">
        <f>'FC03-1'!B$8</f>
        <v>Distribución (FC03-1)</v>
      </c>
      <c r="F4069" s="555">
        <f>'FC03-1'!H$8</f>
        <v>0</v>
      </c>
      <c r="I4069" s="580" t="str">
        <f>Índice!$C$8</f>
        <v>2016-01-01</v>
      </c>
      <c r="J4069" s="580" t="str">
        <f>Índice!$C$9</f>
        <v>2016-12-31</v>
      </c>
      <c r="K4069" s="555" t="s">
        <v>1851</v>
      </c>
      <c r="L4069" s="555" t="s">
        <v>1857</v>
      </c>
    </row>
    <row r="4070" spans="1:12" ht="15.75">
      <c r="C4070" s="555" t="str">
        <f>'FC03-1'!B$9</f>
        <v>Otros Servicios (FC03-1)</v>
      </c>
      <c r="F4070" s="555">
        <f>'FC03-1'!H$9</f>
        <v>0</v>
      </c>
      <c r="I4070" s="580" t="str">
        <f>Índice!$C$8</f>
        <v>2016-01-01</v>
      </c>
      <c r="J4070" s="580" t="str">
        <f>Índice!$C$9</f>
        <v>2016-12-31</v>
      </c>
      <c r="K4070" s="555" t="s">
        <v>1851</v>
      </c>
      <c r="L4070" s="555" t="s">
        <v>1857</v>
      </c>
    </row>
    <row r="4071" spans="1:12" ht="15.75">
      <c r="A4071" s="593" t="s">
        <v>15</v>
      </c>
      <c r="C4071" s="555" t="str">
        <f>'FC03-1'!B$10</f>
        <v>Comercialización</v>
      </c>
      <c r="F4071" s="555"/>
      <c r="I4071" s="580" t="str">
        <f>Índice!$C$8</f>
        <v>2016-01-01</v>
      </c>
      <c r="J4071" s="580" t="str">
        <f>Índice!$C$9</f>
        <v>2016-12-31</v>
      </c>
      <c r="K4071" s="555"/>
      <c r="L4071" s="557"/>
    </row>
    <row r="4072" spans="1:12" ht="15.75">
      <c r="C4072" s="555" t="str">
        <f>'FC03-1'!B$11</f>
        <v>Residencial Estrato 1 (FC03-1)</v>
      </c>
      <c r="F4072" s="555">
        <f>'FC03-1'!H$11</f>
        <v>0</v>
      </c>
      <c r="I4072" s="580" t="str">
        <f>Índice!$C$8</f>
        <v>2016-01-01</v>
      </c>
      <c r="J4072" s="580" t="str">
        <f>Índice!$C$9</f>
        <v>2016-12-31</v>
      </c>
      <c r="K4072" s="555" t="s">
        <v>1851</v>
      </c>
      <c r="L4072" s="555" t="s">
        <v>1857</v>
      </c>
    </row>
    <row r="4073" spans="1:12" ht="15.75">
      <c r="C4073" s="555" t="str">
        <f>'FC03-1'!B$12</f>
        <v>Residencial Estrato 2 (FC03-1)</v>
      </c>
      <c r="F4073" s="555">
        <f>'FC03-1'!H$12</f>
        <v>0</v>
      </c>
      <c r="I4073" s="580" t="str">
        <f>Índice!$C$8</f>
        <v>2016-01-01</v>
      </c>
      <c r="J4073" s="580" t="str">
        <f>Índice!$C$9</f>
        <v>2016-12-31</v>
      </c>
      <c r="K4073" s="555" t="s">
        <v>1851</v>
      </c>
      <c r="L4073" s="555" t="s">
        <v>1857</v>
      </c>
    </row>
    <row r="4074" spans="1:12" ht="15.75">
      <c r="C4074" s="555" t="str">
        <f>'FC03-1'!B$13</f>
        <v>Residencial Estrato 3 (FC03-1)</v>
      </c>
      <c r="F4074" s="555">
        <f>'FC03-1'!H$13</f>
        <v>0</v>
      </c>
      <c r="I4074" s="580" t="str">
        <f>Índice!$C$8</f>
        <v>2016-01-01</v>
      </c>
      <c r="J4074" s="580" t="str">
        <f>Índice!$C$9</f>
        <v>2016-12-31</v>
      </c>
      <c r="K4074" s="555" t="s">
        <v>1851</v>
      </c>
      <c r="L4074" s="555" t="s">
        <v>1857</v>
      </c>
    </row>
    <row r="4075" spans="1:12" ht="15.75">
      <c r="C4075" s="555" t="str">
        <f>'FC03-1'!B$14</f>
        <v>Residencial Estrato 4 (FC03-1)</v>
      </c>
      <c r="F4075" s="555">
        <f>'FC03-1'!H$14</f>
        <v>0</v>
      </c>
      <c r="I4075" s="580" t="str">
        <f>Índice!$C$8</f>
        <v>2016-01-01</v>
      </c>
      <c r="J4075" s="580" t="str">
        <f>Índice!$C$9</f>
        <v>2016-12-31</v>
      </c>
      <c r="K4075" s="555" t="s">
        <v>1851</v>
      </c>
      <c r="L4075" s="555" t="s">
        <v>1857</v>
      </c>
    </row>
    <row r="4076" spans="1:12" ht="15.75">
      <c r="C4076" s="555" t="str">
        <f>'FC03-1'!B$15</f>
        <v>Residencial Estrato 5 (FC03-1)</v>
      </c>
      <c r="F4076" s="555">
        <f>'FC03-1'!H$15</f>
        <v>0</v>
      </c>
      <c r="I4076" s="580" t="str">
        <f>Índice!$C$8</f>
        <v>2016-01-01</v>
      </c>
      <c r="J4076" s="580" t="str">
        <f>Índice!$C$9</f>
        <v>2016-12-31</v>
      </c>
      <c r="K4076" s="555" t="s">
        <v>1851</v>
      </c>
      <c r="L4076" s="555" t="s">
        <v>1857</v>
      </c>
    </row>
    <row r="4077" spans="1:12" ht="15.75">
      <c r="C4077" s="555" t="str">
        <f>'FC03-1'!B$16</f>
        <v>Residencial Estrato 6 (FC03-1)</v>
      </c>
      <c r="F4077" s="555">
        <f>'FC03-1'!H$16</f>
        <v>0</v>
      </c>
      <c r="I4077" s="580" t="str">
        <f>Índice!$C$8</f>
        <v>2016-01-01</v>
      </c>
      <c r="J4077" s="580" t="str">
        <f>Índice!$C$9</f>
        <v>2016-12-31</v>
      </c>
      <c r="K4077" s="555" t="s">
        <v>1851</v>
      </c>
      <c r="L4077" s="555" t="s">
        <v>1857</v>
      </c>
    </row>
    <row r="4078" spans="1:12" ht="15.75">
      <c r="C4078" s="555" t="str">
        <f>'FC03-1'!B$17</f>
        <v>No Residencial Industrial (FC03-1)</v>
      </c>
      <c r="F4078" s="555">
        <f>'FC03-1'!H$17</f>
        <v>0</v>
      </c>
      <c r="I4078" s="580" t="str">
        <f>Índice!$C$8</f>
        <v>2016-01-01</v>
      </c>
      <c r="J4078" s="580" t="str">
        <f>Índice!$C$9</f>
        <v>2016-12-31</v>
      </c>
      <c r="K4078" s="555" t="s">
        <v>1851</v>
      </c>
      <c r="L4078" s="555" t="s">
        <v>1857</v>
      </c>
    </row>
    <row r="4079" spans="1:12" ht="15.75">
      <c r="C4079" s="555" t="str">
        <f>'FC03-1'!B$18</f>
        <v>No Residencial Comercial (FC03-1)</v>
      </c>
      <c r="F4079" s="555">
        <f>'FC03-1'!H$18</f>
        <v>0</v>
      </c>
      <c r="I4079" s="580" t="str">
        <f>Índice!$C$8</f>
        <v>2016-01-01</v>
      </c>
      <c r="J4079" s="580" t="str">
        <f>Índice!$C$9</f>
        <v>2016-12-31</v>
      </c>
      <c r="K4079" s="555" t="s">
        <v>1851</v>
      </c>
      <c r="L4079" s="555" t="s">
        <v>1857</v>
      </c>
    </row>
    <row r="4080" spans="1:12" ht="15.75">
      <c r="C4080" s="555" t="str">
        <f>'FC03-1'!B$19</f>
        <v>No Residencial Oficial (FC03-1)</v>
      </c>
      <c r="F4080" s="555">
        <f>'FC03-1'!H$19</f>
        <v>0</v>
      </c>
      <c r="I4080" s="580" t="str">
        <f>Índice!$C$8</f>
        <v>2016-01-01</v>
      </c>
      <c r="J4080" s="580" t="str">
        <f>Índice!$C$9</f>
        <v>2016-12-31</v>
      </c>
      <c r="K4080" s="555" t="s">
        <v>1851</v>
      </c>
      <c r="L4080" s="555" t="s">
        <v>1857</v>
      </c>
    </row>
    <row r="4081" spans="1:12" ht="15.75">
      <c r="C4081" s="555" t="str">
        <f>'FC03-1'!B$20</f>
        <v>No Residencial Especial (FC03-1)</v>
      </c>
      <c r="F4081" s="555">
        <f>'FC03-1'!H$20</f>
        <v>0</v>
      </c>
      <c r="I4081" s="580" t="str">
        <f>Índice!$C$8</f>
        <v>2016-01-01</v>
      </c>
      <c r="J4081" s="580" t="str">
        <f>Índice!$C$9</f>
        <v>2016-12-31</v>
      </c>
      <c r="K4081" s="555" t="s">
        <v>1851</v>
      </c>
      <c r="L4081" s="555" t="s">
        <v>1857</v>
      </c>
    </row>
    <row r="4082" spans="1:12" ht="15.75">
      <c r="C4082" s="555" t="str">
        <f>'FC03-1'!B$21</f>
        <v>Total Comercialización (FC03-1)</v>
      </c>
      <c r="F4082" s="555">
        <f>'FC03-1'!H$21</f>
        <v>0</v>
      </c>
      <c r="I4082" s="580" t="str">
        <f>Índice!$C$8</f>
        <v>2016-01-01</v>
      </c>
      <c r="J4082" s="580" t="str">
        <f>Índice!$C$9</f>
        <v>2016-12-31</v>
      </c>
      <c r="K4082" s="555" t="s">
        <v>1851</v>
      </c>
      <c r="L4082" s="555" t="s">
        <v>1857</v>
      </c>
    </row>
    <row r="4083" spans="1:12" ht="15.75">
      <c r="C4083" s="555" t="str">
        <f>'FC03-1'!B$22</f>
        <v>Total Servicio de Acueducto (FC03-1)</v>
      </c>
      <c r="F4083" s="555">
        <f>'FC03-1'!H$22</f>
        <v>0</v>
      </c>
      <c r="I4083" s="580" t="str">
        <f>Índice!$C$8</f>
        <v>2016-01-01</v>
      </c>
      <c r="J4083" s="580" t="str">
        <f>Índice!$C$9</f>
        <v>2016-12-31</v>
      </c>
      <c r="K4083" s="555" t="s">
        <v>1851</v>
      </c>
      <c r="L4083" s="555" t="s">
        <v>1857</v>
      </c>
    </row>
    <row r="4084" spans="1:12" ht="15.75">
      <c r="A4084" s="593" t="s">
        <v>15</v>
      </c>
      <c r="C4084" s="555" t="str">
        <f>'FC03-1'!B$23</f>
        <v>Deterioro de cuentas por cobrar (FC03-1)</v>
      </c>
      <c r="F4084" s="555"/>
      <c r="I4084" s="580" t="str">
        <f>Índice!$C$8</f>
        <v>2016-01-01</v>
      </c>
      <c r="J4084" s="580" t="str">
        <f>Índice!$C$9</f>
        <v>2016-12-31</v>
      </c>
      <c r="K4084" s="555"/>
      <c r="L4084" s="557"/>
    </row>
    <row r="4085" spans="1:12" ht="15.75">
      <c r="C4085" s="555" t="str">
        <f>'FC03-1'!B$24</f>
        <v>Distribución (Deterioro) (FC03-1)</v>
      </c>
      <c r="F4085" s="555">
        <f>'FC03-1'!H$24</f>
        <v>0</v>
      </c>
      <c r="I4085" s="580" t="str">
        <f>Índice!$C$8</f>
        <v>2016-01-01</v>
      </c>
      <c r="J4085" s="580" t="str">
        <f>Índice!$C$9</f>
        <v>2016-12-31</v>
      </c>
      <c r="K4085" s="555" t="s">
        <v>1851</v>
      </c>
      <c r="L4085" s="555" t="s">
        <v>1857</v>
      </c>
    </row>
    <row r="4086" spans="1:12" ht="15.75">
      <c r="C4086" s="555" t="str">
        <f>'FC03-1'!B$25</f>
        <v>Otros Servicios (Deterioro) (FC03-1)</v>
      </c>
      <c r="F4086" s="555">
        <f>'FC03-1'!H$25</f>
        <v>0</v>
      </c>
      <c r="I4086" s="580" t="str">
        <f>Índice!$C$8</f>
        <v>2016-01-01</v>
      </c>
      <c r="J4086" s="580" t="str">
        <f>Índice!$C$9</f>
        <v>2016-12-31</v>
      </c>
      <c r="K4086" s="555" t="s">
        <v>1851</v>
      </c>
      <c r="L4086" s="555" t="s">
        <v>1857</v>
      </c>
    </row>
    <row r="4087" spans="1:12" ht="15.75">
      <c r="A4087" s="593" t="s">
        <v>15</v>
      </c>
      <c r="C4087" s="555" t="str">
        <f>'FC03-1'!B$26</f>
        <v>Comercialización (Deterioro) (FC03-1)</v>
      </c>
      <c r="F4087" s="555"/>
      <c r="I4087" s="580" t="str">
        <f>Índice!$C$8</f>
        <v>2016-01-01</v>
      </c>
      <c r="J4087" s="580" t="str">
        <f>Índice!$C$9</f>
        <v>2016-12-31</v>
      </c>
      <c r="K4087" s="555"/>
      <c r="L4087" s="557"/>
    </row>
    <row r="4088" spans="1:12" ht="15.75">
      <c r="C4088" s="555" t="str">
        <f>'FC03-1'!B$27</f>
        <v>Residencial Estrato 1 (Deterioro) (FC03-1)</v>
      </c>
      <c r="F4088" s="555">
        <f>'FC03-1'!H$27</f>
        <v>0</v>
      </c>
      <c r="I4088" s="580" t="str">
        <f>Índice!$C$8</f>
        <v>2016-01-01</v>
      </c>
      <c r="J4088" s="580" t="str">
        <f>Índice!$C$9</f>
        <v>2016-12-31</v>
      </c>
      <c r="K4088" s="555" t="s">
        <v>1851</v>
      </c>
      <c r="L4088" s="555" t="s">
        <v>1857</v>
      </c>
    </row>
    <row r="4089" spans="1:12" ht="15.75">
      <c r="C4089" s="555" t="str">
        <f>'FC03-1'!B$28</f>
        <v>Residencial Estrato 2 (Deterioro) (FC03-1)</v>
      </c>
      <c r="F4089" s="555">
        <f>'FC03-1'!H$28</f>
        <v>0</v>
      </c>
      <c r="I4089" s="580" t="str">
        <f>Índice!$C$8</f>
        <v>2016-01-01</v>
      </c>
      <c r="J4089" s="580" t="str">
        <f>Índice!$C$9</f>
        <v>2016-12-31</v>
      </c>
      <c r="K4089" s="555" t="s">
        <v>1851</v>
      </c>
      <c r="L4089" s="555" t="s">
        <v>1857</v>
      </c>
    </row>
    <row r="4090" spans="1:12" ht="15.75">
      <c r="C4090" s="555" t="str">
        <f>'FC03-1'!B$29</f>
        <v>Residencial Estrato 3 (Deterioro) (FC03-1)</v>
      </c>
      <c r="F4090" s="555">
        <f>'FC03-1'!H$29</f>
        <v>0</v>
      </c>
      <c r="I4090" s="580" t="str">
        <f>Índice!$C$8</f>
        <v>2016-01-01</v>
      </c>
      <c r="J4090" s="580" t="str">
        <f>Índice!$C$9</f>
        <v>2016-12-31</v>
      </c>
      <c r="K4090" s="555" t="s">
        <v>1851</v>
      </c>
      <c r="L4090" s="555" t="s">
        <v>1857</v>
      </c>
    </row>
    <row r="4091" spans="1:12" ht="15.75">
      <c r="C4091" s="555" t="str">
        <f>'FC03-1'!B$30</f>
        <v>Residencial Estrato 4 (Deterioro) (FC03-1)</v>
      </c>
      <c r="F4091" s="555">
        <f>'FC03-1'!H$30</f>
        <v>0</v>
      </c>
      <c r="I4091" s="580" t="str">
        <f>Índice!$C$8</f>
        <v>2016-01-01</v>
      </c>
      <c r="J4091" s="580" t="str">
        <f>Índice!$C$9</f>
        <v>2016-12-31</v>
      </c>
      <c r="K4091" s="555" t="s">
        <v>1851</v>
      </c>
      <c r="L4091" s="555" t="s">
        <v>1857</v>
      </c>
    </row>
    <row r="4092" spans="1:12" ht="15.75">
      <c r="C4092" s="555" t="str">
        <f>'FC03-1'!B$31</f>
        <v>Residencial Estrato 5 (Deterioro) (FC03-1)</v>
      </c>
      <c r="F4092" s="555">
        <f>'FC03-1'!H$31</f>
        <v>0</v>
      </c>
      <c r="I4092" s="580" t="str">
        <f>Índice!$C$8</f>
        <v>2016-01-01</v>
      </c>
      <c r="J4092" s="580" t="str">
        <f>Índice!$C$9</f>
        <v>2016-12-31</v>
      </c>
      <c r="K4092" s="555" t="s">
        <v>1851</v>
      </c>
      <c r="L4092" s="555" t="s">
        <v>1857</v>
      </c>
    </row>
    <row r="4093" spans="1:12" ht="15.75">
      <c r="C4093" s="555" t="str">
        <f>'FC03-1'!B$32</f>
        <v>Residencial Estrato 6 (Deterioro) (FC03-1)</v>
      </c>
      <c r="F4093" s="555">
        <f>'FC03-1'!H$32</f>
        <v>0</v>
      </c>
      <c r="I4093" s="580" t="str">
        <f>Índice!$C$8</f>
        <v>2016-01-01</v>
      </c>
      <c r="J4093" s="580" t="str">
        <f>Índice!$C$9</f>
        <v>2016-12-31</v>
      </c>
      <c r="K4093" s="555" t="s">
        <v>1851</v>
      </c>
      <c r="L4093" s="555" t="s">
        <v>1857</v>
      </c>
    </row>
    <row r="4094" spans="1:12" ht="15.75">
      <c r="C4094" s="555" t="str">
        <f>'FC03-1'!B$33</f>
        <v>No Residencial Industrial (Deterioro) (FC03-1)</v>
      </c>
      <c r="F4094" s="555">
        <f>'FC03-1'!H$33</f>
        <v>0</v>
      </c>
      <c r="I4094" s="580" t="str">
        <f>Índice!$C$8</f>
        <v>2016-01-01</v>
      </c>
      <c r="J4094" s="580" t="str">
        <f>Índice!$C$9</f>
        <v>2016-12-31</v>
      </c>
      <c r="K4094" s="555" t="s">
        <v>1851</v>
      </c>
      <c r="L4094" s="555" t="s">
        <v>1857</v>
      </c>
    </row>
    <row r="4095" spans="1:12" ht="15.75">
      <c r="C4095" s="555" t="str">
        <f>'FC03-1'!B$34</f>
        <v>No Residencial Comercial (Deterioro) (FC03-1)</v>
      </c>
      <c r="F4095" s="555">
        <f>'FC03-1'!H$34</f>
        <v>0</v>
      </c>
      <c r="I4095" s="580" t="str">
        <f>Índice!$C$8</f>
        <v>2016-01-01</v>
      </c>
      <c r="J4095" s="580" t="str">
        <f>Índice!$C$9</f>
        <v>2016-12-31</v>
      </c>
      <c r="K4095" s="555" t="s">
        <v>1851</v>
      </c>
      <c r="L4095" s="555" t="s">
        <v>1857</v>
      </c>
    </row>
    <row r="4096" spans="1:12" ht="15.75">
      <c r="C4096" s="555" t="str">
        <f>'FC03-1'!B$35</f>
        <v>No Residencial Oficial (Deterioro) (FC03-1)</v>
      </c>
      <c r="F4096" s="555">
        <f>'FC03-1'!H$35</f>
        <v>0</v>
      </c>
      <c r="I4096" s="580" t="str">
        <f>Índice!$C$8</f>
        <v>2016-01-01</v>
      </c>
      <c r="J4096" s="580" t="str">
        <f>Índice!$C$9</f>
        <v>2016-12-31</v>
      </c>
      <c r="K4096" s="555" t="s">
        <v>1851</v>
      </c>
      <c r="L4096" s="555" t="s">
        <v>1857</v>
      </c>
    </row>
    <row r="4097" spans="1:12" ht="15.75">
      <c r="C4097" s="555" t="str">
        <f>'FC03-1'!B$36</f>
        <v>No Residencial Especial (Deterioro) (FC03-1)</v>
      </c>
      <c r="F4097" s="555">
        <f>'FC03-1'!H$36</f>
        <v>0</v>
      </c>
      <c r="I4097" s="580" t="str">
        <f>Índice!$C$8</f>
        <v>2016-01-01</v>
      </c>
      <c r="J4097" s="580" t="str">
        <f>Índice!$C$9</f>
        <v>2016-12-31</v>
      </c>
      <c r="K4097" s="555" t="s">
        <v>1851</v>
      </c>
      <c r="L4097" s="555" t="s">
        <v>1857</v>
      </c>
    </row>
    <row r="4098" spans="1:12" ht="15.75">
      <c r="C4098" s="555" t="str">
        <f>'FC03-1'!B$37</f>
        <v>Total Comercialización (Deterioro) (FC03-1)</v>
      </c>
      <c r="F4098" s="555">
        <f>'FC03-1'!H$37</f>
        <v>0</v>
      </c>
      <c r="I4098" s="580" t="str">
        <f>Índice!$C$8</f>
        <v>2016-01-01</v>
      </c>
      <c r="J4098" s="580" t="str">
        <f>Índice!$C$9</f>
        <v>2016-12-31</v>
      </c>
      <c r="K4098" s="555" t="s">
        <v>1851</v>
      </c>
      <c r="L4098" s="555" t="s">
        <v>1857</v>
      </c>
    </row>
    <row r="4099" spans="1:12" ht="15.75">
      <c r="C4099" s="555" t="str">
        <f>'FC03-1'!B$38</f>
        <v>Total Deterioro Cuentas por Cobrar (FC03-1)</v>
      </c>
      <c r="F4099" s="555">
        <f>'FC03-1'!H$38</f>
        <v>0</v>
      </c>
      <c r="I4099" s="580" t="str">
        <f>Índice!$C$8</f>
        <v>2016-01-01</v>
      </c>
      <c r="J4099" s="580" t="str">
        <f>Índice!$C$9</f>
        <v>2016-12-31</v>
      </c>
      <c r="K4099" s="555" t="s">
        <v>1851</v>
      </c>
      <c r="L4099" s="555" t="s">
        <v>1857</v>
      </c>
    </row>
    <row r="4100" spans="1:12" ht="15.75">
      <c r="A4100" s="593" t="s">
        <v>15</v>
      </c>
      <c r="B4100" s="594"/>
      <c r="C4100" s="595" t="s">
        <v>631</v>
      </c>
      <c r="I4100" s="580" t="str">
        <f>Índice!$C$8</f>
        <v>2016-01-01</v>
      </c>
      <c r="J4100" s="580" t="str">
        <f>Índice!$C$9</f>
        <v>2016-12-31</v>
      </c>
      <c r="L4100" s="557"/>
    </row>
    <row r="4101" spans="1:12" ht="15.75">
      <c r="A4101" s="593" t="s">
        <v>15</v>
      </c>
      <c r="C4101" s="555" t="str">
        <f>'FC03-1'!B$7</f>
        <v>Servicio de acueducto (FC03-1)</v>
      </c>
      <c r="I4101" s="580" t="str">
        <f>Índice!$C$8</f>
        <v>2016-01-01</v>
      </c>
      <c r="J4101" s="580" t="str">
        <f>Índice!$C$9</f>
        <v>2016-12-31</v>
      </c>
      <c r="K4101" s="555"/>
      <c r="L4101" s="557"/>
    </row>
    <row r="4102" spans="1:12" ht="15.75">
      <c r="C4102" s="555" t="str">
        <f>'FC03-1'!B$8</f>
        <v>Distribución (FC03-1)</v>
      </c>
      <c r="F4102" s="555">
        <f>'FC03-1'!I$8</f>
        <v>0</v>
      </c>
      <c r="I4102" s="580" t="str">
        <f>Índice!$C$8</f>
        <v>2016-01-01</v>
      </c>
      <c r="J4102" s="580" t="str">
        <f>Índice!$C$9</f>
        <v>2016-12-31</v>
      </c>
      <c r="K4102" s="555" t="s">
        <v>1851</v>
      </c>
      <c r="L4102" s="555" t="s">
        <v>1858</v>
      </c>
    </row>
    <row r="4103" spans="1:12" ht="15.75">
      <c r="C4103" s="555" t="str">
        <f>'FC03-1'!B$9</f>
        <v>Otros Servicios (FC03-1)</v>
      </c>
      <c r="F4103" s="555">
        <f>'FC03-1'!I$9</f>
        <v>0</v>
      </c>
      <c r="I4103" s="580" t="str">
        <f>Índice!$C$8</f>
        <v>2016-01-01</v>
      </c>
      <c r="J4103" s="580" t="str">
        <f>Índice!$C$9</f>
        <v>2016-12-31</v>
      </c>
      <c r="K4103" s="555" t="s">
        <v>1851</v>
      </c>
      <c r="L4103" s="555" t="s">
        <v>1858</v>
      </c>
    </row>
    <row r="4104" spans="1:12" ht="15.75">
      <c r="A4104" s="593" t="s">
        <v>15</v>
      </c>
      <c r="C4104" s="555" t="str">
        <f>'FC03-1'!B$10</f>
        <v>Comercialización</v>
      </c>
      <c r="F4104" s="555"/>
      <c r="I4104" s="580" t="str">
        <f>Índice!$C$8</f>
        <v>2016-01-01</v>
      </c>
      <c r="J4104" s="580" t="str">
        <f>Índice!$C$9</f>
        <v>2016-12-31</v>
      </c>
      <c r="K4104" s="555"/>
      <c r="L4104" s="557"/>
    </row>
    <row r="4105" spans="1:12" ht="15.75">
      <c r="C4105" s="555" t="str">
        <f>'FC03-1'!B$11</f>
        <v>Residencial Estrato 1 (FC03-1)</v>
      </c>
      <c r="F4105" s="555">
        <f>'FC03-1'!I$11</f>
        <v>0</v>
      </c>
      <c r="I4105" s="580" t="str">
        <f>Índice!$C$8</f>
        <v>2016-01-01</v>
      </c>
      <c r="J4105" s="580" t="str">
        <f>Índice!$C$9</f>
        <v>2016-12-31</v>
      </c>
      <c r="K4105" s="555" t="s">
        <v>1851</v>
      </c>
      <c r="L4105" s="555" t="s">
        <v>1858</v>
      </c>
    </row>
    <row r="4106" spans="1:12" ht="15.75">
      <c r="C4106" s="555" t="str">
        <f>'FC03-1'!B$12</f>
        <v>Residencial Estrato 2 (FC03-1)</v>
      </c>
      <c r="F4106" s="555">
        <f>'FC03-1'!I$12</f>
        <v>0</v>
      </c>
      <c r="I4106" s="580" t="str">
        <f>Índice!$C$8</f>
        <v>2016-01-01</v>
      </c>
      <c r="J4106" s="580" t="str">
        <f>Índice!$C$9</f>
        <v>2016-12-31</v>
      </c>
      <c r="K4106" s="555" t="s">
        <v>1851</v>
      </c>
      <c r="L4106" s="555" t="s">
        <v>1858</v>
      </c>
    </row>
    <row r="4107" spans="1:12" ht="15.75">
      <c r="C4107" s="555" t="str">
        <f>'FC03-1'!B$13</f>
        <v>Residencial Estrato 3 (FC03-1)</v>
      </c>
      <c r="F4107" s="555">
        <f>'FC03-1'!I$13</f>
        <v>0</v>
      </c>
      <c r="I4107" s="580" t="str">
        <f>Índice!$C$8</f>
        <v>2016-01-01</v>
      </c>
      <c r="J4107" s="580" t="str">
        <f>Índice!$C$9</f>
        <v>2016-12-31</v>
      </c>
      <c r="K4107" s="555" t="s">
        <v>1851</v>
      </c>
      <c r="L4107" s="555" t="s">
        <v>1858</v>
      </c>
    </row>
    <row r="4108" spans="1:12" ht="15.75">
      <c r="C4108" s="555" t="str">
        <f>'FC03-1'!B$14</f>
        <v>Residencial Estrato 4 (FC03-1)</v>
      </c>
      <c r="F4108" s="555">
        <f>'FC03-1'!I$14</f>
        <v>0</v>
      </c>
      <c r="I4108" s="580" t="str">
        <f>Índice!$C$8</f>
        <v>2016-01-01</v>
      </c>
      <c r="J4108" s="580" t="str">
        <f>Índice!$C$9</f>
        <v>2016-12-31</v>
      </c>
      <c r="K4108" s="555" t="s">
        <v>1851</v>
      </c>
      <c r="L4108" s="555" t="s">
        <v>1858</v>
      </c>
    </row>
    <row r="4109" spans="1:12" ht="15.75">
      <c r="C4109" s="555" t="str">
        <f>'FC03-1'!B$15</f>
        <v>Residencial Estrato 5 (FC03-1)</v>
      </c>
      <c r="F4109" s="555">
        <f>'FC03-1'!I$15</f>
        <v>0</v>
      </c>
      <c r="I4109" s="580" t="str">
        <f>Índice!$C$8</f>
        <v>2016-01-01</v>
      </c>
      <c r="J4109" s="580" t="str">
        <f>Índice!$C$9</f>
        <v>2016-12-31</v>
      </c>
      <c r="K4109" s="555" t="s">
        <v>1851</v>
      </c>
      <c r="L4109" s="555" t="s">
        <v>1858</v>
      </c>
    </row>
    <row r="4110" spans="1:12" ht="15.75">
      <c r="C4110" s="555" t="str">
        <f>'FC03-1'!B$16</f>
        <v>Residencial Estrato 6 (FC03-1)</v>
      </c>
      <c r="F4110" s="555">
        <f>'FC03-1'!I$16</f>
        <v>0</v>
      </c>
      <c r="I4110" s="580" t="str">
        <f>Índice!$C$8</f>
        <v>2016-01-01</v>
      </c>
      <c r="J4110" s="580" t="str">
        <f>Índice!$C$9</f>
        <v>2016-12-31</v>
      </c>
      <c r="K4110" s="555" t="s">
        <v>1851</v>
      </c>
      <c r="L4110" s="555" t="s">
        <v>1858</v>
      </c>
    </row>
    <row r="4111" spans="1:12" ht="15.75">
      <c r="C4111" s="555" t="str">
        <f>'FC03-1'!B$17</f>
        <v>No Residencial Industrial (FC03-1)</v>
      </c>
      <c r="F4111" s="555">
        <f>'FC03-1'!I$17</f>
        <v>0</v>
      </c>
      <c r="I4111" s="580" t="str">
        <f>Índice!$C$8</f>
        <v>2016-01-01</v>
      </c>
      <c r="J4111" s="580" t="str">
        <f>Índice!$C$9</f>
        <v>2016-12-31</v>
      </c>
      <c r="K4111" s="555" t="s">
        <v>1851</v>
      </c>
      <c r="L4111" s="555" t="s">
        <v>1858</v>
      </c>
    </row>
    <row r="4112" spans="1:12" ht="15.75">
      <c r="C4112" s="555" t="str">
        <f>'FC03-1'!B$18</f>
        <v>No Residencial Comercial (FC03-1)</v>
      </c>
      <c r="F4112" s="555">
        <f>'FC03-1'!I$18</f>
        <v>0</v>
      </c>
      <c r="I4112" s="580" t="str">
        <f>Índice!$C$8</f>
        <v>2016-01-01</v>
      </c>
      <c r="J4112" s="580" t="str">
        <f>Índice!$C$9</f>
        <v>2016-12-31</v>
      </c>
      <c r="K4112" s="555" t="s">
        <v>1851</v>
      </c>
      <c r="L4112" s="555" t="s">
        <v>1858</v>
      </c>
    </row>
    <row r="4113" spans="1:12" ht="15.75">
      <c r="C4113" s="555" t="str">
        <f>'FC03-1'!B$19</f>
        <v>No Residencial Oficial (FC03-1)</v>
      </c>
      <c r="F4113" s="555">
        <f>'FC03-1'!I$19</f>
        <v>0</v>
      </c>
      <c r="I4113" s="580" t="str">
        <f>Índice!$C$8</f>
        <v>2016-01-01</v>
      </c>
      <c r="J4113" s="580" t="str">
        <f>Índice!$C$9</f>
        <v>2016-12-31</v>
      </c>
      <c r="K4113" s="555" t="s">
        <v>1851</v>
      </c>
      <c r="L4113" s="555" t="s">
        <v>1858</v>
      </c>
    </row>
    <row r="4114" spans="1:12" ht="15.75">
      <c r="C4114" s="555" t="str">
        <f>'FC03-1'!B$20</f>
        <v>No Residencial Especial (FC03-1)</v>
      </c>
      <c r="F4114" s="555">
        <f>'FC03-1'!I$20</f>
        <v>0</v>
      </c>
      <c r="I4114" s="580" t="str">
        <f>Índice!$C$8</f>
        <v>2016-01-01</v>
      </c>
      <c r="J4114" s="580" t="str">
        <f>Índice!$C$9</f>
        <v>2016-12-31</v>
      </c>
      <c r="K4114" s="555" t="s">
        <v>1851</v>
      </c>
      <c r="L4114" s="555" t="s">
        <v>1858</v>
      </c>
    </row>
    <row r="4115" spans="1:12" ht="15.75">
      <c r="C4115" s="555" t="str">
        <f>'FC03-1'!B$21</f>
        <v>Total Comercialización (FC03-1)</v>
      </c>
      <c r="F4115" s="555">
        <f>'FC03-1'!I$21</f>
        <v>0</v>
      </c>
      <c r="I4115" s="580" t="str">
        <f>Índice!$C$8</f>
        <v>2016-01-01</v>
      </c>
      <c r="J4115" s="580" t="str">
        <f>Índice!$C$9</f>
        <v>2016-12-31</v>
      </c>
      <c r="K4115" s="555" t="s">
        <v>1851</v>
      </c>
      <c r="L4115" s="555" t="s">
        <v>1858</v>
      </c>
    </row>
    <row r="4116" spans="1:12" ht="15.75">
      <c r="C4116" s="555" t="str">
        <f>'FC03-1'!B$22</f>
        <v>Total Servicio de Acueducto (FC03-1)</v>
      </c>
      <c r="F4116" s="555">
        <f>'FC03-1'!I$22</f>
        <v>0</v>
      </c>
      <c r="I4116" s="580" t="str">
        <f>Índice!$C$8</f>
        <v>2016-01-01</v>
      </c>
      <c r="J4116" s="580" t="str">
        <f>Índice!$C$9</f>
        <v>2016-12-31</v>
      </c>
      <c r="K4116" s="555" t="s">
        <v>1851</v>
      </c>
      <c r="L4116" s="555" t="s">
        <v>1858</v>
      </c>
    </row>
    <row r="4117" spans="1:12" ht="15.75">
      <c r="A4117" s="593" t="s">
        <v>15</v>
      </c>
      <c r="C4117" s="555" t="str">
        <f>'FC03-1'!B$23</f>
        <v>Deterioro de cuentas por cobrar (FC03-1)</v>
      </c>
      <c r="F4117" s="555"/>
      <c r="I4117" s="580" t="str">
        <f>Índice!$C$8</f>
        <v>2016-01-01</v>
      </c>
      <c r="J4117" s="580" t="str">
        <f>Índice!$C$9</f>
        <v>2016-12-31</v>
      </c>
      <c r="K4117" s="555"/>
      <c r="L4117" s="557"/>
    </row>
    <row r="4118" spans="1:12" ht="15.75">
      <c r="C4118" s="555" t="str">
        <f>'FC03-1'!B$24</f>
        <v>Distribución (Deterioro) (FC03-1)</v>
      </c>
      <c r="F4118" s="555">
        <f>'FC03-1'!I$24</f>
        <v>0</v>
      </c>
      <c r="I4118" s="580" t="str">
        <f>Índice!$C$8</f>
        <v>2016-01-01</v>
      </c>
      <c r="J4118" s="580" t="str">
        <f>Índice!$C$9</f>
        <v>2016-12-31</v>
      </c>
      <c r="K4118" s="555" t="s">
        <v>1851</v>
      </c>
      <c r="L4118" s="555" t="s">
        <v>1858</v>
      </c>
    </row>
    <row r="4119" spans="1:12" ht="15.75">
      <c r="C4119" s="555" t="str">
        <f>'FC03-1'!B$25</f>
        <v>Otros Servicios (Deterioro) (FC03-1)</v>
      </c>
      <c r="F4119" s="555">
        <f>'FC03-1'!I$25</f>
        <v>0</v>
      </c>
      <c r="I4119" s="580" t="str">
        <f>Índice!$C$8</f>
        <v>2016-01-01</v>
      </c>
      <c r="J4119" s="580" t="str">
        <f>Índice!$C$9</f>
        <v>2016-12-31</v>
      </c>
      <c r="K4119" s="555" t="s">
        <v>1851</v>
      </c>
      <c r="L4119" s="555" t="s">
        <v>1858</v>
      </c>
    </row>
    <row r="4120" spans="1:12" ht="15.75">
      <c r="A4120" s="593" t="s">
        <v>15</v>
      </c>
      <c r="C4120" s="555" t="str">
        <f>'FC03-1'!B$26</f>
        <v>Comercialización (Deterioro) (FC03-1)</v>
      </c>
      <c r="F4120" s="555"/>
      <c r="I4120" s="580" t="str">
        <f>Índice!$C$8</f>
        <v>2016-01-01</v>
      </c>
      <c r="J4120" s="580" t="str">
        <f>Índice!$C$9</f>
        <v>2016-12-31</v>
      </c>
      <c r="K4120" s="555"/>
      <c r="L4120" s="557"/>
    </row>
    <row r="4121" spans="1:12" ht="15.75">
      <c r="C4121" s="555" t="str">
        <f>'FC03-1'!B$27</f>
        <v>Residencial Estrato 1 (Deterioro) (FC03-1)</v>
      </c>
      <c r="F4121" s="555">
        <f>'FC03-1'!I$27</f>
        <v>0</v>
      </c>
      <c r="I4121" s="580" t="str">
        <f>Índice!$C$8</f>
        <v>2016-01-01</v>
      </c>
      <c r="J4121" s="580" t="str">
        <f>Índice!$C$9</f>
        <v>2016-12-31</v>
      </c>
      <c r="K4121" s="555" t="s">
        <v>1851</v>
      </c>
      <c r="L4121" s="555" t="s">
        <v>1858</v>
      </c>
    </row>
    <row r="4122" spans="1:12" ht="15.75">
      <c r="C4122" s="555" t="str">
        <f>'FC03-1'!B$28</f>
        <v>Residencial Estrato 2 (Deterioro) (FC03-1)</v>
      </c>
      <c r="F4122" s="555">
        <f>'FC03-1'!I$28</f>
        <v>0</v>
      </c>
      <c r="I4122" s="580" t="str">
        <f>Índice!$C$8</f>
        <v>2016-01-01</v>
      </c>
      <c r="J4122" s="580" t="str">
        <f>Índice!$C$9</f>
        <v>2016-12-31</v>
      </c>
      <c r="K4122" s="555" t="s">
        <v>1851</v>
      </c>
      <c r="L4122" s="555" t="s">
        <v>1858</v>
      </c>
    </row>
    <row r="4123" spans="1:12" ht="15.75">
      <c r="C4123" s="555" t="str">
        <f>'FC03-1'!B$29</f>
        <v>Residencial Estrato 3 (Deterioro) (FC03-1)</v>
      </c>
      <c r="F4123" s="555">
        <f>'FC03-1'!I$29</f>
        <v>0</v>
      </c>
      <c r="I4123" s="580" t="str">
        <f>Índice!$C$8</f>
        <v>2016-01-01</v>
      </c>
      <c r="J4123" s="580" t="str">
        <f>Índice!$C$9</f>
        <v>2016-12-31</v>
      </c>
      <c r="K4123" s="555" t="s">
        <v>1851</v>
      </c>
      <c r="L4123" s="555" t="s">
        <v>1858</v>
      </c>
    </row>
    <row r="4124" spans="1:12" ht="15.75">
      <c r="C4124" s="555" t="str">
        <f>'FC03-1'!B$30</f>
        <v>Residencial Estrato 4 (Deterioro) (FC03-1)</v>
      </c>
      <c r="F4124" s="555">
        <f>'FC03-1'!I$30</f>
        <v>0</v>
      </c>
      <c r="I4124" s="580" t="str">
        <f>Índice!$C$8</f>
        <v>2016-01-01</v>
      </c>
      <c r="J4124" s="580" t="str">
        <f>Índice!$C$9</f>
        <v>2016-12-31</v>
      </c>
      <c r="K4124" s="555" t="s">
        <v>1851</v>
      </c>
      <c r="L4124" s="555" t="s">
        <v>1858</v>
      </c>
    </row>
    <row r="4125" spans="1:12" ht="15.75">
      <c r="C4125" s="555" t="str">
        <f>'FC03-1'!B$31</f>
        <v>Residencial Estrato 5 (Deterioro) (FC03-1)</v>
      </c>
      <c r="F4125" s="555">
        <f>'FC03-1'!I$31</f>
        <v>0</v>
      </c>
      <c r="I4125" s="580" t="str">
        <f>Índice!$C$8</f>
        <v>2016-01-01</v>
      </c>
      <c r="J4125" s="580" t="str">
        <f>Índice!$C$9</f>
        <v>2016-12-31</v>
      </c>
      <c r="K4125" s="555" t="s">
        <v>1851</v>
      </c>
      <c r="L4125" s="555" t="s">
        <v>1858</v>
      </c>
    </row>
    <row r="4126" spans="1:12" ht="15.75">
      <c r="C4126" s="555" t="str">
        <f>'FC03-1'!B$32</f>
        <v>Residencial Estrato 6 (Deterioro) (FC03-1)</v>
      </c>
      <c r="F4126" s="555">
        <f>'FC03-1'!I$32</f>
        <v>0</v>
      </c>
      <c r="I4126" s="580" t="str">
        <f>Índice!$C$8</f>
        <v>2016-01-01</v>
      </c>
      <c r="J4126" s="580" t="str">
        <f>Índice!$C$9</f>
        <v>2016-12-31</v>
      </c>
      <c r="K4126" s="555" t="s">
        <v>1851</v>
      </c>
      <c r="L4126" s="555" t="s">
        <v>1858</v>
      </c>
    </row>
    <row r="4127" spans="1:12" ht="15.75">
      <c r="C4127" s="555" t="str">
        <f>'FC03-1'!B$33</f>
        <v>No Residencial Industrial (Deterioro) (FC03-1)</v>
      </c>
      <c r="F4127" s="555">
        <f>'FC03-1'!I$33</f>
        <v>0</v>
      </c>
      <c r="I4127" s="580" t="str">
        <f>Índice!$C$8</f>
        <v>2016-01-01</v>
      </c>
      <c r="J4127" s="580" t="str">
        <f>Índice!$C$9</f>
        <v>2016-12-31</v>
      </c>
      <c r="K4127" s="555" t="s">
        <v>1851</v>
      </c>
      <c r="L4127" s="555" t="s">
        <v>1858</v>
      </c>
    </row>
    <row r="4128" spans="1:12" ht="15.75">
      <c r="C4128" s="555" t="str">
        <f>'FC03-1'!B$34</f>
        <v>No Residencial Comercial (Deterioro) (FC03-1)</v>
      </c>
      <c r="F4128" s="555">
        <f>'FC03-1'!I$34</f>
        <v>0</v>
      </c>
      <c r="I4128" s="580" t="str">
        <f>Índice!$C$8</f>
        <v>2016-01-01</v>
      </c>
      <c r="J4128" s="580" t="str">
        <f>Índice!$C$9</f>
        <v>2016-12-31</v>
      </c>
      <c r="K4128" s="555" t="s">
        <v>1851</v>
      </c>
      <c r="L4128" s="555" t="s">
        <v>1858</v>
      </c>
    </row>
    <row r="4129" spans="1:12" ht="15.75">
      <c r="C4129" s="555" t="str">
        <f>'FC03-1'!B$35</f>
        <v>No Residencial Oficial (Deterioro) (FC03-1)</v>
      </c>
      <c r="F4129" s="555">
        <f>'FC03-1'!I$35</f>
        <v>0</v>
      </c>
      <c r="I4129" s="580" t="str">
        <f>Índice!$C$8</f>
        <v>2016-01-01</v>
      </c>
      <c r="J4129" s="580" t="str">
        <f>Índice!$C$9</f>
        <v>2016-12-31</v>
      </c>
      <c r="K4129" s="555" t="s">
        <v>1851</v>
      </c>
      <c r="L4129" s="555" t="s">
        <v>1858</v>
      </c>
    </row>
    <row r="4130" spans="1:12" ht="15.75">
      <c r="C4130" s="555" t="str">
        <f>'FC03-1'!B$36</f>
        <v>No Residencial Especial (Deterioro) (FC03-1)</v>
      </c>
      <c r="F4130" s="555">
        <f>'FC03-1'!I$36</f>
        <v>0</v>
      </c>
      <c r="I4130" s="580" t="str">
        <f>Índice!$C$8</f>
        <v>2016-01-01</v>
      </c>
      <c r="J4130" s="580" t="str">
        <f>Índice!$C$9</f>
        <v>2016-12-31</v>
      </c>
      <c r="K4130" s="555" t="s">
        <v>1851</v>
      </c>
      <c r="L4130" s="555" t="s">
        <v>1858</v>
      </c>
    </row>
    <row r="4131" spans="1:12" ht="15.75">
      <c r="C4131" s="555" t="str">
        <f>'FC03-1'!B$37</f>
        <v>Total Comercialización (Deterioro) (FC03-1)</v>
      </c>
      <c r="F4131" s="555">
        <f>'FC03-1'!I$37</f>
        <v>0</v>
      </c>
      <c r="I4131" s="580" t="str">
        <f>Índice!$C$8</f>
        <v>2016-01-01</v>
      </c>
      <c r="J4131" s="580" t="str">
        <f>Índice!$C$9</f>
        <v>2016-12-31</v>
      </c>
      <c r="K4131" s="555" t="s">
        <v>1851</v>
      </c>
      <c r="L4131" s="555" t="s">
        <v>1858</v>
      </c>
    </row>
    <row r="4132" spans="1:12" ht="15.75">
      <c r="C4132" s="555" t="str">
        <f>'FC03-1'!B$38</f>
        <v>Total Deterioro Cuentas por Cobrar (FC03-1)</v>
      </c>
      <c r="F4132" s="555">
        <f>'FC03-1'!I$38</f>
        <v>0</v>
      </c>
      <c r="I4132" s="580" t="str">
        <f>Índice!$C$8</f>
        <v>2016-01-01</v>
      </c>
      <c r="J4132" s="580" t="str">
        <f>Índice!$C$9</f>
        <v>2016-12-31</v>
      </c>
      <c r="K4132" s="555" t="s">
        <v>1851</v>
      </c>
      <c r="L4132" s="555" t="s">
        <v>1858</v>
      </c>
    </row>
    <row r="4133" spans="1:12" ht="15.75">
      <c r="A4133" s="593" t="s">
        <v>15</v>
      </c>
      <c r="B4133" s="594"/>
      <c r="C4133" s="595" t="s">
        <v>632</v>
      </c>
      <c r="I4133" s="580" t="str">
        <f>Índice!$C$8</f>
        <v>2016-01-01</v>
      </c>
      <c r="J4133" s="580" t="str">
        <f>Índice!$C$9</f>
        <v>2016-12-31</v>
      </c>
      <c r="L4133" s="557"/>
    </row>
    <row r="4134" spans="1:12" ht="15.75">
      <c r="A4134" s="593" t="s">
        <v>15</v>
      </c>
      <c r="C4134" s="555" t="str">
        <f>'FC03-1'!B$7</f>
        <v>Servicio de acueducto (FC03-1)</v>
      </c>
      <c r="I4134" s="580" t="str">
        <f>Índice!$C$8</f>
        <v>2016-01-01</v>
      </c>
      <c r="J4134" s="580" t="str">
        <f>Índice!$C$9</f>
        <v>2016-12-31</v>
      </c>
      <c r="K4134" s="555"/>
      <c r="L4134" s="557"/>
    </row>
    <row r="4135" spans="1:12" ht="15.75">
      <c r="C4135" s="555" t="str">
        <f>'FC03-1'!B$8</f>
        <v>Distribución (FC03-1)</v>
      </c>
      <c r="F4135" s="555">
        <f>'FC03-1'!J$8</f>
        <v>0</v>
      </c>
      <c r="I4135" s="580" t="str">
        <f>Índice!$C$8</f>
        <v>2016-01-01</v>
      </c>
      <c r="J4135" s="580" t="str">
        <f>Índice!$C$9</f>
        <v>2016-12-31</v>
      </c>
      <c r="K4135" s="555" t="s">
        <v>1851</v>
      </c>
      <c r="L4135" s="555" t="s">
        <v>1859</v>
      </c>
    </row>
    <row r="4136" spans="1:12" ht="15.75">
      <c r="C4136" s="555" t="str">
        <f>'FC03-1'!B$9</f>
        <v>Otros Servicios (FC03-1)</v>
      </c>
      <c r="F4136" s="555">
        <f>'FC03-1'!J$9</f>
        <v>0</v>
      </c>
      <c r="I4136" s="580" t="str">
        <f>Índice!$C$8</f>
        <v>2016-01-01</v>
      </c>
      <c r="J4136" s="580" t="str">
        <f>Índice!$C$9</f>
        <v>2016-12-31</v>
      </c>
      <c r="K4136" s="555" t="s">
        <v>1851</v>
      </c>
      <c r="L4136" s="555" t="s">
        <v>1859</v>
      </c>
    </row>
    <row r="4137" spans="1:12" ht="15.75">
      <c r="A4137" s="593" t="s">
        <v>15</v>
      </c>
      <c r="C4137" s="555" t="str">
        <f>'FC03-1'!B$10</f>
        <v>Comercialización</v>
      </c>
      <c r="F4137" s="555"/>
      <c r="I4137" s="580" t="str">
        <f>Índice!$C$8</f>
        <v>2016-01-01</v>
      </c>
      <c r="J4137" s="580" t="str">
        <f>Índice!$C$9</f>
        <v>2016-12-31</v>
      </c>
      <c r="K4137" s="555"/>
      <c r="L4137" s="557"/>
    </row>
    <row r="4138" spans="1:12" ht="15.75">
      <c r="C4138" s="555" t="str">
        <f>'FC03-1'!B$11</f>
        <v>Residencial Estrato 1 (FC03-1)</v>
      </c>
      <c r="F4138" s="555">
        <f>'FC03-1'!J$11</f>
        <v>0</v>
      </c>
      <c r="I4138" s="580" t="str">
        <f>Índice!$C$8</f>
        <v>2016-01-01</v>
      </c>
      <c r="J4138" s="580" t="str">
        <f>Índice!$C$9</f>
        <v>2016-12-31</v>
      </c>
      <c r="K4138" s="555" t="s">
        <v>1851</v>
      </c>
      <c r="L4138" s="555" t="s">
        <v>1859</v>
      </c>
    </row>
    <row r="4139" spans="1:12" ht="15.75">
      <c r="C4139" s="555" t="str">
        <f>'FC03-1'!B$12</f>
        <v>Residencial Estrato 2 (FC03-1)</v>
      </c>
      <c r="F4139" s="555">
        <f>'FC03-1'!J$12</f>
        <v>0</v>
      </c>
      <c r="I4139" s="580" t="str">
        <f>Índice!$C$8</f>
        <v>2016-01-01</v>
      </c>
      <c r="J4139" s="580" t="str">
        <f>Índice!$C$9</f>
        <v>2016-12-31</v>
      </c>
      <c r="K4139" s="555" t="s">
        <v>1851</v>
      </c>
      <c r="L4139" s="555" t="s">
        <v>1859</v>
      </c>
    </row>
    <row r="4140" spans="1:12" ht="15.75">
      <c r="C4140" s="555" t="str">
        <f>'FC03-1'!B$13</f>
        <v>Residencial Estrato 3 (FC03-1)</v>
      </c>
      <c r="F4140" s="555">
        <f>'FC03-1'!J$13</f>
        <v>0</v>
      </c>
      <c r="I4140" s="580" t="str">
        <f>Índice!$C$8</f>
        <v>2016-01-01</v>
      </c>
      <c r="J4140" s="580" t="str">
        <f>Índice!$C$9</f>
        <v>2016-12-31</v>
      </c>
      <c r="K4140" s="555" t="s">
        <v>1851</v>
      </c>
      <c r="L4140" s="555" t="s">
        <v>1859</v>
      </c>
    </row>
    <row r="4141" spans="1:12" ht="15.75">
      <c r="C4141" s="555" t="str">
        <f>'FC03-1'!B$14</f>
        <v>Residencial Estrato 4 (FC03-1)</v>
      </c>
      <c r="F4141" s="555">
        <f>'FC03-1'!J$14</f>
        <v>0</v>
      </c>
      <c r="I4141" s="580" t="str">
        <f>Índice!$C$8</f>
        <v>2016-01-01</v>
      </c>
      <c r="J4141" s="580" t="str">
        <f>Índice!$C$9</f>
        <v>2016-12-31</v>
      </c>
      <c r="K4141" s="555" t="s">
        <v>1851</v>
      </c>
      <c r="L4141" s="555" t="s">
        <v>1859</v>
      </c>
    </row>
    <row r="4142" spans="1:12" ht="15.75">
      <c r="C4142" s="555" t="str">
        <f>'FC03-1'!B$15</f>
        <v>Residencial Estrato 5 (FC03-1)</v>
      </c>
      <c r="F4142" s="555">
        <f>'FC03-1'!J$15</f>
        <v>0</v>
      </c>
      <c r="I4142" s="580" t="str">
        <f>Índice!$C$8</f>
        <v>2016-01-01</v>
      </c>
      <c r="J4142" s="580" t="str">
        <f>Índice!$C$9</f>
        <v>2016-12-31</v>
      </c>
      <c r="K4142" s="555" t="s">
        <v>1851</v>
      </c>
      <c r="L4142" s="555" t="s">
        <v>1859</v>
      </c>
    </row>
    <row r="4143" spans="1:12" ht="15.75">
      <c r="C4143" s="555" t="str">
        <f>'FC03-1'!B$16</f>
        <v>Residencial Estrato 6 (FC03-1)</v>
      </c>
      <c r="F4143" s="555">
        <f>'FC03-1'!J$16</f>
        <v>0</v>
      </c>
      <c r="I4143" s="580" t="str">
        <f>Índice!$C$8</f>
        <v>2016-01-01</v>
      </c>
      <c r="J4143" s="580" t="str">
        <f>Índice!$C$9</f>
        <v>2016-12-31</v>
      </c>
      <c r="K4143" s="555" t="s">
        <v>1851</v>
      </c>
      <c r="L4143" s="555" t="s">
        <v>1859</v>
      </c>
    </row>
    <row r="4144" spans="1:12" ht="15.75">
      <c r="C4144" s="555" t="str">
        <f>'FC03-1'!B$17</f>
        <v>No Residencial Industrial (FC03-1)</v>
      </c>
      <c r="F4144" s="555">
        <f>'FC03-1'!J$17</f>
        <v>0</v>
      </c>
      <c r="I4144" s="580" t="str">
        <f>Índice!$C$8</f>
        <v>2016-01-01</v>
      </c>
      <c r="J4144" s="580" t="str">
        <f>Índice!$C$9</f>
        <v>2016-12-31</v>
      </c>
      <c r="K4144" s="555" t="s">
        <v>1851</v>
      </c>
      <c r="L4144" s="555" t="s">
        <v>1859</v>
      </c>
    </row>
    <row r="4145" spans="1:12" ht="15.75">
      <c r="C4145" s="555" t="str">
        <f>'FC03-1'!B$18</f>
        <v>No Residencial Comercial (FC03-1)</v>
      </c>
      <c r="F4145" s="555">
        <f>'FC03-1'!J$18</f>
        <v>0</v>
      </c>
      <c r="I4145" s="580" t="str">
        <f>Índice!$C$8</f>
        <v>2016-01-01</v>
      </c>
      <c r="J4145" s="580" t="str">
        <f>Índice!$C$9</f>
        <v>2016-12-31</v>
      </c>
      <c r="K4145" s="555" t="s">
        <v>1851</v>
      </c>
      <c r="L4145" s="555" t="s">
        <v>1859</v>
      </c>
    </row>
    <row r="4146" spans="1:12" ht="15.75">
      <c r="C4146" s="555" t="str">
        <f>'FC03-1'!B$19</f>
        <v>No Residencial Oficial (FC03-1)</v>
      </c>
      <c r="F4146" s="555">
        <f>'FC03-1'!J$19</f>
        <v>0</v>
      </c>
      <c r="I4146" s="580" t="str">
        <f>Índice!$C$8</f>
        <v>2016-01-01</v>
      </c>
      <c r="J4146" s="580" t="str">
        <f>Índice!$C$9</f>
        <v>2016-12-31</v>
      </c>
      <c r="K4146" s="555" t="s">
        <v>1851</v>
      </c>
      <c r="L4146" s="555" t="s">
        <v>1859</v>
      </c>
    </row>
    <row r="4147" spans="1:12" ht="15.75">
      <c r="C4147" s="555" t="str">
        <f>'FC03-1'!B$20</f>
        <v>No Residencial Especial (FC03-1)</v>
      </c>
      <c r="F4147" s="555">
        <f>'FC03-1'!J$20</f>
        <v>0</v>
      </c>
      <c r="I4147" s="580" t="str">
        <f>Índice!$C$8</f>
        <v>2016-01-01</v>
      </c>
      <c r="J4147" s="580" t="str">
        <f>Índice!$C$9</f>
        <v>2016-12-31</v>
      </c>
      <c r="K4147" s="555" t="s">
        <v>1851</v>
      </c>
      <c r="L4147" s="555" t="s">
        <v>1859</v>
      </c>
    </row>
    <row r="4148" spans="1:12" ht="15.75">
      <c r="C4148" s="555" t="str">
        <f>'FC03-1'!B$21</f>
        <v>Total Comercialización (FC03-1)</v>
      </c>
      <c r="F4148" s="555">
        <f>'FC03-1'!J$21</f>
        <v>0</v>
      </c>
      <c r="I4148" s="580" t="str">
        <f>Índice!$C$8</f>
        <v>2016-01-01</v>
      </c>
      <c r="J4148" s="580" t="str">
        <f>Índice!$C$9</f>
        <v>2016-12-31</v>
      </c>
      <c r="K4148" s="555" t="s">
        <v>1851</v>
      </c>
      <c r="L4148" s="555" t="s">
        <v>1859</v>
      </c>
    </row>
    <row r="4149" spans="1:12" ht="15.75">
      <c r="C4149" s="555" t="str">
        <f>'FC03-1'!B$22</f>
        <v>Total Servicio de Acueducto (FC03-1)</v>
      </c>
      <c r="F4149" s="555">
        <f>'FC03-1'!J$22</f>
        <v>0</v>
      </c>
      <c r="I4149" s="580" t="str">
        <f>Índice!$C$8</f>
        <v>2016-01-01</v>
      </c>
      <c r="J4149" s="580" t="str">
        <f>Índice!$C$9</f>
        <v>2016-12-31</v>
      </c>
      <c r="K4149" s="555" t="s">
        <v>1851</v>
      </c>
      <c r="L4149" s="555" t="s">
        <v>1859</v>
      </c>
    </row>
    <row r="4150" spans="1:12" ht="15.75">
      <c r="A4150" s="593" t="s">
        <v>15</v>
      </c>
      <c r="C4150" s="555" t="str">
        <f>'FC03-1'!B$23</f>
        <v>Deterioro de cuentas por cobrar (FC03-1)</v>
      </c>
      <c r="F4150" s="555"/>
      <c r="I4150" s="580" t="str">
        <f>Índice!$C$8</f>
        <v>2016-01-01</v>
      </c>
      <c r="J4150" s="580" t="str">
        <f>Índice!$C$9</f>
        <v>2016-12-31</v>
      </c>
      <c r="K4150" s="555"/>
      <c r="L4150" s="557"/>
    </row>
    <row r="4151" spans="1:12" ht="15.75">
      <c r="C4151" s="555" t="str">
        <f>'FC03-1'!B$24</f>
        <v>Distribución (Deterioro) (FC03-1)</v>
      </c>
      <c r="F4151" s="555">
        <f>'FC03-1'!J$24</f>
        <v>0</v>
      </c>
      <c r="I4151" s="580" t="str">
        <f>Índice!$C$8</f>
        <v>2016-01-01</v>
      </c>
      <c r="J4151" s="580" t="str">
        <f>Índice!$C$9</f>
        <v>2016-12-31</v>
      </c>
      <c r="K4151" s="555" t="s">
        <v>1851</v>
      </c>
      <c r="L4151" s="555" t="s">
        <v>1859</v>
      </c>
    </row>
    <row r="4152" spans="1:12" ht="15.75">
      <c r="C4152" s="555" t="str">
        <f>'FC03-1'!B$25</f>
        <v>Otros Servicios (Deterioro) (FC03-1)</v>
      </c>
      <c r="F4152" s="555">
        <f>'FC03-1'!J$25</f>
        <v>0</v>
      </c>
      <c r="I4152" s="580" t="str">
        <f>Índice!$C$8</f>
        <v>2016-01-01</v>
      </c>
      <c r="J4152" s="580" t="str">
        <f>Índice!$C$9</f>
        <v>2016-12-31</v>
      </c>
      <c r="K4152" s="555" t="s">
        <v>1851</v>
      </c>
      <c r="L4152" s="555" t="s">
        <v>1859</v>
      </c>
    </row>
    <row r="4153" spans="1:12" ht="15.75">
      <c r="A4153" s="593" t="s">
        <v>15</v>
      </c>
      <c r="C4153" s="555" t="str">
        <f>'FC03-1'!B$26</f>
        <v>Comercialización (Deterioro) (FC03-1)</v>
      </c>
      <c r="F4153" s="555"/>
      <c r="I4153" s="580" t="str">
        <f>Índice!$C$8</f>
        <v>2016-01-01</v>
      </c>
      <c r="J4153" s="580" t="str">
        <f>Índice!$C$9</f>
        <v>2016-12-31</v>
      </c>
      <c r="K4153" s="555"/>
      <c r="L4153" s="557"/>
    </row>
    <row r="4154" spans="1:12" ht="15.75">
      <c r="C4154" s="555" t="str">
        <f>'FC03-1'!B$27</f>
        <v>Residencial Estrato 1 (Deterioro) (FC03-1)</v>
      </c>
      <c r="F4154" s="555">
        <f>'FC03-1'!J$27</f>
        <v>0</v>
      </c>
      <c r="I4154" s="580" t="str">
        <f>Índice!$C$8</f>
        <v>2016-01-01</v>
      </c>
      <c r="J4154" s="580" t="str">
        <f>Índice!$C$9</f>
        <v>2016-12-31</v>
      </c>
      <c r="K4154" s="555" t="s">
        <v>1851</v>
      </c>
      <c r="L4154" s="555" t="s">
        <v>1859</v>
      </c>
    </row>
    <row r="4155" spans="1:12" ht="15.75">
      <c r="C4155" s="555" t="str">
        <f>'FC03-1'!B$28</f>
        <v>Residencial Estrato 2 (Deterioro) (FC03-1)</v>
      </c>
      <c r="F4155" s="555">
        <f>'FC03-1'!J$28</f>
        <v>0</v>
      </c>
      <c r="I4155" s="580" t="str">
        <f>Índice!$C$8</f>
        <v>2016-01-01</v>
      </c>
      <c r="J4155" s="580" t="str">
        <f>Índice!$C$9</f>
        <v>2016-12-31</v>
      </c>
      <c r="K4155" s="555" t="s">
        <v>1851</v>
      </c>
      <c r="L4155" s="555" t="s">
        <v>1859</v>
      </c>
    </row>
    <row r="4156" spans="1:12" ht="15.75">
      <c r="C4156" s="555" t="str">
        <f>'FC03-1'!B$29</f>
        <v>Residencial Estrato 3 (Deterioro) (FC03-1)</v>
      </c>
      <c r="F4156" s="555">
        <f>'FC03-1'!J$29</f>
        <v>0</v>
      </c>
      <c r="I4156" s="580" t="str">
        <f>Índice!$C$8</f>
        <v>2016-01-01</v>
      </c>
      <c r="J4156" s="580" t="str">
        <f>Índice!$C$9</f>
        <v>2016-12-31</v>
      </c>
      <c r="K4156" s="555" t="s">
        <v>1851</v>
      </c>
      <c r="L4156" s="555" t="s">
        <v>1859</v>
      </c>
    </row>
    <row r="4157" spans="1:12" ht="15.75">
      <c r="C4157" s="555" t="str">
        <f>'FC03-1'!B$30</f>
        <v>Residencial Estrato 4 (Deterioro) (FC03-1)</v>
      </c>
      <c r="F4157" s="555">
        <f>'FC03-1'!J$30</f>
        <v>0</v>
      </c>
      <c r="I4157" s="580" t="str">
        <f>Índice!$C$8</f>
        <v>2016-01-01</v>
      </c>
      <c r="J4157" s="580" t="str">
        <f>Índice!$C$9</f>
        <v>2016-12-31</v>
      </c>
      <c r="K4157" s="555" t="s">
        <v>1851</v>
      </c>
      <c r="L4157" s="555" t="s">
        <v>1859</v>
      </c>
    </row>
    <row r="4158" spans="1:12" ht="15.75">
      <c r="C4158" s="555" t="str">
        <f>'FC03-1'!B$31</f>
        <v>Residencial Estrato 5 (Deterioro) (FC03-1)</v>
      </c>
      <c r="F4158" s="555">
        <f>'FC03-1'!J$31</f>
        <v>0</v>
      </c>
      <c r="I4158" s="580" t="str">
        <f>Índice!$C$8</f>
        <v>2016-01-01</v>
      </c>
      <c r="J4158" s="580" t="str">
        <f>Índice!$C$9</f>
        <v>2016-12-31</v>
      </c>
      <c r="K4158" s="555" t="s">
        <v>1851</v>
      </c>
      <c r="L4158" s="555" t="s">
        <v>1859</v>
      </c>
    </row>
    <row r="4159" spans="1:12" ht="15.75">
      <c r="C4159" s="555" t="str">
        <f>'FC03-1'!B$32</f>
        <v>Residencial Estrato 6 (Deterioro) (FC03-1)</v>
      </c>
      <c r="F4159" s="555">
        <f>'FC03-1'!J$32</f>
        <v>0</v>
      </c>
      <c r="I4159" s="580" t="str">
        <f>Índice!$C$8</f>
        <v>2016-01-01</v>
      </c>
      <c r="J4159" s="580" t="str">
        <f>Índice!$C$9</f>
        <v>2016-12-31</v>
      </c>
      <c r="K4159" s="555" t="s">
        <v>1851</v>
      </c>
      <c r="L4159" s="555" t="s">
        <v>1859</v>
      </c>
    </row>
    <row r="4160" spans="1:12" ht="15.75">
      <c r="C4160" s="555" t="str">
        <f>'FC03-1'!B$33</f>
        <v>No Residencial Industrial (Deterioro) (FC03-1)</v>
      </c>
      <c r="F4160" s="555">
        <f>'FC03-1'!J$33</f>
        <v>0</v>
      </c>
      <c r="I4160" s="580" t="str">
        <f>Índice!$C$8</f>
        <v>2016-01-01</v>
      </c>
      <c r="J4160" s="580" t="str">
        <f>Índice!$C$9</f>
        <v>2016-12-31</v>
      </c>
      <c r="K4160" s="555" t="s">
        <v>1851</v>
      </c>
      <c r="L4160" s="555" t="s">
        <v>1859</v>
      </c>
    </row>
    <row r="4161" spans="1:12" ht="15.75">
      <c r="C4161" s="555" t="str">
        <f>'FC03-1'!B$34</f>
        <v>No Residencial Comercial (Deterioro) (FC03-1)</v>
      </c>
      <c r="F4161" s="555">
        <f>'FC03-1'!J$34</f>
        <v>0</v>
      </c>
      <c r="I4161" s="580" t="str">
        <f>Índice!$C$8</f>
        <v>2016-01-01</v>
      </c>
      <c r="J4161" s="580" t="str">
        <f>Índice!$C$9</f>
        <v>2016-12-31</v>
      </c>
      <c r="K4161" s="555" t="s">
        <v>1851</v>
      </c>
      <c r="L4161" s="555" t="s">
        <v>1859</v>
      </c>
    </row>
    <row r="4162" spans="1:12" ht="15.75">
      <c r="C4162" s="555" t="str">
        <f>'FC03-1'!B$35</f>
        <v>No Residencial Oficial (Deterioro) (FC03-1)</v>
      </c>
      <c r="F4162" s="555">
        <f>'FC03-1'!J$35</f>
        <v>0</v>
      </c>
      <c r="I4162" s="580" t="str">
        <f>Índice!$C$8</f>
        <v>2016-01-01</v>
      </c>
      <c r="J4162" s="580" t="str">
        <f>Índice!$C$9</f>
        <v>2016-12-31</v>
      </c>
      <c r="K4162" s="555" t="s">
        <v>1851</v>
      </c>
      <c r="L4162" s="555" t="s">
        <v>1859</v>
      </c>
    </row>
    <row r="4163" spans="1:12" ht="15.75">
      <c r="C4163" s="555" t="str">
        <f>'FC03-1'!B$36</f>
        <v>No Residencial Especial (Deterioro) (FC03-1)</v>
      </c>
      <c r="F4163" s="555">
        <f>'FC03-1'!J$36</f>
        <v>0</v>
      </c>
      <c r="I4163" s="580" t="str">
        <f>Índice!$C$8</f>
        <v>2016-01-01</v>
      </c>
      <c r="J4163" s="580" t="str">
        <f>Índice!$C$9</f>
        <v>2016-12-31</v>
      </c>
      <c r="K4163" s="555" t="s">
        <v>1851</v>
      </c>
      <c r="L4163" s="555" t="s">
        <v>1859</v>
      </c>
    </row>
    <row r="4164" spans="1:12" ht="15.75">
      <c r="C4164" s="555" t="str">
        <f>'FC03-1'!B$37</f>
        <v>Total Comercialización (Deterioro) (FC03-1)</v>
      </c>
      <c r="F4164" s="555">
        <f>'FC03-1'!J$37</f>
        <v>0</v>
      </c>
      <c r="I4164" s="580" t="str">
        <f>Índice!$C$8</f>
        <v>2016-01-01</v>
      </c>
      <c r="J4164" s="580" t="str">
        <f>Índice!$C$9</f>
        <v>2016-12-31</v>
      </c>
      <c r="K4164" s="555" t="s">
        <v>1851</v>
      </c>
      <c r="L4164" s="555" t="s">
        <v>1859</v>
      </c>
    </row>
    <row r="4165" spans="1:12" ht="15.75">
      <c r="C4165" s="555" t="str">
        <f>'FC03-1'!B$38</f>
        <v>Total Deterioro Cuentas por Cobrar (FC03-1)</v>
      </c>
      <c r="F4165" s="555">
        <f>'FC03-1'!J$38</f>
        <v>0</v>
      </c>
      <c r="I4165" s="580" t="str">
        <f>Índice!$C$8</f>
        <v>2016-01-01</v>
      </c>
      <c r="J4165" s="580" t="str">
        <f>Índice!$C$9</f>
        <v>2016-12-31</v>
      </c>
      <c r="K4165" s="555" t="s">
        <v>1851</v>
      </c>
      <c r="L4165" s="555" t="s">
        <v>1859</v>
      </c>
    </row>
    <row r="4166" spans="1:12" ht="15.75">
      <c r="A4166" s="593" t="s">
        <v>15</v>
      </c>
      <c r="B4166" s="594"/>
      <c r="C4166" s="595" t="s">
        <v>633</v>
      </c>
      <c r="I4166" s="580" t="str">
        <f>Índice!$C$8</f>
        <v>2016-01-01</v>
      </c>
      <c r="J4166" s="580" t="str">
        <f>Índice!$C$9</f>
        <v>2016-12-31</v>
      </c>
      <c r="L4166" s="557"/>
    </row>
    <row r="4167" spans="1:12" ht="15.75">
      <c r="A4167" s="593" t="s">
        <v>15</v>
      </c>
      <c r="C4167" s="555" t="str">
        <f>'FC03-1'!B$7</f>
        <v>Servicio de acueducto (FC03-1)</v>
      </c>
      <c r="I4167" s="580" t="str">
        <f>Índice!$C$8</f>
        <v>2016-01-01</v>
      </c>
      <c r="J4167" s="580" t="str">
        <f>Índice!$C$9</f>
        <v>2016-12-31</v>
      </c>
      <c r="K4167" s="555"/>
      <c r="L4167" s="557"/>
    </row>
    <row r="4168" spans="1:12" ht="15.75">
      <c r="C4168" s="555" t="str">
        <f>'FC03-1'!B$8</f>
        <v>Distribución (FC03-1)</v>
      </c>
      <c r="F4168" s="555">
        <f>'FC03-1'!K$8</f>
        <v>0</v>
      </c>
      <c r="I4168" s="580" t="str">
        <f>Índice!$C$8</f>
        <v>2016-01-01</v>
      </c>
      <c r="J4168" s="580" t="str">
        <f>Índice!$C$9</f>
        <v>2016-12-31</v>
      </c>
      <c r="K4168" s="555" t="s">
        <v>1851</v>
      </c>
      <c r="L4168" s="555" t="s">
        <v>1860</v>
      </c>
    </row>
    <row r="4169" spans="1:12" ht="15.75">
      <c r="C4169" s="555" t="str">
        <f>'FC03-1'!B$9</f>
        <v>Otros Servicios (FC03-1)</v>
      </c>
      <c r="F4169" s="555">
        <f>'FC03-1'!K$9</f>
        <v>0</v>
      </c>
      <c r="I4169" s="580" t="str">
        <f>Índice!$C$8</f>
        <v>2016-01-01</v>
      </c>
      <c r="J4169" s="580" t="str">
        <f>Índice!$C$9</f>
        <v>2016-12-31</v>
      </c>
      <c r="K4169" s="555" t="s">
        <v>1851</v>
      </c>
      <c r="L4169" s="555" t="s">
        <v>1860</v>
      </c>
    </row>
    <row r="4170" spans="1:12" ht="15.75">
      <c r="A4170" s="593" t="s">
        <v>15</v>
      </c>
      <c r="C4170" s="555" t="str">
        <f>'FC03-1'!B$10</f>
        <v>Comercialización</v>
      </c>
      <c r="F4170" s="555"/>
      <c r="I4170" s="580" t="str">
        <f>Índice!$C$8</f>
        <v>2016-01-01</v>
      </c>
      <c r="J4170" s="580" t="str">
        <f>Índice!$C$9</f>
        <v>2016-12-31</v>
      </c>
      <c r="K4170" s="555"/>
      <c r="L4170" s="557"/>
    </row>
    <row r="4171" spans="1:12" ht="15.75">
      <c r="C4171" s="555" t="str">
        <f>'FC03-1'!B$11</f>
        <v>Residencial Estrato 1 (FC03-1)</v>
      </c>
      <c r="F4171" s="555">
        <f>'FC03-1'!K$11</f>
        <v>0</v>
      </c>
      <c r="I4171" s="580" t="str">
        <f>Índice!$C$8</f>
        <v>2016-01-01</v>
      </c>
      <c r="J4171" s="580" t="str">
        <f>Índice!$C$9</f>
        <v>2016-12-31</v>
      </c>
      <c r="K4171" s="555" t="s">
        <v>1851</v>
      </c>
      <c r="L4171" s="555" t="s">
        <v>1860</v>
      </c>
    </row>
    <row r="4172" spans="1:12" ht="15.75">
      <c r="C4172" s="555" t="str">
        <f>'FC03-1'!B$12</f>
        <v>Residencial Estrato 2 (FC03-1)</v>
      </c>
      <c r="F4172" s="555">
        <f>'FC03-1'!K$12</f>
        <v>0</v>
      </c>
      <c r="I4172" s="580" t="str">
        <f>Índice!$C$8</f>
        <v>2016-01-01</v>
      </c>
      <c r="J4172" s="580" t="str">
        <f>Índice!$C$9</f>
        <v>2016-12-31</v>
      </c>
      <c r="K4172" s="555" t="s">
        <v>1851</v>
      </c>
      <c r="L4172" s="555" t="s">
        <v>1860</v>
      </c>
    </row>
    <row r="4173" spans="1:12" ht="15.75">
      <c r="C4173" s="555" t="str">
        <f>'FC03-1'!B$13</f>
        <v>Residencial Estrato 3 (FC03-1)</v>
      </c>
      <c r="F4173" s="555">
        <f>'FC03-1'!K$13</f>
        <v>0</v>
      </c>
      <c r="I4173" s="580" t="str">
        <f>Índice!$C$8</f>
        <v>2016-01-01</v>
      </c>
      <c r="J4173" s="580" t="str">
        <f>Índice!$C$9</f>
        <v>2016-12-31</v>
      </c>
      <c r="K4173" s="555" t="s">
        <v>1851</v>
      </c>
      <c r="L4173" s="555" t="s">
        <v>1860</v>
      </c>
    </row>
    <row r="4174" spans="1:12" ht="15.75">
      <c r="C4174" s="555" t="str">
        <f>'FC03-1'!B$14</f>
        <v>Residencial Estrato 4 (FC03-1)</v>
      </c>
      <c r="F4174" s="555">
        <f>'FC03-1'!K$14</f>
        <v>0</v>
      </c>
      <c r="I4174" s="580" t="str">
        <f>Índice!$C$8</f>
        <v>2016-01-01</v>
      </c>
      <c r="J4174" s="580" t="str">
        <f>Índice!$C$9</f>
        <v>2016-12-31</v>
      </c>
      <c r="K4174" s="555" t="s">
        <v>1851</v>
      </c>
      <c r="L4174" s="555" t="s">
        <v>1860</v>
      </c>
    </row>
    <row r="4175" spans="1:12" ht="15.75">
      <c r="C4175" s="555" t="str">
        <f>'FC03-1'!B$15</f>
        <v>Residencial Estrato 5 (FC03-1)</v>
      </c>
      <c r="F4175" s="555">
        <f>'FC03-1'!K$15</f>
        <v>0</v>
      </c>
      <c r="I4175" s="580" t="str">
        <f>Índice!$C$8</f>
        <v>2016-01-01</v>
      </c>
      <c r="J4175" s="580" t="str">
        <f>Índice!$C$9</f>
        <v>2016-12-31</v>
      </c>
      <c r="K4175" s="555" t="s">
        <v>1851</v>
      </c>
      <c r="L4175" s="555" t="s">
        <v>1860</v>
      </c>
    </row>
    <row r="4176" spans="1:12" ht="15.75">
      <c r="C4176" s="555" t="str">
        <f>'FC03-1'!B$16</f>
        <v>Residencial Estrato 6 (FC03-1)</v>
      </c>
      <c r="F4176" s="555">
        <f>'FC03-1'!K$16</f>
        <v>0</v>
      </c>
      <c r="I4176" s="580" t="str">
        <f>Índice!$C$8</f>
        <v>2016-01-01</v>
      </c>
      <c r="J4176" s="580" t="str">
        <f>Índice!$C$9</f>
        <v>2016-12-31</v>
      </c>
      <c r="K4176" s="555" t="s">
        <v>1851</v>
      </c>
      <c r="L4176" s="555" t="s">
        <v>1860</v>
      </c>
    </row>
    <row r="4177" spans="1:12" ht="15.75">
      <c r="C4177" s="555" t="str">
        <f>'FC03-1'!B$17</f>
        <v>No Residencial Industrial (FC03-1)</v>
      </c>
      <c r="F4177" s="555">
        <f>'FC03-1'!K$17</f>
        <v>0</v>
      </c>
      <c r="I4177" s="580" t="str">
        <f>Índice!$C$8</f>
        <v>2016-01-01</v>
      </c>
      <c r="J4177" s="580" t="str">
        <f>Índice!$C$9</f>
        <v>2016-12-31</v>
      </c>
      <c r="K4177" s="555" t="s">
        <v>1851</v>
      </c>
      <c r="L4177" s="555" t="s">
        <v>1860</v>
      </c>
    </row>
    <row r="4178" spans="1:12" ht="15.75">
      <c r="C4178" s="555" t="str">
        <f>'FC03-1'!B$18</f>
        <v>No Residencial Comercial (FC03-1)</v>
      </c>
      <c r="F4178" s="555">
        <f>'FC03-1'!K$18</f>
        <v>0</v>
      </c>
      <c r="I4178" s="580" t="str">
        <f>Índice!$C$8</f>
        <v>2016-01-01</v>
      </c>
      <c r="J4178" s="580" t="str">
        <f>Índice!$C$9</f>
        <v>2016-12-31</v>
      </c>
      <c r="K4178" s="555" t="s">
        <v>1851</v>
      </c>
      <c r="L4178" s="555" t="s">
        <v>1860</v>
      </c>
    </row>
    <row r="4179" spans="1:12" ht="15.75">
      <c r="C4179" s="555" t="str">
        <f>'FC03-1'!B$19</f>
        <v>No Residencial Oficial (FC03-1)</v>
      </c>
      <c r="F4179" s="555">
        <f>'FC03-1'!K$19</f>
        <v>0</v>
      </c>
      <c r="I4179" s="580" t="str">
        <f>Índice!$C$8</f>
        <v>2016-01-01</v>
      </c>
      <c r="J4179" s="580" t="str">
        <f>Índice!$C$9</f>
        <v>2016-12-31</v>
      </c>
      <c r="K4179" s="555" t="s">
        <v>1851</v>
      </c>
      <c r="L4179" s="555" t="s">
        <v>1860</v>
      </c>
    </row>
    <row r="4180" spans="1:12" ht="15.75">
      <c r="C4180" s="555" t="str">
        <f>'FC03-1'!B$20</f>
        <v>No Residencial Especial (FC03-1)</v>
      </c>
      <c r="F4180" s="555">
        <f>'FC03-1'!K$20</f>
        <v>0</v>
      </c>
      <c r="I4180" s="580" t="str">
        <f>Índice!$C$8</f>
        <v>2016-01-01</v>
      </c>
      <c r="J4180" s="580" t="str">
        <f>Índice!$C$9</f>
        <v>2016-12-31</v>
      </c>
      <c r="K4180" s="555" t="s">
        <v>1851</v>
      </c>
      <c r="L4180" s="555" t="s">
        <v>1860</v>
      </c>
    </row>
    <row r="4181" spans="1:12" ht="15.75">
      <c r="C4181" s="555" t="str">
        <f>'FC03-1'!B$21</f>
        <v>Total Comercialización (FC03-1)</v>
      </c>
      <c r="F4181" s="555">
        <f>'FC03-1'!K$21</f>
        <v>0</v>
      </c>
      <c r="I4181" s="580" t="str">
        <f>Índice!$C$8</f>
        <v>2016-01-01</v>
      </c>
      <c r="J4181" s="580" t="str">
        <f>Índice!$C$9</f>
        <v>2016-12-31</v>
      </c>
      <c r="K4181" s="555" t="s">
        <v>1851</v>
      </c>
      <c r="L4181" s="555" t="s">
        <v>1860</v>
      </c>
    </row>
    <row r="4182" spans="1:12" ht="15.75">
      <c r="C4182" s="555" t="str">
        <f>'FC03-1'!B$22</f>
        <v>Total Servicio de Acueducto (FC03-1)</v>
      </c>
      <c r="F4182" s="555">
        <f>'FC03-1'!K$22</f>
        <v>0</v>
      </c>
      <c r="I4182" s="580" t="str">
        <f>Índice!$C$8</f>
        <v>2016-01-01</v>
      </c>
      <c r="J4182" s="580" t="str">
        <f>Índice!$C$9</f>
        <v>2016-12-31</v>
      </c>
      <c r="K4182" s="555" t="s">
        <v>1851</v>
      </c>
      <c r="L4182" s="555" t="s">
        <v>1860</v>
      </c>
    </row>
    <row r="4183" spans="1:12" ht="15.75">
      <c r="A4183" s="593" t="s">
        <v>15</v>
      </c>
      <c r="C4183" s="555" t="str">
        <f>'FC03-1'!B$23</f>
        <v>Deterioro de cuentas por cobrar (FC03-1)</v>
      </c>
      <c r="F4183" s="555"/>
      <c r="I4183" s="580" t="str">
        <f>Índice!$C$8</f>
        <v>2016-01-01</v>
      </c>
      <c r="J4183" s="580" t="str">
        <f>Índice!$C$9</f>
        <v>2016-12-31</v>
      </c>
      <c r="K4183" s="555"/>
      <c r="L4183" s="557"/>
    </row>
    <row r="4184" spans="1:12" ht="15.75">
      <c r="C4184" s="555" t="str">
        <f>'FC03-1'!B$24</f>
        <v>Distribución (Deterioro) (FC03-1)</v>
      </c>
      <c r="F4184" s="555">
        <f>'FC03-1'!K$24</f>
        <v>0</v>
      </c>
      <c r="I4184" s="580" t="str">
        <f>Índice!$C$8</f>
        <v>2016-01-01</v>
      </c>
      <c r="J4184" s="580" t="str">
        <f>Índice!$C$9</f>
        <v>2016-12-31</v>
      </c>
      <c r="K4184" s="555" t="s">
        <v>1851</v>
      </c>
      <c r="L4184" s="555" t="s">
        <v>1860</v>
      </c>
    </row>
    <row r="4185" spans="1:12" ht="15.75">
      <c r="C4185" s="555" t="str">
        <f>'FC03-1'!B$25</f>
        <v>Otros Servicios (Deterioro) (FC03-1)</v>
      </c>
      <c r="F4185" s="555">
        <f>'FC03-1'!K$25</f>
        <v>0</v>
      </c>
      <c r="I4185" s="580" t="str">
        <f>Índice!$C$8</f>
        <v>2016-01-01</v>
      </c>
      <c r="J4185" s="580" t="str">
        <f>Índice!$C$9</f>
        <v>2016-12-31</v>
      </c>
      <c r="K4185" s="555" t="s">
        <v>1851</v>
      </c>
      <c r="L4185" s="555" t="s">
        <v>1860</v>
      </c>
    </row>
    <row r="4186" spans="1:12" ht="15.75">
      <c r="A4186" s="593" t="s">
        <v>15</v>
      </c>
      <c r="C4186" s="555" t="str">
        <f>'FC03-1'!B$26</f>
        <v>Comercialización (Deterioro) (FC03-1)</v>
      </c>
      <c r="F4186" s="555"/>
      <c r="I4186" s="580" t="str">
        <f>Índice!$C$8</f>
        <v>2016-01-01</v>
      </c>
      <c r="J4186" s="580" t="str">
        <f>Índice!$C$9</f>
        <v>2016-12-31</v>
      </c>
      <c r="K4186" s="555"/>
      <c r="L4186" s="557"/>
    </row>
    <row r="4187" spans="1:12" ht="15.75">
      <c r="C4187" s="555" t="str">
        <f>'FC03-1'!B$27</f>
        <v>Residencial Estrato 1 (Deterioro) (FC03-1)</v>
      </c>
      <c r="F4187" s="555">
        <f>'FC03-1'!K$27</f>
        <v>0</v>
      </c>
      <c r="I4187" s="580" t="str">
        <f>Índice!$C$8</f>
        <v>2016-01-01</v>
      </c>
      <c r="J4187" s="580" t="str">
        <f>Índice!$C$9</f>
        <v>2016-12-31</v>
      </c>
      <c r="K4187" s="555" t="s">
        <v>1851</v>
      </c>
      <c r="L4187" s="555" t="s">
        <v>1860</v>
      </c>
    </row>
    <row r="4188" spans="1:12" ht="15.75">
      <c r="C4188" s="555" t="str">
        <f>'FC03-1'!B$28</f>
        <v>Residencial Estrato 2 (Deterioro) (FC03-1)</v>
      </c>
      <c r="F4188" s="555">
        <f>'FC03-1'!K$28</f>
        <v>0</v>
      </c>
      <c r="I4188" s="580" t="str">
        <f>Índice!$C$8</f>
        <v>2016-01-01</v>
      </c>
      <c r="J4188" s="580" t="str">
        <f>Índice!$C$9</f>
        <v>2016-12-31</v>
      </c>
      <c r="K4188" s="555" t="s">
        <v>1851</v>
      </c>
      <c r="L4188" s="555" t="s">
        <v>1860</v>
      </c>
    </row>
    <row r="4189" spans="1:12" ht="15.75">
      <c r="C4189" s="555" t="str">
        <f>'FC03-1'!B$29</f>
        <v>Residencial Estrato 3 (Deterioro) (FC03-1)</v>
      </c>
      <c r="F4189" s="555">
        <f>'FC03-1'!K$29</f>
        <v>0</v>
      </c>
      <c r="I4189" s="580" t="str">
        <f>Índice!$C$8</f>
        <v>2016-01-01</v>
      </c>
      <c r="J4189" s="580" t="str">
        <f>Índice!$C$9</f>
        <v>2016-12-31</v>
      </c>
      <c r="K4189" s="555" t="s">
        <v>1851</v>
      </c>
      <c r="L4189" s="555" t="s">
        <v>1860</v>
      </c>
    </row>
    <row r="4190" spans="1:12" ht="15.75">
      <c r="C4190" s="555" t="str">
        <f>'FC03-1'!B$30</f>
        <v>Residencial Estrato 4 (Deterioro) (FC03-1)</v>
      </c>
      <c r="F4190" s="555">
        <f>'FC03-1'!K$30</f>
        <v>0</v>
      </c>
      <c r="I4190" s="580" t="str">
        <f>Índice!$C$8</f>
        <v>2016-01-01</v>
      </c>
      <c r="J4190" s="580" t="str">
        <f>Índice!$C$9</f>
        <v>2016-12-31</v>
      </c>
      <c r="K4190" s="555" t="s">
        <v>1851</v>
      </c>
      <c r="L4190" s="555" t="s">
        <v>1860</v>
      </c>
    </row>
    <row r="4191" spans="1:12" ht="15.75">
      <c r="C4191" s="555" t="str">
        <f>'FC03-1'!B$31</f>
        <v>Residencial Estrato 5 (Deterioro) (FC03-1)</v>
      </c>
      <c r="F4191" s="555">
        <f>'FC03-1'!K$31</f>
        <v>0</v>
      </c>
      <c r="I4191" s="580" t="str">
        <f>Índice!$C$8</f>
        <v>2016-01-01</v>
      </c>
      <c r="J4191" s="580" t="str">
        <f>Índice!$C$9</f>
        <v>2016-12-31</v>
      </c>
      <c r="K4191" s="555" t="s">
        <v>1851</v>
      </c>
      <c r="L4191" s="555" t="s">
        <v>1860</v>
      </c>
    </row>
    <row r="4192" spans="1:12" ht="15.75">
      <c r="C4192" s="555" t="str">
        <f>'FC03-1'!B$32</f>
        <v>Residencial Estrato 6 (Deterioro) (FC03-1)</v>
      </c>
      <c r="F4192" s="555">
        <f>'FC03-1'!K$32</f>
        <v>0</v>
      </c>
      <c r="I4192" s="580" t="str">
        <f>Índice!$C$8</f>
        <v>2016-01-01</v>
      </c>
      <c r="J4192" s="580" t="str">
        <f>Índice!$C$9</f>
        <v>2016-12-31</v>
      </c>
      <c r="K4192" s="555" t="s">
        <v>1851</v>
      </c>
      <c r="L4192" s="555" t="s">
        <v>1860</v>
      </c>
    </row>
    <row r="4193" spans="1:12" ht="15.75">
      <c r="C4193" s="555" t="str">
        <f>'FC03-1'!B$33</f>
        <v>No Residencial Industrial (Deterioro) (FC03-1)</v>
      </c>
      <c r="F4193" s="555">
        <f>'FC03-1'!K$33</f>
        <v>0</v>
      </c>
      <c r="I4193" s="580" t="str">
        <f>Índice!$C$8</f>
        <v>2016-01-01</v>
      </c>
      <c r="J4193" s="580" t="str">
        <f>Índice!$C$9</f>
        <v>2016-12-31</v>
      </c>
      <c r="K4193" s="555" t="s">
        <v>1851</v>
      </c>
      <c r="L4193" s="555" t="s">
        <v>1860</v>
      </c>
    </row>
    <row r="4194" spans="1:12" ht="15.75">
      <c r="C4194" s="555" t="str">
        <f>'FC03-1'!B$34</f>
        <v>No Residencial Comercial (Deterioro) (FC03-1)</v>
      </c>
      <c r="F4194" s="555">
        <f>'FC03-1'!K$34</f>
        <v>0</v>
      </c>
      <c r="I4194" s="580" t="str">
        <f>Índice!$C$8</f>
        <v>2016-01-01</v>
      </c>
      <c r="J4194" s="580" t="str">
        <f>Índice!$C$9</f>
        <v>2016-12-31</v>
      </c>
      <c r="K4194" s="555" t="s">
        <v>1851</v>
      </c>
      <c r="L4194" s="555" t="s">
        <v>1860</v>
      </c>
    </row>
    <row r="4195" spans="1:12" ht="15.75">
      <c r="C4195" s="555" t="str">
        <f>'FC03-1'!B$35</f>
        <v>No Residencial Oficial (Deterioro) (FC03-1)</v>
      </c>
      <c r="F4195" s="555">
        <f>'FC03-1'!K$35</f>
        <v>0</v>
      </c>
      <c r="I4195" s="580" t="str">
        <f>Índice!$C$8</f>
        <v>2016-01-01</v>
      </c>
      <c r="J4195" s="580" t="str">
        <f>Índice!$C$9</f>
        <v>2016-12-31</v>
      </c>
      <c r="K4195" s="555" t="s">
        <v>1851</v>
      </c>
      <c r="L4195" s="555" t="s">
        <v>1860</v>
      </c>
    </row>
    <row r="4196" spans="1:12" ht="15.75">
      <c r="C4196" s="555" t="str">
        <f>'FC03-1'!B$36</f>
        <v>No Residencial Especial (Deterioro) (FC03-1)</v>
      </c>
      <c r="F4196" s="555">
        <f>'FC03-1'!K$36</f>
        <v>0</v>
      </c>
      <c r="I4196" s="580" t="str">
        <f>Índice!$C$8</f>
        <v>2016-01-01</v>
      </c>
      <c r="J4196" s="580" t="str">
        <f>Índice!$C$9</f>
        <v>2016-12-31</v>
      </c>
      <c r="K4196" s="555" t="s">
        <v>1851</v>
      </c>
      <c r="L4196" s="555" t="s">
        <v>1860</v>
      </c>
    </row>
    <row r="4197" spans="1:12" ht="15.75">
      <c r="C4197" s="555" t="str">
        <f>'FC03-1'!B$37</f>
        <v>Total Comercialización (Deterioro) (FC03-1)</v>
      </c>
      <c r="F4197" s="555">
        <f>'FC03-1'!K$37</f>
        <v>0</v>
      </c>
      <c r="I4197" s="580" t="str">
        <f>Índice!$C$8</f>
        <v>2016-01-01</v>
      </c>
      <c r="J4197" s="580" t="str">
        <f>Índice!$C$9</f>
        <v>2016-12-31</v>
      </c>
      <c r="K4197" s="555" t="s">
        <v>1851</v>
      </c>
      <c r="L4197" s="555" t="s">
        <v>1860</v>
      </c>
    </row>
    <row r="4198" spans="1:12" ht="15.75">
      <c r="C4198" s="555" t="str">
        <f>'FC03-1'!B$38</f>
        <v>Total Deterioro Cuentas por Cobrar (FC03-1)</v>
      </c>
      <c r="F4198" s="555">
        <f>'FC03-1'!K$38</f>
        <v>0</v>
      </c>
      <c r="I4198" s="580" t="str">
        <f>Índice!$C$8</f>
        <v>2016-01-01</v>
      </c>
      <c r="J4198" s="580" t="str">
        <f>Índice!$C$9</f>
        <v>2016-12-31</v>
      </c>
      <c r="K4198" s="555" t="s">
        <v>1851</v>
      </c>
      <c r="L4198" s="555" t="s">
        <v>1860</v>
      </c>
    </row>
    <row r="4199" spans="1:12" ht="15.75">
      <c r="A4199" s="593" t="s">
        <v>15</v>
      </c>
      <c r="B4199" s="594"/>
      <c r="C4199" s="595" t="s">
        <v>634</v>
      </c>
      <c r="I4199" s="580" t="str">
        <f>Índice!$C$8</f>
        <v>2016-01-01</v>
      </c>
      <c r="J4199" s="580" t="str">
        <f>Índice!$C$9</f>
        <v>2016-12-31</v>
      </c>
      <c r="L4199" s="557"/>
    </row>
    <row r="4200" spans="1:12" ht="15.75">
      <c r="A4200" s="593" t="s">
        <v>15</v>
      </c>
      <c r="C4200" s="555" t="str">
        <f>'FC03-1'!B$7</f>
        <v>Servicio de acueducto (FC03-1)</v>
      </c>
      <c r="I4200" s="580" t="str">
        <f>Índice!$C$8</f>
        <v>2016-01-01</v>
      </c>
      <c r="J4200" s="580" t="str">
        <f>Índice!$C$9</f>
        <v>2016-12-31</v>
      </c>
      <c r="K4200" s="555"/>
      <c r="L4200" s="557"/>
    </row>
    <row r="4201" spans="1:12" ht="15.75">
      <c r="C4201" s="555" t="str">
        <f>'FC03-1'!B$8</f>
        <v>Distribución (FC03-1)</v>
      </c>
      <c r="F4201" s="555">
        <f>'FC03-1'!L$8</f>
        <v>0</v>
      </c>
      <c r="I4201" s="580" t="str">
        <f>Índice!$C$8</f>
        <v>2016-01-01</v>
      </c>
      <c r="J4201" s="580" t="str">
        <f>Índice!$C$9</f>
        <v>2016-12-31</v>
      </c>
      <c r="K4201" s="555" t="s">
        <v>1851</v>
      </c>
      <c r="L4201" s="555" t="s">
        <v>1861</v>
      </c>
    </row>
    <row r="4202" spans="1:12" ht="15.75">
      <c r="C4202" s="555" t="str">
        <f>'FC03-1'!B$9</f>
        <v>Otros Servicios (FC03-1)</v>
      </c>
      <c r="F4202" s="555">
        <f>'FC03-1'!L$9</f>
        <v>0</v>
      </c>
      <c r="I4202" s="580" t="str">
        <f>Índice!$C$8</f>
        <v>2016-01-01</v>
      </c>
      <c r="J4202" s="580" t="str">
        <f>Índice!$C$9</f>
        <v>2016-12-31</v>
      </c>
      <c r="K4202" s="555" t="s">
        <v>1851</v>
      </c>
      <c r="L4202" s="555" t="s">
        <v>1861</v>
      </c>
    </row>
    <row r="4203" spans="1:12" ht="15.75">
      <c r="A4203" s="593" t="s">
        <v>15</v>
      </c>
      <c r="C4203" s="555" t="str">
        <f>'FC03-1'!B$10</f>
        <v>Comercialización</v>
      </c>
      <c r="F4203" s="555"/>
      <c r="I4203" s="580" t="str">
        <f>Índice!$C$8</f>
        <v>2016-01-01</v>
      </c>
      <c r="J4203" s="580" t="str">
        <f>Índice!$C$9</f>
        <v>2016-12-31</v>
      </c>
      <c r="K4203" s="555"/>
      <c r="L4203" s="557"/>
    </row>
    <row r="4204" spans="1:12" ht="15.75">
      <c r="C4204" s="555" t="str">
        <f>'FC03-1'!B$11</f>
        <v>Residencial Estrato 1 (FC03-1)</v>
      </c>
      <c r="F4204" s="555">
        <f>'FC03-1'!L$11</f>
        <v>0</v>
      </c>
      <c r="I4204" s="580" t="str">
        <f>Índice!$C$8</f>
        <v>2016-01-01</v>
      </c>
      <c r="J4204" s="580" t="str">
        <f>Índice!$C$9</f>
        <v>2016-12-31</v>
      </c>
      <c r="K4204" s="555" t="s">
        <v>1851</v>
      </c>
      <c r="L4204" s="555" t="s">
        <v>1861</v>
      </c>
    </row>
    <row r="4205" spans="1:12" ht="15.75">
      <c r="C4205" s="555" t="str">
        <f>'FC03-1'!B$12</f>
        <v>Residencial Estrato 2 (FC03-1)</v>
      </c>
      <c r="F4205" s="555">
        <f>'FC03-1'!L$12</f>
        <v>0</v>
      </c>
      <c r="I4205" s="580" t="str">
        <f>Índice!$C$8</f>
        <v>2016-01-01</v>
      </c>
      <c r="J4205" s="580" t="str">
        <f>Índice!$C$9</f>
        <v>2016-12-31</v>
      </c>
      <c r="K4205" s="555" t="s">
        <v>1851</v>
      </c>
      <c r="L4205" s="555" t="s">
        <v>1861</v>
      </c>
    </row>
    <row r="4206" spans="1:12" ht="15.75">
      <c r="C4206" s="555" t="str">
        <f>'FC03-1'!B$13</f>
        <v>Residencial Estrato 3 (FC03-1)</v>
      </c>
      <c r="F4206" s="555">
        <f>'FC03-1'!L$13</f>
        <v>0</v>
      </c>
      <c r="I4206" s="580" t="str">
        <f>Índice!$C$8</f>
        <v>2016-01-01</v>
      </c>
      <c r="J4206" s="580" t="str">
        <f>Índice!$C$9</f>
        <v>2016-12-31</v>
      </c>
      <c r="K4206" s="555" t="s">
        <v>1851</v>
      </c>
      <c r="L4206" s="555" t="s">
        <v>1861</v>
      </c>
    </row>
    <row r="4207" spans="1:12" ht="15.75">
      <c r="C4207" s="555" t="str">
        <f>'FC03-1'!B$14</f>
        <v>Residencial Estrato 4 (FC03-1)</v>
      </c>
      <c r="F4207" s="555">
        <f>'FC03-1'!L$14</f>
        <v>0</v>
      </c>
      <c r="I4207" s="580" t="str">
        <f>Índice!$C$8</f>
        <v>2016-01-01</v>
      </c>
      <c r="J4207" s="580" t="str">
        <f>Índice!$C$9</f>
        <v>2016-12-31</v>
      </c>
      <c r="K4207" s="555" t="s">
        <v>1851</v>
      </c>
      <c r="L4207" s="555" t="s">
        <v>1861</v>
      </c>
    </row>
    <row r="4208" spans="1:12" ht="15.75">
      <c r="C4208" s="555" t="str">
        <f>'FC03-1'!B$15</f>
        <v>Residencial Estrato 5 (FC03-1)</v>
      </c>
      <c r="F4208" s="555">
        <f>'FC03-1'!L$15</f>
        <v>0</v>
      </c>
      <c r="I4208" s="580" t="str">
        <f>Índice!$C$8</f>
        <v>2016-01-01</v>
      </c>
      <c r="J4208" s="580" t="str">
        <f>Índice!$C$9</f>
        <v>2016-12-31</v>
      </c>
      <c r="K4208" s="555" t="s">
        <v>1851</v>
      </c>
      <c r="L4208" s="555" t="s">
        <v>1861</v>
      </c>
    </row>
    <row r="4209" spans="1:12" ht="15.75">
      <c r="C4209" s="555" t="str">
        <f>'FC03-1'!B$16</f>
        <v>Residencial Estrato 6 (FC03-1)</v>
      </c>
      <c r="F4209" s="555">
        <f>'FC03-1'!L$16</f>
        <v>0</v>
      </c>
      <c r="I4209" s="580" t="str">
        <f>Índice!$C$8</f>
        <v>2016-01-01</v>
      </c>
      <c r="J4209" s="580" t="str">
        <f>Índice!$C$9</f>
        <v>2016-12-31</v>
      </c>
      <c r="K4209" s="555" t="s">
        <v>1851</v>
      </c>
      <c r="L4209" s="555" t="s">
        <v>1861</v>
      </c>
    </row>
    <row r="4210" spans="1:12" ht="15.75">
      <c r="C4210" s="555" t="str">
        <f>'FC03-1'!B$17</f>
        <v>No Residencial Industrial (FC03-1)</v>
      </c>
      <c r="F4210" s="555">
        <f>'FC03-1'!L$17</f>
        <v>0</v>
      </c>
      <c r="I4210" s="580" t="str">
        <f>Índice!$C$8</f>
        <v>2016-01-01</v>
      </c>
      <c r="J4210" s="580" t="str">
        <f>Índice!$C$9</f>
        <v>2016-12-31</v>
      </c>
      <c r="K4210" s="555" t="s">
        <v>1851</v>
      </c>
      <c r="L4210" s="555" t="s">
        <v>1861</v>
      </c>
    </row>
    <row r="4211" spans="1:12" ht="15.75">
      <c r="C4211" s="555" t="str">
        <f>'FC03-1'!B$18</f>
        <v>No Residencial Comercial (FC03-1)</v>
      </c>
      <c r="F4211" s="555">
        <f>'FC03-1'!L$18</f>
        <v>0</v>
      </c>
      <c r="I4211" s="580" t="str">
        <f>Índice!$C$8</f>
        <v>2016-01-01</v>
      </c>
      <c r="J4211" s="580" t="str">
        <f>Índice!$C$9</f>
        <v>2016-12-31</v>
      </c>
      <c r="K4211" s="555" t="s">
        <v>1851</v>
      </c>
      <c r="L4211" s="555" t="s">
        <v>1861</v>
      </c>
    </row>
    <row r="4212" spans="1:12" ht="15.75">
      <c r="C4212" s="555" t="str">
        <f>'FC03-1'!B$19</f>
        <v>No Residencial Oficial (FC03-1)</v>
      </c>
      <c r="F4212" s="555">
        <f>'FC03-1'!L$19</f>
        <v>0</v>
      </c>
      <c r="I4212" s="580" t="str">
        <f>Índice!$C$8</f>
        <v>2016-01-01</v>
      </c>
      <c r="J4212" s="580" t="str">
        <f>Índice!$C$9</f>
        <v>2016-12-31</v>
      </c>
      <c r="K4212" s="555" t="s">
        <v>1851</v>
      </c>
      <c r="L4212" s="555" t="s">
        <v>1861</v>
      </c>
    </row>
    <row r="4213" spans="1:12" ht="15.75">
      <c r="C4213" s="555" t="str">
        <f>'FC03-1'!B$20</f>
        <v>No Residencial Especial (FC03-1)</v>
      </c>
      <c r="F4213" s="555">
        <f>'FC03-1'!L$20</f>
        <v>0</v>
      </c>
      <c r="I4213" s="580" t="str">
        <f>Índice!$C$8</f>
        <v>2016-01-01</v>
      </c>
      <c r="J4213" s="580" t="str">
        <f>Índice!$C$9</f>
        <v>2016-12-31</v>
      </c>
      <c r="K4213" s="555" t="s">
        <v>1851</v>
      </c>
      <c r="L4213" s="555" t="s">
        <v>1861</v>
      </c>
    </row>
    <row r="4214" spans="1:12" ht="15.75">
      <c r="C4214" s="555" t="str">
        <f>'FC03-1'!B$21</f>
        <v>Total Comercialización (FC03-1)</v>
      </c>
      <c r="F4214" s="555">
        <f>'FC03-1'!L$21</f>
        <v>0</v>
      </c>
      <c r="I4214" s="580" t="str">
        <f>Índice!$C$8</f>
        <v>2016-01-01</v>
      </c>
      <c r="J4214" s="580" t="str">
        <f>Índice!$C$9</f>
        <v>2016-12-31</v>
      </c>
      <c r="K4214" s="555" t="s">
        <v>1851</v>
      </c>
      <c r="L4214" s="555" t="s">
        <v>1861</v>
      </c>
    </row>
    <row r="4215" spans="1:12" ht="15.75">
      <c r="C4215" s="555" t="str">
        <f>'FC03-1'!B$22</f>
        <v>Total Servicio de Acueducto (FC03-1)</v>
      </c>
      <c r="F4215" s="555">
        <f>'FC03-1'!L$22</f>
        <v>0</v>
      </c>
      <c r="I4215" s="580" t="str">
        <f>Índice!$C$8</f>
        <v>2016-01-01</v>
      </c>
      <c r="J4215" s="580" t="str">
        <f>Índice!$C$9</f>
        <v>2016-12-31</v>
      </c>
      <c r="K4215" s="555" t="s">
        <v>1851</v>
      </c>
      <c r="L4215" s="555" t="s">
        <v>1861</v>
      </c>
    </row>
    <row r="4216" spans="1:12" ht="15.75">
      <c r="A4216" s="593" t="s">
        <v>15</v>
      </c>
      <c r="C4216" s="555" t="str">
        <f>'FC03-1'!B$23</f>
        <v>Deterioro de cuentas por cobrar (FC03-1)</v>
      </c>
      <c r="F4216" s="555"/>
      <c r="I4216" s="580" t="str">
        <f>Índice!$C$8</f>
        <v>2016-01-01</v>
      </c>
      <c r="J4216" s="580" t="str">
        <f>Índice!$C$9</f>
        <v>2016-12-31</v>
      </c>
      <c r="K4216" s="555"/>
      <c r="L4216" s="557"/>
    </row>
    <row r="4217" spans="1:12" ht="15.75">
      <c r="C4217" s="555" t="str">
        <f>'FC03-1'!B$24</f>
        <v>Distribución (Deterioro) (FC03-1)</v>
      </c>
      <c r="F4217" s="555">
        <f>'FC03-1'!L$24</f>
        <v>0</v>
      </c>
      <c r="I4217" s="580" t="str">
        <f>Índice!$C$8</f>
        <v>2016-01-01</v>
      </c>
      <c r="J4217" s="580" t="str">
        <f>Índice!$C$9</f>
        <v>2016-12-31</v>
      </c>
      <c r="K4217" s="555" t="s">
        <v>1851</v>
      </c>
      <c r="L4217" s="555" t="s">
        <v>1861</v>
      </c>
    </row>
    <row r="4218" spans="1:12" ht="15.75">
      <c r="C4218" s="555" t="str">
        <f>'FC03-1'!B$25</f>
        <v>Otros Servicios (Deterioro) (FC03-1)</v>
      </c>
      <c r="F4218" s="555">
        <f>'FC03-1'!L$25</f>
        <v>0</v>
      </c>
      <c r="I4218" s="580" t="str">
        <f>Índice!$C$8</f>
        <v>2016-01-01</v>
      </c>
      <c r="J4218" s="580" t="str">
        <f>Índice!$C$9</f>
        <v>2016-12-31</v>
      </c>
      <c r="K4218" s="555" t="s">
        <v>1851</v>
      </c>
      <c r="L4218" s="555" t="s">
        <v>1861</v>
      </c>
    </row>
    <row r="4219" spans="1:12" ht="15.75">
      <c r="A4219" s="593" t="s">
        <v>15</v>
      </c>
      <c r="C4219" s="555" t="str">
        <f>'FC03-1'!B$26</f>
        <v>Comercialización (Deterioro) (FC03-1)</v>
      </c>
      <c r="F4219" s="555"/>
      <c r="I4219" s="580" t="str">
        <f>Índice!$C$8</f>
        <v>2016-01-01</v>
      </c>
      <c r="J4219" s="580" t="str">
        <f>Índice!$C$9</f>
        <v>2016-12-31</v>
      </c>
      <c r="K4219" s="555"/>
      <c r="L4219" s="557"/>
    </row>
    <row r="4220" spans="1:12" ht="15.75">
      <c r="C4220" s="555" t="str">
        <f>'FC03-1'!B$27</f>
        <v>Residencial Estrato 1 (Deterioro) (FC03-1)</v>
      </c>
      <c r="F4220" s="555">
        <f>'FC03-1'!L$27</f>
        <v>0</v>
      </c>
      <c r="I4220" s="580" t="str">
        <f>Índice!$C$8</f>
        <v>2016-01-01</v>
      </c>
      <c r="J4220" s="580" t="str">
        <f>Índice!$C$9</f>
        <v>2016-12-31</v>
      </c>
      <c r="K4220" s="555" t="s">
        <v>1851</v>
      </c>
      <c r="L4220" s="555" t="s">
        <v>1861</v>
      </c>
    </row>
    <row r="4221" spans="1:12" ht="15.75">
      <c r="C4221" s="555" t="str">
        <f>'FC03-1'!B$28</f>
        <v>Residencial Estrato 2 (Deterioro) (FC03-1)</v>
      </c>
      <c r="F4221" s="555">
        <f>'FC03-1'!L$28</f>
        <v>0</v>
      </c>
      <c r="I4221" s="580" t="str">
        <f>Índice!$C$8</f>
        <v>2016-01-01</v>
      </c>
      <c r="J4221" s="580" t="str">
        <f>Índice!$C$9</f>
        <v>2016-12-31</v>
      </c>
      <c r="K4221" s="555" t="s">
        <v>1851</v>
      </c>
      <c r="L4221" s="555" t="s">
        <v>1861</v>
      </c>
    </row>
    <row r="4222" spans="1:12" ht="15.75">
      <c r="C4222" s="555" t="str">
        <f>'FC03-1'!B$29</f>
        <v>Residencial Estrato 3 (Deterioro) (FC03-1)</v>
      </c>
      <c r="F4222" s="555">
        <f>'FC03-1'!L$29</f>
        <v>0</v>
      </c>
      <c r="I4222" s="580" t="str">
        <f>Índice!$C$8</f>
        <v>2016-01-01</v>
      </c>
      <c r="J4222" s="580" t="str">
        <f>Índice!$C$9</f>
        <v>2016-12-31</v>
      </c>
      <c r="K4222" s="555" t="s">
        <v>1851</v>
      </c>
      <c r="L4222" s="555" t="s">
        <v>1861</v>
      </c>
    </row>
    <row r="4223" spans="1:12" ht="15.75">
      <c r="C4223" s="555" t="str">
        <f>'FC03-1'!B$30</f>
        <v>Residencial Estrato 4 (Deterioro) (FC03-1)</v>
      </c>
      <c r="F4223" s="555">
        <f>'FC03-1'!L$30</f>
        <v>0</v>
      </c>
      <c r="I4223" s="580" t="str">
        <f>Índice!$C$8</f>
        <v>2016-01-01</v>
      </c>
      <c r="J4223" s="580" t="str">
        <f>Índice!$C$9</f>
        <v>2016-12-31</v>
      </c>
      <c r="K4223" s="555" t="s">
        <v>1851</v>
      </c>
      <c r="L4223" s="555" t="s">
        <v>1861</v>
      </c>
    </row>
    <row r="4224" spans="1:12" ht="15.75">
      <c r="C4224" s="555" t="str">
        <f>'FC03-1'!B$31</f>
        <v>Residencial Estrato 5 (Deterioro) (FC03-1)</v>
      </c>
      <c r="F4224" s="555">
        <f>'FC03-1'!L$31</f>
        <v>0</v>
      </c>
      <c r="I4224" s="580" t="str">
        <f>Índice!$C$8</f>
        <v>2016-01-01</v>
      </c>
      <c r="J4224" s="580" t="str">
        <f>Índice!$C$9</f>
        <v>2016-12-31</v>
      </c>
      <c r="K4224" s="555" t="s">
        <v>1851</v>
      </c>
      <c r="L4224" s="555" t="s">
        <v>1861</v>
      </c>
    </row>
    <row r="4225" spans="1:18" ht="15.75">
      <c r="C4225" s="555" t="str">
        <f>'FC03-1'!B$32</f>
        <v>Residencial Estrato 6 (Deterioro) (FC03-1)</v>
      </c>
      <c r="F4225" s="555">
        <f>'FC03-1'!L$32</f>
        <v>0</v>
      </c>
      <c r="I4225" s="580" t="str">
        <f>Índice!$C$8</f>
        <v>2016-01-01</v>
      </c>
      <c r="J4225" s="580" t="str">
        <f>Índice!$C$9</f>
        <v>2016-12-31</v>
      </c>
      <c r="K4225" s="555" t="s">
        <v>1851</v>
      </c>
      <c r="L4225" s="555" t="s">
        <v>1861</v>
      </c>
    </row>
    <row r="4226" spans="1:18" ht="15.75">
      <c r="C4226" s="555" t="str">
        <f>'FC03-1'!B$33</f>
        <v>No Residencial Industrial (Deterioro) (FC03-1)</v>
      </c>
      <c r="F4226" s="555">
        <f>'FC03-1'!L$33</f>
        <v>0</v>
      </c>
      <c r="I4226" s="580" t="str">
        <f>Índice!$C$8</f>
        <v>2016-01-01</v>
      </c>
      <c r="J4226" s="580" t="str">
        <f>Índice!$C$9</f>
        <v>2016-12-31</v>
      </c>
      <c r="K4226" s="555" t="s">
        <v>1851</v>
      </c>
      <c r="L4226" s="555" t="s">
        <v>1861</v>
      </c>
    </row>
    <row r="4227" spans="1:18" ht="15.75">
      <c r="C4227" s="555" t="str">
        <f>'FC03-1'!B$34</f>
        <v>No Residencial Comercial (Deterioro) (FC03-1)</v>
      </c>
      <c r="F4227" s="555">
        <f>'FC03-1'!L$34</f>
        <v>0</v>
      </c>
      <c r="I4227" s="580" t="str">
        <f>Índice!$C$8</f>
        <v>2016-01-01</v>
      </c>
      <c r="J4227" s="580" t="str">
        <f>Índice!$C$9</f>
        <v>2016-12-31</v>
      </c>
      <c r="K4227" s="555" t="s">
        <v>1851</v>
      </c>
      <c r="L4227" s="555" t="s">
        <v>1861</v>
      </c>
    </row>
    <row r="4228" spans="1:18" ht="15.75">
      <c r="C4228" s="555" t="str">
        <f>'FC03-1'!B$35</f>
        <v>No Residencial Oficial (Deterioro) (FC03-1)</v>
      </c>
      <c r="F4228" s="555">
        <f>'FC03-1'!L$35</f>
        <v>0</v>
      </c>
      <c r="I4228" s="580" t="str">
        <f>Índice!$C$8</f>
        <v>2016-01-01</v>
      </c>
      <c r="J4228" s="580" t="str">
        <f>Índice!$C$9</f>
        <v>2016-12-31</v>
      </c>
      <c r="K4228" s="555" t="s">
        <v>1851</v>
      </c>
      <c r="L4228" s="555" t="s">
        <v>1861</v>
      </c>
    </row>
    <row r="4229" spans="1:18" ht="15.75">
      <c r="C4229" s="555" t="str">
        <f>'FC03-1'!B$36</f>
        <v>No Residencial Especial (Deterioro) (FC03-1)</v>
      </c>
      <c r="F4229" s="555">
        <f>'FC03-1'!L$36</f>
        <v>0</v>
      </c>
      <c r="I4229" s="580" t="str">
        <f>Índice!$C$8</f>
        <v>2016-01-01</v>
      </c>
      <c r="J4229" s="580" t="str">
        <f>Índice!$C$9</f>
        <v>2016-12-31</v>
      </c>
      <c r="K4229" s="555" t="s">
        <v>1851</v>
      </c>
      <c r="L4229" s="555" t="s">
        <v>1861</v>
      </c>
    </row>
    <row r="4230" spans="1:18" ht="15.75">
      <c r="C4230" s="555" t="str">
        <f>'FC03-1'!B$37</f>
        <v>Total Comercialización (Deterioro) (FC03-1)</v>
      </c>
      <c r="F4230" s="555">
        <f>'FC03-1'!L$37</f>
        <v>0</v>
      </c>
      <c r="I4230" s="580" t="str">
        <f>Índice!$C$8</f>
        <v>2016-01-01</v>
      </c>
      <c r="J4230" s="580" t="str">
        <f>Índice!$C$9</f>
        <v>2016-12-31</v>
      </c>
      <c r="K4230" s="555" t="s">
        <v>1851</v>
      </c>
      <c r="L4230" s="555" t="s">
        <v>1861</v>
      </c>
    </row>
    <row r="4231" spans="1:18" ht="15.75">
      <c r="C4231" s="555" t="str">
        <f>'FC03-1'!B$38</f>
        <v>Total Deterioro Cuentas por Cobrar (FC03-1)</v>
      </c>
      <c r="F4231" s="555">
        <f>'FC03-1'!L$38</f>
        <v>0</v>
      </c>
      <c r="I4231" s="580" t="str">
        <f>Índice!$C$8</f>
        <v>2016-01-01</v>
      </c>
      <c r="J4231" s="580" t="str">
        <f>Índice!$C$9</f>
        <v>2016-12-31</v>
      </c>
      <c r="K4231" s="555" t="s">
        <v>1851</v>
      </c>
      <c r="L4231" s="555" t="s">
        <v>1861</v>
      </c>
    </row>
    <row r="4232" spans="1:18" ht="15.75">
      <c r="A4232" s="575" t="s">
        <v>15</v>
      </c>
      <c r="B4232" s="550"/>
      <c r="C4232" s="549" t="s">
        <v>635</v>
      </c>
      <c r="D4232" s="550"/>
      <c r="E4232" s="550"/>
      <c r="F4232" s="551"/>
      <c r="G4232" s="550"/>
      <c r="H4232" s="550"/>
      <c r="I4232" s="580" t="str">
        <f>Índice!$C$8</f>
        <v>2016-01-01</v>
      </c>
      <c r="J4232" s="580" t="str">
        <f>Índice!$C$9</f>
        <v>2016-12-31</v>
      </c>
      <c r="K4232" s="584"/>
      <c r="L4232" s="584"/>
      <c r="M4232" s="550"/>
      <c r="N4232" s="550"/>
      <c r="O4232" s="550"/>
      <c r="P4232" s="550"/>
      <c r="Q4232" s="550"/>
      <c r="R4232" s="550"/>
    </row>
    <row r="4233" spans="1:18" ht="15.75">
      <c r="A4233" s="593" t="s">
        <v>15</v>
      </c>
      <c r="B4233" s="594"/>
      <c r="C4233" s="595" t="s">
        <v>625</v>
      </c>
      <c r="I4233" s="580" t="str">
        <f>Índice!$C$8</f>
        <v>2016-01-01</v>
      </c>
      <c r="J4233" s="580" t="str">
        <f>Índice!$C$9</f>
        <v>2016-12-31</v>
      </c>
      <c r="L4233" s="557"/>
    </row>
    <row r="4234" spans="1:18" ht="15.75">
      <c r="A4234" s="593" t="s">
        <v>15</v>
      </c>
      <c r="C4234" s="555" t="str">
        <f>'FC03-2'!B$7</f>
        <v>Servicio de alcantarillado (FC03-2)</v>
      </c>
      <c r="F4234" s="555"/>
      <c r="I4234" s="580" t="str">
        <f>Índice!$C$8</f>
        <v>2016-01-01</v>
      </c>
      <c r="J4234" s="580" t="str">
        <f>Índice!$C$9</f>
        <v>2016-12-31</v>
      </c>
      <c r="L4234" s="557"/>
    </row>
    <row r="4235" spans="1:18" ht="15.75">
      <c r="C4235" s="555" t="str">
        <f>'FC03-2'!B$8</f>
        <v>Recolección (FC03-2)</v>
      </c>
      <c r="F4235" s="555">
        <f>'FC03-2'!C$8</f>
        <v>0</v>
      </c>
      <c r="I4235" s="580" t="str">
        <f>Índice!$C$8</f>
        <v>2016-01-01</v>
      </c>
      <c r="J4235" s="580" t="str">
        <f>Índice!$C$9</f>
        <v>2016-12-31</v>
      </c>
      <c r="K4235" s="555" t="s">
        <v>1862</v>
      </c>
      <c r="L4235" s="555" t="s">
        <v>1852</v>
      </c>
    </row>
    <row r="4236" spans="1:18" ht="15.75">
      <c r="C4236" s="555" t="str">
        <f>'FC03-2'!B$9</f>
        <v>Tratamiento y Disposición final (FC03-2)</v>
      </c>
      <c r="F4236" s="555">
        <f>'FC03-2'!C$9</f>
        <v>0</v>
      </c>
      <c r="I4236" s="580" t="str">
        <f>Índice!$C$8</f>
        <v>2016-01-01</v>
      </c>
      <c r="J4236" s="580" t="str">
        <f>Índice!$C$9</f>
        <v>2016-12-31</v>
      </c>
      <c r="K4236" s="555" t="s">
        <v>1862</v>
      </c>
      <c r="L4236" s="555" t="s">
        <v>1852</v>
      </c>
    </row>
    <row r="4237" spans="1:18" ht="15.75">
      <c r="A4237" s="593" t="s">
        <v>15</v>
      </c>
      <c r="C4237" s="555" t="str">
        <f>'FC03-2'!B$10</f>
        <v>Comercialización (FC03-2)</v>
      </c>
      <c r="F4237" s="555"/>
      <c r="I4237" s="580" t="str">
        <f>Índice!$C$8</f>
        <v>2016-01-01</v>
      </c>
      <c r="J4237" s="580" t="str">
        <f>Índice!$C$9</f>
        <v>2016-12-31</v>
      </c>
      <c r="L4237" s="557"/>
    </row>
    <row r="4238" spans="1:18" ht="15.75">
      <c r="C4238" s="555" t="str">
        <f>'FC03-2'!B$11</f>
        <v>Residencial Estrato 1 (FC03-2)</v>
      </c>
      <c r="F4238" s="555">
        <f>'FC03-2'!C$11</f>
        <v>0</v>
      </c>
      <c r="I4238" s="580" t="str">
        <f>Índice!$C$8</f>
        <v>2016-01-01</v>
      </c>
      <c r="J4238" s="580" t="str">
        <f>Índice!$C$9</f>
        <v>2016-12-31</v>
      </c>
      <c r="K4238" s="555" t="s">
        <v>1862</v>
      </c>
      <c r="L4238" s="555" t="s">
        <v>1852</v>
      </c>
    </row>
    <row r="4239" spans="1:18" ht="15.75">
      <c r="C4239" s="555" t="str">
        <f>'FC03-2'!B$12</f>
        <v>Residencial Estrato 2 (FC03-2)</v>
      </c>
      <c r="F4239" s="555">
        <f>'FC03-2'!C$12</f>
        <v>0</v>
      </c>
      <c r="I4239" s="580" t="str">
        <f>Índice!$C$8</f>
        <v>2016-01-01</v>
      </c>
      <c r="J4239" s="580" t="str">
        <f>Índice!$C$9</f>
        <v>2016-12-31</v>
      </c>
      <c r="K4239" s="555" t="s">
        <v>1862</v>
      </c>
      <c r="L4239" s="555" t="s">
        <v>1852</v>
      </c>
    </row>
    <row r="4240" spans="1:18" ht="15.75">
      <c r="C4240" s="555" t="str">
        <f>'FC03-2'!B$13</f>
        <v>Residencial Estrato 3 (FC03-2)</v>
      </c>
      <c r="F4240" s="555">
        <f>'FC03-2'!C$13</f>
        <v>0</v>
      </c>
      <c r="I4240" s="580" t="str">
        <f>Índice!$C$8</f>
        <v>2016-01-01</v>
      </c>
      <c r="J4240" s="580" t="str">
        <f>Índice!$C$9</f>
        <v>2016-12-31</v>
      </c>
      <c r="K4240" s="555" t="s">
        <v>1862</v>
      </c>
      <c r="L4240" s="555" t="s">
        <v>1852</v>
      </c>
    </row>
    <row r="4241" spans="1:12" ht="15.75">
      <c r="C4241" s="555" t="str">
        <f>'FC03-2'!B$14</f>
        <v>Residencial Estrato 4 (FC03-2)</v>
      </c>
      <c r="F4241" s="555">
        <f>'FC03-2'!C$14</f>
        <v>0</v>
      </c>
      <c r="I4241" s="580" t="str">
        <f>Índice!$C$8</f>
        <v>2016-01-01</v>
      </c>
      <c r="J4241" s="580" t="str">
        <f>Índice!$C$9</f>
        <v>2016-12-31</v>
      </c>
      <c r="K4241" s="555" t="s">
        <v>1862</v>
      </c>
      <c r="L4241" s="555" t="s">
        <v>1852</v>
      </c>
    </row>
    <row r="4242" spans="1:12" ht="15.75">
      <c r="C4242" s="555" t="str">
        <f>'FC03-2'!B$15</f>
        <v>Residencial Estrato 5 (FC03-2)</v>
      </c>
      <c r="F4242" s="555">
        <f>'FC03-2'!C$15</f>
        <v>0</v>
      </c>
      <c r="I4242" s="580" t="str">
        <f>Índice!$C$8</f>
        <v>2016-01-01</v>
      </c>
      <c r="J4242" s="580" t="str">
        <f>Índice!$C$9</f>
        <v>2016-12-31</v>
      </c>
      <c r="K4242" s="555" t="s">
        <v>1862</v>
      </c>
      <c r="L4242" s="555" t="s">
        <v>1852</v>
      </c>
    </row>
    <row r="4243" spans="1:12" ht="15.75">
      <c r="C4243" s="555" t="str">
        <f>'FC03-2'!B$16</f>
        <v>Residencial Estrato 6 (FC03-2)</v>
      </c>
      <c r="F4243" s="555">
        <f>'FC03-2'!C$16</f>
        <v>0</v>
      </c>
      <c r="I4243" s="580" t="str">
        <f>Índice!$C$8</f>
        <v>2016-01-01</v>
      </c>
      <c r="J4243" s="580" t="str">
        <f>Índice!$C$9</f>
        <v>2016-12-31</v>
      </c>
      <c r="K4243" s="555" t="s">
        <v>1862</v>
      </c>
      <c r="L4243" s="555" t="s">
        <v>1852</v>
      </c>
    </row>
    <row r="4244" spans="1:12" ht="15.75">
      <c r="C4244" s="555" t="str">
        <f>'FC03-2'!B$17</f>
        <v>No Residencial Industrial (FC03-2)</v>
      </c>
      <c r="F4244" s="555">
        <f>'FC03-2'!C$17</f>
        <v>0</v>
      </c>
      <c r="I4244" s="580" t="str">
        <f>Índice!$C$8</f>
        <v>2016-01-01</v>
      </c>
      <c r="J4244" s="580" t="str">
        <f>Índice!$C$9</f>
        <v>2016-12-31</v>
      </c>
      <c r="K4244" s="555" t="s">
        <v>1862</v>
      </c>
      <c r="L4244" s="555" t="s">
        <v>1852</v>
      </c>
    </row>
    <row r="4245" spans="1:12" ht="15.75">
      <c r="C4245" s="555" t="str">
        <f>'FC03-2'!B$18</f>
        <v>No Residencial Comercial (FC03-2)</v>
      </c>
      <c r="F4245" s="555">
        <f>'FC03-2'!C$18</f>
        <v>0</v>
      </c>
      <c r="I4245" s="580" t="str">
        <f>Índice!$C$8</f>
        <v>2016-01-01</v>
      </c>
      <c r="J4245" s="580" t="str">
        <f>Índice!$C$9</f>
        <v>2016-12-31</v>
      </c>
      <c r="K4245" s="555" t="s">
        <v>1862</v>
      </c>
      <c r="L4245" s="555" t="s">
        <v>1852</v>
      </c>
    </row>
    <row r="4246" spans="1:12" ht="15.75">
      <c r="C4246" s="555" t="str">
        <f>'FC03-2'!B$19</f>
        <v>No Residencial Oficial (FC03-2)</v>
      </c>
      <c r="F4246" s="555">
        <f>'FC03-2'!C$19</f>
        <v>0</v>
      </c>
      <c r="I4246" s="580" t="str">
        <f>Índice!$C$8</f>
        <v>2016-01-01</v>
      </c>
      <c r="J4246" s="580" t="str">
        <f>Índice!$C$9</f>
        <v>2016-12-31</v>
      </c>
      <c r="K4246" s="555" t="s">
        <v>1862</v>
      </c>
      <c r="L4246" s="555" t="s">
        <v>1852</v>
      </c>
    </row>
    <row r="4247" spans="1:12" ht="15.75">
      <c r="C4247" s="555" t="str">
        <f>'FC03-2'!B$20</f>
        <v>No Residencial Especial (FC03-2)</v>
      </c>
      <c r="F4247" s="555">
        <f>'FC03-2'!C$20</f>
        <v>0</v>
      </c>
      <c r="I4247" s="580" t="str">
        <f>Índice!$C$8</f>
        <v>2016-01-01</v>
      </c>
      <c r="J4247" s="580" t="str">
        <f>Índice!$C$9</f>
        <v>2016-12-31</v>
      </c>
      <c r="K4247" s="555" t="s">
        <v>1862</v>
      </c>
      <c r="L4247" s="555" t="s">
        <v>1852</v>
      </c>
    </row>
    <row r="4248" spans="1:12" ht="15.75">
      <c r="C4248" s="555" t="str">
        <f>'FC03-2'!B$21</f>
        <v>Total Comercialización (FC03-2)</v>
      </c>
      <c r="F4248" s="555">
        <f>'FC03-2'!C$21</f>
        <v>0</v>
      </c>
      <c r="I4248" s="580" t="str">
        <f>Índice!$C$8</f>
        <v>2016-01-01</v>
      </c>
      <c r="J4248" s="580" t="str">
        <f>Índice!$C$9</f>
        <v>2016-12-31</v>
      </c>
      <c r="K4248" s="555" t="s">
        <v>1862</v>
      </c>
      <c r="L4248" s="555" t="s">
        <v>1852</v>
      </c>
    </row>
    <row r="4249" spans="1:12" ht="15.75">
      <c r="C4249" s="555" t="str">
        <f>'FC03-2'!B$22</f>
        <v>Total Servicio de Alcantarillado (FC03-2)</v>
      </c>
      <c r="F4249" s="555">
        <f>'FC03-2'!C$22</f>
        <v>0</v>
      </c>
      <c r="I4249" s="580" t="str">
        <f>Índice!$C$8</f>
        <v>2016-01-01</v>
      </c>
      <c r="J4249" s="580" t="str">
        <f>Índice!$C$9</f>
        <v>2016-12-31</v>
      </c>
      <c r="K4249" s="555" t="s">
        <v>1862</v>
      </c>
      <c r="L4249" s="555" t="s">
        <v>1852</v>
      </c>
    </row>
    <row r="4250" spans="1:12" ht="15.75">
      <c r="A4250" s="593" t="s">
        <v>15</v>
      </c>
      <c r="C4250" s="555" t="str">
        <f>'FC03-2'!B$23</f>
        <v>Deterioro de cuentas por cobrar (FC03-2)</v>
      </c>
      <c r="F4250" s="555"/>
      <c r="I4250" s="580" t="str">
        <f>Índice!$C$8</f>
        <v>2016-01-01</v>
      </c>
      <c r="J4250" s="580" t="str">
        <f>Índice!$C$9</f>
        <v>2016-12-31</v>
      </c>
      <c r="L4250" s="555"/>
    </row>
    <row r="4251" spans="1:12" ht="15.75">
      <c r="C4251" s="555" t="str">
        <f>'FC03-2'!B$24</f>
        <v>Recolección (Deterioro) (FC03-2)</v>
      </c>
      <c r="F4251" s="555">
        <f>'FC03-2'!C$24</f>
        <v>0</v>
      </c>
      <c r="I4251" s="580" t="str">
        <f>Índice!$C$8</f>
        <v>2016-01-01</v>
      </c>
      <c r="J4251" s="580" t="str">
        <f>Índice!$C$9</f>
        <v>2016-12-31</v>
      </c>
      <c r="K4251" s="555" t="s">
        <v>1862</v>
      </c>
      <c r="L4251" s="555" t="s">
        <v>1852</v>
      </c>
    </row>
    <row r="4252" spans="1:12" ht="15.75">
      <c r="C4252" s="555" t="str">
        <f>'FC03-2'!B$25</f>
        <v>Tratamiento y disposición final (Deterioro) (FC03-2)</v>
      </c>
      <c r="F4252" s="555">
        <f>'FC03-2'!C$25</f>
        <v>0</v>
      </c>
      <c r="I4252" s="580" t="str">
        <f>Índice!$C$8</f>
        <v>2016-01-01</v>
      </c>
      <c r="J4252" s="580" t="str">
        <f>Índice!$C$9</f>
        <v>2016-12-31</v>
      </c>
      <c r="K4252" s="555" t="s">
        <v>1862</v>
      </c>
      <c r="L4252" s="555" t="s">
        <v>1852</v>
      </c>
    </row>
    <row r="4253" spans="1:12" ht="15.75">
      <c r="A4253" s="593" t="s">
        <v>15</v>
      </c>
      <c r="C4253" s="555" t="str">
        <f>'FC03-2'!B$26</f>
        <v>Comercialización (Deterioro) (FC03-2)</v>
      </c>
      <c r="F4253" s="555"/>
      <c r="I4253" s="580" t="str">
        <f>Índice!$C$8</f>
        <v>2016-01-01</v>
      </c>
      <c r="J4253" s="580" t="str">
        <f>Índice!$C$9</f>
        <v>2016-12-31</v>
      </c>
      <c r="L4253" s="555"/>
    </row>
    <row r="4254" spans="1:12" ht="15.75">
      <c r="C4254" s="555" t="str">
        <f>'FC03-2'!B$27</f>
        <v>Residencial Estrato 1 (Deterioro) (FC03-2)</v>
      </c>
      <c r="F4254" s="555">
        <f>'FC03-2'!C$27</f>
        <v>0</v>
      </c>
      <c r="I4254" s="580" t="str">
        <f>Índice!$C$8</f>
        <v>2016-01-01</v>
      </c>
      <c r="J4254" s="580" t="str">
        <f>Índice!$C$9</f>
        <v>2016-12-31</v>
      </c>
      <c r="K4254" s="555" t="s">
        <v>1862</v>
      </c>
      <c r="L4254" s="555" t="s">
        <v>1852</v>
      </c>
    </row>
    <row r="4255" spans="1:12" ht="15.75">
      <c r="C4255" s="555" t="str">
        <f>'FC03-2'!B$28</f>
        <v>Residencial Estrato 2 (Deterioro) (FC03-2)</v>
      </c>
      <c r="F4255" s="555">
        <f>'FC03-2'!C$28</f>
        <v>0</v>
      </c>
      <c r="I4255" s="580" t="str">
        <f>Índice!$C$8</f>
        <v>2016-01-01</v>
      </c>
      <c r="J4255" s="580" t="str">
        <f>Índice!$C$9</f>
        <v>2016-12-31</v>
      </c>
      <c r="K4255" s="555" t="s">
        <v>1862</v>
      </c>
      <c r="L4255" s="555" t="s">
        <v>1852</v>
      </c>
    </row>
    <row r="4256" spans="1:12" ht="15.75">
      <c r="C4256" s="555" t="str">
        <f>'FC03-2'!B$29</f>
        <v>Residencial Estrato 3 (Deterioro) (FC03-2)</v>
      </c>
      <c r="F4256" s="555">
        <f>'FC03-2'!C$29</f>
        <v>0</v>
      </c>
      <c r="I4256" s="580" t="str">
        <f>Índice!$C$8</f>
        <v>2016-01-01</v>
      </c>
      <c r="J4256" s="580" t="str">
        <f>Índice!$C$9</f>
        <v>2016-12-31</v>
      </c>
      <c r="K4256" s="555" t="s">
        <v>1862</v>
      </c>
      <c r="L4256" s="555" t="s">
        <v>1852</v>
      </c>
    </row>
    <row r="4257" spans="1:12" ht="15.75">
      <c r="C4257" s="555" t="str">
        <f>'FC03-2'!B$30</f>
        <v>Residencial Estrato 4 (Deterioro) (FC03-2)</v>
      </c>
      <c r="F4257" s="555">
        <f>'FC03-2'!C$30</f>
        <v>0</v>
      </c>
      <c r="I4257" s="580" t="str">
        <f>Índice!$C$8</f>
        <v>2016-01-01</v>
      </c>
      <c r="J4257" s="580" t="str">
        <f>Índice!$C$9</f>
        <v>2016-12-31</v>
      </c>
      <c r="K4257" s="555" t="s">
        <v>1862</v>
      </c>
      <c r="L4257" s="555" t="s">
        <v>1852</v>
      </c>
    </row>
    <row r="4258" spans="1:12" ht="15.75">
      <c r="C4258" s="555" t="str">
        <f>'FC03-2'!B$31</f>
        <v>Residencial Estrato 5 (Deterioro) (FC03-2)</v>
      </c>
      <c r="F4258" s="555">
        <f>'FC03-2'!C$31</f>
        <v>0</v>
      </c>
      <c r="I4258" s="580" t="str">
        <f>Índice!$C$8</f>
        <v>2016-01-01</v>
      </c>
      <c r="J4258" s="580" t="str">
        <f>Índice!$C$9</f>
        <v>2016-12-31</v>
      </c>
      <c r="K4258" s="555" t="s">
        <v>1862</v>
      </c>
      <c r="L4258" s="555" t="s">
        <v>1852</v>
      </c>
    </row>
    <row r="4259" spans="1:12" ht="15.75">
      <c r="C4259" s="555" t="str">
        <f>'FC03-2'!B$32</f>
        <v>Residencial Estrato 6 (Deterioro) (FC03-2)</v>
      </c>
      <c r="F4259" s="555">
        <f>'FC03-2'!C$32</f>
        <v>0</v>
      </c>
      <c r="I4259" s="580" t="str">
        <f>Índice!$C$8</f>
        <v>2016-01-01</v>
      </c>
      <c r="J4259" s="580" t="str">
        <f>Índice!$C$9</f>
        <v>2016-12-31</v>
      </c>
      <c r="K4259" s="555" t="s">
        <v>1862</v>
      </c>
      <c r="L4259" s="555" t="s">
        <v>1852</v>
      </c>
    </row>
    <row r="4260" spans="1:12" ht="15.75">
      <c r="C4260" s="555" t="str">
        <f>'FC03-2'!B$33</f>
        <v>No Residencial Industrial (Deterioro) (FC03-2)</v>
      </c>
      <c r="F4260" s="555">
        <f>'FC03-2'!C$33</f>
        <v>0</v>
      </c>
      <c r="I4260" s="580" t="str">
        <f>Índice!$C$8</f>
        <v>2016-01-01</v>
      </c>
      <c r="J4260" s="580" t="str">
        <f>Índice!$C$9</f>
        <v>2016-12-31</v>
      </c>
      <c r="K4260" s="555" t="s">
        <v>1862</v>
      </c>
      <c r="L4260" s="555" t="s">
        <v>1852</v>
      </c>
    </row>
    <row r="4261" spans="1:12" ht="15.75">
      <c r="C4261" s="555" t="str">
        <f>'FC03-2'!B$34</f>
        <v>No Residencial Comercial (Deterioro) (FC03-2)</v>
      </c>
      <c r="F4261" s="555">
        <f>'FC03-2'!C$34</f>
        <v>0</v>
      </c>
      <c r="I4261" s="580" t="str">
        <f>Índice!$C$8</f>
        <v>2016-01-01</v>
      </c>
      <c r="J4261" s="580" t="str">
        <f>Índice!$C$9</f>
        <v>2016-12-31</v>
      </c>
      <c r="K4261" s="555" t="s">
        <v>1862</v>
      </c>
      <c r="L4261" s="555" t="s">
        <v>1852</v>
      </c>
    </row>
    <row r="4262" spans="1:12" ht="15.75">
      <c r="C4262" s="555" t="str">
        <f>'FC03-2'!B$35</f>
        <v>No Residencial Oficial (Deterioro) (FC03-2)</v>
      </c>
      <c r="F4262" s="555">
        <f>'FC03-2'!C$35</f>
        <v>0</v>
      </c>
      <c r="I4262" s="580" t="str">
        <f>Índice!$C$8</f>
        <v>2016-01-01</v>
      </c>
      <c r="J4262" s="580" t="str">
        <f>Índice!$C$9</f>
        <v>2016-12-31</v>
      </c>
      <c r="K4262" s="555" t="s">
        <v>1862</v>
      </c>
      <c r="L4262" s="555" t="s">
        <v>1852</v>
      </c>
    </row>
    <row r="4263" spans="1:12" ht="15.75">
      <c r="C4263" s="555" t="str">
        <f>'FC03-2'!B$36</f>
        <v>No Residencial Especial (Deterioro) (FC03-2)</v>
      </c>
      <c r="F4263" s="555">
        <f>'FC03-2'!C$36</f>
        <v>0</v>
      </c>
      <c r="I4263" s="580" t="str">
        <f>Índice!$C$8</f>
        <v>2016-01-01</v>
      </c>
      <c r="J4263" s="580" t="str">
        <f>Índice!$C$9</f>
        <v>2016-12-31</v>
      </c>
      <c r="K4263" s="555" t="s">
        <v>1862</v>
      </c>
      <c r="L4263" s="555" t="s">
        <v>1852</v>
      </c>
    </row>
    <row r="4264" spans="1:12" ht="15.75">
      <c r="C4264" s="555" t="str">
        <f>'FC03-2'!B$37</f>
        <v>Total Comercialización (Deterioro) (FC03-2)</v>
      </c>
      <c r="F4264" s="555">
        <f>'FC03-2'!C$37</f>
        <v>0</v>
      </c>
      <c r="I4264" s="580" t="str">
        <f>Índice!$C$8</f>
        <v>2016-01-01</v>
      </c>
      <c r="J4264" s="580" t="str">
        <f>Índice!$C$9</f>
        <v>2016-12-31</v>
      </c>
      <c r="K4264" s="555" t="s">
        <v>1862</v>
      </c>
      <c r="L4264" s="555" t="s">
        <v>1852</v>
      </c>
    </row>
    <row r="4265" spans="1:12" ht="15.75">
      <c r="C4265" s="555" t="str">
        <f>'FC03-2'!B$38</f>
        <v>Total Deterioro Cuentas por Cobrar (FC03-2)</v>
      </c>
      <c r="F4265" s="555">
        <f>'FC03-2'!C$38</f>
        <v>0</v>
      </c>
      <c r="I4265" s="580" t="str">
        <f>Índice!$C$8</f>
        <v>2016-01-01</v>
      </c>
      <c r="J4265" s="580" t="str">
        <f>Índice!$C$9</f>
        <v>2016-12-31</v>
      </c>
      <c r="K4265" s="555" t="s">
        <v>1862</v>
      </c>
      <c r="L4265" s="555" t="s">
        <v>1852</v>
      </c>
    </row>
    <row r="4266" spans="1:12" ht="15.75">
      <c r="A4266" s="593" t="s">
        <v>15</v>
      </c>
      <c r="B4266" s="594"/>
      <c r="C4266" s="595" t="s">
        <v>626</v>
      </c>
      <c r="I4266" s="580" t="str">
        <f>Índice!$C$8</f>
        <v>2016-01-01</v>
      </c>
      <c r="J4266" s="580" t="str">
        <f>Índice!$C$9</f>
        <v>2016-12-31</v>
      </c>
      <c r="L4266" s="555"/>
    </row>
    <row r="4267" spans="1:12" ht="15.75">
      <c r="A4267" s="593" t="s">
        <v>15</v>
      </c>
      <c r="C4267" s="555" t="str">
        <f>'FC03-2'!B$7</f>
        <v>Servicio de alcantarillado (FC03-2)</v>
      </c>
      <c r="I4267" s="580" t="str">
        <f>Índice!$C$8</f>
        <v>2016-01-01</v>
      </c>
      <c r="J4267" s="580" t="str">
        <f>Índice!$C$9</f>
        <v>2016-12-31</v>
      </c>
      <c r="L4267" s="555"/>
    </row>
    <row r="4268" spans="1:12" ht="15.75">
      <c r="C4268" s="555" t="str">
        <f>'FC03-2'!B$8</f>
        <v>Recolección (FC03-2)</v>
      </c>
      <c r="F4268" s="555">
        <f>'FC03-2'!D$8</f>
        <v>0</v>
      </c>
      <c r="I4268" s="580" t="str">
        <f>Índice!$C$8</f>
        <v>2016-01-01</v>
      </c>
      <c r="J4268" s="580" t="str">
        <f>Índice!$C$9</f>
        <v>2016-12-31</v>
      </c>
      <c r="K4268" s="555" t="s">
        <v>1862</v>
      </c>
      <c r="L4268" s="555" t="s">
        <v>1853</v>
      </c>
    </row>
    <row r="4269" spans="1:12" ht="15.75">
      <c r="C4269" s="555" t="str">
        <f>'FC03-2'!B$9</f>
        <v>Tratamiento y Disposición final (FC03-2)</v>
      </c>
      <c r="F4269" s="555">
        <f>'FC03-2'!D$9</f>
        <v>0</v>
      </c>
      <c r="I4269" s="580" t="str">
        <f>Índice!$C$8</f>
        <v>2016-01-01</v>
      </c>
      <c r="J4269" s="580" t="str">
        <f>Índice!$C$9</f>
        <v>2016-12-31</v>
      </c>
      <c r="K4269" s="555" t="s">
        <v>1862</v>
      </c>
      <c r="L4269" s="555" t="s">
        <v>1853</v>
      </c>
    </row>
    <row r="4270" spans="1:12" ht="15.75">
      <c r="A4270" s="593" t="s">
        <v>15</v>
      </c>
      <c r="C4270" s="555" t="str">
        <f>'FC03-2'!B$10</f>
        <v>Comercialización (FC03-2)</v>
      </c>
      <c r="F4270" s="555"/>
      <c r="I4270" s="580" t="str">
        <f>Índice!$C$8</f>
        <v>2016-01-01</v>
      </c>
      <c r="J4270" s="580" t="str">
        <f>Índice!$C$9</f>
        <v>2016-12-31</v>
      </c>
      <c r="L4270" s="557"/>
    </row>
    <row r="4271" spans="1:12" ht="15.75">
      <c r="C4271" s="555" t="str">
        <f>'FC03-2'!B$11</f>
        <v>Residencial Estrato 1 (FC03-2)</v>
      </c>
      <c r="F4271" s="555">
        <f>'FC03-2'!D$11</f>
        <v>0</v>
      </c>
      <c r="I4271" s="580" t="str">
        <f>Índice!$C$8</f>
        <v>2016-01-01</v>
      </c>
      <c r="J4271" s="580" t="str">
        <f>Índice!$C$9</f>
        <v>2016-12-31</v>
      </c>
      <c r="K4271" s="555" t="s">
        <v>1862</v>
      </c>
      <c r="L4271" s="555" t="s">
        <v>1853</v>
      </c>
    </row>
    <row r="4272" spans="1:12" ht="15.75">
      <c r="C4272" s="555" t="str">
        <f>'FC03-2'!B$12</f>
        <v>Residencial Estrato 2 (FC03-2)</v>
      </c>
      <c r="F4272" s="555">
        <f>'FC03-2'!D$12</f>
        <v>0</v>
      </c>
      <c r="I4272" s="580" t="str">
        <f>Índice!$C$8</f>
        <v>2016-01-01</v>
      </c>
      <c r="J4272" s="580" t="str">
        <f>Índice!$C$9</f>
        <v>2016-12-31</v>
      </c>
      <c r="K4272" s="555" t="s">
        <v>1862</v>
      </c>
      <c r="L4272" s="555" t="s">
        <v>1853</v>
      </c>
    </row>
    <row r="4273" spans="1:12" ht="15.75">
      <c r="C4273" s="555" t="str">
        <f>'FC03-2'!B$13</f>
        <v>Residencial Estrato 3 (FC03-2)</v>
      </c>
      <c r="F4273" s="555">
        <f>'FC03-2'!D$13</f>
        <v>0</v>
      </c>
      <c r="I4273" s="580" t="str">
        <f>Índice!$C$8</f>
        <v>2016-01-01</v>
      </c>
      <c r="J4273" s="580" t="str">
        <f>Índice!$C$9</f>
        <v>2016-12-31</v>
      </c>
      <c r="K4273" s="555" t="s">
        <v>1862</v>
      </c>
      <c r="L4273" s="555" t="s">
        <v>1853</v>
      </c>
    </row>
    <row r="4274" spans="1:12" ht="15.75">
      <c r="C4274" s="555" t="str">
        <f>'FC03-2'!B$14</f>
        <v>Residencial Estrato 4 (FC03-2)</v>
      </c>
      <c r="F4274" s="555">
        <f>'FC03-2'!D$14</f>
        <v>0</v>
      </c>
      <c r="I4274" s="580" t="str">
        <f>Índice!$C$8</f>
        <v>2016-01-01</v>
      </c>
      <c r="J4274" s="580" t="str">
        <f>Índice!$C$9</f>
        <v>2016-12-31</v>
      </c>
      <c r="K4274" s="555" t="s">
        <v>1862</v>
      </c>
      <c r="L4274" s="555" t="s">
        <v>1853</v>
      </c>
    </row>
    <row r="4275" spans="1:12" ht="15.75">
      <c r="C4275" s="555" t="str">
        <f>'FC03-2'!B$15</f>
        <v>Residencial Estrato 5 (FC03-2)</v>
      </c>
      <c r="F4275" s="555">
        <f>'FC03-2'!D$15</f>
        <v>0</v>
      </c>
      <c r="I4275" s="580" t="str">
        <f>Índice!$C$8</f>
        <v>2016-01-01</v>
      </c>
      <c r="J4275" s="580" t="str">
        <f>Índice!$C$9</f>
        <v>2016-12-31</v>
      </c>
      <c r="K4275" s="555" t="s">
        <v>1862</v>
      </c>
      <c r="L4275" s="555" t="s">
        <v>1853</v>
      </c>
    </row>
    <row r="4276" spans="1:12" ht="15.75">
      <c r="C4276" s="555" t="str">
        <f>'FC03-2'!B$16</f>
        <v>Residencial Estrato 6 (FC03-2)</v>
      </c>
      <c r="F4276" s="555">
        <f>'FC03-2'!D$16</f>
        <v>0</v>
      </c>
      <c r="I4276" s="580" t="str">
        <f>Índice!$C$8</f>
        <v>2016-01-01</v>
      </c>
      <c r="J4276" s="580" t="str">
        <f>Índice!$C$9</f>
        <v>2016-12-31</v>
      </c>
      <c r="K4276" s="555" t="s">
        <v>1862</v>
      </c>
      <c r="L4276" s="555" t="s">
        <v>1853</v>
      </c>
    </row>
    <row r="4277" spans="1:12" ht="15.75">
      <c r="C4277" s="555" t="str">
        <f>'FC03-2'!B$17</f>
        <v>No Residencial Industrial (FC03-2)</v>
      </c>
      <c r="F4277" s="555">
        <f>'FC03-2'!D$17</f>
        <v>0</v>
      </c>
      <c r="I4277" s="580" t="str">
        <f>Índice!$C$8</f>
        <v>2016-01-01</v>
      </c>
      <c r="J4277" s="580" t="str">
        <f>Índice!$C$9</f>
        <v>2016-12-31</v>
      </c>
      <c r="K4277" s="555" t="s">
        <v>1862</v>
      </c>
      <c r="L4277" s="555" t="s">
        <v>1853</v>
      </c>
    </row>
    <row r="4278" spans="1:12" ht="15.75">
      <c r="C4278" s="555" t="str">
        <f>'FC03-2'!B$18</f>
        <v>No Residencial Comercial (FC03-2)</v>
      </c>
      <c r="F4278" s="555">
        <f>'FC03-2'!D$18</f>
        <v>0</v>
      </c>
      <c r="I4278" s="580" t="str">
        <f>Índice!$C$8</f>
        <v>2016-01-01</v>
      </c>
      <c r="J4278" s="580" t="str">
        <f>Índice!$C$9</f>
        <v>2016-12-31</v>
      </c>
      <c r="K4278" s="555" t="s">
        <v>1862</v>
      </c>
      <c r="L4278" s="555" t="s">
        <v>1853</v>
      </c>
    </row>
    <row r="4279" spans="1:12" ht="15.75">
      <c r="C4279" s="555" t="str">
        <f>'FC03-2'!B$19</f>
        <v>No Residencial Oficial (FC03-2)</v>
      </c>
      <c r="F4279" s="555">
        <f>'FC03-2'!D$19</f>
        <v>0</v>
      </c>
      <c r="I4279" s="580" t="str">
        <f>Índice!$C$8</f>
        <v>2016-01-01</v>
      </c>
      <c r="J4279" s="580" t="str">
        <f>Índice!$C$9</f>
        <v>2016-12-31</v>
      </c>
      <c r="K4279" s="555" t="s">
        <v>1862</v>
      </c>
      <c r="L4279" s="555" t="s">
        <v>1853</v>
      </c>
    </row>
    <row r="4280" spans="1:12" ht="15.75">
      <c r="C4280" s="555" t="str">
        <f>'FC03-2'!B$20</f>
        <v>No Residencial Especial (FC03-2)</v>
      </c>
      <c r="F4280" s="555">
        <f>'FC03-2'!D$20</f>
        <v>0</v>
      </c>
      <c r="I4280" s="580" t="str">
        <f>Índice!$C$8</f>
        <v>2016-01-01</v>
      </c>
      <c r="J4280" s="580" t="str">
        <f>Índice!$C$9</f>
        <v>2016-12-31</v>
      </c>
      <c r="K4280" s="555" t="s">
        <v>1862</v>
      </c>
      <c r="L4280" s="555" t="s">
        <v>1853</v>
      </c>
    </row>
    <row r="4281" spans="1:12" ht="15.75">
      <c r="C4281" s="555" t="str">
        <f>'FC03-2'!B$21</f>
        <v>Total Comercialización (FC03-2)</v>
      </c>
      <c r="F4281" s="555">
        <f>'FC03-2'!D$21</f>
        <v>0</v>
      </c>
      <c r="I4281" s="580" t="str">
        <f>Índice!$C$8</f>
        <v>2016-01-01</v>
      </c>
      <c r="J4281" s="580" t="str">
        <f>Índice!$C$9</f>
        <v>2016-12-31</v>
      </c>
      <c r="K4281" s="555" t="s">
        <v>1862</v>
      </c>
      <c r="L4281" s="555" t="s">
        <v>1853</v>
      </c>
    </row>
    <row r="4282" spans="1:12" ht="15.75">
      <c r="C4282" s="555" t="str">
        <f>'FC03-2'!B$22</f>
        <v>Total Servicio de Alcantarillado (FC03-2)</v>
      </c>
      <c r="F4282" s="555">
        <f>'FC03-2'!D$22</f>
        <v>0</v>
      </c>
      <c r="I4282" s="580" t="str">
        <f>Índice!$C$8</f>
        <v>2016-01-01</v>
      </c>
      <c r="J4282" s="580" t="str">
        <f>Índice!$C$9</f>
        <v>2016-12-31</v>
      </c>
      <c r="K4282" s="555" t="s">
        <v>1862</v>
      </c>
      <c r="L4282" s="555" t="s">
        <v>1853</v>
      </c>
    </row>
    <row r="4283" spans="1:12" ht="15.75">
      <c r="A4283" s="593" t="s">
        <v>15</v>
      </c>
      <c r="C4283" s="555" t="str">
        <f>'FC03-2'!B$23</f>
        <v>Deterioro de cuentas por cobrar (FC03-2)</v>
      </c>
      <c r="F4283" s="555"/>
      <c r="I4283" s="580" t="str">
        <f>Índice!$C$8</f>
        <v>2016-01-01</v>
      </c>
      <c r="J4283" s="580" t="str">
        <f>Índice!$C$9</f>
        <v>2016-12-31</v>
      </c>
      <c r="L4283" s="555"/>
    </row>
    <row r="4284" spans="1:12" ht="15.75">
      <c r="C4284" s="555" t="str">
        <f>'FC03-2'!B$24</f>
        <v>Recolección (Deterioro) (FC03-2)</v>
      </c>
      <c r="F4284" s="555">
        <f>'FC03-2'!D$24</f>
        <v>0</v>
      </c>
      <c r="I4284" s="580" t="str">
        <f>Índice!$C$8</f>
        <v>2016-01-01</v>
      </c>
      <c r="J4284" s="580" t="str">
        <f>Índice!$C$9</f>
        <v>2016-12-31</v>
      </c>
      <c r="K4284" s="555" t="s">
        <v>1862</v>
      </c>
      <c r="L4284" s="555" t="s">
        <v>1853</v>
      </c>
    </row>
    <row r="4285" spans="1:12" ht="15.75">
      <c r="C4285" s="555" t="str">
        <f>'FC03-2'!B$25</f>
        <v>Tratamiento y disposición final (Deterioro) (FC03-2)</v>
      </c>
      <c r="F4285" s="555">
        <f>'FC03-2'!D$25</f>
        <v>0</v>
      </c>
      <c r="I4285" s="580" t="str">
        <f>Índice!$C$8</f>
        <v>2016-01-01</v>
      </c>
      <c r="J4285" s="580" t="str">
        <f>Índice!$C$9</f>
        <v>2016-12-31</v>
      </c>
      <c r="K4285" s="555" t="s">
        <v>1862</v>
      </c>
      <c r="L4285" s="555" t="s">
        <v>1853</v>
      </c>
    </row>
    <row r="4286" spans="1:12" ht="15.75">
      <c r="A4286" s="593" t="s">
        <v>15</v>
      </c>
      <c r="C4286" s="555" t="str">
        <f>'FC03-2'!B$26</f>
        <v>Comercialización (Deterioro) (FC03-2)</v>
      </c>
      <c r="F4286" s="555"/>
      <c r="I4286" s="580" t="str">
        <f>Índice!$C$8</f>
        <v>2016-01-01</v>
      </c>
      <c r="J4286" s="580" t="str">
        <f>Índice!$C$9</f>
        <v>2016-12-31</v>
      </c>
      <c r="L4286" s="555"/>
    </row>
    <row r="4287" spans="1:12" ht="15.75">
      <c r="C4287" s="555" t="str">
        <f>'FC03-2'!B$27</f>
        <v>Residencial Estrato 1 (Deterioro) (FC03-2)</v>
      </c>
      <c r="F4287" s="555">
        <f>'FC03-2'!D$27</f>
        <v>0</v>
      </c>
      <c r="I4287" s="580" t="str">
        <f>Índice!$C$8</f>
        <v>2016-01-01</v>
      </c>
      <c r="J4287" s="580" t="str">
        <f>Índice!$C$9</f>
        <v>2016-12-31</v>
      </c>
      <c r="K4287" s="555" t="s">
        <v>1862</v>
      </c>
      <c r="L4287" s="555" t="s">
        <v>1853</v>
      </c>
    </row>
    <row r="4288" spans="1:12" ht="15.75">
      <c r="C4288" s="555" t="str">
        <f>'FC03-2'!B$28</f>
        <v>Residencial Estrato 2 (Deterioro) (FC03-2)</v>
      </c>
      <c r="F4288" s="555">
        <f>'FC03-2'!D$28</f>
        <v>0</v>
      </c>
      <c r="I4288" s="580" t="str">
        <f>Índice!$C$8</f>
        <v>2016-01-01</v>
      </c>
      <c r="J4288" s="580" t="str">
        <f>Índice!$C$9</f>
        <v>2016-12-31</v>
      </c>
      <c r="K4288" s="555" t="s">
        <v>1862</v>
      </c>
      <c r="L4288" s="555" t="s">
        <v>1853</v>
      </c>
    </row>
    <row r="4289" spans="1:12" ht="15.75">
      <c r="C4289" s="555" t="str">
        <f>'FC03-2'!B$29</f>
        <v>Residencial Estrato 3 (Deterioro) (FC03-2)</v>
      </c>
      <c r="F4289" s="555">
        <f>'FC03-2'!D$29</f>
        <v>0</v>
      </c>
      <c r="I4289" s="580" t="str">
        <f>Índice!$C$8</f>
        <v>2016-01-01</v>
      </c>
      <c r="J4289" s="580" t="str">
        <f>Índice!$C$9</f>
        <v>2016-12-31</v>
      </c>
      <c r="K4289" s="555" t="s">
        <v>1862</v>
      </c>
      <c r="L4289" s="555" t="s">
        <v>1853</v>
      </c>
    </row>
    <row r="4290" spans="1:12" ht="15.75">
      <c r="C4290" s="555" t="str">
        <f>'FC03-2'!B$30</f>
        <v>Residencial Estrato 4 (Deterioro) (FC03-2)</v>
      </c>
      <c r="F4290" s="555">
        <f>'FC03-2'!D$30</f>
        <v>0</v>
      </c>
      <c r="I4290" s="580" t="str">
        <f>Índice!$C$8</f>
        <v>2016-01-01</v>
      </c>
      <c r="J4290" s="580" t="str">
        <f>Índice!$C$9</f>
        <v>2016-12-31</v>
      </c>
      <c r="K4290" s="555" t="s">
        <v>1862</v>
      </c>
      <c r="L4290" s="555" t="s">
        <v>1853</v>
      </c>
    </row>
    <row r="4291" spans="1:12" ht="15.75">
      <c r="C4291" s="555" t="str">
        <f>'FC03-2'!B$31</f>
        <v>Residencial Estrato 5 (Deterioro) (FC03-2)</v>
      </c>
      <c r="F4291" s="555">
        <f>'FC03-2'!D$31</f>
        <v>0</v>
      </c>
      <c r="I4291" s="580" t="str">
        <f>Índice!$C$8</f>
        <v>2016-01-01</v>
      </c>
      <c r="J4291" s="580" t="str">
        <f>Índice!$C$9</f>
        <v>2016-12-31</v>
      </c>
      <c r="K4291" s="555" t="s">
        <v>1862</v>
      </c>
      <c r="L4291" s="555" t="s">
        <v>1853</v>
      </c>
    </row>
    <row r="4292" spans="1:12" ht="15.75">
      <c r="C4292" s="555" t="str">
        <f>'FC03-2'!B$32</f>
        <v>Residencial Estrato 6 (Deterioro) (FC03-2)</v>
      </c>
      <c r="F4292" s="555">
        <f>'FC03-2'!D$32</f>
        <v>0</v>
      </c>
      <c r="I4292" s="580" t="str">
        <f>Índice!$C$8</f>
        <v>2016-01-01</v>
      </c>
      <c r="J4292" s="580" t="str">
        <f>Índice!$C$9</f>
        <v>2016-12-31</v>
      </c>
      <c r="K4292" s="555" t="s">
        <v>1862</v>
      </c>
      <c r="L4292" s="555" t="s">
        <v>1853</v>
      </c>
    </row>
    <row r="4293" spans="1:12" ht="15.75">
      <c r="C4293" s="555" t="str">
        <f>'FC03-2'!B$33</f>
        <v>No Residencial Industrial (Deterioro) (FC03-2)</v>
      </c>
      <c r="F4293" s="555">
        <f>'FC03-2'!D$33</f>
        <v>0</v>
      </c>
      <c r="I4293" s="580" t="str">
        <f>Índice!$C$8</f>
        <v>2016-01-01</v>
      </c>
      <c r="J4293" s="580" t="str">
        <f>Índice!$C$9</f>
        <v>2016-12-31</v>
      </c>
      <c r="K4293" s="555" t="s">
        <v>1862</v>
      </c>
      <c r="L4293" s="555" t="s">
        <v>1853</v>
      </c>
    </row>
    <row r="4294" spans="1:12" ht="15.75">
      <c r="C4294" s="555" t="str">
        <f>'FC03-2'!B$34</f>
        <v>No Residencial Comercial (Deterioro) (FC03-2)</v>
      </c>
      <c r="F4294" s="555">
        <f>'FC03-2'!D$34</f>
        <v>0</v>
      </c>
      <c r="I4294" s="580" t="str">
        <f>Índice!$C$8</f>
        <v>2016-01-01</v>
      </c>
      <c r="J4294" s="580" t="str">
        <f>Índice!$C$9</f>
        <v>2016-12-31</v>
      </c>
      <c r="K4294" s="555" t="s">
        <v>1862</v>
      </c>
      <c r="L4294" s="555" t="s">
        <v>1853</v>
      </c>
    </row>
    <row r="4295" spans="1:12" ht="15.75">
      <c r="C4295" s="555" t="str">
        <f>'FC03-2'!B$35</f>
        <v>No Residencial Oficial (Deterioro) (FC03-2)</v>
      </c>
      <c r="F4295" s="555">
        <f>'FC03-2'!D$35</f>
        <v>0</v>
      </c>
      <c r="I4295" s="580" t="str">
        <f>Índice!$C$8</f>
        <v>2016-01-01</v>
      </c>
      <c r="J4295" s="580" t="str">
        <f>Índice!$C$9</f>
        <v>2016-12-31</v>
      </c>
      <c r="K4295" s="555" t="s">
        <v>1862</v>
      </c>
      <c r="L4295" s="555" t="s">
        <v>1853</v>
      </c>
    </row>
    <row r="4296" spans="1:12" ht="15.75">
      <c r="C4296" s="555" t="str">
        <f>'FC03-2'!B$36</f>
        <v>No Residencial Especial (Deterioro) (FC03-2)</v>
      </c>
      <c r="F4296" s="555">
        <f>'FC03-2'!D$36</f>
        <v>0</v>
      </c>
      <c r="I4296" s="580" t="str">
        <f>Índice!$C$8</f>
        <v>2016-01-01</v>
      </c>
      <c r="J4296" s="580" t="str">
        <f>Índice!$C$9</f>
        <v>2016-12-31</v>
      </c>
      <c r="K4296" s="555" t="s">
        <v>1862</v>
      </c>
      <c r="L4296" s="555" t="s">
        <v>1853</v>
      </c>
    </row>
    <row r="4297" spans="1:12" ht="15.75">
      <c r="C4297" s="555" t="str">
        <f>'FC03-2'!B$37</f>
        <v>Total Comercialización (Deterioro) (FC03-2)</v>
      </c>
      <c r="F4297" s="555">
        <f>'FC03-2'!D$37</f>
        <v>0</v>
      </c>
      <c r="I4297" s="580" t="str">
        <f>Índice!$C$8</f>
        <v>2016-01-01</v>
      </c>
      <c r="J4297" s="580" t="str">
        <f>Índice!$C$9</f>
        <v>2016-12-31</v>
      </c>
      <c r="K4297" s="555" t="s">
        <v>1862</v>
      </c>
      <c r="L4297" s="555" t="s">
        <v>1853</v>
      </c>
    </row>
    <row r="4298" spans="1:12" ht="15.75">
      <c r="C4298" s="555" t="str">
        <f>'FC03-2'!B$38</f>
        <v>Total Deterioro Cuentas por Cobrar (FC03-2)</v>
      </c>
      <c r="F4298" s="555">
        <f>'FC03-2'!D$38</f>
        <v>0</v>
      </c>
      <c r="I4298" s="580" t="str">
        <f>Índice!$C$8</f>
        <v>2016-01-01</v>
      </c>
      <c r="J4298" s="580" t="str">
        <f>Índice!$C$9</f>
        <v>2016-12-31</v>
      </c>
      <c r="K4298" s="555" t="s">
        <v>1862</v>
      </c>
      <c r="L4298" s="555" t="s">
        <v>1853</v>
      </c>
    </row>
    <row r="4299" spans="1:12" ht="15.75">
      <c r="A4299" s="593" t="s">
        <v>15</v>
      </c>
      <c r="B4299" s="594"/>
      <c r="C4299" s="595" t="s">
        <v>627</v>
      </c>
      <c r="I4299" s="580" t="str">
        <f>Índice!$C$8</f>
        <v>2016-01-01</v>
      </c>
      <c r="J4299" s="580" t="str">
        <f>Índice!$C$9</f>
        <v>2016-12-31</v>
      </c>
      <c r="L4299" s="557"/>
    </row>
    <row r="4300" spans="1:12" ht="15.75">
      <c r="A4300" s="593" t="s">
        <v>15</v>
      </c>
      <c r="C4300" s="555" t="str">
        <f>'FC03-2'!B$7</f>
        <v>Servicio de alcantarillado (FC03-2)</v>
      </c>
      <c r="I4300" s="580" t="str">
        <f>Índice!$C$8</f>
        <v>2016-01-01</v>
      </c>
      <c r="J4300" s="580" t="str">
        <f>Índice!$C$9</f>
        <v>2016-12-31</v>
      </c>
      <c r="L4300" s="557"/>
    </row>
    <row r="4301" spans="1:12" ht="15.75">
      <c r="C4301" s="555" t="str">
        <f>'FC03-2'!B$8</f>
        <v>Recolección (FC03-2)</v>
      </c>
      <c r="F4301" s="555">
        <f>'FC03-2'!E$8</f>
        <v>0</v>
      </c>
      <c r="I4301" s="580" t="str">
        <f>Índice!$C$8</f>
        <v>2016-01-01</v>
      </c>
      <c r="J4301" s="580" t="str">
        <f>Índice!$C$9</f>
        <v>2016-12-31</v>
      </c>
      <c r="K4301" s="555" t="s">
        <v>1862</v>
      </c>
      <c r="L4301" s="555" t="s">
        <v>1854</v>
      </c>
    </row>
    <row r="4302" spans="1:12" ht="15.75">
      <c r="C4302" s="555" t="str">
        <f>'FC03-2'!B$9</f>
        <v>Tratamiento y Disposición final (FC03-2)</v>
      </c>
      <c r="F4302" s="555">
        <f>'FC03-2'!E$9</f>
        <v>0</v>
      </c>
      <c r="I4302" s="580" t="str">
        <f>Índice!$C$8</f>
        <v>2016-01-01</v>
      </c>
      <c r="J4302" s="580" t="str">
        <f>Índice!$C$9</f>
        <v>2016-12-31</v>
      </c>
      <c r="K4302" s="555" t="s">
        <v>1862</v>
      </c>
      <c r="L4302" s="555" t="s">
        <v>1854</v>
      </c>
    </row>
    <row r="4303" spans="1:12" ht="15.75">
      <c r="A4303" s="593" t="s">
        <v>15</v>
      </c>
      <c r="C4303" s="555" t="str">
        <f>'FC03-2'!B$10</f>
        <v>Comercialización (FC03-2)</v>
      </c>
      <c r="F4303" s="555"/>
      <c r="I4303" s="580" t="str">
        <f>Índice!$C$8</f>
        <v>2016-01-01</v>
      </c>
      <c r="J4303" s="580" t="str">
        <f>Índice!$C$9</f>
        <v>2016-12-31</v>
      </c>
      <c r="L4303" s="557"/>
    </row>
    <row r="4304" spans="1:12" ht="15.75">
      <c r="C4304" s="555" t="str">
        <f>'FC03-2'!B$11</f>
        <v>Residencial Estrato 1 (FC03-2)</v>
      </c>
      <c r="F4304" s="555">
        <f>'FC03-2'!E$11</f>
        <v>0</v>
      </c>
      <c r="I4304" s="580" t="str">
        <f>Índice!$C$8</f>
        <v>2016-01-01</v>
      </c>
      <c r="J4304" s="580" t="str">
        <f>Índice!$C$9</f>
        <v>2016-12-31</v>
      </c>
      <c r="K4304" s="555" t="s">
        <v>1862</v>
      </c>
      <c r="L4304" s="555" t="s">
        <v>1854</v>
      </c>
    </row>
    <row r="4305" spans="1:12" ht="15.75">
      <c r="C4305" s="555" t="str">
        <f>'FC03-2'!B$12</f>
        <v>Residencial Estrato 2 (FC03-2)</v>
      </c>
      <c r="F4305" s="555">
        <f>'FC03-2'!E$12</f>
        <v>0</v>
      </c>
      <c r="I4305" s="580" t="str">
        <f>Índice!$C$8</f>
        <v>2016-01-01</v>
      </c>
      <c r="J4305" s="580" t="str">
        <f>Índice!$C$9</f>
        <v>2016-12-31</v>
      </c>
      <c r="K4305" s="555" t="s">
        <v>1862</v>
      </c>
      <c r="L4305" s="555" t="s">
        <v>1854</v>
      </c>
    </row>
    <row r="4306" spans="1:12" ht="15.75">
      <c r="C4306" s="555" t="str">
        <f>'FC03-2'!B$13</f>
        <v>Residencial Estrato 3 (FC03-2)</v>
      </c>
      <c r="F4306" s="555">
        <f>'FC03-2'!E$13</f>
        <v>0</v>
      </c>
      <c r="I4306" s="580" t="str">
        <f>Índice!$C$8</f>
        <v>2016-01-01</v>
      </c>
      <c r="J4306" s="580" t="str">
        <f>Índice!$C$9</f>
        <v>2016-12-31</v>
      </c>
      <c r="K4306" s="555" t="s">
        <v>1862</v>
      </c>
      <c r="L4306" s="555" t="s">
        <v>1854</v>
      </c>
    </row>
    <row r="4307" spans="1:12" ht="15.75">
      <c r="C4307" s="555" t="str">
        <f>'FC03-2'!B$14</f>
        <v>Residencial Estrato 4 (FC03-2)</v>
      </c>
      <c r="F4307" s="555">
        <f>'FC03-2'!E$14</f>
        <v>0</v>
      </c>
      <c r="I4307" s="580" t="str">
        <f>Índice!$C$8</f>
        <v>2016-01-01</v>
      </c>
      <c r="J4307" s="580" t="str">
        <f>Índice!$C$9</f>
        <v>2016-12-31</v>
      </c>
      <c r="K4307" s="555" t="s">
        <v>1862</v>
      </c>
      <c r="L4307" s="555" t="s">
        <v>1854</v>
      </c>
    </row>
    <row r="4308" spans="1:12" ht="15.75">
      <c r="C4308" s="555" t="str">
        <f>'FC03-2'!B$15</f>
        <v>Residencial Estrato 5 (FC03-2)</v>
      </c>
      <c r="F4308" s="555">
        <f>'FC03-2'!E$15</f>
        <v>0</v>
      </c>
      <c r="I4308" s="580" t="str">
        <f>Índice!$C$8</f>
        <v>2016-01-01</v>
      </c>
      <c r="J4308" s="580" t="str">
        <f>Índice!$C$9</f>
        <v>2016-12-31</v>
      </c>
      <c r="K4308" s="555" t="s">
        <v>1862</v>
      </c>
      <c r="L4308" s="555" t="s">
        <v>1854</v>
      </c>
    </row>
    <row r="4309" spans="1:12" ht="15.75">
      <c r="C4309" s="555" t="str">
        <f>'FC03-2'!B$16</f>
        <v>Residencial Estrato 6 (FC03-2)</v>
      </c>
      <c r="F4309" s="555">
        <f>'FC03-2'!E$16</f>
        <v>0</v>
      </c>
      <c r="I4309" s="580" t="str">
        <f>Índice!$C$8</f>
        <v>2016-01-01</v>
      </c>
      <c r="J4309" s="580" t="str">
        <f>Índice!$C$9</f>
        <v>2016-12-31</v>
      </c>
      <c r="K4309" s="555" t="s">
        <v>1862</v>
      </c>
      <c r="L4309" s="555" t="s">
        <v>1854</v>
      </c>
    </row>
    <row r="4310" spans="1:12" ht="15.75">
      <c r="C4310" s="555" t="str">
        <f>'FC03-2'!B$17</f>
        <v>No Residencial Industrial (FC03-2)</v>
      </c>
      <c r="F4310" s="555">
        <f>'FC03-2'!E$17</f>
        <v>0</v>
      </c>
      <c r="I4310" s="580" t="str">
        <f>Índice!$C$8</f>
        <v>2016-01-01</v>
      </c>
      <c r="J4310" s="580" t="str">
        <f>Índice!$C$9</f>
        <v>2016-12-31</v>
      </c>
      <c r="K4310" s="555" t="s">
        <v>1862</v>
      </c>
      <c r="L4310" s="555" t="s">
        <v>1854</v>
      </c>
    </row>
    <row r="4311" spans="1:12" ht="15.75">
      <c r="C4311" s="555" t="str">
        <f>'FC03-2'!B$18</f>
        <v>No Residencial Comercial (FC03-2)</v>
      </c>
      <c r="F4311" s="555">
        <f>'FC03-2'!E$18</f>
        <v>0</v>
      </c>
      <c r="I4311" s="580" t="str">
        <f>Índice!$C$8</f>
        <v>2016-01-01</v>
      </c>
      <c r="J4311" s="580" t="str">
        <f>Índice!$C$9</f>
        <v>2016-12-31</v>
      </c>
      <c r="K4311" s="555" t="s">
        <v>1862</v>
      </c>
      <c r="L4311" s="555" t="s">
        <v>1854</v>
      </c>
    </row>
    <row r="4312" spans="1:12" ht="15.75">
      <c r="C4312" s="555" t="str">
        <f>'FC03-2'!B$19</f>
        <v>No Residencial Oficial (FC03-2)</v>
      </c>
      <c r="F4312" s="555">
        <f>'FC03-2'!E$19</f>
        <v>0</v>
      </c>
      <c r="I4312" s="580" t="str">
        <f>Índice!$C$8</f>
        <v>2016-01-01</v>
      </c>
      <c r="J4312" s="580" t="str">
        <f>Índice!$C$9</f>
        <v>2016-12-31</v>
      </c>
      <c r="K4312" s="555" t="s">
        <v>1862</v>
      </c>
      <c r="L4312" s="555" t="s">
        <v>1854</v>
      </c>
    </row>
    <row r="4313" spans="1:12" ht="15.75">
      <c r="C4313" s="555" t="str">
        <f>'FC03-2'!B$20</f>
        <v>No Residencial Especial (FC03-2)</v>
      </c>
      <c r="F4313" s="555">
        <f>'FC03-2'!E$20</f>
        <v>0</v>
      </c>
      <c r="I4313" s="580" t="str">
        <f>Índice!$C$8</f>
        <v>2016-01-01</v>
      </c>
      <c r="J4313" s="580" t="str">
        <f>Índice!$C$9</f>
        <v>2016-12-31</v>
      </c>
      <c r="K4313" s="555" t="s">
        <v>1862</v>
      </c>
      <c r="L4313" s="555" t="s">
        <v>1854</v>
      </c>
    </row>
    <row r="4314" spans="1:12" ht="15.75">
      <c r="C4314" s="555" t="str">
        <f>'FC03-2'!B$21</f>
        <v>Total Comercialización (FC03-2)</v>
      </c>
      <c r="F4314" s="555">
        <f>'FC03-2'!E$21</f>
        <v>0</v>
      </c>
      <c r="I4314" s="580" t="str">
        <f>Índice!$C$8</f>
        <v>2016-01-01</v>
      </c>
      <c r="J4314" s="580" t="str">
        <f>Índice!$C$9</f>
        <v>2016-12-31</v>
      </c>
      <c r="K4314" s="555" t="s">
        <v>1862</v>
      </c>
      <c r="L4314" s="555" t="s">
        <v>1854</v>
      </c>
    </row>
    <row r="4315" spans="1:12" ht="15.75">
      <c r="C4315" s="555" t="str">
        <f>'FC03-2'!B$22</f>
        <v>Total Servicio de Alcantarillado (FC03-2)</v>
      </c>
      <c r="F4315" s="555">
        <f>'FC03-2'!E$22</f>
        <v>0</v>
      </c>
      <c r="I4315" s="580" t="str">
        <f>Índice!$C$8</f>
        <v>2016-01-01</v>
      </c>
      <c r="J4315" s="580" t="str">
        <f>Índice!$C$9</f>
        <v>2016-12-31</v>
      </c>
      <c r="K4315" s="555" t="s">
        <v>1862</v>
      </c>
      <c r="L4315" s="555" t="s">
        <v>1854</v>
      </c>
    </row>
    <row r="4316" spans="1:12" ht="15.75">
      <c r="A4316" s="593" t="s">
        <v>15</v>
      </c>
      <c r="C4316" s="555" t="str">
        <f>'FC03-2'!B$23</f>
        <v>Deterioro de cuentas por cobrar (FC03-2)</v>
      </c>
      <c r="F4316" s="555"/>
      <c r="I4316" s="580" t="str">
        <f>Índice!$C$8</f>
        <v>2016-01-01</v>
      </c>
      <c r="J4316" s="580" t="str">
        <f>Índice!$C$9</f>
        <v>2016-12-31</v>
      </c>
      <c r="L4316" s="557"/>
    </row>
    <row r="4317" spans="1:12" ht="15.75">
      <c r="C4317" s="555" t="str">
        <f>'FC03-2'!B$24</f>
        <v>Recolección (Deterioro) (FC03-2)</v>
      </c>
      <c r="F4317" s="555">
        <f>'FC03-2'!E$24</f>
        <v>0</v>
      </c>
      <c r="I4317" s="580" t="str">
        <f>Índice!$C$8</f>
        <v>2016-01-01</v>
      </c>
      <c r="J4317" s="580" t="str">
        <f>Índice!$C$9</f>
        <v>2016-12-31</v>
      </c>
      <c r="K4317" s="555" t="s">
        <v>1862</v>
      </c>
      <c r="L4317" s="555" t="s">
        <v>1854</v>
      </c>
    </row>
    <row r="4318" spans="1:12" ht="15.75">
      <c r="C4318" s="555" t="str">
        <f>'FC03-2'!B$25</f>
        <v>Tratamiento y disposición final (Deterioro) (FC03-2)</v>
      </c>
      <c r="F4318" s="555">
        <f>'FC03-2'!E$25</f>
        <v>0</v>
      </c>
      <c r="I4318" s="580" t="str">
        <f>Índice!$C$8</f>
        <v>2016-01-01</v>
      </c>
      <c r="J4318" s="580" t="str">
        <f>Índice!$C$9</f>
        <v>2016-12-31</v>
      </c>
      <c r="K4318" s="555" t="s">
        <v>1862</v>
      </c>
      <c r="L4318" s="555" t="s">
        <v>1854</v>
      </c>
    </row>
    <row r="4319" spans="1:12" ht="15.75">
      <c r="A4319" s="593" t="s">
        <v>15</v>
      </c>
      <c r="C4319" s="555" t="str">
        <f>'FC03-2'!B$26</f>
        <v>Comercialización (Deterioro) (FC03-2)</v>
      </c>
      <c r="F4319" s="555"/>
      <c r="I4319" s="580" t="str">
        <f>Índice!$C$8</f>
        <v>2016-01-01</v>
      </c>
      <c r="J4319" s="580" t="str">
        <f>Índice!$C$9</f>
        <v>2016-12-31</v>
      </c>
      <c r="L4319" s="557"/>
    </row>
    <row r="4320" spans="1:12" ht="15.75">
      <c r="C4320" s="555" t="str">
        <f>'FC03-2'!B$27</f>
        <v>Residencial Estrato 1 (Deterioro) (FC03-2)</v>
      </c>
      <c r="F4320" s="555">
        <f>'FC03-2'!E$27</f>
        <v>0</v>
      </c>
      <c r="I4320" s="580" t="str">
        <f>Índice!$C$8</f>
        <v>2016-01-01</v>
      </c>
      <c r="J4320" s="580" t="str">
        <f>Índice!$C$9</f>
        <v>2016-12-31</v>
      </c>
      <c r="K4320" s="555" t="s">
        <v>1862</v>
      </c>
      <c r="L4320" s="555" t="s">
        <v>1854</v>
      </c>
    </row>
    <row r="4321" spans="1:12" ht="15.75">
      <c r="C4321" s="555" t="str">
        <f>'FC03-2'!B$28</f>
        <v>Residencial Estrato 2 (Deterioro) (FC03-2)</v>
      </c>
      <c r="F4321" s="555">
        <f>'FC03-2'!E$28</f>
        <v>0</v>
      </c>
      <c r="I4321" s="580" t="str">
        <f>Índice!$C$8</f>
        <v>2016-01-01</v>
      </c>
      <c r="J4321" s="580" t="str">
        <f>Índice!$C$9</f>
        <v>2016-12-31</v>
      </c>
      <c r="K4321" s="555" t="s">
        <v>1862</v>
      </c>
      <c r="L4321" s="555" t="s">
        <v>1854</v>
      </c>
    </row>
    <row r="4322" spans="1:12" ht="15.75">
      <c r="C4322" s="555" t="str">
        <f>'FC03-2'!B$29</f>
        <v>Residencial Estrato 3 (Deterioro) (FC03-2)</v>
      </c>
      <c r="F4322" s="555">
        <f>'FC03-2'!E$29</f>
        <v>0</v>
      </c>
      <c r="I4322" s="580" t="str">
        <f>Índice!$C$8</f>
        <v>2016-01-01</v>
      </c>
      <c r="J4322" s="580" t="str">
        <f>Índice!$C$9</f>
        <v>2016-12-31</v>
      </c>
      <c r="K4322" s="555" t="s">
        <v>1862</v>
      </c>
      <c r="L4322" s="555" t="s">
        <v>1854</v>
      </c>
    </row>
    <row r="4323" spans="1:12" ht="15.75">
      <c r="C4323" s="555" t="str">
        <f>'FC03-2'!B$30</f>
        <v>Residencial Estrato 4 (Deterioro) (FC03-2)</v>
      </c>
      <c r="F4323" s="555">
        <f>'FC03-2'!E$30</f>
        <v>0</v>
      </c>
      <c r="I4323" s="580" t="str">
        <f>Índice!$C$8</f>
        <v>2016-01-01</v>
      </c>
      <c r="J4323" s="580" t="str">
        <f>Índice!$C$9</f>
        <v>2016-12-31</v>
      </c>
      <c r="K4323" s="555" t="s">
        <v>1862</v>
      </c>
      <c r="L4323" s="555" t="s">
        <v>1854</v>
      </c>
    </row>
    <row r="4324" spans="1:12" ht="15.75">
      <c r="C4324" s="555" t="str">
        <f>'FC03-2'!B$31</f>
        <v>Residencial Estrato 5 (Deterioro) (FC03-2)</v>
      </c>
      <c r="F4324" s="555">
        <f>'FC03-2'!E$31</f>
        <v>0</v>
      </c>
      <c r="I4324" s="580" t="str">
        <f>Índice!$C$8</f>
        <v>2016-01-01</v>
      </c>
      <c r="J4324" s="580" t="str">
        <f>Índice!$C$9</f>
        <v>2016-12-31</v>
      </c>
      <c r="K4324" s="555" t="s">
        <v>1862</v>
      </c>
      <c r="L4324" s="555" t="s">
        <v>1854</v>
      </c>
    </row>
    <row r="4325" spans="1:12" ht="15.75">
      <c r="C4325" s="555" t="str">
        <f>'FC03-2'!B$32</f>
        <v>Residencial Estrato 6 (Deterioro) (FC03-2)</v>
      </c>
      <c r="F4325" s="555">
        <f>'FC03-2'!E$32</f>
        <v>0</v>
      </c>
      <c r="I4325" s="580" t="str">
        <f>Índice!$C$8</f>
        <v>2016-01-01</v>
      </c>
      <c r="J4325" s="580" t="str">
        <f>Índice!$C$9</f>
        <v>2016-12-31</v>
      </c>
      <c r="K4325" s="555" t="s">
        <v>1862</v>
      </c>
      <c r="L4325" s="555" t="s">
        <v>1854</v>
      </c>
    </row>
    <row r="4326" spans="1:12" ht="15.75">
      <c r="C4326" s="555" t="str">
        <f>'FC03-2'!B$33</f>
        <v>No Residencial Industrial (Deterioro) (FC03-2)</v>
      </c>
      <c r="F4326" s="555">
        <f>'FC03-2'!E$33</f>
        <v>0</v>
      </c>
      <c r="I4326" s="580" t="str">
        <f>Índice!$C$8</f>
        <v>2016-01-01</v>
      </c>
      <c r="J4326" s="580" t="str">
        <f>Índice!$C$9</f>
        <v>2016-12-31</v>
      </c>
      <c r="K4326" s="555" t="s">
        <v>1862</v>
      </c>
      <c r="L4326" s="555" t="s">
        <v>1854</v>
      </c>
    </row>
    <row r="4327" spans="1:12" ht="15.75">
      <c r="C4327" s="555" t="str">
        <f>'FC03-2'!B$34</f>
        <v>No Residencial Comercial (Deterioro) (FC03-2)</v>
      </c>
      <c r="F4327" s="555">
        <f>'FC03-2'!E$34</f>
        <v>0</v>
      </c>
      <c r="I4327" s="580" t="str">
        <f>Índice!$C$8</f>
        <v>2016-01-01</v>
      </c>
      <c r="J4327" s="580" t="str">
        <f>Índice!$C$9</f>
        <v>2016-12-31</v>
      </c>
      <c r="K4327" s="555" t="s">
        <v>1862</v>
      </c>
      <c r="L4327" s="555" t="s">
        <v>1854</v>
      </c>
    </row>
    <row r="4328" spans="1:12" ht="15.75">
      <c r="C4328" s="555" t="str">
        <f>'FC03-2'!B$35</f>
        <v>No Residencial Oficial (Deterioro) (FC03-2)</v>
      </c>
      <c r="F4328" s="555">
        <f>'FC03-2'!E$35</f>
        <v>0</v>
      </c>
      <c r="I4328" s="580" t="str">
        <f>Índice!$C$8</f>
        <v>2016-01-01</v>
      </c>
      <c r="J4328" s="580" t="str">
        <f>Índice!$C$9</f>
        <v>2016-12-31</v>
      </c>
      <c r="K4328" s="555" t="s">
        <v>1862</v>
      </c>
      <c r="L4328" s="555" t="s">
        <v>1854</v>
      </c>
    </row>
    <row r="4329" spans="1:12" ht="15.75">
      <c r="C4329" s="555" t="str">
        <f>'FC03-2'!B$36</f>
        <v>No Residencial Especial (Deterioro) (FC03-2)</v>
      </c>
      <c r="F4329" s="555">
        <f>'FC03-2'!E$36</f>
        <v>0</v>
      </c>
      <c r="I4329" s="580" t="str">
        <f>Índice!$C$8</f>
        <v>2016-01-01</v>
      </c>
      <c r="J4329" s="580" t="str">
        <f>Índice!$C$9</f>
        <v>2016-12-31</v>
      </c>
      <c r="K4329" s="555" t="s">
        <v>1862</v>
      </c>
      <c r="L4329" s="555" t="s">
        <v>1854</v>
      </c>
    </row>
    <row r="4330" spans="1:12" ht="15.75">
      <c r="C4330" s="555" t="str">
        <f>'FC03-2'!B$37</f>
        <v>Total Comercialización (Deterioro) (FC03-2)</v>
      </c>
      <c r="F4330" s="555">
        <f>'FC03-2'!E$37</f>
        <v>0</v>
      </c>
      <c r="I4330" s="580" t="str">
        <f>Índice!$C$8</f>
        <v>2016-01-01</v>
      </c>
      <c r="J4330" s="580" t="str">
        <f>Índice!$C$9</f>
        <v>2016-12-31</v>
      </c>
      <c r="K4330" s="555" t="s">
        <v>1862</v>
      </c>
      <c r="L4330" s="555" t="s">
        <v>1854</v>
      </c>
    </row>
    <row r="4331" spans="1:12" ht="15.75">
      <c r="C4331" s="555" t="str">
        <f>'FC03-2'!B$38</f>
        <v>Total Deterioro Cuentas por Cobrar (FC03-2)</v>
      </c>
      <c r="F4331" s="555">
        <f>'FC03-2'!E$38</f>
        <v>0</v>
      </c>
      <c r="I4331" s="580" t="str">
        <f>Índice!$C$8</f>
        <v>2016-01-01</v>
      </c>
      <c r="J4331" s="580" t="str">
        <f>Índice!$C$9</f>
        <v>2016-12-31</v>
      </c>
      <c r="K4331" s="555" t="s">
        <v>1862</v>
      </c>
      <c r="L4331" s="555" t="s">
        <v>1854</v>
      </c>
    </row>
    <row r="4332" spans="1:12" ht="15.75">
      <c r="A4332" s="593" t="s">
        <v>15</v>
      </c>
      <c r="B4332" s="594"/>
      <c r="C4332" s="595" t="s">
        <v>628</v>
      </c>
      <c r="I4332" s="580" t="str">
        <f>Índice!$C$8</f>
        <v>2016-01-01</v>
      </c>
      <c r="J4332" s="580" t="str">
        <f>Índice!$C$9</f>
        <v>2016-12-31</v>
      </c>
      <c r="L4332" s="557"/>
    </row>
    <row r="4333" spans="1:12" ht="15.75">
      <c r="A4333" s="593" t="s">
        <v>15</v>
      </c>
      <c r="C4333" s="555" t="str">
        <f>'FC03-2'!B$7</f>
        <v>Servicio de alcantarillado (FC03-2)</v>
      </c>
      <c r="I4333" s="580" t="str">
        <f>Índice!$C$8</f>
        <v>2016-01-01</v>
      </c>
      <c r="J4333" s="580" t="str">
        <f>Índice!$C$9</f>
        <v>2016-12-31</v>
      </c>
      <c r="L4333" s="557"/>
    </row>
    <row r="4334" spans="1:12" ht="15.75">
      <c r="C4334" s="555" t="str">
        <f>'FC03-2'!B$8</f>
        <v>Recolección (FC03-2)</v>
      </c>
      <c r="F4334" s="555">
        <f>'FC03-2'!F$8</f>
        <v>0</v>
      </c>
      <c r="I4334" s="580" t="str">
        <f>Índice!$C$8</f>
        <v>2016-01-01</v>
      </c>
      <c r="J4334" s="580" t="str">
        <f>Índice!$C$9</f>
        <v>2016-12-31</v>
      </c>
      <c r="K4334" s="555" t="s">
        <v>1862</v>
      </c>
      <c r="L4334" s="555" t="s">
        <v>1855</v>
      </c>
    </row>
    <row r="4335" spans="1:12" ht="15.75">
      <c r="C4335" s="555" t="str">
        <f>'FC03-2'!B$9</f>
        <v>Tratamiento y Disposición final (FC03-2)</v>
      </c>
      <c r="F4335" s="555">
        <f>'FC03-2'!F$9</f>
        <v>0</v>
      </c>
      <c r="I4335" s="580" t="str">
        <f>Índice!$C$8</f>
        <v>2016-01-01</v>
      </c>
      <c r="J4335" s="580" t="str">
        <f>Índice!$C$9</f>
        <v>2016-12-31</v>
      </c>
      <c r="K4335" s="555" t="s">
        <v>1862</v>
      </c>
      <c r="L4335" s="555" t="s">
        <v>1855</v>
      </c>
    </row>
    <row r="4336" spans="1:12" ht="15.75">
      <c r="A4336" s="593" t="s">
        <v>15</v>
      </c>
      <c r="C4336" s="555" t="str">
        <f>'FC03-2'!B$10</f>
        <v>Comercialización (FC03-2)</v>
      </c>
      <c r="F4336" s="555"/>
      <c r="I4336" s="580" t="str">
        <f>Índice!$C$8</f>
        <v>2016-01-01</v>
      </c>
      <c r="J4336" s="580" t="str">
        <f>Índice!$C$9</f>
        <v>2016-12-31</v>
      </c>
      <c r="L4336" s="557"/>
    </row>
    <row r="4337" spans="1:12" ht="15.75">
      <c r="C4337" s="555" t="str">
        <f>'FC03-2'!B$11</f>
        <v>Residencial Estrato 1 (FC03-2)</v>
      </c>
      <c r="F4337" s="555">
        <f>'FC03-2'!F$11</f>
        <v>0</v>
      </c>
      <c r="I4337" s="580" t="str">
        <f>Índice!$C$8</f>
        <v>2016-01-01</v>
      </c>
      <c r="J4337" s="580" t="str">
        <f>Índice!$C$9</f>
        <v>2016-12-31</v>
      </c>
      <c r="K4337" s="555" t="s">
        <v>1862</v>
      </c>
      <c r="L4337" s="555" t="s">
        <v>1855</v>
      </c>
    </row>
    <row r="4338" spans="1:12" ht="15.75">
      <c r="C4338" s="555" t="str">
        <f>'FC03-2'!B$12</f>
        <v>Residencial Estrato 2 (FC03-2)</v>
      </c>
      <c r="F4338" s="555">
        <f>'FC03-2'!F$12</f>
        <v>0</v>
      </c>
      <c r="I4338" s="580" t="str">
        <f>Índice!$C$8</f>
        <v>2016-01-01</v>
      </c>
      <c r="J4338" s="580" t="str">
        <f>Índice!$C$9</f>
        <v>2016-12-31</v>
      </c>
      <c r="K4338" s="555" t="s">
        <v>1862</v>
      </c>
      <c r="L4338" s="555" t="s">
        <v>1855</v>
      </c>
    </row>
    <row r="4339" spans="1:12" ht="15.75">
      <c r="C4339" s="555" t="str">
        <f>'FC03-2'!B$13</f>
        <v>Residencial Estrato 3 (FC03-2)</v>
      </c>
      <c r="F4339" s="555">
        <f>'FC03-2'!F$13</f>
        <v>0</v>
      </c>
      <c r="I4339" s="580" t="str">
        <f>Índice!$C$8</f>
        <v>2016-01-01</v>
      </c>
      <c r="J4339" s="580" t="str">
        <f>Índice!$C$9</f>
        <v>2016-12-31</v>
      </c>
      <c r="K4339" s="555" t="s">
        <v>1862</v>
      </c>
      <c r="L4339" s="555" t="s">
        <v>1855</v>
      </c>
    </row>
    <row r="4340" spans="1:12" ht="15.75">
      <c r="C4340" s="555" t="str">
        <f>'FC03-2'!B$14</f>
        <v>Residencial Estrato 4 (FC03-2)</v>
      </c>
      <c r="F4340" s="555">
        <f>'FC03-2'!F$14</f>
        <v>0</v>
      </c>
      <c r="I4340" s="580" t="str">
        <f>Índice!$C$8</f>
        <v>2016-01-01</v>
      </c>
      <c r="J4340" s="580" t="str">
        <f>Índice!$C$9</f>
        <v>2016-12-31</v>
      </c>
      <c r="K4340" s="555" t="s">
        <v>1862</v>
      </c>
      <c r="L4340" s="555" t="s">
        <v>1855</v>
      </c>
    </row>
    <row r="4341" spans="1:12" ht="15.75">
      <c r="C4341" s="555" t="str">
        <f>'FC03-2'!B$15</f>
        <v>Residencial Estrato 5 (FC03-2)</v>
      </c>
      <c r="F4341" s="555">
        <f>'FC03-2'!F$15</f>
        <v>0</v>
      </c>
      <c r="I4341" s="580" t="str">
        <f>Índice!$C$8</f>
        <v>2016-01-01</v>
      </c>
      <c r="J4341" s="580" t="str">
        <f>Índice!$C$9</f>
        <v>2016-12-31</v>
      </c>
      <c r="K4341" s="555" t="s">
        <v>1862</v>
      </c>
      <c r="L4341" s="555" t="s">
        <v>1855</v>
      </c>
    </row>
    <row r="4342" spans="1:12" ht="15.75">
      <c r="C4342" s="555" t="str">
        <f>'FC03-2'!B$16</f>
        <v>Residencial Estrato 6 (FC03-2)</v>
      </c>
      <c r="F4342" s="555">
        <f>'FC03-2'!F$16</f>
        <v>0</v>
      </c>
      <c r="I4342" s="580" t="str">
        <f>Índice!$C$8</f>
        <v>2016-01-01</v>
      </c>
      <c r="J4342" s="580" t="str">
        <f>Índice!$C$9</f>
        <v>2016-12-31</v>
      </c>
      <c r="K4342" s="555" t="s">
        <v>1862</v>
      </c>
      <c r="L4342" s="555" t="s">
        <v>1855</v>
      </c>
    </row>
    <row r="4343" spans="1:12" ht="15.75">
      <c r="C4343" s="555" t="str">
        <f>'FC03-2'!B$17</f>
        <v>No Residencial Industrial (FC03-2)</v>
      </c>
      <c r="F4343" s="555">
        <f>'FC03-2'!F$17</f>
        <v>0</v>
      </c>
      <c r="I4343" s="580" t="str">
        <f>Índice!$C$8</f>
        <v>2016-01-01</v>
      </c>
      <c r="J4343" s="580" t="str">
        <f>Índice!$C$9</f>
        <v>2016-12-31</v>
      </c>
      <c r="K4343" s="555" t="s">
        <v>1862</v>
      </c>
      <c r="L4343" s="555" t="s">
        <v>1855</v>
      </c>
    </row>
    <row r="4344" spans="1:12" ht="15.75">
      <c r="C4344" s="555" t="str">
        <f>'FC03-2'!B$18</f>
        <v>No Residencial Comercial (FC03-2)</v>
      </c>
      <c r="F4344" s="555">
        <f>'FC03-2'!F$18</f>
        <v>0</v>
      </c>
      <c r="I4344" s="580" t="str">
        <f>Índice!$C$8</f>
        <v>2016-01-01</v>
      </c>
      <c r="J4344" s="580" t="str">
        <f>Índice!$C$9</f>
        <v>2016-12-31</v>
      </c>
      <c r="K4344" s="555" t="s">
        <v>1862</v>
      </c>
      <c r="L4344" s="555" t="s">
        <v>1855</v>
      </c>
    </row>
    <row r="4345" spans="1:12" ht="15.75">
      <c r="C4345" s="555" t="str">
        <f>'FC03-2'!B$19</f>
        <v>No Residencial Oficial (FC03-2)</v>
      </c>
      <c r="F4345" s="555">
        <f>'FC03-2'!F$19</f>
        <v>0</v>
      </c>
      <c r="I4345" s="580" t="str">
        <f>Índice!$C$8</f>
        <v>2016-01-01</v>
      </c>
      <c r="J4345" s="580" t="str">
        <f>Índice!$C$9</f>
        <v>2016-12-31</v>
      </c>
      <c r="K4345" s="555" t="s">
        <v>1862</v>
      </c>
      <c r="L4345" s="555" t="s">
        <v>1855</v>
      </c>
    </row>
    <row r="4346" spans="1:12" ht="15.75">
      <c r="C4346" s="555" t="str">
        <f>'FC03-2'!B$20</f>
        <v>No Residencial Especial (FC03-2)</v>
      </c>
      <c r="F4346" s="555">
        <f>'FC03-2'!F$20</f>
        <v>0</v>
      </c>
      <c r="I4346" s="580" t="str">
        <f>Índice!$C$8</f>
        <v>2016-01-01</v>
      </c>
      <c r="J4346" s="580" t="str">
        <f>Índice!$C$9</f>
        <v>2016-12-31</v>
      </c>
      <c r="K4346" s="555" t="s">
        <v>1862</v>
      </c>
      <c r="L4346" s="555" t="s">
        <v>1855</v>
      </c>
    </row>
    <row r="4347" spans="1:12" ht="15.75">
      <c r="C4347" s="555" t="str">
        <f>'FC03-2'!B$21</f>
        <v>Total Comercialización (FC03-2)</v>
      </c>
      <c r="F4347" s="555">
        <f>'FC03-2'!F$21</f>
        <v>0</v>
      </c>
      <c r="I4347" s="580" t="str">
        <f>Índice!$C$8</f>
        <v>2016-01-01</v>
      </c>
      <c r="J4347" s="580" t="str">
        <f>Índice!$C$9</f>
        <v>2016-12-31</v>
      </c>
      <c r="K4347" s="555" t="s">
        <v>1862</v>
      </c>
      <c r="L4347" s="555" t="s">
        <v>1855</v>
      </c>
    </row>
    <row r="4348" spans="1:12" ht="15.75">
      <c r="C4348" s="555" t="str">
        <f>'FC03-2'!B$22</f>
        <v>Total Servicio de Alcantarillado (FC03-2)</v>
      </c>
      <c r="F4348" s="555">
        <f>'FC03-2'!F$22</f>
        <v>0</v>
      </c>
      <c r="I4348" s="580" t="str">
        <f>Índice!$C$8</f>
        <v>2016-01-01</v>
      </c>
      <c r="J4348" s="580" t="str">
        <f>Índice!$C$9</f>
        <v>2016-12-31</v>
      </c>
      <c r="K4348" s="555" t="s">
        <v>1862</v>
      </c>
      <c r="L4348" s="555" t="s">
        <v>1855</v>
      </c>
    </row>
    <row r="4349" spans="1:12" ht="15.75">
      <c r="A4349" s="593" t="s">
        <v>15</v>
      </c>
      <c r="C4349" s="555" t="str">
        <f>'FC03-2'!B$23</f>
        <v>Deterioro de cuentas por cobrar (FC03-2)</v>
      </c>
      <c r="F4349" s="555"/>
      <c r="I4349" s="580" t="str">
        <f>Índice!$C$8</f>
        <v>2016-01-01</v>
      </c>
      <c r="J4349" s="580" t="str">
        <f>Índice!$C$9</f>
        <v>2016-12-31</v>
      </c>
      <c r="L4349" s="557"/>
    </row>
    <row r="4350" spans="1:12" ht="15.75">
      <c r="C4350" s="555" t="str">
        <f>'FC03-2'!B$24</f>
        <v>Recolección (Deterioro) (FC03-2)</v>
      </c>
      <c r="F4350" s="555">
        <f>'FC03-2'!F$24</f>
        <v>0</v>
      </c>
      <c r="I4350" s="580" t="str">
        <f>Índice!$C$8</f>
        <v>2016-01-01</v>
      </c>
      <c r="J4350" s="580" t="str">
        <f>Índice!$C$9</f>
        <v>2016-12-31</v>
      </c>
      <c r="K4350" s="555" t="s">
        <v>1862</v>
      </c>
      <c r="L4350" s="555" t="s">
        <v>1855</v>
      </c>
    </row>
    <row r="4351" spans="1:12" ht="15.75">
      <c r="C4351" s="555" t="str">
        <f>'FC03-2'!B$25</f>
        <v>Tratamiento y disposición final (Deterioro) (FC03-2)</v>
      </c>
      <c r="F4351" s="555">
        <f>'FC03-2'!F$25</f>
        <v>0</v>
      </c>
      <c r="I4351" s="580" t="str">
        <f>Índice!$C$8</f>
        <v>2016-01-01</v>
      </c>
      <c r="J4351" s="580" t="str">
        <f>Índice!$C$9</f>
        <v>2016-12-31</v>
      </c>
      <c r="K4351" s="555" t="s">
        <v>1862</v>
      </c>
      <c r="L4351" s="555" t="s">
        <v>1855</v>
      </c>
    </row>
    <row r="4352" spans="1:12" ht="15.75">
      <c r="A4352" s="593" t="s">
        <v>15</v>
      </c>
      <c r="C4352" s="555" t="str">
        <f>'FC03-2'!B$26</f>
        <v>Comercialización (Deterioro) (FC03-2)</v>
      </c>
      <c r="F4352" s="555"/>
      <c r="I4352" s="580" t="str">
        <f>Índice!$C$8</f>
        <v>2016-01-01</v>
      </c>
      <c r="J4352" s="580" t="str">
        <f>Índice!$C$9</f>
        <v>2016-12-31</v>
      </c>
      <c r="L4352" s="557"/>
    </row>
    <row r="4353" spans="1:12" ht="15.75">
      <c r="C4353" s="555" t="str">
        <f>'FC03-2'!B$27</f>
        <v>Residencial Estrato 1 (Deterioro) (FC03-2)</v>
      </c>
      <c r="F4353" s="555">
        <f>'FC03-2'!F$27</f>
        <v>0</v>
      </c>
      <c r="I4353" s="580" t="str">
        <f>Índice!$C$8</f>
        <v>2016-01-01</v>
      </c>
      <c r="J4353" s="580" t="str">
        <f>Índice!$C$9</f>
        <v>2016-12-31</v>
      </c>
      <c r="K4353" s="555" t="s">
        <v>1862</v>
      </c>
      <c r="L4353" s="555" t="s">
        <v>1855</v>
      </c>
    </row>
    <row r="4354" spans="1:12" ht="15.75">
      <c r="C4354" s="555" t="str">
        <f>'FC03-2'!B$28</f>
        <v>Residencial Estrato 2 (Deterioro) (FC03-2)</v>
      </c>
      <c r="F4354" s="555">
        <f>'FC03-2'!F$28</f>
        <v>0</v>
      </c>
      <c r="I4354" s="580" t="str">
        <f>Índice!$C$8</f>
        <v>2016-01-01</v>
      </c>
      <c r="J4354" s="580" t="str">
        <f>Índice!$C$9</f>
        <v>2016-12-31</v>
      </c>
      <c r="K4354" s="555" t="s">
        <v>1862</v>
      </c>
      <c r="L4354" s="555" t="s">
        <v>1855</v>
      </c>
    </row>
    <row r="4355" spans="1:12" ht="15.75">
      <c r="C4355" s="555" t="str">
        <f>'FC03-2'!B$29</f>
        <v>Residencial Estrato 3 (Deterioro) (FC03-2)</v>
      </c>
      <c r="F4355" s="555">
        <f>'FC03-2'!F$29</f>
        <v>0</v>
      </c>
      <c r="I4355" s="580" t="str">
        <f>Índice!$C$8</f>
        <v>2016-01-01</v>
      </c>
      <c r="J4355" s="580" t="str">
        <f>Índice!$C$9</f>
        <v>2016-12-31</v>
      </c>
      <c r="K4355" s="555" t="s">
        <v>1862</v>
      </c>
      <c r="L4355" s="555" t="s">
        <v>1855</v>
      </c>
    </row>
    <row r="4356" spans="1:12" ht="15.75">
      <c r="C4356" s="555" t="str">
        <f>'FC03-2'!B$30</f>
        <v>Residencial Estrato 4 (Deterioro) (FC03-2)</v>
      </c>
      <c r="F4356" s="555">
        <f>'FC03-2'!F$30</f>
        <v>0</v>
      </c>
      <c r="I4356" s="580" t="str">
        <f>Índice!$C$8</f>
        <v>2016-01-01</v>
      </c>
      <c r="J4356" s="580" t="str">
        <f>Índice!$C$9</f>
        <v>2016-12-31</v>
      </c>
      <c r="K4356" s="555" t="s">
        <v>1862</v>
      </c>
      <c r="L4356" s="555" t="s">
        <v>1855</v>
      </c>
    </row>
    <row r="4357" spans="1:12" ht="15.75">
      <c r="C4357" s="555" t="str">
        <f>'FC03-2'!B$31</f>
        <v>Residencial Estrato 5 (Deterioro) (FC03-2)</v>
      </c>
      <c r="F4357" s="555">
        <f>'FC03-2'!F$31</f>
        <v>0</v>
      </c>
      <c r="I4357" s="580" t="str">
        <f>Índice!$C$8</f>
        <v>2016-01-01</v>
      </c>
      <c r="J4357" s="580" t="str">
        <f>Índice!$C$9</f>
        <v>2016-12-31</v>
      </c>
      <c r="K4357" s="555" t="s">
        <v>1862</v>
      </c>
      <c r="L4357" s="555" t="s">
        <v>1855</v>
      </c>
    </row>
    <row r="4358" spans="1:12" ht="15.75">
      <c r="C4358" s="555" t="str">
        <f>'FC03-2'!B$32</f>
        <v>Residencial Estrato 6 (Deterioro) (FC03-2)</v>
      </c>
      <c r="F4358" s="555">
        <f>'FC03-2'!F$32</f>
        <v>0</v>
      </c>
      <c r="I4358" s="580" t="str">
        <f>Índice!$C$8</f>
        <v>2016-01-01</v>
      </c>
      <c r="J4358" s="580" t="str">
        <f>Índice!$C$9</f>
        <v>2016-12-31</v>
      </c>
      <c r="K4358" s="555" t="s">
        <v>1862</v>
      </c>
      <c r="L4358" s="555" t="s">
        <v>1855</v>
      </c>
    </row>
    <row r="4359" spans="1:12" ht="15.75">
      <c r="C4359" s="555" t="str">
        <f>'FC03-2'!B$33</f>
        <v>No Residencial Industrial (Deterioro) (FC03-2)</v>
      </c>
      <c r="F4359" s="555">
        <f>'FC03-2'!F$33</f>
        <v>0</v>
      </c>
      <c r="I4359" s="580" t="str">
        <f>Índice!$C$8</f>
        <v>2016-01-01</v>
      </c>
      <c r="J4359" s="580" t="str">
        <f>Índice!$C$9</f>
        <v>2016-12-31</v>
      </c>
      <c r="K4359" s="555" t="s">
        <v>1862</v>
      </c>
      <c r="L4359" s="555" t="s">
        <v>1855</v>
      </c>
    </row>
    <row r="4360" spans="1:12" ht="15.75">
      <c r="C4360" s="555" t="str">
        <f>'FC03-2'!B$34</f>
        <v>No Residencial Comercial (Deterioro) (FC03-2)</v>
      </c>
      <c r="F4360" s="555">
        <f>'FC03-2'!F$34</f>
        <v>0</v>
      </c>
      <c r="I4360" s="580" t="str">
        <f>Índice!$C$8</f>
        <v>2016-01-01</v>
      </c>
      <c r="J4360" s="580" t="str">
        <f>Índice!$C$9</f>
        <v>2016-12-31</v>
      </c>
      <c r="K4360" s="555" t="s">
        <v>1862</v>
      </c>
      <c r="L4360" s="555" t="s">
        <v>1855</v>
      </c>
    </row>
    <row r="4361" spans="1:12" ht="15.75">
      <c r="C4361" s="555" t="str">
        <f>'FC03-2'!B$35</f>
        <v>No Residencial Oficial (Deterioro) (FC03-2)</v>
      </c>
      <c r="F4361" s="555">
        <f>'FC03-2'!F$35</f>
        <v>0</v>
      </c>
      <c r="I4361" s="580" t="str">
        <f>Índice!$C$8</f>
        <v>2016-01-01</v>
      </c>
      <c r="J4361" s="580" t="str">
        <f>Índice!$C$9</f>
        <v>2016-12-31</v>
      </c>
      <c r="K4361" s="555" t="s">
        <v>1862</v>
      </c>
      <c r="L4361" s="555" t="s">
        <v>1855</v>
      </c>
    </row>
    <row r="4362" spans="1:12" ht="15.75">
      <c r="C4362" s="555" t="str">
        <f>'FC03-2'!B$36</f>
        <v>No Residencial Especial (Deterioro) (FC03-2)</v>
      </c>
      <c r="F4362" s="555">
        <f>'FC03-2'!F$36</f>
        <v>0</v>
      </c>
      <c r="I4362" s="580" t="str">
        <f>Índice!$C$8</f>
        <v>2016-01-01</v>
      </c>
      <c r="J4362" s="580" t="str">
        <f>Índice!$C$9</f>
        <v>2016-12-31</v>
      </c>
      <c r="K4362" s="555" t="s">
        <v>1862</v>
      </c>
      <c r="L4362" s="555" t="s">
        <v>1855</v>
      </c>
    </row>
    <row r="4363" spans="1:12" ht="15.75">
      <c r="C4363" s="555" t="str">
        <f>'FC03-2'!B$37</f>
        <v>Total Comercialización (Deterioro) (FC03-2)</v>
      </c>
      <c r="F4363" s="555">
        <f>'FC03-2'!F$37</f>
        <v>0</v>
      </c>
      <c r="I4363" s="580" t="str">
        <f>Índice!$C$8</f>
        <v>2016-01-01</v>
      </c>
      <c r="J4363" s="580" t="str">
        <f>Índice!$C$9</f>
        <v>2016-12-31</v>
      </c>
      <c r="K4363" s="555" t="s">
        <v>1862</v>
      </c>
      <c r="L4363" s="555" t="s">
        <v>1855</v>
      </c>
    </row>
    <row r="4364" spans="1:12" ht="15.75">
      <c r="C4364" s="555" t="str">
        <f>'FC03-2'!B$38</f>
        <v>Total Deterioro Cuentas por Cobrar (FC03-2)</v>
      </c>
      <c r="F4364" s="555">
        <f>'FC03-2'!F$38</f>
        <v>0</v>
      </c>
      <c r="I4364" s="580" t="str">
        <f>Índice!$C$8</f>
        <v>2016-01-01</v>
      </c>
      <c r="J4364" s="580" t="str">
        <f>Índice!$C$9</f>
        <v>2016-12-31</v>
      </c>
      <c r="K4364" s="555" t="s">
        <v>1862</v>
      </c>
      <c r="L4364" s="555" t="s">
        <v>1855</v>
      </c>
    </row>
    <row r="4365" spans="1:12" ht="15.75">
      <c r="A4365" s="593" t="s">
        <v>15</v>
      </c>
      <c r="B4365" s="594"/>
      <c r="C4365" s="595" t="s">
        <v>629</v>
      </c>
      <c r="I4365" s="580" t="str">
        <f>Índice!$C$8</f>
        <v>2016-01-01</v>
      </c>
      <c r="J4365" s="580" t="str">
        <f>Índice!$C$9</f>
        <v>2016-12-31</v>
      </c>
      <c r="L4365" s="557"/>
    </row>
    <row r="4366" spans="1:12" ht="15.75">
      <c r="A4366" s="593" t="s">
        <v>15</v>
      </c>
      <c r="C4366" s="555" t="str">
        <f>'FC03-2'!B$7</f>
        <v>Servicio de alcantarillado (FC03-2)</v>
      </c>
      <c r="I4366" s="580" t="str">
        <f>Índice!$C$8</f>
        <v>2016-01-01</v>
      </c>
      <c r="J4366" s="580" t="str">
        <f>Índice!$C$9</f>
        <v>2016-12-31</v>
      </c>
      <c r="L4366" s="557"/>
    </row>
    <row r="4367" spans="1:12" ht="15.75">
      <c r="C4367" s="555" t="str">
        <f>'FC03-2'!B$8</f>
        <v>Recolección (FC03-2)</v>
      </c>
      <c r="F4367" s="555">
        <f>'FC03-2'!G$8</f>
        <v>0</v>
      </c>
      <c r="I4367" s="580" t="str">
        <f>Índice!$C$8</f>
        <v>2016-01-01</v>
      </c>
      <c r="J4367" s="580" t="str">
        <f>Índice!$C$9</f>
        <v>2016-12-31</v>
      </c>
      <c r="K4367" s="555" t="s">
        <v>1862</v>
      </c>
      <c r="L4367" s="555" t="s">
        <v>1856</v>
      </c>
    </row>
    <row r="4368" spans="1:12" ht="15.75">
      <c r="C4368" s="555" t="str">
        <f>'FC03-2'!B$9</f>
        <v>Tratamiento y Disposición final (FC03-2)</v>
      </c>
      <c r="F4368" s="555">
        <f>'FC03-2'!G$9</f>
        <v>0</v>
      </c>
      <c r="I4368" s="580" t="str">
        <f>Índice!$C$8</f>
        <v>2016-01-01</v>
      </c>
      <c r="J4368" s="580" t="str">
        <f>Índice!$C$9</f>
        <v>2016-12-31</v>
      </c>
      <c r="K4368" s="555" t="s">
        <v>1862</v>
      </c>
      <c r="L4368" s="555" t="s">
        <v>1856</v>
      </c>
    </row>
    <row r="4369" spans="1:12" ht="15.75">
      <c r="A4369" s="593" t="s">
        <v>15</v>
      </c>
      <c r="C4369" s="555" t="str">
        <f>'FC03-2'!B$10</f>
        <v>Comercialización (FC03-2)</v>
      </c>
      <c r="F4369" s="555"/>
      <c r="I4369" s="580" t="str">
        <f>Índice!$C$8</f>
        <v>2016-01-01</v>
      </c>
      <c r="J4369" s="580" t="str">
        <f>Índice!$C$9</f>
        <v>2016-12-31</v>
      </c>
      <c r="L4369" s="557"/>
    </row>
    <row r="4370" spans="1:12" ht="15.75">
      <c r="C4370" s="555" t="str">
        <f>'FC03-2'!B$11</f>
        <v>Residencial Estrato 1 (FC03-2)</v>
      </c>
      <c r="F4370" s="555">
        <f>'FC03-2'!G$11</f>
        <v>0</v>
      </c>
      <c r="I4370" s="580" t="str">
        <f>Índice!$C$8</f>
        <v>2016-01-01</v>
      </c>
      <c r="J4370" s="580" t="str">
        <f>Índice!$C$9</f>
        <v>2016-12-31</v>
      </c>
      <c r="K4370" s="555" t="s">
        <v>1862</v>
      </c>
      <c r="L4370" s="555" t="s">
        <v>1856</v>
      </c>
    </row>
    <row r="4371" spans="1:12" ht="15.75">
      <c r="C4371" s="555" t="str">
        <f>'FC03-2'!B$12</f>
        <v>Residencial Estrato 2 (FC03-2)</v>
      </c>
      <c r="F4371" s="555">
        <f>'FC03-2'!G$12</f>
        <v>0</v>
      </c>
      <c r="I4371" s="580" t="str">
        <f>Índice!$C$8</f>
        <v>2016-01-01</v>
      </c>
      <c r="J4371" s="580" t="str">
        <f>Índice!$C$9</f>
        <v>2016-12-31</v>
      </c>
      <c r="K4371" s="555" t="s">
        <v>1862</v>
      </c>
      <c r="L4371" s="555" t="s">
        <v>1856</v>
      </c>
    </row>
    <row r="4372" spans="1:12" ht="15.75">
      <c r="C4372" s="555" t="str">
        <f>'FC03-2'!B$13</f>
        <v>Residencial Estrato 3 (FC03-2)</v>
      </c>
      <c r="F4372" s="555">
        <f>'FC03-2'!G$13</f>
        <v>0</v>
      </c>
      <c r="I4372" s="580" t="str">
        <f>Índice!$C$8</f>
        <v>2016-01-01</v>
      </c>
      <c r="J4372" s="580" t="str">
        <f>Índice!$C$9</f>
        <v>2016-12-31</v>
      </c>
      <c r="K4372" s="555" t="s">
        <v>1862</v>
      </c>
      <c r="L4372" s="555" t="s">
        <v>1856</v>
      </c>
    </row>
    <row r="4373" spans="1:12" ht="15.75">
      <c r="C4373" s="555" t="str">
        <f>'FC03-2'!B$14</f>
        <v>Residencial Estrato 4 (FC03-2)</v>
      </c>
      <c r="F4373" s="555">
        <f>'FC03-2'!G$14</f>
        <v>0</v>
      </c>
      <c r="I4373" s="580" t="str">
        <f>Índice!$C$8</f>
        <v>2016-01-01</v>
      </c>
      <c r="J4373" s="580" t="str">
        <f>Índice!$C$9</f>
        <v>2016-12-31</v>
      </c>
      <c r="K4373" s="555" t="s">
        <v>1862</v>
      </c>
      <c r="L4373" s="555" t="s">
        <v>1856</v>
      </c>
    </row>
    <row r="4374" spans="1:12" ht="15.75">
      <c r="C4374" s="555" t="str">
        <f>'FC03-2'!B$15</f>
        <v>Residencial Estrato 5 (FC03-2)</v>
      </c>
      <c r="F4374" s="555">
        <f>'FC03-2'!G$15</f>
        <v>0</v>
      </c>
      <c r="I4374" s="580" t="str">
        <f>Índice!$C$8</f>
        <v>2016-01-01</v>
      </c>
      <c r="J4374" s="580" t="str">
        <f>Índice!$C$9</f>
        <v>2016-12-31</v>
      </c>
      <c r="K4374" s="555" t="s">
        <v>1862</v>
      </c>
      <c r="L4374" s="555" t="s">
        <v>1856</v>
      </c>
    </row>
    <row r="4375" spans="1:12" ht="15.75">
      <c r="C4375" s="555" t="str">
        <f>'FC03-2'!B$16</f>
        <v>Residencial Estrato 6 (FC03-2)</v>
      </c>
      <c r="F4375" s="555">
        <f>'FC03-2'!G$16</f>
        <v>0</v>
      </c>
      <c r="I4375" s="580" t="str">
        <f>Índice!$C$8</f>
        <v>2016-01-01</v>
      </c>
      <c r="J4375" s="580" t="str">
        <f>Índice!$C$9</f>
        <v>2016-12-31</v>
      </c>
      <c r="K4375" s="555" t="s">
        <v>1862</v>
      </c>
      <c r="L4375" s="555" t="s">
        <v>1856</v>
      </c>
    </row>
    <row r="4376" spans="1:12" ht="15.75">
      <c r="C4376" s="555" t="str">
        <f>'FC03-2'!B$17</f>
        <v>No Residencial Industrial (FC03-2)</v>
      </c>
      <c r="F4376" s="555">
        <f>'FC03-2'!G$17</f>
        <v>0</v>
      </c>
      <c r="I4376" s="580" t="str">
        <f>Índice!$C$8</f>
        <v>2016-01-01</v>
      </c>
      <c r="J4376" s="580" t="str">
        <f>Índice!$C$9</f>
        <v>2016-12-31</v>
      </c>
      <c r="K4376" s="555" t="s">
        <v>1862</v>
      </c>
      <c r="L4376" s="555" t="s">
        <v>1856</v>
      </c>
    </row>
    <row r="4377" spans="1:12" ht="15.75">
      <c r="C4377" s="555" t="str">
        <f>'FC03-2'!B$18</f>
        <v>No Residencial Comercial (FC03-2)</v>
      </c>
      <c r="F4377" s="555">
        <f>'FC03-2'!G$18</f>
        <v>0</v>
      </c>
      <c r="I4377" s="580" t="str">
        <f>Índice!$C$8</f>
        <v>2016-01-01</v>
      </c>
      <c r="J4377" s="580" t="str">
        <f>Índice!$C$9</f>
        <v>2016-12-31</v>
      </c>
      <c r="K4377" s="555" t="s">
        <v>1862</v>
      </c>
      <c r="L4377" s="555" t="s">
        <v>1856</v>
      </c>
    </row>
    <row r="4378" spans="1:12" ht="15.75">
      <c r="C4378" s="555" t="str">
        <f>'FC03-2'!B$19</f>
        <v>No Residencial Oficial (FC03-2)</v>
      </c>
      <c r="F4378" s="555">
        <f>'FC03-2'!G$19</f>
        <v>0</v>
      </c>
      <c r="I4378" s="580" t="str">
        <f>Índice!$C$8</f>
        <v>2016-01-01</v>
      </c>
      <c r="J4378" s="580" t="str">
        <f>Índice!$C$9</f>
        <v>2016-12-31</v>
      </c>
      <c r="K4378" s="555" t="s">
        <v>1862</v>
      </c>
      <c r="L4378" s="555" t="s">
        <v>1856</v>
      </c>
    </row>
    <row r="4379" spans="1:12" ht="15.75">
      <c r="C4379" s="555" t="str">
        <f>'FC03-2'!B$20</f>
        <v>No Residencial Especial (FC03-2)</v>
      </c>
      <c r="F4379" s="555">
        <f>'FC03-2'!G$20</f>
        <v>0</v>
      </c>
      <c r="I4379" s="580" t="str">
        <f>Índice!$C$8</f>
        <v>2016-01-01</v>
      </c>
      <c r="J4379" s="580" t="str">
        <f>Índice!$C$9</f>
        <v>2016-12-31</v>
      </c>
      <c r="K4379" s="555" t="s">
        <v>1862</v>
      </c>
      <c r="L4379" s="555" t="s">
        <v>1856</v>
      </c>
    </row>
    <row r="4380" spans="1:12" ht="15.75">
      <c r="C4380" s="555" t="str">
        <f>'FC03-2'!B$21</f>
        <v>Total Comercialización (FC03-2)</v>
      </c>
      <c r="F4380" s="555">
        <f>'FC03-2'!G$21</f>
        <v>0</v>
      </c>
      <c r="I4380" s="580" t="str">
        <f>Índice!$C$8</f>
        <v>2016-01-01</v>
      </c>
      <c r="J4380" s="580" t="str">
        <f>Índice!$C$9</f>
        <v>2016-12-31</v>
      </c>
      <c r="K4380" s="555" t="s">
        <v>1862</v>
      </c>
      <c r="L4380" s="555" t="s">
        <v>1856</v>
      </c>
    </row>
    <row r="4381" spans="1:12" ht="15.75">
      <c r="C4381" s="555" t="str">
        <f>'FC03-2'!B$22</f>
        <v>Total Servicio de Alcantarillado (FC03-2)</v>
      </c>
      <c r="F4381" s="555">
        <f>'FC03-2'!G$22</f>
        <v>0</v>
      </c>
      <c r="I4381" s="580" t="str">
        <f>Índice!$C$8</f>
        <v>2016-01-01</v>
      </c>
      <c r="J4381" s="580" t="str">
        <f>Índice!$C$9</f>
        <v>2016-12-31</v>
      </c>
      <c r="K4381" s="555" t="s">
        <v>1862</v>
      </c>
      <c r="L4381" s="555" t="s">
        <v>1856</v>
      </c>
    </row>
    <row r="4382" spans="1:12" ht="15.75">
      <c r="A4382" s="593" t="s">
        <v>15</v>
      </c>
      <c r="C4382" s="555" t="str">
        <f>'FC03-2'!B$23</f>
        <v>Deterioro de cuentas por cobrar (FC03-2)</v>
      </c>
      <c r="F4382" s="555"/>
      <c r="I4382" s="580" t="str">
        <f>Índice!$C$8</f>
        <v>2016-01-01</v>
      </c>
      <c r="J4382" s="580" t="str">
        <f>Índice!$C$9</f>
        <v>2016-12-31</v>
      </c>
      <c r="L4382" s="557"/>
    </row>
    <row r="4383" spans="1:12" ht="15.75">
      <c r="C4383" s="555" t="str">
        <f>'FC03-2'!B$24</f>
        <v>Recolección (Deterioro) (FC03-2)</v>
      </c>
      <c r="F4383" s="555">
        <f>'FC03-2'!G$24</f>
        <v>0</v>
      </c>
      <c r="I4383" s="580" t="str">
        <f>Índice!$C$8</f>
        <v>2016-01-01</v>
      </c>
      <c r="J4383" s="580" t="str">
        <f>Índice!$C$9</f>
        <v>2016-12-31</v>
      </c>
      <c r="K4383" s="555" t="s">
        <v>1862</v>
      </c>
      <c r="L4383" s="555" t="s">
        <v>1856</v>
      </c>
    </row>
    <row r="4384" spans="1:12" ht="15.75">
      <c r="C4384" s="555" t="str">
        <f>'FC03-2'!B$25</f>
        <v>Tratamiento y disposición final (Deterioro) (FC03-2)</v>
      </c>
      <c r="F4384" s="555">
        <f>'FC03-2'!G$25</f>
        <v>0</v>
      </c>
      <c r="I4384" s="580" t="str">
        <f>Índice!$C$8</f>
        <v>2016-01-01</v>
      </c>
      <c r="J4384" s="580" t="str">
        <f>Índice!$C$9</f>
        <v>2016-12-31</v>
      </c>
      <c r="K4384" s="555" t="s">
        <v>1862</v>
      </c>
      <c r="L4384" s="555" t="s">
        <v>1856</v>
      </c>
    </row>
    <row r="4385" spans="1:12" ht="15.75">
      <c r="A4385" s="593" t="s">
        <v>15</v>
      </c>
      <c r="C4385" s="555" t="str">
        <f>'FC03-2'!B$26</f>
        <v>Comercialización (Deterioro) (FC03-2)</v>
      </c>
      <c r="F4385" s="555"/>
      <c r="I4385" s="580" t="str">
        <f>Índice!$C$8</f>
        <v>2016-01-01</v>
      </c>
      <c r="J4385" s="580" t="str">
        <f>Índice!$C$9</f>
        <v>2016-12-31</v>
      </c>
      <c r="L4385" s="557"/>
    </row>
    <row r="4386" spans="1:12" ht="15.75">
      <c r="C4386" s="555" t="str">
        <f>'FC03-2'!B$27</f>
        <v>Residencial Estrato 1 (Deterioro) (FC03-2)</v>
      </c>
      <c r="F4386" s="555">
        <f>'FC03-2'!G$27</f>
        <v>0</v>
      </c>
      <c r="I4386" s="580" t="str">
        <f>Índice!$C$8</f>
        <v>2016-01-01</v>
      </c>
      <c r="J4386" s="580" t="str">
        <f>Índice!$C$9</f>
        <v>2016-12-31</v>
      </c>
      <c r="K4386" s="555" t="s">
        <v>1862</v>
      </c>
      <c r="L4386" s="555" t="s">
        <v>1856</v>
      </c>
    </row>
    <row r="4387" spans="1:12" ht="15.75">
      <c r="C4387" s="555" t="str">
        <f>'FC03-2'!B$28</f>
        <v>Residencial Estrato 2 (Deterioro) (FC03-2)</v>
      </c>
      <c r="F4387" s="555">
        <f>'FC03-2'!G$28</f>
        <v>0</v>
      </c>
      <c r="I4387" s="580" t="str">
        <f>Índice!$C$8</f>
        <v>2016-01-01</v>
      </c>
      <c r="J4387" s="580" t="str">
        <f>Índice!$C$9</f>
        <v>2016-12-31</v>
      </c>
      <c r="K4387" s="555" t="s">
        <v>1862</v>
      </c>
      <c r="L4387" s="555" t="s">
        <v>1856</v>
      </c>
    </row>
    <row r="4388" spans="1:12" ht="15.75">
      <c r="C4388" s="555" t="str">
        <f>'FC03-2'!B$29</f>
        <v>Residencial Estrato 3 (Deterioro) (FC03-2)</v>
      </c>
      <c r="F4388" s="555">
        <f>'FC03-2'!G$29</f>
        <v>0</v>
      </c>
      <c r="I4388" s="580" t="str">
        <f>Índice!$C$8</f>
        <v>2016-01-01</v>
      </c>
      <c r="J4388" s="580" t="str">
        <f>Índice!$C$9</f>
        <v>2016-12-31</v>
      </c>
      <c r="K4388" s="555" t="s">
        <v>1862</v>
      </c>
      <c r="L4388" s="555" t="s">
        <v>1856</v>
      </c>
    </row>
    <row r="4389" spans="1:12" ht="15.75">
      <c r="C4389" s="555" t="str">
        <f>'FC03-2'!B$30</f>
        <v>Residencial Estrato 4 (Deterioro) (FC03-2)</v>
      </c>
      <c r="F4389" s="555">
        <f>'FC03-2'!G$30</f>
        <v>0</v>
      </c>
      <c r="I4389" s="580" t="str">
        <f>Índice!$C$8</f>
        <v>2016-01-01</v>
      </c>
      <c r="J4389" s="580" t="str">
        <f>Índice!$C$9</f>
        <v>2016-12-31</v>
      </c>
      <c r="K4389" s="555" t="s">
        <v>1862</v>
      </c>
      <c r="L4389" s="555" t="s">
        <v>1856</v>
      </c>
    </row>
    <row r="4390" spans="1:12" ht="15.75">
      <c r="C4390" s="555" t="str">
        <f>'FC03-2'!B$31</f>
        <v>Residencial Estrato 5 (Deterioro) (FC03-2)</v>
      </c>
      <c r="F4390" s="555">
        <f>'FC03-2'!G$31</f>
        <v>0</v>
      </c>
      <c r="I4390" s="580" t="str">
        <f>Índice!$C$8</f>
        <v>2016-01-01</v>
      </c>
      <c r="J4390" s="580" t="str">
        <f>Índice!$C$9</f>
        <v>2016-12-31</v>
      </c>
      <c r="K4390" s="555" t="s">
        <v>1862</v>
      </c>
      <c r="L4390" s="555" t="s">
        <v>1856</v>
      </c>
    </row>
    <row r="4391" spans="1:12" ht="15.75">
      <c r="C4391" s="555" t="str">
        <f>'FC03-2'!B$32</f>
        <v>Residencial Estrato 6 (Deterioro) (FC03-2)</v>
      </c>
      <c r="F4391" s="555">
        <f>'FC03-2'!G$32</f>
        <v>0</v>
      </c>
      <c r="I4391" s="580" t="str">
        <f>Índice!$C$8</f>
        <v>2016-01-01</v>
      </c>
      <c r="J4391" s="580" t="str">
        <f>Índice!$C$9</f>
        <v>2016-12-31</v>
      </c>
      <c r="K4391" s="555" t="s">
        <v>1862</v>
      </c>
      <c r="L4391" s="555" t="s">
        <v>1856</v>
      </c>
    </row>
    <row r="4392" spans="1:12" ht="15.75">
      <c r="C4392" s="555" t="str">
        <f>'FC03-2'!B$33</f>
        <v>No Residencial Industrial (Deterioro) (FC03-2)</v>
      </c>
      <c r="F4392" s="555">
        <f>'FC03-2'!G$33</f>
        <v>0</v>
      </c>
      <c r="I4392" s="580" t="str">
        <f>Índice!$C$8</f>
        <v>2016-01-01</v>
      </c>
      <c r="J4392" s="580" t="str">
        <f>Índice!$C$9</f>
        <v>2016-12-31</v>
      </c>
      <c r="K4392" s="555" t="s">
        <v>1862</v>
      </c>
      <c r="L4392" s="555" t="s">
        <v>1856</v>
      </c>
    </row>
    <row r="4393" spans="1:12" ht="15.75">
      <c r="C4393" s="555" t="str">
        <f>'FC03-2'!B$34</f>
        <v>No Residencial Comercial (Deterioro) (FC03-2)</v>
      </c>
      <c r="F4393" s="555">
        <f>'FC03-2'!G$34</f>
        <v>0</v>
      </c>
      <c r="I4393" s="580" t="str">
        <f>Índice!$C$8</f>
        <v>2016-01-01</v>
      </c>
      <c r="J4393" s="580" t="str">
        <f>Índice!$C$9</f>
        <v>2016-12-31</v>
      </c>
      <c r="K4393" s="555" t="s">
        <v>1862</v>
      </c>
      <c r="L4393" s="555" t="s">
        <v>1856</v>
      </c>
    </row>
    <row r="4394" spans="1:12" ht="15.75">
      <c r="C4394" s="555" t="str">
        <f>'FC03-2'!B$35</f>
        <v>No Residencial Oficial (Deterioro) (FC03-2)</v>
      </c>
      <c r="F4394" s="555">
        <f>'FC03-2'!G$35</f>
        <v>0</v>
      </c>
      <c r="I4394" s="580" t="str">
        <f>Índice!$C$8</f>
        <v>2016-01-01</v>
      </c>
      <c r="J4394" s="580" t="str">
        <f>Índice!$C$9</f>
        <v>2016-12-31</v>
      </c>
      <c r="K4394" s="555" t="s">
        <v>1862</v>
      </c>
      <c r="L4394" s="555" t="s">
        <v>1856</v>
      </c>
    </row>
    <row r="4395" spans="1:12" ht="15.75">
      <c r="C4395" s="555" t="str">
        <f>'FC03-2'!B$36</f>
        <v>No Residencial Especial (Deterioro) (FC03-2)</v>
      </c>
      <c r="F4395" s="555">
        <f>'FC03-2'!G$36</f>
        <v>0</v>
      </c>
      <c r="I4395" s="580" t="str">
        <f>Índice!$C$8</f>
        <v>2016-01-01</v>
      </c>
      <c r="J4395" s="580" t="str">
        <f>Índice!$C$9</f>
        <v>2016-12-31</v>
      </c>
      <c r="K4395" s="555" t="s">
        <v>1862</v>
      </c>
      <c r="L4395" s="555" t="s">
        <v>1856</v>
      </c>
    </row>
    <row r="4396" spans="1:12" ht="15.75">
      <c r="C4396" s="555" t="str">
        <f>'FC03-2'!B$37</f>
        <v>Total Comercialización (Deterioro) (FC03-2)</v>
      </c>
      <c r="F4396" s="555">
        <f>'FC03-2'!G$37</f>
        <v>0</v>
      </c>
      <c r="I4396" s="580" t="str">
        <f>Índice!$C$8</f>
        <v>2016-01-01</v>
      </c>
      <c r="J4396" s="580" t="str">
        <f>Índice!$C$9</f>
        <v>2016-12-31</v>
      </c>
      <c r="K4396" s="555" t="s">
        <v>1862</v>
      </c>
      <c r="L4396" s="555" t="s">
        <v>1856</v>
      </c>
    </row>
    <row r="4397" spans="1:12" ht="15.75">
      <c r="C4397" s="555" t="str">
        <f>'FC03-2'!B$38</f>
        <v>Total Deterioro Cuentas por Cobrar (FC03-2)</v>
      </c>
      <c r="F4397" s="555">
        <f>'FC03-2'!G$38</f>
        <v>0</v>
      </c>
      <c r="I4397" s="580" t="str">
        <f>Índice!$C$8</f>
        <v>2016-01-01</v>
      </c>
      <c r="J4397" s="580" t="str">
        <f>Índice!$C$9</f>
        <v>2016-12-31</v>
      </c>
      <c r="K4397" s="555" t="s">
        <v>1862</v>
      </c>
      <c r="L4397" s="555" t="s">
        <v>1856</v>
      </c>
    </row>
    <row r="4398" spans="1:12" ht="15.75">
      <c r="A4398" s="593" t="s">
        <v>15</v>
      </c>
      <c r="B4398" s="594"/>
      <c r="C4398" s="595" t="s">
        <v>630</v>
      </c>
      <c r="I4398" s="580" t="str">
        <f>Índice!$C$8</f>
        <v>2016-01-01</v>
      </c>
      <c r="J4398" s="580" t="str">
        <f>Índice!$C$9</f>
        <v>2016-12-31</v>
      </c>
      <c r="L4398" s="557"/>
    </row>
    <row r="4399" spans="1:12" ht="15.75">
      <c r="A4399" s="593" t="s">
        <v>15</v>
      </c>
      <c r="C4399" s="555" t="str">
        <f>'FC03-2'!B$7</f>
        <v>Servicio de alcantarillado (FC03-2)</v>
      </c>
      <c r="I4399" s="580" t="str">
        <f>Índice!$C$8</f>
        <v>2016-01-01</v>
      </c>
      <c r="J4399" s="580" t="str">
        <f>Índice!$C$9</f>
        <v>2016-12-31</v>
      </c>
      <c r="L4399" s="557"/>
    </row>
    <row r="4400" spans="1:12" ht="15.75">
      <c r="C4400" s="555" t="str">
        <f>'FC03-2'!B$8</f>
        <v>Recolección (FC03-2)</v>
      </c>
      <c r="F4400" s="555">
        <f>'FC03-2'!H$8</f>
        <v>0</v>
      </c>
      <c r="I4400" s="580" t="str">
        <f>Índice!$C$8</f>
        <v>2016-01-01</v>
      </c>
      <c r="J4400" s="580" t="str">
        <f>Índice!$C$9</f>
        <v>2016-12-31</v>
      </c>
      <c r="K4400" s="555" t="s">
        <v>1862</v>
      </c>
      <c r="L4400" s="555" t="s">
        <v>1857</v>
      </c>
    </row>
    <row r="4401" spans="1:12" ht="15.75">
      <c r="C4401" s="555" t="str">
        <f>'FC03-2'!B$9</f>
        <v>Tratamiento y Disposición final (FC03-2)</v>
      </c>
      <c r="F4401" s="555">
        <f>'FC03-2'!H$9</f>
        <v>0</v>
      </c>
      <c r="I4401" s="580" t="str">
        <f>Índice!$C$8</f>
        <v>2016-01-01</v>
      </c>
      <c r="J4401" s="580" t="str">
        <f>Índice!$C$9</f>
        <v>2016-12-31</v>
      </c>
      <c r="K4401" s="555" t="s">
        <v>1862</v>
      </c>
      <c r="L4401" s="555" t="s">
        <v>1857</v>
      </c>
    </row>
    <row r="4402" spans="1:12" ht="15.75">
      <c r="A4402" s="593" t="s">
        <v>15</v>
      </c>
      <c r="C4402" s="555" t="str">
        <f>'FC03-2'!B$10</f>
        <v>Comercialización (FC03-2)</v>
      </c>
      <c r="F4402" s="555"/>
      <c r="I4402" s="580" t="str">
        <f>Índice!$C$8</f>
        <v>2016-01-01</v>
      </c>
      <c r="J4402" s="580" t="str">
        <f>Índice!$C$9</f>
        <v>2016-12-31</v>
      </c>
      <c r="L4402" s="557"/>
    </row>
    <row r="4403" spans="1:12" ht="15.75">
      <c r="C4403" s="555" t="str">
        <f>'FC03-2'!B$11</f>
        <v>Residencial Estrato 1 (FC03-2)</v>
      </c>
      <c r="F4403" s="555">
        <f>'FC03-2'!H$11</f>
        <v>0</v>
      </c>
      <c r="I4403" s="580" t="str">
        <f>Índice!$C$8</f>
        <v>2016-01-01</v>
      </c>
      <c r="J4403" s="580" t="str">
        <f>Índice!$C$9</f>
        <v>2016-12-31</v>
      </c>
      <c r="K4403" s="555" t="s">
        <v>1862</v>
      </c>
      <c r="L4403" s="555" t="s">
        <v>1857</v>
      </c>
    </row>
    <row r="4404" spans="1:12" ht="15.75">
      <c r="C4404" s="555" t="str">
        <f>'FC03-2'!B$12</f>
        <v>Residencial Estrato 2 (FC03-2)</v>
      </c>
      <c r="F4404" s="555">
        <f>'FC03-2'!H$12</f>
        <v>0</v>
      </c>
      <c r="I4404" s="580" t="str">
        <f>Índice!$C$8</f>
        <v>2016-01-01</v>
      </c>
      <c r="J4404" s="580" t="str">
        <f>Índice!$C$9</f>
        <v>2016-12-31</v>
      </c>
      <c r="K4404" s="555" t="s">
        <v>1862</v>
      </c>
      <c r="L4404" s="555" t="s">
        <v>1857</v>
      </c>
    </row>
    <row r="4405" spans="1:12" ht="15.75">
      <c r="C4405" s="555" t="str">
        <f>'FC03-2'!B$13</f>
        <v>Residencial Estrato 3 (FC03-2)</v>
      </c>
      <c r="F4405" s="555">
        <f>'FC03-2'!H$13</f>
        <v>0</v>
      </c>
      <c r="I4405" s="580" t="str">
        <f>Índice!$C$8</f>
        <v>2016-01-01</v>
      </c>
      <c r="J4405" s="580" t="str">
        <f>Índice!$C$9</f>
        <v>2016-12-31</v>
      </c>
      <c r="K4405" s="555" t="s">
        <v>1862</v>
      </c>
      <c r="L4405" s="555" t="s">
        <v>1857</v>
      </c>
    </row>
    <row r="4406" spans="1:12" ht="15.75">
      <c r="C4406" s="555" t="str">
        <f>'FC03-2'!B$14</f>
        <v>Residencial Estrato 4 (FC03-2)</v>
      </c>
      <c r="F4406" s="555">
        <f>'FC03-2'!H$14</f>
        <v>0</v>
      </c>
      <c r="I4406" s="580" t="str">
        <f>Índice!$C$8</f>
        <v>2016-01-01</v>
      </c>
      <c r="J4406" s="580" t="str">
        <f>Índice!$C$9</f>
        <v>2016-12-31</v>
      </c>
      <c r="K4406" s="555" t="s">
        <v>1862</v>
      </c>
      <c r="L4406" s="555" t="s">
        <v>1857</v>
      </c>
    </row>
    <row r="4407" spans="1:12" ht="15.75">
      <c r="C4407" s="555" t="str">
        <f>'FC03-2'!B$15</f>
        <v>Residencial Estrato 5 (FC03-2)</v>
      </c>
      <c r="F4407" s="555">
        <f>'FC03-2'!H$15</f>
        <v>0</v>
      </c>
      <c r="I4407" s="580" t="str">
        <f>Índice!$C$8</f>
        <v>2016-01-01</v>
      </c>
      <c r="J4407" s="580" t="str">
        <f>Índice!$C$9</f>
        <v>2016-12-31</v>
      </c>
      <c r="K4407" s="555" t="s">
        <v>1862</v>
      </c>
      <c r="L4407" s="555" t="s">
        <v>1857</v>
      </c>
    </row>
    <row r="4408" spans="1:12" ht="15.75">
      <c r="C4408" s="555" t="str">
        <f>'FC03-2'!B$16</f>
        <v>Residencial Estrato 6 (FC03-2)</v>
      </c>
      <c r="F4408" s="555">
        <f>'FC03-2'!H$16</f>
        <v>0</v>
      </c>
      <c r="I4408" s="580" t="str">
        <f>Índice!$C$8</f>
        <v>2016-01-01</v>
      </c>
      <c r="J4408" s="580" t="str">
        <f>Índice!$C$9</f>
        <v>2016-12-31</v>
      </c>
      <c r="K4408" s="555" t="s">
        <v>1862</v>
      </c>
      <c r="L4408" s="555" t="s">
        <v>1857</v>
      </c>
    </row>
    <row r="4409" spans="1:12" ht="15.75">
      <c r="C4409" s="555" t="str">
        <f>'FC03-2'!B$17</f>
        <v>No Residencial Industrial (FC03-2)</v>
      </c>
      <c r="F4409" s="555">
        <f>'FC03-2'!H$17</f>
        <v>0</v>
      </c>
      <c r="I4409" s="580" t="str">
        <f>Índice!$C$8</f>
        <v>2016-01-01</v>
      </c>
      <c r="J4409" s="580" t="str">
        <f>Índice!$C$9</f>
        <v>2016-12-31</v>
      </c>
      <c r="K4409" s="555" t="s">
        <v>1862</v>
      </c>
      <c r="L4409" s="555" t="s">
        <v>1857</v>
      </c>
    </row>
    <row r="4410" spans="1:12" ht="15.75">
      <c r="C4410" s="555" t="str">
        <f>'FC03-2'!B$18</f>
        <v>No Residencial Comercial (FC03-2)</v>
      </c>
      <c r="F4410" s="555">
        <f>'FC03-2'!H$18</f>
        <v>0</v>
      </c>
      <c r="I4410" s="580" t="str">
        <f>Índice!$C$8</f>
        <v>2016-01-01</v>
      </c>
      <c r="J4410" s="580" t="str">
        <f>Índice!$C$9</f>
        <v>2016-12-31</v>
      </c>
      <c r="K4410" s="555" t="s">
        <v>1862</v>
      </c>
      <c r="L4410" s="555" t="s">
        <v>1857</v>
      </c>
    </row>
    <row r="4411" spans="1:12" ht="15.75">
      <c r="C4411" s="555" t="str">
        <f>'FC03-2'!B$19</f>
        <v>No Residencial Oficial (FC03-2)</v>
      </c>
      <c r="F4411" s="555">
        <f>'FC03-2'!H$19</f>
        <v>0</v>
      </c>
      <c r="I4411" s="580" t="str">
        <f>Índice!$C$8</f>
        <v>2016-01-01</v>
      </c>
      <c r="J4411" s="580" t="str">
        <f>Índice!$C$9</f>
        <v>2016-12-31</v>
      </c>
      <c r="K4411" s="555" t="s">
        <v>1862</v>
      </c>
      <c r="L4411" s="555" t="s">
        <v>1857</v>
      </c>
    </row>
    <row r="4412" spans="1:12" ht="15.75">
      <c r="C4412" s="555" t="str">
        <f>'FC03-2'!B$20</f>
        <v>No Residencial Especial (FC03-2)</v>
      </c>
      <c r="F4412" s="555">
        <f>'FC03-2'!H$20</f>
        <v>0</v>
      </c>
      <c r="I4412" s="580" t="str">
        <f>Índice!$C$8</f>
        <v>2016-01-01</v>
      </c>
      <c r="J4412" s="580" t="str">
        <f>Índice!$C$9</f>
        <v>2016-12-31</v>
      </c>
      <c r="K4412" s="555" t="s">
        <v>1862</v>
      </c>
      <c r="L4412" s="555" t="s">
        <v>1857</v>
      </c>
    </row>
    <row r="4413" spans="1:12" ht="15.75">
      <c r="C4413" s="555" t="str">
        <f>'FC03-2'!B$21</f>
        <v>Total Comercialización (FC03-2)</v>
      </c>
      <c r="F4413" s="555">
        <f>'FC03-2'!H$21</f>
        <v>0</v>
      </c>
      <c r="I4413" s="580" t="str">
        <f>Índice!$C$8</f>
        <v>2016-01-01</v>
      </c>
      <c r="J4413" s="580" t="str">
        <f>Índice!$C$9</f>
        <v>2016-12-31</v>
      </c>
      <c r="K4413" s="555" t="s">
        <v>1862</v>
      </c>
      <c r="L4413" s="555" t="s">
        <v>1857</v>
      </c>
    </row>
    <row r="4414" spans="1:12" ht="15.75">
      <c r="C4414" s="555" t="str">
        <f>'FC03-2'!B$22</f>
        <v>Total Servicio de Alcantarillado (FC03-2)</v>
      </c>
      <c r="F4414" s="555">
        <f>'FC03-2'!H$22</f>
        <v>0</v>
      </c>
      <c r="I4414" s="580" t="str">
        <f>Índice!$C$8</f>
        <v>2016-01-01</v>
      </c>
      <c r="J4414" s="580" t="str">
        <f>Índice!$C$9</f>
        <v>2016-12-31</v>
      </c>
      <c r="K4414" s="555" t="s">
        <v>1862</v>
      </c>
      <c r="L4414" s="555" t="s">
        <v>1857</v>
      </c>
    </row>
    <row r="4415" spans="1:12" ht="15.75">
      <c r="A4415" s="593" t="s">
        <v>15</v>
      </c>
      <c r="C4415" s="555" t="str">
        <f>'FC03-2'!B$23</f>
        <v>Deterioro de cuentas por cobrar (FC03-2)</v>
      </c>
      <c r="F4415" s="555"/>
      <c r="I4415" s="580" t="str">
        <f>Índice!$C$8</f>
        <v>2016-01-01</v>
      </c>
      <c r="J4415" s="580" t="str">
        <f>Índice!$C$9</f>
        <v>2016-12-31</v>
      </c>
      <c r="L4415" s="557"/>
    </row>
    <row r="4416" spans="1:12" ht="15.75">
      <c r="C4416" s="555" t="str">
        <f>'FC03-2'!B$24</f>
        <v>Recolección (Deterioro) (FC03-2)</v>
      </c>
      <c r="F4416" s="555">
        <f>'FC03-2'!H$24</f>
        <v>0</v>
      </c>
      <c r="I4416" s="580" t="str">
        <f>Índice!$C$8</f>
        <v>2016-01-01</v>
      </c>
      <c r="J4416" s="580" t="str">
        <f>Índice!$C$9</f>
        <v>2016-12-31</v>
      </c>
      <c r="K4416" s="555" t="s">
        <v>1862</v>
      </c>
      <c r="L4416" s="555" t="s">
        <v>1857</v>
      </c>
    </row>
    <row r="4417" spans="1:12" ht="15.75">
      <c r="C4417" s="555" t="str">
        <f>'FC03-2'!B$25</f>
        <v>Tratamiento y disposición final (Deterioro) (FC03-2)</v>
      </c>
      <c r="F4417" s="555">
        <f>'FC03-2'!H$25</f>
        <v>0</v>
      </c>
      <c r="I4417" s="580" t="str">
        <f>Índice!$C$8</f>
        <v>2016-01-01</v>
      </c>
      <c r="J4417" s="580" t="str">
        <f>Índice!$C$9</f>
        <v>2016-12-31</v>
      </c>
      <c r="K4417" s="555" t="s">
        <v>1862</v>
      </c>
      <c r="L4417" s="555" t="s">
        <v>1857</v>
      </c>
    </row>
    <row r="4418" spans="1:12" ht="15.75">
      <c r="A4418" s="593" t="s">
        <v>15</v>
      </c>
      <c r="C4418" s="555" t="str">
        <f>'FC03-2'!B$26</f>
        <v>Comercialización (Deterioro) (FC03-2)</v>
      </c>
      <c r="F4418" s="555"/>
      <c r="I4418" s="580" t="str">
        <f>Índice!$C$8</f>
        <v>2016-01-01</v>
      </c>
      <c r="J4418" s="580" t="str">
        <f>Índice!$C$9</f>
        <v>2016-12-31</v>
      </c>
      <c r="L4418" s="557"/>
    </row>
    <row r="4419" spans="1:12" ht="15.75">
      <c r="C4419" s="555" t="str">
        <f>'FC03-2'!B$27</f>
        <v>Residencial Estrato 1 (Deterioro) (FC03-2)</v>
      </c>
      <c r="F4419" s="555">
        <f>'FC03-2'!H$27</f>
        <v>0</v>
      </c>
      <c r="I4419" s="580" t="str">
        <f>Índice!$C$8</f>
        <v>2016-01-01</v>
      </c>
      <c r="J4419" s="580" t="str">
        <f>Índice!$C$9</f>
        <v>2016-12-31</v>
      </c>
      <c r="K4419" s="555" t="s">
        <v>1862</v>
      </c>
      <c r="L4419" s="555" t="s">
        <v>1857</v>
      </c>
    </row>
    <row r="4420" spans="1:12" ht="15.75">
      <c r="C4420" s="555" t="str">
        <f>'FC03-2'!B$28</f>
        <v>Residencial Estrato 2 (Deterioro) (FC03-2)</v>
      </c>
      <c r="F4420" s="555">
        <f>'FC03-2'!H$28</f>
        <v>0</v>
      </c>
      <c r="I4420" s="580" t="str">
        <f>Índice!$C$8</f>
        <v>2016-01-01</v>
      </c>
      <c r="J4420" s="580" t="str">
        <f>Índice!$C$9</f>
        <v>2016-12-31</v>
      </c>
      <c r="K4420" s="555" t="s">
        <v>1862</v>
      </c>
      <c r="L4420" s="555" t="s">
        <v>1857</v>
      </c>
    </row>
    <row r="4421" spans="1:12" ht="15.75">
      <c r="C4421" s="555" t="str">
        <f>'FC03-2'!B$29</f>
        <v>Residencial Estrato 3 (Deterioro) (FC03-2)</v>
      </c>
      <c r="F4421" s="555">
        <f>'FC03-2'!H$29</f>
        <v>0</v>
      </c>
      <c r="I4421" s="580" t="str">
        <f>Índice!$C$8</f>
        <v>2016-01-01</v>
      </c>
      <c r="J4421" s="580" t="str">
        <f>Índice!$C$9</f>
        <v>2016-12-31</v>
      </c>
      <c r="K4421" s="555" t="s">
        <v>1862</v>
      </c>
      <c r="L4421" s="555" t="s">
        <v>1857</v>
      </c>
    </row>
    <row r="4422" spans="1:12" ht="15.75">
      <c r="C4422" s="555" t="str">
        <f>'FC03-2'!B$30</f>
        <v>Residencial Estrato 4 (Deterioro) (FC03-2)</v>
      </c>
      <c r="F4422" s="555">
        <f>'FC03-2'!H$30</f>
        <v>0</v>
      </c>
      <c r="I4422" s="580" t="str">
        <f>Índice!$C$8</f>
        <v>2016-01-01</v>
      </c>
      <c r="J4422" s="580" t="str">
        <f>Índice!$C$9</f>
        <v>2016-12-31</v>
      </c>
      <c r="K4422" s="555" t="s">
        <v>1862</v>
      </c>
      <c r="L4422" s="555" t="s">
        <v>1857</v>
      </c>
    </row>
    <row r="4423" spans="1:12" ht="15.75">
      <c r="C4423" s="555" t="str">
        <f>'FC03-2'!B$31</f>
        <v>Residencial Estrato 5 (Deterioro) (FC03-2)</v>
      </c>
      <c r="F4423" s="555">
        <f>'FC03-2'!H$31</f>
        <v>0</v>
      </c>
      <c r="I4423" s="580" t="str">
        <f>Índice!$C$8</f>
        <v>2016-01-01</v>
      </c>
      <c r="J4423" s="580" t="str">
        <f>Índice!$C$9</f>
        <v>2016-12-31</v>
      </c>
      <c r="K4423" s="555" t="s">
        <v>1862</v>
      </c>
      <c r="L4423" s="555" t="s">
        <v>1857</v>
      </c>
    </row>
    <row r="4424" spans="1:12" ht="15.75">
      <c r="C4424" s="555" t="str">
        <f>'FC03-2'!B$32</f>
        <v>Residencial Estrato 6 (Deterioro) (FC03-2)</v>
      </c>
      <c r="F4424" s="555">
        <f>'FC03-2'!H$32</f>
        <v>0</v>
      </c>
      <c r="I4424" s="580" t="str">
        <f>Índice!$C$8</f>
        <v>2016-01-01</v>
      </c>
      <c r="J4424" s="580" t="str">
        <f>Índice!$C$9</f>
        <v>2016-12-31</v>
      </c>
      <c r="K4424" s="555" t="s">
        <v>1862</v>
      </c>
      <c r="L4424" s="555" t="s">
        <v>1857</v>
      </c>
    </row>
    <row r="4425" spans="1:12" ht="15.75">
      <c r="C4425" s="555" t="str">
        <f>'FC03-2'!B$33</f>
        <v>No Residencial Industrial (Deterioro) (FC03-2)</v>
      </c>
      <c r="F4425" s="555">
        <f>'FC03-2'!H$33</f>
        <v>0</v>
      </c>
      <c r="I4425" s="580" t="str">
        <f>Índice!$C$8</f>
        <v>2016-01-01</v>
      </c>
      <c r="J4425" s="580" t="str">
        <f>Índice!$C$9</f>
        <v>2016-12-31</v>
      </c>
      <c r="K4425" s="555" t="s">
        <v>1862</v>
      </c>
      <c r="L4425" s="555" t="s">
        <v>1857</v>
      </c>
    </row>
    <row r="4426" spans="1:12" ht="15.75">
      <c r="C4426" s="555" t="str">
        <f>'FC03-2'!B$34</f>
        <v>No Residencial Comercial (Deterioro) (FC03-2)</v>
      </c>
      <c r="F4426" s="555">
        <f>'FC03-2'!H$34</f>
        <v>0</v>
      </c>
      <c r="I4426" s="580" t="str">
        <f>Índice!$C$8</f>
        <v>2016-01-01</v>
      </c>
      <c r="J4426" s="580" t="str">
        <f>Índice!$C$9</f>
        <v>2016-12-31</v>
      </c>
      <c r="K4426" s="555" t="s">
        <v>1862</v>
      </c>
      <c r="L4426" s="555" t="s">
        <v>1857</v>
      </c>
    </row>
    <row r="4427" spans="1:12" ht="15.75">
      <c r="C4427" s="555" t="str">
        <f>'FC03-2'!B$35</f>
        <v>No Residencial Oficial (Deterioro) (FC03-2)</v>
      </c>
      <c r="F4427" s="555">
        <f>'FC03-2'!H$35</f>
        <v>0</v>
      </c>
      <c r="I4427" s="580" t="str">
        <f>Índice!$C$8</f>
        <v>2016-01-01</v>
      </c>
      <c r="J4427" s="580" t="str">
        <f>Índice!$C$9</f>
        <v>2016-12-31</v>
      </c>
      <c r="K4427" s="555" t="s">
        <v>1862</v>
      </c>
      <c r="L4427" s="555" t="s">
        <v>1857</v>
      </c>
    </row>
    <row r="4428" spans="1:12" ht="15.75">
      <c r="C4428" s="555" t="str">
        <f>'FC03-2'!B$36</f>
        <v>No Residencial Especial (Deterioro) (FC03-2)</v>
      </c>
      <c r="F4428" s="555">
        <f>'FC03-2'!H$36</f>
        <v>0</v>
      </c>
      <c r="I4428" s="580" t="str">
        <f>Índice!$C$8</f>
        <v>2016-01-01</v>
      </c>
      <c r="J4428" s="580" t="str">
        <f>Índice!$C$9</f>
        <v>2016-12-31</v>
      </c>
      <c r="K4428" s="555" t="s">
        <v>1862</v>
      </c>
      <c r="L4428" s="555" t="s">
        <v>1857</v>
      </c>
    </row>
    <row r="4429" spans="1:12" ht="15.75">
      <c r="C4429" s="555" t="str">
        <f>'FC03-2'!B$37</f>
        <v>Total Comercialización (Deterioro) (FC03-2)</v>
      </c>
      <c r="F4429" s="555">
        <f>'FC03-2'!H$37</f>
        <v>0</v>
      </c>
      <c r="I4429" s="580" t="str">
        <f>Índice!$C$8</f>
        <v>2016-01-01</v>
      </c>
      <c r="J4429" s="580" t="str">
        <f>Índice!$C$9</f>
        <v>2016-12-31</v>
      </c>
      <c r="K4429" s="555" t="s">
        <v>1862</v>
      </c>
      <c r="L4429" s="555" t="s">
        <v>1857</v>
      </c>
    </row>
    <row r="4430" spans="1:12" ht="15.75">
      <c r="C4430" s="555" t="str">
        <f>'FC03-2'!B$38</f>
        <v>Total Deterioro Cuentas por Cobrar (FC03-2)</v>
      </c>
      <c r="F4430" s="555">
        <f>'FC03-2'!H$38</f>
        <v>0</v>
      </c>
      <c r="I4430" s="580" t="str">
        <f>Índice!$C$8</f>
        <v>2016-01-01</v>
      </c>
      <c r="J4430" s="580" t="str">
        <f>Índice!$C$9</f>
        <v>2016-12-31</v>
      </c>
      <c r="K4430" s="555" t="s">
        <v>1862</v>
      </c>
      <c r="L4430" s="555" t="s">
        <v>1857</v>
      </c>
    </row>
    <row r="4431" spans="1:12" ht="15.75">
      <c r="A4431" s="593" t="s">
        <v>15</v>
      </c>
      <c r="B4431" s="594"/>
      <c r="C4431" s="595" t="s">
        <v>631</v>
      </c>
      <c r="I4431" s="580" t="str">
        <f>Índice!$C$8</f>
        <v>2016-01-01</v>
      </c>
      <c r="J4431" s="580" t="str">
        <f>Índice!$C$9</f>
        <v>2016-12-31</v>
      </c>
      <c r="L4431" s="557"/>
    </row>
    <row r="4432" spans="1:12" ht="15.75">
      <c r="A4432" s="593" t="s">
        <v>15</v>
      </c>
      <c r="C4432" s="555" t="str">
        <f>'FC03-2'!B$7</f>
        <v>Servicio de alcantarillado (FC03-2)</v>
      </c>
      <c r="I4432" s="580" t="str">
        <f>Índice!$C$8</f>
        <v>2016-01-01</v>
      </c>
      <c r="J4432" s="580" t="str">
        <f>Índice!$C$9</f>
        <v>2016-12-31</v>
      </c>
      <c r="L4432" s="557"/>
    </row>
    <row r="4433" spans="1:12" ht="15.75">
      <c r="C4433" s="555" t="str">
        <f>'FC03-2'!B$8</f>
        <v>Recolección (FC03-2)</v>
      </c>
      <c r="F4433" s="555">
        <f>'FC03-2'!I$8</f>
        <v>0</v>
      </c>
      <c r="I4433" s="580" t="str">
        <f>Índice!$C$8</f>
        <v>2016-01-01</v>
      </c>
      <c r="J4433" s="580" t="str">
        <f>Índice!$C$9</f>
        <v>2016-12-31</v>
      </c>
      <c r="K4433" s="555" t="s">
        <v>1862</v>
      </c>
      <c r="L4433" s="555" t="s">
        <v>1858</v>
      </c>
    </row>
    <row r="4434" spans="1:12" ht="15.75">
      <c r="C4434" s="555" t="str">
        <f>'FC03-2'!B$9</f>
        <v>Tratamiento y Disposición final (FC03-2)</v>
      </c>
      <c r="F4434" s="555">
        <f>'FC03-2'!I$9</f>
        <v>0</v>
      </c>
      <c r="I4434" s="580" t="str">
        <f>Índice!$C$8</f>
        <v>2016-01-01</v>
      </c>
      <c r="J4434" s="580" t="str">
        <f>Índice!$C$9</f>
        <v>2016-12-31</v>
      </c>
      <c r="K4434" s="555" t="s">
        <v>1862</v>
      </c>
      <c r="L4434" s="555" t="s">
        <v>1858</v>
      </c>
    </row>
    <row r="4435" spans="1:12" ht="15.75">
      <c r="A4435" s="593" t="s">
        <v>15</v>
      </c>
      <c r="C4435" s="555" t="str">
        <f>'FC03-2'!B$10</f>
        <v>Comercialización (FC03-2)</v>
      </c>
      <c r="F4435" s="555"/>
      <c r="I4435" s="580" t="str">
        <f>Índice!$C$8</f>
        <v>2016-01-01</v>
      </c>
      <c r="J4435" s="580" t="str">
        <f>Índice!$C$9</f>
        <v>2016-12-31</v>
      </c>
      <c r="L4435" s="557"/>
    </row>
    <row r="4436" spans="1:12" ht="15.75">
      <c r="C4436" s="555" t="str">
        <f>'FC03-2'!B$11</f>
        <v>Residencial Estrato 1 (FC03-2)</v>
      </c>
      <c r="F4436" s="555">
        <f>'FC03-2'!I$11</f>
        <v>0</v>
      </c>
      <c r="I4436" s="580" t="str">
        <f>Índice!$C$8</f>
        <v>2016-01-01</v>
      </c>
      <c r="J4436" s="580" t="str">
        <f>Índice!$C$9</f>
        <v>2016-12-31</v>
      </c>
      <c r="K4436" s="555" t="s">
        <v>1862</v>
      </c>
      <c r="L4436" s="555" t="s">
        <v>1858</v>
      </c>
    </row>
    <row r="4437" spans="1:12" ht="15.75">
      <c r="C4437" s="555" t="str">
        <f>'FC03-2'!B$12</f>
        <v>Residencial Estrato 2 (FC03-2)</v>
      </c>
      <c r="F4437" s="555">
        <f>'FC03-2'!I$12</f>
        <v>0</v>
      </c>
      <c r="I4437" s="580" t="str">
        <f>Índice!$C$8</f>
        <v>2016-01-01</v>
      </c>
      <c r="J4437" s="580" t="str">
        <f>Índice!$C$9</f>
        <v>2016-12-31</v>
      </c>
      <c r="K4437" s="555" t="s">
        <v>1862</v>
      </c>
      <c r="L4437" s="555" t="s">
        <v>1858</v>
      </c>
    </row>
    <row r="4438" spans="1:12" ht="15.75">
      <c r="C4438" s="555" t="str">
        <f>'FC03-2'!B$13</f>
        <v>Residencial Estrato 3 (FC03-2)</v>
      </c>
      <c r="F4438" s="555">
        <f>'FC03-2'!I$13</f>
        <v>0</v>
      </c>
      <c r="I4438" s="580" t="str">
        <f>Índice!$C$8</f>
        <v>2016-01-01</v>
      </c>
      <c r="J4438" s="580" t="str">
        <f>Índice!$C$9</f>
        <v>2016-12-31</v>
      </c>
      <c r="K4438" s="555" t="s">
        <v>1862</v>
      </c>
      <c r="L4438" s="555" t="s">
        <v>1858</v>
      </c>
    </row>
    <row r="4439" spans="1:12" ht="15.75">
      <c r="C4439" s="555" t="str">
        <f>'FC03-2'!B$14</f>
        <v>Residencial Estrato 4 (FC03-2)</v>
      </c>
      <c r="F4439" s="555">
        <f>'FC03-2'!I$14</f>
        <v>0</v>
      </c>
      <c r="I4439" s="580" t="str">
        <f>Índice!$C$8</f>
        <v>2016-01-01</v>
      </c>
      <c r="J4439" s="580" t="str">
        <f>Índice!$C$9</f>
        <v>2016-12-31</v>
      </c>
      <c r="K4439" s="555" t="s">
        <v>1862</v>
      </c>
      <c r="L4439" s="555" t="s">
        <v>1858</v>
      </c>
    </row>
    <row r="4440" spans="1:12" ht="15.75">
      <c r="C4440" s="555" t="str">
        <f>'FC03-2'!B$15</f>
        <v>Residencial Estrato 5 (FC03-2)</v>
      </c>
      <c r="F4440" s="555">
        <f>'FC03-2'!I$15</f>
        <v>0</v>
      </c>
      <c r="I4440" s="580" t="str">
        <f>Índice!$C$8</f>
        <v>2016-01-01</v>
      </c>
      <c r="J4440" s="580" t="str">
        <f>Índice!$C$9</f>
        <v>2016-12-31</v>
      </c>
      <c r="K4440" s="555" t="s">
        <v>1862</v>
      </c>
      <c r="L4440" s="555" t="s">
        <v>1858</v>
      </c>
    </row>
    <row r="4441" spans="1:12" ht="15.75">
      <c r="C4441" s="555" t="str">
        <f>'FC03-2'!B$16</f>
        <v>Residencial Estrato 6 (FC03-2)</v>
      </c>
      <c r="F4441" s="555">
        <f>'FC03-2'!I$16</f>
        <v>0</v>
      </c>
      <c r="I4441" s="580" t="str">
        <f>Índice!$C$8</f>
        <v>2016-01-01</v>
      </c>
      <c r="J4441" s="580" t="str">
        <f>Índice!$C$9</f>
        <v>2016-12-31</v>
      </c>
      <c r="K4441" s="555" t="s">
        <v>1862</v>
      </c>
      <c r="L4441" s="555" t="s">
        <v>1858</v>
      </c>
    </row>
    <row r="4442" spans="1:12" ht="15.75">
      <c r="C4442" s="555" t="str">
        <f>'FC03-2'!B$17</f>
        <v>No Residencial Industrial (FC03-2)</v>
      </c>
      <c r="F4442" s="555">
        <f>'FC03-2'!I$17</f>
        <v>0</v>
      </c>
      <c r="I4442" s="580" t="str">
        <f>Índice!$C$8</f>
        <v>2016-01-01</v>
      </c>
      <c r="J4442" s="580" t="str">
        <f>Índice!$C$9</f>
        <v>2016-12-31</v>
      </c>
      <c r="K4442" s="555" t="s">
        <v>1862</v>
      </c>
      <c r="L4442" s="555" t="s">
        <v>1858</v>
      </c>
    </row>
    <row r="4443" spans="1:12" ht="15.75">
      <c r="C4443" s="555" t="str">
        <f>'FC03-2'!B$18</f>
        <v>No Residencial Comercial (FC03-2)</v>
      </c>
      <c r="F4443" s="555">
        <f>'FC03-2'!I$18</f>
        <v>0</v>
      </c>
      <c r="I4443" s="580" t="str">
        <f>Índice!$C$8</f>
        <v>2016-01-01</v>
      </c>
      <c r="J4443" s="580" t="str">
        <f>Índice!$C$9</f>
        <v>2016-12-31</v>
      </c>
      <c r="K4443" s="555" t="s">
        <v>1862</v>
      </c>
      <c r="L4443" s="555" t="s">
        <v>1858</v>
      </c>
    </row>
    <row r="4444" spans="1:12" ht="15.75">
      <c r="C4444" s="555" t="str">
        <f>'FC03-2'!B$19</f>
        <v>No Residencial Oficial (FC03-2)</v>
      </c>
      <c r="F4444" s="555">
        <f>'FC03-2'!I$19</f>
        <v>0</v>
      </c>
      <c r="I4444" s="580" t="str">
        <f>Índice!$C$8</f>
        <v>2016-01-01</v>
      </c>
      <c r="J4444" s="580" t="str">
        <f>Índice!$C$9</f>
        <v>2016-12-31</v>
      </c>
      <c r="K4444" s="555" t="s">
        <v>1862</v>
      </c>
      <c r="L4444" s="555" t="s">
        <v>1858</v>
      </c>
    </row>
    <row r="4445" spans="1:12" ht="15.75">
      <c r="C4445" s="555" t="str">
        <f>'FC03-2'!B$20</f>
        <v>No Residencial Especial (FC03-2)</v>
      </c>
      <c r="F4445" s="555">
        <f>'FC03-2'!I$20</f>
        <v>0</v>
      </c>
      <c r="I4445" s="580" t="str">
        <f>Índice!$C$8</f>
        <v>2016-01-01</v>
      </c>
      <c r="J4445" s="580" t="str">
        <f>Índice!$C$9</f>
        <v>2016-12-31</v>
      </c>
      <c r="K4445" s="555" t="s">
        <v>1862</v>
      </c>
      <c r="L4445" s="555" t="s">
        <v>1858</v>
      </c>
    </row>
    <row r="4446" spans="1:12" ht="15.75">
      <c r="C4446" s="555" t="str">
        <f>'FC03-2'!B$21</f>
        <v>Total Comercialización (FC03-2)</v>
      </c>
      <c r="F4446" s="555">
        <f>'FC03-2'!I$21</f>
        <v>0</v>
      </c>
      <c r="I4446" s="580" t="str">
        <f>Índice!$C$8</f>
        <v>2016-01-01</v>
      </c>
      <c r="J4446" s="580" t="str">
        <f>Índice!$C$9</f>
        <v>2016-12-31</v>
      </c>
      <c r="K4446" s="555" t="s">
        <v>1862</v>
      </c>
      <c r="L4446" s="555" t="s">
        <v>1858</v>
      </c>
    </row>
    <row r="4447" spans="1:12" ht="15.75">
      <c r="C4447" s="555" t="str">
        <f>'FC03-2'!B$22</f>
        <v>Total Servicio de Alcantarillado (FC03-2)</v>
      </c>
      <c r="F4447" s="555">
        <f>'FC03-2'!I$22</f>
        <v>0</v>
      </c>
      <c r="I4447" s="580" t="str">
        <f>Índice!$C$8</f>
        <v>2016-01-01</v>
      </c>
      <c r="J4447" s="580" t="str">
        <f>Índice!$C$9</f>
        <v>2016-12-31</v>
      </c>
      <c r="K4447" s="555" t="s">
        <v>1862</v>
      </c>
      <c r="L4447" s="555" t="s">
        <v>1858</v>
      </c>
    </row>
    <row r="4448" spans="1:12" ht="15.75">
      <c r="A4448" s="593" t="s">
        <v>15</v>
      </c>
      <c r="C4448" s="555" t="str">
        <f>'FC03-2'!B$23</f>
        <v>Deterioro de cuentas por cobrar (FC03-2)</v>
      </c>
      <c r="F4448" s="555"/>
      <c r="I4448" s="580" t="str">
        <f>Índice!$C$8</f>
        <v>2016-01-01</v>
      </c>
      <c r="J4448" s="580" t="str">
        <f>Índice!$C$9</f>
        <v>2016-12-31</v>
      </c>
      <c r="L4448" s="557"/>
    </row>
    <row r="4449" spans="1:12" ht="15.75">
      <c r="C4449" s="555" t="str">
        <f>'FC03-2'!B$24</f>
        <v>Recolección (Deterioro) (FC03-2)</v>
      </c>
      <c r="F4449" s="555">
        <f>'FC03-2'!I$24</f>
        <v>0</v>
      </c>
      <c r="I4449" s="580" t="str">
        <f>Índice!$C$8</f>
        <v>2016-01-01</v>
      </c>
      <c r="J4449" s="580" t="str">
        <f>Índice!$C$9</f>
        <v>2016-12-31</v>
      </c>
      <c r="K4449" s="555" t="s">
        <v>1862</v>
      </c>
      <c r="L4449" s="555" t="s">
        <v>1858</v>
      </c>
    </row>
    <row r="4450" spans="1:12" ht="15.75">
      <c r="C4450" s="555" t="str">
        <f>'FC03-2'!B$25</f>
        <v>Tratamiento y disposición final (Deterioro) (FC03-2)</v>
      </c>
      <c r="F4450" s="555">
        <f>'FC03-2'!I$25</f>
        <v>0</v>
      </c>
      <c r="I4450" s="580" t="str">
        <f>Índice!$C$8</f>
        <v>2016-01-01</v>
      </c>
      <c r="J4450" s="580" t="str">
        <f>Índice!$C$9</f>
        <v>2016-12-31</v>
      </c>
      <c r="K4450" s="555" t="s">
        <v>1862</v>
      </c>
      <c r="L4450" s="555" t="s">
        <v>1858</v>
      </c>
    </row>
    <row r="4451" spans="1:12" ht="15.75">
      <c r="A4451" s="593" t="s">
        <v>15</v>
      </c>
      <c r="C4451" s="555" t="str">
        <f>'FC03-2'!B$26</f>
        <v>Comercialización (Deterioro) (FC03-2)</v>
      </c>
      <c r="F4451" s="555"/>
      <c r="I4451" s="580" t="str">
        <f>Índice!$C$8</f>
        <v>2016-01-01</v>
      </c>
      <c r="J4451" s="580" t="str">
        <f>Índice!$C$9</f>
        <v>2016-12-31</v>
      </c>
      <c r="L4451" s="557"/>
    </row>
    <row r="4452" spans="1:12" ht="15.75">
      <c r="C4452" s="555" t="str">
        <f>'FC03-2'!B$27</f>
        <v>Residencial Estrato 1 (Deterioro) (FC03-2)</v>
      </c>
      <c r="F4452" s="555">
        <f>'FC03-2'!I$27</f>
        <v>0</v>
      </c>
      <c r="I4452" s="580" t="str">
        <f>Índice!$C$8</f>
        <v>2016-01-01</v>
      </c>
      <c r="J4452" s="580" t="str">
        <f>Índice!$C$9</f>
        <v>2016-12-31</v>
      </c>
      <c r="K4452" s="555" t="s">
        <v>1862</v>
      </c>
      <c r="L4452" s="555" t="s">
        <v>1858</v>
      </c>
    </row>
    <row r="4453" spans="1:12" ht="15.75">
      <c r="C4453" s="555" t="str">
        <f>'FC03-2'!B$28</f>
        <v>Residencial Estrato 2 (Deterioro) (FC03-2)</v>
      </c>
      <c r="F4453" s="555">
        <f>'FC03-2'!I$28</f>
        <v>0</v>
      </c>
      <c r="I4453" s="580" t="str">
        <f>Índice!$C$8</f>
        <v>2016-01-01</v>
      </c>
      <c r="J4453" s="580" t="str">
        <f>Índice!$C$9</f>
        <v>2016-12-31</v>
      </c>
      <c r="K4453" s="555" t="s">
        <v>1862</v>
      </c>
      <c r="L4453" s="555" t="s">
        <v>1858</v>
      </c>
    </row>
    <row r="4454" spans="1:12" ht="15.75">
      <c r="C4454" s="555" t="str">
        <f>'FC03-2'!B$29</f>
        <v>Residencial Estrato 3 (Deterioro) (FC03-2)</v>
      </c>
      <c r="F4454" s="555">
        <f>'FC03-2'!I$29</f>
        <v>0</v>
      </c>
      <c r="I4454" s="580" t="str">
        <f>Índice!$C$8</f>
        <v>2016-01-01</v>
      </c>
      <c r="J4454" s="580" t="str">
        <f>Índice!$C$9</f>
        <v>2016-12-31</v>
      </c>
      <c r="K4454" s="555" t="s">
        <v>1862</v>
      </c>
      <c r="L4454" s="555" t="s">
        <v>1858</v>
      </c>
    </row>
    <row r="4455" spans="1:12" ht="15.75">
      <c r="C4455" s="555" t="str">
        <f>'FC03-2'!B$30</f>
        <v>Residencial Estrato 4 (Deterioro) (FC03-2)</v>
      </c>
      <c r="F4455" s="555">
        <f>'FC03-2'!I$30</f>
        <v>0</v>
      </c>
      <c r="I4455" s="580" t="str">
        <f>Índice!$C$8</f>
        <v>2016-01-01</v>
      </c>
      <c r="J4455" s="580" t="str">
        <f>Índice!$C$9</f>
        <v>2016-12-31</v>
      </c>
      <c r="K4455" s="555" t="s">
        <v>1862</v>
      </c>
      <c r="L4455" s="555" t="s">
        <v>1858</v>
      </c>
    </row>
    <row r="4456" spans="1:12" ht="15.75">
      <c r="C4456" s="555" t="str">
        <f>'FC03-2'!B$31</f>
        <v>Residencial Estrato 5 (Deterioro) (FC03-2)</v>
      </c>
      <c r="F4456" s="555">
        <f>'FC03-2'!I$31</f>
        <v>0</v>
      </c>
      <c r="I4456" s="580" t="str">
        <f>Índice!$C$8</f>
        <v>2016-01-01</v>
      </c>
      <c r="J4456" s="580" t="str">
        <f>Índice!$C$9</f>
        <v>2016-12-31</v>
      </c>
      <c r="K4456" s="555" t="s">
        <v>1862</v>
      </c>
      <c r="L4456" s="555" t="s">
        <v>1858</v>
      </c>
    </row>
    <row r="4457" spans="1:12" ht="15.75">
      <c r="C4457" s="555" t="str">
        <f>'FC03-2'!B$32</f>
        <v>Residencial Estrato 6 (Deterioro) (FC03-2)</v>
      </c>
      <c r="F4457" s="555">
        <f>'FC03-2'!I$32</f>
        <v>0</v>
      </c>
      <c r="I4457" s="580" t="str">
        <f>Índice!$C$8</f>
        <v>2016-01-01</v>
      </c>
      <c r="J4457" s="580" t="str">
        <f>Índice!$C$9</f>
        <v>2016-12-31</v>
      </c>
      <c r="K4457" s="555" t="s">
        <v>1862</v>
      </c>
      <c r="L4457" s="555" t="s">
        <v>1858</v>
      </c>
    </row>
    <row r="4458" spans="1:12" ht="15.75">
      <c r="C4458" s="555" t="str">
        <f>'FC03-2'!B$33</f>
        <v>No Residencial Industrial (Deterioro) (FC03-2)</v>
      </c>
      <c r="F4458" s="555">
        <f>'FC03-2'!I$33</f>
        <v>0</v>
      </c>
      <c r="I4458" s="580" t="str">
        <f>Índice!$C$8</f>
        <v>2016-01-01</v>
      </c>
      <c r="J4458" s="580" t="str">
        <f>Índice!$C$9</f>
        <v>2016-12-31</v>
      </c>
      <c r="K4458" s="555" t="s">
        <v>1862</v>
      </c>
      <c r="L4458" s="555" t="s">
        <v>1858</v>
      </c>
    </row>
    <row r="4459" spans="1:12" ht="15.75">
      <c r="C4459" s="555" t="str">
        <f>'FC03-2'!B$34</f>
        <v>No Residencial Comercial (Deterioro) (FC03-2)</v>
      </c>
      <c r="F4459" s="555">
        <f>'FC03-2'!I$34</f>
        <v>0</v>
      </c>
      <c r="I4459" s="580" t="str">
        <f>Índice!$C$8</f>
        <v>2016-01-01</v>
      </c>
      <c r="J4459" s="580" t="str">
        <f>Índice!$C$9</f>
        <v>2016-12-31</v>
      </c>
      <c r="K4459" s="555" t="s">
        <v>1862</v>
      </c>
      <c r="L4459" s="555" t="s">
        <v>1858</v>
      </c>
    </row>
    <row r="4460" spans="1:12" ht="15.75">
      <c r="C4460" s="555" t="str">
        <f>'FC03-2'!B$35</f>
        <v>No Residencial Oficial (Deterioro) (FC03-2)</v>
      </c>
      <c r="F4460" s="555">
        <f>'FC03-2'!I$35</f>
        <v>0</v>
      </c>
      <c r="I4460" s="580" t="str">
        <f>Índice!$C$8</f>
        <v>2016-01-01</v>
      </c>
      <c r="J4460" s="580" t="str">
        <f>Índice!$C$9</f>
        <v>2016-12-31</v>
      </c>
      <c r="K4460" s="555" t="s">
        <v>1862</v>
      </c>
      <c r="L4460" s="555" t="s">
        <v>1858</v>
      </c>
    </row>
    <row r="4461" spans="1:12" ht="15.75">
      <c r="C4461" s="555" t="str">
        <f>'FC03-2'!B$36</f>
        <v>No Residencial Especial (Deterioro) (FC03-2)</v>
      </c>
      <c r="F4461" s="555">
        <f>'FC03-2'!I$36</f>
        <v>0</v>
      </c>
      <c r="I4461" s="580" t="str">
        <f>Índice!$C$8</f>
        <v>2016-01-01</v>
      </c>
      <c r="J4461" s="580" t="str">
        <f>Índice!$C$9</f>
        <v>2016-12-31</v>
      </c>
      <c r="K4461" s="555" t="s">
        <v>1862</v>
      </c>
      <c r="L4461" s="555" t="s">
        <v>1858</v>
      </c>
    </row>
    <row r="4462" spans="1:12" ht="15.75">
      <c r="C4462" s="555" t="str">
        <f>'FC03-2'!B$37</f>
        <v>Total Comercialización (Deterioro) (FC03-2)</v>
      </c>
      <c r="F4462" s="555">
        <f>'FC03-2'!I$37</f>
        <v>0</v>
      </c>
      <c r="I4462" s="580" t="str">
        <f>Índice!$C$8</f>
        <v>2016-01-01</v>
      </c>
      <c r="J4462" s="580" t="str">
        <f>Índice!$C$9</f>
        <v>2016-12-31</v>
      </c>
      <c r="K4462" s="555" t="s">
        <v>1862</v>
      </c>
      <c r="L4462" s="555" t="s">
        <v>1858</v>
      </c>
    </row>
    <row r="4463" spans="1:12" ht="15.75">
      <c r="C4463" s="555" t="str">
        <f>'FC03-2'!B$38</f>
        <v>Total Deterioro Cuentas por Cobrar (FC03-2)</v>
      </c>
      <c r="F4463" s="555">
        <f>'FC03-2'!I$38</f>
        <v>0</v>
      </c>
      <c r="I4463" s="580" t="str">
        <f>Índice!$C$8</f>
        <v>2016-01-01</v>
      </c>
      <c r="J4463" s="580" t="str">
        <f>Índice!$C$9</f>
        <v>2016-12-31</v>
      </c>
      <c r="K4463" s="555" t="s">
        <v>1862</v>
      </c>
      <c r="L4463" s="555" t="s">
        <v>1858</v>
      </c>
    </row>
    <row r="4464" spans="1:12" ht="15.75">
      <c r="A4464" s="593" t="s">
        <v>15</v>
      </c>
      <c r="B4464" s="594"/>
      <c r="C4464" s="595" t="s">
        <v>632</v>
      </c>
      <c r="I4464" s="580" t="str">
        <f>Índice!$C$8</f>
        <v>2016-01-01</v>
      </c>
      <c r="J4464" s="580" t="str">
        <f>Índice!$C$9</f>
        <v>2016-12-31</v>
      </c>
      <c r="L4464" s="557"/>
    </row>
    <row r="4465" spans="1:12" ht="15.75">
      <c r="A4465" s="593" t="s">
        <v>15</v>
      </c>
      <c r="C4465" s="555" t="str">
        <f>'FC03-2'!B$7</f>
        <v>Servicio de alcantarillado (FC03-2)</v>
      </c>
      <c r="I4465" s="580" t="str">
        <f>Índice!$C$8</f>
        <v>2016-01-01</v>
      </c>
      <c r="J4465" s="580" t="str">
        <f>Índice!$C$9</f>
        <v>2016-12-31</v>
      </c>
      <c r="L4465" s="557"/>
    </row>
    <row r="4466" spans="1:12" ht="15.75">
      <c r="C4466" s="555" t="str">
        <f>'FC03-2'!B$8</f>
        <v>Recolección (FC03-2)</v>
      </c>
      <c r="F4466" s="555">
        <f>'FC03-2'!J$8</f>
        <v>0</v>
      </c>
      <c r="I4466" s="580" t="str">
        <f>Índice!$C$8</f>
        <v>2016-01-01</v>
      </c>
      <c r="J4466" s="580" t="str">
        <f>Índice!$C$9</f>
        <v>2016-12-31</v>
      </c>
      <c r="K4466" s="555" t="s">
        <v>1862</v>
      </c>
      <c r="L4466" s="555" t="s">
        <v>1859</v>
      </c>
    </row>
    <row r="4467" spans="1:12" ht="15.75">
      <c r="C4467" s="555" t="str">
        <f>'FC03-2'!B$9</f>
        <v>Tratamiento y Disposición final (FC03-2)</v>
      </c>
      <c r="F4467" s="555">
        <f>'FC03-2'!J$9</f>
        <v>0</v>
      </c>
      <c r="I4467" s="580" t="str">
        <f>Índice!$C$8</f>
        <v>2016-01-01</v>
      </c>
      <c r="J4467" s="580" t="str">
        <f>Índice!$C$9</f>
        <v>2016-12-31</v>
      </c>
      <c r="K4467" s="555" t="s">
        <v>1862</v>
      </c>
      <c r="L4467" s="555" t="s">
        <v>1859</v>
      </c>
    </row>
    <row r="4468" spans="1:12" ht="15.75">
      <c r="A4468" s="593" t="s">
        <v>15</v>
      </c>
      <c r="C4468" s="555" t="str">
        <f>'FC03-2'!B$10</f>
        <v>Comercialización (FC03-2)</v>
      </c>
      <c r="F4468" s="555"/>
      <c r="I4468" s="580" t="str">
        <f>Índice!$C$8</f>
        <v>2016-01-01</v>
      </c>
      <c r="J4468" s="580" t="str">
        <f>Índice!$C$9</f>
        <v>2016-12-31</v>
      </c>
      <c r="L4468" s="557"/>
    </row>
    <row r="4469" spans="1:12" ht="15.75">
      <c r="C4469" s="555" t="str">
        <f>'FC03-2'!B$11</f>
        <v>Residencial Estrato 1 (FC03-2)</v>
      </c>
      <c r="F4469" s="555">
        <f>'FC03-2'!J$11</f>
        <v>0</v>
      </c>
      <c r="I4469" s="580" t="str">
        <f>Índice!$C$8</f>
        <v>2016-01-01</v>
      </c>
      <c r="J4469" s="580" t="str">
        <f>Índice!$C$9</f>
        <v>2016-12-31</v>
      </c>
      <c r="K4469" s="555" t="s">
        <v>1862</v>
      </c>
      <c r="L4469" s="555" t="s">
        <v>1859</v>
      </c>
    </row>
    <row r="4470" spans="1:12" ht="15.75">
      <c r="C4470" s="555" t="str">
        <f>'FC03-2'!B$12</f>
        <v>Residencial Estrato 2 (FC03-2)</v>
      </c>
      <c r="F4470" s="555">
        <f>'FC03-2'!J$12</f>
        <v>0</v>
      </c>
      <c r="I4470" s="580" t="str">
        <f>Índice!$C$8</f>
        <v>2016-01-01</v>
      </c>
      <c r="J4470" s="580" t="str">
        <f>Índice!$C$9</f>
        <v>2016-12-31</v>
      </c>
      <c r="K4470" s="555" t="s">
        <v>1862</v>
      </c>
      <c r="L4470" s="555" t="s">
        <v>1859</v>
      </c>
    </row>
    <row r="4471" spans="1:12" ht="15.75">
      <c r="C4471" s="555" t="str">
        <f>'FC03-2'!B$13</f>
        <v>Residencial Estrato 3 (FC03-2)</v>
      </c>
      <c r="F4471" s="555">
        <f>'FC03-2'!J$13</f>
        <v>0</v>
      </c>
      <c r="I4471" s="580" t="str">
        <f>Índice!$C$8</f>
        <v>2016-01-01</v>
      </c>
      <c r="J4471" s="580" t="str">
        <f>Índice!$C$9</f>
        <v>2016-12-31</v>
      </c>
      <c r="K4471" s="555" t="s">
        <v>1862</v>
      </c>
      <c r="L4471" s="555" t="s">
        <v>1859</v>
      </c>
    </row>
    <row r="4472" spans="1:12" ht="15.75">
      <c r="C4472" s="555" t="str">
        <f>'FC03-2'!B$14</f>
        <v>Residencial Estrato 4 (FC03-2)</v>
      </c>
      <c r="F4472" s="555">
        <f>'FC03-2'!J$14</f>
        <v>0</v>
      </c>
      <c r="I4472" s="580" t="str">
        <f>Índice!$C$8</f>
        <v>2016-01-01</v>
      </c>
      <c r="J4472" s="580" t="str">
        <f>Índice!$C$9</f>
        <v>2016-12-31</v>
      </c>
      <c r="K4472" s="555" t="s">
        <v>1862</v>
      </c>
      <c r="L4472" s="555" t="s">
        <v>1859</v>
      </c>
    </row>
    <row r="4473" spans="1:12" ht="15.75">
      <c r="C4473" s="555" t="str">
        <f>'FC03-2'!B$15</f>
        <v>Residencial Estrato 5 (FC03-2)</v>
      </c>
      <c r="F4473" s="555">
        <f>'FC03-2'!J$15</f>
        <v>0</v>
      </c>
      <c r="I4473" s="580" t="str">
        <f>Índice!$C$8</f>
        <v>2016-01-01</v>
      </c>
      <c r="J4473" s="580" t="str">
        <f>Índice!$C$9</f>
        <v>2016-12-31</v>
      </c>
      <c r="K4473" s="555" t="s">
        <v>1862</v>
      </c>
      <c r="L4473" s="555" t="s">
        <v>1859</v>
      </c>
    </row>
    <row r="4474" spans="1:12" ht="15.75">
      <c r="C4474" s="555" t="str">
        <f>'FC03-2'!B$16</f>
        <v>Residencial Estrato 6 (FC03-2)</v>
      </c>
      <c r="F4474" s="555">
        <f>'FC03-2'!J$16</f>
        <v>0</v>
      </c>
      <c r="I4474" s="580" t="str">
        <f>Índice!$C$8</f>
        <v>2016-01-01</v>
      </c>
      <c r="J4474" s="580" t="str">
        <f>Índice!$C$9</f>
        <v>2016-12-31</v>
      </c>
      <c r="K4474" s="555" t="s">
        <v>1862</v>
      </c>
      <c r="L4474" s="555" t="s">
        <v>1859</v>
      </c>
    </row>
    <row r="4475" spans="1:12" ht="15.75">
      <c r="C4475" s="555" t="str">
        <f>'FC03-2'!B$17</f>
        <v>No Residencial Industrial (FC03-2)</v>
      </c>
      <c r="F4475" s="555">
        <f>'FC03-2'!J$17</f>
        <v>0</v>
      </c>
      <c r="I4475" s="580" t="str">
        <f>Índice!$C$8</f>
        <v>2016-01-01</v>
      </c>
      <c r="J4475" s="580" t="str">
        <f>Índice!$C$9</f>
        <v>2016-12-31</v>
      </c>
      <c r="K4475" s="555" t="s">
        <v>1862</v>
      </c>
      <c r="L4475" s="555" t="s">
        <v>1859</v>
      </c>
    </row>
    <row r="4476" spans="1:12" ht="15.75">
      <c r="C4476" s="555" t="str">
        <f>'FC03-2'!B$18</f>
        <v>No Residencial Comercial (FC03-2)</v>
      </c>
      <c r="F4476" s="555">
        <f>'FC03-2'!J$18</f>
        <v>0</v>
      </c>
      <c r="I4476" s="580" t="str">
        <f>Índice!$C$8</f>
        <v>2016-01-01</v>
      </c>
      <c r="J4476" s="580" t="str">
        <f>Índice!$C$9</f>
        <v>2016-12-31</v>
      </c>
      <c r="K4476" s="555" t="s">
        <v>1862</v>
      </c>
      <c r="L4476" s="555" t="s">
        <v>1859</v>
      </c>
    </row>
    <row r="4477" spans="1:12" ht="15.75">
      <c r="C4477" s="555" t="str">
        <f>'FC03-2'!B$19</f>
        <v>No Residencial Oficial (FC03-2)</v>
      </c>
      <c r="F4477" s="555">
        <f>'FC03-2'!J$19</f>
        <v>0</v>
      </c>
      <c r="I4477" s="580" t="str">
        <f>Índice!$C$8</f>
        <v>2016-01-01</v>
      </c>
      <c r="J4477" s="580" t="str">
        <f>Índice!$C$9</f>
        <v>2016-12-31</v>
      </c>
      <c r="K4477" s="555" t="s">
        <v>1862</v>
      </c>
      <c r="L4477" s="555" t="s">
        <v>1859</v>
      </c>
    </row>
    <row r="4478" spans="1:12" ht="15.75">
      <c r="C4478" s="555" t="str">
        <f>'FC03-2'!B$20</f>
        <v>No Residencial Especial (FC03-2)</v>
      </c>
      <c r="F4478" s="555">
        <f>'FC03-2'!J$20</f>
        <v>0</v>
      </c>
      <c r="I4478" s="580" t="str">
        <f>Índice!$C$8</f>
        <v>2016-01-01</v>
      </c>
      <c r="J4478" s="580" t="str">
        <f>Índice!$C$9</f>
        <v>2016-12-31</v>
      </c>
      <c r="K4478" s="555" t="s">
        <v>1862</v>
      </c>
      <c r="L4478" s="555" t="s">
        <v>1859</v>
      </c>
    </row>
    <row r="4479" spans="1:12" ht="15.75">
      <c r="C4479" s="555" t="str">
        <f>'FC03-2'!B$21</f>
        <v>Total Comercialización (FC03-2)</v>
      </c>
      <c r="F4479" s="555">
        <f>'FC03-2'!J$21</f>
        <v>0</v>
      </c>
      <c r="I4479" s="580" t="str">
        <f>Índice!$C$8</f>
        <v>2016-01-01</v>
      </c>
      <c r="J4479" s="580" t="str">
        <f>Índice!$C$9</f>
        <v>2016-12-31</v>
      </c>
      <c r="K4479" s="555" t="s">
        <v>1862</v>
      </c>
      <c r="L4479" s="555" t="s">
        <v>1859</v>
      </c>
    </row>
    <row r="4480" spans="1:12" ht="15.75">
      <c r="C4480" s="555" t="str">
        <f>'FC03-2'!B$22</f>
        <v>Total Servicio de Alcantarillado (FC03-2)</v>
      </c>
      <c r="F4480" s="555">
        <f>'FC03-2'!J$22</f>
        <v>0</v>
      </c>
      <c r="I4480" s="580" t="str">
        <f>Índice!$C$8</f>
        <v>2016-01-01</v>
      </c>
      <c r="J4480" s="580" t="str">
        <f>Índice!$C$9</f>
        <v>2016-12-31</v>
      </c>
      <c r="K4480" s="555" t="s">
        <v>1862</v>
      </c>
      <c r="L4480" s="555" t="s">
        <v>1859</v>
      </c>
    </row>
    <row r="4481" spans="1:12" ht="15.75">
      <c r="A4481" s="593" t="s">
        <v>15</v>
      </c>
      <c r="C4481" s="555" t="str">
        <f>'FC03-2'!B$23</f>
        <v>Deterioro de cuentas por cobrar (FC03-2)</v>
      </c>
      <c r="F4481" s="555"/>
      <c r="I4481" s="580" t="str">
        <f>Índice!$C$8</f>
        <v>2016-01-01</v>
      </c>
      <c r="J4481" s="580" t="str">
        <f>Índice!$C$9</f>
        <v>2016-12-31</v>
      </c>
      <c r="L4481" s="557"/>
    </row>
    <row r="4482" spans="1:12" ht="15.75">
      <c r="C4482" s="555" t="str">
        <f>'FC03-2'!B$24</f>
        <v>Recolección (Deterioro) (FC03-2)</v>
      </c>
      <c r="F4482" s="555">
        <f>'FC03-2'!J$24</f>
        <v>0</v>
      </c>
      <c r="I4482" s="580" t="str">
        <f>Índice!$C$8</f>
        <v>2016-01-01</v>
      </c>
      <c r="J4482" s="580" t="str">
        <f>Índice!$C$9</f>
        <v>2016-12-31</v>
      </c>
      <c r="K4482" s="555" t="s">
        <v>1862</v>
      </c>
      <c r="L4482" s="555" t="s">
        <v>1859</v>
      </c>
    </row>
    <row r="4483" spans="1:12" ht="15.75">
      <c r="C4483" s="555" t="str">
        <f>'FC03-2'!B$25</f>
        <v>Tratamiento y disposición final (Deterioro) (FC03-2)</v>
      </c>
      <c r="F4483" s="555">
        <f>'FC03-2'!J$25</f>
        <v>0</v>
      </c>
      <c r="I4483" s="580" t="str">
        <f>Índice!$C$8</f>
        <v>2016-01-01</v>
      </c>
      <c r="J4483" s="580" t="str">
        <f>Índice!$C$9</f>
        <v>2016-12-31</v>
      </c>
      <c r="K4483" s="555" t="s">
        <v>1862</v>
      </c>
      <c r="L4483" s="555" t="s">
        <v>1859</v>
      </c>
    </row>
    <row r="4484" spans="1:12" ht="15.75">
      <c r="A4484" s="593" t="s">
        <v>15</v>
      </c>
      <c r="C4484" s="555" t="str">
        <f>'FC03-2'!B$26</f>
        <v>Comercialización (Deterioro) (FC03-2)</v>
      </c>
      <c r="F4484" s="555"/>
      <c r="I4484" s="580" t="str">
        <f>Índice!$C$8</f>
        <v>2016-01-01</v>
      </c>
      <c r="J4484" s="580" t="str">
        <f>Índice!$C$9</f>
        <v>2016-12-31</v>
      </c>
      <c r="L4484" s="557"/>
    </row>
    <row r="4485" spans="1:12" ht="15.75">
      <c r="C4485" s="555" t="str">
        <f>'FC03-2'!B$27</f>
        <v>Residencial Estrato 1 (Deterioro) (FC03-2)</v>
      </c>
      <c r="F4485" s="555">
        <f>'FC03-2'!J$27</f>
        <v>0</v>
      </c>
      <c r="I4485" s="580" t="str">
        <f>Índice!$C$8</f>
        <v>2016-01-01</v>
      </c>
      <c r="J4485" s="580" t="str">
        <f>Índice!$C$9</f>
        <v>2016-12-31</v>
      </c>
      <c r="K4485" s="555" t="s">
        <v>1862</v>
      </c>
      <c r="L4485" s="555" t="s">
        <v>1859</v>
      </c>
    </row>
    <row r="4486" spans="1:12" ht="15.75">
      <c r="C4486" s="555" t="str">
        <f>'FC03-2'!B$28</f>
        <v>Residencial Estrato 2 (Deterioro) (FC03-2)</v>
      </c>
      <c r="F4486" s="555">
        <f>'FC03-2'!J$28</f>
        <v>0</v>
      </c>
      <c r="I4486" s="580" t="str">
        <f>Índice!$C$8</f>
        <v>2016-01-01</v>
      </c>
      <c r="J4486" s="580" t="str">
        <f>Índice!$C$9</f>
        <v>2016-12-31</v>
      </c>
      <c r="K4486" s="555" t="s">
        <v>1862</v>
      </c>
      <c r="L4486" s="555" t="s">
        <v>1859</v>
      </c>
    </row>
    <row r="4487" spans="1:12" ht="15.75">
      <c r="C4487" s="555" t="str">
        <f>'FC03-2'!B$29</f>
        <v>Residencial Estrato 3 (Deterioro) (FC03-2)</v>
      </c>
      <c r="F4487" s="555">
        <f>'FC03-2'!J$29</f>
        <v>0</v>
      </c>
      <c r="I4487" s="580" t="str">
        <f>Índice!$C$8</f>
        <v>2016-01-01</v>
      </c>
      <c r="J4487" s="580" t="str">
        <f>Índice!$C$9</f>
        <v>2016-12-31</v>
      </c>
      <c r="K4487" s="555" t="s">
        <v>1862</v>
      </c>
      <c r="L4487" s="555" t="s">
        <v>1859</v>
      </c>
    </row>
    <row r="4488" spans="1:12" ht="15.75">
      <c r="C4488" s="555" t="str">
        <f>'FC03-2'!B$30</f>
        <v>Residencial Estrato 4 (Deterioro) (FC03-2)</v>
      </c>
      <c r="F4488" s="555">
        <f>'FC03-2'!J$30</f>
        <v>0</v>
      </c>
      <c r="I4488" s="580" t="str">
        <f>Índice!$C$8</f>
        <v>2016-01-01</v>
      </c>
      <c r="J4488" s="580" t="str">
        <f>Índice!$C$9</f>
        <v>2016-12-31</v>
      </c>
      <c r="K4488" s="555" t="s">
        <v>1862</v>
      </c>
      <c r="L4488" s="555" t="s">
        <v>1859</v>
      </c>
    </row>
    <row r="4489" spans="1:12" ht="15.75">
      <c r="C4489" s="555" t="str">
        <f>'FC03-2'!B$31</f>
        <v>Residencial Estrato 5 (Deterioro) (FC03-2)</v>
      </c>
      <c r="F4489" s="555">
        <f>'FC03-2'!J$31</f>
        <v>0</v>
      </c>
      <c r="I4489" s="580" t="str">
        <f>Índice!$C$8</f>
        <v>2016-01-01</v>
      </c>
      <c r="J4489" s="580" t="str">
        <f>Índice!$C$9</f>
        <v>2016-12-31</v>
      </c>
      <c r="K4489" s="555" t="s">
        <v>1862</v>
      </c>
      <c r="L4489" s="555" t="s">
        <v>1859</v>
      </c>
    </row>
    <row r="4490" spans="1:12" ht="15.75">
      <c r="C4490" s="555" t="str">
        <f>'FC03-2'!B$32</f>
        <v>Residencial Estrato 6 (Deterioro) (FC03-2)</v>
      </c>
      <c r="F4490" s="555">
        <f>'FC03-2'!J$32</f>
        <v>0</v>
      </c>
      <c r="I4490" s="580" t="str">
        <f>Índice!$C$8</f>
        <v>2016-01-01</v>
      </c>
      <c r="J4490" s="580" t="str">
        <f>Índice!$C$9</f>
        <v>2016-12-31</v>
      </c>
      <c r="K4490" s="555" t="s">
        <v>1862</v>
      </c>
      <c r="L4490" s="555" t="s">
        <v>1859</v>
      </c>
    </row>
    <row r="4491" spans="1:12" ht="15.75">
      <c r="C4491" s="555" t="str">
        <f>'FC03-2'!B$33</f>
        <v>No Residencial Industrial (Deterioro) (FC03-2)</v>
      </c>
      <c r="F4491" s="555">
        <f>'FC03-2'!J$33</f>
        <v>0</v>
      </c>
      <c r="I4491" s="580" t="str">
        <f>Índice!$C$8</f>
        <v>2016-01-01</v>
      </c>
      <c r="J4491" s="580" t="str">
        <f>Índice!$C$9</f>
        <v>2016-12-31</v>
      </c>
      <c r="K4491" s="555" t="s">
        <v>1862</v>
      </c>
      <c r="L4491" s="555" t="s">
        <v>1859</v>
      </c>
    </row>
    <row r="4492" spans="1:12" ht="15.75">
      <c r="C4492" s="555" t="str">
        <f>'FC03-2'!B$34</f>
        <v>No Residencial Comercial (Deterioro) (FC03-2)</v>
      </c>
      <c r="F4492" s="555">
        <f>'FC03-2'!J$34</f>
        <v>0</v>
      </c>
      <c r="I4492" s="580" t="str">
        <f>Índice!$C$8</f>
        <v>2016-01-01</v>
      </c>
      <c r="J4492" s="580" t="str">
        <f>Índice!$C$9</f>
        <v>2016-12-31</v>
      </c>
      <c r="K4492" s="555" t="s">
        <v>1862</v>
      </c>
      <c r="L4492" s="555" t="s">
        <v>1859</v>
      </c>
    </row>
    <row r="4493" spans="1:12" ht="15.75">
      <c r="C4493" s="555" t="str">
        <f>'FC03-2'!B$35</f>
        <v>No Residencial Oficial (Deterioro) (FC03-2)</v>
      </c>
      <c r="F4493" s="555">
        <f>'FC03-2'!J$35</f>
        <v>0</v>
      </c>
      <c r="I4493" s="580" t="str">
        <f>Índice!$C$8</f>
        <v>2016-01-01</v>
      </c>
      <c r="J4493" s="580" t="str">
        <f>Índice!$C$9</f>
        <v>2016-12-31</v>
      </c>
      <c r="K4493" s="555" t="s">
        <v>1862</v>
      </c>
      <c r="L4493" s="555" t="s">
        <v>1859</v>
      </c>
    </row>
    <row r="4494" spans="1:12" ht="15.75">
      <c r="C4494" s="555" t="str">
        <f>'FC03-2'!B$36</f>
        <v>No Residencial Especial (Deterioro) (FC03-2)</v>
      </c>
      <c r="F4494" s="555">
        <f>'FC03-2'!J$36</f>
        <v>0</v>
      </c>
      <c r="I4494" s="580" t="str">
        <f>Índice!$C$8</f>
        <v>2016-01-01</v>
      </c>
      <c r="J4494" s="580" t="str">
        <f>Índice!$C$9</f>
        <v>2016-12-31</v>
      </c>
      <c r="K4494" s="555" t="s">
        <v>1862</v>
      </c>
      <c r="L4494" s="555" t="s">
        <v>1859</v>
      </c>
    </row>
    <row r="4495" spans="1:12" ht="15.75">
      <c r="C4495" s="555" t="str">
        <f>'FC03-2'!B$37</f>
        <v>Total Comercialización (Deterioro) (FC03-2)</v>
      </c>
      <c r="F4495" s="555">
        <f>'FC03-2'!J$37</f>
        <v>0</v>
      </c>
      <c r="I4495" s="580" t="str">
        <f>Índice!$C$8</f>
        <v>2016-01-01</v>
      </c>
      <c r="J4495" s="580" t="str">
        <f>Índice!$C$9</f>
        <v>2016-12-31</v>
      </c>
      <c r="K4495" s="555" t="s">
        <v>1862</v>
      </c>
      <c r="L4495" s="555" t="s">
        <v>1859</v>
      </c>
    </row>
    <row r="4496" spans="1:12" ht="15.75">
      <c r="C4496" s="555" t="str">
        <f>'FC03-2'!B$38</f>
        <v>Total Deterioro Cuentas por Cobrar (FC03-2)</v>
      </c>
      <c r="F4496" s="555">
        <f>'FC03-2'!J$38</f>
        <v>0</v>
      </c>
      <c r="I4496" s="580" t="str">
        <f>Índice!$C$8</f>
        <v>2016-01-01</v>
      </c>
      <c r="J4496" s="580" t="str">
        <f>Índice!$C$9</f>
        <v>2016-12-31</v>
      </c>
      <c r="K4496" s="555" t="s">
        <v>1862</v>
      </c>
      <c r="L4496" s="555" t="s">
        <v>1859</v>
      </c>
    </row>
    <row r="4497" spans="1:12" ht="15.75">
      <c r="A4497" s="593" t="s">
        <v>15</v>
      </c>
      <c r="B4497" s="594"/>
      <c r="C4497" s="595" t="s">
        <v>633</v>
      </c>
      <c r="I4497" s="580" t="str">
        <f>Índice!$C$8</f>
        <v>2016-01-01</v>
      </c>
      <c r="J4497" s="580" t="str">
        <f>Índice!$C$9</f>
        <v>2016-12-31</v>
      </c>
      <c r="L4497" s="557"/>
    </row>
    <row r="4498" spans="1:12" ht="15.75">
      <c r="A4498" s="593" t="s">
        <v>15</v>
      </c>
      <c r="C4498" s="555" t="str">
        <f>'FC03-2'!B$7</f>
        <v>Servicio de alcantarillado (FC03-2)</v>
      </c>
      <c r="I4498" s="580" t="str">
        <f>Índice!$C$8</f>
        <v>2016-01-01</v>
      </c>
      <c r="J4498" s="580" t="str">
        <f>Índice!$C$9</f>
        <v>2016-12-31</v>
      </c>
      <c r="L4498" s="557"/>
    </row>
    <row r="4499" spans="1:12" ht="15.75">
      <c r="C4499" s="555" t="str">
        <f>'FC03-2'!B$8</f>
        <v>Recolección (FC03-2)</v>
      </c>
      <c r="F4499" s="555">
        <f>'FC03-2'!K$8</f>
        <v>0</v>
      </c>
      <c r="I4499" s="580" t="str">
        <f>Índice!$C$8</f>
        <v>2016-01-01</v>
      </c>
      <c r="J4499" s="580" t="str">
        <f>Índice!$C$9</f>
        <v>2016-12-31</v>
      </c>
      <c r="K4499" s="555" t="s">
        <v>1862</v>
      </c>
      <c r="L4499" s="555" t="s">
        <v>1860</v>
      </c>
    </row>
    <row r="4500" spans="1:12" ht="15.75">
      <c r="C4500" s="555" t="str">
        <f>'FC03-2'!B$9</f>
        <v>Tratamiento y Disposición final (FC03-2)</v>
      </c>
      <c r="F4500" s="555">
        <f>'FC03-2'!K$9</f>
        <v>0</v>
      </c>
      <c r="I4500" s="580" t="str">
        <f>Índice!$C$8</f>
        <v>2016-01-01</v>
      </c>
      <c r="J4500" s="580" t="str">
        <f>Índice!$C$9</f>
        <v>2016-12-31</v>
      </c>
      <c r="K4500" s="555" t="s">
        <v>1862</v>
      </c>
      <c r="L4500" s="555" t="s">
        <v>1860</v>
      </c>
    </row>
    <row r="4501" spans="1:12" ht="15.75">
      <c r="A4501" s="593" t="s">
        <v>15</v>
      </c>
      <c r="C4501" s="555" t="str">
        <f>'FC03-2'!B$10</f>
        <v>Comercialización (FC03-2)</v>
      </c>
      <c r="F4501" s="555"/>
      <c r="I4501" s="580" t="str">
        <f>Índice!$C$8</f>
        <v>2016-01-01</v>
      </c>
      <c r="J4501" s="580" t="str">
        <f>Índice!$C$9</f>
        <v>2016-12-31</v>
      </c>
      <c r="L4501" s="557"/>
    </row>
    <row r="4502" spans="1:12" ht="15.75">
      <c r="C4502" s="555" t="str">
        <f>'FC03-2'!B$11</f>
        <v>Residencial Estrato 1 (FC03-2)</v>
      </c>
      <c r="F4502" s="555">
        <f>'FC03-2'!K$11</f>
        <v>0</v>
      </c>
      <c r="I4502" s="580" t="str">
        <f>Índice!$C$8</f>
        <v>2016-01-01</v>
      </c>
      <c r="J4502" s="580" t="str">
        <f>Índice!$C$9</f>
        <v>2016-12-31</v>
      </c>
      <c r="K4502" s="555" t="s">
        <v>1862</v>
      </c>
      <c r="L4502" s="555" t="s">
        <v>1860</v>
      </c>
    </row>
    <row r="4503" spans="1:12" ht="15.75">
      <c r="C4503" s="555" t="str">
        <f>'FC03-2'!B$12</f>
        <v>Residencial Estrato 2 (FC03-2)</v>
      </c>
      <c r="F4503" s="555">
        <f>'FC03-2'!K$12</f>
        <v>0</v>
      </c>
      <c r="I4503" s="580" t="str">
        <f>Índice!$C$8</f>
        <v>2016-01-01</v>
      </c>
      <c r="J4503" s="580" t="str">
        <f>Índice!$C$9</f>
        <v>2016-12-31</v>
      </c>
      <c r="K4503" s="555" t="s">
        <v>1862</v>
      </c>
      <c r="L4503" s="555" t="s">
        <v>1860</v>
      </c>
    </row>
    <row r="4504" spans="1:12" ht="15.75">
      <c r="C4504" s="555" t="str">
        <f>'FC03-2'!B$13</f>
        <v>Residencial Estrato 3 (FC03-2)</v>
      </c>
      <c r="F4504" s="555">
        <f>'FC03-2'!K$13</f>
        <v>0</v>
      </c>
      <c r="I4504" s="580" t="str">
        <f>Índice!$C$8</f>
        <v>2016-01-01</v>
      </c>
      <c r="J4504" s="580" t="str">
        <f>Índice!$C$9</f>
        <v>2016-12-31</v>
      </c>
      <c r="K4504" s="555" t="s">
        <v>1862</v>
      </c>
      <c r="L4504" s="555" t="s">
        <v>1860</v>
      </c>
    </row>
    <row r="4505" spans="1:12" ht="15.75">
      <c r="C4505" s="555" t="str">
        <f>'FC03-2'!B$14</f>
        <v>Residencial Estrato 4 (FC03-2)</v>
      </c>
      <c r="F4505" s="555">
        <f>'FC03-2'!K$14</f>
        <v>0</v>
      </c>
      <c r="I4505" s="580" t="str">
        <f>Índice!$C$8</f>
        <v>2016-01-01</v>
      </c>
      <c r="J4505" s="580" t="str">
        <f>Índice!$C$9</f>
        <v>2016-12-31</v>
      </c>
      <c r="K4505" s="555" t="s">
        <v>1862</v>
      </c>
      <c r="L4505" s="555" t="s">
        <v>1860</v>
      </c>
    </row>
    <row r="4506" spans="1:12" ht="15.75">
      <c r="C4506" s="555" t="str">
        <f>'FC03-2'!B$15</f>
        <v>Residencial Estrato 5 (FC03-2)</v>
      </c>
      <c r="F4506" s="555">
        <f>'FC03-2'!K$15</f>
        <v>0</v>
      </c>
      <c r="I4506" s="580" t="str">
        <f>Índice!$C$8</f>
        <v>2016-01-01</v>
      </c>
      <c r="J4506" s="580" t="str">
        <f>Índice!$C$9</f>
        <v>2016-12-31</v>
      </c>
      <c r="K4506" s="555" t="s">
        <v>1862</v>
      </c>
      <c r="L4506" s="555" t="s">
        <v>1860</v>
      </c>
    </row>
    <row r="4507" spans="1:12" ht="15.75">
      <c r="C4507" s="555" t="str">
        <f>'FC03-2'!B$16</f>
        <v>Residencial Estrato 6 (FC03-2)</v>
      </c>
      <c r="F4507" s="555">
        <f>'FC03-2'!K$16</f>
        <v>0</v>
      </c>
      <c r="I4507" s="580" t="str">
        <f>Índice!$C$8</f>
        <v>2016-01-01</v>
      </c>
      <c r="J4507" s="580" t="str">
        <f>Índice!$C$9</f>
        <v>2016-12-31</v>
      </c>
      <c r="K4507" s="555" t="s">
        <v>1862</v>
      </c>
      <c r="L4507" s="555" t="s">
        <v>1860</v>
      </c>
    </row>
    <row r="4508" spans="1:12" ht="15.75">
      <c r="C4508" s="555" t="str">
        <f>'FC03-2'!B$17</f>
        <v>No Residencial Industrial (FC03-2)</v>
      </c>
      <c r="F4508" s="555">
        <f>'FC03-2'!K$17</f>
        <v>0</v>
      </c>
      <c r="I4508" s="580" t="str">
        <f>Índice!$C$8</f>
        <v>2016-01-01</v>
      </c>
      <c r="J4508" s="580" t="str">
        <f>Índice!$C$9</f>
        <v>2016-12-31</v>
      </c>
      <c r="K4508" s="555" t="s">
        <v>1862</v>
      </c>
      <c r="L4508" s="555" t="s">
        <v>1860</v>
      </c>
    </row>
    <row r="4509" spans="1:12" ht="15.75">
      <c r="C4509" s="555" t="str">
        <f>'FC03-2'!B$18</f>
        <v>No Residencial Comercial (FC03-2)</v>
      </c>
      <c r="F4509" s="555">
        <f>'FC03-2'!K$18</f>
        <v>0</v>
      </c>
      <c r="I4509" s="580" t="str">
        <f>Índice!$C$8</f>
        <v>2016-01-01</v>
      </c>
      <c r="J4509" s="580" t="str">
        <f>Índice!$C$9</f>
        <v>2016-12-31</v>
      </c>
      <c r="K4509" s="555" t="s">
        <v>1862</v>
      </c>
      <c r="L4509" s="555" t="s">
        <v>1860</v>
      </c>
    </row>
    <row r="4510" spans="1:12" ht="15.75">
      <c r="C4510" s="555" t="str">
        <f>'FC03-2'!B$19</f>
        <v>No Residencial Oficial (FC03-2)</v>
      </c>
      <c r="F4510" s="555">
        <f>'FC03-2'!K$19</f>
        <v>0</v>
      </c>
      <c r="I4510" s="580" t="str">
        <f>Índice!$C$8</f>
        <v>2016-01-01</v>
      </c>
      <c r="J4510" s="580" t="str">
        <f>Índice!$C$9</f>
        <v>2016-12-31</v>
      </c>
      <c r="K4510" s="555" t="s">
        <v>1862</v>
      </c>
      <c r="L4510" s="555" t="s">
        <v>1860</v>
      </c>
    </row>
    <row r="4511" spans="1:12" ht="15.75">
      <c r="C4511" s="555" t="str">
        <f>'FC03-2'!B$20</f>
        <v>No Residencial Especial (FC03-2)</v>
      </c>
      <c r="F4511" s="555">
        <f>'FC03-2'!K$20</f>
        <v>0</v>
      </c>
      <c r="I4511" s="580" t="str">
        <f>Índice!$C$8</f>
        <v>2016-01-01</v>
      </c>
      <c r="J4511" s="580" t="str">
        <f>Índice!$C$9</f>
        <v>2016-12-31</v>
      </c>
      <c r="K4511" s="555" t="s">
        <v>1862</v>
      </c>
      <c r="L4511" s="555" t="s">
        <v>1860</v>
      </c>
    </row>
    <row r="4512" spans="1:12" ht="15.75">
      <c r="C4512" s="555" t="str">
        <f>'FC03-2'!B$21</f>
        <v>Total Comercialización (FC03-2)</v>
      </c>
      <c r="F4512" s="555">
        <f>'FC03-2'!K$21</f>
        <v>0</v>
      </c>
      <c r="I4512" s="580" t="str">
        <f>Índice!$C$8</f>
        <v>2016-01-01</v>
      </c>
      <c r="J4512" s="580" t="str">
        <f>Índice!$C$9</f>
        <v>2016-12-31</v>
      </c>
      <c r="K4512" s="555" t="s">
        <v>1862</v>
      </c>
      <c r="L4512" s="555" t="s">
        <v>1860</v>
      </c>
    </row>
    <row r="4513" spans="1:12" ht="15.75">
      <c r="C4513" s="555" t="str">
        <f>'FC03-2'!B$22</f>
        <v>Total Servicio de Alcantarillado (FC03-2)</v>
      </c>
      <c r="F4513" s="555">
        <f>'FC03-2'!K$22</f>
        <v>0</v>
      </c>
      <c r="I4513" s="580" t="str">
        <f>Índice!$C$8</f>
        <v>2016-01-01</v>
      </c>
      <c r="J4513" s="580" t="str">
        <f>Índice!$C$9</f>
        <v>2016-12-31</v>
      </c>
      <c r="K4513" s="555" t="s">
        <v>1862</v>
      </c>
      <c r="L4513" s="555" t="s">
        <v>1860</v>
      </c>
    </row>
    <row r="4514" spans="1:12" ht="15.75">
      <c r="A4514" s="593" t="s">
        <v>15</v>
      </c>
      <c r="C4514" s="555" t="str">
        <f>'FC03-2'!B$23</f>
        <v>Deterioro de cuentas por cobrar (FC03-2)</v>
      </c>
      <c r="F4514" s="555"/>
      <c r="I4514" s="580" t="str">
        <f>Índice!$C$8</f>
        <v>2016-01-01</v>
      </c>
      <c r="J4514" s="580" t="str">
        <f>Índice!$C$9</f>
        <v>2016-12-31</v>
      </c>
      <c r="L4514" s="557"/>
    </row>
    <row r="4515" spans="1:12" ht="15.75">
      <c r="C4515" s="555" t="str">
        <f>'FC03-2'!B$24</f>
        <v>Recolección (Deterioro) (FC03-2)</v>
      </c>
      <c r="F4515" s="555">
        <f>'FC03-2'!K$24</f>
        <v>0</v>
      </c>
      <c r="I4515" s="580" t="str">
        <f>Índice!$C$8</f>
        <v>2016-01-01</v>
      </c>
      <c r="J4515" s="580" t="str">
        <f>Índice!$C$9</f>
        <v>2016-12-31</v>
      </c>
      <c r="K4515" s="555" t="s">
        <v>1862</v>
      </c>
      <c r="L4515" s="555" t="s">
        <v>1860</v>
      </c>
    </row>
    <row r="4516" spans="1:12" ht="15.75">
      <c r="C4516" s="555" t="str">
        <f>'FC03-2'!B$25</f>
        <v>Tratamiento y disposición final (Deterioro) (FC03-2)</v>
      </c>
      <c r="F4516" s="555">
        <f>'FC03-2'!K$25</f>
        <v>0</v>
      </c>
      <c r="I4516" s="580" t="str">
        <f>Índice!$C$8</f>
        <v>2016-01-01</v>
      </c>
      <c r="J4516" s="580" t="str">
        <f>Índice!$C$9</f>
        <v>2016-12-31</v>
      </c>
      <c r="K4516" s="555" t="s">
        <v>1862</v>
      </c>
      <c r="L4516" s="555" t="s">
        <v>1860</v>
      </c>
    </row>
    <row r="4517" spans="1:12" ht="15.75">
      <c r="A4517" s="593" t="s">
        <v>15</v>
      </c>
      <c r="C4517" s="555" t="str">
        <f>'FC03-2'!B$26</f>
        <v>Comercialización (Deterioro) (FC03-2)</v>
      </c>
      <c r="F4517" s="555"/>
      <c r="I4517" s="580" t="str">
        <f>Índice!$C$8</f>
        <v>2016-01-01</v>
      </c>
      <c r="J4517" s="580" t="str">
        <f>Índice!$C$9</f>
        <v>2016-12-31</v>
      </c>
      <c r="L4517" s="557"/>
    </row>
    <row r="4518" spans="1:12" ht="15.75">
      <c r="C4518" s="555" t="str">
        <f>'FC03-2'!B$27</f>
        <v>Residencial Estrato 1 (Deterioro) (FC03-2)</v>
      </c>
      <c r="F4518" s="555">
        <f>'FC03-2'!K$27</f>
        <v>0</v>
      </c>
      <c r="I4518" s="580" t="str">
        <f>Índice!$C$8</f>
        <v>2016-01-01</v>
      </c>
      <c r="J4518" s="580" t="str">
        <f>Índice!$C$9</f>
        <v>2016-12-31</v>
      </c>
      <c r="K4518" s="555" t="s">
        <v>1862</v>
      </c>
      <c r="L4518" s="555" t="s">
        <v>1860</v>
      </c>
    </row>
    <row r="4519" spans="1:12" ht="15.75">
      <c r="C4519" s="555" t="str">
        <f>'FC03-2'!B$28</f>
        <v>Residencial Estrato 2 (Deterioro) (FC03-2)</v>
      </c>
      <c r="F4519" s="555">
        <f>'FC03-2'!K$28</f>
        <v>0</v>
      </c>
      <c r="I4519" s="580" t="str">
        <f>Índice!$C$8</f>
        <v>2016-01-01</v>
      </c>
      <c r="J4519" s="580" t="str">
        <f>Índice!$C$9</f>
        <v>2016-12-31</v>
      </c>
      <c r="K4519" s="555" t="s">
        <v>1862</v>
      </c>
      <c r="L4519" s="555" t="s">
        <v>1860</v>
      </c>
    </row>
    <row r="4520" spans="1:12" ht="15.75">
      <c r="C4520" s="555" t="str">
        <f>'FC03-2'!B$29</f>
        <v>Residencial Estrato 3 (Deterioro) (FC03-2)</v>
      </c>
      <c r="F4520" s="555">
        <f>'FC03-2'!K$29</f>
        <v>0</v>
      </c>
      <c r="I4520" s="580" t="str">
        <f>Índice!$C$8</f>
        <v>2016-01-01</v>
      </c>
      <c r="J4520" s="580" t="str">
        <f>Índice!$C$9</f>
        <v>2016-12-31</v>
      </c>
      <c r="K4520" s="555" t="s">
        <v>1862</v>
      </c>
      <c r="L4520" s="555" t="s">
        <v>1860</v>
      </c>
    </row>
    <row r="4521" spans="1:12" ht="15.75">
      <c r="C4521" s="555" t="str">
        <f>'FC03-2'!B$30</f>
        <v>Residencial Estrato 4 (Deterioro) (FC03-2)</v>
      </c>
      <c r="F4521" s="555">
        <f>'FC03-2'!K$30</f>
        <v>0</v>
      </c>
      <c r="I4521" s="580" t="str">
        <f>Índice!$C$8</f>
        <v>2016-01-01</v>
      </c>
      <c r="J4521" s="580" t="str">
        <f>Índice!$C$9</f>
        <v>2016-12-31</v>
      </c>
      <c r="K4521" s="555" t="s">
        <v>1862</v>
      </c>
      <c r="L4521" s="555" t="s">
        <v>1860</v>
      </c>
    </row>
    <row r="4522" spans="1:12" ht="15.75">
      <c r="C4522" s="555" t="str">
        <f>'FC03-2'!B$31</f>
        <v>Residencial Estrato 5 (Deterioro) (FC03-2)</v>
      </c>
      <c r="F4522" s="555">
        <f>'FC03-2'!K$31</f>
        <v>0</v>
      </c>
      <c r="I4522" s="580" t="str">
        <f>Índice!$C$8</f>
        <v>2016-01-01</v>
      </c>
      <c r="J4522" s="580" t="str">
        <f>Índice!$C$9</f>
        <v>2016-12-31</v>
      </c>
      <c r="K4522" s="555" t="s">
        <v>1862</v>
      </c>
      <c r="L4522" s="555" t="s">
        <v>1860</v>
      </c>
    </row>
    <row r="4523" spans="1:12" ht="15.75">
      <c r="C4523" s="555" t="str">
        <f>'FC03-2'!B$32</f>
        <v>Residencial Estrato 6 (Deterioro) (FC03-2)</v>
      </c>
      <c r="F4523" s="555">
        <f>'FC03-2'!K$32</f>
        <v>0</v>
      </c>
      <c r="I4523" s="580" t="str">
        <f>Índice!$C$8</f>
        <v>2016-01-01</v>
      </c>
      <c r="J4523" s="580" t="str">
        <f>Índice!$C$9</f>
        <v>2016-12-31</v>
      </c>
      <c r="K4523" s="555" t="s">
        <v>1862</v>
      </c>
      <c r="L4523" s="555" t="s">
        <v>1860</v>
      </c>
    </row>
    <row r="4524" spans="1:12" ht="15.75">
      <c r="C4524" s="555" t="str">
        <f>'FC03-2'!B$33</f>
        <v>No Residencial Industrial (Deterioro) (FC03-2)</v>
      </c>
      <c r="F4524" s="555">
        <f>'FC03-2'!K$33</f>
        <v>0</v>
      </c>
      <c r="I4524" s="580" t="str">
        <f>Índice!$C$8</f>
        <v>2016-01-01</v>
      </c>
      <c r="J4524" s="580" t="str">
        <f>Índice!$C$9</f>
        <v>2016-12-31</v>
      </c>
      <c r="K4524" s="555" t="s">
        <v>1862</v>
      </c>
      <c r="L4524" s="555" t="s">
        <v>1860</v>
      </c>
    </row>
    <row r="4525" spans="1:12" ht="15.75">
      <c r="C4525" s="555" t="str">
        <f>'FC03-2'!B$34</f>
        <v>No Residencial Comercial (Deterioro) (FC03-2)</v>
      </c>
      <c r="F4525" s="555">
        <f>'FC03-2'!K$34</f>
        <v>0</v>
      </c>
      <c r="I4525" s="580" t="str">
        <f>Índice!$C$8</f>
        <v>2016-01-01</v>
      </c>
      <c r="J4525" s="580" t="str">
        <f>Índice!$C$9</f>
        <v>2016-12-31</v>
      </c>
      <c r="K4525" s="555" t="s">
        <v>1862</v>
      </c>
      <c r="L4525" s="555" t="s">
        <v>1860</v>
      </c>
    </row>
    <row r="4526" spans="1:12" ht="15.75">
      <c r="C4526" s="555" t="str">
        <f>'FC03-2'!B$35</f>
        <v>No Residencial Oficial (Deterioro) (FC03-2)</v>
      </c>
      <c r="F4526" s="555">
        <f>'FC03-2'!K$35</f>
        <v>0</v>
      </c>
      <c r="I4526" s="580" t="str">
        <f>Índice!$C$8</f>
        <v>2016-01-01</v>
      </c>
      <c r="J4526" s="580" t="str">
        <f>Índice!$C$9</f>
        <v>2016-12-31</v>
      </c>
      <c r="K4526" s="555" t="s">
        <v>1862</v>
      </c>
      <c r="L4526" s="555" t="s">
        <v>1860</v>
      </c>
    </row>
    <row r="4527" spans="1:12" ht="15.75">
      <c r="C4527" s="555" t="str">
        <f>'FC03-2'!B$36</f>
        <v>No Residencial Especial (Deterioro) (FC03-2)</v>
      </c>
      <c r="F4527" s="555">
        <f>'FC03-2'!K$36</f>
        <v>0</v>
      </c>
      <c r="I4527" s="580" t="str">
        <f>Índice!$C$8</f>
        <v>2016-01-01</v>
      </c>
      <c r="J4527" s="580" t="str">
        <f>Índice!$C$9</f>
        <v>2016-12-31</v>
      </c>
      <c r="K4527" s="555" t="s">
        <v>1862</v>
      </c>
      <c r="L4527" s="555" t="s">
        <v>1860</v>
      </c>
    </row>
    <row r="4528" spans="1:12" ht="15.75">
      <c r="C4528" s="555" t="str">
        <f>'FC03-2'!B$37</f>
        <v>Total Comercialización (Deterioro) (FC03-2)</v>
      </c>
      <c r="F4528" s="555">
        <f>'FC03-2'!K$37</f>
        <v>0</v>
      </c>
      <c r="I4528" s="580" t="str">
        <f>Índice!$C$8</f>
        <v>2016-01-01</v>
      </c>
      <c r="J4528" s="580" t="str">
        <f>Índice!$C$9</f>
        <v>2016-12-31</v>
      </c>
      <c r="K4528" s="555" t="s">
        <v>1862</v>
      </c>
      <c r="L4528" s="555" t="s">
        <v>1860</v>
      </c>
    </row>
    <row r="4529" spans="1:12" ht="15.75">
      <c r="C4529" s="555" t="str">
        <f>'FC03-2'!B$38</f>
        <v>Total Deterioro Cuentas por Cobrar (FC03-2)</v>
      </c>
      <c r="F4529" s="555">
        <f>'FC03-2'!K$38</f>
        <v>0</v>
      </c>
      <c r="I4529" s="580" t="str">
        <f>Índice!$C$8</f>
        <v>2016-01-01</v>
      </c>
      <c r="J4529" s="580" t="str">
        <f>Índice!$C$9</f>
        <v>2016-12-31</v>
      </c>
      <c r="K4529" s="555" t="s">
        <v>1862</v>
      </c>
      <c r="L4529" s="555" t="s">
        <v>1860</v>
      </c>
    </row>
    <row r="4530" spans="1:12" ht="15.75">
      <c r="A4530" s="593" t="s">
        <v>15</v>
      </c>
      <c r="B4530" s="594"/>
      <c r="C4530" s="595" t="s">
        <v>634</v>
      </c>
      <c r="I4530" s="580" t="str">
        <f>Índice!$C$8</f>
        <v>2016-01-01</v>
      </c>
      <c r="J4530" s="580" t="str">
        <f>Índice!$C$9</f>
        <v>2016-12-31</v>
      </c>
      <c r="L4530" s="557"/>
    </row>
    <row r="4531" spans="1:12" ht="15.75">
      <c r="A4531" s="593" t="s">
        <v>15</v>
      </c>
      <c r="C4531" s="555" t="str">
        <f>'FC03-2'!B$7</f>
        <v>Servicio de alcantarillado (FC03-2)</v>
      </c>
      <c r="I4531" s="580" t="str">
        <f>Índice!$C$8</f>
        <v>2016-01-01</v>
      </c>
      <c r="J4531" s="580" t="str">
        <f>Índice!$C$9</f>
        <v>2016-12-31</v>
      </c>
      <c r="L4531" s="557"/>
    </row>
    <row r="4532" spans="1:12" ht="15.75">
      <c r="C4532" s="555" t="str">
        <f>'FC03-2'!B$8</f>
        <v>Recolección (FC03-2)</v>
      </c>
      <c r="F4532" s="555">
        <f>'FC03-2'!L$8</f>
        <v>0</v>
      </c>
      <c r="I4532" s="580" t="str">
        <f>Índice!$C$8</f>
        <v>2016-01-01</v>
      </c>
      <c r="J4532" s="580" t="str">
        <f>Índice!$C$9</f>
        <v>2016-12-31</v>
      </c>
      <c r="K4532" s="555" t="s">
        <v>1862</v>
      </c>
      <c r="L4532" s="555" t="s">
        <v>1861</v>
      </c>
    </row>
    <row r="4533" spans="1:12" ht="15.75">
      <c r="C4533" s="555" t="str">
        <f>'FC03-2'!B$9</f>
        <v>Tratamiento y Disposición final (FC03-2)</v>
      </c>
      <c r="F4533" s="555">
        <f>'FC03-2'!L$9</f>
        <v>0</v>
      </c>
      <c r="I4533" s="580" t="str">
        <f>Índice!$C$8</f>
        <v>2016-01-01</v>
      </c>
      <c r="J4533" s="580" t="str">
        <f>Índice!$C$9</f>
        <v>2016-12-31</v>
      </c>
      <c r="K4533" s="555" t="s">
        <v>1862</v>
      </c>
      <c r="L4533" s="555" t="s">
        <v>1861</v>
      </c>
    </row>
    <row r="4534" spans="1:12" ht="15.75">
      <c r="A4534" s="593" t="s">
        <v>15</v>
      </c>
      <c r="C4534" s="555" t="str">
        <f>'FC03-2'!B$10</f>
        <v>Comercialización (FC03-2)</v>
      </c>
      <c r="F4534" s="555"/>
      <c r="I4534" s="580" t="str">
        <f>Índice!$C$8</f>
        <v>2016-01-01</v>
      </c>
      <c r="J4534" s="580" t="str">
        <f>Índice!$C$9</f>
        <v>2016-12-31</v>
      </c>
      <c r="L4534" s="557"/>
    </row>
    <row r="4535" spans="1:12" ht="15.75">
      <c r="C4535" s="555" t="str">
        <f>'FC03-2'!B$11</f>
        <v>Residencial Estrato 1 (FC03-2)</v>
      </c>
      <c r="F4535" s="555">
        <f>'FC03-2'!L$11</f>
        <v>0</v>
      </c>
      <c r="I4535" s="580" t="str">
        <f>Índice!$C$8</f>
        <v>2016-01-01</v>
      </c>
      <c r="J4535" s="580" t="str">
        <f>Índice!$C$9</f>
        <v>2016-12-31</v>
      </c>
      <c r="K4535" s="555" t="s">
        <v>1862</v>
      </c>
      <c r="L4535" s="555" t="s">
        <v>1861</v>
      </c>
    </row>
    <row r="4536" spans="1:12" ht="15.75">
      <c r="C4536" s="555" t="str">
        <f>'FC03-2'!B$12</f>
        <v>Residencial Estrato 2 (FC03-2)</v>
      </c>
      <c r="F4536" s="555">
        <f>'FC03-2'!L$12</f>
        <v>0</v>
      </c>
      <c r="I4536" s="580" t="str">
        <f>Índice!$C$8</f>
        <v>2016-01-01</v>
      </c>
      <c r="J4536" s="580" t="str">
        <f>Índice!$C$9</f>
        <v>2016-12-31</v>
      </c>
      <c r="K4536" s="555" t="s">
        <v>1862</v>
      </c>
      <c r="L4536" s="555" t="s">
        <v>1861</v>
      </c>
    </row>
    <row r="4537" spans="1:12" ht="15.75">
      <c r="C4537" s="555" t="str">
        <f>'FC03-2'!B$13</f>
        <v>Residencial Estrato 3 (FC03-2)</v>
      </c>
      <c r="F4537" s="555">
        <f>'FC03-2'!L$13</f>
        <v>0</v>
      </c>
      <c r="I4537" s="580" t="str">
        <f>Índice!$C$8</f>
        <v>2016-01-01</v>
      </c>
      <c r="J4537" s="580" t="str">
        <f>Índice!$C$9</f>
        <v>2016-12-31</v>
      </c>
      <c r="K4537" s="555" t="s">
        <v>1862</v>
      </c>
      <c r="L4537" s="555" t="s">
        <v>1861</v>
      </c>
    </row>
    <row r="4538" spans="1:12" ht="15.75">
      <c r="C4538" s="555" t="str">
        <f>'FC03-2'!B$14</f>
        <v>Residencial Estrato 4 (FC03-2)</v>
      </c>
      <c r="F4538" s="555">
        <f>'FC03-2'!L$14</f>
        <v>0</v>
      </c>
      <c r="I4538" s="580" t="str">
        <f>Índice!$C$8</f>
        <v>2016-01-01</v>
      </c>
      <c r="J4538" s="580" t="str">
        <f>Índice!$C$9</f>
        <v>2016-12-31</v>
      </c>
      <c r="K4538" s="555" t="s">
        <v>1862</v>
      </c>
      <c r="L4538" s="555" t="s">
        <v>1861</v>
      </c>
    </row>
    <row r="4539" spans="1:12" ht="15.75">
      <c r="C4539" s="555" t="str">
        <f>'FC03-2'!B$15</f>
        <v>Residencial Estrato 5 (FC03-2)</v>
      </c>
      <c r="F4539" s="555">
        <f>'FC03-2'!L$15</f>
        <v>0</v>
      </c>
      <c r="I4539" s="580" t="str">
        <f>Índice!$C$8</f>
        <v>2016-01-01</v>
      </c>
      <c r="J4539" s="580" t="str">
        <f>Índice!$C$9</f>
        <v>2016-12-31</v>
      </c>
      <c r="K4539" s="555" t="s">
        <v>1862</v>
      </c>
      <c r="L4539" s="555" t="s">
        <v>1861</v>
      </c>
    </row>
    <row r="4540" spans="1:12" ht="15.75">
      <c r="C4540" s="555" t="str">
        <f>'FC03-2'!B$16</f>
        <v>Residencial Estrato 6 (FC03-2)</v>
      </c>
      <c r="F4540" s="555">
        <f>'FC03-2'!L$16</f>
        <v>0</v>
      </c>
      <c r="I4540" s="580" t="str">
        <f>Índice!$C$8</f>
        <v>2016-01-01</v>
      </c>
      <c r="J4540" s="580" t="str">
        <f>Índice!$C$9</f>
        <v>2016-12-31</v>
      </c>
      <c r="K4540" s="555" t="s">
        <v>1862</v>
      </c>
      <c r="L4540" s="555" t="s">
        <v>1861</v>
      </c>
    </row>
    <row r="4541" spans="1:12" ht="15.75">
      <c r="C4541" s="555" t="str">
        <f>'FC03-2'!B$17</f>
        <v>No Residencial Industrial (FC03-2)</v>
      </c>
      <c r="F4541" s="555">
        <f>'FC03-2'!L$17</f>
        <v>0</v>
      </c>
      <c r="I4541" s="580" t="str">
        <f>Índice!$C$8</f>
        <v>2016-01-01</v>
      </c>
      <c r="J4541" s="580" t="str">
        <f>Índice!$C$9</f>
        <v>2016-12-31</v>
      </c>
      <c r="K4541" s="555" t="s">
        <v>1862</v>
      </c>
      <c r="L4541" s="555" t="s">
        <v>1861</v>
      </c>
    </row>
    <row r="4542" spans="1:12" ht="15.75">
      <c r="C4542" s="555" t="str">
        <f>'FC03-2'!B$18</f>
        <v>No Residencial Comercial (FC03-2)</v>
      </c>
      <c r="F4542" s="555">
        <f>'FC03-2'!L$18</f>
        <v>0</v>
      </c>
      <c r="I4542" s="580" t="str">
        <f>Índice!$C$8</f>
        <v>2016-01-01</v>
      </c>
      <c r="J4542" s="580" t="str">
        <f>Índice!$C$9</f>
        <v>2016-12-31</v>
      </c>
      <c r="K4542" s="555" t="s">
        <v>1862</v>
      </c>
      <c r="L4542" s="555" t="s">
        <v>1861</v>
      </c>
    </row>
    <row r="4543" spans="1:12" ht="15.75">
      <c r="C4543" s="555" t="str">
        <f>'FC03-2'!B$19</f>
        <v>No Residencial Oficial (FC03-2)</v>
      </c>
      <c r="F4543" s="555">
        <f>'FC03-2'!L$19</f>
        <v>0</v>
      </c>
      <c r="I4543" s="580" t="str">
        <f>Índice!$C$8</f>
        <v>2016-01-01</v>
      </c>
      <c r="J4543" s="580" t="str">
        <f>Índice!$C$9</f>
        <v>2016-12-31</v>
      </c>
      <c r="K4543" s="555" t="s">
        <v>1862</v>
      </c>
      <c r="L4543" s="555" t="s">
        <v>1861</v>
      </c>
    </row>
    <row r="4544" spans="1:12" ht="15.75">
      <c r="C4544" s="555" t="str">
        <f>'FC03-2'!B$20</f>
        <v>No Residencial Especial (FC03-2)</v>
      </c>
      <c r="F4544" s="555">
        <f>'FC03-2'!L$20</f>
        <v>0</v>
      </c>
      <c r="I4544" s="580" t="str">
        <f>Índice!$C$8</f>
        <v>2016-01-01</v>
      </c>
      <c r="J4544" s="580" t="str">
        <f>Índice!$C$9</f>
        <v>2016-12-31</v>
      </c>
      <c r="K4544" s="555" t="s">
        <v>1862</v>
      </c>
      <c r="L4544" s="555" t="s">
        <v>1861</v>
      </c>
    </row>
    <row r="4545" spans="1:12" ht="15.75">
      <c r="C4545" s="555" t="str">
        <f>'FC03-2'!B$21</f>
        <v>Total Comercialización (FC03-2)</v>
      </c>
      <c r="F4545" s="555">
        <f>'FC03-2'!L$21</f>
        <v>0</v>
      </c>
      <c r="I4545" s="580" t="str">
        <f>Índice!$C$8</f>
        <v>2016-01-01</v>
      </c>
      <c r="J4545" s="580" t="str">
        <f>Índice!$C$9</f>
        <v>2016-12-31</v>
      </c>
      <c r="K4545" s="555" t="s">
        <v>1862</v>
      </c>
      <c r="L4545" s="555" t="s">
        <v>1861</v>
      </c>
    </row>
    <row r="4546" spans="1:12" ht="15.75">
      <c r="C4546" s="555" t="str">
        <f>'FC03-2'!B$22</f>
        <v>Total Servicio de Alcantarillado (FC03-2)</v>
      </c>
      <c r="F4546" s="555">
        <f>'FC03-2'!L$22</f>
        <v>0</v>
      </c>
      <c r="I4546" s="580" t="str">
        <f>Índice!$C$8</f>
        <v>2016-01-01</v>
      </c>
      <c r="J4546" s="580" t="str">
        <f>Índice!$C$9</f>
        <v>2016-12-31</v>
      </c>
      <c r="K4546" s="555" t="s">
        <v>1862</v>
      </c>
      <c r="L4546" s="555" t="s">
        <v>1861</v>
      </c>
    </row>
    <row r="4547" spans="1:12" ht="15.75">
      <c r="A4547" s="593" t="s">
        <v>15</v>
      </c>
      <c r="C4547" s="555" t="str">
        <f>'FC03-2'!B$23</f>
        <v>Deterioro de cuentas por cobrar (FC03-2)</v>
      </c>
      <c r="F4547" s="555"/>
      <c r="I4547" s="580" t="str">
        <f>Índice!$C$8</f>
        <v>2016-01-01</v>
      </c>
      <c r="J4547" s="580" t="str">
        <f>Índice!$C$9</f>
        <v>2016-12-31</v>
      </c>
      <c r="L4547" s="557"/>
    </row>
    <row r="4548" spans="1:12" ht="15.75">
      <c r="C4548" s="555" t="str">
        <f>'FC03-2'!B$24</f>
        <v>Recolección (Deterioro) (FC03-2)</v>
      </c>
      <c r="F4548" s="555">
        <f>'FC03-2'!L$24</f>
        <v>0</v>
      </c>
      <c r="I4548" s="580" t="str">
        <f>Índice!$C$8</f>
        <v>2016-01-01</v>
      </c>
      <c r="J4548" s="580" t="str">
        <f>Índice!$C$9</f>
        <v>2016-12-31</v>
      </c>
      <c r="K4548" s="555" t="s">
        <v>1862</v>
      </c>
      <c r="L4548" s="555" t="s">
        <v>1861</v>
      </c>
    </row>
    <row r="4549" spans="1:12" ht="15.75">
      <c r="C4549" s="555" t="str">
        <f>'FC03-2'!B$25</f>
        <v>Tratamiento y disposición final (Deterioro) (FC03-2)</v>
      </c>
      <c r="F4549" s="555">
        <f>'FC03-2'!L$25</f>
        <v>0</v>
      </c>
      <c r="I4549" s="580" t="str">
        <f>Índice!$C$8</f>
        <v>2016-01-01</v>
      </c>
      <c r="J4549" s="580" t="str">
        <f>Índice!$C$9</f>
        <v>2016-12-31</v>
      </c>
      <c r="K4549" s="555" t="s">
        <v>1862</v>
      </c>
      <c r="L4549" s="555" t="s">
        <v>1861</v>
      </c>
    </row>
    <row r="4550" spans="1:12" ht="15.75">
      <c r="A4550" s="593" t="s">
        <v>15</v>
      </c>
      <c r="C4550" s="555" t="str">
        <f>'FC03-2'!B$26</f>
        <v>Comercialización (Deterioro) (FC03-2)</v>
      </c>
      <c r="F4550" s="555"/>
      <c r="I4550" s="580" t="str">
        <f>Índice!$C$8</f>
        <v>2016-01-01</v>
      </c>
      <c r="J4550" s="580" t="str">
        <f>Índice!$C$9</f>
        <v>2016-12-31</v>
      </c>
      <c r="L4550" s="557"/>
    </row>
    <row r="4551" spans="1:12" ht="15.75">
      <c r="C4551" s="555" t="str">
        <f>'FC03-2'!B$27</f>
        <v>Residencial Estrato 1 (Deterioro) (FC03-2)</v>
      </c>
      <c r="F4551" s="555">
        <f>'FC03-2'!L$27</f>
        <v>0</v>
      </c>
      <c r="I4551" s="580" t="str">
        <f>Índice!$C$8</f>
        <v>2016-01-01</v>
      </c>
      <c r="J4551" s="580" t="str">
        <f>Índice!$C$9</f>
        <v>2016-12-31</v>
      </c>
      <c r="K4551" s="555" t="s">
        <v>1862</v>
      </c>
      <c r="L4551" s="555" t="s">
        <v>1861</v>
      </c>
    </row>
    <row r="4552" spans="1:12" ht="15.75">
      <c r="C4552" s="555" t="str">
        <f>'FC03-2'!B$28</f>
        <v>Residencial Estrato 2 (Deterioro) (FC03-2)</v>
      </c>
      <c r="F4552" s="555">
        <f>'FC03-2'!L$28</f>
        <v>0</v>
      </c>
      <c r="I4552" s="580" t="str">
        <f>Índice!$C$8</f>
        <v>2016-01-01</v>
      </c>
      <c r="J4552" s="580" t="str">
        <f>Índice!$C$9</f>
        <v>2016-12-31</v>
      </c>
      <c r="K4552" s="555" t="s">
        <v>1862</v>
      </c>
      <c r="L4552" s="555" t="s">
        <v>1861</v>
      </c>
    </row>
    <row r="4553" spans="1:12" ht="15.75">
      <c r="C4553" s="555" t="str">
        <f>'FC03-2'!B$29</f>
        <v>Residencial Estrato 3 (Deterioro) (FC03-2)</v>
      </c>
      <c r="F4553" s="555">
        <f>'FC03-2'!L$29</f>
        <v>0</v>
      </c>
      <c r="I4553" s="580" t="str">
        <f>Índice!$C$8</f>
        <v>2016-01-01</v>
      </c>
      <c r="J4553" s="580" t="str">
        <f>Índice!$C$9</f>
        <v>2016-12-31</v>
      </c>
      <c r="K4553" s="555" t="s">
        <v>1862</v>
      </c>
      <c r="L4553" s="555" t="s">
        <v>1861</v>
      </c>
    </row>
    <row r="4554" spans="1:12" ht="15.75">
      <c r="C4554" s="555" t="str">
        <f>'FC03-2'!B$30</f>
        <v>Residencial Estrato 4 (Deterioro) (FC03-2)</v>
      </c>
      <c r="F4554" s="555">
        <f>'FC03-2'!L$30</f>
        <v>0</v>
      </c>
      <c r="I4554" s="580" t="str">
        <f>Índice!$C$8</f>
        <v>2016-01-01</v>
      </c>
      <c r="J4554" s="580" t="str">
        <f>Índice!$C$9</f>
        <v>2016-12-31</v>
      </c>
      <c r="K4554" s="555" t="s">
        <v>1862</v>
      </c>
      <c r="L4554" s="555" t="s">
        <v>1861</v>
      </c>
    </row>
    <row r="4555" spans="1:12" ht="15.75">
      <c r="C4555" s="555" t="str">
        <f>'FC03-2'!B$31</f>
        <v>Residencial Estrato 5 (Deterioro) (FC03-2)</v>
      </c>
      <c r="F4555" s="555">
        <f>'FC03-2'!L$31</f>
        <v>0</v>
      </c>
      <c r="I4555" s="580" t="str">
        <f>Índice!$C$8</f>
        <v>2016-01-01</v>
      </c>
      <c r="J4555" s="580" t="str">
        <f>Índice!$C$9</f>
        <v>2016-12-31</v>
      </c>
      <c r="K4555" s="555" t="s">
        <v>1862</v>
      </c>
      <c r="L4555" s="555" t="s">
        <v>1861</v>
      </c>
    </row>
    <row r="4556" spans="1:12" ht="15.75">
      <c r="C4556" s="555" t="str">
        <f>'FC03-2'!B$32</f>
        <v>Residencial Estrato 6 (Deterioro) (FC03-2)</v>
      </c>
      <c r="F4556" s="555">
        <f>'FC03-2'!L$32</f>
        <v>0</v>
      </c>
      <c r="I4556" s="580" t="str">
        <f>Índice!$C$8</f>
        <v>2016-01-01</v>
      </c>
      <c r="J4556" s="580" t="str">
        <f>Índice!$C$9</f>
        <v>2016-12-31</v>
      </c>
      <c r="K4556" s="555" t="s">
        <v>1862</v>
      </c>
      <c r="L4556" s="555" t="s">
        <v>1861</v>
      </c>
    </row>
    <row r="4557" spans="1:12" ht="15.75">
      <c r="C4557" s="555" t="str">
        <f>'FC03-2'!B$33</f>
        <v>No Residencial Industrial (Deterioro) (FC03-2)</v>
      </c>
      <c r="F4557" s="555">
        <f>'FC03-2'!L$33</f>
        <v>0</v>
      </c>
      <c r="I4557" s="580" t="str">
        <f>Índice!$C$8</f>
        <v>2016-01-01</v>
      </c>
      <c r="J4557" s="580" t="str">
        <f>Índice!$C$9</f>
        <v>2016-12-31</v>
      </c>
      <c r="K4557" s="555" t="s">
        <v>1862</v>
      </c>
      <c r="L4557" s="555" t="s">
        <v>1861</v>
      </c>
    </row>
    <row r="4558" spans="1:12" ht="15.75">
      <c r="C4558" s="555" t="str">
        <f>'FC03-2'!B$34</f>
        <v>No Residencial Comercial (Deterioro) (FC03-2)</v>
      </c>
      <c r="F4558" s="555">
        <f>'FC03-2'!L$34</f>
        <v>0</v>
      </c>
      <c r="I4558" s="580" t="str">
        <f>Índice!$C$8</f>
        <v>2016-01-01</v>
      </c>
      <c r="J4558" s="580" t="str">
        <f>Índice!$C$9</f>
        <v>2016-12-31</v>
      </c>
      <c r="K4558" s="555" t="s">
        <v>1862</v>
      </c>
      <c r="L4558" s="555" t="s">
        <v>1861</v>
      </c>
    </row>
    <row r="4559" spans="1:12" ht="15.75">
      <c r="C4559" s="555" t="str">
        <f>'FC03-2'!B$35</f>
        <v>No Residencial Oficial (Deterioro) (FC03-2)</v>
      </c>
      <c r="F4559" s="555">
        <f>'FC03-2'!L$35</f>
        <v>0</v>
      </c>
      <c r="I4559" s="580" t="str">
        <f>Índice!$C$8</f>
        <v>2016-01-01</v>
      </c>
      <c r="J4559" s="580" t="str">
        <f>Índice!$C$9</f>
        <v>2016-12-31</v>
      </c>
      <c r="K4559" s="555" t="s">
        <v>1862</v>
      </c>
      <c r="L4559" s="555" t="s">
        <v>1861</v>
      </c>
    </row>
    <row r="4560" spans="1:12" ht="15.75">
      <c r="C4560" s="555" t="str">
        <f>'FC03-2'!B$36</f>
        <v>No Residencial Especial (Deterioro) (FC03-2)</v>
      </c>
      <c r="F4560" s="555">
        <f>'FC03-2'!L$36</f>
        <v>0</v>
      </c>
      <c r="I4560" s="580" t="str">
        <f>Índice!$C$8</f>
        <v>2016-01-01</v>
      </c>
      <c r="J4560" s="580" t="str">
        <f>Índice!$C$9</f>
        <v>2016-12-31</v>
      </c>
      <c r="K4560" s="555" t="s">
        <v>1862</v>
      </c>
      <c r="L4560" s="555" t="s">
        <v>1861</v>
      </c>
    </row>
    <row r="4561" spans="1:18" ht="15.75">
      <c r="C4561" s="555" t="str">
        <f>'FC03-2'!B$37</f>
        <v>Total Comercialización (Deterioro) (FC03-2)</v>
      </c>
      <c r="F4561" s="555">
        <f>'FC03-2'!L$37</f>
        <v>0</v>
      </c>
      <c r="I4561" s="580" t="str">
        <f>Índice!$C$8</f>
        <v>2016-01-01</v>
      </c>
      <c r="J4561" s="580" t="str">
        <f>Índice!$C$9</f>
        <v>2016-12-31</v>
      </c>
      <c r="K4561" s="555" t="s">
        <v>1862</v>
      </c>
      <c r="L4561" s="555" t="s">
        <v>1861</v>
      </c>
    </row>
    <row r="4562" spans="1:18" ht="15.75">
      <c r="C4562" s="555" t="str">
        <f>'FC03-2'!B$38</f>
        <v>Total Deterioro Cuentas por Cobrar (FC03-2)</v>
      </c>
      <c r="F4562" s="555">
        <f>'FC03-2'!L$38</f>
        <v>0</v>
      </c>
      <c r="I4562" s="580" t="str">
        <f>Índice!$C$8</f>
        <v>2016-01-01</v>
      </c>
      <c r="J4562" s="580" t="str">
        <f>Índice!$C$9</f>
        <v>2016-12-31</v>
      </c>
      <c r="K4562" s="555" t="s">
        <v>1862</v>
      </c>
      <c r="L4562" s="555" t="s">
        <v>1861</v>
      </c>
    </row>
    <row r="4563" spans="1:18" ht="15.75">
      <c r="A4563" s="575" t="s">
        <v>15</v>
      </c>
      <c r="B4563" s="550"/>
      <c r="C4563" s="549" t="s">
        <v>636</v>
      </c>
      <c r="D4563" s="550"/>
      <c r="E4563" s="550"/>
      <c r="F4563" s="551"/>
      <c r="G4563" s="550"/>
      <c r="H4563" s="550"/>
      <c r="I4563" s="580" t="str">
        <f>Índice!$C$8</f>
        <v>2016-01-01</v>
      </c>
      <c r="J4563" s="580" t="str">
        <f>Índice!$C$9</f>
        <v>2016-12-31</v>
      </c>
      <c r="K4563" s="584"/>
      <c r="L4563" s="584"/>
      <c r="M4563" s="550"/>
      <c r="N4563" s="550"/>
      <c r="O4563" s="550"/>
      <c r="P4563" s="550"/>
      <c r="Q4563" s="550"/>
      <c r="R4563" s="550"/>
    </row>
    <row r="4564" spans="1:18" ht="15.75">
      <c r="A4564" s="593" t="s">
        <v>15</v>
      </c>
      <c r="B4564" s="594"/>
      <c r="C4564" s="595" t="s">
        <v>625</v>
      </c>
      <c r="I4564" s="580" t="str">
        <f>Índice!$C$8</f>
        <v>2016-01-01</v>
      </c>
      <c r="J4564" s="580" t="str">
        <f>Índice!$C$9</f>
        <v>2016-12-31</v>
      </c>
      <c r="L4564" s="557"/>
    </row>
    <row r="4565" spans="1:18" ht="15.75">
      <c r="A4565" s="593" t="s">
        <v>15</v>
      </c>
      <c r="C4565" s="555" t="str">
        <f>'FC03-3'!B$7</f>
        <v>Servicio de aseo (FC03-3)</v>
      </c>
      <c r="I4565" s="580" t="str">
        <f>Índice!$C$8</f>
        <v>2016-01-01</v>
      </c>
      <c r="J4565" s="580" t="str">
        <f>Índice!$C$9</f>
        <v>2016-12-31</v>
      </c>
      <c r="L4565" s="557"/>
    </row>
    <row r="4566" spans="1:18" ht="15.75">
      <c r="C4566" s="555" t="str">
        <f>'FC03-3'!B$8</f>
        <v>Barrido y Limpieza de vias y Areas Publicas (FC03-3)</v>
      </c>
      <c r="F4566" s="555">
        <f>'FC03-3'!C$8</f>
        <v>0</v>
      </c>
      <c r="I4566" s="580" t="str">
        <f>Índice!$C$8</f>
        <v>2016-01-01</v>
      </c>
      <c r="J4566" s="580" t="str">
        <f>Índice!$C$9</f>
        <v>2016-12-31</v>
      </c>
      <c r="K4566" s="555" t="s">
        <v>1863</v>
      </c>
      <c r="L4566" s="555" t="s">
        <v>1852</v>
      </c>
    </row>
    <row r="4567" spans="1:18" ht="15.75">
      <c r="C4567" s="555" t="str">
        <f>'FC03-3'!B$9</f>
        <v>Recoleccion y Transporte de Residuos Convencionales (FC03-3)</v>
      </c>
      <c r="F4567" s="555">
        <f>'FC03-3'!C$9</f>
        <v>0</v>
      </c>
      <c r="I4567" s="580" t="str">
        <f>Índice!$C$8</f>
        <v>2016-01-01</v>
      </c>
      <c r="J4567" s="580" t="str">
        <f>Índice!$C$9</f>
        <v>2016-12-31</v>
      </c>
      <c r="K4567" s="555" t="s">
        <v>1863</v>
      </c>
      <c r="L4567" s="555" t="s">
        <v>1852</v>
      </c>
    </row>
    <row r="4568" spans="1:18" ht="15.75">
      <c r="C4568" s="555" t="str">
        <f>'FC03-3'!B$10</f>
        <v>Recoleccion de Residuos Peligrosos (FC03-3)</v>
      </c>
      <c r="F4568" s="555">
        <f>'FC03-3'!C$10</f>
        <v>0</v>
      </c>
      <c r="I4568" s="580" t="str">
        <f>Índice!$C$8</f>
        <v>2016-01-01</v>
      </c>
      <c r="J4568" s="580" t="str">
        <f>Índice!$C$9</f>
        <v>2016-12-31</v>
      </c>
      <c r="K4568" s="555" t="s">
        <v>1863</v>
      </c>
      <c r="L4568" s="555" t="s">
        <v>1852</v>
      </c>
    </row>
    <row r="4569" spans="1:18" ht="15.75">
      <c r="C4569" s="555" t="str">
        <f>'FC03-3'!B$11</f>
        <v>Recoleccion de Residuos Hospitalarios e infecciosos (FC03-3)</v>
      </c>
      <c r="F4569" s="555">
        <f>'FC03-3'!C$11</f>
        <v>0</v>
      </c>
      <c r="I4569" s="580" t="str">
        <f>Índice!$C$8</f>
        <v>2016-01-01</v>
      </c>
      <c r="J4569" s="580" t="str">
        <f>Índice!$C$9</f>
        <v>2016-12-31</v>
      </c>
      <c r="K4569" s="555" t="s">
        <v>1863</v>
      </c>
      <c r="L4569" s="555" t="s">
        <v>1852</v>
      </c>
    </row>
    <row r="4570" spans="1:18" ht="15.75">
      <c r="C4570" s="555" t="str">
        <f>'FC03-3'!B$12</f>
        <v>Recoleccion de Escombros (FC03-3)</v>
      </c>
      <c r="F4570" s="555">
        <f>'FC03-3'!C$12</f>
        <v>0</v>
      </c>
      <c r="I4570" s="580" t="str">
        <f>Índice!$C$8</f>
        <v>2016-01-01</v>
      </c>
      <c r="J4570" s="580" t="str">
        <f>Índice!$C$9</f>
        <v>2016-12-31</v>
      </c>
      <c r="K4570" s="555" t="s">
        <v>1863</v>
      </c>
      <c r="L4570" s="555" t="s">
        <v>1852</v>
      </c>
    </row>
    <row r="4571" spans="1:18" ht="15.75">
      <c r="C4571" s="555" t="str">
        <f>'FC03-3'!B$13</f>
        <v>Tratamiento (FC03-3)</v>
      </c>
      <c r="F4571" s="555">
        <f>'FC03-3'!C$13</f>
        <v>0</v>
      </c>
      <c r="I4571" s="580" t="str">
        <f>Índice!$C$8</f>
        <v>2016-01-01</v>
      </c>
      <c r="J4571" s="580" t="str">
        <f>Índice!$C$9</f>
        <v>2016-12-31</v>
      </c>
      <c r="K4571" s="555" t="s">
        <v>1863</v>
      </c>
      <c r="L4571" s="555" t="s">
        <v>1852</v>
      </c>
    </row>
    <row r="4572" spans="1:18" ht="15.75">
      <c r="C4572" s="555" t="str">
        <f>'FC03-3'!B$14</f>
        <v>Aprovechamientos (FC03-3)</v>
      </c>
      <c r="F4572" s="555">
        <f>'FC03-3'!C$14</f>
        <v>0</v>
      </c>
      <c r="I4572" s="580" t="str">
        <f>Índice!$C$8</f>
        <v>2016-01-01</v>
      </c>
      <c r="J4572" s="580" t="str">
        <f>Índice!$C$9</f>
        <v>2016-12-31</v>
      </c>
      <c r="K4572" s="555" t="s">
        <v>1863</v>
      </c>
      <c r="L4572" s="555" t="s">
        <v>1852</v>
      </c>
    </row>
    <row r="4573" spans="1:18" ht="15.75">
      <c r="C4573" s="555" t="str">
        <f>'FC03-3'!B$15</f>
        <v>Disposicion Final (FC03-3)</v>
      </c>
      <c r="F4573" s="555">
        <f>'FC03-3'!C$15</f>
        <v>0</v>
      </c>
      <c r="I4573" s="580" t="str">
        <f>Índice!$C$8</f>
        <v>2016-01-01</v>
      </c>
      <c r="J4573" s="580" t="str">
        <f>Índice!$C$9</f>
        <v>2016-12-31</v>
      </c>
      <c r="K4573" s="555" t="s">
        <v>1863</v>
      </c>
      <c r="L4573" s="555" t="s">
        <v>1852</v>
      </c>
    </row>
    <row r="4574" spans="1:18" ht="15.75">
      <c r="C4574" s="555" t="str">
        <f>'FC03-3'!B$16</f>
        <v>Incineracion (FC03-3)</v>
      </c>
      <c r="F4574" s="555">
        <f>'FC03-3'!C$16</f>
        <v>0</v>
      </c>
      <c r="I4574" s="580" t="str">
        <f>Índice!$C$8</f>
        <v>2016-01-01</v>
      </c>
      <c r="J4574" s="580" t="str">
        <f>Índice!$C$9</f>
        <v>2016-12-31</v>
      </c>
      <c r="K4574" s="555" t="s">
        <v>1863</v>
      </c>
      <c r="L4574" s="555" t="s">
        <v>1852</v>
      </c>
    </row>
    <row r="4575" spans="1:18" ht="15.75">
      <c r="A4575" s="593" t="s">
        <v>15</v>
      </c>
      <c r="C4575" s="555" t="str">
        <f>'FC03-3'!B$17</f>
        <v>Comercializacion (FC03-3)</v>
      </c>
      <c r="F4575" s="555"/>
      <c r="I4575" s="580" t="str">
        <f>Índice!$C$8</f>
        <v>2016-01-01</v>
      </c>
      <c r="J4575" s="580" t="str">
        <f>Índice!$C$9</f>
        <v>2016-12-31</v>
      </c>
      <c r="L4575" s="555"/>
    </row>
    <row r="4576" spans="1:18" ht="15.75">
      <c r="C4576" s="555" t="str">
        <f>'FC03-3'!B$18</f>
        <v>Residencial Estrato 1 (FC03-3)</v>
      </c>
      <c r="F4576" s="555">
        <f>'FC03-3'!C$18</f>
        <v>0</v>
      </c>
      <c r="I4576" s="580" t="str">
        <f>Índice!$C$8</f>
        <v>2016-01-01</v>
      </c>
      <c r="J4576" s="580" t="str">
        <f>Índice!$C$9</f>
        <v>2016-12-31</v>
      </c>
      <c r="K4576" s="555" t="s">
        <v>1863</v>
      </c>
      <c r="L4576" s="555" t="s">
        <v>1852</v>
      </c>
    </row>
    <row r="4577" spans="1:12" ht="15.75">
      <c r="C4577" s="555" t="str">
        <f>'FC03-3'!B$19</f>
        <v>Residencial Estrato 2 (FC03-3)</v>
      </c>
      <c r="F4577" s="555">
        <f>'FC03-3'!C$19</f>
        <v>0</v>
      </c>
      <c r="I4577" s="580" t="str">
        <f>Índice!$C$8</f>
        <v>2016-01-01</v>
      </c>
      <c r="J4577" s="580" t="str">
        <f>Índice!$C$9</f>
        <v>2016-12-31</v>
      </c>
      <c r="K4577" s="555" t="s">
        <v>1863</v>
      </c>
      <c r="L4577" s="555" t="s">
        <v>1852</v>
      </c>
    </row>
    <row r="4578" spans="1:12" ht="15.75">
      <c r="C4578" s="555" t="str">
        <f>'FC03-3'!B$20</f>
        <v>Residencial Estrato 3 (FC03-3)</v>
      </c>
      <c r="F4578" s="555">
        <f>'FC03-3'!C$20</f>
        <v>0</v>
      </c>
      <c r="I4578" s="580" t="str">
        <f>Índice!$C$8</f>
        <v>2016-01-01</v>
      </c>
      <c r="J4578" s="580" t="str">
        <f>Índice!$C$9</f>
        <v>2016-12-31</v>
      </c>
      <c r="K4578" s="555" t="s">
        <v>1863</v>
      </c>
      <c r="L4578" s="555" t="s">
        <v>1852</v>
      </c>
    </row>
    <row r="4579" spans="1:12" ht="15.75">
      <c r="C4579" s="555" t="str">
        <f>'FC03-3'!B$21</f>
        <v>Residencial Estrato 4 (FC03-3)</v>
      </c>
      <c r="F4579" s="555">
        <f>'FC03-3'!C$21</f>
        <v>0</v>
      </c>
      <c r="I4579" s="580" t="str">
        <f>Índice!$C$8</f>
        <v>2016-01-01</v>
      </c>
      <c r="J4579" s="580" t="str">
        <f>Índice!$C$9</f>
        <v>2016-12-31</v>
      </c>
      <c r="K4579" s="555" t="s">
        <v>1863</v>
      </c>
      <c r="L4579" s="555" t="s">
        <v>1852</v>
      </c>
    </row>
    <row r="4580" spans="1:12" ht="15.75">
      <c r="C4580" s="555" t="str">
        <f>'FC03-3'!B$22</f>
        <v>Residencial Estrato 5 (FC03-3)</v>
      </c>
      <c r="F4580" s="555">
        <f>'FC03-3'!C$22</f>
        <v>0</v>
      </c>
      <c r="I4580" s="580" t="str">
        <f>Índice!$C$8</f>
        <v>2016-01-01</v>
      </c>
      <c r="J4580" s="580" t="str">
        <f>Índice!$C$9</f>
        <v>2016-12-31</v>
      </c>
      <c r="K4580" s="555" t="s">
        <v>1863</v>
      </c>
      <c r="L4580" s="555" t="s">
        <v>1852</v>
      </c>
    </row>
    <row r="4581" spans="1:12" ht="15.75">
      <c r="C4581" s="555" t="str">
        <f>'FC03-3'!B$23</f>
        <v>Residencial Estrato 6 (FC03-3)</v>
      </c>
      <c r="F4581" s="555">
        <f>'FC03-3'!C$23</f>
        <v>0</v>
      </c>
      <c r="I4581" s="580" t="str">
        <f>Índice!$C$8</f>
        <v>2016-01-01</v>
      </c>
      <c r="J4581" s="580" t="str">
        <f>Índice!$C$9</f>
        <v>2016-12-31</v>
      </c>
      <c r="K4581" s="555" t="s">
        <v>1863</v>
      </c>
      <c r="L4581" s="555" t="s">
        <v>1852</v>
      </c>
    </row>
    <row r="4582" spans="1:12" ht="15.75">
      <c r="C4582" s="555" t="str">
        <f>'FC03-3'!B$24</f>
        <v>No residencial industrial (FC03-3)</v>
      </c>
      <c r="F4582" s="555">
        <f>'FC03-3'!C$24</f>
        <v>0</v>
      </c>
      <c r="I4582" s="580" t="str">
        <f>Índice!$C$8</f>
        <v>2016-01-01</v>
      </c>
      <c r="J4582" s="580" t="str">
        <f>Índice!$C$9</f>
        <v>2016-12-31</v>
      </c>
      <c r="K4582" s="555" t="s">
        <v>1863</v>
      </c>
      <c r="L4582" s="555" t="s">
        <v>1852</v>
      </c>
    </row>
    <row r="4583" spans="1:12" ht="15.75">
      <c r="C4583" s="555" t="str">
        <f>'FC03-3'!B$25</f>
        <v>No residencial comercial (FC03-3)</v>
      </c>
      <c r="F4583" s="555">
        <f>'FC03-3'!C$25</f>
        <v>0</v>
      </c>
      <c r="I4583" s="580" t="str">
        <f>Índice!$C$8</f>
        <v>2016-01-01</v>
      </c>
      <c r="J4583" s="580" t="str">
        <f>Índice!$C$9</f>
        <v>2016-12-31</v>
      </c>
      <c r="K4583" s="555" t="s">
        <v>1863</v>
      </c>
      <c r="L4583" s="555" t="s">
        <v>1852</v>
      </c>
    </row>
    <row r="4584" spans="1:12" ht="15.75">
      <c r="C4584" s="555" t="str">
        <f>'FC03-3'!B$26</f>
        <v>No residencial oficial (FC03-3)</v>
      </c>
      <c r="F4584" s="555">
        <f>'FC03-3'!C$26</f>
        <v>0</v>
      </c>
      <c r="I4584" s="580" t="str">
        <f>Índice!$C$8</f>
        <v>2016-01-01</v>
      </c>
      <c r="J4584" s="580" t="str">
        <f>Índice!$C$9</f>
        <v>2016-12-31</v>
      </c>
      <c r="K4584" s="555" t="s">
        <v>1863</v>
      </c>
      <c r="L4584" s="555" t="s">
        <v>1852</v>
      </c>
    </row>
    <row r="4585" spans="1:12" ht="15.75">
      <c r="C4585" s="555" t="str">
        <f>'FC03-3'!B$27</f>
        <v>No residencial especial (FC03-3)</v>
      </c>
      <c r="F4585" s="555">
        <f>'FC03-3'!C$27</f>
        <v>0</v>
      </c>
      <c r="I4585" s="580" t="str">
        <f>Índice!$C$8</f>
        <v>2016-01-01</v>
      </c>
      <c r="J4585" s="580" t="str">
        <f>Índice!$C$9</f>
        <v>2016-12-31</v>
      </c>
      <c r="K4585" s="555" t="s">
        <v>1863</v>
      </c>
      <c r="L4585" s="555" t="s">
        <v>1852</v>
      </c>
    </row>
    <row r="4586" spans="1:12" ht="15.75">
      <c r="C4586" s="555" t="str">
        <f>'FC03-3'!B$28</f>
        <v>Total Comercialización (FC03-3)</v>
      </c>
      <c r="F4586" s="555">
        <f>'FC03-3'!C$28</f>
        <v>0</v>
      </c>
      <c r="I4586" s="580" t="str">
        <f>Índice!$C$8</f>
        <v>2016-01-01</v>
      </c>
      <c r="J4586" s="580" t="str">
        <f>Índice!$C$9</f>
        <v>2016-12-31</v>
      </c>
      <c r="K4586" s="555" t="s">
        <v>1863</v>
      </c>
      <c r="L4586" s="555" t="s">
        <v>1852</v>
      </c>
    </row>
    <row r="4587" spans="1:12" ht="15.75">
      <c r="C4587" s="555" t="str">
        <f>'FC03-3'!B$29</f>
        <v>Total Servicio de Aseo (FC03-3)</v>
      </c>
      <c r="F4587" s="555">
        <f>'FC03-3'!C$29</f>
        <v>0</v>
      </c>
      <c r="I4587" s="580" t="str">
        <f>Índice!$C$8</f>
        <v>2016-01-01</v>
      </c>
      <c r="J4587" s="580" t="str">
        <f>Índice!$C$9</f>
        <v>2016-12-31</v>
      </c>
      <c r="K4587" s="555" t="s">
        <v>1863</v>
      </c>
      <c r="L4587" s="555" t="s">
        <v>1852</v>
      </c>
    </row>
    <row r="4588" spans="1:12" ht="15.75">
      <c r="A4588" s="593" t="s">
        <v>15</v>
      </c>
      <c r="C4588" s="555" t="str">
        <f>'FC03-3'!B$30</f>
        <v>Deterioro de cuentas por cobrar (FC03-3)</v>
      </c>
      <c r="F4588" s="555"/>
      <c r="I4588" s="580" t="str">
        <f>Índice!$C$8</f>
        <v>2016-01-01</v>
      </c>
      <c r="J4588" s="580" t="str">
        <f>Índice!$C$9</f>
        <v>2016-12-31</v>
      </c>
      <c r="L4588" s="555"/>
    </row>
    <row r="4589" spans="1:12" ht="15.75">
      <c r="C4589" s="555" t="str">
        <f>'FC03-3'!B$31</f>
        <v>Barrido y Limpieza de vias y Areas Publicas (Deterioro) (FC03-3)</v>
      </c>
      <c r="F4589" s="555">
        <f>'FC03-3'!C$31</f>
        <v>0</v>
      </c>
      <c r="I4589" s="580" t="str">
        <f>Índice!$C$8</f>
        <v>2016-01-01</v>
      </c>
      <c r="J4589" s="580" t="str">
        <f>Índice!$C$9</f>
        <v>2016-12-31</v>
      </c>
      <c r="K4589" s="555" t="s">
        <v>1863</v>
      </c>
      <c r="L4589" s="555" t="s">
        <v>1852</v>
      </c>
    </row>
    <row r="4590" spans="1:12" ht="15.75">
      <c r="C4590" s="555" t="str">
        <f>'FC03-3'!B$32</f>
        <v>Recoleccion y Transporte de Residuos Convencionales (Deterioro) (FC03-3)</v>
      </c>
      <c r="F4590" s="555">
        <f>'FC03-3'!C$32</f>
        <v>0</v>
      </c>
      <c r="I4590" s="580" t="str">
        <f>Índice!$C$8</f>
        <v>2016-01-01</v>
      </c>
      <c r="J4590" s="580" t="str">
        <f>Índice!$C$9</f>
        <v>2016-12-31</v>
      </c>
      <c r="K4590" s="555" t="s">
        <v>1863</v>
      </c>
      <c r="L4590" s="555" t="s">
        <v>1852</v>
      </c>
    </row>
    <row r="4591" spans="1:12" ht="15.75">
      <c r="C4591" s="555" t="str">
        <f>'FC03-3'!B$33</f>
        <v>Recoleccion de Residuos Peligrosos (Deterioro) (FC03-3)</v>
      </c>
      <c r="F4591" s="555">
        <f>'FC03-3'!C$33</f>
        <v>0</v>
      </c>
      <c r="I4591" s="580" t="str">
        <f>Índice!$C$8</f>
        <v>2016-01-01</v>
      </c>
      <c r="J4591" s="580" t="str">
        <f>Índice!$C$9</f>
        <v>2016-12-31</v>
      </c>
      <c r="K4591" s="555" t="s">
        <v>1863</v>
      </c>
      <c r="L4591" s="555" t="s">
        <v>1852</v>
      </c>
    </row>
    <row r="4592" spans="1:12" ht="15.75">
      <c r="C4592" s="555" t="str">
        <f>'FC03-3'!B$34</f>
        <v>Recoleccion de Residuos Hospitalarios e infecciosos (Deterioro) (FC03-3)</v>
      </c>
      <c r="F4592" s="555">
        <f>'FC03-3'!C$34</f>
        <v>0</v>
      </c>
      <c r="I4592" s="580" t="str">
        <f>Índice!$C$8</f>
        <v>2016-01-01</v>
      </c>
      <c r="J4592" s="580" t="str">
        <f>Índice!$C$9</f>
        <v>2016-12-31</v>
      </c>
      <c r="K4592" s="555" t="s">
        <v>1863</v>
      </c>
      <c r="L4592" s="555" t="s">
        <v>1852</v>
      </c>
    </row>
    <row r="4593" spans="1:12" ht="15.75">
      <c r="C4593" s="555" t="str">
        <f>'FC03-3'!B$35</f>
        <v>Recoleccion de Escombros (Deterioro) (FC03-3)</v>
      </c>
      <c r="F4593" s="555">
        <f>'FC03-3'!C$35</f>
        <v>0</v>
      </c>
      <c r="I4593" s="580" t="str">
        <f>Índice!$C$8</f>
        <v>2016-01-01</v>
      </c>
      <c r="J4593" s="580" t="str">
        <f>Índice!$C$9</f>
        <v>2016-12-31</v>
      </c>
      <c r="K4593" s="555" t="s">
        <v>1863</v>
      </c>
      <c r="L4593" s="555" t="s">
        <v>1852</v>
      </c>
    </row>
    <row r="4594" spans="1:12" ht="15.75">
      <c r="C4594" s="555" t="str">
        <f>'FC03-3'!B$36</f>
        <v>Tratamiento (Deterioro) (FC03-3)</v>
      </c>
      <c r="F4594" s="555">
        <f>'FC03-3'!C$36</f>
        <v>0</v>
      </c>
      <c r="I4594" s="580" t="str">
        <f>Índice!$C$8</f>
        <v>2016-01-01</v>
      </c>
      <c r="J4594" s="580" t="str">
        <f>Índice!$C$9</f>
        <v>2016-12-31</v>
      </c>
      <c r="K4594" s="555" t="s">
        <v>1863</v>
      </c>
      <c r="L4594" s="555" t="s">
        <v>1852</v>
      </c>
    </row>
    <row r="4595" spans="1:12" ht="15.75">
      <c r="C4595" s="555" t="str">
        <f>'FC03-3'!B$37</f>
        <v>Aprovechamientos (Deterioro) (FC03-3)</v>
      </c>
      <c r="F4595" s="555">
        <f>'FC03-3'!C$37</f>
        <v>0</v>
      </c>
      <c r="I4595" s="580" t="str">
        <f>Índice!$C$8</f>
        <v>2016-01-01</v>
      </c>
      <c r="J4595" s="580" t="str">
        <f>Índice!$C$9</f>
        <v>2016-12-31</v>
      </c>
      <c r="K4595" s="555" t="s">
        <v>1863</v>
      </c>
      <c r="L4595" s="555" t="s">
        <v>1852</v>
      </c>
    </row>
    <row r="4596" spans="1:12" ht="15.75">
      <c r="C4596" s="555" t="str">
        <f>'FC03-3'!B$38</f>
        <v>Disposicion Final (Deterioro) (FC03-3)</v>
      </c>
      <c r="F4596" s="555">
        <f>'FC03-3'!C$38</f>
        <v>0</v>
      </c>
      <c r="I4596" s="580" t="str">
        <f>Índice!$C$8</f>
        <v>2016-01-01</v>
      </c>
      <c r="J4596" s="580" t="str">
        <f>Índice!$C$9</f>
        <v>2016-12-31</v>
      </c>
      <c r="K4596" s="555" t="s">
        <v>1863</v>
      </c>
      <c r="L4596" s="555" t="s">
        <v>1852</v>
      </c>
    </row>
    <row r="4597" spans="1:12" ht="15.75">
      <c r="C4597" s="555" t="str">
        <f>'FC03-3'!B$39</f>
        <v>Incineracion (Deterioro) (FC03-3)</v>
      </c>
      <c r="F4597" s="555">
        <f>'FC03-3'!C$39</f>
        <v>0</v>
      </c>
      <c r="I4597" s="580" t="str">
        <f>Índice!$C$8</f>
        <v>2016-01-01</v>
      </c>
      <c r="J4597" s="580" t="str">
        <f>Índice!$C$9</f>
        <v>2016-12-31</v>
      </c>
      <c r="K4597" s="555" t="s">
        <v>1863</v>
      </c>
      <c r="L4597" s="555" t="s">
        <v>1852</v>
      </c>
    </row>
    <row r="4598" spans="1:12" ht="15.75">
      <c r="A4598" s="593" t="s">
        <v>15</v>
      </c>
      <c r="C4598" s="555" t="str">
        <f>'FC03-3'!B$40</f>
        <v>Comercialización (Deterioro) (FC03-3)</v>
      </c>
      <c r="F4598" s="555"/>
      <c r="I4598" s="580" t="str">
        <f>Índice!$C$8</f>
        <v>2016-01-01</v>
      </c>
      <c r="J4598" s="580" t="str">
        <f>Índice!$C$9</f>
        <v>2016-12-31</v>
      </c>
      <c r="L4598" s="555"/>
    </row>
    <row r="4599" spans="1:12" ht="15.75">
      <c r="C4599" s="555" t="str">
        <f>'FC03-3'!B$41</f>
        <v>Residencial Estrato 1 (Deterioro) (FC03-3)</v>
      </c>
      <c r="F4599" s="555">
        <f>'FC03-3'!C$41</f>
        <v>0</v>
      </c>
      <c r="I4599" s="580" t="str">
        <f>Índice!$C$8</f>
        <v>2016-01-01</v>
      </c>
      <c r="J4599" s="580" t="str">
        <f>Índice!$C$9</f>
        <v>2016-12-31</v>
      </c>
      <c r="K4599" s="555" t="s">
        <v>1863</v>
      </c>
      <c r="L4599" s="555" t="s">
        <v>1852</v>
      </c>
    </row>
    <row r="4600" spans="1:12" ht="15.75">
      <c r="C4600" s="555" t="str">
        <f>'FC03-3'!B$42</f>
        <v>Residencial Estrato 2 (Deterioro) (FC03-3)</v>
      </c>
      <c r="F4600" s="555">
        <f>'FC03-3'!C$42</f>
        <v>0</v>
      </c>
      <c r="I4600" s="580" t="str">
        <f>Índice!$C$8</f>
        <v>2016-01-01</v>
      </c>
      <c r="J4600" s="580" t="str">
        <f>Índice!$C$9</f>
        <v>2016-12-31</v>
      </c>
      <c r="K4600" s="555" t="s">
        <v>1863</v>
      </c>
      <c r="L4600" s="555" t="s">
        <v>1852</v>
      </c>
    </row>
    <row r="4601" spans="1:12" ht="15.75">
      <c r="C4601" s="555" t="str">
        <f>'FC03-3'!B$43</f>
        <v>Residencial Estrato 3 (Deterioro) (FC03-3)</v>
      </c>
      <c r="F4601" s="555">
        <f>'FC03-3'!C$43</f>
        <v>0</v>
      </c>
      <c r="I4601" s="580" t="str">
        <f>Índice!$C$8</f>
        <v>2016-01-01</v>
      </c>
      <c r="J4601" s="580" t="str">
        <f>Índice!$C$9</f>
        <v>2016-12-31</v>
      </c>
      <c r="K4601" s="555" t="s">
        <v>1863</v>
      </c>
      <c r="L4601" s="555" t="s">
        <v>1852</v>
      </c>
    </row>
    <row r="4602" spans="1:12" ht="15.75">
      <c r="C4602" s="555" t="str">
        <f>'FC03-3'!B$44</f>
        <v>Residencial Estrato 4 (Deterioro) (FC03-3)</v>
      </c>
      <c r="F4602" s="555">
        <f>'FC03-3'!C$44</f>
        <v>0</v>
      </c>
      <c r="I4602" s="580" t="str">
        <f>Índice!$C$8</f>
        <v>2016-01-01</v>
      </c>
      <c r="J4602" s="580" t="str">
        <f>Índice!$C$9</f>
        <v>2016-12-31</v>
      </c>
      <c r="K4602" s="555" t="s">
        <v>1863</v>
      </c>
      <c r="L4602" s="555" t="s">
        <v>1852</v>
      </c>
    </row>
    <row r="4603" spans="1:12" ht="15.75">
      <c r="C4603" s="555" t="str">
        <f>'FC03-3'!B$45</f>
        <v>Residencial Estrato 5 (Deterioro) (FC03-3)</v>
      </c>
      <c r="F4603" s="555">
        <f>'FC03-3'!C$45</f>
        <v>0</v>
      </c>
      <c r="I4603" s="580" t="str">
        <f>Índice!$C$8</f>
        <v>2016-01-01</v>
      </c>
      <c r="J4603" s="580" t="str">
        <f>Índice!$C$9</f>
        <v>2016-12-31</v>
      </c>
      <c r="K4603" s="555" t="s">
        <v>1863</v>
      </c>
      <c r="L4603" s="555" t="s">
        <v>1852</v>
      </c>
    </row>
    <row r="4604" spans="1:12" ht="15.75">
      <c r="C4604" s="555" t="str">
        <f>'FC03-3'!B$46</f>
        <v>Residencial Estrato 6 (Deterioro) (FC03-3)</v>
      </c>
      <c r="F4604" s="555">
        <f>'FC03-3'!C$46</f>
        <v>0</v>
      </c>
      <c r="I4604" s="580" t="str">
        <f>Índice!$C$8</f>
        <v>2016-01-01</v>
      </c>
      <c r="J4604" s="580" t="str">
        <f>Índice!$C$9</f>
        <v>2016-12-31</v>
      </c>
      <c r="K4604" s="555" t="s">
        <v>1863</v>
      </c>
      <c r="L4604" s="555" t="s">
        <v>1852</v>
      </c>
    </row>
    <row r="4605" spans="1:12" ht="15.75">
      <c r="C4605" s="555" t="str">
        <f>'FC03-3'!B$47</f>
        <v>No Residencial Industrial (Deterioro) (FC03-3)</v>
      </c>
      <c r="F4605" s="555">
        <f>'FC03-3'!C$47</f>
        <v>0</v>
      </c>
      <c r="I4605" s="580" t="str">
        <f>Índice!$C$8</f>
        <v>2016-01-01</v>
      </c>
      <c r="J4605" s="580" t="str">
        <f>Índice!$C$9</f>
        <v>2016-12-31</v>
      </c>
      <c r="K4605" s="555" t="s">
        <v>1863</v>
      </c>
      <c r="L4605" s="555" t="s">
        <v>1852</v>
      </c>
    </row>
    <row r="4606" spans="1:12" ht="15.75">
      <c r="C4606" s="555" t="str">
        <f>'FC03-3'!B$48</f>
        <v>No Residencial Comercial (Deterioro) (FC03-3)</v>
      </c>
      <c r="F4606" s="555">
        <f>'FC03-3'!C$48</f>
        <v>0</v>
      </c>
      <c r="I4606" s="580" t="str">
        <f>Índice!$C$8</f>
        <v>2016-01-01</v>
      </c>
      <c r="J4606" s="580" t="str">
        <f>Índice!$C$9</f>
        <v>2016-12-31</v>
      </c>
      <c r="K4606" s="555" t="s">
        <v>1863</v>
      </c>
      <c r="L4606" s="555" t="s">
        <v>1852</v>
      </c>
    </row>
    <row r="4607" spans="1:12" ht="15.75">
      <c r="C4607" s="555" t="str">
        <f>'FC03-3'!B$49</f>
        <v>No Residencial Oficial (Deterioro) (FC03-3)</v>
      </c>
      <c r="F4607" s="555">
        <f>'FC03-3'!C$49</f>
        <v>0</v>
      </c>
      <c r="I4607" s="580" t="str">
        <f>Índice!$C$8</f>
        <v>2016-01-01</v>
      </c>
      <c r="J4607" s="580" t="str">
        <f>Índice!$C$9</f>
        <v>2016-12-31</v>
      </c>
      <c r="K4607" s="555" t="s">
        <v>1863</v>
      </c>
      <c r="L4607" s="555" t="s">
        <v>1852</v>
      </c>
    </row>
    <row r="4608" spans="1:12" ht="15.75">
      <c r="C4608" s="555" t="str">
        <f>'FC03-3'!B$50</f>
        <v>No Residencial Especial (Deterioro) (FC03-3)</v>
      </c>
      <c r="F4608" s="555">
        <f>'FC03-3'!C$50</f>
        <v>0</v>
      </c>
      <c r="I4608" s="580" t="str">
        <f>Índice!$C$8</f>
        <v>2016-01-01</v>
      </c>
      <c r="J4608" s="580" t="str">
        <f>Índice!$C$9</f>
        <v>2016-12-31</v>
      </c>
      <c r="K4608" s="555" t="s">
        <v>1863</v>
      </c>
      <c r="L4608" s="555" t="s">
        <v>1852</v>
      </c>
    </row>
    <row r="4609" spans="1:12" ht="15.75">
      <c r="C4609" s="555" t="str">
        <f>'FC03-3'!B$51</f>
        <v>Total Comercialización (Deterioro) (FC03-3)</v>
      </c>
      <c r="F4609" s="555">
        <f>'FC03-3'!C$51</f>
        <v>0</v>
      </c>
      <c r="I4609" s="580" t="str">
        <f>Índice!$C$8</f>
        <v>2016-01-01</v>
      </c>
      <c r="J4609" s="580" t="str">
        <f>Índice!$C$9</f>
        <v>2016-12-31</v>
      </c>
      <c r="K4609" s="555" t="s">
        <v>1863</v>
      </c>
      <c r="L4609" s="555" t="s">
        <v>1852</v>
      </c>
    </row>
    <row r="4610" spans="1:12" ht="15.75">
      <c r="C4610" s="555" t="str">
        <f>'FC03-3'!B$52</f>
        <v>Total deterioro cuentas por cobrar (FC03-3)</v>
      </c>
      <c r="F4610" s="555">
        <f>'FC03-3'!C$52</f>
        <v>0</v>
      </c>
      <c r="I4610" s="580" t="str">
        <f>Índice!$C$8</f>
        <v>2016-01-01</v>
      </c>
      <c r="J4610" s="580" t="str">
        <f>Índice!$C$9</f>
        <v>2016-12-31</v>
      </c>
      <c r="K4610" s="555" t="s">
        <v>1863</v>
      </c>
      <c r="L4610" s="555" t="s">
        <v>1852</v>
      </c>
    </row>
    <row r="4611" spans="1:12" ht="15.75">
      <c r="A4611" s="593" t="s">
        <v>15</v>
      </c>
      <c r="B4611" s="594"/>
      <c r="C4611" s="595" t="s">
        <v>626</v>
      </c>
      <c r="I4611" s="580" t="str">
        <f>Índice!$C$8</f>
        <v>2016-01-01</v>
      </c>
      <c r="J4611" s="580" t="str">
        <f>Índice!$C$9</f>
        <v>2016-12-31</v>
      </c>
      <c r="L4611" s="555"/>
    </row>
    <row r="4612" spans="1:12" ht="15.75">
      <c r="A4612" s="593" t="s">
        <v>15</v>
      </c>
      <c r="C4612" s="555" t="str">
        <f>'FC03-3'!B$7</f>
        <v>Servicio de aseo (FC03-3)</v>
      </c>
      <c r="I4612" s="580" t="str">
        <f>Índice!$C$8</f>
        <v>2016-01-01</v>
      </c>
      <c r="J4612" s="580" t="str">
        <f>Índice!$C$9</f>
        <v>2016-12-31</v>
      </c>
      <c r="L4612" s="555"/>
    </row>
    <row r="4613" spans="1:12" ht="15.75">
      <c r="C4613" s="555" t="str">
        <f>'FC03-3'!B$8</f>
        <v>Barrido y Limpieza de vias y Areas Publicas (FC03-3)</v>
      </c>
      <c r="F4613" s="555">
        <f>'FC03-3'!D$8</f>
        <v>0</v>
      </c>
      <c r="I4613" s="580" t="str">
        <f>Índice!$C$8</f>
        <v>2016-01-01</v>
      </c>
      <c r="J4613" s="580" t="str">
        <f>Índice!$C$9</f>
        <v>2016-12-31</v>
      </c>
      <c r="K4613" s="555" t="s">
        <v>1863</v>
      </c>
      <c r="L4613" s="555" t="s">
        <v>1853</v>
      </c>
    </row>
    <row r="4614" spans="1:12" ht="15.75">
      <c r="C4614" s="555" t="str">
        <f>'FC03-3'!B$9</f>
        <v>Recoleccion y Transporte de Residuos Convencionales (FC03-3)</v>
      </c>
      <c r="F4614" s="555">
        <f>'FC03-3'!D$9</f>
        <v>0</v>
      </c>
      <c r="I4614" s="580" t="str">
        <f>Índice!$C$8</f>
        <v>2016-01-01</v>
      </c>
      <c r="J4614" s="580" t="str">
        <f>Índice!$C$9</f>
        <v>2016-12-31</v>
      </c>
      <c r="K4614" s="555" t="s">
        <v>1863</v>
      </c>
      <c r="L4614" s="555" t="s">
        <v>1853</v>
      </c>
    </row>
    <row r="4615" spans="1:12" ht="15.75">
      <c r="C4615" s="555" t="str">
        <f>'FC03-3'!B$10</f>
        <v>Recoleccion de Residuos Peligrosos (FC03-3)</v>
      </c>
      <c r="F4615" s="555">
        <f>'FC03-3'!D$10</f>
        <v>0</v>
      </c>
      <c r="I4615" s="580" t="str">
        <f>Índice!$C$8</f>
        <v>2016-01-01</v>
      </c>
      <c r="J4615" s="580" t="str">
        <f>Índice!$C$9</f>
        <v>2016-12-31</v>
      </c>
      <c r="K4615" s="555" t="s">
        <v>1863</v>
      </c>
      <c r="L4615" s="555" t="s">
        <v>1853</v>
      </c>
    </row>
    <row r="4616" spans="1:12" ht="15.75">
      <c r="C4616" s="555" t="str">
        <f>'FC03-3'!B$11</f>
        <v>Recoleccion de Residuos Hospitalarios e infecciosos (FC03-3)</v>
      </c>
      <c r="F4616" s="555">
        <f>'FC03-3'!D$11</f>
        <v>0</v>
      </c>
      <c r="I4616" s="580" t="str">
        <f>Índice!$C$8</f>
        <v>2016-01-01</v>
      </c>
      <c r="J4616" s="580" t="str">
        <f>Índice!$C$9</f>
        <v>2016-12-31</v>
      </c>
      <c r="K4616" s="555" t="s">
        <v>1863</v>
      </c>
      <c r="L4616" s="555" t="s">
        <v>1853</v>
      </c>
    </row>
    <row r="4617" spans="1:12" ht="15.75">
      <c r="C4617" s="555" t="str">
        <f>'FC03-3'!B$12</f>
        <v>Recoleccion de Escombros (FC03-3)</v>
      </c>
      <c r="F4617" s="555">
        <f>'FC03-3'!D$12</f>
        <v>0</v>
      </c>
      <c r="I4617" s="580" t="str">
        <f>Índice!$C$8</f>
        <v>2016-01-01</v>
      </c>
      <c r="J4617" s="580" t="str">
        <f>Índice!$C$9</f>
        <v>2016-12-31</v>
      </c>
      <c r="K4617" s="555" t="s">
        <v>1863</v>
      </c>
      <c r="L4617" s="555" t="s">
        <v>1853</v>
      </c>
    </row>
    <row r="4618" spans="1:12" ht="15.75">
      <c r="C4618" s="555" t="str">
        <f>'FC03-3'!B$13</f>
        <v>Tratamiento (FC03-3)</v>
      </c>
      <c r="F4618" s="555">
        <f>'FC03-3'!D$13</f>
        <v>0</v>
      </c>
      <c r="I4618" s="580" t="str">
        <f>Índice!$C$8</f>
        <v>2016-01-01</v>
      </c>
      <c r="J4618" s="580" t="str">
        <f>Índice!$C$9</f>
        <v>2016-12-31</v>
      </c>
      <c r="K4618" s="555" t="s">
        <v>1863</v>
      </c>
      <c r="L4618" s="555" t="s">
        <v>1853</v>
      </c>
    </row>
    <row r="4619" spans="1:12" ht="15.75">
      <c r="C4619" s="555" t="str">
        <f>'FC03-3'!B$14</f>
        <v>Aprovechamientos (FC03-3)</v>
      </c>
      <c r="F4619" s="555">
        <f>'FC03-3'!D$14</f>
        <v>0</v>
      </c>
      <c r="I4619" s="580" t="str">
        <f>Índice!$C$8</f>
        <v>2016-01-01</v>
      </c>
      <c r="J4619" s="580" t="str">
        <f>Índice!$C$9</f>
        <v>2016-12-31</v>
      </c>
      <c r="K4619" s="555" t="s">
        <v>1863</v>
      </c>
      <c r="L4619" s="555" t="s">
        <v>1853</v>
      </c>
    </row>
    <row r="4620" spans="1:12" ht="15.75">
      <c r="C4620" s="555" t="str">
        <f>'FC03-3'!B$15</f>
        <v>Disposicion Final (FC03-3)</v>
      </c>
      <c r="F4620" s="555">
        <f>'FC03-3'!D$15</f>
        <v>0</v>
      </c>
      <c r="I4620" s="580" t="str">
        <f>Índice!$C$8</f>
        <v>2016-01-01</v>
      </c>
      <c r="J4620" s="580" t="str">
        <f>Índice!$C$9</f>
        <v>2016-12-31</v>
      </c>
      <c r="K4620" s="555" t="s">
        <v>1863</v>
      </c>
      <c r="L4620" s="555" t="s">
        <v>1853</v>
      </c>
    </row>
    <row r="4621" spans="1:12" ht="15.75">
      <c r="C4621" s="555" t="str">
        <f>'FC03-3'!B$16</f>
        <v>Incineracion (FC03-3)</v>
      </c>
      <c r="F4621" s="555">
        <f>'FC03-3'!D$16</f>
        <v>0</v>
      </c>
      <c r="I4621" s="580" t="str">
        <f>Índice!$C$8</f>
        <v>2016-01-01</v>
      </c>
      <c r="J4621" s="580" t="str">
        <f>Índice!$C$9</f>
        <v>2016-12-31</v>
      </c>
      <c r="K4621" s="555" t="s">
        <v>1863</v>
      </c>
      <c r="L4621" s="555" t="s">
        <v>1853</v>
      </c>
    </row>
    <row r="4622" spans="1:12" ht="15.75">
      <c r="A4622" s="593" t="s">
        <v>15</v>
      </c>
      <c r="C4622" s="555" t="str">
        <f>'FC03-3'!B$17</f>
        <v>Comercializacion (FC03-3)</v>
      </c>
      <c r="F4622" s="555"/>
      <c r="I4622" s="580" t="str">
        <f>Índice!$C$8</f>
        <v>2016-01-01</v>
      </c>
      <c r="J4622" s="580" t="str">
        <f>Índice!$C$9</f>
        <v>2016-12-31</v>
      </c>
      <c r="L4622" s="555"/>
    </row>
    <row r="4623" spans="1:12" ht="15.75">
      <c r="C4623" s="555" t="str">
        <f>'FC03-3'!B$18</f>
        <v>Residencial Estrato 1 (FC03-3)</v>
      </c>
      <c r="F4623" s="555">
        <f>'FC03-3'!D$18</f>
        <v>0</v>
      </c>
      <c r="I4623" s="580" t="str">
        <f>Índice!$C$8</f>
        <v>2016-01-01</v>
      </c>
      <c r="J4623" s="580" t="str">
        <f>Índice!$C$9</f>
        <v>2016-12-31</v>
      </c>
      <c r="K4623" s="555" t="s">
        <v>1863</v>
      </c>
      <c r="L4623" s="555" t="s">
        <v>1853</v>
      </c>
    </row>
    <row r="4624" spans="1:12" ht="15.75">
      <c r="C4624" s="555" t="str">
        <f>'FC03-3'!B$19</f>
        <v>Residencial Estrato 2 (FC03-3)</v>
      </c>
      <c r="F4624" s="555">
        <f>'FC03-3'!D$19</f>
        <v>0</v>
      </c>
      <c r="I4624" s="580" t="str">
        <f>Índice!$C$8</f>
        <v>2016-01-01</v>
      </c>
      <c r="J4624" s="580" t="str">
        <f>Índice!$C$9</f>
        <v>2016-12-31</v>
      </c>
      <c r="K4624" s="555" t="s">
        <v>1863</v>
      </c>
      <c r="L4624" s="555" t="s">
        <v>1853</v>
      </c>
    </row>
    <row r="4625" spans="1:12" ht="15.75">
      <c r="C4625" s="555" t="str">
        <f>'FC03-3'!B$20</f>
        <v>Residencial Estrato 3 (FC03-3)</v>
      </c>
      <c r="F4625" s="555">
        <f>'FC03-3'!D$20</f>
        <v>0</v>
      </c>
      <c r="I4625" s="580" t="str">
        <f>Índice!$C$8</f>
        <v>2016-01-01</v>
      </c>
      <c r="J4625" s="580" t="str">
        <f>Índice!$C$9</f>
        <v>2016-12-31</v>
      </c>
      <c r="K4625" s="555" t="s">
        <v>1863</v>
      </c>
      <c r="L4625" s="555" t="s">
        <v>1853</v>
      </c>
    </row>
    <row r="4626" spans="1:12" ht="15.75">
      <c r="C4626" s="555" t="str">
        <f>'FC03-3'!B$21</f>
        <v>Residencial Estrato 4 (FC03-3)</v>
      </c>
      <c r="F4626" s="555">
        <f>'FC03-3'!D$21</f>
        <v>0</v>
      </c>
      <c r="I4626" s="580" t="str">
        <f>Índice!$C$8</f>
        <v>2016-01-01</v>
      </c>
      <c r="J4626" s="580" t="str">
        <f>Índice!$C$9</f>
        <v>2016-12-31</v>
      </c>
      <c r="K4626" s="555" t="s">
        <v>1863</v>
      </c>
      <c r="L4626" s="555" t="s">
        <v>1853</v>
      </c>
    </row>
    <row r="4627" spans="1:12" ht="15.75">
      <c r="C4627" s="555" t="str">
        <f>'FC03-3'!B$22</f>
        <v>Residencial Estrato 5 (FC03-3)</v>
      </c>
      <c r="F4627" s="555">
        <f>'FC03-3'!D$22</f>
        <v>0</v>
      </c>
      <c r="I4627" s="580" t="str">
        <f>Índice!$C$8</f>
        <v>2016-01-01</v>
      </c>
      <c r="J4627" s="580" t="str">
        <f>Índice!$C$9</f>
        <v>2016-12-31</v>
      </c>
      <c r="K4627" s="555" t="s">
        <v>1863</v>
      </c>
      <c r="L4627" s="555" t="s">
        <v>1853</v>
      </c>
    </row>
    <row r="4628" spans="1:12" ht="15.75">
      <c r="C4628" s="555" t="str">
        <f>'FC03-3'!B$23</f>
        <v>Residencial Estrato 6 (FC03-3)</v>
      </c>
      <c r="F4628" s="555">
        <f>'FC03-3'!D$23</f>
        <v>0</v>
      </c>
      <c r="I4628" s="580" t="str">
        <f>Índice!$C$8</f>
        <v>2016-01-01</v>
      </c>
      <c r="J4628" s="580" t="str">
        <f>Índice!$C$9</f>
        <v>2016-12-31</v>
      </c>
      <c r="K4628" s="555" t="s">
        <v>1863</v>
      </c>
      <c r="L4628" s="555" t="s">
        <v>1853</v>
      </c>
    </row>
    <row r="4629" spans="1:12" ht="15.75">
      <c r="C4629" s="555" t="str">
        <f>'FC03-3'!B$24</f>
        <v>No residencial industrial (FC03-3)</v>
      </c>
      <c r="F4629" s="555">
        <f>'FC03-3'!D$24</f>
        <v>0</v>
      </c>
      <c r="I4629" s="580" t="str">
        <f>Índice!$C$8</f>
        <v>2016-01-01</v>
      </c>
      <c r="J4629" s="580" t="str">
        <f>Índice!$C$9</f>
        <v>2016-12-31</v>
      </c>
      <c r="K4629" s="555" t="s">
        <v>1863</v>
      </c>
      <c r="L4629" s="555" t="s">
        <v>1853</v>
      </c>
    </row>
    <row r="4630" spans="1:12" ht="15.75">
      <c r="C4630" s="555" t="str">
        <f>'FC03-3'!B$25</f>
        <v>No residencial comercial (FC03-3)</v>
      </c>
      <c r="F4630" s="555">
        <f>'FC03-3'!D$25</f>
        <v>0</v>
      </c>
      <c r="I4630" s="580" t="str">
        <f>Índice!$C$8</f>
        <v>2016-01-01</v>
      </c>
      <c r="J4630" s="580" t="str">
        <f>Índice!$C$9</f>
        <v>2016-12-31</v>
      </c>
      <c r="K4630" s="555" t="s">
        <v>1863</v>
      </c>
      <c r="L4630" s="555" t="s">
        <v>1853</v>
      </c>
    </row>
    <row r="4631" spans="1:12" ht="15.75">
      <c r="C4631" s="555" t="str">
        <f>'FC03-3'!B$26</f>
        <v>No residencial oficial (FC03-3)</v>
      </c>
      <c r="F4631" s="555">
        <f>'FC03-3'!D$26</f>
        <v>0</v>
      </c>
      <c r="I4631" s="580" t="str">
        <f>Índice!$C$8</f>
        <v>2016-01-01</v>
      </c>
      <c r="J4631" s="580" t="str">
        <f>Índice!$C$9</f>
        <v>2016-12-31</v>
      </c>
      <c r="K4631" s="555" t="s">
        <v>1863</v>
      </c>
      <c r="L4631" s="555" t="s">
        <v>1853</v>
      </c>
    </row>
    <row r="4632" spans="1:12" ht="15.75">
      <c r="C4632" s="555" t="str">
        <f>'FC03-3'!B$27</f>
        <v>No residencial especial (FC03-3)</v>
      </c>
      <c r="F4632" s="555">
        <f>'FC03-3'!D$27</f>
        <v>0</v>
      </c>
      <c r="I4632" s="580" t="str">
        <f>Índice!$C$8</f>
        <v>2016-01-01</v>
      </c>
      <c r="J4632" s="580" t="str">
        <f>Índice!$C$9</f>
        <v>2016-12-31</v>
      </c>
      <c r="K4632" s="555" t="s">
        <v>1863</v>
      </c>
      <c r="L4632" s="555" t="s">
        <v>1853</v>
      </c>
    </row>
    <row r="4633" spans="1:12" ht="15.75">
      <c r="C4633" s="555" t="str">
        <f>'FC03-3'!B$28</f>
        <v>Total Comercialización (FC03-3)</v>
      </c>
      <c r="F4633" s="555">
        <f>'FC03-3'!D$28</f>
        <v>0</v>
      </c>
      <c r="I4633" s="580" t="str">
        <f>Índice!$C$8</f>
        <v>2016-01-01</v>
      </c>
      <c r="J4633" s="580" t="str">
        <f>Índice!$C$9</f>
        <v>2016-12-31</v>
      </c>
      <c r="K4633" s="555" t="s">
        <v>1863</v>
      </c>
      <c r="L4633" s="555" t="s">
        <v>1853</v>
      </c>
    </row>
    <row r="4634" spans="1:12" ht="15.75">
      <c r="C4634" s="555" t="str">
        <f>'FC03-3'!B$29</f>
        <v>Total Servicio de Aseo (FC03-3)</v>
      </c>
      <c r="F4634" s="555">
        <f>'FC03-3'!D$29</f>
        <v>0</v>
      </c>
      <c r="I4634" s="580" t="str">
        <f>Índice!$C$8</f>
        <v>2016-01-01</v>
      </c>
      <c r="J4634" s="580" t="str">
        <f>Índice!$C$9</f>
        <v>2016-12-31</v>
      </c>
      <c r="K4634" s="555" t="s">
        <v>1863</v>
      </c>
      <c r="L4634" s="555" t="s">
        <v>1853</v>
      </c>
    </row>
    <row r="4635" spans="1:12" ht="15.75">
      <c r="A4635" s="593" t="s">
        <v>15</v>
      </c>
      <c r="C4635" s="555" t="str">
        <f>'FC03-3'!B$30</f>
        <v>Deterioro de cuentas por cobrar (FC03-3)</v>
      </c>
      <c r="F4635" s="555"/>
      <c r="I4635" s="580" t="str">
        <f>Índice!$C$8</f>
        <v>2016-01-01</v>
      </c>
      <c r="J4635" s="580" t="str">
        <f>Índice!$C$9</f>
        <v>2016-12-31</v>
      </c>
      <c r="L4635" s="557"/>
    </row>
    <row r="4636" spans="1:12" ht="15.75">
      <c r="C4636" s="555" t="str">
        <f>'FC03-3'!B$31</f>
        <v>Barrido y Limpieza de vias y Areas Publicas (Deterioro) (FC03-3)</v>
      </c>
      <c r="F4636" s="555">
        <f>'FC03-3'!D$31</f>
        <v>0</v>
      </c>
      <c r="I4636" s="580" t="str">
        <f>Índice!$C$8</f>
        <v>2016-01-01</v>
      </c>
      <c r="J4636" s="580" t="str">
        <f>Índice!$C$9</f>
        <v>2016-12-31</v>
      </c>
      <c r="K4636" s="555" t="s">
        <v>1863</v>
      </c>
      <c r="L4636" s="555" t="s">
        <v>1853</v>
      </c>
    </row>
    <row r="4637" spans="1:12" ht="15.75">
      <c r="C4637" s="555" t="str">
        <f>'FC03-3'!B$32</f>
        <v>Recoleccion y Transporte de Residuos Convencionales (Deterioro) (FC03-3)</v>
      </c>
      <c r="F4637" s="555">
        <f>'FC03-3'!D$32</f>
        <v>0</v>
      </c>
      <c r="I4637" s="580" t="str">
        <f>Índice!$C$8</f>
        <v>2016-01-01</v>
      </c>
      <c r="J4637" s="580" t="str">
        <f>Índice!$C$9</f>
        <v>2016-12-31</v>
      </c>
      <c r="K4637" s="555" t="s">
        <v>1863</v>
      </c>
      <c r="L4637" s="555" t="s">
        <v>1853</v>
      </c>
    </row>
    <row r="4638" spans="1:12" ht="15.75">
      <c r="C4638" s="555" t="str">
        <f>'FC03-3'!B$33</f>
        <v>Recoleccion de Residuos Peligrosos (Deterioro) (FC03-3)</v>
      </c>
      <c r="F4638" s="555">
        <f>'FC03-3'!D$33</f>
        <v>0</v>
      </c>
      <c r="I4638" s="580" t="str">
        <f>Índice!$C$8</f>
        <v>2016-01-01</v>
      </c>
      <c r="J4638" s="580" t="str">
        <f>Índice!$C$9</f>
        <v>2016-12-31</v>
      </c>
      <c r="K4638" s="555" t="s">
        <v>1863</v>
      </c>
      <c r="L4638" s="555" t="s">
        <v>1853</v>
      </c>
    </row>
    <row r="4639" spans="1:12" ht="15.75">
      <c r="C4639" s="555" t="str">
        <f>'FC03-3'!B$34</f>
        <v>Recoleccion de Residuos Hospitalarios e infecciosos (Deterioro) (FC03-3)</v>
      </c>
      <c r="F4639" s="555">
        <f>'FC03-3'!D$34</f>
        <v>0</v>
      </c>
      <c r="I4639" s="580" t="str">
        <f>Índice!$C$8</f>
        <v>2016-01-01</v>
      </c>
      <c r="J4639" s="580" t="str">
        <f>Índice!$C$9</f>
        <v>2016-12-31</v>
      </c>
      <c r="K4639" s="555" t="s">
        <v>1863</v>
      </c>
      <c r="L4639" s="555" t="s">
        <v>1853</v>
      </c>
    </row>
    <row r="4640" spans="1:12" ht="15.75">
      <c r="C4640" s="555" t="str">
        <f>'FC03-3'!B$35</f>
        <v>Recoleccion de Escombros (Deterioro) (FC03-3)</v>
      </c>
      <c r="F4640" s="555">
        <f>'FC03-3'!D$35</f>
        <v>0</v>
      </c>
      <c r="I4640" s="580" t="str">
        <f>Índice!$C$8</f>
        <v>2016-01-01</v>
      </c>
      <c r="J4640" s="580" t="str">
        <f>Índice!$C$9</f>
        <v>2016-12-31</v>
      </c>
      <c r="K4640" s="555" t="s">
        <v>1863</v>
      </c>
      <c r="L4640" s="555" t="s">
        <v>1853</v>
      </c>
    </row>
    <row r="4641" spans="1:12" ht="15.75">
      <c r="C4641" s="555" t="str">
        <f>'FC03-3'!B$36</f>
        <v>Tratamiento (Deterioro) (FC03-3)</v>
      </c>
      <c r="F4641" s="555">
        <f>'FC03-3'!D$36</f>
        <v>0</v>
      </c>
      <c r="I4641" s="580" t="str">
        <f>Índice!$C$8</f>
        <v>2016-01-01</v>
      </c>
      <c r="J4641" s="580" t="str">
        <f>Índice!$C$9</f>
        <v>2016-12-31</v>
      </c>
      <c r="K4641" s="555" t="s">
        <v>1863</v>
      </c>
      <c r="L4641" s="555" t="s">
        <v>1853</v>
      </c>
    </row>
    <row r="4642" spans="1:12" ht="15.75">
      <c r="C4642" s="555" t="str">
        <f>'FC03-3'!B$37</f>
        <v>Aprovechamientos (Deterioro) (FC03-3)</v>
      </c>
      <c r="F4642" s="555">
        <f>'FC03-3'!D$37</f>
        <v>0</v>
      </c>
      <c r="I4642" s="580" t="str">
        <f>Índice!$C$8</f>
        <v>2016-01-01</v>
      </c>
      <c r="J4642" s="580" t="str">
        <f>Índice!$C$9</f>
        <v>2016-12-31</v>
      </c>
      <c r="K4642" s="555" t="s">
        <v>1863</v>
      </c>
      <c r="L4642" s="555" t="s">
        <v>1853</v>
      </c>
    </row>
    <row r="4643" spans="1:12" ht="15.75">
      <c r="C4643" s="555" t="str">
        <f>'FC03-3'!B$38</f>
        <v>Disposicion Final (Deterioro) (FC03-3)</v>
      </c>
      <c r="F4643" s="555">
        <f>'FC03-3'!D$38</f>
        <v>0</v>
      </c>
      <c r="I4643" s="580" t="str">
        <f>Índice!$C$8</f>
        <v>2016-01-01</v>
      </c>
      <c r="J4643" s="580" t="str">
        <f>Índice!$C$9</f>
        <v>2016-12-31</v>
      </c>
      <c r="K4643" s="555" t="s">
        <v>1863</v>
      </c>
      <c r="L4643" s="555" t="s">
        <v>1853</v>
      </c>
    </row>
    <row r="4644" spans="1:12" ht="15.75">
      <c r="C4644" s="555" t="str">
        <f>'FC03-3'!B$39</f>
        <v>Incineracion (Deterioro) (FC03-3)</v>
      </c>
      <c r="F4644" s="555">
        <f>'FC03-3'!D$39</f>
        <v>0</v>
      </c>
      <c r="I4644" s="580" t="str">
        <f>Índice!$C$8</f>
        <v>2016-01-01</v>
      </c>
      <c r="J4644" s="580" t="str">
        <f>Índice!$C$9</f>
        <v>2016-12-31</v>
      </c>
      <c r="K4644" s="555" t="s">
        <v>1863</v>
      </c>
      <c r="L4644" s="555" t="s">
        <v>1853</v>
      </c>
    </row>
    <row r="4645" spans="1:12" ht="15.75">
      <c r="A4645" s="593" t="s">
        <v>15</v>
      </c>
      <c r="C4645" s="555" t="str">
        <f>'FC03-3'!B$40</f>
        <v>Comercialización (Deterioro) (FC03-3)</v>
      </c>
      <c r="F4645" s="555"/>
      <c r="I4645" s="580" t="str">
        <f>Índice!$C$8</f>
        <v>2016-01-01</v>
      </c>
      <c r="J4645" s="580" t="str">
        <f>Índice!$C$9</f>
        <v>2016-12-31</v>
      </c>
      <c r="L4645" s="555"/>
    </row>
    <row r="4646" spans="1:12" ht="15.75">
      <c r="C4646" s="555" t="str">
        <f>'FC03-3'!B$41</f>
        <v>Residencial Estrato 1 (Deterioro) (FC03-3)</v>
      </c>
      <c r="F4646" s="555">
        <f>'FC03-3'!D$41</f>
        <v>0</v>
      </c>
      <c r="I4646" s="580" t="str">
        <f>Índice!$C$8</f>
        <v>2016-01-01</v>
      </c>
      <c r="J4646" s="580" t="str">
        <f>Índice!$C$9</f>
        <v>2016-12-31</v>
      </c>
      <c r="K4646" s="555" t="s">
        <v>1863</v>
      </c>
      <c r="L4646" s="555" t="s">
        <v>1853</v>
      </c>
    </row>
    <row r="4647" spans="1:12" ht="15.75">
      <c r="C4647" s="555" t="str">
        <f>'FC03-3'!B$42</f>
        <v>Residencial Estrato 2 (Deterioro) (FC03-3)</v>
      </c>
      <c r="F4647" s="555">
        <f>'FC03-3'!D$42</f>
        <v>0</v>
      </c>
      <c r="I4647" s="580" t="str">
        <f>Índice!$C$8</f>
        <v>2016-01-01</v>
      </c>
      <c r="J4647" s="580" t="str">
        <f>Índice!$C$9</f>
        <v>2016-12-31</v>
      </c>
      <c r="K4647" s="555" t="s">
        <v>1863</v>
      </c>
      <c r="L4647" s="555" t="s">
        <v>1853</v>
      </c>
    </row>
    <row r="4648" spans="1:12" ht="15.75">
      <c r="C4648" s="555" t="str">
        <f>'FC03-3'!B$43</f>
        <v>Residencial Estrato 3 (Deterioro) (FC03-3)</v>
      </c>
      <c r="F4648" s="555">
        <f>'FC03-3'!D$43</f>
        <v>0</v>
      </c>
      <c r="I4648" s="580" t="str">
        <f>Índice!$C$8</f>
        <v>2016-01-01</v>
      </c>
      <c r="J4648" s="580" t="str">
        <f>Índice!$C$9</f>
        <v>2016-12-31</v>
      </c>
      <c r="K4648" s="555" t="s">
        <v>1863</v>
      </c>
      <c r="L4648" s="555" t="s">
        <v>1853</v>
      </c>
    </row>
    <row r="4649" spans="1:12" ht="15.75">
      <c r="C4649" s="555" t="str">
        <f>'FC03-3'!B$44</f>
        <v>Residencial Estrato 4 (Deterioro) (FC03-3)</v>
      </c>
      <c r="F4649" s="555">
        <f>'FC03-3'!D$44</f>
        <v>0</v>
      </c>
      <c r="I4649" s="580" t="str">
        <f>Índice!$C$8</f>
        <v>2016-01-01</v>
      </c>
      <c r="J4649" s="580" t="str">
        <f>Índice!$C$9</f>
        <v>2016-12-31</v>
      </c>
      <c r="K4649" s="555" t="s">
        <v>1863</v>
      </c>
      <c r="L4649" s="555" t="s">
        <v>1853</v>
      </c>
    </row>
    <row r="4650" spans="1:12" ht="15.75">
      <c r="C4650" s="555" t="str">
        <f>'FC03-3'!B$45</f>
        <v>Residencial Estrato 5 (Deterioro) (FC03-3)</v>
      </c>
      <c r="F4650" s="555">
        <f>'FC03-3'!D$45</f>
        <v>0</v>
      </c>
      <c r="I4650" s="580" t="str">
        <f>Índice!$C$8</f>
        <v>2016-01-01</v>
      </c>
      <c r="J4650" s="580" t="str">
        <f>Índice!$C$9</f>
        <v>2016-12-31</v>
      </c>
      <c r="K4650" s="555" t="s">
        <v>1863</v>
      </c>
      <c r="L4650" s="555" t="s">
        <v>1853</v>
      </c>
    </row>
    <row r="4651" spans="1:12" ht="15.75">
      <c r="C4651" s="555" t="str">
        <f>'FC03-3'!B$46</f>
        <v>Residencial Estrato 6 (Deterioro) (FC03-3)</v>
      </c>
      <c r="F4651" s="555">
        <f>'FC03-3'!D$46</f>
        <v>0</v>
      </c>
      <c r="I4651" s="580" t="str">
        <f>Índice!$C$8</f>
        <v>2016-01-01</v>
      </c>
      <c r="J4651" s="580" t="str">
        <f>Índice!$C$9</f>
        <v>2016-12-31</v>
      </c>
      <c r="K4651" s="555" t="s">
        <v>1863</v>
      </c>
      <c r="L4651" s="555" t="s">
        <v>1853</v>
      </c>
    </row>
    <row r="4652" spans="1:12" ht="15.75">
      <c r="C4652" s="555" t="str">
        <f>'FC03-3'!B$47</f>
        <v>No Residencial Industrial (Deterioro) (FC03-3)</v>
      </c>
      <c r="F4652" s="555">
        <f>'FC03-3'!D$47</f>
        <v>0</v>
      </c>
      <c r="I4652" s="580" t="str">
        <f>Índice!$C$8</f>
        <v>2016-01-01</v>
      </c>
      <c r="J4652" s="580" t="str">
        <f>Índice!$C$9</f>
        <v>2016-12-31</v>
      </c>
      <c r="K4652" s="555" t="s">
        <v>1863</v>
      </c>
      <c r="L4652" s="555" t="s">
        <v>1853</v>
      </c>
    </row>
    <row r="4653" spans="1:12" ht="15.75">
      <c r="C4653" s="555" t="str">
        <f>'FC03-3'!B$48</f>
        <v>No Residencial Comercial (Deterioro) (FC03-3)</v>
      </c>
      <c r="F4653" s="555">
        <f>'FC03-3'!D$48</f>
        <v>0</v>
      </c>
      <c r="I4653" s="580" t="str">
        <f>Índice!$C$8</f>
        <v>2016-01-01</v>
      </c>
      <c r="J4653" s="580" t="str">
        <f>Índice!$C$9</f>
        <v>2016-12-31</v>
      </c>
      <c r="K4653" s="555" t="s">
        <v>1863</v>
      </c>
      <c r="L4653" s="555" t="s">
        <v>1853</v>
      </c>
    </row>
    <row r="4654" spans="1:12" ht="15.75">
      <c r="C4654" s="555" t="str">
        <f>'FC03-3'!B$49</f>
        <v>No Residencial Oficial (Deterioro) (FC03-3)</v>
      </c>
      <c r="F4654" s="555">
        <f>'FC03-3'!D$49</f>
        <v>0</v>
      </c>
      <c r="I4654" s="580" t="str">
        <f>Índice!$C$8</f>
        <v>2016-01-01</v>
      </c>
      <c r="J4654" s="580" t="str">
        <f>Índice!$C$9</f>
        <v>2016-12-31</v>
      </c>
      <c r="K4654" s="555" t="s">
        <v>1863</v>
      </c>
      <c r="L4654" s="555" t="s">
        <v>1853</v>
      </c>
    </row>
    <row r="4655" spans="1:12" ht="15.75">
      <c r="C4655" s="555" t="str">
        <f>'FC03-3'!B$50</f>
        <v>No Residencial Especial (Deterioro) (FC03-3)</v>
      </c>
      <c r="F4655" s="555">
        <f>'FC03-3'!D$50</f>
        <v>0</v>
      </c>
      <c r="I4655" s="580" t="str">
        <f>Índice!$C$8</f>
        <v>2016-01-01</v>
      </c>
      <c r="J4655" s="580" t="str">
        <f>Índice!$C$9</f>
        <v>2016-12-31</v>
      </c>
      <c r="K4655" s="555" t="s">
        <v>1863</v>
      </c>
      <c r="L4655" s="555" t="s">
        <v>1853</v>
      </c>
    </row>
    <row r="4656" spans="1:12" ht="15.75">
      <c r="C4656" s="555" t="str">
        <f>'FC03-3'!B$51</f>
        <v>Total Comercialización (Deterioro) (FC03-3)</v>
      </c>
      <c r="F4656" s="555">
        <f>'FC03-3'!D$51</f>
        <v>0</v>
      </c>
      <c r="I4656" s="580" t="str">
        <f>Índice!$C$8</f>
        <v>2016-01-01</v>
      </c>
      <c r="J4656" s="580" t="str">
        <f>Índice!$C$9</f>
        <v>2016-12-31</v>
      </c>
      <c r="K4656" s="555" t="s">
        <v>1863</v>
      </c>
      <c r="L4656" s="555" t="s">
        <v>1853</v>
      </c>
    </row>
    <row r="4657" spans="1:12" ht="15.75">
      <c r="C4657" s="555" t="str">
        <f>'FC03-3'!B$52</f>
        <v>Total deterioro cuentas por cobrar (FC03-3)</v>
      </c>
      <c r="F4657" s="555">
        <f>'FC03-3'!D$52</f>
        <v>0</v>
      </c>
      <c r="I4657" s="580" t="str">
        <f>Índice!$C$8</f>
        <v>2016-01-01</v>
      </c>
      <c r="J4657" s="580" t="str">
        <f>Índice!$C$9</f>
        <v>2016-12-31</v>
      </c>
      <c r="K4657" s="555" t="s">
        <v>1863</v>
      </c>
      <c r="L4657" s="555" t="s">
        <v>1853</v>
      </c>
    </row>
    <row r="4658" spans="1:12" ht="15.75">
      <c r="A4658" s="593" t="s">
        <v>15</v>
      </c>
      <c r="B4658" s="594"/>
      <c r="C4658" s="595" t="s">
        <v>627</v>
      </c>
      <c r="I4658" s="580" t="str">
        <f>Índice!$C$8</f>
        <v>2016-01-01</v>
      </c>
      <c r="J4658" s="580" t="str">
        <f>Índice!$C$9</f>
        <v>2016-12-31</v>
      </c>
      <c r="L4658" s="555"/>
    </row>
    <row r="4659" spans="1:12" ht="15.75">
      <c r="A4659" s="593" t="s">
        <v>15</v>
      </c>
      <c r="C4659" s="555" t="str">
        <f>'FC03-3'!B$7</f>
        <v>Servicio de aseo (FC03-3)</v>
      </c>
      <c r="I4659" s="580" t="str">
        <f>Índice!$C$8</f>
        <v>2016-01-01</v>
      </c>
      <c r="J4659" s="580" t="str">
        <f>Índice!$C$9</f>
        <v>2016-12-31</v>
      </c>
      <c r="L4659" s="555"/>
    </row>
    <row r="4660" spans="1:12" ht="15.75">
      <c r="C4660" s="555" t="str">
        <f>'FC03-3'!B$8</f>
        <v>Barrido y Limpieza de vias y Areas Publicas (FC03-3)</v>
      </c>
      <c r="F4660" s="555">
        <f>'FC03-3'!E$8</f>
        <v>0</v>
      </c>
      <c r="I4660" s="580" t="str">
        <f>Índice!$C$8</f>
        <v>2016-01-01</v>
      </c>
      <c r="J4660" s="580" t="str">
        <f>Índice!$C$9</f>
        <v>2016-12-31</v>
      </c>
      <c r="K4660" s="555" t="s">
        <v>1863</v>
      </c>
      <c r="L4660" s="555" t="s">
        <v>1854</v>
      </c>
    </row>
    <row r="4661" spans="1:12" ht="15.75">
      <c r="C4661" s="555" t="str">
        <f>'FC03-3'!B$9</f>
        <v>Recoleccion y Transporte de Residuos Convencionales (FC03-3)</v>
      </c>
      <c r="F4661" s="555">
        <f>'FC03-3'!E$9</f>
        <v>0</v>
      </c>
      <c r="I4661" s="580" t="str">
        <f>Índice!$C$8</f>
        <v>2016-01-01</v>
      </c>
      <c r="J4661" s="580" t="str">
        <f>Índice!$C$9</f>
        <v>2016-12-31</v>
      </c>
      <c r="K4661" s="555" t="s">
        <v>1863</v>
      </c>
      <c r="L4661" s="555" t="s">
        <v>1854</v>
      </c>
    </row>
    <row r="4662" spans="1:12" ht="15.75">
      <c r="C4662" s="555" t="str">
        <f>'FC03-3'!B$10</f>
        <v>Recoleccion de Residuos Peligrosos (FC03-3)</v>
      </c>
      <c r="F4662" s="555">
        <f>'FC03-3'!E$10</f>
        <v>0</v>
      </c>
      <c r="I4662" s="580" t="str">
        <f>Índice!$C$8</f>
        <v>2016-01-01</v>
      </c>
      <c r="J4662" s="580" t="str">
        <f>Índice!$C$9</f>
        <v>2016-12-31</v>
      </c>
      <c r="K4662" s="555" t="s">
        <v>1863</v>
      </c>
      <c r="L4662" s="555" t="s">
        <v>1854</v>
      </c>
    </row>
    <row r="4663" spans="1:12" ht="15.75">
      <c r="C4663" s="555" t="str">
        <f>'FC03-3'!B$11</f>
        <v>Recoleccion de Residuos Hospitalarios e infecciosos (FC03-3)</v>
      </c>
      <c r="F4663" s="555">
        <f>'FC03-3'!E$11</f>
        <v>0</v>
      </c>
      <c r="I4663" s="580" t="str">
        <f>Índice!$C$8</f>
        <v>2016-01-01</v>
      </c>
      <c r="J4663" s="580" t="str">
        <f>Índice!$C$9</f>
        <v>2016-12-31</v>
      </c>
      <c r="K4663" s="555" t="s">
        <v>1863</v>
      </c>
      <c r="L4663" s="555" t="s">
        <v>1854</v>
      </c>
    </row>
    <row r="4664" spans="1:12" ht="15.75">
      <c r="C4664" s="555" t="str">
        <f>'FC03-3'!B$12</f>
        <v>Recoleccion de Escombros (FC03-3)</v>
      </c>
      <c r="F4664" s="555">
        <f>'FC03-3'!E$12</f>
        <v>0</v>
      </c>
      <c r="I4664" s="580" t="str">
        <f>Índice!$C$8</f>
        <v>2016-01-01</v>
      </c>
      <c r="J4664" s="580" t="str">
        <f>Índice!$C$9</f>
        <v>2016-12-31</v>
      </c>
      <c r="K4664" s="555" t="s">
        <v>1863</v>
      </c>
      <c r="L4664" s="555" t="s">
        <v>1854</v>
      </c>
    </row>
    <row r="4665" spans="1:12" ht="15.75">
      <c r="C4665" s="555" t="str">
        <f>'FC03-3'!B$13</f>
        <v>Tratamiento (FC03-3)</v>
      </c>
      <c r="F4665" s="555">
        <f>'FC03-3'!E$13</f>
        <v>0</v>
      </c>
      <c r="I4665" s="580" t="str">
        <f>Índice!$C$8</f>
        <v>2016-01-01</v>
      </c>
      <c r="J4665" s="580" t="str">
        <f>Índice!$C$9</f>
        <v>2016-12-31</v>
      </c>
      <c r="K4665" s="555" t="s">
        <v>1863</v>
      </c>
      <c r="L4665" s="555" t="s">
        <v>1854</v>
      </c>
    </row>
    <row r="4666" spans="1:12" ht="15.75">
      <c r="C4666" s="555" t="str">
        <f>'FC03-3'!B$14</f>
        <v>Aprovechamientos (FC03-3)</v>
      </c>
      <c r="F4666" s="555">
        <f>'FC03-3'!E$14</f>
        <v>0</v>
      </c>
      <c r="I4666" s="580" t="str">
        <f>Índice!$C$8</f>
        <v>2016-01-01</v>
      </c>
      <c r="J4666" s="580" t="str">
        <f>Índice!$C$9</f>
        <v>2016-12-31</v>
      </c>
      <c r="K4666" s="555" t="s">
        <v>1863</v>
      </c>
      <c r="L4666" s="555" t="s">
        <v>1854</v>
      </c>
    </row>
    <row r="4667" spans="1:12" ht="15.75">
      <c r="C4667" s="555" t="str">
        <f>'FC03-3'!B$15</f>
        <v>Disposicion Final (FC03-3)</v>
      </c>
      <c r="F4667" s="555">
        <f>'FC03-3'!E$15</f>
        <v>0</v>
      </c>
      <c r="I4667" s="580" t="str">
        <f>Índice!$C$8</f>
        <v>2016-01-01</v>
      </c>
      <c r="J4667" s="580" t="str">
        <f>Índice!$C$9</f>
        <v>2016-12-31</v>
      </c>
      <c r="K4667" s="555" t="s">
        <v>1863</v>
      </c>
      <c r="L4667" s="555" t="s">
        <v>1854</v>
      </c>
    </row>
    <row r="4668" spans="1:12" ht="15.75">
      <c r="C4668" s="555" t="str">
        <f>'FC03-3'!B$16</f>
        <v>Incineracion (FC03-3)</v>
      </c>
      <c r="F4668" s="555">
        <f>'FC03-3'!E$16</f>
        <v>0</v>
      </c>
      <c r="I4668" s="580" t="str">
        <f>Índice!$C$8</f>
        <v>2016-01-01</v>
      </c>
      <c r="J4668" s="580" t="str">
        <f>Índice!$C$9</f>
        <v>2016-12-31</v>
      </c>
      <c r="K4668" s="555" t="s">
        <v>1863</v>
      </c>
      <c r="L4668" s="555" t="s">
        <v>1854</v>
      </c>
    </row>
    <row r="4669" spans="1:12" ht="15.75">
      <c r="A4669" s="593" t="s">
        <v>15</v>
      </c>
      <c r="C4669" s="555" t="str">
        <f>'FC03-3'!B$17</f>
        <v>Comercializacion (FC03-3)</v>
      </c>
      <c r="F4669" s="555"/>
      <c r="I4669" s="580" t="str">
        <f>Índice!$C$8</f>
        <v>2016-01-01</v>
      </c>
      <c r="J4669" s="580" t="str">
        <f>Índice!$C$9</f>
        <v>2016-12-31</v>
      </c>
      <c r="L4669" s="555"/>
    </row>
    <row r="4670" spans="1:12" ht="15.75">
      <c r="C4670" s="555" t="str">
        <f>'FC03-3'!B$18</f>
        <v>Residencial Estrato 1 (FC03-3)</v>
      </c>
      <c r="F4670" s="555">
        <f>'FC03-3'!E$18</f>
        <v>0</v>
      </c>
      <c r="I4670" s="580" t="str">
        <f>Índice!$C$8</f>
        <v>2016-01-01</v>
      </c>
      <c r="J4670" s="580" t="str">
        <f>Índice!$C$9</f>
        <v>2016-12-31</v>
      </c>
      <c r="K4670" s="555" t="s">
        <v>1863</v>
      </c>
      <c r="L4670" s="555" t="s">
        <v>1854</v>
      </c>
    </row>
    <row r="4671" spans="1:12" ht="15.75">
      <c r="C4671" s="555" t="str">
        <f>'FC03-3'!B$19</f>
        <v>Residencial Estrato 2 (FC03-3)</v>
      </c>
      <c r="F4671" s="555">
        <f>'FC03-3'!E$19</f>
        <v>0</v>
      </c>
      <c r="I4671" s="580" t="str">
        <f>Índice!$C$8</f>
        <v>2016-01-01</v>
      </c>
      <c r="J4671" s="580" t="str">
        <f>Índice!$C$9</f>
        <v>2016-12-31</v>
      </c>
      <c r="K4671" s="555" t="s">
        <v>1863</v>
      </c>
      <c r="L4671" s="555" t="s">
        <v>1854</v>
      </c>
    </row>
    <row r="4672" spans="1:12" ht="15.75">
      <c r="C4672" s="555" t="str">
        <f>'FC03-3'!B$20</f>
        <v>Residencial Estrato 3 (FC03-3)</v>
      </c>
      <c r="F4672" s="555">
        <f>'FC03-3'!E$20</f>
        <v>0</v>
      </c>
      <c r="I4672" s="580" t="str">
        <f>Índice!$C$8</f>
        <v>2016-01-01</v>
      </c>
      <c r="J4672" s="580" t="str">
        <f>Índice!$C$9</f>
        <v>2016-12-31</v>
      </c>
      <c r="K4672" s="555" t="s">
        <v>1863</v>
      </c>
      <c r="L4672" s="555" t="s">
        <v>1854</v>
      </c>
    </row>
    <row r="4673" spans="1:12" ht="15.75">
      <c r="C4673" s="555" t="str">
        <f>'FC03-3'!B$21</f>
        <v>Residencial Estrato 4 (FC03-3)</v>
      </c>
      <c r="F4673" s="555">
        <f>'FC03-3'!E$21</f>
        <v>0</v>
      </c>
      <c r="I4673" s="580" t="str">
        <f>Índice!$C$8</f>
        <v>2016-01-01</v>
      </c>
      <c r="J4673" s="580" t="str">
        <f>Índice!$C$9</f>
        <v>2016-12-31</v>
      </c>
      <c r="K4673" s="555" t="s">
        <v>1863</v>
      </c>
      <c r="L4673" s="555" t="s">
        <v>1854</v>
      </c>
    </row>
    <row r="4674" spans="1:12" ht="15.75">
      <c r="C4674" s="555" t="str">
        <f>'FC03-3'!B$22</f>
        <v>Residencial Estrato 5 (FC03-3)</v>
      </c>
      <c r="F4674" s="555">
        <f>'FC03-3'!E$22</f>
        <v>0</v>
      </c>
      <c r="I4674" s="580" t="str">
        <f>Índice!$C$8</f>
        <v>2016-01-01</v>
      </c>
      <c r="J4674" s="580" t="str">
        <f>Índice!$C$9</f>
        <v>2016-12-31</v>
      </c>
      <c r="K4674" s="555" t="s">
        <v>1863</v>
      </c>
      <c r="L4674" s="555" t="s">
        <v>1854</v>
      </c>
    </row>
    <row r="4675" spans="1:12" ht="15.75">
      <c r="C4675" s="555" t="str">
        <f>'FC03-3'!B$23</f>
        <v>Residencial Estrato 6 (FC03-3)</v>
      </c>
      <c r="F4675" s="555">
        <f>'FC03-3'!E$23</f>
        <v>0</v>
      </c>
      <c r="I4675" s="580" t="str">
        <f>Índice!$C$8</f>
        <v>2016-01-01</v>
      </c>
      <c r="J4675" s="580" t="str">
        <f>Índice!$C$9</f>
        <v>2016-12-31</v>
      </c>
      <c r="K4675" s="555" t="s">
        <v>1863</v>
      </c>
      <c r="L4675" s="555" t="s">
        <v>1854</v>
      </c>
    </row>
    <row r="4676" spans="1:12" ht="15.75">
      <c r="C4676" s="555" t="str">
        <f>'FC03-3'!B$24</f>
        <v>No residencial industrial (FC03-3)</v>
      </c>
      <c r="F4676" s="555">
        <f>'FC03-3'!E$24</f>
        <v>0</v>
      </c>
      <c r="I4676" s="580" t="str">
        <f>Índice!$C$8</f>
        <v>2016-01-01</v>
      </c>
      <c r="J4676" s="580" t="str">
        <f>Índice!$C$9</f>
        <v>2016-12-31</v>
      </c>
      <c r="K4676" s="555" t="s">
        <v>1863</v>
      </c>
      <c r="L4676" s="555" t="s">
        <v>1854</v>
      </c>
    </row>
    <row r="4677" spans="1:12" ht="15.75">
      <c r="C4677" s="555" t="str">
        <f>'FC03-3'!B$25</f>
        <v>No residencial comercial (FC03-3)</v>
      </c>
      <c r="F4677" s="555">
        <f>'FC03-3'!E$25</f>
        <v>0</v>
      </c>
      <c r="I4677" s="580" t="str">
        <f>Índice!$C$8</f>
        <v>2016-01-01</v>
      </c>
      <c r="J4677" s="580" t="str">
        <f>Índice!$C$9</f>
        <v>2016-12-31</v>
      </c>
      <c r="K4677" s="555" t="s">
        <v>1863</v>
      </c>
      <c r="L4677" s="555" t="s">
        <v>1854</v>
      </c>
    </row>
    <row r="4678" spans="1:12" ht="15.75">
      <c r="C4678" s="555" t="str">
        <f>'FC03-3'!B$26</f>
        <v>No residencial oficial (FC03-3)</v>
      </c>
      <c r="F4678" s="555">
        <f>'FC03-3'!E$26</f>
        <v>0</v>
      </c>
      <c r="I4678" s="580" t="str">
        <f>Índice!$C$8</f>
        <v>2016-01-01</v>
      </c>
      <c r="J4678" s="580" t="str">
        <f>Índice!$C$9</f>
        <v>2016-12-31</v>
      </c>
      <c r="K4678" s="555" t="s">
        <v>1863</v>
      </c>
      <c r="L4678" s="555" t="s">
        <v>1854</v>
      </c>
    </row>
    <row r="4679" spans="1:12" ht="15.75">
      <c r="C4679" s="555" t="str">
        <f>'FC03-3'!B$27</f>
        <v>No residencial especial (FC03-3)</v>
      </c>
      <c r="F4679" s="555">
        <f>'FC03-3'!E$27</f>
        <v>0</v>
      </c>
      <c r="I4679" s="580" t="str">
        <f>Índice!$C$8</f>
        <v>2016-01-01</v>
      </c>
      <c r="J4679" s="580" t="str">
        <f>Índice!$C$9</f>
        <v>2016-12-31</v>
      </c>
      <c r="K4679" s="555" t="s">
        <v>1863</v>
      </c>
      <c r="L4679" s="555" t="s">
        <v>1854</v>
      </c>
    </row>
    <row r="4680" spans="1:12" ht="15.75">
      <c r="C4680" s="555" t="str">
        <f>'FC03-3'!B$28</f>
        <v>Total Comercialización (FC03-3)</v>
      </c>
      <c r="F4680" s="555">
        <f>'FC03-3'!E$28</f>
        <v>0</v>
      </c>
      <c r="I4680" s="580" t="str">
        <f>Índice!$C$8</f>
        <v>2016-01-01</v>
      </c>
      <c r="J4680" s="580" t="str">
        <f>Índice!$C$9</f>
        <v>2016-12-31</v>
      </c>
      <c r="K4680" s="555" t="s">
        <v>1863</v>
      </c>
      <c r="L4680" s="555" t="s">
        <v>1854</v>
      </c>
    </row>
    <row r="4681" spans="1:12" ht="15.75">
      <c r="C4681" s="555" t="str">
        <f>'FC03-3'!B$29</f>
        <v>Total Servicio de Aseo (FC03-3)</v>
      </c>
      <c r="F4681" s="555">
        <f>'FC03-3'!E$29</f>
        <v>0</v>
      </c>
      <c r="I4681" s="580" t="str">
        <f>Índice!$C$8</f>
        <v>2016-01-01</v>
      </c>
      <c r="J4681" s="580" t="str">
        <f>Índice!$C$9</f>
        <v>2016-12-31</v>
      </c>
      <c r="K4681" s="555" t="s">
        <v>1863</v>
      </c>
      <c r="L4681" s="555" t="s">
        <v>1854</v>
      </c>
    </row>
    <row r="4682" spans="1:12" ht="15.75">
      <c r="A4682" s="593" t="s">
        <v>15</v>
      </c>
      <c r="C4682" s="555" t="str">
        <f>'FC03-3'!B$30</f>
        <v>Deterioro de cuentas por cobrar (FC03-3)</v>
      </c>
      <c r="F4682" s="555"/>
      <c r="I4682" s="580" t="str">
        <f>Índice!$C$8</f>
        <v>2016-01-01</v>
      </c>
      <c r="J4682" s="580" t="str">
        <f>Índice!$C$9</f>
        <v>2016-12-31</v>
      </c>
      <c r="L4682" s="555"/>
    </row>
    <row r="4683" spans="1:12" ht="15.75">
      <c r="C4683" s="555" t="str">
        <f>'FC03-3'!B$31</f>
        <v>Barrido y Limpieza de vias y Areas Publicas (Deterioro) (FC03-3)</v>
      </c>
      <c r="F4683" s="555">
        <f>'FC03-3'!E$31</f>
        <v>0</v>
      </c>
      <c r="I4683" s="580" t="str">
        <f>Índice!$C$8</f>
        <v>2016-01-01</v>
      </c>
      <c r="J4683" s="580" t="str">
        <f>Índice!$C$9</f>
        <v>2016-12-31</v>
      </c>
      <c r="K4683" s="555" t="s">
        <v>1863</v>
      </c>
      <c r="L4683" s="555" t="s">
        <v>1854</v>
      </c>
    </row>
    <row r="4684" spans="1:12" ht="15.75">
      <c r="C4684" s="555" t="str">
        <f>'FC03-3'!B$32</f>
        <v>Recoleccion y Transporte de Residuos Convencionales (Deterioro) (FC03-3)</v>
      </c>
      <c r="F4684" s="555">
        <f>'FC03-3'!E$32</f>
        <v>0</v>
      </c>
      <c r="I4684" s="580" t="str">
        <f>Índice!$C$8</f>
        <v>2016-01-01</v>
      </c>
      <c r="J4684" s="580" t="str">
        <f>Índice!$C$9</f>
        <v>2016-12-31</v>
      </c>
      <c r="K4684" s="555" t="s">
        <v>1863</v>
      </c>
      <c r="L4684" s="555" t="s">
        <v>1854</v>
      </c>
    </row>
    <row r="4685" spans="1:12" ht="15.75">
      <c r="C4685" s="555" t="str">
        <f>'FC03-3'!B$33</f>
        <v>Recoleccion de Residuos Peligrosos (Deterioro) (FC03-3)</v>
      </c>
      <c r="F4685" s="555">
        <f>'FC03-3'!E$33</f>
        <v>0</v>
      </c>
      <c r="I4685" s="580" t="str">
        <f>Índice!$C$8</f>
        <v>2016-01-01</v>
      </c>
      <c r="J4685" s="580" t="str">
        <f>Índice!$C$9</f>
        <v>2016-12-31</v>
      </c>
      <c r="K4685" s="555" t="s">
        <v>1863</v>
      </c>
      <c r="L4685" s="555" t="s">
        <v>1854</v>
      </c>
    </row>
    <row r="4686" spans="1:12" ht="15.75">
      <c r="C4686" s="555" t="str">
        <f>'FC03-3'!B$34</f>
        <v>Recoleccion de Residuos Hospitalarios e infecciosos (Deterioro) (FC03-3)</v>
      </c>
      <c r="F4686" s="555">
        <f>'FC03-3'!E$34</f>
        <v>0</v>
      </c>
      <c r="I4686" s="580" t="str">
        <f>Índice!$C$8</f>
        <v>2016-01-01</v>
      </c>
      <c r="J4686" s="580" t="str">
        <f>Índice!$C$9</f>
        <v>2016-12-31</v>
      </c>
      <c r="K4686" s="555" t="s">
        <v>1863</v>
      </c>
      <c r="L4686" s="555" t="s">
        <v>1854</v>
      </c>
    </row>
    <row r="4687" spans="1:12" ht="15.75">
      <c r="C4687" s="555" t="str">
        <f>'FC03-3'!B$35</f>
        <v>Recoleccion de Escombros (Deterioro) (FC03-3)</v>
      </c>
      <c r="F4687" s="555">
        <f>'FC03-3'!E$35</f>
        <v>0</v>
      </c>
      <c r="I4687" s="580" t="str">
        <f>Índice!$C$8</f>
        <v>2016-01-01</v>
      </c>
      <c r="J4687" s="580" t="str">
        <f>Índice!$C$9</f>
        <v>2016-12-31</v>
      </c>
      <c r="K4687" s="555" t="s">
        <v>1863</v>
      </c>
      <c r="L4687" s="555" t="s">
        <v>1854</v>
      </c>
    </row>
    <row r="4688" spans="1:12" ht="15.75">
      <c r="C4688" s="555" t="str">
        <f>'FC03-3'!B$36</f>
        <v>Tratamiento (Deterioro) (FC03-3)</v>
      </c>
      <c r="F4688" s="555">
        <f>'FC03-3'!E$36</f>
        <v>0</v>
      </c>
      <c r="I4688" s="580" t="str">
        <f>Índice!$C$8</f>
        <v>2016-01-01</v>
      </c>
      <c r="J4688" s="580" t="str">
        <f>Índice!$C$9</f>
        <v>2016-12-31</v>
      </c>
      <c r="K4688" s="555" t="s">
        <v>1863</v>
      </c>
      <c r="L4688" s="555" t="s">
        <v>1854</v>
      </c>
    </row>
    <row r="4689" spans="1:12" ht="15.75">
      <c r="C4689" s="555" t="str">
        <f>'FC03-3'!B$37</f>
        <v>Aprovechamientos (Deterioro) (FC03-3)</v>
      </c>
      <c r="F4689" s="555">
        <f>'FC03-3'!E$37</f>
        <v>0</v>
      </c>
      <c r="I4689" s="580" t="str">
        <f>Índice!$C$8</f>
        <v>2016-01-01</v>
      </c>
      <c r="J4689" s="580" t="str">
        <f>Índice!$C$9</f>
        <v>2016-12-31</v>
      </c>
      <c r="K4689" s="555" t="s">
        <v>1863</v>
      </c>
      <c r="L4689" s="555" t="s">
        <v>1854</v>
      </c>
    </row>
    <row r="4690" spans="1:12" ht="15.75">
      <c r="C4690" s="555" t="str">
        <f>'FC03-3'!B$38</f>
        <v>Disposicion Final (Deterioro) (FC03-3)</v>
      </c>
      <c r="F4690" s="555">
        <f>'FC03-3'!E$38</f>
        <v>0</v>
      </c>
      <c r="I4690" s="580" t="str">
        <f>Índice!$C$8</f>
        <v>2016-01-01</v>
      </c>
      <c r="J4690" s="580" t="str">
        <f>Índice!$C$9</f>
        <v>2016-12-31</v>
      </c>
      <c r="K4690" s="555" t="s">
        <v>1863</v>
      </c>
      <c r="L4690" s="555" t="s">
        <v>1854</v>
      </c>
    </row>
    <row r="4691" spans="1:12" ht="15.75">
      <c r="C4691" s="555" t="str">
        <f>'FC03-3'!B$39</f>
        <v>Incineracion (Deterioro) (FC03-3)</v>
      </c>
      <c r="F4691" s="555">
        <f>'FC03-3'!E$39</f>
        <v>0</v>
      </c>
      <c r="I4691" s="580" t="str">
        <f>Índice!$C$8</f>
        <v>2016-01-01</v>
      </c>
      <c r="J4691" s="580" t="str">
        <f>Índice!$C$9</f>
        <v>2016-12-31</v>
      </c>
      <c r="K4691" s="555" t="s">
        <v>1863</v>
      </c>
      <c r="L4691" s="555" t="s">
        <v>1854</v>
      </c>
    </row>
    <row r="4692" spans="1:12" ht="15.75">
      <c r="A4692" s="593" t="s">
        <v>15</v>
      </c>
      <c r="C4692" s="555" t="str">
        <f>'FC03-3'!B$40</f>
        <v>Comercialización (Deterioro) (FC03-3)</v>
      </c>
      <c r="F4692" s="555"/>
      <c r="I4692" s="580" t="str">
        <f>Índice!$C$8</f>
        <v>2016-01-01</v>
      </c>
      <c r="J4692" s="580" t="str">
        <f>Índice!$C$9</f>
        <v>2016-12-31</v>
      </c>
      <c r="L4692" s="555"/>
    </row>
    <row r="4693" spans="1:12" ht="15.75">
      <c r="C4693" s="555" t="str">
        <f>'FC03-3'!B$41</f>
        <v>Residencial Estrato 1 (Deterioro) (FC03-3)</v>
      </c>
      <c r="F4693" s="555">
        <f>'FC03-3'!E$41</f>
        <v>0</v>
      </c>
      <c r="I4693" s="580" t="str">
        <f>Índice!$C$8</f>
        <v>2016-01-01</v>
      </c>
      <c r="J4693" s="580" t="str">
        <f>Índice!$C$9</f>
        <v>2016-12-31</v>
      </c>
      <c r="K4693" s="555" t="s">
        <v>1863</v>
      </c>
      <c r="L4693" s="555" t="s">
        <v>1854</v>
      </c>
    </row>
    <row r="4694" spans="1:12" ht="15.75">
      <c r="C4694" s="555" t="str">
        <f>'FC03-3'!B$42</f>
        <v>Residencial Estrato 2 (Deterioro) (FC03-3)</v>
      </c>
      <c r="F4694" s="555">
        <f>'FC03-3'!E$42</f>
        <v>0</v>
      </c>
      <c r="I4694" s="580" t="str">
        <f>Índice!$C$8</f>
        <v>2016-01-01</v>
      </c>
      <c r="J4694" s="580" t="str">
        <f>Índice!$C$9</f>
        <v>2016-12-31</v>
      </c>
      <c r="K4694" s="555" t="s">
        <v>1863</v>
      </c>
      <c r="L4694" s="555" t="s">
        <v>1854</v>
      </c>
    </row>
    <row r="4695" spans="1:12" ht="15.75">
      <c r="C4695" s="555" t="str">
        <f>'FC03-3'!B$43</f>
        <v>Residencial Estrato 3 (Deterioro) (FC03-3)</v>
      </c>
      <c r="F4695" s="555">
        <f>'FC03-3'!E$43</f>
        <v>0</v>
      </c>
      <c r="I4695" s="580" t="str">
        <f>Índice!$C$8</f>
        <v>2016-01-01</v>
      </c>
      <c r="J4695" s="580" t="str">
        <f>Índice!$C$9</f>
        <v>2016-12-31</v>
      </c>
      <c r="K4695" s="555" t="s">
        <v>1863</v>
      </c>
      <c r="L4695" s="555" t="s">
        <v>1854</v>
      </c>
    </row>
    <row r="4696" spans="1:12" ht="15.75">
      <c r="C4696" s="555" t="str">
        <f>'FC03-3'!B$44</f>
        <v>Residencial Estrato 4 (Deterioro) (FC03-3)</v>
      </c>
      <c r="F4696" s="555">
        <f>'FC03-3'!E$44</f>
        <v>0</v>
      </c>
      <c r="I4696" s="580" t="str">
        <f>Índice!$C$8</f>
        <v>2016-01-01</v>
      </c>
      <c r="J4696" s="580" t="str">
        <f>Índice!$C$9</f>
        <v>2016-12-31</v>
      </c>
      <c r="K4696" s="555" t="s">
        <v>1863</v>
      </c>
      <c r="L4696" s="555" t="s">
        <v>1854</v>
      </c>
    </row>
    <row r="4697" spans="1:12" ht="15.75">
      <c r="C4697" s="555" t="str">
        <f>'FC03-3'!B$45</f>
        <v>Residencial Estrato 5 (Deterioro) (FC03-3)</v>
      </c>
      <c r="F4697" s="555">
        <f>'FC03-3'!E$45</f>
        <v>0</v>
      </c>
      <c r="I4697" s="580" t="str">
        <f>Índice!$C$8</f>
        <v>2016-01-01</v>
      </c>
      <c r="J4697" s="580" t="str">
        <f>Índice!$C$9</f>
        <v>2016-12-31</v>
      </c>
      <c r="K4697" s="555" t="s">
        <v>1863</v>
      </c>
      <c r="L4697" s="555" t="s">
        <v>1854</v>
      </c>
    </row>
    <row r="4698" spans="1:12" ht="15.75">
      <c r="C4698" s="555" t="str">
        <f>'FC03-3'!B$46</f>
        <v>Residencial Estrato 6 (Deterioro) (FC03-3)</v>
      </c>
      <c r="F4698" s="555">
        <f>'FC03-3'!E$46</f>
        <v>0</v>
      </c>
      <c r="I4698" s="580" t="str">
        <f>Índice!$C$8</f>
        <v>2016-01-01</v>
      </c>
      <c r="J4698" s="580" t="str">
        <f>Índice!$C$9</f>
        <v>2016-12-31</v>
      </c>
      <c r="K4698" s="555" t="s">
        <v>1863</v>
      </c>
      <c r="L4698" s="555" t="s">
        <v>1854</v>
      </c>
    </row>
    <row r="4699" spans="1:12" ht="15.75">
      <c r="C4699" s="555" t="str">
        <f>'FC03-3'!B$47</f>
        <v>No Residencial Industrial (Deterioro) (FC03-3)</v>
      </c>
      <c r="F4699" s="555">
        <f>'FC03-3'!E$47</f>
        <v>0</v>
      </c>
      <c r="I4699" s="580" t="str">
        <f>Índice!$C$8</f>
        <v>2016-01-01</v>
      </c>
      <c r="J4699" s="580" t="str">
        <f>Índice!$C$9</f>
        <v>2016-12-31</v>
      </c>
      <c r="K4699" s="555" t="s">
        <v>1863</v>
      </c>
      <c r="L4699" s="555" t="s">
        <v>1854</v>
      </c>
    </row>
    <row r="4700" spans="1:12" ht="15.75">
      <c r="C4700" s="555" t="str">
        <f>'FC03-3'!B$48</f>
        <v>No Residencial Comercial (Deterioro) (FC03-3)</v>
      </c>
      <c r="F4700" s="555">
        <f>'FC03-3'!E$48</f>
        <v>0</v>
      </c>
      <c r="I4700" s="580" t="str">
        <f>Índice!$C$8</f>
        <v>2016-01-01</v>
      </c>
      <c r="J4700" s="580" t="str">
        <f>Índice!$C$9</f>
        <v>2016-12-31</v>
      </c>
      <c r="K4700" s="555" t="s">
        <v>1863</v>
      </c>
      <c r="L4700" s="555" t="s">
        <v>1854</v>
      </c>
    </row>
    <row r="4701" spans="1:12" ht="15.75">
      <c r="C4701" s="555" t="str">
        <f>'FC03-3'!B$49</f>
        <v>No Residencial Oficial (Deterioro) (FC03-3)</v>
      </c>
      <c r="F4701" s="555">
        <f>'FC03-3'!E$49</f>
        <v>0</v>
      </c>
      <c r="I4701" s="580" t="str">
        <f>Índice!$C$8</f>
        <v>2016-01-01</v>
      </c>
      <c r="J4701" s="580" t="str">
        <f>Índice!$C$9</f>
        <v>2016-12-31</v>
      </c>
      <c r="K4701" s="555" t="s">
        <v>1863</v>
      </c>
      <c r="L4701" s="555" t="s">
        <v>1854</v>
      </c>
    </row>
    <row r="4702" spans="1:12" ht="15.75">
      <c r="C4702" s="555" t="str">
        <f>'FC03-3'!B$50</f>
        <v>No Residencial Especial (Deterioro) (FC03-3)</v>
      </c>
      <c r="F4702" s="555">
        <f>'FC03-3'!E$50</f>
        <v>0</v>
      </c>
      <c r="I4702" s="580" t="str">
        <f>Índice!$C$8</f>
        <v>2016-01-01</v>
      </c>
      <c r="J4702" s="580" t="str">
        <f>Índice!$C$9</f>
        <v>2016-12-31</v>
      </c>
      <c r="K4702" s="555" t="s">
        <v>1863</v>
      </c>
      <c r="L4702" s="555" t="s">
        <v>1854</v>
      </c>
    </row>
    <row r="4703" spans="1:12" ht="15.75">
      <c r="C4703" s="555" t="str">
        <f>'FC03-3'!B$51</f>
        <v>Total Comercialización (Deterioro) (FC03-3)</v>
      </c>
      <c r="F4703" s="555">
        <f>'FC03-3'!E$51</f>
        <v>0</v>
      </c>
      <c r="I4703" s="580" t="str">
        <f>Índice!$C$8</f>
        <v>2016-01-01</v>
      </c>
      <c r="J4703" s="580" t="str">
        <f>Índice!$C$9</f>
        <v>2016-12-31</v>
      </c>
      <c r="K4703" s="555" t="s">
        <v>1863</v>
      </c>
      <c r="L4703" s="555" t="s">
        <v>1854</v>
      </c>
    </row>
    <row r="4704" spans="1:12" ht="15.75">
      <c r="C4704" s="555" t="str">
        <f>'FC03-3'!B$52</f>
        <v>Total deterioro cuentas por cobrar (FC03-3)</v>
      </c>
      <c r="F4704" s="555">
        <f>'FC03-3'!E$52</f>
        <v>0</v>
      </c>
      <c r="I4704" s="580" t="str">
        <f>Índice!$C$8</f>
        <v>2016-01-01</v>
      </c>
      <c r="J4704" s="580" t="str">
        <f>Índice!$C$9</f>
        <v>2016-12-31</v>
      </c>
      <c r="K4704" s="555" t="s">
        <v>1863</v>
      </c>
      <c r="L4704" s="555" t="s">
        <v>1854</v>
      </c>
    </row>
    <row r="4705" spans="1:12" ht="15.75">
      <c r="A4705" s="593" t="s">
        <v>15</v>
      </c>
      <c r="B4705" s="594"/>
      <c r="C4705" s="595" t="s">
        <v>628</v>
      </c>
      <c r="I4705" s="580" t="str">
        <f>Índice!$C$8</f>
        <v>2016-01-01</v>
      </c>
      <c r="J4705" s="580" t="str">
        <f>Índice!$C$9</f>
        <v>2016-12-31</v>
      </c>
      <c r="L4705" s="555"/>
    </row>
    <row r="4706" spans="1:12" ht="15.75">
      <c r="A4706" s="593" t="s">
        <v>15</v>
      </c>
      <c r="C4706" s="555" t="str">
        <f>'FC03-3'!B$7</f>
        <v>Servicio de aseo (FC03-3)</v>
      </c>
      <c r="I4706" s="580" t="str">
        <f>Índice!$C$8</f>
        <v>2016-01-01</v>
      </c>
      <c r="J4706" s="580" t="str">
        <f>Índice!$C$9</f>
        <v>2016-12-31</v>
      </c>
      <c r="L4706" s="557"/>
    </row>
    <row r="4707" spans="1:12" ht="15.75">
      <c r="C4707" s="555" t="str">
        <f>'FC03-3'!B$8</f>
        <v>Barrido y Limpieza de vias y Areas Publicas (FC03-3)</v>
      </c>
      <c r="F4707" s="555">
        <f>'FC03-3'!F$8</f>
        <v>0</v>
      </c>
      <c r="I4707" s="580" t="str">
        <f>Índice!$C$8</f>
        <v>2016-01-01</v>
      </c>
      <c r="J4707" s="580" t="str">
        <f>Índice!$C$9</f>
        <v>2016-12-31</v>
      </c>
      <c r="K4707" s="555" t="s">
        <v>1863</v>
      </c>
      <c r="L4707" s="555" t="s">
        <v>1855</v>
      </c>
    </row>
    <row r="4708" spans="1:12" ht="15.75">
      <c r="C4708" s="555" t="str">
        <f>'FC03-3'!B$9</f>
        <v>Recoleccion y Transporte de Residuos Convencionales (FC03-3)</v>
      </c>
      <c r="F4708" s="555">
        <f>'FC03-3'!F$9</f>
        <v>0</v>
      </c>
      <c r="I4708" s="580" t="str">
        <f>Índice!$C$8</f>
        <v>2016-01-01</v>
      </c>
      <c r="J4708" s="580" t="str">
        <f>Índice!$C$9</f>
        <v>2016-12-31</v>
      </c>
      <c r="K4708" s="555" t="s">
        <v>1863</v>
      </c>
      <c r="L4708" s="555" t="s">
        <v>1855</v>
      </c>
    </row>
    <row r="4709" spans="1:12" ht="15.75">
      <c r="C4709" s="555" t="str">
        <f>'FC03-3'!B$10</f>
        <v>Recoleccion de Residuos Peligrosos (FC03-3)</v>
      </c>
      <c r="F4709" s="555">
        <f>'FC03-3'!F$10</f>
        <v>0</v>
      </c>
      <c r="I4709" s="580" t="str">
        <f>Índice!$C$8</f>
        <v>2016-01-01</v>
      </c>
      <c r="J4709" s="580" t="str">
        <f>Índice!$C$9</f>
        <v>2016-12-31</v>
      </c>
      <c r="K4709" s="555" t="s">
        <v>1863</v>
      </c>
      <c r="L4709" s="555" t="s">
        <v>1855</v>
      </c>
    </row>
    <row r="4710" spans="1:12" ht="15.75">
      <c r="C4710" s="555" t="str">
        <f>'FC03-3'!B$11</f>
        <v>Recoleccion de Residuos Hospitalarios e infecciosos (FC03-3)</v>
      </c>
      <c r="F4710" s="555">
        <f>'FC03-3'!F$11</f>
        <v>0</v>
      </c>
      <c r="I4710" s="580" t="str">
        <f>Índice!$C$8</f>
        <v>2016-01-01</v>
      </c>
      <c r="J4710" s="580" t="str">
        <f>Índice!$C$9</f>
        <v>2016-12-31</v>
      </c>
      <c r="K4710" s="555" t="s">
        <v>1863</v>
      </c>
      <c r="L4710" s="555" t="s">
        <v>1855</v>
      </c>
    </row>
    <row r="4711" spans="1:12" ht="15.75">
      <c r="C4711" s="555" t="str">
        <f>'FC03-3'!B$12</f>
        <v>Recoleccion de Escombros (FC03-3)</v>
      </c>
      <c r="F4711" s="555">
        <f>'FC03-3'!F$12</f>
        <v>0</v>
      </c>
      <c r="I4711" s="580" t="str">
        <f>Índice!$C$8</f>
        <v>2016-01-01</v>
      </c>
      <c r="J4711" s="580" t="str">
        <f>Índice!$C$9</f>
        <v>2016-12-31</v>
      </c>
      <c r="K4711" s="555" t="s">
        <v>1863</v>
      </c>
      <c r="L4711" s="555" t="s">
        <v>1855</v>
      </c>
    </row>
    <row r="4712" spans="1:12" ht="15.75">
      <c r="C4712" s="555" t="str">
        <f>'FC03-3'!B$13</f>
        <v>Tratamiento (FC03-3)</v>
      </c>
      <c r="F4712" s="555">
        <f>'FC03-3'!F$13</f>
        <v>0</v>
      </c>
      <c r="I4712" s="580" t="str">
        <f>Índice!$C$8</f>
        <v>2016-01-01</v>
      </c>
      <c r="J4712" s="580" t="str">
        <f>Índice!$C$9</f>
        <v>2016-12-31</v>
      </c>
      <c r="K4712" s="555" t="s">
        <v>1863</v>
      </c>
      <c r="L4712" s="555" t="s">
        <v>1855</v>
      </c>
    </row>
    <row r="4713" spans="1:12" ht="15.75">
      <c r="C4713" s="555" t="str">
        <f>'FC03-3'!B$14</f>
        <v>Aprovechamientos (FC03-3)</v>
      </c>
      <c r="F4713" s="555">
        <f>'FC03-3'!F$14</f>
        <v>0</v>
      </c>
      <c r="I4713" s="580" t="str">
        <f>Índice!$C$8</f>
        <v>2016-01-01</v>
      </c>
      <c r="J4713" s="580" t="str">
        <f>Índice!$C$9</f>
        <v>2016-12-31</v>
      </c>
      <c r="K4713" s="555" t="s">
        <v>1863</v>
      </c>
      <c r="L4713" s="555" t="s">
        <v>1855</v>
      </c>
    </row>
    <row r="4714" spans="1:12" ht="15.75">
      <c r="C4714" s="555" t="str">
        <f>'FC03-3'!B$15</f>
        <v>Disposicion Final (FC03-3)</v>
      </c>
      <c r="F4714" s="555">
        <f>'FC03-3'!F$15</f>
        <v>0</v>
      </c>
      <c r="I4714" s="580" t="str">
        <f>Índice!$C$8</f>
        <v>2016-01-01</v>
      </c>
      <c r="J4714" s="580" t="str">
        <f>Índice!$C$9</f>
        <v>2016-12-31</v>
      </c>
      <c r="K4714" s="555" t="s">
        <v>1863</v>
      </c>
      <c r="L4714" s="555" t="s">
        <v>1855</v>
      </c>
    </row>
    <row r="4715" spans="1:12" ht="15.75">
      <c r="C4715" s="555" t="str">
        <f>'FC03-3'!B$16</f>
        <v>Incineracion (FC03-3)</v>
      </c>
      <c r="F4715" s="555">
        <f>'FC03-3'!F$16</f>
        <v>0</v>
      </c>
      <c r="I4715" s="580" t="str">
        <f>Índice!$C$8</f>
        <v>2016-01-01</v>
      </c>
      <c r="J4715" s="580" t="str">
        <f>Índice!$C$9</f>
        <v>2016-12-31</v>
      </c>
      <c r="K4715" s="555" t="s">
        <v>1863</v>
      </c>
      <c r="L4715" s="555" t="s">
        <v>1855</v>
      </c>
    </row>
    <row r="4716" spans="1:12" ht="15.75">
      <c r="A4716" s="593" t="s">
        <v>15</v>
      </c>
      <c r="C4716" s="555" t="str">
        <f>'FC03-3'!B$17</f>
        <v>Comercializacion (FC03-3)</v>
      </c>
      <c r="F4716" s="555"/>
      <c r="I4716" s="580" t="str">
        <f>Índice!$C$8</f>
        <v>2016-01-01</v>
      </c>
      <c r="J4716" s="580" t="str">
        <f>Índice!$C$9</f>
        <v>2016-12-31</v>
      </c>
      <c r="L4716" s="555"/>
    </row>
    <row r="4717" spans="1:12" ht="15.75">
      <c r="C4717" s="555" t="str">
        <f>'FC03-3'!B$18</f>
        <v>Residencial Estrato 1 (FC03-3)</v>
      </c>
      <c r="F4717" s="555">
        <f>'FC03-3'!F$18</f>
        <v>0</v>
      </c>
      <c r="I4717" s="580" t="str">
        <f>Índice!$C$8</f>
        <v>2016-01-01</v>
      </c>
      <c r="J4717" s="580" t="str">
        <f>Índice!$C$9</f>
        <v>2016-12-31</v>
      </c>
      <c r="K4717" s="555" t="s">
        <v>1863</v>
      </c>
      <c r="L4717" s="555" t="s">
        <v>1855</v>
      </c>
    </row>
    <row r="4718" spans="1:12" ht="15.75">
      <c r="C4718" s="555" t="str">
        <f>'FC03-3'!B$19</f>
        <v>Residencial Estrato 2 (FC03-3)</v>
      </c>
      <c r="F4718" s="555">
        <f>'FC03-3'!F$19</f>
        <v>0</v>
      </c>
      <c r="I4718" s="580" t="str">
        <f>Índice!$C$8</f>
        <v>2016-01-01</v>
      </c>
      <c r="J4718" s="580" t="str">
        <f>Índice!$C$9</f>
        <v>2016-12-31</v>
      </c>
      <c r="K4718" s="555" t="s">
        <v>1863</v>
      </c>
      <c r="L4718" s="555" t="s">
        <v>1855</v>
      </c>
    </row>
    <row r="4719" spans="1:12" ht="15.75">
      <c r="C4719" s="555" t="str">
        <f>'FC03-3'!B$20</f>
        <v>Residencial Estrato 3 (FC03-3)</v>
      </c>
      <c r="F4719" s="555">
        <f>'FC03-3'!F$20</f>
        <v>0</v>
      </c>
      <c r="I4719" s="580" t="str">
        <f>Índice!$C$8</f>
        <v>2016-01-01</v>
      </c>
      <c r="J4719" s="580" t="str">
        <f>Índice!$C$9</f>
        <v>2016-12-31</v>
      </c>
      <c r="K4719" s="555" t="s">
        <v>1863</v>
      </c>
      <c r="L4719" s="555" t="s">
        <v>1855</v>
      </c>
    </row>
    <row r="4720" spans="1:12" ht="15.75">
      <c r="C4720" s="555" t="str">
        <f>'FC03-3'!B$21</f>
        <v>Residencial Estrato 4 (FC03-3)</v>
      </c>
      <c r="F4720" s="555">
        <f>'FC03-3'!F$21</f>
        <v>0</v>
      </c>
      <c r="I4720" s="580" t="str">
        <f>Índice!$C$8</f>
        <v>2016-01-01</v>
      </c>
      <c r="J4720" s="580" t="str">
        <f>Índice!$C$9</f>
        <v>2016-12-31</v>
      </c>
      <c r="K4720" s="555" t="s">
        <v>1863</v>
      </c>
      <c r="L4720" s="555" t="s">
        <v>1855</v>
      </c>
    </row>
    <row r="4721" spans="1:12" ht="15.75">
      <c r="C4721" s="555" t="str">
        <f>'FC03-3'!B$22</f>
        <v>Residencial Estrato 5 (FC03-3)</v>
      </c>
      <c r="F4721" s="555">
        <f>'FC03-3'!F$22</f>
        <v>0</v>
      </c>
      <c r="I4721" s="580" t="str">
        <f>Índice!$C$8</f>
        <v>2016-01-01</v>
      </c>
      <c r="J4721" s="580" t="str">
        <f>Índice!$C$9</f>
        <v>2016-12-31</v>
      </c>
      <c r="K4721" s="555" t="s">
        <v>1863</v>
      </c>
      <c r="L4721" s="555" t="s">
        <v>1855</v>
      </c>
    </row>
    <row r="4722" spans="1:12" ht="15.75">
      <c r="C4722" s="555" t="str">
        <f>'FC03-3'!B$23</f>
        <v>Residencial Estrato 6 (FC03-3)</v>
      </c>
      <c r="F4722" s="555">
        <f>'FC03-3'!F$23</f>
        <v>0</v>
      </c>
      <c r="I4722" s="580" t="str">
        <f>Índice!$C$8</f>
        <v>2016-01-01</v>
      </c>
      <c r="J4722" s="580" t="str">
        <f>Índice!$C$9</f>
        <v>2016-12-31</v>
      </c>
      <c r="K4722" s="555" t="s">
        <v>1863</v>
      </c>
      <c r="L4722" s="555" t="s">
        <v>1855</v>
      </c>
    </row>
    <row r="4723" spans="1:12" ht="15.75">
      <c r="C4723" s="555" t="str">
        <f>'FC03-3'!B$24</f>
        <v>No residencial industrial (FC03-3)</v>
      </c>
      <c r="F4723" s="555">
        <f>'FC03-3'!F$24</f>
        <v>0</v>
      </c>
      <c r="I4723" s="580" t="str">
        <f>Índice!$C$8</f>
        <v>2016-01-01</v>
      </c>
      <c r="J4723" s="580" t="str">
        <f>Índice!$C$9</f>
        <v>2016-12-31</v>
      </c>
      <c r="K4723" s="555" t="s">
        <v>1863</v>
      </c>
      <c r="L4723" s="555" t="s">
        <v>1855</v>
      </c>
    </row>
    <row r="4724" spans="1:12" ht="15.75">
      <c r="C4724" s="555" t="str">
        <f>'FC03-3'!B$25</f>
        <v>No residencial comercial (FC03-3)</v>
      </c>
      <c r="F4724" s="555">
        <f>'FC03-3'!F$25</f>
        <v>0</v>
      </c>
      <c r="I4724" s="580" t="str">
        <f>Índice!$C$8</f>
        <v>2016-01-01</v>
      </c>
      <c r="J4724" s="580" t="str">
        <f>Índice!$C$9</f>
        <v>2016-12-31</v>
      </c>
      <c r="K4724" s="555" t="s">
        <v>1863</v>
      </c>
      <c r="L4724" s="555" t="s">
        <v>1855</v>
      </c>
    </row>
    <row r="4725" spans="1:12" ht="15.75">
      <c r="C4725" s="555" t="str">
        <f>'FC03-3'!B$26</f>
        <v>No residencial oficial (FC03-3)</v>
      </c>
      <c r="F4725" s="555">
        <f>'FC03-3'!F$26</f>
        <v>0</v>
      </c>
      <c r="I4725" s="580" t="str">
        <f>Índice!$C$8</f>
        <v>2016-01-01</v>
      </c>
      <c r="J4725" s="580" t="str">
        <f>Índice!$C$9</f>
        <v>2016-12-31</v>
      </c>
      <c r="K4725" s="555" t="s">
        <v>1863</v>
      </c>
      <c r="L4725" s="555" t="s">
        <v>1855</v>
      </c>
    </row>
    <row r="4726" spans="1:12" ht="15.75">
      <c r="C4726" s="555" t="str">
        <f>'FC03-3'!B$27</f>
        <v>No residencial especial (FC03-3)</v>
      </c>
      <c r="F4726" s="555">
        <f>'FC03-3'!F$27</f>
        <v>0</v>
      </c>
      <c r="I4726" s="580" t="str">
        <f>Índice!$C$8</f>
        <v>2016-01-01</v>
      </c>
      <c r="J4726" s="580" t="str">
        <f>Índice!$C$9</f>
        <v>2016-12-31</v>
      </c>
      <c r="K4726" s="555" t="s">
        <v>1863</v>
      </c>
      <c r="L4726" s="555" t="s">
        <v>1855</v>
      </c>
    </row>
    <row r="4727" spans="1:12" ht="15.75">
      <c r="C4727" s="555" t="str">
        <f>'FC03-3'!B$28</f>
        <v>Total Comercialización (FC03-3)</v>
      </c>
      <c r="F4727" s="555">
        <f>'FC03-3'!F$28</f>
        <v>0</v>
      </c>
      <c r="I4727" s="580" t="str">
        <f>Índice!$C$8</f>
        <v>2016-01-01</v>
      </c>
      <c r="J4727" s="580" t="str">
        <f>Índice!$C$9</f>
        <v>2016-12-31</v>
      </c>
      <c r="K4727" s="555" t="s">
        <v>1863</v>
      </c>
      <c r="L4727" s="555" t="s">
        <v>1855</v>
      </c>
    </row>
    <row r="4728" spans="1:12" ht="15.75">
      <c r="C4728" s="555" t="str">
        <f>'FC03-3'!B$29</f>
        <v>Total Servicio de Aseo (FC03-3)</v>
      </c>
      <c r="F4728" s="555">
        <f>'FC03-3'!F$29</f>
        <v>0</v>
      </c>
      <c r="I4728" s="580" t="str">
        <f>Índice!$C$8</f>
        <v>2016-01-01</v>
      </c>
      <c r="J4728" s="580" t="str">
        <f>Índice!$C$9</f>
        <v>2016-12-31</v>
      </c>
      <c r="K4728" s="555" t="s">
        <v>1863</v>
      </c>
      <c r="L4728" s="555" t="s">
        <v>1855</v>
      </c>
    </row>
    <row r="4729" spans="1:12" ht="15.75">
      <c r="A4729" s="593" t="s">
        <v>15</v>
      </c>
      <c r="C4729" s="555" t="str">
        <f>'FC03-3'!B$30</f>
        <v>Deterioro de cuentas por cobrar (FC03-3)</v>
      </c>
      <c r="F4729" s="555"/>
      <c r="I4729" s="580" t="str">
        <f>Índice!$C$8</f>
        <v>2016-01-01</v>
      </c>
      <c r="J4729" s="580" t="str">
        <f>Índice!$C$9</f>
        <v>2016-12-31</v>
      </c>
      <c r="L4729" s="555"/>
    </row>
    <row r="4730" spans="1:12" ht="15.75">
      <c r="C4730" s="555" t="str">
        <f>'FC03-3'!B$31</f>
        <v>Barrido y Limpieza de vias y Areas Publicas (Deterioro) (FC03-3)</v>
      </c>
      <c r="F4730" s="555">
        <f>'FC03-3'!F$31</f>
        <v>0</v>
      </c>
      <c r="I4730" s="580" t="str">
        <f>Índice!$C$8</f>
        <v>2016-01-01</v>
      </c>
      <c r="J4730" s="580" t="str">
        <f>Índice!$C$9</f>
        <v>2016-12-31</v>
      </c>
      <c r="K4730" s="555" t="s">
        <v>1863</v>
      </c>
      <c r="L4730" s="555" t="s">
        <v>1855</v>
      </c>
    </row>
    <row r="4731" spans="1:12" ht="15.75">
      <c r="C4731" s="555" t="str">
        <f>'FC03-3'!B$32</f>
        <v>Recoleccion y Transporte de Residuos Convencionales (Deterioro) (FC03-3)</v>
      </c>
      <c r="F4731" s="555">
        <f>'FC03-3'!F$32</f>
        <v>0</v>
      </c>
      <c r="I4731" s="580" t="str">
        <f>Índice!$C$8</f>
        <v>2016-01-01</v>
      </c>
      <c r="J4731" s="580" t="str">
        <f>Índice!$C$9</f>
        <v>2016-12-31</v>
      </c>
      <c r="K4731" s="555" t="s">
        <v>1863</v>
      </c>
      <c r="L4731" s="555" t="s">
        <v>1855</v>
      </c>
    </row>
    <row r="4732" spans="1:12" ht="15.75">
      <c r="C4732" s="555" t="str">
        <f>'FC03-3'!B$33</f>
        <v>Recoleccion de Residuos Peligrosos (Deterioro) (FC03-3)</v>
      </c>
      <c r="F4732" s="555">
        <f>'FC03-3'!F$33</f>
        <v>0</v>
      </c>
      <c r="I4732" s="580" t="str">
        <f>Índice!$C$8</f>
        <v>2016-01-01</v>
      </c>
      <c r="J4732" s="580" t="str">
        <f>Índice!$C$9</f>
        <v>2016-12-31</v>
      </c>
      <c r="K4732" s="555" t="s">
        <v>1863</v>
      </c>
      <c r="L4732" s="555" t="s">
        <v>1855</v>
      </c>
    </row>
    <row r="4733" spans="1:12" ht="15.75">
      <c r="C4733" s="555" t="str">
        <f>'FC03-3'!B$34</f>
        <v>Recoleccion de Residuos Hospitalarios e infecciosos (Deterioro) (FC03-3)</v>
      </c>
      <c r="F4733" s="555">
        <f>'FC03-3'!F$34</f>
        <v>0</v>
      </c>
      <c r="I4733" s="580" t="str">
        <f>Índice!$C$8</f>
        <v>2016-01-01</v>
      </c>
      <c r="J4733" s="580" t="str">
        <f>Índice!$C$9</f>
        <v>2016-12-31</v>
      </c>
      <c r="K4733" s="555" t="s">
        <v>1863</v>
      </c>
      <c r="L4733" s="555" t="s">
        <v>1855</v>
      </c>
    </row>
    <row r="4734" spans="1:12" ht="15.75">
      <c r="C4734" s="555" t="str">
        <f>'FC03-3'!B$35</f>
        <v>Recoleccion de Escombros (Deterioro) (FC03-3)</v>
      </c>
      <c r="F4734" s="555">
        <f>'FC03-3'!F$35</f>
        <v>0</v>
      </c>
      <c r="I4734" s="580" t="str">
        <f>Índice!$C$8</f>
        <v>2016-01-01</v>
      </c>
      <c r="J4734" s="580" t="str">
        <f>Índice!$C$9</f>
        <v>2016-12-31</v>
      </c>
      <c r="K4734" s="555" t="s">
        <v>1863</v>
      </c>
      <c r="L4734" s="555" t="s">
        <v>1855</v>
      </c>
    </row>
    <row r="4735" spans="1:12" ht="15.75">
      <c r="C4735" s="555" t="str">
        <f>'FC03-3'!B$36</f>
        <v>Tratamiento (Deterioro) (FC03-3)</v>
      </c>
      <c r="F4735" s="555">
        <f>'FC03-3'!F$36</f>
        <v>0</v>
      </c>
      <c r="I4735" s="580" t="str">
        <f>Índice!$C$8</f>
        <v>2016-01-01</v>
      </c>
      <c r="J4735" s="580" t="str">
        <f>Índice!$C$9</f>
        <v>2016-12-31</v>
      </c>
      <c r="K4735" s="555" t="s">
        <v>1863</v>
      </c>
      <c r="L4735" s="555" t="s">
        <v>1855</v>
      </c>
    </row>
    <row r="4736" spans="1:12" ht="15.75">
      <c r="C4736" s="555" t="str">
        <f>'FC03-3'!B$37</f>
        <v>Aprovechamientos (Deterioro) (FC03-3)</v>
      </c>
      <c r="F4736" s="555">
        <f>'FC03-3'!F$37</f>
        <v>0</v>
      </c>
      <c r="I4736" s="580" t="str">
        <f>Índice!$C$8</f>
        <v>2016-01-01</v>
      </c>
      <c r="J4736" s="580" t="str">
        <f>Índice!$C$9</f>
        <v>2016-12-31</v>
      </c>
      <c r="K4736" s="555" t="s">
        <v>1863</v>
      </c>
      <c r="L4736" s="555" t="s">
        <v>1855</v>
      </c>
    </row>
    <row r="4737" spans="1:12" ht="15.75">
      <c r="C4737" s="555" t="str">
        <f>'FC03-3'!B$38</f>
        <v>Disposicion Final (Deterioro) (FC03-3)</v>
      </c>
      <c r="F4737" s="555">
        <f>'FC03-3'!F$38</f>
        <v>0</v>
      </c>
      <c r="I4737" s="580" t="str">
        <f>Índice!$C$8</f>
        <v>2016-01-01</v>
      </c>
      <c r="J4737" s="580" t="str">
        <f>Índice!$C$9</f>
        <v>2016-12-31</v>
      </c>
      <c r="K4737" s="555" t="s">
        <v>1863</v>
      </c>
      <c r="L4737" s="555" t="s">
        <v>1855</v>
      </c>
    </row>
    <row r="4738" spans="1:12" ht="15.75">
      <c r="C4738" s="555" t="str">
        <f>'FC03-3'!B$39</f>
        <v>Incineracion (Deterioro) (FC03-3)</v>
      </c>
      <c r="F4738" s="555">
        <f>'FC03-3'!F$39</f>
        <v>0</v>
      </c>
      <c r="I4738" s="580" t="str">
        <f>Índice!$C$8</f>
        <v>2016-01-01</v>
      </c>
      <c r="J4738" s="580" t="str">
        <f>Índice!$C$9</f>
        <v>2016-12-31</v>
      </c>
      <c r="K4738" s="555" t="s">
        <v>1863</v>
      </c>
      <c r="L4738" s="555" t="s">
        <v>1855</v>
      </c>
    </row>
    <row r="4739" spans="1:12" ht="15.75">
      <c r="A4739" s="593" t="s">
        <v>15</v>
      </c>
      <c r="C4739" s="555" t="str">
        <f>'FC03-3'!B$40</f>
        <v>Comercialización (Deterioro) (FC03-3)</v>
      </c>
      <c r="F4739" s="555"/>
      <c r="I4739" s="580" t="str">
        <f>Índice!$C$8</f>
        <v>2016-01-01</v>
      </c>
      <c r="J4739" s="580" t="str">
        <f>Índice!$C$9</f>
        <v>2016-12-31</v>
      </c>
      <c r="L4739" s="555"/>
    </row>
    <row r="4740" spans="1:12" ht="15.75">
      <c r="C4740" s="555" t="str">
        <f>'FC03-3'!B$41</f>
        <v>Residencial Estrato 1 (Deterioro) (FC03-3)</v>
      </c>
      <c r="F4740" s="555">
        <f>'FC03-3'!F$41</f>
        <v>0</v>
      </c>
      <c r="I4740" s="580" t="str">
        <f>Índice!$C$8</f>
        <v>2016-01-01</v>
      </c>
      <c r="J4740" s="580" t="str">
        <f>Índice!$C$9</f>
        <v>2016-12-31</v>
      </c>
      <c r="K4740" s="555" t="s">
        <v>1863</v>
      </c>
      <c r="L4740" s="555" t="s">
        <v>1855</v>
      </c>
    </row>
    <row r="4741" spans="1:12" ht="15.75">
      <c r="C4741" s="555" t="str">
        <f>'FC03-3'!B$42</f>
        <v>Residencial Estrato 2 (Deterioro) (FC03-3)</v>
      </c>
      <c r="F4741" s="555">
        <f>'FC03-3'!F$42</f>
        <v>0</v>
      </c>
      <c r="I4741" s="580" t="str">
        <f>Índice!$C$8</f>
        <v>2016-01-01</v>
      </c>
      <c r="J4741" s="580" t="str">
        <f>Índice!$C$9</f>
        <v>2016-12-31</v>
      </c>
      <c r="K4741" s="555" t="s">
        <v>1863</v>
      </c>
      <c r="L4741" s="555" t="s">
        <v>1855</v>
      </c>
    </row>
    <row r="4742" spans="1:12" ht="15.75">
      <c r="C4742" s="555" t="str">
        <f>'FC03-3'!B$43</f>
        <v>Residencial Estrato 3 (Deterioro) (FC03-3)</v>
      </c>
      <c r="F4742" s="555">
        <f>'FC03-3'!F$43</f>
        <v>0</v>
      </c>
      <c r="I4742" s="580" t="str">
        <f>Índice!$C$8</f>
        <v>2016-01-01</v>
      </c>
      <c r="J4742" s="580" t="str">
        <f>Índice!$C$9</f>
        <v>2016-12-31</v>
      </c>
      <c r="K4742" s="555" t="s">
        <v>1863</v>
      </c>
      <c r="L4742" s="555" t="s">
        <v>1855</v>
      </c>
    </row>
    <row r="4743" spans="1:12" ht="15.75">
      <c r="C4743" s="555" t="str">
        <f>'FC03-3'!B$44</f>
        <v>Residencial Estrato 4 (Deterioro) (FC03-3)</v>
      </c>
      <c r="F4743" s="555">
        <f>'FC03-3'!F$44</f>
        <v>0</v>
      </c>
      <c r="I4743" s="580" t="str">
        <f>Índice!$C$8</f>
        <v>2016-01-01</v>
      </c>
      <c r="J4743" s="580" t="str">
        <f>Índice!$C$9</f>
        <v>2016-12-31</v>
      </c>
      <c r="K4743" s="555" t="s">
        <v>1863</v>
      </c>
      <c r="L4743" s="555" t="s">
        <v>1855</v>
      </c>
    </row>
    <row r="4744" spans="1:12" ht="15.75">
      <c r="C4744" s="555" t="str">
        <f>'FC03-3'!B$45</f>
        <v>Residencial Estrato 5 (Deterioro) (FC03-3)</v>
      </c>
      <c r="F4744" s="555">
        <f>'FC03-3'!F$45</f>
        <v>0</v>
      </c>
      <c r="I4744" s="580" t="str">
        <f>Índice!$C$8</f>
        <v>2016-01-01</v>
      </c>
      <c r="J4744" s="580" t="str">
        <f>Índice!$C$9</f>
        <v>2016-12-31</v>
      </c>
      <c r="K4744" s="555" t="s">
        <v>1863</v>
      </c>
      <c r="L4744" s="555" t="s">
        <v>1855</v>
      </c>
    </row>
    <row r="4745" spans="1:12" ht="15.75">
      <c r="C4745" s="555" t="str">
        <f>'FC03-3'!B$46</f>
        <v>Residencial Estrato 6 (Deterioro) (FC03-3)</v>
      </c>
      <c r="F4745" s="555">
        <f>'FC03-3'!F$46</f>
        <v>0</v>
      </c>
      <c r="I4745" s="580" t="str">
        <f>Índice!$C$8</f>
        <v>2016-01-01</v>
      </c>
      <c r="J4745" s="580" t="str">
        <f>Índice!$C$9</f>
        <v>2016-12-31</v>
      </c>
      <c r="K4745" s="555" t="s">
        <v>1863</v>
      </c>
      <c r="L4745" s="555" t="s">
        <v>1855</v>
      </c>
    </row>
    <row r="4746" spans="1:12" ht="15.75">
      <c r="C4746" s="555" t="str">
        <f>'FC03-3'!B$47</f>
        <v>No Residencial Industrial (Deterioro) (FC03-3)</v>
      </c>
      <c r="F4746" s="555">
        <f>'FC03-3'!F$47</f>
        <v>0</v>
      </c>
      <c r="I4746" s="580" t="str">
        <f>Índice!$C$8</f>
        <v>2016-01-01</v>
      </c>
      <c r="J4746" s="580" t="str">
        <f>Índice!$C$9</f>
        <v>2016-12-31</v>
      </c>
      <c r="K4746" s="555" t="s">
        <v>1863</v>
      </c>
      <c r="L4746" s="555" t="s">
        <v>1855</v>
      </c>
    </row>
    <row r="4747" spans="1:12" ht="15.75">
      <c r="C4747" s="555" t="str">
        <f>'FC03-3'!B$48</f>
        <v>No Residencial Comercial (Deterioro) (FC03-3)</v>
      </c>
      <c r="F4747" s="555">
        <f>'FC03-3'!F$48</f>
        <v>0</v>
      </c>
      <c r="I4747" s="580" t="str">
        <f>Índice!$C$8</f>
        <v>2016-01-01</v>
      </c>
      <c r="J4747" s="580" t="str">
        <f>Índice!$C$9</f>
        <v>2016-12-31</v>
      </c>
      <c r="K4747" s="555" t="s">
        <v>1863</v>
      </c>
      <c r="L4747" s="555" t="s">
        <v>1855</v>
      </c>
    </row>
    <row r="4748" spans="1:12" ht="15.75">
      <c r="C4748" s="555" t="str">
        <f>'FC03-3'!B$49</f>
        <v>No Residencial Oficial (Deterioro) (FC03-3)</v>
      </c>
      <c r="F4748" s="555">
        <f>'FC03-3'!F$49</f>
        <v>0</v>
      </c>
      <c r="I4748" s="580" t="str">
        <f>Índice!$C$8</f>
        <v>2016-01-01</v>
      </c>
      <c r="J4748" s="580" t="str">
        <f>Índice!$C$9</f>
        <v>2016-12-31</v>
      </c>
      <c r="K4748" s="555" t="s">
        <v>1863</v>
      </c>
      <c r="L4748" s="555" t="s">
        <v>1855</v>
      </c>
    </row>
    <row r="4749" spans="1:12" ht="15.75">
      <c r="C4749" s="555" t="str">
        <f>'FC03-3'!B$50</f>
        <v>No Residencial Especial (Deterioro) (FC03-3)</v>
      </c>
      <c r="F4749" s="555">
        <f>'FC03-3'!F$50</f>
        <v>0</v>
      </c>
      <c r="I4749" s="580" t="str">
        <f>Índice!$C$8</f>
        <v>2016-01-01</v>
      </c>
      <c r="J4749" s="580" t="str">
        <f>Índice!$C$9</f>
        <v>2016-12-31</v>
      </c>
      <c r="K4749" s="555" t="s">
        <v>1863</v>
      </c>
      <c r="L4749" s="555" t="s">
        <v>1855</v>
      </c>
    </row>
    <row r="4750" spans="1:12" ht="15.75">
      <c r="C4750" s="555" t="str">
        <f>'FC03-3'!B$51</f>
        <v>Total Comercialización (Deterioro) (FC03-3)</v>
      </c>
      <c r="F4750" s="555">
        <f>'FC03-3'!F$51</f>
        <v>0</v>
      </c>
      <c r="I4750" s="580" t="str">
        <f>Índice!$C$8</f>
        <v>2016-01-01</v>
      </c>
      <c r="J4750" s="580" t="str">
        <f>Índice!$C$9</f>
        <v>2016-12-31</v>
      </c>
      <c r="K4750" s="555" t="s">
        <v>1863</v>
      </c>
      <c r="L4750" s="555" t="s">
        <v>1855</v>
      </c>
    </row>
    <row r="4751" spans="1:12" ht="15.75">
      <c r="C4751" s="555" t="str">
        <f>'FC03-3'!B$52</f>
        <v>Total deterioro cuentas por cobrar (FC03-3)</v>
      </c>
      <c r="F4751" s="555">
        <f>'FC03-3'!F$52</f>
        <v>0</v>
      </c>
      <c r="I4751" s="580" t="str">
        <f>Índice!$C$8</f>
        <v>2016-01-01</v>
      </c>
      <c r="J4751" s="580" t="str">
        <f>Índice!$C$9</f>
        <v>2016-12-31</v>
      </c>
      <c r="K4751" s="555" t="s">
        <v>1863</v>
      </c>
      <c r="L4751" s="555" t="s">
        <v>1855</v>
      </c>
    </row>
    <row r="4752" spans="1:12" ht="15.75">
      <c r="A4752" s="593" t="s">
        <v>15</v>
      </c>
      <c r="B4752" s="594"/>
      <c r="C4752" s="595" t="s">
        <v>629</v>
      </c>
      <c r="I4752" s="580" t="str">
        <f>Índice!$C$8</f>
        <v>2016-01-01</v>
      </c>
      <c r="J4752" s="580" t="str">
        <f>Índice!$C$9</f>
        <v>2016-12-31</v>
      </c>
      <c r="L4752" s="555"/>
    </row>
    <row r="4753" spans="1:12" ht="15.75">
      <c r="A4753" s="593" t="s">
        <v>15</v>
      </c>
      <c r="C4753" s="555" t="str">
        <f>'FC03-3'!B$7</f>
        <v>Servicio de aseo (FC03-3)</v>
      </c>
      <c r="I4753" s="580" t="str">
        <f>Índice!$C$8</f>
        <v>2016-01-01</v>
      </c>
      <c r="J4753" s="580" t="str">
        <f>Índice!$C$9</f>
        <v>2016-12-31</v>
      </c>
      <c r="L4753" s="555"/>
    </row>
    <row r="4754" spans="1:12" ht="15.75">
      <c r="C4754" s="555" t="str">
        <f>'FC03-3'!B$8</f>
        <v>Barrido y Limpieza de vias y Areas Publicas (FC03-3)</v>
      </c>
      <c r="F4754" s="555">
        <f>'FC03-3'!G$8</f>
        <v>0</v>
      </c>
      <c r="I4754" s="580" t="str">
        <f>Índice!$C$8</f>
        <v>2016-01-01</v>
      </c>
      <c r="J4754" s="580" t="str">
        <f>Índice!$C$9</f>
        <v>2016-12-31</v>
      </c>
      <c r="K4754" s="555" t="s">
        <v>1863</v>
      </c>
      <c r="L4754" s="555" t="s">
        <v>1856</v>
      </c>
    </row>
    <row r="4755" spans="1:12" ht="15.75">
      <c r="C4755" s="555" t="str">
        <f>'FC03-3'!B$9</f>
        <v>Recoleccion y Transporte de Residuos Convencionales (FC03-3)</v>
      </c>
      <c r="F4755" s="555">
        <f>'FC03-3'!G$9</f>
        <v>0</v>
      </c>
      <c r="I4755" s="580" t="str">
        <f>Índice!$C$8</f>
        <v>2016-01-01</v>
      </c>
      <c r="J4755" s="580" t="str">
        <f>Índice!$C$9</f>
        <v>2016-12-31</v>
      </c>
      <c r="K4755" s="555" t="s">
        <v>1863</v>
      </c>
      <c r="L4755" s="555" t="s">
        <v>1856</v>
      </c>
    </row>
    <row r="4756" spans="1:12" ht="15.75">
      <c r="C4756" s="555" t="str">
        <f>'FC03-3'!B$10</f>
        <v>Recoleccion de Residuos Peligrosos (FC03-3)</v>
      </c>
      <c r="F4756" s="555">
        <f>'FC03-3'!G$10</f>
        <v>0</v>
      </c>
      <c r="I4756" s="580" t="str">
        <f>Índice!$C$8</f>
        <v>2016-01-01</v>
      </c>
      <c r="J4756" s="580" t="str">
        <f>Índice!$C$9</f>
        <v>2016-12-31</v>
      </c>
      <c r="K4756" s="555" t="s">
        <v>1863</v>
      </c>
      <c r="L4756" s="555" t="s">
        <v>1856</v>
      </c>
    </row>
    <row r="4757" spans="1:12" ht="15.75">
      <c r="C4757" s="555" t="str">
        <f>'FC03-3'!B$11</f>
        <v>Recoleccion de Residuos Hospitalarios e infecciosos (FC03-3)</v>
      </c>
      <c r="F4757" s="555">
        <f>'FC03-3'!G$11</f>
        <v>0</v>
      </c>
      <c r="I4757" s="580" t="str">
        <f>Índice!$C$8</f>
        <v>2016-01-01</v>
      </c>
      <c r="J4757" s="580" t="str">
        <f>Índice!$C$9</f>
        <v>2016-12-31</v>
      </c>
      <c r="K4757" s="555" t="s">
        <v>1863</v>
      </c>
      <c r="L4757" s="555" t="s">
        <v>1856</v>
      </c>
    </row>
    <row r="4758" spans="1:12" ht="15.75">
      <c r="C4758" s="555" t="str">
        <f>'FC03-3'!B$12</f>
        <v>Recoleccion de Escombros (FC03-3)</v>
      </c>
      <c r="F4758" s="555">
        <f>'FC03-3'!G$12</f>
        <v>0</v>
      </c>
      <c r="I4758" s="580" t="str">
        <f>Índice!$C$8</f>
        <v>2016-01-01</v>
      </c>
      <c r="J4758" s="580" t="str">
        <f>Índice!$C$9</f>
        <v>2016-12-31</v>
      </c>
      <c r="K4758" s="555" t="s">
        <v>1863</v>
      </c>
      <c r="L4758" s="555" t="s">
        <v>1856</v>
      </c>
    </row>
    <row r="4759" spans="1:12" ht="15.75">
      <c r="C4759" s="555" t="str">
        <f>'FC03-3'!B$13</f>
        <v>Tratamiento (FC03-3)</v>
      </c>
      <c r="F4759" s="555">
        <f>'FC03-3'!G$13</f>
        <v>0</v>
      </c>
      <c r="I4759" s="580" t="str">
        <f>Índice!$C$8</f>
        <v>2016-01-01</v>
      </c>
      <c r="J4759" s="580" t="str">
        <f>Índice!$C$9</f>
        <v>2016-12-31</v>
      </c>
      <c r="K4759" s="555" t="s">
        <v>1863</v>
      </c>
      <c r="L4759" s="555" t="s">
        <v>1856</v>
      </c>
    </row>
    <row r="4760" spans="1:12" ht="15.75">
      <c r="C4760" s="555" t="str">
        <f>'FC03-3'!B$14</f>
        <v>Aprovechamientos (FC03-3)</v>
      </c>
      <c r="F4760" s="555">
        <f>'FC03-3'!G$14</f>
        <v>0</v>
      </c>
      <c r="I4760" s="580" t="str">
        <f>Índice!$C$8</f>
        <v>2016-01-01</v>
      </c>
      <c r="J4760" s="580" t="str">
        <f>Índice!$C$9</f>
        <v>2016-12-31</v>
      </c>
      <c r="K4760" s="555" t="s">
        <v>1863</v>
      </c>
      <c r="L4760" s="555" t="s">
        <v>1856</v>
      </c>
    </row>
    <row r="4761" spans="1:12" ht="15.75">
      <c r="C4761" s="555" t="str">
        <f>'FC03-3'!B$15</f>
        <v>Disposicion Final (FC03-3)</v>
      </c>
      <c r="F4761" s="555">
        <f>'FC03-3'!G$15</f>
        <v>0</v>
      </c>
      <c r="I4761" s="580" t="str">
        <f>Índice!$C$8</f>
        <v>2016-01-01</v>
      </c>
      <c r="J4761" s="580" t="str">
        <f>Índice!$C$9</f>
        <v>2016-12-31</v>
      </c>
      <c r="K4761" s="555" t="s">
        <v>1863</v>
      </c>
      <c r="L4761" s="555" t="s">
        <v>1856</v>
      </c>
    </row>
    <row r="4762" spans="1:12" ht="15.75">
      <c r="C4762" s="555" t="str">
        <f>'FC03-3'!B$16</f>
        <v>Incineracion (FC03-3)</v>
      </c>
      <c r="F4762" s="555">
        <f>'FC03-3'!G$16</f>
        <v>0</v>
      </c>
      <c r="I4762" s="580" t="str">
        <f>Índice!$C$8</f>
        <v>2016-01-01</v>
      </c>
      <c r="J4762" s="580" t="str">
        <f>Índice!$C$9</f>
        <v>2016-12-31</v>
      </c>
      <c r="K4762" s="555" t="s">
        <v>1863</v>
      </c>
      <c r="L4762" s="555" t="s">
        <v>1856</v>
      </c>
    </row>
    <row r="4763" spans="1:12" ht="15.75">
      <c r="A4763" s="593" t="s">
        <v>15</v>
      </c>
      <c r="C4763" s="555" t="str">
        <f>'FC03-3'!B$17</f>
        <v>Comercializacion (FC03-3)</v>
      </c>
      <c r="F4763" s="555"/>
      <c r="I4763" s="580" t="str">
        <f>Índice!$C$8</f>
        <v>2016-01-01</v>
      </c>
      <c r="J4763" s="580" t="str">
        <f>Índice!$C$9</f>
        <v>2016-12-31</v>
      </c>
      <c r="L4763" s="555"/>
    </row>
    <row r="4764" spans="1:12" ht="15.75">
      <c r="C4764" s="555" t="str">
        <f>'FC03-3'!B$18</f>
        <v>Residencial Estrato 1 (FC03-3)</v>
      </c>
      <c r="F4764" s="555">
        <f>'FC03-3'!G$18</f>
        <v>0</v>
      </c>
      <c r="I4764" s="580" t="str">
        <f>Índice!$C$8</f>
        <v>2016-01-01</v>
      </c>
      <c r="J4764" s="580" t="str">
        <f>Índice!$C$9</f>
        <v>2016-12-31</v>
      </c>
      <c r="K4764" s="555" t="s">
        <v>1863</v>
      </c>
      <c r="L4764" s="555" t="s">
        <v>1856</v>
      </c>
    </row>
    <row r="4765" spans="1:12" ht="15.75">
      <c r="C4765" s="555" t="str">
        <f>'FC03-3'!B$19</f>
        <v>Residencial Estrato 2 (FC03-3)</v>
      </c>
      <c r="F4765" s="555">
        <f>'FC03-3'!G$19</f>
        <v>0</v>
      </c>
      <c r="I4765" s="580" t="str">
        <f>Índice!$C$8</f>
        <v>2016-01-01</v>
      </c>
      <c r="J4765" s="580" t="str">
        <f>Índice!$C$9</f>
        <v>2016-12-31</v>
      </c>
      <c r="K4765" s="555" t="s">
        <v>1863</v>
      </c>
      <c r="L4765" s="555" t="s">
        <v>1856</v>
      </c>
    </row>
    <row r="4766" spans="1:12" ht="15.75">
      <c r="C4766" s="555" t="str">
        <f>'FC03-3'!B$20</f>
        <v>Residencial Estrato 3 (FC03-3)</v>
      </c>
      <c r="F4766" s="555">
        <f>'FC03-3'!G$20</f>
        <v>0</v>
      </c>
      <c r="I4766" s="580" t="str">
        <f>Índice!$C$8</f>
        <v>2016-01-01</v>
      </c>
      <c r="J4766" s="580" t="str">
        <f>Índice!$C$9</f>
        <v>2016-12-31</v>
      </c>
      <c r="K4766" s="555" t="s">
        <v>1863</v>
      </c>
      <c r="L4766" s="555" t="s">
        <v>1856</v>
      </c>
    </row>
    <row r="4767" spans="1:12" ht="15.75">
      <c r="C4767" s="555" t="str">
        <f>'FC03-3'!B$21</f>
        <v>Residencial Estrato 4 (FC03-3)</v>
      </c>
      <c r="F4767" s="555">
        <f>'FC03-3'!G$21</f>
        <v>0</v>
      </c>
      <c r="I4767" s="580" t="str">
        <f>Índice!$C$8</f>
        <v>2016-01-01</v>
      </c>
      <c r="J4767" s="580" t="str">
        <f>Índice!$C$9</f>
        <v>2016-12-31</v>
      </c>
      <c r="K4767" s="555" t="s">
        <v>1863</v>
      </c>
      <c r="L4767" s="555" t="s">
        <v>1856</v>
      </c>
    </row>
    <row r="4768" spans="1:12" ht="15.75">
      <c r="C4768" s="555" t="str">
        <f>'FC03-3'!B$22</f>
        <v>Residencial Estrato 5 (FC03-3)</v>
      </c>
      <c r="F4768" s="555">
        <f>'FC03-3'!G$22</f>
        <v>0</v>
      </c>
      <c r="I4768" s="580" t="str">
        <f>Índice!$C$8</f>
        <v>2016-01-01</v>
      </c>
      <c r="J4768" s="580" t="str">
        <f>Índice!$C$9</f>
        <v>2016-12-31</v>
      </c>
      <c r="K4768" s="555" t="s">
        <v>1863</v>
      </c>
      <c r="L4768" s="555" t="s">
        <v>1856</v>
      </c>
    </row>
    <row r="4769" spans="1:12" ht="15.75">
      <c r="C4769" s="555" t="str">
        <f>'FC03-3'!B$23</f>
        <v>Residencial Estrato 6 (FC03-3)</v>
      </c>
      <c r="F4769" s="555">
        <f>'FC03-3'!G$23</f>
        <v>0</v>
      </c>
      <c r="I4769" s="580" t="str">
        <f>Índice!$C$8</f>
        <v>2016-01-01</v>
      </c>
      <c r="J4769" s="580" t="str">
        <f>Índice!$C$9</f>
        <v>2016-12-31</v>
      </c>
      <c r="K4769" s="555" t="s">
        <v>1863</v>
      </c>
      <c r="L4769" s="555" t="s">
        <v>1856</v>
      </c>
    </row>
    <row r="4770" spans="1:12" ht="15.75">
      <c r="C4770" s="555" t="str">
        <f>'FC03-3'!B$24</f>
        <v>No residencial industrial (FC03-3)</v>
      </c>
      <c r="F4770" s="555">
        <f>'FC03-3'!G$24</f>
        <v>0</v>
      </c>
      <c r="I4770" s="580" t="str">
        <f>Índice!$C$8</f>
        <v>2016-01-01</v>
      </c>
      <c r="J4770" s="580" t="str">
        <f>Índice!$C$9</f>
        <v>2016-12-31</v>
      </c>
      <c r="K4770" s="555" t="s">
        <v>1863</v>
      </c>
      <c r="L4770" s="555" t="s">
        <v>1856</v>
      </c>
    </row>
    <row r="4771" spans="1:12" ht="15.75">
      <c r="C4771" s="555" t="str">
        <f>'FC03-3'!B$25</f>
        <v>No residencial comercial (FC03-3)</v>
      </c>
      <c r="F4771" s="555">
        <f>'FC03-3'!G$25</f>
        <v>0</v>
      </c>
      <c r="I4771" s="580" t="str">
        <f>Índice!$C$8</f>
        <v>2016-01-01</v>
      </c>
      <c r="J4771" s="580" t="str">
        <f>Índice!$C$9</f>
        <v>2016-12-31</v>
      </c>
      <c r="K4771" s="555" t="s">
        <v>1863</v>
      </c>
      <c r="L4771" s="555" t="s">
        <v>1856</v>
      </c>
    </row>
    <row r="4772" spans="1:12" ht="15.75">
      <c r="C4772" s="555" t="str">
        <f>'FC03-3'!B$26</f>
        <v>No residencial oficial (FC03-3)</v>
      </c>
      <c r="F4772" s="555">
        <f>'FC03-3'!G$26</f>
        <v>0</v>
      </c>
      <c r="I4772" s="580" t="str">
        <f>Índice!$C$8</f>
        <v>2016-01-01</v>
      </c>
      <c r="J4772" s="580" t="str">
        <f>Índice!$C$9</f>
        <v>2016-12-31</v>
      </c>
      <c r="K4772" s="555" t="s">
        <v>1863</v>
      </c>
      <c r="L4772" s="555" t="s">
        <v>1856</v>
      </c>
    </row>
    <row r="4773" spans="1:12" ht="15.75">
      <c r="C4773" s="555" t="str">
        <f>'FC03-3'!B$27</f>
        <v>No residencial especial (FC03-3)</v>
      </c>
      <c r="F4773" s="555">
        <f>'FC03-3'!G$27</f>
        <v>0</v>
      </c>
      <c r="I4773" s="580" t="str">
        <f>Índice!$C$8</f>
        <v>2016-01-01</v>
      </c>
      <c r="J4773" s="580" t="str">
        <f>Índice!$C$9</f>
        <v>2016-12-31</v>
      </c>
      <c r="K4773" s="555" t="s">
        <v>1863</v>
      </c>
      <c r="L4773" s="555" t="s">
        <v>1856</v>
      </c>
    </row>
    <row r="4774" spans="1:12" ht="15.75">
      <c r="C4774" s="555" t="str">
        <f>'FC03-3'!B$28</f>
        <v>Total Comercialización (FC03-3)</v>
      </c>
      <c r="F4774" s="555">
        <f>'FC03-3'!G$28</f>
        <v>0</v>
      </c>
      <c r="I4774" s="580" t="str">
        <f>Índice!$C$8</f>
        <v>2016-01-01</v>
      </c>
      <c r="J4774" s="580" t="str">
        <f>Índice!$C$9</f>
        <v>2016-12-31</v>
      </c>
      <c r="K4774" s="555" t="s">
        <v>1863</v>
      </c>
      <c r="L4774" s="555" t="s">
        <v>1856</v>
      </c>
    </row>
    <row r="4775" spans="1:12" ht="15.75">
      <c r="C4775" s="555" t="str">
        <f>'FC03-3'!B$29</f>
        <v>Total Servicio de Aseo (FC03-3)</v>
      </c>
      <c r="F4775" s="555">
        <f>'FC03-3'!G$29</f>
        <v>0</v>
      </c>
      <c r="I4775" s="580" t="str">
        <f>Índice!$C$8</f>
        <v>2016-01-01</v>
      </c>
      <c r="J4775" s="580" t="str">
        <f>Índice!$C$9</f>
        <v>2016-12-31</v>
      </c>
      <c r="K4775" s="555" t="s">
        <v>1863</v>
      </c>
      <c r="L4775" s="555" t="s">
        <v>1856</v>
      </c>
    </row>
    <row r="4776" spans="1:12" ht="15.75">
      <c r="A4776" s="593" t="s">
        <v>15</v>
      </c>
      <c r="C4776" s="555" t="str">
        <f>'FC03-3'!B$30</f>
        <v>Deterioro de cuentas por cobrar (FC03-3)</v>
      </c>
      <c r="F4776" s="555"/>
      <c r="I4776" s="580" t="str">
        <f>Índice!$C$8</f>
        <v>2016-01-01</v>
      </c>
      <c r="J4776" s="580" t="str">
        <f>Índice!$C$9</f>
        <v>2016-12-31</v>
      </c>
      <c r="L4776" s="557"/>
    </row>
    <row r="4777" spans="1:12" ht="15.75">
      <c r="C4777" s="555" t="str">
        <f>'FC03-3'!B$31</f>
        <v>Barrido y Limpieza de vias y Areas Publicas (Deterioro) (FC03-3)</v>
      </c>
      <c r="F4777" s="555">
        <f>'FC03-3'!G$31</f>
        <v>0</v>
      </c>
      <c r="I4777" s="580" t="str">
        <f>Índice!$C$8</f>
        <v>2016-01-01</v>
      </c>
      <c r="J4777" s="580" t="str">
        <f>Índice!$C$9</f>
        <v>2016-12-31</v>
      </c>
      <c r="K4777" s="555" t="s">
        <v>1863</v>
      </c>
      <c r="L4777" s="555" t="s">
        <v>1856</v>
      </c>
    </row>
    <row r="4778" spans="1:12" ht="15.75">
      <c r="C4778" s="555" t="str">
        <f>'FC03-3'!B$32</f>
        <v>Recoleccion y Transporte de Residuos Convencionales (Deterioro) (FC03-3)</v>
      </c>
      <c r="F4778" s="555">
        <f>'FC03-3'!G$32</f>
        <v>0</v>
      </c>
      <c r="I4778" s="580" t="str">
        <f>Índice!$C$8</f>
        <v>2016-01-01</v>
      </c>
      <c r="J4778" s="580" t="str">
        <f>Índice!$C$9</f>
        <v>2016-12-31</v>
      </c>
      <c r="K4778" s="555" t="s">
        <v>1863</v>
      </c>
      <c r="L4778" s="555" t="s">
        <v>1856</v>
      </c>
    </row>
    <row r="4779" spans="1:12" ht="15.75">
      <c r="C4779" s="555" t="str">
        <f>'FC03-3'!B$33</f>
        <v>Recoleccion de Residuos Peligrosos (Deterioro) (FC03-3)</v>
      </c>
      <c r="F4779" s="555">
        <f>'FC03-3'!G$33</f>
        <v>0</v>
      </c>
      <c r="I4779" s="580" t="str">
        <f>Índice!$C$8</f>
        <v>2016-01-01</v>
      </c>
      <c r="J4779" s="580" t="str">
        <f>Índice!$C$9</f>
        <v>2016-12-31</v>
      </c>
      <c r="K4779" s="555" t="s">
        <v>1863</v>
      </c>
      <c r="L4779" s="555" t="s">
        <v>1856</v>
      </c>
    </row>
    <row r="4780" spans="1:12" ht="15.75">
      <c r="C4780" s="555" t="str">
        <f>'FC03-3'!B$34</f>
        <v>Recoleccion de Residuos Hospitalarios e infecciosos (Deterioro) (FC03-3)</v>
      </c>
      <c r="F4780" s="555">
        <f>'FC03-3'!G$34</f>
        <v>0</v>
      </c>
      <c r="I4780" s="580" t="str">
        <f>Índice!$C$8</f>
        <v>2016-01-01</v>
      </c>
      <c r="J4780" s="580" t="str">
        <f>Índice!$C$9</f>
        <v>2016-12-31</v>
      </c>
      <c r="K4780" s="555" t="s">
        <v>1863</v>
      </c>
      <c r="L4780" s="555" t="s">
        <v>1856</v>
      </c>
    </row>
    <row r="4781" spans="1:12" ht="15.75">
      <c r="C4781" s="555" t="str">
        <f>'FC03-3'!B$35</f>
        <v>Recoleccion de Escombros (Deterioro) (FC03-3)</v>
      </c>
      <c r="F4781" s="555">
        <f>'FC03-3'!G$35</f>
        <v>0</v>
      </c>
      <c r="I4781" s="580" t="str">
        <f>Índice!$C$8</f>
        <v>2016-01-01</v>
      </c>
      <c r="J4781" s="580" t="str">
        <f>Índice!$C$9</f>
        <v>2016-12-31</v>
      </c>
      <c r="K4781" s="555" t="s">
        <v>1863</v>
      </c>
      <c r="L4781" s="555" t="s">
        <v>1856</v>
      </c>
    </row>
    <row r="4782" spans="1:12" ht="15.75">
      <c r="C4782" s="555" t="str">
        <f>'FC03-3'!B$36</f>
        <v>Tratamiento (Deterioro) (FC03-3)</v>
      </c>
      <c r="F4782" s="555">
        <f>'FC03-3'!G$36</f>
        <v>0</v>
      </c>
      <c r="I4782" s="580" t="str">
        <f>Índice!$C$8</f>
        <v>2016-01-01</v>
      </c>
      <c r="J4782" s="580" t="str">
        <f>Índice!$C$9</f>
        <v>2016-12-31</v>
      </c>
      <c r="K4782" s="555" t="s">
        <v>1863</v>
      </c>
      <c r="L4782" s="555" t="s">
        <v>1856</v>
      </c>
    </row>
    <row r="4783" spans="1:12" ht="15.75">
      <c r="C4783" s="555" t="str">
        <f>'FC03-3'!B$37</f>
        <v>Aprovechamientos (Deterioro) (FC03-3)</v>
      </c>
      <c r="F4783" s="555">
        <f>'FC03-3'!G$37</f>
        <v>0</v>
      </c>
      <c r="I4783" s="580" t="str">
        <f>Índice!$C$8</f>
        <v>2016-01-01</v>
      </c>
      <c r="J4783" s="580" t="str">
        <f>Índice!$C$9</f>
        <v>2016-12-31</v>
      </c>
      <c r="K4783" s="555" t="s">
        <v>1863</v>
      </c>
      <c r="L4783" s="555" t="s">
        <v>1856</v>
      </c>
    </row>
    <row r="4784" spans="1:12" ht="15.75">
      <c r="C4784" s="555" t="str">
        <f>'FC03-3'!B$38</f>
        <v>Disposicion Final (Deterioro) (FC03-3)</v>
      </c>
      <c r="F4784" s="555">
        <f>'FC03-3'!G$38</f>
        <v>0</v>
      </c>
      <c r="I4784" s="580" t="str">
        <f>Índice!$C$8</f>
        <v>2016-01-01</v>
      </c>
      <c r="J4784" s="580" t="str">
        <f>Índice!$C$9</f>
        <v>2016-12-31</v>
      </c>
      <c r="K4784" s="555" t="s">
        <v>1863</v>
      </c>
      <c r="L4784" s="555" t="s">
        <v>1856</v>
      </c>
    </row>
    <row r="4785" spans="1:12" ht="15.75">
      <c r="C4785" s="555" t="str">
        <f>'FC03-3'!B$39</f>
        <v>Incineracion (Deterioro) (FC03-3)</v>
      </c>
      <c r="F4785" s="555">
        <f>'FC03-3'!G$39</f>
        <v>0</v>
      </c>
      <c r="I4785" s="580" t="str">
        <f>Índice!$C$8</f>
        <v>2016-01-01</v>
      </c>
      <c r="J4785" s="580" t="str">
        <f>Índice!$C$9</f>
        <v>2016-12-31</v>
      </c>
      <c r="K4785" s="555" t="s">
        <v>1863</v>
      </c>
      <c r="L4785" s="555" t="s">
        <v>1856</v>
      </c>
    </row>
    <row r="4786" spans="1:12" ht="15.75">
      <c r="A4786" s="593" t="s">
        <v>15</v>
      </c>
      <c r="C4786" s="555" t="str">
        <f>'FC03-3'!B$40</f>
        <v>Comercialización (Deterioro) (FC03-3)</v>
      </c>
      <c r="F4786" s="555"/>
      <c r="I4786" s="580" t="str">
        <f>Índice!$C$8</f>
        <v>2016-01-01</v>
      </c>
      <c r="J4786" s="580" t="str">
        <f>Índice!$C$9</f>
        <v>2016-12-31</v>
      </c>
      <c r="L4786" s="555"/>
    </row>
    <row r="4787" spans="1:12" ht="15.75">
      <c r="C4787" s="555" t="str">
        <f>'FC03-3'!B$41</f>
        <v>Residencial Estrato 1 (Deterioro) (FC03-3)</v>
      </c>
      <c r="F4787" s="555">
        <f>'FC03-3'!G$41</f>
        <v>0</v>
      </c>
      <c r="I4787" s="580" t="str">
        <f>Índice!$C$8</f>
        <v>2016-01-01</v>
      </c>
      <c r="J4787" s="580" t="str">
        <f>Índice!$C$9</f>
        <v>2016-12-31</v>
      </c>
      <c r="K4787" s="555" t="s">
        <v>1863</v>
      </c>
      <c r="L4787" s="555" t="s">
        <v>1856</v>
      </c>
    </row>
    <row r="4788" spans="1:12" ht="15.75">
      <c r="C4788" s="555" t="str">
        <f>'FC03-3'!B$42</f>
        <v>Residencial Estrato 2 (Deterioro) (FC03-3)</v>
      </c>
      <c r="F4788" s="555">
        <f>'FC03-3'!G$42</f>
        <v>0</v>
      </c>
      <c r="I4788" s="580" t="str">
        <f>Índice!$C$8</f>
        <v>2016-01-01</v>
      </c>
      <c r="J4788" s="580" t="str">
        <f>Índice!$C$9</f>
        <v>2016-12-31</v>
      </c>
      <c r="K4788" s="555" t="s">
        <v>1863</v>
      </c>
      <c r="L4788" s="555" t="s">
        <v>1856</v>
      </c>
    </row>
    <row r="4789" spans="1:12" ht="15.75">
      <c r="C4789" s="555" t="str">
        <f>'FC03-3'!B$43</f>
        <v>Residencial Estrato 3 (Deterioro) (FC03-3)</v>
      </c>
      <c r="F4789" s="555">
        <f>'FC03-3'!G$43</f>
        <v>0</v>
      </c>
      <c r="I4789" s="580" t="str">
        <f>Índice!$C$8</f>
        <v>2016-01-01</v>
      </c>
      <c r="J4789" s="580" t="str">
        <f>Índice!$C$9</f>
        <v>2016-12-31</v>
      </c>
      <c r="K4789" s="555" t="s">
        <v>1863</v>
      </c>
      <c r="L4789" s="555" t="s">
        <v>1856</v>
      </c>
    </row>
    <row r="4790" spans="1:12" ht="15.75">
      <c r="C4790" s="555" t="str">
        <f>'FC03-3'!B$44</f>
        <v>Residencial Estrato 4 (Deterioro) (FC03-3)</v>
      </c>
      <c r="F4790" s="555">
        <f>'FC03-3'!G$44</f>
        <v>0</v>
      </c>
      <c r="I4790" s="580" t="str">
        <f>Índice!$C$8</f>
        <v>2016-01-01</v>
      </c>
      <c r="J4790" s="580" t="str">
        <f>Índice!$C$9</f>
        <v>2016-12-31</v>
      </c>
      <c r="K4790" s="555" t="s">
        <v>1863</v>
      </c>
      <c r="L4790" s="555" t="s">
        <v>1856</v>
      </c>
    </row>
    <row r="4791" spans="1:12" ht="15.75">
      <c r="C4791" s="555" t="str">
        <f>'FC03-3'!B$45</f>
        <v>Residencial Estrato 5 (Deterioro) (FC03-3)</v>
      </c>
      <c r="F4791" s="555">
        <f>'FC03-3'!G$45</f>
        <v>0</v>
      </c>
      <c r="I4791" s="580" t="str">
        <f>Índice!$C$8</f>
        <v>2016-01-01</v>
      </c>
      <c r="J4791" s="580" t="str">
        <f>Índice!$C$9</f>
        <v>2016-12-31</v>
      </c>
      <c r="K4791" s="555" t="s">
        <v>1863</v>
      </c>
      <c r="L4791" s="555" t="s">
        <v>1856</v>
      </c>
    </row>
    <row r="4792" spans="1:12" ht="15.75">
      <c r="C4792" s="555" t="str">
        <f>'FC03-3'!B$46</f>
        <v>Residencial Estrato 6 (Deterioro) (FC03-3)</v>
      </c>
      <c r="F4792" s="555">
        <f>'FC03-3'!G$46</f>
        <v>0</v>
      </c>
      <c r="I4792" s="580" t="str">
        <f>Índice!$C$8</f>
        <v>2016-01-01</v>
      </c>
      <c r="J4792" s="580" t="str">
        <f>Índice!$C$9</f>
        <v>2016-12-31</v>
      </c>
      <c r="K4792" s="555" t="s">
        <v>1863</v>
      </c>
      <c r="L4792" s="555" t="s">
        <v>1856</v>
      </c>
    </row>
    <row r="4793" spans="1:12" ht="15.75">
      <c r="C4793" s="555" t="str">
        <f>'FC03-3'!B$47</f>
        <v>No Residencial Industrial (Deterioro) (FC03-3)</v>
      </c>
      <c r="F4793" s="555">
        <f>'FC03-3'!G$47</f>
        <v>0</v>
      </c>
      <c r="I4793" s="580" t="str">
        <f>Índice!$C$8</f>
        <v>2016-01-01</v>
      </c>
      <c r="J4793" s="580" t="str">
        <f>Índice!$C$9</f>
        <v>2016-12-31</v>
      </c>
      <c r="K4793" s="555" t="s">
        <v>1863</v>
      </c>
      <c r="L4793" s="555" t="s">
        <v>1856</v>
      </c>
    </row>
    <row r="4794" spans="1:12" ht="15.75">
      <c r="C4794" s="555" t="str">
        <f>'FC03-3'!B$48</f>
        <v>No Residencial Comercial (Deterioro) (FC03-3)</v>
      </c>
      <c r="F4794" s="555">
        <f>'FC03-3'!G$48</f>
        <v>0</v>
      </c>
      <c r="I4794" s="580" t="str">
        <f>Índice!$C$8</f>
        <v>2016-01-01</v>
      </c>
      <c r="J4794" s="580" t="str">
        <f>Índice!$C$9</f>
        <v>2016-12-31</v>
      </c>
      <c r="K4794" s="555" t="s">
        <v>1863</v>
      </c>
      <c r="L4794" s="555" t="s">
        <v>1856</v>
      </c>
    </row>
    <row r="4795" spans="1:12" ht="15.75">
      <c r="C4795" s="555" t="str">
        <f>'FC03-3'!B$49</f>
        <v>No Residencial Oficial (Deterioro) (FC03-3)</v>
      </c>
      <c r="F4795" s="555">
        <f>'FC03-3'!G$49</f>
        <v>0</v>
      </c>
      <c r="I4795" s="580" t="str">
        <f>Índice!$C$8</f>
        <v>2016-01-01</v>
      </c>
      <c r="J4795" s="580" t="str">
        <f>Índice!$C$9</f>
        <v>2016-12-31</v>
      </c>
      <c r="K4795" s="555" t="s">
        <v>1863</v>
      </c>
      <c r="L4795" s="555" t="s">
        <v>1856</v>
      </c>
    </row>
    <row r="4796" spans="1:12" ht="15.75">
      <c r="C4796" s="555" t="str">
        <f>'FC03-3'!B$50</f>
        <v>No Residencial Especial (Deterioro) (FC03-3)</v>
      </c>
      <c r="F4796" s="555">
        <f>'FC03-3'!G$50</f>
        <v>0</v>
      </c>
      <c r="I4796" s="580" t="str">
        <f>Índice!$C$8</f>
        <v>2016-01-01</v>
      </c>
      <c r="J4796" s="580" t="str">
        <f>Índice!$C$9</f>
        <v>2016-12-31</v>
      </c>
      <c r="K4796" s="555" t="s">
        <v>1863</v>
      </c>
      <c r="L4796" s="555" t="s">
        <v>1856</v>
      </c>
    </row>
    <row r="4797" spans="1:12" ht="15.75">
      <c r="C4797" s="555" t="str">
        <f>'FC03-3'!B$51</f>
        <v>Total Comercialización (Deterioro) (FC03-3)</v>
      </c>
      <c r="F4797" s="555">
        <f>'FC03-3'!G$51</f>
        <v>0</v>
      </c>
      <c r="I4797" s="580" t="str">
        <f>Índice!$C$8</f>
        <v>2016-01-01</v>
      </c>
      <c r="J4797" s="580" t="str">
        <f>Índice!$C$9</f>
        <v>2016-12-31</v>
      </c>
      <c r="K4797" s="555" t="s">
        <v>1863</v>
      </c>
      <c r="L4797" s="555" t="s">
        <v>1856</v>
      </c>
    </row>
    <row r="4798" spans="1:12" ht="15.75">
      <c r="C4798" s="555" t="str">
        <f>'FC03-3'!B$52</f>
        <v>Total deterioro cuentas por cobrar (FC03-3)</v>
      </c>
      <c r="F4798" s="555">
        <f>'FC03-3'!G$52</f>
        <v>0</v>
      </c>
      <c r="I4798" s="580" t="str">
        <f>Índice!$C$8</f>
        <v>2016-01-01</v>
      </c>
      <c r="J4798" s="580" t="str">
        <f>Índice!$C$9</f>
        <v>2016-12-31</v>
      </c>
      <c r="K4798" s="555" t="s">
        <v>1863</v>
      </c>
      <c r="L4798" s="555" t="s">
        <v>1856</v>
      </c>
    </row>
    <row r="4799" spans="1:12" ht="15.75">
      <c r="A4799" s="593" t="s">
        <v>15</v>
      </c>
      <c r="B4799" s="594"/>
      <c r="C4799" s="595" t="s">
        <v>630</v>
      </c>
      <c r="I4799" s="580" t="str">
        <f>Índice!$C$8</f>
        <v>2016-01-01</v>
      </c>
      <c r="J4799" s="580" t="str">
        <f>Índice!$C$9</f>
        <v>2016-12-31</v>
      </c>
      <c r="L4799" s="555"/>
    </row>
    <row r="4800" spans="1:12" ht="15.75">
      <c r="A4800" s="593" t="s">
        <v>15</v>
      </c>
      <c r="C4800" s="555" t="str">
        <f>'FC03-3'!B$7</f>
        <v>Servicio de aseo (FC03-3)</v>
      </c>
      <c r="I4800" s="580" t="str">
        <f>Índice!$C$8</f>
        <v>2016-01-01</v>
      </c>
      <c r="J4800" s="580" t="str">
        <f>Índice!$C$9</f>
        <v>2016-12-31</v>
      </c>
      <c r="L4800" s="555"/>
    </row>
    <row r="4801" spans="1:12" ht="15.75">
      <c r="C4801" s="555" t="str">
        <f>'FC03-3'!B$8</f>
        <v>Barrido y Limpieza de vias y Areas Publicas (FC03-3)</v>
      </c>
      <c r="F4801" s="555">
        <f>'FC03-3'!H$8</f>
        <v>0</v>
      </c>
      <c r="I4801" s="580" t="str">
        <f>Índice!$C$8</f>
        <v>2016-01-01</v>
      </c>
      <c r="J4801" s="580" t="str">
        <f>Índice!$C$9</f>
        <v>2016-12-31</v>
      </c>
      <c r="K4801" s="555" t="s">
        <v>1863</v>
      </c>
      <c r="L4801" s="555" t="s">
        <v>1857</v>
      </c>
    </row>
    <row r="4802" spans="1:12" ht="15.75">
      <c r="C4802" s="555" t="str">
        <f>'FC03-3'!B$9</f>
        <v>Recoleccion y Transporte de Residuos Convencionales (FC03-3)</v>
      </c>
      <c r="F4802" s="555">
        <f>'FC03-3'!H$9</f>
        <v>0</v>
      </c>
      <c r="I4802" s="580" t="str">
        <f>Índice!$C$8</f>
        <v>2016-01-01</v>
      </c>
      <c r="J4802" s="580" t="str">
        <f>Índice!$C$9</f>
        <v>2016-12-31</v>
      </c>
      <c r="K4802" s="555" t="s">
        <v>1863</v>
      </c>
      <c r="L4802" s="555" t="s">
        <v>1857</v>
      </c>
    </row>
    <row r="4803" spans="1:12" ht="15.75">
      <c r="C4803" s="555" t="str">
        <f>'FC03-3'!B$10</f>
        <v>Recoleccion de Residuos Peligrosos (FC03-3)</v>
      </c>
      <c r="F4803" s="555">
        <f>'FC03-3'!H$10</f>
        <v>0</v>
      </c>
      <c r="I4803" s="580" t="str">
        <f>Índice!$C$8</f>
        <v>2016-01-01</v>
      </c>
      <c r="J4803" s="580" t="str">
        <f>Índice!$C$9</f>
        <v>2016-12-31</v>
      </c>
      <c r="K4803" s="555" t="s">
        <v>1863</v>
      </c>
      <c r="L4803" s="555" t="s">
        <v>1857</v>
      </c>
    </row>
    <row r="4804" spans="1:12" ht="15.75">
      <c r="C4804" s="555" t="str">
        <f>'FC03-3'!B$11</f>
        <v>Recoleccion de Residuos Hospitalarios e infecciosos (FC03-3)</v>
      </c>
      <c r="F4804" s="555">
        <f>'FC03-3'!H$11</f>
        <v>0</v>
      </c>
      <c r="I4804" s="580" t="str">
        <f>Índice!$C$8</f>
        <v>2016-01-01</v>
      </c>
      <c r="J4804" s="580" t="str">
        <f>Índice!$C$9</f>
        <v>2016-12-31</v>
      </c>
      <c r="K4804" s="555" t="s">
        <v>1863</v>
      </c>
      <c r="L4804" s="555" t="s">
        <v>1857</v>
      </c>
    </row>
    <row r="4805" spans="1:12" ht="15.75">
      <c r="C4805" s="555" t="str">
        <f>'FC03-3'!B$12</f>
        <v>Recoleccion de Escombros (FC03-3)</v>
      </c>
      <c r="F4805" s="555">
        <f>'FC03-3'!H$12</f>
        <v>0</v>
      </c>
      <c r="I4805" s="580" t="str">
        <f>Índice!$C$8</f>
        <v>2016-01-01</v>
      </c>
      <c r="J4805" s="580" t="str">
        <f>Índice!$C$9</f>
        <v>2016-12-31</v>
      </c>
      <c r="K4805" s="555" t="s">
        <v>1863</v>
      </c>
      <c r="L4805" s="555" t="s">
        <v>1857</v>
      </c>
    </row>
    <row r="4806" spans="1:12" ht="15.75">
      <c r="C4806" s="555" t="str">
        <f>'FC03-3'!B$13</f>
        <v>Tratamiento (FC03-3)</v>
      </c>
      <c r="F4806" s="555">
        <f>'FC03-3'!H$13</f>
        <v>0</v>
      </c>
      <c r="I4806" s="580" t="str">
        <f>Índice!$C$8</f>
        <v>2016-01-01</v>
      </c>
      <c r="J4806" s="580" t="str">
        <f>Índice!$C$9</f>
        <v>2016-12-31</v>
      </c>
      <c r="K4806" s="555" t="s">
        <v>1863</v>
      </c>
      <c r="L4806" s="555" t="s">
        <v>1857</v>
      </c>
    </row>
    <row r="4807" spans="1:12" ht="15.75">
      <c r="C4807" s="555" t="str">
        <f>'FC03-3'!B$14</f>
        <v>Aprovechamientos (FC03-3)</v>
      </c>
      <c r="F4807" s="555">
        <f>'FC03-3'!H$14</f>
        <v>0</v>
      </c>
      <c r="I4807" s="580" t="str">
        <f>Índice!$C$8</f>
        <v>2016-01-01</v>
      </c>
      <c r="J4807" s="580" t="str">
        <f>Índice!$C$9</f>
        <v>2016-12-31</v>
      </c>
      <c r="K4807" s="555" t="s">
        <v>1863</v>
      </c>
      <c r="L4807" s="555" t="s">
        <v>1857</v>
      </c>
    </row>
    <row r="4808" spans="1:12" ht="15.75">
      <c r="C4808" s="555" t="str">
        <f>'FC03-3'!B$15</f>
        <v>Disposicion Final (FC03-3)</v>
      </c>
      <c r="F4808" s="555">
        <f>'FC03-3'!H$15</f>
        <v>0</v>
      </c>
      <c r="I4808" s="580" t="str">
        <f>Índice!$C$8</f>
        <v>2016-01-01</v>
      </c>
      <c r="J4808" s="580" t="str">
        <f>Índice!$C$9</f>
        <v>2016-12-31</v>
      </c>
      <c r="K4808" s="555" t="s">
        <v>1863</v>
      </c>
      <c r="L4808" s="555" t="s">
        <v>1857</v>
      </c>
    </row>
    <row r="4809" spans="1:12" ht="15.75">
      <c r="C4809" s="555" t="str">
        <f>'FC03-3'!B$16</f>
        <v>Incineracion (FC03-3)</v>
      </c>
      <c r="F4809" s="555">
        <f>'FC03-3'!H$16</f>
        <v>0</v>
      </c>
      <c r="I4809" s="580" t="str">
        <f>Índice!$C$8</f>
        <v>2016-01-01</v>
      </c>
      <c r="J4809" s="580" t="str">
        <f>Índice!$C$9</f>
        <v>2016-12-31</v>
      </c>
      <c r="K4809" s="555" t="s">
        <v>1863</v>
      </c>
      <c r="L4809" s="555" t="s">
        <v>1857</v>
      </c>
    </row>
    <row r="4810" spans="1:12" ht="15.75">
      <c r="A4810" s="593" t="s">
        <v>15</v>
      </c>
      <c r="C4810" s="555" t="str">
        <f>'FC03-3'!B$17</f>
        <v>Comercializacion (FC03-3)</v>
      </c>
      <c r="F4810" s="555"/>
      <c r="I4810" s="580" t="str">
        <f>Índice!$C$8</f>
        <v>2016-01-01</v>
      </c>
      <c r="J4810" s="580" t="str">
        <f>Índice!$C$9</f>
        <v>2016-12-31</v>
      </c>
      <c r="L4810" s="555"/>
    </row>
    <row r="4811" spans="1:12" ht="15.75">
      <c r="C4811" s="555" t="str">
        <f>'FC03-3'!B$18</f>
        <v>Residencial Estrato 1 (FC03-3)</v>
      </c>
      <c r="F4811" s="555">
        <f>'FC03-3'!H$18</f>
        <v>0</v>
      </c>
      <c r="I4811" s="580" t="str">
        <f>Índice!$C$8</f>
        <v>2016-01-01</v>
      </c>
      <c r="J4811" s="580" t="str">
        <f>Índice!$C$9</f>
        <v>2016-12-31</v>
      </c>
      <c r="K4811" s="555" t="s">
        <v>1863</v>
      </c>
      <c r="L4811" s="555" t="s">
        <v>1857</v>
      </c>
    </row>
    <row r="4812" spans="1:12" ht="15.75">
      <c r="C4812" s="555" t="str">
        <f>'FC03-3'!B$19</f>
        <v>Residencial Estrato 2 (FC03-3)</v>
      </c>
      <c r="F4812" s="555">
        <f>'FC03-3'!H$19</f>
        <v>0</v>
      </c>
      <c r="I4812" s="580" t="str">
        <f>Índice!$C$8</f>
        <v>2016-01-01</v>
      </c>
      <c r="J4812" s="580" t="str">
        <f>Índice!$C$9</f>
        <v>2016-12-31</v>
      </c>
      <c r="K4812" s="555" t="s">
        <v>1863</v>
      </c>
      <c r="L4812" s="555" t="s">
        <v>1857</v>
      </c>
    </row>
    <row r="4813" spans="1:12" ht="15.75">
      <c r="C4813" s="555" t="str">
        <f>'FC03-3'!B$20</f>
        <v>Residencial Estrato 3 (FC03-3)</v>
      </c>
      <c r="F4813" s="555">
        <f>'FC03-3'!H$20</f>
        <v>0</v>
      </c>
      <c r="I4813" s="580" t="str">
        <f>Índice!$C$8</f>
        <v>2016-01-01</v>
      </c>
      <c r="J4813" s="580" t="str">
        <f>Índice!$C$9</f>
        <v>2016-12-31</v>
      </c>
      <c r="K4813" s="555" t="s">
        <v>1863</v>
      </c>
      <c r="L4813" s="555" t="s">
        <v>1857</v>
      </c>
    </row>
    <row r="4814" spans="1:12" ht="15.75">
      <c r="C4814" s="555" t="str">
        <f>'FC03-3'!B$21</f>
        <v>Residencial Estrato 4 (FC03-3)</v>
      </c>
      <c r="F4814" s="555">
        <f>'FC03-3'!H$21</f>
        <v>0</v>
      </c>
      <c r="I4814" s="580" t="str">
        <f>Índice!$C$8</f>
        <v>2016-01-01</v>
      </c>
      <c r="J4814" s="580" t="str">
        <f>Índice!$C$9</f>
        <v>2016-12-31</v>
      </c>
      <c r="K4814" s="555" t="s">
        <v>1863</v>
      </c>
      <c r="L4814" s="555" t="s">
        <v>1857</v>
      </c>
    </row>
    <row r="4815" spans="1:12" ht="15.75">
      <c r="C4815" s="555" t="str">
        <f>'FC03-3'!B$22</f>
        <v>Residencial Estrato 5 (FC03-3)</v>
      </c>
      <c r="F4815" s="555">
        <f>'FC03-3'!H$22</f>
        <v>0</v>
      </c>
      <c r="I4815" s="580" t="str">
        <f>Índice!$C$8</f>
        <v>2016-01-01</v>
      </c>
      <c r="J4815" s="580" t="str">
        <f>Índice!$C$9</f>
        <v>2016-12-31</v>
      </c>
      <c r="K4815" s="555" t="s">
        <v>1863</v>
      </c>
      <c r="L4815" s="555" t="s">
        <v>1857</v>
      </c>
    </row>
    <row r="4816" spans="1:12" ht="15.75">
      <c r="C4816" s="555" t="str">
        <f>'FC03-3'!B$23</f>
        <v>Residencial Estrato 6 (FC03-3)</v>
      </c>
      <c r="F4816" s="555">
        <f>'FC03-3'!H$23</f>
        <v>0</v>
      </c>
      <c r="I4816" s="580" t="str">
        <f>Índice!$C$8</f>
        <v>2016-01-01</v>
      </c>
      <c r="J4816" s="580" t="str">
        <f>Índice!$C$9</f>
        <v>2016-12-31</v>
      </c>
      <c r="K4816" s="555" t="s">
        <v>1863</v>
      </c>
      <c r="L4816" s="555" t="s">
        <v>1857</v>
      </c>
    </row>
    <row r="4817" spans="1:12" ht="15.75">
      <c r="C4817" s="555" t="str">
        <f>'FC03-3'!B$24</f>
        <v>No residencial industrial (FC03-3)</v>
      </c>
      <c r="F4817" s="555">
        <f>'FC03-3'!H$24</f>
        <v>0</v>
      </c>
      <c r="I4817" s="580" t="str">
        <f>Índice!$C$8</f>
        <v>2016-01-01</v>
      </c>
      <c r="J4817" s="580" t="str">
        <f>Índice!$C$9</f>
        <v>2016-12-31</v>
      </c>
      <c r="K4817" s="555" t="s">
        <v>1863</v>
      </c>
      <c r="L4817" s="555" t="s">
        <v>1857</v>
      </c>
    </row>
    <row r="4818" spans="1:12" ht="15.75">
      <c r="C4818" s="555" t="str">
        <f>'FC03-3'!B$25</f>
        <v>No residencial comercial (FC03-3)</v>
      </c>
      <c r="F4818" s="555">
        <f>'FC03-3'!H$25</f>
        <v>0</v>
      </c>
      <c r="I4818" s="580" t="str">
        <f>Índice!$C$8</f>
        <v>2016-01-01</v>
      </c>
      <c r="J4818" s="580" t="str">
        <f>Índice!$C$9</f>
        <v>2016-12-31</v>
      </c>
      <c r="K4818" s="555" t="s">
        <v>1863</v>
      </c>
      <c r="L4818" s="555" t="s">
        <v>1857</v>
      </c>
    </row>
    <row r="4819" spans="1:12" ht="15.75">
      <c r="C4819" s="555" t="str">
        <f>'FC03-3'!B$26</f>
        <v>No residencial oficial (FC03-3)</v>
      </c>
      <c r="F4819" s="555">
        <f>'FC03-3'!H$26</f>
        <v>0</v>
      </c>
      <c r="I4819" s="580" t="str">
        <f>Índice!$C$8</f>
        <v>2016-01-01</v>
      </c>
      <c r="J4819" s="580" t="str">
        <f>Índice!$C$9</f>
        <v>2016-12-31</v>
      </c>
      <c r="K4819" s="555" t="s">
        <v>1863</v>
      </c>
      <c r="L4819" s="555" t="s">
        <v>1857</v>
      </c>
    </row>
    <row r="4820" spans="1:12" ht="15.75">
      <c r="C4820" s="555" t="str">
        <f>'FC03-3'!B$27</f>
        <v>No residencial especial (FC03-3)</v>
      </c>
      <c r="F4820" s="555">
        <f>'FC03-3'!H$27</f>
        <v>0</v>
      </c>
      <c r="I4820" s="580" t="str">
        <f>Índice!$C$8</f>
        <v>2016-01-01</v>
      </c>
      <c r="J4820" s="580" t="str">
        <f>Índice!$C$9</f>
        <v>2016-12-31</v>
      </c>
      <c r="K4820" s="555" t="s">
        <v>1863</v>
      </c>
      <c r="L4820" s="555" t="s">
        <v>1857</v>
      </c>
    </row>
    <row r="4821" spans="1:12" ht="15.75">
      <c r="C4821" s="555" t="str">
        <f>'FC03-3'!B$28</f>
        <v>Total Comercialización (FC03-3)</v>
      </c>
      <c r="F4821" s="555">
        <f>'FC03-3'!H$28</f>
        <v>0</v>
      </c>
      <c r="I4821" s="580" t="str">
        <f>Índice!$C$8</f>
        <v>2016-01-01</v>
      </c>
      <c r="J4821" s="580" t="str">
        <f>Índice!$C$9</f>
        <v>2016-12-31</v>
      </c>
      <c r="K4821" s="555" t="s">
        <v>1863</v>
      </c>
      <c r="L4821" s="555" t="s">
        <v>1857</v>
      </c>
    </row>
    <row r="4822" spans="1:12" ht="15.75">
      <c r="C4822" s="555" t="str">
        <f>'FC03-3'!B$29</f>
        <v>Total Servicio de Aseo (FC03-3)</v>
      </c>
      <c r="F4822" s="555">
        <f>'FC03-3'!H$29</f>
        <v>0</v>
      </c>
      <c r="I4822" s="580" t="str">
        <f>Índice!$C$8</f>
        <v>2016-01-01</v>
      </c>
      <c r="J4822" s="580" t="str">
        <f>Índice!$C$9</f>
        <v>2016-12-31</v>
      </c>
      <c r="K4822" s="555" t="s">
        <v>1863</v>
      </c>
      <c r="L4822" s="555" t="s">
        <v>1857</v>
      </c>
    </row>
    <row r="4823" spans="1:12" ht="15.75">
      <c r="A4823" s="593" t="s">
        <v>15</v>
      </c>
      <c r="C4823" s="555" t="str">
        <f>'FC03-3'!B$30</f>
        <v>Deterioro de cuentas por cobrar (FC03-3)</v>
      </c>
      <c r="F4823" s="555"/>
      <c r="I4823" s="580" t="str">
        <f>Índice!$C$8</f>
        <v>2016-01-01</v>
      </c>
      <c r="J4823" s="580" t="str">
        <f>Índice!$C$9</f>
        <v>2016-12-31</v>
      </c>
      <c r="L4823" s="555"/>
    </row>
    <row r="4824" spans="1:12" ht="15.75">
      <c r="C4824" s="555" t="str">
        <f>'FC03-3'!B$31</f>
        <v>Barrido y Limpieza de vias y Areas Publicas (Deterioro) (FC03-3)</v>
      </c>
      <c r="F4824" s="555">
        <f>'FC03-3'!H$31</f>
        <v>0</v>
      </c>
      <c r="I4824" s="580" t="str">
        <f>Índice!$C$8</f>
        <v>2016-01-01</v>
      </c>
      <c r="J4824" s="580" t="str">
        <f>Índice!$C$9</f>
        <v>2016-12-31</v>
      </c>
      <c r="K4824" s="555" t="s">
        <v>1863</v>
      </c>
      <c r="L4824" s="555" t="s">
        <v>1857</v>
      </c>
    </row>
    <row r="4825" spans="1:12" ht="15.75">
      <c r="C4825" s="555" t="str">
        <f>'FC03-3'!B$32</f>
        <v>Recoleccion y Transporte de Residuos Convencionales (Deterioro) (FC03-3)</v>
      </c>
      <c r="F4825" s="555">
        <f>'FC03-3'!H$32</f>
        <v>0</v>
      </c>
      <c r="I4825" s="580" t="str">
        <f>Índice!$C$8</f>
        <v>2016-01-01</v>
      </c>
      <c r="J4825" s="580" t="str">
        <f>Índice!$C$9</f>
        <v>2016-12-31</v>
      </c>
      <c r="K4825" s="555" t="s">
        <v>1863</v>
      </c>
      <c r="L4825" s="555" t="s">
        <v>1857</v>
      </c>
    </row>
    <row r="4826" spans="1:12" ht="15.75">
      <c r="C4826" s="555" t="str">
        <f>'FC03-3'!B$33</f>
        <v>Recoleccion de Residuos Peligrosos (Deterioro) (FC03-3)</v>
      </c>
      <c r="F4826" s="555">
        <f>'FC03-3'!H$33</f>
        <v>0</v>
      </c>
      <c r="I4826" s="580" t="str">
        <f>Índice!$C$8</f>
        <v>2016-01-01</v>
      </c>
      <c r="J4826" s="580" t="str">
        <f>Índice!$C$9</f>
        <v>2016-12-31</v>
      </c>
      <c r="K4826" s="555" t="s">
        <v>1863</v>
      </c>
      <c r="L4826" s="555" t="s">
        <v>1857</v>
      </c>
    </row>
    <row r="4827" spans="1:12" ht="15.75">
      <c r="C4827" s="555" t="str">
        <f>'FC03-3'!B$34</f>
        <v>Recoleccion de Residuos Hospitalarios e infecciosos (Deterioro) (FC03-3)</v>
      </c>
      <c r="F4827" s="555">
        <f>'FC03-3'!H$34</f>
        <v>0</v>
      </c>
      <c r="I4827" s="580" t="str">
        <f>Índice!$C$8</f>
        <v>2016-01-01</v>
      </c>
      <c r="J4827" s="580" t="str">
        <f>Índice!$C$9</f>
        <v>2016-12-31</v>
      </c>
      <c r="K4827" s="555" t="s">
        <v>1863</v>
      </c>
      <c r="L4827" s="555" t="s">
        <v>1857</v>
      </c>
    </row>
    <row r="4828" spans="1:12" ht="15.75">
      <c r="C4828" s="555" t="str">
        <f>'FC03-3'!B$35</f>
        <v>Recoleccion de Escombros (Deterioro) (FC03-3)</v>
      </c>
      <c r="F4828" s="555">
        <f>'FC03-3'!H$35</f>
        <v>0</v>
      </c>
      <c r="I4828" s="580" t="str">
        <f>Índice!$C$8</f>
        <v>2016-01-01</v>
      </c>
      <c r="J4828" s="580" t="str">
        <f>Índice!$C$9</f>
        <v>2016-12-31</v>
      </c>
      <c r="K4828" s="555" t="s">
        <v>1863</v>
      </c>
      <c r="L4828" s="555" t="s">
        <v>1857</v>
      </c>
    </row>
    <row r="4829" spans="1:12" ht="15.75">
      <c r="C4829" s="555" t="str">
        <f>'FC03-3'!B$36</f>
        <v>Tratamiento (Deterioro) (FC03-3)</v>
      </c>
      <c r="F4829" s="555">
        <f>'FC03-3'!H$36</f>
        <v>0</v>
      </c>
      <c r="I4829" s="580" t="str">
        <f>Índice!$C$8</f>
        <v>2016-01-01</v>
      </c>
      <c r="J4829" s="580" t="str">
        <f>Índice!$C$9</f>
        <v>2016-12-31</v>
      </c>
      <c r="K4829" s="555" t="s">
        <v>1863</v>
      </c>
      <c r="L4829" s="555" t="s">
        <v>1857</v>
      </c>
    </row>
    <row r="4830" spans="1:12" ht="15.75">
      <c r="C4830" s="555" t="str">
        <f>'FC03-3'!B$37</f>
        <v>Aprovechamientos (Deterioro) (FC03-3)</v>
      </c>
      <c r="F4830" s="555">
        <f>'FC03-3'!H$37</f>
        <v>0</v>
      </c>
      <c r="I4830" s="580" t="str">
        <f>Índice!$C$8</f>
        <v>2016-01-01</v>
      </c>
      <c r="J4830" s="580" t="str">
        <f>Índice!$C$9</f>
        <v>2016-12-31</v>
      </c>
      <c r="K4830" s="555" t="s">
        <v>1863</v>
      </c>
      <c r="L4830" s="555" t="s">
        <v>1857</v>
      </c>
    </row>
    <row r="4831" spans="1:12" ht="15.75">
      <c r="C4831" s="555" t="str">
        <f>'FC03-3'!B$38</f>
        <v>Disposicion Final (Deterioro) (FC03-3)</v>
      </c>
      <c r="F4831" s="555">
        <f>'FC03-3'!H$38</f>
        <v>0</v>
      </c>
      <c r="I4831" s="580" t="str">
        <f>Índice!$C$8</f>
        <v>2016-01-01</v>
      </c>
      <c r="J4831" s="580" t="str">
        <f>Índice!$C$9</f>
        <v>2016-12-31</v>
      </c>
      <c r="K4831" s="555" t="s">
        <v>1863</v>
      </c>
      <c r="L4831" s="555" t="s">
        <v>1857</v>
      </c>
    </row>
    <row r="4832" spans="1:12" ht="15.75">
      <c r="C4832" s="555" t="str">
        <f>'FC03-3'!B$39</f>
        <v>Incineracion (Deterioro) (FC03-3)</v>
      </c>
      <c r="F4832" s="555">
        <f>'FC03-3'!H$39</f>
        <v>0</v>
      </c>
      <c r="I4832" s="580" t="str">
        <f>Índice!$C$8</f>
        <v>2016-01-01</v>
      </c>
      <c r="J4832" s="580" t="str">
        <f>Índice!$C$9</f>
        <v>2016-12-31</v>
      </c>
      <c r="K4832" s="555" t="s">
        <v>1863</v>
      </c>
      <c r="L4832" s="555" t="s">
        <v>1857</v>
      </c>
    </row>
    <row r="4833" spans="1:12" ht="15.75">
      <c r="A4833" s="593" t="s">
        <v>15</v>
      </c>
      <c r="C4833" s="555" t="str">
        <f>'FC03-3'!B$40</f>
        <v>Comercialización (Deterioro) (FC03-3)</v>
      </c>
      <c r="F4833" s="555"/>
      <c r="I4833" s="580" t="str">
        <f>Índice!$C$8</f>
        <v>2016-01-01</v>
      </c>
      <c r="J4833" s="580" t="str">
        <f>Índice!$C$9</f>
        <v>2016-12-31</v>
      </c>
      <c r="L4833" s="555"/>
    </row>
    <row r="4834" spans="1:12" ht="15.75">
      <c r="C4834" s="555" t="str">
        <f>'FC03-3'!B$41</f>
        <v>Residencial Estrato 1 (Deterioro) (FC03-3)</v>
      </c>
      <c r="F4834" s="555">
        <f>'FC03-3'!H$41</f>
        <v>0</v>
      </c>
      <c r="I4834" s="580" t="str">
        <f>Índice!$C$8</f>
        <v>2016-01-01</v>
      </c>
      <c r="J4834" s="580" t="str">
        <f>Índice!$C$9</f>
        <v>2016-12-31</v>
      </c>
      <c r="K4834" s="555" t="s">
        <v>1863</v>
      </c>
      <c r="L4834" s="555" t="s">
        <v>1857</v>
      </c>
    </row>
    <row r="4835" spans="1:12" ht="15.75">
      <c r="C4835" s="555" t="str">
        <f>'FC03-3'!B$42</f>
        <v>Residencial Estrato 2 (Deterioro) (FC03-3)</v>
      </c>
      <c r="F4835" s="555">
        <f>'FC03-3'!H$42</f>
        <v>0</v>
      </c>
      <c r="I4835" s="580" t="str">
        <f>Índice!$C$8</f>
        <v>2016-01-01</v>
      </c>
      <c r="J4835" s="580" t="str">
        <f>Índice!$C$9</f>
        <v>2016-12-31</v>
      </c>
      <c r="K4835" s="555" t="s">
        <v>1863</v>
      </c>
      <c r="L4835" s="555" t="s">
        <v>1857</v>
      </c>
    </row>
    <row r="4836" spans="1:12" ht="15.75">
      <c r="C4836" s="555" t="str">
        <f>'FC03-3'!B$43</f>
        <v>Residencial Estrato 3 (Deterioro) (FC03-3)</v>
      </c>
      <c r="F4836" s="555">
        <f>'FC03-3'!H$43</f>
        <v>0</v>
      </c>
      <c r="I4836" s="580" t="str">
        <f>Índice!$C$8</f>
        <v>2016-01-01</v>
      </c>
      <c r="J4836" s="580" t="str">
        <f>Índice!$C$9</f>
        <v>2016-12-31</v>
      </c>
      <c r="K4836" s="555" t="s">
        <v>1863</v>
      </c>
      <c r="L4836" s="555" t="s">
        <v>1857</v>
      </c>
    </row>
    <row r="4837" spans="1:12" ht="15.75">
      <c r="C4837" s="555" t="str">
        <f>'FC03-3'!B$44</f>
        <v>Residencial Estrato 4 (Deterioro) (FC03-3)</v>
      </c>
      <c r="F4837" s="555">
        <f>'FC03-3'!H$44</f>
        <v>0</v>
      </c>
      <c r="I4837" s="580" t="str">
        <f>Índice!$C$8</f>
        <v>2016-01-01</v>
      </c>
      <c r="J4837" s="580" t="str">
        <f>Índice!$C$9</f>
        <v>2016-12-31</v>
      </c>
      <c r="K4837" s="555" t="s">
        <v>1863</v>
      </c>
      <c r="L4837" s="555" t="s">
        <v>1857</v>
      </c>
    </row>
    <row r="4838" spans="1:12" ht="15.75">
      <c r="C4838" s="555" t="str">
        <f>'FC03-3'!B$45</f>
        <v>Residencial Estrato 5 (Deterioro) (FC03-3)</v>
      </c>
      <c r="F4838" s="555">
        <f>'FC03-3'!H$45</f>
        <v>0</v>
      </c>
      <c r="I4838" s="580" t="str">
        <f>Índice!$C$8</f>
        <v>2016-01-01</v>
      </c>
      <c r="J4838" s="580" t="str">
        <f>Índice!$C$9</f>
        <v>2016-12-31</v>
      </c>
      <c r="K4838" s="555" t="s">
        <v>1863</v>
      </c>
      <c r="L4838" s="555" t="s">
        <v>1857</v>
      </c>
    </row>
    <row r="4839" spans="1:12" ht="15.75">
      <c r="C4839" s="555" t="str">
        <f>'FC03-3'!B$46</f>
        <v>Residencial Estrato 6 (Deterioro) (FC03-3)</v>
      </c>
      <c r="F4839" s="555">
        <f>'FC03-3'!H$46</f>
        <v>0</v>
      </c>
      <c r="I4839" s="580" t="str">
        <f>Índice!$C$8</f>
        <v>2016-01-01</v>
      </c>
      <c r="J4839" s="580" t="str">
        <f>Índice!$C$9</f>
        <v>2016-12-31</v>
      </c>
      <c r="K4839" s="555" t="s">
        <v>1863</v>
      </c>
      <c r="L4839" s="555" t="s">
        <v>1857</v>
      </c>
    </row>
    <row r="4840" spans="1:12" ht="15.75">
      <c r="C4840" s="555" t="str">
        <f>'FC03-3'!B$47</f>
        <v>No Residencial Industrial (Deterioro) (FC03-3)</v>
      </c>
      <c r="F4840" s="555">
        <f>'FC03-3'!H$47</f>
        <v>0</v>
      </c>
      <c r="I4840" s="580" t="str">
        <f>Índice!$C$8</f>
        <v>2016-01-01</v>
      </c>
      <c r="J4840" s="580" t="str">
        <f>Índice!$C$9</f>
        <v>2016-12-31</v>
      </c>
      <c r="K4840" s="555" t="s">
        <v>1863</v>
      </c>
      <c r="L4840" s="555" t="s">
        <v>1857</v>
      </c>
    </row>
    <row r="4841" spans="1:12" ht="15.75">
      <c r="C4841" s="555" t="str">
        <f>'FC03-3'!B$48</f>
        <v>No Residencial Comercial (Deterioro) (FC03-3)</v>
      </c>
      <c r="F4841" s="555">
        <f>'FC03-3'!H$48</f>
        <v>0</v>
      </c>
      <c r="I4841" s="580" t="str">
        <f>Índice!$C$8</f>
        <v>2016-01-01</v>
      </c>
      <c r="J4841" s="580" t="str">
        <f>Índice!$C$9</f>
        <v>2016-12-31</v>
      </c>
      <c r="K4841" s="555" t="s">
        <v>1863</v>
      </c>
      <c r="L4841" s="555" t="s">
        <v>1857</v>
      </c>
    </row>
    <row r="4842" spans="1:12" ht="15.75">
      <c r="C4842" s="555" t="str">
        <f>'FC03-3'!B$49</f>
        <v>No Residencial Oficial (Deterioro) (FC03-3)</v>
      </c>
      <c r="F4842" s="555">
        <f>'FC03-3'!H$49</f>
        <v>0</v>
      </c>
      <c r="I4842" s="580" t="str">
        <f>Índice!$C$8</f>
        <v>2016-01-01</v>
      </c>
      <c r="J4842" s="580" t="str">
        <f>Índice!$C$9</f>
        <v>2016-12-31</v>
      </c>
      <c r="K4842" s="555" t="s">
        <v>1863</v>
      </c>
      <c r="L4842" s="555" t="s">
        <v>1857</v>
      </c>
    </row>
    <row r="4843" spans="1:12" ht="15.75">
      <c r="C4843" s="555" t="str">
        <f>'FC03-3'!B$50</f>
        <v>No Residencial Especial (Deterioro) (FC03-3)</v>
      </c>
      <c r="F4843" s="555">
        <f>'FC03-3'!H$50</f>
        <v>0</v>
      </c>
      <c r="I4843" s="580" t="str">
        <f>Índice!$C$8</f>
        <v>2016-01-01</v>
      </c>
      <c r="J4843" s="580" t="str">
        <f>Índice!$C$9</f>
        <v>2016-12-31</v>
      </c>
      <c r="K4843" s="555" t="s">
        <v>1863</v>
      </c>
      <c r="L4843" s="555" t="s">
        <v>1857</v>
      </c>
    </row>
    <row r="4844" spans="1:12" ht="15.75">
      <c r="C4844" s="555" t="str">
        <f>'FC03-3'!B$51</f>
        <v>Total Comercialización (Deterioro) (FC03-3)</v>
      </c>
      <c r="F4844" s="555">
        <f>'FC03-3'!H$51</f>
        <v>0</v>
      </c>
      <c r="I4844" s="580" t="str">
        <f>Índice!$C$8</f>
        <v>2016-01-01</v>
      </c>
      <c r="J4844" s="580" t="str">
        <f>Índice!$C$9</f>
        <v>2016-12-31</v>
      </c>
      <c r="K4844" s="555" t="s">
        <v>1863</v>
      </c>
      <c r="L4844" s="555" t="s">
        <v>1857</v>
      </c>
    </row>
    <row r="4845" spans="1:12" ht="15.75">
      <c r="C4845" s="555" t="str">
        <f>'FC03-3'!B$52</f>
        <v>Total deterioro cuentas por cobrar (FC03-3)</v>
      </c>
      <c r="F4845" s="555">
        <f>'FC03-3'!H$52</f>
        <v>0</v>
      </c>
      <c r="I4845" s="580" t="str">
        <f>Índice!$C$8</f>
        <v>2016-01-01</v>
      </c>
      <c r="J4845" s="580" t="str">
        <f>Índice!$C$9</f>
        <v>2016-12-31</v>
      </c>
      <c r="K4845" s="555" t="s">
        <v>1863</v>
      </c>
      <c r="L4845" s="555" t="s">
        <v>1857</v>
      </c>
    </row>
    <row r="4846" spans="1:12" ht="15.75">
      <c r="A4846" s="593" t="s">
        <v>15</v>
      </c>
      <c r="B4846" s="594"/>
      <c r="C4846" s="595" t="s">
        <v>631</v>
      </c>
      <c r="I4846" s="580" t="str">
        <f>Índice!$C$8</f>
        <v>2016-01-01</v>
      </c>
      <c r="J4846" s="580" t="str">
        <f>Índice!$C$9</f>
        <v>2016-12-31</v>
      </c>
      <c r="L4846" s="555"/>
    </row>
    <row r="4847" spans="1:12" ht="15.75">
      <c r="A4847" s="593" t="s">
        <v>15</v>
      </c>
      <c r="C4847" s="555" t="str">
        <f>'FC03-3'!B$7</f>
        <v>Servicio de aseo (FC03-3)</v>
      </c>
      <c r="I4847" s="580" t="str">
        <f>Índice!$C$8</f>
        <v>2016-01-01</v>
      </c>
      <c r="J4847" s="580" t="str">
        <f>Índice!$C$9</f>
        <v>2016-12-31</v>
      </c>
      <c r="L4847" s="555"/>
    </row>
    <row r="4848" spans="1:12" ht="15.75">
      <c r="C4848" s="555" t="str">
        <f>'FC03-3'!B$8</f>
        <v>Barrido y Limpieza de vias y Areas Publicas (FC03-3)</v>
      </c>
      <c r="F4848" s="555">
        <f>'FC03-3'!I$8</f>
        <v>0</v>
      </c>
      <c r="I4848" s="580" t="str">
        <f>Índice!$C$8</f>
        <v>2016-01-01</v>
      </c>
      <c r="J4848" s="580" t="str">
        <f>Índice!$C$9</f>
        <v>2016-12-31</v>
      </c>
      <c r="K4848" s="555" t="s">
        <v>1863</v>
      </c>
      <c r="L4848" s="555" t="s">
        <v>1858</v>
      </c>
    </row>
    <row r="4849" spans="1:12" ht="15.75">
      <c r="C4849" s="555" t="str">
        <f>'FC03-3'!B$9</f>
        <v>Recoleccion y Transporte de Residuos Convencionales (FC03-3)</v>
      </c>
      <c r="F4849" s="555">
        <f>'FC03-3'!I$9</f>
        <v>0</v>
      </c>
      <c r="I4849" s="580" t="str">
        <f>Índice!$C$8</f>
        <v>2016-01-01</v>
      </c>
      <c r="J4849" s="580" t="str">
        <f>Índice!$C$9</f>
        <v>2016-12-31</v>
      </c>
      <c r="K4849" s="555" t="s">
        <v>1863</v>
      </c>
      <c r="L4849" s="555" t="s">
        <v>1858</v>
      </c>
    </row>
    <row r="4850" spans="1:12" ht="15.75">
      <c r="C4850" s="555" t="str">
        <f>'FC03-3'!B$10</f>
        <v>Recoleccion de Residuos Peligrosos (FC03-3)</v>
      </c>
      <c r="F4850" s="555">
        <f>'FC03-3'!I$10</f>
        <v>0</v>
      </c>
      <c r="I4850" s="580" t="str">
        <f>Índice!$C$8</f>
        <v>2016-01-01</v>
      </c>
      <c r="J4850" s="580" t="str">
        <f>Índice!$C$9</f>
        <v>2016-12-31</v>
      </c>
      <c r="K4850" s="555" t="s">
        <v>1863</v>
      </c>
      <c r="L4850" s="555" t="s">
        <v>1858</v>
      </c>
    </row>
    <row r="4851" spans="1:12" ht="15.75">
      <c r="C4851" s="555" t="str">
        <f>'FC03-3'!B$11</f>
        <v>Recoleccion de Residuos Hospitalarios e infecciosos (FC03-3)</v>
      </c>
      <c r="F4851" s="555">
        <f>'FC03-3'!I$11</f>
        <v>0</v>
      </c>
      <c r="I4851" s="580" t="str">
        <f>Índice!$C$8</f>
        <v>2016-01-01</v>
      </c>
      <c r="J4851" s="580" t="str">
        <f>Índice!$C$9</f>
        <v>2016-12-31</v>
      </c>
      <c r="K4851" s="555" t="s">
        <v>1863</v>
      </c>
      <c r="L4851" s="555" t="s">
        <v>1858</v>
      </c>
    </row>
    <row r="4852" spans="1:12" ht="15.75">
      <c r="C4852" s="555" t="str">
        <f>'FC03-3'!B$12</f>
        <v>Recoleccion de Escombros (FC03-3)</v>
      </c>
      <c r="F4852" s="555">
        <f>'FC03-3'!I$12</f>
        <v>0</v>
      </c>
      <c r="I4852" s="580" t="str">
        <f>Índice!$C$8</f>
        <v>2016-01-01</v>
      </c>
      <c r="J4852" s="580" t="str">
        <f>Índice!$C$9</f>
        <v>2016-12-31</v>
      </c>
      <c r="K4852" s="555" t="s">
        <v>1863</v>
      </c>
      <c r="L4852" s="555" t="s">
        <v>1858</v>
      </c>
    </row>
    <row r="4853" spans="1:12" ht="15.75">
      <c r="C4853" s="555" t="str">
        <f>'FC03-3'!B$13</f>
        <v>Tratamiento (FC03-3)</v>
      </c>
      <c r="F4853" s="555">
        <f>'FC03-3'!I$13</f>
        <v>0</v>
      </c>
      <c r="I4853" s="580" t="str">
        <f>Índice!$C$8</f>
        <v>2016-01-01</v>
      </c>
      <c r="J4853" s="580" t="str">
        <f>Índice!$C$9</f>
        <v>2016-12-31</v>
      </c>
      <c r="K4853" s="555" t="s">
        <v>1863</v>
      </c>
      <c r="L4853" s="555" t="s">
        <v>1858</v>
      </c>
    </row>
    <row r="4854" spans="1:12" ht="15.75">
      <c r="C4854" s="555" t="str">
        <f>'FC03-3'!B$14</f>
        <v>Aprovechamientos (FC03-3)</v>
      </c>
      <c r="F4854" s="555">
        <f>'FC03-3'!I$14</f>
        <v>0</v>
      </c>
      <c r="I4854" s="580" t="str">
        <f>Índice!$C$8</f>
        <v>2016-01-01</v>
      </c>
      <c r="J4854" s="580" t="str">
        <f>Índice!$C$9</f>
        <v>2016-12-31</v>
      </c>
      <c r="K4854" s="555" t="s">
        <v>1863</v>
      </c>
      <c r="L4854" s="555" t="s">
        <v>1858</v>
      </c>
    </row>
    <row r="4855" spans="1:12" ht="15.75">
      <c r="C4855" s="555" t="str">
        <f>'FC03-3'!B$15</f>
        <v>Disposicion Final (FC03-3)</v>
      </c>
      <c r="F4855" s="555">
        <f>'FC03-3'!I$15</f>
        <v>0</v>
      </c>
      <c r="I4855" s="580" t="str">
        <f>Índice!$C$8</f>
        <v>2016-01-01</v>
      </c>
      <c r="J4855" s="580" t="str">
        <f>Índice!$C$9</f>
        <v>2016-12-31</v>
      </c>
      <c r="K4855" s="555" t="s">
        <v>1863</v>
      </c>
      <c r="L4855" s="555" t="s">
        <v>1858</v>
      </c>
    </row>
    <row r="4856" spans="1:12" ht="15.75">
      <c r="C4856" s="555" t="str">
        <f>'FC03-3'!B$16</f>
        <v>Incineracion (FC03-3)</v>
      </c>
      <c r="F4856" s="555">
        <f>'FC03-3'!I$16</f>
        <v>0</v>
      </c>
      <c r="I4856" s="580" t="str">
        <f>Índice!$C$8</f>
        <v>2016-01-01</v>
      </c>
      <c r="J4856" s="580" t="str">
        <f>Índice!$C$9</f>
        <v>2016-12-31</v>
      </c>
      <c r="K4856" s="555" t="s">
        <v>1863</v>
      </c>
      <c r="L4856" s="555" t="s">
        <v>1858</v>
      </c>
    </row>
    <row r="4857" spans="1:12" ht="15.75">
      <c r="A4857" s="593" t="s">
        <v>15</v>
      </c>
      <c r="C4857" s="555" t="str">
        <f>'FC03-3'!B$17</f>
        <v>Comercializacion (FC03-3)</v>
      </c>
      <c r="F4857" s="555"/>
      <c r="I4857" s="580" t="str">
        <f>Índice!$C$8</f>
        <v>2016-01-01</v>
      </c>
      <c r="J4857" s="580" t="str">
        <f>Índice!$C$9</f>
        <v>2016-12-31</v>
      </c>
      <c r="L4857" s="557"/>
    </row>
    <row r="4858" spans="1:12" ht="15.75">
      <c r="C4858" s="555" t="str">
        <f>'FC03-3'!B$18</f>
        <v>Residencial Estrato 1 (FC03-3)</v>
      </c>
      <c r="F4858" s="555">
        <f>'FC03-3'!I$18</f>
        <v>0</v>
      </c>
      <c r="I4858" s="580" t="str">
        <f>Índice!$C$8</f>
        <v>2016-01-01</v>
      </c>
      <c r="J4858" s="580" t="str">
        <f>Índice!$C$9</f>
        <v>2016-12-31</v>
      </c>
      <c r="K4858" s="555" t="s">
        <v>1863</v>
      </c>
      <c r="L4858" s="555" t="s">
        <v>1858</v>
      </c>
    </row>
    <row r="4859" spans="1:12" ht="15.75">
      <c r="C4859" s="555" t="str">
        <f>'FC03-3'!B$19</f>
        <v>Residencial Estrato 2 (FC03-3)</v>
      </c>
      <c r="F4859" s="555">
        <f>'FC03-3'!I$19</f>
        <v>0</v>
      </c>
      <c r="I4859" s="580" t="str">
        <f>Índice!$C$8</f>
        <v>2016-01-01</v>
      </c>
      <c r="J4859" s="580" t="str">
        <f>Índice!$C$9</f>
        <v>2016-12-31</v>
      </c>
      <c r="K4859" s="555" t="s">
        <v>1863</v>
      </c>
      <c r="L4859" s="555" t="s">
        <v>1858</v>
      </c>
    </row>
    <row r="4860" spans="1:12" ht="15.75">
      <c r="C4860" s="555" t="str">
        <f>'FC03-3'!B$20</f>
        <v>Residencial Estrato 3 (FC03-3)</v>
      </c>
      <c r="F4860" s="555">
        <f>'FC03-3'!I$20</f>
        <v>0</v>
      </c>
      <c r="I4860" s="580" t="str">
        <f>Índice!$C$8</f>
        <v>2016-01-01</v>
      </c>
      <c r="J4860" s="580" t="str">
        <f>Índice!$C$9</f>
        <v>2016-12-31</v>
      </c>
      <c r="K4860" s="555" t="s">
        <v>1863</v>
      </c>
      <c r="L4860" s="555" t="s">
        <v>1858</v>
      </c>
    </row>
    <row r="4861" spans="1:12" ht="15.75">
      <c r="C4861" s="555" t="str">
        <f>'FC03-3'!B$21</f>
        <v>Residencial Estrato 4 (FC03-3)</v>
      </c>
      <c r="F4861" s="555">
        <f>'FC03-3'!I$21</f>
        <v>0</v>
      </c>
      <c r="I4861" s="580" t="str">
        <f>Índice!$C$8</f>
        <v>2016-01-01</v>
      </c>
      <c r="J4861" s="580" t="str">
        <f>Índice!$C$9</f>
        <v>2016-12-31</v>
      </c>
      <c r="K4861" s="555" t="s">
        <v>1863</v>
      </c>
      <c r="L4861" s="555" t="s">
        <v>1858</v>
      </c>
    </row>
    <row r="4862" spans="1:12" ht="15.75">
      <c r="C4862" s="555" t="str">
        <f>'FC03-3'!B$22</f>
        <v>Residencial Estrato 5 (FC03-3)</v>
      </c>
      <c r="F4862" s="555">
        <f>'FC03-3'!I$22</f>
        <v>0</v>
      </c>
      <c r="I4862" s="580" t="str">
        <f>Índice!$C$8</f>
        <v>2016-01-01</v>
      </c>
      <c r="J4862" s="580" t="str">
        <f>Índice!$C$9</f>
        <v>2016-12-31</v>
      </c>
      <c r="K4862" s="555" t="s">
        <v>1863</v>
      </c>
      <c r="L4862" s="555" t="s">
        <v>1858</v>
      </c>
    </row>
    <row r="4863" spans="1:12" ht="15.75">
      <c r="C4863" s="555" t="str">
        <f>'FC03-3'!B$23</f>
        <v>Residencial Estrato 6 (FC03-3)</v>
      </c>
      <c r="F4863" s="555">
        <f>'FC03-3'!I$23</f>
        <v>0</v>
      </c>
      <c r="I4863" s="580" t="str">
        <f>Índice!$C$8</f>
        <v>2016-01-01</v>
      </c>
      <c r="J4863" s="580" t="str">
        <f>Índice!$C$9</f>
        <v>2016-12-31</v>
      </c>
      <c r="K4863" s="555" t="s">
        <v>1863</v>
      </c>
      <c r="L4863" s="555" t="s">
        <v>1858</v>
      </c>
    </row>
    <row r="4864" spans="1:12" ht="15.75">
      <c r="C4864" s="555" t="str">
        <f>'FC03-3'!B$24</f>
        <v>No residencial industrial (FC03-3)</v>
      </c>
      <c r="F4864" s="555">
        <f>'FC03-3'!I$24</f>
        <v>0</v>
      </c>
      <c r="I4864" s="580" t="str">
        <f>Índice!$C$8</f>
        <v>2016-01-01</v>
      </c>
      <c r="J4864" s="580" t="str">
        <f>Índice!$C$9</f>
        <v>2016-12-31</v>
      </c>
      <c r="K4864" s="555" t="s">
        <v>1863</v>
      </c>
      <c r="L4864" s="555" t="s">
        <v>1858</v>
      </c>
    </row>
    <row r="4865" spans="1:12" ht="15.75">
      <c r="C4865" s="555" t="str">
        <f>'FC03-3'!B$25</f>
        <v>No residencial comercial (FC03-3)</v>
      </c>
      <c r="F4865" s="555">
        <f>'FC03-3'!I$25</f>
        <v>0</v>
      </c>
      <c r="I4865" s="580" t="str">
        <f>Índice!$C$8</f>
        <v>2016-01-01</v>
      </c>
      <c r="J4865" s="580" t="str">
        <f>Índice!$C$9</f>
        <v>2016-12-31</v>
      </c>
      <c r="K4865" s="555" t="s">
        <v>1863</v>
      </c>
      <c r="L4865" s="555" t="s">
        <v>1858</v>
      </c>
    </row>
    <row r="4866" spans="1:12" ht="15.75">
      <c r="C4866" s="555" t="str">
        <f>'FC03-3'!B$26</f>
        <v>No residencial oficial (FC03-3)</v>
      </c>
      <c r="F4866" s="555">
        <f>'FC03-3'!I$26</f>
        <v>0</v>
      </c>
      <c r="I4866" s="580" t="str">
        <f>Índice!$C$8</f>
        <v>2016-01-01</v>
      </c>
      <c r="J4866" s="580" t="str">
        <f>Índice!$C$9</f>
        <v>2016-12-31</v>
      </c>
      <c r="K4866" s="555" t="s">
        <v>1863</v>
      </c>
      <c r="L4866" s="555" t="s">
        <v>1858</v>
      </c>
    </row>
    <row r="4867" spans="1:12" ht="15.75">
      <c r="C4867" s="555" t="str">
        <f>'FC03-3'!B$27</f>
        <v>No residencial especial (FC03-3)</v>
      </c>
      <c r="F4867" s="555">
        <f>'FC03-3'!I$27</f>
        <v>0</v>
      </c>
      <c r="I4867" s="580" t="str">
        <f>Índice!$C$8</f>
        <v>2016-01-01</v>
      </c>
      <c r="J4867" s="580" t="str">
        <f>Índice!$C$9</f>
        <v>2016-12-31</v>
      </c>
      <c r="K4867" s="555" t="s">
        <v>1863</v>
      </c>
      <c r="L4867" s="555" t="s">
        <v>1858</v>
      </c>
    </row>
    <row r="4868" spans="1:12" ht="15.75">
      <c r="C4868" s="555" t="str">
        <f>'FC03-3'!B$28</f>
        <v>Total Comercialización (FC03-3)</v>
      </c>
      <c r="F4868" s="555">
        <f>'FC03-3'!I$28</f>
        <v>0</v>
      </c>
      <c r="I4868" s="580" t="str">
        <f>Índice!$C$8</f>
        <v>2016-01-01</v>
      </c>
      <c r="J4868" s="580" t="str">
        <f>Índice!$C$9</f>
        <v>2016-12-31</v>
      </c>
      <c r="K4868" s="555" t="s">
        <v>1863</v>
      </c>
      <c r="L4868" s="555" t="s">
        <v>1858</v>
      </c>
    </row>
    <row r="4869" spans="1:12" ht="15.75">
      <c r="C4869" s="555" t="str">
        <f>'FC03-3'!B$29</f>
        <v>Total Servicio de Aseo (FC03-3)</v>
      </c>
      <c r="F4869" s="555">
        <f>'FC03-3'!I$29</f>
        <v>0</v>
      </c>
      <c r="I4869" s="580" t="str">
        <f>Índice!$C$8</f>
        <v>2016-01-01</v>
      </c>
      <c r="J4869" s="580" t="str">
        <f>Índice!$C$9</f>
        <v>2016-12-31</v>
      </c>
      <c r="K4869" s="555" t="s">
        <v>1863</v>
      </c>
      <c r="L4869" s="555" t="s">
        <v>1858</v>
      </c>
    </row>
    <row r="4870" spans="1:12" ht="15.75">
      <c r="A4870" s="593" t="s">
        <v>15</v>
      </c>
      <c r="C4870" s="555" t="str">
        <f>'FC03-3'!B$30</f>
        <v>Deterioro de cuentas por cobrar (FC03-3)</v>
      </c>
      <c r="F4870" s="555"/>
      <c r="I4870" s="580" t="str">
        <f>Índice!$C$8</f>
        <v>2016-01-01</v>
      </c>
      <c r="J4870" s="580" t="str">
        <f>Índice!$C$9</f>
        <v>2016-12-31</v>
      </c>
      <c r="L4870" s="555"/>
    </row>
    <row r="4871" spans="1:12" ht="15.75">
      <c r="C4871" s="555" t="str">
        <f>'FC03-3'!B$31</f>
        <v>Barrido y Limpieza de vias y Areas Publicas (Deterioro) (FC03-3)</v>
      </c>
      <c r="F4871" s="555">
        <f>'FC03-3'!I$31</f>
        <v>0</v>
      </c>
      <c r="I4871" s="580" t="str">
        <f>Índice!$C$8</f>
        <v>2016-01-01</v>
      </c>
      <c r="J4871" s="580" t="str">
        <f>Índice!$C$9</f>
        <v>2016-12-31</v>
      </c>
      <c r="K4871" s="555" t="s">
        <v>1863</v>
      </c>
      <c r="L4871" s="555" t="s">
        <v>1858</v>
      </c>
    </row>
    <row r="4872" spans="1:12" ht="15.75">
      <c r="C4872" s="555" t="str">
        <f>'FC03-3'!B$32</f>
        <v>Recoleccion y Transporte de Residuos Convencionales (Deterioro) (FC03-3)</v>
      </c>
      <c r="F4872" s="555">
        <f>'FC03-3'!I$32</f>
        <v>0</v>
      </c>
      <c r="I4872" s="580" t="str">
        <f>Índice!$C$8</f>
        <v>2016-01-01</v>
      </c>
      <c r="J4872" s="580" t="str">
        <f>Índice!$C$9</f>
        <v>2016-12-31</v>
      </c>
      <c r="K4872" s="555" t="s">
        <v>1863</v>
      </c>
      <c r="L4872" s="555" t="s">
        <v>1858</v>
      </c>
    </row>
    <row r="4873" spans="1:12" ht="15.75">
      <c r="C4873" s="555" t="str">
        <f>'FC03-3'!B$33</f>
        <v>Recoleccion de Residuos Peligrosos (Deterioro) (FC03-3)</v>
      </c>
      <c r="F4873" s="555">
        <f>'FC03-3'!I$33</f>
        <v>0</v>
      </c>
      <c r="I4873" s="580" t="str">
        <f>Índice!$C$8</f>
        <v>2016-01-01</v>
      </c>
      <c r="J4873" s="580" t="str">
        <f>Índice!$C$9</f>
        <v>2016-12-31</v>
      </c>
      <c r="K4873" s="555" t="s">
        <v>1863</v>
      </c>
      <c r="L4873" s="555" t="s">
        <v>1858</v>
      </c>
    </row>
    <row r="4874" spans="1:12" ht="15.75">
      <c r="C4874" s="555" t="str">
        <f>'FC03-3'!B$34</f>
        <v>Recoleccion de Residuos Hospitalarios e infecciosos (Deterioro) (FC03-3)</v>
      </c>
      <c r="F4874" s="555">
        <f>'FC03-3'!I$34</f>
        <v>0</v>
      </c>
      <c r="I4874" s="580" t="str">
        <f>Índice!$C$8</f>
        <v>2016-01-01</v>
      </c>
      <c r="J4874" s="580" t="str">
        <f>Índice!$C$9</f>
        <v>2016-12-31</v>
      </c>
      <c r="K4874" s="555" t="s">
        <v>1863</v>
      </c>
      <c r="L4874" s="555" t="s">
        <v>1858</v>
      </c>
    </row>
    <row r="4875" spans="1:12" ht="15.75">
      <c r="C4875" s="555" t="str">
        <f>'FC03-3'!B$35</f>
        <v>Recoleccion de Escombros (Deterioro) (FC03-3)</v>
      </c>
      <c r="F4875" s="555">
        <f>'FC03-3'!I$35</f>
        <v>0</v>
      </c>
      <c r="I4875" s="580" t="str">
        <f>Índice!$C$8</f>
        <v>2016-01-01</v>
      </c>
      <c r="J4875" s="580" t="str">
        <f>Índice!$C$9</f>
        <v>2016-12-31</v>
      </c>
      <c r="K4875" s="555" t="s">
        <v>1863</v>
      </c>
      <c r="L4875" s="555" t="s">
        <v>1858</v>
      </c>
    </row>
    <row r="4876" spans="1:12" ht="15.75">
      <c r="C4876" s="555" t="str">
        <f>'FC03-3'!B$36</f>
        <v>Tratamiento (Deterioro) (FC03-3)</v>
      </c>
      <c r="F4876" s="555">
        <f>'FC03-3'!I$36</f>
        <v>0</v>
      </c>
      <c r="I4876" s="580" t="str">
        <f>Índice!$C$8</f>
        <v>2016-01-01</v>
      </c>
      <c r="J4876" s="580" t="str">
        <f>Índice!$C$9</f>
        <v>2016-12-31</v>
      </c>
      <c r="K4876" s="555" t="s">
        <v>1863</v>
      </c>
      <c r="L4876" s="555" t="s">
        <v>1858</v>
      </c>
    </row>
    <row r="4877" spans="1:12" ht="15.75">
      <c r="C4877" s="555" t="str">
        <f>'FC03-3'!B$37</f>
        <v>Aprovechamientos (Deterioro) (FC03-3)</v>
      </c>
      <c r="F4877" s="555">
        <f>'FC03-3'!I$37</f>
        <v>0</v>
      </c>
      <c r="I4877" s="580" t="str">
        <f>Índice!$C$8</f>
        <v>2016-01-01</v>
      </c>
      <c r="J4877" s="580" t="str">
        <f>Índice!$C$9</f>
        <v>2016-12-31</v>
      </c>
      <c r="K4877" s="555" t="s">
        <v>1863</v>
      </c>
      <c r="L4877" s="555" t="s">
        <v>1858</v>
      </c>
    </row>
    <row r="4878" spans="1:12" ht="15.75">
      <c r="C4878" s="555" t="str">
        <f>'FC03-3'!B$38</f>
        <v>Disposicion Final (Deterioro) (FC03-3)</v>
      </c>
      <c r="F4878" s="555">
        <f>'FC03-3'!I$38</f>
        <v>0</v>
      </c>
      <c r="I4878" s="580" t="str">
        <f>Índice!$C$8</f>
        <v>2016-01-01</v>
      </c>
      <c r="J4878" s="580" t="str">
        <f>Índice!$C$9</f>
        <v>2016-12-31</v>
      </c>
      <c r="K4878" s="555" t="s">
        <v>1863</v>
      </c>
      <c r="L4878" s="555" t="s">
        <v>1858</v>
      </c>
    </row>
    <row r="4879" spans="1:12" ht="15.75">
      <c r="C4879" s="555" t="str">
        <f>'FC03-3'!B$39</f>
        <v>Incineracion (Deterioro) (FC03-3)</v>
      </c>
      <c r="F4879" s="555">
        <f>'FC03-3'!I$39</f>
        <v>0</v>
      </c>
      <c r="I4879" s="580" t="str">
        <f>Índice!$C$8</f>
        <v>2016-01-01</v>
      </c>
      <c r="J4879" s="580" t="str">
        <f>Índice!$C$9</f>
        <v>2016-12-31</v>
      </c>
      <c r="K4879" s="555" t="s">
        <v>1863</v>
      </c>
      <c r="L4879" s="555" t="s">
        <v>1858</v>
      </c>
    </row>
    <row r="4880" spans="1:12" ht="15.75">
      <c r="A4880" s="593" t="s">
        <v>15</v>
      </c>
      <c r="C4880" s="555" t="str">
        <f>'FC03-3'!B$40</f>
        <v>Comercialización (Deterioro) (FC03-3)</v>
      </c>
      <c r="F4880" s="555"/>
      <c r="I4880" s="580" t="str">
        <f>Índice!$C$8</f>
        <v>2016-01-01</v>
      </c>
      <c r="J4880" s="580" t="str">
        <f>Índice!$C$9</f>
        <v>2016-12-31</v>
      </c>
      <c r="L4880" s="555"/>
    </row>
    <row r="4881" spans="1:12" ht="15.75">
      <c r="C4881" s="555" t="str">
        <f>'FC03-3'!B$41</f>
        <v>Residencial Estrato 1 (Deterioro) (FC03-3)</v>
      </c>
      <c r="F4881" s="555">
        <f>'FC03-3'!I$41</f>
        <v>0</v>
      </c>
      <c r="I4881" s="580" t="str">
        <f>Índice!$C$8</f>
        <v>2016-01-01</v>
      </c>
      <c r="J4881" s="580" t="str">
        <f>Índice!$C$9</f>
        <v>2016-12-31</v>
      </c>
      <c r="K4881" s="555" t="s">
        <v>1863</v>
      </c>
      <c r="L4881" s="555" t="s">
        <v>1858</v>
      </c>
    </row>
    <row r="4882" spans="1:12" ht="15.75">
      <c r="C4882" s="555" t="str">
        <f>'FC03-3'!B$42</f>
        <v>Residencial Estrato 2 (Deterioro) (FC03-3)</v>
      </c>
      <c r="F4882" s="555">
        <f>'FC03-3'!I$42</f>
        <v>0</v>
      </c>
      <c r="I4882" s="580" t="str">
        <f>Índice!$C$8</f>
        <v>2016-01-01</v>
      </c>
      <c r="J4882" s="580" t="str">
        <f>Índice!$C$9</f>
        <v>2016-12-31</v>
      </c>
      <c r="K4882" s="555" t="s">
        <v>1863</v>
      </c>
      <c r="L4882" s="555" t="s">
        <v>1858</v>
      </c>
    </row>
    <row r="4883" spans="1:12" ht="15.75">
      <c r="C4883" s="555" t="str">
        <f>'FC03-3'!B$43</f>
        <v>Residencial Estrato 3 (Deterioro) (FC03-3)</v>
      </c>
      <c r="F4883" s="555">
        <f>'FC03-3'!I$43</f>
        <v>0</v>
      </c>
      <c r="I4883" s="580" t="str">
        <f>Índice!$C$8</f>
        <v>2016-01-01</v>
      </c>
      <c r="J4883" s="580" t="str">
        <f>Índice!$C$9</f>
        <v>2016-12-31</v>
      </c>
      <c r="K4883" s="555" t="s">
        <v>1863</v>
      </c>
      <c r="L4883" s="555" t="s">
        <v>1858</v>
      </c>
    </row>
    <row r="4884" spans="1:12" ht="15.75">
      <c r="C4884" s="555" t="str">
        <f>'FC03-3'!B$44</f>
        <v>Residencial Estrato 4 (Deterioro) (FC03-3)</v>
      </c>
      <c r="F4884" s="555">
        <f>'FC03-3'!I$44</f>
        <v>0</v>
      </c>
      <c r="I4884" s="580" t="str">
        <f>Índice!$C$8</f>
        <v>2016-01-01</v>
      </c>
      <c r="J4884" s="580" t="str">
        <f>Índice!$C$9</f>
        <v>2016-12-31</v>
      </c>
      <c r="K4884" s="555" t="s">
        <v>1863</v>
      </c>
      <c r="L4884" s="555" t="s">
        <v>1858</v>
      </c>
    </row>
    <row r="4885" spans="1:12" ht="15.75">
      <c r="C4885" s="555" t="str">
        <f>'FC03-3'!B$45</f>
        <v>Residencial Estrato 5 (Deterioro) (FC03-3)</v>
      </c>
      <c r="F4885" s="555">
        <f>'FC03-3'!I$45</f>
        <v>0</v>
      </c>
      <c r="I4885" s="580" t="str">
        <f>Índice!$C$8</f>
        <v>2016-01-01</v>
      </c>
      <c r="J4885" s="580" t="str">
        <f>Índice!$C$9</f>
        <v>2016-12-31</v>
      </c>
      <c r="K4885" s="555" t="s">
        <v>1863</v>
      </c>
      <c r="L4885" s="555" t="s">
        <v>1858</v>
      </c>
    </row>
    <row r="4886" spans="1:12" ht="15.75">
      <c r="C4886" s="555" t="str">
        <f>'FC03-3'!B$46</f>
        <v>Residencial Estrato 6 (Deterioro) (FC03-3)</v>
      </c>
      <c r="F4886" s="555">
        <f>'FC03-3'!I$46</f>
        <v>0</v>
      </c>
      <c r="I4886" s="580" t="str">
        <f>Índice!$C$8</f>
        <v>2016-01-01</v>
      </c>
      <c r="J4886" s="580" t="str">
        <f>Índice!$C$9</f>
        <v>2016-12-31</v>
      </c>
      <c r="K4886" s="555" t="s">
        <v>1863</v>
      </c>
      <c r="L4886" s="555" t="s">
        <v>1858</v>
      </c>
    </row>
    <row r="4887" spans="1:12" ht="15.75">
      <c r="C4887" s="555" t="str">
        <f>'FC03-3'!B$47</f>
        <v>No Residencial Industrial (Deterioro) (FC03-3)</v>
      </c>
      <c r="F4887" s="555">
        <f>'FC03-3'!I$47</f>
        <v>0</v>
      </c>
      <c r="I4887" s="580" t="str">
        <f>Índice!$C$8</f>
        <v>2016-01-01</v>
      </c>
      <c r="J4887" s="580" t="str">
        <f>Índice!$C$9</f>
        <v>2016-12-31</v>
      </c>
      <c r="K4887" s="555" t="s">
        <v>1863</v>
      </c>
      <c r="L4887" s="555" t="s">
        <v>1858</v>
      </c>
    </row>
    <row r="4888" spans="1:12" ht="15.75">
      <c r="C4888" s="555" t="str">
        <f>'FC03-3'!B$48</f>
        <v>No Residencial Comercial (Deterioro) (FC03-3)</v>
      </c>
      <c r="F4888" s="555">
        <f>'FC03-3'!I$48</f>
        <v>0</v>
      </c>
      <c r="I4888" s="580" t="str">
        <f>Índice!$C$8</f>
        <v>2016-01-01</v>
      </c>
      <c r="J4888" s="580" t="str">
        <f>Índice!$C$9</f>
        <v>2016-12-31</v>
      </c>
      <c r="K4888" s="555" t="s">
        <v>1863</v>
      </c>
      <c r="L4888" s="555" t="s">
        <v>1858</v>
      </c>
    </row>
    <row r="4889" spans="1:12" ht="15.75">
      <c r="C4889" s="555" t="str">
        <f>'FC03-3'!B$49</f>
        <v>No Residencial Oficial (Deterioro) (FC03-3)</v>
      </c>
      <c r="F4889" s="555">
        <f>'FC03-3'!I$49</f>
        <v>0</v>
      </c>
      <c r="I4889" s="580" t="str">
        <f>Índice!$C$8</f>
        <v>2016-01-01</v>
      </c>
      <c r="J4889" s="580" t="str">
        <f>Índice!$C$9</f>
        <v>2016-12-31</v>
      </c>
      <c r="K4889" s="555" t="s">
        <v>1863</v>
      </c>
      <c r="L4889" s="555" t="s">
        <v>1858</v>
      </c>
    </row>
    <row r="4890" spans="1:12" ht="15.75">
      <c r="C4890" s="555" t="str">
        <f>'FC03-3'!B$50</f>
        <v>No Residencial Especial (Deterioro) (FC03-3)</v>
      </c>
      <c r="F4890" s="555">
        <f>'FC03-3'!I$50</f>
        <v>0</v>
      </c>
      <c r="I4890" s="580" t="str">
        <f>Índice!$C$8</f>
        <v>2016-01-01</v>
      </c>
      <c r="J4890" s="580" t="str">
        <f>Índice!$C$9</f>
        <v>2016-12-31</v>
      </c>
      <c r="K4890" s="555" t="s">
        <v>1863</v>
      </c>
      <c r="L4890" s="555" t="s">
        <v>1858</v>
      </c>
    </row>
    <row r="4891" spans="1:12" ht="15.75">
      <c r="C4891" s="555" t="str">
        <f>'FC03-3'!B$51</f>
        <v>Total Comercialización (Deterioro) (FC03-3)</v>
      </c>
      <c r="F4891" s="555">
        <f>'FC03-3'!I$51</f>
        <v>0</v>
      </c>
      <c r="I4891" s="580" t="str">
        <f>Índice!$C$8</f>
        <v>2016-01-01</v>
      </c>
      <c r="J4891" s="580" t="str">
        <f>Índice!$C$9</f>
        <v>2016-12-31</v>
      </c>
      <c r="K4891" s="555" t="s">
        <v>1863</v>
      </c>
      <c r="L4891" s="555" t="s">
        <v>1858</v>
      </c>
    </row>
    <row r="4892" spans="1:12" ht="15.75">
      <c r="C4892" s="555" t="str">
        <f>'FC03-3'!B$52</f>
        <v>Total deterioro cuentas por cobrar (FC03-3)</v>
      </c>
      <c r="F4892" s="555">
        <f>'FC03-3'!I$52</f>
        <v>0</v>
      </c>
      <c r="I4892" s="580" t="str">
        <f>Índice!$C$8</f>
        <v>2016-01-01</v>
      </c>
      <c r="J4892" s="580" t="str">
        <f>Índice!$C$9</f>
        <v>2016-12-31</v>
      </c>
      <c r="K4892" s="555" t="s">
        <v>1863</v>
      </c>
      <c r="L4892" s="555" t="s">
        <v>1858</v>
      </c>
    </row>
    <row r="4893" spans="1:12" ht="15.75">
      <c r="A4893" s="593" t="s">
        <v>15</v>
      </c>
      <c r="B4893" s="594"/>
      <c r="C4893" s="595" t="s">
        <v>632</v>
      </c>
      <c r="I4893" s="580" t="str">
        <f>Índice!$C$8</f>
        <v>2016-01-01</v>
      </c>
      <c r="J4893" s="580" t="str">
        <f>Índice!$C$9</f>
        <v>2016-12-31</v>
      </c>
      <c r="L4893" s="555"/>
    </row>
    <row r="4894" spans="1:12" ht="15.75">
      <c r="A4894" s="593" t="s">
        <v>15</v>
      </c>
      <c r="C4894" s="555" t="str">
        <f>'FC03-3'!B$7</f>
        <v>Servicio de aseo (FC03-3)</v>
      </c>
      <c r="I4894" s="580" t="str">
        <f>Índice!$C$8</f>
        <v>2016-01-01</v>
      </c>
      <c r="J4894" s="580" t="str">
        <f>Índice!$C$9</f>
        <v>2016-12-31</v>
      </c>
      <c r="L4894" s="555"/>
    </row>
    <row r="4895" spans="1:12" ht="15.75">
      <c r="C4895" s="555" t="str">
        <f>'FC03-3'!B$8</f>
        <v>Barrido y Limpieza de vias y Areas Publicas (FC03-3)</v>
      </c>
      <c r="F4895" s="555">
        <f>'FC03-3'!J$8</f>
        <v>0</v>
      </c>
      <c r="I4895" s="580" t="str">
        <f>Índice!$C$8</f>
        <v>2016-01-01</v>
      </c>
      <c r="J4895" s="580" t="str">
        <f>Índice!$C$9</f>
        <v>2016-12-31</v>
      </c>
      <c r="K4895" s="555" t="s">
        <v>1863</v>
      </c>
      <c r="L4895" s="555" t="s">
        <v>1859</v>
      </c>
    </row>
    <row r="4896" spans="1:12" ht="15.75">
      <c r="C4896" s="555" t="str">
        <f>'FC03-3'!B$9</f>
        <v>Recoleccion y Transporte de Residuos Convencionales (FC03-3)</v>
      </c>
      <c r="F4896" s="555">
        <f>'FC03-3'!J$9</f>
        <v>0</v>
      </c>
      <c r="I4896" s="580" t="str">
        <f>Índice!$C$8</f>
        <v>2016-01-01</v>
      </c>
      <c r="J4896" s="580" t="str">
        <f>Índice!$C$9</f>
        <v>2016-12-31</v>
      </c>
      <c r="K4896" s="555" t="s">
        <v>1863</v>
      </c>
      <c r="L4896" s="555" t="s">
        <v>1859</v>
      </c>
    </row>
    <row r="4897" spans="1:12" ht="15.75">
      <c r="C4897" s="555" t="str">
        <f>'FC03-3'!B$10</f>
        <v>Recoleccion de Residuos Peligrosos (FC03-3)</v>
      </c>
      <c r="F4897" s="555">
        <f>'FC03-3'!J$10</f>
        <v>0</v>
      </c>
      <c r="I4897" s="580" t="str">
        <f>Índice!$C$8</f>
        <v>2016-01-01</v>
      </c>
      <c r="J4897" s="580" t="str">
        <f>Índice!$C$9</f>
        <v>2016-12-31</v>
      </c>
      <c r="K4897" s="555" t="s">
        <v>1863</v>
      </c>
      <c r="L4897" s="555" t="s">
        <v>1859</v>
      </c>
    </row>
    <row r="4898" spans="1:12" ht="15.75">
      <c r="C4898" s="555" t="str">
        <f>'FC03-3'!B$11</f>
        <v>Recoleccion de Residuos Hospitalarios e infecciosos (FC03-3)</v>
      </c>
      <c r="F4898" s="555">
        <f>'FC03-3'!J$11</f>
        <v>0</v>
      </c>
      <c r="I4898" s="580" t="str">
        <f>Índice!$C$8</f>
        <v>2016-01-01</v>
      </c>
      <c r="J4898" s="580" t="str">
        <f>Índice!$C$9</f>
        <v>2016-12-31</v>
      </c>
      <c r="K4898" s="555" t="s">
        <v>1863</v>
      </c>
      <c r="L4898" s="555" t="s">
        <v>1859</v>
      </c>
    </row>
    <row r="4899" spans="1:12" ht="15.75">
      <c r="C4899" s="555" t="str">
        <f>'FC03-3'!B$12</f>
        <v>Recoleccion de Escombros (FC03-3)</v>
      </c>
      <c r="F4899" s="555">
        <f>'FC03-3'!J$12</f>
        <v>0</v>
      </c>
      <c r="I4899" s="580" t="str">
        <f>Índice!$C$8</f>
        <v>2016-01-01</v>
      </c>
      <c r="J4899" s="580" t="str">
        <f>Índice!$C$9</f>
        <v>2016-12-31</v>
      </c>
      <c r="K4899" s="555" t="s">
        <v>1863</v>
      </c>
      <c r="L4899" s="555" t="s">
        <v>1859</v>
      </c>
    </row>
    <row r="4900" spans="1:12" ht="15.75">
      <c r="C4900" s="555" t="str">
        <f>'FC03-3'!B$13</f>
        <v>Tratamiento (FC03-3)</v>
      </c>
      <c r="F4900" s="555">
        <f>'FC03-3'!J$13</f>
        <v>0</v>
      </c>
      <c r="I4900" s="580" t="str">
        <f>Índice!$C$8</f>
        <v>2016-01-01</v>
      </c>
      <c r="J4900" s="580" t="str">
        <f>Índice!$C$9</f>
        <v>2016-12-31</v>
      </c>
      <c r="K4900" s="555" t="s">
        <v>1863</v>
      </c>
      <c r="L4900" s="555" t="s">
        <v>1859</v>
      </c>
    </row>
    <row r="4901" spans="1:12" ht="15.75">
      <c r="C4901" s="555" t="str">
        <f>'FC03-3'!B$14</f>
        <v>Aprovechamientos (FC03-3)</v>
      </c>
      <c r="F4901" s="555">
        <f>'FC03-3'!J$14</f>
        <v>0</v>
      </c>
      <c r="I4901" s="580" t="str">
        <f>Índice!$C$8</f>
        <v>2016-01-01</v>
      </c>
      <c r="J4901" s="580" t="str">
        <f>Índice!$C$9</f>
        <v>2016-12-31</v>
      </c>
      <c r="K4901" s="555" t="s">
        <v>1863</v>
      </c>
      <c r="L4901" s="555" t="s">
        <v>1859</v>
      </c>
    </row>
    <row r="4902" spans="1:12" ht="15.75">
      <c r="C4902" s="555" t="str">
        <f>'FC03-3'!B$15</f>
        <v>Disposicion Final (FC03-3)</v>
      </c>
      <c r="F4902" s="555">
        <f>'FC03-3'!J$15</f>
        <v>0</v>
      </c>
      <c r="I4902" s="580" t="str">
        <f>Índice!$C$8</f>
        <v>2016-01-01</v>
      </c>
      <c r="J4902" s="580" t="str">
        <f>Índice!$C$9</f>
        <v>2016-12-31</v>
      </c>
      <c r="K4902" s="555" t="s">
        <v>1863</v>
      </c>
      <c r="L4902" s="555" t="s">
        <v>1859</v>
      </c>
    </row>
    <row r="4903" spans="1:12" ht="15.75">
      <c r="C4903" s="555" t="str">
        <f>'FC03-3'!B$16</f>
        <v>Incineracion (FC03-3)</v>
      </c>
      <c r="F4903" s="555">
        <f>'FC03-3'!J$16</f>
        <v>0</v>
      </c>
      <c r="I4903" s="580" t="str">
        <f>Índice!$C$8</f>
        <v>2016-01-01</v>
      </c>
      <c r="J4903" s="580" t="str">
        <f>Índice!$C$9</f>
        <v>2016-12-31</v>
      </c>
      <c r="K4903" s="555" t="s">
        <v>1863</v>
      </c>
      <c r="L4903" s="555" t="s">
        <v>1859</v>
      </c>
    </row>
    <row r="4904" spans="1:12" ht="15.75">
      <c r="A4904" s="593" t="s">
        <v>15</v>
      </c>
      <c r="C4904" s="555" t="str">
        <f>'FC03-3'!B$17</f>
        <v>Comercializacion (FC03-3)</v>
      </c>
      <c r="F4904" s="555"/>
      <c r="I4904" s="580" t="str">
        <f>Índice!$C$8</f>
        <v>2016-01-01</v>
      </c>
      <c r="J4904" s="580" t="str">
        <f>Índice!$C$9</f>
        <v>2016-12-31</v>
      </c>
      <c r="L4904" s="555"/>
    </row>
    <row r="4905" spans="1:12" ht="15.75">
      <c r="C4905" s="555" t="str">
        <f>'FC03-3'!B$18</f>
        <v>Residencial Estrato 1 (FC03-3)</v>
      </c>
      <c r="F4905" s="555">
        <f>'FC03-3'!J$18</f>
        <v>0</v>
      </c>
      <c r="I4905" s="580" t="str">
        <f>Índice!$C$8</f>
        <v>2016-01-01</v>
      </c>
      <c r="J4905" s="580" t="str">
        <f>Índice!$C$9</f>
        <v>2016-12-31</v>
      </c>
      <c r="K4905" s="555" t="s">
        <v>1863</v>
      </c>
      <c r="L4905" s="555" t="s">
        <v>1859</v>
      </c>
    </row>
    <row r="4906" spans="1:12" ht="15.75">
      <c r="C4906" s="555" t="str">
        <f>'FC03-3'!B$19</f>
        <v>Residencial Estrato 2 (FC03-3)</v>
      </c>
      <c r="F4906" s="555">
        <f>'FC03-3'!J$19</f>
        <v>0</v>
      </c>
      <c r="I4906" s="580" t="str">
        <f>Índice!$C$8</f>
        <v>2016-01-01</v>
      </c>
      <c r="J4906" s="580" t="str">
        <f>Índice!$C$9</f>
        <v>2016-12-31</v>
      </c>
      <c r="K4906" s="555" t="s">
        <v>1863</v>
      </c>
      <c r="L4906" s="555" t="s">
        <v>1859</v>
      </c>
    </row>
    <row r="4907" spans="1:12" ht="15.75">
      <c r="C4907" s="555" t="str">
        <f>'FC03-3'!B$20</f>
        <v>Residencial Estrato 3 (FC03-3)</v>
      </c>
      <c r="F4907" s="555">
        <f>'FC03-3'!J$20</f>
        <v>0</v>
      </c>
      <c r="I4907" s="580" t="str">
        <f>Índice!$C$8</f>
        <v>2016-01-01</v>
      </c>
      <c r="J4907" s="580" t="str">
        <f>Índice!$C$9</f>
        <v>2016-12-31</v>
      </c>
      <c r="K4907" s="555" t="s">
        <v>1863</v>
      </c>
      <c r="L4907" s="555" t="s">
        <v>1859</v>
      </c>
    </row>
    <row r="4908" spans="1:12" ht="15.75">
      <c r="C4908" s="555" t="str">
        <f>'FC03-3'!B$21</f>
        <v>Residencial Estrato 4 (FC03-3)</v>
      </c>
      <c r="F4908" s="555">
        <f>'FC03-3'!J$21</f>
        <v>0</v>
      </c>
      <c r="I4908" s="580" t="str">
        <f>Índice!$C$8</f>
        <v>2016-01-01</v>
      </c>
      <c r="J4908" s="580" t="str">
        <f>Índice!$C$9</f>
        <v>2016-12-31</v>
      </c>
      <c r="K4908" s="555" t="s">
        <v>1863</v>
      </c>
      <c r="L4908" s="555" t="s">
        <v>1859</v>
      </c>
    </row>
    <row r="4909" spans="1:12" ht="15.75">
      <c r="C4909" s="555" t="str">
        <f>'FC03-3'!B$22</f>
        <v>Residencial Estrato 5 (FC03-3)</v>
      </c>
      <c r="F4909" s="555">
        <f>'FC03-3'!J$22</f>
        <v>0</v>
      </c>
      <c r="I4909" s="580" t="str">
        <f>Índice!$C$8</f>
        <v>2016-01-01</v>
      </c>
      <c r="J4909" s="580" t="str">
        <f>Índice!$C$9</f>
        <v>2016-12-31</v>
      </c>
      <c r="K4909" s="555" t="s">
        <v>1863</v>
      </c>
      <c r="L4909" s="555" t="s">
        <v>1859</v>
      </c>
    </row>
    <row r="4910" spans="1:12" ht="15.75">
      <c r="C4910" s="555" t="str">
        <f>'FC03-3'!B$23</f>
        <v>Residencial Estrato 6 (FC03-3)</v>
      </c>
      <c r="F4910" s="555">
        <f>'FC03-3'!J$23</f>
        <v>0</v>
      </c>
      <c r="I4910" s="580" t="str">
        <f>Índice!$C$8</f>
        <v>2016-01-01</v>
      </c>
      <c r="J4910" s="580" t="str">
        <f>Índice!$C$9</f>
        <v>2016-12-31</v>
      </c>
      <c r="K4910" s="555" t="s">
        <v>1863</v>
      </c>
      <c r="L4910" s="555" t="s">
        <v>1859</v>
      </c>
    </row>
    <row r="4911" spans="1:12" ht="15.75">
      <c r="C4911" s="555" t="str">
        <f>'FC03-3'!B$24</f>
        <v>No residencial industrial (FC03-3)</v>
      </c>
      <c r="F4911" s="555">
        <f>'FC03-3'!J$24</f>
        <v>0</v>
      </c>
      <c r="I4911" s="580" t="str">
        <f>Índice!$C$8</f>
        <v>2016-01-01</v>
      </c>
      <c r="J4911" s="580" t="str">
        <f>Índice!$C$9</f>
        <v>2016-12-31</v>
      </c>
      <c r="K4911" s="555" t="s">
        <v>1863</v>
      </c>
      <c r="L4911" s="555" t="s">
        <v>1859</v>
      </c>
    </row>
    <row r="4912" spans="1:12" ht="15.75">
      <c r="C4912" s="555" t="str">
        <f>'FC03-3'!B$25</f>
        <v>No residencial comercial (FC03-3)</v>
      </c>
      <c r="F4912" s="555">
        <f>'FC03-3'!J$25</f>
        <v>0</v>
      </c>
      <c r="I4912" s="580" t="str">
        <f>Índice!$C$8</f>
        <v>2016-01-01</v>
      </c>
      <c r="J4912" s="580" t="str">
        <f>Índice!$C$9</f>
        <v>2016-12-31</v>
      </c>
      <c r="K4912" s="555" t="s">
        <v>1863</v>
      </c>
      <c r="L4912" s="555" t="s">
        <v>1859</v>
      </c>
    </row>
    <row r="4913" spans="1:12" ht="15.75">
      <c r="C4913" s="555" t="str">
        <f>'FC03-3'!B$26</f>
        <v>No residencial oficial (FC03-3)</v>
      </c>
      <c r="F4913" s="555">
        <f>'FC03-3'!J$26</f>
        <v>0</v>
      </c>
      <c r="I4913" s="580" t="str">
        <f>Índice!$C$8</f>
        <v>2016-01-01</v>
      </c>
      <c r="J4913" s="580" t="str">
        <f>Índice!$C$9</f>
        <v>2016-12-31</v>
      </c>
      <c r="K4913" s="555" t="s">
        <v>1863</v>
      </c>
      <c r="L4913" s="555" t="s">
        <v>1859</v>
      </c>
    </row>
    <row r="4914" spans="1:12" ht="15.75">
      <c r="C4914" s="555" t="str">
        <f>'FC03-3'!B$27</f>
        <v>No residencial especial (FC03-3)</v>
      </c>
      <c r="F4914" s="555">
        <f>'FC03-3'!J$27</f>
        <v>0</v>
      </c>
      <c r="I4914" s="580" t="str">
        <f>Índice!$C$8</f>
        <v>2016-01-01</v>
      </c>
      <c r="J4914" s="580" t="str">
        <f>Índice!$C$9</f>
        <v>2016-12-31</v>
      </c>
      <c r="K4914" s="555" t="s">
        <v>1863</v>
      </c>
      <c r="L4914" s="555" t="s">
        <v>1859</v>
      </c>
    </row>
    <row r="4915" spans="1:12" ht="15.75">
      <c r="C4915" s="555" t="str">
        <f>'FC03-3'!B$28</f>
        <v>Total Comercialización (FC03-3)</v>
      </c>
      <c r="F4915" s="555">
        <f>'FC03-3'!J$28</f>
        <v>0</v>
      </c>
      <c r="I4915" s="580" t="str">
        <f>Índice!$C$8</f>
        <v>2016-01-01</v>
      </c>
      <c r="J4915" s="580" t="str">
        <f>Índice!$C$9</f>
        <v>2016-12-31</v>
      </c>
      <c r="K4915" s="555" t="s">
        <v>1863</v>
      </c>
      <c r="L4915" s="555" t="s">
        <v>1859</v>
      </c>
    </row>
    <row r="4916" spans="1:12" ht="15.75">
      <c r="C4916" s="555" t="str">
        <f>'FC03-3'!B$29</f>
        <v>Total Servicio de Aseo (FC03-3)</v>
      </c>
      <c r="F4916" s="555">
        <f>'FC03-3'!J$29</f>
        <v>0</v>
      </c>
      <c r="I4916" s="580" t="str">
        <f>Índice!$C$8</f>
        <v>2016-01-01</v>
      </c>
      <c r="J4916" s="580" t="str">
        <f>Índice!$C$9</f>
        <v>2016-12-31</v>
      </c>
      <c r="K4916" s="555" t="s">
        <v>1863</v>
      </c>
      <c r="L4916" s="555" t="s">
        <v>1859</v>
      </c>
    </row>
    <row r="4917" spans="1:12" ht="15.75">
      <c r="A4917" s="593" t="s">
        <v>15</v>
      </c>
      <c r="C4917" s="555" t="str">
        <f>'FC03-3'!B$30</f>
        <v>Deterioro de cuentas por cobrar (FC03-3)</v>
      </c>
      <c r="F4917" s="555"/>
      <c r="I4917" s="580" t="str">
        <f>Índice!$C$8</f>
        <v>2016-01-01</v>
      </c>
      <c r="J4917" s="580" t="str">
        <f>Índice!$C$9</f>
        <v>2016-12-31</v>
      </c>
      <c r="L4917" s="557"/>
    </row>
    <row r="4918" spans="1:12" ht="15.75">
      <c r="C4918" s="555" t="str">
        <f>'FC03-3'!B$31</f>
        <v>Barrido y Limpieza de vias y Areas Publicas (Deterioro) (FC03-3)</v>
      </c>
      <c r="F4918" s="555">
        <f>'FC03-3'!J$31</f>
        <v>0</v>
      </c>
      <c r="I4918" s="580" t="str">
        <f>Índice!$C$8</f>
        <v>2016-01-01</v>
      </c>
      <c r="J4918" s="580" t="str">
        <f>Índice!$C$9</f>
        <v>2016-12-31</v>
      </c>
      <c r="K4918" s="555" t="s">
        <v>1863</v>
      </c>
      <c r="L4918" s="555" t="s">
        <v>1859</v>
      </c>
    </row>
    <row r="4919" spans="1:12" ht="15.75">
      <c r="C4919" s="555" t="str">
        <f>'FC03-3'!B$32</f>
        <v>Recoleccion y Transporte de Residuos Convencionales (Deterioro) (FC03-3)</v>
      </c>
      <c r="F4919" s="555">
        <f>'FC03-3'!J$32</f>
        <v>0</v>
      </c>
      <c r="I4919" s="580" t="str">
        <f>Índice!$C$8</f>
        <v>2016-01-01</v>
      </c>
      <c r="J4919" s="580" t="str">
        <f>Índice!$C$9</f>
        <v>2016-12-31</v>
      </c>
      <c r="K4919" s="555" t="s">
        <v>1863</v>
      </c>
      <c r="L4919" s="555" t="s">
        <v>1859</v>
      </c>
    </row>
    <row r="4920" spans="1:12" ht="15.75">
      <c r="C4920" s="555" t="str">
        <f>'FC03-3'!B$33</f>
        <v>Recoleccion de Residuos Peligrosos (Deterioro) (FC03-3)</v>
      </c>
      <c r="F4920" s="555">
        <f>'FC03-3'!J$33</f>
        <v>0</v>
      </c>
      <c r="I4920" s="580" t="str">
        <f>Índice!$C$8</f>
        <v>2016-01-01</v>
      </c>
      <c r="J4920" s="580" t="str">
        <f>Índice!$C$9</f>
        <v>2016-12-31</v>
      </c>
      <c r="K4920" s="555" t="s">
        <v>1863</v>
      </c>
      <c r="L4920" s="555" t="s">
        <v>1859</v>
      </c>
    </row>
    <row r="4921" spans="1:12" ht="15.75">
      <c r="C4921" s="555" t="str">
        <f>'FC03-3'!B$34</f>
        <v>Recoleccion de Residuos Hospitalarios e infecciosos (Deterioro) (FC03-3)</v>
      </c>
      <c r="F4921" s="555">
        <f>'FC03-3'!J$34</f>
        <v>0</v>
      </c>
      <c r="I4921" s="580" t="str">
        <f>Índice!$C$8</f>
        <v>2016-01-01</v>
      </c>
      <c r="J4921" s="580" t="str">
        <f>Índice!$C$9</f>
        <v>2016-12-31</v>
      </c>
      <c r="K4921" s="555" t="s">
        <v>1863</v>
      </c>
      <c r="L4921" s="555" t="s">
        <v>1859</v>
      </c>
    </row>
    <row r="4922" spans="1:12" ht="15.75">
      <c r="C4922" s="555" t="str">
        <f>'FC03-3'!B$35</f>
        <v>Recoleccion de Escombros (Deterioro) (FC03-3)</v>
      </c>
      <c r="F4922" s="555">
        <f>'FC03-3'!J$35</f>
        <v>0</v>
      </c>
      <c r="I4922" s="580" t="str">
        <f>Índice!$C$8</f>
        <v>2016-01-01</v>
      </c>
      <c r="J4922" s="580" t="str">
        <f>Índice!$C$9</f>
        <v>2016-12-31</v>
      </c>
      <c r="K4922" s="555" t="s">
        <v>1863</v>
      </c>
      <c r="L4922" s="555" t="s">
        <v>1859</v>
      </c>
    </row>
    <row r="4923" spans="1:12" ht="15.75">
      <c r="C4923" s="555" t="str">
        <f>'FC03-3'!B$36</f>
        <v>Tratamiento (Deterioro) (FC03-3)</v>
      </c>
      <c r="F4923" s="555">
        <f>'FC03-3'!J$36</f>
        <v>0</v>
      </c>
      <c r="I4923" s="580" t="str">
        <f>Índice!$C$8</f>
        <v>2016-01-01</v>
      </c>
      <c r="J4923" s="580" t="str">
        <f>Índice!$C$9</f>
        <v>2016-12-31</v>
      </c>
      <c r="K4923" s="555" t="s">
        <v>1863</v>
      </c>
      <c r="L4923" s="555" t="s">
        <v>1859</v>
      </c>
    </row>
    <row r="4924" spans="1:12" ht="15.75">
      <c r="C4924" s="555" t="str">
        <f>'FC03-3'!B$37</f>
        <v>Aprovechamientos (Deterioro) (FC03-3)</v>
      </c>
      <c r="F4924" s="555">
        <f>'FC03-3'!J$37</f>
        <v>0</v>
      </c>
      <c r="I4924" s="580" t="str">
        <f>Índice!$C$8</f>
        <v>2016-01-01</v>
      </c>
      <c r="J4924" s="580" t="str">
        <f>Índice!$C$9</f>
        <v>2016-12-31</v>
      </c>
      <c r="K4924" s="555" t="s">
        <v>1863</v>
      </c>
      <c r="L4924" s="555" t="s">
        <v>1859</v>
      </c>
    </row>
    <row r="4925" spans="1:12" ht="15.75">
      <c r="C4925" s="555" t="str">
        <f>'FC03-3'!B$38</f>
        <v>Disposicion Final (Deterioro) (FC03-3)</v>
      </c>
      <c r="F4925" s="555">
        <f>'FC03-3'!J$38</f>
        <v>0</v>
      </c>
      <c r="I4925" s="580" t="str">
        <f>Índice!$C$8</f>
        <v>2016-01-01</v>
      </c>
      <c r="J4925" s="580" t="str">
        <f>Índice!$C$9</f>
        <v>2016-12-31</v>
      </c>
      <c r="K4925" s="555" t="s">
        <v>1863</v>
      </c>
      <c r="L4925" s="555" t="s">
        <v>1859</v>
      </c>
    </row>
    <row r="4926" spans="1:12" ht="15.75">
      <c r="C4926" s="555" t="str">
        <f>'FC03-3'!B$39</f>
        <v>Incineracion (Deterioro) (FC03-3)</v>
      </c>
      <c r="F4926" s="555">
        <f>'FC03-3'!J$39</f>
        <v>0</v>
      </c>
      <c r="I4926" s="580" t="str">
        <f>Índice!$C$8</f>
        <v>2016-01-01</v>
      </c>
      <c r="J4926" s="580" t="str">
        <f>Índice!$C$9</f>
        <v>2016-12-31</v>
      </c>
      <c r="K4926" s="555" t="s">
        <v>1863</v>
      </c>
      <c r="L4926" s="555" t="s">
        <v>1859</v>
      </c>
    </row>
    <row r="4927" spans="1:12" ht="15.75">
      <c r="A4927" s="593" t="s">
        <v>15</v>
      </c>
      <c r="C4927" s="555" t="str">
        <f>'FC03-3'!B$40</f>
        <v>Comercialización (Deterioro) (FC03-3)</v>
      </c>
      <c r="F4927" s="555"/>
      <c r="I4927" s="580" t="str">
        <f>Índice!$C$8</f>
        <v>2016-01-01</v>
      </c>
      <c r="J4927" s="580" t="str">
        <f>Índice!$C$9</f>
        <v>2016-12-31</v>
      </c>
      <c r="L4927" s="557"/>
    </row>
    <row r="4928" spans="1:12" ht="15.75">
      <c r="C4928" s="555" t="str">
        <f>'FC03-3'!B$41</f>
        <v>Residencial Estrato 1 (Deterioro) (FC03-3)</v>
      </c>
      <c r="F4928" s="555">
        <f>'FC03-3'!J$41</f>
        <v>0</v>
      </c>
      <c r="I4928" s="580" t="str">
        <f>Índice!$C$8</f>
        <v>2016-01-01</v>
      </c>
      <c r="J4928" s="580" t="str">
        <f>Índice!$C$9</f>
        <v>2016-12-31</v>
      </c>
      <c r="K4928" s="555" t="s">
        <v>1863</v>
      </c>
      <c r="L4928" s="555" t="s">
        <v>1859</v>
      </c>
    </row>
    <row r="4929" spans="1:12" ht="15.75">
      <c r="C4929" s="555" t="str">
        <f>'FC03-3'!B$42</f>
        <v>Residencial Estrato 2 (Deterioro) (FC03-3)</v>
      </c>
      <c r="F4929" s="555">
        <f>'FC03-3'!J$42</f>
        <v>0</v>
      </c>
      <c r="I4929" s="580" t="str">
        <f>Índice!$C$8</f>
        <v>2016-01-01</v>
      </c>
      <c r="J4929" s="580" t="str">
        <f>Índice!$C$9</f>
        <v>2016-12-31</v>
      </c>
      <c r="K4929" s="555" t="s">
        <v>1863</v>
      </c>
      <c r="L4929" s="555" t="s">
        <v>1859</v>
      </c>
    </row>
    <row r="4930" spans="1:12" ht="15.75">
      <c r="C4930" s="555" t="str">
        <f>'FC03-3'!B$43</f>
        <v>Residencial Estrato 3 (Deterioro) (FC03-3)</v>
      </c>
      <c r="F4930" s="555">
        <f>'FC03-3'!J$43</f>
        <v>0</v>
      </c>
      <c r="I4930" s="580" t="str">
        <f>Índice!$C$8</f>
        <v>2016-01-01</v>
      </c>
      <c r="J4930" s="580" t="str">
        <f>Índice!$C$9</f>
        <v>2016-12-31</v>
      </c>
      <c r="K4930" s="555" t="s">
        <v>1863</v>
      </c>
      <c r="L4930" s="555" t="s">
        <v>1859</v>
      </c>
    </row>
    <row r="4931" spans="1:12" ht="15.75">
      <c r="C4931" s="555" t="str">
        <f>'FC03-3'!B$44</f>
        <v>Residencial Estrato 4 (Deterioro) (FC03-3)</v>
      </c>
      <c r="F4931" s="555">
        <f>'FC03-3'!J$44</f>
        <v>0</v>
      </c>
      <c r="I4931" s="580" t="str">
        <f>Índice!$C$8</f>
        <v>2016-01-01</v>
      </c>
      <c r="J4931" s="580" t="str">
        <f>Índice!$C$9</f>
        <v>2016-12-31</v>
      </c>
      <c r="K4931" s="555" t="s">
        <v>1863</v>
      </c>
      <c r="L4931" s="555" t="s">
        <v>1859</v>
      </c>
    </row>
    <row r="4932" spans="1:12" ht="15.75">
      <c r="C4932" s="555" t="str">
        <f>'FC03-3'!B$45</f>
        <v>Residencial Estrato 5 (Deterioro) (FC03-3)</v>
      </c>
      <c r="F4932" s="555">
        <f>'FC03-3'!J$45</f>
        <v>0</v>
      </c>
      <c r="I4932" s="580" t="str">
        <f>Índice!$C$8</f>
        <v>2016-01-01</v>
      </c>
      <c r="J4932" s="580" t="str">
        <f>Índice!$C$9</f>
        <v>2016-12-31</v>
      </c>
      <c r="K4932" s="555" t="s">
        <v>1863</v>
      </c>
      <c r="L4932" s="555" t="s">
        <v>1859</v>
      </c>
    </row>
    <row r="4933" spans="1:12" ht="15.75">
      <c r="C4933" s="555" t="str">
        <f>'FC03-3'!B$46</f>
        <v>Residencial Estrato 6 (Deterioro) (FC03-3)</v>
      </c>
      <c r="F4933" s="555">
        <f>'FC03-3'!J$46</f>
        <v>0</v>
      </c>
      <c r="I4933" s="580" t="str">
        <f>Índice!$C$8</f>
        <v>2016-01-01</v>
      </c>
      <c r="J4933" s="580" t="str">
        <f>Índice!$C$9</f>
        <v>2016-12-31</v>
      </c>
      <c r="K4933" s="555" t="s">
        <v>1863</v>
      </c>
      <c r="L4933" s="555" t="s">
        <v>1859</v>
      </c>
    </row>
    <row r="4934" spans="1:12" ht="15.75">
      <c r="C4934" s="555" t="str">
        <f>'FC03-3'!B$47</f>
        <v>No Residencial Industrial (Deterioro) (FC03-3)</v>
      </c>
      <c r="F4934" s="555">
        <f>'FC03-3'!J$47</f>
        <v>0</v>
      </c>
      <c r="I4934" s="580" t="str">
        <f>Índice!$C$8</f>
        <v>2016-01-01</v>
      </c>
      <c r="J4934" s="580" t="str">
        <f>Índice!$C$9</f>
        <v>2016-12-31</v>
      </c>
      <c r="K4934" s="555" t="s">
        <v>1863</v>
      </c>
      <c r="L4934" s="555" t="s">
        <v>1859</v>
      </c>
    </row>
    <row r="4935" spans="1:12" ht="15.75">
      <c r="C4935" s="555" t="str">
        <f>'FC03-3'!B$48</f>
        <v>No Residencial Comercial (Deterioro) (FC03-3)</v>
      </c>
      <c r="F4935" s="555">
        <f>'FC03-3'!J$48</f>
        <v>0</v>
      </c>
      <c r="I4935" s="580" t="str">
        <f>Índice!$C$8</f>
        <v>2016-01-01</v>
      </c>
      <c r="J4935" s="580" t="str">
        <f>Índice!$C$9</f>
        <v>2016-12-31</v>
      </c>
      <c r="K4935" s="555" t="s">
        <v>1863</v>
      </c>
      <c r="L4935" s="555" t="s">
        <v>1859</v>
      </c>
    </row>
    <row r="4936" spans="1:12" ht="15.75">
      <c r="C4936" s="555" t="str">
        <f>'FC03-3'!B$49</f>
        <v>No Residencial Oficial (Deterioro) (FC03-3)</v>
      </c>
      <c r="F4936" s="555">
        <f>'FC03-3'!J$49</f>
        <v>0</v>
      </c>
      <c r="I4936" s="580" t="str">
        <f>Índice!$C$8</f>
        <v>2016-01-01</v>
      </c>
      <c r="J4936" s="580" t="str">
        <f>Índice!$C$9</f>
        <v>2016-12-31</v>
      </c>
      <c r="K4936" s="555" t="s">
        <v>1863</v>
      </c>
      <c r="L4936" s="555" t="s">
        <v>1859</v>
      </c>
    </row>
    <row r="4937" spans="1:12" ht="15.75">
      <c r="C4937" s="555" t="str">
        <f>'FC03-3'!B$50</f>
        <v>No Residencial Especial (Deterioro) (FC03-3)</v>
      </c>
      <c r="F4937" s="555">
        <f>'FC03-3'!J$50</f>
        <v>0</v>
      </c>
      <c r="I4937" s="580" t="str">
        <f>Índice!$C$8</f>
        <v>2016-01-01</v>
      </c>
      <c r="J4937" s="580" t="str">
        <f>Índice!$C$9</f>
        <v>2016-12-31</v>
      </c>
      <c r="K4937" s="555" t="s">
        <v>1863</v>
      </c>
      <c r="L4937" s="555" t="s">
        <v>1859</v>
      </c>
    </row>
    <row r="4938" spans="1:12" ht="15.75">
      <c r="C4938" s="555" t="str">
        <f>'FC03-3'!B$51</f>
        <v>Total Comercialización (Deterioro) (FC03-3)</v>
      </c>
      <c r="F4938" s="555">
        <f>'FC03-3'!J$51</f>
        <v>0</v>
      </c>
      <c r="I4938" s="580" t="str">
        <f>Índice!$C$8</f>
        <v>2016-01-01</v>
      </c>
      <c r="J4938" s="580" t="str">
        <f>Índice!$C$9</f>
        <v>2016-12-31</v>
      </c>
      <c r="K4938" s="555" t="s">
        <v>1863</v>
      </c>
      <c r="L4938" s="555" t="s">
        <v>1859</v>
      </c>
    </row>
    <row r="4939" spans="1:12" ht="15.75">
      <c r="C4939" s="555" t="str">
        <f>'FC03-3'!B$52</f>
        <v>Total deterioro cuentas por cobrar (FC03-3)</v>
      </c>
      <c r="F4939" s="555">
        <f>'FC03-3'!J$52</f>
        <v>0</v>
      </c>
      <c r="I4939" s="580" t="str">
        <f>Índice!$C$8</f>
        <v>2016-01-01</v>
      </c>
      <c r="J4939" s="580" t="str">
        <f>Índice!$C$9</f>
        <v>2016-12-31</v>
      </c>
      <c r="K4939" s="555" t="s">
        <v>1863</v>
      </c>
      <c r="L4939" s="555" t="s">
        <v>1859</v>
      </c>
    </row>
    <row r="4940" spans="1:12" ht="15.75">
      <c r="A4940" s="593" t="s">
        <v>15</v>
      </c>
      <c r="B4940" s="594"/>
      <c r="C4940" s="595" t="s">
        <v>633</v>
      </c>
      <c r="I4940" s="580" t="str">
        <f>Índice!$C$8</f>
        <v>2016-01-01</v>
      </c>
      <c r="J4940" s="580" t="str">
        <f>Índice!$C$9</f>
        <v>2016-12-31</v>
      </c>
      <c r="L4940" s="557"/>
    </row>
    <row r="4941" spans="1:12" ht="15.75">
      <c r="A4941" s="593" t="s">
        <v>15</v>
      </c>
      <c r="C4941" s="555" t="str">
        <f>'FC03-3'!B$7</f>
        <v>Servicio de aseo (FC03-3)</v>
      </c>
      <c r="I4941" s="580" t="str">
        <f>Índice!$C$8</f>
        <v>2016-01-01</v>
      </c>
      <c r="J4941" s="580" t="str">
        <f>Índice!$C$9</f>
        <v>2016-12-31</v>
      </c>
      <c r="L4941" s="557"/>
    </row>
    <row r="4942" spans="1:12" ht="15.75">
      <c r="C4942" s="555" t="str">
        <f>'FC03-3'!B$8</f>
        <v>Barrido y Limpieza de vias y Areas Publicas (FC03-3)</v>
      </c>
      <c r="F4942" s="555">
        <f>'FC03-3'!K$8</f>
        <v>0</v>
      </c>
      <c r="I4942" s="580" t="str">
        <f>Índice!$C$8</f>
        <v>2016-01-01</v>
      </c>
      <c r="J4942" s="580" t="str">
        <f>Índice!$C$9</f>
        <v>2016-12-31</v>
      </c>
      <c r="K4942" s="555" t="s">
        <v>1863</v>
      </c>
      <c r="L4942" s="555" t="s">
        <v>1860</v>
      </c>
    </row>
    <row r="4943" spans="1:12" ht="15.75">
      <c r="C4943" s="555" t="str">
        <f>'FC03-3'!B$9</f>
        <v>Recoleccion y Transporte de Residuos Convencionales (FC03-3)</v>
      </c>
      <c r="F4943" s="555">
        <f>'FC03-3'!K$9</f>
        <v>0</v>
      </c>
      <c r="I4943" s="580" t="str">
        <f>Índice!$C$8</f>
        <v>2016-01-01</v>
      </c>
      <c r="J4943" s="580" t="str">
        <f>Índice!$C$9</f>
        <v>2016-12-31</v>
      </c>
      <c r="K4943" s="555" t="s">
        <v>1863</v>
      </c>
      <c r="L4943" s="555" t="s">
        <v>1860</v>
      </c>
    </row>
    <row r="4944" spans="1:12" ht="15.75">
      <c r="C4944" s="555" t="str">
        <f>'FC03-3'!B$10</f>
        <v>Recoleccion de Residuos Peligrosos (FC03-3)</v>
      </c>
      <c r="F4944" s="555">
        <f>'FC03-3'!K$10</f>
        <v>0</v>
      </c>
      <c r="I4944" s="580" t="str">
        <f>Índice!$C$8</f>
        <v>2016-01-01</v>
      </c>
      <c r="J4944" s="580" t="str">
        <f>Índice!$C$9</f>
        <v>2016-12-31</v>
      </c>
      <c r="K4944" s="555" t="s">
        <v>1863</v>
      </c>
      <c r="L4944" s="555" t="s">
        <v>1860</v>
      </c>
    </row>
    <row r="4945" spans="1:12" ht="15.75">
      <c r="C4945" s="555" t="str">
        <f>'FC03-3'!B$11</f>
        <v>Recoleccion de Residuos Hospitalarios e infecciosos (FC03-3)</v>
      </c>
      <c r="F4945" s="555">
        <f>'FC03-3'!K$11</f>
        <v>0</v>
      </c>
      <c r="I4945" s="580" t="str">
        <f>Índice!$C$8</f>
        <v>2016-01-01</v>
      </c>
      <c r="J4945" s="580" t="str">
        <f>Índice!$C$9</f>
        <v>2016-12-31</v>
      </c>
      <c r="K4945" s="555" t="s">
        <v>1863</v>
      </c>
      <c r="L4945" s="555" t="s">
        <v>1860</v>
      </c>
    </row>
    <row r="4946" spans="1:12" ht="15.75">
      <c r="C4946" s="555" t="str">
        <f>'FC03-3'!B$12</f>
        <v>Recoleccion de Escombros (FC03-3)</v>
      </c>
      <c r="F4946" s="555">
        <f>'FC03-3'!K$12</f>
        <v>0</v>
      </c>
      <c r="I4946" s="580" t="str">
        <f>Índice!$C$8</f>
        <v>2016-01-01</v>
      </c>
      <c r="J4946" s="580" t="str">
        <f>Índice!$C$9</f>
        <v>2016-12-31</v>
      </c>
      <c r="K4946" s="555" t="s">
        <v>1863</v>
      </c>
      <c r="L4946" s="555" t="s">
        <v>1860</v>
      </c>
    </row>
    <row r="4947" spans="1:12" ht="15.75">
      <c r="C4947" s="555" t="str">
        <f>'FC03-3'!B$13</f>
        <v>Tratamiento (FC03-3)</v>
      </c>
      <c r="F4947" s="555">
        <f>'FC03-3'!K$13</f>
        <v>0</v>
      </c>
      <c r="I4947" s="580" t="str">
        <f>Índice!$C$8</f>
        <v>2016-01-01</v>
      </c>
      <c r="J4947" s="580" t="str">
        <f>Índice!$C$9</f>
        <v>2016-12-31</v>
      </c>
      <c r="K4947" s="555" t="s">
        <v>1863</v>
      </c>
      <c r="L4947" s="555" t="s">
        <v>1860</v>
      </c>
    </row>
    <row r="4948" spans="1:12" ht="15.75">
      <c r="C4948" s="555" t="str">
        <f>'FC03-3'!B$14</f>
        <v>Aprovechamientos (FC03-3)</v>
      </c>
      <c r="F4948" s="555">
        <f>'FC03-3'!K$14</f>
        <v>0</v>
      </c>
      <c r="I4948" s="580" t="str">
        <f>Índice!$C$8</f>
        <v>2016-01-01</v>
      </c>
      <c r="J4948" s="580" t="str">
        <f>Índice!$C$9</f>
        <v>2016-12-31</v>
      </c>
      <c r="K4948" s="555" t="s">
        <v>1863</v>
      </c>
      <c r="L4948" s="555" t="s">
        <v>1860</v>
      </c>
    </row>
    <row r="4949" spans="1:12" ht="15.75">
      <c r="C4949" s="555" t="str">
        <f>'FC03-3'!B$15</f>
        <v>Disposicion Final (FC03-3)</v>
      </c>
      <c r="F4949" s="555">
        <f>'FC03-3'!K$15</f>
        <v>0</v>
      </c>
      <c r="I4949" s="580" t="str">
        <f>Índice!$C$8</f>
        <v>2016-01-01</v>
      </c>
      <c r="J4949" s="580" t="str">
        <f>Índice!$C$9</f>
        <v>2016-12-31</v>
      </c>
      <c r="K4949" s="555" t="s">
        <v>1863</v>
      </c>
      <c r="L4949" s="555" t="s">
        <v>1860</v>
      </c>
    </row>
    <row r="4950" spans="1:12" ht="15.75">
      <c r="C4950" s="555" t="str">
        <f>'FC03-3'!B$16</f>
        <v>Incineracion (FC03-3)</v>
      </c>
      <c r="F4950" s="555">
        <f>'FC03-3'!K$16</f>
        <v>0</v>
      </c>
      <c r="I4950" s="580" t="str">
        <f>Índice!$C$8</f>
        <v>2016-01-01</v>
      </c>
      <c r="J4950" s="580" t="str">
        <f>Índice!$C$9</f>
        <v>2016-12-31</v>
      </c>
      <c r="K4950" s="555" t="s">
        <v>1863</v>
      </c>
      <c r="L4950" s="555" t="s">
        <v>1860</v>
      </c>
    </row>
    <row r="4951" spans="1:12" ht="15.75">
      <c r="A4951" s="593" t="s">
        <v>15</v>
      </c>
      <c r="C4951" s="555" t="str">
        <f>'FC03-3'!B$17</f>
        <v>Comercializacion (FC03-3)</v>
      </c>
      <c r="F4951" s="555"/>
      <c r="I4951" s="580" t="str">
        <f>Índice!$C$8</f>
        <v>2016-01-01</v>
      </c>
      <c r="J4951" s="580" t="str">
        <f>Índice!$C$9</f>
        <v>2016-12-31</v>
      </c>
      <c r="L4951" s="557"/>
    </row>
    <row r="4952" spans="1:12" ht="15.75">
      <c r="C4952" s="555" t="str">
        <f>'FC03-3'!B$18</f>
        <v>Residencial Estrato 1 (FC03-3)</v>
      </c>
      <c r="F4952" s="555">
        <f>'FC03-3'!K$18</f>
        <v>0</v>
      </c>
      <c r="I4952" s="580" t="str">
        <f>Índice!$C$8</f>
        <v>2016-01-01</v>
      </c>
      <c r="J4952" s="580" t="str">
        <f>Índice!$C$9</f>
        <v>2016-12-31</v>
      </c>
      <c r="K4952" s="555" t="s">
        <v>1863</v>
      </c>
      <c r="L4952" s="555" t="s">
        <v>1860</v>
      </c>
    </row>
    <row r="4953" spans="1:12" ht="15.75">
      <c r="C4953" s="555" t="str">
        <f>'FC03-3'!B$19</f>
        <v>Residencial Estrato 2 (FC03-3)</v>
      </c>
      <c r="F4953" s="555">
        <f>'FC03-3'!K$19</f>
        <v>0</v>
      </c>
      <c r="I4953" s="580" t="str">
        <f>Índice!$C$8</f>
        <v>2016-01-01</v>
      </c>
      <c r="J4953" s="580" t="str">
        <f>Índice!$C$9</f>
        <v>2016-12-31</v>
      </c>
      <c r="K4953" s="555" t="s">
        <v>1863</v>
      </c>
      <c r="L4953" s="555" t="s">
        <v>1860</v>
      </c>
    </row>
    <row r="4954" spans="1:12" ht="15.75">
      <c r="C4954" s="555" t="str">
        <f>'FC03-3'!B$20</f>
        <v>Residencial Estrato 3 (FC03-3)</v>
      </c>
      <c r="F4954" s="555">
        <f>'FC03-3'!K$20</f>
        <v>0</v>
      </c>
      <c r="I4954" s="580" t="str">
        <f>Índice!$C$8</f>
        <v>2016-01-01</v>
      </c>
      <c r="J4954" s="580" t="str">
        <f>Índice!$C$9</f>
        <v>2016-12-31</v>
      </c>
      <c r="K4954" s="555" t="s">
        <v>1863</v>
      </c>
      <c r="L4954" s="555" t="s">
        <v>1860</v>
      </c>
    </row>
    <row r="4955" spans="1:12" ht="15.75">
      <c r="C4955" s="555" t="str">
        <f>'FC03-3'!B$21</f>
        <v>Residencial Estrato 4 (FC03-3)</v>
      </c>
      <c r="F4955" s="555">
        <f>'FC03-3'!K$21</f>
        <v>0</v>
      </c>
      <c r="I4955" s="580" t="str">
        <f>Índice!$C$8</f>
        <v>2016-01-01</v>
      </c>
      <c r="J4955" s="580" t="str">
        <f>Índice!$C$9</f>
        <v>2016-12-31</v>
      </c>
      <c r="K4955" s="555" t="s">
        <v>1863</v>
      </c>
      <c r="L4955" s="555" t="s">
        <v>1860</v>
      </c>
    </row>
    <row r="4956" spans="1:12" ht="15.75">
      <c r="C4956" s="555" t="str">
        <f>'FC03-3'!B$22</f>
        <v>Residencial Estrato 5 (FC03-3)</v>
      </c>
      <c r="F4956" s="555">
        <f>'FC03-3'!K$22</f>
        <v>0</v>
      </c>
      <c r="I4956" s="580" t="str">
        <f>Índice!$C$8</f>
        <v>2016-01-01</v>
      </c>
      <c r="J4956" s="580" t="str">
        <f>Índice!$C$9</f>
        <v>2016-12-31</v>
      </c>
      <c r="K4956" s="555" t="s">
        <v>1863</v>
      </c>
      <c r="L4956" s="555" t="s">
        <v>1860</v>
      </c>
    </row>
    <row r="4957" spans="1:12" ht="15.75">
      <c r="C4957" s="555" t="str">
        <f>'FC03-3'!B$23</f>
        <v>Residencial Estrato 6 (FC03-3)</v>
      </c>
      <c r="F4957" s="555">
        <f>'FC03-3'!K$23</f>
        <v>0</v>
      </c>
      <c r="I4957" s="580" t="str">
        <f>Índice!$C$8</f>
        <v>2016-01-01</v>
      </c>
      <c r="J4957" s="580" t="str">
        <f>Índice!$C$9</f>
        <v>2016-12-31</v>
      </c>
      <c r="K4957" s="555" t="s">
        <v>1863</v>
      </c>
      <c r="L4957" s="555" t="s">
        <v>1860</v>
      </c>
    </row>
    <row r="4958" spans="1:12" ht="15.75">
      <c r="C4958" s="555" t="str">
        <f>'FC03-3'!B$24</f>
        <v>No residencial industrial (FC03-3)</v>
      </c>
      <c r="F4958" s="555">
        <f>'FC03-3'!K$24</f>
        <v>0</v>
      </c>
      <c r="I4958" s="580" t="str">
        <f>Índice!$C$8</f>
        <v>2016-01-01</v>
      </c>
      <c r="J4958" s="580" t="str">
        <f>Índice!$C$9</f>
        <v>2016-12-31</v>
      </c>
      <c r="K4958" s="555" t="s">
        <v>1863</v>
      </c>
      <c r="L4958" s="555" t="s">
        <v>1860</v>
      </c>
    </row>
    <row r="4959" spans="1:12" ht="15.75">
      <c r="C4959" s="555" t="str">
        <f>'FC03-3'!B$25</f>
        <v>No residencial comercial (FC03-3)</v>
      </c>
      <c r="F4959" s="555">
        <f>'FC03-3'!K$25</f>
        <v>0</v>
      </c>
      <c r="I4959" s="580" t="str">
        <f>Índice!$C$8</f>
        <v>2016-01-01</v>
      </c>
      <c r="J4959" s="580" t="str">
        <f>Índice!$C$9</f>
        <v>2016-12-31</v>
      </c>
      <c r="K4959" s="555" t="s">
        <v>1863</v>
      </c>
      <c r="L4959" s="555" t="s">
        <v>1860</v>
      </c>
    </row>
    <row r="4960" spans="1:12" ht="15.75">
      <c r="C4960" s="555" t="str">
        <f>'FC03-3'!B$26</f>
        <v>No residencial oficial (FC03-3)</v>
      </c>
      <c r="F4960" s="555">
        <f>'FC03-3'!K$26</f>
        <v>0</v>
      </c>
      <c r="I4960" s="580" t="str">
        <f>Índice!$C$8</f>
        <v>2016-01-01</v>
      </c>
      <c r="J4960" s="580" t="str">
        <f>Índice!$C$9</f>
        <v>2016-12-31</v>
      </c>
      <c r="K4960" s="555" t="s">
        <v>1863</v>
      </c>
      <c r="L4960" s="555" t="s">
        <v>1860</v>
      </c>
    </row>
    <row r="4961" spans="1:12" ht="15.75">
      <c r="C4961" s="555" t="str">
        <f>'FC03-3'!B$27</f>
        <v>No residencial especial (FC03-3)</v>
      </c>
      <c r="F4961" s="555">
        <f>'FC03-3'!K$27</f>
        <v>0</v>
      </c>
      <c r="I4961" s="580" t="str">
        <f>Índice!$C$8</f>
        <v>2016-01-01</v>
      </c>
      <c r="J4961" s="580" t="str">
        <f>Índice!$C$9</f>
        <v>2016-12-31</v>
      </c>
      <c r="K4961" s="555" t="s">
        <v>1863</v>
      </c>
      <c r="L4961" s="555" t="s">
        <v>1860</v>
      </c>
    </row>
    <row r="4962" spans="1:12" ht="15.75">
      <c r="C4962" s="555" t="str">
        <f>'FC03-3'!B$28</f>
        <v>Total Comercialización (FC03-3)</v>
      </c>
      <c r="F4962" s="555">
        <f>'FC03-3'!K$28</f>
        <v>0</v>
      </c>
      <c r="I4962" s="580" t="str">
        <f>Índice!$C$8</f>
        <v>2016-01-01</v>
      </c>
      <c r="J4962" s="580" t="str">
        <f>Índice!$C$9</f>
        <v>2016-12-31</v>
      </c>
      <c r="K4962" s="555" t="s">
        <v>1863</v>
      </c>
      <c r="L4962" s="555" t="s">
        <v>1860</v>
      </c>
    </row>
    <row r="4963" spans="1:12" ht="15.75">
      <c r="C4963" s="555" t="str">
        <f>'FC03-3'!B$29</f>
        <v>Total Servicio de Aseo (FC03-3)</v>
      </c>
      <c r="F4963" s="555">
        <f>'FC03-3'!K$29</f>
        <v>0</v>
      </c>
      <c r="I4963" s="580" t="str">
        <f>Índice!$C$8</f>
        <v>2016-01-01</v>
      </c>
      <c r="J4963" s="580" t="str">
        <f>Índice!$C$9</f>
        <v>2016-12-31</v>
      </c>
      <c r="K4963" s="555" t="s">
        <v>1863</v>
      </c>
      <c r="L4963" s="555" t="s">
        <v>1860</v>
      </c>
    </row>
    <row r="4964" spans="1:12" ht="15.75">
      <c r="A4964" s="593" t="s">
        <v>15</v>
      </c>
      <c r="C4964" s="555" t="str">
        <f>'FC03-3'!B$30</f>
        <v>Deterioro de cuentas por cobrar (FC03-3)</v>
      </c>
      <c r="F4964" s="555"/>
      <c r="I4964" s="580" t="str">
        <f>Índice!$C$8</f>
        <v>2016-01-01</v>
      </c>
      <c r="J4964" s="580" t="str">
        <f>Índice!$C$9</f>
        <v>2016-12-31</v>
      </c>
      <c r="L4964" s="557"/>
    </row>
    <row r="4965" spans="1:12" ht="15.75">
      <c r="C4965" s="555" t="str">
        <f>'FC03-3'!B$31</f>
        <v>Barrido y Limpieza de vias y Areas Publicas (Deterioro) (FC03-3)</v>
      </c>
      <c r="F4965" s="555">
        <f>'FC03-3'!K$31</f>
        <v>0</v>
      </c>
      <c r="I4965" s="580" t="str">
        <f>Índice!$C$8</f>
        <v>2016-01-01</v>
      </c>
      <c r="J4965" s="580" t="str">
        <f>Índice!$C$9</f>
        <v>2016-12-31</v>
      </c>
      <c r="K4965" s="555" t="s">
        <v>1863</v>
      </c>
      <c r="L4965" s="555" t="s">
        <v>1860</v>
      </c>
    </row>
    <row r="4966" spans="1:12" ht="15.75">
      <c r="C4966" s="555" t="str">
        <f>'FC03-3'!B$32</f>
        <v>Recoleccion y Transporte de Residuos Convencionales (Deterioro) (FC03-3)</v>
      </c>
      <c r="F4966" s="555">
        <f>'FC03-3'!K$32</f>
        <v>0</v>
      </c>
      <c r="I4966" s="580" t="str">
        <f>Índice!$C$8</f>
        <v>2016-01-01</v>
      </c>
      <c r="J4966" s="580" t="str">
        <f>Índice!$C$9</f>
        <v>2016-12-31</v>
      </c>
      <c r="K4966" s="555" t="s">
        <v>1863</v>
      </c>
      <c r="L4966" s="555" t="s">
        <v>1860</v>
      </c>
    </row>
    <row r="4967" spans="1:12" ht="15.75">
      <c r="C4967" s="555" t="str">
        <f>'FC03-3'!B$33</f>
        <v>Recoleccion de Residuos Peligrosos (Deterioro) (FC03-3)</v>
      </c>
      <c r="F4967" s="555">
        <f>'FC03-3'!K$33</f>
        <v>0</v>
      </c>
      <c r="I4967" s="580" t="str">
        <f>Índice!$C$8</f>
        <v>2016-01-01</v>
      </c>
      <c r="J4967" s="580" t="str">
        <f>Índice!$C$9</f>
        <v>2016-12-31</v>
      </c>
      <c r="K4967" s="555" t="s">
        <v>1863</v>
      </c>
      <c r="L4967" s="555" t="s">
        <v>1860</v>
      </c>
    </row>
    <row r="4968" spans="1:12" ht="15.75">
      <c r="C4968" s="555" t="str">
        <f>'FC03-3'!B$34</f>
        <v>Recoleccion de Residuos Hospitalarios e infecciosos (Deterioro) (FC03-3)</v>
      </c>
      <c r="F4968" s="555">
        <f>'FC03-3'!K$34</f>
        <v>0</v>
      </c>
      <c r="I4968" s="580" t="str">
        <f>Índice!$C$8</f>
        <v>2016-01-01</v>
      </c>
      <c r="J4968" s="580" t="str">
        <f>Índice!$C$9</f>
        <v>2016-12-31</v>
      </c>
      <c r="K4968" s="555" t="s">
        <v>1863</v>
      </c>
      <c r="L4968" s="555" t="s">
        <v>1860</v>
      </c>
    </row>
    <row r="4969" spans="1:12" ht="15.75">
      <c r="C4969" s="555" t="str">
        <f>'FC03-3'!B$35</f>
        <v>Recoleccion de Escombros (Deterioro) (FC03-3)</v>
      </c>
      <c r="F4969" s="555">
        <f>'FC03-3'!K$35</f>
        <v>0</v>
      </c>
      <c r="I4969" s="580" t="str">
        <f>Índice!$C$8</f>
        <v>2016-01-01</v>
      </c>
      <c r="J4969" s="580" t="str">
        <f>Índice!$C$9</f>
        <v>2016-12-31</v>
      </c>
      <c r="K4969" s="555" t="s">
        <v>1863</v>
      </c>
      <c r="L4969" s="555" t="s">
        <v>1860</v>
      </c>
    </row>
    <row r="4970" spans="1:12" ht="15.75">
      <c r="C4970" s="555" t="str">
        <f>'FC03-3'!B$36</f>
        <v>Tratamiento (Deterioro) (FC03-3)</v>
      </c>
      <c r="F4970" s="555">
        <f>'FC03-3'!K$36</f>
        <v>0</v>
      </c>
      <c r="I4970" s="580" t="str">
        <f>Índice!$C$8</f>
        <v>2016-01-01</v>
      </c>
      <c r="J4970" s="580" t="str">
        <f>Índice!$C$9</f>
        <v>2016-12-31</v>
      </c>
      <c r="K4970" s="555" t="s">
        <v>1863</v>
      </c>
      <c r="L4970" s="555" t="s">
        <v>1860</v>
      </c>
    </row>
    <row r="4971" spans="1:12" ht="15.75">
      <c r="C4971" s="555" t="str">
        <f>'FC03-3'!B$37</f>
        <v>Aprovechamientos (Deterioro) (FC03-3)</v>
      </c>
      <c r="F4971" s="555">
        <f>'FC03-3'!K$37</f>
        <v>0</v>
      </c>
      <c r="I4971" s="580" t="str">
        <f>Índice!$C$8</f>
        <v>2016-01-01</v>
      </c>
      <c r="J4971" s="580" t="str">
        <f>Índice!$C$9</f>
        <v>2016-12-31</v>
      </c>
      <c r="K4971" s="555" t="s">
        <v>1863</v>
      </c>
      <c r="L4971" s="555" t="s">
        <v>1860</v>
      </c>
    </row>
    <row r="4972" spans="1:12" ht="15.75">
      <c r="C4972" s="555" t="str">
        <f>'FC03-3'!B$38</f>
        <v>Disposicion Final (Deterioro) (FC03-3)</v>
      </c>
      <c r="F4972" s="555">
        <f>'FC03-3'!K$38</f>
        <v>0</v>
      </c>
      <c r="I4972" s="580" t="str">
        <f>Índice!$C$8</f>
        <v>2016-01-01</v>
      </c>
      <c r="J4972" s="580" t="str">
        <f>Índice!$C$9</f>
        <v>2016-12-31</v>
      </c>
      <c r="K4972" s="555" t="s">
        <v>1863</v>
      </c>
      <c r="L4972" s="555" t="s">
        <v>1860</v>
      </c>
    </row>
    <row r="4973" spans="1:12" ht="15.75">
      <c r="C4973" s="555" t="str">
        <f>'FC03-3'!B$39</f>
        <v>Incineracion (Deterioro) (FC03-3)</v>
      </c>
      <c r="F4973" s="555">
        <f>'FC03-3'!K$39</f>
        <v>0</v>
      </c>
      <c r="I4973" s="580" t="str">
        <f>Índice!$C$8</f>
        <v>2016-01-01</v>
      </c>
      <c r="J4973" s="580" t="str">
        <f>Índice!$C$9</f>
        <v>2016-12-31</v>
      </c>
      <c r="K4973" s="555" t="s">
        <v>1863</v>
      </c>
      <c r="L4973" s="555" t="s">
        <v>1860</v>
      </c>
    </row>
    <row r="4974" spans="1:12" ht="15.75">
      <c r="A4974" s="593" t="s">
        <v>15</v>
      </c>
      <c r="C4974" s="555" t="str">
        <f>'FC03-3'!B$40</f>
        <v>Comercialización (Deterioro) (FC03-3)</v>
      </c>
      <c r="F4974" s="555"/>
      <c r="I4974" s="580" t="str">
        <f>Índice!$C$8</f>
        <v>2016-01-01</v>
      </c>
      <c r="J4974" s="580" t="str">
        <f>Índice!$C$9</f>
        <v>2016-12-31</v>
      </c>
      <c r="L4974" s="557"/>
    </row>
    <row r="4975" spans="1:12" ht="15.75">
      <c r="C4975" s="555" t="str">
        <f>'FC03-3'!B$41</f>
        <v>Residencial Estrato 1 (Deterioro) (FC03-3)</v>
      </c>
      <c r="F4975" s="555">
        <f>'FC03-3'!K$41</f>
        <v>0</v>
      </c>
      <c r="I4975" s="580" t="str">
        <f>Índice!$C$8</f>
        <v>2016-01-01</v>
      </c>
      <c r="J4975" s="580" t="str">
        <f>Índice!$C$9</f>
        <v>2016-12-31</v>
      </c>
      <c r="K4975" s="555" t="s">
        <v>1863</v>
      </c>
      <c r="L4975" s="555" t="s">
        <v>1860</v>
      </c>
    </row>
    <row r="4976" spans="1:12" ht="15.75">
      <c r="C4976" s="555" t="str">
        <f>'FC03-3'!B$42</f>
        <v>Residencial Estrato 2 (Deterioro) (FC03-3)</v>
      </c>
      <c r="F4976" s="555">
        <f>'FC03-3'!K$42</f>
        <v>0</v>
      </c>
      <c r="I4976" s="580" t="str">
        <f>Índice!$C$8</f>
        <v>2016-01-01</v>
      </c>
      <c r="J4976" s="580" t="str">
        <f>Índice!$C$9</f>
        <v>2016-12-31</v>
      </c>
      <c r="K4976" s="555" t="s">
        <v>1863</v>
      </c>
      <c r="L4976" s="555" t="s">
        <v>1860</v>
      </c>
    </row>
    <row r="4977" spans="1:12" ht="15.75">
      <c r="C4977" s="555" t="str">
        <f>'FC03-3'!B$43</f>
        <v>Residencial Estrato 3 (Deterioro) (FC03-3)</v>
      </c>
      <c r="F4977" s="555">
        <f>'FC03-3'!K$43</f>
        <v>0</v>
      </c>
      <c r="I4977" s="580" t="str">
        <f>Índice!$C$8</f>
        <v>2016-01-01</v>
      </c>
      <c r="J4977" s="580" t="str">
        <f>Índice!$C$9</f>
        <v>2016-12-31</v>
      </c>
      <c r="K4977" s="555" t="s">
        <v>1863</v>
      </c>
      <c r="L4977" s="555" t="s">
        <v>1860</v>
      </c>
    </row>
    <row r="4978" spans="1:12" ht="15.75">
      <c r="C4978" s="555" t="str">
        <f>'FC03-3'!B$44</f>
        <v>Residencial Estrato 4 (Deterioro) (FC03-3)</v>
      </c>
      <c r="F4978" s="555">
        <f>'FC03-3'!K$44</f>
        <v>0</v>
      </c>
      <c r="I4978" s="580" t="str">
        <f>Índice!$C$8</f>
        <v>2016-01-01</v>
      </c>
      <c r="J4978" s="580" t="str">
        <f>Índice!$C$9</f>
        <v>2016-12-31</v>
      </c>
      <c r="K4978" s="555" t="s">
        <v>1863</v>
      </c>
      <c r="L4978" s="555" t="s">
        <v>1860</v>
      </c>
    </row>
    <row r="4979" spans="1:12" ht="15.75">
      <c r="C4979" s="555" t="str">
        <f>'FC03-3'!B$45</f>
        <v>Residencial Estrato 5 (Deterioro) (FC03-3)</v>
      </c>
      <c r="F4979" s="555">
        <f>'FC03-3'!K$45</f>
        <v>0</v>
      </c>
      <c r="I4979" s="580" t="str">
        <f>Índice!$C$8</f>
        <v>2016-01-01</v>
      </c>
      <c r="J4979" s="580" t="str">
        <f>Índice!$C$9</f>
        <v>2016-12-31</v>
      </c>
      <c r="K4979" s="555" t="s">
        <v>1863</v>
      </c>
      <c r="L4979" s="555" t="s">
        <v>1860</v>
      </c>
    </row>
    <row r="4980" spans="1:12" ht="15.75">
      <c r="C4980" s="555" t="str">
        <f>'FC03-3'!B$46</f>
        <v>Residencial Estrato 6 (Deterioro) (FC03-3)</v>
      </c>
      <c r="F4980" s="555">
        <f>'FC03-3'!K$46</f>
        <v>0</v>
      </c>
      <c r="I4980" s="580" t="str">
        <f>Índice!$C$8</f>
        <v>2016-01-01</v>
      </c>
      <c r="J4980" s="580" t="str">
        <f>Índice!$C$9</f>
        <v>2016-12-31</v>
      </c>
      <c r="K4980" s="555" t="s">
        <v>1863</v>
      </c>
      <c r="L4980" s="555" t="s">
        <v>1860</v>
      </c>
    </row>
    <row r="4981" spans="1:12" ht="15.75">
      <c r="C4981" s="555" t="str">
        <f>'FC03-3'!B$47</f>
        <v>No Residencial Industrial (Deterioro) (FC03-3)</v>
      </c>
      <c r="F4981" s="555">
        <f>'FC03-3'!K$47</f>
        <v>0</v>
      </c>
      <c r="I4981" s="580" t="str">
        <f>Índice!$C$8</f>
        <v>2016-01-01</v>
      </c>
      <c r="J4981" s="580" t="str">
        <f>Índice!$C$9</f>
        <v>2016-12-31</v>
      </c>
      <c r="K4981" s="555" t="s">
        <v>1863</v>
      </c>
      <c r="L4981" s="555" t="s">
        <v>1860</v>
      </c>
    </row>
    <row r="4982" spans="1:12" ht="15.75">
      <c r="C4982" s="555" t="str">
        <f>'FC03-3'!B$48</f>
        <v>No Residencial Comercial (Deterioro) (FC03-3)</v>
      </c>
      <c r="F4982" s="555">
        <f>'FC03-3'!K$48</f>
        <v>0</v>
      </c>
      <c r="I4982" s="580" t="str">
        <f>Índice!$C$8</f>
        <v>2016-01-01</v>
      </c>
      <c r="J4982" s="580" t="str">
        <f>Índice!$C$9</f>
        <v>2016-12-31</v>
      </c>
      <c r="K4982" s="555" t="s">
        <v>1863</v>
      </c>
      <c r="L4982" s="555" t="s">
        <v>1860</v>
      </c>
    </row>
    <row r="4983" spans="1:12" ht="15.75">
      <c r="C4983" s="555" t="str">
        <f>'FC03-3'!B$49</f>
        <v>No Residencial Oficial (Deterioro) (FC03-3)</v>
      </c>
      <c r="F4983" s="555">
        <f>'FC03-3'!K$49</f>
        <v>0</v>
      </c>
      <c r="I4983" s="580" t="str">
        <f>Índice!$C$8</f>
        <v>2016-01-01</v>
      </c>
      <c r="J4983" s="580" t="str">
        <f>Índice!$C$9</f>
        <v>2016-12-31</v>
      </c>
      <c r="K4983" s="555" t="s">
        <v>1863</v>
      </c>
      <c r="L4983" s="555" t="s">
        <v>1860</v>
      </c>
    </row>
    <row r="4984" spans="1:12" ht="15.75">
      <c r="C4984" s="555" t="str">
        <f>'FC03-3'!B$50</f>
        <v>No Residencial Especial (Deterioro) (FC03-3)</v>
      </c>
      <c r="F4984" s="555">
        <f>'FC03-3'!K$50</f>
        <v>0</v>
      </c>
      <c r="I4984" s="580" t="str">
        <f>Índice!$C$8</f>
        <v>2016-01-01</v>
      </c>
      <c r="J4984" s="580" t="str">
        <f>Índice!$C$9</f>
        <v>2016-12-31</v>
      </c>
      <c r="K4984" s="555" t="s">
        <v>1863</v>
      </c>
      <c r="L4984" s="555" t="s">
        <v>1860</v>
      </c>
    </row>
    <row r="4985" spans="1:12" ht="15.75">
      <c r="C4985" s="555" t="str">
        <f>'FC03-3'!B$51</f>
        <v>Total Comercialización (Deterioro) (FC03-3)</v>
      </c>
      <c r="F4985" s="555">
        <f>'FC03-3'!K$51</f>
        <v>0</v>
      </c>
      <c r="I4985" s="580" t="str">
        <f>Índice!$C$8</f>
        <v>2016-01-01</v>
      </c>
      <c r="J4985" s="580" t="str">
        <f>Índice!$C$9</f>
        <v>2016-12-31</v>
      </c>
      <c r="K4985" s="555" t="s">
        <v>1863</v>
      </c>
      <c r="L4985" s="555" t="s">
        <v>1860</v>
      </c>
    </row>
    <row r="4986" spans="1:12" ht="15.75">
      <c r="C4986" s="555" t="str">
        <f>'FC03-3'!B$52</f>
        <v>Total deterioro cuentas por cobrar (FC03-3)</v>
      </c>
      <c r="F4986" s="555">
        <f>'FC03-3'!K$52</f>
        <v>0</v>
      </c>
      <c r="I4986" s="580" t="str">
        <f>Índice!$C$8</f>
        <v>2016-01-01</v>
      </c>
      <c r="J4986" s="580" t="str">
        <f>Índice!$C$9</f>
        <v>2016-12-31</v>
      </c>
      <c r="K4986" s="555" t="s">
        <v>1863</v>
      </c>
      <c r="L4986" s="555" t="s">
        <v>1860</v>
      </c>
    </row>
    <row r="4987" spans="1:12" ht="15.75">
      <c r="A4987" s="593" t="s">
        <v>15</v>
      </c>
      <c r="B4987" s="594"/>
      <c r="C4987" s="595" t="s">
        <v>634</v>
      </c>
      <c r="I4987" s="580" t="str">
        <f>Índice!$C$8</f>
        <v>2016-01-01</v>
      </c>
      <c r="J4987" s="580" t="str">
        <f>Índice!$C$9</f>
        <v>2016-12-31</v>
      </c>
      <c r="L4987" s="557"/>
    </row>
    <row r="4988" spans="1:12" ht="15.75">
      <c r="A4988" s="593" t="s">
        <v>15</v>
      </c>
      <c r="C4988" s="555" t="str">
        <f>'FC03-3'!B$7</f>
        <v>Servicio de aseo (FC03-3)</v>
      </c>
      <c r="I4988" s="580" t="str">
        <f>Índice!$C$8</f>
        <v>2016-01-01</v>
      </c>
      <c r="J4988" s="580" t="str">
        <f>Índice!$C$9</f>
        <v>2016-12-31</v>
      </c>
      <c r="L4988" s="557"/>
    </row>
    <row r="4989" spans="1:12" ht="15.75">
      <c r="C4989" s="555" t="str">
        <f>'FC03-3'!B$8</f>
        <v>Barrido y Limpieza de vias y Areas Publicas (FC03-3)</v>
      </c>
      <c r="F4989" s="555">
        <f>'FC03-3'!L$8</f>
        <v>0</v>
      </c>
      <c r="I4989" s="580" t="str">
        <f>Índice!$C$8</f>
        <v>2016-01-01</v>
      </c>
      <c r="J4989" s="580" t="str">
        <f>Índice!$C$9</f>
        <v>2016-12-31</v>
      </c>
      <c r="K4989" s="555" t="s">
        <v>1863</v>
      </c>
      <c r="L4989" s="555" t="s">
        <v>1861</v>
      </c>
    </row>
    <row r="4990" spans="1:12" ht="15.75">
      <c r="C4990" s="555" t="str">
        <f>'FC03-3'!B$9</f>
        <v>Recoleccion y Transporte de Residuos Convencionales (FC03-3)</v>
      </c>
      <c r="F4990" s="555">
        <f>'FC03-3'!L$9</f>
        <v>0</v>
      </c>
      <c r="I4990" s="580" t="str">
        <f>Índice!$C$8</f>
        <v>2016-01-01</v>
      </c>
      <c r="J4990" s="580" t="str">
        <f>Índice!$C$9</f>
        <v>2016-12-31</v>
      </c>
      <c r="K4990" s="555" t="s">
        <v>1863</v>
      </c>
      <c r="L4990" s="555" t="s">
        <v>1861</v>
      </c>
    </row>
    <row r="4991" spans="1:12" ht="15.75">
      <c r="C4991" s="555" t="str">
        <f>'FC03-3'!B$10</f>
        <v>Recoleccion de Residuos Peligrosos (FC03-3)</v>
      </c>
      <c r="F4991" s="555">
        <f>'FC03-3'!L$10</f>
        <v>0</v>
      </c>
      <c r="I4991" s="580" t="str">
        <f>Índice!$C$8</f>
        <v>2016-01-01</v>
      </c>
      <c r="J4991" s="580" t="str">
        <f>Índice!$C$9</f>
        <v>2016-12-31</v>
      </c>
      <c r="K4991" s="555" t="s">
        <v>1863</v>
      </c>
      <c r="L4991" s="555" t="s">
        <v>1861</v>
      </c>
    </row>
    <row r="4992" spans="1:12" ht="15.75">
      <c r="C4992" s="555" t="str">
        <f>'FC03-3'!B$11</f>
        <v>Recoleccion de Residuos Hospitalarios e infecciosos (FC03-3)</v>
      </c>
      <c r="F4992" s="555">
        <f>'FC03-3'!L$11</f>
        <v>0</v>
      </c>
      <c r="I4992" s="580" t="str">
        <f>Índice!$C$8</f>
        <v>2016-01-01</v>
      </c>
      <c r="J4992" s="580" t="str">
        <f>Índice!$C$9</f>
        <v>2016-12-31</v>
      </c>
      <c r="K4992" s="555" t="s">
        <v>1863</v>
      </c>
      <c r="L4992" s="555" t="s">
        <v>1861</v>
      </c>
    </row>
    <row r="4993" spans="1:12" ht="15.75">
      <c r="C4993" s="555" t="str">
        <f>'FC03-3'!B$12</f>
        <v>Recoleccion de Escombros (FC03-3)</v>
      </c>
      <c r="F4993" s="555">
        <f>'FC03-3'!L$12</f>
        <v>0</v>
      </c>
      <c r="I4993" s="580" t="str">
        <f>Índice!$C$8</f>
        <v>2016-01-01</v>
      </c>
      <c r="J4993" s="580" t="str">
        <f>Índice!$C$9</f>
        <v>2016-12-31</v>
      </c>
      <c r="K4993" s="555" t="s">
        <v>1863</v>
      </c>
      <c r="L4993" s="555" t="s">
        <v>1861</v>
      </c>
    </row>
    <row r="4994" spans="1:12" ht="15.75">
      <c r="C4994" s="555" t="str">
        <f>'FC03-3'!B$13</f>
        <v>Tratamiento (FC03-3)</v>
      </c>
      <c r="F4994" s="555">
        <f>'FC03-3'!L$13</f>
        <v>0</v>
      </c>
      <c r="I4994" s="580" t="str">
        <f>Índice!$C$8</f>
        <v>2016-01-01</v>
      </c>
      <c r="J4994" s="580" t="str">
        <f>Índice!$C$9</f>
        <v>2016-12-31</v>
      </c>
      <c r="K4994" s="555" t="s">
        <v>1863</v>
      </c>
      <c r="L4994" s="555" t="s">
        <v>1861</v>
      </c>
    </row>
    <row r="4995" spans="1:12" ht="15.75">
      <c r="C4995" s="555" t="str">
        <f>'FC03-3'!B$14</f>
        <v>Aprovechamientos (FC03-3)</v>
      </c>
      <c r="F4995" s="555">
        <f>'FC03-3'!L$14</f>
        <v>0</v>
      </c>
      <c r="I4995" s="580" t="str">
        <f>Índice!$C$8</f>
        <v>2016-01-01</v>
      </c>
      <c r="J4995" s="580" t="str">
        <f>Índice!$C$9</f>
        <v>2016-12-31</v>
      </c>
      <c r="K4995" s="555" t="s">
        <v>1863</v>
      </c>
      <c r="L4995" s="555" t="s">
        <v>1861</v>
      </c>
    </row>
    <row r="4996" spans="1:12" ht="15.75">
      <c r="C4996" s="555" t="str">
        <f>'FC03-3'!B$15</f>
        <v>Disposicion Final (FC03-3)</v>
      </c>
      <c r="F4996" s="555">
        <f>'FC03-3'!L$15</f>
        <v>0</v>
      </c>
      <c r="I4996" s="580" t="str">
        <f>Índice!$C$8</f>
        <v>2016-01-01</v>
      </c>
      <c r="J4996" s="580" t="str">
        <f>Índice!$C$9</f>
        <v>2016-12-31</v>
      </c>
      <c r="K4996" s="555" t="s">
        <v>1863</v>
      </c>
      <c r="L4996" s="555" t="s">
        <v>1861</v>
      </c>
    </row>
    <row r="4997" spans="1:12" ht="15.75">
      <c r="C4997" s="555" t="str">
        <f>'FC03-3'!B$16</f>
        <v>Incineracion (FC03-3)</v>
      </c>
      <c r="F4997" s="555">
        <f>'FC03-3'!L$16</f>
        <v>0</v>
      </c>
      <c r="I4997" s="580" t="str">
        <f>Índice!$C$8</f>
        <v>2016-01-01</v>
      </c>
      <c r="J4997" s="580" t="str">
        <f>Índice!$C$9</f>
        <v>2016-12-31</v>
      </c>
      <c r="K4997" s="555" t="s">
        <v>1863</v>
      </c>
      <c r="L4997" s="555" t="s">
        <v>1861</v>
      </c>
    </row>
    <row r="4998" spans="1:12" ht="15.75">
      <c r="A4998" s="593" t="s">
        <v>15</v>
      </c>
      <c r="C4998" s="555" t="str">
        <f>'FC03-3'!B$17</f>
        <v>Comercializacion (FC03-3)</v>
      </c>
      <c r="F4998" s="555"/>
      <c r="I4998" s="580" t="str">
        <f>Índice!$C$8</f>
        <v>2016-01-01</v>
      </c>
      <c r="J4998" s="580" t="str">
        <f>Índice!$C$9</f>
        <v>2016-12-31</v>
      </c>
      <c r="L4998" s="557"/>
    </row>
    <row r="4999" spans="1:12" ht="15.75">
      <c r="C4999" s="555" t="str">
        <f>'FC03-3'!B$18</f>
        <v>Residencial Estrato 1 (FC03-3)</v>
      </c>
      <c r="F4999" s="555">
        <f>'FC03-3'!L$18</f>
        <v>0</v>
      </c>
      <c r="I4999" s="580" t="str">
        <f>Índice!$C$8</f>
        <v>2016-01-01</v>
      </c>
      <c r="J4999" s="580" t="str">
        <f>Índice!$C$9</f>
        <v>2016-12-31</v>
      </c>
      <c r="K4999" s="555" t="s">
        <v>1863</v>
      </c>
      <c r="L4999" s="555" t="s">
        <v>1861</v>
      </c>
    </row>
    <row r="5000" spans="1:12" ht="15.75">
      <c r="C5000" s="555" t="str">
        <f>'FC03-3'!B$19</f>
        <v>Residencial Estrato 2 (FC03-3)</v>
      </c>
      <c r="F5000" s="555">
        <f>'FC03-3'!L$19</f>
        <v>0</v>
      </c>
      <c r="I5000" s="580" t="str">
        <f>Índice!$C$8</f>
        <v>2016-01-01</v>
      </c>
      <c r="J5000" s="580" t="str">
        <f>Índice!$C$9</f>
        <v>2016-12-31</v>
      </c>
      <c r="K5000" s="555" t="s">
        <v>1863</v>
      </c>
      <c r="L5000" s="555" t="s">
        <v>1861</v>
      </c>
    </row>
    <row r="5001" spans="1:12" ht="15.75">
      <c r="C5001" s="555" t="str">
        <f>'FC03-3'!B$20</f>
        <v>Residencial Estrato 3 (FC03-3)</v>
      </c>
      <c r="F5001" s="555">
        <f>'FC03-3'!L$20</f>
        <v>0</v>
      </c>
      <c r="I5001" s="580" t="str">
        <f>Índice!$C$8</f>
        <v>2016-01-01</v>
      </c>
      <c r="J5001" s="580" t="str">
        <f>Índice!$C$9</f>
        <v>2016-12-31</v>
      </c>
      <c r="K5001" s="555" t="s">
        <v>1863</v>
      </c>
      <c r="L5001" s="555" t="s">
        <v>1861</v>
      </c>
    </row>
    <row r="5002" spans="1:12" ht="15.75">
      <c r="C5002" s="555" t="str">
        <f>'FC03-3'!B$21</f>
        <v>Residencial Estrato 4 (FC03-3)</v>
      </c>
      <c r="F5002" s="555">
        <f>'FC03-3'!L$21</f>
        <v>0</v>
      </c>
      <c r="I5002" s="580" t="str">
        <f>Índice!$C$8</f>
        <v>2016-01-01</v>
      </c>
      <c r="J5002" s="580" t="str">
        <f>Índice!$C$9</f>
        <v>2016-12-31</v>
      </c>
      <c r="K5002" s="555" t="s">
        <v>1863</v>
      </c>
      <c r="L5002" s="555" t="s">
        <v>1861</v>
      </c>
    </row>
    <row r="5003" spans="1:12" ht="15.75">
      <c r="C5003" s="555" t="str">
        <f>'FC03-3'!B$22</f>
        <v>Residencial Estrato 5 (FC03-3)</v>
      </c>
      <c r="F5003" s="555">
        <f>'FC03-3'!L$22</f>
        <v>0</v>
      </c>
      <c r="I5003" s="580" t="str">
        <f>Índice!$C$8</f>
        <v>2016-01-01</v>
      </c>
      <c r="J5003" s="580" t="str">
        <f>Índice!$C$9</f>
        <v>2016-12-31</v>
      </c>
      <c r="K5003" s="555" t="s">
        <v>1863</v>
      </c>
      <c r="L5003" s="555" t="s">
        <v>1861</v>
      </c>
    </row>
    <row r="5004" spans="1:12" ht="15.75">
      <c r="C5004" s="555" t="str">
        <f>'FC03-3'!B$23</f>
        <v>Residencial Estrato 6 (FC03-3)</v>
      </c>
      <c r="F5004" s="555">
        <f>'FC03-3'!L$23</f>
        <v>0</v>
      </c>
      <c r="I5004" s="580" t="str">
        <f>Índice!$C$8</f>
        <v>2016-01-01</v>
      </c>
      <c r="J5004" s="580" t="str">
        <f>Índice!$C$9</f>
        <v>2016-12-31</v>
      </c>
      <c r="K5004" s="555" t="s">
        <v>1863</v>
      </c>
      <c r="L5004" s="555" t="s">
        <v>1861</v>
      </c>
    </row>
    <row r="5005" spans="1:12" ht="15.75">
      <c r="C5005" s="555" t="str">
        <f>'FC03-3'!B$24</f>
        <v>No residencial industrial (FC03-3)</v>
      </c>
      <c r="F5005" s="555">
        <f>'FC03-3'!L$24</f>
        <v>0</v>
      </c>
      <c r="I5005" s="580" t="str">
        <f>Índice!$C$8</f>
        <v>2016-01-01</v>
      </c>
      <c r="J5005" s="580" t="str">
        <f>Índice!$C$9</f>
        <v>2016-12-31</v>
      </c>
      <c r="K5005" s="555" t="s">
        <v>1863</v>
      </c>
      <c r="L5005" s="555" t="s">
        <v>1861</v>
      </c>
    </row>
    <row r="5006" spans="1:12" ht="15.75">
      <c r="C5006" s="555" t="str">
        <f>'FC03-3'!B$25</f>
        <v>No residencial comercial (FC03-3)</v>
      </c>
      <c r="F5006" s="555">
        <f>'FC03-3'!L$25</f>
        <v>0</v>
      </c>
      <c r="I5006" s="580" t="str">
        <f>Índice!$C$8</f>
        <v>2016-01-01</v>
      </c>
      <c r="J5006" s="580" t="str">
        <f>Índice!$C$9</f>
        <v>2016-12-31</v>
      </c>
      <c r="K5006" s="555" t="s">
        <v>1863</v>
      </c>
      <c r="L5006" s="555" t="s">
        <v>1861</v>
      </c>
    </row>
    <row r="5007" spans="1:12" ht="15.75">
      <c r="C5007" s="555" t="str">
        <f>'FC03-3'!B$26</f>
        <v>No residencial oficial (FC03-3)</v>
      </c>
      <c r="F5007" s="555">
        <f>'FC03-3'!L$26</f>
        <v>0</v>
      </c>
      <c r="I5007" s="580" t="str">
        <f>Índice!$C$8</f>
        <v>2016-01-01</v>
      </c>
      <c r="J5007" s="580" t="str">
        <f>Índice!$C$9</f>
        <v>2016-12-31</v>
      </c>
      <c r="K5007" s="555" t="s">
        <v>1863</v>
      </c>
      <c r="L5007" s="555" t="s">
        <v>1861</v>
      </c>
    </row>
    <row r="5008" spans="1:12" ht="15.75">
      <c r="C5008" s="555" t="str">
        <f>'FC03-3'!B$27</f>
        <v>No residencial especial (FC03-3)</v>
      </c>
      <c r="F5008" s="555">
        <f>'FC03-3'!L$27</f>
        <v>0</v>
      </c>
      <c r="I5008" s="580" t="str">
        <f>Índice!$C$8</f>
        <v>2016-01-01</v>
      </c>
      <c r="J5008" s="580" t="str">
        <f>Índice!$C$9</f>
        <v>2016-12-31</v>
      </c>
      <c r="K5008" s="555" t="s">
        <v>1863</v>
      </c>
      <c r="L5008" s="555" t="s">
        <v>1861</v>
      </c>
    </row>
    <row r="5009" spans="1:12" ht="15.75">
      <c r="C5009" s="555" t="str">
        <f>'FC03-3'!B$28</f>
        <v>Total Comercialización (FC03-3)</v>
      </c>
      <c r="F5009" s="555">
        <f>'FC03-3'!L$28</f>
        <v>0</v>
      </c>
      <c r="I5009" s="580" t="str">
        <f>Índice!$C$8</f>
        <v>2016-01-01</v>
      </c>
      <c r="J5009" s="580" t="str">
        <f>Índice!$C$9</f>
        <v>2016-12-31</v>
      </c>
      <c r="K5009" s="555" t="s">
        <v>1863</v>
      </c>
      <c r="L5009" s="555" t="s">
        <v>1861</v>
      </c>
    </row>
    <row r="5010" spans="1:12" ht="15.75">
      <c r="C5010" s="555" t="str">
        <f>'FC03-3'!B$29</f>
        <v>Total Servicio de Aseo (FC03-3)</v>
      </c>
      <c r="F5010" s="555">
        <f>'FC03-3'!L$29</f>
        <v>0</v>
      </c>
      <c r="I5010" s="580" t="str">
        <f>Índice!$C$8</f>
        <v>2016-01-01</v>
      </c>
      <c r="J5010" s="580" t="str">
        <f>Índice!$C$9</f>
        <v>2016-12-31</v>
      </c>
      <c r="K5010" s="555" t="s">
        <v>1863</v>
      </c>
      <c r="L5010" s="555" t="s">
        <v>1861</v>
      </c>
    </row>
    <row r="5011" spans="1:12" ht="15.75">
      <c r="A5011" s="593" t="s">
        <v>15</v>
      </c>
      <c r="C5011" s="555" t="str">
        <f>'FC03-3'!B$30</f>
        <v>Deterioro de cuentas por cobrar (FC03-3)</v>
      </c>
      <c r="F5011" s="555"/>
      <c r="I5011" s="580" t="str">
        <f>Índice!$C$8</f>
        <v>2016-01-01</v>
      </c>
      <c r="J5011" s="580" t="str">
        <f>Índice!$C$9</f>
        <v>2016-12-31</v>
      </c>
      <c r="L5011" s="557"/>
    </row>
    <row r="5012" spans="1:12" ht="15.75">
      <c r="C5012" s="555" t="str">
        <f>'FC03-3'!B$31</f>
        <v>Barrido y Limpieza de vias y Areas Publicas (Deterioro) (FC03-3)</v>
      </c>
      <c r="F5012" s="555">
        <f>'FC03-3'!L$31</f>
        <v>0</v>
      </c>
      <c r="I5012" s="580" t="str">
        <f>Índice!$C$8</f>
        <v>2016-01-01</v>
      </c>
      <c r="J5012" s="580" t="str">
        <f>Índice!$C$9</f>
        <v>2016-12-31</v>
      </c>
      <c r="K5012" s="555" t="s">
        <v>1863</v>
      </c>
      <c r="L5012" s="555" t="s">
        <v>1861</v>
      </c>
    </row>
    <row r="5013" spans="1:12" ht="15.75">
      <c r="C5013" s="555" t="str">
        <f>'FC03-3'!B$32</f>
        <v>Recoleccion y Transporte de Residuos Convencionales (Deterioro) (FC03-3)</v>
      </c>
      <c r="F5013" s="555">
        <f>'FC03-3'!L$32</f>
        <v>0</v>
      </c>
      <c r="I5013" s="580" t="str">
        <f>Índice!$C$8</f>
        <v>2016-01-01</v>
      </c>
      <c r="J5013" s="580" t="str">
        <f>Índice!$C$9</f>
        <v>2016-12-31</v>
      </c>
      <c r="K5013" s="555" t="s">
        <v>1863</v>
      </c>
      <c r="L5013" s="555" t="s">
        <v>1861</v>
      </c>
    </row>
    <row r="5014" spans="1:12" ht="15.75">
      <c r="C5014" s="555" t="str">
        <f>'FC03-3'!B$33</f>
        <v>Recoleccion de Residuos Peligrosos (Deterioro) (FC03-3)</v>
      </c>
      <c r="F5014" s="555">
        <f>'FC03-3'!L$33</f>
        <v>0</v>
      </c>
      <c r="I5014" s="580" t="str">
        <f>Índice!$C$8</f>
        <v>2016-01-01</v>
      </c>
      <c r="J5014" s="580" t="str">
        <f>Índice!$C$9</f>
        <v>2016-12-31</v>
      </c>
      <c r="K5014" s="555" t="s">
        <v>1863</v>
      </c>
      <c r="L5014" s="555" t="s">
        <v>1861</v>
      </c>
    </row>
    <row r="5015" spans="1:12" ht="15.75">
      <c r="C5015" s="555" t="str">
        <f>'FC03-3'!B$34</f>
        <v>Recoleccion de Residuos Hospitalarios e infecciosos (Deterioro) (FC03-3)</v>
      </c>
      <c r="F5015" s="555">
        <f>'FC03-3'!L$34</f>
        <v>0</v>
      </c>
      <c r="I5015" s="580" t="str">
        <f>Índice!$C$8</f>
        <v>2016-01-01</v>
      </c>
      <c r="J5015" s="580" t="str">
        <f>Índice!$C$9</f>
        <v>2016-12-31</v>
      </c>
      <c r="K5015" s="555" t="s">
        <v>1863</v>
      </c>
      <c r="L5015" s="555" t="s">
        <v>1861</v>
      </c>
    </row>
    <row r="5016" spans="1:12" ht="15.75">
      <c r="C5016" s="555" t="str">
        <f>'FC03-3'!B$35</f>
        <v>Recoleccion de Escombros (Deterioro) (FC03-3)</v>
      </c>
      <c r="F5016" s="555">
        <f>'FC03-3'!L$35</f>
        <v>0</v>
      </c>
      <c r="I5016" s="580" t="str">
        <f>Índice!$C$8</f>
        <v>2016-01-01</v>
      </c>
      <c r="J5016" s="580" t="str">
        <f>Índice!$C$9</f>
        <v>2016-12-31</v>
      </c>
      <c r="K5016" s="555" t="s">
        <v>1863</v>
      </c>
      <c r="L5016" s="555" t="s">
        <v>1861</v>
      </c>
    </row>
    <row r="5017" spans="1:12" ht="15.75">
      <c r="C5017" s="555" t="str">
        <f>'FC03-3'!B$36</f>
        <v>Tratamiento (Deterioro) (FC03-3)</v>
      </c>
      <c r="F5017" s="555">
        <f>'FC03-3'!L$36</f>
        <v>0</v>
      </c>
      <c r="I5017" s="580" t="str">
        <f>Índice!$C$8</f>
        <v>2016-01-01</v>
      </c>
      <c r="J5017" s="580" t="str">
        <f>Índice!$C$9</f>
        <v>2016-12-31</v>
      </c>
      <c r="K5017" s="555" t="s">
        <v>1863</v>
      </c>
      <c r="L5017" s="555" t="s">
        <v>1861</v>
      </c>
    </row>
    <row r="5018" spans="1:12" ht="15.75">
      <c r="C5018" s="555" t="str">
        <f>'FC03-3'!B$37</f>
        <v>Aprovechamientos (Deterioro) (FC03-3)</v>
      </c>
      <c r="F5018" s="555">
        <f>'FC03-3'!L$37</f>
        <v>0</v>
      </c>
      <c r="I5018" s="580" t="str">
        <f>Índice!$C$8</f>
        <v>2016-01-01</v>
      </c>
      <c r="J5018" s="580" t="str">
        <f>Índice!$C$9</f>
        <v>2016-12-31</v>
      </c>
      <c r="K5018" s="555" t="s">
        <v>1863</v>
      </c>
      <c r="L5018" s="555" t="s">
        <v>1861</v>
      </c>
    </row>
    <row r="5019" spans="1:12" ht="15.75">
      <c r="C5019" s="555" t="str">
        <f>'FC03-3'!B$38</f>
        <v>Disposicion Final (Deterioro) (FC03-3)</v>
      </c>
      <c r="F5019" s="555">
        <f>'FC03-3'!L$38</f>
        <v>0</v>
      </c>
      <c r="I5019" s="580" t="str">
        <f>Índice!$C$8</f>
        <v>2016-01-01</v>
      </c>
      <c r="J5019" s="580" t="str">
        <f>Índice!$C$9</f>
        <v>2016-12-31</v>
      </c>
      <c r="K5019" s="555" t="s">
        <v>1863</v>
      </c>
      <c r="L5019" s="555" t="s">
        <v>1861</v>
      </c>
    </row>
    <row r="5020" spans="1:12" ht="15.75">
      <c r="C5020" s="555" t="str">
        <f>'FC03-3'!B$39</f>
        <v>Incineracion (Deterioro) (FC03-3)</v>
      </c>
      <c r="F5020" s="555">
        <f>'FC03-3'!L$39</f>
        <v>0</v>
      </c>
      <c r="I5020" s="580" t="str">
        <f>Índice!$C$8</f>
        <v>2016-01-01</v>
      </c>
      <c r="J5020" s="580" t="str">
        <f>Índice!$C$9</f>
        <v>2016-12-31</v>
      </c>
      <c r="K5020" s="555" t="s">
        <v>1863</v>
      </c>
      <c r="L5020" s="555" t="s">
        <v>1861</v>
      </c>
    </row>
    <row r="5021" spans="1:12" ht="15.75">
      <c r="A5021" s="593" t="s">
        <v>15</v>
      </c>
      <c r="C5021" s="555" t="str">
        <f>'FC03-3'!B$40</f>
        <v>Comercialización (Deterioro) (FC03-3)</v>
      </c>
      <c r="F5021" s="555"/>
      <c r="I5021" s="580" t="str">
        <f>Índice!$C$8</f>
        <v>2016-01-01</v>
      </c>
      <c r="J5021" s="580" t="str">
        <f>Índice!$C$9</f>
        <v>2016-12-31</v>
      </c>
      <c r="L5021" s="557"/>
    </row>
    <row r="5022" spans="1:12" ht="15.75">
      <c r="C5022" s="555" t="str">
        <f>'FC03-3'!B$41</f>
        <v>Residencial Estrato 1 (Deterioro) (FC03-3)</v>
      </c>
      <c r="F5022" s="555">
        <f>'FC03-3'!L$41</f>
        <v>0</v>
      </c>
      <c r="I5022" s="580" t="str">
        <f>Índice!$C$8</f>
        <v>2016-01-01</v>
      </c>
      <c r="J5022" s="580" t="str">
        <f>Índice!$C$9</f>
        <v>2016-12-31</v>
      </c>
      <c r="K5022" s="555" t="s">
        <v>1863</v>
      </c>
      <c r="L5022" s="555" t="s">
        <v>1861</v>
      </c>
    </row>
    <row r="5023" spans="1:12" ht="15.75">
      <c r="C5023" s="555" t="str">
        <f>'FC03-3'!B$42</f>
        <v>Residencial Estrato 2 (Deterioro) (FC03-3)</v>
      </c>
      <c r="F5023" s="555">
        <f>'FC03-3'!L$42</f>
        <v>0</v>
      </c>
      <c r="I5023" s="580" t="str">
        <f>Índice!$C$8</f>
        <v>2016-01-01</v>
      </c>
      <c r="J5023" s="580" t="str">
        <f>Índice!$C$9</f>
        <v>2016-12-31</v>
      </c>
      <c r="K5023" s="555" t="s">
        <v>1863</v>
      </c>
      <c r="L5023" s="555" t="s">
        <v>1861</v>
      </c>
    </row>
    <row r="5024" spans="1:12" ht="15.75">
      <c r="C5024" s="555" t="str">
        <f>'FC03-3'!B$43</f>
        <v>Residencial Estrato 3 (Deterioro) (FC03-3)</v>
      </c>
      <c r="F5024" s="555">
        <f>'FC03-3'!L$43</f>
        <v>0</v>
      </c>
      <c r="I5024" s="580" t="str">
        <f>Índice!$C$8</f>
        <v>2016-01-01</v>
      </c>
      <c r="J5024" s="580" t="str">
        <f>Índice!$C$9</f>
        <v>2016-12-31</v>
      </c>
      <c r="K5024" s="555" t="s">
        <v>1863</v>
      </c>
      <c r="L5024" s="555" t="s">
        <v>1861</v>
      </c>
    </row>
    <row r="5025" spans="1:18" ht="15.75">
      <c r="C5025" s="555" t="str">
        <f>'FC03-3'!B$44</f>
        <v>Residencial Estrato 4 (Deterioro) (FC03-3)</v>
      </c>
      <c r="F5025" s="555">
        <f>'FC03-3'!L$44</f>
        <v>0</v>
      </c>
      <c r="I5025" s="580" t="str">
        <f>Índice!$C$8</f>
        <v>2016-01-01</v>
      </c>
      <c r="J5025" s="580" t="str">
        <f>Índice!$C$9</f>
        <v>2016-12-31</v>
      </c>
      <c r="K5025" s="555" t="s">
        <v>1863</v>
      </c>
      <c r="L5025" s="555" t="s">
        <v>1861</v>
      </c>
    </row>
    <row r="5026" spans="1:18" ht="15.75">
      <c r="C5026" s="555" t="str">
        <f>'FC03-3'!B$45</f>
        <v>Residencial Estrato 5 (Deterioro) (FC03-3)</v>
      </c>
      <c r="F5026" s="555">
        <f>'FC03-3'!L$45</f>
        <v>0</v>
      </c>
      <c r="I5026" s="580" t="str">
        <f>Índice!$C$8</f>
        <v>2016-01-01</v>
      </c>
      <c r="J5026" s="580" t="str">
        <f>Índice!$C$9</f>
        <v>2016-12-31</v>
      </c>
      <c r="K5026" s="555" t="s">
        <v>1863</v>
      </c>
      <c r="L5026" s="555" t="s">
        <v>1861</v>
      </c>
    </row>
    <row r="5027" spans="1:18" ht="15.75">
      <c r="C5027" s="555" t="str">
        <f>'FC03-3'!B$46</f>
        <v>Residencial Estrato 6 (Deterioro) (FC03-3)</v>
      </c>
      <c r="F5027" s="555">
        <f>'FC03-3'!L$46</f>
        <v>0</v>
      </c>
      <c r="I5027" s="580" t="str">
        <f>Índice!$C$8</f>
        <v>2016-01-01</v>
      </c>
      <c r="J5027" s="580" t="str">
        <f>Índice!$C$9</f>
        <v>2016-12-31</v>
      </c>
      <c r="K5027" s="555" t="s">
        <v>1863</v>
      </c>
      <c r="L5027" s="555" t="s">
        <v>1861</v>
      </c>
    </row>
    <row r="5028" spans="1:18" ht="15.75">
      <c r="C5028" s="555" t="str">
        <f>'FC03-3'!B$47</f>
        <v>No Residencial Industrial (Deterioro) (FC03-3)</v>
      </c>
      <c r="F5028" s="555">
        <f>'FC03-3'!L$47</f>
        <v>0</v>
      </c>
      <c r="I5028" s="580" t="str">
        <f>Índice!$C$8</f>
        <v>2016-01-01</v>
      </c>
      <c r="J5028" s="580" t="str">
        <f>Índice!$C$9</f>
        <v>2016-12-31</v>
      </c>
      <c r="K5028" s="555" t="s">
        <v>1863</v>
      </c>
      <c r="L5028" s="555" t="s">
        <v>1861</v>
      </c>
    </row>
    <row r="5029" spans="1:18" ht="15.75">
      <c r="C5029" s="555" t="str">
        <f>'FC03-3'!B$48</f>
        <v>No Residencial Comercial (Deterioro) (FC03-3)</v>
      </c>
      <c r="F5029" s="555">
        <f>'FC03-3'!L$48</f>
        <v>0</v>
      </c>
      <c r="I5029" s="580" t="str">
        <f>Índice!$C$8</f>
        <v>2016-01-01</v>
      </c>
      <c r="J5029" s="580" t="str">
        <f>Índice!$C$9</f>
        <v>2016-12-31</v>
      </c>
      <c r="K5029" s="555" t="s">
        <v>1863</v>
      </c>
      <c r="L5029" s="555" t="s">
        <v>1861</v>
      </c>
    </row>
    <row r="5030" spans="1:18" ht="15.75">
      <c r="C5030" s="555" t="str">
        <f>'FC03-3'!B$49</f>
        <v>No Residencial Oficial (Deterioro) (FC03-3)</v>
      </c>
      <c r="F5030" s="555">
        <f>'FC03-3'!L$49</f>
        <v>0</v>
      </c>
      <c r="I5030" s="580" t="str">
        <f>Índice!$C$8</f>
        <v>2016-01-01</v>
      </c>
      <c r="J5030" s="580" t="str">
        <f>Índice!$C$9</f>
        <v>2016-12-31</v>
      </c>
      <c r="K5030" s="555" t="s">
        <v>1863</v>
      </c>
      <c r="L5030" s="555" t="s">
        <v>1861</v>
      </c>
    </row>
    <row r="5031" spans="1:18" ht="15.75">
      <c r="C5031" s="555" t="str">
        <f>'FC03-3'!B$50</f>
        <v>No Residencial Especial (Deterioro) (FC03-3)</v>
      </c>
      <c r="F5031" s="555">
        <f>'FC03-3'!L$50</f>
        <v>0</v>
      </c>
      <c r="I5031" s="580" t="str">
        <f>Índice!$C$8</f>
        <v>2016-01-01</v>
      </c>
      <c r="J5031" s="580" t="str">
        <f>Índice!$C$9</f>
        <v>2016-12-31</v>
      </c>
      <c r="K5031" s="555" t="s">
        <v>1863</v>
      </c>
      <c r="L5031" s="555" t="s">
        <v>1861</v>
      </c>
    </row>
    <row r="5032" spans="1:18" ht="15.75">
      <c r="C5032" s="555" t="str">
        <f>'FC03-3'!B$51</f>
        <v>Total Comercialización (Deterioro) (FC03-3)</v>
      </c>
      <c r="F5032" s="555">
        <f>'FC03-3'!L$51</f>
        <v>0</v>
      </c>
      <c r="I5032" s="580" t="str">
        <f>Índice!$C$8</f>
        <v>2016-01-01</v>
      </c>
      <c r="J5032" s="580" t="str">
        <f>Índice!$C$9</f>
        <v>2016-12-31</v>
      </c>
      <c r="K5032" s="555" t="s">
        <v>1863</v>
      </c>
      <c r="L5032" s="555" t="s">
        <v>1861</v>
      </c>
    </row>
    <row r="5033" spans="1:18" ht="15.75">
      <c r="C5033" s="555" t="str">
        <f>'FC03-3'!B$52</f>
        <v>Total deterioro cuentas por cobrar (FC03-3)</v>
      </c>
      <c r="F5033" s="555">
        <f>'FC03-3'!L$52</f>
        <v>0</v>
      </c>
      <c r="I5033" s="580" t="str">
        <f>Índice!$C$8</f>
        <v>2016-01-01</v>
      </c>
      <c r="J5033" s="580" t="str">
        <f>Índice!$C$9</f>
        <v>2016-12-31</v>
      </c>
      <c r="K5033" s="555" t="s">
        <v>1863</v>
      </c>
      <c r="L5033" s="555" t="s">
        <v>1861</v>
      </c>
    </row>
    <row r="5034" spans="1:18" ht="15.75">
      <c r="A5034" s="575" t="s">
        <v>15</v>
      </c>
      <c r="B5034" s="550"/>
      <c r="C5034" s="549" t="s">
        <v>637</v>
      </c>
      <c r="D5034" s="550"/>
      <c r="E5034" s="550"/>
      <c r="F5034" s="551"/>
      <c r="G5034" s="550"/>
      <c r="H5034" s="550"/>
      <c r="I5034" s="580" t="str">
        <f>Índice!$C$8</f>
        <v>2016-01-01</v>
      </c>
      <c r="J5034" s="580" t="str">
        <f>Índice!$C$9</f>
        <v>2016-12-31</v>
      </c>
      <c r="K5034" s="584"/>
      <c r="L5034" s="584"/>
      <c r="M5034" s="550"/>
      <c r="N5034" s="550"/>
      <c r="O5034" s="550"/>
      <c r="P5034" s="550"/>
      <c r="Q5034" s="550"/>
      <c r="R5034" s="550"/>
    </row>
    <row r="5035" spans="1:18" ht="15.75">
      <c r="A5035" s="593" t="s">
        <v>15</v>
      </c>
      <c r="B5035" s="594"/>
      <c r="C5035" s="595" t="s">
        <v>625</v>
      </c>
      <c r="I5035" s="580" t="str">
        <f>Índice!$C$8</f>
        <v>2016-01-01</v>
      </c>
      <c r="J5035" s="580" t="str">
        <f>Índice!$C$9</f>
        <v>2016-12-31</v>
      </c>
      <c r="L5035" s="557"/>
    </row>
    <row r="5036" spans="1:18" ht="15.75">
      <c r="A5036" s="593" t="s">
        <v>15</v>
      </c>
      <c r="C5036" s="555" t="str">
        <f>'FC03-4'!B$7</f>
        <v>Servicio de Energía Eléctrica (FC03-4)</v>
      </c>
      <c r="I5036" s="580" t="str">
        <f>Índice!$C$8</f>
        <v>2016-01-01</v>
      </c>
      <c r="J5036" s="580" t="str">
        <f>Índice!$C$9</f>
        <v>2016-12-31</v>
      </c>
      <c r="L5036" s="557"/>
    </row>
    <row r="5037" spans="1:18" ht="15.75">
      <c r="A5037" s="593" t="s">
        <v>15</v>
      </c>
      <c r="C5037" s="555" t="str">
        <f>'FC03-4'!B$8</f>
        <v>Generación (FC03-4)</v>
      </c>
      <c r="I5037" s="580" t="str">
        <f>Índice!$C$8</f>
        <v>2016-01-01</v>
      </c>
      <c r="J5037" s="580" t="str">
        <f>Índice!$C$9</f>
        <v>2016-12-31</v>
      </c>
      <c r="L5037" s="555"/>
    </row>
    <row r="5038" spans="1:18" ht="15.75">
      <c r="C5038" s="555" t="str">
        <f>'FC03-4'!B$9</f>
        <v>Contratos bilaterales empresas del sector (FC03-4)</v>
      </c>
      <c r="F5038" s="555">
        <f>'FC03-4'!C$9</f>
        <v>0</v>
      </c>
      <c r="I5038" s="580" t="str">
        <f>Índice!$C$8</f>
        <v>2016-01-01</v>
      </c>
      <c r="J5038" s="580" t="str">
        <f>Índice!$C$9</f>
        <v>2016-12-31</v>
      </c>
      <c r="K5038" s="555" t="s">
        <v>1864</v>
      </c>
      <c r="L5038" s="555" t="s">
        <v>1852</v>
      </c>
    </row>
    <row r="5039" spans="1:18" ht="15.75">
      <c r="C5039" s="555" t="str">
        <f>'FC03-4'!B$10</f>
        <v>Contratos bilaterales usuarios no regulados (FC03-4)</v>
      </c>
      <c r="F5039" s="555">
        <f>'FC03-4'!C$10</f>
        <v>0</v>
      </c>
      <c r="I5039" s="580" t="str">
        <f>Índice!$C$8</f>
        <v>2016-01-01</v>
      </c>
      <c r="J5039" s="580" t="str">
        <f>Índice!$C$9</f>
        <v>2016-12-31</v>
      </c>
      <c r="K5039" s="555" t="s">
        <v>1864</v>
      </c>
      <c r="L5039" s="555" t="s">
        <v>1852</v>
      </c>
    </row>
    <row r="5040" spans="1:18" ht="15.75">
      <c r="C5040" s="555" t="str">
        <f>'FC03-4'!B$11</f>
        <v>Bolsa de energía (FC03-4)</v>
      </c>
      <c r="F5040" s="555">
        <f>'FC03-4'!C$11</f>
        <v>0</v>
      </c>
      <c r="I5040" s="580" t="str">
        <f>Índice!$C$8</f>
        <v>2016-01-01</v>
      </c>
      <c r="J5040" s="580" t="str">
        <f>Índice!$C$9</f>
        <v>2016-12-31</v>
      </c>
      <c r="K5040" s="555" t="s">
        <v>1864</v>
      </c>
      <c r="L5040" s="555" t="s">
        <v>1852</v>
      </c>
    </row>
    <row r="5041" spans="1:12" ht="15.75">
      <c r="C5041" s="555" t="str">
        <f>'FC03-4'!B$12</f>
        <v>Otros (FC03-4)</v>
      </c>
      <c r="F5041" s="555">
        <f>'FC03-4'!C$12</f>
        <v>0</v>
      </c>
      <c r="I5041" s="580" t="str">
        <f>Índice!$C$8</f>
        <v>2016-01-01</v>
      </c>
      <c r="J5041" s="580" t="str">
        <f>Índice!$C$9</f>
        <v>2016-12-31</v>
      </c>
      <c r="K5041" s="555" t="s">
        <v>1864</v>
      </c>
      <c r="L5041" s="555" t="s">
        <v>1852</v>
      </c>
    </row>
    <row r="5042" spans="1:12" ht="15.75">
      <c r="C5042" s="555" t="str">
        <f>'FC03-4'!B$13</f>
        <v>Total Generación (FC03-4)</v>
      </c>
      <c r="F5042" s="555">
        <f>'FC03-4'!C$13</f>
        <v>0</v>
      </c>
      <c r="I5042" s="580" t="str">
        <f>Índice!$C$8</f>
        <v>2016-01-01</v>
      </c>
      <c r="J5042" s="580" t="str">
        <f>Índice!$C$9</f>
        <v>2016-12-31</v>
      </c>
      <c r="K5042" s="555" t="s">
        <v>1864</v>
      </c>
      <c r="L5042" s="555" t="s">
        <v>1852</v>
      </c>
    </row>
    <row r="5043" spans="1:12" ht="15.75">
      <c r="A5043" s="593" t="s">
        <v>15</v>
      </c>
      <c r="C5043" s="555" t="str">
        <f>'FC03-4'!B$14</f>
        <v>Transmisión (FC03-4)</v>
      </c>
      <c r="F5043" s="555"/>
      <c r="I5043" s="580" t="str">
        <f>Índice!$C$8</f>
        <v>2016-01-01</v>
      </c>
      <c r="J5043" s="580" t="str">
        <f>Índice!$C$9</f>
        <v>2016-12-31</v>
      </c>
      <c r="L5043" s="555"/>
    </row>
    <row r="5044" spans="1:12" ht="15.75">
      <c r="C5044" s="555" t="str">
        <f>'FC03-4'!B$15</f>
        <v>Ingreso regulado (FC03-4)</v>
      </c>
      <c r="F5044" s="555">
        <f>'FC03-4'!C$15</f>
        <v>0</v>
      </c>
      <c r="I5044" s="580" t="str">
        <f>Índice!$C$8</f>
        <v>2016-01-01</v>
      </c>
      <c r="J5044" s="580" t="str">
        <f>Índice!$C$9</f>
        <v>2016-12-31</v>
      </c>
      <c r="K5044" s="555" t="s">
        <v>1864</v>
      </c>
      <c r="L5044" s="555" t="s">
        <v>1852</v>
      </c>
    </row>
    <row r="5045" spans="1:12" ht="15.75">
      <c r="C5045" s="555" t="str">
        <f>'FC03-4'!B$16</f>
        <v>Cargos por conexión (FC03-4)</v>
      </c>
      <c r="F5045" s="555">
        <f>'FC03-4'!C$16</f>
        <v>0</v>
      </c>
      <c r="I5045" s="580" t="str">
        <f>Índice!$C$8</f>
        <v>2016-01-01</v>
      </c>
      <c r="J5045" s="580" t="str">
        <f>Índice!$C$9</f>
        <v>2016-12-31</v>
      </c>
      <c r="K5045" s="555" t="s">
        <v>1864</v>
      </c>
      <c r="L5045" s="555" t="s">
        <v>1852</v>
      </c>
    </row>
    <row r="5046" spans="1:12" ht="15.75">
      <c r="C5046" s="555" t="str">
        <f>'FC03-4'!B$17</f>
        <v>Otros (Transmisión) (FC03-4)</v>
      </c>
      <c r="F5046" s="555">
        <f>'FC03-4'!C$17</f>
        <v>0</v>
      </c>
      <c r="I5046" s="580" t="str">
        <f>Índice!$C$8</f>
        <v>2016-01-01</v>
      </c>
      <c r="J5046" s="580" t="str">
        <f>Índice!$C$9</f>
        <v>2016-12-31</v>
      </c>
      <c r="K5046" s="555" t="s">
        <v>1864</v>
      </c>
      <c r="L5046" s="555" t="s">
        <v>1852</v>
      </c>
    </row>
    <row r="5047" spans="1:12" ht="15.75">
      <c r="C5047" s="555" t="str">
        <f>'FC03-4'!B$18</f>
        <v>Total Transmisión (FC03-4)</v>
      </c>
      <c r="F5047" s="555">
        <f>'FC03-4'!C$18</f>
        <v>0</v>
      </c>
      <c r="I5047" s="580" t="str">
        <f>Índice!$C$8</f>
        <v>2016-01-01</v>
      </c>
      <c r="J5047" s="580" t="str">
        <f>Índice!$C$9</f>
        <v>2016-12-31</v>
      </c>
      <c r="K5047" s="555" t="s">
        <v>1864</v>
      </c>
      <c r="L5047" s="555" t="s">
        <v>1852</v>
      </c>
    </row>
    <row r="5048" spans="1:12" ht="15.75">
      <c r="A5048" s="593" t="s">
        <v>15</v>
      </c>
      <c r="C5048" s="555" t="str">
        <f>'FC03-4'!B$19</f>
        <v>Operador de red (FC03-4)</v>
      </c>
      <c r="F5048" s="555"/>
      <c r="I5048" s="580" t="str">
        <f>Índice!$C$8</f>
        <v>2016-01-01</v>
      </c>
      <c r="J5048" s="580" t="str">
        <f>Índice!$C$9</f>
        <v>2016-12-31</v>
      </c>
      <c r="L5048" s="555"/>
    </row>
    <row r="5049" spans="1:12" ht="15.75">
      <c r="C5049" s="555" t="str">
        <f>'FC03-4'!B$20</f>
        <v>Cargos por uso de usuarios regulados (FC03-4)</v>
      </c>
      <c r="F5049" s="555">
        <f>'FC03-4'!C$20</f>
        <v>0</v>
      </c>
      <c r="I5049" s="580" t="str">
        <f>Índice!$C$8</f>
        <v>2016-01-01</v>
      </c>
      <c r="J5049" s="580" t="str">
        <f>Índice!$C$9</f>
        <v>2016-12-31</v>
      </c>
      <c r="K5049" s="555" t="s">
        <v>1864</v>
      </c>
      <c r="L5049" s="555" t="s">
        <v>1852</v>
      </c>
    </row>
    <row r="5050" spans="1:12" ht="15.75">
      <c r="C5050" s="555" t="str">
        <f>'FC03-4'!B$21</f>
        <v>Cargos por uso de usuarios no regulados (FC03-4)</v>
      </c>
      <c r="F5050" s="555">
        <f>'FC03-4'!C$21</f>
        <v>0</v>
      </c>
      <c r="I5050" s="580" t="str">
        <f>Índice!$C$8</f>
        <v>2016-01-01</v>
      </c>
      <c r="J5050" s="580" t="str">
        <f>Índice!$C$9</f>
        <v>2016-12-31</v>
      </c>
      <c r="K5050" s="555" t="s">
        <v>1864</v>
      </c>
      <c r="L5050" s="555" t="s">
        <v>1852</v>
      </c>
    </row>
    <row r="5051" spans="1:12" ht="15.75">
      <c r="C5051" s="555" t="str">
        <f>'FC03-4'!B$22</f>
        <v>Ingreso regulado (Operador) (FC03-4)</v>
      </c>
      <c r="F5051" s="555">
        <f>'FC03-4'!C$22</f>
        <v>0</v>
      </c>
      <c r="I5051" s="580" t="str">
        <f>Índice!$C$8</f>
        <v>2016-01-01</v>
      </c>
      <c r="J5051" s="580" t="str">
        <f>Índice!$C$9</f>
        <v>2016-12-31</v>
      </c>
      <c r="K5051" s="555" t="s">
        <v>1864</v>
      </c>
      <c r="L5051" s="555" t="s">
        <v>1852</v>
      </c>
    </row>
    <row r="5052" spans="1:12" ht="15.75">
      <c r="C5052" s="555" t="str">
        <f>'FC03-4'!B$23</f>
        <v>Otros (Operador) (FC03-4)</v>
      </c>
      <c r="F5052" s="555">
        <f>'FC03-4'!C$23</f>
        <v>0</v>
      </c>
      <c r="I5052" s="580" t="str">
        <f>Índice!$C$8</f>
        <v>2016-01-01</v>
      </c>
      <c r="J5052" s="580" t="str">
        <f>Índice!$C$9</f>
        <v>2016-12-31</v>
      </c>
      <c r="K5052" s="555" t="s">
        <v>1864</v>
      </c>
      <c r="L5052" s="555" t="s">
        <v>1852</v>
      </c>
    </row>
    <row r="5053" spans="1:12" ht="15.75">
      <c r="C5053" s="555" t="str">
        <f>'FC03-4'!B$24</f>
        <v>Total Operador de red (FC03-4)</v>
      </c>
      <c r="F5053" s="555">
        <f>'FC03-4'!C$24</f>
        <v>0</v>
      </c>
      <c r="I5053" s="580" t="str">
        <f>Índice!$C$8</f>
        <v>2016-01-01</v>
      </c>
      <c r="J5053" s="580" t="str">
        <f>Índice!$C$9</f>
        <v>2016-12-31</v>
      </c>
      <c r="K5053" s="555" t="s">
        <v>1864</v>
      </c>
      <c r="L5053" s="555" t="s">
        <v>1852</v>
      </c>
    </row>
    <row r="5054" spans="1:12" ht="15.75">
      <c r="A5054" s="593" t="s">
        <v>15</v>
      </c>
      <c r="C5054" s="555" t="str">
        <f>'FC03-4'!B$25</f>
        <v>Comercialización (FC03-4)</v>
      </c>
      <c r="F5054" s="555"/>
      <c r="I5054" s="580" t="str">
        <f>Índice!$C$8</f>
        <v>2016-01-01</v>
      </c>
      <c r="J5054" s="580" t="str">
        <f>Índice!$C$9</f>
        <v>2016-12-31</v>
      </c>
      <c r="L5054" s="555"/>
    </row>
    <row r="5055" spans="1:12" ht="15.75">
      <c r="C5055" s="555" t="str">
        <f>'FC03-4'!B$26</f>
        <v>Residencial Estrato 1 (FC03-4)</v>
      </c>
      <c r="F5055" s="555">
        <f>'FC03-4'!C$26</f>
        <v>0</v>
      </c>
      <c r="I5055" s="580" t="str">
        <f>Índice!$C$8</f>
        <v>2016-01-01</v>
      </c>
      <c r="J5055" s="580" t="str">
        <f>Índice!$C$9</f>
        <v>2016-12-31</v>
      </c>
      <c r="K5055" s="555" t="s">
        <v>1864</v>
      </c>
      <c r="L5055" s="555" t="s">
        <v>1852</v>
      </c>
    </row>
    <row r="5056" spans="1:12" ht="15.75">
      <c r="C5056" s="555" t="str">
        <f>'FC03-4'!B$27</f>
        <v>Residencial Estrato 2 (FC03-4)</v>
      </c>
      <c r="F5056" s="555">
        <f>'FC03-4'!C$27</f>
        <v>0</v>
      </c>
      <c r="I5056" s="580" t="str">
        <f>Índice!$C$8</f>
        <v>2016-01-01</v>
      </c>
      <c r="J5056" s="580" t="str">
        <f>Índice!$C$9</f>
        <v>2016-12-31</v>
      </c>
      <c r="K5056" s="555" t="s">
        <v>1864</v>
      </c>
      <c r="L5056" s="555" t="s">
        <v>1852</v>
      </c>
    </row>
    <row r="5057" spans="1:12" ht="15.75">
      <c r="C5057" s="555" t="str">
        <f>'FC03-4'!B$28</f>
        <v>Residencial Estrato 3 (FC03-4)</v>
      </c>
      <c r="F5057" s="555">
        <f>'FC03-4'!C$28</f>
        <v>0</v>
      </c>
      <c r="I5057" s="580" t="str">
        <f>Índice!$C$8</f>
        <v>2016-01-01</v>
      </c>
      <c r="J5057" s="580" t="str">
        <f>Índice!$C$9</f>
        <v>2016-12-31</v>
      </c>
      <c r="K5057" s="555" t="s">
        <v>1864</v>
      </c>
      <c r="L5057" s="555" t="s">
        <v>1852</v>
      </c>
    </row>
    <row r="5058" spans="1:12" ht="15.75">
      <c r="C5058" s="555" t="str">
        <f>'FC03-4'!B$29</f>
        <v>Residencial Estrato 4 (FC03-4)</v>
      </c>
      <c r="F5058" s="555">
        <f>'FC03-4'!C$29</f>
        <v>0</v>
      </c>
      <c r="I5058" s="580" t="str">
        <f>Índice!$C$8</f>
        <v>2016-01-01</v>
      </c>
      <c r="J5058" s="580" t="str">
        <f>Índice!$C$9</f>
        <v>2016-12-31</v>
      </c>
      <c r="K5058" s="555" t="s">
        <v>1864</v>
      </c>
      <c r="L5058" s="555" t="s">
        <v>1852</v>
      </c>
    </row>
    <row r="5059" spans="1:12" ht="15.75">
      <c r="C5059" s="555" t="str">
        <f>'FC03-4'!B$30</f>
        <v>Residencial Estrato 5 (FC03-4)</v>
      </c>
      <c r="F5059" s="555">
        <f>'FC03-4'!C$30</f>
        <v>0</v>
      </c>
      <c r="I5059" s="580" t="str">
        <f>Índice!$C$8</f>
        <v>2016-01-01</v>
      </c>
      <c r="J5059" s="580" t="str">
        <f>Índice!$C$9</f>
        <v>2016-12-31</v>
      </c>
      <c r="K5059" s="555" t="s">
        <v>1864</v>
      </c>
      <c r="L5059" s="555" t="s">
        <v>1852</v>
      </c>
    </row>
    <row r="5060" spans="1:12" ht="15.75">
      <c r="C5060" s="555" t="str">
        <f>'FC03-4'!B$31</f>
        <v>Residencial Estrato 6 (FC03-4)</v>
      </c>
      <c r="F5060" s="555">
        <f>'FC03-4'!C$31</f>
        <v>0</v>
      </c>
      <c r="I5060" s="580" t="str">
        <f>Índice!$C$8</f>
        <v>2016-01-01</v>
      </c>
      <c r="J5060" s="580" t="str">
        <f>Índice!$C$9</f>
        <v>2016-12-31</v>
      </c>
      <c r="K5060" s="555" t="s">
        <v>1864</v>
      </c>
      <c r="L5060" s="555" t="s">
        <v>1852</v>
      </c>
    </row>
    <row r="5061" spans="1:12" ht="15.75">
      <c r="C5061" s="555" t="str">
        <f>'FC03-4'!B$32</f>
        <v>Comercial (FC03-4)</v>
      </c>
      <c r="F5061" s="555">
        <f>'FC03-4'!C$32</f>
        <v>0</v>
      </c>
      <c r="I5061" s="580" t="str">
        <f>Índice!$C$8</f>
        <v>2016-01-01</v>
      </c>
      <c r="J5061" s="580" t="str">
        <f>Índice!$C$9</f>
        <v>2016-12-31</v>
      </c>
      <c r="K5061" s="555" t="s">
        <v>1864</v>
      </c>
      <c r="L5061" s="555" t="s">
        <v>1852</v>
      </c>
    </row>
    <row r="5062" spans="1:12" ht="15.75">
      <c r="C5062" s="555" t="str">
        <f>'FC03-4'!B$33</f>
        <v>Industrial (FC03-4)</v>
      </c>
      <c r="F5062" s="555">
        <f>'FC03-4'!C$33</f>
        <v>0</v>
      </c>
      <c r="I5062" s="580" t="str">
        <f>Índice!$C$8</f>
        <v>2016-01-01</v>
      </c>
      <c r="J5062" s="580" t="str">
        <f>Índice!$C$9</f>
        <v>2016-12-31</v>
      </c>
      <c r="K5062" s="555" t="s">
        <v>1864</v>
      </c>
      <c r="L5062" s="555" t="s">
        <v>1852</v>
      </c>
    </row>
    <row r="5063" spans="1:12" ht="15.75">
      <c r="C5063" s="555" t="str">
        <f>'FC03-4'!B$34</f>
        <v>Oficial (FC03-4)</v>
      </c>
      <c r="F5063" s="555">
        <f>'FC03-4'!C$34</f>
        <v>0</v>
      </c>
      <c r="I5063" s="580" t="str">
        <f>Índice!$C$8</f>
        <v>2016-01-01</v>
      </c>
      <c r="J5063" s="580" t="str">
        <f>Índice!$C$9</f>
        <v>2016-12-31</v>
      </c>
      <c r="K5063" s="555" t="s">
        <v>1864</v>
      </c>
      <c r="L5063" s="555" t="s">
        <v>1852</v>
      </c>
    </row>
    <row r="5064" spans="1:12" ht="15.75">
      <c r="C5064" s="555" t="str">
        <f>'FC03-4'!B$35</f>
        <v>Alumbrado público (FC03-4)</v>
      </c>
      <c r="F5064" s="555">
        <f>'FC03-4'!C$35</f>
        <v>0</v>
      </c>
      <c r="I5064" s="580" t="str">
        <f>Índice!$C$8</f>
        <v>2016-01-01</v>
      </c>
      <c r="J5064" s="580" t="str">
        <f>Índice!$C$9</f>
        <v>2016-12-31</v>
      </c>
      <c r="K5064" s="555" t="s">
        <v>1864</v>
      </c>
      <c r="L5064" s="555" t="s">
        <v>1852</v>
      </c>
    </row>
    <row r="5065" spans="1:12" ht="15.75">
      <c r="C5065" s="555" t="str">
        <f>'FC03-4'!B$36</f>
        <v>Empresas del sector (FC03-4)</v>
      </c>
      <c r="F5065" s="555">
        <f>'FC03-4'!C$36</f>
        <v>0</v>
      </c>
      <c r="I5065" s="580" t="str">
        <f>Índice!$C$8</f>
        <v>2016-01-01</v>
      </c>
      <c r="J5065" s="580" t="str">
        <f>Índice!$C$9</f>
        <v>2016-12-31</v>
      </c>
      <c r="K5065" s="555" t="s">
        <v>1864</v>
      </c>
      <c r="L5065" s="555" t="s">
        <v>1852</v>
      </c>
    </row>
    <row r="5066" spans="1:12" ht="15.75">
      <c r="C5066" s="555" t="str">
        <f>'FC03-4'!B$37</f>
        <v>Usuarios no regulados (FC03-4)</v>
      </c>
      <c r="F5066" s="555">
        <f>'FC03-4'!C$37</f>
        <v>0</v>
      </c>
      <c r="I5066" s="580" t="str">
        <f>Índice!$C$8</f>
        <v>2016-01-01</v>
      </c>
      <c r="J5066" s="580" t="str">
        <f>Índice!$C$9</f>
        <v>2016-12-31</v>
      </c>
      <c r="K5066" s="555" t="s">
        <v>1864</v>
      </c>
      <c r="L5066" s="555" t="s">
        <v>1852</v>
      </c>
    </row>
    <row r="5067" spans="1:12" ht="15.75">
      <c r="C5067" s="555" t="str">
        <f>'FC03-4'!B$38</f>
        <v>Otros (Comercialización) (FC03-4)</v>
      </c>
      <c r="F5067" s="555">
        <f>'FC03-4'!C$38</f>
        <v>0</v>
      </c>
      <c r="I5067" s="580" t="str">
        <f>Índice!$C$8</f>
        <v>2016-01-01</v>
      </c>
      <c r="J5067" s="580" t="str">
        <f>Índice!$C$9</f>
        <v>2016-12-31</v>
      </c>
      <c r="K5067" s="555" t="s">
        <v>1864</v>
      </c>
      <c r="L5067" s="555" t="s">
        <v>1852</v>
      </c>
    </row>
    <row r="5068" spans="1:12" ht="15.75">
      <c r="C5068" s="555" t="str">
        <f>'FC03-4'!B$39</f>
        <v>Total Comercialización (FC03-4)</v>
      </c>
      <c r="F5068" s="555">
        <f>'FC03-4'!C$39</f>
        <v>0</v>
      </c>
      <c r="I5068" s="580" t="str">
        <f>Índice!$C$8</f>
        <v>2016-01-01</v>
      </c>
      <c r="J5068" s="580" t="str">
        <f>Índice!$C$9</f>
        <v>2016-12-31</v>
      </c>
      <c r="K5068" s="555" t="s">
        <v>1864</v>
      </c>
      <c r="L5068" s="555" t="s">
        <v>1852</v>
      </c>
    </row>
    <row r="5069" spans="1:12" ht="15.75">
      <c r="C5069" s="555" t="str">
        <f>'FC03-4'!B$40</f>
        <v>Total Servicio de Energía (FC03-4)</v>
      </c>
      <c r="F5069" s="555">
        <f>'FC03-4'!C$40</f>
        <v>0</v>
      </c>
      <c r="I5069" s="580" t="str">
        <f>Índice!$C$8</f>
        <v>2016-01-01</v>
      </c>
      <c r="J5069" s="580" t="str">
        <f>Índice!$C$9</f>
        <v>2016-12-31</v>
      </c>
      <c r="K5069" s="555" t="s">
        <v>1864</v>
      </c>
      <c r="L5069" s="555" t="s">
        <v>1852</v>
      </c>
    </row>
    <row r="5070" spans="1:12" ht="15.75">
      <c r="A5070" s="593" t="s">
        <v>15</v>
      </c>
      <c r="C5070" s="555" t="str">
        <f>'FC03-4'!B$41</f>
        <v>Deterioro de cuentas por cobrar (FC03-4)</v>
      </c>
      <c r="F5070" s="555"/>
      <c r="I5070" s="580" t="str">
        <f>Índice!$C$8</f>
        <v>2016-01-01</v>
      </c>
      <c r="J5070" s="580" t="str">
        <f>Índice!$C$9</f>
        <v>2016-12-31</v>
      </c>
      <c r="L5070" s="555"/>
    </row>
    <row r="5071" spans="1:12" ht="15.75">
      <c r="A5071" s="593" t="s">
        <v>15</v>
      </c>
      <c r="C5071" s="555" t="str">
        <f>'FC03-4'!B$42</f>
        <v>Generación (Deterioro) (FC03-4)</v>
      </c>
      <c r="F5071" s="555"/>
      <c r="I5071" s="580" t="str">
        <f>Índice!$C$8</f>
        <v>2016-01-01</v>
      </c>
      <c r="J5071" s="580" t="str">
        <f>Índice!$C$9</f>
        <v>2016-12-31</v>
      </c>
      <c r="L5071" s="555"/>
    </row>
    <row r="5072" spans="1:12" ht="15.75">
      <c r="C5072" s="555" t="str">
        <f>'FC03-4'!B$43</f>
        <v>Contratos bilaterales empresas del sector (Deterioro) (FC03-4)</v>
      </c>
      <c r="F5072" s="555">
        <f>'FC03-4'!C$43</f>
        <v>0</v>
      </c>
      <c r="I5072" s="580" t="str">
        <f>Índice!$C$8</f>
        <v>2016-01-01</v>
      </c>
      <c r="J5072" s="580" t="str">
        <f>Índice!$C$9</f>
        <v>2016-12-31</v>
      </c>
      <c r="K5072" s="555" t="s">
        <v>1864</v>
      </c>
      <c r="L5072" s="555" t="s">
        <v>1852</v>
      </c>
    </row>
    <row r="5073" spans="1:12" ht="15.75">
      <c r="C5073" s="555" t="str">
        <f>'FC03-4'!B$44</f>
        <v>Contratos bilaterales usuarios no regulados (Deterioro) (FC03-4)</v>
      </c>
      <c r="F5073" s="555">
        <f>'FC03-4'!C$44</f>
        <v>0</v>
      </c>
      <c r="I5073" s="580" t="str">
        <f>Índice!$C$8</f>
        <v>2016-01-01</v>
      </c>
      <c r="J5073" s="580" t="str">
        <f>Índice!$C$9</f>
        <v>2016-12-31</v>
      </c>
      <c r="K5073" s="555" t="s">
        <v>1864</v>
      </c>
      <c r="L5073" s="555" t="s">
        <v>1852</v>
      </c>
    </row>
    <row r="5074" spans="1:12" ht="15.75">
      <c r="C5074" s="555" t="str">
        <f>'FC03-4'!B$45</f>
        <v>Bolsa de energía (Deterioro) (FC03-4)</v>
      </c>
      <c r="F5074" s="555">
        <f>'FC03-4'!C$45</f>
        <v>0</v>
      </c>
      <c r="I5074" s="580" t="str">
        <f>Índice!$C$8</f>
        <v>2016-01-01</v>
      </c>
      <c r="J5074" s="580" t="str">
        <f>Índice!$C$9</f>
        <v>2016-12-31</v>
      </c>
      <c r="K5074" s="555" t="s">
        <v>1864</v>
      </c>
      <c r="L5074" s="555" t="s">
        <v>1852</v>
      </c>
    </row>
    <row r="5075" spans="1:12" ht="15.75">
      <c r="C5075" s="555" t="str">
        <f>'FC03-4'!B$46</f>
        <v>Otros (Deterioro) (FC03-4)</v>
      </c>
      <c r="F5075" s="555">
        <f>'FC03-4'!C$46</f>
        <v>0</v>
      </c>
      <c r="I5075" s="580" t="str">
        <f>Índice!$C$8</f>
        <v>2016-01-01</v>
      </c>
      <c r="J5075" s="580" t="str">
        <f>Índice!$C$9</f>
        <v>2016-12-31</v>
      </c>
      <c r="K5075" s="555" t="s">
        <v>1864</v>
      </c>
      <c r="L5075" s="555" t="s">
        <v>1852</v>
      </c>
    </row>
    <row r="5076" spans="1:12" ht="15.75">
      <c r="C5076" s="555" t="str">
        <f>'FC03-4'!B$47</f>
        <v>Total Generación (Deterioro) (FC03-4)</v>
      </c>
      <c r="F5076" s="555">
        <f>'FC03-4'!C$47</f>
        <v>0</v>
      </c>
      <c r="I5076" s="580" t="str">
        <f>Índice!$C$8</f>
        <v>2016-01-01</v>
      </c>
      <c r="J5076" s="580" t="str">
        <f>Índice!$C$9</f>
        <v>2016-12-31</v>
      </c>
      <c r="K5076" s="555" t="s">
        <v>1864</v>
      </c>
      <c r="L5076" s="555" t="s">
        <v>1852</v>
      </c>
    </row>
    <row r="5077" spans="1:12" ht="15.75">
      <c r="A5077" s="593" t="s">
        <v>15</v>
      </c>
      <c r="C5077" s="555" t="str">
        <f>'FC03-4'!B$48</f>
        <v>Transmisión (Deterioro) (FC03-4)</v>
      </c>
      <c r="F5077" s="555"/>
      <c r="I5077" s="580" t="str">
        <f>Índice!$C$8</f>
        <v>2016-01-01</v>
      </c>
      <c r="J5077" s="580" t="str">
        <f>Índice!$C$9</f>
        <v>2016-12-31</v>
      </c>
      <c r="L5077" s="555"/>
    </row>
    <row r="5078" spans="1:12" ht="15.75">
      <c r="C5078" s="555" t="str">
        <f>'FC03-4'!B$49</f>
        <v>Ingreso regulado (Deterioro) (FC03-4)</v>
      </c>
      <c r="F5078" s="555">
        <f>'FC03-4'!C$49</f>
        <v>0</v>
      </c>
      <c r="I5078" s="580" t="str">
        <f>Índice!$C$8</f>
        <v>2016-01-01</v>
      </c>
      <c r="J5078" s="580" t="str">
        <f>Índice!$C$9</f>
        <v>2016-12-31</v>
      </c>
      <c r="K5078" s="555" t="s">
        <v>1864</v>
      </c>
      <c r="L5078" s="555" t="s">
        <v>1852</v>
      </c>
    </row>
    <row r="5079" spans="1:12" ht="15.75">
      <c r="C5079" s="555" t="str">
        <f>'FC03-4'!B$50</f>
        <v>Cargos por conexión (Deterioro) (FC03-4)</v>
      </c>
      <c r="F5079" s="555">
        <f>'FC03-4'!C$50</f>
        <v>0</v>
      </c>
      <c r="I5079" s="580" t="str">
        <f>Índice!$C$8</f>
        <v>2016-01-01</v>
      </c>
      <c r="J5079" s="580" t="str">
        <f>Índice!$C$9</f>
        <v>2016-12-31</v>
      </c>
      <c r="K5079" s="555" t="s">
        <v>1864</v>
      </c>
      <c r="L5079" s="555" t="s">
        <v>1852</v>
      </c>
    </row>
    <row r="5080" spans="1:12" ht="15.75">
      <c r="C5080" s="555" t="str">
        <f>'FC03-4'!B$51</f>
        <v>Otros (Transmisión) (Deterioro) (FC03-4)</v>
      </c>
      <c r="F5080" s="555">
        <f>'FC03-4'!C$51</f>
        <v>0</v>
      </c>
      <c r="I5080" s="580" t="str">
        <f>Índice!$C$8</f>
        <v>2016-01-01</v>
      </c>
      <c r="J5080" s="580" t="str">
        <f>Índice!$C$9</f>
        <v>2016-12-31</v>
      </c>
      <c r="K5080" s="555" t="s">
        <v>1864</v>
      </c>
      <c r="L5080" s="555" t="s">
        <v>1852</v>
      </c>
    </row>
    <row r="5081" spans="1:12" ht="15.75">
      <c r="C5081" s="555" t="str">
        <f>'FC03-4'!B$52</f>
        <v>Total Transmisión (Deterioro) (FC03-4)</v>
      </c>
      <c r="F5081" s="555">
        <f>'FC03-4'!C$52</f>
        <v>0</v>
      </c>
      <c r="I5081" s="580" t="str">
        <f>Índice!$C$8</f>
        <v>2016-01-01</v>
      </c>
      <c r="J5081" s="580" t="str">
        <f>Índice!$C$9</f>
        <v>2016-12-31</v>
      </c>
      <c r="K5081" s="555" t="s">
        <v>1864</v>
      </c>
      <c r="L5081" s="555" t="s">
        <v>1852</v>
      </c>
    </row>
    <row r="5082" spans="1:12" ht="15.75">
      <c r="A5082" s="593" t="s">
        <v>15</v>
      </c>
      <c r="C5082" s="555" t="str">
        <f>'FC03-4'!B$53</f>
        <v>Operador de red (Deterioro) (FC03-4)</v>
      </c>
      <c r="F5082" s="555"/>
      <c r="I5082" s="580" t="str">
        <f>Índice!$C$8</f>
        <v>2016-01-01</v>
      </c>
      <c r="J5082" s="580" t="str">
        <f>Índice!$C$9</f>
        <v>2016-12-31</v>
      </c>
      <c r="L5082" s="555"/>
    </row>
    <row r="5083" spans="1:12" ht="15.75">
      <c r="C5083" s="555" t="str">
        <f>'FC03-4'!B$54</f>
        <v>Cargos por uso de usuarios regulados (Deterioro) (FC03-4)</v>
      </c>
      <c r="F5083" s="555">
        <f>'FC03-4'!C$54</f>
        <v>0</v>
      </c>
      <c r="I5083" s="580" t="str">
        <f>Índice!$C$8</f>
        <v>2016-01-01</v>
      </c>
      <c r="J5083" s="580" t="str">
        <f>Índice!$C$9</f>
        <v>2016-12-31</v>
      </c>
      <c r="K5083" s="555" t="s">
        <v>1864</v>
      </c>
      <c r="L5083" s="555" t="s">
        <v>1852</v>
      </c>
    </row>
    <row r="5084" spans="1:12" ht="15.75">
      <c r="C5084" s="555" t="str">
        <f>'FC03-4'!B$55</f>
        <v>Cargos por uso de usuarios no regulados (Deterioro) (FC03-4)</v>
      </c>
      <c r="F5084" s="555">
        <f>'FC03-4'!C$55</f>
        <v>0</v>
      </c>
      <c r="I5084" s="580" t="str">
        <f>Índice!$C$8</f>
        <v>2016-01-01</v>
      </c>
      <c r="J5084" s="580" t="str">
        <f>Índice!$C$9</f>
        <v>2016-12-31</v>
      </c>
      <c r="K5084" s="555" t="s">
        <v>1864</v>
      </c>
      <c r="L5084" s="555" t="s">
        <v>1852</v>
      </c>
    </row>
    <row r="5085" spans="1:12" ht="15.75">
      <c r="C5085" s="555" t="str">
        <f>'FC03-4'!B$56</f>
        <v>Ingreso regulado (Operador) (Deterioro) (FC03-4)</v>
      </c>
      <c r="F5085" s="555">
        <f>'FC03-4'!C$56</f>
        <v>0</v>
      </c>
      <c r="I5085" s="580" t="str">
        <f>Índice!$C$8</f>
        <v>2016-01-01</v>
      </c>
      <c r="J5085" s="580" t="str">
        <f>Índice!$C$9</f>
        <v>2016-12-31</v>
      </c>
      <c r="K5085" s="555" t="s">
        <v>1864</v>
      </c>
      <c r="L5085" s="555" t="s">
        <v>1852</v>
      </c>
    </row>
    <row r="5086" spans="1:12" ht="15.75">
      <c r="C5086" s="555" t="str">
        <f>'FC03-4'!B$57</f>
        <v>Otros (Operador) (Deterioro) (FC03-4)</v>
      </c>
      <c r="F5086" s="555">
        <f>'FC03-4'!C$57</f>
        <v>0</v>
      </c>
      <c r="I5086" s="580" t="str">
        <f>Índice!$C$8</f>
        <v>2016-01-01</v>
      </c>
      <c r="J5086" s="580" t="str">
        <f>Índice!$C$9</f>
        <v>2016-12-31</v>
      </c>
      <c r="K5086" s="555" t="s">
        <v>1864</v>
      </c>
      <c r="L5086" s="555" t="s">
        <v>1852</v>
      </c>
    </row>
    <row r="5087" spans="1:12" ht="15.75">
      <c r="C5087" s="555" t="str">
        <f>'FC03-4'!B$58</f>
        <v>Total Operador de red (Deterioro) (FC03-4)</v>
      </c>
      <c r="F5087" s="555">
        <f>'FC03-4'!C$58</f>
        <v>0</v>
      </c>
      <c r="I5087" s="580" t="str">
        <f>Índice!$C$8</f>
        <v>2016-01-01</v>
      </c>
      <c r="J5087" s="580" t="str">
        <f>Índice!$C$9</f>
        <v>2016-12-31</v>
      </c>
      <c r="K5087" s="555" t="s">
        <v>1864</v>
      </c>
      <c r="L5087" s="555" t="s">
        <v>1852</v>
      </c>
    </row>
    <row r="5088" spans="1:12" ht="15.75">
      <c r="A5088" s="593" t="s">
        <v>15</v>
      </c>
      <c r="C5088" s="555" t="str">
        <f>'FC03-4'!B$59</f>
        <v>Comercialización (Deterioro) (FC03-4)</v>
      </c>
      <c r="F5088" s="555"/>
      <c r="I5088" s="580" t="str">
        <f>Índice!$C$8</f>
        <v>2016-01-01</v>
      </c>
      <c r="J5088" s="580" t="str">
        <f>Índice!$C$9</f>
        <v>2016-12-31</v>
      </c>
      <c r="L5088" s="555"/>
    </row>
    <row r="5089" spans="1:12" ht="15.75">
      <c r="C5089" s="555" t="str">
        <f>'FC03-4'!B$60</f>
        <v>Residencial Estrato 1 (Deterioro) (FC03-4)</v>
      </c>
      <c r="F5089" s="555">
        <f>'FC03-4'!C$60</f>
        <v>0</v>
      </c>
      <c r="I5089" s="580" t="str">
        <f>Índice!$C$8</f>
        <v>2016-01-01</v>
      </c>
      <c r="J5089" s="580" t="str">
        <f>Índice!$C$9</f>
        <v>2016-12-31</v>
      </c>
      <c r="K5089" s="555" t="s">
        <v>1864</v>
      </c>
      <c r="L5089" s="555" t="s">
        <v>1852</v>
      </c>
    </row>
    <row r="5090" spans="1:12" ht="15.75">
      <c r="C5090" s="555" t="str">
        <f>'FC03-4'!B$61</f>
        <v>Residencial Estrato 2 (Deterioro) (FC03-4)</v>
      </c>
      <c r="F5090" s="555">
        <f>'FC03-4'!C$61</f>
        <v>0</v>
      </c>
      <c r="I5090" s="580" t="str">
        <f>Índice!$C$8</f>
        <v>2016-01-01</v>
      </c>
      <c r="J5090" s="580" t="str">
        <f>Índice!$C$9</f>
        <v>2016-12-31</v>
      </c>
      <c r="K5090" s="555" t="s">
        <v>1864</v>
      </c>
      <c r="L5090" s="555" t="s">
        <v>1852</v>
      </c>
    </row>
    <row r="5091" spans="1:12" ht="15.75">
      <c r="C5091" s="555" t="str">
        <f>'FC03-4'!B$62</f>
        <v>Residencial Estrato 3 (Deterioro) (FC03-4)</v>
      </c>
      <c r="F5091" s="555">
        <f>'FC03-4'!C$62</f>
        <v>0</v>
      </c>
      <c r="I5091" s="580" t="str">
        <f>Índice!$C$8</f>
        <v>2016-01-01</v>
      </c>
      <c r="J5091" s="580" t="str">
        <f>Índice!$C$9</f>
        <v>2016-12-31</v>
      </c>
      <c r="K5091" s="555" t="s">
        <v>1864</v>
      </c>
      <c r="L5091" s="555" t="s">
        <v>1852</v>
      </c>
    </row>
    <row r="5092" spans="1:12" ht="15.75">
      <c r="C5092" s="555" t="str">
        <f>'FC03-4'!B$63</f>
        <v>Residencial Estrato 4 (Deterioro) (FC03-4)</v>
      </c>
      <c r="F5092" s="555">
        <f>'FC03-4'!C$63</f>
        <v>0</v>
      </c>
      <c r="I5092" s="580" t="str">
        <f>Índice!$C$8</f>
        <v>2016-01-01</v>
      </c>
      <c r="J5092" s="580" t="str">
        <f>Índice!$C$9</f>
        <v>2016-12-31</v>
      </c>
      <c r="K5092" s="555" t="s">
        <v>1864</v>
      </c>
      <c r="L5092" s="555" t="s">
        <v>1852</v>
      </c>
    </row>
    <row r="5093" spans="1:12" ht="15.75">
      <c r="C5093" s="555" t="str">
        <f>'FC03-4'!B$64</f>
        <v>Residencial Estrato 5 (Deterioro) (FC03-4)</v>
      </c>
      <c r="F5093" s="555">
        <f>'FC03-4'!C$64</f>
        <v>0</v>
      </c>
      <c r="I5093" s="580" t="str">
        <f>Índice!$C$8</f>
        <v>2016-01-01</v>
      </c>
      <c r="J5093" s="580" t="str">
        <f>Índice!$C$9</f>
        <v>2016-12-31</v>
      </c>
      <c r="K5093" s="555" t="s">
        <v>1864</v>
      </c>
      <c r="L5093" s="555" t="s">
        <v>1852</v>
      </c>
    </row>
    <row r="5094" spans="1:12" ht="15.75">
      <c r="C5094" s="555" t="str">
        <f>'FC03-4'!B$65</f>
        <v>Residencial Estrato 6 (Deterioro) (FC03-4)</v>
      </c>
      <c r="F5094" s="555">
        <f>'FC03-4'!C$65</f>
        <v>0</v>
      </c>
      <c r="I5094" s="580" t="str">
        <f>Índice!$C$8</f>
        <v>2016-01-01</v>
      </c>
      <c r="J5094" s="580" t="str">
        <f>Índice!$C$9</f>
        <v>2016-12-31</v>
      </c>
      <c r="K5094" s="555" t="s">
        <v>1864</v>
      </c>
      <c r="L5094" s="555" t="s">
        <v>1852</v>
      </c>
    </row>
    <row r="5095" spans="1:12" ht="15.75">
      <c r="C5095" s="555" t="str">
        <f>'FC03-4'!B$66</f>
        <v>Comercial (Deterioro) (FC03-4)</v>
      </c>
      <c r="F5095" s="555">
        <f>'FC03-4'!C$66</f>
        <v>0</v>
      </c>
      <c r="I5095" s="580" t="str">
        <f>Índice!$C$8</f>
        <v>2016-01-01</v>
      </c>
      <c r="J5095" s="580" t="str">
        <f>Índice!$C$9</f>
        <v>2016-12-31</v>
      </c>
      <c r="K5095" s="555" t="s">
        <v>1864</v>
      </c>
      <c r="L5095" s="555" t="s">
        <v>1852</v>
      </c>
    </row>
    <row r="5096" spans="1:12" ht="15.75">
      <c r="C5096" s="555" t="str">
        <f>'FC03-4'!B$67</f>
        <v>Industrial (Deterioro) (FC03-4)</v>
      </c>
      <c r="F5096" s="555">
        <f>'FC03-4'!C$67</f>
        <v>0</v>
      </c>
      <c r="I5096" s="580" t="str">
        <f>Índice!$C$8</f>
        <v>2016-01-01</v>
      </c>
      <c r="J5096" s="580" t="str">
        <f>Índice!$C$9</f>
        <v>2016-12-31</v>
      </c>
      <c r="K5096" s="555" t="s">
        <v>1864</v>
      </c>
      <c r="L5096" s="555" t="s">
        <v>1852</v>
      </c>
    </row>
    <row r="5097" spans="1:12" ht="15.75">
      <c r="C5097" s="555" t="str">
        <f>'FC03-4'!B$68</f>
        <v>Oficial (Deterioro) (FC03-4)</v>
      </c>
      <c r="F5097" s="555">
        <f>'FC03-4'!C$68</f>
        <v>0</v>
      </c>
      <c r="I5097" s="580" t="str">
        <f>Índice!$C$8</f>
        <v>2016-01-01</v>
      </c>
      <c r="J5097" s="580" t="str">
        <f>Índice!$C$9</f>
        <v>2016-12-31</v>
      </c>
      <c r="K5097" s="555" t="s">
        <v>1864</v>
      </c>
      <c r="L5097" s="555" t="s">
        <v>1852</v>
      </c>
    </row>
    <row r="5098" spans="1:12" ht="15.75">
      <c r="C5098" s="555" t="str">
        <f>'FC03-4'!B$69</f>
        <v>Alumbrado público (Deterioro) (FC03-4)</v>
      </c>
      <c r="F5098" s="555">
        <f>'FC03-4'!C$69</f>
        <v>0</v>
      </c>
      <c r="I5098" s="580" t="str">
        <f>Índice!$C$8</f>
        <v>2016-01-01</v>
      </c>
      <c r="J5098" s="580" t="str">
        <f>Índice!$C$9</f>
        <v>2016-12-31</v>
      </c>
      <c r="K5098" s="555" t="s">
        <v>1864</v>
      </c>
      <c r="L5098" s="555" t="s">
        <v>1852</v>
      </c>
    </row>
    <row r="5099" spans="1:12" ht="15.75">
      <c r="C5099" s="555" t="str">
        <f>'FC03-4'!B$70</f>
        <v>Empresas del sector (Deterioro) (FC03-4)</v>
      </c>
      <c r="F5099" s="555">
        <f>'FC03-4'!C$70</f>
        <v>0</v>
      </c>
      <c r="I5099" s="580" t="str">
        <f>Índice!$C$8</f>
        <v>2016-01-01</v>
      </c>
      <c r="J5099" s="580" t="str">
        <f>Índice!$C$9</f>
        <v>2016-12-31</v>
      </c>
      <c r="K5099" s="555" t="s">
        <v>1864</v>
      </c>
      <c r="L5099" s="555" t="s">
        <v>1852</v>
      </c>
    </row>
    <row r="5100" spans="1:12" ht="15.75">
      <c r="C5100" s="555" t="str">
        <f>'FC03-4'!B$71</f>
        <v>Usuarios no regulados (Deterioro) (FC03-4)</v>
      </c>
      <c r="F5100" s="555">
        <f>'FC03-4'!C$71</f>
        <v>0</v>
      </c>
      <c r="I5100" s="580" t="str">
        <f>Índice!$C$8</f>
        <v>2016-01-01</v>
      </c>
      <c r="J5100" s="580" t="str">
        <f>Índice!$C$9</f>
        <v>2016-12-31</v>
      </c>
      <c r="K5100" s="555" t="s">
        <v>1864</v>
      </c>
      <c r="L5100" s="555" t="s">
        <v>1852</v>
      </c>
    </row>
    <row r="5101" spans="1:12" ht="15.75">
      <c r="C5101" s="555" t="str">
        <f>'FC03-4'!B$72</f>
        <v>Otros (Comercialización) (Deterioro) (FC03-4)</v>
      </c>
      <c r="F5101" s="555">
        <f>'FC03-4'!C$72</f>
        <v>0</v>
      </c>
      <c r="I5101" s="580" t="str">
        <f>Índice!$C$8</f>
        <v>2016-01-01</v>
      </c>
      <c r="J5101" s="580" t="str">
        <f>Índice!$C$9</f>
        <v>2016-12-31</v>
      </c>
      <c r="K5101" s="555" t="s">
        <v>1864</v>
      </c>
      <c r="L5101" s="555" t="s">
        <v>1852</v>
      </c>
    </row>
    <row r="5102" spans="1:12" ht="15.75">
      <c r="C5102" s="555" t="str">
        <f>'FC03-4'!B$73</f>
        <v>Total Comercialización (Deterioro) (FC03-4)</v>
      </c>
      <c r="F5102" s="555">
        <f>'FC03-4'!C$73</f>
        <v>0</v>
      </c>
      <c r="I5102" s="580" t="str">
        <f>Índice!$C$8</f>
        <v>2016-01-01</v>
      </c>
      <c r="J5102" s="580" t="str">
        <f>Índice!$C$9</f>
        <v>2016-12-31</v>
      </c>
      <c r="K5102" s="555" t="s">
        <v>1864</v>
      </c>
      <c r="L5102" s="555" t="s">
        <v>1852</v>
      </c>
    </row>
    <row r="5103" spans="1:12" ht="15.75">
      <c r="C5103" s="555" t="str">
        <f>'FC03-4'!B$74</f>
        <v>Total Deterioro Cuentas por Cobrar (FC03-4)</v>
      </c>
      <c r="F5103" s="555">
        <f>'FC03-4'!C$74</f>
        <v>0</v>
      </c>
      <c r="I5103" s="580" t="str">
        <f>Índice!$C$8</f>
        <v>2016-01-01</v>
      </c>
      <c r="J5103" s="580" t="str">
        <f>Índice!$C$9</f>
        <v>2016-12-31</v>
      </c>
      <c r="K5103" s="555" t="s">
        <v>1864</v>
      </c>
      <c r="L5103" s="555" t="s">
        <v>1852</v>
      </c>
    </row>
    <row r="5104" spans="1:12" ht="15.75">
      <c r="A5104" s="593" t="s">
        <v>15</v>
      </c>
      <c r="B5104" s="594"/>
      <c r="C5104" s="595" t="s">
        <v>626</v>
      </c>
      <c r="I5104" s="580" t="str">
        <f>Índice!$C$8</f>
        <v>2016-01-01</v>
      </c>
      <c r="J5104" s="580" t="str">
        <f>Índice!$C$9</f>
        <v>2016-12-31</v>
      </c>
      <c r="L5104" s="555"/>
    </row>
    <row r="5105" spans="1:12" ht="15.75">
      <c r="A5105" s="593" t="s">
        <v>15</v>
      </c>
      <c r="C5105" s="555" t="str">
        <f>'FC03-4'!B$7</f>
        <v>Servicio de Energía Eléctrica (FC03-4)</v>
      </c>
      <c r="I5105" s="580" t="str">
        <f>Índice!$C$8</f>
        <v>2016-01-01</v>
      </c>
      <c r="J5105" s="580" t="str">
        <f>Índice!$C$9</f>
        <v>2016-12-31</v>
      </c>
      <c r="L5105" s="555"/>
    </row>
    <row r="5106" spans="1:12" ht="15.75">
      <c r="A5106" s="593" t="s">
        <v>15</v>
      </c>
      <c r="C5106" s="555" t="str">
        <f>'FC03-4'!B$8</f>
        <v>Generación (FC03-4)</v>
      </c>
      <c r="I5106" s="580" t="str">
        <f>Índice!$C$8</f>
        <v>2016-01-01</v>
      </c>
      <c r="J5106" s="580" t="str">
        <f>Índice!$C$9</f>
        <v>2016-12-31</v>
      </c>
      <c r="L5106" s="555"/>
    </row>
    <row r="5107" spans="1:12" ht="15.75">
      <c r="C5107" s="555" t="str">
        <f>'FC03-4'!B$9</f>
        <v>Contratos bilaterales empresas del sector (FC03-4)</v>
      </c>
      <c r="F5107" s="555">
        <f>'FC03-4'!D$9</f>
        <v>0</v>
      </c>
      <c r="I5107" s="580" t="str">
        <f>Índice!$C$8</f>
        <v>2016-01-01</v>
      </c>
      <c r="J5107" s="580" t="str">
        <f>Índice!$C$9</f>
        <v>2016-12-31</v>
      </c>
      <c r="K5107" s="555" t="s">
        <v>1864</v>
      </c>
      <c r="L5107" s="555" t="s">
        <v>1853</v>
      </c>
    </row>
    <row r="5108" spans="1:12" ht="15.75">
      <c r="C5108" s="555" t="str">
        <f>'FC03-4'!B$10</f>
        <v>Contratos bilaterales usuarios no regulados (FC03-4)</v>
      </c>
      <c r="F5108" s="555">
        <f>'FC03-4'!D$10</f>
        <v>0</v>
      </c>
      <c r="I5108" s="580" t="str">
        <f>Índice!$C$8</f>
        <v>2016-01-01</v>
      </c>
      <c r="J5108" s="580" t="str">
        <f>Índice!$C$9</f>
        <v>2016-12-31</v>
      </c>
      <c r="K5108" s="555" t="s">
        <v>1864</v>
      </c>
      <c r="L5108" s="555" t="s">
        <v>1853</v>
      </c>
    </row>
    <row r="5109" spans="1:12" ht="15.75">
      <c r="C5109" s="555" t="str">
        <f>'FC03-4'!B$11</f>
        <v>Bolsa de energía (FC03-4)</v>
      </c>
      <c r="F5109" s="555">
        <f>'FC03-4'!D$11</f>
        <v>0</v>
      </c>
      <c r="I5109" s="580" t="str">
        <f>Índice!$C$8</f>
        <v>2016-01-01</v>
      </c>
      <c r="J5109" s="580" t="str">
        <f>Índice!$C$9</f>
        <v>2016-12-31</v>
      </c>
      <c r="K5109" s="555" t="s">
        <v>1864</v>
      </c>
      <c r="L5109" s="555" t="s">
        <v>1853</v>
      </c>
    </row>
    <row r="5110" spans="1:12" ht="15.75">
      <c r="C5110" s="555" t="str">
        <f>'FC03-4'!B$12</f>
        <v>Otros (FC03-4)</v>
      </c>
      <c r="F5110" s="555">
        <f>'FC03-4'!D$12</f>
        <v>0</v>
      </c>
      <c r="I5110" s="580" t="str">
        <f>Índice!$C$8</f>
        <v>2016-01-01</v>
      </c>
      <c r="J5110" s="580" t="str">
        <f>Índice!$C$9</f>
        <v>2016-12-31</v>
      </c>
      <c r="K5110" s="555" t="s">
        <v>1864</v>
      </c>
      <c r="L5110" s="555" t="s">
        <v>1853</v>
      </c>
    </row>
    <row r="5111" spans="1:12" ht="15.75">
      <c r="C5111" s="555" t="str">
        <f>'FC03-4'!B$13</f>
        <v>Total Generación (FC03-4)</v>
      </c>
      <c r="F5111" s="555">
        <f>'FC03-4'!D$13</f>
        <v>0</v>
      </c>
      <c r="I5111" s="580" t="str">
        <f>Índice!$C$8</f>
        <v>2016-01-01</v>
      </c>
      <c r="J5111" s="580" t="str">
        <f>Índice!$C$9</f>
        <v>2016-12-31</v>
      </c>
      <c r="K5111" s="555" t="s">
        <v>1864</v>
      </c>
      <c r="L5111" s="555" t="s">
        <v>1853</v>
      </c>
    </row>
    <row r="5112" spans="1:12" ht="15.75">
      <c r="A5112" s="593" t="s">
        <v>15</v>
      </c>
      <c r="C5112" s="555" t="str">
        <f>'FC03-4'!B$14</f>
        <v>Transmisión (FC03-4)</v>
      </c>
      <c r="F5112" s="555"/>
      <c r="I5112" s="580" t="str">
        <f>Índice!$C$8</f>
        <v>2016-01-01</v>
      </c>
      <c r="J5112" s="580" t="str">
        <f>Índice!$C$9</f>
        <v>2016-12-31</v>
      </c>
      <c r="L5112" s="555"/>
    </row>
    <row r="5113" spans="1:12" ht="15.75">
      <c r="C5113" s="555" t="str">
        <f>'FC03-4'!B$15</f>
        <v>Ingreso regulado (FC03-4)</v>
      </c>
      <c r="F5113" s="555">
        <f>'FC03-4'!D$15</f>
        <v>0</v>
      </c>
      <c r="I5113" s="580" t="str">
        <f>Índice!$C$8</f>
        <v>2016-01-01</v>
      </c>
      <c r="J5113" s="580" t="str">
        <f>Índice!$C$9</f>
        <v>2016-12-31</v>
      </c>
      <c r="K5113" s="555" t="s">
        <v>1864</v>
      </c>
      <c r="L5113" s="555" t="s">
        <v>1853</v>
      </c>
    </row>
    <row r="5114" spans="1:12" ht="15.75">
      <c r="C5114" s="555" t="str">
        <f>'FC03-4'!B$16</f>
        <v>Cargos por conexión (FC03-4)</v>
      </c>
      <c r="F5114" s="555">
        <f>'FC03-4'!D$16</f>
        <v>0</v>
      </c>
      <c r="I5114" s="580" t="str">
        <f>Índice!$C$8</f>
        <v>2016-01-01</v>
      </c>
      <c r="J5114" s="580" t="str">
        <f>Índice!$C$9</f>
        <v>2016-12-31</v>
      </c>
      <c r="K5114" s="555" t="s">
        <v>1864</v>
      </c>
      <c r="L5114" s="555" t="s">
        <v>1853</v>
      </c>
    </row>
    <row r="5115" spans="1:12" ht="15.75">
      <c r="C5115" s="555" t="str">
        <f>'FC03-4'!B$17</f>
        <v>Otros (Transmisión) (FC03-4)</v>
      </c>
      <c r="F5115" s="555">
        <f>'FC03-4'!D$17</f>
        <v>0</v>
      </c>
      <c r="I5115" s="580" t="str">
        <f>Índice!$C$8</f>
        <v>2016-01-01</v>
      </c>
      <c r="J5115" s="580" t="str">
        <f>Índice!$C$9</f>
        <v>2016-12-31</v>
      </c>
      <c r="K5115" s="555" t="s">
        <v>1864</v>
      </c>
      <c r="L5115" s="555" t="s">
        <v>1853</v>
      </c>
    </row>
    <row r="5116" spans="1:12" ht="15.75">
      <c r="C5116" s="555" t="str">
        <f>'FC03-4'!B$18</f>
        <v>Total Transmisión (FC03-4)</v>
      </c>
      <c r="F5116" s="555">
        <f>'FC03-4'!D$18</f>
        <v>0</v>
      </c>
      <c r="I5116" s="580" t="str">
        <f>Índice!$C$8</f>
        <v>2016-01-01</v>
      </c>
      <c r="J5116" s="580" t="str">
        <f>Índice!$C$9</f>
        <v>2016-12-31</v>
      </c>
      <c r="K5116" s="555" t="s">
        <v>1864</v>
      </c>
      <c r="L5116" s="555" t="s">
        <v>1853</v>
      </c>
    </row>
    <row r="5117" spans="1:12" ht="15.75">
      <c r="A5117" s="593" t="s">
        <v>15</v>
      </c>
      <c r="C5117" s="555" t="str">
        <f>'FC03-4'!B$19</f>
        <v>Operador de red (FC03-4)</v>
      </c>
      <c r="F5117" s="555"/>
      <c r="I5117" s="580" t="str">
        <f>Índice!$C$8</f>
        <v>2016-01-01</v>
      </c>
      <c r="J5117" s="580" t="str">
        <f>Índice!$C$9</f>
        <v>2016-12-31</v>
      </c>
      <c r="L5117" s="555"/>
    </row>
    <row r="5118" spans="1:12" ht="15.75">
      <c r="C5118" s="555" t="str">
        <f>'FC03-4'!B$20</f>
        <v>Cargos por uso de usuarios regulados (FC03-4)</v>
      </c>
      <c r="F5118" s="555">
        <f>'FC03-4'!D$20</f>
        <v>0</v>
      </c>
      <c r="I5118" s="580" t="str">
        <f>Índice!$C$8</f>
        <v>2016-01-01</v>
      </c>
      <c r="J5118" s="580" t="str">
        <f>Índice!$C$9</f>
        <v>2016-12-31</v>
      </c>
      <c r="K5118" s="555" t="s">
        <v>1864</v>
      </c>
      <c r="L5118" s="555" t="s">
        <v>1853</v>
      </c>
    </row>
    <row r="5119" spans="1:12" ht="15.75">
      <c r="C5119" s="555" t="str">
        <f>'FC03-4'!B$21</f>
        <v>Cargos por uso de usuarios no regulados (FC03-4)</v>
      </c>
      <c r="F5119" s="555">
        <f>'FC03-4'!D$21</f>
        <v>0</v>
      </c>
      <c r="I5119" s="580" t="str">
        <f>Índice!$C$8</f>
        <v>2016-01-01</v>
      </c>
      <c r="J5119" s="580" t="str">
        <f>Índice!$C$9</f>
        <v>2016-12-31</v>
      </c>
      <c r="K5119" s="555" t="s">
        <v>1864</v>
      </c>
      <c r="L5119" s="555" t="s">
        <v>1853</v>
      </c>
    </row>
    <row r="5120" spans="1:12" ht="15.75">
      <c r="C5120" s="555" t="str">
        <f>'FC03-4'!B$22</f>
        <v>Ingreso regulado (Operador) (FC03-4)</v>
      </c>
      <c r="F5120" s="555">
        <f>'FC03-4'!D$22</f>
        <v>0</v>
      </c>
      <c r="I5120" s="580" t="str">
        <f>Índice!$C$8</f>
        <v>2016-01-01</v>
      </c>
      <c r="J5120" s="580" t="str">
        <f>Índice!$C$9</f>
        <v>2016-12-31</v>
      </c>
      <c r="K5120" s="555" t="s">
        <v>1864</v>
      </c>
      <c r="L5120" s="555" t="s">
        <v>1853</v>
      </c>
    </row>
    <row r="5121" spans="1:12" ht="15.75">
      <c r="C5121" s="555" t="str">
        <f>'FC03-4'!B$23</f>
        <v>Otros (Operador) (FC03-4)</v>
      </c>
      <c r="F5121" s="555">
        <f>'FC03-4'!D$23</f>
        <v>0</v>
      </c>
      <c r="I5121" s="580" t="str">
        <f>Índice!$C$8</f>
        <v>2016-01-01</v>
      </c>
      <c r="J5121" s="580" t="str">
        <f>Índice!$C$9</f>
        <v>2016-12-31</v>
      </c>
      <c r="K5121" s="555" t="s">
        <v>1864</v>
      </c>
      <c r="L5121" s="555" t="s">
        <v>1853</v>
      </c>
    </row>
    <row r="5122" spans="1:12" ht="15.75">
      <c r="C5122" s="555" t="str">
        <f>'FC03-4'!B$24</f>
        <v>Total Operador de red (FC03-4)</v>
      </c>
      <c r="F5122" s="555">
        <f>'FC03-4'!D$24</f>
        <v>0</v>
      </c>
      <c r="I5122" s="580" t="str">
        <f>Índice!$C$8</f>
        <v>2016-01-01</v>
      </c>
      <c r="J5122" s="580" t="str">
        <f>Índice!$C$9</f>
        <v>2016-12-31</v>
      </c>
      <c r="K5122" s="555" t="s">
        <v>1864</v>
      </c>
      <c r="L5122" s="555" t="s">
        <v>1853</v>
      </c>
    </row>
    <row r="5123" spans="1:12" ht="15.75">
      <c r="A5123" s="593" t="s">
        <v>15</v>
      </c>
      <c r="C5123" s="555" t="str">
        <f>'FC03-4'!B$25</f>
        <v>Comercialización (FC03-4)</v>
      </c>
      <c r="F5123" s="555"/>
      <c r="I5123" s="580" t="str">
        <f>Índice!$C$8</f>
        <v>2016-01-01</v>
      </c>
      <c r="J5123" s="580" t="str">
        <f>Índice!$C$9</f>
        <v>2016-12-31</v>
      </c>
      <c r="L5123" s="555"/>
    </row>
    <row r="5124" spans="1:12" ht="15.75">
      <c r="C5124" s="555" t="str">
        <f>'FC03-4'!B$26</f>
        <v>Residencial Estrato 1 (FC03-4)</v>
      </c>
      <c r="F5124" s="555">
        <f>'FC03-4'!D$26</f>
        <v>0</v>
      </c>
      <c r="I5124" s="580" t="str">
        <f>Índice!$C$8</f>
        <v>2016-01-01</v>
      </c>
      <c r="J5124" s="580" t="str">
        <f>Índice!$C$9</f>
        <v>2016-12-31</v>
      </c>
      <c r="K5124" s="555" t="s">
        <v>1864</v>
      </c>
      <c r="L5124" s="555" t="s">
        <v>1853</v>
      </c>
    </row>
    <row r="5125" spans="1:12" ht="15.75">
      <c r="C5125" s="555" t="str">
        <f>'FC03-4'!B$27</f>
        <v>Residencial Estrato 2 (FC03-4)</v>
      </c>
      <c r="F5125" s="555">
        <f>'FC03-4'!D$27</f>
        <v>0</v>
      </c>
      <c r="I5125" s="580" t="str">
        <f>Índice!$C$8</f>
        <v>2016-01-01</v>
      </c>
      <c r="J5125" s="580" t="str">
        <f>Índice!$C$9</f>
        <v>2016-12-31</v>
      </c>
      <c r="K5125" s="555" t="s">
        <v>1864</v>
      </c>
      <c r="L5125" s="555" t="s">
        <v>1853</v>
      </c>
    </row>
    <row r="5126" spans="1:12" ht="15.75">
      <c r="C5126" s="555" t="str">
        <f>'FC03-4'!B$28</f>
        <v>Residencial Estrato 3 (FC03-4)</v>
      </c>
      <c r="F5126" s="555">
        <f>'FC03-4'!D$28</f>
        <v>0</v>
      </c>
      <c r="I5126" s="580" t="str">
        <f>Índice!$C$8</f>
        <v>2016-01-01</v>
      </c>
      <c r="J5126" s="580" t="str">
        <f>Índice!$C$9</f>
        <v>2016-12-31</v>
      </c>
      <c r="K5126" s="555" t="s">
        <v>1864</v>
      </c>
      <c r="L5126" s="555" t="s">
        <v>1853</v>
      </c>
    </row>
    <row r="5127" spans="1:12" ht="15.75">
      <c r="C5127" s="555" t="str">
        <f>'FC03-4'!B$29</f>
        <v>Residencial Estrato 4 (FC03-4)</v>
      </c>
      <c r="F5127" s="555">
        <f>'FC03-4'!D$29</f>
        <v>0</v>
      </c>
      <c r="I5127" s="580" t="str">
        <f>Índice!$C$8</f>
        <v>2016-01-01</v>
      </c>
      <c r="J5127" s="580" t="str">
        <f>Índice!$C$9</f>
        <v>2016-12-31</v>
      </c>
      <c r="K5127" s="555" t="s">
        <v>1864</v>
      </c>
      <c r="L5127" s="555" t="s">
        <v>1853</v>
      </c>
    </row>
    <row r="5128" spans="1:12" ht="15.75">
      <c r="C5128" s="555" t="str">
        <f>'FC03-4'!B$30</f>
        <v>Residencial Estrato 5 (FC03-4)</v>
      </c>
      <c r="F5128" s="555">
        <f>'FC03-4'!D$30</f>
        <v>0</v>
      </c>
      <c r="I5128" s="580" t="str">
        <f>Índice!$C$8</f>
        <v>2016-01-01</v>
      </c>
      <c r="J5128" s="580" t="str">
        <f>Índice!$C$9</f>
        <v>2016-12-31</v>
      </c>
      <c r="K5128" s="555" t="s">
        <v>1864</v>
      </c>
      <c r="L5128" s="555" t="s">
        <v>1853</v>
      </c>
    </row>
    <row r="5129" spans="1:12" ht="15.75">
      <c r="C5129" s="555" t="str">
        <f>'FC03-4'!B$31</f>
        <v>Residencial Estrato 6 (FC03-4)</v>
      </c>
      <c r="F5129" s="555">
        <f>'FC03-4'!D$31</f>
        <v>0</v>
      </c>
      <c r="I5129" s="580" t="str">
        <f>Índice!$C$8</f>
        <v>2016-01-01</v>
      </c>
      <c r="J5129" s="580" t="str">
        <f>Índice!$C$9</f>
        <v>2016-12-31</v>
      </c>
      <c r="K5129" s="555" t="s">
        <v>1864</v>
      </c>
      <c r="L5129" s="555" t="s">
        <v>1853</v>
      </c>
    </row>
    <row r="5130" spans="1:12" ht="15.75">
      <c r="C5130" s="555" t="str">
        <f>'FC03-4'!B$32</f>
        <v>Comercial (FC03-4)</v>
      </c>
      <c r="F5130" s="555">
        <f>'FC03-4'!D$32</f>
        <v>0</v>
      </c>
      <c r="I5130" s="580" t="str">
        <f>Índice!$C$8</f>
        <v>2016-01-01</v>
      </c>
      <c r="J5130" s="580" t="str">
        <f>Índice!$C$9</f>
        <v>2016-12-31</v>
      </c>
      <c r="K5130" s="555" t="s">
        <v>1864</v>
      </c>
      <c r="L5130" s="555" t="s">
        <v>1853</v>
      </c>
    </row>
    <row r="5131" spans="1:12" ht="15.75">
      <c r="C5131" s="555" t="str">
        <f>'FC03-4'!B$33</f>
        <v>Industrial (FC03-4)</v>
      </c>
      <c r="F5131" s="555">
        <f>'FC03-4'!D$33</f>
        <v>0</v>
      </c>
      <c r="I5131" s="580" t="str">
        <f>Índice!$C$8</f>
        <v>2016-01-01</v>
      </c>
      <c r="J5131" s="580" t="str">
        <f>Índice!$C$9</f>
        <v>2016-12-31</v>
      </c>
      <c r="K5131" s="555" t="s">
        <v>1864</v>
      </c>
      <c r="L5131" s="555" t="s">
        <v>1853</v>
      </c>
    </row>
    <row r="5132" spans="1:12" ht="15.75">
      <c r="C5132" s="555" t="str">
        <f>'FC03-4'!B$34</f>
        <v>Oficial (FC03-4)</v>
      </c>
      <c r="F5132" s="555">
        <f>'FC03-4'!D$34</f>
        <v>0</v>
      </c>
      <c r="I5132" s="580" t="str">
        <f>Índice!$C$8</f>
        <v>2016-01-01</v>
      </c>
      <c r="J5132" s="580" t="str">
        <f>Índice!$C$9</f>
        <v>2016-12-31</v>
      </c>
      <c r="K5132" s="555" t="s">
        <v>1864</v>
      </c>
      <c r="L5132" s="555" t="s">
        <v>1853</v>
      </c>
    </row>
    <row r="5133" spans="1:12" ht="15.75">
      <c r="C5133" s="555" t="str">
        <f>'FC03-4'!B$35</f>
        <v>Alumbrado público (FC03-4)</v>
      </c>
      <c r="F5133" s="555">
        <f>'FC03-4'!D$35</f>
        <v>0</v>
      </c>
      <c r="I5133" s="580" t="str">
        <f>Índice!$C$8</f>
        <v>2016-01-01</v>
      </c>
      <c r="J5133" s="580" t="str">
        <f>Índice!$C$9</f>
        <v>2016-12-31</v>
      </c>
      <c r="K5133" s="555" t="s">
        <v>1864</v>
      </c>
      <c r="L5133" s="555" t="s">
        <v>1853</v>
      </c>
    </row>
    <row r="5134" spans="1:12" ht="15.75">
      <c r="C5134" s="555" t="str">
        <f>'FC03-4'!B$36</f>
        <v>Empresas del sector (FC03-4)</v>
      </c>
      <c r="F5134" s="555">
        <f>'FC03-4'!D$36</f>
        <v>0</v>
      </c>
      <c r="I5134" s="580" t="str">
        <f>Índice!$C$8</f>
        <v>2016-01-01</v>
      </c>
      <c r="J5134" s="580" t="str">
        <f>Índice!$C$9</f>
        <v>2016-12-31</v>
      </c>
      <c r="K5134" s="555" t="s">
        <v>1864</v>
      </c>
      <c r="L5134" s="555" t="s">
        <v>1853</v>
      </c>
    </row>
    <row r="5135" spans="1:12" ht="15.75">
      <c r="C5135" s="555" t="str">
        <f>'FC03-4'!B$37</f>
        <v>Usuarios no regulados (FC03-4)</v>
      </c>
      <c r="F5135" s="555">
        <f>'FC03-4'!D$37</f>
        <v>0</v>
      </c>
      <c r="I5135" s="580" t="str">
        <f>Índice!$C$8</f>
        <v>2016-01-01</v>
      </c>
      <c r="J5135" s="580" t="str">
        <f>Índice!$C$9</f>
        <v>2016-12-31</v>
      </c>
      <c r="K5135" s="555" t="s">
        <v>1864</v>
      </c>
      <c r="L5135" s="555" t="s">
        <v>1853</v>
      </c>
    </row>
    <row r="5136" spans="1:12" ht="15.75">
      <c r="C5136" s="555" t="str">
        <f>'FC03-4'!B$38</f>
        <v>Otros (Comercialización) (FC03-4)</v>
      </c>
      <c r="F5136" s="555">
        <f>'FC03-4'!D$38</f>
        <v>0</v>
      </c>
      <c r="I5136" s="580" t="str">
        <f>Índice!$C$8</f>
        <v>2016-01-01</v>
      </c>
      <c r="J5136" s="580" t="str">
        <f>Índice!$C$9</f>
        <v>2016-12-31</v>
      </c>
      <c r="K5136" s="555" t="s">
        <v>1864</v>
      </c>
      <c r="L5136" s="555" t="s">
        <v>1853</v>
      </c>
    </row>
    <row r="5137" spans="1:12" ht="15.75">
      <c r="C5137" s="555" t="str">
        <f>'FC03-4'!B$39</f>
        <v>Total Comercialización (FC03-4)</v>
      </c>
      <c r="F5137" s="555">
        <f>'FC03-4'!D$39</f>
        <v>0</v>
      </c>
      <c r="I5137" s="580" t="str">
        <f>Índice!$C$8</f>
        <v>2016-01-01</v>
      </c>
      <c r="J5137" s="580" t="str">
        <f>Índice!$C$9</f>
        <v>2016-12-31</v>
      </c>
      <c r="K5137" s="555" t="s">
        <v>1864</v>
      </c>
      <c r="L5137" s="555" t="s">
        <v>1853</v>
      </c>
    </row>
    <row r="5138" spans="1:12" ht="15.75">
      <c r="C5138" s="555" t="str">
        <f>'FC03-4'!B$40</f>
        <v>Total Servicio de Energía (FC03-4)</v>
      </c>
      <c r="F5138" s="555">
        <f>'FC03-4'!D$40</f>
        <v>0</v>
      </c>
      <c r="I5138" s="580" t="str">
        <f>Índice!$C$8</f>
        <v>2016-01-01</v>
      </c>
      <c r="J5138" s="580" t="str">
        <f>Índice!$C$9</f>
        <v>2016-12-31</v>
      </c>
      <c r="K5138" s="555" t="s">
        <v>1864</v>
      </c>
      <c r="L5138" s="555" t="s">
        <v>1853</v>
      </c>
    </row>
    <row r="5139" spans="1:12" ht="15.75">
      <c r="A5139" s="593" t="s">
        <v>15</v>
      </c>
      <c r="C5139" s="555" t="str">
        <f>'FC03-4'!B$41</f>
        <v>Deterioro de cuentas por cobrar (FC03-4)</v>
      </c>
      <c r="F5139" s="555"/>
      <c r="I5139" s="580" t="str">
        <f>Índice!$C$8</f>
        <v>2016-01-01</v>
      </c>
      <c r="J5139" s="580" t="str">
        <f>Índice!$C$9</f>
        <v>2016-12-31</v>
      </c>
      <c r="L5139" s="555"/>
    </row>
    <row r="5140" spans="1:12" ht="15.75">
      <c r="A5140" s="593" t="s">
        <v>15</v>
      </c>
      <c r="C5140" s="555" t="str">
        <f>'FC03-4'!B$42</f>
        <v>Generación (Deterioro) (FC03-4)</v>
      </c>
      <c r="F5140" s="555"/>
      <c r="I5140" s="580" t="str">
        <f>Índice!$C$8</f>
        <v>2016-01-01</v>
      </c>
      <c r="J5140" s="580" t="str">
        <f>Índice!$C$9</f>
        <v>2016-12-31</v>
      </c>
      <c r="L5140" s="555"/>
    </row>
    <row r="5141" spans="1:12" ht="15.75">
      <c r="C5141" s="555" t="str">
        <f>'FC03-4'!B$43</f>
        <v>Contratos bilaterales empresas del sector (Deterioro) (FC03-4)</v>
      </c>
      <c r="F5141" s="555">
        <f>'FC03-4'!D$43</f>
        <v>0</v>
      </c>
      <c r="I5141" s="580" t="str">
        <f>Índice!$C$8</f>
        <v>2016-01-01</v>
      </c>
      <c r="J5141" s="580" t="str">
        <f>Índice!$C$9</f>
        <v>2016-12-31</v>
      </c>
      <c r="K5141" s="555" t="s">
        <v>1864</v>
      </c>
      <c r="L5141" s="555" t="s">
        <v>1853</v>
      </c>
    </row>
    <row r="5142" spans="1:12" ht="15.75">
      <c r="C5142" s="555" t="str">
        <f>'FC03-4'!B$44</f>
        <v>Contratos bilaterales usuarios no regulados (Deterioro) (FC03-4)</v>
      </c>
      <c r="F5142" s="555">
        <f>'FC03-4'!D$44</f>
        <v>0</v>
      </c>
      <c r="I5142" s="580" t="str">
        <f>Índice!$C$8</f>
        <v>2016-01-01</v>
      </c>
      <c r="J5142" s="580" t="str">
        <f>Índice!$C$9</f>
        <v>2016-12-31</v>
      </c>
      <c r="K5142" s="555" t="s">
        <v>1864</v>
      </c>
      <c r="L5142" s="555" t="s">
        <v>1853</v>
      </c>
    </row>
    <row r="5143" spans="1:12" ht="15.75">
      <c r="C5143" s="555" t="str">
        <f>'FC03-4'!B$45</f>
        <v>Bolsa de energía (Deterioro) (FC03-4)</v>
      </c>
      <c r="F5143" s="555">
        <f>'FC03-4'!D$45</f>
        <v>0</v>
      </c>
      <c r="I5143" s="580" t="str">
        <f>Índice!$C$8</f>
        <v>2016-01-01</v>
      </c>
      <c r="J5143" s="580" t="str">
        <f>Índice!$C$9</f>
        <v>2016-12-31</v>
      </c>
      <c r="K5143" s="555" t="s">
        <v>1864</v>
      </c>
      <c r="L5143" s="555" t="s">
        <v>1853</v>
      </c>
    </row>
    <row r="5144" spans="1:12" ht="15.75">
      <c r="C5144" s="555" t="str">
        <f>'FC03-4'!B$46</f>
        <v>Otros (Deterioro) (FC03-4)</v>
      </c>
      <c r="F5144" s="555">
        <f>'FC03-4'!D$46</f>
        <v>0</v>
      </c>
      <c r="I5144" s="580" t="str">
        <f>Índice!$C$8</f>
        <v>2016-01-01</v>
      </c>
      <c r="J5144" s="580" t="str">
        <f>Índice!$C$9</f>
        <v>2016-12-31</v>
      </c>
      <c r="K5144" s="555" t="s">
        <v>1864</v>
      </c>
      <c r="L5144" s="555" t="s">
        <v>1853</v>
      </c>
    </row>
    <row r="5145" spans="1:12" ht="15.75">
      <c r="C5145" s="555" t="str">
        <f>'FC03-4'!B$47</f>
        <v>Total Generación (Deterioro) (FC03-4)</v>
      </c>
      <c r="F5145" s="555">
        <f>'FC03-4'!D$47</f>
        <v>0</v>
      </c>
      <c r="I5145" s="580" t="str">
        <f>Índice!$C$8</f>
        <v>2016-01-01</v>
      </c>
      <c r="J5145" s="580" t="str">
        <f>Índice!$C$9</f>
        <v>2016-12-31</v>
      </c>
      <c r="K5145" s="555" t="s">
        <v>1864</v>
      </c>
      <c r="L5145" s="555" t="s">
        <v>1853</v>
      </c>
    </row>
    <row r="5146" spans="1:12" ht="15.75">
      <c r="A5146" s="593" t="s">
        <v>15</v>
      </c>
      <c r="C5146" s="555" t="str">
        <f>'FC03-4'!B$48</f>
        <v>Transmisión (Deterioro) (FC03-4)</v>
      </c>
      <c r="F5146" s="555"/>
      <c r="I5146" s="580" t="str">
        <f>Índice!$C$8</f>
        <v>2016-01-01</v>
      </c>
      <c r="J5146" s="580" t="str">
        <f>Índice!$C$9</f>
        <v>2016-12-31</v>
      </c>
      <c r="L5146" s="555"/>
    </row>
    <row r="5147" spans="1:12" ht="15.75">
      <c r="C5147" s="555" t="str">
        <f>'FC03-4'!B$49</f>
        <v>Ingreso regulado (Deterioro) (FC03-4)</v>
      </c>
      <c r="F5147" s="555">
        <f>'FC03-4'!D$49</f>
        <v>0</v>
      </c>
      <c r="I5147" s="580" t="str">
        <f>Índice!$C$8</f>
        <v>2016-01-01</v>
      </c>
      <c r="J5147" s="580" t="str">
        <f>Índice!$C$9</f>
        <v>2016-12-31</v>
      </c>
      <c r="K5147" s="555" t="s">
        <v>1864</v>
      </c>
      <c r="L5147" s="555" t="s">
        <v>1853</v>
      </c>
    </row>
    <row r="5148" spans="1:12" ht="15.75">
      <c r="C5148" s="555" t="str">
        <f>'FC03-4'!B$50</f>
        <v>Cargos por conexión (Deterioro) (FC03-4)</v>
      </c>
      <c r="F5148" s="555">
        <f>'FC03-4'!D$50</f>
        <v>0</v>
      </c>
      <c r="I5148" s="580" t="str">
        <f>Índice!$C$8</f>
        <v>2016-01-01</v>
      </c>
      <c r="J5148" s="580" t="str">
        <f>Índice!$C$9</f>
        <v>2016-12-31</v>
      </c>
      <c r="K5148" s="555" t="s">
        <v>1864</v>
      </c>
      <c r="L5148" s="555" t="s">
        <v>1853</v>
      </c>
    </row>
    <row r="5149" spans="1:12" ht="15.75">
      <c r="C5149" s="555" t="str">
        <f>'FC03-4'!B$51</f>
        <v>Otros (Transmisión) (Deterioro) (FC03-4)</v>
      </c>
      <c r="F5149" s="555">
        <f>'FC03-4'!D$51</f>
        <v>0</v>
      </c>
      <c r="I5149" s="580" t="str">
        <f>Índice!$C$8</f>
        <v>2016-01-01</v>
      </c>
      <c r="J5149" s="580" t="str">
        <f>Índice!$C$9</f>
        <v>2016-12-31</v>
      </c>
      <c r="K5149" s="555" t="s">
        <v>1864</v>
      </c>
      <c r="L5149" s="555" t="s">
        <v>1853</v>
      </c>
    </row>
    <row r="5150" spans="1:12" ht="15.75">
      <c r="C5150" s="555" t="str">
        <f>'FC03-4'!B$52</f>
        <v>Total Transmisión (Deterioro) (FC03-4)</v>
      </c>
      <c r="F5150" s="555">
        <f>'FC03-4'!D$52</f>
        <v>0</v>
      </c>
      <c r="I5150" s="580" t="str">
        <f>Índice!$C$8</f>
        <v>2016-01-01</v>
      </c>
      <c r="J5150" s="580" t="str">
        <f>Índice!$C$9</f>
        <v>2016-12-31</v>
      </c>
      <c r="K5150" s="555" t="s">
        <v>1864</v>
      </c>
      <c r="L5150" s="555" t="s">
        <v>1853</v>
      </c>
    </row>
    <row r="5151" spans="1:12" ht="15.75">
      <c r="A5151" s="593" t="s">
        <v>15</v>
      </c>
      <c r="C5151" s="555" t="str">
        <f>'FC03-4'!B$53</f>
        <v>Operador de red (Deterioro) (FC03-4)</v>
      </c>
      <c r="F5151" s="555"/>
      <c r="I5151" s="580" t="str">
        <f>Índice!$C$8</f>
        <v>2016-01-01</v>
      </c>
      <c r="J5151" s="580" t="str">
        <f>Índice!$C$9</f>
        <v>2016-12-31</v>
      </c>
      <c r="L5151" s="555"/>
    </row>
    <row r="5152" spans="1:12" ht="15.75">
      <c r="C5152" s="555" t="str">
        <f>'FC03-4'!B$54</f>
        <v>Cargos por uso de usuarios regulados (Deterioro) (FC03-4)</v>
      </c>
      <c r="F5152" s="555">
        <f>'FC03-4'!D$54</f>
        <v>0</v>
      </c>
      <c r="I5152" s="580" t="str">
        <f>Índice!$C$8</f>
        <v>2016-01-01</v>
      </c>
      <c r="J5152" s="580" t="str">
        <f>Índice!$C$9</f>
        <v>2016-12-31</v>
      </c>
      <c r="K5152" s="555" t="s">
        <v>1864</v>
      </c>
      <c r="L5152" s="555" t="s">
        <v>1853</v>
      </c>
    </row>
    <row r="5153" spans="1:12" ht="15.75">
      <c r="C5153" s="555" t="str">
        <f>'FC03-4'!B$55</f>
        <v>Cargos por uso de usuarios no regulados (Deterioro) (FC03-4)</v>
      </c>
      <c r="F5153" s="555">
        <f>'FC03-4'!D$55</f>
        <v>0</v>
      </c>
      <c r="I5153" s="580" t="str">
        <f>Índice!$C$8</f>
        <v>2016-01-01</v>
      </c>
      <c r="J5153" s="580" t="str">
        <f>Índice!$C$9</f>
        <v>2016-12-31</v>
      </c>
      <c r="K5153" s="555" t="s">
        <v>1864</v>
      </c>
      <c r="L5153" s="555" t="s">
        <v>1853</v>
      </c>
    </row>
    <row r="5154" spans="1:12" ht="15.75">
      <c r="C5154" s="555" t="str">
        <f>'FC03-4'!B$56</f>
        <v>Ingreso regulado (Operador) (Deterioro) (FC03-4)</v>
      </c>
      <c r="F5154" s="555">
        <f>'FC03-4'!D$56</f>
        <v>0</v>
      </c>
      <c r="I5154" s="580" t="str">
        <f>Índice!$C$8</f>
        <v>2016-01-01</v>
      </c>
      <c r="J5154" s="580" t="str">
        <f>Índice!$C$9</f>
        <v>2016-12-31</v>
      </c>
      <c r="K5154" s="555" t="s">
        <v>1864</v>
      </c>
      <c r="L5154" s="555" t="s">
        <v>1853</v>
      </c>
    </row>
    <row r="5155" spans="1:12" ht="15.75">
      <c r="C5155" s="555" t="str">
        <f>'FC03-4'!B$57</f>
        <v>Otros (Operador) (Deterioro) (FC03-4)</v>
      </c>
      <c r="F5155" s="555">
        <f>'FC03-4'!D$57</f>
        <v>0</v>
      </c>
      <c r="I5155" s="580" t="str">
        <f>Índice!$C$8</f>
        <v>2016-01-01</v>
      </c>
      <c r="J5155" s="580" t="str">
        <f>Índice!$C$9</f>
        <v>2016-12-31</v>
      </c>
      <c r="K5155" s="555" t="s">
        <v>1864</v>
      </c>
      <c r="L5155" s="555" t="s">
        <v>1853</v>
      </c>
    </row>
    <row r="5156" spans="1:12" ht="15.75">
      <c r="C5156" s="555" t="str">
        <f>'FC03-4'!B$58</f>
        <v>Total Operador de red (Deterioro) (FC03-4)</v>
      </c>
      <c r="F5156" s="555">
        <f>'FC03-4'!D$58</f>
        <v>0</v>
      </c>
      <c r="I5156" s="580" t="str">
        <f>Índice!$C$8</f>
        <v>2016-01-01</v>
      </c>
      <c r="J5156" s="580" t="str">
        <f>Índice!$C$9</f>
        <v>2016-12-31</v>
      </c>
      <c r="K5156" s="555" t="s">
        <v>1864</v>
      </c>
      <c r="L5156" s="555" t="s">
        <v>1853</v>
      </c>
    </row>
    <row r="5157" spans="1:12" ht="15.75">
      <c r="A5157" s="593" t="s">
        <v>15</v>
      </c>
      <c r="C5157" s="555" t="str">
        <f>'FC03-4'!B$59</f>
        <v>Comercialización (Deterioro) (FC03-4)</v>
      </c>
      <c r="F5157" s="555"/>
      <c r="I5157" s="580" t="str">
        <f>Índice!$C$8</f>
        <v>2016-01-01</v>
      </c>
      <c r="J5157" s="580" t="str">
        <f>Índice!$C$9</f>
        <v>2016-12-31</v>
      </c>
      <c r="L5157" s="555"/>
    </row>
    <row r="5158" spans="1:12" ht="15.75">
      <c r="C5158" s="555" t="str">
        <f>'FC03-4'!B$60</f>
        <v>Residencial Estrato 1 (Deterioro) (FC03-4)</v>
      </c>
      <c r="F5158" s="555">
        <f>'FC03-4'!D$60</f>
        <v>0</v>
      </c>
      <c r="I5158" s="580" t="str">
        <f>Índice!$C$8</f>
        <v>2016-01-01</v>
      </c>
      <c r="J5158" s="580" t="str">
        <f>Índice!$C$9</f>
        <v>2016-12-31</v>
      </c>
      <c r="K5158" s="555" t="s">
        <v>1864</v>
      </c>
      <c r="L5158" s="555" t="s">
        <v>1853</v>
      </c>
    </row>
    <row r="5159" spans="1:12" ht="15.75">
      <c r="C5159" s="555" t="str">
        <f>'FC03-4'!B$61</f>
        <v>Residencial Estrato 2 (Deterioro) (FC03-4)</v>
      </c>
      <c r="F5159" s="555">
        <f>'FC03-4'!D$61</f>
        <v>0</v>
      </c>
      <c r="I5159" s="580" t="str">
        <f>Índice!$C$8</f>
        <v>2016-01-01</v>
      </c>
      <c r="J5159" s="580" t="str">
        <f>Índice!$C$9</f>
        <v>2016-12-31</v>
      </c>
      <c r="K5159" s="555" t="s">
        <v>1864</v>
      </c>
      <c r="L5159" s="555" t="s">
        <v>1853</v>
      </c>
    </row>
    <row r="5160" spans="1:12" ht="15.75">
      <c r="C5160" s="555" t="str">
        <f>'FC03-4'!B$62</f>
        <v>Residencial Estrato 3 (Deterioro) (FC03-4)</v>
      </c>
      <c r="F5160" s="555">
        <f>'FC03-4'!D$62</f>
        <v>0</v>
      </c>
      <c r="I5160" s="580" t="str">
        <f>Índice!$C$8</f>
        <v>2016-01-01</v>
      </c>
      <c r="J5160" s="580" t="str">
        <f>Índice!$C$9</f>
        <v>2016-12-31</v>
      </c>
      <c r="K5160" s="555" t="s">
        <v>1864</v>
      </c>
      <c r="L5160" s="555" t="s">
        <v>1853</v>
      </c>
    </row>
    <row r="5161" spans="1:12" ht="15.75">
      <c r="C5161" s="555" t="str">
        <f>'FC03-4'!B$63</f>
        <v>Residencial Estrato 4 (Deterioro) (FC03-4)</v>
      </c>
      <c r="F5161" s="555">
        <f>'FC03-4'!D$63</f>
        <v>0</v>
      </c>
      <c r="I5161" s="580" t="str">
        <f>Índice!$C$8</f>
        <v>2016-01-01</v>
      </c>
      <c r="J5161" s="580" t="str">
        <f>Índice!$C$9</f>
        <v>2016-12-31</v>
      </c>
      <c r="K5161" s="555" t="s">
        <v>1864</v>
      </c>
      <c r="L5161" s="555" t="s">
        <v>1853</v>
      </c>
    </row>
    <row r="5162" spans="1:12" ht="15.75">
      <c r="C5162" s="555" t="str">
        <f>'FC03-4'!B$64</f>
        <v>Residencial Estrato 5 (Deterioro) (FC03-4)</v>
      </c>
      <c r="F5162" s="555">
        <f>'FC03-4'!D$64</f>
        <v>0</v>
      </c>
      <c r="I5162" s="580" t="str">
        <f>Índice!$C$8</f>
        <v>2016-01-01</v>
      </c>
      <c r="J5162" s="580" t="str">
        <f>Índice!$C$9</f>
        <v>2016-12-31</v>
      </c>
      <c r="K5162" s="555" t="s">
        <v>1864</v>
      </c>
      <c r="L5162" s="555" t="s">
        <v>1853</v>
      </c>
    </row>
    <row r="5163" spans="1:12" ht="15.75">
      <c r="C5163" s="555" t="str">
        <f>'FC03-4'!B$65</f>
        <v>Residencial Estrato 6 (Deterioro) (FC03-4)</v>
      </c>
      <c r="F5163" s="555">
        <f>'FC03-4'!D$65</f>
        <v>0</v>
      </c>
      <c r="I5163" s="580" t="str">
        <f>Índice!$C$8</f>
        <v>2016-01-01</v>
      </c>
      <c r="J5163" s="580" t="str">
        <f>Índice!$C$9</f>
        <v>2016-12-31</v>
      </c>
      <c r="K5163" s="555" t="s">
        <v>1864</v>
      </c>
      <c r="L5163" s="555" t="s">
        <v>1853</v>
      </c>
    </row>
    <row r="5164" spans="1:12" ht="15.75">
      <c r="C5164" s="555" t="str">
        <f>'FC03-4'!B$66</f>
        <v>Comercial (Deterioro) (FC03-4)</v>
      </c>
      <c r="F5164" s="555">
        <f>'FC03-4'!D$66</f>
        <v>0</v>
      </c>
      <c r="I5164" s="580" t="str">
        <f>Índice!$C$8</f>
        <v>2016-01-01</v>
      </c>
      <c r="J5164" s="580" t="str">
        <f>Índice!$C$9</f>
        <v>2016-12-31</v>
      </c>
      <c r="K5164" s="555" t="s">
        <v>1864</v>
      </c>
      <c r="L5164" s="555" t="s">
        <v>1853</v>
      </c>
    </row>
    <row r="5165" spans="1:12" ht="15.75">
      <c r="C5165" s="555" t="str">
        <f>'FC03-4'!B$67</f>
        <v>Industrial (Deterioro) (FC03-4)</v>
      </c>
      <c r="F5165" s="555">
        <f>'FC03-4'!D$67</f>
        <v>0</v>
      </c>
      <c r="I5165" s="580" t="str">
        <f>Índice!$C$8</f>
        <v>2016-01-01</v>
      </c>
      <c r="J5165" s="580" t="str">
        <f>Índice!$C$9</f>
        <v>2016-12-31</v>
      </c>
      <c r="K5165" s="555" t="s">
        <v>1864</v>
      </c>
      <c r="L5165" s="555" t="s">
        <v>1853</v>
      </c>
    </row>
    <row r="5166" spans="1:12" ht="15.75">
      <c r="C5166" s="555" t="str">
        <f>'FC03-4'!B$68</f>
        <v>Oficial (Deterioro) (FC03-4)</v>
      </c>
      <c r="F5166" s="555">
        <f>'FC03-4'!D$68</f>
        <v>0</v>
      </c>
      <c r="I5166" s="580" t="str">
        <f>Índice!$C$8</f>
        <v>2016-01-01</v>
      </c>
      <c r="J5166" s="580" t="str">
        <f>Índice!$C$9</f>
        <v>2016-12-31</v>
      </c>
      <c r="K5166" s="555" t="s">
        <v>1864</v>
      </c>
      <c r="L5166" s="555" t="s">
        <v>1853</v>
      </c>
    </row>
    <row r="5167" spans="1:12" ht="15.75">
      <c r="C5167" s="555" t="str">
        <f>'FC03-4'!B$69</f>
        <v>Alumbrado público (Deterioro) (FC03-4)</v>
      </c>
      <c r="F5167" s="555">
        <f>'FC03-4'!D$69</f>
        <v>0</v>
      </c>
      <c r="I5167" s="580" t="str">
        <f>Índice!$C$8</f>
        <v>2016-01-01</v>
      </c>
      <c r="J5167" s="580" t="str">
        <f>Índice!$C$9</f>
        <v>2016-12-31</v>
      </c>
      <c r="K5167" s="555" t="s">
        <v>1864</v>
      </c>
      <c r="L5167" s="555" t="s">
        <v>1853</v>
      </c>
    </row>
    <row r="5168" spans="1:12" ht="15.75">
      <c r="C5168" s="555" t="str">
        <f>'FC03-4'!B$70</f>
        <v>Empresas del sector (Deterioro) (FC03-4)</v>
      </c>
      <c r="F5168" s="555">
        <f>'FC03-4'!D$70</f>
        <v>0</v>
      </c>
      <c r="I5168" s="580" t="str">
        <f>Índice!$C$8</f>
        <v>2016-01-01</v>
      </c>
      <c r="J5168" s="580" t="str">
        <f>Índice!$C$9</f>
        <v>2016-12-31</v>
      </c>
      <c r="K5168" s="555" t="s">
        <v>1864</v>
      </c>
      <c r="L5168" s="555" t="s">
        <v>1853</v>
      </c>
    </row>
    <row r="5169" spans="1:12" ht="15.75">
      <c r="C5169" s="555" t="str">
        <f>'FC03-4'!B$71</f>
        <v>Usuarios no regulados (Deterioro) (FC03-4)</v>
      </c>
      <c r="F5169" s="555">
        <f>'FC03-4'!D$71</f>
        <v>0</v>
      </c>
      <c r="I5169" s="580" t="str">
        <f>Índice!$C$8</f>
        <v>2016-01-01</v>
      </c>
      <c r="J5169" s="580" t="str">
        <f>Índice!$C$9</f>
        <v>2016-12-31</v>
      </c>
      <c r="K5169" s="555" t="s">
        <v>1864</v>
      </c>
      <c r="L5169" s="555" t="s">
        <v>1853</v>
      </c>
    </row>
    <row r="5170" spans="1:12" ht="15.75">
      <c r="C5170" s="555" t="str">
        <f>'FC03-4'!B$72</f>
        <v>Otros (Comercialización) (Deterioro) (FC03-4)</v>
      </c>
      <c r="F5170" s="555">
        <f>'FC03-4'!D$72</f>
        <v>0</v>
      </c>
      <c r="I5170" s="580" t="str">
        <f>Índice!$C$8</f>
        <v>2016-01-01</v>
      </c>
      <c r="J5170" s="580" t="str">
        <f>Índice!$C$9</f>
        <v>2016-12-31</v>
      </c>
      <c r="K5170" s="555" t="s">
        <v>1864</v>
      </c>
      <c r="L5170" s="555" t="s">
        <v>1853</v>
      </c>
    </row>
    <row r="5171" spans="1:12" ht="15.75">
      <c r="C5171" s="555" t="str">
        <f>'FC03-4'!B$73</f>
        <v>Total Comercialización (Deterioro) (FC03-4)</v>
      </c>
      <c r="F5171" s="555">
        <f>'FC03-4'!D$73</f>
        <v>0</v>
      </c>
      <c r="I5171" s="580" t="str">
        <f>Índice!$C$8</f>
        <v>2016-01-01</v>
      </c>
      <c r="J5171" s="580" t="str">
        <f>Índice!$C$9</f>
        <v>2016-12-31</v>
      </c>
      <c r="K5171" s="555" t="s">
        <v>1864</v>
      </c>
      <c r="L5171" s="555" t="s">
        <v>1853</v>
      </c>
    </row>
    <row r="5172" spans="1:12" ht="15.75">
      <c r="C5172" s="555" t="str">
        <f>'FC03-4'!B$74</f>
        <v>Total Deterioro Cuentas por Cobrar (FC03-4)</v>
      </c>
      <c r="F5172" s="555">
        <f>'FC03-4'!D$74</f>
        <v>0</v>
      </c>
      <c r="I5172" s="580" t="str">
        <f>Índice!$C$8</f>
        <v>2016-01-01</v>
      </c>
      <c r="J5172" s="580" t="str">
        <f>Índice!$C$9</f>
        <v>2016-12-31</v>
      </c>
      <c r="K5172" s="555" t="s">
        <v>1864</v>
      </c>
      <c r="L5172" s="555" t="s">
        <v>1853</v>
      </c>
    </row>
    <row r="5173" spans="1:12" ht="15.75">
      <c r="A5173" s="593" t="s">
        <v>15</v>
      </c>
      <c r="B5173" s="594"/>
      <c r="C5173" s="595" t="s">
        <v>627</v>
      </c>
      <c r="I5173" s="580" t="str">
        <f>Índice!$C$8</f>
        <v>2016-01-01</v>
      </c>
      <c r="J5173" s="580" t="str">
        <f>Índice!$C$9</f>
        <v>2016-12-31</v>
      </c>
      <c r="L5173" s="555"/>
    </row>
    <row r="5174" spans="1:12" ht="15.75">
      <c r="A5174" s="593" t="s">
        <v>15</v>
      </c>
      <c r="C5174" s="555" t="str">
        <f>'FC03-4'!B$7</f>
        <v>Servicio de Energía Eléctrica (FC03-4)</v>
      </c>
      <c r="I5174" s="580" t="str">
        <f>Índice!$C$8</f>
        <v>2016-01-01</v>
      </c>
      <c r="J5174" s="580" t="str">
        <f>Índice!$C$9</f>
        <v>2016-12-31</v>
      </c>
      <c r="L5174" s="555"/>
    </row>
    <row r="5175" spans="1:12" ht="15.75">
      <c r="A5175" s="593" t="s">
        <v>15</v>
      </c>
      <c r="C5175" s="555" t="str">
        <f>'FC03-4'!B$8</f>
        <v>Generación (FC03-4)</v>
      </c>
      <c r="I5175" s="580" t="str">
        <f>Índice!$C$8</f>
        <v>2016-01-01</v>
      </c>
      <c r="J5175" s="580" t="str">
        <f>Índice!$C$9</f>
        <v>2016-12-31</v>
      </c>
      <c r="L5175" s="555"/>
    </row>
    <row r="5176" spans="1:12" ht="15.75">
      <c r="C5176" s="555" t="str">
        <f>'FC03-4'!B$9</f>
        <v>Contratos bilaterales empresas del sector (FC03-4)</v>
      </c>
      <c r="F5176" s="555">
        <f>'FC03-4'!E$9</f>
        <v>0</v>
      </c>
      <c r="I5176" s="580" t="str">
        <f>Índice!$C$8</f>
        <v>2016-01-01</v>
      </c>
      <c r="J5176" s="580" t="str">
        <f>Índice!$C$9</f>
        <v>2016-12-31</v>
      </c>
      <c r="K5176" s="555" t="s">
        <v>1864</v>
      </c>
      <c r="L5176" s="555" t="s">
        <v>1854</v>
      </c>
    </row>
    <row r="5177" spans="1:12" ht="15.75">
      <c r="C5177" s="555" t="str">
        <f>'FC03-4'!B$10</f>
        <v>Contratos bilaterales usuarios no regulados (FC03-4)</v>
      </c>
      <c r="F5177" s="555">
        <f>'FC03-4'!E$10</f>
        <v>0</v>
      </c>
      <c r="I5177" s="580" t="str">
        <f>Índice!$C$8</f>
        <v>2016-01-01</v>
      </c>
      <c r="J5177" s="580" t="str">
        <f>Índice!$C$9</f>
        <v>2016-12-31</v>
      </c>
      <c r="K5177" s="555" t="s">
        <v>1864</v>
      </c>
      <c r="L5177" s="555" t="s">
        <v>1854</v>
      </c>
    </row>
    <row r="5178" spans="1:12" ht="15.75">
      <c r="C5178" s="555" t="str">
        <f>'FC03-4'!B$11</f>
        <v>Bolsa de energía (FC03-4)</v>
      </c>
      <c r="F5178" s="555">
        <f>'FC03-4'!E$11</f>
        <v>0</v>
      </c>
      <c r="I5178" s="580" t="str">
        <f>Índice!$C$8</f>
        <v>2016-01-01</v>
      </c>
      <c r="J5178" s="580" t="str">
        <f>Índice!$C$9</f>
        <v>2016-12-31</v>
      </c>
      <c r="K5178" s="555" t="s">
        <v>1864</v>
      </c>
      <c r="L5178" s="555" t="s">
        <v>1854</v>
      </c>
    </row>
    <row r="5179" spans="1:12" ht="15.75">
      <c r="C5179" s="555" t="str">
        <f>'FC03-4'!B$12</f>
        <v>Otros (FC03-4)</v>
      </c>
      <c r="F5179" s="555">
        <f>'FC03-4'!E$12</f>
        <v>0</v>
      </c>
      <c r="I5179" s="580" t="str">
        <f>Índice!$C$8</f>
        <v>2016-01-01</v>
      </c>
      <c r="J5179" s="580" t="str">
        <f>Índice!$C$9</f>
        <v>2016-12-31</v>
      </c>
      <c r="K5179" s="555" t="s">
        <v>1864</v>
      </c>
      <c r="L5179" s="555" t="s">
        <v>1854</v>
      </c>
    </row>
    <row r="5180" spans="1:12" ht="15.75">
      <c r="C5180" s="555" t="str">
        <f>'FC03-4'!B$13</f>
        <v>Total Generación (FC03-4)</v>
      </c>
      <c r="F5180" s="555">
        <f>'FC03-4'!E$13</f>
        <v>0</v>
      </c>
      <c r="I5180" s="580" t="str">
        <f>Índice!$C$8</f>
        <v>2016-01-01</v>
      </c>
      <c r="J5180" s="580" t="str">
        <f>Índice!$C$9</f>
        <v>2016-12-31</v>
      </c>
      <c r="K5180" s="555" t="s">
        <v>1864</v>
      </c>
      <c r="L5180" s="555" t="s">
        <v>1854</v>
      </c>
    </row>
    <row r="5181" spans="1:12" ht="15.75">
      <c r="A5181" s="593" t="s">
        <v>15</v>
      </c>
      <c r="C5181" s="555" t="str">
        <f>'FC03-4'!B$14</f>
        <v>Transmisión (FC03-4)</v>
      </c>
      <c r="F5181" s="555"/>
      <c r="I5181" s="580" t="str">
        <f>Índice!$C$8</f>
        <v>2016-01-01</v>
      </c>
      <c r="J5181" s="580" t="str">
        <f>Índice!$C$9</f>
        <v>2016-12-31</v>
      </c>
      <c r="L5181" s="555"/>
    </row>
    <row r="5182" spans="1:12" ht="15.75">
      <c r="C5182" s="555" t="str">
        <f>'FC03-4'!B$15</f>
        <v>Ingreso regulado (FC03-4)</v>
      </c>
      <c r="F5182" s="555">
        <f>'FC03-4'!E$15</f>
        <v>0</v>
      </c>
      <c r="I5182" s="580" t="str">
        <f>Índice!$C$8</f>
        <v>2016-01-01</v>
      </c>
      <c r="J5182" s="580" t="str">
        <f>Índice!$C$9</f>
        <v>2016-12-31</v>
      </c>
      <c r="K5182" s="555" t="s">
        <v>1864</v>
      </c>
      <c r="L5182" s="555" t="s">
        <v>1854</v>
      </c>
    </row>
    <row r="5183" spans="1:12" ht="15.75">
      <c r="C5183" s="555" t="str">
        <f>'FC03-4'!B$16</f>
        <v>Cargos por conexión (FC03-4)</v>
      </c>
      <c r="F5183" s="555">
        <f>'FC03-4'!E$16</f>
        <v>0</v>
      </c>
      <c r="I5183" s="580" t="str">
        <f>Índice!$C$8</f>
        <v>2016-01-01</v>
      </c>
      <c r="J5183" s="580" t="str">
        <f>Índice!$C$9</f>
        <v>2016-12-31</v>
      </c>
      <c r="K5183" s="555" t="s">
        <v>1864</v>
      </c>
      <c r="L5183" s="555" t="s">
        <v>1854</v>
      </c>
    </row>
    <row r="5184" spans="1:12" ht="15.75">
      <c r="C5184" s="555" t="str">
        <f>'FC03-4'!B$17</f>
        <v>Otros (Transmisión) (FC03-4)</v>
      </c>
      <c r="F5184" s="555">
        <f>'FC03-4'!E$17</f>
        <v>0</v>
      </c>
      <c r="I5184" s="580" t="str">
        <f>Índice!$C$8</f>
        <v>2016-01-01</v>
      </c>
      <c r="J5184" s="580" t="str">
        <f>Índice!$C$9</f>
        <v>2016-12-31</v>
      </c>
      <c r="K5184" s="555" t="s">
        <v>1864</v>
      </c>
      <c r="L5184" s="555" t="s">
        <v>1854</v>
      </c>
    </row>
    <row r="5185" spans="1:12" ht="15.75">
      <c r="C5185" s="555" t="str">
        <f>'FC03-4'!B$18</f>
        <v>Total Transmisión (FC03-4)</v>
      </c>
      <c r="F5185" s="555">
        <f>'FC03-4'!E$18</f>
        <v>0</v>
      </c>
      <c r="I5185" s="580" t="str">
        <f>Índice!$C$8</f>
        <v>2016-01-01</v>
      </c>
      <c r="J5185" s="580" t="str">
        <f>Índice!$C$9</f>
        <v>2016-12-31</v>
      </c>
      <c r="K5185" s="555" t="s">
        <v>1864</v>
      </c>
      <c r="L5185" s="555" t="s">
        <v>1854</v>
      </c>
    </row>
    <row r="5186" spans="1:12" ht="15.75">
      <c r="A5186" s="593" t="s">
        <v>15</v>
      </c>
      <c r="C5186" s="555" t="str">
        <f>'FC03-4'!B$19</f>
        <v>Operador de red (FC03-4)</v>
      </c>
      <c r="F5186" s="555"/>
      <c r="I5186" s="580" t="str">
        <f>Índice!$C$8</f>
        <v>2016-01-01</v>
      </c>
      <c r="J5186" s="580" t="str">
        <f>Índice!$C$9</f>
        <v>2016-12-31</v>
      </c>
      <c r="L5186" s="555"/>
    </row>
    <row r="5187" spans="1:12" ht="15.75">
      <c r="C5187" s="555" t="str">
        <f>'FC03-4'!B$20</f>
        <v>Cargos por uso de usuarios regulados (FC03-4)</v>
      </c>
      <c r="F5187" s="555">
        <f>'FC03-4'!E$20</f>
        <v>0</v>
      </c>
      <c r="I5187" s="580" t="str">
        <f>Índice!$C$8</f>
        <v>2016-01-01</v>
      </c>
      <c r="J5187" s="580" t="str">
        <f>Índice!$C$9</f>
        <v>2016-12-31</v>
      </c>
      <c r="K5187" s="555" t="s">
        <v>1864</v>
      </c>
      <c r="L5187" s="555" t="s">
        <v>1854</v>
      </c>
    </row>
    <row r="5188" spans="1:12" ht="15.75">
      <c r="C5188" s="555" t="str">
        <f>'FC03-4'!B$21</f>
        <v>Cargos por uso de usuarios no regulados (FC03-4)</v>
      </c>
      <c r="F5188" s="555">
        <f>'FC03-4'!E$21</f>
        <v>0</v>
      </c>
      <c r="I5188" s="580" t="str">
        <f>Índice!$C$8</f>
        <v>2016-01-01</v>
      </c>
      <c r="J5188" s="580" t="str">
        <f>Índice!$C$9</f>
        <v>2016-12-31</v>
      </c>
      <c r="K5188" s="555" t="s">
        <v>1864</v>
      </c>
      <c r="L5188" s="555" t="s">
        <v>1854</v>
      </c>
    </row>
    <row r="5189" spans="1:12" ht="15.75">
      <c r="C5189" s="555" t="str">
        <f>'FC03-4'!B$22</f>
        <v>Ingreso regulado (Operador) (FC03-4)</v>
      </c>
      <c r="F5189" s="555">
        <f>'FC03-4'!E$22</f>
        <v>0</v>
      </c>
      <c r="I5189" s="580" t="str">
        <f>Índice!$C$8</f>
        <v>2016-01-01</v>
      </c>
      <c r="J5189" s="580" t="str">
        <f>Índice!$C$9</f>
        <v>2016-12-31</v>
      </c>
      <c r="K5189" s="555" t="s">
        <v>1864</v>
      </c>
      <c r="L5189" s="555" t="s">
        <v>1854</v>
      </c>
    </row>
    <row r="5190" spans="1:12" ht="15.75">
      <c r="C5190" s="555" t="str">
        <f>'FC03-4'!B$23</f>
        <v>Otros (Operador) (FC03-4)</v>
      </c>
      <c r="F5190" s="555">
        <f>'FC03-4'!E$23</f>
        <v>0</v>
      </c>
      <c r="I5190" s="580" t="str">
        <f>Índice!$C$8</f>
        <v>2016-01-01</v>
      </c>
      <c r="J5190" s="580" t="str">
        <f>Índice!$C$9</f>
        <v>2016-12-31</v>
      </c>
      <c r="K5190" s="555" t="s">
        <v>1864</v>
      </c>
      <c r="L5190" s="555" t="s">
        <v>1854</v>
      </c>
    </row>
    <row r="5191" spans="1:12" ht="15.75">
      <c r="C5191" s="555" t="str">
        <f>'FC03-4'!B$24</f>
        <v>Total Operador de red (FC03-4)</v>
      </c>
      <c r="F5191" s="555">
        <f>'FC03-4'!E$24</f>
        <v>0</v>
      </c>
      <c r="I5191" s="580" t="str">
        <f>Índice!$C$8</f>
        <v>2016-01-01</v>
      </c>
      <c r="J5191" s="580" t="str">
        <f>Índice!$C$9</f>
        <v>2016-12-31</v>
      </c>
      <c r="K5191" s="555" t="s">
        <v>1864</v>
      </c>
      <c r="L5191" s="555" t="s">
        <v>1854</v>
      </c>
    </row>
    <row r="5192" spans="1:12" ht="15.75">
      <c r="A5192" s="593" t="s">
        <v>15</v>
      </c>
      <c r="C5192" s="555" t="str">
        <f>'FC03-4'!B$25</f>
        <v>Comercialización (FC03-4)</v>
      </c>
      <c r="F5192" s="555"/>
      <c r="I5192" s="580" t="str">
        <f>Índice!$C$8</f>
        <v>2016-01-01</v>
      </c>
      <c r="J5192" s="580" t="str">
        <f>Índice!$C$9</f>
        <v>2016-12-31</v>
      </c>
      <c r="L5192" s="555"/>
    </row>
    <row r="5193" spans="1:12" ht="15.75">
      <c r="C5193" s="555" t="str">
        <f>'FC03-4'!B$26</f>
        <v>Residencial Estrato 1 (FC03-4)</v>
      </c>
      <c r="F5193" s="555">
        <f>'FC03-4'!E$26</f>
        <v>0</v>
      </c>
      <c r="I5193" s="580" t="str">
        <f>Índice!$C$8</f>
        <v>2016-01-01</v>
      </c>
      <c r="J5193" s="580" t="str">
        <f>Índice!$C$9</f>
        <v>2016-12-31</v>
      </c>
      <c r="K5193" s="555" t="s">
        <v>1864</v>
      </c>
      <c r="L5193" s="555" t="s">
        <v>1854</v>
      </c>
    </row>
    <row r="5194" spans="1:12" ht="15.75">
      <c r="C5194" s="555" t="str">
        <f>'FC03-4'!B$27</f>
        <v>Residencial Estrato 2 (FC03-4)</v>
      </c>
      <c r="F5194" s="555">
        <f>'FC03-4'!E$27</f>
        <v>0</v>
      </c>
      <c r="I5194" s="580" t="str">
        <f>Índice!$C$8</f>
        <v>2016-01-01</v>
      </c>
      <c r="J5194" s="580" t="str">
        <f>Índice!$C$9</f>
        <v>2016-12-31</v>
      </c>
      <c r="K5194" s="555" t="s">
        <v>1864</v>
      </c>
      <c r="L5194" s="555" t="s">
        <v>1854</v>
      </c>
    </row>
    <row r="5195" spans="1:12" ht="15.75">
      <c r="C5195" s="555" t="str">
        <f>'FC03-4'!B$28</f>
        <v>Residencial Estrato 3 (FC03-4)</v>
      </c>
      <c r="F5195" s="555">
        <f>'FC03-4'!E$28</f>
        <v>0</v>
      </c>
      <c r="I5195" s="580" t="str">
        <f>Índice!$C$8</f>
        <v>2016-01-01</v>
      </c>
      <c r="J5195" s="580" t="str">
        <f>Índice!$C$9</f>
        <v>2016-12-31</v>
      </c>
      <c r="K5195" s="555" t="s">
        <v>1864</v>
      </c>
      <c r="L5195" s="555" t="s">
        <v>1854</v>
      </c>
    </row>
    <row r="5196" spans="1:12" ht="15.75">
      <c r="C5196" s="555" t="str">
        <f>'FC03-4'!B$29</f>
        <v>Residencial Estrato 4 (FC03-4)</v>
      </c>
      <c r="F5196" s="555">
        <f>'FC03-4'!E$29</f>
        <v>0</v>
      </c>
      <c r="I5196" s="580" t="str">
        <f>Índice!$C$8</f>
        <v>2016-01-01</v>
      </c>
      <c r="J5196" s="580" t="str">
        <f>Índice!$C$9</f>
        <v>2016-12-31</v>
      </c>
      <c r="K5196" s="555" t="s">
        <v>1864</v>
      </c>
      <c r="L5196" s="555" t="s">
        <v>1854</v>
      </c>
    </row>
    <row r="5197" spans="1:12" ht="15.75">
      <c r="C5197" s="555" t="str">
        <f>'FC03-4'!B$30</f>
        <v>Residencial Estrato 5 (FC03-4)</v>
      </c>
      <c r="F5197" s="555">
        <f>'FC03-4'!E$30</f>
        <v>0</v>
      </c>
      <c r="I5197" s="580" t="str">
        <f>Índice!$C$8</f>
        <v>2016-01-01</v>
      </c>
      <c r="J5197" s="580" t="str">
        <f>Índice!$C$9</f>
        <v>2016-12-31</v>
      </c>
      <c r="K5197" s="555" t="s">
        <v>1864</v>
      </c>
      <c r="L5197" s="555" t="s">
        <v>1854</v>
      </c>
    </row>
    <row r="5198" spans="1:12" ht="15.75">
      <c r="C5198" s="555" t="str">
        <f>'FC03-4'!B$31</f>
        <v>Residencial Estrato 6 (FC03-4)</v>
      </c>
      <c r="F5198" s="555">
        <f>'FC03-4'!E$31</f>
        <v>0</v>
      </c>
      <c r="I5198" s="580" t="str">
        <f>Índice!$C$8</f>
        <v>2016-01-01</v>
      </c>
      <c r="J5198" s="580" t="str">
        <f>Índice!$C$9</f>
        <v>2016-12-31</v>
      </c>
      <c r="K5198" s="555" t="s">
        <v>1864</v>
      </c>
      <c r="L5198" s="555" t="s">
        <v>1854</v>
      </c>
    </row>
    <row r="5199" spans="1:12" ht="15.75">
      <c r="C5199" s="555" t="str">
        <f>'FC03-4'!B$32</f>
        <v>Comercial (FC03-4)</v>
      </c>
      <c r="F5199" s="555">
        <f>'FC03-4'!E$32</f>
        <v>0</v>
      </c>
      <c r="I5199" s="580" t="str">
        <f>Índice!$C$8</f>
        <v>2016-01-01</v>
      </c>
      <c r="J5199" s="580" t="str">
        <f>Índice!$C$9</f>
        <v>2016-12-31</v>
      </c>
      <c r="K5199" s="555" t="s">
        <v>1864</v>
      </c>
      <c r="L5199" s="555" t="s">
        <v>1854</v>
      </c>
    </row>
    <row r="5200" spans="1:12" ht="15.75">
      <c r="C5200" s="555" t="str">
        <f>'FC03-4'!B$33</f>
        <v>Industrial (FC03-4)</v>
      </c>
      <c r="F5200" s="555">
        <f>'FC03-4'!E$33</f>
        <v>0</v>
      </c>
      <c r="I5200" s="580" t="str">
        <f>Índice!$C$8</f>
        <v>2016-01-01</v>
      </c>
      <c r="J5200" s="580" t="str">
        <f>Índice!$C$9</f>
        <v>2016-12-31</v>
      </c>
      <c r="K5200" s="555" t="s">
        <v>1864</v>
      </c>
      <c r="L5200" s="555" t="s">
        <v>1854</v>
      </c>
    </row>
    <row r="5201" spans="1:12" ht="15.75">
      <c r="C5201" s="555" t="str">
        <f>'FC03-4'!B$34</f>
        <v>Oficial (FC03-4)</v>
      </c>
      <c r="F5201" s="555">
        <f>'FC03-4'!E$34</f>
        <v>0</v>
      </c>
      <c r="I5201" s="580" t="str">
        <f>Índice!$C$8</f>
        <v>2016-01-01</v>
      </c>
      <c r="J5201" s="580" t="str">
        <f>Índice!$C$9</f>
        <v>2016-12-31</v>
      </c>
      <c r="K5201" s="555" t="s">
        <v>1864</v>
      </c>
      <c r="L5201" s="555" t="s">
        <v>1854</v>
      </c>
    </row>
    <row r="5202" spans="1:12" ht="15.75">
      <c r="C5202" s="555" t="str">
        <f>'FC03-4'!B$35</f>
        <v>Alumbrado público (FC03-4)</v>
      </c>
      <c r="F5202" s="555">
        <f>'FC03-4'!E$35</f>
        <v>0</v>
      </c>
      <c r="I5202" s="580" t="str">
        <f>Índice!$C$8</f>
        <v>2016-01-01</v>
      </c>
      <c r="J5202" s="580" t="str">
        <f>Índice!$C$9</f>
        <v>2016-12-31</v>
      </c>
      <c r="K5202" s="555" t="s">
        <v>1864</v>
      </c>
      <c r="L5202" s="555" t="s">
        <v>1854</v>
      </c>
    </row>
    <row r="5203" spans="1:12" ht="15.75">
      <c r="C5203" s="555" t="str">
        <f>'FC03-4'!B$36</f>
        <v>Empresas del sector (FC03-4)</v>
      </c>
      <c r="F5203" s="555">
        <f>'FC03-4'!E$36</f>
        <v>0</v>
      </c>
      <c r="I5203" s="580" t="str">
        <f>Índice!$C$8</f>
        <v>2016-01-01</v>
      </c>
      <c r="J5203" s="580" t="str">
        <f>Índice!$C$9</f>
        <v>2016-12-31</v>
      </c>
      <c r="K5203" s="555" t="s">
        <v>1864</v>
      </c>
      <c r="L5203" s="555" t="s">
        <v>1854</v>
      </c>
    </row>
    <row r="5204" spans="1:12" ht="15.75">
      <c r="C5204" s="555" t="str">
        <f>'FC03-4'!B$37</f>
        <v>Usuarios no regulados (FC03-4)</v>
      </c>
      <c r="F5204" s="555">
        <f>'FC03-4'!E$37</f>
        <v>0</v>
      </c>
      <c r="I5204" s="580" t="str">
        <f>Índice!$C$8</f>
        <v>2016-01-01</v>
      </c>
      <c r="J5204" s="580" t="str">
        <f>Índice!$C$9</f>
        <v>2016-12-31</v>
      </c>
      <c r="K5204" s="555" t="s">
        <v>1864</v>
      </c>
      <c r="L5204" s="555" t="s">
        <v>1854</v>
      </c>
    </row>
    <row r="5205" spans="1:12" ht="15.75">
      <c r="C5205" s="555" t="str">
        <f>'FC03-4'!B$38</f>
        <v>Otros (Comercialización) (FC03-4)</v>
      </c>
      <c r="F5205" s="555">
        <f>'FC03-4'!E$38</f>
        <v>0</v>
      </c>
      <c r="I5205" s="580" t="str">
        <f>Índice!$C$8</f>
        <v>2016-01-01</v>
      </c>
      <c r="J5205" s="580" t="str">
        <f>Índice!$C$9</f>
        <v>2016-12-31</v>
      </c>
      <c r="K5205" s="555" t="s">
        <v>1864</v>
      </c>
      <c r="L5205" s="555" t="s">
        <v>1854</v>
      </c>
    </row>
    <row r="5206" spans="1:12" ht="15.75">
      <c r="C5206" s="555" t="str">
        <f>'FC03-4'!B$39</f>
        <v>Total Comercialización (FC03-4)</v>
      </c>
      <c r="F5206" s="555">
        <f>'FC03-4'!E$39</f>
        <v>0</v>
      </c>
      <c r="I5206" s="580" t="str">
        <f>Índice!$C$8</f>
        <v>2016-01-01</v>
      </c>
      <c r="J5206" s="580" t="str">
        <f>Índice!$C$9</f>
        <v>2016-12-31</v>
      </c>
      <c r="K5206" s="555" t="s">
        <v>1864</v>
      </c>
      <c r="L5206" s="555" t="s">
        <v>1854</v>
      </c>
    </row>
    <row r="5207" spans="1:12" ht="15.75">
      <c r="C5207" s="555" t="str">
        <f>'FC03-4'!B$40</f>
        <v>Total Servicio de Energía (FC03-4)</v>
      </c>
      <c r="F5207" s="555">
        <f>'FC03-4'!E$40</f>
        <v>0</v>
      </c>
      <c r="I5207" s="580" t="str">
        <f>Índice!$C$8</f>
        <v>2016-01-01</v>
      </c>
      <c r="J5207" s="580" t="str">
        <f>Índice!$C$9</f>
        <v>2016-12-31</v>
      </c>
      <c r="K5207" s="555" t="s">
        <v>1864</v>
      </c>
      <c r="L5207" s="555" t="s">
        <v>1854</v>
      </c>
    </row>
    <row r="5208" spans="1:12" ht="15.75">
      <c r="A5208" s="593" t="s">
        <v>15</v>
      </c>
      <c r="C5208" s="555" t="str">
        <f>'FC03-4'!B$41</f>
        <v>Deterioro de cuentas por cobrar (FC03-4)</v>
      </c>
      <c r="F5208" s="555"/>
      <c r="I5208" s="580" t="str">
        <f>Índice!$C$8</f>
        <v>2016-01-01</v>
      </c>
      <c r="J5208" s="580" t="str">
        <f>Índice!$C$9</f>
        <v>2016-12-31</v>
      </c>
      <c r="L5208" s="555"/>
    </row>
    <row r="5209" spans="1:12" ht="15.75">
      <c r="A5209" s="593" t="s">
        <v>15</v>
      </c>
      <c r="C5209" s="555" t="str">
        <f>'FC03-4'!B$42</f>
        <v>Generación (Deterioro) (FC03-4)</v>
      </c>
      <c r="F5209" s="555"/>
      <c r="I5209" s="580" t="str">
        <f>Índice!$C$8</f>
        <v>2016-01-01</v>
      </c>
      <c r="J5209" s="580" t="str">
        <f>Índice!$C$9</f>
        <v>2016-12-31</v>
      </c>
      <c r="L5209" s="555"/>
    </row>
    <row r="5210" spans="1:12" ht="15.75">
      <c r="C5210" s="555" t="str">
        <f>'FC03-4'!B$43</f>
        <v>Contratos bilaterales empresas del sector (Deterioro) (FC03-4)</v>
      </c>
      <c r="F5210" s="555">
        <f>'FC03-4'!E$43</f>
        <v>0</v>
      </c>
      <c r="I5210" s="580" t="str">
        <f>Índice!$C$8</f>
        <v>2016-01-01</v>
      </c>
      <c r="J5210" s="580" t="str">
        <f>Índice!$C$9</f>
        <v>2016-12-31</v>
      </c>
      <c r="K5210" s="555" t="s">
        <v>1864</v>
      </c>
      <c r="L5210" s="555" t="s">
        <v>1854</v>
      </c>
    </row>
    <row r="5211" spans="1:12" ht="15.75">
      <c r="C5211" s="555" t="str">
        <f>'FC03-4'!B$44</f>
        <v>Contratos bilaterales usuarios no regulados (Deterioro) (FC03-4)</v>
      </c>
      <c r="F5211" s="555">
        <f>'FC03-4'!E$44</f>
        <v>0</v>
      </c>
      <c r="I5211" s="580" t="str">
        <f>Índice!$C$8</f>
        <v>2016-01-01</v>
      </c>
      <c r="J5211" s="580" t="str">
        <f>Índice!$C$9</f>
        <v>2016-12-31</v>
      </c>
      <c r="K5211" s="555" t="s">
        <v>1864</v>
      </c>
      <c r="L5211" s="555" t="s">
        <v>1854</v>
      </c>
    </row>
    <row r="5212" spans="1:12" ht="15.75">
      <c r="C5212" s="555" t="str">
        <f>'FC03-4'!B$45</f>
        <v>Bolsa de energía (Deterioro) (FC03-4)</v>
      </c>
      <c r="F5212" s="555">
        <f>'FC03-4'!E$45</f>
        <v>0</v>
      </c>
      <c r="I5212" s="580" t="str">
        <f>Índice!$C$8</f>
        <v>2016-01-01</v>
      </c>
      <c r="J5212" s="580" t="str">
        <f>Índice!$C$9</f>
        <v>2016-12-31</v>
      </c>
      <c r="K5212" s="555" t="s">
        <v>1864</v>
      </c>
      <c r="L5212" s="555" t="s">
        <v>1854</v>
      </c>
    </row>
    <row r="5213" spans="1:12" ht="15.75">
      <c r="C5213" s="555" t="str">
        <f>'FC03-4'!B$46</f>
        <v>Otros (Deterioro) (FC03-4)</v>
      </c>
      <c r="F5213" s="555">
        <f>'FC03-4'!E$46</f>
        <v>0</v>
      </c>
      <c r="I5213" s="580" t="str">
        <f>Índice!$C$8</f>
        <v>2016-01-01</v>
      </c>
      <c r="J5213" s="580" t="str">
        <f>Índice!$C$9</f>
        <v>2016-12-31</v>
      </c>
      <c r="K5213" s="555" t="s">
        <v>1864</v>
      </c>
      <c r="L5213" s="555" t="s">
        <v>1854</v>
      </c>
    </row>
    <row r="5214" spans="1:12" ht="15.75">
      <c r="C5214" s="555" t="str">
        <f>'FC03-4'!B$47</f>
        <v>Total Generación (Deterioro) (FC03-4)</v>
      </c>
      <c r="F5214" s="555">
        <f>'FC03-4'!E$47</f>
        <v>0</v>
      </c>
      <c r="I5214" s="580" t="str">
        <f>Índice!$C$8</f>
        <v>2016-01-01</v>
      </c>
      <c r="J5214" s="580" t="str">
        <f>Índice!$C$9</f>
        <v>2016-12-31</v>
      </c>
      <c r="K5214" s="555" t="s">
        <v>1864</v>
      </c>
      <c r="L5214" s="555" t="s">
        <v>1854</v>
      </c>
    </row>
    <row r="5215" spans="1:12" ht="15.75">
      <c r="A5215" s="593" t="s">
        <v>15</v>
      </c>
      <c r="C5215" s="555" t="str">
        <f>'FC03-4'!B$48</f>
        <v>Transmisión (Deterioro) (FC03-4)</v>
      </c>
      <c r="F5215" s="555"/>
      <c r="I5215" s="580" t="str">
        <f>Índice!$C$8</f>
        <v>2016-01-01</v>
      </c>
      <c r="J5215" s="580" t="str">
        <f>Índice!$C$9</f>
        <v>2016-12-31</v>
      </c>
      <c r="L5215" s="555"/>
    </row>
    <row r="5216" spans="1:12" ht="15.75">
      <c r="C5216" s="555" t="str">
        <f>'FC03-4'!B$49</f>
        <v>Ingreso regulado (Deterioro) (FC03-4)</v>
      </c>
      <c r="F5216" s="555">
        <f>'FC03-4'!E$49</f>
        <v>0</v>
      </c>
      <c r="I5216" s="580" t="str">
        <f>Índice!$C$8</f>
        <v>2016-01-01</v>
      </c>
      <c r="J5216" s="580" t="str">
        <f>Índice!$C$9</f>
        <v>2016-12-31</v>
      </c>
      <c r="K5216" s="555" t="s">
        <v>1864</v>
      </c>
      <c r="L5216" s="555" t="s">
        <v>1854</v>
      </c>
    </row>
    <row r="5217" spans="1:12" ht="15.75">
      <c r="C5217" s="555" t="str">
        <f>'FC03-4'!B$50</f>
        <v>Cargos por conexión (Deterioro) (FC03-4)</v>
      </c>
      <c r="F5217" s="555">
        <f>'FC03-4'!E$50</f>
        <v>0</v>
      </c>
      <c r="I5217" s="580" t="str">
        <f>Índice!$C$8</f>
        <v>2016-01-01</v>
      </c>
      <c r="J5217" s="580" t="str">
        <f>Índice!$C$9</f>
        <v>2016-12-31</v>
      </c>
      <c r="K5217" s="555" t="s">
        <v>1864</v>
      </c>
      <c r="L5217" s="555" t="s">
        <v>1854</v>
      </c>
    </row>
    <row r="5218" spans="1:12" ht="15.75">
      <c r="C5218" s="555" t="str">
        <f>'FC03-4'!B$51</f>
        <v>Otros (Transmisión) (Deterioro) (FC03-4)</v>
      </c>
      <c r="F5218" s="555">
        <f>'FC03-4'!E$51</f>
        <v>0</v>
      </c>
      <c r="I5218" s="580" t="str">
        <f>Índice!$C$8</f>
        <v>2016-01-01</v>
      </c>
      <c r="J5218" s="580" t="str">
        <f>Índice!$C$9</f>
        <v>2016-12-31</v>
      </c>
      <c r="K5218" s="555" t="s">
        <v>1864</v>
      </c>
      <c r="L5218" s="555" t="s">
        <v>1854</v>
      </c>
    </row>
    <row r="5219" spans="1:12" ht="15.75">
      <c r="C5219" s="555" t="str">
        <f>'FC03-4'!B$52</f>
        <v>Total Transmisión (Deterioro) (FC03-4)</v>
      </c>
      <c r="F5219" s="555">
        <f>'FC03-4'!E$52</f>
        <v>0</v>
      </c>
      <c r="I5219" s="580" t="str">
        <f>Índice!$C$8</f>
        <v>2016-01-01</v>
      </c>
      <c r="J5219" s="580" t="str">
        <f>Índice!$C$9</f>
        <v>2016-12-31</v>
      </c>
      <c r="K5219" s="555" t="s">
        <v>1864</v>
      </c>
      <c r="L5219" s="555" t="s">
        <v>1854</v>
      </c>
    </row>
    <row r="5220" spans="1:12" ht="15.75">
      <c r="A5220" s="593" t="s">
        <v>15</v>
      </c>
      <c r="C5220" s="555" t="str">
        <f>'FC03-4'!B$53</f>
        <v>Operador de red (Deterioro) (FC03-4)</v>
      </c>
      <c r="F5220" s="555"/>
      <c r="I5220" s="580" t="str">
        <f>Índice!$C$8</f>
        <v>2016-01-01</v>
      </c>
      <c r="J5220" s="580" t="str">
        <f>Índice!$C$9</f>
        <v>2016-12-31</v>
      </c>
      <c r="L5220" s="555"/>
    </row>
    <row r="5221" spans="1:12" ht="15.75">
      <c r="C5221" s="555" t="str">
        <f>'FC03-4'!B$54</f>
        <v>Cargos por uso de usuarios regulados (Deterioro) (FC03-4)</v>
      </c>
      <c r="F5221" s="555">
        <f>'FC03-4'!E$54</f>
        <v>0</v>
      </c>
      <c r="I5221" s="580" t="str">
        <f>Índice!$C$8</f>
        <v>2016-01-01</v>
      </c>
      <c r="J5221" s="580" t="str">
        <f>Índice!$C$9</f>
        <v>2016-12-31</v>
      </c>
      <c r="K5221" s="555" t="s">
        <v>1864</v>
      </c>
      <c r="L5221" s="555" t="s">
        <v>1854</v>
      </c>
    </row>
    <row r="5222" spans="1:12" ht="15.75">
      <c r="C5222" s="555" t="str">
        <f>'FC03-4'!B$55</f>
        <v>Cargos por uso de usuarios no regulados (Deterioro) (FC03-4)</v>
      </c>
      <c r="F5222" s="555">
        <f>'FC03-4'!E$55</f>
        <v>0</v>
      </c>
      <c r="I5222" s="580" t="str">
        <f>Índice!$C$8</f>
        <v>2016-01-01</v>
      </c>
      <c r="J5222" s="580" t="str">
        <f>Índice!$C$9</f>
        <v>2016-12-31</v>
      </c>
      <c r="K5222" s="555" t="s">
        <v>1864</v>
      </c>
      <c r="L5222" s="555" t="s">
        <v>1854</v>
      </c>
    </row>
    <row r="5223" spans="1:12" ht="15.75">
      <c r="C5223" s="555" t="str">
        <f>'FC03-4'!B$56</f>
        <v>Ingreso regulado (Operador) (Deterioro) (FC03-4)</v>
      </c>
      <c r="F5223" s="555">
        <f>'FC03-4'!E$56</f>
        <v>0</v>
      </c>
      <c r="I5223" s="580" t="str">
        <f>Índice!$C$8</f>
        <v>2016-01-01</v>
      </c>
      <c r="J5223" s="580" t="str">
        <f>Índice!$C$9</f>
        <v>2016-12-31</v>
      </c>
      <c r="K5223" s="555" t="s">
        <v>1864</v>
      </c>
      <c r="L5223" s="555" t="s">
        <v>1854</v>
      </c>
    </row>
    <row r="5224" spans="1:12" ht="15.75">
      <c r="C5224" s="555" t="str">
        <f>'FC03-4'!B$57</f>
        <v>Otros (Operador) (Deterioro) (FC03-4)</v>
      </c>
      <c r="F5224" s="555">
        <f>'FC03-4'!E$57</f>
        <v>0</v>
      </c>
      <c r="I5224" s="580" t="str">
        <f>Índice!$C$8</f>
        <v>2016-01-01</v>
      </c>
      <c r="J5224" s="580" t="str">
        <f>Índice!$C$9</f>
        <v>2016-12-31</v>
      </c>
      <c r="K5224" s="555" t="s">
        <v>1864</v>
      </c>
      <c r="L5224" s="555" t="s">
        <v>1854</v>
      </c>
    </row>
    <row r="5225" spans="1:12" ht="15.75">
      <c r="C5225" s="555" t="str">
        <f>'FC03-4'!B$58</f>
        <v>Total Operador de red (Deterioro) (FC03-4)</v>
      </c>
      <c r="F5225" s="555">
        <f>'FC03-4'!E$58</f>
        <v>0</v>
      </c>
      <c r="I5225" s="580" t="str">
        <f>Índice!$C$8</f>
        <v>2016-01-01</v>
      </c>
      <c r="J5225" s="580" t="str">
        <f>Índice!$C$9</f>
        <v>2016-12-31</v>
      </c>
      <c r="K5225" s="555" t="s">
        <v>1864</v>
      </c>
      <c r="L5225" s="555" t="s">
        <v>1854</v>
      </c>
    </row>
    <row r="5226" spans="1:12" ht="15.75">
      <c r="A5226" s="593" t="s">
        <v>15</v>
      </c>
      <c r="C5226" s="555" t="str">
        <f>'FC03-4'!B$59</f>
        <v>Comercialización (Deterioro) (FC03-4)</v>
      </c>
      <c r="F5226" s="555"/>
      <c r="I5226" s="580" t="str">
        <f>Índice!$C$8</f>
        <v>2016-01-01</v>
      </c>
      <c r="J5226" s="580" t="str">
        <f>Índice!$C$9</f>
        <v>2016-12-31</v>
      </c>
      <c r="L5226" s="555"/>
    </row>
    <row r="5227" spans="1:12" ht="15.75">
      <c r="C5227" s="555" t="str">
        <f>'FC03-4'!B$60</f>
        <v>Residencial Estrato 1 (Deterioro) (FC03-4)</v>
      </c>
      <c r="F5227" s="555">
        <f>'FC03-4'!E$60</f>
        <v>0</v>
      </c>
      <c r="I5227" s="580" t="str">
        <f>Índice!$C$8</f>
        <v>2016-01-01</v>
      </c>
      <c r="J5227" s="580" t="str">
        <f>Índice!$C$9</f>
        <v>2016-12-31</v>
      </c>
      <c r="K5227" s="555" t="s">
        <v>1864</v>
      </c>
      <c r="L5227" s="555" t="s">
        <v>1854</v>
      </c>
    </row>
    <row r="5228" spans="1:12" ht="15.75">
      <c r="C5228" s="555" t="str">
        <f>'FC03-4'!B$61</f>
        <v>Residencial Estrato 2 (Deterioro) (FC03-4)</v>
      </c>
      <c r="F5228" s="555">
        <f>'FC03-4'!E$61</f>
        <v>0</v>
      </c>
      <c r="I5228" s="580" t="str">
        <f>Índice!$C$8</f>
        <v>2016-01-01</v>
      </c>
      <c r="J5228" s="580" t="str">
        <f>Índice!$C$9</f>
        <v>2016-12-31</v>
      </c>
      <c r="K5228" s="555" t="s">
        <v>1864</v>
      </c>
      <c r="L5228" s="555" t="s">
        <v>1854</v>
      </c>
    </row>
    <row r="5229" spans="1:12" ht="15.75">
      <c r="C5229" s="555" t="str">
        <f>'FC03-4'!B$62</f>
        <v>Residencial Estrato 3 (Deterioro) (FC03-4)</v>
      </c>
      <c r="F5229" s="555">
        <f>'FC03-4'!E$62</f>
        <v>0</v>
      </c>
      <c r="I5229" s="580" t="str">
        <f>Índice!$C$8</f>
        <v>2016-01-01</v>
      </c>
      <c r="J5229" s="580" t="str">
        <f>Índice!$C$9</f>
        <v>2016-12-31</v>
      </c>
      <c r="K5229" s="555" t="s">
        <v>1864</v>
      </c>
      <c r="L5229" s="555" t="s">
        <v>1854</v>
      </c>
    </row>
    <row r="5230" spans="1:12" ht="15.75">
      <c r="C5230" s="555" t="str">
        <f>'FC03-4'!B$63</f>
        <v>Residencial Estrato 4 (Deterioro) (FC03-4)</v>
      </c>
      <c r="F5230" s="555">
        <f>'FC03-4'!E$63</f>
        <v>0</v>
      </c>
      <c r="I5230" s="580" t="str">
        <f>Índice!$C$8</f>
        <v>2016-01-01</v>
      </c>
      <c r="J5230" s="580" t="str">
        <f>Índice!$C$9</f>
        <v>2016-12-31</v>
      </c>
      <c r="K5230" s="555" t="s">
        <v>1864</v>
      </c>
      <c r="L5230" s="555" t="s">
        <v>1854</v>
      </c>
    </row>
    <row r="5231" spans="1:12" ht="15.75">
      <c r="C5231" s="555" t="str">
        <f>'FC03-4'!B$64</f>
        <v>Residencial Estrato 5 (Deterioro) (FC03-4)</v>
      </c>
      <c r="F5231" s="555">
        <f>'FC03-4'!E$64</f>
        <v>0</v>
      </c>
      <c r="I5231" s="580" t="str">
        <f>Índice!$C$8</f>
        <v>2016-01-01</v>
      </c>
      <c r="J5231" s="580" t="str">
        <f>Índice!$C$9</f>
        <v>2016-12-31</v>
      </c>
      <c r="K5231" s="555" t="s">
        <v>1864</v>
      </c>
      <c r="L5231" s="555" t="s">
        <v>1854</v>
      </c>
    </row>
    <row r="5232" spans="1:12" ht="15.75">
      <c r="C5232" s="555" t="str">
        <f>'FC03-4'!B$65</f>
        <v>Residencial Estrato 6 (Deterioro) (FC03-4)</v>
      </c>
      <c r="F5232" s="555">
        <f>'FC03-4'!E$65</f>
        <v>0</v>
      </c>
      <c r="I5232" s="580" t="str">
        <f>Índice!$C$8</f>
        <v>2016-01-01</v>
      </c>
      <c r="J5232" s="580" t="str">
        <f>Índice!$C$9</f>
        <v>2016-12-31</v>
      </c>
      <c r="K5232" s="555" t="s">
        <v>1864</v>
      </c>
      <c r="L5232" s="555" t="s">
        <v>1854</v>
      </c>
    </row>
    <row r="5233" spans="1:12" ht="15.75">
      <c r="C5233" s="555" t="str">
        <f>'FC03-4'!B$66</f>
        <v>Comercial (Deterioro) (FC03-4)</v>
      </c>
      <c r="F5233" s="555">
        <f>'FC03-4'!E$66</f>
        <v>0</v>
      </c>
      <c r="I5233" s="580" t="str">
        <f>Índice!$C$8</f>
        <v>2016-01-01</v>
      </c>
      <c r="J5233" s="580" t="str">
        <f>Índice!$C$9</f>
        <v>2016-12-31</v>
      </c>
      <c r="K5233" s="555" t="s">
        <v>1864</v>
      </c>
      <c r="L5233" s="555" t="s">
        <v>1854</v>
      </c>
    </row>
    <row r="5234" spans="1:12" ht="15.75">
      <c r="C5234" s="555" t="str">
        <f>'FC03-4'!B$67</f>
        <v>Industrial (Deterioro) (FC03-4)</v>
      </c>
      <c r="F5234" s="555">
        <f>'FC03-4'!E$67</f>
        <v>0</v>
      </c>
      <c r="I5234" s="580" t="str">
        <f>Índice!$C$8</f>
        <v>2016-01-01</v>
      </c>
      <c r="J5234" s="580" t="str">
        <f>Índice!$C$9</f>
        <v>2016-12-31</v>
      </c>
      <c r="K5234" s="555" t="s">
        <v>1864</v>
      </c>
      <c r="L5234" s="555" t="s">
        <v>1854</v>
      </c>
    </row>
    <row r="5235" spans="1:12" ht="15.75">
      <c r="C5235" s="555" t="str">
        <f>'FC03-4'!B$68</f>
        <v>Oficial (Deterioro) (FC03-4)</v>
      </c>
      <c r="F5235" s="555">
        <f>'FC03-4'!E$68</f>
        <v>0</v>
      </c>
      <c r="I5235" s="580" t="str">
        <f>Índice!$C$8</f>
        <v>2016-01-01</v>
      </c>
      <c r="J5235" s="580" t="str">
        <f>Índice!$C$9</f>
        <v>2016-12-31</v>
      </c>
      <c r="K5235" s="555" t="s">
        <v>1864</v>
      </c>
      <c r="L5235" s="555" t="s">
        <v>1854</v>
      </c>
    </row>
    <row r="5236" spans="1:12" ht="15.75">
      <c r="C5236" s="555" t="str">
        <f>'FC03-4'!B$69</f>
        <v>Alumbrado público (Deterioro) (FC03-4)</v>
      </c>
      <c r="F5236" s="555">
        <f>'FC03-4'!E$69</f>
        <v>0</v>
      </c>
      <c r="I5236" s="580" t="str">
        <f>Índice!$C$8</f>
        <v>2016-01-01</v>
      </c>
      <c r="J5236" s="580" t="str">
        <f>Índice!$C$9</f>
        <v>2016-12-31</v>
      </c>
      <c r="K5236" s="555" t="s">
        <v>1864</v>
      </c>
      <c r="L5236" s="555" t="s">
        <v>1854</v>
      </c>
    </row>
    <row r="5237" spans="1:12" ht="15.75">
      <c r="C5237" s="555" t="str">
        <f>'FC03-4'!B$70</f>
        <v>Empresas del sector (Deterioro) (FC03-4)</v>
      </c>
      <c r="F5237" s="555">
        <f>'FC03-4'!E$70</f>
        <v>0</v>
      </c>
      <c r="I5237" s="580" t="str">
        <f>Índice!$C$8</f>
        <v>2016-01-01</v>
      </c>
      <c r="J5237" s="580" t="str">
        <f>Índice!$C$9</f>
        <v>2016-12-31</v>
      </c>
      <c r="K5237" s="555" t="s">
        <v>1864</v>
      </c>
      <c r="L5237" s="555" t="s">
        <v>1854</v>
      </c>
    </row>
    <row r="5238" spans="1:12" ht="15.75">
      <c r="C5238" s="555" t="str">
        <f>'FC03-4'!B$71</f>
        <v>Usuarios no regulados (Deterioro) (FC03-4)</v>
      </c>
      <c r="F5238" s="555">
        <f>'FC03-4'!E$71</f>
        <v>0</v>
      </c>
      <c r="I5238" s="580" t="str">
        <f>Índice!$C$8</f>
        <v>2016-01-01</v>
      </c>
      <c r="J5238" s="580" t="str">
        <f>Índice!$C$9</f>
        <v>2016-12-31</v>
      </c>
      <c r="K5238" s="555" t="s">
        <v>1864</v>
      </c>
      <c r="L5238" s="555" t="s">
        <v>1854</v>
      </c>
    </row>
    <row r="5239" spans="1:12" ht="15.75">
      <c r="C5239" s="555" t="str">
        <f>'FC03-4'!B$72</f>
        <v>Otros (Comercialización) (Deterioro) (FC03-4)</v>
      </c>
      <c r="F5239" s="555">
        <f>'FC03-4'!E$72</f>
        <v>0</v>
      </c>
      <c r="I5239" s="580" t="str">
        <f>Índice!$C$8</f>
        <v>2016-01-01</v>
      </c>
      <c r="J5239" s="580" t="str">
        <f>Índice!$C$9</f>
        <v>2016-12-31</v>
      </c>
      <c r="K5239" s="555" t="s">
        <v>1864</v>
      </c>
      <c r="L5239" s="555" t="s">
        <v>1854</v>
      </c>
    </row>
    <row r="5240" spans="1:12" ht="15.75">
      <c r="C5240" s="555" t="str">
        <f>'FC03-4'!B$73</f>
        <v>Total Comercialización (Deterioro) (FC03-4)</v>
      </c>
      <c r="F5240" s="555">
        <f>'FC03-4'!E$73</f>
        <v>0</v>
      </c>
      <c r="I5240" s="580" t="str">
        <f>Índice!$C$8</f>
        <v>2016-01-01</v>
      </c>
      <c r="J5240" s="580" t="str">
        <f>Índice!$C$9</f>
        <v>2016-12-31</v>
      </c>
      <c r="K5240" s="555" t="s">
        <v>1864</v>
      </c>
      <c r="L5240" s="555" t="s">
        <v>1854</v>
      </c>
    </row>
    <row r="5241" spans="1:12" ht="15.75">
      <c r="C5241" s="555" t="str">
        <f>'FC03-4'!B$74</f>
        <v>Total Deterioro Cuentas por Cobrar (FC03-4)</v>
      </c>
      <c r="F5241" s="555">
        <f>'FC03-4'!E$74</f>
        <v>0</v>
      </c>
      <c r="I5241" s="580" t="str">
        <f>Índice!$C$8</f>
        <v>2016-01-01</v>
      </c>
      <c r="J5241" s="580" t="str">
        <f>Índice!$C$9</f>
        <v>2016-12-31</v>
      </c>
      <c r="K5241" s="555" t="s">
        <v>1864</v>
      </c>
      <c r="L5241" s="555" t="s">
        <v>1854</v>
      </c>
    </row>
    <row r="5242" spans="1:12" ht="15.75">
      <c r="A5242" s="593" t="s">
        <v>15</v>
      </c>
      <c r="B5242" s="594"/>
      <c r="C5242" s="595" t="s">
        <v>628</v>
      </c>
      <c r="I5242" s="580" t="str">
        <f>Índice!$C$8</f>
        <v>2016-01-01</v>
      </c>
      <c r="J5242" s="580" t="str">
        <f>Índice!$C$9</f>
        <v>2016-12-31</v>
      </c>
      <c r="L5242" s="555"/>
    </row>
    <row r="5243" spans="1:12" ht="15.75">
      <c r="A5243" s="593" t="s">
        <v>15</v>
      </c>
      <c r="C5243" s="555" t="str">
        <f>'FC03-4'!B$7</f>
        <v>Servicio de Energía Eléctrica (FC03-4)</v>
      </c>
      <c r="I5243" s="580" t="str">
        <f>Índice!$C$8</f>
        <v>2016-01-01</v>
      </c>
      <c r="J5243" s="580" t="str">
        <f>Índice!$C$9</f>
        <v>2016-12-31</v>
      </c>
      <c r="L5243" s="555"/>
    </row>
    <row r="5244" spans="1:12" ht="15.75">
      <c r="A5244" s="593" t="s">
        <v>15</v>
      </c>
      <c r="C5244" s="555" t="str">
        <f>'FC03-4'!B$8</f>
        <v>Generación (FC03-4)</v>
      </c>
      <c r="I5244" s="580" t="str">
        <f>Índice!$C$8</f>
        <v>2016-01-01</v>
      </c>
      <c r="J5244" s="580" t="str">
        <f>Índice!$C$9</f>
        <v>2016-12-31</v>
      </c>
      <c r="L5244" s="555"/>
    </row>
    <row r="5245" spans="1:12" ht="15.75">
      <c r="C5245" s="555" t="str">
        <f>'FC03-4'!B$9</f>
        <v>Contratos bilaterales empresas del sector (FC03-4)</v>
      </c>
      <c r="F5245" s="555">
        <f>'FC03-4'!F$9</f>
        <v>0</v>
      </c>
      <c r="I5245" s="580" t="str">
        <f>Índice!$C$8</f>
        <v>2016-01-01</v>
      </c>
      <c r="J5245" s="580" t="str">
        <f>Índice!$C$9</f>
        <v>2016-12-31</v>
      </c>
      <c r="K5245" s="555" t="s">
        <v>1864</v>
      </c>
      <c r="L5245" s="555" t="s">
        <v>1855</v>
      </c>
    </row>
    <row r="5246" spans="1:12" ht="15.75">
      <c r="C5246" s="555" t="str">
        <f>'FC03-4'!B$10</f>
        <v>Contratos bilaterales usuarios no regulados (FC03-4)</v>
      </c>
      <c r="F5246" s="555">
        <f>'FC03-4'!F$10</f>
        <v>0</v>
      </c>
      <c r="I5246" s="580" t="str">
        <f>Índice!$C$8</f>
        <v>2016-01-01</v>
      </c>
      <c r="J5246" s="580" t="str">
        <f>Índice!$C$9</f>
        <v>2016-12-31</v>
      </c>
      <c r="K5246" s="555" t="s">
        <v>1864</v>
      </c>
      <c r="L5246" s="555" t="s">
        <v>1855</v>
      </c>
    </row>
    <row r="5247" spans="1:12" ht="15.75">
      <c r="C5247" s="555" t="str">
        <f>'FC03-4'!B$11</f>
        <v>Bolsa de energía (FC03-4)</v>
      </c>
      <c r="F5247" s="555">
        <f>'FC03-4'!F$11</f>
        <v>0</v>
      </c>
      <c r="I5247" s="580" t="str">
        <f>Índice!$C$8</f>
        <v>2016-01-01</v>
      </c>
      <c r="J5247" s="580" t="str">
        <f>Índice!$C$9</f>
        <v>2016-12-31</v>
      </c>
      <c r="K5247" s="555" t="s">
        <v>1864</v>
      </c>
      <c r="L5247" s="555" t="s">
        <v>1855</v>
      </c>
    </row>
    <row r="5248" spans="1:12" ht="15.75">
      <c r="C5248" s="555" t="str">
        <f>'FC03-4'!B$12</f>
        <v>Otros (FC03-4)</v>
      </c>
      <c r="F5248" s="555">
        <f>'FC03-4'!F$12</f>
        <v>0</v>
      </c>
      <c r="I5248" s="580" t="str">
        <f>Índice!$C$8</f>
        <v>2016-01-01</v>
      </c>
      <c r="J5248" s="580" t="str">
        <f>Índice!$C$9</f>
        <v>2016-12-31</v>
      </c>
      <c r="K5248" s="555" t="s">
        <v>1864</v>
      </c>
      <c r="L5248" s="555" t="s">
        <v>1855</v>
      </c>
    </row>
    <row r="5249" spans="1:12" ht="15.75">
      <c r="C5249" s="555" t="str">
        <f>'FC03-4'!B$13</f>
        <v>Total Generación (FC03-4)</v>
      </c>
      <c r="F5249" s="555">
        <f>'FC03-4'!F$13</f>
        <v>0</v>
      </c>
      <c r="I5249" s="580" t="str">
        <f>Índice!$C$8</f>
        <v>2016-01-01</v>
      </c>
      <c r="J5249" s="580" t="str">
        <f>Índice!$C$9</f>
        <v>2016-12-31</v>
      </c>
      <c r="K5249" s="555" t="s">
        <v>1864</v>
      </c>
      <c r="L5249" s="555" t="s">
        <v>1855</v>
      </c>
    </row>
    <row r="5250" spans="1:12" ht="15.75">
      <c r="A5250" s="593" t="s">
        <v>15</v>
      </c>
      <c r="C5250" s="555" t="str">
        <f>'FC03-4'!B$14</f>
        <v>Transmisión (FC03-4)</v>
      </c>
      <c r="F5250" s="555"/>
      <c r="I5250" s="580" t="str">
        <f>Índice!$C$8</f>
        <v>2016-01-01</v>
      </c>
      <c r="J5250" s="580" t="str">
        <f>Índice!$C$9</f>
        <v>2016-12-31</v>
      </c>
      <c r="L5250" s="555"/>
    </row>
    <row r="5251" spans="1:12" ht="15.75">
      <c r="C5251" s="555" t="str">
        <f>'FC03-4'!B$15</f>
        <v>Ingreso regulado (FC03-4)</v>
      </c>
      <c r="F5251" s="555">
        <f>'FC03-4'!F$15</f>
        <v>0</v>
      </c>
      <c r="I5251" s="580" t="str">
        <f>Índice!$C$8</f>
        <v>2016-01-01</v>
      </c>
      <c r="J5251" s="580" t="str">
        <f>Índice!$C$9</f>
        <v>2016-12-31</v>
      </c>
      <c r="K5251" s="555" t="s">
        <v>1864</v>
      </c>
      <c r="L5251" s="555" t="s">
        <v>1855</v>
      </c>
    </row>
    <row r="5252" spans="1:12" ht="15.75">
      <c r="C5252" s="555" t="str">
        <f>'FC03-4'!B$16</f>
        <v>Cargos por conexión (FC03-4)</v>
      </c>
      <c r="F5252" s="555">
        <f>'FC03-4'!F$16</f>
        <v>0</v>
      </c>
      <c r="I5252" s="580" t="str">
        <f>Índice!$C$8</f>
        <v>2016-01-01</v>
      </c>
      <c r="J5252" s="580" t="str">
        <f>Índice!$C$9</f>
        <v>2016-12-31</v>
      </c>
      <c r="K5252" s="555" t="s">
        <v>1864</v>
      </c>
      <c r="L5252" s="555" t="s">
        <v>1855</v>
      </c>
    </row>
    <row r="5253" spans="1:12" ht="15.75">
      <c r="C5253" s="555" t="str">
        <f>'FC03-4'!B$17</f>
        <v>Otros (Transmisión) (FC03-4)</v>
      </c>
      <c r="F5253" s="555">
        <f>'FC03-4'!F$17</f>
        <v>0</v>
      </c>
      <c r="I5253" s="580" t="str">
        <f>Índice!$C$8</f>
        <v>2016-01-01</v>
      </c>
      <c r="J5253" s="580" t="str">
        <f>Índice!$C$9</f>
        <v>2016-12-31</v>
      </c>
      <c r="K5253" s="555" t="s">
        <v>1864</v>
      </c>
      <c r="L5253" s="555" t="s">
        <v>1855</v>
      </c>
    </row>
    <row r="5254" spans="1:12" ht="15.75">
      <c r="C5254" s="555" t="str">
        <f>'FC03-4'!B$18</f>
        <v>Total Transmisión (FC03-4)</v>
      </c>
      <c r="F5254" s="555">
        <f>'FC03-4'!F$18</f>
        <v>0</v>
      </c>
      <c r="I5254" s="580" t="str">
        <f>Índice!$C$8</f>
        <v>2016-01-01</v>
      </c>
      <c r="J5254" s="580" t="str">
        <f>Índice!$C$9</f>
        <v>2016-12-31</v>
      </c>
      <c r="K5254" s="555" t="s">
        <v>1864</v>
      </c>
      <c r="L5254" s="555" t="s">
        <v>1855</v>
      </c>
    </row>
    <row r="5255" spans="1:12" ht="15.75">
      <c r="A5255" s="593" t="s">
        <v>15</v>
      </c>
      <c r="C5255" s="555" t="str">
        <f>'FC03-4'!B$19</f>
        <v>Operador de red (FC03-4)</v>
      </c>
      <c r="F5255" s="555"/>
      <c r="I5255" s="580" t="str">
        <f>Índice!$C$8</f>
        <v>2016-01-01</v>
      </c>
      <c r="J5255" s="580" t="str">
        <f>Índice!$C$9</f>
        <v>2016-12-31</v>
      </c>
      <c r="L5255" s="555"/>
    </row>
    <row r="5256" spans="1:12" ht="15.75">
      <c r="C5256" s="555" t="str">
        <f>'FC03-4'!B$20</f>
        <v>Cargos por uso de usuarios regulados (FC03-4)</v>
      </c>
      <c r="F5256" s="555">
        <f>'FC03-4'!F$20</f>
        <v>0</v>
      </c>
      <c r="I5256" s="580" t="str">
        <f>Índice!$C$8</f>
        <v>2016-01-01</v>
      </c>
      <c r="J5256" s="580" t="str">
        <f>Índice!$C$9</f>
        <v>2016-12-31</v>
      </c>
      <c r="K5256" s="555" t="s">
        <v>1864</v>
      </c>
      <c r="L5256" s="555" t="s">
        <v>1855</v>
      </c>
    </row>
    <row r="5257" spans="1:12" ht="15.75">
      <c r="C5257" s="555" t="str">
        <f>'FC03-4'!B$21</f>
        <v>Cargos por uso de usuarios no regulados (FC03-4)</v>
      </c>
      <c r="F5257" s="555">
        <f>'FC03-4'!F$21</f>
        <v>0</v>
      </c>
      <c r="I5257" s="580" t="str">
        <f>Índice!$C$8</f>
        <v>2016-01-01</v>
      </c>
      <c r="J5257" s="580" t="str">
        <f>Índice!$C$9</f>
        <v>2016-12-31</v>
      </c>
      <c r="K5257" s="555" t="s">
        <v>1864</v>
      </c>
      <c r="L5257" s="555" t="s">
        <v>1855</v>
      </c>
    </row>
    <row r="5258" spans="1:12" ht="15.75">
      <c r="C5258" s="555" t="str">
        <f>'FC03-4'!B$22</f>
        <v>Ingreso regulado (Operador) (FC03-4)</v>
      </c>
      <c r="F5258" s="555">
        <f>'FC03-4'!F$22</f>
        <v>0</v>
      </c>
      <c r="I5258" s="580" t="str">
        <f>Índice!$C$8</f>
        <v>2016-01-01</v>
      </c>
      <c r="J5258" s="580" t="str">
        <f>Índice!$C$9</f>
        <v>2016-12-31</v>
      </c>
      <c r="K5258" s="555" t="s">
        <v>1864</v>
      </c>
      <c r="L5258" s="555" t="s">
        <v>1855</v>
      </c>
    </row>
    <row r="5259" spans="1:12" ht="15.75">
      <c r="C5259" s="555" t="str">
        <f>'FC03-4'!B$23</f>
        <v>Otros (Operador) (FC03-4)</v>
      </c>
      <c r="F5259" s="555">
        <f>'FC03-4'!F$23</f>
        <v>0</v>
      </c>
      <c r="I5259" s="580" t="str">
        <f>Índice!$C$8</f>
        <v>2016-01-01</v>
      </c>
      <c r="J5259" s="580" t="str">
        <f>Índice!$C$9</f>
        <v>2016-12-31</v>
      </c>
      <c r="K5259" s="555" t="s">
        <v>1864</v>
      </c>
      <c r="L5259" s="555" t="s">
        <v>1855</v>
      </c>
    </row>
    <row r="5260" spans="1:12" ht="15.75">
      <c r="C5260" s="555" t="str">
        <f>'FC03-4'!B$24</f>
        <v>Total Operador de red (FC03-4)</v>
      </c>
      <c r="F5260" s="555">
        <f>'FC03-4'!F$24</f>
        <v>0</v>
      </c>
      <c r="I5260" s="580" t="str">
        <f>Índice!$C$8</f>
        <v>2016-01-01</v>
      </c>
      <c r="J5260" s="580" t="str">
        <f>Índice!$C$9</f>
        <v>2016-12-31</v>
      </c>
      <c r="K5260" s="555" t="s">
        <v>1864</v>
      </c>
      <c r="L5260" s="555" t="s">
        <v>1855</v>
      </c>
    </row>
    <row r="5261" spans="1:12" ht="15.75">
      <c r="A5261" s="593" t="s">
        <v>15</v>
      </c>
      <c r="C5261" s="555" t="str">
        <f>'FC03-4'!B$25</f>
        <v>Comercialización (FC03-4)</v>
      </c>
      <c r="F5261" s="555"/>
      <c r="I5261" s="580" t="str">
        <f>Índice!$C$8</f>
        <v>2016-01-01</v>
      </c>
      <c r="J5261" s="580" t="str">
        <f>Índice!$C$9</f>
        <v>2016-12-31</v>
      </c>
      <c r="L5261" s="555"/>
    </row>
    <row r="5262" spans="1:12" ht="15.75">
      <c r="C5262" s="555" t="str">
        <f>'FC03-4'!B$26</f>
        <v>Residencial Estrato 1 (FC03-4)</v>
      </c>
      <c r="F5262" s="555">
        <f>'FC03-4'!F$26</f>
        <v>0</v>
      </c>
      <c r="I5262" s="580" t="str">
        <f>Índice!$C$8</f>
        <v>2016-01-01</v>
      </c>
      <c r="J5262" s="580" t="str">
        <f>Índice!$C$9</f>
        <v>2016-12-31</v>
      </c>
      <c r="K5262" s="555" t="s">
        <v>1864</v>
      </c>
      <c r="L5262" s="555" t="s">
        <v>1855</v>
      </c>
    </row>
    <row r="5263" spans="1:12" ht="15.75">
      <c r="C5263" s="555" t="str">
        <f>'FC03-4'!B$27</f>
        <v>Residencial Estrato 2 (FC03-4)</v>
      </c>
      <c r="F5263" s="555">
        <f>'FC03-4'!F$27</f>
        <v>0</v>
      </c>
      <c r="I5263" s="580" t="str">
        <f>Índice!$C$8</f>
        <v>2016-01-01</v>
      </c>
      <c r="J5263" s="580" t="str">
        <f>Índice!$C$9</f>
        <v>2016-12-31</v>
      </c>
      <c r="K5263" s="555" t="s">
        <v>1864</v>
      </c>
      <c r="L5263" s="555" t="s">
        <v>1855</v>
      </c>
    </row>
    <row r="5264" spans="1:12" ht="15.75">
      <c r="C5264" s="555" t="str">
        <f>'FC03-4'!B$28</f>
        <v>Residencial Estrato 3 (FC03-4)</v>
      </c>
      <c r="F5264" s="555">
        <f>'FC03-4'!F$28</f>
        <v>0</v>
      </c>
      <c r="I5264" s="580" t="str">
        <f>Índice!$C$8</f>
        <v>2016-01-01</v>
      </c>
      <c r="J5264" s="580" t="str">
        <f>Índice!$C$9</f>
        <v>2016-12-31</v>
      </c>
      <c r="K5264" s="555" t="s">
        <v>1864</v>
      </c>
      <c r="L5264" s="555" t="s">
        <v>1855</v>
      </c>
    </row>
    <row r="5265" spans="1:12" ht="15.75">
      <c r="C5265" s="555" t="str">
        <f>'FC03-4'!B$29</f>
        <v>Residencial Estrato 4 (FC03-4)</v>
      </c>
      <c r="F5265" s="555">
        <f>'FC03-4'!F$29</f>
        <v>0</v>
      </c>
      <c r="I5265" s="580" t="str">
        <f>Índice!$C$8</f>
        <v>2016-01-01</v>
      </c>
      <c r="J5265" s="580" t="str">
        <f>Índice!$C$9</f>
        <v>2016-12-31</v>
      </c>
      <c r="K5265" s="555" t="s">
        <v>1864</v>
      </c>
      <c r="L5265" s="555" t="s">
        <v>1855</v>
      </c>
    </row>
    <row r="5266" spans="1:12" ht="15.75">
      <c r="C5266" s="555" t="str">
        <f>'FC03-4'!B$30</f>
        <v>Residencial Estrato 5 (FC03-4)</v>
      </c>
      <c r="F5266" s="555">
        <f>'FC03-4'!F$30</f>
        <v>0</v>
      </c>
      <c r="I5266" s="580" t="str">
        <f>Índice!$C$8</f>
        <v>2016-01-01</v>
      </c>
      <c r="J5266" s="580" t="str">
        <f>Índice!$C$9</f>
        <v>2016-12-31</v>
      </c>
      <c r="K5266" s="555" t="s">
        <v>1864</v>
      </c>
      <c r="L5266" s="555" t="s">
        <v>1855</v>
      </c>
    </row>
    <row r="5267" spans="1:12" ht="15.75">
      <c r="C5267" s="555" t="str">
        <f>'FC03-4'!B$31</f>
        <v>Residencial Estrato 6 (FC03-4)</v>
      </c>
      <c r="F5267" s="555">
        <f>'FC03-4'!F$31</f>
        <v>0</v>
      </c>
      <c r="I5267" s="580" t="str">
        <f>Índice!$C$8</f>
        <v>2016-01-01</v>
      </c>
      <c r="J5267" s="580" t="str">
        <f>Índice!$C$9</f>
        <v>2016-12-31</v>
      </c>
      <c r="K5267" s="555" t="s">
        <v>1864</v>
      </c>
      <c r="L5267" s="555" t="s">
        <v>1855</v>
      </c>
    </row>
    <row r="5268" spans="1:12" ht="15.75">
      <c r="C5268" s="555" t="str">
        <f>'FC03-4'!B$32</f>
        <v>Comercial (FC03-4)</v>
      </c>
      <c r="F5268" s="555">
        <f>'FC03-4'!F$32</f>
        <v>0</v>
      </c>
      <c r="I5268" s="580" t="str">
        <f>Índice!$C$8</f>
        <v>2016-01-01</v>
      </c>
      <c r="J5268" s="580" t="str">
        <f>Índice!$C$9</f>
        <v>2016-12-31</v>
      </c>
      <c r="K5268" s="555" t="s">
        <v>1864</v>
      </c>
      <c r="L5268" s="555" t="s">
        <v>1855</v>
      </c>
    </row>
    <row r="5269" spans="1:12" ht="15.75">
      <c r="C5269" s="555" t="str">
        <f>'FC03-4'!B$33</f>
        <v>Industrial (FC03-4)</v>
      </c>
      <c r="F5269" s="555">
        <f>'FC03-4'!F$33</f>
        <v>0</v>
      </c>
      <c r="I5269" s="580" t="str">
        <f>Índice!$C$8</f>
        <v>2016-01-01</v>
      </c>
      <c r="J5269" s="580" t="str">
        <f>Índice!$C$9</f>
        <v>2016-12-31</v>
      </c>
      <c r="K5269" s="555" t="s">
        <v>1864</v>
      </c>
      <c r="L5269" s="555" t="s">
        <v>1855</v>
      </c>
    </row>
    <row r="5270" spans="1:12" ht="15.75">
      <c r="C5270" s="555" t="str">
        <f>'FC03-4'!B$34</f>
        <v>Oficial (FC03-4)</v>
      </c>
      <c r="F5270" s="555">
        <f>'FC03-4'!F$34</f>
        <v>0</v>
      </c>
      <c r="I5270" s="580" t="str">
        <f>Índice!$C$8</f>
        <v>2016-01-01</v>
      </c>
      <c r="J5270" s="580" t="str">
        <f>Índice!$C$9</f>
        <v>2016-12-31</v>
      </c>
      <c r="K5270" s="555" t="s">
        <v>1864</v>
      </c>
      <c r="L5270" s="555" t="s">
        <v>1855</v>
      </c>
    </row>
    <row r="5271" spans="1:12" ht="15.75">
      <c r="C5271" s="555" t="str">
        <f>'FC03-4'!B$35</f>
        <v>Alumbrado público (FC03-4)</v>
      </c>
      <c r="F5271" s="555">
        <f>'FC03-4'!F$35</f>
        <v>0</v>
      </c>
      <c r="I5271" s="580" t="str">
        <f>Índice!$C$8</f>
        <v>2016-01-01</v>
      </c>
      <c r="J5271" s="580" t="str">
        <f>Índice!$C$9</f>
        <v>2016-12-31</v>
      </c>
      <c r="K5271" s="555" t="s">
        <v>1864</v>
      </c>
      <c r="L5271" s="555" t="s">
        <v>1855</v>
      </c>
    </row>
    <row r="5272" spans="1:12" ht="15.75">
      <c r="C5272" s="555" t="str">
        <f>'FC03-4'!B$36</f>
        <v>Empresas del sector (FC03-4)</v>
      </c>
      <c r="F5272" s="555">
        <f>'FC03-4'!F$36</f>
        <v>0</v>
      </c>
      <c r="I5272" s="580" t="str">
        <f>Índice!$C$8</f>
        <v>2016-01-01</v>
      </c>
      <c r="J5272" s="580" t="str">
        <f>Índice!$C$9</f>
        <v>2016-12-31</v>
      </c>
      <c r="K5272" s="555" t="s">
        <v>1864</v>
      </c>
      <c r="L5272" s="555" t="s">
        <v>1855</v>
      </c>
    </row>
    <row r="5273" spans="1:12" ht="15.75">
      <c r="C5273" s="555" t="str">
        <f>'FC03-4'!B$37</f>
        <v>Usuarios no regulados (FC03-4)</v>
      </c>
      <c r="F5273" s="555">
        <f>'FC03-4'!F$37</f>
        <v>0</v>
      </c>
      <c r="I5273" s="580" t="str">
        <f>Índice!$C$8</f>
        <v>2016-01-01</v>
      </c>
      <c r="J5273" s="580" t="str">
        <f>Índice!$C$9</f>
        <v>2016-12-31</v>
      </c>
      <c r="K5273" s="555" t="s">
        <v>1864</v>
      </c>
      <c r="L5273" s="555" t="s">
        <v>1855</v>
      </c>
    </row>
    <row r="5274" spans="1:12" ht="15.75">
      <c r="C5274" s="555" t="str">
        <f>'FC03-4'!B$38</f>
        <v>Otros (Comercialización) (FC03-4)</v>
      </c>
      <c r="F5274" s="555">
        <f>'FC03-4'!F$38</f>
        <v>0</v>
      </c>
      <c r="I5274" s="580" t="str">
        <f>Índice!$C$8</f>
        <v>2016-01-01</v>
      </c>
      <c r="J5274" s="580" t="str">
        <f>Índice!$C$9</f>
        <v>2016-12-31</v>
      </c>
      <c r="K5274" s="555" t="s">
        <v>1864</v>
      </c>
      <c r="L5274" s="555" t="s">
        <v>1855</v>
      </c>
    </row>
    <row r="5275" spans="1:12" ht="15.75">
      <c r="C5275" s="555" t="str">
        <f>'FC03-4'!B$39</f>
        <v>Total Comercialización (FC03-4)</v>
      </c>
      <c r="F5275" s="555">
        <f>'FC03-4'!F$39</f>
        <v>0</v>
      </c>
      <c r="I5275" s="580" t="str">
        <f>Índice!$C$8</f>
        <v>2016-01-01</v>
      </c>
      <c r="J5275" s="580" t="str">
        <f>Índice!$C$9</f>
        <v>2016-12-31</v>
      </c>
      <c r="K5275" s="555" t="s">
        <v>1864</v>
      </c>
      <c r="L5275" s="555" t="s">
        <v>1855</v>
      </c>
    </row>
    <row r="5276" spans="1:12" ht="15.75">
      <c r="C5276" s="555" t="str">
        <f>'FC03-4'!B$40</f>
        <v>Total Servicio de Energía (FC03-4)</v>
      </c>
      <c r="F5276" s="555">
        <f>'FC03-4'!F$40</f>
        <v>0</v>
      </c>
      <c r="I5276" s="580" t="str">
        <f>Índice!$C$8</f>
        <v>2016-01-01</v>
      </c>
      <c r="J5276" s="580" t="str">
        <f>Índice!$C$9</f>
        <v>2016-12-31</v>
      </c>
      <c r="K5276" s="555" t="s">
        <v>1864</v>
      </c>
      <c r="L5276" s="555" t="s">
        <v>1855</v>
      </c>
    </row>
    <row r="5277" spans="1:12" ht="15.75">
      <c r="A5277" s="593" t="s">
        <v>15</v>
      </c>
      <c r="C5277" s="555" t="str">
        <f>'FC03-4'!B$41</f>
        <v>Deterioro de cuentas por cobrar (FC03-4)</v>
      </c>
      <c r="F5277" s="555"/>
      <c r="I5277" s="580" t="str">
        <f>Índice!$C$8</f>
        <v>2016-01-01</v>
      </c>
      <c r="J5277" s="580" t="str">
        <f>Índice!$C$9</f>
        <v>2016-12-31</v>
      </c>
      <c r="L5277" s="555"/>
    </row>
    <row r="5278" spans="1:12" ht="15.75">
      <c r="A5278" s="593" t="s">
        <v>15</v>
      </c>
      <c r="C5278" s="555" t="str">
        <f>'FC03-4'!B$42</f>
        <v>Generación (Deterioro) (FC03-4)</v>
      </c>
      <c r="F5278" s="555"/>
      <c r="I5278" s="580" t="str">
        <f>Índice!$C$8</f>
        <v>2016-01-01</v>
      </c>
      <c r="J5278" s="580" t="str">
        <f>Índice!$C$9</f>
        <v>2016-12-31</v>
      </c>
      <c r="L5278" s="555"/>
    </row>
    <row r="5279" spans="1:12" ht="15.75">
      <c r="C5279" s="555" t="str">
        <f>'FC03-4'!B$43</f>
        <v>Contratos bilaterales empresas del sector (Deterioro) (FC03-4)</v>
      </c>
      <c r="F5279" s="555">
        <f>'FC03-4'!F$43</f>
        <v>0</v>
      </c>
      <c r="I5279" s="580" t="str">
        <f>Índice!$C$8</f>
        <v>2016-01-01</v>
      </c>
      <c r="J5279" s="580" t="str">
        <f>Índice!$C$9</f>
        <v>2016-12-31</v>
      </c>
      <c r="K5279" s="555" t="s">
        <v>1864</v>
      </c>
      <c r="L5279" s="555" t="s">
        <v>1855</v>
      </c>
    </row>
    <row r="5280" spans="1:12" ht="15.75">
      <c r="C5280" s="555" t="str">
        <f>'FC03-4'!B$44</f>
        <v>Contratos bilaterales usuarios no regulados (Deterioro) (FC03-4)</v>
      </c>
      <c r="F5280" s="555">
        <f>'FC03-4'!F$44</f>
        <v>0</v>
      </c>
      <c r="I5280" s="580" t="str">
        <f>Índice!$C$8</f>
        <v>2016-01-01</v>
      </c>
      <c r="J5280" s="580" t="str">
        <f>Índice!$C$9</f>
        <v>2016-12-31</v>
      </c>
      <c r="K5280" s="555" t="s">
        <v>1864</v>
      </c>
      <c r="L5280" s="555" t="s">
        <v>1855</v>
      </c>
    </row>
    <row r="5281" spans="1:12" ht="15.75">
      <c r="C5281" s="555" t="str">
        <f>'FC03-4'!B$45</f>
        <v>Bolsa de energía (Deterioro) (FC03-4)</v>
      </c>
      <c r="F5281" s="555">
        <f>'FC03-4'!F$45</f>
        <v>0</v>
      </c>
      <c r="I5281" s="580" t="str">
        <f>Índice!$C$8</f>
        <v>2016-01-01</v>
      </c>
      <c r="J5281" s="580" t="str">
        <f>Índice!$C$9</f>
        <v>2016-12-31</v>
      </c>
      <c r="K5281" s="555" t="s">
        <v>1864</v>
      </c>
      <c r="L5281" s="555" t="s">
        <v>1855</v>
      </c>
    </row>
    <row r="5282" spans="1:12" ht="15.75">
      <c r="C5282" s="555" t="str">
        <f>'FC03-4'!B$46</f>
        <v>Otros (Deterioro) (FC03-4)</v>
      </c>
      <c r="F5282" s="555">
        <f>'FC03-4'!F$46</f>
        <v>0</v>
      </c>
      <c r="I5282" s="580" t="str">
        <f>Índice!$C$8</f>
        <v>2016-01-01</v>
      </c>
      <c r="J5282" s="580" t="str">
        <f>Índice!$C$9</f>
        <v>2016-12-31</v>
      </c>
      <c r="K5282" s="555" t="s">
        <v>1864</v>
      </c>
      <c r="L5282" s="555" t="s">
        <v>1855</v>
      </c>
    </row>
    <row r="5283" spans="1:12" ht="15.75">
      <c r="C5283" s="555" t="str">
        <f>'FC03-4'!B$47</f>
        <v>Total Generación (Deterioro) (FC03-4)</v>
      </c>
      <c r="F5283" s="555">
        <f>'FC03-4'!F$47</f>
        <v>0</v>
      </c>
      <c r="I5283" s="580" t="str">
        <f>Índice!$C$8</f>
        <v>2016-01-01</v>
      </c>
      <c r="J5283" s="580" t="str">
        <f>Índice!$C$9</f>
        <v>2016-12-31</v>
      </c>
      <c r="K5283" s="555" t="s">
        <v>1864</v>
      </c>
      <c r="L5283" s="555" t="s">
        <v>1855</v>
      </c>
    </row>
    <row r="5284" spans="1:12" ht="15.75">
      <c r="A5284" s="593" t="s">
        <v>15</v>
      </c>
      <c r="C5284" s="555" t="str">
        <f>'FC03-4'!B$48</f>
        <v>Transmisión (Deterioro) (FC03-4)</v>
      </c>
      <c r="F5284" s="555"/>
      <c r="I5284" s="580" t="str">
        <f>Índice!$C$8</f>
        <v>2016-01-01</v>
      </c>
      <c r="J5284" s="580" t="str">
        <f>Índice!$C$9</f>
        <v>2016-12-31</v>
      </c>
      <c r="L5284" s="555"/>
    </row>
    <row r="5285" spans="1:12" ht="15.75">
      <c r="C5285" s="555" t="str">
        <f>'FC03-4'!B$49</f>
        <v>Ingreso regulado (Deterioro) (FC03-4)</v>
      </c>
      <c r="F5285" s="555">
        <f>'FC03-4'!F$49</f>
        <v>0</v>
      </c>
      <c r="I5285" s="580" t="str">
        <f>Índice!$C$8</f>
        <v>2016-01-01</v>
      </c>
      <c r="J5285" s="580" t="str">
        <f>Índice!$C$9</f>
        <v>2016-12-31</v>
      </c>
      <c r="K5285" s="555" t="s">
        <v>1864</v>
      </c>
      <c r="L5285" s="555" t="s">
        <v>1855</v>
      </c>
    </row>
    <row r="5286" spans="1:12" ht="15.75">
      <c r="C5286" s="555" t="str">
        <f>'FC03-4'!B$50</f>
        <v>Cargos por conexión (Deterioro) (FC03-4)</v>
      </c>
      <c r="F5286" s="555">
        <f>'FC03-4'!F$50</f>
        <v>0</v>
      </c>
      <c r="I5286" s="580" t="str">
        <f>Índice!$C$8</f>
        <v>2016-01-01</v>
      </c>
      <c r="J5286" s="580" t="str">
        <f>Índice!$C$9</f>
        <v>2016-12-31</v>
      </c>
      <c r="K5286" s="555" t="s">
        <v>1864</v>
      </c>
      <c r="L5286" s="555" t="s">
        <v>1855</v>
      </c>
    </row>
    <row r="5287" spans="1:12" ht="15.75">
      <c r="C5287" s="555" t="str">
        <f>'FC03-4'!B$51</f>
        <v>Otros (Transmisión) (Deterioro) (FC03-4)</v>
      </c>
      <c r="F5287" s="555">
        <f>'FC03-4'!F$51</f>
        <v>0</v>
      </c>
      <c r="I5287" s="580" t="str">
        <f>Índice!$C$8</f>
        <v>2016-01-01</v>
      </c>
      <c r="J5287" s="580" t="str">
        <f>Índice!$C$9</f>
        <v>2016-12-31</v>
      </c>
      <c r="K5287" s="555" t="s">
        <v>1864</v>
      </c>
      <c r="L5287" s="555" t="s">
        <v>1855</v>
      </c>
    </row>
    <row r="5288" spans="1:12" ht="15.75">
      <c r="C5288" s="555" t="str">
        <f>'FC03-4'!B$52</f>
        <v>Total Transmisión (Deterioro) (FC03-4)</v>
      </c>
      <c r="F5288" s="555">
        <f>'FC03-4'!F$52</f>
        <v>0</v>
      </c>
      <c r="I5288" s="580" t="str">
        <f>Índice!$C$8</f>
        <v>2016-01-01</v>
      </c>
      <c r="J5288" s="580" t="str">
        <f>Índice!$C$9</f>
        <v>2016-12-31</v>
      </c>
      <c r="K5288" s="555" t="s">
        <v>1864</v>
      </c>
      <c r="L5288" s="555" t="s">
        <v>1855</v>
      </c>
    </row>
    <row r="5289" spans="1:12" ht="15.75">
      <c r="A5289" s="593" t="s">
        <v>15</v>
      </c>
      <c r="C5289" s="555" t="str">
        <f>'FC03-4'!B$53</f>
        <v>Operador de red (Deterioro) (FC03-4)</v>
      </c>
      <c r="F5289" s="555"/>
      <c r="I5289" s="580" t="str">
        <f>Índice!$C$8</f>
        <v>2016-01-01</v>
      </c>
      <c r="J5289" s="580" t="str">
        <f>Índice!$C$9</f>
        <v>2016-12-31</v>
      </c>
      <c r="L5289" s="555"/>
    </row>
    <row r="5290" spans="1:12" ht="15.75">
      <c r="C5290" s="555" t="str">
        <f>'FC03-4'!B$54</f>
        <v>Cargos por uso de usuarios regulados (Deterioro) (FC03-4)</v>
      </c>
      <c r="F5290" s="555">
        <f>'FC03-4'!F$54</f>
        <v>0</v>
      </c>
      <c r="I5290" s="580" t="str">
        <f>Índice!$C$8</f>
        <v>2016-01-01</v>
      </c>
      <c r="J5290" s="580" t="str">
        <f>Índice!$C$9</f>
        <v>2016-12-31</v>
      </c>
      <c r="K5290" s="555" t="s">
        <v>1864</v>
      </c>
      <c r="L5290" s="555" t="s">
        <v>1855</v>
      </c>
    </row>
    <row r="5291" spans="1:12" ht="15.75">
      <c r="C5291" s="555" t="str">
        <f>'FC03-4'!B$55</f>
        <v>Cargos por uso de usuarios no regulados (Deterioro) (FC03-4)</v>
      </c>
      <c r="F5291" s="555">
        <f>'FC03-4'!F$55</f>
        <v>0</v>
      </c>
      <c r="I5291" s="580" t="str">
        <f>Índice!$C$8</f>
        <v>2016-01-01</v>
      </c>
      <c r="J5291" s="580" t="str">
        <f>Índice!$C$9</f>
        <v>2016-12-31</v>
      </c>
      <c r="K5291" s="555" t="s">
        <v>1864</v>
      </c>
      <c r="L5291" s="555" t="s">
        <v>1855</v>
      </c>
    </row>
    <row r="5292" spans="1:12" ht="15.75">
      <c r="C5292" s="555" t="str">
        <f>'FC03-4'!B$56</f>
        <v>Ingreso regulado (Operador) (Deterioro) (FC03-4)</v>
      </c>
      <c r="F5292" s="555">
        <f>'FC03-4'!F$56</f>
        <v>0</v>
      </c>
      <c r="I5292" s="580" t="str">
        <f>Índice!$C$8</f>
        <v>2016-01-01</v>
      </c>
      <c r="J5292" s="580" t="str">
        <f>Índice!$C$9</f>
        <v>2016-12-31</v>
      </c>
      <c r="K5292" s="555" t="s">
        <v>1864</v>
      </c>
      <c r="L5292" s="555" t="s">
        <v>1855</v>
      </c>
    </row>
    <row r="5293" spans="1:12" ht="15.75">
      <c r="C5293" s="555" t="str">
        <f>'FC03-4'!B$57</f>
        <v>Otros (Operador) (Deterioro) (FC03-4)</v>
      </c>
      <c r="F5293" s="555">
        <f>'FC03-4'!F$57</f>
        <v>0</v>
      </c>
      <c r="I5293" s="580" t="str">
        <f>Índice!$C$8</f>
        <v>2016-01-01</v>
      </c>
      <c r="J5293" s="580" t="str">
        <f>Índice!$C$9</f>
        <v>2016-12-31</v>
      </c>
      <c r="K5293" s="555" t="s">
        <v>1864</v>
      </c>
      <c r="L5293" s="555" t="s">
        <v>1855</v>
      </c>
    </row>
    <row r="5294" spans="1:12" ht="15.75">
      <c r="C5294" s="555" t="str">
        <f>'FC03-4'!B$58</f>
        <v>Total Operador de red (Deterioro) (FC03-4)</v>
      </c>
      <c r="F5294" s="555">
        <f>'FC03-4'!F$58</f>
        <v>0</v>
      </c>
      <c r="I5294" s="580" t="str">
        <f>Índice!$C$8</f>
        <v>2016-01-01</v>
      </c>
      <c r="J5294" s="580" t="str">
        <f>Índice!$C$9</f>
        <v>2016-12-31</v>
      </c>
      <c r="K5294" s="555" t="s">
        <v>1864</v>
      </c>
      <c r="L5294" s="555" t="s">
        <v>1855</v>
      </c>
    </row>
    <row r="5295" spans="1:12" ht="15.75">
      <c r="A5295" s="593" t="s">
        <v>15</v>
      </c>
      <c r="C5295" s="555" t="str">
        <f>'FC03-4'!B$59</f>
        <v>Comercialización (Deterioro) (FC03-4)</v>
      </c>
      <c r="F5295" s="555"/>
      <c r="I5295" s="580" t="str">
        <f>Índice!$C$8</f>
        <v>2016-01-01</v>
      </c>
      <c r="J5295" s="580" t="str">
        <f>Índice!$C$9</f>
        <v>2016-12-31</v>
      </c>
      <c r="L5295" s="555"/>
    </row>
    <row r="5296" spans="1:12" ht="15.75">
      <c r="C5296" s="555" t="str">
        <f>'FC03-4'!B$60</f>
        <v>Residencial Estrato 1 (Deterioro) (FC03-4)</v>
      </c>
      <c r="F5296" s="555">
        <f>'FC03-4'!F$60</f>
        <v>0</v>
      </c>
      <c r="I5296" s="580" t="str">
        <f>Índice!$C$8</f>
        <v>2016-01-01</v>
      </c>
      <c r="J5296" s="580" t="str">
        <f>Índice!$C$9</f>
        <v>2016-12-31</v>
      </c>
      <c r="K5296" s="555" t="s">
        <v>1864</v>
      </c>
      <c r="L5296" s="555" t="s">
        <v>1855</v>
      </c>
    </row>
    <row r="5297" spans="1:12" ht="15.75">
      <c r="C5297" s="555" t="str">
        <f>'FC03-4'!B$61</f>
        <v>Residencial Estrato 2 (Deterioro) (FC03-4)</v>
      </c>
      <c r="F5297" s="555">
        <f>'FC03-4'!F$61</f>
        <v>0</v>
      </c>
      <c r="I5297" s="580" t="str">
        <f>Índice!$C$8</f>
        <v>2016-01-01</v>
      </c>
      <c r="J5297" s="580" t="str">
        <f>Índice!$C$9</f>
        <v>2016-12-31</v>
      </c>
      <c r="K5297" s="555" t="s">
        <v>1864</v>
      </c>
      <c r="L5297" s="555" t="s">
        <v>1855</v>
      </c>
    </row>
    <row r="5298" spans="1:12" ht="15.75">
      <c r="C5298" s="555" t="str">
        <f>'FC03-4'!B$62</f>
        <v>Residencial Estrato 3 (Deterioro) (FC03-4)</v>
      </c>
      <c r="F5298" s="555">
        <f>'FC03-4'!F$62</f>
        <v>0</v>
      </c>
      <c r="I5298" s="580" t="str">
        <f>Índice!$C$8</f>
        <v>2016-01-01</v>
      </c>
      <c r="J5298" s="580" t="str">
        <f>Índice!$C$9</f>
        <v>2016-12-31</v>
      </c>
      <c r="K5298" s="555" t="s">
        <v>1864</v>
      </c>
      <c r="L5298" s="555" t="s">
        <v>1855</v>
      </c>
    </row>
    <row r="5299" spans="1:12" ht="15.75">
      <c r="C5299" s="555" t="str">
        <f>'FC03-4'!B$63</f>
        <v>Residencial Estrato 4 (Deterioro) (FC03-4)</v>
      </c>
      <c r="F5299" s="555">
        <f>'FC03-4'!F$63</f>
        <v>0</v>
      </c>
      <c r="I5299" s="580" t="str">
        <f>Índice!$C$8</f>
        <v>2016-01-01</v>
      </c>
      <c r="J5299" s="580" t="str">
        <f>Índice!$C$9</f>
        <v>2016-12-31</v>
      </c>
      <c r="K5299" s="555" t="s">
        <v>1864</v>
      </c>
      <c r="L5299" s="555" t="s">
        <v>1855</v>
      </c>
    </row>
    <row r="5300" spans="1:12" ht="15.75">
      <c r="C5300" s="555" t="str">
        <f>'FC03-4'!B$64</f>
        <v>Residencial Estrato 5 (Deterioro) (FC03-4)</v>
      </c>
      <c r="F5300" s="555">
        <f>'FC03-4'!F$64</f>
        <v>0</v>
      </c>
      <c r="I5300" s="580" t="str">
        <f>Índice!$C$8</f>
        <v>2016-01-01</v>
      </c>
      <c r="J5300" s="580" t="str">
        <f>Índice!$C$9</f>
        <v>2016-12-31</v>
      </c>
      <c r="K5300" s="555" t="s">
        <v>1864</v>
      </c>
      <c r="L5300" s="555" t="s">
        <v>1855</v>
      </c>
    </row>
    <row r="5301" spans="1:12" ht="15.75">
      <c r="C5301" s="555" t="str">
        <f>'FC03-4'!B$65</f>
        <v>Residencial Estrato 6 (Deterioro) (FC03-4)</v>
      </c>
      <c r="F5301" s="555">
        <f>'FC03-4'!F$65</f>
        <v>0</v>
      </c>
      <c r="I5301" s="580" t="str">
        <f>Índice!$C$8</f>
        <v>2016-01-01</v>
      </c>
      <c r="J5301" s="580" t="str">
        <f>Índice!$C$9</f>
        <v>2016-12-31</v>
      </c>
      <c r="K5301" s="555" t="s">
        <v>1864</v>
      </c>
      <c r="L5301" s="555" t="s">
        <v>1855</v>
      </c>
    </row>
    <row r="5302" spans="1:12" ht="15.75">
      <c r="C5302" s="555" t="str">
        <f>'FC03-4'!B$66</f>
        <v>Comercial (Deterioro) (FC03-4)</v>
      </c>
      <c r="F5302" s="555">
        <f>'FC03-4'!F$66</f>
        <v>0</v>
      </c>
      <c r="I5302" s="580" t="str">
        <f>Índice!$C$8</f>
        <v>2016-01-01</v>
      </c>
      <c r="J5302" s="580" t="str">
        <f>Índice!$C$9</f>
        <v>2016-12-31</v>
      </c>
      <c r="K5302" s="555" t="s">
        <v>1864</v>
      </c>
      <c r="L5302" s="555" t="s">
        <v>1855</v>
      </c>
    </row>
    <row r="5303" spans="1:12" ht="15.75">
      <c r="C5303" s="555" t="str">
        <f>'FC03-4'!B$67</f>
        <v>Industrial (Deterioro) (FC03-4)</v>
      </c>
      <c r="F5303" s="555">
        <f>'FC03-4'!F$67</f>
        <v>0</v>
      </c>
      <c r="I5303" s="580" t="str">
        <f>Índice!$C$8</f>
        <v>2016-01-01</v>
      </c>
      <c r="J5303" s="580" t="str">
        <f>Índice!$C$9</f>
        <v>2016-12-31</v>
      </c>
      <c r="K5303" s="555" t="s">
        <v>1864</v>
      </c>
      <c r="L5303" s="555" t="s">
        <v>1855</v>
      </c>
    </row>
    <row r="5304" spans="1:12" ht="15.75">
      <c r="C5304" s="555" t="str">
        <f>'FC03-4'!B$68</f>
        <v>Oficial (Deterioro) (FC03-4)</v>
      </c>
      <c r="F5304" s="555">
        <f>'FC03-4'!F$68</f>
        <v>0</v>
      </c>
      <c r="I5304" s="580" t="str">
        <f>Índice!$C$8</f>
        <v>2016-01-01</v>
      </c>
      <c r="J5304" s="580" t="str">
        <f>Índice!$C$9</f>
        <v>2016-12-31</v>
      </c>
      <c r="K5304" s="555" t="s">
        <v>1864</v>
      </c>
      <c r="L5304" s="555" t="s">
        <v>1855</v>
      </c>
    </row>
    <row r="5305" spans="1:12" ht="15.75">
      <c r="C5305" s="555" t="str">
        <f>'FC03-4'!B$69</f>
        <v>Alumbrado público (Deterioro) (FC03-4)</v>
      </c>
      <c r="F5305" s="555">
        <f>'FC03-4'!F$69</f>
        <v>0</v>
      </c>
      <c r="I5305" s="580" t="str">
        <f>Índice!$C$8</f>
        <v>2016-01-01</v>
      </c>
      <c r="J5305" s="580" t="str">
        <f>Índice!$C$9</f>
        <v>2016-12-31</v>
      </c>
      <c r="K5305" s="555" t="s">
        <v>1864</v>
      </c>
      <c r="L5305" s="555" t="s">
        <v>1855</v>
      </c>
    </row>
    <row r="5306" spans="1:12" ht="15.75">
      <c r="C5306" s="555" t="str">
        <f>'FC03-4'!B$70</f>
        <v>Empresas del sector (Deterioro) (FC03-4)</v>
      </c>
      <c r="F5306" s="555">
        <f>'FC03-4'!F$70</f>
        <v>0</v>
      </c>
      <c r="I5306" s="580" t="str">
        <f>Índice!$C$8</f>
        <v>2016-01-01</v>
      </c>
      <c r="J5306" s="580" t="str">
        <f>Índice!$C$9</f>
        <v>2016-12-31</v>
      </c>
      <c r="K5306" s="555" t="s">
        <v>1864</v>
      </c>
      <c r="L5306" s="555" t="s">
        <v>1855</v>
      </c>
    </row>
    <row r="5307" spans="1:12" ht="15.75">
      <c r="C5307" s="555" t="str">
        <f>'FC03-4'!B$71</f>
        <v>Usuarios no regulados (Deterioro) (FC03-4)</v>
      </c>
      <c r="F5307" s="555">
        <f>'FC03-4'!F$71</f>
        <v>0</v>
      </c>
      <c r="I5307" s="580" t="str">
        <f>Índice!$C$8</f>
        <v>2016-01-01</v>
      </c>
      <c r="J5307" s="580" t="str">
        <f>Índice!$C$9</f>
        <v>2016-12-31</v>
      </c>
      <c r="K5307" s="555" t="s">
        <v>1864</v>
      </c>
      <c r="L5307" s="555" t="s">
        <v>1855</v>
      </c>
    </row>
    <row r="5308" spans="1:12" ht="15.75">
      <c r="C5308" s="555" t="str">
        <f>'FC03-4'!B$72</f>
        <v>Otros (Comercialización) (Deterioro) (FC03-4)</v>
      </c>
      <c r="F5308" s="555">
        <f>'FC03-4'!F$72</f>
        <v>0</v>
      </c>
      <c r="I5308" s="580" t="str">
        <f>Índice!$C$8</f>
        <v>2016-01-01</v>
      </c>
      <c r="J5308" s="580" t="str">
        <f>Índice!$C$9</f>
        <v>2016-12-31</v>
      </c>
      <c r="K5308" s="555" t="s">
        <v>1864</v>
      </c>
      <c r="L5308" s="555" t="s">
        <v>1855</v>
      </c>
    </row>
    <row r="5309" spans="1:12" ht="15.75">
      <c r="C5309" s="555" t="str">
        <f>'FC03-4'!B$73</f>
        <v>Total Comercialización (Deterioro) (FC03-4)</v>
      </c>
      <c r="F5309" s="555">
        <f>'FC03-4'!F$73</f>
        <v>0</v>
      </c>
      <c r="I5309" s="580" t="str">
        <f>Índice!$C$8</f>
        <v>2016-01-01</v>
      </c>
      <c r="J5309" s="580" t="str">
        <f>Índice!$C$9</f>
        <v>2016-12-31</v>
      </c>
      <c r="K5309" s="555" t="s">
        <v>1864</v>
      </c>
      <c r="L5309" s="555" t="s">
        <v>1855</v>
      </c>
    </row>
    <row r="5310" spans="1:12" ht="15.75">
      <c r="C5310" s="555" t="str">
        <f>'FC03-4'!B$74</f>
        <v>Total Deterioro Cuentas por Cobrar (FC03-4)</v>
      </c>
      <c r="F5310" s="555">
        <f>'FC03-4'!F$74</f>
        <v>0</v>
      </c>
      <c r="I5310" s="580" t="str">
        <f>Índice!$C$8</f>
        <v>2016-01-01</v>
      </c>
      <c r="J5310" s="580" t="str">
        <f>Índice!$C$9</f>
        <v>2016-12-31</v>
      </c>
      <c r="K5310" s="555" t="s">
        <v>1864</v>
      </c>
      <c r="L5310" s="555" t="s">
        <v>1855</v>
      </c>
    </row>
    <row r="5311" spans="1:12" ht="15.75">
      <c r="A5311" s="593" t="s">
        <v>15</v>
      </c>
      <c r="B5311" s="594"/>
      <c r="C5311" s="595" t="s">
        <v>629</v>
      </c>
      <c r="I5311" s="580" t="str">
        <f>Índice!$C$8</f>
        <v>2016-01-01</v>
      </c>
      <c r="J5311" s="580" t="str">
        <f>Índice!$C$9</f>
        <v>2016-12-31</v>
      </c>
      <c r="L5311" s="555"/>
    </row>
    <row r="5312" spans="1:12" ht="15.75">
      <c r="A5312" s="593" t="s">
        <v>15</v>
      </c>
      <c r="C5312" s="555" t="str">
        <f>'FC03-4'!B$7</f>
        <v>Servicio de Energía Eléctrica (FC03-4)</v>
      </c>
      <c r="I5312" s="580" t="str">
        <f>Índice!$C$8</f>
        <v>2016-01-01</v>
      </c>
      <c r="J5312" s="580" t="str">
        <f>Índice!$C$9</f>
        <v>2016-12-31</v>
      </c>
      <c r="L5312" s="555"/>
    </row>
    <row r="5313" spans="1:12" ht="15.75">
      <c r="A5313" s="593" t="s">
        <v>15</v>
      </c>
      <c r="C5313" s="555" t="str">
        <f>'FC03-4'!B$8</f>
        <v>Generación (FC03-4)</v>
      </c>
      <c r="I5313" s="580" t="str">
        <f>Índice!$C$8</f>
        <v>2016-01-01</v>
      </c>
      <c r="J5313" s="580" t="str">
        <f>Índice!$C$9</f>
        <v>2016-12-31</v>
      </c>
      <c r="L5313" s="555"/>
    </row>
    <row r="5314" spans="1:12" ht="15.75">
      <c r="C5314" s="555" t="str">
        <f>'FC03-4'!B$9</f>
        <v>Contratos bilaterales empresas del sector (FC03-4)</v>
      </c>
      <c r="F5314" s="555">
        <f>'FC03-4'!G$9</f>
        <v>0</v>
      </c>
      <c r="I5314" s="580" t="str">
        <f>Índice!$C$8</f>
        <v>2016-01-01</v>
      </c>
      <c r="J5314" s="580" t="str">
        <f>Índice!$C$9</f>
        <v>2016-12-31</v>
      </c>
      <c r="K5314" s="555" t="s">
        <v>1864</v>
      </c>
      <c r="L5314" s="555" t="s">
        <v>1856</v>
      </c>
    </row>
    <row r="5315" spans="1:12" ht="15.75">
      <c r="C5315" s="555" t="str">
        <f>'FC03-4'!B$10</f>
        <v>Contratos bilaterales usuarios no regulados (FC03-4)</v>
      </c>
      <c r="F5315" s="555">
        <f>'FC03-4'!G$10</f>
        <v>0</v>
      </c>
      <c r="I5315" s="580" t="str">
        <f>Índice!$C$8</f>
        <v>2016-01-01</v>
      </c>
      <c r="J5315" s="580" t="str">
        <f>Índice!$C$9</f>
        <v>2016-12-31</v>
      </c>
      <c r="K5315" s="555" t="s">
        <v>1864</v>
      </c>
      <c r="L5315" s="555" t="s">
        <v>1856</v>
      </c>
    </row>
    <row r="5316" spans="1:12" ht="15.75">
      <c r="C5316" s="555" t="str">
        <f>'FC03-4'!B$11</f>
        <v>Bolsa de energía (FC03-4)</v>
      </c>
      <c r="F5316" s="555">
        <f>'FC03-4'!G$11</f>
        <v>0</v>
      </c>
      <c r="I5316" s="580" t="str">
        <f>Índice!$C$8</f>
        <v>2016-01-01</v>
      </c>
      <c r="J5316" s="580" t="str">
        <f>Índice!$C$9</f>
        <v>2016-12-31</v>
      </c>
      <c r="K5316" s="555" t="s">
        <v>1864</v>
      </c>
      <c r="L5316" s="555" t="s">
        <v>1856</v>
      </c>
    </row>
    <row r="5317" spans="1:12" ht="15.75">
      <c r="C5317" s="555" t="str">
        <f>'FC03-4'!B$12</f>
        <v>Otros (FC03-4)</v>
      </c>
      <c r="F5317" s="555">
        <f>'FC03-4'!G$12</f>
        <v>0</v>
      </c>
      <c r="I5317" s="580" t="str">
        <f>Índice!$C$8</f>
        <v>2016-01-01</v>
      </c>
      <c r="J5317" s="580" t="str">
        <f>Índice!$C$9</f>
        <v>2016-12-31</v>
      </c>
      <c r="K5317" s="555" t="s">
        <v>1864</v>
      </c>
      <c r="L5317" s="555" t="s">
        <v>1856</v>
      </c>
    </row>
    <row r="5318" spans="1:12" ht="15.75">
      <c r="C5318" s="555" t="str">
        <f>'FC03-4'!B$13</f>
        <v>Total Generación (FC03-4)</v>
      </c>
      <c r="F5318" s="555">
        <f>'FC03-4'!G$13</f>
        <v>0</v>
      </c>
      <c r="I5318" s="580" t="str">
        <f>Índice!$C$8</f>
        <v>2016-01-01</v>
      </c>
      <c r="J5318" s="580" t="str">
        <f>Índice!$C$9</f>
        <v>2016-12-31</v>
      </c>
      <c r="K5318" s="555" t="s">
        <v>1864</v>
      </c>
      <c r="L5318" s="555" t="s">
        <v>1856</v>
      </c>
    </row>
    <row r="5319" spans="1:12" ht="15.75">
      <c r="A5319" s="593" t="s">
        <v>15</v>
      </c>
      <c r="C5319" s="555" t="str">
        <f>'FC03-4'!B$14</f>
        <v>Transmisión (FC03-4)</v>
      </c>
      <c r="F5319" s="555"/>
      <c r="I5319" s="580" t="str">
        <f>Índice!$C$8</f>
        <v>2016-01-01</v>
      </c>
      <c r="J5319" s="580" t="str">
        <f>Índice!$C$9</f>
        <v>2016-12-31</v>
      </c>
      <c r="L5319" s="555"/>
    </row>
    <row r="5320" spans="1:12" ht="15.75">
      <c r="C5320" s="555" t="str">
        <f>'FC03-4'!B$15</f>
        <v>Ingreso regulado (FC03-4)</v>
      </c>
      <c r="F5320" s="555">
        <f>'FC03-4'!G$15</f>
        <v>0</v>
      </c>
      <c r="I5320" s="580" t="str">
        <f>Índice!$C$8</f>
        <v>2016-01-01</v>
      </c>
      <c r="J5320" s="580" t="str">
        <f>Índice!$C$9</f>
        <v>2016-12-31</v>
      </c>
      <c r="K5320" s="555" t="s">
        <v>1864</v>
      </c>
      <c r="L5320" s="555" t="s">
        <v>1856</v>
      </c>
    </row>
    <row r="5321" spans="1:12" ht="15.75">
      <c r="C5321" s="555" t="str">
        <f>'FC03-4'!B$16</f>
        <v>Cargos por conexión (FC03-4)</v>
      </c>
      <c r="F5321" s="555">
        <f>'FC03-4'!G$16</f>
        <v>0</v>
      </c>
      <c r="I5321" s="580" t="str">
        <f>Índice!$C$8</f>
        <v>2016-01-01</v>
      </c>
      <c r="J5321" s="580" t="str">
        <f>Índice!$C$9</f>
        <v>2016-12-31</v>
      </c>
      <c r="K5321" s="555" t="s">
        <v>1864</v>
      </c>
      <c r="L5321" s="555" t="s">
        <v>1856</v>
      </c>
    </row>
    <row r="5322" spans="1:12" ht="15.75">
      <c r="C5322" s="555" t="str">
        <f>'FC03-4'!B$17</f>
        <v>Otros (Transmisión) (FC03-4)</v>
      </c>
      <c r="F5322" s="555">
        <f>'FC03-4'!G$17</f>
        <v>0</v>
      </c>
      <c r="I5322" s="580" t="str">
        <f>Índice!$C$8</f>
        <v>2016-01-01</v>
      </c>
      <c r="J5322" s="580" t="str">
        <f>Índice!$C$9</f>
        <v>2016-12-31</v>
      </c>
      <c r="K5322" s="555" t="s">
        <v>1864</v>
      </c>
      <c r="L5322" s="555" t="s">
        <v>1856</v>
      </c>
    </row>
    <row r="5323" spans="1:12" ht="15.75">
      <c r="C5323" s="555" t="str">
        <f>'FC03-4'!B$18</f>
        <v>Total Transmisión (FC03-4)</v>
      </c>
      <c r="F5323" s="555">
        <f>'FC03-4'!G$18</f>
        <v>0</v>
      </c>
      <c r="I5323" s="580" t="str">
        <f>Índice!$C$8</f>
        <v>2016-01-01</v>
      </c>
      <c r="J5323" s="580" t="str">
        <f>Índice!$C$9</f>
        <v>2016-12-31</v>
      </c>
      <c r="K5323" s="555" t="s">
        <v>1864</v>
      </c>
      <c r="L5323" s="555" t="s">
        <v>1856</v>
      </c>
    </row>
    <row r="5324" spans="1:12" ht="15.75">
      <c r="A5324" s="593" t="s">
        <v>15</v>
      </c>
      <c r="C5324" s="555" t="str">
        <f>'FC03-4'!B$19</f>
        <v>Operador de red (FC03-4)</v>
      </c>
      <c r="F5324" s="555"/>
      <c r="I5324" s="580" t="str">
        <f>Índice!$C$8</f>
        <v>2016-01-01</v>
      </c>
      <c r="J5324" s="580" t="str">
        <f>Índice!$C$9</f>
        <v>2016-12-31</v>
      </c>
      <c r="L5324" s="555"/>
    </row>
    <row r="5325" spans="1:12" ht="15.75">
      <c r="C5325" s="555" t="str">
        <f>'FC03-4'!B$20</f>
        <v>Cargos por uso de usuarios regulados (FC03-4)</v>
      </c>
      <c r="F5325" s="555">
        <f>'FC03-4'!G$20</f>
        <v>0</v>
      </c>
      <c r="I5325" s="580" t="str">
        <f>Índice!$C$8</f>
        <v>2016-01-01</v>
      </c>
      <c r="J5325" s="580" t="str">
        <f>Índice!$C$9</f>
        <v>2016-12-31</v>
      </c>
      <c r="K5325" s="555" t="s">
        <v>1864</v>
      </c>
      <c r="L5325" s="555" t="s">
        <v>1856</v>
      </c>
    </row>
    <row r="5326" spans="1:12" ht="15.75">
      <c r="C5326" s="555" t="str">
        <f>'FC03-4'!B$21</f>
        <v>Cargos por uso de usuarios no regulados (FC03-4)</v>
      </c>
      <c r="F5326" s="555">
        <f>'FC03-4'!G$21</f>
        <v>0</v>
      </c>
      <c r="I5326" s="580" t="str">
        <f>Índice!$C$8</f>
        <v>2016-01-01</v>
      </c>
      <c r="J5326" s="580" t="str">
        <f>Índice!$C$9</f>
        <v>2016-12-31</v>
      </c>
      <c r="K5326" s="555" t="s">
        <v>1864</v>
      </c>
      <c r="L5326" s="555" t="s">
        <v>1856</v>
      </c>
    </row>
    <row r="5327" spans="1:12" ht="15.75">
      <c r="C5327" s="555" t="str">
        <f>'FC03-4'!B$22</f>
        <v>Ingreso regulado (Operador) (FC03-4)</v>
      </c>
      <c r="F5327" s="555">
        <f>'FC03-4'!G$22</f>
        <v>0</v>
      </c>
      <c r="I5327" s="580" t="str">
        <f>Índice!$C$8</f>
        <v>2016-01-01</v>
      </c>
      <c r="J5327" s="580" t="str">
        <f>Índice!$C$9</f>
        <v>2016-12-31</v>
      </c>
      <c r="K5327" s="555" t="s">
        <v>1864</v>
      </c>
      <c r="L5327" s="555" t="s">
        <v>1856</v>
      </c>
    </row>
    <row r="5328" spans="1:12" ht="15.75">
      <c r="C5328" s="555" t="str">
        <f>'FC03-4'!B$23</f>
        <v>Otros (Operador) (FC03-4)</v>
      </c>
      <c r="F5328" s="555">
        <f>'FC03-4'!G$23</f>
        <v>0</v>
      </c>
      <c r="I5328" s="580" t="str">
        <f>Índice!$C$8</f>
        <v>2016-01-01</v>
      </c>
      <c r="J5328" s="580" t="str">
        <f>Índice!$C$9</f>
        <v>2016-12-31</v>
      </c>
      <c r="K5328" s="555" t="s">
        <v>1864</v>
      </c>
      <c r="L5328" s="555" t="s">
        <v>1856</v>
      </c>
    </row>
    <row r="5329" spans="1:12" ht="15.75">
      <c r="C5329" s="555" t="str">
        <f>'FC03-4'!B$24</f>
        <v>Total Operador de red (FC03-4)</v>
      </c>
      <c r="F5329" s="555">
        <f>'FC03-4'!G$24</f>
        <v>0</v>
      </c>
      <c r="I5329" s="580" t="str">
        <f>Índice!$C$8</f>
        <v>2016-01-01</v>
      </c>
      <c r="J5329" s="580" t="str">
        <f>Índice!$C$9</f>
        <v>2016-12-31</v>
      </c>
      <c r="K5329" s="555" t="s">
        <v>1864</v>
      </c>
      <c r="L5329" s="555" t="s">
        <v>1856</v>
      </c>
    </row>
    <row r="5330" spans="1:12" ht="15.75">
      <c r="A5330" s="593" t="s">
        <v>15</v>
      </c>
      <c r="C5330" s="555" t="str">
        <f>'FC03-4'!B$25</f>
        <v>Comercialización (FC03-4)</v>
      </c>
      <c r="F5330" s="555"/>
      <c r="I5330" s="580" t="str">
        <f>Índice!$C$8</f>
        <v>2016-01-01</v>
      </c>
      <c r="J5330" s="580" t="str">
        <f>Índice!$C$9</f>
        <v>2016-12-31</v>
      </c>
      <c r="L5330" s="555"/>
    </row>
    <row r="5331" spans="1:12" ht="15.75">
      <c r="C5331" s="555" t="str">
        <f>'FC03-4'!B$26</f>
        <v>Residencial Estrato 1 (FC03-4)</v>
      </c>
      <c r="F5331" s="555">
        <f>'FC03-4'!G$26</f>
        <v>0</v>
      </c>
      <c r="I5331" s="580" t="str">
        <f>Índice!$C$8</f>
        <v>2016-01-01</v>
      </c>
      <c r="J5331" s="580" t="str">
        <f>Índice!$C$9</f>
        <v>2016-12-31</v>
      </c>
      <c r="K5331" s="555" t="s">
        <v>1864</v>
      </c>
      <c r="L5331" s="555" t="s">
        <v>1856</v>
      </c>
    </row>
    <row r="5332" spans="1:12" ht="15.75">
      <c r="C5332" s="555" t="str">
        <f>'FC03-4'!B$27</f>
        <v>Residencial Estrato 2 (FC03-4)</v>
      </c>
      <c r="F5332" s="555">
        <f>'FC03-4'!G$27</f>
        <v>0</v>
      </c>
      <c r="I5332" s="580" t="str">
        <f>Índice!$C$8</f>
        <v>2016-01-01</v>
      </c>
      <c r="J5332" s="580" t="str">
        <f>Índice!$C$9</f>
        <v>2016-12-31</v>
      </c>
      <c r="K5332" s="555" t="s">
        <v>1864</v>
      </c>
      <c r="L5332" s="555" t="s">
        <v>1856</v>
      </c>
    </row>
    <row r="5333" spans="1:12" ht="15.75">
      <c r="C5333" s="555" t="str">
        <f>'FC03-4'!B$28</f>
        <v>Residencial Estrato 3 (FC03-4)</v>
      </c>
      <c r="F5333" s="555">
        <f>'FC03-4'!G$28</f>
        <v>0</v>
      </c>
      <c r="I5333" s="580" t="str">
        <f>Índice!$C$8</f>
        <v>2016-01-01</v>
      </c>
      <c r="J5333" s="580" t="str">
        <f>Índice!$C$9</f>
        <v>2016-12-31</v>
      </c>
      <c r="K5333" s="555" t="s">
        <v>1864</v>
      </c>
      <c r="L5333" s="555" t="s">
        <v>1856</v>
      </c>
    </row>
    <row r="5334" spans="1:12" ht="15.75">
      <c r="C5334" s="555" t="str">
        <f>'FC03-4'!B$29</f>
        <v>Residencial Estrato 4 (FC03-4)</v>
      </c>
      <c r="F5334" s="555">
        <f>'FC03-4'!G$29</f>
        <v>0</v>
      </c>
      <c r="I5334" s="580" t="str">
        <f>Índice!$C$8</f>
        <v>2016-01-01</v>
      </c>
      <c r="J5334" s="580" t="str">
        <f>Índice!$C$9</f>
        <v>2016-12-31</v>
      </c>
      <c r="K5334" s="555" t="s">
        <v>1864</v>
      </c>
      <c r="L5334" s="555" t="s">
        <v>1856</v>
      </c>
    </row>
    <row r="5335" spans="1:12" ht="15.75">
      <c r="C5335" s="555" t="str">
        <f>'FC03-4'!B$30</f>
        <v>Residencial Estrato 5 (FC03-4)</v>
      </c>
      <c r="F5335" s="555">
        <f>'FC03-4'!G$30</f>
        <v>0</v>
      </c>
      <c r="I5335" s="580" t="str">
        <f>Índice!$C$8</f>
        <v>2016-01-01</v>
      </c>
      <c r="J5335" s="580" t="str">
        <f>Índice!$C$9</f>
        <v>2016-12-31</v>
      </c>
      <c r="K5335" s="555" t="s">
        <v>1864</v>
      </c>
      <c r="L5335" s="555" t="s">
        <v>1856</v>
      </c>
    </row>
    <row r="5336" spans="1:12" ht="15.75">
      <c r="C5336" s="555" t="str">
        <f>'FC03-4'!B$31</f>
        <v>Residencial Estrato 6 (FC03-4)</v>
      </c>
      <c r="F5336" s="555">
        <f>'FC03-4'!G$31</f>
        <v>0</v>
      </c>
      <c r="I5336" s="580" t="str">
        <f>Índice!$C$8</f>
        <v>2016-01-01</v>
      </c>
      <c r="J5336" s="580" t="str">
        <f>Índice!$C$9</f>
        <v>2016-12-31</v>
      </c>
      <c r="K5336" s="555" t="s">
        <v>1864</v>
      </c>
      <c r="L5336" s="555" t="s">
        <v>1856</v>
      </c>
    </row>
    <row r="5337" spans="1:12" ht="15.75">
      <c r="C5337" s="555" t="str">
        <f>'FC03-4'!B$32</f>
        <v>Comercial (FC03-4)</v>
      </c>
      <c r="F5337" s="555">
        <f>'FC03-4'!G$32</f>
        <v>0</v>
      </c>
      <c r="I5337" s="580" t="str">
        <f>Índice!$C$8</f>
        <v>2016-01-01</v>
      </c>
      <c r="J5337" s="580" t="str">
        <f>Índice!$C$9</f>
        <v>2016-12-31</v>
      </c>
      <c r="K5337" s="555" t="s">
        <v>1864</v>
      </c>
      <c r="L5337" s="555" t="s">
        <v>1856</v>
      </c>
    </row>
    <row r="5338" spans="1:12" ht="15.75">
      <c r="C5338" s="555" t="str">
        <f>'FC03-4'!B$33</f>
        <v>Industrial (FC03-4)</v>
      </c>
      <c r="F5338" s="555">
        <f>'FC03-4'!G$33</f>
        <v>0</v>
      </c>
      <c r="I5338" s="580" t="str">
        <f>Índice!$C$8</f>
        <v>2016-01-01</v>
      </c>
      <c r="J5338" s="580" t="str">
        <f>Índice!$C$9</f>
        <v>2016-12-31</v>
      </c>
      <c r="K5338" s="555" t="s">
        <v>1864</v>
      </c>
      <c r="L5338" s="555" t="s">
        <v>1856</v>
      </c>
    </row>
    <row r="5339" spans="1:12" ht="15.75">
      <c r="C5339" s="555" t="str">
        <f>'FC03-4'!B$34</f>
        <v>Oficial (FC03-4)</v>
      </c>
      <c r="F5339" s="555">
        <f>'FC03-4'!G$34</f>
        <v>0</v>
      </c>
      <c r="I5339" s="580" t="str">
        <f>Índice!$C$8</f>
        <v>2016-01-01</v>
      </c>
      <c r="J5339" s="580" t="str">
        <f>Índice!$C$9</f>
        <v>2016-12-31</v>
      </c>
      <c r="K5339" s="555" t="s">
        <v>1864</v>
      </c>
      <c r="L5339" s="555" t="s">
        <v>1856</v>
      </c>
    </row>
    <row r="5340" spans="1:12" ht="15.75">
      <c r="C5340" s="555" t="str">
        <f>'FC03-4'!B$35</f>
        <v>Alumbrado público (FC03-4)</v>
      </c>
      <c r="F5340" s="555">
        <f>'FC03-4'!G$35</f>
        <v>0</v>
      </c>
      <c r="I5340" s="580" t="str">
        <f>Índice!$C$8</f>
        <v>2016-01-01</v>
      </c>
      <c r="J5340" s="580" t="str">
        <f>Índice!$C$9</f>
        <v>2016-12-31</v>
      </c>
      <c r="K5340" s="555" t="s">
        <v>1864</v>
      </c>
      <c r="L5340" s="555" t="s">
        <v>1856</v>
      </c>
    </row>
    <row r="5341" spans="1:12" ht="15.75">
      <c r="C5341" s="555" t="str">
        <f>'FC03-4'!B$36</f>
        <v>Empresas del sector (FC03-4)</v>
      </c>
      <c r="F5341" s="555">
        <f>'FC03-4'!G$36</f>
        <v>0</v>
      </c>
      <c r="I5341" s="580" t="str">
        <f>Índice!$C$8</f>
        <v>2016-01-01</v>
      </c>
      <c r="J5341" s="580" t="str">
        <f>Índice!$C$9</f>
        <v>2016-12-31</v>
      </c>
      <c r="K5341" s="555" t="s">
        <v>1864</v>
      </c>
      <c r="L5341" s="555" t="s">
        <v>1856</v>
      </c>
    </row>
    <row r="5342" spans="1:12" ht="15.75">
      <c r="C5342" s="555" t="str">
        <f>'FC03-4'!B$37</f>
        <v>Usuarios no regulados (FC03-4)</v>
      </c>
      <c r="F5342" s="555">
        <f>'FC03-4'!G$37</f>
        <v>0</v>
      </c>
      <c r="I5342" s="580" t="str">
        <f>Índice!$C$8</f>
        <v>2016-01-01</v>
      </c>
      <c r="J5342" s="580" t="str">
        <f>Índice!$C$9</f>
        <v>2016-12-31</v>
      </c>
      <c r="K5342" s="555" t="s">
        <v>1864</v>
      </c>
      <c r="L5342" s="555" t="s">
        <v>1856</v>
      </c>
    </row>
    <row r="5343" spans="1:12" ht="15.75">
      <c r="C5343" s="555" t="str">
        <f>'FC03-4'!B$38</f>
        <v>Otros (Comercialización) (FC03-4)</v>
      </c>
      <c r="F5343" s="555">
        <f>'FC03-4'!G$38</f>
        <v>0</v>
      </c>
      <c r="I5343" s="580" t="str">
        <f>Índice!$C$8</f>
        <v>2016-01-01</v>
      </c>
      <c r="J5343" s="580" t="str">
        <f>Índice!$C$9</f>
        <v>2016-12-31</v>
      </c>
      <c r="K5343" s="555" t="s">
        <v>1864</v>
      </c>
      <c r="L5343" s="555" t="s">
        <v>1856</v>
      </c>
    </row>
    <row r="5344" spans="1:12" ht="15.75">
      <c r="C5344" s="555" t="str">
        <f>'FC03-4'!B$39</f>
        <v>Total Comercialización (FC03-4)</v>
      </c>
      <c r="F5344" s="555">
        <f>'FC03-4'!G$39</f>
        <v>0</v>
      </c>
      <c r="I5344" s="580" t="str">
        <f>Índice!$C$8</f>
        <v>2016-01-01</v>
      </c>
      <c r="J5344" s="580" t="str">
        <f>Índice!$C$9</f>
        <v>2016-12-31</v>
      </c>
      <c r="K5344" s="555" t="s">
        <v>1864</v>
      </c>
      <c r="L5344" s="555" t="s">
        <v>1856</v>
      </c>
    </row>
    <row r="5345" spans="1:12" ht="15.75">
      <c r="C5345" s="555" t="str">
        <f>'FC03-4'!B$40</f>
        <v>Total Servicio de Energía (FC03-4)</v>
      </c>
      <c r="F5345" s="555">
        <f>'FC03-4'!G$40</f>
        <v>0</v>
      </c>
      <c r="I5345" s="580" t="str">
        <f>Índice!$C$8</f>
        <v>2016-01-01</v>
      </c>
      <c r="J5345" s="580" t="str">
        <f>Índice!$C$9</f>
        <v>2016-12-31</v>
      </c>
      <c r="K5345" s="555" t="s">
        <v>1864</v>
      </c>
      <c r="L5345" s="555" t="s">
        <v>1856</v>
      </c>
    </row>
    <row r="5346" spans="1:12" ht="15.75">
      <c r="A5346" s="593" t="s">
        <v>15</v>
      </c>
      <c r="C5346" s="555" t="str">
        <f>'FC03-4'!B$41</f>
        <v>Deterioro de cuentas por cobrar (FC03-4)</v>
      </c>
      <c r="F5346" s="555"/>
      <c r="I5346" s="580" t="str">
        <f>Índice!$C$8</f>
        <v>2016-01-01</v>
      </c>
      <c r="J5346" s="580" t="str">
        <f>Índice!$C$9</f>
        <v>2016-12-31</v>
      </c>
      <c r="L5346" s="555"/>
    </row>
    <row r="5347" spans="1:12" ht="15.75">
      <c r="A5347" s="593" t="s">
        <v>15</v>
      </c>
      <c r="C5347" s="555" t="str">
        <f>'FC03-4'!B$42</f>
        <v>Generación (Deterioro) (FC03-4)</v>
      </c>
      <c r="F5347" s="555"/>
      <c r="I5347" s="580" t="str">
        <f>Índice!$C$8</f>
        <v>2016-01-01</v>
      </c>
      <c r="J5347" s="580" t="str">
        <f>Índice!$C$9</f>
        <v>2016-12-31</v>
      </c>
      <c r="L5347" s="555"/>
    </row>
    <row r="5348" spans="1:12" ht="15.75">
      <c r="C5348" s="555" t="str">
        <f>'FC03-4'!B$43</f>
        <v>Contratos bilaterales empresas del sector (Deterioro) (FC03-4)</v>
      </c>
      <c r="F5348" s="555">
        <f>'FC03-4'!G$43</f>
        <v>0</v>
      </c>
      <c r="I5348" s="580" t="str">
        <f>Índice!$C$8</f>
        <v>2016-01-01</v>
      </c>
      <c r="J5348" s="580" t="str">
        <f>Índice!$C$9</f>
        <v>2016-12-31</v>
      </c>
      <c r="K5348" s="555" t="s">
        <v>1864</v>
      </c>
      <c r="L5348" s="555" t="s">
        <v>1856</v>
      </c>
    </row>
    <row r="5349" spans="1:12" ht="15.75">
      <c r="C5349" s="555" t="str">
        <f>'FC03-4'!B$44</f>
        <v>Contratos bilaterales usuarios no regulados (Deterioro) (FC03-4)</v>
      </c>
      <c r="F5349" s="555">
        <f>'FC03-4'!G$44</f>
        <v>0</v>
      </c>
      <c r="I5349" s="580" t="str">
        <f>Índice!$C$8</f>
        <v>2016-01-01</v>
      </c>
      <c r="J5349" s="580" t="str">
        <f>Índice!$C$9</f>
        <v>2016-12-31</v>
      </c>
      <c r="K5349" s="555" t="s">
        <v>1864</v>
      </c>
      <c r="L5349" s="555" t="s">
        <v>1856</v>
      </c>
    </row>
    <row r="5350" spans="1:12" ht="15.75">
      <c r="C5350" s="555" t="str">
        <f>'FC03-4'!B$45</f>
        <v>Bolsa de energía (Deterioro) (FC03-4)</v>
      </c>
      <c r="F5350" s="555">
        <f>'FC03-4'!G$45</f>
        <v>0</v>
      </c>
      <c r="I5350" s="580" t="str">
        <f>Índice!$C$8</f>
        <v>2016-01-01</v>
      </c>
      <c r="J5350" s="580" t="str">
        <f>Índice!$C$9</f>
        <v>2016-12-31</v>
      </c>
      <c r="K5350" s="555" t="s">
        <v>1864</v>
      </c>
      <c r="L5350" s="555" t="s">
        <v>1856</v>
      </c>
    </row>
    <row r="5351" spans="1:12" ht="15.75">
      <c r="C5351" s="555" t="str">
        <f>'FC03-4'!B$46</f>
        <v>Otros (Deterioro) (FC03-4)</v>
      </c>
      <c r="F5351" s="555">
        <f>'FC03-4'!G$46</f>
        <v>0</v>
      </c>
      <c r="I5351" s="580" t="str">
        <f>Índice!$C$8</f>
        <v>2016-01-01</v>
      </c>
      <c r="J5351" s="580" t="str">
        <f>Índice!$C$9</f>
        <v>2016-12-31</v>
      </c>
      <c r="K5351" s="555" t="s">
        <v>1864</v>
      </c>
      <c r="L5351" s="555" t="s">
        <v>1856</v>
      </c>
    </row>
    <row r="5352" spans="1:12" ht="15.75">
      <c r="C5352" s="555" t="str">
        <f>'FC03-4'!B$47</f>
        <v>Total Generación (Deterioro) (FC03-4)</v>
      </c>
      <c r="F5352" s="555">
        <f>'FC03-4'!G$47</f>
        <v>0</v>
      </c>
      <c r="I5352" s="580" t="str">
        <f>Índice!$C$8</f>
        <v>2016-01-01</v>
      </c>
      <c r="J5352" s="580" t="str">
        <f>Índice!$C$9</f>
        <v>2016-12-31</v>
      </c>
      <c r="K5352" s="555" t="s">
        <v>1864</v>
      </c>
      <c r="L5352" s="555" t="s">
        <v>1856</v>
      </c>
    </row>
    <row r="5353" spans="1:12" ht="15.75">
      <c r="A5353" s="593" t="s">
        <v>15</v>
      </c>
      <c r="C5353" s="555" t="str">
        <f>'FC03-4'!B$48</f>
        <v>Transmisión (Deterioro) (FC03-4)</v>
      </c>
      <c r="F5353" s="555"/>
      <c r="I5353" s="580" t="str">
        <f>Índice!$C$8</f>
        <v>2016-01-01</v>
      </c>
      <c r="J5353" s="580" t="str">
        <f>Índice!$C$9</f>
        <v>2016-12-31</v>
      </c>
      <c r="L5353" s="555"/>
    </row>
    <row r="5354" spans="1:12" ht="15.75">
      <c r="C5354" s="555" t="str">
        <f>'FC03-4'!B$49</f>
        <v>Ingreso regulado (Deterioro) (FC03-4)</v>
      </c>
      <c r="F5354" s="555">
        <f>'FC03-4'!G$49</f>
        <v>0</v>
      </c>
      <c r="I5354" s="580" t="str">
        <f>Índice!$C$8</f>
        <v>2016-01-01</v>
      </c>
      <c r="J5354" s="580" t="str">
        <f>Índice!$C$9</f>
        <v>2016-12-31</v>
      </c>
      <c r="K5354" s="555" t="s">
        <v>1864</v>
      </c>
      <c r="L5354" s="555" t="s">
        <v>1856</v>
      </c>
    </row>
    <row r="5355" spans="1:12" ht="15.75">
      <c r="C5355" s="555" t="str">
        <f>'FC03-4'!B$50</f>
        <v>Cargos por conexión (Deterioro) (FC03-4)</v>
      </c>
      <c r="F5355" s="555">
        <f>'FC03-4'!G$50</f>
        <v>0</v>
      </c>
      <c r="I5355" s="580" t="str">
        <f>Índice!$C$8</f>
        <v>2016-01-01</v>
      </c>
      <c r="J5355" s="580" t="str">
        <f>Índice!$C$9</f>
        <v>2016-12-31</v>
      </c>
      <c r="K5355" s="555" t="s">
        <v>1864</v>
      </c>
      <c r="L5355" s="555" t="s">
        <v>1856</v>
      </c>
    </row>
    <row r="5356" spans="1:12" ht="15.75">
      <c r="C5356" s="555" t="str">
        <f>'FC03-4'!B$51</f>
        <v>Otros (Transmisión) (Deterioro) (FC03-4)</v>
      </c>
      <c r="F5356" s="555">
        <f>'FC03-4'!G$51</f>
        <v>0</v>
      </c>
      <c r="I5356" s="580" t="str">
        <f>Índice!$C$8</f>
        <v>2016-01-01</v>
      </c>
      <c r="J5356" s="580" t="str">
        <f>Índice!$C$9</f>
        <v>2016-12-31</v>
      </c>
      <c r="K5356" s="555" t="s">
        <v>1864</v>
      </c>
      <c r="L5356" s="555" t="s">
        <v>1856</v>
      </c>
    </row>
    <row r="5357" spans="1:12" ht="15.75">
      <c r="C5357" s="555" t="str">
        <f>'FC03-4'!B$52</f>
        <v>Total Transmisión (Deterioro) (FC03-4)</v>
      </c>
      <c r="F5357" s="555">
        <f>'FC03-4'!G$52</f>
        <v>0</v>
      </c>
      <c r="I5357" s="580" t="str">
        <f>Índice!$C$8</f>
        <v>2016-01-01</v>
      </c>
      <c r="J5357" s="580" t="str">
        <f>Índice!$C$9</f>
        <v>2016-12-31</v>
      </c>
      <c r="K5357" s="555" t="s">
        <v>1864</v>
      </c>
      <c r="L5357" s="555" t="s">
        <v>1856</v>
      </c>
    </row>
    <row r="5358" spans="1:12" ht="15.75">
      <c r="A5358" s="593" t="s">
        <v>15</v>
      </c>
      <c r="C5358" s="555" t="str">
        <f>'FC03-4'!B$53</f>
        <v>Operador de red (Deterioro) (FC03-4)</v>
      </c>
      <c r="F5358" s="555"/>
      <c r="I5358" s="580" t="str">
        <f>Índice!$C$8</f>
        <v>2016-01-01</v>
      </c>
      <c r="J5358" s="580" t="str">
        <f>Índice!$C$9</f>
        <v>2016-12-31</v>
      </c>
      <c r="L5358" s="555"/>
    </row>
    <row r="5359" spans="1:12" ht="15.75">
      <c r="C5359" s="555" t="str">
        <f>'FC03-4'!B$54</f>
        <v>Cargos por uso de usuarios regulados (Deterioro) (FC03-4)</v>
      </c>
      <c r="F5359" s="555">
        <f>'FC03-4'!G$54</f>
        <v>0</v>
      </c>
      <c r="I5359" s="580" t="str">
        <f>Índice!$C$8</f>
        <v>2016-01-01</v>
      </c>
      <c r="J5359" s="580" t="str">
        <f>Índice!$C$9</f>
        <v>2016-12-31</v>
      </c>
      <c r="K5359" s="555" t="s">
        <v>1864</v>
      </c>
      <c r="L5359" s="555" t="s">
        <v>1856</v>
      </c>
    </row>
    <row r="5360" spans="1:12" ht="15.75">
      <c r="C5360" s="555" t="str">
        <f>'FC03-4'!B$55</f>
        <v>Cargos por uso de usuarios no regulados (Deterioro) (FC03-4)</v>
      </c>
      <c r="F5360" s="555">
        <f>'FC03-4'!G$55</f>
        <v>0</v>
      </c>
      <c r="I5360" s="580" t="str">
        <f>Índice!$C$8</f>
        <v>2016-01-01</v>
      </c>
      <c r="J5360" s="580" t="str">
        <f>Índice!$C$9</f>
        <v>2016-12-31</v>
      </c>
      <c r="K5360" s="555" t="s">
        <v>1864</v>
      </c>
      <c r="L5360" s="555" t="s">
        <v>1856</v>
      </c>
    </row>
    <row r="5361" spans="1:12" ht="15.75">
      <c r="C5361" s="555" t="str">
        <f>'FC03-4'!B$56</f>
        <v>Ingreso regulado (Operador) (Deterioro) (FC03-4)</v>
      </c>
      <c r="F5361" s="555">
        <f>'FC03-4'!G$56</f>
        <v>0</v>
      </c>
      <c r="I5361" s="580" t="str">
        <f>Índice!$C$8</f>
        <v>2016-01-01</v>
      </c>
      <c r="J5361" s="580" t="str">
        <f>Índice!$C$9</f>
        <v>2016-12-31</v>
      </c>
      <c r="K5361" s="555" t="s">
        <v>1864</v>
      </c>
      <c r="L5361" s="555" t="s">
        <v>1856</v>
      </c>
    </row>
    <row r="5362" spans="1:12" ht="15.75">
      <c r="C5362" s="555" t="str">
        <f>'FC03-4'!B$57</f>
        <v>Otros (Operador) (Deterioro) (FC03-4)</v>
      </c>
      <c r="F5362" s="555">
        <f>'FC03-4'!G$57</f>
        <v>0</v>
      </c>
      <c r="I5362" s="580" t="str">
        <f>Índice!$C$8</f>
        <v>2016-01-01</v>
      </c>
      <c r="J5362" s="580" t="str">
        <f>Índice!$C$9</f>
        <v>2016-12-31</v>
      </c>
      <c r="K5362" s="555" t="s">
        <v>1864</v>
      </c>
      <c r="L5362" s="555" t="s">
        <v>1856</v>
      </c>
    </row>
    <row r="5363" spans="1:12" ht="15.75">
      <c r="C5363" s="555" t="str">
        <f>'FC03-4'!B$58</f>
        <v>Total Operador de red (Deterioro) (FC03-4)</v>
      </c>
      <c r="F5363" s="555">
        <f>'FC03-4'!G$58</f>
        <v>0</v>
      </c>
      <c r="I5363" s="580" t="str">
        <f>Índice!$C$8</f>
        <v>2016-01-01</v>
      </c>
      <c r="J5363" s="580" t="str">
        <f>Índice!$C$9</f>
        <v>2016-12-31</v>
      </c>
      <c r="K5363" s="555" t="s">
        <v>1864</v>
      </c>
      <c r="L5363" s="555" t="s">
        <v>1856</v>
      </c>
    </row>
    <row r="5364" spans="1:12" ht="15.75">
      <c r="A5364" s="593" t="s">
        <v>15</v>
      </c>
      <c r="C5364" s="555" t="str">
        <f>'FC03-4'!B$59</f>
        <v>Comercialización (Deterioro) (FC03-4)</v>
      </c>
      <c r="F5364" s="555"/>
      <c r="I5364" s="580" t="str">
        <f>Índice!$C$8</f>
        <v>2016-01-01</v>
      </c>
      <c r="J5364" s="580" t="str">
        <f>Índice!$C$9</f>
        <v>2016-12-31</v>
      </c>
      <c r="L5364" s="555"/>
    </row>
    <row r="5365" spans="1:12" ht="15.75">
      <c r="C5365" s="555" t="str">
        <f>'FC03-4'!B$60</f>
        <v>Residencial Estrato 1 (Deterioro) (FC03-4)</v>
      </c>
      <c r="F5365" s="555">
        <f>'FC03-4'!G$60</f>
        <v>0</v>
      </c>
      <c r="I5365" s="580" t="str">
        <f>Índice!$C$8</f>
        <v>2016-01-01</v>
      </c>
      <c r="J5365" s="580" t="str">
        <f>Índice!$C$9</f>
        <v>2016-12-31</v>
      </c>
      <c r="K5365" s="555" t="s">
        <v>1864</v>
      </c>
      <c r="L5365" s="555" t="s">
        <v>1856</v>
      </c>
    </row>
    <row r="5366" spans="1:12" ht="15.75">
      <c r="C5366" s="555" t="str">
        <f>'FC03-4'!B$61</f>
        <v>Residencial Estrato 2 (Deterioro) (FC03-4)</v>
      </c>
      <c r="F5366" s="555">
        <f>'FC03-4'!G$61</f>
        <v>0</v>
      </c>
      <c r="I5366" s="580" t="str">
        <f>Índice!$C$8</f>
        <v>2016-01-01</v>
      </c>
      <c r="J5366" s="580" t="str">
        <f>Índice!$C$9</f>
        <v>2016-12-31</v>
      </c>
      <c r="K5366" s="555" t="s">
        <v>1864</v>
      </c>
      <c r="L5366" s="555" t="s">
        <v>1856</v>
      </c>
    </row>
    <row r="5367" spans="1:12" ht="15.75">
      <c r="C5367" s="555" t="str">
        <f>'FC03-4'!B$62</f>
        <v>Residencial Estrato 3 (Deterioro) (FC03-4)</v>
      </c>
      <c r="F5367" s="555">
        <f>'FC03-4'!G$62</f>
        <v>0</v>
      </c>
      <c r="I5367" s="580" t="str">
        <f>Índice!$C$8</f>
        <v>2016-01-01</v>
      </c>
      <c r="J5367" s="580" t="str">
        <f>Índice!$C$9</f>
        <v>2016-12-31</v>
      </c>
      <c r="K5367" s="555" t="s">
        <v>1864</v>
      </c>
      <c r="L5367" s="555" t="s">
        <v>1856</v>
      </c>
    </row>
    <row r="5368" spans="1:12" ht="15.75">
      <c r="C5368" s="555" t="str">
        <f>'FC03-4'!B$63</f>
        <v>Residencial Estrato 4 (Deterioro) (FC03-4)</v>
      </c>
      <c r="F5368" s="555">
        <f>'FC03-4'!G$63</f>
        <v>0</v>
      </c>
      <c r="I5368" s="580" t="str">
        <f>Índice!$C$8</f>
        <v>2016-01-01</v>
      </c>
      <c r="J5368" s="580" t="str">
        <f>Índice!$C$9</f>
        <v>2016-12-31</v>
      </c>
      <c r="K5368" s="555" t="s">
        <v>1864</v>
      </c>
      <c r="L5368" s="555" t="s">
        <v>1856</v>
      </c>
    </row>
    <row r="5369" spans="1:12" ht="15.75">
      <c r="C5369" s="555" t="str">
        <f>'FC03-4'!B$64</f>
        <v>Residencial Estrato 5 (Deterioro) (FC03-4)</v>
      </c>
      <c r="F5369" s="555">
        <f>'FC03-4'!G$64</f>
        <v>0</v>
      </c>
      <c r="I5369" s="580" t="str">
        <f>Índice!$C$8</f>
        <v>2016-01-01</v>
      </c>
      <c r="J5369" s="580" t="str">
        <f>Índice!$C$9</f>
        <v>2016-12-31</v>
      </c>
      <c r="K5369" s="555" t="s">
        <v>1864</v>
      </c>
      <c r="L5369" s="555" t="s">
        <v>1856</v>
      </c>
    </row>
    <row r="5370" spans="1:12" ht="15.75">
      <c r="C5370" s="555" t="str">
        <f>'FC03-4'!B$65</f>
        <v>Residencial Estrato 6 (Deterioro) (FC03-4)</v>
      </c>
      <c r="F5370" s="555">
        <f>'FC03-4'!G$65</f>
        <v>0</v>
      </c>
      <c r="I5370" s="580" t="str">
        <f>Índice!$C$8</f>
        <v>2016-01-01</v>
      </c>
      <c r="J5370" s="580" t="str">
        <f>Índice!$C$9</f>
        <v>2016-12-31</v>
      </c>
      <c r="K5370" s="555" t="s">
        <v>1864</v>
      </c>
      <c r="L5370" s="555" t="s">
        <v>1856</v>
      </c>
    </row>
    <row r="5371" spans="1:12" ht="15.75">
      <c r="C5371" s="555" t="str">
        <f>'FC03-4'!B$66</f>
        <v>Comercial (Deterioro) (FC03-4)</v>
      </c>
      <c r="F5371" s="555">
        <f>'FC03-4'!G$66</f>
        <v>0</v>
      </c>
      <c r="I5371" s="580" t="str">
        <f>Índice!$C$8</f>
        <v>2016-01-01</v>
      </c>
      <c r="J5371" s="580" t="str">
        <f>Índice!$C$9</f>
        <v>2016-12-31</v>
      </c>
      <c r="K5371" s="555" t="s">
        <v>1864</v>
      </c>
      <c r="L5371" s="555" t="s">
        <v>1856</v>
      </c>
    </row>
    <row r="5372" spans="1:12" ht="15.75">
      <c r="C5372" s="555" t="str">
        <f>'FC03-4'!B$67</f>
        <v>Industrial (Deterioro) (FC03-4)</v>
      </c>
      <c r="F5372" s="555">
        <f>'FC03-4'!G$67</f>
        <v>0</v>
      </c>
      <c r="I5372" s="580" t="str">
        <f>Índice!$C$8</f>
        <v>2016-01-01</v>
      </c>
      <c r="J5372" s="580" t="str">
        <f>Índice!$C$9</f>
        <v>2016-12-31</v>
      </c>
      <c r="K5372" s="555" t="s">
        <v>1864</v>
      </c>
      <c r="L5372" s="555" t="s">
        <v>1856</v>
      </c>
    </row>
    <row r="5373" spans="1:12" ht="15.75">
      <c r="C5373" s="555" t="str">
        <f>'FC03-4'!B$68</f>
        <v>Oficial (Deterioro) (FC03-4)</v>
      </c>
      <c r="F5373" s="555">
        <f>'FC03-4'!G$68</f>
        <v>0</v>
      </c>
      <c r="I5373" s="580" t="str">
        <f>Índice!$C$8</f>
        <v>2016-01-01</v>
      </c>
      <c r="J5373" s="580" t="str">
        <f>Índice!$C$9</f>
        <v>2016-12-31</v>
      </c>
      <c r="K5373" s="555" t="s">
        <v>1864</v>
      </c>
      <c r="L5373" s="555" t="s">
        <v>1856</v>
      </c>
    </row>
    <row r="5374" spans="1:12" ht="15.75">
      <c r="C5374" s="555" t="str">
        <f>'FC03-4'!B$69</f>
        <v>Alumbrado público (Deterioro) (FC03-4)</v>
      </c>
      <c r="F5374" s="555">
        <f>'FC03-4'!G$69</f>
        <v>0</v>
      </c>
      <c r="I5374" s="580" t="str">
        <f>Índice!$C$8</f>
        <v>2016-01-01</v>
      </c>
      <c r="J5374" s="580" t="str">
        <f>Índice!$C$9</f>
        <v>2016-12-31</v>
      </c>
      <c r="K5374" s="555" t="s">
        <v>1864</v>
      </c>
      <c r="L5374" s="555" t="s">
        <v>1856</v>
      </c>
    </row>
    <row r="5375" spans="1:12" ht="15.75">
      <c r="C5375" s="555" t="str">
        <f>'FC03-4'!B$70</f>
        <v>Empresas del sector (Deterioro) (FC03-4)</v>
      </c>
      <c r="F5375" s="555">
        <f>'FC03-4'!G$70</f>
        <v>0</v>
      </c>
      <c r="I5375" s="580" t="str">
        <f>Índice!$C$8</f>
        <v>2016-01-01</v>
      </c>
      <c r="J5375" s="580" t="str">
        <f>Índice!$C$9</f>
        <v>2016-12-31</v>
      </c>
      <c r="K5375" s="555" t="s">
        <v>1864</v>
      </c>
      <c r="L5375" s="555" t="s">
        <v>1856</v>
      </c>
    </row>
    <row r="5376" spans="1:12" ht="15.75">
      <c r="C5376" s="555" t="str">
        <f>'FC03-4'!B$71</f>
        <v>Usuarios no regulados (Deterioro) (FC03-4)</v>
      </c>
      <c r="F5376" s="555">
        <f>'FC03-4'!G$71</f>
        <v>0</v>
      </c>
      <c r="I5376" s="580" t="str">
        <f>Índice!$C$8</f>
        <v>2016-01-01</v>
      </c>
      <c r="J5376" s="580" t="str">
        <f>Índice!$C$9</f>
        <v>2016-12-31</v>
      </c>
      <c r="K5376" s="555" t="s">
        <v>1864</v>
      </c>
      <c r="L5376" s="555" t="s">
        <v>1856</v>
      </c>
    </row>
    <row r="5377" spans="1:12" ht="15.75">
      <c r="C5377" s="555" t="str">
        <f>'FC03-4'!B$72</f>
        <v>Otros (Comercialización) (Deterioro) (FC03-4)</v>
      </c>
      <c r="F5377" s="555">
        <f>'FC03-4'!G$72</f>
        <v>0</v>
      </c>
      <c r="I5377" s="580" t="str">
        <f>Índice!$C$8</f>
        <v>2016-01-01</v>
      </c>
      <c r="J5377" s="580" t="str">
        <f>Índice!$C$9</f>
        <v>2016-12-31</v>
      </c>
      <c r="K5377" s="555" t="s">
        <v>1864</v>
      </c>
      <c r="L5377" s="555" t="s">
        <v>1856</v>
      </c>
    </row>
    <row r="5378" spans="1:12" ht="15.75">
      <c r="C5378" s="555" t="str">
        <f>'FC03-4'!B$73</f>
        <v>Total Comercialización (Deterioro) (FC03-4)</v>
      </c>
      <c r="F5378" s="555">
        <f>'FC03-4'!G$73</f>
        <v>0</v>
      </c>
      <c r="I5378" s="580" t="str">
        <f>Índice!$C$8</f>
        <v>2016-01-01</v>
      </c>
      <c r="J5378" s="580" t="str">
        <f>Índice!$C$9</f>
        <v>2016-12-31</v>
      </c>
      <c r="K5378" s="555" t="s">
        <v>1864</v>
      </c>
      <c r="L5378" s="555" t="s">
        <v>1856</v>
      </c>
    </row>
    <row r="5379" spans="1:12" ht="15.75">
      <c r="C5379" s="555" t="str">
        <f>'FC03-4'!B$74</f>
        <v>Total Deterioro Cuentas por Cobrar (FC03-4)</v>
      </c>
      <c r="F5379" s="555">
        <f>'FC03-4'!G$74</f>
        <v>0</v>
      </c>
      <c r="I5379" s="580" t="str">
        <f>Índice!$C$8</f>
        <v>2016-01-01</v>
      </c>
      <c r="J5379" s="580" t="str">
        <f>Índice!$C$9</f>
        <v>2016-12-31</v>
      </c>
      <c r="K5379" s="555" t="s">
        <v>1864</v>
      </c>
      <c r="L5379" s="555" t="s">
        <v>1856</v>
      </c>
    </row>
    <row r="5380" spans="1:12" ht="15.75">
      <c r="A5380" s="593" t="s">
        <v>15</v>
      </c>
      <c r="B5380" s="594"/>
      <c r="C5380" s="595" t="s">
        <v>630</v>
      </c>
      <c r="I5380" s="580" t="str">
        <f>Índice!$C$8</f>
        <v>2016-01-01</v>
      </c>
      <c r="J5380" s="580" t="str">
        <f>Índice!$C$9</f>
        <v>2016-12-31</v>
      </c>
      <c r="L5380" s="555"/>
    </row>
    <row r="5381" spans="1:12" ht="15.75">
      <c r="A5381" s="593" t="s">
        <v>15</v>
      </c>
      <c r="C5381" s="555" t="str">
        <f>'FC03-4'!B$7</f>
        <v>Servicio de Energía Eléctrica (FC03-4)</v>
      </c>
      <c r="I5381" s="580" t="str">
        <f>Índice!$C$8</f>
        <v>2016-01-01</v>
      </c>
      <c r="J5381" s="580" t="str">
        <f>Índice!$C$9</f>
        <v>2016-12-31</v>
      </c>
      <c r="L5381" s="555"/>
    </row>
    <row r="5382" spans="1:12" ht="15.75">
      <c r="A5382" s="593" t="s">
        <v>15</v>
      </c>
      <c r="C5382" s="555" t="str">
        <f>'FC03-4'!B$8</f>
        <v>Generación (FC03-4)</v>
      </c>
      <c r="I5382" s="580" t="str">
        <f>Índice!$C$8</f>
        <v>2016-01-01</v>
      </c>
      <c r="J5382" s="580" t="str">
        <f>Índice!$C$9</f>
        <v>2016-12-31</v>
      </c>
      <c r="L5382" s="557"/>
    </row>
    <row r="5383" spans="1:12" ht="15.75">
      <c r="C5383" s="555" t="str">
        <f>'FC03-4'!B$9</f>
        <v>Contratos bilaterales empresas del sector (FC03-4)</v>
      </c>
      <c r="F5383" s="555">
        <f>'FC03-4'!H$9</f>
        <v>0</v>
      </c>
      <c r="I5383" s="580" t="str">
        <f>Índice!$C$8</f>
        <v>2016-01-01</v>
      </c>
      <c r="J5383" s="580" t="str">
        <f>Índice!$C$9</f>
        <v>2016-12-31</v>
      </c>
      <c r="K5383" s="555" t="s">
        <v>1864</v>
      </c>
      <c r="L5383" s="555" t="s">
        <v>1857</v>
      </c>
    </row>
    <row r="5384" spans="1:12" ht="15.75">
      <c r="C5384" s="555" t="str">
        <f>'FC03-4'!B$10</f>
        <v>Contratos bilaterales usuarios no regulados (FC03-4)</v>
      </c>
      <c r="F5384" s="555">
        <f>'FC03-4'!H$10</f>
        <v>0</v>
      </c>
      <c r="I5384" s="580" t="str">
        <f>Índice!$C$8</f>
        <v>2016-01-01</v>
      </c>
      <c r="J5384" s="580" t="str">
        <f>Índice!$C$9</f>
        <v>2016-12-31</v>
      </c>
      <c r="K5384" s="555" t="s">
        <v>1864</v>
      </c>
      <c r="L5384" s="555" t="s">
        <v>1857</v>
      </c>
    </row>
    <row r="5385" spans="1:12" ht="15.75">
      <c r="C5385" s="555" t="str">
        <f>'FC03-4'!B$11</f>
        <v>Bolsa de energía (FC03-4)</v>
      </c>
      <c r="F5385" s="555">
        <f>'FC03-4'!H$11</f>
        <v>0</v>
      </c>
      <c r="I5385" s="580" t="str">
        <f>Índice!$C$8</f>
        <v>2016-01-01</v>
      </c>
      <c r="J5385" s="580" t="str">
        <f>Índice!$C$9</f>
        <v>2016-12-31</v>
      </c>
      <c r="K5385" s="555" t="s">
        <v>1864</v>
      </c>
      <c r="L5385" s="555" t="s">
        <v>1857</v>
      </c>
    </row>
    <row r="5386" spans="1:12" ht="15.75">
      <c r="C5386" s="555" t="str">
        <f>'FC03-4'!B$12</f>
        <v>Otros (FC03-4)</v>
      </c>
      <c r="F5386" s="555">
        <f>'FC03-4'!H$12</f>
        <v>0</v>
      </c>
      <c r="I5386" s="580" t="str">
        <f>Índice!$C$8</f>
        <v>2016-01-01</v>
      </c>
      <c r="J5386" s="580" t="str">
        <f>Índice!$C$9</f>
        <v>2016-12-31</v>
      </c>
      <c r="K5386" s="555" t="s">
        <v>1864</v>
      </c>
      <c r="L5386" s="555" t="s">
        <v>1857</v>
      </c>
    </row>
    <row r="5387" spans="1:12" ht="15.75">
      <c r="C5387" s="555" t="str">
        <f>'FC03-4'!B$13</f>
        <v>Total Generación (FC03-4)</v>
      </c>
      <c r="F5387" s="555">
        <f>'FC03-4'!H$13</f>
        <v>0</v>
      </c>
      <c r="I5387" s="580" t="str">
        <f>Índice!$C$8</f>
        <v>2016-01-01</v>
      </c>
      <c r="J5387" s="580" t="str">
        <f>Índice!$C$9</f>
        <v>2016-12-31</v>
      </c>
      <c r="K5387" s="555" t="s">
        <v>1864</v>
      </c>
      <c r="L5387" s="555" t="s">
        <v>1857</v>
      </c>
    </row>
    <row r="5388" spans="1:12" ht="15.75">
      <c r="A5388" s="593" t="s">
        <v>15</v>
      </c>
      <c r="C5388" s="555" t="str">
        <f>'FC03-4'!B$14</f>
        <v>Transmisión (FC03-4)</v>
      </c>
      <c r="F5388" s="555"/>
      <c r="I5388" s="580" t="str">
        <f>Índice!$C$8</f>
        <v>2016-01-01</v>
      </c>
      <c r="J5388" s="580" t="str">
        <f>Índice!$C$9</f>
        <v>2016-12-31</v>
      </c>
      <c r="L5388" s="555"/>
    </row>
    <row r="5389" spans="1:12" ht="15.75">
      <c r="C5389" s="555" t="str">
        <f>'FC03-4'!B$15</f>
        <v>Ingreso regulado (FC03-4)</v>
      </c>
      <c r="F5389" s="555">
        <f>'FC03-4'!H$15</f>
        <v>0</v>
      </c>
      <c r="I5389" s="580" t="str">
        <f>Índice!$C$8</f>
        <v>2016-01-01</v>
      </c>
      <c r="J5389" s="580" t="str">
        <f>Índice!$C$9</f>
        <v>2016-12-31</v>
      </c>
      <c r="K5389" s="555" t="s">
        <v>1864</v>
      </c>
      <c r="L5389" s="555" t="s">
        <v>1857</v>
      </c>
    </row>
    <row r="5390" spans="1:12" ht="15.75">
      <c r="C5390" s="555" t="str">
        <f>'FC03-4'!B$16</f>
        <v>Cargos por conexión (FC03-4)</v>
      </c>
      <c r="F5390" s="555">
        <f>'FC03-4'!H$16</f>
        <v>0</v>
      </c>
      <c r="I5390" s="580" t="str">
        <f>Índice!$C$8</f>
        <v>2016-01-01</v>
      </c>
      <c r="J5390" s="580" t="str">
        <f>Índice!$C$9</f>
        <v>2016-12-31</v>
      </c>
      <c r="K5390" s="555" t="s">
        <v>1864</v>
      </c>
      <c r="L5390" s="555" t="s">
        <v>1857</v>
      </c>
    </row>
    <row r="5391" spans="1:12" ht="15.75">
      <c r="C5391" s="555" t="str">
        <f>'FC03-4'!B$17</f>
        <v>Otros (Transmisión) (FC03-4)</v>
      </c>
      <c r="F5391" s="555">
        <f>'FC03-4'!H$17</f>
        <v>0</v>
      </c>
      <c r="I5391" s="580" t="str">
        <f>Índice!$C$8</f>
        <v>2016-01-01</v>
      </c>
      <c r="J5391" s="580" t="str">
        <f>Índice!$C$9</f>
        <v>2016-12-31</v>
      </c>
      <c r="K5391" s="555" t="s">
        <v>1864</v>
      </c>
      <c r="L5391" s="555" t="s">
        <v>1857</v>
      </c>
    </row>
    <row r="5392" spans="1:12" ht="15.75">
      <c r="C5392" s="555" t="str">
        <f>'FC03-4'!B$18</f>
        <v>Total Transmisión (FC03-4)</v>
      </c>
      <c r="F5392" s="555">
        <f>'FC03-4'!H$18</f>
        <v>0</v>
      </c>
      <c r="I5392" s="580" t="str">
        <f>Índice!$C$8</f>
        <v>2016-01-01</v>
      </c>
      <c r="J5392" s="580" t="str">
        <f>Índice!$C$9</f>
        <v>2016-12-31</v>
      </c>
      <c r="K5392" s="555" t="s">
        <v>1864</v>
      </c>
      <c r="L5392" s="555" t="s">
        <v>1857</v>
      </c>
    </row>
    <row r="5393" spans="1:12" ht="15.75">
      <c r="A5393" s="593" t="s">
        <v>15</v>
      </c>
      <c r="C5393" s="555" t="str">
        <f>'FC03-4'!B$19</f>
        <v>Operador de red (FC03-4)</v>
      </c>
      <c r="F5393" s="555"/>
      <c r="I5393" s="580" t="str">
        <f>Índice!$C$8</f>
        <v>2016-01-01</v>
      </c>
      <c r="J5393" s="580" t="str">
        <f>Índice!$C$9</f>
        <v>2016-12-31</v>
      </c>
      <c r="L5393" s="555"/>
    </row>
    <row r="5394" spans="1:12" ht="15.75">
      <c r="C5394" s="555" t="str">
        <f>'FC03-4'!B$20</f>
        <v>Cargos por uso de usuarios regulados (FC03-4)</v>
      </c>
      <c r="F5394" s="555">
        <f>'FC03-4'!H$20</f>
        <v>0</v>
      </c>
      <c r="I5394" s="580" t="str">
        <f>Índice!$C$8</f>
        <v>2016-01-01</v>
      </c>
      <c r="J5394" s="580" t="str">
        <f>Índice!$C$9</f>
        <v>2016-12-31</v>
      </c>
      <c r="K5394" s="555" t="s">
        <v>1864</v>
      </c>
      <c r="L5394" s="555" t="s">
        <v>1857</v>
      </c>
    </row>
    <row r="5395" spans="1:12" ht="15.75">
      <c r="C5395" s="555" t="str">
        <f>'FC03-4'!B$21</f>
        <v>Cargos por uso de usuarios no regulados (FC03-4)</v>
      </c>
      <c r="F5395" s="555">
        <f>'FC03-4'!H$21</f>
        <v>0</v>
      </c>
      <c r="I5395" s="580" t="str">
        <f>Índice!$C$8</f>
        <v>2016-01-01</v>
      </c>
      <c r="J5395" s="580" t="str">
        <f>Índice!$C$9</f>
        <v>2016-12-31</v>
      </c>
      <c r="K5395" s="555" t="s">
        <v>1864</v>
      </c>
      <c r="L5395" s="555" t="s">
        <v>1857</v>
      </c>
    </row>
    <row r="5396" spans="1:12" ht="15.75">
      <c r="C5396" s="555" t="str">
        <f>'FC03-4'!B$22</f>
        <v>Ingreso regulado (Operador) (FC03-4)</v>
      </c>
      <c r="F5396" s="555">
        <f>'FC03-4'!H$22</f>
        <v>0</v>
      </c>
      <c r="I5396" s="580" t="str">
        <f>Índice!$C$8</f>
        <v>2016-01-01</v>
      </c>
      <c r="J5396" s="580" t="str">
        <f>Índice!$C$9</f>
        <v>2016-12-31</v>
      </c>
      <c r="K5396" s="555" t="s">
        <v>1864</v>
      </c>
      <c r="L5396" s="555" t="s">
        <v>1857</v>
      </c>
    </row>
    <row r="5397" spans="1:12" ht="15.75">
      <c r="C5397" s="555" t="str">
        <f>'FC03-4'!B$23</f>
        <v>Otros (Operador) (FC03-4)</v>
      </c>
      <c r="F5397" s="555">
        <f>'FC03-4'!H$23</f>
        <v>0</v>
      </c>
      <c r="I5397" s="580" t="str">
        <f>Índice!$C$8</f>
        <v>2016-01-01</v>
      </c>
      <c r="J5397" s="580" t="str">
        <f>Índice!$C$9</f>
        <v>2016-12-31</v>
      </c>
      <c r="K5397" s="555" t="s">
        <v>1864</v>
      </c>
      <c r="L5397" s="555" t="s">
        <v>1857</v>
      </c>
    </row>
    <row r="5398" spans="1:12" ht="15.75">
      <c r="C5398" s="555" t="str">
        <f>'FC03-4'!B$24</f>
        <v>Total Operador de red (FC03-4)</v>
      </c>
      <c r="F5398" s="555">
        <f>'FC03-4'!H$24</f>
        <v>0</v>
      </c>
      <c r="I5398" s="580" t="str">
        <f>Índice!$C$8</f>
        <v>2016-01-01</v>
      </c>
      <c r="J5398" s="580" t="str">
        <f>Índice!$C$9</f>
        <v>2016-12-31</v>
      </c>
      <c r="K5398" s="555" t="s">
        <v>1864</v>
      </c>
      <c r="L5398" s="555" t="s">
        <v>1857</v>
      </c>
    </row>
    <row r="5399" spans="1:12" ht="15.75">
      <c r="A5399" s="593" t="s">
        <v>15</v>
      </c>
      <c r="C5399" s="555" t="str">
        <f>'FC03-4'!B$25</f>
        <v>Comercialización (FC03-4)</v>
      </c>
      <c r="F5399" s="555"/>
      <c r="I5399" s="580" t="str">
        <f>Índice!$C$8</f>
        <v>2016-01-01</v>
      </c>
      <c r="J5399" s="580" t="str">
        <f>Índice!$C$9</f>
        <v>2016-12-31</v>
      </c>
      <c r="L5399" s="555"/>
    </row>
    <row r="5400" spans="1:12" ht="15.75">
      <c r="C5400" s="555" t="str">
        <f>'FC03-4'!B$26</f>
        <v>Residencial Estrato 1 (FC03-4)</v>
      </c>
      <c r="F5400" s="555">
        <f>'FC03-4'!H$26</f>
        <v>0</v>
      </c>
      <c r="I5400" s="580" t="str">
        <f>Índice!$C$8</f>
        <v>2016-01-01</v>
      </c>
      <c r="J5400" s="580" t="str">
        <f>Índice!$C$9</f>
        <v>2016-12-31</v>
      </c>
      <c r="K5400" s="555" t="s">
        <v>1864</v>
      </c>
      <c r="L5400" s="555" t="s">
        <v>1857</v>
      </c>
    </row>
    <row r="5401" spans="1:12" ht="15.75">
      <c r="C5401" s="555" t="str">
        <f>'FC03-4'!B$27</f>
        <v>Residencial Estrato 2 (FC03-4)</v>
      </c>
      <c r="F5401" s="555">
        <f>'FC03-4'!H$27</f>
        <v>0</v>
      </c>
      <c r="I5401" s="580" t="str">
        <f>Índice!$C$8</f>
        <v>2016-01-01</v>
      </c>
      <c r="J5401" s="580" t="str">
        <f>Índice!$C$9</f>
        <v>2016-12-31</v>
      </c>
      <c r="K5401" s="555" t="s">
        <v>1864</v>
      </c>
      <c r="L5401" s="555" t="s">
        <v>1857</v>
      </c>
    </row>
    <row r="5402" spans="1:12" ht="15.75">
      <c r="C5402" s="555" t="str">
        <f>'FC03-4'!B$28</f>
        <v>Residencial Estrato 3 (FC03-4)</v>
      </c>
      <c r="F5402" s="555">
        <f>'FC03-4'!H$28</f>
        <v>0</v>
      </c>
      <c r="I5402" s="580" t="str">
        <f>Índice!$C$8</f>
        <v>2016-01-01</v>
      </c>
      <c r="J5402" s="580" t="str">
        <f>Índice!$C$9</f>
        <v>2016-12-31</v>
      </c>
      <c r="K5402" s="555" t="s">
        <v>1864</v>
      </c>
      <c r="L5402" s="555" t="s">
        <v>1857</v>
      </c>
    </row>
    <row r="5403" spans="1:12" ht="15.75">
      <c r="C5403" s="555" t="str">
        <f>'FC03-4'!B$29</f>
        <v>Residencial Estrato 4 (FC03-4)</v>
      </c>
      <c r="F5403" s="555">
        <f>'FC03-4'!H$29</f>
        <v>0</v>
      </c>
      <c r="I5403" s="580" t="str">
        <f>Índice!$C$8</f>
        <v>2016-01-01</v>
      </c>
      <c r="J5403" s="580" t="str">
        <f>Índice!$C$9</f>
        <v>2016-12-31</v>
      </c>
      <c r="K5403" s="555" t="s">
        <v>1864</v>
      </c>
      <c r="L5403" s="555" t="s">
        <v>1857</v>
      </c>
    </row>
    <row r="5404" spans="1:12" ht="15.75">
      <c r="C5404" s="555" t="str">
        <f>'FC03-4'!B$30</f>
        <v>Residencial Estrato 5 (FC03-4)</v>
      </c>
      <c r="F5404" s="555">
        <f>'FC03-4'!H$30</f>
        <v>0</v>
      </c>
      <c r="I5404" s="580" t="str">
        <f>Índice!$C$8</f>
        <v>2016-01-01</v>
      </c>
      <c r="J5404" s="580" t="str">
        <f>Índice!$C$9</f>
        <v>2016-12-31</v>
      </c>
      <c r="K5404" s="555" t="s">
        <v>1864</v>
      </c>
      <c r="L5404" s="555" t="s">
        <v>1857</v>
      </c>
    </row>
    <row r="5405" spans="1:12" ht="15.75">
      <c r="C5405" s="555" t="str">
        <f>'FC03-4'!B$31</f>
        <v>Residencial Estrato 6 (FC03-4)</v>
      </c>
      <c r="F5405" s="555">
        <f>'FC03-4'!H$31</f>
        <v>0</v>
      </c>
      <c r="I5405" s="580" t="str">
        <f>Índice!$C$8</f>
        <v>2016-01-01</v>
      </c>
      <c r="J5405" s="580" t="str">
        <f>Índice!$C$9</f>
        <v>2016-12-31</v>
      </c>
      <c r="K5405" s="555" t="s">
        <v>1864</v>
      </c>
      <c r="L5405" s="555" t="s">
        <v>1857</v>
      </c>
    </row>
    <row r="5406" spans="1:12" ht="15.75">
      <c r="C5406" s="555" t="str">
        <f>'FC03-4'!B$32</f>
        <v>Comercial (FC03-4)</v>
      </c>
      <c r="F5406" s="555">
        <f>'FC03-4'!H$32</f>
        <v>0</v>
      </c>
      <c r="I5406" s="580" t="str">
        <f>Índice!$C$8</f>
        <v>2016-01-01</v>
      </c>
      <c r="J5406" s="580" t="str">
        <f>Índice!$C$9</f>
        <v>2016-12-31</v>
      </c>
      <c r="K5406" s="555" t="s">
        <v>1864</v>
      </c>
      <c r="L5406" s="555" t="s">
        <v>1857</v>
      </c>
    </row>
    <row r="5407" spans="1:12" ht="15.75">
      <c r="C5407" s="555" t="str">
        <f>'FC03-4'!B$33</f>
        <v>Industrial (FC03-4)</v>
      </c>
      <c r="F5407" s="555">
        <f>'FC03-4'!H$33</f>
        <v>0</v>
      </c>
      <c r="I5407" s="580" t="str">
        <f>Índice!$C$8</f>
        <v>2016-01-01</v>
      </c>
      <c r="J5407" s="580" t="str">
        <f>Índice!$C$9</f>
        <v>2016-12-31</v>
      </c>
      <c r="K5407" s="555" t="s">
        <v>1864</v>
      </c>
      <c r="L5407" s="555" t="s">
        <v>1857</v>
      </c>
    </row>
    <row r="5408" spans="1:12" ht="15.75">
      <c r="C5408" s="555" t="str">
        <f>'FC03-4'!B$34</f>
        <v>Oficial (FC03-4)</v>
      </c>
      <c r="F5408" s="555">
        <f>'FC03-4'!H$34</f>
        <v>0</v>
      </c>
      <c r="I5408" s="580" t="str">
        <f>Índice!$C$8</f>
        <v>2016-01-01</v>
      </c>
      <c r="J5408" s="580" t="str">
        <f>Índice!$C$9</f>
        <v>2016-12-31</v>
      </c>
      <c r="K5408" s="555" t="s">
        <v>1864</v>
      </c>
      <c r="L5408" s="555" t="s">
        <v>1857</v>
      </c>
    </row>
    <row r="5409" spans="1:12" ht="15.75">
      <c r="C5409" s="555" t="str">
        <f>'FC03-4'!B$35</f>
        <v>Alumbrado público (FC03-4)</v>
      </c>
      <c r="F5409" s="555">
        <f>'FC03-4'!H$35</f>
        <v>0</v>
      </c>
      <c r="I5409" s="580" t="str">
        <f>Índice!$C$8</f>
        <v>2016-01-01</v>
      </c>
      <c r="J5409" s="580" t="str">
        <f>Índice!$C$9</f>
        <v>2016-12-31</v>
      </c>
      <c r="K5409" s="555" t="s">
        <v>1864</v>
      </c>
      <c r="L5409" s="555" t="s">
        <v>1857</v>
      </c>
    </row>
    <row r="5410" spans="1:12" ht="15.75">
      <c r="C5410" s="555" t="str">
        <f>'FC03-4'!B$36</f>
        <v>Empresas del sector (FC03-4)</v>
      </c>
      <c r="F5410" s="555">
        <f>'FC03-4'!H$36</f>
        <v>0</v>
      </c>
      <c r="I5410" s="580" t="str">
        <f>Índice!$C$8</f>
        <v>2016-01-01</v>
      </c>
      <c r="J5410" s="580" t="str">
        <f>Índice!$C$9</f>
        <v>2016-12-31</v>
      </c>
      <c r="K5410" s="555" t="s">
        <v>1864</v>
      </c>
      <c r="L5410" s="555" t="s">
        <v>1857</v>
      </c>
    </row>
    <row r="5411" spans="1:12" ht="15.75">
      <c r="C5411" s="555" t="str">
        <f>'FC03-4'!B$37</f>
        <v>Usuarios no regulados (FC03-4)</v>
      </c>
      <c r="F5411" s="555">
        <f>'FC03-4'!H$37</f>
        <v>0</v>
      </c>
      <c r="I5411" s="580" t="str">
        <f>Índice!$C$8</f>
        <v>2016-01-01</v>
      </c>
      <c r="J5411" s="580" t="str">
        <f>Índice!$C$9</f>
        <v>2016-12-31</v>
      </c>
      <c r="K5411" s="555" t="s">
        <v>1864</v>
      </c>
      <c r="L5411" s="555" t="s">
        <v>1857</v>
      </c>
    </row>
    <row r="5412" spans="1:12" ht="15.75">
      <c r="C5412" s="555" t="str">
        <f>'FC03-4'!B$38</f>
        <v>Otros (Comercialización) (FC03-4)</v>
      </c>
      <c r="F5412" s="555">
        <f>'FC03-4'!H$38</f>
        <v>0</v>
      </c>
      <c r="I5412" s="580" t="str">
        <f>Índice!$C$8</f>
        <v>2016-01-01</v>
      </c>
      <c r="J5412" s="580" t="str">
        <f>Índice!$C$9</f>
        <v>2016-12-31</v>
      </c>
      <c r="K5412" s="555" t="s">
        <v>1864</v>
      </c>
      <c r="L5412" s="555" t="s">
        <v>1857</v>
      </c>
    </row>
    <row r="5413" spans="1:12" ht="15.75">
      <c r="C5413" s="555" t="str">
        <f>'FC03-4'!B$39</f>
        <v>Total Comercialización (FC03-4)</v>
      </c>
      <c r="F5413" s="555">
        <f>'FC03-4'!H$39</f>
        <v>0</v>
      </c>
      <c r="I5413" s="580" t="str">
        <f>Índice!$C$8</f>
        <v>2016-01-01</v>
      </c>
      <c r="J5413" s="580" t="str">
        <f>Índice!$C$9</f>
        <v>2016-12-31</v>
      </c>
      <c r="K5413" s="555" t="s">
        <v>1864</v>
      </c>
      <c r="L5413" s="555" t="s">
        <v>1857</v>
      </c>
    </row>
    <row r="5414" spans="1:12" ht="15.75">
      <c r="C5414" s="555" t="str">
        <f>'FC03-4'!B$40</f>
        <v>Total Servicio de Energía (FC03-4)</v>
      </c>
      <c r="F5414" s="555">
        <f>'FC03-4'!H$40</f>
        <v>0</v>
      </c>
      <c r="I5414" s="580" t="str">
        <f>Índice!$C$8</f>
        <v>2016-01-01</v>
      </c>
      <c r="J5414" s="580" t="str">
        <f>Índice!$C$9</f>
        <v>2016-12-31</v>
      </c>
      <c r="K5414" s="555" t="s">
        <v>1864</v>
      </c>
      <c r="L5414" s="555" t="s">
        <v>1857</v>
      </c>
    </row>
    <row r="5415" spans="1:12" ht="15.75">
      <c r="A5415" s="593" t="s">
        <v>15</v>
      </c>
      <c r="C5415" s="555" t="str">
        <f>'FC03-4'!B$41</f>
        <v>Deterioro de cuentas por cobrar (FC03-4)</v>
      </c>
      <c r="F5415" s="555"/>
      <c r="I5415" s="580" t="str">
        <f>Índice!$C$8</f>
        <v>2016-01-01</v>
      </c>
      <c r="J5415" s="580" t="str">
        <f>Índice!$C$9</f>
        <v>2016-12-31</v>
      </c>
      <c r="L5415" s="555"/>
    </row>
    <row r="5416" spans="1:12" ht="15.75">
      <c r="A5416" s="593" t="s">
        <v>15</v>
      </c>
      <c r="C5416" s="555" t="str">
        <f>'FC03-4'!B$42</f>
        <v>Generación (Deterioro) (FC03-4)</v>
      </c>
      <c r="F5416" s="555"/>
      <c r="I5416" s="580" t="str">
        <f>Índice!$C$8</f>
        <v>2016-01-01</v>
      </c>
      <c r="J5416" s="580" t="str">
        <f>Índice!$C$9</f>
        <v>2016-12-31</v>
      </c>
      <c r="L5416" s="555"/>
    </row>
    <row r="5417" spans="1:12" ht="15.75">
      <c r="C5417" s="555" t="str">
        <f>'FC03-4'!B$43</f>
        <v>Contratos bilaterales empresas del sector (Deterioro) (FC03-4)</v>
      </c>
      <c r="F5417" s="555">
        <f>'FC03-4'!H$43</f>
        <v>0</v>
      </c>
      <c r="I5417" s="580" t="str">
        <f>Índice!$C$8</f>
        <v>2016-01-01</v>
      </c>
      <c r="J5417" s="580" t="str">
        <f>Índice!$C$9</f>
        <v>2016-12-31</v>
      </c>
      <c r="K5417" s="555" t="s">
        <v>1864</v>
      </c>
      <c r="L5417" s="555" t="s">
        <v>1857</v>
      </c>
    </row>
    <row r="5418" spans="1:12" ht="15.75">
      <c r="C5418" s="555" t="str">
        <f>'FC03-4'!B$44</f>
        <v>Contratos bilaterales usuarios no regulados (Deterioro) (FC03-4)</v>
      </c>
      <c r="F5418" s="555">
        <f>'FC03-4'!H$44</f>
        <v>0</v>
      </c>
      <c r="I5418" s="580" t="str">
        <f>Índice!$C$8</f>
        <v>2016-01-01</v>
      </c>
      <c r="J5418" s="580" t="str">
        <f>Índice!$C$9</f>
        <v>2016-12-31</v>
      </c>
      <c r="K5418" s="555" t="s">
        <v>1864</v>
      </c>
      <c r="L5418" s="555" t="s">
        <v>1857</v>
      </c>
    </row>
    <row r="5419" spans="1:12" ht="15.75">
      <c r="C5419" s="555" t="str">
        <f>'FC03-4'!B$45</f>
        <v>Bolsa de energía (Deterioro) (FC03-4)</v>
      </c>
      <c r="F5419" s="555">
        <f>'FC03-4'!H$45</f>
        <v>0</v>
      </c>
      <c r="I5419" s="580" t="str">
        <f>Índice!$C$8</f>
        <v>2016-01-01</v>
      </c>
      <c r="J5419" s="580" t="str">
        <f>Índice!$C$9</f>
        <v>2016-12-31</v>
      </c>
      <c r="K5419" s="555" t="s">
        <v>1864</v>
      </c>
      <c r="L5419" s="555" t="s">
        <v>1857</v>
      </c>
    </row>
    <row r="5420" spans="1:12" ht="15.75">
      <c r="C5420" s="555" t="str">
        <f>'FC03-4'!B$46</f>
        <v>Otros (Deterioro) (FC03-4)</v>
      </c>
      <c r="F5420" s="555">
        <f>'FC03-4'!H$46</f>
        <v>0</v>
      </c>
      <c r="I5420" s="580" t="str">
        <f>Índice!$C$8</f>
        <v>2016-01-01</v>
      </c>
      <c r="J5420" s="580" t="str">
        <f>Índice!$C$9</f>
        <v>2016-12-31</v>
      </c>
      <c r="K5420" s="555" t="s">
        <v>1864</v>
      </c>
      <c r="L5420" s="555" t="s">
        <v>1857</v>
      </c>
    </row>
    <row r="5421" spans="1:12" ht="15.75">
      <c r="C5421" s="555" t="str">
        <f>'FC03-4'!B$47</f>
        <v>Total Generación (Deterioro) (FC03-4)</v>
      </c>
      <c r="F5421" s="555">
        <f>'FC03-4'!H$47</f>
        <v>0</v>
      </c>
      <c r="I5421" s="580" t="str">
        <f>Índice!$C$8</f>
        <v>2016-01-01</v>
      </c>
      <c r="J5421" s="580" t="str">
        <f>Índice!$C$9</f>
        <v>2016-12-31</v>
      </c>
      <c r="K5421" s="555" t="s">
        <v>1864</v>
      </c>
      <c r="L5421" s="555" t="s">
        <v>1857</v>
      </c>
    </row>
    <row r="5422" spans="1:12" ht="15.75">
      <c r="A5422" s="593" t="s">
        <v>15</v>
      </c>
      <c r="C5422" s="555" t="str">
        <f>'FC03-4'!B$48</f>
        <v>Transmisión (Deterioro) (FC03-4)</v>
      </c>
      <c r="F5422" s="555"/>
      <c r="I5422" s="580" t="str">
        <f>Índice!$C$8</f>
        <v>2016-01-01</v>
      </c>
      <c r="J5422" s="580" t="str">
        <f>Índice!$C$9</f>
        <v>2016-12-31</v>
      </c>
      <c r="L5422" s="555"/>
    </row>
    <row r="5423" spans="1:12" ht="15.75">
      <c r="C5423" s="555" t="str">
        <f>'FC03-4'!B$49</f>
        <v>Ingreso regulado (Deterioro) (FC03-4)</v>
      </c>
      <c r="F5423" s="555">
        <f>'FC03-4'!H$49</f>
        <v>0</v>
      </c>
      <c r="I5423" s="580" t="str">
        <f>Índice!$C$8</f>
        <v>2016-01-01</v>
      </c>
      <c r="J5423" s="580" t="str">
        <f>Índice!$C$9</f>
        <v>2016-12-31</v>
      </c>
      <c r="K5423" s="555" t="s">
        <v>1864</v>
      </c>
      <c r="L5423" s="555" t="s">
        <v>1857</v>
      </c>
    </row>
    <row r="5424" spans="1:12" ht="15.75">
      <c r="C5424" s="555" t="str">
        <f>'FC03-4'!B$50</f>
        <v>Cargos por conexión (Deterioro) (FC03-4)</v>
      </c>
      <c r="F5424" s="555">
        <f>'FC03-4'!H$50</f>
        <v>0</v>
      </c>
      <c r="I5424" s="580" t="str">
        <f>Índice!$C$8</f>
        <v>2016-01-01</v>
      </c>
      <c r="J5424" s="580" t="str">
        <f>Índice!$C$9</f>
        <v>2016-12-31</v>
      </c>
      <c r="K5424" s="555" t="s">
        <v>1864</v>
      </c>
      <c r="L5424" s="555" t="s">
        <v>1857</v>
      </c>
    </row>
    <row r="5425" spans="1:12" ht="15.75">
      <c r="C5425" s="555" t="str">
        <f>'FC03-4'!B$51</f>
        <v>Otros (Transmisión) (Deterioro) (FC03-4)</v>
      </c>
      <c r="F5425" s="555">
        <f>'FC03-4'!H$51</f>
        <v>0</v>
      </c>
      <c r="I5425" s="580" t="str">
        <f>Índice!$C$8</f>
        <v>2016-01-01</v>
      </c>
      <c r="J5425" s="580" t="str">
        <f>Índice!$C$9</f>
        <v>2016-12-31</v>
      </c>
      <c r="K5425" s="555" t="s">
        <v>1864</v>
      </c>
      <c r="L5425" s="555" t="s">
        <v>1857</v>
      </c>
    </row>
    <row r="5426" spans="1:12" ht="15.75">
      <c r="C5426" s="555" t="str">
        <f>'FC03-4'!B$52</f>
        <v>Total Transmisión (Deterioro) (FC03-4)</v>
      </c>
      <c r="F5426" s="555">
        <f>'FC03-4'!H$52</f>
        <v>0</v>
      </c>
      <c r="I5426" s="580" t="str">
        <f>Índice!$C$8</f>
        <v>2016-01-01</v>
      </c>
      <c r="J5426" s="580" t="str">
        <f>Índice!$C$9</f>
        <v>2016-12-31</v>
      </c>
      <c r="K5426" s="555" t="s">
        <v>1864</v>
      </c>
      <c r="L5426" s="555" t="s">
        <v>1857</v>
      </c>
    </row>
    <row r="5427" spans="1:12" ht="15.75">
      <c r="A5427" s="593" t="s">
        <v>15</v>
      </c>
      <c r="C5427" s="555" t="str">
        <f>'FC03-4'!B$53</f>
        <v>Operador de red (Deterioro) (FC03-4)</v>
      </c>
      <c r="F5427" s="555"/>
      <c r="I5427" s="580" t="str">
        <f>Índice!$C$8</f>
        <v>2016-01-01</v>
      </c>
      <c r="J5427" s="580" t="str">
        <f>Índice!$C$9</f>
        <v>2016-12-31</v>
      </c>
      <c r="L5427" s="557"/>
    </row>
    <row r="5428" spans="1:12" ht="15.75">
      <c r="C5428" s="555" t="str">
        <f>'FC03-4'!B$54</f>
        <v>Cargos por uso de usuarios regulados (Deterioro) (FC03-4)</v>
      </c>
      <c r="F5428" s="555">
        <f>'FC03-4'!H$54</f>
        <v>0</v>
      </c>
      <c r="I5428" s="580" t="str">
        <f>Índice!$C$8</f>
        <v>2016-01-01</v>
      </c>
      <c r="J5428" s="580" t="str">
        <f>Índice!$C$9</f>
        <v>2016-12-31</v>
      </c>
      <c r="K5428" s="555" t="s">
        <v>1864</v>
      </c>
      <c r="L5428" s="555" t="s">
        <v>1857</v>
      </c>
    </row>
    <row r="5429" spans="1:12" ht="15.75">
      <c r="C5429" s="555" t="str">
        <f>'FC03-4'!B$55</f>
        <v>Cargos por uso de usuarios no regulados (Deterioro) (FC03-4)</v>
      </c>
      <c r="F5429" s="555">
        <f>'FC03-4'!H$55</f>
        <v>0</v>
      </c>
      <c r="I5429" s="580" t="str">
        <f>Índice!$C$8</f>
        <v>2016-01-01</v>
      </c>
      <c r="J5429" s="580" t="str">
        <f>Índice!$C$9</f>
        <v>2016-12-31</v>
      </c>
      <c r="K5429" s="555" t="s">
        <v>1864</v>
      </c>
      <c r="L5429" s="555" t="s">
        <v>1857</v>
      </c>
    </row>
    <row r="5430" spans="1:12" ht="15.75">
      <c r="C5430" s="555" t="str">
        <f>'FC03-4'!B$56</f>
        <v>Ingreso regulado (Operador) (Deterioro) (FC03-4)</v>
      </c>
      <c r="F5430" s="555">
        <f>'FC03-4'!H$56</f>
        <v>0</v>
      </c>
      <c r="I5430" s="580" t="str">
        <f>Índice!$C$8</f>
        <v>2016-01-01</v>
      </c>
      <c r="J5430" s="580" t="str">
        <f>Índice!$C$9</f>
        <v>2016-12-31</v>
      </c>
      <c r="K5430" s="555" t="s">
        <v>1864</v>
      </c>
      <c r="L5430" s="555" t="s">
        <v>1857</v>
      </c>
    </row>
    <row r="5431" spans="1:12" ht="15.75">
      <c r="C5431" s="555" t="str">
        <f>'FC03-4'!B$57</f>
        <v>Otros (Operador) (Deterioro) (FC03-4)</v>
      </c>
      <c r="F5431" s="555">
        <f>'FC03-4'!H$57</f>
        <v>0</v>
      </c>
      <c r="I5431" s="580" t="str">
        <f>Índice!$C$8</f>
        <v>2016-01-01</v>
      </c>
      <c r="J5431" s="580" t="str">
        <f>Índice!$C$9</f>
        <v>2016-12-31</v>
      </c>
      <c r="K5431" s="555" t="s">
        <v>1864</v>
      </c>
      <c r="L5431" s="555" t="s">
        <v>1857</v>
      </c>
    </row>
    <row r="5432" spans="1:12" ht="15.75">
      <c r="C5432" s="555" t="str">
        <f>'FC03-4'!B$58</f>
        <v>Total Operador de red (Deterioro) (FC03-4)</v>
      </c>
      <c r="F5432" s="555">
        <f>'FC03-4'!H$58</f>
        <v>0</v>
      </c>
      <c r="I5432" s="580" t="str">
        <f>Índice!$C$8</f>
        <v>2016-01-01</v>
      </c>
      <c r="J5432" s="580" t="str">
        <f>Índice!$C$9</f>
        <v>2016-12-31</v>
      </c>
      <c r="K5432" s="555" t="s">
        <v>1864</v>
      </c>
      <c r="L5432" s="555" t="s">
        <v>1857</v>
      </c>
    </row>
    <row r="5433" spans="1:12" ht="15.75">
      <c r="A5433" s="593" t="s">
        <v>15</v>
      </c>
      <c r="C5433" s="555" t="str">
        <f>'FC03-4'!B$59</f>
        <v>Comercialización (Deterioro) (FC03-4)</v>
      </c>
      <c r="F5433" s="555"/>
      <c r="I5433" s="580" t="str">
        <f>Índice!$C$8</f>
        <v>2016-01-01</v>
      </c>
      <c r="J5433" s="580" t="str">
        <f>Índice!$C$9</f>
        <v>2016-12-31</v>
      </c>
      <c r="L5433" s="555"/>
    </row>
    <row r="5434" spans="1:12" ht="15.75">
      <c r="C5434" s="555" t="str">
        <f>'FC03-4'!B$60</f>
        <v>Residencial Estrato 1 (Deterioro) (FC03-4)</v>
      </c>
      <c r="F5434" s="555">
        <f>'FC03-4'!H$60</f>
        <v>0</v>
      </c>
      <c r="I5434" s="580" t="str">
        <f>Índice!$C$8</f>
        <v>2016-01-01</v>
      </c>
      <c r="J5434" s="580" t="str">
        <f>Índice!$C$9</f>
        <v>2016-12-31</v>
      </c>
      <c r="K5434" s="555" t="s">
        <v>1864</v>
      </c>
      <c r="L5434" s="555" t="s">
        <v>1857</v>
      </c>
    </row>
    <row r="5435" spans="1:12" ht="15.75">
      <c r="C5435" s="555" t="str">
        <f>'FC03-4'!B$61</f>
        <v>Residencial Estrato 2 (Deterioro) (FC03-4)</v>
      </c>
      <c r="F5435" s="555">
        <f>'FC03-4'!H$61</f>
        <v>0</v>
      </c>
      <c r="I5435" s="580" t="str">
        <f>Índice!$C$8</f>
        <v>2016-01-01</v>
      </c>
      <c r="J5435" s="580" t="str">
        <f>Índice!$C$9</f>
        <v>2016-12-31</v>
      </c>
      <c r="K5435" s="555" t="s">
        <v>1864</v>
      </c>
      <c r="L5435" s="555" t="s">
        <v>1857</v>
      </c>
    </row>
    <row r="5436" spans="1:12" ht="15.75">
      <c r="C5436" s="555" t="str">
        <f>'FC03-4'!B$62</f>
        <v>Residencial Estrato 3 (Deterioro) (FC03-4)</v>
      </c>
      <c r="F5436" s="555">
        <f>'FC03-4'!H$62</f>
        <v>0</v>
      </c>
      <c r="I5436" s="580" t="str">
        <f>Índice!$C$8</f>
        <v>2016-01-01</v>
      </c>
      <c r="J5436" s="580" t="str">
        <f>Índice!$C$9</f>
        <v>2016-12-31</v>
      </c>
      <c r="K5436" s="555" t="s">
        <v>1864</v>
      </c>
      <c r="L5436" s="555" t="s">
        <v>1857</v>
      </c>
    </row>
    <row r="5437" spans="1:12" ht="15.75">
      <c r="C5437" s="555" t="str">
        <f>'FC03-4'!B$63</f>
        <v>Residencial Estrato 4 (Deterioro) (FC03-4)</v>
      </c>
      <c r="F5437" s="555">
        <f>'FC03-4'!H$63</f>
        <v>0</v>
      </c>
      <c r="I5437" s="580" t="str">
        <f>Índice!$C$8</f>
        <v>2016-01-01</v>
      </c>
      <c r="J5437" s="580" t="str">
        <f>Índice!$C$9</f>
        <v>2016-12-31</v>
      </c>
      <c r="K5437" s="555" t="s">
        <v>1864</v>
      </c>
      <c r="L5437" s="555" t="s">
        <v>1857</v>
      </c>
    </row>
    <row r="5438" spans="1:12" ht="15.75">
      <c r="C5438" s="555" t="str">
        <f>'FC03-4'!B$64</f>
        <v>Residencial Estrato 5 (Deterioro) (FC03-4)</v>
      </c>
      <c r="F5438" s="555">
        <f>'FC03-4'!H$64</f>
        <v>0</v>
      </c>
      <c r="I5438" s="580" t="str">
        <f>Índice!$C$8</f>
        <v>2016-01-01</v>
      </c>
      <c r="J5438" s="580" t="str">
        <f>Índice!$C$9</f>
        <v>2016-12-31</v>
      </c>
      <c r="K5438" s="555" t="s">
        <v>1864</v>
      </c>
      <c r="L5438" s="555" t="s">
        <v>1857</v>
      </c>
    </row>
    <row r="5439" spans="1:12" ht="15.75">
      <c r="C5439" s="555" t="str">
        <f>'FC03-4'!B$65</f>
        <v>Residencial Estrato 6 (Deterioro) (FC03-4)</v>
      </c>
      <c r="F5439" s="555">
        <f>'FC03-4'!H$65</f>
        <v>0</v>
      </c>
      <c r="I5439" s="580" t="str">
        <f>Índice!$C$8</f>
        <v>2016-01-01</v>
      </c>
      <c r="J5439" s="580" t="str">
        <f>Índice!$C$9</f>
        <v>2016-12-31</v>
      </c>
      <c r="K5439" s="555" t="s">
        <v>1864</v>
      </c>
      <c r="L5439" s="555" t="s">
        <v>1857</v>
      </c>
    </row>
    <row r="5440" spans="1:12" ht="15.75">
      <c r="C5440" s="555" t="str">
        <f>'FC03-4'!B$66</f>
        <v>Comercial (Deterioro) (FC03-4)</v>
      </c>
      <c r="F5440" s="555">
        <f>'FC03-4'!H$66</f>
        <v>0</v>
      </c>
      <c r="I5440" s="580" t="str">
        <f>Índice!$C$8</f>
        <v>2016-01-01</v>
      </c>
      <c r="J5440" s="580" t="str">
        <f>Índice!$C$9</f>
        <v>2016-12-31</v>
      </c>
      <c r="K5440" s="555" t="s">
        <v>1864</v>
      </c>
      <c r="L5440" s="555" t="s">
        <v>1857</v>
      </c>
    </row>
    <row r="5441" spans="1:12" ht="15.75">
      <c r="C5441" s="555" t="str">
        <f>'FC03-4'!B$67</f>
        <v>Industrial (Deterioro) (FC03-4)</v>
      </c>
      <c r="F5441" s="555">
        <f>'FC03-4'!H$67</f>
        <v>0</v>
      </c>
      <c r="I5441" s="580" t="str">
        <f>Índice!$C$8</f>
        <v>2016-01-01</v>
      </c>
      <c r="J5441" s="580" t="str">
        <f>Índice!$C$9</f>
        <v>2016-12-31</v>
      </c>
      <c r="K5441" s="555" t="s">
        <v>1864</v>
      </c>
      <c r="L5441" s="555" t="s">
        <v>1857</v>
      </c>
    </row>
    <row r="5442" spans="1:12" ht="15.75">
      <c r="C5442" s="555" t="str">
        <f>'FC03-4'!B$68</f>
        <v>Oficial (Deterioro) (FC03-4)</v>
      </c>
      <c r="F5442" s="555">
        <f>'FC03-4'!H$68</f>
        <v>0</v>
      </c>
      <c r="I5442" s="580" t="str">
        <f>Índice!$C$8</f>
        <v>2016-01-01</v>
      </c>
      <c r="J5442" s="580" t="str">
        <f>Índice!$C$9</f>
        <v>2016-12-31</v>
      </c>
      <c r="K5442" s="555" t="s">
        <v>1864</v>
      </c>
      <c r="L5442" s="555" t="s">
        <v>1857</v>
      </c>
    </row>
    <row r="5443" spans="1:12" ht="15.75">
      <c r="C5443" s="555" t="str">
        <f>'FC03-4'!B$69</f>
        <v>Alumbrado público (Deterioro) (FC03-4)</v>
      </c>
      <c r="F5443" s="555">
        <f>'FC03-4'!H$69</f>
        <v>0</v>
      </c>
      <c r="I5443" s="580" t="str">
        <f>Índice!$C$8</f>
        <v>2016-01-01</v>
      </c>
      <c r="J5443" s="580" t="str">
        <f>Índice!$C$9</f>
        <v>2016-12-31</v>
      </c>
      <c r="K5443" s="555" t="s">
        <v>1864</v>
      </c>
      <c r="L5443" s="555" t="s">
        <v>1857</v>
      </c>
    </row>
    <row r="5444" spans="1:12" ht="15.75">
      <c r="C5444" s="555" t="str">
        <f>'FC03-4'!B$70</f>
        <v>Empresas del sector (Deterioro) (FC03-4)</v>
      </c>
      <c r="F5444" s="555">
        <f>'FC03-4'!H$70</f>
        <v>0</v>
      </c>
      <c r="I5444" s="580" t="str">
        <f>Índice!$C$8</f>
        <v>2016-01-01</v>
      </c>
      <c r="J5444" s="580" t="str">
        <f>Índice!$C$9</f>
        <v>2016-12-31</v>
      </c>
      <c r="K5444" s="555" t="s">
        <v>1864</v>
      </c>
      <c r="L5444" s="555" t="s">
        <v>1857</v>
      </c>
    </row>
    <row r="5445" spans="1:12" ht="15.75">
      <c r="C5445" s="555" t="str">
        <f>'FC03-4'!B$71</f>
        <v>Usuarios no regulados (Deterioro) (FC03-4)</v>
      </c>
      <c r="F5445" s="555">
        <f>'FC03-4'!H$71</f>
        <v>0</v>
      </c>
      <c r="I5445" s="580" t="str">
        <f>Índice!$C$8</f>
        <v>2016-01-01</v>
      </c>
      <c r="J5445" s="580" t="str">
        <f>Índice!$C$9</f>
        <v>2016-12-31</v>
      </c>
      <c r="K5445" s="555" t="s">
        <v>1864</v>
      </c>
      <c r="L5445" s="555" t="s">
        <v>1857</v>
      </c>
    </row>
    <row r="5446" spans="1:12" ht="15.75">
      <c r="C5446" s="555" t="str">
        <f>'FC03-4'!B$72</f>
        <v>Otros (Comercialización) (Deterioro) (FC03-4)</v>
      </c>
      <c r="F5446" s="555">
        <f>'FC03-4'!H$72</f>
        <v>0</v>
      </c>
      <c r="I5446" s="580" t="str">
        <f>Índice!$C$8</f>
        <v>2016-01-01</v>
      </c>
      <c r="J5446" s="580" t="str">
        <f>Índice!$C$9</f>
        <v>2016-12-31</v>
      </c>
      <c r="K5446" s="555" t="s">
        <v>1864</v>
      </c>
      <c r="L5446" s="555" t="s">
        <v>1857</v>
      </c>
    </row>
    <row r="5447" spans="1:12" ht="15.75">
      <c r="C5447" s="555" t="str">
        <f>'FC03-4'!B$73</f>
        <v>Total Comercialización (Deterioro) (FC03-4)</v>
      </c>
      <c r="F5447" s="555">
        <f>'FC03-4'!H$73</f>
        <v>0</v>
      </c>
      <c r="I5447" s="580" t="str">
        <f>Índice!$C$8</f>
        <v>2016-01-01</v>
      </c>
      <c r="J5447" s="580" t="str">
        <f>Índice!$C$9</f>
        <v>2016-12-31</v>
      </c>
      <c r="K5447" s="555" t="s">
        <v>1864</v>
      </c>
      <c r="L5447" s="555" t="s">
        <v>1857</v>
      </c>
    </row>
    <row r="5448" spans="1:12" ht="15.75">
      <c r="C5448" s="555" t="str">
        <f>'FC03-4'!B$74</f>
        <v>Total Deterioro Cuentas por Cobrar (FC03-4)</v>
      </c>
      <c r="F5448" s="555">
        <f>'FC03-4'!H$74</f>
        <v>0</v>
      </c>
      <c r="I5448" s="580" t="str">
        <f>Índice!$C$8</f>
        <v>2016-01-01</v>
      </c>
      <c r="J5448" s="580" t="str">
        <f>Índice!$C$9</f>
        <v>2016-12-31</v>
      </c>
      <c r="K5448" s="555" t="s">
        <v>1864</v>
      </c>
      <c r="L5448" s="555" t="s">
        <v>1857</v>
      </c>
    </row>
    <row r="5449" spans="1:12" ht="15.75">
      <c r="A5449" s="593" t="s">
        <v>15</v>
      </c>
      <c r="B5449" s="594"/>
      <c r="C5449" s="595" t="s">
        <v>631</v>
      </c>
      <c r="I5449" s="580" t="str">
        <f>Índice!$C$8</f>
        <v>2016-01-01</v>
      </c>
      <c r="J5449" s="580" t="str">
        <f>Índice!$C$9</f>
        <v>2016-12-31</v>
      </c>
      <c r="L5449" s="555"/>
    </row>
    <row r="5450" spans="1:12" ht="15.75">
      <c r="A5450" s="593" t="s">
        <v>15</v>
      </c>
      <c r="C5450" s="555" t="str">
        <f>'FC03-4'!B$7</f>
        <v>Servicio de Energía Eléctrica (FC03-4)</v>
      </c>
      <c r="I5450" s="580" t="str">
        <f>Índice!$C$8</f>
        <v>2016-01-01</v>
      </c>
      <c r="J5450" s="580" t="str">
        <f>Índice!$C$9</f>
        <v>2016-12-31</v>
      </c>
      <c r="L5450" s="555"/>
    </row>
    <row r="5451" spans="1:12" ht="15.75">
      <c r="A5451" s="593" t="s">
        <v>15</v>
      </c>
      <c r="C5451" s="555" t="str">
        <f>'FC03-4'!B$8</f>
        <v>Generación (FC03-4)</v>
      </c>
      <c r="I5451" s="580" t="str">
        <f>Índice!$C$8</f>
        <v>2016-01-01</v>
      </c>
      <c r="J5451" s="580" t="str">
        <f>Índice!$C$9</f>
        <v>2016-12-31</v>
      </c>
      <c r="L5451" s="557"/>
    </row>
    <row r="5452" spans="1:12" ht="15.75">
      <c r="C5452" s="555" t="str">
        <f>'FC03-4'!B$9</f>
        <v>Contratos bilaterales empresas del sector (FC03-4)</v>
      </c>
      <c r="F5452" s="555">
        <f>'FC03-4'!I$9</f>
        <v>0</v>
      </c>
      <c r="I5452" s="580" t="str">
        <f>Índice!$C$8</f>
        <v>2016-01-01</v>
      </c>
      <c r="J5452" s="580" t="str">
        <f>Índice!$C$9</f>
        <v>2016-12-31</v>
      </c>
      <c r="K5452" s="555" t="s">
        <v>1864</v>
      </c>
      <c r="L5452" s="555" t="s">
        <v>1858</v>
      </c>
    </row>
    <row r="5453" spans="1:12" ht="15.75">
      <c r="C5453" s="555" t="str">
        <f>'FC03-4'!B$10</f>
        <v>Contratos bilaterales usuarios no regulados (FC03-4)</v>
      </c>
      <c r="F5453" s="555">
        <f>'FC03-4'!I$10</f>
        <v>0</v>
      </c>
      <c r="I5453" s="580" t="str">
        <f>Índice!$C$8</f>
        <v>2016-01-01</v>
      </c>
      <c r="J5453" s="580" t="str">
        <f>Índice!$C$9</f>
        <v>2016-12-31</v>
      </c>
      <c r="K5453" s="555" t="s">
        <v>1864</v>
      </c>
      <c r="L5453" s="555" t="s">
        <v>1858</v>
      </c>
    </row>
    <row r="5454" spans="1:12" ht="15.75">
      <c r="C5454" s="555" t="str">
        <f>'FC03-4'!B$11</f>
        <v>Bolsa de energía (FC03-4)</v>
      </c>
      <c r="F5454" s="555">
        <f>'FC03-4'!I$11</f>
        <v>0</v>
      </c>
      <c r="I5454" s="580" t="str">
        <f>Índice!$C$8</f>
        <v>2016-01-01</v>
      </c>
      <c r="J5454" s="580" t="str">
        <f>Índice!$C$9</f>
        <v>2016-12-31</v>
      </c>
      <c r="K5454" s="555" t="s">
        <v>1864</v>
      </c>
      <c r="L5454" s="555" t="s">
        <v>1858</v>
      </c>
    </row>
    <row r="5455" spans="1:12" ht="15.75">
      <c r="C5455" s="555" t="str">
        <f>'FC03-4'!B$12</f>
        <v>Otros (FC03-4)</v>
      </c>
      <c r="F5455" s="555">
        <f>'FC03-4'!I$12</f>
        <v>0</v>
      </c>
      <c r="I5455" s="580" t="str">
        <f>Índice!$C$8</f>
        <v>2016-01-01</v>
      </c>
      <c r="J5455" s="580" t="str">
        <f>Índice!$C$9</f>
        <v>2016-12-31</v>
      </c>
      <c r="K5455" s="555" t="s">
        <v>1864</v>
      </c>
      <c r="L5455" s="555" t="s">
        <v>1858</v>
      </c>
    </row>
    <row r="5456" spans="1:12" ht="15.75">
      <c r="C5456" s="555" t="str">
        <f>'FC03-4'!B$13</f>
        <v>Total Generación (FC03-4)</v>
      </c>
      <c r="F5456" s="555">
        <f>'FC03-4'!I$13</f>
        <v>0</v>
      </c>
      <c r="I5456" s="580" t="str">
        <f>Índice!$C$8</f>
        <v>2016-01-01</v>
      </c>
      <c r="J5456" s="580" t="str">
        <f>Índice!$C$9</f>
        <v>2016-12-31</v>
      </c>
      <c r="K5456" s="555" t="s">
        <v>1864</v>
      </c>
      <c r="L5456" s="555" t="s">
        <v>1858</v>
      </c>
    </row>
    <row r="5457" spans="1:12" ht="15.75">
      <c r="A5457" s="593" t="s">
        <v>15</v>
      </c>
      <c r="C5457" s="555" t="str">
        <f>'FC03-4'!B$14</f>
        <v>Transmisión (FC03-4)</v>
      </c>
      <c r="F5457" s="555"/>
      <c r="I5457" s="580" t="str">
        <f>Índice!$C$8</f>
        <v>2016-01-01</v>
      </c>
      <c r="J5457" s="580" t="str">
        <f>Índice!$C$9</f>
        <v>2016-12-31</v>
      </c>
      <c r="L5457" s="555"/>
    </row>
    <row r="5458" spans="1:12" ht="15.75">
      <c r="C5458" s="555" t="str">
        <f>'FC03-4'!B$15</f>
        <v>Ingreso regulado (FC03-4)</v>
      </c>
      <c r="F5458" s="555">
        <f>'FC03-4'!I$15</f>
        <v>0</v>
      </c>
      <c r="I5458" s="580" t="str">
        <f>Índice!$C$8</f>
        <v>2016-01-01</v>
      </c>
      <c r="J5458" s="580" t="str">
        <f>Índice!$C$9</f>
        <v>2016-12-31</v>
      </c>
      <c r="K5458" s="555" t="s">
        <v>1864</v>
      </c>
      <c r="L5458" s="555" t="s">
        <v>1858</v>
      </c>
    </row>
    <row r="5459" spans="1:12" ht="15.75">
      <c r="C5459" s="555" t="str">
        <f>'FC03-4'!B$16</f>
        <v>Cargos por conexión (FC03-4)</v>
      </c>
      <c r="F5459" s="555">
        <f>'FC03-4'!I$16</f>
        <v>0</v>
      </c>
      <c r="I5459" s="580" t="str">
        <f>Índice!$C$8</f>
        <v>2016-01-01</v>
      </c>
      <c r="J5459" s="580" t="str">
        <f>Índice!$C$9</f>
        <v>2016-12-31</v>
      </c>
      <c r="K5459" s="555" t="s">
        <v>1864</v>
      </c>
      <c r="L5459" s="555" t="s">
        <v>1858</v>
      </c>
    </row>
    <row r="5460" spans="1:12" ht="15.75">
      <c r="C5460" s="555" t="str">
        <f>'FC03-4'!B$17</f>
        <v>Otros (Transmisión) (FC03-4)</v>
      </c>
      <c r="F5460" s="555">
        <f>'FC03-4'!I$17</f>
        <v>0</v>
      </c>
      <c r="I5460" s="580" t="str">
        <f>Índice!$C$8</f>
        <v>2016-01-01</v>
      </c>
      <c r="J5460" s="580" t="str">
        <f>Índice!$C$9</f>
        <v>2016-12-31</v>
      </c>
      <c r="K5460" s="555" t="s">
        <v>1864</v>
      </c>
      <c r="L5460" s="555" t="s">
        <v>1858</v>
      </c>
    </row>
    <row r="5461" spans="1:12" ht="15.75">
      <c r="C5461" s="555" t="str">
        <f>'FC03-4'!B$18</f>
        <v>Total Transmisión (FC03-4)</v>
      </c>
      <c r="F5461" s="555">
        <f>'FC03-4'!I$18</f>
        <v>0</v>
      </c>
      <c r="I5461" s="580" t="str">
        <f>Índice!$C$8</f>
        <v>2016-01-01</v>
      </c>
      <c r="J5461" s="580" t="str">
        <f>Índice!$C$9</f>
        <v>2016-12-31</v>
      </c>
      <c r="K5461" s="555" t="s">
        <v>1864</v>
      </c>
      <c r="L5461" s="555" t="s">
        <v>1858</v>
      </c>
    </row>
    <row r="5462" spans="1:12" ht="15.75">
      <c r="A5462" s="593" t="s">
        <v>15</v>
      </c>
      <c r="C5462" s="555" t="str">
        <f>'FC03-4'!B$19</f>
        <v>Operador de red (FC03-4)</v>
      </c>
      <c r="F5462" s="555"/>
      <c r="I5462" s="580" t="str">
        <f>Índice!$C$8</f>
        <v>2016-01-01</v>
      </c>
      <c r="J5462" s="580" t="str">
        <f>Índice!$C$9</f>
        <v>2016-12-31</v>
      </c>
      <c r="L5462" s="555"/>
    </row>
    <row r="5463" spans="1:12" ht="15.75">
      <c r="C5463" s="555" t="str">
        <f>'FC03-4'!B$20</f>
        <v>Cargos por uso de usuarios regulados (FC03-4)</v>
      </c>
      <c r="F5463" s="555">
        <f>'FC03-4'!I$20</f>
        <v>0</v>
      </c>
      <c r="I5463" s="580" t="str">
        <f>Índice!$C$8</f>
        <v>2016-01-01</v>
      </c>
      <c r="J5463" s="580" t="str">
        <f>Índice!$C$9</f>
        <v>2016-12-31</v>
      </c>
      <c r="K5463" s="555" t="s">
        <v>1864</v>
      </c>
      <c r="L5463" s="555" t="s">
        <v>1858</v>
      </c>
    </row>
    <row r="5464" spans="1:12" ht="15.75">
      <c r="C5464" s="555" t="str">
        <f>'FC03-4'!B$21</f>
        <v>Cargos por uso de usuarios no regulados (FC03-4)</v>
      </c>
      <c r="F5464" s="555">
        <f>'FC03-4'!I$21</f>
        <v>0</v>
      </c>
      <c r="I5464" s="580" t="str">
        <f>Índice!$C$8</f>
        <v>2016-01-01</v>
      </c>
      <c r="J5464" s="580" t="str">
        <f>Índice!$C$9</f>
        <v>2016-12-31</v>
      </c>
      <c r="K5464" s="555" t="s">
        <v>1864</v>
      </c>
      <c r="L5464" s="555" t="s">
        <v>1858</v>
      </c>
    </row>
    <row r="5465" spans="1:12" ht="15.75">
      <c r="C5465" s="555" t="str">
        <f>'FC03-4'!B$22</f>
        <v>Ingreso regulado (Operador) (FC03-4)</v>
      </c>
      <c r="F5465" s="555">
        <f>'FC03-4'!I$22</f>
        <v>0</v>
      </c>
      <c r="I5465" s="580" t="str">
        <f>Índice!$C$8</f>
        <v>2016-01-01</v>
      </c>
      <c r="J5465" s="580" t="str">
        <f>Índice!$C$9</f>
        <v>2016-12-31</v>
      </c>
      <c r="K5465" s="555" t="s">
        <v>1864</v>
      </c>
      <c r="L5465" s="555" t="s">
        <v>1858</v>
      </c>
    </row>
    <row r="5466" spans="1:12" ht="15.75">
      <c r="C5466" s="555" t="str">
        <f>'FC03-4'!B$23</f>
        <v>Otros (Operador) (FC03-4)</v>
      </c>
      <c r="F5466" s="555">
        <f>'FC03-4'!I$23</f>
        <v>0</v>
      </c>
      <c r="I5466" s="580" t="str">
        <f>Índice!$C$8</f>
        <v>2016-01-01</v>
      </c>
      <c r="J5466" s="580" t="str">
        <f>Índice!$C$9</f>
        <v>2016-12-31</v>
      </c>
      <c r="K5466" s="555" t="s">
        <v>1864</v>
      </c>
      <c r="L5466" s="555" t="s">
        <v>1858</v>
      </c>
    </row>
    <row r="5467" spans="1:12" ht="15.75">
      <c r="C5467" s="555" t="str">
        <f>'FC03-4'!B$24</f>
        <v>Total Operador de red (FC03-4)</v>
      </c>
      <c r="F5467" s="555">
        <f>'FC03-4'!I$24</f>
        <v>0</v>
      </c>
      <c r="I5467" s="580" t="str">
        <f>Índice!$C$8</f>
        <v>2016-01-01</v>
      </c>
      <c r="J5467" s="580" t="str">
        <f>Índice!$C$9</f>
        <v>2016-12-31</v>
      </c>
      <c r="K5467" s="555" t="s">
        <v>1864</v>
      </c>
      <c r="L5467" s="555" t="s">
        <v>1858</v>
      </c>
    </row>
    <row r="5468" spans="1:12" ht="15.75">
      <c r="A5468" s="593" t="s">
        <v>15</v>
      </c>
      <c r="C5468" s="555" t="str">
        <f>'FC03-4'!B$25</f>
        <v>Comercialización (FC03-4)</v>
      </c>
      <c r="F5468" s="555"/>
      <c r="I5468" s="580" t="str">
        <f>Índice!$C$8</f>
        <v>2016-01-01</v>
      </c>
      <c r="J5468" s="580" t="str">
        <f>Índice!$C$9</f>
        <v>2016-12-31</v>
      </c>
      <c r="L5468" s="555"/>
    </row>
    <row r="5469" spans="1:12" ht="15.75">
      <c r="C5469" s="555" t="str">
        <f>'FC03-4'!B$26</f>
        <v>Residencial Estrato 1 (FC03-4)</v>
      </c>
      <c r="F5469" s="555">
        <f>'FC03-4'!I$26</f>
        <v>0</v>
      </c>
      <c r="I5469" s="580" t="str">
        <f>Índice!$C$8</f>
        <v>2016-01-01</v>
      </c>
      <c r="J5469" s="580" t="str">
        <f>Índice!$C$9</f>
        <v>2016-12-31</v>
      </c>
      <c r="K5469" s="555" t="s">
        <v>1864</v>
      </c>
      <c r="L5469" s="555" t="s">
        <v>1858</v>
      </c>
    </row>
    <row r="5470" spans="1:12" ht="15.75">
      <c r="C5470" s="555" t="str">
        <f>'FC03-4'!B$27</f>
        <v>Residencial Estrato 2 (FC03-4)</v>
      </c>
      <c r="F5470" s="555">
        <f>'FC03-4'!I$27</f>
        <v>0</v>
      </c>
      <c r="I5470" s="580" t="str">
        <f>Índice!$C$8</f>
        <v>2016-01-01</v>
      </c>
      <c r="J5470" s="580" t="str">
        <f>Índice!$C$9</f>
        <v>2016-12-31</v>
      </c>
      <c r="K5470" s="555" t="s">
        <v>1864</v>
      </c>
      <c r="L5470" s="555" t="s">
        <v>1858</v>
      </c>
    </row>
    <row r="5471" spans="1:12" ht="15.75">
      <c r="C5471" s="555" t="str">
        <f>'FC03-4'!B$28</f>
        <v>Residencial Estrato 3 (FC03-4)</v>
      </c>
      <c r="F5471" s="555">
        <f>'FC03-4'!I$28</f>
        <v>0</v>
      </c>
      <c r="I5471" s="580" t="str">
        <f>Índice!$C$8</f>
        <v>2016-01-01</v>
      </c>
      <c r="J5471" s="580" t="str">
        <f>Índice!$C$9</f>
        <v>2016-12-31</v>
      </c>
      <c r="K5471" s="555" t="s">
        <v>1864</v>
      </c>
      <c r="L5471" s="555" t="s">
        <v>1858</v>
      </c>
    </row>
    <row r="5472" spans="1:12" ht="15.75">
      <c r="C5472" s="555" t="str">
        <f>'FC03-4'!B$29</f>
        <v>Residencial Estrato 4 (FC03-4)</v>
      </c>
      <c r="F5472" s="555">
        <f>'FC03-4'!I$29</f>
        <v>0</v>
      </c>
      <c r="I5472" s="580" t="str">
        <f>Índice!$C$8</f>
        <v>2016-01-01</v>
      </c>
      <c r="J5472" s="580" t="str">
        <f>Índice!$C$9</f>
        <v>2016-12-31</v>
      </c>
      <c r="K5472" s="555" t="s">
        <v>1864</v>
      </c>
      <c r="L5472" s="555" t="s">
        <v>1858</v>
      </c>
    </row>
    <row r="5473" spans="1:12" ht="15.75">
      <c r="C5473" s="555" t="str">
        <f>'FC03-4'!B$30</f>
        <v>Residencial Estrato 5 (FC03-4)</v>
      </c>
      <c r="F5473" s="555">
        <f>'FC03-4'!I$30</f>
        <v>0</v>
      </c>
      <c r="I5473" s="580" t="str">
        <f>Índice!$C$8</f>
        <v>2016-01-01</v>
      </c>
      <c r="J5473" s="580" t="str">
        <f>Índice!$C$9</f>
        <v>2016-12-31</v>
      </c>
      <c r="K5473" s="555" t="s">
        <v>1864</v>
      </c>
      <c r="L5473" s="555" t="s">
        <v>1858</v>
      </c>
    </row>
    <row r="5474" spans="1:12" ht="15.75">
      <c r="C5474" s="555" t="str">
        <f>'FC03-4'!B$31</f>
        <v>Residencial Estrato 6 (FC03-4)</v>
      </c>
      <c r="F5474" s="555">
        <f>'FC03-4'!I$31</f>
        <v>0</v>
      </c>
      <c r="I5474" s="580" t="str">
        <f>Índice!$C$8</f>
        <v>2016-01-01</v>
      </c>
      <c r="J5474" s="580" t="str">
        <f>Índice!$C$9</f>
        <v>2016-12-31</v>
      </c>
      <c r="K5474" s="555" t="s">
        <v>1864</v>
      </c>
      <c r="L5474" s="555" t="s">
        <v>1858</v>
      </c>
    </row>
    <row r="5475" spans="1:12" ht="15.75">
      <c r="C5475" s="555" t="str">
        <f>'FC03-4'!B$32</f>
        <v>Comercial (FC03-4)</v>
      </c>
      <c r="F5475" s="555">
        <f>'FC03-4'!I$32</f>
        <v>0</v>
      </c>
      <c r="I5475" s="580" t="str">
        <f>Índice!$C$8</f>
        <v>2016-01-01</v>
      </c>
      <c r="J5475" s="580" t="str">
        <f>Índice!$C$9</f>
        <v>2016-12-31</v>
      </c>
      <c r="K5475" s="555" t="s">
        <v>1864</v>
      </c>
      <c r="L5475" s="555" t="s">
        <v>1858</v>
      </c>
    </row>
    <row r="5476" spans="1:12" ht="15.75">
      <c r="C5476" s="555" t="str">
        <f>'FC03-4'!B$33</f>
        <v>Industrial (FC03-4)</v>
      </c>
      <c r="F5476" s="555">
        <f>'FC03-4'!I$33</f>
        <v>0</v>
      </c>
      <c r="I5476" s="580" t="str">
        <f>Índice!$C$8</f>
        <v>2016-01-01</v>
      </c>
      <c r="J5476" s="580" t="str">
        <f>Índice!$C$9</f>
        <v>2016-12-31</v>
      </c>
      <c r="K5476" s="555" t="s">
        <v>1864</v>
      </c>
      <c r="L5476" s="555" t="s">
        <v>1858</v>
      </c>
    </row>
    <row r="5477" spans="1:12" ht="15.75">
      <c r="C5477" s="555" t="str">
        <f>'FC03-4'!B$34</f>
        <v>Oficial (FC03-4)</v>
      </c>
      <c r="F5477" s="555">
        <f>'FC03-4'!I$34</f>
        <v>0</v>
      </c>
      <c r="I5477" s="580" t="str">
        <f>Índice!$C$8</f>
        <v>2016-01-01</v>
      </c>
      <c r="J5477" s="580" t="str">
        <f>Índice!$C$9</f>
        <v>2016-12-31</v>
      </c>
      <c r="K5477" s="555" t="s">
        <v>1864</v>
      </c>
      <c r="L5477" s="555" t="s">
        <v>1858</v>
      </c>
    </row>
    <row r="5478" spans="1:12" ht="15.75">
      <c r="C5478" s="555" t="str">
        <f>'FC03-4'!B$35</f>
        <v>Alumbrado público (FC03-4)</v>
      </c>
      <c r="F5478" s="555">
        <f>'FC03-4'!I$35</f>
        <v>0</v>
      </c>
      <c r="I5478" s="580" t="str">
        <f>Índice!$C$8</f>
        <v>2016-01-01</v>
      </c>
      <c r="J5478" s="580" t="str">
        <f>Índice!$C$9</f>
        <v>2016-12-31</v>
      </c>
      <c r="K5478" s="555" t="s">
        <v>1864</v>
      </c>
      <c r="L5478" s="555" t="s">
        <v>1858</v>
      </c>
    </row>
    <row r="5479" spans="1:12" ht="15.75">
      <c r="C5479" s="555" t="str">
        <f>'FC03-4'!B$36</f>
        <v>Empresas del sector (FC03-4)</v>
      </c>
      <c r="F5479" s="555">
        <f>'FC03-4'!I$36</f>
        <v>0</v>
      </c>
      <c r="I5479" s="580" t="str">
        <f>Índice!$C$8</f>
        <v>2016-01-01</v>
      </c>
      <c r="J5479" s="580" t="str">
        <f>Índice!$C$9</f>
        <v>2016-12-31</v>
      </c>
      <c r="K5479" s="555" t="s">
        <v>1864</v>
      </c>
      <c r="L5479" s="555" t="s">
        <v>1858</v>
      </c>
    </row>
    <row r="5480" spans="1:12" ht="15.75">
      <c r="C5480" s="555" t="str">
        <f>'FC03-4'!B$37</f>
        <v>Usuarios no regulados (FC03-4)</v>
      </c>
      <c r="F5480" s="555">
        <f>'FC03-4'!I$37</f>
        <v>0</v>
      </c>
      <c r="I5480" s="580" t="str">
        <f>Índice!$C$8</f>
        <v>2016-01-01</v>
      </c>
      <c r="J5480" s="580" t="str">
        <f>Índice!$C$9</f>
        <v>2016-12-31</v>
      </c>
      <c r="K5480" s="555" t="s">
        <v>1864</v>
      </c>
      <c r="L5480" s="555" t="s">
        <v>1858</v>
      </c>
    </row>
    <row r="5481" spans="1:12" ht="15.75">
      <c r="C5481" s="555" t="str">
        <f>'FC03-4'!B$38</f>
        <v>Otros (Comercialización) (FC03-4)</v>
      </c>
      <c r="F5481" s="555">
        <f>'FC03-4'!I$38</f>
        <v>0</v>
      </c>
      <c r="I5481" s="580" t="str">
        <f>Índice!$C$8</f>
        <v>2016-01-01</v>
      </c>
      <c r="J5481" s="580" t="str">
        <f>Índice!$C$9</f>
        <v>2016-12-31</v>
      </c>
      <c r="K5481" s="555" t="s">
        <v>1864</v>
      </c>
      <c r="L5481" s="555" t="s">
        <v>1858</v>
      </c>
    </row>
    <row r="5482" spans="1:12" ht="15.75">
      <c r="C5482" s="555" t="str">
        <f>'FC03-4'!B$39</f>
        <v>Total Comercialización (FC03-4)</v>
      </c>
      <c r="F5482" s="555">
        <f>'FC03-4'!I$39</f>
        <v>0</v>
      </c>
      <c r="I5482" s="580" t="str">
        <f>Índice!$C$8</f>
        <v>2016-01-01</v>
      </c>
      <c r="J5482" s="580" t="str">
        <f>Índice!$C$9</f>
        <v>2016-12-31</v>
      </c>
      <c r="K5482" s="555" t="s">
        <v>1864</v>
      </c>
      <c r="L5482" s="555" t="s">
        <v>1858</v>
      </c>
    </row>
    <row r="5483" spans="1:12" ht="15.75">
      <c r="C5483" s="555" t="str">
        <f>'FC03-4'!B$40</f>
        <v>Total Servicio de Energía (FC03-4)</v>
      </c>
      <c r="F5483" s="555">
        <f>'FC03-4'!I$40</f>
        <v>0</v>
      </c>
      <c r="I5483" s="580" t="str">
        <f>Índice!$C$8</f>
        <v>2016-01-01</v>
      </c>
      <c r="J5483" s="580" t="str">
        <f>Índice!$C$9</f>
        <v>2016-12-31</v>
      </c>
      <c r="K5483" s="555" t="s">
        <v>1864</v>
      </c>
      <c r="L5483" s="555" t="s">
        <v>1858</v>
      </c>
    </row>
    <row r="5484" spans="1:12" ht="15.75">
      <c r="A5484" s="593" t="s">
        <v>15</v>
      </c>
      <c r="C5484" s="555" t="str">
        <f>'FC03-4'!B$41</f>
        <v>Deterioro de cuentas por cobrar (FC03-4)</v>
      </c>
      <c r="F5484" s="555"/>
      <c r="I5484" s="580" t="str">
        <f>Índice!$C$8</f>
        <v>2016-01-01</v>
      </c>
      <c r="J5484" s="580" t="str">
        <f>Índice!$C$9</f>
        <v>2016-12-31</v>
      </c>
      <c r="L5484" s="555"/>
    </row>
    <row r="5485" spans="1:12" ht="15.75">
      <c r="A5485" s="593" t="s">
        <v>15</v>
      </c>
      <c r="C5485" s="555" t="str">
        <f>'FC03-4'!B$42</f>
        <v>Generación (Deterioro) (FC03-4)</v>
      </c>
      <c r="F5485" s="555"/>
      <c r="I5485" s="580" t="str">
        <f>Índice!$C$8</f>
        <v>2016-01-01</v>
      </c>
      <c r="J5485" s="580" t="str">
        <f>Índice!$C$9</f>
        <v>2016-12-31</v>
      </c>
      <c r="L5485" s="555"/>
    </row>
    <row r="5486" spans="1:12" ht="15.75">
      <c r="C5486" s="555" t="str">
        <f>'FC03-4'!B$43</f>
        <v>Contratos bilaterales empresas del sector (Deterioro) (FC03-4)</v>
      </c>
      <c r="F5486" s="555">
        <f>'FC03-4'!I$43</f>
        <v>0</v>
      </c>
      <c r="I5486" s="580" t="str">
        <f>Índice!$C$8</f>
        <v>2016-01-01</v>
      </c>
      <c r="J5486" s="580" t="str">
        <f>Índice!$C$9</f>
        <v>2016-12-31</v>
      </c>
      <c r="K5486" s="555" t="s">
        <v>1864</v>
      </c>
      <c r="L5486" s="555" t="s">
        <v>1858</v>
      </c>
    </row>
    <row r="5487" spans="1:12" ht="15.75">
      <c r="C5487" s="555" t="str">
        <f>'FC03-4'!B$44</f>
        <v>Contratos bilaterales usuarios no regulados (Deterioro) (FC03-4)</v>
      </c>
      <c r="F5487" s="555">
        <f>'FC03-4'!I$44</f>
        <v>0</v>
      </c>
      <c r="I5487" s="580" t="str">
        <f>Índice!$C$8</f>
        <v>2016-01-01</v>
      </c>
      <c r="J5487" s="580" t="str">
        <f>Índice!$C$9</f>
        <v>2016-12-31</v>
      </c>
      <c r="K5487" s="555" t="s">
        <v>1864</v>
      </c>
      <c r="L5487" s="555" t="s">
        <v>1858</v>
      </c>
    </row>
    <row r="5488" spans="1:12" ht="15.75">
      <c r="C5488" s="555" t="str">
        <f>'FC03-4'!B$45</f>
        <v>Bolsa de energía (Deterioro) (FC03-4)</v>
      </c>
      <c r="F5488" s="555">
        <f>'FC03-4'!I$45</f>
        <v>0</v>
      </c>
      <c r="I5488" s="580" t="str">
        <f>Índice!$C$8</f>
        <v>2016-01-01</v>
      </c>
      <c r="J5488" s="580" t="str">
        <f>Índice!$C$9</f>
        <v>2016-12-31</v>
      </c>
      <c r="K5488" s="555" t="s">
        <v>1864</v>
      </c>
      <c r="L5488" s="555" t="s">
        <v>1858</v>
      </c>
    </row>
    <row r="5489" spans="1:12" ht="15.75">
      <c r="C5489" s="555" t="str">
        <f>'FC03-4'!B$46</f>
        <v>Otros (Deterioro) (FC03-4)</v>
      </c>
      <c r="F5489" s="555">
        <f>'FC03-4'!I$46</f>
        <v>0</v>
      </c>
      <c r="I5489" s="580" t="str">
        <f>Índice!$C$8</f>
        <v>2016-01-01</v>
      </c>
      <c r="J5489" s="580" t="str">
        <f>Índice!$C$9</f>
        <v>2016-12-31</v>
      </c>
      <c r="K5489" s="555" t="s">
        <v>1864</v>
      </c>
      <c r="L5489" s="555" t="s">
        <v>1858</v>
      </c>
    </row>
    <row r="5490" spans="1:12" ht="15.75">
      <c r="C5490" s="555" t="str">
        <f>'FC03-4'!B$47</f>
        <v>Total Generación (Deterioro) (FC03-4)</v>
      </c>
      <c r="F5490" s="555">
        <f>'FC03-4'!I$47</f>
        <v>0</v>
      </c>
      <c r="I5490" s="580" t="str">
        <f>Índice!$C$8</f>
        <v>2016-01-01</v>
      </c>
      <c r="J5490" s="580" t="str">
        <f>Índice!$C$9</f>
        <v>2016-12-31</v>
      </c>
      <c r="K5490" s="555" t="s">
        <v>1864</v>
      </c>
      <c r="L5490" s="555" t="s">
        <v>1858</v>
      </c>
    </row>
    <row r="5491" spans="1:12" ht="15.75">
      <c r="A5491" s="593" t="s">
        <v>15</v>
      </c>
      <c r="C5491" s="555" t="str">
        <f>'FC03-4'!B$48</f>
        <v>Transmisión (Deterioro) (FC03-4)</v>
      </c>
      <c r="F5491" s="555"/>
      <c r="I5491" s="580" t="str">
        <f>Índice!$C$8</f>
        <v>2016-01-01</v>
      </c>
      <c r="J5491" s="580" t="str">
        <f>Índice!$C$9</f>
        <v>2016-12-31</v>
      </c>
      <c r="L5491" s="555"/>
    </row>
    <row r="5492" spans="1:12" ht="15.75">
      <c r="C5492" s="555" t="str">
        <f>'FC03-4'!B$49</f>
        <v>Ingreso regulado (Deterioro) (FC03-4)</v>
      </c>
      <c r="F5492" s="555">
        <f>'FC03-4'!I$49</f>
        <v>0</v>
      </c>
      <c r="I5492" s="580" t="str">
        <f>Índice!$C$8</f>
        <v>2016-01-01</v>
      </c>
      <c r="J5492" s="580" t="str">
        <f>Índice!$C$9</f>
        <v>2016-12-31</v>
      </c>
      <c r="K5492" s="555" t="s">
        <v>1864</v>
      </c>
      <c r="L5492" s="555" t="s">
        <v>1858</v>
      </c>
    </row>
    <row r="5493" spans="1:12" ht="15.75">
      <c r="C5493" s="555" t="str">
        <f>'FC03-4'!B$50</f>
        <v>Cargos por conexión (Deterioro) (FC03-4)</v>
      </c>
      <c r="F5493" s="555">
        <f>'FC03-4'!I$50</f>
        <v>0</v>
      </c>
      <c r="I5493" s="580" t="str">
        <f>Índice!$C$8</f>
        <v>2016-01-01</v>
      </c>
      <c r="J5493" s="580" t="str">
        <f>Índice!$C$9</f>
        <v>2016-12-31</v>
      </c>
      <c r="K5493" s="555" t="s">
        <v>1864</v>
      </c>
      <c r="L5493" s="555" t="s">
        <v>1858</v>
      </c>
    </row>
    <row r="5494" spans="1:12" ht="15.75">
      <c r="C5494" s="555" t="str">
        <f>'FC03-4'!B$51</f>
        <v>Otros (Transmisión) (Deterioro) (FC03-4)</v>
      </c>
      <c r="F5494" s="555">
        <f>'FC03-4'!I$51</f>
        <v>0</v>
      </c>
      <c r="I5494" s="580" t="str">
        <f>Índice!$C$8</f>
        <v>2016-01-01</v>
      </c>
      <c r="J5494" s="580" t="str">
        <f>Índice!$C$9</f>
        <v>2016-12-31</v>
      </c>
      <c r="K5494" s="555" t="s">
        <v>1864</v>
      </c>
      <c r="L5494" s="555" t="s">
        <v>1858</v>
      </c>
    </row>
    <row r="5495" spans="1:12" ht="15.75">
      <c r="C5495" s="555" t="str">
        <f>'FC03-4'!B$52</f>
        <v>Total Transmisión (Deterioro) (FC03-4)</v>
      </c>
      <c r="F5495" s="555">
        <f>'FC03-4'!I$52</f>
        <v>0</v>
      </c>
      <c r="I5495" s="580" t="str">
        <f>Índice!$C$8</f>
        <v>2016-01-01</v>
      </c>
      <c r="J5495" s="580" t="str">
        <f>Índice!$C$9</f>
        <v>2016-12-31</v>
      </c>
      <c r="K5495" s="555" t="s">
        <v>1864</v>
      </c>
      <c r="L5495" s="555" t="s">
        <v>1858</v>
      </c>
    </row>
    <row r="5496" spans="1:12" ht="15.75">
      <c r="A5496" s="593" t="s">
        <v>15</v>
      </c>
      <c r="C5496" s="555" t="str">
        <f>'FC03-4'!B$53</f>
        <v>Operador de red (Deterioro) (FC03-4)</v>
      </c>
      <c r="F5496" s="555"/>
      <c r="I5496" s="580" t="str">
        <f>Índice!$C$8</f>
        <v>2016-01-01</v>
      </c>
      <c r="J5496" s="580" t="str">
        <f>Índice!$C$9</f>
        <v>2016-12-31</v>
      </c>
      <c r="L5496" s="555"/>
    </row>
    <row r="5497" spans="1:12" ht="15.75">
      <c r="C5497" s="555" t="str">
        <f>'FC03-4'!B$54</f>
        <v>Cargos por uso de usuarios regulados (Deterioro) (FC03-4)</v>
      </c>
      <c r="F5497" s="555">
        <f>'FC03-4'!I$54</f>
        <v>0</v>
      </c>
      <c r="I5497" s="580" t="str">
        <f>Índice!$C$8</f>
        <v>2016-01-01</v>
      </c>
      <c r="J5497" s="580" t="str">
        <f>Índice!$C$9</f>
        <v>2016-12-31</v>
      </c>
      <c r="K5497" s="555" t="s">
        <v>1864</v>
      </c>
      <c r="L5497" s="555" t="s">
        <v>1858</v>
      </c>
    </row>
    <row r="5498" spans="1:12" ht="15.75">
      <c r="C5498" s="555" t="str">
        <f>'FC03-4'!B$55</f>
        <v>Cargos por uso de usuarios no regulados (Deterioro) (FC03-4)</v>
      </c>
      <c r="F5498" s="555">
        <f>'FC03-4'!I$55</f>
        <v>0</v>
      </c>
      <c r="I5498" s="580" t="str">
        <f>Índice!$C$8</f>
        <v>2016-01-01</v>
      </c>
      <c r="J5498" s="580" t="str">
        <f>Índice!$C$9</f>
        <v>2016-12-31</v>
      </c>
      <c r="K5498" s="555" t="s">
        <v>1864</v>
      </c>
      <c r="L5498" s="555" t="s">
        <v>1858</v>
      </c>
    </row>
    <row r="5499" spans="1:12" ht="15.75">
      <c r="C5499" s="555" t="str">
        <f>'FC03-4'!B$56</f>
        <v>Ingreso regulado (Operador) (Deterioro) (FC03-4)</v>
      </c>
      <c r="F5499" s="555">
        <f>'FC03-4'!I$56</f>
        <v>0</v>
      </c>
      <c r="I5499" s="580" t="str">
        <f>Índice!$C$8</f>
        <v>2016-01-01</v>
      </c>
      <c r="J5499" s="580" t="str">
        <f>Índice!$C$9</f>
        <v>2016-12-31</v>
      </c>
      <c r="K5499" s="555" t="s">
        <v>1864</v>
      </c>
      <c r="L5499" s="555" t="s">
        <v>1858</v>
      </c>
    </row>
    <row r="5500" spans="1:12" ht="15.75">
      <c r="C5500" s="555" t="str">
        <f>'FC03-4'!B$57</f>
        <v>Otros (Operador) (Deterioro) (FC03-4)</v>
      </c>
      <c r="F5500" s="555">
        <f>'FC03-4'!I$57</f>
        <v>0</v>
      </c>
      <c r="I5500" s="580" t="str">
        <f>Índice!$C$8</f>
        <v>2016-01-01</v>
      </c>
      <c r="J5500" s="580" t="str">
        <f>Índice!$C$9</f>
        <v>2016-12-31</v>
      </c>
      <c r="K5500" s="555" t="s">
        <v>1864</v>
      </c>
      <c r="L5500" s="555" t="s">
        <v>1858</v>
      </c>
    </row>
    <row r="5501" spans="1:12" ht="15.75">
      <c r="C5501" s="555" t="str">
        <f>'FC03-4'!B$58</f>
        <v>Total Operador de red (Deterioro) (FC03-4)</v>
      </c>
      <c r="F5501" s="555">
        <f>'FC03-4'!I$58</f>
        <v>0</v>
      </c>
      <c r="I5501" s="580" t="str">
        <f>Índice!$C$8</f>
        <v>2016-01-01</v>
      </c>
      <c r="J5501" s="580" t="str">
        <f>Índice!$C$9</f>
        <v>2016-12-31</v>
      </c>
      <c r="K5501" s="555" t="s">
        <v>1864</v>
      </c>
      <c r="L5501" s="555" t="s">
        <v>1858</v>
      </c>
    </row>
    <row r="5502" spans="1:12" ht="15.75">
      <c r="A5502" s="593" t="s">
        <v>15</v>
      </c>
      <c r="C5502" s="555" t="str">
        <f>'FC03-4'!B$59</f>
        <v>Comercialización (Deterioro) (FC03-4)</v>
      </c>
      <c r="F5502" s="555"/>
      <c r="I5502" s="580" t="str">
        <f>Índice!$C$8</f>
        <v>2016-01-01</v>
      </c>
      <c r="J5502" s="580" t="str">
        <f>Índice!$C$9</f>
        <v>2016-12-31</v>
      </c>
      <c r="L5502" s="555"/>
    </row>
    <row r="5503" spans="1:12" ht="15.75">
      <c r="C5503" s="555" t="str">
        <f>'FC03-4'!B$60</f>
        <v>Residencial Estrato 1 (Deterioro) (FC03-4)</v>
      </c>
      <c r="F5503" s="555">
        <f>'FC03-4'!I$60</f>
        <v>0</v>
      </c>
      <c r="I5503" s="580" t="str">
        <f>Índice!$C$8</f>
        <v>2016-01-01</v>
      </c>
      <c r="J5503" s="580" t="str">
        <f>Índice!$C$9</f>
        <v>2016-12-31</v>
      </c>
      <c r="K5503" s="555" t="s">
        <v>1864</v>
      </c>
      <c r="L5503" s="555" t="s">
        <v>1858</v>
      </c>
    </row>
    <row r="5504" spans="1:12" ht="15.75">
      <c r="C5504" s="555" t="str">
        <f>'FC03-4'!B$61</f>
        <v>Residencial Estrato 2 (Deterioro) (FC03-4)</v>
      </c>
      <c r="F5504" s="555">
        <f>'FC03-4'!I$61</f>
        <v>0</v>
      </c>
      <c r="I5504" s="580" t="str">
        <f>Índice!$C$8</f>
        <v>2016-01-01</v>
      </c>
      <c r="J5504" s="580" t="str">
        <f>Índice!$C$9</f>
        <v>2016-12-31</v>
      </c>
      <c r="K5504" s="555" t="s">
        <v>1864</v>
      </c>
      <c r="L5504" s="555" t="s">
        <v>1858</v>
      </c>
    </row>
    <row r="5505" spans="1:12" ht="15.75">
      <c r="C5505" s="555" t="str">
        <f>'FC03-4'!B$62</f>
        <v>Residencial Estrato 3 (Deterioro) (FC03-4)</v>
      </c>
      <c r="F5505" s="555">
        <f>'FC03-4'!I$62</f>
        <v>0</v>
      </c>
      <c r="I5505" s="580" t="str">
        <f>Índice!$C$8</f>
        <v>2016-01-01</v>
      </c>
      <c r="J5505" s="580" t="str">
        <f>Índice!$C$9</f>
        <v>2016-12-31</v>
      </c>
      <c r="K5505" s="555" t="s">
        <v>1864</v>
      </c>
      <c r="L5505" s="555" t="s">
        <v>1858</v>
      </c>
    </row>
    <row r="5506" spans="1:12" ht="15.75">
      <c r="C5506" s="555" t="str">
        <f>'FC03-4'!B$63</f>
        <v>Residencial Estrato 4 (Deterioro) (FC03-4)</v>
      </c>
      <c r="F5506" s="555">
        <f>'FC03-4'!I$63</f>
        <v>0</v>
      </c>
      <c r="I5506" s="580" t="str">
        <f>Índice!$C$8</f>
        <v>2016-01-01</v>
      </c>
      <c r="J5506" s="580" t="str">
        <f>Índice!$C$9</f>
        <v>2016-12-31</v>
      </c>
      <c r="K5506" s="555" t="s">
        <v>1864</v>
      </c>
      <c r="L5506" s="555" t="s">
        <v>1858</v>
      </c>
    </row>
    <row r="5507" spans="1:12" ht="15.75">
      <c r="C5507" s="555" t="str">
        <f>'FC03-4'!B$64</f>
        <v>Residencial Estrato 5 (Deterioro) (FC03-4)</v>
      </c>
      <c r="F5507" s="555">
        <f>'FC03-4'!I$64</f>
        <v>0</v>
      </c>
      <c r="I5507" s="580" t="str">
        <f>Índice!$C$8</f>
        <v>2016-01-01</v>
      </c>
      <c r="J5507" s="580" t="str">
        <f>Índice!$C$9</f>
        <v>2016-12-31</v>
      </c>
      <c r="K5507" s="555" t="s">
        <v>1864</v>
      </c>
      <c r="L5507" s="555" t="s">
        <v>1858</v>
      </c>
    </row>
    <row r="5508" spans="1:12" ht="15.75">
      <c r="C5508" s="555" t="str">
        <f>'FC03-4'!B$65</f>
        <v>Residencial Estrato 6 (Deterioro) (FC03-4)</v>
      </c>
      <c r="F5508" s="555">
        <f>'FC03-4'!I$65</f>
        <v>0</v>
      </c>
      <c r="I5508" s="580" t="str">
        <f>Índice!$C$8</f>
        <v>2016-01-01</v>
      </c>
      <c r="J5508" s="580" t="str">
        <f>Índice!$C$9</f>
        <v>2016-12-31</v>
      </c>
      <c r="K5508" s="555" t="s">
        <v>1864</v>
      </c>
      <c r="L5508" s="555" t="s">
        <v>1858</v>
      </c>
    </row>
    <row r="5509" spans="1:12" ht="15.75">
      <c r="C5509" s="555" t="str">
        <f>'FC03-4'!B$66</f>
        <v>Comercial (Deterioro) (FC03-4)</v>
      </c>
      <c r="F5509" s="555">
        <f>'FC03-4'!I$66</f>
        <v>0</v>
      </c>
      <c r="I5509" s="580" t="str">
        <f>Índice!$C$8</f>
        <v>2016-01-01</v>
      </c>
      <c r="J5509" s="580" t="str">
        <f>Índice!$C$9</f>
        <v>2016-12-31</v>
      </c>
      <c r="K5509" s="555" t="s">
        <v>1864</v>
      </c>
      <c r="L5509" s="555" t="s">
        <v>1858</v>
      </c>
    </row>
    <row r="5510" spans="1:12" ht="15.75">
      <c r="C5510" s="555" t="str">
        <f>'FC03-4'!B$67</f>
        <v>Industrial (Deterioro) (FC03-4)</v>
      </c>
      <c r="F5510" s="555">
        <f>'FC03-4'!I$67</f>
        <v>0</v>
      </c>
      <c r="I5510" s="580" t="str">
        <f>Índice!$C$8</f>
        <v>2016-01-01</v>
      </c>
      <c r="J5510" s="580" t="str">
        <f>Índice!$C$9</f>
        <v>2016-12-31</v>
      </c>
      <c r="K5510" s="555" t="s">
        <v>1864</v>
      </c>
      <c r="L5510" s="555" t="s">
        <v>1858</v>
      </c>
    </row>
    <row r="5511" spans="1:12" ht="15.75">
      <c r="C5511" s="555" t="str">
        <f>'FC03-4'!B$68</f>
        <v>Oficial (Deterioro) (FC03-4)</v>
      </c>
      <c r="F5511" s="555">
        <f>'FC03-4'!I$68</f>
        <v>0</v>
      </c>
      <c r="I5511" s="580" t="str">
        <f>Índice!$C$8</f>
        <v>2016-01-01</v>
      </c>
      <c r="J5511" s="580" t="str">
        <f>Índice!$C$9</f>
        <v>2016-12-31</v>
      </c>
      <c r="K5511" s="555" t="s">
        <v>1864</v>
      </c>
      <c r="L5511" s="555" t="s">
        <v>1858</v>
      </c>
    </row>
    <row r="5512" spans="1:12" ht="15.75">
      <c r="C5512" s="555" t="str">
        <f>'FC03-4'!B$69</f>
        <v>Alumbrado público (Deterioro) (FC03-4)</v>
      </c>
      <c r="F5512" s="555">
        <f>'FC03-4'!I$69</f>
        <v>0</v>
      </c>
      <c r="I5512" s="580" t="str">
        <f>Índice!$C$8</f>
        <v>2016-01-01</v>
      </c>
      <c r="J5512" s="580" t="str">
        <f>Índice!$C$9</f>
        <v>2016-12-31</v>
      </c>
      <c r="K5512" s="555" t="s">
        <v>1864</v>
      </c>
      <c r="L5512" s="555" t="s">
        <v>1858</v>
      </c>
    </row>
    <row r="5513" spans="1:12" ht="15.75">
      <c r="C5513" s="555" t="str">
        <f>'FC03-4'!B$70</f>
        <v>Empresas del sector (Deterioro) (FC03-4)</v>
      </c>
      <c r="F5513" s="555">
        <f>'FC03-4'!I$70</f>
        <v>0</v>
      </c>
      <c r="I5513" s="580" t="str">
        <f>Índice!$C$8</f>
        <v>2016-01-01</v>
      </c>
      <c r="J5513" s="580" t="str">
        <f>Índice!$C$9</f>
        <v>2016-12-31</v>
      </c>
      <c r="K5513" s="555" t="s">
        <v>1864</v>
      </c>
      <c r="L5513" s="555" t="s">
        <v>1858</v>
      </c>
    </row>
    <row r="5514" spans="1:12" ht="15.75">
      <c r="C5514" s="555" t="str">
        <f>'FC03-4'!B$71</f>
        <v>Usuarios no regulados (Deterioro) (FC03-4)</v>
      </c>
      <c r="F5514" s="555">
        <f>'FC03-4'!I$71</f>
        <v>0</v>
      </c>
      <c r="I5514" s="580" t="str">
        <f>Índice!$C$8</f>
        <v>2016-01-01</v>
      </c>
      <c r="J5514" s="580" t="str">
        <f>Índice!$C$9</f>
        <v>2016-12-31</v>
      </c>
      <c r="K5514" s="555" t="s">
        <v>1864</v>
      </c>
      <c r="L5514" s="555" t="s">
        <v>1858</v>
      </c>
    </row>
    <row r="5515" spans="1:12" ht="15.75">
      <c r="C5515" s="555" t="str">
        <f>'FC03-4'!B$72</f>
        <v>Otros (Comercialización) (Deterioro) (FC03-4)</v>
      </c>
      <c r="F5515" s="555">
        <f>'FC03-4'!I$72</f>
        <v>0</v>
      </c>
      <c r="I5515" s="580" t="str">
        <f>Índice!$C$8</f>
        <v>2016-01-01</v>
      </c>
      <c r="J5515" s="580" t="str">
        <f>Índice!$C$9</f>
        <v>2016-12-31</v>
      </c>
      <c r="K5515" s="555" t="s">
        <v>1864</v>
      </c>
      <c r="L5515" s="555" t="s">
        <v>1858</v>
      </c>
    </row>
    <row r="5516" spans="1:12" ht="15.75">
      <c r="C5516" s="555" t="str">
        <f>'FC03-4'!B$73</f>
        <v>Total Comercialización (Deterioro) (FC03-4)</v>
      </c>
      <c r="F5516" s="555">
        <f>'FC03-4'!I$73</f>
        <v>0</v>
      </c>
      <c r="I5516" s="580" t="str">
        <f>Índice!$C$8</f>
        <v>2016-01-01</v>
      </c>
      <c r="J5516" s="580" t="str">
        <f>Índice!$C$9</f>
        <v>2016-12-31</v>
      </c>
      <c r="K5516" s="555" t="s">
        <v>1864</v>
      </c>
      <c r="L5516" s="555" t="s">
        <v>1858</v>
      </c>
    </row>
    <row r="5517" spans="1:12" ht="15.75">
      <c r="C5517" s="555" t="str">
        <f>'FC03-4'!B$74</f>
        <v>Total Deterioro Cuentas por Cobrar (FC03-4)</v>
      </c>
      <c r="F5517" s="555">
        <f>'FC03-4'!I$74</f>
        <v>0</v>
      </c>
      <c r="I5517" s="580" t="str">
        <f>Índice!$C$8</f>
        <v>2016-01-01</v>
      </c>
      <c r="J5517" s="580" t="str">
        <f>Índice!$C$9</f>
        <v>2016-12-31</v>
      </c>
      <c r="K5517" s="555" t="s">
        <v>1864</v>
      </c>
      <c r="L5517" s="555" t="s">
        <v>1858</v>
      </c>
    </row>
    <row r="5518" spans="1:12" ht="15.75">
      <c r="A5518" s="593" t="s">
        <v>15</v>
      </c>
      <c r="B5518" s="594"/>
      <c r="C5518" s="595" t="s">
        <v>632</v>
      </c>
      <c r="I5518" s="580" t="str">
        <f>Índice!$C$8</f>
        <v>2016-01-01</v>
      </c>
      <c r="J5518" s="580" t="str">
        <f>Índice!$C$9</f>
        <v>2016-12-31</v>
      </c>
      <c r="L5518" s="557"/>
    </row>
    <row r="5519" spans="1:12" ht="15.75">
      <c r="A5519" s="593" t="s">
        <v>15</v>
      </c>
      <c r="C5519" s="555" t="str">
        <f>'FC03-4'!B$7</f>
        <v>Servicio de Energía Eléctrica (FC03-4)</v>
      </c>
      <c r="I5519" s="580" t="str">
        <f>Índice!$C$8</f>
        <v>2016-01-01</v>
      </c>
      <c r="J5519" s="580" t="str">
        <f>Índice!$C$9</f>
        <v>2016-12-31</v>
      </c>
      <c r="L5519" s="557"/>
    </row>
    <row r="5520" spans="1:12" ht="15.75">
      <c r="A5520" s="593" t="s">
        <v>15</v>
      </c>
      <c r="C5520" s="555" t="str">
        <f>'FC03-4'!B$8</f>
        <v>Generación (FC03-4)</v>
      </c>
      <c r="I5520" s="580" t="str">
        <f>Índice!$C$8</f>
        <v>2016-01-01</v>
      </c>
      <c r="J5520" s="580" t="str">
        <f>Índice!$C$9</f>
        <v>2016-12-31</v>
      </c>
      <c r="L5520" s="557"/>
    </row>
    <row r="5521" spans="1:12" ht="15.75">
      <c r="C5521" s="555" t="str">
        <f>'FC03-4'!B$9</f>
        <v>Contratos bilaterales empresas del sector (FC03-4)</v>
      </c>
      <c r="F5521" s="555">
        <f>'FC03-4'!J$9</f>
        <v>0</v>
      </c>
      <c r="I5521" s="580" t="str">
        <f>Índice!$C$8</f>
        <v>2016-01-01</v>
      </c>
      <c r="J5521" s="580" t="str">
        <f>Índice!$C$9</f>
        <v>2016-12-31</v>
      </c>
      <c r="K5521" s="555" t="s">
        <v>1864</v>
      </c>
      <c r="L5521" s="555" t="s">
        <v>1859</v>
      </c>
    </row>
    <row r="5522" spans="1:12" ht="15.75">
      <c r="C5522" s="555" t="str">
        <f>'FC03-4'!B$10</f>
        <v>Contratos bilaterales usuarios no regulados (FC03-4)</v>
      </c>
      <c r="F5522" s="555">
        <f>'FC03-4'!J$10</f>
        <v>0</v>
      </c>
      <c r="I5522" s="580" t="str">
        <f>Índice!$C$8</f>
        <v>2016-01-01</v>
      </c>
      <c r="J5522" s="580" t="str">
        <f>Índice!$C$9</f>
        <v>2016-12-31</v>
      </c>
      <c r="K5522" s="555" t="s">
        <v>1864</v>
      </c>
      <c r="L5522" s="555" t="s">
        <v>1859</v>
      </c>
    </row>
    <row r="5523" spans="1:12" ht="15.75">
      <c r="C5523" s="555" t="str">
        <f>'FC03-4'!B$11</f>
        <v>Bolsa de energía (FC03-4)</v>
      </c>
      <c r="F5523" s="555">
        <f>'FC03-4'!J$11</f>
        <v>0</v>
      </c>
      <c r="I5523" s="580" t="str">
        <f>Índice!$C$8</f>
        <v>2016-01-01</v>
      </c>
      <c r="J5523" s="580" t="str">
        <f>Índice!$C$9</f>
        <v>2016-12-31</v>
      </c>
      <c r="K5523" s="555" t="s">
        <v>1864</v>
      </c>
      <c r="L5523" s="555" t="s">
        <v>1859</v>
      </c>
    </row>
    <row r="5524" spans="1:12" ht="15.75">
      <c r="C5524" s="555" t="str">
        <f>'FC03-4'!B$12</f>
        <v>Otros (FC03-4)</v>
      </c>
      <c r="F5524" s="555">
        <f>'FC03-4'!J$12</f>
        <v>0</v>
      </c>
      <c r="I5524" s="580" t="str">
        <f>Índice!$C$8</f>
        <v>2016-01-01</v>
      </c>
      <c r="J5524" s="580" t="str">
        <f>Índice!$C$9</f>
        <v>2016-12-31</v>
      </c>
      <c r="K5524" s="555" t="s">
        <v>1864</v>
      </c>
      <c r="L5524" s="555" t="s">
        <v>1859</v>
      </c>
    </row>
    <row r="5525" spans="1:12" ht="15.75">
      <c r="C5525" s="555" t="str">
        <f>'FC03-4'!B$13</f>
        <v>Total Generación (FC03-4)</v>
      </c>
      <c r="F5525" s="555">
        <f>'FC03-4'!J$13</f>
        <v>0</v>
      </c>
      <c r="I5525" s="580" t="str">
        <f>Índice!$C$8</f>
        <v>2016-01-01</v>
      </c>
      <c r="J5525" s="580" t="str">
        <f>Índice!$C$9</f>
        <v>2016-12-31</v>
      </c>
      <c r="K5525" s="555" t="s">
        <v>1864</v>
      </c>
      <c r="L5525" s="555" t="s">
        <v>1859</v>
      </c>
    </row>
    <row r="5526" spans="1:12" ht="15.75">
      <c r="A5526" s="593" t="s">
        <v>15</v>
      </c>
      <c r="C5526" s="555" t="str">
        <f>'FC03-4'!B$14</f>
        <v>Transmisión (FC03-4)</v>
      </c>
      <c r="F5526" s="555"/>
      <c r="I5526" s="580" t="str">
        <f>Índice!$C$8</f>
        <v>2016-01-01</v>
      </c>
      <c r="J5526" s="580" t="str">
        <f>Índice!$C$9</f>
        <v>2016-12-31</v>
      </c>
      <c r="L5526" s="557"/>
    </row>
    <row r="5527" spans="1:12" ht="15.75">
      <c r="C5527" s="555" t="str">
        <f>'FC03-4'!B$15</f>
        <v>Ingreso regulado (FC03-4)</v>
      </c>
      <c r="F5527" s="555">
        <f>'FC03-4'!J$15</f>
        <v>0</v>
      </c>
      <c r="I5527" s="580" t="str">
        <f>Índice!$C$8</f>
        <v>2016-01-01</v>
      </c>
      <c r="J5527" s="580" t="str">
        <f>Índice!$C$9</f>
        <v>2016-12-31</v>
      </c>
      <c r="K5527" s="555" t="s">
        <v>1864</v>
      </c>
      <c r="L5527" s="555" t="s">
        <v>1859</v>
      </c>
    </row>
    <row r="5528" spans="1:12" ht="15.75">
      <c r="C5528" s="555" t="str">
        <f>'FC03-4'!B$16</f>
        <v>Cargos por conexión (FC03-4)</v>
      </c>
      <c r="F5528" s="555">
        <f>'FC03-4'!J$16</f>
        <v>0</v>
      </c>
      <c r="I5528" s="580" t="str">
        <f>Índice!$C$8</f>
        <v>2016-01-01</v>
      </c>
      <c r="J5528" s="580" t="str">
        <f>Índice!$C$9</f>
        <v>2016-12-31</v>
      </c>
      <c r="K5528" s="555" t="s">
        <v>1864</v>
      </c>
      <c r="L5528" s="555" t="s">
        <v>1859</v>
      </c>
    </row>
    <row r="5529" spans="1:12" ht="15.75">
      <c r="C5529" s="555" t="str">
        <f>'FC03-4'!B$17</f>
        <v>Otros (Transmisión) (FC03-4)</v>
      </c>
      <c r="F5529" s="555">
        <f>'FC03-4'!J$17</f>
        <v>0</v>
      </c>
      <c r="I5529" s="580" t="str">
        <f>Índice!$C$8</f>
        <v>2016-01-01</v>
      </c>
      <c r="J5529" s="580" t="str">
        <f>Índice!$C$9</f>
        <v>2016-12-31</v>
      </c>
      <c r="K5529" s="555" t="s">
        <v>1864</v>
      </c>
      <c r="L5529" s="555" t="s">
        <v>1859</v>
      </c>
    </row>
    <row r="5530" spans="1:12" ht="15.75">
      <c r="C5530" s="555" t="str">
        <f>'FC03-4'!B$18</f>
        <v>Total Transmisión (FC03-4)</v>
      </c>
      <c r="F5530" s="555">
        <f>'FC03-4'!J$18</f>
        <v>0</v>
      </c>
      <c r="I5530" s="580" t="str">
        <f>Índice!$C$8</f>
        <v>2016-01-01</v>
      </c>
      <c r="J5530" s="580" t="str">
        <f>Índice!$C$9</f>
        <v>2016-12-31</v>
      </c>
      <c r="K5530" s="555" t="s">
        <v>1864</v>
      </c>
      <c r="L5530" s="555" t="s">
        <v>1859</v>
      </c>
    </row>
    <row r="5531" spans="1:12" ht="15.75">
      <c r="A5531" s="593" t="s">
        <v>15</v>
      </c>
      <c r="C5531" s="555" t="str">
        <f>'FC03-4'!B$19</f>
        <v>Operador de red (FC03-4)</v>
      </c>
      <c r="F5531" s="555"/>
      <c r="I5531" s="580" t="str">
        <f>Índice!$C$8</f>
        <v>2016-01-01</v>
      </c>
      <c r="J5531" s="580" t="str">
        <f>Índice!$C$9</f>
        <v>2016-12-31</v>
      </c>
      <c r="L5531" s="557"/>
    </row>
    <row r="5532" spans="1:12" ht="15.75">
      <c r="C5532" s="555" t="str">
        <f>'FC03-4'!B$20</f>
        <v>Cargos por uso de usuarios regulados (FC03-4)</v>
      </c>
      <c r="F5532" s="555">
        <f>'FC03-4'!J$20</f>
        <v>0</v>
      </c>
      <c r="I5532" s="580" t="str">
        <f>Índice!$C$8</f>
        <v>2016-01-01</v>
      </c>
      <c r="J5532" s="580" t="str">
        <f>Índice!$C$9</f>
        <v>2016-12-31</v>
      </c>
      <c r="K5532" s="555" t="s">
        <v>1864</v>
      </c>
      <c r="L5532" s="555" t="s">
        <v>1859</v>
      </c>
    </row>
    <row r="5533" spans="1:12" ht="15.75">
      <c r="C5533" s="555" t="str">
        <f>'FC03-4'!B$21</f>
        <v>Cargos por uso de usuarios no regulados (FC03-4)</v>
      </c>
      <c r="F5533" s="555">
        <f>'FC03-4'!J$21</f>
        <v>0</v>
      </c>
      <c r="I5533" s="580" t="str">
        <f>Índice!$C$8</f>
        <v>2016-01-01</v>
      </c>
      <c r="J5533" s="580" t="str">
        <f>Índice!$C$9</f>
        <v>2016-12-31</v>
      </c>
      <c r="K5533" s="555" t="s">
        <v>1864</v>
      </c>
      <c r="L5533" s="555" t="s">
        <v>1859</v>
      </c>
    </row>
    <row r="5534" spans="1:12" ht="15.75">
      <c r="C5534" s="555" t="str">
        <f>'FC03-4'!B$22</f>
        <v>Ingreso regulado (Operador) (FC03-4)</v>
      </c>
      <c r="F5534" s="555">
        <f>'FC03-4'!J$22</f>
        <v>0</v>
      </c>
      <c r="I5534" s="580" t="str">
        <f>Índice!$C$8</f>
        <v>2016-01-01</v>
      </c>
      <c r="J5534" s="580" t="str">
        <f>Índice!$C$9</f>
        <v>2016-12-31</v>
      </c>
      <c r="K5534" s="555" t="s">
        <v>1864</v>
      </c>
      <c r="L5534" s="555" t="s">
        <v>1859</v>
      </c>
    </row>
    <row r="5535" spans="1:12" ht="15.75">
      <c r="C5535" s="555" t="str">
        <f>'FC03-4'!B$23</f>
        <v>Otros (Operador) (FC03-4)</v>
      </c>
      <c r="F5535" s="555">
        <f>'FC03-4'!J$23</f>
        <v>0</v>
      </c>
      <c r="I5535" s="580" t="str">
        <f>Índice!$C$8</f>
        <v>2016-01-01</v>
      </c>
      <c r="J5535" s="580" t="str">
        <f>Índice!$C$9</f>
        <v>2016-12-31</v>
      </c>
      <c r="K5535" s="555" t="s">
        <v>1864</v>
      </c>
      <c r="L5535" s="555" t="s">
        <v>1859</v>
      </c>
    </row>
    <row r="5536" spans="1:12" ht="15.75">
      <c r="C5536" s="555" t="str">
        <f>'FC03-4'!B$24</f>
        <v>Total Operador de red (FC03-4)</v>
      </c>
      <c r="F5536" s="555">
        <f>'FC03-4'!J$24</f>
        <v>0</v>
      </c>
      <c r="I5536" s="580" t="str">
        <f>Índice!$C$8</f>
        <v>2016-01-01</v>
      </c>
      <c r="J5536" s="580" t="str">
        <f>Índice!$C$9</f>
        <v>2016-12-31</v>
      </c>
      <c r="K5536" s="555" t="s">
        <v>1864</v>
      </c>
      <c r="L5536" s="555" t="s">
        <v>1859</v>
      </c>
    </row>
    <row r="5537" spans="1:12" ht="15.75">
      <c r="A5537" s="593" t="s">
        <v>15</v>
      </c>
      <c r="C5537" s="555" t="str">
        <f>'FC03-4'!B$25</f>
        <v>Comercialización (FC03-4)</v>
      </c>
      <c r="F5537" s="555"/>
      <c r="I5537" s="580" t="str">
        <f>Índice!$C$8</f>
        <v>2016-01-01</v>
      </c>
      <c r="J5537" s="580" t="str">
        <f>Índice!$C$9</f>
        <v>2016-12-31</v>
      </c>
      <c r="L5537" s="557"/>
    </row>
    <row r="5538" spans="1:12" ht="15.75">
      <c r="C5538" s="555" t="str">
        <f>'FC03-4'!B$26</f>
        <v>Residencial Estrato 1 (FC03-4)</v>
      </c>
      <c r="F5538" s="555">
        <f>'FC03-4'!J$26</f>
        <v>0</v>
      </c>
      <c r="I5538" s="580" t="str">
        <f>Índice!$C$8</f>
        <v>2016-01-01</v>
      </c>
      <c r="J5538" s="580" t="str">
        <f>Índice!$C$9</f>
        <v>2016-12-31</v>
      </c>
      <c r="K5538" s="555" t="s">
        <v>1864</v>
      </c>
      <c r="L5538" s="555" t="s">
        <v>1859</v>
      </c>
    </row>
    <row r="5539" spans="1:12" ht="15.75">
      <c r="C5539" s="555" t="str">
        <f>'FC03-4'!B$27</f>
        <v>Residencial Estrato 2 (FC03-4)</v>
      </c>
      <c r="F5539" s="555">
        <f>'FC03-4'!J$27</f>
        <v>0</v>
      </c>
      <c r="I5539" s="580" t="str">
        <f>Índice!$C$8</f>
        <v>2016-01-01</v>
      </c>
      <c r="J5539" s="580" t="str">
        <f>Índice!$C$9</f>
        <v>2016-12-31</v>
      </c>
      <c r="K5539" s="555" t="s">
        <v>1864</v>
      </c>
      <c r="L5539" s="555" t="s">
        <v>1859</v>
      </c>
    </row>
    <row r="5540" spans="1:12" ht="15.75">
      <c r="C5540" s="555" t="str">
        <f>'FC03-4'!B$28</f>
        <v>Residencial Estrato 3 (FC03-4)</v>
      </c>
      <c r="F5540" s="555">
        <f>'FC03-4'!J$28</f>
        <v>0</v>
      </c>
      <c r="I5540" s="580" t="str">
        <f>Índice!$C$8</f>
        <v>2016-01-01</v>
      </c>
      <c r="J5540" s="580" t="str">
        <f>Índice!$C$9</f>
        <v>2016-12-31</v>
      </c>
      <c r="K5540" s="555" t="s">
        <v>1864</v>
      </c>
      <c r="L5540" s="555" t="s">
        <v>1859</v>
      </c>
    </row>
    <row r="5541" spans="1:12" ht="15.75">
      <c r="C5541" s="555" t="str">
        <f>'FC03-4'!B$29</f>
        <v>Residencial Estrato 4 (FC03-4)</v>
      </c>
      <c r="F5541" s="555">
        <f>'FC03-4'!J$29</f>
        <v>0</v>
      </c>
      <c r="I5541" s="580" t="str">
        <f>Índice!$C$8</f>
        <v>2016-01-01</v>
      </c>
      <c r="J5541" s="580" t="str">
        <f>Índice!$C$9</f>
        <v>2016-12-31</v>
      </c>
      <c r="K5541" s="555" t="s">
        <v>1864</v>
      </c>
      <c r="L5541" s="555" t="s">
        <v>1859</v>
      </c>
    </row>
    <row r="5542" spans="1:12" ht="15.75">
      <c r="C5542" s="555" t="str">
        <f>'FC03-4'!B$30</f>
        <v>Residencial Estrato 5 (FC03-4)</v>
      </c>
      <c r="F5542" s="555">
        <f>'FC03-4'!J$30</f>
        <v>0</v>
      </c>
      <c r="I5542" s="580" t="str">
        <f>Índice!$C$8</f>
        <v>2016-01-01</v>
      </c>
      <c r="J5542" s="580" t="str">
        <f>Índice!$C$9</f>
        <v>2016-12-31</v>
      </c>
      <c r="K5542" s="555" t="s">
        <v>1864</v>
      </c>
      <c r="L5542" s="555" t="s">
        <v>1859</v>
      </c>
    </row>
    <row r="5543" spans="1:12" ht="15.75">
      <c r="C5543" s="555" t="str">
        <f>'FC03-4'!B$31</f>
        <v>Residencial Estrato 6 (FC03-4)</v>
      </c>
      <c r="F5543" s="555">
        <f>'FC03-4'!J$31</f>
        <v>0</v>
      </c>
      <c r="I5543" s="580" t="str">
        <f>Índice!$C$8</f>
        <v>2016-01-01</v>
      </c>
      <c r="J5543" s="580" t="str">
        <f>Índice!$C$9</f>
        <v>2016-12-31</v>
      </c>
      <c r="K5543" s="555" t="s">
        <v>1864</v>
      </c>
      <c r="L5543" s="555" t="s">
        <v>1859</v>
      </c>
    </row>
    <row r="5544" spans="1:12" ht="15.75">
      <c r="C5544" s="555" t="str">
        <f>'FC03-4'!B$32</f>
        <v>Comercial (FC03-4)</v>
      </c>
      <c r="F5544" s="555">
        <f>'FC03-4'!J$32</f>
        <v>0</v>
      </c>
      <c r="I5544" s="580" t="str">
        <f>Índice!$C$8</f>
        <v>2016-01-01</v>
      </c>
      <c r="J5544" s="580" t="str">
        <f>Índice!$C$9</f>
        <v>2016-12-31</v>
      </c>
      <c r="K5544" s="555" t="s">
        <v>1864</v>
      </c>
      <c r="L5544" s="555" t="s">
        <v>1859</v>
      </c>
    </row>
    <row r="5545" spans="1:12" ht="15.75">
      <c r="C5545" s="555" t="str">
        <f>'FC03-4'!B$33</f>
        <v>Industrial (FC03-4)</v>
      </c>
      <c r="F5545" s="555">
        <f>'FC03-4'!J$33</f>
        <v>0</v>
      </c>
      <c r="I5545" s="580" t="str">
        <f>Índice!$C$8</f>
        <v>2016-01-01</v>
      </c>
      <c r="J5545" s="580" t="str">
        <f>Índice!$C$9</f>
        <v>2016-12-31</v>
      </c>
      <c r="K5545" s="555" t="s">
        <v>1864</v>
      </c>
      <c r="L5545" s="555" t="s">
        <v>1859</v>
      </c>
    </row>
    <row r="5546" spans="1:12" ht="15.75">
      <c r="C5546" s="555" t="str">
        <f>'FC03-4'!B$34</f>
        <v>Oficial (FC03-4)</v>
      </c>
      <c r="F5546" s="555">
        <f>'FC03-4'!J$34</f>
        <v>0</v>
      </c>
      <c r="I5546" s="580" t="str">
        <f>Índice!$C$8</f>
        <v>2016-01-01</v>
      </c>
      <c r="J5546" s="580" t="str">
        <f>Índice!$C$9</f>
        <v>2016-12-31</v>
      </c>
      <c r="K5546" s="555" t="s">
        <v>1864</v>
      </c>
      <c r="L5546" s="555" t="s">
        <v>1859</v>
      </c>
    </row>
    <row r="5547" spans="1:12" ht="15.75">
      <c r="C5547" s="555" t="str">
        <f>'FC03-4'!B$35</f>
        <v>Alumbrado público (FC03-4)</v>
      </c>
      <c r="F5547" s="555">
        <f>'FC03-4'!J$35</f>
        <v>0</v>
      </c>
      <c r="I5547" s="580" t="str">
        <f>Índice!$C$8</f>
        <v>2016-01-01</v>
      </c>
      <c r="J5547" s="580" t="str">
        <f>Índice!$C$9</f>
        <v>2016-12-31</v>
      </c>
      <c r="K5547" s="555" t="s">
        <v>1864</v>
      </c>
      <c r="L5547" s="555" t="s">
        <v>1859</v>
      </c>
    </row>
    <row r="5548" spans="1:12" ht="15.75">
      <c r="C5548" s="555" t="str">
        <f>'FC03-4'!B$36</f>
        <v>Empresas del sector (FC03-4)</v>
      </c>
      <c r="F5548" s="555">
        <f>'FC03-4'!J$36</f>
        <v>0</v>
      </c>
      <c r="I5548" s="580" t="str">
        <f>Índice!$C$8</f>
        <v>2016-01-01</v>
      </c>
      <c r="J5548" s="580" t="str">
        <f>Índice!$C$9</f>
        <v>2016-12-31</v>
      </c>
      <c r="K5548" s="555" t="s">
        <v>1864</v>
      </c>
      <c r="L5548" s="555" t="s">
        <v>1859</v>
      </c>
    </row>
    <row r="5549" spans="1:12" ht="15.75">
      <c r="C5549" s="555" t="str">
        <f>'FC03-4'!B$37</f>
        <v>Usuarios no regulados (FC03-4)</v>
      </c>
      <c r="F5549" s="555">
        <f>'FC03-4'!J$37</f>
        <v>0</v>
      </c>
      <c r="I5549" s="580" t="str">
        <f>Índice!$C$8</f>
        <v>2016-01-01</v>
      </c>
      <c r="J5549" s="580" t="str">
        <f>Índice!$C$9</f>
        <v>2016-12-31</v>
      </c>
      <c r="K5549" s="555" t="s">
        <v>1864</v>
      </c>
      <c r="L5549" s="555" t="s">
        <v>1859</v>
      </c>
    </row>
    <row r="5550" spans="1:12" ht="15.75">
      <c r="C5550" s="555" t="str">
        <f>'FC03-4'!B$38</f>
        <v>Otros (Comercialización) (FC03-4)</v>
      </c>
      <c r="F5550" s="555">
        <f>'FC03-4'!J$38</f>
        <v>0</v>
      </c>
      <c r="I5550" s="580" t="str">
        <f>Índice!$C$8</f>
        <v>2016-01-01</v>
      </c>
      <c r="J5550" s="580" t="str">
        <f>Índice!$C$9</f>
        <v>2016-12-31</v>
      </c>
      <c r="K5550" s="555" t="s">
        <v>1864</v>
      </c>
      <c r="L5550" s="555" t="s">
        <v>1859</v>
      </c>
    </row>
    <row r="5551" spans="1:12" ht="15.75">
      <c r="C5551" s="555" t="str">
        <f>'FC03-4'!B$39</f>
        <v>Total Comercialización (FC03-4)</v>
      </c>
      <c r="F5551" s="555">
        <f>'FC03-4'!J$39</f>
        <v>0</v>
      </c>
      <c r="I5551" s="580" t="str">
        <f>Índice!$C$8</f>
        <v>2016-01-01</v>
      </c>
      <c r="J5551" s="580" t="str">
        <f>Índice!$C$9</f>
        <v>2016-12-31</v>
      </c>
      <c r="K5551" s="555" t="s">
        <v>1864</v>
      </c>
      <c r="L5551" s="555" t="s">
        <v>1859</v>
      </c>
    </row>
    <row r="5552" spans="1:12" ht="15.75">
      <c r="C5552" s="555" t="str">
        <f>'FC03-4'!B$40</f>
        <v>Total Servicio de Energía (FC03-4)</v>
      </c>
      <c r="F5552" s="555">
        <f>'FC03-4'!J$40</f>
        <v>0</v>
      </c>
      <c r="I5552" s="580" t="str">
        <f>Índice!$C$8</f>
        <v>2016-01-01</v>
      </c>
      <c r="J5552" s="580" t="str">
        <f>Índice!$C$9</f>
        <v>2016-12-31</v>
      </c>
      <c r="K5552" s="555" t="s">
        <v>1864</v>
      </c>
      <c r="L5552" s="555" t="s">
        <v>1859</v>
      </c>
    </row>
    <row r="5553" spans="1:12" ht="15.75">
      <c r="A5553" s="593" t="s">
        <v>15</v>
      </c>
      <c r="C5553" s="555" t="str">
        <f>'FC03-4'!B$41</f>
        <v>Deterioro de cuentas por cobrar (FC03-4)</v>
      </c>
      <c r="F5553" s="555"/>
      <c r="I5553" s="580" t="str">
        <f>Índice!$C$8</f>
        <v>2016-01-01</v>
      </c>
      <c r="J5553" s="580" t="str">
        <f>Índice!$C$9</f>
        <v>2016-12-31</v>
      </c>
      <c r="L5553" s="557"/>
    </row>
    <row r="5554" spans="1:12" ht="15.75">
      <c r="A5554" s="593" t="s">
        <v>15</v>
      </c>
      <c r="C5554" s="555" t="str">
        <f>'FC03-4'!B$42</f>
        <v>Generación (Deterioro) (FC03-4)</v>
      </c>
      <c r="F5554" s="555"/>
      <c r="I5554" s="580" t="str">
        <f>Índice!$C$8</f>
        <v>2016-01-01</v>
      </c>
      <c r="J5554" s="580" t="str">
        <f>Índice!$C$9</f>
        <v>2016-12-31</v>
      </c>
      <c r="L5554" s="557"/>
    </row>
    <row r="5555" spans="1:12" ht="15.75">
      <c r="C5555" s="555" t="str">
        <f>'FC03-4'!B$43</f>
        <v>Contratos bilaterales empresas del sector (Deterioro) (FC03-4)</v>
      </c>
      <c r="F5555" s="555">
        <f>'FC03-4'!J$43</f>
        <v>0</v>
      </c>
      <c r="I5555" s="580" t="str">
        <f>Índice!$C$8</f>
        <v>2016-01-01</v>
      </c>
      <c r="J5555" s="580" t="str">
        <f>Índice!$C$9</f>
        <v>2016-12-31</v>
      </c>
      <c r="K5555" s="555" t="s">
        <v>1864</v>
      </c>
      <c r="L5555" s="555" t="s">
        <v>1859</v>
      </c>
    </row>
    <row r="5556" spans="1:12" ht="15.75">
      <c r="C5556" s="555" t="str">
        <f>'FC03-4'!B$44</f>
        <v>Contratos bilaterales usuarios no regulados (Deterioro) (FC03-4)</v>
      </c>
      <c r="F5556" s="555">
        <f>'FC03-4'!J$44</f>
        <v>0</v>
      </c>
      <c r="I5556" s="580" t="str">
        <f>Índice!$C$8</f>
        <v>2016-01-01</v>
      </c>
      <c r="J5556" s="580" t="str">
        <f>Índice!$C$9</f>
        <v>2016-12-31</v>
      </c>
      <c r="K5556" s="555" t="s">
        <v>1864</v>
      </c>
      <c r="L5556" s="555" t="s">
        <v>1859</v>
      </c>
    </row>
    <row r="5557" spans="1:12" ht="15.75">
      <c r="C5557" s="555" t="str">
        <f>'FC03-4'!B$45</f>
        <v>Bolsa de energía (Deterioro) (FC03-4)</v>
      </c>
      <c r="F5557" s="555">
        <f>'FC03-4'!J$45</f>
        <v>0</v>
      </c>
      <c r="I5557" s="580" t="str">
        <f>Índice!$C$8</f>
        <v>2016-01-01</v>
      </c>
      <c r="J5557" s="580" t="str">
        <f>Índice!$C$9</f>
        <v>2016-12-31</v>
      </c>
      <c r="K5557" s="555" t="s">
        <v>1864</v>
      </c>
      <c r="L5557" s="555" t="s">
        <v>1859</v>
      </c>
    </row>
    <row r="5558" spans="1:12" ht="15.75">
      <c r="C5558" s="555" t="str">
        <f>'FC03-4'!B$46</f>
        <v>Otros (Deterioro) (FC03-4)</v>
      </c>
      <c r="F5558" s="555">
        <f>'FC03-4'!J$46</f>
        <v>0</v>
      </c>
      <c r="I5558" s="580" t="str">
        <f>Índice!$C$8</f>
        <v>2016-01-01</v>
      </c>
      <c r="J5558" s="580" t="str">
        <f>Índice!$C$9</f>
        <v>2016-12-31</v>
      </c>
      <c r="K5558" s="555" t="s">
        <v>1864</v>
      </c>
      <c r="L5558" s="555" t="s">
        <v>1859</v>
      </c>
    </row>
    <row r="5559" spans="1:12" ht="15.75">
      <c r="C5559" s="555" t="str">
        <f>'FC03-4'!B$47</f>
        <v>Total Generación (Deterioro) (FC03-4)</v>
      </c>
      <c r="F5559" s="555">
        <f>'FC03-4'!J$47</f>
        <v>0</v>
      </c>
      <c r="I5559" s="580" t="str">
        <f>Índice!$C$8</f>
        <v>2016-01-01</v>
      </c>
      <c r="J5559" s="580" t="str">
        <f>Índice!$C$9</f>
        <v>2016-12-31</v>
      </c>
      <c r="K5559" s="555" t="s">
        <v>1864</v>
      </c>
      <c r="L5559" s="555" t="s">
        <v>1859</v>
      </c>
    </row>
    <row r="5560" spans="1:12" ht="15.75">
      <c r="A5560" s="593" t="s">
        <v>15</v>
      </c>
      <c r="C5560" s="555" t="str">
        <f>'FC03-4'!B$48</f>
        <v>Transmisión (Deterioro) (FC03-4)</v>
      </c>
      <c r="F5560" s="555"/>
      <c r="I5560" s="580" t="str">
        <f>Índice!$C$8</f>
        <v>2016-01-01</v>
      </c>
      <c r="J5560" s="580" t="str">
        <f>Índice!$C$9</f>
        <v>2016-12-31</v>
      </c>
      <c r="L5560" s="557"/>
    </row>
    <row r="5561" spans="1:12" ht="15.75">
      <c r="C5561" s="555" t="str">
        <f>'FC03-4'!B$49</f>
        <v>Ingreso regulado (Deterioro) (FC03-4)</v>
      </c>
      <c r="F5561" s="555">
        <f>'FC03-4'!J$49</f>
        <v>0</v>
      </c>
      <c r="I5561" s="580" t="str">
        <f>Índice!$C$8</f>
        <v>2016-01-01</v>
      </c>
      <c r="J5561" s="580" t="str">
        <f>Índice!$C$9</f>
        <v>2016-12-31</v>
      </c>
      <c r="K5561" s="555" t="s">
        <v>1864</v>
      </c>
      <c r="L5561" s="555" t="s">
        <v>1859</v>
      </c>
    </row>
    <row r="5562" spans="1:12" ht="15.75">
      <c r="C5562" s="555" t="str">
        <f>'FC03-4'!B$50</f>
        <v>Cargos por conexión (Deterioro) (FC03-4)</v>
      </c>
      <c r="F5562" s="555">
        <f>'FC03-4'!J$50</f>
        <v>0</v>
      </c>
      <c r="I5562" s="580" t="str">
        <f>Índice!$C$8</f>
        <v>2016-01-01</v>
      </c>
      <c r="J5562" s="580" t="str">
        <f>Índice!$C$9</f>
        <v>2016-12-31</v>
      </c>
      <c r="K5562" s="555" t="s">
        <v>1864</v>
      </c>
      <c r="L5562" s="555" t="s">
        <v>1859</v>
      </c>
    </row>
    <row r="5563" spans="1:12" ht="15.75">
      <c r="C5563" s="555" t="str">
        <f>'FC03-4'!B$51</f>
        <v>Otros (Transmisión) (Deterioro) (FC03-4)</v>
      </c>
      <c r="F5563" s="555">
        <f>'FC03-4'!J$51</f>
        <v>0</v>
      </c>
      <c r="I5563" s="580" t="str">
        <f>Índice!$C$8</f>
        <v>2016-01-01</v>
      </c>
      <c r="J5563" s="580" t="str">
        <f>Índice!$C$9</f>
        <v>2016-12-31</v>
      </c>
      <c r="K5563" s="555" t="s">
        <v>1864</v>
      </c>
      <c r="L5563" s="555" t="s">
        <v>1859</v>
      </c>
    </row>
    <row r="5564" spans="1:12" ht="15.75">
      <c r="C5564" s="555" t="str">
        <f>'FC03-4'!B$52</f>
        <v>Total Transmisión (Deterioro) (FC03-4)</v>
      </c>
      <c r="F5564" s="555">
        <f>'FC03-4'!J$52</f>
        <v>0</v>
      </c>
      <c r="I5564" s="580" t="str">
        <f>Índice!$C$8</f>
        <v>2016-01-01</v>
      </c>
      <c r="J5564" s="580" t="str">
        <f>Índice!$C$9</f>
        <v>2016-12-31</v>
      </c>
      <c r="K5564" s="555" t="s">
        <v>1864</v>
      </c>
      <c r="L5564" s="555" t="s">
        <v>1859</v>
      </c>
    </row>
    <row r="5565" spans="1:12" ht="15.75">
      <c r="A5565" s="593" t="s">
        <v>15</v>
      </c>
      <c r="C5565" s="555" t="str">
        <f>'FC03-4'!B$53</f>
        <v>Operador de red (Deterioro) (FC03-4)</v>
      </c>
      <c r="F5565" s="555"/>
      <c r="I5565" s="580" t="str">
        <f>Índice!$C$8</f>
        <v>2016-01-01</v>
      </c>
      <c r="J5565" s="580" t="str">
        <f>Índice!$C$9</f>
        <v>2016-12-31</v>
      </c>
      <c r="L5565" s="557"/>
    </row>
    <row r="5566" spans="1:12" ht="15.75">
      <c r="C5566" s="555" t="str">
        <f>'FC03-4'!B$54</f>
        <v>Cargos por uso de usuarios regulados (Deterioro) (FC03-4)</v>
      </c>
      <c r="F5566" s="555">
        <f>'FC03-4'!J$54</f>
        <v>0</v>
      </c>
      <c r="I5566" s="580" t="str">
        <f>Índice!$C$8</f>
        <v>2016-01-01</v>
      </c>
      <c r="J5566" s="580" t="str">
        <f>Índice!$C$9</f>
        <v>2016-12-31</v>
      </c>
      <c r="K5566" s="555" t="s">
        <v>1864</v>
      </c>
      <c r="L5566" s="555" t="s">
        <v>1859</v>
      </c>
    </row>
    <row r="5567" spans="1:12" ht="15.75">
      <c r="C5567" s="555" t="str">
        <f>'FC03-4'!B$55</f>
        <v>Cargos por uso de usuarios no regulados (Deterioro) (FC03-4)</v>
      </c>
      <c r="F5567" s="555">
        <f>'FC03-4'!J$55</f>
        <v>0</v>
      </c>
      <c r="I5567" s="580" t="str">
        <f>Índice!$C$8</f>
        <v>2016-01-01</v>
      </c>
      <c r="J5567" s="580" t="str">
        <f>Índice!$C$9</f>
        <v>2016-12-31</v>
      </c>
      <c r="K5567" s="555" t="s">
        <v>1864</v>
      </c>
      <c r="L5567" s="555" t="s">
        <v>1859</v>
      </c>
    </row>
    <row r="5568" spans="1:12" ht="15.75">
      <c r="C5568" s="555" t="str">
        <f>'FC03-4'!B$56</f>
        <v>Ingreso regulado (Operador) (Deterioro) (FC03-4)</v>
      </c>
      <c r="F5568" s="555">
        <f>'FC03-4'!J$56</f>
        <v>0</v>
      </c>
      <c r="I5568" s="580" t="str">
        <f>Índice!$C$8</f>
        <v>2016-01-01</v>
      </c>
      <c r="J5568" s="580" t="str">
        <f>Índice!$C$9</f>
        <v>2016-12-31</v>
      </c>
      <c r="K5568" s="555" t="s">
        <v>1864</v>
      </c>
      <c r="L5568" s="555" t="s">
        <v>1859</v>
      </c>
    </row>
    <row r="5569" spans="1:12" ht="15.75">
      <c r="C5569" s="555" t="str">
        <f>'FC03-4'!B$57</f>
        <v>Otros (Operador) (Deterioro) (FC03-4)</v>
      </c>
      <c r="F5569" s="555">
        <f>'FC03-4'!J$57</f>
        <v>0</v>
      </c>
      <c r="I5569" s="580" t="str">
        <f>Índice!$C$8</f>
        <v>2016-01-01</v>
      </c>
      <c r="J5569" s="580" t="str">
        <f>Índice!$C$9</f>
        <v>2016-12-31</v>
      </c>
      <c r="K5569" s="555" t="s">
        <v>1864</v>
      </c>
      <c r="L5569" s="555" t="s">
        <v>1859</v>
      </c>
    </row>
    <row r="5570" spans="1:12" ht="15.75">
      <c r="C5570" s="555" t="str">
        <f>'FC03-4'!B$58</f>
        <v>Total Operador de red (Deterioro) (FC03-4)</v>
      </c>
      <c r="F5570" s="555">
        <f>'FC03-4'!J$58</f>
        <v>0</v>
      </c>
      <c r="I5570" s="580" t="str">
        <f>Índice!$C$8</f>
        <v>2016-01-01</v>
      </c>
      <c r="J5570" s="580" t="str">
        <f>Índice!$C$9</f>
        <v>2016-12-31</v>
      </c>
      <c r="K5570" s="555" t="s">
        <v>1864</v>
      </c>
      <c r="L5570" s="555" t="s">
        <v>1859</v>
      </c>
    </row>
    <row r="5571" spans="1:12" ht="15.75">
      <c r="A5571" s="593" t="s">
        <v>15</v>
      </c>
      <c r="C5571" s="555" t="str">
        <f>'FC03-4'!B$59</f>
        <v>Comercialización (Deterioro) (FC03-4)</v>
      </c>
      <c r="F5571" s="555"/>
      <c r="I5571" s="580" t="str">
        <f>Índice!$C$8</f>
        <v>2016-01-01</v>
      </c>
      <c r="J5571" s="580" t="str">
        <f>Índice!$C$9</f>
        <v>2016-12-31</v>
      </c>
      <c r="L5571" s="557"/>
    </row>
    <row r="5572" spans="1:12" ht="15.75">
      <c r="C5572" s="555" t="str">
        <f>'FC03-4'!B$60</f>
        <v>Residencial Estrato 1 (Deterioro) (FC03-4)</v>
      </c>
      <c r="F5572" s="555">
        <f>'FC03-4'!J$60</f>
        <v>0</v>
      </c>
      <c r="I5572" s="580" t="str">
        <f>Índice!$C$8</f>
        <v>2016-01-01</v>
      </c>
      <c r="J5572" s="580" t="str">
        <f>Índice!$C$9</f>
        <v>2016-12-31</v>
      </c>
      <c r="K5572" s="555" t="s">
        <v>1864</v>
      </c>
      <c r="L5572" s="555" t="s">
        <v>1859</v>
      </c>
    </row>
    <row r="5573" spans="1:12" ht="15.75">
      <c r="C5573" s="555" t="str">
        <f>'FC03-4'!B$61</f>
        <v>Residencial Estrato 2 (Deterioro) (FC03-4)</v>
      </c>
      <c r="F5573" s="555">
        <f>'FC03-4'!J$61</f>
        <v>0</v>
      </c>
      <c r="I5573" s="580" t="str">
        <f>Índice!$C$8</f>
        <v>2016-01-01</v>
      </c>
      <c r="J5573" s="580" t="str">
        <f>Índice!$C$9</f>
        <v>2016-12-31</v>
      </c>
      <c r="K5573" s="555" t="s">
        <v>1864</v>
      </c>
      <c r="L5573" s="555" t="s">
        <v>1859</v>
      </c>
    </row>
    <row r="5574" spans="1:12" ht="15.75">
      <c r="C5574" s="555" t="str">
        <f>'FC03-4'!B$62</f>
        <v>Residencial Estrato 3 (Deterioro) (FC03-4)</v>
      </c>
      <c r="F5574" s="555">
        <f>'FC03-4'!J$62</f>
        <v>0</v>
      </c>
      <c r="I5574" s="580" t="str">
        <f>Índice!$C$8</f>
        <v>2016-01-01</v>
      </c>
      <c r="J5574" s="580" t="str">
        <f>Índice!$C$9</f>
        <v>2016-12-31</v>
      </c>
      <c r="K5574" s="555" t="s">
        <v>1864</v>
      </c>
      <c r="L5574" s="555" t="s">
        <v>1859</v>
      </c>
    </row>
    <row r="5575" spans="1:12" ht="15.75">
      <c r="C5575" s="555" t="str">
        <f>'FC03-4'!B$63</f>
        <v>Residencial Estrato 4 (Deterioro) (FC03-4)</v>
      </c>
      <c r="F5575" s="555">
        <f>'FC03-4'!J$63</f>
        <v>0</v>
      </c>
      <c r="I5575" s="580" t="str">
        <f>Índice!$C$8</f>
        <v>2016-01-01</v>
      </c>
      <c r="J5575" s="580" t="str">
        <f>Índice!$C$9</f>
        <v>2016-12-31</v>
      </c>
      <c r="K5575" s="555" t="s">
        <v>1864</v>
      </c>
      <c r="L5575" s="555" t="s">
        <v>1859</v>
      </c>
    </row>
    <row r="5576" spans="1:12" ht="15.75">
      <c r="C5576" s="555" t="str">
        <f>'FC03-4'!B$64</f>
        <v>Residencial Estrato 5 (Deterioro) (FC03-4)</v>
      </c>
      <c r="F5576" s="555">
        <f>'FC03-4'!J$64</f>
        <v>0</v>
      </c>
      <c r="I5576" s="580" t="str">
        <f>Índice!$C$8</f>
        <v>2016-01-01</v>
      </c>
      <c r="J5576" s="580" t="str">
        <f>Índice!$C$9</f>
        <v>2016-12-31</v>
      </c>
      <c r="K5576" s="555" t="s">
        <v>1864</v>
      </c>
      <c r="L5576" s="555" t="s">
        <v>1859</v>
      </c>
    </row>
    <row r="5577" spans="1:12" ht="15.75">
      <c r="C5577" s="555" t="str">
        <f>'FC03-4'!B$65</f>
        <v>Residencial Estrato 6 (Deterioro) (FC03-4)</v>
      </c>
      <c r="F5577" s="555">
        <f>'FC03-4'!J$65</f>
        <v>0</v>
      </c>
      <c r="I5577" s="580" t="str">
        <f>Índice!$C$8</f>
        <v>2016-01-01</v>
      </c>
      <c r="J5577" s="580" t="str">
        <f>Índice!$C$9</f>
        <v>2016-12-31</v>
      </c>
      <c r="K5577" s="555" t="s">
        <v>1864</v>
      </c>
      <c r="L5577" s="555" t="s">
        <v>1859</v>
      </c>
    </row>
    <row r="5578" spans="1:12" ht="15.75">
      <c r="C5578" s="555" t="str">
        <f>'FC03-4'!B$66</f>
        <v>Comercial (Deterioro) (FC03-4)</v>
      </c>
      <c r="F5578" s="555">
        <f>'FC03-4'!J$66</f>
        <v>0</v>
      </c>
      <c r="I5578" s="580" t="str">
        <f>Índice!$C$8</f>
        <v>2016-01-01</v>
      </c>
      <c r="J5578" s="580" t="str">
        <f>Índice!$C$9</f>
        <v>2016-12-31</v>
      </c>
      <c r="K5578" s="555" t="s">
        <v>1864</v>
      </c>
      <c r="L5578" s="555" t="s">
        <v>1859</v>
      </c>
    </row>
    <row r="5579" spans="1:12" ht="15.75">
      <c r="C5579" s="555" t="str">
        <f>'FC03-4'!B$67</f>
        <v>Industrial (Deterioro) (FC03-4)</v>
      </c>
      <c r="F5579" s="555">
        <f>'FC03-4'!J$67</f>
        <v>0</v>
      </c>
      <c r="I5579" s="580" t="str">
        <f>Índice!$C$8</f>
        <v>2016-01-01</v>
      </c>
      <c r="J5579" s="580" t="str">
        <f>Índice!$C$9</f>
        <v>2016-12-31</v>
      </c>
      <c r="K5579" s="555" t="s">
        <v>1864</v>
      </c>
      <c r="L5579" s="555" t="s">
        <v>1859</v>
      </c>
    </row>
    <row r="5580" spans="1:12" ht="15.75">
      <c r="C5580" s="555" t="str">
        <f>'FC03-4'!B$68</f>
        <v>Oficial (Deterioro) (FC03-4)</v>
      </c>
      <c r="F5580" s="555">
        <f>'FC03-4'!J$68</f>
        <v>0</v>
      </c>
      <c r="I5580" s="580" t="str">
        <f>Índice!$C$8</f>
        <v>2016-01-01</v>
      </c>
      <c r="J5580" s="580" t="str">
        <f>Índice!$C$9</f>
        <v>2016-12-31</v>
      </c>
      <c r="K5580" s="555" t="s">
        <v>1864</v>
      </c>
      <c r="L5580" s="555" t="s">
        <v>1859</v>
      </c>
    </row>
    <row r="5581" spans="1:12" ht="15.75">
      <c r="C5581" s="555" t="str">
        <f>'FC03-4'!B$69</f>
        <v>Alumbrado público (Deterioro) (FC03-4)</v>
      </c>
      <c r="F5581" s="555">
        <f>'FC03-4'!J$69</f>
        <v>0</v>
      </c>
      <c r="I5581" s="580" t="str">
        <f>Índice!$C$8</f>
        <v>2016-01-01</v>
      </c>
      <c r="J5581" s="580" t="str">
        <f>Índice!$C$9</f>
        <v>2016-12-31</v>
      </c>
      <c r="K5581" s="555" t="s">
        <v>1864</v>
      </c>
      <c r="L5581" s="555" t="s">
        <v>1859</v>
      </c>
    </row>
    <row r="5582" spans="1:12" ht="15.75">
      <c r="C5582" s="555" t="str">
        <f>'FC03-4'!B$70</f>
        <v>Empresas del sector (Deterioro) (FC03-4)</v>
      </c>
      <c r="F5582" s="555">
        <f>'FC03-4'!J$70</f>
        <v>0</v>
      </c>
      <c r="I5582" s="580" t="str">
        <f>Índice!$C$8</f>
        <v>2016-01-01</v>
      </c>
      <c r="J5582" s="580" t="str">
        <f>Índice!$C$9</f>
        <v>2016-12-31</v>
      </c>
      <c r="K5582" s="555" t="s">
        <v>1864</v>
      </c>
      <c r="L5582" s="555" t="s">
        <v>1859</v>
      </c>
    </row>
    <row r="5583" spans="1:12" ht="15.75">
      <c r="C5583" s="555" t="str">
        <f>'FC03-4'!B$71</f>
        <v>Usuarios no regulados (Deterioro) (FC03-4)</v>
      </c>
      <c r="F5583" s="555">
        <f>'FC03-4'!J$71</f>
        <v>0</v>
      </c>
      <c r="I5583" s="580" t="str">
        <f>Índice!$C$8</f>
        <v>2016-01-01</v>
      </c>
      <c r="J5583" s="580" t="str">
        <f>Índice!$C$9</f>
        <v>2016-12-31</v>
      </c>
      <c r="K5583" s="555" t="s">
        <v>1864</v>
      </c>
      <c r="L5583" s="555" t="s">
        <v>1859</v>
      </c>
    </row>
    <row r="5584" spans="1:12" ht="15.75">
      <c r="C5584" s="555" t="str">
        <f>'FC03-4'!B$72</f>
        <v>Otros (Comercialización) (Deterioro) (FC03-4)</v>
      </c>
      <c r="F5584" s="555">
        <f>'FC03-4'!J$72</f>
        <v>0</v>
      </c>
      <c r="I5584" s="580" t="str">
        <f>Índice!$C$8</f>
        <v>2016-01-01</v>
      </c>
      <c r="J5584" s="580" t="str">
        <f>Índice!$C$9</f>
        <v>2016-12-31</v>
      </c>
      <c r="K5584" s="555" t="s">
        <v>1864</v>
      </c>
      <c r="L5584" s="555" t="s">
        <v>1859</v>
      </c>
    </row>
    <row r="5585" spans="1:12" ht="15.75">
      <c r="C5585" s="555" t="str">
        <f>'FC03-4'!B$73</f>
        <v>Total Comercialización (Deterioro) (FC03-4)</v>
      </c>
      <c r="F5585" s="555">
        <f>'FC03-4'!J$73</f>
        <v>0</v>
      </c>
      <c r="I5585" s="580" t="str">
        <f>Índice!$C$8</f>
        <v>2016-01-01</v>
      </c>
      <c r="J5585" s="580" t="str">
        <f>Índice!$C$9</f>
        <v>2016-12-31</v>
      </c>
      <c r="K5585" s="555" t="s">
        <v>1864</v>
      </c>
      <c r="L5585" s="555" t="s">
        <v>1859</v>
      </c>
    </row>
    <row r="5586" spans="1:12" ht="15.75">
      <c r="C5586" s="555" t="str">
        <f>'FC03-4'!B$74</f>
        <v>Total Deterioro Cuentas por Cobrar (FC03-4)</v>
      </c>
      <c r="F5586" s="555">
        <f>'FC03-4'!J$74</f>
        <v>0</v>
      </c>
      <c r="I5586" s="580" t="str">
        <f>Índice!$C$8</f>
        <v>2016-01-01</v>
      </c>
      <c r="J5586" s="580" t="str">
        <f>Índice!$C$9</f>
        <v>2016-12-31</v>
      </c>
      <c r="K5586" s="555" t="s">
        <v>1864</v>
      </c>
      <c r="L5586" s="555" t="s">
        <v>1859</v>
      </c>
    </row>
    <row r="5587" spans="1:12" ht="15.75">
      <c r="A5587" s="593" t="s">
        <v>15</v>
      </c>
      <c r="B5587" s="594"/>
      <c r="C5587" s="595" t="s">
        <v>633</v>
      </c>
      <c r="I5587" s="580" t="str">
        <f>Índice!$C$8</f>
        <v>2016-01-01</v>
      </c>
      <c r="J5587" s="580" t="str">
        <f>Índice!$C$9</f>
        <v>2016-12-31</v>
      </c>
      <c r="L5587" s="557"/>
    </row>
    <row r="5588" spans="1:12" ht="15.75">
      <c r="A5588" s="593" t="s">
        <v>15</v>
      </c>
      <c r="C5588" s="555" t="str">
        <f>'FC03-4'!B$7</f>
        <v>Servicio de Energía Eléctrica (FC03-4)</v>
      </c>
      <c r="I5588" s="580" t="str">
        <f>Índice!$C$8</f>
        <v>2016-01-01</v>
      </c>
      <c r="J5588" s="580" t="str">
        <f>Índice!$C$9</f>
        <v>2016-12-31</v>
      </c>
      <c r="L5588" s="557"/>
    </row>
    <row r="5589" spans="1:12" ht="15.75">
      <c r="A5589" s="593" t="s">
        <v>15</v>
      </c>
      <c r="C5589" s="555" t="str">
        <f>'FC03-4'!B$8</f>
        <v>Generación (FC03-4)</v>
      </c>
      <c r="I5589" s="580" t="str">
        <f>Índice!$C$8</f>
        <v>2016-01-01</v>
      </c>
      <c r="J5589" s="580" t="str">
        <f>Índice!$C$9</f>
        <v>2016-12-31</v>
      </c>
      <c r="L5589" s="557"/>
    </row>
    <row r="5590" spans="1:12" ht="15.75">
      <c r="C5590" s="555" t="str">
        <f>'FC03-4'!B$9</f>
        <v>Contratos bilaterales empresas del sector (FC03-4)</v>
      </c>
      <c r="F5590" s="555">
        <f>'FC03-4'!K$9</f>
        <v>0</v>
      </c>
      <c r="I5590" s="580" t="str">
        <f>Índice!$C$8</f>
        <v>2016-01-01</v>
      </c>
      <c r="J5590" s="580" t="str">
        <f>Índice!$C$9</f>
        <v>2016-12-31</v>
      </c>
      <c r="K5590" s="555" t="s">
        <v>1864</v>
      </c>
      <c r="L5590" s="555" t="s">
        <v>1860</v>
      </c>
    </row>
    <row r="5591" spans="1:12" ht="15.75">
      <c r="C5591" s="555" t="str">
        <f>'FC03-4'!B$10</f>
        <v>Contratos bilaterales usuarios no regulados (FC03-4)</v>
      </c>
      <c r="F5591" s="555">
        <f>'FC03-4'!K$10</f>
        <v>0</v>
      </c>
      <c r="I5591" s="580" t="str">
        <f>Índice!$C$8</f>
        <v>2016-01-01</v>
      </c>
      <c r="J5591" s="580" t="str">
        <f>Índice!$C$9</f>
        <v>2016-12-31</v>
      </c>
      <c r="K5591" s="555" t="s">
        <v>1864</v>
      </c>
      <c r="L5591" s="555" t="s">
        <v>1860</v>
      </c>
    </row>
    <row r="5592" spans="1:12" ht="15.75">
      <c r="C5592" s="555" t="str">
        <f>'FC03-4'!B$11</f>
        <v>Bolsa de energía (FC03-4)</v>
      </c>
      <c r="F5592" s="555">
        <f>'FC03-4'!K$11</f>
        <v>0</v>
      </c>
      <c r="I5592" s="580" t="str">
        <f>Índice!$C$8</f>
        <v>2016-01-01</v>
      </c>
      <c r="J5592" s="580" t="str">
        <f>Índice!$C$9</f>
        <v>2016-12-31</v>
      </c>
      <c r="K5592" s="555" t="s">
        <v>1864</v>
      </c>
      <c r="L5592" s="555" t="s">
        <v>1860</v>
      </c>
    </row>
    <row r="5593" spans="1:12" ht="15.75">
      <c r="C5593" s="555" t="str">
        <f>'FC03-4'!B$12</f>
        <v>Otros (FC03-4)</v>
      </c>
      <c r="F5593" s="555">
        <f>'FC03-4'!K$12</f>
        <v>0</v>
      </c>
      <c r="I5593" s="580" t="str">
        <f>Índice!$C$8</f>
        <v>2016-01-01</v>
      </c>
      <c r="J5593" s="580" t="str">
        <f>Índice!$C$9</f>
        <v>2016-12-31</v>
      </c>
      <c r="K5593" s="555" t="s">
        <v>1864</v>
      </c>
      <c r="L5593" s="555" t="s">
        <v>1860</v>
      </c>
    </row>
    <row r="5594" spans="1:12" ht="15.75">
      <c r="C5594" s="555" t="str">
        <f>'FC03-4'!B$13</f>
        <v>Total Generación (FC03-4)</v>
      </c>
      <c r="F5594" s="555">
        <f>'FC03-4'!K$13</f>
        <v>0</v>
      </c>
      <c r="I5594" s="580" t="str">
        <f>Índice!$C$8</f>
        <v>2016-01-01</v>
      </c>
      <c r="J5594" s="580" t="str">
        <f>Índice!$C$9</f>
        <v>2016-12-31</v>
      </c>
      <c r="K5594" s="555" t="s">
        <v>1864</v>
      </c>
      <c r="L5594" s="555" t="s">
        <v>1860</v>
      </c>
    </row>
    <row r="5595" spans="1:12" ht="15.75">
      <c r="A5595" s="593" t="s">
        <v>15</v>
      </c>
      <c r="C5595" s="555" t="str">
        <f>'FC03-4'!B$14</f>
        <v>Transmisión (FC03-4)</v>
      </c>
      <c r="F5595" s="555"/>
      <c r="I5595" s="580" t="str">
        <f>Índice!$C$8</f>
        <v>2016-01-01</v>
      </c>
      <c r="J5595" s="580" t="str">
        <f>Índice!$C$9</f>
        <v>2016-12-31</v>
      </c>
      <c r="L5595" s="557"/>
    </row>
    <row r="5596" spans="1:12" ht="15.75">
      <c r="C5596" s="555" t="str">
        <f>'FC03-4'!B$15</f>
        <v>Ingreso regulado (FC03-4)</v>
      </c>
      <c r="F5596" s="555">
        <f>'FC03-4'!K$15</f>
        <v>0</v>
      </c>
      <c r="I5596" s="580" t="str">
        <f>Índice!$C$8</f>
        <v>2016-01-01</v>
      </c>
      <c r="J5596" s="580" t="str">
        <f>Índice!$C$9</f>
        <v>2016-12-31</v>
      </c>
      <c r="K5596" s="555" t="s">
        <v>1864</v>
      </c>
      <c r="L5596" s="555" t="s">
        <v>1860</v>
      </c>
    </row>
    <row r="5597" spans="1:12" ht="15.75">
      <c r="C5597" s="555" t="str">
        <f>'FC03-4'!B$16</f>
        <v>Cargos por conexión (FC03-4)</v>
      </c>
      <c r="F5597" s="555">
        <f>'FC03-4'!K$16</f>
        <v>0</v>
      </c>
      <c r="I5597" s="580" t="str">
        <f>Índice!$C$8</f>
        <v>2016-01-01</v>
      </c>
      <c r="J5597" s="580" t="str">
        <f>Índice!$C$9</f>
        <v>2016-12-31</v>
      </c>
      <c r="K5597" s="555" t="s">
        <v>1864</v>
      </c>
      <c r="L5597" s="555" t="s">
        <v>1860</v>
      </c>
    </row>
    <row r="5598" spans="1:12" ht="15.75">
      <c r="C5598" s="555" t="str">
        <f>'FC03-4'!B$17</f>
        <v>Otros (Transmisión) (FC03-4)</v>
      </c>
      <c r="F5598" s="555">
        <f>'FC03-4'!K$17</f>
        <v>0</v>
      </c>
      <c r="I5598" s="580" t="str">
        <f>Índice!$C$8</f>
        <v>2016-01-01</v>
      </c>
      <c r="J5598" s="580" t="str">
        <f>Índice!$C$9</f>
        <v>2016-12-31</v>
      </c>
      <c r="K5598" s="555" t="s">
        <v>1864</v>
      </c>
      <c r="L5598" s="555" t="s">
        <v>1860</v>
      </c>
    </row>
    <row r="5599" spans="1:12" ht="15.75">
      <c r="C5599" s="555" t="str">
        <f>'FC03-4'!B$18</f>
        <v>Total Transmisión (FC03-4)</v>
      </c>
      <c r="F5599" s="555">
        <f>'FC03-4'!K$18</f>
        <v>0</v>
      </c>
      <c r="I5599" s="580" t="str">
        <f>Índice!$C$8</f>
        <v>2016-01-01</v>
      </c>
      <c r="J5599" s="580" t="str">
        <f>Índice!$C$9</f>
        <v>2016-12-31</v>
      </c>
      <c r="K5599" s="555" t="s">
        <v>1864</v>
      </c>
      <c r="L5599" s="555" t="s">
        <v>1860</v>
      </c>
    </row>
    <row r="5600" spans="1:12" ht="15.75">
      <c r="A5600" s="593" t="s">
        <v>15</v>
      </c>
      <c r="C5600" s="555" t="str">
        <f>'FC03-4'!B$19</f>
        <v>Operador de red (FC03-4)</v>
      </c>
      <c r="F5600" s="555"/>
      <c r="I5600" s="580" t="str">
        <f>Índice!$C$8</f>
        <v>2016-01-01</v>
      </c>
      <c r="J5600" s="580" t="str">
        <f>Índice!$C$9</f>
        <v>2016-12-31</v>
      </c>
      <c r="L5600" s="557"/>
    </row>
    <row r="5601" spans="1:12" ht="15.75">
      <c r="C5601" s="555" t="str">
        <f>'FC03-4'!B$20</f>
        <v>Cargos por uso de usuarios regulados (FC03-4)</v>
      </c>
      <c r="F5601" s="555">
        <f>'FC03-4'!K$20</f>
        <v>0</v>
      </c>
      <c r="I5601" s="580" t="str">
        <f>Índice!$C$8</f>
        <v>2016-01-01</v>
      </c>
      <c r="J5601" s="580" t="str">
        <f>Índice!$C$9</f>
        <v>2016-12-31</v>
      </c>
      <c r="K5601" s="555" t="s">
        <v>1864</v>
      </c>
      <c r="L5601" s="555" t="s">
        <v>1860</v>
      </c>
    </row>
    <row r="5602" spans="1:12" ht="15.75">
      <c r="C5602" s="555" t="str">
        <f>'FC03-4'!B$21</f>
        <v>Cargos por uso de usuarios no regulados (FC03-4)</v>
      </c>
      <c r="F5602" s="555">
        <f>'FC03-4'!K$21</f>
        <v>0</v>
      </c>
      <c r="I5602" s="580" t="str">
        <f>Índice!$C$8</f>
        <v>2016-01-01</v>
      </c>
      <c r="J5602" s="580" t="str">
        <f>Índice!$C$9</f>
        <v>2016-12-31</v>
      </c>
      <c r="K5602" s="555" t="s">
        <v>1864</v>
      </c>
      <c r="L5602" s="555" t="s">
        <v>1860</v>
      </c>
    </row>
    <row r="5603" spans="1:12" ht="15.75">
      <c r="C5603" s="555" t="str">
        <f>'FC03-4'!B$22</f>
        <v>Ingreso regulado (Operador) (FC03-4)</v>
      </c>
      <c r="F5603" s="555">
        <f>'FC03-4'!K$22</f>
        <v>0</v>
      </c>
      <c r="I5603" s="580" t="str">
        <f>Índice!$C$8</f>
        <v>2016-01-01</v>
      </c>
      <c r="J5603" s="580" t="str">
        <f>Índice!$C$9</f>
        <v>2016-12-31</v>
      </c>
      <c r="K5603" s="555" t="s">
        <v>1864</v>
      </c>
      <c r="L5603" s="555" t="s">
        <v>1860</v>
      </c>
    </row>
    <row r="5604" spans="1:12" ht="15.75">
      <c r="C5604" s="555" t="str">
        <f>'FC03-4'!B$23</f>
        <v>Otros (Operador) (FC03-4)</v>
      </c>
      <c r="F5604" s="555">
        <f>'FC03-4'!K$23</f>
        <v>0</v>
      </c>
      <c r="I5604" s="580" t="str">
        <f>Índice!$C$8</f>
        <v>2016-01-01</v>
      </c>
      <c r="J5604" s="580" t="str">
        <f>Índice!$C$9</f>
        <v>2016-12-31</v>
      </c>
      <c r="K5604" s="555" t="s">
        <v>1864</v>
      </c>
      <c r="L5604" s="555" t="s">
        <v>1860</v>
      </c>
    </row>
    <row r="5605" spans="1:12" ht="15.75">
      <c r="C5605" s="555" t="str">
        <f>'FC03-4'!B$24</f>
        <v>Total Operador de red (FC03-4)</v>
      </c>
      <c r="F5605" s="555">
        <f>'FC03-4'!K$24</f>
        <v>0</v>
      </c>
      <c r="I5605" s="580" t="str">
        <f>Índice!$C$8</f>
        <v>2016-01-01</v>
      </c>
      <c r="J5605" s="580" t="str">
        <f>Índice!$C$9</f>
        <v>2016-12-31</v>
      </c>
      <c r="K5605" s="555" t="s">
        <v>1864</v>
      </c>
      <c r="L5605" s="555" t="s">
        <v>1860</v>
      </c>
    </row>
    <row r="5606" spans="1:12" ht="15.75">
      <c r="A5606" s="593" t="s">
        <v>15</v>
      </c>
      <c r="C5606" s="555" t="str">
        <f>'FC03-4'!B$25</f>
        <v>Comercialización (FC03-4)</v>
      </c>
      <c r="F5606" s="555"/>
      <c r="I5606" s="580" t="str">
        <f>Índice!$C$8</f>
        <v>2016-01-01</v>
      </c>
      <c r="J5606" s="580" t="str">
        <f>Índice!$C$9</f>
        <v>2016-12-31</v>
      </c>
      <c r="L5606" s="557"/>
    </row>
    <row r="5607" spans="1:12" ht="15.75">
      <c r="C5607" s="555" t="str">
        <f>'FC03-4'!B$26</f>
        <v>Residencial Estrato 1 (FC03-4)</v>
      </c>
      <c r="F5607" s="555">
        <f>'FC03-4'!K$26</f>
        <v>0</v>
      </c>
      <c r="I5607" s="580" t="str">
        <f>Índice!$C$8</f>
        <v>2016-01-01</v>
      </c>
      <c r="J5607" s="580" t="str">
        <f>Índice!$C$9</f>
        <v>2016-12-31</v>
      </c>
      <c r="K5607" s="555" t="s">
        <v>1864</v>
      </c>
      <c r="L5607" s="555" t="s">
        <v>1860</v>
      </c>
    </row>
    <row r="5608" spans="1:12" ht="15.75">
      <c r="C5608" s="555" t="str">
        <f>'FC03-4'!B$27</f>
        <v>Residencial Estrato 2 (FC03-4)</v>
      </c>
      <c r="F5608" s="555">
        <f>'FC03-4'!K$27</f>
        <v>0</v>
      </c>
      <c r="I5608" s="580" t="str">
        <f>Índice!$C$8</f>
        <v>2016-01-01</v>
      </c>
      <c r="J5608" s="580" t="str">
        <f>Índice!$C$9</f>
        <v>2016-12-31</v>
      </c>
      <c r="K5608" s="555" t="s">
        <v>1864</v>
      </c>
      <c r="L5608" s="555" t="s">
        <v>1860</v>
      </c>
    </row>
    <row r="5609" spans="1:12" ht="15.75">
      <c r="C5609" s="555" t="str">
        <f>'FC03-4'!B$28</f>
        <v>Residencial Estrato 3 (FC03-4)</v>
      </c>
      <c r="F5609" s="555">
        <f>'FC03-4'!K$28</f>
        <v>0</v>
      </c>
      <c r="I5609" s="580" t="str">
        <f>Índice!$C$8</f>
        <v>2016-01-01</v>
      </c>
      <c r="J5609" s="580" t="str">
        <f>Índice!$C$9</f>
        <v>2016-12-31</v>
      </c>
      <c r="K5609" s="555" t="s">
        <v>1864</v>
      </c>
      <c r="L5609" s="555" t="s">
        <v>1860</v>
      </c>
    </row>
    <row r="5610" spans="1:12" ht="15.75">
      <c r="C5610" s="555" t="str">
        <f>'FC03-4'!B$29</f>
        <v>Residencial Estrato 4 (FC03-4)</v>
      </c>
      <c r="F5610" s="555">
        <f>'FC03-4'!K$29</f>
        <v>0</v>
      </c>
      <c r="I5610" s="580" t="str">
        <f>Índice!$C$8</f>
        <v>2016-01-01</v>
      </c>
      <c r="J5610" s="580" t="str">
        <f>Índice!$C$9</f>
        <v>2016-12-31</v>
      </c>
      <c r="K5610" s="555" t="s">
        <v>1864</v>
      </c>
      <c r="L5610" s="555" t="s">
        <v>1860</v>
      </c>
    </row>
    <row r="5611" spans="1:12" ht="15.75">
      <c r="C5611" s="555" t="str">
        <f>'FC03-4'!B$30</f>
        <v>Residencial Estrato 5 (FC03-4)</v>
      </c>
      <c r="F5611" s="555">
        <f>'FC03-4'!K$30</f>
        <v>0</v>
      </c>
      <c r="I5611" s="580" t="str">
        <f>Índice!$C$8</f>
        <v>2016-01-01</v>
      </c>
      <c r="J5611" s="580" t="str">
        <f>Índice!$C$9</f>
        <v>2016-12-31</v>
      </c>
      <c r="K5611" s="555" t="s">
        <v>1864</v>
      </c>
      <c r="L5611" s="555" t="s">
        <v>1860</v>
      </c>
    </row>
    <row r="5612" spans="1:12" ht="15.75">
      <c r="C5612" s="555" t="str">
        <f>'FC03-4'!B$31</f>
        <v>Residencial Estrato 6 (FC03-4)</v>
      </c>
      <c r="F5612" s="555">
        <f>'FC03-4'!K$31</f>
        <v>0</v>
      </c>
      <c r="I5612" s="580" t="str">
        <f>Índice!$C$8</f>
        <v>2016-01-01</v>
      </c>
      <c r="J5612" s="580" t="str">
        <f>Índice!$C$9</f>
        <v>2016-12-31</v>
      </c>
      <c r="K5612" s="555" t="s">
        <v>1864</v>
      </c>
      <c r="L5612" s="555" t="s">
        <v>1860</v>
      </c>
    </row>
    <row r="5613" spans="1:12" ht="15.75">
      <c r="C5613" s="555" t="str">
        <f>'FC03-4'!B$32</f>
        <v>Comercial (FC03-4)</v>
      </c>
      <c r="F5613" s="555">
        <f>'FC03-4'!K$32</f>
        <v>0</v>
      </c>
      <c r="I5613" s="580" t="str">
        <f>Índice!$C$8</f>
        <v>2016-01-01</v>
      </c>
      <c r="J5613" s="580" t="str">
        <f>Índice!$C$9</f>
        <v>2016-12-31</v>
      </c>
      <c r="K5613" s="555" t="s">
        <v>1864</v>
      </c>
      <c r="L5613" s="555" t="s">
        <v>1860</v>
      </c>
    </row>
    <row r="5614" spans="1:12" ht="15.75">
      <c r="C5614" s="555" t="str">
        <f>'FC03-4'!B$33</f>
        <v>Industrial (FC03-4)</v>
      </c>
      <c r="F5614" s="555">
        <f>'FC03-4'!K$33</f>
        <v>0</v>
      </c>
      <c r="I5614" s="580" t="str">
        <f>Índice!$C$8</f>
        <v>2016-01-01</v>
      </c>
      <c r="J5614" s="580" t="str">
        <f>Índice!$C$9</f>
        <v>2016-12-31</v>
      </c>
      <c r="K5614" s="555" t="s">
        <v>1864</v>
      </c>
      <c r="L5614" s="555" t="s">
        <v>1860</v>
      </c>
    </row>
    <row r="5615" spans="1:12" ht="15.75">
      <c r="C5615" s="555" t="str">
        <f>'FC03-4'!B$34</f>
        <v>Oficial (FC03-4)</v>
      </c>
      <c r="F5615" s="555">
        <f>'FC03-4'!K$34</f>
        <v>0</v>
      </c>
      <c r="I5615" s="580" t="str">
        <f>Índice!$C$8</f>
        <v>2016-01-01</v>
      </c>
      <c r="J5615" s="580" t="str">
        <f>Índice!$C$9</f>
        <v>2016-12-31</v>
      </c>
      <c r="K5615" s="555" t="s">
        <v>1864</v>
      </c>
      <c r="L5615" s="555" t="s">
        <v>1860</v>
      </c>
    </row>
    <row r="5616" spans="1:12" ht="15.75">
      <c r="C5616" s="555" t="str">
        <f>'FC03-4'!B$35</f>
        <v>Alumbrado público (FC03-4)</v>
      </c>
      <c r="F5616" s="555">
        <f>'FC03-4'!K$35</f>
        <v>0</v>
      </c>
      <c r="I5616" s="580" t="str">
        <f>Índice!$C$8</f>
        <v>2016-01-01</v>
      </c>
      <c r="J5616" s="580" t="str">
        <f>Índice!$C$9</f>
        <v>2016-12-31</v>
      </c>
      <c r="K5616" s="555" t="s">
        <v>1864</v>
      </c>
      <c r="L5616" s="555" t="s">
        <v>1860</v>
      </c>
    </row>
    <row r="5617" spans="1:12" ht="15.75">
      <c r="C5617" s="555" t="str">
        <f>'FC03-4'!B$36</f>
        <v>Empresas del sector (FC03-4)</v>
      </c>
      <c r="F5617" s="555">
        <f>'FC03-4'!K$36</f>
        <v>0</v>
      </c>
      <c r="I5617" s="580" t="str">
        <f>Índice!$C$8</f>
        <v>2016-01-01</v>
      </c>
      <c r="J5617" s="580" t="str">
        <f>Índice!$C$9</f>
        <v>2016-12-31</v>
      </c>
      <c r="K5617" s="555" t="s">
        <v>1864</v>
      </c>
      <c r="L5617" s="555" t="s">
        <v>1860</v>
      </c>
    </row>
    <row r="5618" spans="1:12" ht="15.75">
      <c r="C5618" s="555" t="str">
        <f>'FC03-4'!B$37</f>
        <v>Usuarios no regulados (FC03-4)</v>
      </c>
      <c r="F5618" s="555">
        <f>'FC03-4'!K$37</f>
        <v>0</v>
      </c>
      <c r="I5618" s="580" t="str">
        <f>Índice!$C$8</f>
        <v>2016-01-01</v>
      </c>
      <c r="J5618" s="580" t="str">
        <f>Índice!$C$9</f>
        <v>2016-12-31</v>
      </c>
      <c r="K5618" s="555" t="s">
        <v>1864</v>
      </c>
      <c r="L5618" s="555" t="s">
        <v>1860</v>
      </c>
    </row>
    <row r="5619" spans="1:12" ht="15.75">
      <c r="C5619" s="555" t="str">
        <f>'FC03-4'!B$38</f>
        <v>Otros (Comercialización) (FC03-4)</v>
      </c>
      <c r="F5619" s="555">
        <f>'FC03-4'!K$38</f>
        <v>0</v>
      </c>
      <c r="I5619" s="580" t="str">
        <f>Índice!$C$8</f>
        <v>2016-01-01</v>
      </c>
      <c r="J5619" s="580" t="str">
        <f>Índice!$C$9</f>
        <v>2016-12-31</v>
      </c>
      <c r="K5619" s="555" t="s">
        <v>1864</v>
      </c>
      <c r="L5619" s="555" t="s">
        <v>1860</v>
      </c>
    </row>
    <row r="5620" spans="1:12" ht="15.75">
      <c r="C5620" s="555" t="str">
        <f>'FC03-4'!B$39</f>
        <v>Total Comercialización (FC03-4)</v>
      </c>
      <c r="F5620" s="555">
        <f>'FC03-4'!K$39</f>
        <v>0</v>
      </c>
      <c r="I5620" s="580" t="str">
        <f>Índice!$C$8</f>
        <v>2016-01-01</v>
      </c>
      <c r="J5620" s="580" t="str">
        <f>Índice!$C$9</f>
        <v>2016-12-31</v>
      </c>
      <c r="K5620" s="555" t="s">
        <v>1864</v>
      </c>
      <c r="L5620" s="555" t="s">
        <v>1860</v>
      </c>
    </row>
    <row r="5621" spans="1:12" ht="15.75">
      <c r="C5621" s="555" t="str">
        <f>'FC03-4'!B$40</f>
        <v>Total Servicio de Energía (FC03-4)</v>
      </c>
      <c r="F5621" s="555">
        <f>'FC03-4'!K$40</f>
        <v>0</v>
      </c>
      <c r="I5621" s="580" t="str">
        <f>Índice!$C$8</f>
        <v>2016-01-01</v>
      </c>
      <c r="J5621" s="580" t="str">
        <f>Índice!$C$9</f>
        <v>2016-12-31</v>
      </c>
      <c r="K5621" s="555" t="s">
        <v>1864</v>
      </c>
      <c r="L5621" s="555" t="s">
        <v>1860</v>
      </c>
    </row>
    <row r="5622" spans="1:12" ht="15.75">
      <c r="A5622" s="593" t="s">
        <v>15</v>
      </c>
      <c r="C5622" s="555" t="str">
        <f>'FC03-4'!B$41</f>
        <v>Deterioro de cuentas por cobrar (FC03-4)</v>
      </c>
      <c r="F5622" s="555"/>
      <c r="I5622" s="580" t="str">
        <f>Índice!$C$8</f>
        <v>2016-01-01</v>
      </c>
      <c r="J5622" s="580" t="str">
        <f>Índice!$C$9</f>
        <v>2016-12-31</v>
      </c>
      <c r="L5622" s="557"/>
    </row>
    <row r="5623" spans="1:12" ht="15.75">
      <c r="A5623" s="593" t="s">
        <v>15</v>
      </c>
      <c r="C5623" s="555" t="str">
        <f>'FC03-4'!B$42</f>
        <v>Generación (Deterioro) (FC03-4)</v>
      </c>
      <c r="F5623" s="555"/>
      <c r="I5623" s="580" t="str">
        <f>Índice!$C$8</f>
        <v>2016-01-01</v>
      </c>
      <c r="J5623" s="580" t="str">
        <f>Índice!$C$9</f>
        <v>2016-12-31</v>
      </c>
      <c r="L5623" s="557"/>
    </row>
    <row r="5624" spans="1:12" ht="15.75">
      <c r="C5624" s="555" t="str">
        <f>'FC03-4'!B$43</f>
        <v>Contratos bilaterales empresas del sector (Deterioro) (FC03-4)</v>
      </c>
      <c r="F5624" s="555">
        <f>'FC03-4'!K$43</f>
        <v>0</v>
      </c>
      <c r="I5624" s="580" t="str">
        <f>Índice!$C$8</f>
        <v>2016-01-01</v>
      </c>
      <c r="J5624" s="580" t="str">
        <f>Índice!$C$9</f>
        <v>2016-12-31</v>
      </c>
      <c r="K5624" s="555" t="s">
        <v>1864</v>
      </c>
      <c r="L5624" s="555" t="s">
        <v>1860</v>
      </c>
    </row>
    <row r="5625" spans="1:12" ht="15.75">
      <c r="C5625" s="555" t="str">
        <f>'FC03-4'!B$44</f>
        <v>Contratos bilaterales usuarios no regulados (Deterioro) (FC03-4)</v>
      </c>
      <c r="F5625" s="555">
        <f>'FC03-4'!K$44</f>
        <v>0</v>
      </c>
      <c r="I5625" s="580" t="str">
        <f>Índice!$C$8</f>
        <v>2016-01-01</v>
      </c>
      <c r="J5625" s="580" t="str">
        <f>Índice!$C$9</f>
        <v>2016-12-31</v>
      </c>
      <c r="K5625" s="555" t="s">
        <v>1864</v>
      </c>
      <c r="L5625" s="555" t="s">
        <v>1860</v>
      </c>
    </row>
    <row r="5626" spans="1:12" ht="15.75">
      <c r="C5626" s="555" t="str">
        <f>'FC03-4'!B$45</f>
        <v>Bolsa de energía (Deterioro) (FC03-4)</v>
      </c>
      <c r="F5626" s="555">
        <f>'FC03-4'!K$45</f>
        <v>0</v>
      </c>
      <c r="I5626" s="580" t="str">
        <f>Índice!$C$8</f>
        <v>2016-01-01</v>
      </c>
      <c r="J5626" s="580" t="str">
        <f>Índice!$C$9</f>
        <v>2016-12-31</v>
      </c>
      <c r="K5626" s="555" t="s">
        <v>1864</v>
      </c>
      <c r="L5626" s="555" t="s">
        <v>1860</v>
      </c>
    </row>
    <row r="5627" spans="1:12" ht="15.75">
      <c r="C5627" s="555" t="str">
        <f>'FC03-4'!B$46</f>
        <v>Otros (Deterioro) (FC03-4)</v>
      </c>
      <c r="F5627" s="555">
        <f>'FC03-4'!K$46</f>
        <v>0</v>
      </c>
      <c r="I5627" s="580" t="str">
        <f>Índice!$C$8</f>
        <v>2016-01-01</v>
      </c>
      <c r="J5627" s="580" t="str">
        <f>Índice!$C$9</f>
        <v>2016-12-31</v>
      </c>
      <c r="K5627" s="555" t="s">
        <v>1864</v>
      </c>
      <c r="L5627" s="555" t="s">
        <v>1860</v>
      </c>
    </row>
    <row r="5628" spans="1:12" ht="15.75">
      <c r="C5628" s="555" t="str">
        <f>'FC03-4'!B$47</f>
        <v>Total Generación (Deterioro) (FC03-4)</v>
      </c>
      <c r="F5628" s="555">
        <f>'FC03-4'!K$47</f>
        <v>0</v>
      </c>
      <c r="I5628" s="580" t="str">
        <f>Índice!$C$8</f>
        <v>2016-01-01</v>
      </c>
      <c r="J5628" s="580" t="str">
        <f>Índice!$C$9</f>
        <v>2016-12-31</v>
      </c>
      <c r="K5628" s="555" t="s">
        <v>1864</v>
      </c>
      <c r="L5628" s="555" t="s">
        <v>1860</v>
      </c>
    </row>
    <row r="5629" spans="1:12" ht="15.75">
      <c r="A5629" s="593" t="s">
        <v>15</v>
      </c>
      <c r="C5629" s="555" t="str">
        <f>'FC03-4'!B$48</f>
        <v>Transmisión (Deterioro) (FC03-4)</v>
      </c>
      <c r="F5629" s="555"/>
      <c r="I5629" s="580" t="str">
        <f>Índice!$C$8</f>
        <v>2016-01-01</v>
      </c>
      <c r="J5629" s="580" t="str">
        <f>Índice!$C$9</f>
        <v>2016-12-31</v>
      </c>
      <c r="L5629" s="557"/>
    </row>
    <row r="5630" spans="1:12" ht="15.75">
      <c r="C5630" s="555" t="str">
        <f>'FC03-4'!B$49</f>
        <v>Ingreso regulado (Deterioro) (FC03-4)</v>
      </c>
      <c r="F5630" s="555">
        <f>'FC03-4'!K$49</f>
        <v>0</v>
      </c>
      <c r="I5630" s="580" t="str">
        <f>Índice!$C$8</f>
        <v>2016-01-01</v>
      </c>
      <c r="J5630" s="580" t="str">
        <f>Índice!$C$9</f>
        <v>2016-12-31</v>
      </c>
      <c r="K5630" s="555" t="s">
        <v>1864</v>
      </c>
      <c r="L5630" s="555" t="s">
        <v>1860</v>
      </c>
    </row>
    <row r="5631" spans="1:12" ht="15.75">
      <c r="C5631" s="555" t="str">
        <f>'FC03-4'!B$50</f>
        <v>Cargos por conexión (Deterioro) (FC03-4)</v>
      </c>
      <c r="F5631" s="555">
        <f>'FC03-4'!K$50</f>
        <v>0</v>
      </c>
      <c r="I5631" s="580" t="str">
        <f>Índice!$C$8</f>
        <v>2016-01-01</v>
      </c>
      <c r="J5631" s="580" t="str">
        <f>Índice!$C$9</f>
        <v>2016-12-31</v>
      </c>
      <c r="K5631" s="555" t="s">
        <v>1864</v>
      </c>
      <c r="L5631" s="555" t="s">
        <v>1860</v>
      </c>
    </row>
    <row r="5632" spans="1:12" ht="15.75">
      <c r="C5632" s="555" t="str">
        <f>'FC03-4'!B$51</f>
        <v>Otros (Transmisión) (Deterioro) (FC03-4)</v>
      </c>
      <c r="F5632" s="555">
        <f>'FC03-4'!K$51</f>
        <v>0</v>
      </c>
      <c r="I5632" s="580" t="str">
        <f>Índice!$C$8</f>
        <v>2016-01-01</v>
      </c>
      <c r="J5632" s="580" t="str">
        <f>Índice!$C$9</f>
        <v>2016-12-31</v>
      </c>
      <c r="K5632" s="555" t="s">
        <v>1864</v>
      </c>
      <c r="L5632" s="555" t="s">
        <v>1860</v>
      </c>
    </row>
    <row r="5633" spans="1:12" ht="15.75">
      <c r="C5633" s="555" t="str">
        <f>'FC03-4'!B$52</f>
        <v>Total Transmisión (Deterioro) (FC03-4)</v>
      </c>
      <c r="F5633" s="555">
        <f>'FC03-4'!K$52</f>
        <v>0</v>
      </c>
      <c r="I5633" s="580" t="str">
        <f>Índice!$C$8</f>
        <v>2016-01-01</v>
      </c>
      <c r="J5633" s="580" t="str">
        <f>Índice!$C$9</f>
        <v>2016-12-31</v>
      </c>
      <c r="K5633" s="555" t="s">
        <v>1864</v>
      </c>
      <c r="L5633" s="555" t="s">
        <v>1860</v>
      </c>
    </row>
    <row r="5634" spans="1:12" ht="15.75">
      <c r="A5634" s="593" t="s">
        <v>15</v>
      </c>
      <c r="C5634" s="555" t="str">
        <f>'FC03-4'!B$53</f>
        <v>Operador de red (Deterioro) (FC03-4)</v>
      </c>
      <c r="F5634" s="555"/>
      <c r="I5634" s="580" t="str">
        <f>Índice!$C$8</f>
        <v>2016-01-01</v>
      </c>
      <c r="J5634" s="580" t="str">
        <f>Índice!$C$9</f>
        <v>2016-12-31</v>
      </c>
      <c r="L5634" s="555"/>
    </row>
    <row r="5635" spans="1:12" ht="15.75">
      <c r="C5635" s="555" t="str">
        <f>'FC03-4'!B$54</f>
        <v>Cargos por uso de usuarios regulados (Deterioro) (FC03-4)</v>
      </c>
      <c r="F5635" s="555">
        <f>'FC03-4'!K$54</f>
        <v>0</v>
      </c>
      <c r="I5635" s="580" t="str">
        <f>Índice!$C$8</f>
        <v>2016-01-01</v>
      </c>
      <c r="J5635" s="580" t="str">
        <f>Índice!$C$9</f>
        <v>2016-12-31</v>
      </c>
      <c r="K5635" s="555" t="s">
        <v>1864</v>
      </c>
      <c r="L5635" s="555" t="s">
        <v>1860</v>
      </c>
    </row>
    <row r="5636" spans="1:12" ht="15.75">
      <c r="C5636" s="555" t="str">
        <f>'FC03-4'!B$55</f>
        <v>Cargos por uso de usuarios no regulados (Deterioro) (FC03-4)</v>
      </c>
      <c r="F5636" s="555">
        <f>'FC03-4'!K$55</f>
        <v>0</v>
      </c>
      <c r="I5636" s="580" t="str">
        <f>Índice!$C$8</f>
        <v>2016-01-01</v>
      </c>
      <c r="J5636" s="580" t="str">
        <f>Índice!$C$9</f>
        <v>2016-12-31</v>
      </c>
      <c r="K5636" s="555" t="s">
        <v>1864</v>
      </c>
      <c r="L5636" s="555" t="s">
        <v>1860</v>
      </c>
    </row>
    <row r="5637" spans="1:12" ht="15.75">
      <c r="C5637" s="555" t="str">
        <f>'FC03-4'!B$56</f>
        <v>Ingreso regulado (Operador) (Deterioro) (FC03-4)</v>
      </c>
      <c r="F5637" s="555">
        <f>'FC03-4'!K$56</f>
        <v>0</v>
      </c>
      <c r="I5637" s="580" t="str">
        <f>Índice!$C$8</f>
        <v>2016-01-01</v>
      </c>
      <c r="J5637" s="580" t="str">
        <f>Índice!$C$9</f>
        <v>2016-12-31</v>
      </c>
      <c r="K5637" s="555" t="s">
        <v>1864</v>
      </c>
      <c r="L5637" s="555" t="s">
        <v>1860</v>
      </c>
    </row>
    <row r="5638" spans="1:12" ht="15.75">
      <c r="C5638" s="555" t="str">
        <f>'FC03-4'!B$57</f>
        <v>Otros (Operador) (Deterioro) (FC03-4)</v>
      </c>
      <c r="F5638" s="555">
        <f>'FC03-4'!K$57</f>
        <v>0</v>
      </c>
      <c r="I5638" s="580" t="str">
        <f>Índice!$C$8</f>
        <v>2016-01-01</v>
      </c>
      <c r="J5638" s="580" t="str">
        <f>Índice!$C$9</f>
        <v>2016-12-31</v>
      </c>
      <c r="K5638" s="555" t="s">
        <v>1864</v>
      </c>
      <c r="L5638" s="555" t="s">
        <v>1860</v>
      </c>
    </row>
    <row r="5639" spans="1:12" ht="15.75">
      <c r="C5639" s="555" t="str">
        <f>'FC03-4'!B$58</f>
        <v>Total Operador de red (Deterioro) (FC03-4)</v>
      </c>
      <c r="F5639" s="555">
        <f>'FC03-4'!K$58</f>
        <v>0</v>
      </c>
      <c r="I5639" s="580" t="str">
        <f>Índice!$C$8</f>
        <v>2016-01-01</v>
      </c>
      <c r="J5639" s="580" t="str">
        <f>Índice!$C$9</f>
        <v>2016-12-31</v>
      </c>
      <c r="K5639" s="555" t="s">
        <v>1864</v>
      </c>
      <c r="L5639" s="555" t="s">
        <v>1860</v>
      </c>
    </row>
    <row r="5640" spans="1:12" ht="15.75">
      <c r="A5640" s="593" t="s">
        <v>15</v>
      </c>
      <c r="C5640" s="555" t="str">
        <f>'FC03-4'!B$59</f>
        <v>Comercialización (Deterioro) (FC03-4)</v>
      </c>
      <c r="F5640" s="555"/>
      <c r="I5640" s="580" t="str">
        <f>Índice!$C$8</f>
        <v>2016-01-01</v>
      </c>
      <c r="J5640" s="580" t="str">
        <f>Índice!$C$9</f>
        <v>2016-12-31</v>
      </c>
      <c r="L5640" s="557"/>
    </row>
    <row r="5641" spans="1:12" ht="15.75">
      <c r="C5641" s="555" t="str">
        <f>'FC03-4'!B$60</f>
        <v>Residencial Estrato 1 (Deterioro) (FC03-4)</v>
      </c>
      <c r="F5641" s="555">
        <f>'FC03-4'!K$60</f>
        <v>0</v>
      </c>
      <c r="I5641" s="580" t="str">
        <f>Índice!$C$8</f>
        <v>2016-01-01</v>
      </c>
      <c r="J5641" s="580" t="str">
        <f>Índice!$C$9</f>
        <v>2016-12-31</v>
      </c>
      <c r="K5641" s="555" t="s">
        <v>1864</v>
      </c>
      <c r="L5641" s="555" t="s">
        <v>1860</v>
      </c>
    </row>
    <row r="5642" spans="1:12" ht="15.75">
      <c r="C5642" s="555" t="str">
        <f>'FC03-4'!B$61</f>
        <v>Residencial Estrato 2 (Deterioro) (FC03-4)</v>
      </c>
      <c r="F5642" s="555">
        <f>'FC03-4'!K$61</f>
        <v>0</v>
      </c>
      <c r="I5642" s="580" t="str">
        <f>Índice!$C$8</f>
        <v>2016-01-01</v>
      </c>
      <c r="J5642" s="580" t="str">
        <f>Índice!$C$9</f>
        <v>2016-12-31</v>
      </c>
      <c r="K5642" s="555" t="s">
        <v>1864</v>
      </c>
      <c r="L5642" s="555" t="s">
        <v>1860</v>
      </c>
    </row>
    <row r="5643" spans="1:12" ht="15.75">
      <c r="C5643" s="555" t="str">
        <f>'FC03-4'!B$62</f>
        <v>Residencial Estrato 3 (Deterioro) (FC03-4)</v>
      </c>
      <c r="F5643" s="555">
        <f>'FC03-4'!K$62</f>
        <v>0</v>
      </c>
      <c r="I5643" s="580" t="str">
        <f>Índice!$C$8</f>
        <v>2016-01-01</v>
      </c>
      <c r="J5643" s="580" t="str">
        <f>Índice!$C$9</f>
        <v>2016-12-31</v>
      </c>
      <c r="K5643" s="555" t="s">
        <v>1864</v>
      </c>
      <c r="L5643" s="555" t="s">
        <v>1860</v>
      </c>
    </row>
    <row r="5644" spans="1:12" ht="15.75">
      <c r="C5644" s="555" t="str">
        <f>'FC03-4'!B$63</f>
        <v>Residencial Estrato 4 (Deterioro) (FC03-4)</v>
      </c>
      <c r="F5644" s="555">
        <f>'FC03-4'!K$63</f>
        <v>0</v>
      </c>
      <c r="I5644" s="580" t="str">
        <f>Índice!$C$8</f>
        <v>2016-01-01</v>
      </c>
      <c r="J5644" s="580" t="str">
        <f>Índice!$C$9</f>
        <v>2016-12-31</v>
      </c>
      <c r="K5644" s="555" t="s">
        <v>1864</v>
      </c>
      <c r="L5644" s="555" t="s">
        <v>1860</v>
      </c>
    </row>
    <row r="5645" spans="1:12" ht="15.75">
      <c r="C5645" s="555" t="str">
        <f>'FC03-4'!B$64</f>
        <v>Residencial Estrato 5 (Deterioro) (FC03-4)</v>
      </c>
      <c r="F5645" s="555">
        <f>'FC03-4'!K$64</f>
        <v>0</v>
      </c>
      <c r="I5645" s="580" t="str">
        <f>Índice!$C$8</f>
        <v>2016-01-01</v>
      </c>
      <c r="J5645" s="580" t="str">
        <f>Índice!$C$9</f>
        <v>2016-12-31</v>
      </c>
      <c r="K5645" s="555" t="s">
        <v>1864</v>
      </c>
      <c r="L5645" s="555" t="s">
        <v>1860</v>
      </c>
    </row>
    <row r="5646" spans="1:12" ht="15.75">
      <c r="C5646" s="555" t="str">
        <f>'FC03-4'!B$65</f>
        <v>Residencial Estrato 6 (Deterioro) (FC03-4)</v>
      </c>
      <c r="F5646" s="555">
        <f>'FC03-4'!K$65</f>
        <v>0</v>
      </c>
      <c r="I5646" s="580" t="str">
        <f>Índice!$C$8</f>
        <v>2016-01-01</v>
      </c>
      <c r="J5646" s="580" t="str">
        <f>Índice!$C$9</f>
        <v>2016-12-31</v>
      </c>
      <c r="K5646" s="555" t="s">
        <v>1864</v>
      </c>
      <c r="L5646" s="555" t="s">
        <v>1860</v>
      </c>
    </row>
    <row r="5647" spans="1:12" ht="15.75">
      <c r="C5647" s="555" t="str">
        <f>'FC03-4'!B$66</f>
        <v>Comercial (Deterioro) (FC03-4)</v>
      </c>
      <c r="F5647" s="555">
        <f>'FC03-4'!K$66</f>
        <v>0</v>
      </c>
      <c r="I5647" s="580" t="str">
        <f>Índice!$C$8</f>
        <v>2016-01-01</v>
      </c>
      <c r="J5647" s="580" t="str">
        <f>Índice!$C$9</f>
        <v>2016-12-31</v>
      </c>
      <c r="K5647" s="555" t="s">
        <v>1864</v>
      </c>
      <c r="L5647" s="555" t="s">
        <v>1860</v>
      </c>
    </row>
    <row r="5648" spans="1:12" ht="15.75">
      <c r="C5648" s="555" t="str">
        <f>'FC03-4'!B$67</f>
        <v>Industrial (Deterioro) (FC03-4)</v>
      </c>
      <c r="F5648" s="555">
        <f>'FC03-4'!K$67</f>
        <v>0</v>
      </c>
      <c r="I5648" s="580" t="str">
        <f>Índice!$C$8</f>
        <v>2016-01-01</v>
      </c>
      <c r="J5648" s="580" t="str">
        <f>Índice!$C$9</f>
        <v>2016-12-31</v>
      </c>
      <c r="K5648" s="555" t="s">
        <v>1864</v>
      </c>
      <c r="L5648" s="555" t="s">
        <v>1860</v>
      </c>
    </row>
    <row r="5649" spans="1:12" ht="15.75">
      <c r="C5649" s="555" t="str">
        <f>'FC03-4'!B$68</f>
        <v>Oficial (Deterioro) (FC03-4)</v>
      </c>
      <c r="F5649" s="555">
        <f>'FC03-4'!K$68</f>
        <v>0</v>
      </c>
      <c r="I5649" s="580" t="str">
        <f>Índice!$C$8</f>
        <v>2016-01-01</v>
      </c>
      <c r="J5649" s="580" t="str">
        <f>Índice!$C$9</f>
        <v>2016-12-31</v>
      </c>
      <c r="K5649" s="555" t="s">
        <v>1864</v>
      </c>
      <c r="L5649" s="555" t="s">
        <v>1860</v>
      </c>
    </row>
    <row r="5650" spans="1:12" ht="15.75">
      <c r="C5650" s="555" t="str">
        <f>'FC03-4'!B$69</f>
        <v>Alumbrado público (Deterioro) (FC03-4)</v>
      </c>
      <c r="F5650" s="555">
        <f>'FC03-4'!K$69</f>
        <v>0</v>
      </c>
      <c r="I5650" s="580" t="str">
        <f>Índice!$C$8</f>
        <v>2016-01-01</v>
      </c>
      <c r="J5650" s="580" t="str">
        <f>Índice!$C$9</f>
        <v>2016-12-31</v>
      </c>
      <c r="K5650" s="555" t="s">
        <v>1864</v>
      </c>
      <c r="L5650" s="555" t="s">
        <v>1860</v>
      </c>
    </row>
    <row r="5651" spans="1:12" ht="15.75">
      <c r="C5651" s="555" t="str">
        <f>'FC03-4'!B$70</f>
        <v>Empresas del sector (Deterioro) (FC03-4)</v>
      </c>
      <c r="F5651" s="555">
        <f>'FC03-4'!K$70</f>
        <v>0</v>
      </c>
      <c r="I5651" s="580" t="str">
        <f>Índice!$C$8</f>
        <v>2016-01-01</v>
      </c>
      <c r="J5651" s="580" t="str">
        <f>Índice!$C$9</f>
        <v>2016-12-31</v>
      </c>
      <c r="K5651" s="555" t="s">
        <v>1864</v>
      </c>
      <c r="L5651" s="555" t="s">
        <v>1860</v>
      </c>
    </row>
    <row r="5652" spans="1:12" ht="15.75">
      <c r="C5652" s="555" t="str">
        <f>'FC03-4'!B$71</f>
        <v>Usuarios no regulados (Deterioro) (FC03-4)</v>
      </c>
      <c r="F5652" s="555">
        <f>'FC03-4'!K$71</f>
        <v>0</v>
      </c>
      <c r="I5652" s="580" t="str">
        <f>Índice!$C$8</f>
        <v>2016-01-01</v>
      </c>
      <c r="J5652" s="580" t="str">
        <f>Índice!$C$9</f>
        <v>2016-12-31</v>
      </c>
      <c r="K5652" s="555" t="s">
        <v>1864</v>
      </c>
      <c r="L5652" s="555" t="s">
        <v>1860</v>
      </c>
    </row>
    <row r="5653" spans="1:12" ht="15.75">
      <c r="C5653" s="555" t="str">
        <f>'FC03-4'!B$72</f>
        <v>Otros (Comercialización) (Deterioro) (FC03-4)</v>
      </c>
      <c r="F5653" s="555">
        <f>'FC03-4'!K$72</f>
        <v>0</v>
      </c>
      <c r="I5653" s="580" t="str">
        <f>Índice!$C$8</f>
        <v>2016-01-01</v>
      </c>
      <c r="J5653" s="580" t="str">
        <f>Índice!$C$9</f>
        <v>2016-12-31</v>
      </c>
      <c r="K5653" s="555" t="s">
        <v>1864</v>
      </c>
      <c r="L5653" s="555" t="s">
        <v>1860</v>
      </c>
    </row>
    <row r="5654" spans="1:12" ht="15.75">
      <c r="C5654" s="555" t="str">
        <f>'FC03-4'!B$73</f>
        <v>Total Comercialización (Deterioro) (FC03-4)</v>
      </c>
      <c r="F5654" s="555">
        <f>'FC03-4'!K$73</f>
        <v>0</v>
      </c>
      <c r="I5654" s="580" t="str">
        <f>Índice!$C$8</f>
        <v>2016-01-01</v>
      </c>
      <c r="J5654" s="580" t="str">
        <f>Índice!$C$9</f>
        <v>2016-12-31</v>
      </c>
      <c r="K5654" s="555" t="s">
        <v>1864</v>
      </c>
      <c r="L5654" s="555" t="s">
        <v>1860</v>
      </c>
    </row>
    <row r="5655" spans="1:12" ht="15.75">
      <c r="C5655" s="555" t="str">
        <f>'FC03-4'!B$74</f>
        <v>Total Deterioro Cuentas por Cobrar (FC03-4)</v>
      </c>
      <c r="F5655" s="555">
        <f>'FC03-4'!K$74</f>
        <v>0</v>
      </c>
      <c r="I5655" s="580" t="str">
        <f>Índice!$C$8</f>
        <v>2016-01-01</v>
      </c>
      <c r="J5655" s="580" t="str">
        <f>Índice!$C$9</f>
        <v>2016-12-31</v>
      </c>
      <c r="K5655" s="555" t="s">
        <v>1864</v>
      </c>
      <c r="L5655" s="555" t="s">
        <v>1860</v>
      </c>
    </row>
    <row r="5656" spans="1:12" ht="15.75">
      <c r="A5656" s="593" t="s">
        <v>15</v>
      </c>
      <c r="B5656" s="594"/>
      <c r="C5656" s="595" t="s">
        <v>634</v>
      </c>
      <c r="I5656" s="580" t="str">
        <f>Índice!$C$8</f>
        <v>2016-01-01</v>
      </c>
      <c r="J5656" s="580" t="str">
        <f>Índice!$C$9</f>
        <v>2016-12-31</v>
      </c>
      <c r="L5656" s="557"/>
    </row>
    <row r="5657" spans="1:12" ht="15.75">
      <c r="A5657" s="593" t="s">
        <v>15</v>
      </c>
      <c r="C5657" s="555" t="str">
        <f>'FC03-4'!B$7</f>
        <v>Servicio de Energía Eléctrica (FC03-4)</v>
      </c>
      <c r="I5657" s="580" t="str">
        <f>Índice!$C$8</f>
        <v>2016-01-01</v>
      </c>
      <c r="J5657" s="580" t="str">
        <f>Índice!$C$9</f>
        <v>2016-12-31</v>
      </c>
      <c r="L5657" s="557"/>
    </row>
    <row r="5658" spans="1:12" ht="15.75">
      <c r="A5658" s="593" t="s">
        <v>15</v>
      </c>
      <c r="C5658" s="555" t="str">
        <f>'FC03-4'!B$8</f>
        <v>Generación (FC03-4)</v>
      </c>
      <c r="I5658" s="580" t="str">
        <f>Índice!$C$8</f>
        <v>2016-01-01</v>
      </c>
      <c r="J5658" s="580" t="str">
        <f>Índice!$C$9</f>
        <v>2016-12-31</v>
      </c>
      <c r="L5658" s="557"/>
    </row>
    <row r="5659" spans="1:12" ht="15.75">
      <c r="C5659" s="555" t="str">
        <f>'FC03-4'!B$9</f>
        <v>Contratos bilaterales empresas del sector (FC03-4)</v>
      </c>
      <c r="F5659" s="555">
        <f>'FC03-4'!L$9</f>
        <v>0</v>
      </c>
      <c r="I5659" s="580" t="str">
        <f>Índice!$C$8</f>
        <v>2016-01-01</v>
      </c>
      <c r="J5659" s="580" t="str">
        <f>Índice!$C$9</f>
        <v>2016-12-31</v>
      </c>
      <c r="K5659" s="555" t="s">
        <v>1864</v>
      </c>
      <c r="L5659" s="555" t="s">
        <v>1861</v>
      </c>
    </row>
    <row r="5660" spans="1:12" ht="15.75">
      <c r="C5660" s="555" t="str">
        <f>'FC03-4'!B$10</f>
        <v>Contratos bilaterales usuarios no regulados (FC03-4)</v>
      </c>
      <c r="F5660" s="555">
        <f>'FC03-4'!L$10</f>
        <v>0</v>
      </c>
      <c r="I5660" s="580" t="str">
        <f>Índice!$C$8</f>
        <v>2016-01-01</v>
      </c>
      <c r="J5660" s="580" t="str">
        <f>Índice!$C$9</f>
        <v>2016-12-31</v>
      </c>
      <c r="K5660" s="555" t="s">
        <v>1864</v>
      </c>
      <c r="L5660" s="555" t="s">
        <v>1861</v>
      </c>
    </row>
    <row r="5661" spans="1:12" ht="15.75">
      <c r="C5661" s="555" t="str">
        <f>'FC03-4'!B$11</f>
        <v>Bolsa de energía (FC03-4)</v>
      </c>
      <c r="F5661" s="555">
        <f>'FC03-4'!L$11</f>
        <v>0</v>
      </c>
      <c r="I5661" s="580" t="str">
        <f>Índice!$C$8</f>
        <v>2016-01-01</v>
      </c>
      <c r="J5661" s="580" t="str">
        <f>Índice!$C$9</f>
        <v>2016-12-31</v>
      </c>
      <c r="K5661" s="555" t="s">
        <v>1864</v>
      </c>
      <c r="L5661" s="555" t="s">
        <v>1861</v>
      </c>
    </row>
    <row r="5662" spans="1:12" ht="15.75">
      <c r="C5662" s="555" t="str">
        <f>'FC03-4'!B$12</f>
        <v>Otros (FC03-4)</v>
      </c>
      <c r="F5662" s="555">
        <f>'FC03-4'!L$12</f>
        <v>0</v>
      </c>
      <c r="I5662" s="580" t="str">
        <f>Índice!$C$8</f>
        <v>2016-01-01</v>
      </c>
      <c r="J5662" s="580" t="str">
        <f>Índice!$C$9</f>
        <v>2016-12-31</v>
      </c>
      <c r="K5662" s="555" t="s">
        <v>1864</v>
      </c>
      <c r="L5662" s="555" t="s">
        <v>1861</v>
      </c>
    </row>
    <row r="5663" spans="1:12" ht="15.75">
      <c r="C5663" s="555" t="str">
        <f>'FC03-4'!B$13</f>
        <v>Total Generación (FC03-4)</v>
      </c>
      <c r="F5663" s="555">
        <f>'FC03-4'!L$13</f>
        <v>0</v>
      </c>
      <c r="I5663" s="580" t="str">
        <f>Índice!$C$8</f>
        <v>2016-01-01</v>
      </c>
      <c r="J5663" s="580" t="str">
        <f>Índice!$C$9</f>
        <v>2016-12-31</v>
      </c>
      <c r="K5663" s="555" t="s">
        <v>1864</v>
      </c>
      <c r="L5663" s="555" t="s">
        <v>1861</v>
      </c>
    </row>
    <row r="5664" spans="1:12" ht="15.75">
      <c r="A5664" s="593" t="s">
        <v>15</v>
      </c>
      <c r="C5664" s="555" t="str">
        <f>'FC03-4'!B$14</f>
        <v>Transmisión (FC03-4)</v>
      </c>
      <c r="F5664" s="555"/>
      <c r="I5664" s="580" t="str">
        <f>Índice!$C$8</f>
        <v>2016-01-01</v>
      </c>
      <c r="J5664" s="580" t="str">
        <f>Índice!$C$9</f>
        <v>2016-12-31</v>
      </c>
      <c r="L5664" s="557"/>
    </row>
    <row r="5665" spans="1:12" ht="15.75">
      <c r="C5665" s="555" t="str">
        <f>'FC03-4'!B$15</f>
        <v>Ingreso regulado (FC03-4)</v>
      </c>
      <c r="F5665" s="555">
        <f>'FC03-4'!L$15</f>
        <v>0</v>
      </c>
      <c r="I5665" s="580" t="str">
        <f>Índice!$C$8</f>
        <v>2016-01-01</v>
      </c>
      <c r="J5665" s="580" t="str">
        <f>Índice!$C$9</f>
        <v>2016-12-31</v>
      </c>
      <c r="K5665" s="555" t="s">
        <v>1864</v>
      </c>
      <c r="L5665" s="555" t="s">
        <v>1861</v>
      </c>
    </row>
    <row r="5666" spans="1:12" ht="15.75">
      <c r="C5666" s="555" t="str">
        <f>'FC03-4'!B$16</f>
        <v>Cargos por conexión (FC03-4)</v>
      </c>
      <c r="F5666" s="555">
        <f>'FC03-4'!L$16</f>
        <v>0</v>
      </c>
      <c r="I5666" s="580" t="str">
        <f>Índice!$C$8</f>
        <v>2016-01-01</v>
      </c>
      <c r="J5666" s="580" t="str">
        <f>Índice!$C$9</f>
        <v>2016-12-31</v>
      </c>
      <c r="K5666" s="555" t="s">
        <v>1864</v>
      </c>
      <c r="L5666" s="555" t="s">
        <v>1861</v>
      </c>
    </row>
    <row r="5667" spans="1:12" ht="15.75">
      <c r="C5667" s="555" t="str">
        <f>'FC03-4'!B$17</f>
        <v>Otros (Transmisión) (FC03-4)</v>
      </c>
      <c r="F5667" s="555">
        <f>'FC03-4'!L$17</f>
        <v>0</v>
      </c>
      <c r="I5667" s="580" t="str">
        <f>Índice!$C$8</f>
        <v>2016-01-01</v>
      </c>
      <c r="J5667" s="580" t="str">
        <f>Índice!$C$9</f>
        <v>2016-12-31</v>
      </c>
      <c r="K5667" s="555" t="s">
        <v>1864</v>
      </c>
      <c r="L5667" s="555" t="s">
        <v>1861</v>
      </c>
    </row>
    <row r="5668" spans="1:12" ht="15.75">
      <c r="C5668" s="555" t="str">
        <f>'FC03-4'!B$18</f>
        <v>Total Transmisión (FC03-4)</v>
      </c>
      <c r="F5668" s="555">
        <f>'FC03-4'!L$18</f>
        <v>0</v>
      </c>
      <c r="I5668" s="580" t="str">
        <f>Índice!$C$8</f>
        <v>2016-01-01</v>
      </c>
      <c r="J5668" s="580" t="str">
        <f>Índice!$C$9</f>
        <v>2016-12-31</v>
      </c>
      <c r="K5668" s="555" t="s">
        <v>1864</v>
      </c>
      <c r="L5668" s="555" t="s">
        <v>1861</v>
      </c>
    </row>
    <row r="5669" spans="1:12" ht="15.75">
      <c r="A5669" s="593" t="s">
        <v>15</v>
      </c>
      <c r="C5669" s="555" t="str">
        <f>'FC03-4'!B$19</f>
        <v>Operador de red (FC03-4)</v>
      </c>
      <c r="F5669" s="555"/>
      <c r="I5669" s="580" t="str">
        <f>Índice!$C$8</f>
        <v>2016-01-01</v>
      </c>
      <c r="J5669" s="580" t="str">
        <f>Índice!$C$9</f>
        <v>2016-12-31</v>
      </c>
      <c r="L5669" s="557"/>
    </row>
    <row r="5670" spans="1:12" ht="15.75">
      <c r="C5670" s="555" t="str">
        <f>'FC03-4'!B$20</f>
        <v>Cargos por uso de usuarios regulados (FC03-4)</v>
      </c>
      <c r="F5670" s="555">
        <f>'FC03-4'!L$20</f>
        <v>0</v>
      </c>
      <c r="I5670" s="580" t="str">
        <f>Índice!$C$8</f>
        <v>2016-01-01</v>
      </c>
      <c r="J5670" s="580" t="str">
        <f>Índice!$C$9</f>
        <v>2016-12-31</v>
      </c>
      <c r="K5670" s="555" t="s">
        <v>1864</v>
      </c>
      <c r="L5670" s="555" t="s">
        <v>1861</v>
      </c>
    </row>
    <row r="5671" spans="1:12" ht="15.75">
      <c r="C5671" s="555" t="str">
        <f>'FC03-4'!B$21</f>
        <v>Cargos por uso de usuarios no regulados (FC03-4)</v>
      </c>
      <c r="F5671" s="555">
        <f>'FC03-4'!L$21</f>
        <v>0</v>
      </c>
      <c r="I5671" s="580" t="str">
        <f>Índice!$C$8</f>
        <v>2016-01-01</v>
      </c>
      <c r="J5671" s="580" t="str">
        <f>Índice!$C$9</f>
        <v>2016-12-31</v>
      </c>
      <c r="K5671" s="555" t="s">
        <v>1864</v>
      </c>
      <c r="L5671" s="555" t="s">
        <v>1861</v>
      </c>
    </row>
    <row r="5672" spans="1:12" ht="15.75">
      <c r="C5672" s="555" t="str">
        <f>'FC03-4'!B$22</f>
        <v>Ingreso regulado (Operador) (FC03-4)</v>
      </c>
      <c r="F5672" s="555">
        <f>'FC03-4'!L$22</f>
        <v>0</v>
      </c>
      <c r="I5672" s="580" t="str">
        <f>Índice!$C$8</f>
        <v>2016-01-01</v>
      </c>
      <c r="J5672" s="580" t="str">
        <f>Índice!$C$9</f>
        <v>2016-12-31</v>
      </c>
      <c r="K5672" s="555" t="s">
        <v>1864</v>
      </c>
      <c r="L5672" s="555" t="s">
        <v>1861</v>
      </c>
    </row>
    <row r="5673" spans="1:12" ht="15.75">
      <c r="C5673" s="555" t="str">
        <f>'FC03-4'!B$23</f>
        <v>Otros (Operador) (FC03-4)</v>
      </c>
      <c r="F5673" s="555">
        <f>'FC03-4'!L$23</f>
        <v>0</v>
      </c>
      <c r="I5673" s="580" t="str">
        <f>Índice!$C$8</f>
        <v>2016-01-01</v>
      </c>
      <c r="J5673" s="580" t="str">
        <f>Índice!$C$9</f>
        <v>2016-12-31</v>
      </c>
      <c r="K5673" s="555" t="s">
        <v>1864</v>
      </c>
      <c r="L5673" s="555" t="s">
        <v>1861</v>
      </c>
    </row>
    <row r="5674" spans="1:12" ht="15.75">
      <c r="C5674" s="555" t="str">
        <f>'FC03-4'!B$24</f>
        <v>Total Operador de red (FC03-4)</v>
      </c>
      <c r="F5674" s="555">
        <f>'FC03-4'!L$24</f>
        <v>0</v>
      </c>
      <c r="I5674" s="580" t="str">
        <f>Índice!$C$8</f>
        <v>2016-01-01</v>
      </c>
      <c r="J5674" s="580" t="str">
        <f>Índice!$C$9</f>
        <v>2016-12-31</v>
      </c>
      <c r="K5674" s="555" t="s">
        <v>1864</v>
      </c>
      <c r="L5674" s="555" t="s">
        <v>1861</v>
      </c>
    </row>
    <row r="5675" spans="1:12" ht="15.75">
      <c r="A5675" s="593" t="s">
        <v>15</v>
      </c>
      <c r="C5675" s="555" t="str">
        <f>'FC03-4'!B$25</f>
        <v>Comercialización (FC03-4)</v>
      </c>
      <c r="F5675" s="555"/>
      <c r="I5675" s="580" t="str">
        <f>Índice!$C$8</f>
        <v>2016-01-01</v>
      </c>
      <c r="J5675" s="580" t="str">
        <f>Índice!$C$9</f>
        <v>2016-12-31</v>
      </c>
      <c r="L5675" s="557"/>
    </row>
    <row r="5676" spans="1:12" ht="15.75">
      <c r="C5676" s="555" t="str">
        <f>'FC03-4'!B$26</f>
        <v>Residencial Estrato 1 (FC03-4)</v>
      </c>
      <c r="F5676" s="555">
        <f>'FC03-4'!L$26</f>
        <v>0</v>
      </c>
      <c r="I5676" s="580" t="str">
        <f>Índice!$C$8</f>
        <v>2016-01-01</v>
      </c>
      <c r="J5676" s="580" t="str">
        <f>Índice!$C$9</f>
        <v>2016-12-31</v>
      </c>
      <c r="K5676" s="555" t="s">
        <v>1864</v>
      </c>
      <c r="L5676" s="555" t="s">
        <v>1861</v>
      </c>
    </row>
    <row r="5677" spans="1:12" ht="15.75">
      <c r="C5677" s="555" t="str">
        <f>'FC03-4'!B$27</f>
        <v>Residencial Estrato 2 (FC03-4)</v>
      </c>
      <c r="F5677" s="555">
        <f>'FC03-4'!L$27</f>
        <v>0</v>
      </c>
      <c r="I5677" s="580" t="str">
        <f>Índice!$C$8</f>
        <v>2016-01-01</v>
      </c>
      <c r="J5677" s="580" t="str">
        <f>Índice!$C$9</f>
        <v>2016-12-31</v>
      </c>
      <c r="K5677" s="555" t="s">
        <v>1864</v>
      </c>
      <c r="L5677" s="555" t="s">
        <v>1861</v>
      </c>
    </row>
    <row r="5678" spans="1:12" ht="15.75">
      <c r="C5678" s="555" t="str">
        <f>'FC03-4'!B$28</f>
        <v>Residencial Estrato 3 (FC03-4)</v>
      </c>
      <c r="F5678" s="555">
        <f>'FC03-4'!L$28</f>
        <v>0</v>
      </c>
      <c r="I5678" s="580" t="str">
        <f>Índice!$C$8</f>
        <v>2016-01-01</v>
      </c>
      <c r="J5678" s="580" t="str">
        <f>Índice!$C$9</f>
        <v>2016-12-31</v>
      </c>
      <c r="K5678" s="555" t="s">
        <v>1864</v>
      </c>
      <c r="L5678" s="555" t="s">
        <v>1861</v>
      </c>
    </row>
    <row r="5679" spans="1:12" ht="15.75">
      <c r="C5679" s="555" t="str">
        <f>'FC03-4'!B$29</f>
        <v>Residencial Estrato 4 (FC03-4)</v>
      </c>
      <c r="F5679" s="555">
        <f>'FC03-4'!L$29</f>
        <v>0</v>
      </c>
      <c r="I5679" s="580" t="str">
        <f>Índice!$C$8</f>
        <v>2016-01-01</v>
      </c>
      <c r="J5679" s="580" t="str">
        <f>Índice!$C$9</f>
        <v>2016-12-31</v>
      </c>
      <c r="K5679" s="555" t="s">
        <v>1864</v>
      </c>
      <c r="L5679" s="555" t="s">
        <v>1861</v>
      </c>
    </row>
    <row r="5680" spans="1:12" ht="15.75">
      <c r="C5680" s="555" t="str">
        <f>'FC03-4'!B$30</f>
        <v>Residencial Estrato 5 (FC03-4)</v>
      </c>
      <c r="F5680" s="555">
        <f>'FC03-4'!L$30</f>
        <v>0</v>
      </c>
      <c r="I5680" s="580" t="str">
        <f>Índice!$C$8</f>
        <v>2016-01-01</v>
      </c>
      <c r="J5680" s="580" t="str">
        <f>Índice!$C$9</f>
        <v>2016-12-31</v>
      </c>
      <c r="K5680" s="555" t="s">
        <v>1864</v>
      </c>
      <c r="L5680" s="555" t="s">
        <v>1861</v>
      </c>
    </row>
    <row r="5681" spans="1:12" ht="15.75">
      <c r="C5681" s="555" t="str">
        <f>'FC03-4'!B$31</f>
        <v>Residencial Estrato 6 (FC03-4)</v>
      </c>
      <c r="F5681" s="555">
        <f>'FC03-4'!L$31</f>
        <v>0</v>
      </c>
      <c r="I5681" s="580" t="str">
        <f>Índice!$C$8</f>
        <v>2016-01-01</v>
      </c>
      <c r="J5681" s="580" t="str">
        <f>Índice!$C$9</f>
        <v>2016-12-31</v>
      </c>
      <c r="K5681" s="555" t="s">
        <v>1864</v>
      </c>
      <c r="L5681" s="555" t="s">
        <v>1861</v>
      </c>
    </row>
    <row r="5682" spans="1:12" ht="15.75">
      <c r="C5682" s="555" t="str">
        <f>'FC03-4'!B$32</f>
        <v>Comercial (FC03-4)</v>
      </c>
      <c r="F5682" s="555">
        <f>'FC03-4'!L$32</f>
        <v>0</v>
      </c>
      <c r="I5682" s="580" t="str">
        <f>Índice!$C$8</f>
        <v>2016-01-01</v>
      </c>
      <c r="J5682" s="580" t="str">
        <f>Índice!$C$9</f>
        <v>2016-12-31</v>
      </c>
      <c r="K5682" s="555" t="s">
        <v>1864</v>
      </c>
      <c r="L5682" s="555" t="s">
        <v>1861</v>
      </c>
    </row>
    <row r="5683" spans="1:12" ht="15.75">
      <c r="C5683" s="555" t="str">
        <f>'FC03-4'!B$33</f>
        <v>Industrial (FC03-4)</v>
      </c>
      <c r="F5683" s="555">
        <f>'FC03-4'!L$33</f>
        <v>0</v>
      </c>
      <c r="I5683" s="580" t="str">
        <f>Índice!$C$8</f>
        <v>2016-01-01</v>
      </c>
      <c r="J5683" s="580" t="str">
        <f>Índice!$C$9</f>
        <v>2016-12-31</v>
      </c>
      <c r="K5683" s="555" t="s">
        <v>1864</v>
      </c>
      <c r="L5683" s="555" t="s">
        <v>1861</v>
      </c>
    </row>
    <row r="5684" spans="1:12" ht="15.75">
      <c r="C5684" s="555" t="str">
        <f>'FC03-4'!B$34</f>
        <v>Oficial (FC03-4)</v>
      </c>
      <c r="F5684" s="555">
        <f>'FC03-4'!L$34</f>
        <v>0</v>
      </c>
      <c r="I5684" s="580" t="str">
        <f>Índice!$C$8</f>
        <v>2016-01-01</v>
      </c>
      <c r="J5684" s="580" t="str">
        <f>Índice!$C$9</f>
        <v>2016-12-31</v>
      </c>
      <c r="K5684" s="555" t="s">
        <v>1864</v>
      </c>
      <c r="L5684" s="555" t="s">
        <v>1861</v>
      </c>
    </row>
    <row r="5685" spans="1:12" ht="15.75">
      <c r="C5685" s="555" t="str">
        <f>'FC03-4'!B$35</f>
        <v>Alumbrado público (FC03-4)</v>
      </c>
      <c r="F5685" s="555">
        <f>'FC03-4'!L$35</f>
        <v>0</v>
      </c>
      <c r="I5685" s="580" t="str">
        <f>Índice!$C$8</f>
        <v>2016-01-01</v>
      </c>
      <c r="J5685" s="580" t="str">
        <f>Índice!$C$9</f>
        <v>2016-12-31</v>
      </c>
      <c r="K5685" s="555" t="s">
        <v>1864</v>
      </c>
      <c r="L5685" s="555" t="s">
        <v>1861</v>
      </c>
    </row>
    <row r="5686" spans="1:12" ht="15.75">
      <c r="C5686" s="555" t="str">
        <f>'FC03-4'!B$36</f>
        <v>Empresas del sector (FC03-4)</v>
      </c>
      <c r="F5686" s="555">
        <f>'FC03-4'!L$36</f>
        <v>0</v>
      </c>
      <c r="I5686" s="580" t="str">
        <f>Índice!$C$8</f>
        <v>2016-01-01</v>
      </c>
      <c r="J5686" s="580" t="str">
        <f>Índice!$C$9</f>
        <v>2016-12-31</v>
      </c>
      <c r="K5686" s="555" t="s">
        <v>1864</v>
      </c>
      <c r="L5686" s="555" t="s">
        <v>1861</v>
      </c>
    </row>
    <row r="5687" spans="1:12" ht="15.75">
      <c r="C5687" s="555" t="str">
        <f>'FC03-4'!B$37</f>
        <v>Usuarios no regulados (FC03-4)</v>
      </c>
      <c r="F5687" s="555">
        <f>'FC03-4'!L$37</f>
        <v>0</v>
      </c>
      <c r="I5687" s="580" t="str">
        <f>Índice!$C$8</f>
        <v>2016-01-01</v>
      </c>
      <c r="J5687" s="580" t="str">
        <f>Índice!$C$9</f>
        <v>2016-12-31</v>
      </c>
      <c r="K5687" s="555" t="s">
        <v>1864</v>
      </c>
      <c r="L5687" s="555" t="s">
        <v>1861</v>
      </c>
    </row>
    <row r="5688" spans="1:12" ht="15.75">
      <c r="C5688" s="555" t="str">
        <f>'FC03-4'!B$38</f>
        <v>Otros (Comercialización) (FC03-4)</v>
      </c>
      <c r="F5688" s="555">
        <f>'FC03-4'!L$38</f>
        <v>0</v>
      </c>
      <c r="I5688" s="580" t="str">
        <f>Índice!$C$8</f>
        <v>2016-01-01</v>
      </c>
      <c r="J5688" s="580" t="str">
        <f>Índice!$C$9</f>
        <v>2016-12-31</v>
      </c>
      <c r="K5688" s="555" t="s">
        <v>1864</v>
      </c>
      <c r="L5688" s="555" t="s">
        <v>1861</v>
      </c>
    </row>
    <row r="5689" spans="1:12" ht="15.75">
      <c r="C5689" s="555" t="str">
        <f>'FC03-4'!B$39</f>
        <v>Total Comercialización (FC03-4)</v>
      </c>
      <c r="F5689" s="555">
        <f>'FC03-4'!L$39</f>
        <v>0</v>
      </c>
      <c r="I5689" s="580" t="str">
        <f>Índice!$C$8</f>
        <v>2016-01-01</v>
      </c>
      <c r="J5689" s="580" t="str">
        <f>Índice!$C$9</f>
        <v>2016-12-31</v>
      </c>
      <c r="K5689" s="555" t="s">
        <v>1864</v>
      </c>
      <c r="L5689" s="555" t="s">
        <v>1861</v>
      </c>
    </row>
    <row r="5690" spans="1:12" ht="15.75">
      <c r="C5690" s="555" t="str">
        <f>'FC03-4'!B$40</f>
        <v>Total Servicio de Energía (FC03-4)</v>
      </c>
      <c r="F5690" s="555">
        <f>'FC03-4'!L$40</f>
        <v>0</v>
      </c>
      <c r="I5690" s="580" t="str">
        <f>Índice!$C$8</f>
        <v>2016-01-01</v>
      </c>
      <c r="J5690" s="580" t="str">
        <f>Índice!$C$9</f>
        <v>2016-12-31</v>
      </c>
      <c r="K5690" s="555" t="s">
        <v>1864</v>
      </c>
      <c r="L5690" s="555" t="s">
        <v>1861</v>
      </c>
    </row>
    <row r="5691" spans="1:12" ht="15.75">
      <c r="A5691" s="593" t="s">
        <v>15</v>
      </c>
      <c r="C5691" s="555" t="str">
        <f>'FC03-4'!B$41</f>
        <v>Deterioro de cuentas por cobrar (FC03-4)</v>
      </c>
      <c r="F5691" s="555"/>
      <c r="I5691" s="580" t="str">
        <f>Índice!$C$8</f>
        <v>2016-01-01</v>
      </c>
      <c r="J5691" s="580" t="str">
        <f>Índice!$C$9</f>
        <v>2016-12-31</v>
      </c>
      <c r="L5691" s="557"/>
    </row>
    <row r="5692" spans="1:12" ht="15.75">
      <c r="A5692" s="593" t="s">
        <v>15</v>
      </c>
      <c r="C5692" s="555" t="str">
        <f>'FC03-4'!B$42</f>
        <v>Generación (Deterioro) (FC03-4)</v>
      </c>
      <c r="F5692" s="555"/>
      <c r="I5692" s="580" t="str">
        <f>Índice!$C$8</f>
        <v>2016-01-01</v>
      </c>
      <c r="J5692" s="580" t="str">
        <f>Índice!$C$9</f>
        <v>2016-12-31</v>
      </c>
      <c r="L5692" s="557"/>
    </row>
    <row r="5693" spans="1:12" ht="15.75">
      <c r="C5693" s="555" t="str">
        <f>'FC03-4'!B$43</f>
        <v>Contratos bilaterales empresas del sector (Deterioro) (FC03-4)</v>
      </c>
      <c r="F5693" s="555">
        <f>'FC03-4'!L$43</f>
        <v>0</v>
      </c>
      <c r="I5693" s="580" t="str">
        <f>Índice!$C$8</f>
        <v>2016-01-01</v>
      </c>
      <c r="J5693" s="580" t="str">
        <f>Índice!$C$9</f>
        <v>2016-12-31</v>
      </c>
      <c r="K5693" s="555" t="s">
        <v>1864</v>
      </c>
      <c r="L5693" s="555" t="s">
        <v>1861</v>
      </c>
    </row>
    <row r="5694" spans="1:12" ht="15.75">
      <c r="C5694" s="555" t="str">
        <f>'FC03-4'!B$44</f>
        <v>Contratos bilaterales usuarios no regulados (Deterioro) (FC03-4)</v>
      </c>
      <c r="F5694" s="555">
        <f>'FC03-4'!L$44</f>
        <v>0</v>
      </c>
      <c r="I5694" s="580" t="str">
        <f>Índice!$C$8</f>
        <v>2016-01-01</v>
      </c>
      <c r="J5694" s="580" t="str">
        <f>Índice!$C$9</f>
        <v>2016-12-31</v>
      </c>
      <c r="K5694" s="555" t="s">
        <v>1864</v>
      </c>
      <c r="L5694" s="555" t="s">
        <v>1861</v>
      </c>
    </row>
    <row r="5695" spans="1:12" ht="15.75">
      <c r="C5695" s="555" t="str">
        <f>'FC03-4'!B$45</f>
        <v>Bolsa de energía (Deterioro) (FC03-4)</v>
      </c>
      <c r="F5695" s="555">
        <f>'FC03-4'!L$45</f>
        <v>0</v>
      </c>
      <c r="I5695" s="580" t="str">
        <f>Índice!$C$8</f>
        <v>2016-01-01</v>
      </c>
      <c r="J5695" s="580" t="str">
        <f>Índice!$C$9</f>
        <v>2016-12-31</v>
      </c>
      <c r="K5695" s="555" t="s">
        <v>1864</v>
      </c>
      <c r="L5695" s="555" t="s">
        <v>1861</v>
      </c>
    </row>
    <row r="5696" spans="1:12" ht="15.75">
      <c r="C5696" s="555" t="str">
        <f>'FC03-4'!B$46</f>
        <v>Otros (Deterioro) (FC03-4)</v>
      </c>
      <c r="F5696" s="555">
        <f>'FC03-4'!L$46</f>
        <v>0</v>
      </c>
      <c r="I5696" s="580" t="str">
        <f>Índice!$C$8</f>
        <v>2016-01-01</v>
      </c>
      <c r="J5696" s="580" t="str">
        <f>Índice!$C$9</f>
        <v>2016-12-31</v>
      </c>
      <c r="K5696" s="555" t="s">
        <v>1864</v>
      </c>
      <c r="L5696" s="555" t="s">
        <v>1861</v>
      </c>
    </row>
    <row r="5697" spans="1:12" ht="15.75">
      <c r="C5697" s="555" t="str">
        <f>'FC03-4'!B$47</f>
        <v>Total Generación (Deterioro) (FC03-4)</v>
      </c>
      <c r="F5697" s="555">
        <f>'FC03-4'!L$47</f>
        <v>0</v>
      </c>
      <c r="I5697" s="580" t="str">
        <f>Índice!$C$8</f>
        <v>2016-01-01</v>
      </c>
      <c r="J5697" s="580" t="str">
        <f>Índice!$C$9</f>
        <v>2016-12-31</v>
      </c>
      <c r="K5697" s="555" t="s">
        <v>1864</v>
      </c>
      <c r="L5697" s="555" t="s">
        <v>1861</v>
      </c>
    </row>
    <row r="5698" spans="1:12" ht="15.75">
      <c r="A5698" s="593" t="s">
        <v>15</v>
      </c>
      <c r="C5698" s="555" t="str">
        <f>'FC03-4'!B$48</f>
        <v>Transmisión (Deterioro) (FC03-4)</v>
      </c>
      <c r="F5698" s="555"/>
      <c r="I5698" s="580" t="str">
        <f>Índice!$C$8</f>
        <v>2016-01-01</v>
      </c>
      <c r="J5698" s="580" t="str">
        <f>Índice!$C$9</f>
        <v>2016-12-31</v>
      </c>
      <c r="L5698" s="557"/>
    </row>
    <row r="5699" spans="1:12" ht="15.75">
      <c r="C5699" s="555" t="str">
        <f>'FC03-4'!B$49</f>
        <v>Ingreso regulado (Deterioro) (FC03-4)</v>
      </c>
      <c r="F5699" s="555">
        <f>'FC03-4'!L$49</f>
        <v>0</v>
      </c>
      <c r="I5699" s="580" t="str">
        <f>Índice!$C$8</f>
        <v>2016-01-01</v>
      </c>
      <c r="J5699" s="580" t="str">
        <f>Índice!$C$9</f>
        <v>2016-12-31</v>
      </c>
      <c r="K5699" s="555" t="s">
        <v>1864</v>
      </c>
      <c r="L5699" s="555" t="s">
        <v>1861</v>
      </c>
    </row>
    <row r="5700" spans="1:12" ht="15.75">
      <c r="C5700" s="555" t="str">
        <f>'FC03-4'!B$50</f>
        <v>Cargos por conexión (Deterioro) (FC03-4)</v>
      </c>
      <c r="F5700" s="555">
        <f>'FC03-4'!L$50</f>
        <v>0</v>
      </c>
      <c r="I5700" s="580" t="str">
        <f>Índice!$C$8</f>
        <v>2016-01-01</v>
      </c>
      <c r="J5700" s="580" t="str">
        <f>Índice!$C$9</f>
        <v>2016-12-31</v>
      </c>
      <c r="K5700" s="555" t="s">
        <v>1864</v>
      </c>
      <c r="L5700" s="555" t="s">
        <v>1861</v>
      </c>
    </row>
    <row r="5701" spans="1:12" ht="15.75">
      <c r="C5701" s="555" t="str">
        <f>'FC03-4'!B$51</f>
        <v>Otros (Transmisión) (Deterioro) (FC03-4)</v>
      </c>
      <c r="F5701" s="555">
        <f>'FC03-4'!L$51</f>
        <v>0</v>
      </c>
      <c r="I5701" s="580" t="str">
        <f>Índice!$C$8</f>
        <v>2016-01-01</v>
      </c>
      <c r="J5701" s="580" t="str">
        <f>Índice!$C$9</f>
        <v>2016-12-31</v>
      </c>
      <c r="K5701" s="555" t="s">
        <v>1864</v>
      </c>
      <c r="L5701" s="555" t="s">
        <v>1861</v>
      </c>
    </row>
    <row r="5702" spans="1:12" ht="15.75">
      <c r="C5702" s="555" t="str">
        <f>'FC03-4'!B$52</f>
        <v>Total Transmisión (Deterioro) (FC03-4)</v>
      </c>
      <c r="F5702" s="555">
        <f>'FC03-4'!L$52</f>
        <v>0</v>
      </c>
      <c r="I5702" s="580" t="str">
        <f>Índice!$C$8</f>
        <v>2016-01-01</v>
      </c>
      <c r="J5702" s="580" t="str">
        <f>Índice!$C$9</f>
        <v>2016-12-31</v>
      </c>
      <c r="K5702" s="555" t="s">
        <v>1864</v>
      </c>
      <c r="L5702" s="555" t="s">
        <v>1861</v>
      </c>
    </row>
    <row r="5703" spans="1:12" ht="15.75">
      <c r="A5703" s="593" t="s">
        <v>15</v>
      </c>
      <c r="C5703" s="555" t="str">
        <f>'FC03-4'!B$53</f>
        <v>Operador de red (Deterioro) (FC03-4)</v>
      </c>
      <c r="F5703" s="555"/>
      <c r="I5703" s="580" t="str">
        <f>Índice!$C$8</f>
        <v>2016-01-01</v>
      </c>
      <c r="J5703" s="580" t="str">
        <f>Índice!$C$9</f>
        <v>2016-12-31</v>
      </c>
      <c r="L5703" s="557"/>
    </row>
    <row r="5704" spans="1:12" ht="15.75">
      <c r="C5704" s="555" t="str">
        <f>'FC03-4'!B$54</f>
        <v>Cargos por uso de usuarios regulados (Deterioro) (FC03-4)</v>
      </c>
      <c r="F5704" s="555">
        <f>'FC03-4'!L$54</f>
        <v>0</v>
      </c>
      <c r="I5704" s="580" t="str">
        <f>Índice!$C$8</f>
        <v>2016-01-01</v>
      </c>
      <c r="J5704" s="580" t="str">
        <f>Índice!$C$9</f>
        <v>2016-12-31</v>
      </c>
      <c r="K5704" s="555" t="s">
        <v>1864</v>
      </c>
      <c r="L5704" s="555" t="s">
        <v>1861</v>
      </c>
    </row>
    <row r="5705" spans="1:12" ht="15.75">
      <c r="C5705" s="555" t="str">
        <f>'FC03-4'!B$55</f>
        <v>Cargos por uso de usuarios no regulados (Deterioro) (FC03-4)</v>
      </c>
      <c r="F5705" s="555">
        <f>'FC03-4'!L$55</f>
        <v>0</v>
      </c>
      <c r="I5705" s="580" t="str">
        <f>Índice!$C$8</f>
        <v>2016-01-01</v>
      </c>
      <c r="J5705" s="580" t="str">
        <f>Índice!$C$9</f>
        <v>2016-12-31</v>
      </c>
      <c r="K5705" s="555" t="s">
        <v>1864</v>
      </c>
      <c r="L5705" s="555" t="s">
        <v>1861</v>
      </c>
    </row>
    <row r="5706" spans="1:12" ht="15.75">
      <c r="C5706" s="555" t="str">
        <f>'FC03-4'!B$56</f>
        <v>Ingreso regulado (Operador) (Deterioro) (FC03-4)</v>
      </c>
      <c r="F5706" s="555">
        <f>'FC03-4'!L$56</f>
        <v>0</v>
      </c>
      <c r="I5706" s="580" t="str">
        <f>Índice!$C$8</f>
        <v>2016-01-01</v>
      </c>
      <c r="J5706" s="580" t="str">
        <f>Índice!$C$9</f>
        <v>2016-12-31</v>
      </c>
      <c r="K5706" s="555" t="s">
        <v>1864</v>
      </c>
      <c r="L5706" s="555" t="s">
        <v>1861</v>
      </c>
    </row>
    <row r="5707" spans="1:12" ht="15.75">
      <c r="C5707" s="555" t="str">
        <f>'FC03-4'!B$57</f>
        <v>Otros (Operador) (Deterioro) (FC03-4)</v>
      </c>
      <c r="F5707" s="555">
        <f>'FC03-4'!L$57</f>
        <v>0</v>
      </c>
      <c r="I5707" s="580" t="str">
        <f>Índice!$C$8</f>
        <v>2016-01-01</v>
      </c>
      <c r="J5707" s="580" t="str">
        <f>Índice!$C$9</f>
        <v>2016-12-31</v>
      </c>
      <c r="K5707" s="555" t="s">
        <v>1864</v>
      </c>
      <c r="L5707" s="555" t="s">
        <v>1861</v>
      </c>
    </row>
    <row r="5708" spans="1:12" ht="15.75">
      <c r="C5708" s="555" t="str">
        <f>'FC03-4'!B$58</f>
        <v>Total Operador de red (Deterioro) (FC03-4)</v>
      </c>
      <c r="F5708" s="555">
        <f>'FC03-4'!L$58</f>
        <v>0</v>
      </c>
      <c r="I5708" s="580" t="str">
        <f>Índice!$C$8</f>
        <v>2016-01-01</v>
      </c>
      <c r="J5708" s="580" t="str">
        <f>Índice!$C$9</f>
        <v>2016-12-31</v>
      </c>
      <c r="K5708" s="555" t="s">
        <v>1864</v>
      </c>
      <c r="L5708" s="555" t="s">
        <v>1861</v>
      </c>
    </row>
    <row r="5709" spans="1:12" ht="15.75">
      <c r="A5709" s="593" t="s">
        <v>15</v>
      </c>
      <c r="C5709" s="555" t="str">
        <f>'FC03-4'!B$59</f>
        <v>Comercialización (Deterioro) (FC03-4)</v>
      </c>
      <c r="F5709" s="555"/>
      <c r="I5709" s="580" t="str">
        <f>Índice!$C$8</f>
        <v>2016-01-01</v>
      </c>
      <c r="J5709" s="580" t="str">
        <f>Índice!$C$9</f>
        <v>2016-12-31</v>
      </c>
      <c r="L5709" s="557"/>
    </row>
    <row r="5710" spans="1:12" ht="15.75">
      <c r="C5710" s="555" t="str">
        <f>'FC03-4'!B$60</f>
        <v>Residencial Estrato 1 (Deterioro) (FC03-4)</v>
      </c>
      <c r="F5710" s="555">
        <f>'FC03-4'!L$60</f>
        <v>0</v>
      </c>
      <c r="I5710" s="580" t="str">
        <f>Índice!$C$8</f>
        <v>2016-01-01</v>
      </c>
      <c r="J5710" s="580" t="str">
        <f>Índice!$C$9</f>
        <v>2016-12-31</v>
      </c>
      <c r="K5710" s="555" t="s">
        <v>1864</v>
      </c>
      <c r="L5710" s="555" t="s">
        <v>1861</v>
      </c>
    </row>
    <row r="5711" spans="1:12" ht="15.75">
      <c r="C5711" s="555" t="str">
        <f>'FC03-4'!B$61</f>
        <v>Residencial Estrato 2 (Deterioro) (FC03-4)</v>
      </c>
      <c r="F5711" s="555">
        <f>'FC03-4'!L$61</f>
        <v>0</v>
      </c>
      <c r="I5711" s="580" t="str">
        <f>Índice!$C$8</f>
        <v>2016-01-01</v>
      </c>
      <c r="J5711" s="580" t="str">
        <f>Índice!$C$9</f>
        <v>2016-12-31</v>
      </c>
      <c r="K5711" s="555" t="s">
        <v>1864</v>
      </c>
      <c r="L5711" s="555" t="s">
        <v>1861</v>
      </c>
    </row>
    <row r="5712" spans="1:12" ht="15.75">
      <c r="C5712" s="555" t="str">
        <f>'FC03-4'!B$62</f>
        <v>Residencial Estrato 3 (Deterioro) (FC03-4)</v>
      </c>
      <c r="F5712" s="555">
        <f>'FC03-4'!L$62</f>
        <v>0</v>
      </c>
      <c r="I5712" s="580" t="str">
        <f>Índice!$C$8</f>
        <v>2016-01-01</v>
      </c>
      <c r="J5712" s="580" t="str">
        <f>Índice!$C$9</f>
        <v>2016-12-31</v>
      </c>
      <c r="K5712" s="555" t="s">
        <v>1864</v>
      </c>
      <c r="L5712" s="555" t="s">
        <v>1861</v>
      </c>
    </row>
    <row r="5713" spans="1:18" ht="15.75">
      <c r="C5713" s="555" t="str">
        <f>'FC03-4'!B$63</f>
        <v>Residencial Estrato 4 (Deterioro) (FC03-4)</v>
      </c>
      <c r="F5713" s="555">
        <f>'FC03-4'!L$63</f>
        <v>0</v>
      </c>
      <c r="I5713" s="580" t="str">
        <f>Índice!$C$8</f>
        <v>2016-01-01</v>
      </c>
      <c r="J5713" s="580" t="str">
        <f>Índice!$C$9</f>
        <v>2016-12-31</v>
      </c>
      <c r="K5713" s="555" t="s">
        <v>1864</v>
      </c>
      <c r="L5713" s="555" t="s">
        <v>1861</v>
      </c>
    </row>
    <row r="5714" spans="1:18" ht="15.75">
      <c r="C5714" s="555" t="str">
        <f>'FC03-4'!B$64</f>
        <v>Residencial Estrato 5 (Deterioro) (FC03-4)</v>
      </c>
      <c r="F5714" s="555">
        <f>'FC03-4'!L$64</f>
        <v>0</v>
      </c>
      <c r="I5714" s="580" t="str">
        <f>Índice!$C$8</f>
        <v>2016-01-01</v>
      </c>
      <c r="J5714" s="580" t="str">
        <f>Índice!$C$9</f>
        <v>2016-12-31</v>
      </c>
      <c r="K5714" s="555" t="s">
        <v>1864</v>
      </c>
      <c r="L5714" s="555" t="s">
        <v>1861</v>
      </c>
    </row>
    <row r="5715" spans="1:18" ht="15.75">
      <c r="C5715" s="555" t="str">
        <f>'FC03-4'!B$65</f>
        <v>Residencial Estrato 6 (Deterioro) (FC03-4)</v>
      </c>
      <c r="F5715" s="555">
        <f>'FC03-4'!L$65</f>
        <v>0</v>
      </c>
      <c r="I5715" s="580" t="str">
        <f>Índice!$C$8</f>
        <v>2016-01-01</v>
      </c>
      <c r="J5715" s="580" t="str">
        <f>Índice!$C$9</f>
        <v>2016-12-31</v>
      </c>
      <c r="K5715" s="555" t="s">
        <v>1864</v>
      </c>
      <c r="L5715" s="555" t="s">
        <v>1861</v>
      </c>
    </row>
    <row r="5716" spans="1:18" ht="15.75">
      <c r="C5716" s="555" t="str">
        <f>'FC03-4'!B$66</f>
        <v>Comercial (Deterioro) (FC03-4)</v>
      </c>
      <c r="F5716" s="555">
        <f>'FC03-4'!L$66</f>
        <v>0</v>
      </c>
      <c r="I5716" s="580" t="str">
        <f>Índice!$C$8</f>
        <v>2016-01-01</v>
      </c>
      <c r="J5716" s="580" t="str">
        <f>Índice!$C$9</f>
        <v>2016-12-31</v>
      </c>
      <c r="K5716" s="555" t="s">
        <v>1864</v>
      </c>
      <c r="L5716" s="555" t="s">
        <v>1861</v>
      </c>
    </row>
    <row r="5717" spans="1:18" ht="15.75">
      <c r="C5717" s="555" t="str">
        <f>'FC03-4'!B$67</f>
        <v>Industrial (Deterioro) (FC03-4)</v>
      </c>
      <c r="F5717" s="555">
        <f>'FC03-4'!L$67</f>
        <v>0</v>
      </c>
      <c r="I5717" s="580" t="str">
        <f>Índice!$C$8</f>
        <v>2016-01-01</v>
      </c>
      <c r="J5717" s="580" t="str">
        <f>Índice!$C$9</f>
        <v>2016-12-31</v>
      </c>
      <c r="K5717" s="555" t="s">
        <v>1864</v>
      </c>
      <c r="L5717" s="555" t="s">
        <v>1861</v>
      </c>
    </row>
    <row r="5718" spans="1:18" ht="15.75">
      <c r="C5718" s="555" t="str">
        <f>'FC03-4'!B$68</f>
        <v>Oficial (Deterioro) (FC03-4)</v>
      </c>
      <c r="F5718" s="555">
        <f>'FC03-4'!L$68</f>
        <v>0</v>
      </c>
      <c r="I5718" s="580" t="str">
        <f>Índice!$C$8</f>
        <v>2016-01-01</v>
      </c>
      <c r="J5718" s="580" t="str">
        <f>Índice!$C$9</f>
        <v>2016-12-31</v>
      </c>
      <c r="K5718" s="555" t="s">
        <v>1864</v>
      </c>
      <c r="L5718" s="555" t="s">
        <v>1861</v>
      </c>
    </row>
    <row r="5719" spans="1:18" ht="15.75">
      <c r="C5719" s="555" t="str">
        <f>'FC03-4'!B$69</f>
        <v>Alumbrado público (Deterioro) (FC03-4)</v>
      </c>
      <c r="F5719" s="555">
        <f>'FC03-4'!L$69</f>
        <v>0</v>
      </c>
      <c r="I5719" s="580" t="str">
        <f>Índice!$C$8</f>
        <v>2016-01-01</v>
      </c>
      <c r="J5719" s="580" t="str">
        <f>Índice!$C$9</f>
        <v>2016-12-31</v>
      </c>
      <c r="K5719" s="555" t="s">
        <v>1864</v>
      </c>
      <c r="L5719" s="555" t="s">
        <v>1861</v>
      </c>
    </row>
    <row r="5720" spans="1:18" ht="15.75">
      <c r="C5720" s="555" t="str">
        <f>'FC03-4'!B$70</f>
        <v>Empresas del sector (Deterioro) (FC03-4)</v>
      </c>
      <c r="F5720" s="555">
        <f>'FC03-4'!L$70</f>
        <v>0</v>
      </c>
      <c r="I5720" s="580" t="str">
        <f>Índice!$C$8</f>
        <v>2016-01-01</v>
      </c>
      <c r="J5720" s="580" t="str">
        <f>Índice!$C$9</f>
        <v>2016-12-31</v>
      </c>
      <c r="K5720" s="555" t="s">
        <v>1864</v>
      </c>
      <c r="L5720" s="555" t="s">
        <v>1861</v>
      </c>
    </row>
    <row r="5721" spans="1:18" ht="15.75">
      <c r="C5721" s="555" t="str">
        <f>'FC03-4'!B$71</f>
        <v>Usuarios no regulados (Deterioro) (FC03-4)</v>
      </c>
      <c r="F5721" s="555">
        <f>'FC03-4'!L$71</f>
        <v>0</v>
      </c>
      <c r="I5721" s="580" t="str">
        <f>Índice!$C$8</f>
        <v>2016-01-01</v>
      </c>
      <c r="J5721" s="580" t="str">
        <f>Índice!$C$9</f>
        <v>2016-12-31</v>
      </c>
      <c r="K5721" s="555" t="s">
        <v>1864</v>
      </c>
      <c r="L5721" s="555" t="s">
        <v>1861</v>
      </c>
    </row>
    <row r="5722" spans="1:18" ht="15.75">
      <c r="C5722" s="555" t="str">
        <f>'FC03-4'!B$72</f>
        <v>Otros (Comercialización) (Deterioro) (FC03-4)</v>
      </c>
      <c r="F5722" s="555">
        <f>'FC03-4'!L$72</f>
        <v>0</v>
      </c>
      <c r="I5722" s="580" t="str">
        <f>Índice!$C$8</f>
        <v>2016-01-01</v>
      </c>
      <c r="J5722" s="580" t="str">
        <f>Índice!$C$9</f>
        <v>2016-12-31</v>
      </c>
      <c r="K5722" s="555" t="s">
        <v>1864</v>
      </c>
      <c r="L5722" s="555" t="s">
        <v>1861</v>
      </c>
    </row>
    <row r="5723" spans="1:18" ht="15.75">
      <c r="C5723" s="555" t="str">
        <f>'FC03-4'!B$73</f>
        <v>Total Comercialización (Deterioro) (FC03-4)</v>
      </c>
      <c r="F5723" s="555">
        <f>'FC03-4'!L$73</f>
        <v>0</v>
      </c>
      <c r="I5723" s="580" t="str">
        <f>Índice!$C$8</f>
        <v>2016-01-01</v>
      </c>
      <c r="J5723" s="580" t="str">
        <f>Índice!$C$9</f>
        <v>2016-12-31</v>
      </c>
      <c r="K5723" s="555" t="s">
        <v>1864</v>
      </c>
      <c r="L5723" s="555" t="s">
        <v>1861</v>
      </c>
    </row>
    <row r="5724" spans="1:18" ht="15.75">
      <c r="C5724" s="555" t="str">
        <f>'FC03-4'!B$74</f>
        <v>Total Deterioro Cuentas por Cobrar (FC03-4)</v>
      </c>
      <c r="F5724" s="555">
        <f>'FC03-4'!L$74</f>
        <v>0</v>
      </c>
      <c r="I5724" s="580" t="str">
        <f>Índice!$C$8</f>
        <v>2016-01-01</v>
      </c>
      <c r="J5724" s="580" t="str">
        <f>Índice!$C$9</f>
        <v>2016-12-31</v>
      </c>
      <c r="K5724" s="555" t="s">
        <v>1864</v>
      </c>
      <c r="L5724" s="555" t="s">
        <v>1861</v>
      </c>
    </row>
    <row r="5725" spans="1:18" ht="15.75">
      <c r="A5725" s="575" t="s">
        <v>15</v>
      </c>
      <c r="B5725" s="550"/>
      <c r="C5725" s="549" t="s">
        <v>638</v>
      </c>
      <c r="D5725" s="550"/>
      <c r="E5725" s="550"/>
      <c r="F5725" s="551"/>
      <c r="G5725" s="550"/>
      <c r="H5725" s="550"/>
      <c r="I5725" s="580" t="str">
        <f>Índice!$C$8</f>
        <v>2016-01-01</v>
      </c>
      <c r="J5725" s="580" t="str">
        <f>Índice!$C$9</f>
        <v>2016-12-31</v>
      </c>
      <c r="K5725" s="584"/>
      <c r="L5725" s="584"/>
      <c r="M5725" s="550"/>
      <c r="N5725" s="550"/>
      <c r="O5725" s="550"/>
      <c r="P5725" s="550"/>
      <c r="Q5725" s="550"/>
      <c r="R5725" s="550"/>
    </row>
    <row r="5726" spans="1:18" ht="15.75">
      <c r="A5726" s="593" t="s">
        <v>15</v>
      </c>
      <c r="B5726" s="594"/>
      <c r="C5726" s="595" t="s">
        <v>625</v>
      </c>
      <c r="I5726" s="580" t="str">
        <f>Índice!$C$8</f>
        <v>2016-01-01</v>
      </c>
      <c r="J5726" s="580" t="str">
        <f>Índice!$C$9</f>
        <v>2016-12-31</v>
      </c>
      <c r="L5726" s="557"/>
    </row>
    <row r="5727" spans="1:18" ht="15.75">
      <c r="A5727" s="593" t="s">
        <v>15</v>
      </c>
      <c r="C5727" s="555" t="str">
        <f>'FC03-5'!B$7</f>
        <v>Servicio de Gas combustible por redes (FC03-5)</v>
      </c>
      <c r="I5727" s="580" t="str">
        <f>Índice!$C$8</f>
        <v>2016-01-01</v>
      </c>
      <c r="J5727" s="580" t="str">
        <f>Índice!$C$9</f>
        <v>2016-12-31</v>
      </c>
      <c r="L5727" s="557"/>
    </row>
    <row r="5728" spans="1:18" ht="15.75">
      <c r="A5728" s="593" t="s">
        <v>15</v>
      </c>
      <c r="C5728" s="555" t="str">
        <f>'FC03-5'!B$8</f>
        <v>Negocio transporte de gas combustible (FC03-5)</v>
      </c>
      <c r="I5728" s="580" t="str">
        <f>Índice!$C$8</f>
        <v>2016-01-01</v>
      </c>
      <c r="J5728" s="580" t="str">
        <f>Índice!$C$9</f>
        <v>2016-12-31</v>
      </c>
      <c r="L5728" s="555"/>
    </row>
    <row r="5729" spans="1:12" ht="15.75">
      <c r="C5729" s="555" t="str">
        <f>'FC03-5'!B$9</f>
        <v>Empresas del sector (Transporte) (FC03-5)</v>
      </c>
      <c r="F5729" s="555">
        <f>'FC03-5'!C$9</f>
        <v>0</v>
      </c>
      <c r="I5729" s="580" t="str">
        <f>Índice!$C$8</f>
        <v>2016-01-01</v>
      </c>
      <c r="J5729" s="580" t="str">
        <f>Índice!$C$9</f>
        <v>2016-12-31</v>
      </c>
      <c r="K5729" s="555" t="s">
        <v>1865</v>
      </c>
      <c r="L5729" s="555" t="s">
        <v>1852</v>
      </c>
    </row>
    <row r="5730" spans="1:12" ht="15.75">
      <c r="C5730" s="555" t="str">
        <f>'FC03-5'!B$10</f>
        <v>Grandes consumidores (Transporte) (FC03-5)</v>
      </c>
      <c r="F5730" s="555">
        <f>'FC03-5'!C$10</f>
        <v>0</v>
      </c>
      <c r="I5730" s="580" t="str">
        <f>Índice!$C$8</f>
        <v>2016-01-01</v>
      </c>
      <c r="J5730" s="580" t="str">
        <f>Índice!$C$9</f>
        <v>2016-12-31</v>
      </c>
      <c r="K5730" s="555" t="s">
        <v>1865</v>
      </c>
      <c r="L5730" s="555" t="s">
        <v>1852</v>
      </c>
    </row>
    <row r="5731" spans="1:12" ht="15.75">
      <c r="C5731" s="555" t="str">
        <f>'FC03-5'!B$11</f>
        <v>Otros (Transporte) (FC03-5)</v>
      </c>
      <c r="F5731" s="555">
        <f>'FC03-5'!C$11</f>
        <v>0</v>
      </c>
      <c r="I5731" s="580" t="str">
        <f>Índice!$C$8</f>
        <v>2016-01-01</v>
      </c>
      <c r="J5731" s="580" t="str">
        <f>Índice!$C$9</f>
        <v>2016-12-31</v>
      </c>
      <c r="K5731" s="555" t="s">
        <v>1865</v>
      </c>
      <c r="L5731" s="555" t="s">
        <v>1852</v>
      </c>
    </row>
    <row r="5732" spans="1:12" ht="15.75">
      <c r="C5732" s="555" t="str">
        <f>'FC03-5'!B$12</f>
        <v>Total Transporte de gas combustible (FC03-5)</v>
      </c>
      <c r="F5732" s="555">
        <f>'FC03-5'!C$12</f>
        <v>0</v>
      </c>
      <c r="I5732" s="580" t="str">
        <f>Índice!$C$8</f>
        <v>2016-01-01</v>
      </c>
      <c r="J5732" s="580" t="str">
        <f>Índice!$C$9</f>
        <v>2016-12-31</v>
      </c>
      <c r="K5732" s="555" t="s">
        <v>1865</v>
      </c>
      <c r="L5732" s="555" t="s">
        <v>1852</v>
      </c>
    </row>
    <row r="5733" spans="1:12" ht="15.75">
      <c r="A5733" s="593" t="s">
        <v>15</v>
      </c>
      <c r="C5733" s="555" t="str">
        <f>'FC03-5'!B$13</f>
        <v>Negocio distribución de gas combustible (FC03-5)</v>
      </c>
      <c r="F5733" s="555">
        <f>'FC03-5'!C$13</f>
        <v>0</v>
      </c>
      <c r="I5733" s="580" t="str">
        <f>Índice!$C$8</f>
        <v>2016-01-01</v>
      </c>
      <c r="J5733" s="580" t="str">
        <f>Índice!$C$9</f>
        <v>2016-12-31</v>
      </c>
      <c r="L5733" s="555" t="s">
        <v>1852</v>
      </c>
    </row>
    <row r="5734" spans="1:12" ht="15.75">
      <c r="C5734" s="555" t="str">
        <f>'FC03-5'!B$14</f>
        <v>Empresas del sector (Distribución) (FC03-5)</v>
      </c>
      <c r="F5734" s="555">
        <f>'FC03-5'!C$14</f>
        <v>0</v>
      </c>
      <c r="I5734" s="580" t="str">
        <f>Índice!$C$8</f>
        <v>2016-01-01</v>
      </c>
      <c r="J5734" s="580" t="str">
        <f>Índice!$C$9</f>
        <v>2016-12-31</v>
      </c>
      <c r="K5734" s="555" t="s">
        <v>1865</v>
      </c>
      <c r="L5734" s="555" t="s">
        <v>1852</v>
      </c>
    </row>
    <row r="5735" spans="1:12" ht="15.75">
      <c r="C5735" s="555" t="str">
        <f>'FC03-5'!B$15</f>
        <v>Grandes consumidores (Distribución) (FC03-5)</v>
      </c>
      <c r="F5735" s="555">
        <f>'FC03-5'!C$15</f>
        <v>0</v>
      </c>
      <c r="I5735" s="580" t="str">
        <f>Índice!$C$8</f>
        <v>2016-01-01</v>
      </c>
      <c r="J5735" s="580" t="str">
        <f>Índice!$C$9</f>
        <v>2016-12-31</v>
      </c>
      <c r="K5735" s="555" t="s">
        <v>1865</v>
      </c>
      <c r="L5735" s="555" t="s">
        <v>1852</v>
      </c>
    </row>
    <row r="5736" spans="1:12" ht="15.75">
      <c r="C5736" s="555" t="str">
        <f>'FC03-5'!B$16</f>
        <v>Otros (Distribución) (FC03-5)</v>
      </c>
      <c r="F5736" s="555">
        <f>'FC03-5'!C$16</f>
        <v>0</v>
      </c>
      <c r="I5736" s="580" t="str">
        <f>Índice!$C$8</f>
        <v>2016-01-01</v>
      </c>
      <c r="J5736" s="580" t="str">
        <f>Índice!$C$9</f>
        <v>2016-12-31</v>
      </c>
      <c r="K5736" s="555" t="s">
        <v>1865</v>
      </c>
      <c r="L5736" s="555" t="s">
        <v>1852</v>
      </c>
    </row>
    <row r="5737" spans="1:12" ht="15.75">
      <c r="C5737" s="555" t="str">
        <f>'FC03-5'!B$17</f>
        <v>Total Distribución de gas combustible (FC03-5)</v>
      </c>
      <c r="F5737" s="555">
        <f>'FC03-5'!C$17</f>
        <v>0</v>
      </c>
      <c r="I5737" s="580" t="str">
        <f>Índice!$C$8</f>
        <v>2016-01-01</v>
      </c>
      <c r="J5737" s="580" t="str">
        <f>Índice!$C$9</f>
        <v>2016-12-31</v>
      </c>
      <c r="K5737" s="555" t="s">
        <v>1865</v>
      </c>
      <c r="L5737" s="555" t="s">
        <v>1852</v>
      </c>
    </row>
    <row r="5738" spans="1:12" ht="15.75">
      <c r="A5738" s="593" t="s">
        <v>15</v>
      </c>
      <c r="C5738" s="555" t="str">
        <f>'FC03-5'!B$18</f>
        <v>Negocio comercializacion de gas combustible (FC03-5)</v>
      </c>
      <c r="F5738" s="555">
        <f>'FC03-5'!C$18</f>
        <v>0</v>
      </c>
      <c r="I5738" s="580" t="str">
        <f>Índice!$C$8</f>
        <v>2016-01-01</v>
      </c>
      <c r="J5738" s="580" t="str">
        <f>Índice!$C$9</f>
        <v>2016-12-31</v>
      </c>
      <c r="K5738" s="555"/>
      <c r="L5738" s="555" t="s">
        <v>1852</v>
      </c>
    </row>
    <row r="5739" spans="1:12" ht="15.75">
      <c r="C5739" s="555" t="str">
        <f>'FC03-5'!B$19</f>
        <v>Residencial Estrato 1 (FC03-5)</v>
      </c>
      <c r="F5739" s="555">
        <f>'FC03-5'!C$19</f>
        <v>0</v>
      </c>
      <c r="I5739" s="580" t="str">
        <f>Índice!$C$8</f>
        <v>2016-01-01</v>
      </c>
      <c r="J5739" s="580" t="str">
        <f>Índice!$C$9</f>
        <v>2016-12-31</v>
      </c>
      <c r="K5739" s="555" t="s">
        <v>1865</v>
      </c>
      <c r="L5739" s="555" t="s">
        <v>1852</v>
      </c>
    </row>
    <row r="5740" spans="1:12" ht="15.75">
      <c r="A5740" s="557"/>
      <c r="C5740" s="555" t="str">
        <f>'FC03-5'!B$20</f>
        <v xml:space="preserve">     Hogares sustitutos (FC03-5)</v>
      </c>
      <c r="F5740" s="555">
        <f>'FC03-5'!C$20</f>
        <v>0</v>
      </c>
      <c r="I5740" s="580" t="str">
        <f>Índice!$C$8</f>
        <v>2016-01-01</v>
      </c>
      <c r="J5740" s="580" t="str">
        <f>Índice!$C$9</f>
        <v>2016-12-31</v>
      </c>
      <c r="K5740" s="555" t="s">
        <v>1865</v>
      </c>
      <c r="L5740" s="555" t="s">
        <v>1852</v>
      </c>
    </row>
    <row r="5741" spans="1:12" ht="15.75">
      <c r="A5741" s="557"/>
      <c r="C5741" s="555" t="str">
        <f>'FC03-5'!B$21</f>
        <v xml:space="preserve">     Otros residencial estrato 1 (FC03-5)</v>
      </c>
      <c r="F5741" s="555">
        <f>'FC03-5'!C$21</f>
        <v>0</v>
      </c>
      <c r="I5741" s="580" t="str">
        <f>Índice!$C$8</f>
        <v>2016-01-01</v>
      </c>
      <c r="J5741" s="580" t="str">
        <f>Índice!$C$9</f>
        <v>2016-12-31</v>
      </c>
      <c r="K5741" s="555" t="s">
        <v>1865</v>
      </c>
      <c r="L5741" s="555" t="s">
        <v>1852</v>
      </c>
    </row>
    <row r="5742" spans="1:12" ht="15.75">
      <c r="A5742" s="557"/>
      <c r="C5742" s="555" t="str">
        <f>'FC03-5'!B$22</f>
        <v>Residencial Estrato 2 (FC03-5)</v>
      </c>
      <c r="F5742" s="555">
        <f>'FC03-5'!C$22</f>
        <v>0</v>
      </c>
      <c r="I5742" s="580" t="str">
        <f>Índice!$C$8</f>
        <v>2016-01-01</v>
      </c>
      <c r="J5742" s="580" t="str">
        <f>Índice!$C$9</f>
        <v>2016-12-31</v>
      </c>
      <c r="K5742" s="555" t="s">
        <v>1865</v>
      </c>
      <c r="L5742" s="555" t="s">
        <v>1852</v>
      </c>
    </row>
    <row r="5743" spans="1:12" ht="15.75">
      <c r="A5743" s="557"/>
      <c r="C5743" s="555" t="str">
        <f>'FC03-5'!B$23</f>
        <v>Residencial Estrato 3 (FC03-5)</v>
      </c>
      <c r="F5743" s="555">
        <f>'FC03-5'!C$23</f>
        <v>0</v>
      </c>
      <c r="I5743" s="580" t="str">
        <f>Índice!$C$8</f>
        <v>2016-01-01</v>
      </c>
      <c r="J5743" s="580" t="str">
        <f>Índice!$C$9</f>
        <v>2016-12-31</v>
      </c>
      <c r="K5743" s="555" t="s">
        <v>1865</v>
      </c>
      <c r="L5743" s="555" t="s">
        <v>1852</v>
      </c>
    </row>
    <row r="5744" spans="1:12" ht="15.75">
      <c r="A5744" s="557"/>
      <c r="C5744" s="555" t="str">
        <f>'FC03-5'!B$24</f>
        <v>Residencial Estrato 4 (FC03-5)</v>
      </c>
      <c r="F5744" s="555">
        <f>'FC03-5'!C$24</f>
        <v>0</v>
      </c>
      <c r="I5744" s="580" t="str">
        <f>Índice!$C$8</f>
        <v>2016-01-01</v>
      </c>
      <c r="J5744" s="580" t="str">
        <f>Índice!$C$9</f>
        <v>2016-12-31</v>
      </c>
      <c r="K5744" s="555" t="s">
        <v>1865</v>
      </c>
      <c r="L5744" s="555" t="s">
        <v>1852</v>
      </c>
    </row>
    <row r="5745" spans="1:12" ht="15.75">
      <c r="A5745" s="557"/>
      <c r="C5745" s="555" t="str">
        <f>'FC03-5'!B$25</f>
        <v>Residencial Estrato 5 (FC03-5)</v>
      </c>
      <c r="F5745" s="555">
        <f>'FC03-5'!C$25</f>
        <v>0</v>
      </c>
      <c r="I5745" s="580" t="str">
        <f>Índice!$C$8</f>
        <v>2016-01-01</v>
      </c>
      <c r="J5745" s="580" t="str">
        <f>Índice!$C$9</f>
        <v>2016-12-31</v>
      </c>
      <c r="K5745" s="555" t="s">
        <v>1865</v>
      </c>
      <c r="L5745" s="555" t="s">
        <v>1852</v>
      </c>
    </row>
    <row r="5746" spans="1:12" ht="15.75">
      <c r="A5746" s="557"/>
      <c r="C5746" s="555" t="str">
        <f>'FC03-5'!B$26</f>
        <v>Residencial Estrato 6 (FC03-5)</v>
      </c>
      <c r="F5746" s="555">
        <f>'FC03-5'!C$26</f>
        <v>0</v>
      </c>
      <c r="I5746" s="580" t="str">
        <f>Índice!$C$8</f>
        <v>2016-01-01</v>
      </c>
      <c r="J5746" s="580" t="str">
        <f>Índice!$C$9</f>
        <v>2016-12-31</v>
      </c>
      <c r="K5746" s="555" t="s">
        <v>1865</v>
      </c>
      <c r="L5746" s="555" t="s">
        <v>1852</v>
      </c>
    </row>
    <row r="5747" spans="1:12" ht="15.75">
      <c r="A5747" s="557"/>
      <c r="C5747" s="555" t="str">
        <f>'FC03-5'!B$27</f>
        <v>Comercial (FC03-5)</v>
      </c>
      <c r="F5747" s="555">
        <f>'FC03-5'!C$27</f>
        <v>0</v>
      </c>
      <c r="I5747" s="580" t="str">
        <f>Índice!$C$8</f>
        <v>2016-01-01</v>
      </c>
      <c r="J5747" s="580" t="str">
        <f>Índice!$C$9</f>
        <v>2016-12-31</v>
      </c>
      <c r="K5747" s="555" t="s">
        <v>1865</v>
      </c>
      <c r="L5747" s="555" t="s">
        <v>1852</v>
      </c>
    </row>
    <row r="5748" spans="1:12" ht="15.75">
      <c r="A5748" s="557"/>
      <c r="C5748" s="555" t="str">
        <f>'FC03-5'!B$28</f>
        <v>Industrial (FC03-5)</v>
      </c>
      <c r="F5748" s="555">
        <f>'FC03-5'!C$28</f>
        <v>0</v>
      </c>
      <c r="I5748" s="580" t="str">
        <f>Índice!$C$8</f>
        <v>2016-01-01</v>
      </c>
      <c r="J5748" s="580" t="str">
        <f>Índice!$C$9</f>
        <v>2016-12-31</v>
      </c>
      <c r="K5748" s="555" t="s">
        <v>1865</v>
      </c>
      <c r="L5748" s="555" t="s">
        <v>1852</v>
      </c>
    </row>
    <row r="5749" spans="1:12" ht="15.75">
      <c r="A5749" s="557"/>
      <c r="C5749" s="555" t="str">
        <f>'FC03-5'!B$29</f>
        <v>Oficial (FC03-5)</v>
      </c>
      <c r="F5749" s="555">
        <f>'FC03-5'!C$29</f>
        <v>0</v>
      </c>
      <c r="I5749" s="580" t="str">
        <f>Índice!$C$8</f>
        <v>2016-01-01</v>
      </c>
      <c r="J5749" s="580" t="str">
        <f>Índice!$C$9</f>
        <v>2016-12-31</v>
      </c>
      <c r="K5749" s="555" t="s">
        <v>1865</v>
      </c>
      <c r="L5749" s="555" t="s">
        <v>1852</v>
      </c>
    </row>
    <row r="5750" spans="1:12" ht="15.75">
      <c r="A5750" s="557"/>
      <c r="C5750" s="555" t="str">
        <f>'FC03-5'!B$30</f>
        <v>Especial Asistencial (FC03-5)</v>
      </c>
      <c r="F5750" s="555">
        <f>'FC03-5'!C$30</f>
        <v>0</v>
      </c>
      <c r="I5750" s="580" t="str">
        <f>Índice!$C$8</f>
        <v>2016-01-01</v>
      </c>
      <c r="J5750" s="580" t="str">
        <f>Índice!$C$9</f>
        <v>2016-12-31</v>
      </c>
      <c r="K5750" s="555" t="s">
        <v>1865</v>
      </c>
      <c r="L5750" s="555" t="s">
        <v>1852</v>
      </c>
    </row>
    <row r="5751" spans="1:12" ht="15.75">
      <c r="A5751" s="557"/>
      <c r="C5751" s="555" t="str">
        <f>'FC03-5'!B$31</f>
        <v>Especial Educativo (FC03-5)</v>
      </c>
      <c r="F5751" s="555">
        <f>'FC03-5'!C$31</f>
        <v>0</v>
      </c>
      <c r="I5751" s="580" t="str">
        <f>Índice!$C$8</f>
        <v>2016-01-01</v>
      </c>
      <c r="J5751" s="580" t="str">
        <f>Índice!$C$9</f>
        <v>2016-12-31</v>
      </c>
      <c r="K5751" s="555" t="s">
        <v>1865</v>
      </c>
      <c r="L5751" s="555" t="s">
        <v>1852</v>
      </c>
    </row>
    <row r="5752" spans="1:12" ht="15.75">
      <c r="A5752" s="557"/>
      <c r="C5752" s="555" t="str">
        <f>'FC03-5'!B$32</f>
        <v>Grandes consumidores (Comercialización) (FC03-5)</v>
      </c>
      <c r="F5752" s="555">
        <f>'FC03-5'!C$32</f>
        <v>0</v>
      </c>
      <c r="I5752" s="580" t="str">
        <f>Índice!$C$8</f>
        <v>2016-01-01</v>
      </c>
      <c r="J5752" s="580" t="str">
        <f>Índice!$C$9</f>
        <v>2016-12-31</v>
      </c>
      <c r="K5752" s="555" t="s">
        <v>1865</v>
      </c>
      <c r="L5752" s="555" t="s">
        <v>1852</v>
      </c>
    </row>
    <row r="5753" spans="1:12" ht="15.75">
      <c r="A5753" s="557"/>
      <c r="C5753" s="555" t="str">
        <f>'FC03-5'!B$33</f>
        <v>Empresas del sector (Comercialización) (FC03-5)</v>
      </c>
      <c r="F5753" s="555">
        <f>'FC03-5'!C$33</f>
        <v>0</v>
      </c>
      <c r="I5753" s="580" t="str">
        <f>Índice!$C$8</f>
        <v>2016-01-01</v>
      </c>
      <c r="J5753" s="580" t="str">
        <f>Índice!$C$9</f>
        <v>2016-12-31</v>
      </c>
      <c r="K5753" s="555" t="s">
        <v>1865</v>
      </c>
      <c r="L5753" s="555" t="s">
        <v>1852</v>
      </c>
    </row>
    <row r="5754" spans="1:12" ht="15.75">
      <c r="A5754" s="557"/>
      <c r="C5754" s="555" t="str">
        <f>'FC03-5'!B$34</f>
        <v>Otros (Comercialización) (FC03-5)</v>
      </c>
      <c r="F5754" s="555">
        <f>'FC03-5'!C$34</f>
        <v>0</v>
      </c>
      <c r="I5754" s="580" t="str">
        <f>Índice!$C$8</f>
        <v>2016-01-01</v>
      </c>
      <c r="J5754" s="580" t="str">
        <f>Índice!$C$9</f>
        <v>2016-12-31</v>
      </c>
      <c r="K5754" s="555" t="s">
        <v>1865</v>
      </c>
      <c r="L5754" s="555" t="s">
        <v>1852</v>
      </c>
    </row>
    <row r="5755" spans="1:12" ht="15.75">
      <c r="A5755" s="557"/>
      <c r="C5755" s="555" t="str">
        <f>'FC03-5'!B$35</f>
        <v>Total Comercialización de gas combustible (FC03-5)</v>
      </c>
      <c r="F5755" s="555">
        <f>'FC03-5'!C$35</f>
        <v>0</v>
      </c>
      <c r="I5755" s="580" t="str">
        <f>Índice!$C$8</f>
        <v>2016-01-01</v>
      </c>
      <c r="J5755" s="580" t="str">
        <f>Índice!$C$9</f>
        <v>2016-12-31</v>
      </c>
      <c r="K5755" s="555" t="s">
        <v>1865</v>
      </c>
      <c r="L5755" s="555" t="s">
        <v>1852</v>
      </c>
    </row>
    <row r="5756" spans="1:12" ht="15.75">
      <c r="A5756" s="593"/>
      <c r="C5756" s="555" t="str">
        <f>'FC03-5'!B$36</f>
        <v>Total  Servicio de Gas combustible por redes (FC03-5)</v>
      </c>
      <c r="F5756" s="555">
        <f>'FC03-5'!C$36</f>
        <v>0</v>
      </c>
      <c r="I5756" s="580" t="str">
        <f>Índice!$C$8</f>
        <v>2016-01-01</v>
      </c>
      <c r="J5756" s="580" t="str">
        <f>Índice!$C$9</f>
        <v>2016-12-31</v>
      </c>
      <c r="K5756" s="555" t="s">
        <v>1865</v>
      </c>
      <c r="L5756" s="555" t="s">
        <v>1852</v>
      </c>
    </row>
    <row r="5757" spans="1:12" ht="15.75">
      <c r="A5757" s="593" t="s">
        <v>15</v>
      </c>
      <c r="C5757" s="555" t="str">
        <f>'FC03-5'!B$37</f>
        <v>Deterioro de cuentas por cobrar (FC03-5)</v>
      </c>
      <c r="F5757" s="555">
        <f>'FC03-5'!C$37</f>
        <v>0</v>
      </c>
      <c r="I5757" s="580" t="str">
        <f>Índice!$C$8</f>
        <v>2016-01-01</v>
      </c>
      <c r="J5757" s="580" t="str">
        <f>Índice!$C$9</f>
        <v>2016-12-31</v>
      </c>
      <c r="K5757" s="555"/>
      <c r="L5757" s="555"/>
    </row>
    <row r="5758" spans="1:12" ht="15.75">
      <c r="A5758" s="593" t="s">
        <v>15</v>
      </c>
      <c r="C5758" s="555" t="str">
        <f>'FC03-5'!B$38</f>
        <v>Negocio transporte de gas combustible (Deterioro) (FC03-5)</v>
      </c>
      <c r="F5758" s="555">
        <f>'FC03-5'!C$38</f>
        <v>0</v>
      </c>
      <c r="I5758" s="580" t="str">
        <f>Índice!$C$8</f>
        <v>2016-01-01</v>
      </c>
      <c r="J5758" s="580" t="str">
        <f>Índice!$C$9</f>
        <v>2016-12-31</v>
      </c>
      <c r="K5758" s="555"/>
      <c r="L5758" s="555"/>
    </row>
    <row r="5759" spans="1:12" ht="15.75">
      <c r="C5759" s="555" t="str">
        <f>'FC03-5'!B$39</f>
        <v>Empresas del sector (Transporte) (Deterioro) (FC03-5)</v>
      </c>
      <c r="F5759" s="555">
        <f>'FC03-5'!C$39</f>
        <v>0</v>
      </c>
      <c r="I5759" s="580" t="str">
        <f>Índice!$C$8</f>
        <v>2016-01-01</v>
      </c>
      <c r="J5759" s="580" t="str">
        <f>Índice!$C$9</f>
        <v>2016-12-31</v>
      </c>
      <c r="K5759" s="555" t="s">
        <v>1865</v>
      </c>
      <c r="L5759" s="555" t="s">
        <v>1852</v>
      </c>
    </row>
    <row r="5760" spans="1:12" ht="15.75">
      <c r="C5760" s="555" t="str">
        <f>'FC03-5'!B$40</f>
        <v>Grandes consumidores (Transporte) (Deterioro) (FC03-5)</v>
      </c>
      <c r="F5760" s="555">
        <f>'FC03-5'!C$40</f>
        <v>0</v>
      </c>
      <c r="I5760" s="580" t="str">
        <f>Índice!$C$8</f>
        <v>2016-01-01</v>
      </c>
      <c r="J5760" s="580" t="str">
        <f>Índice!$C$9</f>
        <v>2016-12-31</v>
      </c>
      <c r="K5760" s="555" t="s">
        <v>1865</v>
      </c>
      <c r="L5760" s="555" t="s">
        <v>1852</v>
      </c>
    </row>
    <row r="5761" spans="1:12" ht="15.75">
      <c r="C5761" s="555" t="str">
        <f>'FC03-5'!B$41</f>
        <v>Otros (Transporte) (Deterioro) (FC03-5)</v>
      </c>
      <c r="F5761" s="555">
        <f>'FC03-5'!C$41</f>
        <v>0</v>
      </c>
      <c r="I5761" s="580" t="str">
        <f>Índice!$C$8</f>
        <v>2016-01-01</v>
      </c>
      <c r="J5761" s="580" t="str">
        <f>Índice!$C$9</f>
        <v>2016-12-31</v>
      </c>
      <c r="K5761" s="555" t="s">
        <v>1865</v>
      </c>
      <c r="L5761" s="555" t="s">
        <v>1852</v>
      </c>
    </row>
    <row r="5762" spans="1:12" ht="15.75">
      <c r="C5762" s="555" t="str">
        <f>'FC03-5'!B$42</f>
        <v>Total Transporte de gas combustible (Deterioro) (FC03-5)</v>
      </c>
      <c r="F5762" s="555">
        <f>'FC03-5'!C$42</f>
        <v>0</v>
      </c>
      <c r="I5762" s="580" t="str">
        <f>Índice!$C$8</f>
        <v>2016-01-01</v>
      </c>
      <c r="J5762" s="580" t="str">
        <f>Índice!$C$9</f>
        <v>2016-12-31</v>
      </c>
      <c r="K5762" s="555" t="s">
        <v>1865</v>
      </c>
      <c r="L5762" s="555" t="s">
        <v>1852</v>
      </c>
    </row>
    <row r="5763" spans="1:12" ht="15.75">
      <c r="A5763" s="593" t="s">
        <v>15</v>
      </c>
      <c r="C5763" s="555" t="str">
        <f>'FC03-5'!B$43</f>
        <v>Negocio distribución de gas combustible (Deterioro) (FC03-5)</v>
      </c>
      <c r="F5763" s="555">
        <f>'FC03-5'!C$43</f>
        <v>0</v>
      </c>
      <c r="I5763" s="580" t="str">
        <f>Índice!$C$8</f>
        <v>2016-01-01</v>
      </c>
      <c r="J5763" s="580" t="str">
        <f>Índice!$C$9</f>
        <v>2016-12-31</v>
      </c>
      <c r="K5763" s="555"/>
      <c r="L5763" s="555"/>
    </row>
    <row r="5764" spans="1:12" ht="15.75">
      <c r="C5764" s="555" t="str">
        <f>'FC03-5'!B$44</f>
        <v>Empresas del sector (Distribución) (Deterioro) (FC03-5)</v>
      </c>
      <c r="F5764" s="555">
        <f>'FC03-5'!C$44</f>
        <v>0</v>
      </c>
      <c r="I5764" s="580" t="str">
        <f>Índice!$C$8</f>
        <v>2016-01-01</v>
      </c>
      <c r="J5764" s="580" t="str">
        <f>Índice!$C$9</f>
        <v>2016-12-31</v>
      </c>
      <c r="K5764" s="555" t="s">
        <v>1865</v>
      </c>
      <c r="L5764" s="555" t="s">
        <v>1852</v>
      </c>
    </row>
    <row r="5765" spans="1:12" ht="15.75">
      <c r="C5765" s="555" t="str">
        <f>'FC03-5'!B$45</f>
        <v>Grandes consumidores (Distribución) (Deterioro) (FC03-5)</v>
      </c>
      <c r="F5765" s="555">
        <f>'FC03-5'!C$45</f>
        <v>0</v>
      </c>
      <c r="I5765" s="580" t="str">
        <f>Índice!$C$8</f>
        <v>2016-01-01</v>
      </c>
      <c r="J5765" s="580" t="str">
        <f>Índice!$C$9</f>
        <v>2016-12-31</v>
      </c>
      <c r="K5765" s="555" t="s">
        <v>1865</v>
      </c>
      <c r="L5765" s="555" t="s">
        <v>1852</v>
      </c>
    </row>
    <row r="5766" spans="1:12" ht="15.75">
      <c r="C5766" s="555" t="str">
        <f>'FC03-5'!B$46</f>
        <v>Otros (Distribución) (Deterioro) (FC03-5)</v>
      </c>
      <c r="F5766" s="555">
        <f>'FC03-5'!C$46</f>
        <v>0</v>
      </c>
      <c r="I5766" s="580" t="str">
        <f>Índice!$C$8</f>
        <v>2016-01-01</v>
      </c>
      <c r="J5766" s="580" t="str">
        <f>Índice!$C$9</f>
        <v>2016-12-31</v>
      </c>
      <c r="K5766" s="555" t="s">
        <v>1865</v>
      </c>
      <c r="L5766" s="555" t="s">
        <v>1852</v>
      </c>
    </row>
    <row r="5767" spans="1:12" ht="15.75">
      <c r="C5767" s="555" t="str">
        <f>'FC03-5'!B$47</f>
        <v>Total Distribución de gas combustible (Deterioro) (FC03-5)</v>
      </c>
      <c r="F5767" s="555">
        <f>'FC03-5'!C$47</f>
        <v>0</v>
      </c>
      <c r="I5767" s="580" t="str">
        <f>Índice!$C$8</f>
        <v>2016-01-01</v>
      </c>
      <c r="J5767" s="580" t="str">
        <f>Índice!$C$9</f>
        <v>2016-12-31</v>
      </c>
      <c r="K5767" s="555" t="s">
        <v>1865</v>
      </c>
      <c r="L5767" s="555" t="s">
        <v>1852</v>
      </c>
    </row>
    <row r="5768" spans="1:12" ht="15.75">
      <c r="A5768" s="593" t="s">
        <v>15</v>
      </c>
      <c r="C5768" s="555" t="str">
        <f>'FC03-5'!B$48</f>
        <v>Negocio comercializacion de gas combustible (Deterioro) (FC03-5)</v>
      </c>
      <c r="F5768" s="555">
        <f>'FC03-5'!C$48</f>
        <v>0</v>
      </c>
      <c r="I5768" s="580" t="str">
        <f>Índice!$C$8</f>
        <v>2016-01-01</v>
      </c>
      <c r="J5768" s="580" t="str">
        <f>Índice!$C$9</f>
        <v>2016-12-31</v>
      </c>
      <c r="K5768" s="555"/>
      <c r="L5768" s="555"/>
    </row>
    <row r="5769" spans="1:12" ht="15.75">
      <c r="C5769" s="555" t="str">
        <f>'FC03-5'!B$49</f>
        <v>Residencial Estrato 1 (Deterioro) (FC03-5)</v>
      </c>
      <c r="F5769" s="555">
        <f>'FC03-5'!C$49</f>
        <v>0</v>
      </c>
      <c r="I5769" s="580" t="str">
        <f>Índice!$C$8</f>
        <v>2016-01-01</v>
      </c>
      <c r="J5769" s="580" t="str">
        <f>Índice!$C$9</f>
        <v>2016-12-31</v>
      </c>
      <c r="K5769" s="555" t="s">
        <v>1865</v>
      </c>
      <c r="L5769" s="555" t="s">
        <v>1852</v>
      </c>
    </row>
    <row r="5770" spans="1:12" ht="15.75">
      <c r="C5770" s="555" t="str">
        <f>'FC03-5'!B$50</f>
        <v>Residencial Estrato 2 (Deterioro) (FC03-5)</v>
      </c>
      <c r="F5770" s="555">
        <f>'FC03-5'!C$50</f>
        <v>0</v>
      </c>
      <c r="I5770" s="580" t="str">
        <f>Índice!$C$8</f>
        <v>2016-01-01</v>
      </c>
      <c r="J5770" s="580" t="str">
        <f>Índice!$C$9</f>
        <v>2016-12-31</v>
      </c>
      <c r="K5770" s="555" t="s">
        <v>1865</v>
      </c>
      <c r="L5770" s="555" t="s">
        <v>1852</v>
      </c>
    </row>
    <row r="5771" spans="1:12" ht="15.75">
      <c r="C5771" s="555" t="str">
        <f>'FC03-5'!B$51</f>
        <v>Residencial Estrato 3 (Deterioro) (FC03-5)</v>
      </c>
      <c r="F5771" s="555">
        <f>'FC03-5'!C$51</f>
        <v>0</v>
      </c>
      <c r="I5771" s="580" t="str">
        <f>Índice!$C$8</f>
        <v>2016-01-01</v>
      </c>
      <c r="J5771" s="580" t="str">
        <f>Índice!$C$9</f>
        <v>2016-12-31</v>
      </c>
      <c r="K5771" s="555" t="s">
        <v>1865</v>
      </c>
      <c r="L5771" s="555" t="s">
        <v>1852</v>
      </c>
    </row>
    <row r="5772" spans="1:12" ht="15.75">
      <c r="C5772" s="555" t="str">
        <f>'FC03-5'!B$52</f>
        <v>Residencial Estrato 4 (Deterioro) (FC03-5)</v>
      </c>
      <c r="F5772" s="555">
        <f>'FC03-5'!C$52</f>
        <v>0</v>
      </c>
      <c r="I5772" s="580" t="str">
        <f>Índice!$C$8</f>
        <v>2016-01-01</v>
      </c>
      <c r="J5772" s="580" t="str">
        <f>Índice!$C$9</f>
        <v>2016-12-31</v>
      </c>
      <c r="K5772" s="555" t="s">
        <v>1865</v>
      </c>
      <c r="L5772" s="555" t="s">
        <v>1852</v>
      </c>
    </row>
    <row r="5773" spans="1:12" ht="15.75">
      <c r="C5773" s="555" t="str">
        <f>'FC03-5'!B$53</f>
        <v>Residencial Estrato 5 (Deterioro) (FC03-5)</v>
      </c>
      <c r="F5773" s="555">
        <f>'FC03-5'!C$53</f>
        <v>0</v>
      </c>
      <c r="I5773" s="580" t="str">
        <f>Índice!$C$8</f>
        <v>2016-01-01</v>
      </c>
      <c r="J5773" s="580" t="str">
        <f>Índice!$C$9</f>
        <v>2016-12-31</v>
      </c>
      <c r="K5773" s="555" t="s">
        <v>1865</v>
      </c>
      <c r="L5773" s="555" t="s">
        <v>1852</v>
      </c>
    </row>
    <row r="5774" spans="1:12" ht="15.75">
      <c r="C5774" s="555" t="str">
        <f>'FC03-5'!B$54</f>
        <v>Residencial Estrato 6 (Deterioro) (FC03-5)</v>
      </c>
      <c r="F5774" s="555">
        <f>'FC03-5'!C$54</f>
        <v>0</v>
      </c>
      <c r="I5774" s="580" t="str">
        <f>Índice!$C$8</f>
        <v>2016-01-01</v>
      </c>
      <c r="J5774" s="580" t="str">
        <f>Índice!$C$9</f>
        <v>2016-12-31</v>
      </c>
      <c r="K5774" s="555" t="s">
        <v>1865</v>
      </c>
      <c r="L5774" s="555" t="s">
        <v>1852</v>
      </c>
    </row>
    <row r="5775" spans="1:12" ht="15.75">
      <c r="C5775" s="555" t="str">
        <f>'FC03-5'!B$55</f>
        <v>Comercial (Deterioro) (FC03-5)</v>
      </c>
      <c r="F5775" s="555">
        <f>'FC03-5'!C$55</f>
        <v>0</v>
      </c>
      <c r="I5775" s="580" t="str">
        <f>Índice!$C$8</f>
        <v>2016-01-01</v>
      </c>
      <c r="J5775" s="580" t="str">
        <f>Índice!$C$9</f>
        <v>2016-12-31</v>
      </c>
      <c r="K5775" s="555" t="s">
        <v>1865</v>
      </c>
      <c r="L5775" s="555" t="s">
        <v>1852</v>
      </c>
    </row>
    <row r="5776" spans="1:12" ht="15.75">
      <c r="C5776" s="555" t="str">
        <f>'FC03-5'!B$56</f>
        <v>Industrial (Deterioro) (FC03-5)</v>
      </c>
      <c r="F5776" s="555">
        <f>'FC03-5'!C$56</f>
        <v>0</v>
      </c>
      <c r="I5776" s="580" t="str">
        <f>Índice!$C$8</f>
        <v>2016-01-01</v>
      </c>
      <c r="J5776" s="580" t="str">
        <f>Índice!$C$9</f>
        <v>2016-12-31</v>
      </c>
      <c r="K5776" s="555" t="s">
        <v>1865</v>
      </c>
      <c r="L5776" s="555" t="s">
        <v>1852</v>
      </c>
    </row>
    <row r="5777" spans="1:12" ht="15.75">
      <c r="C5777" s="555" t="str">
        <f>'FC03-5'!B$57</f>
        <v>Oficial (Deterioro) (FC03-5)</v>
      </c>
      <c r="F5777" s="555">
        <f>'FC03-5'!C$57</f>
        <v>0</v>
      </c>
      <c r="I5777" s="580" t="str">
        <f>Índice!$C$8</f>
        <v>2016-01-01</v>
      </c>
      <c r="J5777" s="580" t="str">
        <f>Índice!$C$9</f>
        <v>2016-12-31</v>
      </c>
      <c r="K5777" s="555" t="s">
        <v>1865</v>
      </c>
      <c r="L5777" s="555" t="s">
        <v>1852</v>
      </c>
    </row>
    <row r="5778" spans="1:12" ht="15.75">
      <c r="C5778" s="555" t="str">
        <f>'FC03-5'!B$58</f>
        <v>Especial Asistencial (Deterioro) (FC03-5)</v>
      </c>
      <c r="F5778" s="555">
        <f>'FC03-5'!C$58</f>
        <v>0</v>
      </c>
      <c r="I5778" s="580" t="str">
        <f>Índice!$C$8</f>
        <v>2016-01-01</v>
      </c>
      <c r="J5778" s="580" t="str">
        <f>Índice!$C$9</f>
        <v>2016-12-31</v>
      </c>
      <c r="K5778" s="555" t="s">
        <v>1865</v>
      </c>
      <c r="L5778" s="555" t="s">
        <v>1852</v>
      </c>
    </row>
    <row r="5779" spans="1:12" ht="15.75">
      <c r="C5779" s="555" t="str">
        <f>'FC03-5'!B$59</f>
        <v>Especial Educativo (Deterioro) (FC03-5)</v>
      </c>
      <c r="F5779" s="555">
        <f>'FC03-5'!C$59</f>
        <v>0</v>
      </c>
      <c r="I5779" s="580" t="str">
        <f>Índice!$C$8</f>
        <v>2016-01-01</v>
      </c>
      <c r="J5779" s="580" t="str">
        <f>Índice!$C$9</f>
        <v>2016-12-31</v>
      </c>
      <c r="K5779" s="555" t="s">
        <v>1865</v>
      </c>
      <c r="L5779" s="555" t="s">
        <v>1852</v>
      </c>
    </row>
    <row r="5780" spans="1:12" ht="15.75">
      <c r="C5780" s="555" t="str">
        <f>'FC03-5'!B$60</f>
        <v>Grandes consumidores (Comercialización) (Deterioro) (FC03-5)</v>
      </c>
      <c r="F5780" s="555">
        <f>'FC03-5'!C$60</f>
        <v>0</v>
      </c>
      <c r="I5780" s="580" t="str">
        <f>Índice!$C$8</f>
        <v>2016-01-01</v>
      </c>
      <c r="J5780" s="580" t="str">
        <f>Índice!$C$9</f>
        <v>2016-12-31</v>
      </c>
      <c r="K5780" s="555" t="s">
        <v>1865</v>
      </c>
      <c r="L5780" s="555" t="s">
        <v>1852</v>
      </c>
    </row>
    <row r="5781" spans="1:12" ht="15.75">
      <c r="C5781" s="555" t="str">
        <f>'FC03-5'!B$61</f>
        <v>Empresas del sector (Comercialización) (Deterioro) (FC03-5)</v>
      </c>
      <c r="F5781" s="555">
        <f>'FC03-5'!C$61</f>
        <v>0</v>
      </c>
      <c r="I5781" s="580" t="str">
        <f>Índice!$C$8</f>
        <v>2016-01-01</v>
      </c>
      <c r="J5781" s="580" t="str">
        <f>Índice!$C$9</f>
        <v>2016-12-31</v>
      </c>
      <c r="K5781" s="555" t="s">
        <v>1865</v>
      </c>
      <c r="L5781" s="555" t="s">
        <v>1852</v>
      </c>
    </row>
    <row r="5782" spans="1:12" ht="15.75">
      <c r="C5782" s="555" t="str">
        <f>'FC03-5'!B$62</f>
        <v>Otros (Comercialización) (Deterioro) (FC03-5)</v>
      </c>
      <c r="F5782" s="555">
        <f>'FC03-5'!C$62</f>
        <v>0</v>
      </c>
      <c r="I5782" s="580" t="str">
        <f>Índice!$C$8</f>
        <v>2016-01-01</v>
      </c>
      <c r="J5782" s="580" t="str">
        <f>Índice!$C$9</f>
        <v>2016-12-31</v>
      </c>
      <c r="K5782" s="555" t="s">
        <v>1865</v>
      </c>
      <c r="L5782" s="555" t="s">
        <v>1852</v>
      </c>
    </row>
    <row r="5783" spans="1:12" ht="15.75">
      <c r="C5783" s="555" t="str">
        <f>'FC03-5'!B$63</f>
        <v>Total Comercialización de gas combustible (Deterioro) (FC03-5)</v>
      </c>
      <c r="F5783" s="555">
        <f>'FC03-5'!C$63</f>
        <v>0</v>
      </c>
      <c r="I5783" s="580" t="str">
        <f>Índice!$C$8</f>
        <v>2016-01-01</v>
      </c>
      <c r="J5783" s="580" t="str">
        <f>Índice!$C$9</f>
        <v>2016-12-31</v>
      </c>
      <c r="K5783" s="555" t="s">
        <v>1865</v>
      </c>
      <c r="L5783" s="555" t="s">
        <v>1852</v>
      </c>
    </row>
    <row r="5784" spans="1:12" ht="15.75">
      <c r="C5784" s="555" t="str">
        <f>'FC03-5'!B$64</f>
        <v>Total Deterioro Cuentas por Cobrar (FC03-5)</v>
      </c>
      <c r="F5784" s="555">
        <f>'FC03-5'!C$64</f>
        <v>0</v>
      </c>
      <c r="I5784" s="580" t="str">
        <f>Índice!$C$8</f>
        <v>2016-01-01</v>
      </c>
      <c r="J5784" s="580" t="str">
        <f>Índice!$C$9</f>
        <v>2016-12-31</v>
      </c>
      <c r="K5784" s="555" t="s">
        <v>1865</v>
      </c>
      <c r="L5784" s="555" t="s">
        <v>1852</v>
      </c>
    </row>
    <row r="5785" spans="1:12" ht="15.75">
      <c r="A5785" s="593" t="s">
        <v>15</v>
      </c>
      <c r="B5785" s="594"/>
      <c r="C5785" s="595" t="s">
        <v>626</v>
      </c>
      <c r="I5785" s="580" t="str">
        <f>Índice!$C$8</f>
        <v>2016-01-01</v>
      </c>
      <c r="J5785" s="580" t="str">
        <f>Índice!$C$9</f>
        <v>2016-12-31</v>
      </c>
      <c r="L5785" s="555"/>
    </row>
    <row r="5786" spans="1:12" ht="15.75">
      <c r="A5786" s="593" t="s">
        <v>15</v>
      </c>
      <c r="C5786" s="555" t="str">
        <f>'FC03-5'!B$7</f>
        <v>Servicio de Gas combustible por redes (FC03-5)</v>
      </c>
      <c r="I5786" s="580" t="str">
        <f>Índice!$C$8</f>
        <v>2016-01-01</v>
      </c>
      <c r="J5786" s="580" t="str">
        <f>Índice!$C$9</f>
        <v>2016-12-31</v>
      </c>
      <c r="L5786" s="555"/>
    </row>
    <row r="5787" spans="1:12" ht="15.75">
      <c r="A5787" s="593" t="s">
        <v>15</v>
      </c>
      <c r="C5787" s="555" t="str">
        <f>'FC03-5'!B$8</f>
        <v>Negocio transporte de gas combustible (FC03-5)</v>
      </c>
      <c r="I5787" s="580" t="str">
        <f>Índice!$C$8</f>
        <v>2016-01-01</v>
      </c>
      <c r="J5787" s="580" t="str">
        <f>Índice!$C$9</f>
        <v>2016-12-31</v>
      </c>
      <c r="L5787" s="555"/>
    </row>
    <row r="5788" spans="1:12" ht="15.75">
      <c r="C5788" s="555" t="str">
        <f>'FC03-5'!B$9</f>
        <v>Empresas del sector (Transporte) (FC03-5)</v>
      </c>
      <c r="F5788" s="555">
        <f>'FC03-5'!D$9</f>
        <v>0</v>
      </c>
      <c r="I5788" s="580" t="str">
        <f>Índice!$C$8</f>
        <v>2016-01-01</v>
      </c>
      <c r="J5788" s="580" t="str">
        <f>Índice!$C$9</f>
        <v>2016-12-31</v>
      </c>
      <c r="K5788" s="555" t="s">
        <v>1865</v>
      </c>
      <c r="L5788" s="555" t="s">
        <v>1853</v>
      </c>
    </row>
    <row r="5789" spans="1:12" ht="15.75">
      <c r="C5789" s="555" t="str">
        <f>'FC03-5'!B$10</f>
        <v>Grandes consumidores (Transporte) (FC03-5)</v>
      </c>
      <c r="F5789" s="555">
        <f>'FC03-5'!D$10</f>
        <v>0</v>
      </c>
      <c r="I5789" s="580" t="str">
        <f>Índice!$C$8</f>
        <v>2016-01-01</v>
      </c>
      <c r="J5789" s="580" t="str">
        <f>Índice!$C$9</f>
        <v>2016-12-31</v>
      </c>
      <c r="K5789" s="555" t="s">
        <v>1865</v>
      </c>
      <c r="L5789" s="555" t="s">
        <v>1853</v>
      </c>
    </row>
    <row r="5790" spans="1:12" ht="15.75">
      <c r="C5790" s="555" t="str">
        <f>'FC03-5'!B$11</f>
        <v>Otros (Transporte) (FC03-5)</v>
      </c>
      <c r="F5790" s="555">
        <f>'FC03-5'!D$11</f>
        <v>0</v>
      </c>
      <c r="I5790" s="580" t="str">
        <f>Índice!$C$8</f>
        <v>2016-01-01</v>
      </c>
      <c r="J5790" s="580" t="str">
        <f>Índice!$C$9</f>
        <v>2016-12-31</v>
      </c>
      <c r="K5790" s="555" t="s">
        <v>1865</v>
      </c>
      <c r="L5790" s="555" t="s">
        <v>1853</v>
      </c>
    </row>
    <row r="5791" spans="1:12" ht="15.75">
      <c r="C5791" s="555" t="str">
        <f>'FC03-5'!B$12</f>
        <v>Total Transporte de gas combustible (FC03-5)</v>
      </c>
      <c r="F5791" s="555">
        <f>'FC03-5'!D$12</f>
        <v>0</v>
      </c>
      <c r="I5791" s="580" t="str">
        <f>Índice!$C$8</f>
        <v>2016-01-01</v>
      </c>
      <c r="J5791" s="580" t="str">
        <f>Índice!$C$9</f>
        <v>2016-12-31</v>
      </c>
      <c r="K5791" s="555" t="s">
        <v>1865</v>
      </c>
      <c r="L5791" s="555" t="s">
        <v>1853</v>
      </c>
    </row>
    <row r="5792" spans="1:12" ht="15.75">
      <c r="A5792" s="593" t="s">
        <v>15</v>
      </c>
      <c r="C5792" s="555" t="str">
        <f>'FC03-5'!B$13</f>
        <v>Negocio distribución de gas combustible (FC03-5)</v>
      </c>
      <c r="F5792" s="555">
        <f>'FC03-5'!D$13</f>
        <v>0</v>
      </c>
      <c r="I5792" s="580" t="str">
        <f>Índice!$C$8</f>
        <v>2016-01-01</v>
      </c>
      <c r="J5792" s="580" t="str">
        <f>Índice!$C$9</f>
        <v>2016-12-31</v>
      </c>
      <c r="L5792" s="555"/>
    </row>
    <row r="5793" spans="1:12" ht="15.75">
      <c r="C5793" s="555" t="str">
        <f>'FC03-5'!B$14</f>
        <v>Empresas del sector (Distribución) (FC03-5)</v>
      </c>
      <c r="F5793" s="555">
        <f>'FC03-5'!D$14</f>
        <v>0</v>
      </c>
      <c r="I5793" s="580" t="str">
        <f>Índice!$C$8</f>
        <v>2016-01-01</v>
      </c>
      <c r="J5793" s="580" t="str">
        <f>Índice!$C$9</f>
        <v>2016-12-31</v>
      </c>
      <c r="K5793" s="555" t="s">
        <v>1865</v>
      </c>
      <c r="L5793" s="555" t="s">
        <v>1853</v>
      </c>
    </row>
    <row r="5794" spans="1:12" ht="15.75">
      <c r="C5794" s="555" t="str">
        <f>'FC03-5'!B$15</f>
        <v>Grandes consumidores (Distribución) (FC03-5)</v>
      </c>
      <c r="F5794" s="555">
        <f>'FC03-5'!D$15</f>
        <v>0</v>
      </c>
      <c r="I5794" s="580" t="str">
        <f>Índice!$C$8</f>
        <v>2016-01-01</v>
      </c>
      <c r="J5794" s="580" t="str">
        <f>Índice!$C$9</f>
        <v>2016-12-31</v>
      </c>
      <c r="K5794" s="555" t="s">
        <v>1865</v>
      </c>
      <c r="L5794" s="555" t="s">
        <v>1853</v>
      </c>
    </row>
    <row r="5795" spans="1:12" ht="15.75">
      <c r="C5795" s="555" t="str">
        <f>'FC03-5'!B$16</f>
        <v>Otros (Distribución) (FC03-5)</v>
      </c>
      <c r="F5795" s="555">
        <f>'FC03-5'!D$16</f>
        <v>0</v>
      </c>
      <c r="I5795" s="580" t="str">
        <f>Índice!$C$8</f>
        <v>2016-01-01</v>
      </c>
      <c r="J5795" s="580" t="str">
        <f>Índice!$C$9</f>
        <v>2016-12-31</v>
      </c>
      <c r="K5795" s="555" t="s">
        <v>1865</v>
      </c>
      <c r="L5795" s="555" t="s">
        <v>1853</v>
      </c>
    </row>
    <row r="5796" spans="1:12" ht="15.75">
      <c r="C5796" s="555" t="str">
        <f>'FC03-5'!B$17</f>
        <v>Total Distribución de gas combustible (FC03-5)</v>
      </c>
      <c r="F5796" s="555">
        <f>'FC03-5'!D$17</f>
        <v>0</v>
      </c>
      <c r="I5796" s="580" t="str">
        <f>Índice!$C$8</f>
        <v>2016-01-01</v>
      </c>
      <c r="J5796" s="580" t="str">
        <f>Índice!$C$9</f>
        <v>2016-12-31</v>
      </c>
      <c r="K5796" s="555" t="s">
        <v>1865</v>
      </c>
      <c r="L5796" s="555" t="s">
        <v>1853</v>
      </c>
    </row>
    <row r="5797" spans="1:12" ht="15.75">
      <c r="A5797" s="593" t="s">
        <v>15</v>
      </c>
      <c r="C5797" s="555" t="str">
        <f>'FC03-5'!B$18</f>
        <v>Negocio comercializacion de gas combustible (FC03-5)</v>
      </c>
      <c r="F5797" s="555">
        <f>'FC03-5'!D$18</f>
        <v>0</v>
      </c>
      <c r="I5797" s="580" t="str">
        <f>Índice!$C$8</f>
        <v>2016-01-01</v>
      </c>
      <c r="J5797" s="580" t="str">
        <f>Índice!$C$9</f>
        <v>2016-12-31</v>
      </c>
      <c r="K5797" s="555"/>
      <c r="L5797" s="555"/>
    </row>
    <row r="5798" spans="1:12" ht="15.75">
      <c r="C5798" s="555" t="str">
        <f>'FC03-5'!B$19</f>
        <v>Residencial Estrato 1 (FC03-5)</v>
      </c>
      <c r="F5798" s="555">
        <f>'FC03-5'!D$19</f>
        <v>0</v>
      </c>
      <c r="I5798" s="580" t="str">
        <f>Índice!$C$8</f>
        <v>2016-01-01</v>
      </c>
      <c r="J5798" s="580" t="str">
        <f>Índice!$C$9</f>
        <v>2016-12-31</v>
      </c>
      <c r="K5798" s="555" t="s">
        <v>1865</v>
      </c>
      <c r="L5798" s="555" t="s">
        <v>1853</v>
      </c>
    </row>
    <row r="5799" spans="1:12" ht="15.75">
      <c r="C5799" s="555" t="str">
        <f>'FC03-5'!B$20</f>
        <v xml:space="preserve">     Hogares sustitutos (FC03-5)</v>
      </c>
      <c r="F5799" s="555">
        <f>'FC03-5'!D$20</f>
        <v>0</v>
      </c>
      <c r="I5799" s="580" t="str">
        <f>Índice!$C$8</f>
        <v>2016-01-01</v>
      </c>
      <c r="J5799" s="580" t="str">
        <f>Índice!$C$9</f>
        <v>2016-12-31</v>
      </c>
      <c r="K5799" s="555" t="s">
        <v>1865</v>
      </c>
      <c r="L5799" s="555" t="s">
        <v>1853</v>
      </c>
    </row>
    <row r="5800" spans="1:12" ht="15.75">
      <c r="C5800" s="555" t="str">
        <f>'FC03-5'!B$21</f>
        <v xml:space="preserve">     Otros residencial estrato 1 (FC03-5)</v>
      </c>
      <c r="F5800" s="555">
        <f>'FC03-5'!D$21</f>
        <v>0</v>
      </c>
      <c r="I5800" s="580" t="str">
        <f>Índice!$C$8</f>
        <v>2016-01-01</v>
      </c>
      <c r="J5800" s="580" t="str">
        <f>Índice!$C$9</f>
        <v>2016-12-31</v>
      </c>
      <c r="K5800" s="555" t="s">
        <v>1865</v>
      </c>
      <c r="L5800" s="555" t="s">
        <v>1853</v>
      </c>
    </row>
    <row r="5801" spans="1:12" ht="15.75">
      <c r="C5801" s="555" t="str">
        <f>'FC03-5'!B$22</f>
        <v>Residencial Estrato 2 (FC03-5)</v>
      </c>
      <c r="F5801" s="555">
        <f>'FC03-5'!D$22</f>
        <v>0</v>
      </c>
      <c r="I5801" s="580" t="str">
        <f>Índice!$C$8</f>
        <v>2016-01-01</v>
      </c>
      <c r="J5801" s="580" t="str">
        <f>Índice!$C$9</f>
        <v>2016-12-31</v>
      </c>
      <c r="K5801" s="555" t="s">
        <v>1865</v>
      </c>
      <c r="L5801" s="555" t="s">
        <v>1853</v>
      </c>
    </row>
    <row r="5802" spans="1:12" ht="15.75">
      <c r="C5802" s="555" t="str">
        <f>'FC03-5'!B$23</f>
        <v>Residencial Estrato 3 (FC03-5)</v>
      </c>
      <c r="F5802" s="555">
        <f>'FC03-5'!D$23</f>
        <v>0</v>
      </c>
      <c r="I5802" s="580" t="str">
        <f>Índice!$C$8</f>
        <v>2016-01-01</v>
      </c>
      <c r="J5802" s="580" t="str">
        <f>Índice!$C$9</f>
        <v>2016-12-31</v>
      </c>
      <c r="K5802" s="555" t="s">
        <v>1865</v>
      </c>
      <c r="L5802" s="555" t="s">
        <v>1853</v>
      </c>
    </row>
    <row r="5803" spans="1:12" ht="15.75">
      <c r="C5803" s="555" t="str">
        <f>'FC03-5'!B$24</f>
        <v>Residencial Estrato 4 (FC03-5)</v>
      </c>
      <c r="F5803" s="555">
        <f>'FC03-5'!D$24</f>
        <v>0</v>
      </c>
      <c r="I5803" s="580" t="str">
        <f>Índice!$C$8</f>
        <v>2016-01-01</v>
      </c>
      <c r="J5803" s="580" t="str">
        <f>Índice!$C$9</f>
        <v>2016-12-31</v>
      </c>
      <c r="K5803" s="555" t="s">
        <v>1865</v>
      </c>
      <c r="L5803" s="555" t="s">
        <v>1853</v>
      </c>
    </row>
    <row r="5804" spans="1:12" ht="15.75">
      <c r="C5804" s="555" t="str">
        <f>'FC03-5'!B$25</f>
        <v>Residencial Estrato 5 (FC03-5)</v>
      </c>
      <c r="F5804" s="555">
        <f>'FC03-5'!D$25</f>
        <v>0</v>
      </c>
      <c r="I5804" s="580" t="str">
        <f>Índice!$C$8</f>
        <v>2016-01-01</v>
      </c>
      <c r="J5804" s="580" t="str">
        <f>Índice!$C$9</f>
        <v>2016-12-31</v>
      </c>
      <c r="K5804" s="555" t="s">
        <v>1865</v>
      </c>
      <c r="L5804" s="555" t="s">
        <v>1853</v>
      </c>
    </row>
    <row r="5805" spans="1:12" ht="15.75">
      <c r="C5805" s="555" t="str">
        <f>'FC03-5'!B$26</f>
        <v>Residencial Estrato 6 (FC03-5)</v>
      </c>
      <c r="F5805" s="555">
        <f>'FC03-5'!D$26</f>
        <v>0</v>
      </c>
      <c r="I5805" s="580" t="str">
        <f>Índice!$C$8</f>
        <v>2016-01-01</v>
      </c>
      <c r="J5805" s="580" t="str">
        <f>Índice!$C$9</f>
        <v>2016-12-31</v>
      </c>
      <c r="K5805" s="555" t="s">
        <v>1865</v>
      </c>
      <c r="L5805" s="555" t="s">
        <v>1853</v>
      </c>
    </row>
    <row r="5806" spans="1:12" ht="15.75">
      <c r="C5806" s="555" t="str">
        <f>'FC03-5'!B$27</f>
        <v>Comercial (FC03-5)</v>
      </c>
      <c r="F5806" s="555">
        <f>'FC03-5'!D$27</f>
        <v>0</v>
      </c>
      <c r="I5806" s="580" t="str">
        <f>Índice!$C$8</f>
        <v>2016-01-01</v>
      </c>
      <c r="J5806" s="580" t="str">
        <f>Índice!$C$9</f>
        <v>2016-12-31</v>
      </c>
      <c r="K5806" s="555" t="s">
        <v>1865</v>
      </c>
      <c r="L5806" s="555" t="s">
        <v>1853</v>
      </c>
    </row>
    <row r="5807" spans="1:12" ht="15.75">
      <c r="C5807" s="555" t="str">
        <f>'FC03-5'!B$28</f>
        <v>Industrial (FC03-5)</v>
      </c>
      <c r="F5807" s="555">
        <f>'FC03-5'!D$28</f>
        <v>0</v>
      </c>
      <c r="I5807" s="580" t="str">
        <f>Índice!$C$8</f>
        <v>2016-01-01</v>
      </c>
      <c r="J5807" s="580" t="str">
        <f>Índice!$C$9</f>
        <v>2016-12-31</v>
      </c>
      <c r="K5807" s="555" t="s">
        <v>1865</v>
      </c>
      <c r="L5807" s="555" t="s">
        <v>1853</v>
      </c>
    </row>
    <row r="5808" spans="1:12" ht="15.75">
      <c r="C5808" s="555" t="str">
        <f>'FC03-5'!B$29</f>
        <v>Oficial (FC03-5)</v>
      </c>
      <c r="F5808" s="555">
        <f>'FC03-5'!D$29</f>
        <v>0</v>
      </c>
      <c r="I5808" s="580" t="str">
        <f>Índice!$C$8</f>
        <v>2016-01-01</v>
      </c>
      <c r="J5808" s="580" t="str">
        <f>Índice!$C$9</f>
        <v>2016-12-31</v>
      </c>
      <c r="K5808" s="555" t="s">
        <v>1865</v>
      </c>
      <c r="L5808" s="555" t="s">
        <v>1853</v>
      </c>
    </row>
    <row r="5809" spans="1:12" ht="15.75">
      <c r="C5809" s="555" t="str">
        <f>'FC03-5'!B$30</f>
        <v>Especial Asistencial (FC03-5)</v>
      </c>
      <c r="F5809" s="555">
        <f>'FC03-5'!D$30</f>
        <v>0</v>
      </c>
      <c r="I5809" s="580" t="str">
        <f>Índice!$C$8</f>
        <v>2016-01-01</v>
      </c>
      <c r="J5809" s="580" t="str">
        <f>Índice!$C$9</f>
        <v>2016-12-31</v>
      </c>
      <c r="K5809" s="555" t="s">
        <v>1865</v>
      </c>
      <c r="L5809" s="555" t="s">
        <v>1853</v>
      </c>
    </row>
    <row r="5810" spans="1:12" ht="15.75">
      <c r="C5810" s="555" t="str">
        <f>'FC03-5'!B$31</f>
        <v>Especial Educativo (FC03-5)</v>
      </c>
      <c r="F5810" s="555">
        <f>'FC03-5'!D$31</f>
        <v>0</v>
      </c>
      <c r="I5810" s="580" t="str">
        <f>Índice!$C$8</f>
        <v>2016-01-01</v>
      </c>
      <c r="J5810" s="580" t="str">
        <f>Índice!$C$9</f>
        <v>2016-12-31</v>
      </c>
      <c r="K5810" s="555" t="s">
        <v>1865</v>
      </c>
      <c r="L5810" s="555" t="s">
        <v>1853</v>
      </c>
    </row>
    <row r="5811" spans="1:12" ht="15.75">
      <c r="C5811" s="555" t="str">
        <f>'FC03-5'!B$32</f>
        <v>Grandes consumidores (Comercialización) (FC03-5)</v>
      </c>
      <c r="F5811" s="555">
        <f>'FC03-5'!D$32</f>
        <v>0</v>
      </c>
      <c r="I5811" s="580" t="str">
        <f>Índice!$C$8</f>
        <v>2016-01-01</v>
      </c>
      <c r="J5811" s="580" t="str">
        <f>Índice!$C$9</f>
        <v>2016-12-31</v>
      </c>
      <c r="K5811" s="555" t="s">
        <v>1865</v>
      </c>
      <c r="L5811" s="555" t="s">
        <v>1853</v>
      </c>
    </row>
    <row r="5812" spans="1:12" ht="15.75">
      <c r="C5812" s="555" t="str">
        <f>'FC03-5'!B$33</f>
        <v>Empresas del sector (Comercialización) (FC03-5)</v>
      </c>
      <c r="F5812" s="555">
        <f>'FC03-5'!D$33</f>
        <v>0</v>
      </c>
      <c r="I5812" s="580" t="str">
        <f>Índice!$C$8</f>
        <v>2016-01-01</v>
      </c>
      <c r="J5812" s="580" t="str">
        <f>Índice!$C$9</f>
        <v>2016-12-31</v>
      </c>
      <c r="K5812" s="555" t="s">
        <v>1865</v>
      </c>
      <c r="L5812" s="555" t="s">
        <v>1853</v>
      </c>
    </row>
    <row r="5813" spans="1:12" ht="15.75">
      <c r="C5813" s="555" t="str">
        <f>'FC03-5'!B$34</f>
        <v>Otros (Comercialización) (FC03-5)</v>
      </c>
      <c r="F5813" s="555">
        <f>'FC03-5'!D$34</f>
        <v>0</v>
      </c>
      <c r="I5813" s="580" t="str">
        <f>Índice!$C$8</f>
        <v>2016-01-01</v>
      </c>
      <c r="J5813" s="580" t="str">
        <f>Índice!$C$9</f>
        <v>2016-12-31</v>
      </c>
      <c r="K5813" s="555" t="s">
        <v>1865</v>
      </c>
      <c r="L5813" s="555" t="s">
        <v>1853</v>
      </c>
    </row>
    <row r="5814" spans="1:12" ht="15.75">
      <c r="C5814" s="555" t="str">
        <f>'FC03-5'!B$35</f>
        <v>Total Comercialización de gas combustible (FC03-5)</v>
      </c>
      <c r="F5814" s="555">
        <f>'FC03-5'!D$35</f>
        <v>0</v>
      </c>
      <c r="I5814" s="580" t="str">
        <f>Índice!$C$8</f>
        <v>2016-01-01</v>
      </c>
      <c r="J5814" s="580" t="str">
        <f>Índice!$C$9</f>
        <v>2016-12-31</v>
      </c>
      <c r="K5814" s="555" t="s">
        <v>1865</v>
      </c>
      <c r="L5814" s="555" t="s">
        <v>1853</v>
      </c>
    </row>
    <row r="5815" spans="1:12" ht="15.75">
      <c r="A5815" s="593"/>
      <c r="C5815" s="555" t="str">
        <f>'FC03-5'!B$36</f>
        <v>Total  Servicio de Gas combustible por redes (FC03-5)</v>
      </c>
      <c r="F5815" s="555">
        <f>'FC03-5'!D$36</f>
        <v>0</v>
      </c>
      <c r="I5815" s="580" t="str">
        <f>Índice!$C$8</f>
        <v>2016-01-01</v>
      </c>
      <c r="J5815" s="580" t="str">
        <f>Índice!$C$9</f>
        <v>2016-12-31</v>
      </c>
      <c r="K5815" s="555" t="s">
        <v>1865</v>
      </c>
      <c r="L5815" s="555" t="s">
        <v>1853</v>
      </c>
    </row>
    <row r="5816" spans="1:12" ht="15.75">
      <c r="A5816" s="593" t="s">
        <v>15</v>
      </c>
      <c r="C5816" s="555" t="str">
        <f>'FC03-5'!B$37</f>
        <v>Deterioro de cuentas por cobrar (FC03-5)</v>
      </c>
      <c r="F5816" s="555">
        <f>'FC03-5'!D$37</f>
        <v>0</v>
      </c>
      <c r="I5816" s="580" t="str">
        <f>Índice!$C$8</f>
        <v>2016-01-01</v>
      </c>
      <c r="J5816" s="580" t="str">
        <f>Índice!$C$9</f>
        <v>2016-12-31</v>
      </c>
      <c r="K5816" s="555"/>
      <c r="L5816" s="555"/>
    </row>
    <row r="5817" spans="1:12" ht="15.75">
      <c r="A5817" s="593" t="s">
        <v>15</v>
      </c>
      <c r="C5817" s="555" t="str">
        <f>'FC03-5'!B$38</f>
        <v>Negocio transporte de gas combustible (Deterioro) (FC03-5)</v>
      </c>
      <c r="F5817" s="555">
        <f>'FC03-5'!D$38</f>
        <v>0</v>
      </c>
      <c r="I5817" s="580" t="str">
        <f>Índice!$C$8</f>
        <v>2016-01-01</v>
      </c>
      <c r="J5817" s="580" t="str">
        <f>Índice!$C$9</f>
        <v>2016-12-31</v>
      </c>
      <c r="K5817" s="555"/>
      <c r="L5817" s="555"/>
    </row>
    <row r="5818" spans="1:12" ht="15.75">
      <c r="C5818" s="555" t="str">
        <f>'FC03-5'!B$39</f>
        <v>Empresas del sector (Transporte) (Deterioro) (FC03-5)</v>
      </c>
      <c r="F5818" s="555">
        <f>'FC03-5'!D$39</f>
        <v>0</v>
      </c>
      <c r="I5818" s="580" t="str">
        <f>Índice!$C$8</f>
        <v>2016-01-01</v>
      </c>
      <c r="J5818" s="580" t="str">
        <f>Índice!$C$9</f>
        <v>2016-12-31</v>
      </c>
      <c r="K5818" s="555" t="s">
        <v>1865</v>
      </c>
      <c r="L5818" s="555" t="s">
        <v>1853</v>
      </c>
    </row>
    <row r="5819" spans="1:12" ht="15.75">
      <c r="C5819" s="555" t="str">
        <f>'FC03-5'!B$40</f>
        <v>Grandes consumidores (Transporte) (Deterioro) (FC03-5)</v>
      </c>
      <c r="F5819" s="555">
        <f>'FC03-5'!D$40</f>
        <v>0</v>
      </c>
      <c r="I5819" s="580" t="str">
        <f>Índice!$C$8</f>
        <v>2016-01-01</v>
      </c>
      <c r="J5819" s="580" t="str">
        <f>Índice!$C$9</f>
        <v>2016-12-31</v>
      </c>
      <c r="K5819" s="555" t="s">
        <v>1865</v>
      </c>
      <c r="L5819" s="555" t="s">
        <v>1853</v>
      </c>
    </row>
    <row r="5820" spans="1:12" ht="15.75">
      <c r="C5820" s="555" t="str">
        <f>'FC03-5'!B$41</f>
        <v>Otros (Transporte) (Deterioro) (FC03-5)</v>
      </c>
      <c r="F5820" s="555">
        <f>'FC03-5'!D$41</f>
        <v>0</v>
      </c>
      <c r="I5820" s="580" t="str">
        <f>Índice!$C$8</f>
        <v>2016-01-01</v>
      </c>
      <c r="J5820" s="580" t="str">
        <f>Índice!$C$9</f>
        <v>2016-12-31</v>
      </c>
      <c r="K5820" s="555" t="s">
        <v>1865</v>
      </c>
      <c r="L5820" s="555" t="s">
        <v>1853</v>
      </c>
    </row>
    <row r="5821" spans="1:12" ht="15.75">
      <c r="C5821" s="555" t="str">
        <f>'FC03-5'!B$42</f>
        <v>Total Transporte de gas combustible (Deterioro) (FC03-5)</v>
      </c>
      <c r="F5821" s="555">
        <f>'FC03-5'!D$42</f>
        <v>0</v>
      </c>
      <c r="I5821" s="580" t="str">
        <f>Índice!$C$8</f>
        <v>2016-01-01</v>
      </c>
      <c r="J5821" s="580" t="str">
        <f>Índice!$C$9</f>
        <v>2016-12-31</v>
      </c>
      <c r="K5821" s="555" t="s">
        <v>1865</v>
      </c>
      <c r="L5821" s="555" t="s">
        <v>1853</v>
      </c>
    </row>
    <row r="5822" spans="1:12" ht="15.75">
      <c r="A5822" s="593" t="s">
        <v>15</v>
      </c>
      <c r="C5822" s="555" t="str">
        <f>'FC03-5'!B$43</f>
        <v>Negocio distribución de gas combustible (Deterioro) (FC03-5)</v>
      </c>
      <c r="F5822" s="555">
        <f>'FC03-5'!D$43</f>
        <v>0</v>
      </c>
      <c r="I5822" s="580" t="str">
        <f>Índice!$C$8</f>
        <v>2016-01-01</v>
      </c>
      <c r="J5822" s="580" t="str">
        <f>Índice!$C$9</f>
        <v>2016-12-31</v>
      </c>
      <c r="K5822" s="555"/>
      <c r="L5822" s="555"/>
    </row>
    <row r="5823" spans="1:12" ht="15.75">
      <c r="C5823" s="555" t="str">
        <f>'FC03-5'!B$44</f>
        <v>Empresas del sector (Distribución) (Deterioro) (FC03-5)</v>
      </c>
      <c r="F5823" s="555">
        <f>'FC03-5'!D$44</f>
        <v>0</v>
      </c>
      <c r="I5823" s="580" t="str">
        <f>Índice!$C$8</f>
        <v>2016-01-01</v>
      </c>
      <c r="J5823" s="580" t="str">
        <f>Índice!$C$9</f>
        <v>2016-12-31</v>
      </c>
      <c r="K5823" s="555" t="s">
        <v>1865</v>
      </c>
      <c r="L5823" s="555" t="s">
        <v>1853</v>
      </c>
    </row>
    <row r="5824" spans="1:12" ht="15.75">
      <c r="C5824" s="555" t="str">
        <f>'FC03-5'!B$45</f>
        <v>Grandes consumidores (Distribución) (Deterioro) (FC03-5)</v>
      </c>
      <c r="F5824" s="555">
        <f>'FC03-5'!D$45</f>
        <v>0</v>
      </c>
      <c r="I5824" s="580" t="str">
        <f>Índice!$C$8</f>
        <v>2016-01-01</v>
      </c>
      <c r="J5824" s="580" t="str">
        <f>Índice!$C$9</f>
        <v>2016-12-31</v>
      </c>
      <c r="K5824" s="555" t="s">
        <v>1865</v>
      </c>
      <c r="L5824" s="555" t="s">
        <v>1853</v>
      </c>
    </row>
    <row r="5825" spans="1:12" ht="15.75">
      <c r="C5825" s="555" t="str">
        <f>'FC03-5'!B$46</f>
        <v>Otros (Distribución) (Deterioro) (FC03-5)</v>
      </c>
      <c r="F5825" s="555">
        <f>'FC03-5'!D$46</f>
        <v>0</v>
      </c>
      <c r="I5825" s="580" t="str">
        <f>Índice!$C$8</f>
        <v>2016-01-01</v>
      </c>
      <c r="J5825" s="580" t="str">
        <f>Índice!$C$9</f>
        <v>2016-12-31</v>
      </c>
      <c r="K5825" s="555" t="s">
        <v>1865</v>
      </c>
      <c r="L5825" s="555" t="s">
        <v>1853</v>
      </c>
    </row>
    <row r="5826" spans="1:12" ht="15.75">
      <c r="C5826" s="555" t="str">
        <f>'FC03-5'!B$47</f>
        <v>Total Distribución de gas combustible (Deterioro) (FC03-5)</v>
      </c>
      <c r="F5826" s="555">
        <f>'FC03-5'!D$47</f>
        <v>0</v>
      </c>
      <c r="I5826" s="580" t="str">
        <f>Índice!$C$8</f>
        <v>2016-01-01</v>
      </c>
      <c r="J5826" s="580" t="str">
        <f>Índice!$C$9</f>
        <v>2016-12-31</v>
      </c>
      <c r="K5826" s="555" t="s">
        <v>1865</v>
      </c>
      <c r="L5826" s="555" t="s">
        <v>1853</v>
      </c>
    </row>
    <row r="5827" spans="1:12" ht="15.75">
      <c r="A5827" s="593" t="s">
        <v>15</v>
      </c>
      <c r="C5827" s="555" t="str">
        <f>'FC03-5'!B$48</f>
        <v>Negocio comercializacion de gas combustible (Deterioro) (FC03-5)</v>
      </c>
      <c r="F5827" s="555">
        <f>'FC03-5'!D$48</f>
        <v>0</v>
      </c>
      <c r="I5827" s="580" t="str">
        <f>Índice!$C$8</f>
        <v>2016-01-01</v>
      </c>
      <c r="J5827" s="580" t="str">
        <f>Índice!$C$9</f>
        <v>2016-12-31</v>
      </c>
      <c r="K5827" s="555"/>
      <c r="L5827" s="555"/>
    </row>
    <row r="5828" spans="1:12" ht="15.75">
      <c r="C5828" s="555" t="str">
        <f>'FC03-5'!B$49</f>
        <v>Residencial Estrato 1 (Deterioro) (FC03-5)</v>
      </c>
      <c r="F5828" s="555">
        <f>'FC03-5'!D$49</f>
        <v>0</v>
      </c>
      <c r="I5828" s="580" t="str">
        <f>Índice!$C$8</f>
        <v>2016-01-01</v>
      </c>
      <c r="J5828" s="580" t="str">
        <f>Índice!$C$9</f>
        <v>2016-12-31</v>
      </c>
      <c r="K5828" s="555" t="s">
        <v>1865</v>
      </c>
      <c r="L5828" s="555" t="s">
        <v>1853</v>
      </c>
    </row>
    <row r="5829" spans="1:12" ht="15.75">
      <c r="C5829" s="555" t="str">
        <f>'FC03-5'!B$50</f>
        <v>Residencial Estrato 2 (Deterioro) (FC03-5)</v>
      </c>
      <c r="F5829" s="555">
        <f>'FC03-5'!D$50</f>
        <v>0</v>
      </c>
      <c r="I5829" s="580" t="str">
        <f>Índice!$C$8</f>
        <v>2016-01-01</v>
      </c>
      <c r="J5829" s="580" t="str">
        <f>Índice!$C$9</f>
        <v>2016-12-31</v>
      </c>
      <c r="K5829" s="555" t="s">
        <v>1865</v>
      </c>
      <c r="L5829" s="555" t="s">
        <v>1853</v>
      </c>
    </row>
    <row r="5830" spans="1:12" ht="15.75">
      <c r="C5830" s="555" t="str">
        <f>'FC03-5'!B$51</f>
        <v>Residencial Estrato 3 (Deterioro) (FC03-5)</v>
      </c>
      <c r="F5830" s="555">
        <f>'FC03-5'!D$51</f>
        <v>0</v>
      </c>
      <c r="I5830" s="580" t="str">
        <f>Índice!$C$8</f>
        <v>2016-01-01</v>
      </c>
      <c r="J5830" s="580" t="str">
        <f>Índice!$C$9</f>
        <v>2016-12-31</v>
      </c>
      <c r="K5830" s="555" t="s">
        <v>1865</v>
      </c>
      <c r="L5830" s="555" t="s">
        <v>1853</v>
      </c>
    </row>
    <row r="5831" spans="1:12" ht="15.75">
      <c r="C5831" s="555" t="str">
        <f>'FC03-5'!B$52</f>
        <v>Residencial Estrato 4 (Deterioro) (FC03-5)</v>
      </c>
      <c r="F5831" s="555">
        <f>'FC03-5'!D$52</f>
        <v>0</v>
      </c>
      <c r="I5831" s="580" t="str">
        <f>Índice!$C$8</f>
        <v>2016-01-01</v>
      </c>
      <c r="J5831" s="580" t="str">
        <f>Índice!$C$9</f>
        <v>2016-12-31</v>
      </c>
      <c r="K5831" s="555" t="s">
        <v>1865</v>
      </c>
      <c r="L5831" s="555" t="s">
        <v>1853</v>
      </c>
    </row>
    <row r="5832" spans="1:12" ht="15.75">
      <c r="C5832" s="555" t="str">
        <f>'FC03-5'!B$53</f>
        <v>Residencial Estrato 5 (Deterioro) (FC03-5)</v>
      </c>
      <c r="F5832" s="555">
        <f>'FC03-5'!D$53</f>
        <v>0</v>
      </c>
      <c r="I5832" s="580" t="str">
        <f>Índice!$C$8</f>
        <v>2016-01-01</v>
      </c>
      <c r="J5832" s="580" t="str">
        <f>Índice!$C$9</f>
        <v>2016-12-31</v>
      </c>
      <c r="K5832" s="555" t="s">
        <v>1865</v>
      </c>
      <c r="L5832" s="555" t="s">
        <v>1853</v>
      </c>
    </row>
    <row r="5833" spans="1:12" ht="15.75">
      <c r="C5833" s="555" t="str">
        <f>'FC03-5'!B$54</f>
        <v>Residencial Estrato 6 (Deterioro) (FC03-5)</v>
      </c>
      <c r="F5833" s="555">
        <f>'FC03-5'!D$54</f>
        <v>0</v>
      </c>
      <c r="I5833" s="580" t="str">
        <f>Índice!$C$8</f>
        <v>2016-01-01</v>
      </c>
      <c r="J5833" s="580" t="str">
        <f>Índice!$C$9</f>
        <v>2016-12-31</v>
      </c>
      <c r="K5833" s="555" t="s">
        <v>1865</v>
      </c>
      <c r="L5833" s="555" t="s">
        <v>1853</v>
      </c>
    </row>
    <row r="5834" spans="1:12" ht="15.75">
      <c r="C5834" s="555" t="str">
        <f>'FC03-5'!B$55</f>
        <v>Comercial (Deterioro) (FC03-5)</v>
      </c>
      <c r="F5834" s="555">
        <f>'FC03-5'!D$55</f>
        <v>0</v>
      </c>
      <c r="I5834" s="580" t="str">
        <f>Índice!$C$8</f>
        <v>2016-01-01</v>
      </c>
      <c r="J5834" s="580" t="str">
        <f>Índice!$C$9</f>
        <v>2016-12-31</v>
      </c>
      <c r="K5834" s="555" t="s">
        <v>1865</v>
      </c>
      <c r="L5834" s="555" t="s">
        <v>1853</v>
      </c>
    </row>
    <row r="5835" spans="1:12" ht="15.75">
      <c r="C5835" s="555" t="str">
        <f>'FC03-5'!B$56</f>
        <v>Industrial (Deterioro) (FC03-5)</v>
      </c>
      <c r="F5835" s="555">
        <f>'FC03-5'!D$56</f>
        <v>0</v>
      </c>
      <c r="I5835" s="580" t="str">
        <f>Índice!$C$8</f>
        <v>2016-01-01</v>
      </c>
      <c r="J5835" s="580" t="str">
        <f>Índice!$C$9</f>
        <v>2016-12-31</v>
      </c>
      <c r="K5835" s="555" t="s">
        <v>1865</v>
      </c>
      <c r="L5835" s="555" t="s">
        <v>1853</v>
      </c>
    </row>
    <row r="5836" spans="1:12" ht="15.75">
      <c r="C5836" s="555" t="str">
        <f>'FC03-5'!B$57</f>
        <v>Oficial (Deterioro) (FC03-5)</v>
      </c>
      <c r="F5836" s="555">
        <f>'FC03-5'!D$57</f>
        <v>0</v>
      </c>
      <c r="I5836" s="580" t="str">
        <f>Índice!$C$8</f>
        <v>2016-01-01</v>
      </c>
      <c r="J5836" s="580" t="str">
        <f>Índice!$C$9</f>
        <v>2016-12-31</v>
      </c>
      <c r="K5836" s="555" t="s">
        <v>1865</v>
      </c>
      <c r="L5836" s="555" t="s">
        <v>1853</v>
      </c>
    </row>
    <row r="5837" spans="1:12" ht="15.75">
      <c r="C5837" s="555" t="str">
        <f>'FC03-5'!B$58</f>
        <v>Especial Asistencial (Deterioro) (FC03-5)</v>
      </c>
      <c r="F5837" s="555">
        <f>'FC03-5'!D$58</f>
        <v>0</v>
      </c>
      <c r="I5837" s="580" t="str">
        <f>Índice!$C$8</f>
        <v>2016-01-01</v>
      </c>
      <c r="J5837" s="580" t="str">
        <f>Índice!$C$9</f>
        <v>2016-12-31</v>
      </c>
      <c r="K5837" s="555" t="s">
        <v>1865</v>
      </c>
      <c r="L5837" s="555" t="s">
        <v>1853</v>
      </c>
    </row>
    <row r="5838" spans="1:12" ht="15.75">
      <c r="C5838" s="555" t="str">
        <f>'FC03-5'!B$59</f>
        <v>Especial Educativo (Deterioro) (FC03-5)</v>
      </c>
      <c r="F5838" s="555">
        <f>'FC03-5'!D$59</f>
        <v>0</v>
      </c>
      <c r="I5838" s="580" t="str">
        <f>Índice!$C$8</f>
        <v>2016-01-01</v>
      </c>
      <c r="J5838" s="580" t="str">
        <f>Índice!$C$9</f>
        <v>2016-12-31</v>
      </c>
      <c r="K5838" s="555" t="s">
        <v>1865</v>
      </c>
      <c r="L5838" s="555" t="s">
        <v>1853</v>
      </c>
    </row>
    <row r="5839" spans="1:12" ht="15.75">
      <c r="C5839" s="555" t="str">
        <f>'FC03-5'!B$60</f>
        <v>Grandes consumidores (Comercialización) (Deterioro) (FC03-5)</v>
      </c>
      <c r="F5839" s="555">
        <f>'FC03-5'!D$60</f>
        <v>0</v>
      </c>
      <c r="I5839" s="580" t="str">
        <f>Índice!$C$8</f>
        <v>2016-01-01</v>
      </c>
      <c r="J5839" s="580" t="str">
        <f>Índice!$C$9</f>
        <v>2016-12-31</v>
      </c>
      <c r="K5839" s="555" t="s">
        <v>1865</v>
      </c>
      <c r="L5839" s="555" t="s">
        <v>1853</v>
      </c>
    </row>
    <row r="5840" spans="1:12" ht="15.75">
      <c r="C5840" s="555" t="str">
        <f>'FC03-5'!B$61</f>
        <v>Empresas del sector (Comercialización) (Deterioro) (FC03-5)</v>
      </c>
      <c r="F5840" s="555">
        <f>'FC03-5'!D$61</f>
        <v>0</v>
      </c>
      <c r="I5840" s="580" t="str">
        <f>Índice!$C$8</f>
        <v>2016-01-01</v>
      </c>
      <c r="J5840" s="580" t="str">
        <f>Índice!$C$9</f>
        <v>2016-12-31</v>
      </c>
      <c r="K5840" s="555" t="s">
        <v>1865</v>
      </c>
      <c r="L5840" s="555" t="s">
        <v>1853</v>
      </c>
    </row>
    <row r="5841" spans="1:12" ht="15.75">
      <c r="C5841" s="555" t="str">
        <f>'FC03-5'!B$62</f>
        <v>Otros (Comercialización) (Deterioro) (FC03-5)</v>
      </c>
      <c r="F5841" s="555">
        <f>'FC03-5'!D$62</f>
        <v>0</v>
      </c>
      <c r="I5841" s="580" t="str">
        <f>Índice!$C$8</f>
        <v>2016-01-01</v>
      </c>
      <c r="J5841" s="580" t="str">
        <f>Índice!$C$9</f>
        <v>2016-12-31</v>
      </c>
      <c r="K5841" s="555" t="s">
        <v>1865</v>
      </c>
      <c r="L5841" s="555" t="s">
        <v>1853</v>
      </c>
    </row>
    <row r="5842" spans="1:12" ht="15.75">
      <c r="C5842" s="555" t="str">
        <f>'FC03-5'!B$63</f>
        <v>Total Comercialización de gas combustible (Deterioro) (FC03-5)</v>
      </c>
      <c r="F5842" s="555">
        <f>'FC03-5'!D$63</f>
        <v>0</v>
      </c>
      <c r="I5842" s="580" t="str">
        <f>Índice!$C$8</f>
        <v>2016-01-01</v>
      </c>
      <c r="J5842" s="580" t="str">
        <f>Índice!$C$9</f>
        <v>2016-12-31</v>
      </c>
      <c r="K5842" s="555" t="s">
        <v>1865</v>
      </c>
      <c r="L5842" s="555" t="s">
        <v>1853</v>
      </c>
    </row>
    <row r="5843" spans="1:12" ht="15.75">
      <c r="C5843" s="555" t="str">
        <f>'FC03-5'!B$64</f>
        <v>Total Deterioro Cuentas por Cobrar (FC03-5)</v>
      </c>
      <c r="F5843" s="555">
        <f>'FC03-5'!D$64</f>
        <v>0</v>
      </c>
      <c r="I5843" s="580" t="str">
        <f>Índice!$C$8</f>
        <v>2016-01-01</v>
      </c>
      <c r="J5843" s="580" t="str">
        <f>Índice!$C$9</f>
        <v>2016-12-31</v>
      </c>
      <c r="K5843" s="555" t="s">
        <v>1865</v>
      </c>
      <c r="L5843" s="555" t="s">
        <v>1853</v>
      </c>
    </row>
    <row r="5844" spans="1:12" ht="15.75">
      <c r="A5844" s="593" t="s">
        <v>15</v>
      </c>
      <c r="B5844" s="594"/>
      <c r="C5844" s="595" t="s">
        <v>627</v>
      </c>
      <c r="I5844" s="580" t="str">
        <f>Índice!$C$8</f>
        <v>2016-01-01</v>
      </c>
      <c r="J5844" s="580" t="str">
        <f>Índice!$C$9</f>
        <v>2016-12-31</v>
      </c>
      <c r="L5844" s="555"/>
    </row>
    <row r="5845" spans="1:12" ht="15.75">
      <c r="A5845" s="593" t="s">
        <v>15</v>
      </c>
      <c r="C5845" s="555" t="str">
        <f>'FC03-5'!B$7</f>
        <v>Servicio de Gas combustible por redes (FC03-5)</v>
      </c>
      <c r="I5845" s="580" t="str">
        <f>Índice!$C$8</f>
        <v>2016-01-01</v>
      </c>
      <c r="J5845" s="580" t="str">
        <f>Índice!$C$9</f>
        <v>2016-12-31</v>
      </c>
      <c r="L5845" s="555"/>
    </row>
    <row r="5846" spans="1:12" ht="15.75">
      <c r="A5846" s="593" t="s">
        <v>15</v>
      </c>
      <c r="C5846" s="555" t="str">
        <f>'FC03-5'!B$8</f>
        <v>Negocio transporte de gas combustible (FC03-5)</v>
      </c>
      <c r="I5846" s="580" t="str">
        <f>Índice!$C$8</f>
        <v>2016-01-01</v>
      </c>
      <c r="J5846" s="580" t="str">
        <f>Índice!$C$9</f>
        <v>2016-12-31</v>
      </c>
      <c r="L5846" s="555"/>
    </row>
    <row r="5847" spans="1:12" ht="15.75">
      <c r="C5847" s="555" t="str">
        <f>'FC03-5'!B$9</f>
        <v>Empresas del sector (Transporte) (FC03-5)</v>
      </c>
      <c r="F5847" s="555">
        <f>'FC03-5'!E$9</f>
        <v>0</v>
      </c>
      <c r="I5847" s="580" t="str">
        <f>Índice!$C$8</f>
        <v>2016-01-01</v>
      </c>
      <c r="J5847" s="580" t="str">
        <f>Índice!$C$9</f>
        <v>2016-12-31</v>
      </c>
      <c r="K5847" s="555" t="s">
        <v>1865</v>
      </c>
      <c r="L5847" s="555" t="s">
        <v>1854</v>
      </c>
    </row>
    <row r="5848" spans="1:12" ht="15.75">
      <c r="C5848" s="555" t="str">
        <f>'FC03-5'!B$10</f>
        <v>Grandes consumidores (Transporte) (FC03-5)</v>
      </c>
      <c r="F5848" s="555">
        <f>'FC03-5'!E$10</f>
        <v>0</v>
      </c>
      <c r="I5848" s="580" t="str">
        <f>Índice!$C$8</f>
        <v>2016-01-01</v>
      </c>
      <c r="J5848" s="580" t="str">
        <f>Índice!$C$9</f>
        <v>2016-12-31</v>
      </c>
      <c r="K5848" s="555" t="s">
        <v>1865</v>
      </c>
      <c r="L5848" s="555" t="s">
        <v>1854</v>
      </c>
    </row>
    <row r="5849" spans="1:12" ht="15.75">
      <c r="C5849" s="555" t="str">
        <f>'FC03-5'!B$11</f>
        <v>Otros (Transporte) (FC03-5)</v>
      </c>
      <c r="F5849" s="555">
        <f>'FC03-5'!E$11</f>
        <v>0</v>
      </c>
      <c r="I5849" s="580" t="str">
        <f>Índice!$C$8</f>
        <v>2016-01-01</v>
      </c>
      <c r="J5849" s="580" t="str">
        <f>Índice!$C$9</f>
        <v>2016-12-31</v>
      </c>
      <c r="K5849" s="555" t="s">
        <v>1865</v>
      </c>
      <c r="L5849" s="555" t="s">
        <v>1854</v>
      </c>
    </row>
    <row r="5850" spans="1:12" ht="15.75">
      <c r="C5850" s="555" t="str">
        <f>'FC03-5'!B$12</f>
        <v>Total Transporte de gas combustible (FC03-5)</v>
      </c>
      <c r="F5850" s="555">
        <f>'FC03-5'!E$12</f>
        <v>0</v>
      </c>
      <c r="I5850" s="580" t="str">
        <f>Índice!$C$8</f>
        <v>2016-01-01</v>
      </c>
      <c r="J5850" s="580" t="str">
        <f>Índice!$C$9</f>
        <v>2016-12-31</v>
      </c>
      <c r="K5850" s="555" t="s">
        <v>1865</v>
      </c>
      <c r="L5850" s="555" t="s">
        <v>1854</v>
      </c>
    </row>
    <row r="5851" spans="1:12" ht="15.75">
      <c r="A5851" s="593" t="s">
        <v>15</v>
      </c>
      <c r="C5851" s="555" t="str">
        <f>'FC03-5'!B$13</f>
        <v>Negocio distribución de gas combustible (FC03-5)</v>
      </c>
      <c r="F5851" s="555">
        <f>'FC03-5'!E$13</f>
        <v>0</v>
      </c>
      <c r="I5851" s="580" t="str">
        <f>Índice!$C$8</f>
        <v>2016-01-01</v>
      </c>
      <c r="J5851" s="580" t="str">
        <f>Índice!$C$9</f>
        <v>2016-12-31</v>
      </c>
      <c r="L5851" s="555"/>
    </row>
    <row r="5852" spans="1:12" ht="15.75">
      <c r="C5852" s="555" t="str">
        <f>'FC03-5'!B$14</f>
        <v>Empresas del sector (Distribución) (FC03-5)</v>
      </c>
      <c r="F5852" s="555">
        <f>'FC03-5'!E$14</f>
        <v>0</v>
      </c>
      <c r="I5852" s="580" t="str">
        <f>Índice!$C$8</f>
        <v>2016-01-01</v>
      </c>
      <c r="J5852" s="580" t="str">
        <f>Índice!$C$9</f>
        <v>2016-12-31</v>
      </c>
      <c r="K5852" s="555" t="s">
        <v>1865</v>
      </c>
      <c r="L5852" s="555" t="s">
        <v>1854</v>
      </c>
    </row>
    <row r="5853" spans="1:12" ht="15.75">
      <c r="C5853" s="555" t="str">
        <f>'FC03-5'!B$15</f>
        <v>Grandes consumidores (Distribución) (FC03-5)</v>
      </c>
      <c r="F5853" s="555">
        <f>'FC03-5'!E$15</f>
        <v>0</v>
      </c>
      <c r="I5853" s="580" t="str">
        <f>Índice!$C$8</f>
        <v>2016-01-01</v>
      </c>
      <c r="J5853" s="580" t="str">
        <f>Índice!$C$9</f>
        <v>2016-12-31</v>
      </c>
      <c r="K5853" s="555" t="s">
        <v>1865</v>
      </c>
      <c r="L5853" s="555" t="s">
        <v>1854</v>
      </c>
    </row>
    <row r="5854" spans="1:12" ht="15.75">
      <c r="C5854" s="555" t="str">
        <f>'FC03-5'!B$16</f>
        <v>Otros (Distribución) (FC03-5)</v>
      </c>
      <c r="F5854" s="555">
        <f>'FC03-5'!E$16</f>
        <v>0</v>
      </c>
      <c r="I5854" s="580" t="str">
        <f>Índice!$C$8</f>
        <v>2016-01-01</v>
      </c>
      <c r="J5854" s="580" t="str">
        <f>Índice!$C$9</f>
        <v>2016-12-31</v>
      </c>
      <c r="K5854" s="555" t="s">
        <v>1865</v>
      </c>
      <c r="L5854" s="555" t="s">
        <v>1854</v>
      </c>
    </row>
    <row r="5855" spans="1:12" ht="15.75">
      <c r="C5855" s="555" t="str">
        <f>'FC03-5'!B$17</f>
        <v>Total Distribución de gas combustible (FC03-5)</v>
      </c>
      <c r="F5855" s="555">
        <f>'FC03-5'!E$17</f>
        <v>0</v>
      </c>
      <c r="I5855" s="580" t="str">
        <f>Índice!$C$8</f>
        <v>2016-01-01</v>
      </c>
      <c r="J5855" s="580" t="str">
        <f>Índice!$C$9</f>
        <v>2016-12-31</v>
      </c>
      <c r="K5855" s="555" t="s">
        <v>1865</v>
      </c>
      <c r="L5855" s="555" t="s">
        <v>1854</v>
      </c>
    </row>
    <row r="5856" spans="1:12" ht="15.75">
      <c r="A5856" s="593" t="s">
        <v>15</v>
      </c>
      <c r="C5856" s="555" t="str">
        <f>'FC03-5'!B$18</f>
        <v>Negocio comercializacion de gas combustible (FC03-5)</v>
      </c>
      <c r="F5856" s="555">
        <f>'FC03-5'!E$18</f>
        <v>0</v>
      </c>
      <c r="I5856" s="580" t="str">
        <f>Índice!$C$8</f>
        <v>2016-01-01</v>
      </c>
      <c r="J5856" s="580" t="str">
        <f>Índice!$C$9</f>
        <v>2016-12-31</v>
      </c>
      <c r="K5856" s="555"/>
      <c r="L5856" s="555"/>
    </row>
    <row r="5857" spans="3:12" ht="15.75">
      <c r="C5857" s="555" t="str">
        <f>'FC03-5'!B$19</f>
        <v>Residencial Estrato 1 (FC03-5)</v>
      </c>
      <c r="F5857" s="555">
        <f>'FC03-5'!E$19</f>
        <v>0</v>
      </c>
      <c r="I5857" s="580" t="str">
        <f>Índice!$C$8</f>
        <v>2016-01-01</v>
      </c>
      <c r="J5857" s="580" t="str">
        <f>Índice!$C$9</f>
        <v>2016-12-31</v>
      </c>
      <c r="K5857" s="555" t="s">
        <v>1865</v>
      </c>
      <c r="L5857" s="555" t="s">
        <v>1854</v>
      </c>
    </row>
    <row r="5858" spans="3:12" ht="15.75">
      <c r="C5858" s="555" t="str">
        <f>'FC03-5'!B$20</f>
        <v xml:space="preserve">     Hogares sustitutos (FC03-5)</v>
      </c>
      <c r="F5858" s="555">
        <f>'FC03-5'!E$20</f>
        <v>0</v>
      </c>
      <c r="I5858" s="580" t="str">
        <f>Índice!$C$8</f>
        <v>2016-01-01</v>
      </c>
      <c r="J5858" s="580" t="str">
        <f>Índice!$C$9</f>
        <v>2016-12-31</v>
      </c>
      <c r="K5858" s="555" t="s">
        <v>1865</v>
      </c>
      <c r="L5858" s="555" t="s">
        <v>1854</v>
      </c>
    </row>
    <row r="5859" spans="3:12" ht="15.75">
      <c r="C5859" s="555" t="str">
        <f>'FC03-5'!B$21</f>
        <v xml:space="preserve">     Otros residencial estrato 1 (FC03-5)</v>
      </c>
      <c r="F5859" s="555">
        <f>'FC03-5'!E$21</f>
        <v>0</v>
      </c>
      <c r="I5859" s="580" t="str">
        <f>Índice!$C$8</f>
        <v>2016-01-01</v>
      </c>
      <c r="J5859" s="580" t="str">
        <f>Índice!$C$9</f>
        <v>2016-12-31</v>
      </c>
      <c r="K5859" s="555" t="s">
        <v>1865</v>
      </c>
      <c r="L5859" s="555" t="s">
        <v>1854</v>
      </c>
    </row>
    <row r="5860" spans="3:12" ht="15.75">
      <c r="C5860" s="555" t="str">
        <f>'FC03-5'!B$22</f>
        <v>Residencial Estrato 2 (FC03-5)</v>
      </c>
      <c r="F5860" s="555">
        <f>'FC03-5'!E$22</f>
        <v>0</v>
      </c>
      <c r="I5860" s="580" t="str">
        <f>Índice!$C$8</f>
        <v>2016-01-01</v>
      </c>
      <c r="J5860" s="580" t="str">
        <f>Índice!$C$9</f>
        <v>2016-12-31</v>
      </c>
      <c r="K5860" s="555" t="s">
        <v>1865</v>
      </c>
      <c r="L5860" s="555" t="s">
        <v>1854</v>
      </c>
    </row>
    <row r="5861" spans="3:12" ht="15.75">
      <c r="C5861" s="555" t="str">
        <f>'FC03-5'!B$23</f>
        <v>Residencial Estrato 3 (FC03-5)</v>
      </c>
      <c r="F5861" s="555">
        <f>'FC03-5'!E$23</f>
        <v>0</v>
      </c>
      <c r="I5861" s="580" t="str">
        <f>Índice!$C$8</f>
        <v>2016-01-01</v>
      </c>
      <c r="J5861" s="580" t="str">
        <f>Índice!$C$9</f>
        <v>2016-12-31</v>
      </c>
      <c r="K5861" s="555" t="s">
        <v>1865</v>
      </c>
      <c r="L5861" s="555" t="s">
        <v>1854</v>
      </c>
    </row>
    <row r="5862" spans="3:12" ht="15.75">
      <c r="C5862" s="555" t="str">
        <f>'FC03-5'!B$24</f>
        <v>Residencial Estrato 4 (FC03-5)</v>
      </c>
      <c r="F5862" s="555">
        <f>'FC03-5'!E$24</f>
        <v>0</v>
      </c>
      <c r="I5862" s="580" t="str">
        <f>Índice!$C$8</f>
        <v>2016-01-01</v>
      </c>
      <c r="J5862" s="580" t="str">
        <f>Índice!$C$9</f>
        <v>2016-12-31</v>
      </c>
      <c r="K5862" s="555" t="s">
        <v>1865</v>
      </c>
      <c r="L5862" s="555" t="s">
        <v>1854</v>
      </c>
    </row>
    <row r="5863" spans="3:12" ht="15.75">
      <c r="C5863" s="555" t="str">
        <f>'FC03-5'!B$25</f>
        <v>Residencial Estrato 5 (FC03-5)</v>
      </c>
      <c r="F5863" s="555">
        <f>'FC03-5'!E$25</f>
        <v>0</v>
      </c>
      <c r="I5863" s="580" t="str">
        <f>Índice!$C$8</f>
        <v>2016-01-01</v>
      </c>
      <c r="J5863" s="580" t="str">
        <f>Índice!$C$9</f>
        <v>2016-12-31</v>
      </c>
      <c r="K5863" s="555" t="s">
        <v>1865</v>
      </c>
      <c r="L5863" s="555" t="s">
        <v>1854</v>
      </c>
    </row>
    <row r="5864" spans="3:12" ht="15.75">
      <c r="C5864" s="555" t="str">
        <f>'FC03-5'!B$26</f>
        <v>Residencial Estrato 6 (FC03-5)</v>
      </c>
      <c r="F5864" s="555">
        <f>'FC03-5'!E$26</f>
        <v>0</v>
      </c>
      <c r="I5864" s="580" t="str">
        <f>Índice!$C$8</f>
        <v>2016-01-01</v>
      </c>
      <c r="J5864" s="580" t="str">
        <f>Índice!$C$9</f>
        <v>2016-12-31</v>
      </c>
      <c r="K5864" s="555" t="s">
        <v>1865</v>
      </c>
      <c r="L5864" s="555" t="s">
        <v>1854</v>
      </c>
    </row>
    <row r="5865" spans="3:12" ht="15.75">
      <c r="C5865" s="555" t="str">
        <f>'FC03-5'!B$27</f>
        <v>Comercial (FC03-5)</v>
      </c>
      <c r="F5865" s="555">
        <f>'FC03-5'!E$27</f>
        <v>0</v>
      </c>
      <c r="I5865" s="580" t="str">
        <f>Índice!$C$8</f>
        <v>2016-01-01</v>
      </c>
      <c r="J5865" s="580" t="str">
        <f>Índice!$C$9</f>
        <v>2016-12-31</v>
      </c>
      <c r="K5865" s="555" t="s">
        <v>1865</v>
      </c>
      <c r="L5865" s="555" t="s">
        <v>1854</v>
      </c>
    </row>
    <row r="5866" spans="3:12" ht="15.75">
      <c r="C5866" s="555" t="str">
        <f>'FC03-5'!B$28</f>
        <v>Industrial (FC03-5)</v>
      </c>
      <c r="F5866" s="555">
        <f>'FC03-5'!E$28</f>
        <v>0</v>
      </c>
      <c r="I5866" s="580" t="str">
        <f>Índice!$C$8</f>
        <v>2016-01-01</v>
      </c>
      <c r="J5866" s="580" t="str">
        <f>Índice!$C$9</f>
        <v>2016-12-31</v>
      </c>
      <c r="K5866" s="555" t="s">
        <v>1865</v>
      </c>
      <c r="L5866" s="555" t="s">
        <v>1854</v>
      </c>
    </row>
    <row r="5867" spans="3:12" ht="15.75">
      <c r="C5867" s="555" t="str">
        <f>'FC03-5'!B$29</f>
        <v>Oficial (FC03-5)</v>
      </c>
      <c r="F5867" s="555">
        <f>'FC03-5'!E$29</f>
        <v>0</v>
      </c>
      <c r="I5867" s="580" t="str">
        <f>Índice!$C$8</f>
        <v>2016-01-01</v>
      </c>
      <c r="J5867" s="580" t="str">
        <f>Índice!$C$9</f>
        <v>2016-12-31</v>
      </c>
      <c r="K5867" s="555" t="s">
        <v>1865</v>
      </c>
      <c r="L5867" s="555" t="s">
        <v>1854</v>
      </c>
    </row>
    <row r="5868" spans="3:12" ht="15.75">
      <c r="C5868" s="555" t="str">
        <f>'FC03-5'!B$30</f>
        <v>Especial Asistencial (FC03-5)</v>
      </c>
      <c r="F5868" s="555">
        <f>'FC03-5'!E$30</f>
        <v>0</v>
      </c>
      <c r="I5868" s="580" t="str">
        <f>Índice!$C$8</f>
        <v>2016-01-01</v>
      </c>
      <c r="J5868" s="580" t="str">
        <f>Índice!$C$9</f>
        <v>2016-12-31</v>
      </c>
      <c r="K5868" s="555" t="s">
        <v>1865</v>
      </c>
      <c r="L5868" s="555" t="s">
        <v>1854</v>
      </c>
    </row>
    <row r="5869" spans="3:12" ht="15.75">
      <c r="C5869" s="555" t="str">
        <f>'FC03-5'!B$31</f>
        <v>Especial Educativo (FC03-5)</v>
      </c>
      <c r="F5869" s="555">
        <f>'FC03-5'!E$31</f>
        <v>0</v>
      </c>
      <c r="I5869" s="580" t="str">
        <f>Índice!$C$8</f>
        <v>2016-01-01</v>
      </c>
      <c r="J5869" s="580" t="str">
        <f>Índice!$C$9</f>
        <v>2016-12-31</v>
      </c>
      <c r="K5869" s="555" t="s">
        <v>1865</v>
      </c>
      <c r="L5869" s="555" t="s">
        <v>1854</v>
      </c>
    </row>
    <row r="5870" spans="3:12" ht="15.75">
      <c r="C5870" s="555" t="str">
        <f>'FC03-5'!B$32</f>
        <v>Grandes consumidores (Comercialización) (FC03-5)</v>
      </c>
      <c r="F5870" s="555">
        <f>'FC03-5'!E$32</f>
        <v>0</v>
      </c>
      <c r="I5870" s="580" t="str">
        <f>Índice!$C$8</f>
        <v>2016-01-01</v>
      </c>
      <c r="J5870" s="580" t="str">
        <f>Índice!$C$9</f>
        <v>2016-12-31</v>
      </c>
      <c r="K5870" s="555" t="s">
        <v>1865</v>
      </c>
      <c r="L5870" s="555" t="s">
        <v>1854</v>
      </c>
    </row>
    <row r="5871" spans="3:12" ht="15.75">
      <c r="C5871" s="555" t="str">
        <f>'FC03-5'!B$33</f>
        <v>Empresas del sector (Comercialización) (FC03-5)</v>
      </c>
      <c r="F5871" s="555">
        <f>'FC03-5'!E$33</f>
        <v>0</v>
      </c>
      <c r="I5871" s="580" t="str">
        <f>Índice!$C$8</f>
        <v>2016-01-01</v>
      </c>
      <c r="J5871" s="580" t="str">
        <f>Índice!$C$9</f>
        <v>2016-12-31</v>
      </c>
      <c r="K5871" s="555" t="s">
        <v>1865</v>
      </c>
      <c r="L5871" s="555" t="s">
        <v>1854</v>
      </c>
    </row>
    <row r="5872" spans="3:12" ht="15.75">
      <c r="C5872" s="555" t="str">
        <f>'FC03-5'!B$34</f>
        <v>Otros (Comercialización) (FC03-5)</v>
      </c>
      <c r="F5872" s="555">
        <f>'FC03-5'!E$34</f>
        <v>0</v>
      </c>
      <c r="I5872" s="580" t="str">
        <f>Índice!$C$8</f>
        <v>2016-01-01</v>
      </c>
      <c r="J5872" s="580" t="str">
        <f>Índice!$C$9</f>
        <v>2016-12-31</v>
      </c>
      <c r="K5872" s="555" t="s">
        <v>1865</v>
      </c>
      <c r="L5872" s="555" t="s">
        <v>1854</v>
      </c>
    </row>
    <row r="5873" spans="1:12" ht="15.75">
      <c r="C5873" s="555" t="str">
        <f>'FC03-5'!B$35</f>
        <v>Total Comercialización de gas combustible (FC03-5)</v>
      </c>
      <c r="F5873" s="555">
        <f>'FC03-5'!E$35</f>
        <v>0</v>
      </c>
      <c r="I5873" s="580" t="str">
        <f>Índice!$C$8</f>
        <v>2016-01-01</v>
      </c>
      <c r="J5873" s="580" t="str">
        <f>Índice!$C$9</f>
        <v>2016-12-31</v>
      </c>
      <c r="K5873" s="555" t="s">
        <v>1865</v>
      </c>
      <c r="L5873" s="555" t="s">
        <v>1854</v>
      </c>
    </row>
    <row r="5874" spans="1:12" ht="15.75">
      <c r="A5874" s="593"/>
      <c r="C5874" s="555" t="str">
        <f>'FC03-5'!B$36</f>
        <v>Total  Servicio de Gas combustible por redes (FC03-5)</v>
      </c>
      <c r="F5874" s="555">
        <f>'FC03-5'!E$36</f>
        <v>0</v>
      </c>
      <c r="I5874" s="580" t="str">
        <f>Índice!$C$8</f>
        <v>2016-01-01</v>
      </c>
      <c r="J5874" s="580" t="str">
        <f>Índice!$C$9</f>
        <v>2016-12-31</v>
      </c>
      <c r="K5874" s="555" t="s">
        <v>1865</v>
      </c>
      <c r="L5874" s="555" t="s">
        <v>1854</v>
      </c>
    </row>
    <row r="5875" spans="1:12" ht="15.75">
      <c r="A5875" s="593" t="s">
        <v>15</v>
      </c>
      <c r="C5875" s="555" t="str">
        <f>'FC03-5'!B$37</f>
        <v>Deterioro de cuentas por cobrar (FC03-5)</v>
      </c>
      <c r="F5875" s="555">
        <f>'FC03-5'!E$37</f>
        <v>0</v>
      </c>
      <c r="I5875" s="580" t="str">
        <f>Índice!$C$8</f>
        <v>2016-01-01</v>
      </c>
      <c r="J5875" s="580" t="str">
        <f>Índice!$C$9</f>
        <v>2016-12-31</v>
      </c>
      <c r="K5875" s="555"/>
      <c r="L5875" s="555"/>
    </row>
    <row r="5876" spans="1:12" ht="15.75">
      <c r="A5876" s="593" t="s">
        <v>15</v>
      </c>
      <c r="C5876" s="555" t="str">
        <f>'FC03-5'!B$38</f>
        <v>Negocio transporte de gas combustible (Deterioro) (FC03-5)</v>
      </c>
      <c r="F5876" s="555">
        <f>'FC03-5'!E$38</f>
        <v>0</v>
      </c>
      <c r="I5876" s="580" t="str">
        <f>Índice!$C$8</f>
        <v>2016-01-01</v>
      </c>
      <c r="J5876" s="580" t="str">
        <f>Índice!$C$9</f>
        <v>2016-12-31</v>
      </c>
      <c r="K5876" s="555"/>
      <c r="L5876" s="555"/>
    </row>
    <row r="5877" spans="1:12" ht="15.75">
      <c r="C5877" s="555" t="str">
        <f>'FC03-5'!B$39</f>
        <v>Empresas del sector (Transporte) (Deterioro) (FC03-5)</v>
      </c>
      <c r="F5877" s="555">
        <f>'FC03-5'!E$39</f>
        <v>0</v>
      </c>
      <c r="I5877" s="580" t="str">
        <f>Índice!$C$8</f>
        <v>2016-01-01</v>
      </c>
      <c r="J5877" s="580" t="str">
        <f>Índice!$C$9</f>
        <v>2016-12-31</v>
      </c>
      <c r="K5877" s="555" t="s">
        <v>1865</v>
      </c>
      <c r="L5877" s="555" t="s">
        <v>1854</v>
      </c>
    </row>
    <row r="5878" spans="1:12" ht="15.75">
      <c r="C5878" s="555" t="str">
        <f>'FC03-5'!B$40</f>
        <v>Grandes consumidores (Transporte) (Deterioro) (FC03-5)</v>
      </c>
      <c r="F5878" s="555">
        <f>'FC03-5'!E$40</f>
        <v>0</v>
      </c>
      <c r="I5878" s="580" t="str">
        <f>Índice!$C$8</f>
        <v>2016-01-01</v>
      </c>
      <c r="J5878" s="580" t="str">
        <f>Índice!$C$9</f>
        <v>2016-12-31</v>
      </c>
      <c r="K5878" s="555" t="s">
        <v>1865</v>
      </c>
      <c r="L5878" s="555" t="s">
        <v>1854</v>
      </c>
    </row>
    <row r="5879" spans="1:12" ht="15.75">
      <c r="C5879" s="555" t="str">
        <f>'FC03-5'!B$41</f>
        <v>Otros (Transporte) (Deterioro) (FC03-5)</v>
      </c>
      <c r="F5879" s="555">
        <f>'FC03-5'!E$41</f>
        <v>0</v>
      </c>
      <c r="I5879" s="580" t="str">
        <f>Índice!$C$8</f>
        <v>2016-01-01</v>
      </c>
      <c r="J5879" s="580" t="str">
        <f>Índice!$C$9</f>
        <v>2016-12-31</v>
      </c>
      <c r="K5879" s="555" t="s">
        <v>1865</v>
      </c>
      <c r="L5879" s="555" t="s">
        <v>1854</v>
      </c>
    </row>
    <row r="5880" spans="1:12" ht="15.75">
      <c r="C5880" s="555" t="str">
        <f>'FC03-5'!B$42</f>
        <v>Total Transporte de gas combustible (Deterioro) (FC03-5)</v>
      </c>
      <c r="F5880" s="555">
        <f>'FC03-5'!E$42</f>
        <v>0</v>
      </c>
      <c r="I5880" s="580" t="str">
        <f>Índice!$C$8</f>
        <v>2016-01-01</v>
      </c>
      <c r="J5880" s="580" t="str">
        <f>Índice!$C$9</f>
        <v>2016-12-31</v>
      </c>
      <c r="K5880" s="555" t="s">
        <v>1865</v>
      </c>
      <c r="L5880" s="555" t="s">
        <v>1854</v>
      </c>
    </row>
    <row r="5881" spans="1:12" ht="15.75">
      <c r="A5881" s="593" t="s">
        <v>15</v>
      </c>
      <c r="C5881" s="555" t="str">
        <f>'FC03-5'!B$43</f>
        <v>Negocio distribución de gas combustible (Deterioro) (FC03-5)</v>
      </c>
      <c r="F5881" s="555">
        <f>'FC03-5'!E$43</f>
        <v>0</v>
      </c>
      <c r="I5881" s="580" t="str">
        <f>Índice!$C$8</f>
        <v>2016-01-01</v>
      </c>
      <c r="J5881" s="580" t="str">
        <f>Índice!$C$9</f>
        <v>2016-12-31</v>
      </c>
      <c r="K5881" s="555"/>
      <c r="L5881" s="555"/>
    </row>
    <row r="5882" spans="1:12" ht="15.75">
      <c r="C5882" s="555" t="str">
        <f>'FC03-5'!B$44</f>
        <v>Empresas del sector (Distribución) (Deterioro) (FC03-5)</v>
      </c>
      <c r="F5882" s="555">
        <f>'FC03-5'!E$44</f>
        <v>0</v>
      </c>
      <c r="I5882" s="580" t="str">
        <f>Índice!$C$8</f>
        <v>2016-01-01</v>
      </c>
      <c r="J5882" s="580" t="str">
        <f>Índice!$C$9</f>
        <v>2016-12-31</v>
      </c>
      <c r="K5882" s="555" t="s">
        <v>1865</v>
      </c>
      <c r="L5882" s="555" t="s">
        <v>1854</v>
      </c>
    </row>
    <row r="5883" spans="1:12" ht="15.75">
      <c r="C5883" s="555" t="str">
        <f>'FC03-5'!B$45</f>
        <v>Grandes consumidores (Distribución) (Deterioro) (FC03-5)</v>
      </c>
      <c r="F5883" s="555">
        <f>'FC03-5'!E$45</f>
        <v>0</v>
      </c>
      <c r="I5883" s="580" t="str">
        <f>Índice!$C$8</f>
        <v>2016-01-01</v>
      </c>
      <c r="J5883" s="580" t="str">
        <f>Índice!$C$9</f>
        <v>2016-12-31</v>
      </c>
      <c r="K5883" s="555" t="s">
        <v>1865</v>
      </c>
      <c r="L5883" s="555" t="s">
        <v>1854</v>
      </c>
    </row>
    <row r="5884" spans="1:12" ht="15.75">
      <c r="C5884" s="555" t="str">
        <f>'FC03-5'!B$46</f>
        <v>Otros (Distribución) (Deterioro) (FC03-5)</v>
      </c>
      <c r="F5884" s="555">
        <f>'FC03-5'!E$46</f>
        <v>0</v>
      </c>
      <c r="I5884" s="580" t="str">
        <f>Índice!$C$8</f>
        <v>2016-01-01</v>
      </c>
      <c r="J5884" s="580" t="str">
        <f>Índice!$C$9</f>
        <v>2016-12-31</v>
      </c>
      <c r="K5884" s="555" t="s">
        <v>1865</v>
      </c>
      <c r="L5884" s="555" t="s">
        <v>1854</v>
      </c>
    </row>
    <row r="5885" spans="1:12" ht="15.75">
      <c r="C5885" s="555" t="str">
        <f>'FC03-5'!B$47</f>
        <v>Total Distribución de gas combustible (Deterioro) (FC03-5)</v>
      </c>
      <c r="F5885" s="555">
        <f>'FC03-5'!E$47</f>
        <v>0</v>
      </c>
      <c r="I5885" s="580" t="str">
        <f>Índice!$C$8</f>
        <v>2016-01-01</v>
      </c>
      <c r="J5885" s="580" t="str">
        <f>Índice!$C$9</f>
        <v>2016-12-31</v>
      </c>
      <c r="K5885" s="555" t="s">
        <v>1865</v>
      </c>
      <c r="L5885" s="555" t="s">
        <v>1854</v>
      </c>
    </row>
    <row r="5886" spans="1:12" ht="15.75">
      <c r="A5886" s="593" t="s">
        <v>15</v>
      </c>
      <c r="C5886" s="555" t="str">
        <f>'FC03-5'!B$48</f>
        <v>Negocio comercializacion de gas combustible (Deterioro) (FC03-5)</v>
      </c>
      <c r="F5886" s="555">
        <f>'FC03-5'!E$48</f>
        <v>0</v>
      </c>
      <c r="I5886" s="580" t="str">
        <f>Índice!$C$8</f>
        <v>2016-01-01</v>
      </c>
      <c r="J5886" s="580" t="str">
        <f>Índice!$C$9</f>
        <v>2016-12-31</v>
      </c>
      <c r="K5886" s="555"/>
      <c r="L5886" s="555"/>
    </row>
    <row r="5887" spans="1:12" ht="15.75">
      <c r="C5887" s="555" t="str">
        <f>'FC03-5'!B$49</f>
        <v>Residencial Estrato 1 (Deterioro) (FC03-5)</v>
      </c>
      <c r="F5887" s="555">
        <f>'FC03-5'!E$49</f>
        <v>0</v>
      </c>
      <c r="I5887" s="580" t="str">
        <f>Índice!$C$8</f>
        <v>2016-01-01</v>
      </c>
      <c r="J5887" s="580" t="str">
        <f>Índice!$C$9</f>
        <v>2016-12-31</v>
      </c>
      <c r="K5887" s="555" t="s">
        <v>1865</v>
      </c>
      <c r="L5887" s="555" t="s">
        <v>1854</v>
      </c>
    </row>
    <row r="5888" spans="1:12" ht="15.75">
      <c r="C5888" s="555" t="str">
        <f>'FC03-5'!B$50</f>
        <v>Residencial Estrato 2 (Deterioro) (FC03-5)</v>
      </c>
      <c r="F5888" s="555">
        <f>'FC03-5'!E$50</f>
        <v>0</v>
      </c>
      <c r="I5888" s="580" t="str">
        <f>Índice!$C$8</f>
        <v>2016-01-01</v>
      </c>
      <c r="J5888" s="580" t="str">
        <f>Índice!$C$9</f>
        <v>2016-12-31</v>
      </c>
      <c r="K5888" s="555" t="s">
        <v>1865</v>
      </c>
      <c r="L5888" s="555" t="s">
        <v>1854</v>
      </c>
    </row>
    <row r="5889" spans="1:12" ht="15.75">
      <c r="C5889" s="555" t="str">
        <f>'FC03-5'!B$51</f>
        <v>Residencial Estrato 3 (Deterioro) (FC03-5)</v>
      </c>
      <c r="F5889" s="555">
        <f>'FC03-5'!E$51</f>
        <v>0</v>
      </c>
      <c r="I5889" s="580" t="str">
        <f>Índice!$C$8</f>
        <v>2016-01-01</v>
      </c>
      <c r="J5889" s="580" t="str">
        <f>Índice!$C$9</f>
        <v>2016-12-31</v>
      </c>
      <c r="K5889" s="555" t="s">
        <v>1865</v>
      </c>
      <c r="L5889" s="555" t="s">
        <v>1854</v>
      </c>
    </row>
    <row r="5890" spans="1:12" ht="15.75">
      <c r="C5890" s="555" t="str">
        <f>'FC03-5'!B$52</f>
        <v>Residencial Estrato 4 (Deterioro) (FC03-5)</v>
      </c>
      <c r="F5890" s="555">
        <f>'FC03-5'!E$52</f>
        <v>0</v>
      </c>
      <c r="I5890" s="580" t="str">
        <f>Índice!$C$8</f>
        <v>2016-01-01</v>
      </c>
      <c r="J5890" s="580" t="str">
        <f>Índice!$C$9</f>
        <v>2016-12-31</v>
      </c>
      <c r="K5890" s="555" t="s">
        <v>1865</v>
      </c>
      <c r="L5890" s="555" t="s">
        <v>1854</v>
      </c>
    </row>
    <row r="5891" spans="1:12" ht="15.75">
      <c r="C5891" s="555" t="str">
        <f>'FC03-5'!B$53</f>
        <v>Residencial Estrato 5 (Deterioro) (FC03-5)</v>
      </c>
      <c r="F5891" s="555">
        <f>'FC03-5'!E$53</f>
        <v>0</v>
      </c>
      <c r="I5891" s="580" t="str">
        <f>Índice!$C$8</f>
        <v>2016-01-01</v>
      </c>
      <c r="J5891" s="580" t="str">
        <f>Índice!$C$9</f>
        <v>2016-12-31</v>
      </c>
      <c r="K5891" s="555" t="s">
        <v>1865</v>
      </c>
      <c r="L5891" s="555" t="s">
        <v>1854</v>
      </c>
    </row>
    <row r="5892" spans="1:12" ht="15.75">
      <c r="C5892" s="555" t="str">
        <f>'FC03-5'!B$54</f>
        <v>Residencial Estrato 6 (Deterioro) (FC03-5)</v>
      </c>
      <c r="F5892" s="555">
        <f>'FC03-5'!E$54</f>
        <v>0</v>
      </c>
      <c r="I5892" s="580" t="str">
        <f>Índice!$C$8</f>
        <v>2016-01-01</v>
      </c>
      <c r="J5892" s="580" t="str">
        <f>Índice!$C$9</f>
        <v>2016-12-31</v>
      </c>
      <c r="K5892" s="555" t="s">
        <v>1865</v>
      </c>
      <c r="L5892" s="555" t="s">
        <v>1854</v>
      </c>
    </row>
    <row r="5893" spans="1:12" ht="15.75">
      <c r="C5893" s="555" t="str">
        <f>'FC03-5'!B$55</f>
        <v>Comercial (Deterioro) (FC03-5)</v>
      </c>
      <c r="F5893" s="555">
        <f>'FC03-5'!E$55</f>
        <v>0</v>
      </c>
      <c r="I5893" s="580" t="str">
        <f>Índice!$C$8</f>
        <v>2016-01-01</v>
      </c>
      <c r="J5893" s="580" t="str">
        <f>Índice!$C$9</f>
        <v>2016-12-31</v>
      </c>
      <c r="K5893" s="555" t="s">
        <v>1865</v>
      </c>
      <c r="L5893" s="555" t="s">
        <v>1854</v>
      </c>
    </row>
    <row r="5894" spans="1:12" ht="15.75">
      <c r="C5894" s="555" t="str">
        <f>'FC03-5'!B$56</f>
        <v>Industrial (Deterioro) (FC03-5)</v>
      </c>
      <c r="F5894" s="555">
        <f>'FC03-5'!E$56</f>
        <v>0</v>
      </c>
      <c r="I5894" s="580" t="str">
        <f>Índice!$C$8</f>
        <v>2016-01-01</v>
      </c>
      <c r="J5894" s="580" t="str">
        <f>Índice!$C$9</f>
        <v>2016-12-31</v>
      </c>
      <c r="K5894" s="555" t="s">
        <v>1865</v>
      </c>
      <c r="L5894" s="555" t="s">
        <v>1854</v>
      </c>
    </row>
    <row r="5895" spans="1:12" ht="15.75">
      <c r="C5895" s="555" t="str">
        <f>'FC03-5'!B$57</f>
        <v>Oficial (Deterioro) (FC03-5)</v>
      </c>
      <c r="F5895" s="555">
        <f>'FC03-5'!E$57</f>
        <v>0</v>
      </c>
      <c r="I5895" s="580" t="str">
        <f>Índice!$C$8</f>
        <v>2016-01-01</v>
      </c>
      <c r="J5895" s="580" t="str">
        <f>Índice!$C$9</f>
        <v>2016-12-31</v>
      </c>
      <c r="K5895" s="555" t="s">
        <v>1865</v>
      </c>
      <c r="L5895" s="555" t="s">
        <v>1854</v>
      </c>
    </row>
    <row r="5896" spans="1:12" ht="15.75">
      <c r="C5896" s="555" t="str">
        <f>'FC03-5'!B$58</f>
        <v>Especial Asistencial (Deterioro) (FC03-5)</v>
      </c>
      <c r="F5896" s="555">
        <f>'FC03-5'!E$58</f>
        <v>0</v>
      </c>
      <c r="I5896" s="580" t="str">
        <f>Índice!$C$8</f>
        <v>2016-01-01</v>
      </c>
      <c r="J5896" s="580" t="str">
        <f>Índice!$C$9</f>
        <v>2016-12-31</v>
      </c>
      <c r="K5896" s="555" t="s">
        <v>1865</v>
      </c>
      <c r="L5896" s="555" t="s">
        <v>1854</v>
      </c>
    </row>
    <row r="5897" spans="1:12" ht="15.75">
      <c r="C5897" s="555" t="str">
        <f>'FC03-5'!B$59</f>
        <v>Especial Educativo (Deterioro) (FC03-5)</v>
      </c>
      <c r="F5897" s="555">
        <f>'FC03-5'!E$59</f>
        <v>0</v>
      </c>
      <c r="I5897" s="580" t="str">
        <f>Índice!$C$8</f>
        <v>2016-01-01</v>
      </c>
      <c r="J5897" s="580" t="str">
        <f>Índice!$C$9</f>
        <v>2016-12-31</v>
      </c>
      <c r="K5897" s="555" t="s">
        <v>1865</v>
      </c>
      <c r="L5897" s="555" t="s">
        <v>1854</v>
      </c>
    </row>
    <row r="5898" spans="1:12" ht="15.75">
      <c r="C5898" s="555" t="str">
        <f>'FC03-5'!B$60</f>
        <v>Grandes consumidores (Comercialización) (Deterioro) (FC03-5)</v>
      </c>
      <c r="F5898" s="555">
        <f>'FC03-5'!E$60</f>
        <v>0</v>
      </c>
      <c r="I5898" s="580" t="str">
        <f>Índice!$C$8</f>
        <v>2016-01-01</v>
      </c>
      <c r="J5898" s="580" t="str">
        <f>Índice!$C$9</f>
        <v>2016-12-31</v>
      </c>
      <c r="K5898" s="555" t="s">
        <v>1865</v>
      </c>
      <c r="L5898" s="555" t="s">
        <v>1854</v>
      </c>
    </row>
    <row r="5899" spans="1:12" ht="15.75">
      <c r="C5899" s="555" t="str">
        <f>'FC03-5'!B$61</f>
        <v>Empresas del sector (Comercialización) (Deterioro) (FC03-5)</v>
      </c>
      <c r="F5899" s="555">
        <f>'FC03-5'!E$61</f>
        <v>0</v>
      </c>
      <c r="I5899" s="580" t="str">
        <f>Índice!$C$8</f>
        <v>2016-01-01</v>
      </c>
      <c r="J5899" s="580" t="str">
        <f>Índice!$C$9</f>
        <v>2016-12-31</v>
      </c>
      <c r="K5899" s="555" t="s">
        <v>1865</v>
      </c>
      <c r="L5899" s="555" t="s">
        <v>1854</v>
      </c>
    </row>
    <row r="5900" spans="1:12" ht="15.75">
      <c r="C5900" s="555" t="str">
        <f>'FC03-5'!B$62</f>
        <v>Otros (Comercialización) (Deterioro) (FC03-5)</v>
      </c>
      <c r="F5900" s="555">
        <f>'FC03-5'!E$62</f>
        <v>0</v>
      </c>
      <c r="I5900" s="580" t="str">
        <f>Índice!$C$8</f>
        <v>2016-01-01</v>
      </c>
      <c r="J5900" s="580" t="str">
        <f>Índice!$C$9</f>
        <v>2016-12-31</v>
      </c>
      <c r="K5900" s="555" t="s">
        <v>1865</v>
      </c>
      <c r="L5900" s="555" t="s">
        <v>1854</v>
      </c>
    </row>
    <row r="5901" spans="1:12" ht="15.75">
      <c r="C5901" s="555" t="str">
        <f>'FC03-5'!B$63</f>
        <v>Total Comercialización de gas combustible (Deterioro) (FC03-5)</v>
      </c>
      <c r="F5901" s="555">
        <f>'FC03-5'!E$63</f>
        <v>0</v>
      </c>
      <c r="I5901" s="580" t="str">
        <f>Índice!$C$8</f>
        <v>2016-01-01</v>
      </c>
      <c r="J5901" s="580" t="str">
        <f>Índice!$C$9</f>
        <v>2016-12-31</v>
      </c>
      <c r="K5901" s="555" t="s">
        <v>1865</v>
      </c>
      <c r="L5901" s="555" t="s">
        <v>1854</v>
      </c>
    </row>
    <row r="5902" spans="1:12" ht="15.75">
      <c r="C5902" s="555" t="str">
        <f>'FC03-5'!B$64</f>
        <v>Total Deterioro Cuentas por Cobrar (FC03-5)</v>
      </c>
      <c r="F5902" s="555">
        <f>'FC03-5'!E$64</f>
        <v>0</v>
      </c>
      <c r="I5902" s="580" t="str">
        <f>Índice!$C$8</f>
        <v>2016-01-01</v>
      </c>
      <c r="J5902" s="580" t="str">
        <f>Índice!$C$9</f>
        <v>2016-12-31</v>
      </c>
      <c r="K5902" s="555" t="s">
        <v>1865</v>
      </c>
      <c r="L5902" s="555" t="s">
        <v>1854</v>
      </c>
    </row>
    <row r="5903" spans="1:12" ht="15.75">
      <c r="A5903" s="593" t="s">
        <v>15</v>
      </c>
      <c r="B5903" s="594"/>
      <c r="C5903" s="595" t="s">
        <v>628</v>
      </c>
      <c r="I5903" s="580" t="str">
        <f>Índice!$C$8</f>
        <v>2016-01-01</v>
      </c>
      <c r="J5903" s="580" t="str">
        <f>Índice!$C$9</f>
        <v>2016-12-31</v>
      </c>
      <c r="L5903" s="555"/>
    </row>
    <row r="5904" spans="1:12" ht="15.75">
      <c r="A5904" s="593" t="s">
        <v>15</v>
      </c>
      <c r="C5904" s="555" t="str">
        <f>'FC03-5'!B$7</f>
        <v>Servicio de Gas combustible por redes (FC03-5)</v>
      </c>
      <c r="I5904" s="580" t="str">
        <f>Índice!$C$8</f>
        <v>2016-01-01</v>
      </c>
      <c r="J5904" s="580" t="str">
        <f>Índice!$C$9</f>
        <v>2016-12-31</v>
      </c>
      <c r="L5904" s="555"/>
    </row>
    <row r="5905" spans="1:12" ht="15.75">
      <c r="A5905" s="593" t="s">
        <v>15</v>
      </c>
      <c r="C5905" s="555" t="str">
        <f>'FC03-5'!B$8</f>
        <v>Negocio transporte de gas combustible (FC03-5)</v>
      </c>
      <c r="I5905" s="580" t="str">
        <f>Índice!$C$8</f>
        <v>2016-01-01</v>
      </c>
      <c r="J5905" s="580" t="str">
        <f>Índice!$C$9</f>
        <v>2016-12-31</v>
      </c>
      <c r="L5905" s="555"/>
    </row>
    <row r="5906" spans="1:12" ht="15.75">
      <c r="C5906" s="555" t="str">
        <f>'FC03-5'!B$9</f>
        <v>Empresas del sector (Transporte) (FC03-5)</v>
      </c>
      <c r="F5906" s="555">
        <f>'FC03-5'!F$9</f>
        <v>0</v>
      </c>
      <c r="I5906" s="580" t="str">
        <f>Índice!$C$8</f>
        <v>2016-01-01</v>
      </c>
      <c r="J5906" s="580" t="str">
        <f>Índice!$C$9</f>
        <v>2016-12-31</v>
      </c>
      <c r="K5906" s="555" t="s">
        <v>1865</v>
      </c>
      <c r="L5906" s="555" t="s">
        <v>1855</v>
      </c>
    </row>
    <row r="5907" spans="1:12" ht="15.75">
      <c r="C5907" s="555" t="str">
        <f>'FC03-5'!B$10</f>
        <v>Grandes consumidores (Transporte) (FC03-5)</v>
      </c>
      <c r="F5907" s="555">
        <f>'FC03-5'!F$10</f>
        <v>0</v>
      </c>
      <c r="I5907" s="580" t="str">
        <f>Índice!$C$8</f>
        <v>2016-01-01</v>
      </c>
      <c r="J5907" s="580" t="str">
        <f>Índice!$C$9</f>
        <v>2016-12-31</v>
      </c>
      <c r="K5907" s="555" t="s">
        <v>1865</v>
      </c>
      <c r="L5907" s="555" t="s">
        <v>1855</v>
      </c>
    </row>
    <row r="5908" spans="1:12" ht="15.75">
      <c r="C5908" s="555" t="str">
        <f>'FC03-5'!B$11</f>
        <v>Otros (Transporte) (FC03-5)</v>
      </c>
      <c r="F5908" s="555">
        <f>'FC03-5'!F$11</f>
        <v>0</v>
      </c>
      <c r="I5908" s="580" t="str">
        <f>Índice!$C$8</f>
        <v>2016-01-01</v>
      </c>
      <c r="J5908" s="580" t="str">
        <f>Índice!$C$9</f>
        <v>2016-12-31</v>
      </c>
      <c r="K5908" s="555" t="s">
        <v>1865</v>
      </c>
      <c r="L5908" s="555" t="s">
        <v>1855</v>
      </c>
    </row>
    <row r="5909" spans="1:12" ht="15.75">
      <c r="C5909" s="555" t="str">
        <f>'FC03-5'!B$12</f>
        <v>Total Transporte de gas combustible (FC03-5)</v>
      </c>
      <c r="F5909" s="555">
        <f>'FC03-5'!F$12</f>
        <v>0</v>
      </c>
      <c r="I5909" s="580" t="str">
        <f>Índice!$C$8</f>
        <v>2016-01-01</v>
      </c>
      <c r="J5909" s="580" t="str">
        <f>Índice!$C$9</f>
        <v>2016-12-31</v>
      </c>
      <c r="K5909" s="555" t="s">
        <v>1865</v>
      </c>
      <c r="L5909" s="555" t="s">
        <v>1855</v>
      </c>
    </row>
    <row r="5910" spans="1:12" ht="15.75">
      <c r="A5910" s="593" t="s">
        <v>15</v>
      </c>
      <c r="C5910" s="555" t="str">
        <f>'FC03-5'!B$13</f>
        <v>Negocio distribución de gas combustible (FC03-5)</v>
      </c>
      <c r="F5910" s="555">
        <f>'FC03-5'!F$13</f>
        <v>0</v>
      </c>
      <c r="I5910" s="580" t="str">
        <f>Índice!$C$8</f>
        <v>2016-01-01</v>
      </c>
      <c r="J5910" s="580" t="str">
        <f>Índice!$C$9</f>
        <v>2016-12-31</v>
      </c>
      <c r="L5910" s="555"/>
    </row>
    <row r="5911" spans="1:12" ht="15.75">
      <c r="C5911" s="555" t="str">
        <f>'FC03-5'!B$14</f>
        <v>Empresas del sector (Distribución) (FC03-5)</v>
      </c>
      <c r="F5911" s="555">
        <f>'FC03-5'!F$14</f>
        <v>0</v>
      </c>
      <c r="I5911" s="580" t="str">
        <f>Índice!$C$8</f>
        <v>2016-01-01</v>
      </c>
      <c r="J5911" s="580" t="str">
        <f>Índice!$C$9</f>
        <v>2016-12-31</v>
      </c>
      <c r="K5911" s="555" t="s">
        <v>1865</v>
      </c>
      <c r="L5911" s="555" t="s">
        <v>1855</v>
      </c>
    </row>
    <row r="5912" spans="1:12" ht="15.75">
      <c r="C5912" s="555" t="str">
        <f>'FC03-5'!B$15</f>
        <v>Grandes consumidores (Distribución) (FC03-5)</v>
      </c>
      <c r="F5912" s="555">
        <f>'FC03-5'!F$15</f>
        <v>0</v>
      </c>
      <c r="I5912" s="580" t="str">
        <f>Índice!$C$8</f>
        <v>2016-01-01</v>
      </c>
      <c r="J5912" s="580" t="str">
        <f>Índice!$C$9</f>
        <v>2016-12-31</v>
      </c>
      <c r="K5912" s="555" t="s">
        <v>1865</v>
      </c>
      <c r="L5912" s="555" t="s">
        <v>1855</v>
      </c>
    </row>
    <row r="5913" spans="1:12" ht="15.75">
      <c r="C5913" s="555" t="str">
        <f>'FC03-5'!B$16</f>
        <v>Otros (Distribución) (FC03-5)</v>
      </c>
      <c r="F5913" s="555">
        <f>'FC03-5'!F$16</f>
        <v>0</v>
      </c>
      <c r="I5913" s="580" t="str">
        <f>Índice!$C$8</f>
        <v>2016-01-01</v>
      </c>
      <c r="J5913" s="580" t="str">
        <f>Índice!$C$9</f>
        <v>2016-12-31</v>
      </c>
      <c r="K5913" s="555" t="s">
        <v>1865</v>
      </c>
      <c r="L5913" s="555" t="s">
        <v>1855</v>
      </c>
    </row>
    <row r="5914" spans="1:12" ht="15.75">
      <c r="C5914" s="555" t="str">
        <f>'FC03-5'!B$17</f>
        <v>Total Distribución de gas combustible (FC03-5)</v>
      </c>
      <c r="F5914" s="555">
        <f>'FC03-5'!F$17</f>
        <v>0</v>
      </c>
      <c r="I5914" s="580" t="str">
        <f>Índice!$C$8</f>
        <v>2016-01-01</v>
      </c>
      <c r="J5914" s="580" t="str">
        <f>Índice!$C$9</f>
        <v>2016-12-31</v>
      </c>
      <c r="K5914" s="555" t="s">
        <v>1865</v>
      </c>
      <c r="L5914" s="555" t="s">
        <v>1855</v>
      </c>
    </row>
    <row r="5915" spans="1:12" ht="15.75">
      <c r="A5915" s="593" t="s">
        <v>15</v>
      </c>
      <c r="C5915" s="555" t="str">
        <f>'FC03-5'!B$18</f>
        <v>Negocio comercializacion de gas combustible (FC03-5)</v>
      </c>
      <c r="F5915" s="555">
        <f>'FC03-5'!F$18</f>
        <v>0</v>
      </c>
      <c r="I5915" s="580" t="str">
        <f>Índice!$C$8</f>
        <v>2016-01-01</v>
      </c>
      <c r="J5915" s="580" t="str">
        <f>Índice!$C$9</f>
        <v>2016-12-31</v>
      </c>
      <c r="K5915" s="555"/>
      <c r="L5915" s="555"/>
    </row>
    <row r="5916" spans="1:12" ht="15.75">
      <c r="A5916" s="557"/>
      <c r="C5916" s="555" t="str">
        <f>'FC03-5'!B$19</f>
        <v>Residencial Estrato 1 (FC03-5)</v>
      </c>
      <c r="F5916" s="555">
        <f>'FC03-5'!F$19</f>
        <v>0</v>
      </c>
      <c r="I5916" s="580" t="str">
        <f>Índice!$C$8</f>
        <v>2016-01-01</v>
      </c>
      <c r="J5916" s="580" t="str">
        <f>Índice!$C$9</f>
        <v>2016-12-31</v>
      </c>
      <c r="K5916" s="555" t="s">
        <v>1865</v>
      </c>
      <c r="L5916" s="555" t="s">
        <v>1855</v>
      </c>
    </row>
    <row r="5917" spans="1:12" ht="15.75">
      <c r="A5917" s="557"/>
      <c r="C5917" s="555" t="str">
        <f>'FC03-5'!B$20</f>
        <v xml:space="preserve">     Hogares sustitutos (FC03-5)</v>
      </c>
      <c r="F5917" s="555">
        <f>'FC03-5'!F$20</f>
        <v>0</v>
      </c>
      <c r="I5917" s="580" t="str">
        <f>Índice!$C$8</f>
        <v>2016-01-01</v>
      </c>
      <c r="J5917" s="580" t="str">
        <f>Índice!$C$9</f>
        <v>2016-12-31</v>
      </c>
      <c r="K5917" s="555" t="s">
        <v>1865</v>
      </c>
      <c r="L5917" s="555" t="s">
        <v>1855</v>
      </c>
    </row>
    <row r="5918" spans="1:12" ht="15.75">
      <c r="A5918" s="557"/>
      <c r="C5918" s="555" t="str">
        <f>'FC03-5'!B$21</f>
        <v xml:space="preserve">     Otros residencial estrato 1 (FC03-5)</v>
      </c>
      <c r="F5918" s="555">
        <f>'FC03-5'!F$21</f>
        <v>0</v>
      </c>
      <c r="I5918" s="580" t="str">
        <f>Índice!$C$8</f>
        <v>2016-01-01</v>
      </c>
      <c r="J5918" s="580" t="str">
        <f>Índice!$C$9</f>
        <v>2016-12-31</v>
      </c>
      <c r="K5918" s="555" t="s">
        <v>1865</v>
      </c>
      <c r="L5918" s="555" t="s">
        <v>1855</v>
      </c>
    </row>
    <row r="5919" spans="1:12" ht="15.75">
      <c r="A5919" s="557"/>
      <c r="C5919" s="555" t="str">
        <f>'FC03-5'!B$22</f>
        <v>Residencial Estrato 2 (FC03-5)</v>
      </c>
      <c r="F5919" s="555">
        <f>'FC03-5'!F$22</f>
        <v>0</v>
      </c>
      <c r="I5919" s="580" t="str">
        <f>Índice!$C$8</f>
        <v>2016-01-01</v>
      </c>
      <c r="J5919" s="580" t="str">
        <f>Índice!$C$9</f>
        <v>2016-12-31</v>
      </c>
      <c r="K5919" s="555" t="s">
        <v>1865</v>
      </c>
      <c r="L5919" s="555" t="s">
        <v>1855</v>
      </c>
    </row>
    <row r="5920" spans="1:12" ht="15.75">
      <c r="A5920" s="557"/>
      <c r="C5920" s="555" t="str">
        <f>'FC03-5'!B$23</f>
        <v>Residencial Estrato 3 (FC03-5)</v>
      </c>
      <c r="F5920" s="555">
        <f>'FC03-5'!F$23</f>
        <v>0</v>
      </c>
      <c r="I5920" s="580" t="str">
        <f>Índice!$C$8</f>
        <v>2016-01-01</v>
      </c>
      <c r="J5920" s="580" t="str">
        <f>Índice!$C$9</f>
        <v>2016-12-31</v>
      </c>
      <c r="K5920" s="555" t="s">
        <v>1865</v>
      </c>
      <c r="L5920" s="555" t="s">
        <v>1855</v>
      </c>
    </row>
    <row r="5921" spans="1:12" ht="15.75">
      <c r="A5921" s="557"/>
      <c r="C5921" s="555" t="str">
        <f>'FC03-5'!B$24</f>
        <v>Residencial Estrato 4 (FC03-5)</v>
      </c>
      <c r="F5921" s="555">
        <f>'FC03-5'!F$24</f>
        <v>0</v>
      </c>
      <c r="I5921" s="580" t="str">
        <f>Índice!$C$8</f>
        <v>2016-01-01</v>
      </c>
      <c r="J5921" s="580" t="str">
        <f>Índice!$C$9</f>
        <v>2016-12-31</v>
      </c>
      <c r="K5921" s="555" t="s">
        <v>1865</v>
      </c>
      <c r="L5921" s="555" t="s">
        <v>1855</v>
      </c>
    </row>
    <row r="5922" spans="1:12" ht="15.75">
      <c r="A5922" s="557"/>
      <c r="C5922" s="555" t="str">
        <f>'FC03-5'!B$25</f>
        <v>Residencial Estrato 5 (FC03-5)</v>
      </c>
      <c r="F5922" s="555">
        <f>'FC03-5'!F$25</f>
        <v>0</v>
      </c>
      <c r="I5922" s="580" t="str">
        <f>Índice!$C$8</f>
        <v>2016-01-01</v>
      </c>
      <c r="J5922" s="580" t="str">
        <f>Índice!$C$9</f>
        <v>2016-12-31</v>
      </c>
      <c r="K5922" s="555" t="s">
        <v>1865</v>
      </c>
      <c r="L5922" s="555" t="s">
        <v>1855</v>
      </c>
    </row>
    <row r="5923" spans="1:12" ht="15.75">
      <c r="A5923" s="557"/>
      <c r="C5923" s="555" t="str">
        <f>'FC03-5'!B$26</f>
        <v>Residencial Estrato 6 (FC03-5)</v>
      </c>
      <c r="F5923" s="555">
        <f>'FC03-5'!F$26</f>
        <v>0</v>
      </c>
      <c r="I5923" s="580" t="str">
        <f>Índice!$C$8</f>
        <v>2016-01-01</v>
      </c>
      <c r="J5923" s="580" t="str">
        <f>Índice!$C$9</f>
        <v>2016-12-31</v>
      </c>
      <c r="K5923" s="555" t="s">
        <v>1865</v>
      </c>
      <c r="L5923" s="555" t="s">
        <v>1855</v>
      </c>
    </row>
    <row r="5924" spans="1:12" ht="15.75">
      <c r="A5924" s="557"/>
      <c r="C5924" s="555" t="str">
        <f>'FC03-5'!B$27</f>
        <v>Comercial (FC03-5)</v>
      </c>
      <c r="F5924" s="555">
        <f>'FC03-5'!F$27</f>
        <v>0</v>
      </c>
      <c r="I5924" s="580" t="str">
        <f>Índice!$C$8</f>
        <v>2016-01-01</v>
      </c>
      <c r="J5924" s="580" t="str">
        <f>Índice!$C$9</f>
        <v>2016-12-31</v>
      </c>
      <c r="K5924" s="555" t="s">
        <v>1865</v>
      </c>
      <c r="L5924" s="555" t="s">
        <v>1855</v>
      </c>
    </row>
    <row r="5925" spans="1:12" ht="15.75">
      <c r="A5925" s="557"/>
      <c r="C5925" s="555" t="str">
        <f>'FC03-5'!B$28</f>
        <v>Industrial (FC03-5)</v>
      </c>
      <c r="F5925" s="555">
        <f>'FC03-5'!F$28</f>
        <v>0</v>
      </c>
      <c r="I5925" s="580" t="str">
        <f>Índice!$C$8</f>
        <v>2016-01-01</v>
      </c>
      <c r="J5925" s="580" t="str">
        <f>Índice!$C$9</f>
        <v>2016-12-31</v>
      </c>
      <c r="K5925" s="555" t="s">
        <v>1865</v>
      </c>
      <c r="L5925" s="555" t="s">
        <v>1855</v>
      </c>
    </row>
    <row r="5926" spans="1:12" ht="15.75">
      <c r="A5926" s="557"/>
      <c r="C5926" s="555" t="str">
        <f>'FC03-5'!B$29</f>
        <v>Oficial (FC03-5)</v>
      </c>
      <c r="F5926" s="555">
        <f>'FC03-5'!F$29</f>
        <v>0</v>
      </c>
      <c r="I5926" s="580" t="str">
        <f>Índice!$C$8</f>
        <v>2016-01-01</v>
      </c>
      <c r="J5926" s="580" t="str">
        <f>Índice!$C$9</f>
        <v>2016-12-31</v>
      </c>
      <c r="K5926" s="555" t="s">
        <v>1865</v>
      </c>
      <c r="L5926" s="555" t="s">
        <v>1855</v>
      </c>
    </row>
    <row r="5927" spans="1:12" ht="15.75">
      <c r="A5927" s="557"/>
      <c r="C5927" s="555" t="str">
        <f>'FC03-5'!B$30</f>
        <v>Especial Asistencial (FC03-5)</v>
      </c>
      <c r="F5927" s="555">
        <f>'FC03-5'!F$30</f>
        <v>0</v>
      </c>
      <c r="I5927" s="580" t="str">
        <f>Índice!$C$8</f>
        <v>2016-01-01</v>
      </c>
      <c r="J5927" s="580" t="str">
        <f>Índice!$C$9</f>
        <v>2016-12-31</v>
      </c>
      <c r="K5927" s="555" t="s">
        <v>1865</v>
      </c>
      <c r="L5927" s="555" t="s">
        <v>1855</v>
      </c>
    </row>
    <row r="5928" spans="1:12" ht="15.75">
      <c r="A5928" s="557"/>
      <c r="C5928" s="555" t="str">
        <f>'FC03-5'!B$31</f>
        <v>Especial Educativo (FC03-5)</v>
      </c>
      <c r="F5928" s="555">
        <f>'FC03-5'!F$31</f>
        <v>0</v>
      </c>
      <c r="I5928" s="580" t="str">
        <f>Índice!$C$8</f>
        <v>2016-01-01</v>
      </c>
      <c r="J5928" s="580" t="str">
        <f>Índice!$C$9</f>
        <v>2016-12-31</v>
      </c>
      <c r="K5928" s="555" t="s">
        <v>1865</v>
      </c>
      <c r="L5928" s="555" t="s">
        <v>1855</v>
      </c>
    </row>
    <row r="5929" spans="1:12" ht="15.75">
      <c r="A5929" s="557"/>
      <c r="C5929" s="555" t="str">
        <f>'FC03-5'!B$32</f>
        <v>Grandes consumidores (Comercialización) (FC03-5)</v>
      </c>
      <c r="F5929" s="555">
        <f>'FC03-5'!F$32</f>
        <v>0</v>
      </c>
      <c r="I5929" s="580" t="str">
        <f>Índice!$C$8</f>
        <v>2016-01-01</v>
      </c>
      <c r="J5929" s="580" t="str">
        <f>Índice!$C$9</f>
        <v>2016-12-31</v>
      </c>
      <c r="K5929" s="555" t="s">
        <v>1865</v>
      </c>
      <c r="L5929" s="555" t="s">
        <v>1855</v>
      </c>
    </row>
    <row r="5930" spans="1:12" ht="15.75">
      <c r="A5930" s="557"/>
      <c r="C5930" s="555" t="str">
        <f>'FC03-5'!B$33</f>
        <v>Empresas del sector (Comercialización) (FC03-5)</v>
      </c>
      <c r="F5930" s="555">
        <f>'FC03-5'!F$33</f>
        <v>0</v>
      </c>
      <c r="I5930" s="580" t="str">
        <f>Índice!$C$8</f>
        <v>2016-01-01</v>
      </c>
      <c r="J5930" s="580" t="str">
        <f>Índice!$C$9</f>
        <v>2016-12-31</v>
      </c>
      <c r="K5930" s="555" t="s">
        <v>1865</v>
      </c>
      <c r="L5930" s="555" t="s">
        <v>1855</v>
      </c>
    </row>
    <row r="5931" spans="1:12" ht="15.75">
      <c r="A5931" s="557"/>
      <c r="C5931" s="555" t="str">
        <f>'FC03-5'!B$34</f>
        <v>Otros (Comercialización) (FC03-5)</v>
      </c>
      <c r="F5931" s="555">
        <f>'FC03-5'!F$34</f>
        <v>0</v>
      </c>
      <c r="I5931" s="580" t="str">
        <f>Índice!$C$8</f>
        <v>2016-01-01</v>
      </c>
      <c r="J5931" s="580" t="str">
        <f>Índice!$C$9</f>
        <v>2016-12-31</v>
      </c>
      <c r="K5931" s="555" t="s">
        <v>1865</v>
      </c>
      <c r="L5931" s="555" t="s">
        <v>1855</v>
      </c>
    </row>
    <row r="5932" spans="1:12" ht="15.75">
      <c r="C5932" s="555" t="str">
        <f>'FC03-5'!B$35</f>
        <v>Total Comercialización de gas combustible (FC03-5)</v>
      </c>
      <c r="F5932" s="555">
        <f>'FC03-5'!F$35</f>
        <v>0</v>
      </c>
      <c r="I5932" s="580" t="str">
        <f>Índice!$C$8</f>
        <v>2016-01-01</v>
      </c>
      <c r="J5932" s="580" t="str">
        <f>Índice!$C$9</f>
        <v>2016-12-31</v>
      </c>
      <c r="K5932" s="555" t="s">
        <v>1865</v>
      </c>
      <c r="L5932" s="555" t="s">
        <v>1855</v>
      </c>
    </row>
    <row r="5933" spans="1:12" ht="15.75">
      <c r="A5933" s="593"/>
      <c r="C5933" s="555" t="str">
        <f>'FC03-5'!B$36</f>
        <v>Total  Servicio de Gas combustible por redes (FC03-5)</v>
      </c>
      <c r="F5933" s="555">
        <f>'FC03-5'!F$36</f>
        <v>0</v>
      </c>
      <c r="I5933" s="580" t="str">
        <f>Índice!$C$8</f>
        <v>2016-01-01</v>
      </c>
      <c r="J5933" s="580" t="str">
        <f>Índice!$C$9</f>
        <v>2016-12-31</v>
      </c>
      <c r="K5933" s="555" t="s">
        <v>1865</v>
      </c>
      <c r="L5933" s="555" t="s">
        <v>1855</v>
      </c>
    </row>
    <row r="5934" spans="1:12" ht="15.75">
      <c r="A5934" s="593" t="s">
        <v>15</v>
      </c>
      <c r="C5934" s="555" t="str">
        <f>'FC03-5'!B$37</f>
        <v>Deterioro de cuentas por cobrar (FC03-5)</v>
      </c>
      <c r="F5934" s="555">
        <f>'FC03-5'!F$37</f>
        <v>0</v>
      </c>
      <c r="I5934" s="580" t="str">
        <f>Índice!$C$8</f>
        <v>2016-01-01</v>
      </c>
      <c r="J5934" s="580" t="str">
        <f>Índice!$C$9</f>
        <v>2016-12-31</v>
      </c>
      <c r="K5934" s="555"/>
      <c r="L5934" s="555"/>
    </row>
    <row r="5935" spans="1:12" ht="15.75">
      <c r="A5935" s="593" t="s">
        <v>15</v>
      </c>
      <c r="C5935" s="555" t="str">
        <f>'FC03-5'!B$38</f>
        <v>Negocio transporte de gas combustible (Deterioro) (FC03-5)</v>
      </c>
      <c r="F5935" s="555">
        <f>'FC03-5'!F$38</f>
        <v>0</v>
      </c>
      <c r="I5935" s="580" t="str">
        <f>Índice!$C$8</f>
        <v>2016-01-01</v>
      </c>
      <c r="J5935" s="580" t="str">
        <f>Índice!$C$9</f>
        <v>2016-12-31</v>
      </c>
      <c r="K5935" s="555"/>
      <c r="L5935" s="555"/>
    </row>
    <row r="5936" spans="1:12" ht="15.75">
      <c r="C5936" s="555" t="str">
        <f>'FC03-5'!B$39</f>
        <v>Empresas del sector (Transporte) (Deterioro) (FC03-5)</v>
      </c>
      <c r="F5936" s="555">
        <f>'FC03-5'!F$39</f>
        <v>0</v>
      </c>
      <c r="I5936" s="580" t="str">
        <f>Índice!$C$8</f>
        <v>2016-01-01</v>
      </c>
      <c r="J5936" s="580" t="str">
        <f>Índice!$C$9</f>
        <v>2016-12-31</v>
      </c>
      <c r="K5936" s="555" t="s">
        <v>1865</v>
      </c>
      <c r="L5936" s="555" t="s">
        <v>1855</v>
      </c>
    </row>
    <row r="5937" spans="1:12" ht="15.75">
      <c r="C5937" s="555" t="str">
        <f>'FC03-5'!B$40</f>
        <v>Grandes consumidores (Transporte) (Deterioro) (FC03-5)</v>
      </c>
      <c r="F5937" s="555">
        <f>'FC03-5'!F$40</f>
        <v>0</v>
      </c>
      <c r="I5937" s="580" t="str">
        <f>Índice!$C$8</f>
        <v>2016-01-01</v>
      </c>
      <c r="J5937" s="580" t="str">
        <f>Índice!$C$9</f>
        <v>2016-12-31</v>
      </c>
      <c r="K5937" s="555" t="s">
        <v>1865</v>
      </c>
      <c r="L5937" s="555" t="s">
        <v>1855</v>
      </c>
    </row>
    <row r="5938" spans="1:12" ht="15.75">
      <c r="C5938" s="555" t="str">
        <f>'FC03-5'!B$41</f>
        <v>Otros (Transporte) (Deterioro) (FC03-5)</v>
      </c>
      <c r="F5938" s="555">
        <f>'FC03-5'!F$41</f>
        <v>0</v>
      </c>
      <c r="I5938" s="580" t="str">
        <f>Índice!$C$8</f>
        <v>2016-01-01</v>
      </c>
      <c r="J5938" s="580" t="str">
        <f>Índice!$C$9</f>
        <v>2016-12-31</v>
      </c>
      <c r="K5938" s="555" t="s">
        <v>1865</v>
      </c>
      <c r="L5938" s="555" t="s">
        <v>1855</v>
      </c>
    </row>
    <row r="5939" spans="1:12" ht="15.75">
      <c r="C5939" s="555" t="str">
        <f>'FC03-5'!B$42</f>
        <v>Total Transporte de gas combustible (Deterioro) (FC03-5)</v>
      </c>
      <c r="F5939" s="555">
        <f>'FC03-5'!F$42</f>
        <v>0</v>
      </c>
      <c r="I5939" s="580" t="str">
        <f>Índice!$C$8</f>
        <v>2016-01-01</v>
      </c>
      <c r="J5939" s="580" t="str">
        <f>Índice!$C$9</f>
        <v>2016-12-31</v>
      </c>
      <c r="K5939" s="555" t="s">
        <v>1865</v>
      </c>
      <c r="L5939" s="555" t="s">
        <v>1855</v>
      </c>
    </row>
    <row r="5940" spans="1:12" ht="15.75">
      <c r="A5940" s="593" t="s">
        <v>15</v>
      </c>
      <c r="C5940" s="555" t="str">
        <f>'FC03-5'!B$43</f>
        <v>Negocio distribución de gas combustible (Deterioro) (FC03-5)</v>
      </c>
      <c r="F5940" s="555">
        <f>'FC03-5'!F$43</f>
        <v>0</v>
      </c>
      <c r="I5940" s="580" t="str">
        <f>Índice!$C$8</f>
        <v>2016-01-01</v>
      </c>
      <c r="J5940" s="580" t="str">
        <f>Índice!$C$9</f>
        <v>2016-12-31</v>
      </c>
      <c r="K5940" s="555"/>
      <c r="L5940" s="555"/>
    </row>
    <row r="5941" spans="1:12" ht="15.75">
      <c r="C5941" s="555" t="str">
        <f>'FC03-5'!B$44</f>
        <v>Empresas del sector (Distribución) (Deterioro) (FC03-5)</v>
      </c>
      <c r="F5941" s="555">
        <f>'FC03-5'!F$44</f>
        <v>0</v>
      </c>
      <c r="I5941" s="580" t="str">
        <f>Índice!$C$8</f>
        <v>2016-01-01</v>
      </c>
      <c r="J5941" s="580" t="str">
        <f>Índice!$C$9</f>
        <v>2016-12-31</v>
      </c>
      <c r="K5941" s="555" t="s">
        <v>1865</v>
      </c>
      <c r="L5941" s="555" t="s">
        <v>1855</v>
      </c>
    </row>
    <row r="5942" spans="1:12" ht="15.75">
      <c r="C5942" s="555" t="str">
        <f>'FC03-5'!B$45</f>
        <v>Grandes consumidores (Distribución) (Deterioro) (FC03-5)</v>
      </c>
      <c r="F5942" s="555">
        <f>'FC03-5'!F$45</f>
        <v>0</v>
      </c>
      <c r="I5942" s="580" t="str">
        <f>Índice!$C$8</f>
        <v>2016-01-01</v>
      </c>
      <c r="J5942" s="580" t="str">
        <f>Índice!$C$9</f>
        <v>2016-12-31</v>
      </c>
      <c r="K5942" s="555" t="s">
        <v>1865</v>
      </c>
      <c r="L5942" s="555" t="s">
        <v>1855</v>
      </c>
    </row>
    <row r="5943" spans="1:12" ht="15.75">
      <c r="C5943" s="555" t="str">
        <f>'FC03-5'!B$46</f>
        <v>Otros (Distribución) (Deterioro) (FC03-5)</v>
      </c>
      <c r="F5943" s="555">
        <f>'FC03-5'!F$46</f>
        <v>0</v>
      </c>
      <c r="I5943" s="580" t="str">
        <f>Índice!$C$8</f>
        <v>2016-01-01</v>
      </c>
      <c r="J5943" s="580" t="str">
        <f>Índice!$C$9</f>
        <v>2016-12-31</v>
      </c>
      <c r="K5943" s="555" t="s">
        <v>1865</v>
      </c>
      <c r="L5943" s="555" t="s">
        <v>1855</v>
      </c>
    </row>
    <row r="5944" spans="1:12" ht="15.75">
      <c r="C5944" s="555" t="str">
        <f>'FC03-5'!B$47</f>
        <v>Total Distribución de gas combustible (Deterioro) (FC03-5)</v>
      </c>
      <c r="F5944" s="555">
        <f>'FC03-5'!F$47</f>
        <v>0</v>
      </c>
      <c r="I5944" s="580" t="str">
        <f>Índice!$C$8</f>
        <v>2016-01-01</v>
      </c>
      <c r="J5944" s="580" t="str">
        <f>Índice!$C$9</f>
        <v>2016-12-31</v>
      </c>
      <c r="K5944" s="555" t="s">
        <v>1865</v>
      </c>
      <c r="L5944" s="555" t="s">
        <v>1855</v>
      </c>
    </row>
    <row r="5945" spans="1:12" ht="15.75">
      <c r="A5945" s="593" t="s">
        <v>15</v>
      </c>
      <c r="C5945" s="555" t="str">
        <f>'FC03-5'!B$48</f>
        <v>Negocio comercializacion de gas combustible (Deterioro) (FC03-5)</v>
      </c>
      <c r="F5945" s="555">
        <f>'FC03-5'!F$48</f>
        <v>0</v>
      </c>
      <c r="I5945" s="580" t="str">
        <f>Índice!$C$8</f>
        <v>2016-01-01</v>
      </c>
      <c r="J5945" s="580" t="str">
        <f>Índice!$C$9</f>
        <v>2016-12-31</v>
      </c>
      <c r="K5945" s="555"/>
      <c r="L5945" s="555"/>
    </row>
    <row r="5946" spans="1:12" ht="15.75">
      <c r="C5946" s="555" t="str">
        <f>'FC03-5'!B$49</f>
        <v>Residencial Estrato 1 (Deterioro) (FC03-5)</v>
      </c>
      <c r="F5946" s="555">
        <f>'FC03-5'!F$49</f>
        <v>0</v>
      </c>
      <c r="I5946" s="580" t="str">
        <f>Índice!$C$8</f>
        <v>2016-01-01</v>
      </c>
      <c r="J5946" s="580" t="str">
        <f>Índice!$C$9</f>
        <v>2016-12-31</v>
      </c>
      <c r="K5946" s="555" t="s">
        <v>1865</v>
      </c>
      <c r="L5946" s="555" t="s">
        <v>1855</v>
      </c>
    </row>
    <row r="5947" spans="1:12" ht="15.75">
      <c r="C5947" s="555" t="str">
        <f>'FC03-5'!B$50</f>
        <v>Residencial Estrato 2 (Deterioro) (FC03-5)</v>
      </c>
      <c r="F5947" s="555">
        <f>'FC03-5'!F$50</f>
        <v>0</v>
      </c>
      <c r="I5947" s="580" t="str">
        <f>Índice!$C$8</f>
        <v>2016-01-01</v>
      </c>
      <c r="J5947" s="580" t="str">
        <f>Índice!$C$9</f>
        <v>2016-12-31</v>
      </c>
      <c r="K5947" s="555" t="s">
        <v>1865</v>
      </c>
      <c r="L5947" s="555" t="s">
        <v>1855</v>
      </c>
    </row>
    <row r="5948" spans="1:12" ht="15.75">
      <c r="C5948" s="555" t="str">
        <f>'FC03-5'!B$51</f>
        <v>Residencial Estrato 3 (Deterioro) (FC03-5)</v>
      </c>
      <c r="F5948" s="555">
        <f>'FC03-5'!F$51</f>
        <v>0</v>
      </c>
      <c r="I5948" s="580" t="str">
        <f>Índice!$C$8</f>
        <v>2016-01-01</v>
      </c>
      <c r="J5948" s="580" t="str">
        <f>Índice!$C$9</f>
        <v>2016-12-31</v>
      </c>
      <c r="K5948" s="555" t="s">
        <v>1865</v>
      </c>
      <c r="L5948" s="555" t="s">
        <v>1855</v>
      </c>
    </row>
    <row r="5949" spans="1:12" ht="15.75">
      <c r="C5949" s="555" t="str">
        <f>'FC03-5'!B$52</f>
        <v>Residencial Estrato 4 (Deterioro) (FC03-5)</v>
      </c>
      <c r="F5949" s="555">
        <f>'FC03-5'!F$52</f>
        <v>0</v>
      </c>
      <c r="I5949" s="580" t="str">
        <f>Índice!$C$8</f>
        <v>2016-01-01</v>
      </c>
      <c r="J5949" s="580" t="str">
        <f>Índice!$C$9</f>
        <v>2016-12-31</v>
      </c>
      <c r="K5949" s="555" t="s">
        <v>1865</v>
      </c>
      <c r="L5949" s="555" t="s">
        <v>1855</v>
      </c>
    </row>
    <row r="5950" spans="1:12" ht="15.75">
      <c r="C5950" s="555" t="str">
        <f>'FC03-5'!B$53</f>
        <v>Residencial Estrato 5 (Deterioro) (FC03-5)</v>
      </c>
      <c r="F5950" s="555">
        <f>'FC03-5'!F$53</f>
        <v>0</v>
      </c>
      <c r="I5950" s="580" t="str">
        <f>Índice!$C$8</f>
        <v>2016-01-01</v>
      </c>
      <c r="J5950" s="580" t="str">
        <f>Índice!$C$9</f>
        <v>2016-12-31</v>
      </c>
      <c r="K5950" s="555" t="s">
        <v>1865</v>
      </c>
      <c r="L5950" s="555" t="s">
        <v>1855</v>
      </c>
    </row>
    <row r="5951" spans="1:12" ht="15.75">
      <c r="C5951" s="555" t="str">
        <f>'FC03-5'!B$54</f>
        <v>Residencial Estrato 6 (Deterioro) (FC03-5)</v>
      </c>
      <c r="F5951" s="555">
        <f>'FC03-5'!F$54</f>
        <v>0</v>
      </c>
      <c r="I5951" s="580" t="str">
        <f>Índice!$C$8</f>
        <v>2016-01-01</v>
      </c>
      <c r="J5951" s="580" t="str">
        <f>Índice!$C$9</f>
        <v>2016-12-31</v>
      </c>
      <c r="K5951" s="555" t="s">
        <v>1865</v>
      </c>
      <c r="L5951" s="555" t="s">
        <v>1855</v>
      </c>
    </row>
    <row r="5952" spans="1:12" ht="15.75">
      <c r="C5952" s="555" t="str">
        <f>'FC03-5'!B$55</f>
        <v>Comercial (Deterioro) (FC03-5)</v>
      </c>
      <c r="F5952" s="555">
        <f>'FC03-5'!F$55</f>
        <v>0</v>
      </c>
      <c r="I5952" s="580" t="str">
        <f>Índice!$C$8</f>
        <v>2016-01-01</v>
      </c>
      <c r="J5952" s="580" t="str">
        <f>Índice!$C$9</f>
        <v>2016-12-31</v>
      </c>
      <c r="K5952" s="555" t="s">
        <v>1865</v>
      </c>
      <c r="L5952" s="555" t="s">
        <v>1855</v>
      </c>
    </row>
    <row r="5953" spans="1:12" ht="15.75">
      <c r="C5953" s="555" t="str">
        <f>'FC03-5'!B$56</f>
        <v>Industrial (Deterioro) (FC03-5)</v>
      </c>
      <c r="F5953" s="555">
        <f>'FC03-5'!F$56</f>
        <v>0</v>
      </c>
      <c r="I5953" s="580" t="str">
        <f>Índice!$C$8</f>
        <v>2016-01-01</v>
      </c>
      <c r="J5953" s="580" t="str">
        <f>Índice!$C$9</f>
        <v>2016-12-31</v>
      </c>
      <c r="K5953" s="555" t="s">
        <v>1865</v>
      </c>
      <c r="L5953" s="555" t="s">
        <v>1855</v>
      </c>
    </row>
    <row r="5954" spans="1:12" ht="15.75">
      <c r="C5954" s="555" t="str">
        <f>'FC03-5'!B$57</f>
        <v>Oficial (Deterioro) (FC03-5)</v>
      </c>
      <c r="F5954" s="555">
        <f>'FC03-5'!F$57</f>
        <v>0</v>
      </c>
      <c r="I5954" s="580" t="str">
        <f>Índice!$C$8</f>
        <v>2016-01-01</v>
      </c>
      <c r="J5954" s="580" t="str">
        <f>Índice!$C$9</f>
        <v>2016-12-31</v>
      </c>
      <c r="K5954" s="555" t="s">
        <v>1865</v>
      </c>
      <c r="L5954" s="555" t="s">
        <v>1855</v>
      </c>
    </row>
    <row r="5955" spans="1:12" ht="15.75">
      <c r="C5955" s="555" t="str">
        <f>'FC03-5'!B$58</f>
        <v>Especial Asistencial (Deterioro) (FC03-5)</v>
      </c>
      <c r="F5955" s="555">
        <f>'FC03-5'!F$58</f>
        <v>0</v>
      </c>
      <c r="I5955" s="580" t="str">
        <f>Índice!$C$8</f>
        <v>2016-01-01</v>
      </c>
      <c r="J5955" s="580" t="str">
        <f>Índice!$C$9</f>
        <v>2016-12-31</v>
      </c>
      <c r="K5955" s="555" t="s">
        <v>1865</v>
      </c>
      <c r="L5955" s="555" t="s">
        <v>1855</v>
      </c>
    </row>
    <row r="5956" spans="1:12" ht="15.75">
      <c r="C5956" s="555" t="str">
        <f>'FC03-5'!B$59</f>
        <v>Especial Educativo (Deterioro) (FC03-5)</v>
      </c>
      <c r="F5956" s="555">
        <f>'FC03-5'!F$59</f>
        <v>0</v>
      </c>
      <c r="I5956" s="580" t="str">
        <f>Índice!$C$8</f>
        <v>2016-01-01</v>
      </c>
      <c r="J5956" s="580" t="str">
        <f>Índice!$C$9</f>
        <v>2016-12-31</v>
      </c>
      <c r="K5956" s="555" t="s">
        <v>1865</v>
      </c>
      <c r="L5956" s="555" t="s">
        <v>1855</v>
      </c>
    </row>
    <row r="5957" spans="1:12" ht="15.75">
      <c r="C5957" s="555" t="str">
        <f>'FC03-5'!B$60</f>
        <v>Grandes consumidores (Comercialización) (Deterioro) (FC03-5)</v>
      </c>
      <c r="F5957" s="555">
        <f>'FC03-5'!F$60</f>
        <v>0</v>
      </c>
      <c r="I5957" s="580" t="str">
        <f>Índice!$C$8</f>
        <v>2016-01-01</v>
      </c>
      <c r="J5957" s="580" t="str">
        <f>Índice!$C$9</f>
        <v>2016-12-31</v>
      </c>
      <c r="K5957" s="555" t="s">
        <v>1865</v>
      </c>
      <c r="L5957" s="555" t="s">
        <v>1855</v>
      </c>
    </row>
    <row r="5958" spans="1:12" ht="15.75">
      <c r="C5958" s="555" t="str">
        <f>'FC03-5'!B$61</f>
        <v>Empresas del sector (Comercialización) (Deterioro) (FC03-5)</v>
      </c>
      <c r="F5958" s="555">
        <f>'FC03-5'!F$61</f>
        <v>0</v>
      </c>
      <c r="I5958" s="580" t="str">
        <f>Índice!$C$8</f>
        <v>2016-01-01</v>
      </c>
      <c r="J5958" s="580" t="str">
        <f>Índice!$C$9</f>
        <v>2016-12-31</v>
      </c>
      <c r="K5958" s="555" t="s">
        <v>1865</v>
      </c>
      <c r="L5958" s="555" t="s">
        <v>1855</v>
      </c>
    </row>
    <row r="5959" spans="1:12" ht="15.75">
      <c r="C5959" s="555" t="str">
        <f>'FC03-5'!B$62</f>
        <v>Otros (Comercialización) (Deterioro) (FC03-5)</v>
      </c>
      <c r="F5959" s="555">
        <f>'FC03-5'!F$62</f>
        <v>0</v>
      </c>
      <c r="I5959" s="580" t="str">
        <f>Índice!$C$8</f>
        <v>2016-01-01</v>
      </c>
      <c r="J5959" s="580" t="str">
        <f>Índice!$C$9</f>
        <v>2016-12-31</v>
      </c>
      <c r="K5959" s="555" t="s">
        <v>1865</v>
      </c>
      <c r="L5959" s="555" t="s">
        <v>1855</v>
      </c>
    </row>
    <row r="5960" spans="1:12" ht="15.75">
      <c r="C5960" s="555" t="str">
        <f>'FC03-5'!B$63</f>
        <v>Total Comercialización de gas combustible (Deterioro) (FC03-5)</v>
      </c>
      <c r="F5960" s="555">
        <f>'FC03-5'!F$63</f>
        <v>0</v>
      </c>
      <c r="I5960" s="580" t="str">
        <f>Índice!$C$8</f>
        <v>2016-01-01</v>
      </c>
      <c r="J5960" s="580" t="str">
        <f>Índice!$C$9</f>
        <v>2016-12-31</v>
      </c>
      <c r="K5960" s="555" t="s">
        <v>1865</v>
      </c>
      <c r="L5960" s="555" t="s">
        <v>1855</v>
      </c>
    </row>
    <row r="5961" spans="1:12" ht="15.75">
      <c r="C5961" s="555" t="str">
        <f>'FC03-5'!B$64</f>
        <v>Total Deterioro Cuentas por Cobrar (FC03-5)</v>
      </c>
      <c r="F5961" s="555">
        <f>'FC03-5'!F$64</f>
        <v>0</v>
      </c>
      <c r="I5961" s="580" t="str">
        <f>Índice!$C$8</f>
        <v>2016-01-01</v>
      </c>
      <c r="J5961" s="580" t="str">
        <f>Índice!$C$9</f>
        <v>2016-12-31</v>
      </c>
      <c r="K5961" s="555" t="s">
        <v>1865</v>
      </c>
      <c r="L5961" s="555" t="s">
        <v>1855</v>
      </c>
    </row>
    <row r="5962" spans="1:12" ht="15.75">
      <c r="A5962" s="593" t="s">
        <v>15</v>
      </c>
      <c r="B5962" s="594"/>
      <c r="C5962" s="595" t="s">
        <v>629</v>
      </c>
      <c r="I5962" s="580" t="str">
        <f>Índice!$C$8</f>
        <v>2016-01-01</v>
      </c>
      <c r="J5962" s="580" t="str">
        <f>Índice!$C$9</f>
        <v>2016-12-31</v>
      </c>
      <c r="L5962" s="555"/>
    </row>
    <row r="5963" spans="1:12" ht="15.75">
      <c r="A5963" s="593" t="s">
        <v>15</v>
      </c>
      <c r="C5963" s="555" t="str">
        <f>'FC03-5'!B$7</f>
        <v>Servicio de Gas combustible por redes (FC03-5)</v>
      </c>
      <c r="I5963" s="580" t="str">
        <f>Índice!$C$8</f>
        <v>2016-01-01</v>
      </c>
      <c r="J5963" s="580" t="str">
        <f>Índice!$C$9</f>
        <v>2016-12-31</v>
      </c>
      <c r="L5963" s="555"/>
    </row>
    <row r="5964" spans="1:12" ht="15.75">
      <c r="A5964" s="593" t="s">
        <v>15</v>
      </c>
      <c r="C5964" s="555" t="str">
        <f>'FC03-5'!B$8</f>
        <v>Negocio transporte de gas combustible (FC03-5)</v>
      </c>
      <c r="I5964" s="580" t="str">
        <f>Índice!$C$8</f>
        <v>2016-01-01</v>
      </c>
      <c r="J5964" s="580" t="str">
        <f>Índice!$C$9</f>
        <v>2016-12-31</v>
      </c>
      <c r="L5964" s="555"/>
    </row>
    <row r="5965" spans="1:12" ht="15.75">
      <c r="C5965" s="555" t="str">
        <f>'FC03-5'!B$9</f>
        <v>Empresas del sector (Transporte) (FC03-5)</v>
      </c>
      <c r="F5965" s="555">
        <f>'FC03-5'!G$9</f>
        <v>0</v>
      </c>
      <c r="I5965" s="580" t="str">
        <f>Índice!$C$8</f>
        <v>2016-01-01</v>
      </c>
      <c r="J5965" s="580" t="str">
        <f>Índice!$C$9</f>
        <v>2016-12-31</v>
      </c>
      <c r="K5965" s="555" t="s">
        <v>1865</v>
      </c>
      <c r="L5965" s="555" t="s">
        <v>1856</v>
      </c>
    </row>
    <row r="5966" spans="1:12" ht="15.75">
      <c r="C5966" s="555" t="str">
        <f>'FC03-5'!B$10</f>
        <v>Grandes consumidores (Transporte) (FC03-5)</v>
      </c>
      <c r="F5966" s="555">
        <f>'FC03-5'!G$10</f>
        <v>0</v>
      </c>
      <c r="I5966" s="580" t="str">
        <f>Índice!$C$8</f>
        <v>2016-01-01</v>
      </c>
      <c r="J5966" s="580" t="str">
        <f>Índice!$C$9</f>
        <v>2016-12-31</v>
      </c>
      <c r="K5966" s="555" t="s">
        <v>1865</v>
      </c>
      <c r="L5966" s="555" t="s">
        <v>1856</v>
      </c>
    </row>
    <row r="5967" spans="1:12" ht="15.75">
      <c r="C5967" s="555" t="str">
        <f>'FC03-5'!B$11</f>
        <v>Otros (Transporte) (FC03-5)</v>
      </c>
      <c r="F5967" s="555">
        <f>'FC03-5'!G$11</f>
        <v>0</v>
      </c>
      <c r="I5967" s="580" t="str">
        <f>Índice!$C$8</f>
        <v>2016-01-01</v>
      </c>
      <c r="J5967" s="580" t="str">
        <f>Índice!$C$9</f>
        <v>2016-12-31</v>
      </c>
      <c r="K5967" s="555" t="s">
        <v>1865</v>
      </c>
      <c r="L5967" s="555" t="s">
        <v>1856</v>
      </c>
    </row>
    <row r="5968" spans="1:12" ht="15.75">
      <c r="C5968" s="555" t="str">
        <f>'FC03-5'!B$12</f>
        <v>Total Transporte de gas combustible (FC03-5)</v>
      </c>
      <c r="F5968" s="555">
        <f>'FC03-5'!G$12</f>
        <v>0</v>
      </c>
      <c r="I5968" s="580" t="str">
        <f>Índice!$C$8</f>
        <v>2016-01-01</v>
      </c>
      <c r="J5968" s="580" t="str">
        <f>Índice!$C$9</f>
        <v>2016-12-31</v>
      </c>
      <c r="K5968" s="555" t="s">
        <v>1865</v>
      </c>
      <c r="L5968" s="555" t="s">
        <v>1856</v>
      </c>
    </row>
    <row r="5969" spans="1:12" ht="15.75">
      <c r="A5969" s="593" t="s">
        <v>15</v>
      </c>
      <c r="C5969" s="555" t="str">
        <f>'FC03-5'!B$13</f>
        <v>Negocio distribución de gas combustible (FC03-5)</v>
      </c>
      <c r="F5969" s="555">
        <f>'FC03-5'!G$13</f>
        <v>0</v>
      </c>
      <c r="I5969" s="580" t="str">
        <f>Índice!$C$8</f>
        <v>2016-01-01</v>
      </c>
      <c r="J5969" s="580" t="str">
        <f>Índice!$C$9</f>
        <v>2016-12-31</v>
      </c>
      <c r="L5969" s="555"/>
    </row>
    <row r="5970" spans="1:12" ht="15.75">
      <c r="C5970" s="555" t="str">
        <f>'FC03-5'!B$14</f>
        <v>Empresas del sector (Distribución) (FC03-5)</v>
      </c>
      <c r="F5970" s="555">
        <f>'FC03-5'!G$14</f>
        <v>0</v>
      </c>
      <c r="I5970" s="580" t="str">
        <f>Índice!$C$8</f>
        <v>2016-01-01</v>
      </c>
      <c r="J5970" s="580" t="str">
        <f>Índice!$C$9</f>
        <v>2016-12-31</v>
      </c>
      <c r="K5970" s="555" t="s">
        <v>1865</v>
      </c>
      <c r="L5970" s="555" t="s">
        <v>1856</v>
      </c>
    </row>
    <row r="5971" spans="1:12" ht="15.75">
      <c r="C5971" s="555" t="str">
        <f>'FC03-5'!B$15</f>
        <v>Grandes consumidores (Distribución) (FC03-5)</v>
      </c>
      <c r="F5971" s="555">
        <f>'FC03-5'!G$15</f>
        <v>0</v>
      </c>
      <c r="I5971" s="580" t="str">
        <f>Índice!$C$8</f>
        <v>2016-01-01</v>
      </c>
      <c r="J5971" s="580" t="str">
        <f>Índice!$C$9</f>
        <v>2016-12-31</v>
      </c>
      <c r="K5971" s="555" t="s">
        <v>1865</v>
      </c>
      <c r="L5971" s="555" t="s">
        <v>1856</v>
      </c>
    </row>
    <row r="5972" spans="1:12" ht="15.75">
      <c r="C5972" s="555" t="str">
        <f>'FC03-5'!B$16</f>
        <v>Otros (Distribución) (FC03-5)</v>
      </c>
      <c r="F5972" s="555">
        <f>'FC03-5'!G$16</f>
        <v>0</v>
      </c>
      <c r="I5972" s="580" t="str">
        <f>Índice!$C$8</f>
        <v>2016-01-01</v>
      </c>
      <c r="J5972" s="580" t="str">
        <f>Índice!$C$9</f>
        <v>2016-12-31</v>
      </c>
      <c r="K5972" s="555" t="s">
        <v>1865</v>
      </c>
      <c r="L5972" s="555" t="s">
        <v>1856</v>
      </c>
    </row>
    <row r="5973" spans="1:12" ht="15.75">
      <c r="C5973" s="555" t="str">
        <f>'FC03-5'!B$17</f>
        <v>Total Distribución de gas combustible (FC03-5)</v>
      </c>
      <c r="F5973" s="555">
        <f>'FC03-5'!G$17</f>
        <v>0</v>
      </c>
      <c r="I5973" s="580" t="str">
        <f>Índice!$C$8</f>
        <v>2016-01-01</v>
      </c>
      <c r="J5973" s="580" t="str">
        <f>Índice!$C$9</f>
        <v>2016-12-31</v>
      </c>
      <c r="K5973" s="555" t="s">
        <v>1865</v>
      </c>
      <c r="L5973" s="555" t="s">
        <v>1856</v>
      </c>
    </row>
    <row r="5974" spans="1:12" ht="15.75">
      <c r="A5974" s="593" t="s">
        <v>15</v>
      </c>
      <c r="C5974" s="555" t="str">
        <f>'FC03-5'!B$18</f>
        <v>Negocio comercializacion de gas combustible (FC03-5)</v>
      </c>
      <c r="F5974" s="555">
        <f>'FC03-5'!G$18</f>
        <v>0</v>
      </c>
      <c r="I5974" s="580" t="str">
        <f>Índice!$C$8</f>
        <v>2016-01-01</v>
      </c>
      <c r="J5974" s="580" t="str">
        <f>Índice!$C$9</f>
        <v>2016-12-31</v>
      </c>
      <c r="K5974" s="555"/>
      <c r="L5974" s="555"/>
    </row>
    <row r="5975" spans="1:12" ht="15.75">
      <c r="C5975" s="555" t="str">
        <f>'FC03-5'!B$19</f>
        <v>Residencial Estrato 1 (FC03-5)</v>
      </c>
      <c r="F5975" s="555">
        <f>'FC03-5'!G$19</f>
        <v>0</v>
      </c>
      <c r="I5975" s="580" t="str">
        <f>Índice!$C$8</f>
        <v>2016-01-01</v>
      </c>
      <c r="J5975" s="580" t="str">
        <f>Índice!$C$9</f>
        <v>2016-12-31</v>
      </c>
      <c r="K5975" s="555" t="s">
        <v>1865</v>
      </c>
      <c r="L5975" s="555" t="s">
        <v>1856</v>
      </c>
    </row>
    <row r="5976" spans="1:12" ht="15.75">
      <c r="C5976" s="555" t="str">
        <f>'FC03-5'!B$20</f>
        <v xml:space="preserve">     Hogares sustitutos (FC03-5)</v>
      </c>
      <c r="F5976" s="555">
        <f>'FC03-5'!G$20</f>
        <v>0</v>
      </c>
      <c r="I5976" s="580" t="str">
        <f>Índice!$C$8</f>
        <v>2016-01-01</v>
      </c>
      <c r="J5976" s="580" t="str">
        <f>Índice!$C$9</f>
        <v>2016-12-31</v>
      </c>
      <c r="K5976" s="555" t="s">
        <v>1865</v>
      </c>
      <c r="L5976" s="555" t="s">
        <v>1856</v>
      </c>
    </row>
    <row r="5977" spans="1:12" ht="15.75">
      <c r="C5977" s="555" t="str">
        <f>'FC03-5'!B$21</f>
        <v xml:space="preserve">     Otros residencial estrato 1 (FC03-5)</v>
      </c>
      <c r="F5977" s="555">
        <f>'FC03-5'!G$21</f>
        <v>0</v>
      </c>
      <c r="I5977" s="580" t="str">
        <f>Índice!$C$8</f>
        <v>2016-01-01</v>
      </c>
      <c r="J5977" s="580" t="str">
        <f>Índice!$C$9</f>
        <v>2016-12-31</v>
      </c>
      <c r="K5977" s="555" t="s">
        <v>1865</v>
      </c>
      <c r="L5977" s="555" t="s">
        <v>1856</v>
      </c>
    </row>
    <row r="5978" spans="1:12" ht="15.75">
      <c r="C5978" s="555" t="str">
        <f>'FC03-5'!B$22</f>
        <v>Residencial Estrato 2 (FC03-5)</v>
      </c>
      <c r="F5978" s="555">
        <f>'FC03-5'!G$22</f>
        <v>0</v>
      </c>
      <c r="I5978" s="580" t="str">
        <f>Índice!$C$8</f>
        <v>2016-01-01</v>
      </c>
      <c r="J5978" s="580" t="str">
        <f>Índice!$C$9</f>
        <v>2016-12-31</v>
      </c>
      <c r="K5978" s="555" t="s">
        <v>1865</v>
      </c>
      <c r="L5978" s="555" t="s">
        <v>1856</v>
      </c>
    </row>
    <row r="5979" spans="1:12" ht="15.75">
      <c r="C5979" s="555" t="str">
        <f>'FC03-5'!B$23</f>
        <v>Residencial Estrato 3 (FC03-5)</v>
      </c>
      <c r="F5979" s="555">
        <f>'FC03-5'!G$23</f>
        <v>0</v>
      </c>
      <c r="I5979" s="580" t="str">
        <f>Índice!$C$8</f>
        <v>2016-01-01</v>
      </c>
      <c r="J5979" s="580" t="str">
        <f>Índice!$C$9</f>
        <v>2016-12-31</v>
      </c>
      <c r="K5979" s="555" t="s">
        <v>1865</v>
      </c>
      <c r="L5979" s="555" t="s">
        <v>1856</v>
      </c>
    </row>
    <row r="5980" spans="1:12" ht="15.75">
      <c r="C5980" s="555" t="str">
        <f>'FC03-5'!B$24</f>
        <v>Residencial Estrato 4 (FC03-5)</v>
      </c>
      <c r="F5980" s="555">
        <f>'FC03-5'!G$24</f>
        <v>0</v>
      </c>
      <c r="I5980" s="580" t="str">
        <f>Índice!$C$8</f>
        <v>2016-01-01</v>
      </c>
      <c r="J5980" s="580" t="str">
        <f>Índice!$C$9</f>
        <v>2016-12-31</v>
      </c>
      <c r="K5980" s="555" t="s">
        <v>1865</v>
      </c>
      <c r="L5980" s="555" t="s">
        <v>1856</v>
      </c>
    </row>
    <row r="5981" spans="1:12" ht="15.75">
      <c r="C5981" s="555" t="str">
        <f>'FC03-5'!B$25</f>
        <v>Residencial Estrato 5 (FC03-5)</v>
      </c>
      <c r="F5981" s="555">
        <f>'FC03-5'!G$25</f>
        <v>0</v>
      </c>
      <c r="I5981" s="580" t="str">
        <f>Índice!$C$8</f>
        <v>2016-01-01</v>
      </c>
      <c r="J5981" s="580" t="str">
        <f>Índice!$C$9</f>
        <v>2016-12-31</v>
      </c>
      <c r="K5981" s="555" t="s">
        <v>1865</v>
      </c>
      <c r="L5981" s="555" t="s">
        <v>1856</v>
      </c>
    </row>
    <row r="5982" spans="1:12" ht="15.75">
      <c r="C5982" s="555" t="str">
        <f>'FC03-5'!B$26</f>
        <v>Residencial Estrato 6 (FC03-5)</v>
      </c>
      <c r="F5982" s="555">
        <f>'FC03-5'!G$26</f>
        <v>0</v>
      </c>
      <c r="I5982" s="580" t="str">
        <f>Índice!$C$8</f>
        <v>2016-01-01</v>
      </c>
      <c r="J5982" s="580" t="str">
        <f>Índice!$C$9</f>
        <v>2016-12-31</v>
      </c>
      <c r="K5982" s="555" t="s">
        <v>1865</v>
      </c>
      <c r="L5982" s="555" t="s">
        <v>1856</v>
      </c>
    </row>
    <row r="5983" spans="1:12" ht="15.75">
      <c r="C5983" s="555" t="str">
        <f>'FC03-5'!B$27</f>
        <v>Comercial (FC03-5)</v>
      </c>
      <c r="F5983" s="555">
        <f>'FC03-5'!G$27</f>
        <v>0</v>
      </c>
      <c r="I5983" s="580" t="str">
        <f>Índice!$C$8</f>
        <v>2016-01-01</v>
      </c>
      <c r="J5983" s="580" t="str">
        <f>Índice!$C$9</f>
        <v>2016-12-31</v>
      </c>
      <c r="K5983" s="555" t="s">
        <v>1865</v>
      </c>
      <c r="L5983" s="555" t="s">
        <v>1856</v>
      </c>
    </row>
    <row r="5984" spans="1:12" ht="15.75">
      <c r="C5984" s="555" t="str">
        <f>'FC03-5'!B$28</f>
        <v>Industrial (FC03-5)</v>
      </c>
      <c r="F5984" s="555">
        <f>'FC03-5'!G$28</f>
        <v>0</v>
      </c>
      <c r="I5984" s="580" t="str">
        <f>Índice!$C$8</f>
        <v>2016-01-01</v>
      </c>
      <c r="J5984" s="580" t="str">
        <f>Índice!$C$9</f>
        <v>2016-12-31</v>
      </c>
      <c r="K5984" s="555" t="s">
        <v>1865</v>
      </c>
      <c r="L5984" s="555" t="s">
        <v>1856</v>
      </c>
    </row>
    <row r="5985" spans="1:12" ht="15.75">
      <c r="C5985" s="555" t="str">
        <f>'FC03-5'!B$29</f>
        <v>Oficial (FC03-5)</v>
      </c>
      <c r="F5985" s="555">
        <f>'FC03-5'!G$29</f>
        <v>0</v>
      </c>
      <c r="I5985" s="580" t="str">
        <f>Índice!$C$8</f>
        <v>2016-01-01</v>
      </c>
      <c r="J5985" s="580" t="str">
        <f>Índice!$C$9</f>
        <v>2016-12-31</v>
      </c>
      <c r="K5985" s="555" t="s">
        <v>1865</v>
      </c>
      <c r="L5985" s="555" t="s">
        <v>1856</v>
      </c>
    </row>
    <row r="5986" spans="1:12" ht="15.75">
      <c r="C5986" s="555" t="str">
        <f>'FC03-5'!B$30</f>
        <v>Especial Asistencial (FC03-5)</v>
      </c>
      <c r="F5986" s="555">
        <f>'FC03-5'!G$30</f>
        <v>0</v>
      </c>
      <c r="I5986" s="580" t="str">
        <f>Índice!$C$8</f>
        <v>2016-01-01</v>
      </c>
      <c r="J5986" s="580" t="str">
        <f>Índice!$C$9</f>
        <v>2016-12-31</v>
      </c>
      <c r="K5986" s="555" t="s">
        <v>1865</v>
      </c>
      <c r="L5986" s="555" t="s">
        <v>1856</v>
      </c>
    </row>
    <row r="5987" spans="1:12" ht="15.75">
      <c r="C5987" s="555" t="str">
        <f>'FC03-5'!B$31</f>
        <v>Especial Educativo (FC03-5)</v>
      </c>
      <c r="F5987" s="555">
        <f>'FC03-5'!G$31</f>
        <v>0</v>
      </c>
      <c r="I5987" s="580" t="str">
        <f>Índice!$C$8</f>
        <v>2016-01-01</v>
      </c>
      <c r="J5987" s="580" t="str">
        <f>Índice!$C$9</f>
        <v>2016-12-31</v>
      </c>
      <c r="K5987" s="555" t="s">
        <v>1865</v>
      </c>
      <c r="L5987" s="555" t="s">
        <v>1856</v>
      </c>
    </row>
    <row r="5988" spans="1:12" ht="15.75">
      <c r="C5988" s="555" t="str">
        <f>'FC03-5'!B$32</f>
        <v>Grandes consumidores (Comercialización) (FC03-5)</v>
      </c>
      <c r="F5988" s="555">
        <f>'FC03-5'!G$32</f>
        <v>0</v>
      </c>
      <c r="I5988" s="580" t="str">
        <f>Índice!$C$8</f>
        <v>2016-01-01</v>
      </c>
      <c r="J5988" s="580" t="str">
        <f>Índice!$C$9</f>
        <v>2016-12-31</v>
      </c>
      <c r="K5988" s="555" t="s">
        <v>1865</v>
      </c>
      <c r="L5988" s="555" t="s">
        <v>1856</v>
      </c>
    </row>
    <row r="5989" spans="1:12" ht="15.75">
      <c r="C5989" s="555" t="str">
        <f>'FC03-5'!B$33</f>
        <v>Empresas del sector (Comercialización) (FC03-5)</v>
      </c>
      <c r="F5989" s="555">
        <f>'FC03-5'!G$33</f>
        <v>0</v>
      </c>
      <c r="I5989" s="580" t="str">
        <f>Índice!$C$8</f>
        <v>2016-01-01</v>
      </c>
      <c r="J5989" s="580" t="str">
        <f>Índice!$C$9</f>
        <v>2016-12-31</v>
      </c>
      <c r="K5989" s="555" t="s">
        <v>1865</v>
      </c>
      <c r="L5989" s="555" t="s">
        <v>1856</v>
      </c>
    </row>
    <row r="5990" spans="1:12" ht="15.75">
      <c r="C5990" s="555" t="str">
        <f>'FC03-5'!B$34</f>
        <v>Otros (Comercialización) (FC03-5)</v>
      </c>
      <c r="F5990" s="555">
        <f>'FC03-5'!G$34</f>
        <v>0</v>
      </c>
      <c r="I5990" s="580" t="str">
        <f>Índice!$C$8</f>
        <v>2016-01-01</v>
      </c>
      <c r="J5990" s="580" t="str">
        <f>Índice!$C$9</f>
        <v>2016-12-31</v>
      </c>
      <c r="K5990" s="555" t="s">
        <v>1865</v>
      </c>
      <c r="L5990" s="555" t="s">
        <v>1856</v>
      </c>
    </row>
    <row r="5991" spans="1:12" ht="15.75">
      <c r="C5991" s="555" t="str">
        <f>'FC03-5'!B$35</f>
        <v>Total Comercialización de gas combustible (FC03-5)</v>
      </c>
      <c r="F5991" s="555">
        <f>'FC03-5'!G$35</f>
        <v>0</v>
      </c>
      <c r="I5991" s="580" t="str">
        <f>Índice!$C$8</f>
        <v>2016-01-01</v>
      </c>
      <c r="J5991" s="580" t="str">
        <f>Índice!$C$9</f>
        <v>2016-12-31</v>
      </c>
      <c r="K5991" s="555" t="s">
        <v>1865</v>
      </c>
      <c r="L5991" s="555" t="s">
        <v>1856</v>
      </c>
    </row>
    <row r="5992" spans="1:12" ht="15.75">
      <c r="A5992" s="593"/>
      <c r="C5992" s="555" t="str">
        <f>'FC03-5'!B$36</f>
        <v>Total  Servicio de Gas combustible por redes (FC03-5)</v>
      </c>
      <c r="F5992" s="555">
        <f>'FC03-5'!G$36</f>
        <v>0</v>
      </c>
      <c r="I5992" s="580" t="str">
        <f>Índice!$C$8</f>
        <v>2016-01-01</v>
      </c>
      <c r="J5992" s="580" t="str">
        <f>Índice!$C$9</f>
        <v>2016-12-31</v>
      </c>
      <c r="K5992" s="555" t="s">
        <v>1865</v>
      </c>
      <c r="L5992" s="555" t="s">
        <v>1856</v>
      </c>
    </row>
    <row r="5993" spans="1:12" ht="15.75">
      <c r="A5993" s="593" t="s">
        <v>15</v>
      </c>
      <c r="C5993" s="555" t="str">
        <f>'FC03-5'!B$37</f>
        <v>Deterioro de cuentas por cobrar (FC03-5)</v>
      </c>
      <c r="F5993" s="555">
        <f>'FC03-5'!G$37</f>
        <v>0</v>
      </c>
      <c r="I5993" s="580" t="str">
        <f>Índice!$C$8</f>
        <v>2016-01-01</v>
      </c>
      <c r="J5993" s="580" t="str">
        <f>Índice!$C$9</f>
        <v>2016-12-31</v>
      </c>
      <c r="K5993" s="555"/>
      <c r="L5993" s="555"/>
    </row>
    <row r="5994" spans="1:12" ht="15.75">
      <c r="A5994" s="593" t="s">
        <v>15</v>
      </c>
      <c r="C5994" s="555" t="str">
        <f>'FC03-5'!B$38</f>
        <v>Negocio transporte de gas combustible (Deterioro) (FC03-5)</v>
      </c>
      <c r="F5994" s="555">
        <f>'FC03-5'!G$38</f>
        <v>0</v>
      </c>
      <c r="I5994" s="580" t="str">
        <f>Índice!$C$8</f>
        <v>2016-01-01</v>
      </c>
      <c r="J5994" s="580" t="str">
        <f>Índice!$C$9</f>
        <v>2016-12-31</v>
      </c>
      <c r="K5994" s="555"/>
      <c r="L5994" s="555"/>
    </row>
    <row r="5995" spans="1:12" ht="15.75">
      <c r="C5995" s="555" t="str">
        <f>'FC03-5'!B$39</f>
        <v>Empresas del sector (Transporte) (Deterioro) (FC03-5)</v>
      </c>
      <c r="F5995" s="555">
        <f>'FC03-5'!G$39</f>
        <v>0</v>
      </c>
      <c r="I5995" s="580" t="str">
        <f>Índice!$C$8</f>
        <v>2016-01-01</v>
      </c>
      <c r="J5995" s="580" t="str">
        <f>Índice!$C$9</f>
        <v>2016-12-31</v>
      </c>
      <c r="K5995" s="555" t="s">
        <v>1865</v>
      </c>
      <c r="L5995" s="555" t="s">
        <v>1856</v>
      </c>
    </row>
    <row r="5996" spans="1:12" ht="15.75">
      <c r="C5996" s="555" t="str">
        <f>'FC03-5'!B$40</f>
        <v>Grandes consumidores (Transporte) (Deterioro) (FC03-5)</v>
      </c>
      <c r="F5996" s="555">
        <f>'FC03-5'!G$40</f>
        <v>0</v>
      </c>
      <c r="I5996" s="580" t="str">
        <f>Índice!$C$8</f>
        <v>2016-01-01</v>
      </c>
      <c r="J5996" s="580" t="str">
        <f>Índice!$C$9</f>
        <v>2016-12-31</v>
      </c>
      <c r="K5996" s="555" t="s">
        <v>1865</v>
      </c>
      <c r="L5996" s="555" t="s">
        <v>1856</v>
      </c>
    </row>
    <row r="5997" spans="1:12" ht="15.75">
      <c r="C5997" s="555" t="str">
        <f>'FC03-5'!B$41</f>
        <v>Otros (Transporte) (Deterioro) (FC03-5)</v>
      </c>
      <c r="F5997" s="555">
        <f>'FC03-5'!G$41</f>
        <v>0</v>
      </c>
      <c r="I5997" s="580" t="str">
        <f>Índice!$C$8</f>
        <v>2016-01-01</v>
      </c>
      <c r="J5997" s="580" t="str">
        <f>Índice!$C$9</f>
        <v>2016-12-31</v>
      </c>
      <c r="K5997" s="555" t="s">
        <v>1865</v>
      </c>
      <c r="L5997" s="555" t="s">
        <v>1856</v>
      </c>
    </row>
    <row r="5998" spans="1:12" ht="15.75">
      <c r="C5998" s="555" t="str">
        <f>'FC03-5'!B$42</f>
        <v>Total Transporte de gas combustible (Deterioro) (FC03-5)</v>
      </c>
      <c r="F5998" s="555">
        <f>'FC03-5'!G$42</f>
        <v>0</v>
      </c>
      <c r="I5998" s="580" t="str">
        <f>Índice!$C$8</f>
        <v>2016-01-01</v>
      </c>
      <c r="J5998" s="580" t="str">
        <f>Índice!$C$9</f>
        <v>2016-12-31</v>
      </c>
      <c r="K5998" s="555" t="s">
        <v>1865</v>
      </c>
      <c r="L5998" s="555" t="s">
        <v>1856</v>
      </c>
    </row>
    <row r="5999" spans="1:12" ht="15.75">
      <c r="A5999" s="593" t="s">
        <v>15</v>
      </c>
      <c r="C5999" s="555" t="str">
        <f>'FC03-5'!B$43</f>
        <v>Negocio distribución de gas combustible (Deterioro) (FC03-5)</v>
      </c>
      <c r="F5999" s="555">
        <f>'FC03-5'!G$43</f>
        <v>0</v>
      </c>
      <c r="I5999" s="580" t="str">
        <f>Índice!$C$8</f>
        <v>2016-01-01</v>
      </c>
      <c r="J5999" s="580" t="str">
        <f>Índice!$C$9</f>
        <v>2016-12-31</v>
      </c>
      <c r="K5999" s="555"/>
      <c r="L5999" s="555"/>
    </row>
    <row r="6000" spans="1:12" ht="15.75">
      <c r="C6000" s="555" t="str">
        <f>'FC03-5'!B$44</f>
        <v>Empresas del sector (Distribución) (Deterioro) (FC03-5)</v>
      </c>
      <c r="F6000" s="555">
        <f>'FC03-5'!G$44</f>
        <v>0</v>
      </c>
      <c r="I6000" s="580" t="str">
        <f>Índice!$C$8</f>
        <v>2016-01-01</v>
      </c>
      <c r="J6000" s="580" t="str">
        <f>Índice!$C$9</f>
        <v>2016-12-31</v>
      </c>
      <c r="K6000" s="555" t="s">
        <v>1865</v>
      </c>
      <c r="L6000" s="555" t="s">
        <v>1856</v>
      </c>
    </row>
    <row r="6001" spans="1:12" ht="15.75">
      <c r="C6001" s="555" t="str">
        <f>'FC03-5'!B$45</f>
        <v>Grandes consumidores (Distribución) (Deterioro) (FC03-5)</v>
      </c>
      <c r="F6001" s="555">
        <f>'FC03-5'!G$45</f>
        <v>0</v>
      </c>
      <c r="I6001" s="580" t="str">
        <f>Índice!$C$8</f>
        <v>2016-01-01</v>
      </c>
      <c r="J6001" s="580" t="str">
        <f>Índice!$C$9</f>
        <v>2016-12-31</v>
      </c>
      <c r="K6001" s="555" t="s">
        <v>1865</v>
      </c>
      <c r="L6001" s="555" t="s">
        <v>1856</v>
      </c>
    </row>
    <row r="6002" spans="1:12" ht="15.75">
      <c r="C6002" s="555" t="str">
        <f>'FC03-5'!B$46</f>
        <v>Otros (Distribución) (Deterioro) (FC03-5)</v>
      </c>
      <c r="F6002" s="555">
        <f>'FC03-5'!G$46</f>
        <v>0</v>
      </c>
      <c r="I6002" s="580" t="str">
        <f>Índice!$C$8</f>
        <v>2016-01-01</v>
      </c>
      <c r="J6002" s="580" t="str">
        <f>Índice!$C$9</f>
        <v>2016-12-31</v>
      </c>
      <c r="K6002" s="555" t="s">
        <v>1865</v>
      </c>
      <c r="L6002" s="555" t="s">
        <v>1856</v>
      </c>
    </row>
    <row r="6003" spans="1:12" ht="15.75">
      <c r="C6003" s="555" t="str">
        <f>'FC03-5'!B$47</f>
        <v>Total Distribución de gas combustible (Deterioro) (FC03-5)</v>
      </c>
      <c r="F6003" s="555">
        <f>'FC03-5'!G$47</f>
        <v>0</v>
      </c>
      <c r="I6003" s="580" t="str">
        <f>Índice!$C$8</f>
        <v>2016-01-01</v>
      </c>
      <c r="J6003" s="580" t="str">
        <f>Índice!$C$9</f>
        <v>2016-12-31</v>
      </c>
      <c r="K6003" s="555" t="s">
        <v>1865</v>
      </c>
      <c r="L6003" s="555" t="s">
        <v>1856</v>
      </c>
    </row>
    <row r="6004" spans="1:12" ht="15.75">
      <c r="A6004" s="593" t="s">
        <v>15</v>
      </c>
      <c r="C6004" s="555" t="str">
        <f>'FC03-5'!B$48</f>
        <v>Negocio comercializacion de gas combustible (Deterioro) (FC03-5)</v>
      </c>
      <c r="F6004" s="555">
        <f>'FC03-5'!G$48</f>
        <v>0</v>
      </c>
      <c r="I6004" s="580" t="str">
        <f>Índice!$C$8</f>
        <v>2016-01-01</v>
      </c>
      <c r="J6004" s="580" t="str">
        <f>Índice!$C$9</f>
        <v>2016-12-31</v>
      </c>
      <c r="K6004" s="555"/>
      <c r="L6004" s="555"/>
    </row>
    <row r="6005" spans="1:12" ht="15.75">
      <c r="C6005" s="555" t="str">
        <f>'FC03-5'!B$49</f>
        <v>Residencial Estrato 1 (Deterioro) (FC03-5)</v>
      </c>
      <c r="F6005" s="555">
        <f>'FC03-5'!G$49</f>
        <v>0</v>
      </c>
      <c r="I6005" s="580" t="str">
        <f>Índice!$C$8</f>
        <v>2016-01-01</v>
      </c>
      <c r="J6005" s="580" t="str">
        <f>Índice!$C$9</f>
        <v>2016-12-31</v>
      </c>
      <c r="K6005" s="555" t="s">
        <v>1865</v>
      </c>
      <c r="L6005" s="555" t="s">
        <v>1856</v>
      </c>
    </row>
    <row r="6006" spans="1:12" ht="15.75">
      <c r="C6006" s="555" t="str">
        <f>'FC03-5'!B$50</f>
        <v>Residencial Estrato 2 (Deterioro) (FC03-5)</v>
      </c>
      <c r="F6006" s="555">
        <f>'FC03-5'!G$50</f>
        <v>0</v>
      </c>
      <c r="I6006" s="580" t="str">
        <f>Índice!$C$8</f>
        <v>2016-01-01</v>
      </c>
      <c r="J6006" s="580" t="str">
        <f>Índice!$C$9</f>
        <v>2016-12-31</v>
      </c>
      <c r="K6006" s="555" t="s">
        <v>1865</v>
      </c>
      <c r="L6006" s="555" t="s">
        <v>1856</v>
      </c>
    </row>
    <row r="6007" spans="1:12" ht="15.75">
      <c r="C6007" s="555" t="str">
        <f>'FC03-5'!B$51</f>
        <v>Residencial Estrato 3 (Deterioro) (FC03-5)</v>
      </c>
      <c r="F6007" s="555">
        <f>'FC03-5'!G$51</f>
        <v>0</v>
      </c>
      <c r="I6007" s="580" t="str">
        <f>Índice!$C$8</f>
        <v>2016-01-01</v>
      </c>
      <c r="J6007" s="580" t="str">
        <f>Índice!$C$9</f>
        <v>2016-12-31</v>
      </c>
      <c r="K6007" s="555" t="s">
        <v>1865</v>
      </c>
      <c r="L6007" s="555" t="s">
        <v>1856</v>
      </c>
    </row>
    <row r="6008" spans="1:12" ht="15.75">
      <c r="C6008" s="555" t="str">
        <f>'FC03-5'!B$52</f>
        <v>Residencial Estrato 4 (Deterioro) (FC03-5)</v>
      </c>
      <c r="F6008" s="555">
        <f>'FC03-5'!G$52</f>
        <v>0</v>
      </c>
      <c r="I6008" s="580" t="str">
        <f>Índice!$C$8</f>
        <v>2016-01-01</v>
      </c>
      <c r="J6008" s="580" t="str">
        <f>Índice!$C$9</f>
        <v>2016-12-31</v>
      </c>
      <c r="K6008" s="555" t="s">
        <v>1865</v>
      </c>
      <c r="L6008" s="555" t="s">
        <v>1856</v>
      </c>
    </row>
    <row r="6009" spans="1:12" ht="15.75">
      <c r="C6009" s="555" t="str">
        <f>'FC03-5'!B$53</f>
        <v>Residencial Estrato 5 (Deterioro) (FC03-5)</v>
      </c>
      <c r="F6009" s="555">
        <f>'FC03-5'!G$53</f>
        <v>0</v>
      </c>
      <c r="I6009" s="580" t="str">
        <f>Índice!$C$8</f>
        <v>2016-01-01</v>
      </c>
      <c r="J6009" s="580" t="str">
        <f>Índice!$C$9</f>
        <v>2016-12-31</v>
      </c>
      <c r="K6009" s="555" t="s">
        <v>1865</v>
      </c>
      <c r="L6009" s="555" t="s">
        <v>1856</v>
      </c>
    </row>
    <row r="6010" spans="1:12" ht="15.75">
      <c r="C6010" s="555" t="str">
        <f>'FC03-5'!B$54</f>
        <v>Residencial Estrato 6 (Deterioro) (FC03-5)</v>
      </c>
      <c r="F6010" s="555">
        <f>'FC03-5'!G$54</f>
        <v>0</v>
      </c>
      <c r="I6010" s="580" t="str">
        <f>Índice!$C$8</f>
        <v>2016-01-01</v>
      </c>
      <c r="J6010" s="580" t="str">
        <f>Índice!$C$9</f>
        <v>2016-12-31</v>
      </c>
      <c r="K6010" s="555" t="s">
        <v>1865</v>
      </c>
      <c r="L6010" s="555" t="s">
        <v>1856</v>
      </c>
    </row>
    <row r="6011" spans="1:12" ht="15.75">
      <c r="C6011" s="555" t="str">
        <f>'FC03-5'!B$55</f>
        <v>Comercial (Deterioro) (FC03-5)</v>
      </c>
      <c r="F6011" s="555">
        <f>'FC03-5'!G$55</f>
        <v>0</v>
      </c>
      <c r="I6011" s="580" t="str">
        <f>Índice!$C$8</f>
        <v>2016-01-01</v>
      </c>
      <c r="J6011" s="580" t="str">
        <f>Índice!$C$9</f>
        <v>2016-12-31</v>
      </c>
      <c r="K6011" s="555" t="s">
        <v>1865</v>
      </c>
      <c r="L6011" s="555" t="s">
        <v>1856</v>
      </c>
    </row>
    <row r="6012" spans="1:12" ht="15.75">
      <c r="C6012" s="555" t="str">
        <f>'FC03-5'!B$56</f>
        <v>Industrial (Deterioro) (FC03-5)</v>
      </c>
      <c r="F6012" s="555">
        <f>'FC03-5'!G$56</f>
        <v>0</v>
      </c>
      <c r="I6012" s="580" t="str">
        <f>Índice!$C$8</f>
        <v>2016-01-01</v>
      </c>
      <c r="J6012" s="580" t="str">
        <f>Índice!$C$9</f>
        <v>2016-12-31</v>
      </c>
      <c r="K6012" s="555" t="s">
        <v>1865</v>
      </c>
      <c r="L6012" s="555" t="s">
        <v>1856</v>
      </c>
    </row>
    <row r="6013" spans="1:12" ht="15.75">
      <c r="C6013" s="555" t="str">
        <f>'FC03-5'!B$57</f>
        <v>Oficial (Deterioro) (FC03-5)</v>
      </c>
      <c r="F6013" s="555">
        <f>'FC03-5'!G$57</f>
        <v>0</v>
      </c>
      <c r="I6013" s="580" t="str">
        <f>Índice!$C$8</f>
        <v>2016-01-01</v>
      </c>
      <c r="J6013" s="580" t="str">
        <f>Índice!$C$9</f>
        <v>2016-12-31</v>
      </c>
      <c r="K6013" s="555" t="s">
        <v>1865</v>
      </c>
      <c r="L6013" s="555" t="s">
        <v>1856</v>
      </c>
    </row>
    <row r="6014" spans="1:12" ht="15.75">
      <c r="C6014" s="555" t="str">
        <f>'FC03-5'!B$58</f>
        <v>Especial Asistencial (Deterioro) (FC03-5)</v>
      </c>
      <c r="F6014" s="555">
        <f>'FC03-5'!G$58</f>
        <v>0</v>
      </c>
      <c r="I6014" s="580" t="str">
        <f>Índice!$C$8</f>
        <v>2016-01-01</v>
      </c>
      <c r="J6014" s="580" t="str">
        <f>Índice!$C$9</f>
        <v>2016-12-31</v>
      </c>
      <c r="K6014" s="555" t="s">
        <v>1865</v>
      </c>
      <c r="L6014" s="555" t="s">
        <v>1856</v>
      </c>
    </row>
    <row r="6015" spans="1:12" ht="15.75">
      <c r="C6015" s="555" t="str">
        <f>'FC03-5'!B$59</f>
        <v>Especial Educativo (Deterioro) (FC03-5)</v>
      </c>
      <c r="F6015" s="555">
        <f>'FC03-5'!G$59</f>
        <v>0</v>
      </c>
      <c r="I6015" s="580" t="str">
        <f>Índice!$C$8</f>
        <v>2016-01-01</v>
      </c>
      <c r="J6015" s="580" t="str">
        <f>Índice!$C$9</f>
        <v>2016-12-31</v>
      </c>
      <c r="K6015" s="555" t="s">
        <v>1865</v>
      </c>
      <c r="L6015" s="555" t="s">
        <v>1856</v>
      </c>
    </row>
    <row r="6016" spans="1:12" ht="15.75">
      <c r="C6016" s="555" t="str">
        <f>'FC03-5'!B$60</f>
        <v>Grandes consumidores (Comercialización) (Deterioro) (FC03-5)</v>
      </c>
      <c r="F6016" s="555">
        <f>'FC03-5'!G$60</f>
        <v>0</v>
      </c>
      <c r="I6016" s="580" t="str">
        <f>Índice!$C$8</f>
        <v>2016-01-01</v>
      </c>
      <c r="J6016" s="580" t="str">
        <f>Índice!$C$9</f>
        <v>2016-12-31</v>
      </c>
      <c r="K6016" s="555" t="s">
        <v>1865</v>
      </c>
      <c r="L6016" s="555" t="s">
        <v>1856</v>
      </c>
    </row>
    <row r="6017" spans="1:12" ht="15.75">
      <c r="C6017" s="555" t="str">
        <f>'FC03-5'!B$61</f>
        <v>Empresas del sector (Comercialización) (Deterioro) (FC03-5)</v>
      </c>
      <c r="F6017" s="555">
        <f>'FC03-5'!G$61</f>
        <v>0</v>
      </c>
      <c r="I6017" s="580" t="str">
        <f>Índice!$C$8</f>
        <v>2016-01-01</v>
      </c>
      <c r="J6017" s="580" t="str">
        <f>Índice!$C$9</f>
        <v>2016-12-31</v>
      </c>
      <c r="K6017" s="555" t="s">
        <v>1865</v>
      </c>
      <c r="L6017" s="555" t="s">
        <v>1856</v>
      </c>
    </row>
    <row r="6018" spans="1:12" ht="15.75">
      <c r="C6018" s="555" t="str">
        <f>'FC03-5'!B$62</f>
        <v>Otros (Comercialización) (Deterioro) (FC03-5)</v>
      </c>
      <c r="F6018" s="555">
        <f>'FC03-5'!G$62</f>
        <v>0</v>
      </c>
      <c r="I6018" s="580" t="str">
        <f>Índice!$C$8</f>
        <v>2016-01-01</v>
      </c>
      <c r="J6018" s="580" t="str">
        <f>Índice!$C$9</f>
        <v>2016-12-31</v>
      </c>
      <c r="K6018" s="555" t="s">
        <v>1865</v>
      </c>
      <c r="L6018" s="555" t="s">
        <v>1856</v>
      </c>
    </row>
    <row r="6019" spans="1:12" ht="15.75">
      <c r="C6019" s="555" t="str">
        <f>'FC03-5'!B$63</f>
        <v>Total Comercialización de gas combustible (Deterioro) (FC03-5)</v>
      </c>
      <c r="F6019" s="555">
        <f>'FC03-5'!G$63</f>
        <v>0</v>
      </c>
      <c r="I6019" s="580" t="str">
        <f>Índice!$C$8</f>
        <v>2016-01-01</v>
      </c>
      <c r="J6019" s="580" t="str">
        <f>Índice!$C$9</f>
        <v>2016-12-31</v>
      </c>
      <c r="K6019" s="555" t="s">
        <v>1865</v>
      </c>
      <c r="L6019" s="555" t="s">
        <v>1856</v>
      </c>
    </row>
    <row r="6020" spans="1:12" ht="15.75">
      <c r="C6020" s="555" t="str">
        <f>'FC03-5'!B$64</f>
        <v>Total Deterioro Cuentas por Cobrar (FC03-5)</v>
      </c>
      <c r="F6020" s="555">
        <f>'FC03-5'!G$64</f>
        <v>0</v>
      </c>
      <c r="I6020" s="580" t="str">
        <f>Índice!$C$8</f>
        <v>2016-01-01</v>
      </c>
      <c r="J6020" s="580" t="str">
        <f>Índice!$C$9</f>
        <v>2016-12-31</v>
      </c>
      <c r="K6020" s="555" t="s">
        <v>1865</v>
      </c>
      <c r="L6020" s="555" t="s">
        <v>1856</v>
      </c>
    </row>
    <row r="6021" spans="1:12" ht="15.75">
      <c r="A6021" s="593" t="s">
        <v>15</v>
      </c>
      <c r="B6021" s="594"/>
      <c r="C6021" s="595" t="s">
        <v>630</v>
      </c>
      <c r="I6021" s="580" t="str">
        <f>Índice!$C$8</f>
        <v>2016-01-01</v>
      </c>
      <c r="J6021" s="580" t="str">
        <f>Índice!$C$9</f>
        <v>2016-12-31</v>
      </c>
      <c r="L6021" s="555"/>
    </row>
    <row r="6022" spans="1:12" ht="15.75">
      <c r="A6022" s="593" t="s">
        <v>15</v>
      </c>
      <c r="C6022" s="555" t="str">
        <f>'FC03-5'!B$7</f>
        <v>Servicio de Gas combustible por redes (FC03-5)</v>
      </c>
      <c r="I6022" s="580" t="str">
        <f>Índice!$C$8</f>
        <v>2016-01-01</v>
      </c>
      <c r="J6022" s="580" t="str">
        <f>Índice!$C$9</f>
        <v>2016-12-31</v>
      </c>
      <c r="L6022" s="555"/>
    </row>
    <row r="6023" spans="1:12" ht="15.75">
      <c r="A6023" s="593" t="s">
        <v>15</v>
      </c>
      <c r="C6023" s="555" t="str">
        <f>'FC03-5'!B$8</f>
        <v>Negocio transporte de gas combustible (FC03-5)</v>
      </c>
      <c r="I6023" s="580" t="str">
        <f>Índice!$C$8</f>
        <v>2016-01-01</v>
      </c>
      <c r="J6023" s="580" t="str">
        <f>Índice!$C$9</f>
        <v>2016-12-31</v>
      </c>
      <c r="L6023" s="555"/>
    </row>
    <row r="6024" spans="1:12" ht="15.75">
      <c r="C6024" s="555" t="str">
        <f>'FC03-5'!B$9</f>
        <v>Empresas del sector (Transporte) (FC03-5)</v>
      </c>
      <c r="F6024" s="555">
        <f>'FC03-5'!H$9</f>
        <v>0</v>
      </c>
      <c r="I6024" s="580" t="str">
        <f>Índice!$C$8</f>
        <v>2016-01-01</v>
      </c>
      <c r="J6024" s="580" t="str">
        <f>Índice!$C$9</f>
        <v>2016-12-31</v>
      </c>
      <c r="K6024" s="555" t="s">
        <v>1865</v>
      </c>
      <c r="L6024" s="555" t="s">
        <v>1857</v>
      </c>
    </row>
    <row r="6025" spans="1:12" ht="15.75">
      <c r="C6025" s="555" t="str">
        <f>'FC03-5'!B$10</f>
        <v>Grandes consumidores (Transporte) (FC03-5)</v>
      </c>
      <c r="F6025" s="555">
        <f>'FC03-5'!H$10</f>
        <v>0</v>
      </c>
      <c r="I6025" s="580" t="str">
        <f>Índice!$C$8</f>
        <v>2016-01-01</v>
      </c>
      <c r="J6025" s="580" t="str">
        <f>Índice!$C$9</f>
        <v>2016-12-31</v>
      </c>
      <c r="K6025" s="555" t="s">
        <v>1865</v>
      </c>
      <c r="L6025" s="555" t="s">
        <v>1857</v>
      </c>
    </row>
    <row r="6026" spans="1:12" ht="15.75">
      <c r="C6026" s="555" t="str">
        <f>'FC03-5'!B$11</f>
        <v>Otros (Transporte) (FC03-5)</v>
      </c>
      <c r="F6026" s="555">
        <f>'FC03-5'!H$11</f>
        <v>0</v>
      </c>
      <c r="I6026" s="580" t="str">
        <f>Índice!$C$8</f>
        <v>2016-01-01</v>
      </c>
      <c r="J6026" s="580" t="str">
        <f>Índice!$C$9</f>
        <v>2016-12-31</v>
      </c>
      <c r="K6026" s="555" t="s">
        <v>1865</v>
      </c>
      <c r="L6026" s="555" t="s">
        <v>1857</v>
      </c>
    </row>
    <row r="6027" spans="1:12" ht="15.75">
      <c r="C6027" s="555" t="str">
        <f>'FC03-5'!B$12</f>
        <v>Total Transporte de gas combustible (FC03-5)</v>
      </c>
      <c r="F6027" s="555">
        <f>'FC03-5'!H$12</f>
        <v>0</v>
      </c>
      <c r="I6027" s="580" t="str">
        <f>Índice!$C$8</f>
        <v>2016-01-01</v>
      </c>
      <c r="J6027" s="580" t="str">
        <f>Índice!$C$9</f>
        <v>2016-12-31</v>
      </c>
      <c r="K6027" s="555" t="s">
        <v>1865</v>
      </c>
      <c r="L6027" s="555" t="s">
        <v>1857</v>
      </c>
    </row>
    <row r="6028" spans="1:12" ht="15.75">
      <c r="A6028" s="593" t="s">
        <v>15</v>
      </c>
      <c r="C6028" s="555" t="str">
        <f>'FC03-5'!B$13</f>
        <v>Negocio distribución de gas combustible (FC03-5)</v>
      </c>
      <c r="F6028" s="555">
        <f>'FC03-5'!H$13</f>
        <v>0</v>
      </c>
      <c r="I6028" s="580" t="str">
        <f>Índice!$C$8</f>
        <v>2016-01-01</v>
      </c>
      <c r="J6028" s="580" t="str">
        <f>Índice!$C$9</f>
        <v>2016-12-31</v>
      </c>
      <c r="L6028" s="555"/>
    </row>
    <row r="6029" spans="1:12" ht="15.75">
      <c r="C6029" s="555" t="str">
        <f>'FC03-5'!B$14</f>
        <v>Empresas del sector (Distribución) (FC03-5)</v>
      </c>
      <c r="F6029" s="555">
        <f>'FC03-5'!H$14</f>
        <v>0</v>
      </c>
      <c r="I6029" s="580" t="str">
        <f>Índice!$C$8</f>
        <v>2016-01-01</v>
      </c>
      <c r="J6029" s="580" t="str">
        <f>Índice!$C$9</f>
        <v>2016-12-31</v>
      </c>
      <c r="K6029" s="555" t="s">
        <v>1865</v>
      </c>
      <c r="L6029" s="555" t="s">
        <v>1857</v>
      </c>
    </row>
    <row r="6030" spans="1:12" ht="15.75">
      <c r="C6030" s="555" t="str">
        <f>'FC03-5'!B$15</f>
        <v>Grandes consumidores (Distribución) (FC03-5)</v>
      </c>
      <c r="F6030" s="555">
        <f>'FC03-5'!H$15</f>
        <v>0</v>
      </c>
      <c r="I6030" s="580" t="str">
        <f>Índice!$C$8</f>
        <v>2016-01-01</v>
      </c>
      <c r="J6030" s="580" t="str">
        <f>Índice!$C$9</f>
        <v>2016-12-31</v>
      </c>
      <c r="K6030" s="555" t="s">
        <v>1865</v>
      </c>
      <c r="L6030" s="555" t="s">
        <v>1857</v>
      </c>
    </row>
    <row r="6031" spans="1:12" ht="15.75">
      <c r="C6031" s="555" t="str">
        <f>'FC03-5'!B$16</f>
        <v>Otros (Distribución) (FC03-5)</v>
      </c>
      <c r="F6031" s="555">
        <f>'FC03-5'!H$16</f>
        <v>0</v>
      </c>
      <c r="I6031" s="580" t="str">
        <f>Índice!$C$8</f>
        <v>2016-01-01</v>
      </c>
      <c r="J6031" s="580" t="str">
        <f>Índice!$C$9</f>
        <v>2016-12-31</v>
      </c>
      <c r="K6031" s="555" t="s">
        <v>1865</v>
      </c>
      <c r="L6031" s="555" t="s">
        <v>1857</v>
      </c>
    </row>
    <row r="6032" spans="1:12" ht="15.75">
      <c r="C6032" s="555" t="str">
        <f>'FC03-5'!B$17</f>
        <v>Total Distribución de gas combustible (FC03-5)</v>
      </c>
      <c r="F6032" s="555">
        <f>'FC03-5'!H$17</f>
        <v>0</v>
      </c>
      <c r="I6032" s="580" t="str">
        <f>Índice!$C$8</f>
        <v>2016-01-01</v>
      </c>
      <c r="J6032" s="580" t="str">
        <f>Índice!$C$9</f>
        <v>2016-12-31</v>
      </c>
      <c r="K6032" s="555" t="s">
        <v>1865</v>
      </c>
      <c r="L6032" s="555" t="s">
        <v>1857</v>
      </c>
    </row>
    <row r="6033" spans="1:12" ht="15.75">
      <c r="A6033" s="593" t="s">
        <v>15</v>
      </c>
      <c r="C6033" s="555" t="str">
        <f>'FC03-5'!B$18</f>
        <v>Negocio comercializacion de gas combustible (FC03-5)</v>
      </c>
      <c r="F6033" s="555">
        <f>'FC03-5'!H$18</f>
        <v>0</v>
      </c>
      <c r="I6033" s="580" t="str">
        <f>Índice!$C$8</f>
        <v>2016-01-01</v>
      </c>
      <c r="J6033" s="580" t="str">
        <f>Índice!$C$9</f>
        <v>2016-12-31</v>
      </c>
      <c r="K6033" s="555"/>
      <c r="L6033" s="555"/>
    </row>
    <row r="6034" spans="1:12" ht="15.75">
      <c r="C6034" s="555" t="str">
        <f>'FC03-5'!B$19</f>
        <v>Residencial Estrato 1 (FC03-5)</v>
      </c>
      <c r="F6034" s="555">
        <f>'FC03-5'!H$19</f>
        <v>0</v>
      </c>
      <c r="I6034" s="580" t="str">
        <f>Índice!$C$8</f>
        <v>2016-01-01</v>
      </c>
      <c r="J6034" s="580" t="str">
        <f>Índice!$C$9</f>
        <v>2016-12-31</v>
      </c>
      <c r="K6034" s="555" t="s">
        <v>1865</v>
      </c>
      <c r="L6034" s="555" t="s">
        <v>1857</v>
      </c>
    </row>
    <row r="6035" spans="1:12" ht="15.75">
      <c r="C6035" s="555" t="str">
        <f>'FC03-5'!B$20</f>
        <v xml:space="preserve">     Hogares sustitutos (FC03-5)</v>
      </c>
      <c r="F6035" s="555">
        <f>'FC03-5'!H$20</f>
        <v>0</v>
      </c>
      <c r="I6035" s="580" t="str">
        <f>Índice!$C$8</f>
        <v>2016-01-01</v>
      </c>
      <c r="J6035" s="580" t="str">
        <f>Índice!$C$9</f>
        <v>2016-12-31</v>
      </c>
      <c r="K6035" s="555" t="s">
        <v>1865</v>
      </c>
      <c r="L6035" s="555" t="s">
        <v>1857</v>
      </c>
    </row>
    <row r="6036" spans="1:12" ht="15.75">
      <c r="C6036" s="555" t="str">
        <f>'FC03-5'!B$21</f>
        <v xml:space="preserve">     Otros residencial estrato 1 (FC03-5)</v>
      </c>
      <c r="F6036" s="555">
        <f>'FC03-5'!H$21</f>
        <v>0</v>
      </c>
      <c r="I6036" s="580" t="str">
        <f>Índice!$C$8</f>
        <v>2016-01-01</v>
      </c>
      <c r="J6036" s="580" t="str">
        <f>Índice!$C$9</f>
        <v>2016-12-31</v>
      </c>
      <c r="K6036" s="555" t="s">
        <v>1865</v>
      </c>
      <c r="L6036" s="555" t="s">
        <v>1857</v>
      </c>
    </row>
    <row r="6037" spans="1:12" ht="15.75">
      <c r="C6037" s="555" t="str">
        <f>'FC03-5'!B$22</f>
        <v>Residencial Estrato 2 (FC03-5)</v>
      </c>
      <c r="F6037" s="555">
        <f>'FC03-5'!H$22</f>
        <v>0</v>
      </c>
      <c r="I6037" s="580" t="str">
        <f>Índice!$C$8</f>
        <v>2016-01-01</v>
      </c>
      <c r="J6037" s="580" t="str">
        <f>Índice!$C$9</f>
        <v>2016-12-31</v>
      </c>
      <c r="K6037" s="555" t="s">
        <v>1865</v>
      </c>
      <c r="L6037" s="555" t="s">
        <v>1857</v>
      </c>
    </row>
    <row r="6038" spans="1:12" ht="15.75">
      <c r="C6038" s="555" t="str">
        <f>'FC03-5'!B$23</f>
        <v>Residencial Estrato 3 (FC03-5)</v>
      </c>
      <c r="F6038" s="555">
        <f>'FC03-5'!H$23</f>
        <v>0</v>
      </c>
      <c r="I6038" s="580" t="str">
        <f>Índice!$C$8</f>
        <v>2016-01-01</v>
      </c>
      <c r="J6038" s="580" t="str">
        <f>Índice!$C$9</f>
        <v>2016-12-31</v>
      </c>
      <c r="K6038" s="555" t="s">
        <v>1865</v>
      </c>
      <c r="L6038" s="555" t="s">
        <v>1857</v>
      </c>
    </row>
    <row r="6039" spans="1:12" ht="15.75">
      <c r="C6039" s="555" t="str">
        <f>'FC03-5'!B$24</f>
        <v>Residencial Estrato 4 (FC03-5)</v>
      </c>
      <c r="F6039" s="555">
        <f>'FC03-5'!H$24</f>
        <v>0</v>
      </c>
      <c r="I6039" s="580" t="str">
        <f>Índice!$C$8</f>
        <v>2016-01-01</v>
      </c>
      <c r="J6039" s="580" t="str">
        <f>Índice!$C$9</f>
        <v>2016-12-31</v>
      </c>
      <c r="K6039" s="555" t="s">
        <v>1865</v>
      </c>
      <c r="L6039" s="555" t="s">
        <v>1857</v>
      </c>
    </row>
    <row r="6040" spans="1:12" ht="15.75">
      <c r="C6040" s="555" t="str">
        <f>'FC03-5'!B$25</f>
        <v>Residencial Estrato 5 (FC03-5)</v>
      </c>
      <c r="F6040" s="555">
        <f>'FC03-5'!H$25</f>
        <v>0</v>
      </c>
      <c r="I6040" s="580" t="str">
        <f>Índice!$C$8</f>
        <v>2016-01-01</v>
      </c>
      <c r="J6040" s="580" t="str">
        <f>Índice!$C$9</f>
        <v>2016-12-31</v>
      </c>
      <c r="K6040" s="555" t="s">
        <v>1865</v>
      </c>
      <c r="L6040" s="555" t="s">
        <v>1857</v>
      </c>
    </row>
    <row r="6041" spans="1:12" ht="15.75">
      <c r="C6041" s="555" t="str">
        <f>'FC03-5'!B$26</f>
        <v>Residencial Estrato 6 (FC03-5)</v>
      </c>
      <c r="F6041" s="555">
        <f>'FC03-5'!H$26</f>
        <v>0</v>
      </c>
      <c r="I6041" s="580" t="str">
        <f>Índice!$C$8</f>
        <v>2016-01-01</v>
      </c>
      <c r="J6041" s="580" t="str">
        <f>Índice!$C$9</f>
        <v>2016-12-31</v>
      </c>
      <c r="K6041" s="555" t="s">
        <v>1865</v>
      </c>
      <c r="L6041" s="555" t="s">
        <v>1857</v>
      </c>
    </row>
    <row r="6042" spans="1:12" ht="15.75">
      <c r="C6042" s="555" t="str">
        <f>'FC03-5'!B$27</f>
        <v>Comercial (FC03-5)</v>
      </c>
      <c r="F6042" s="555">
        <f>'FC03-5'!H$27</f>
        <v>0</v>
      </c>
      <c r="I6042" s="580" t="str">
        <f>Índice!$C$8</f>
        <v>2016-01-01</v>
      </c>
      <c r="J6042" s="580" t="str">
        <f>Índice!$C$9</f>
        <v>2016-12-31</v>
      </c>
      <c r="K6042" s="555" t="s">
        <v>1865</v>
      </c>
      <c r="L6042" s="555" t="s">
        <v>1857</v>
      </c>
    </row>
    <row r="6043" spans="1:12" ht="15.75">
      <c r="C6043" s="555" t="str">
        <f>'FC03-5'!B$28</f>
        <v>Industrial (FC03-5)</v>
      </c>
      <c r="F6043" s="555">
        <f>'FC03-5'!H$28</f>
        <v>0</v>
      </c>
      <c r="I6043" s="580" t="str">
        <f>Índice!$C$8</f>
        <v>2016-01-01</v>
      </c>
      <c r="J6043" s="580" t="str">
        <f>Índice!$C$9</f>
        <v>2016-12-31</v>
      </c>
      <c r="K6043" s="555" t="s">
        <v>1865</v>
      </c>
      <c r="L6043" s="555" t="s">
        <v>1857</v>
      </c>
    </row>
    <row r="6044" spans="1:12" ht="15.75">
      <c r="C6044" s="555" t="str">
        <f>'FC03-5'!B$29</f>
        <v>Oficial (FC03-5)</v>
      </c>
      <c r="F6044" s="555">
        <f>'FC03-5'!H$29</f>
        <v>0</v>
      </c>
      <c r="I6044" s="580" t="str">
        <f>Índice!$C$8</f>
        <v>2016-01-01</v>
      </c>
      <c r="J6044" s="580" t="str">
        <f>Índice!$C$9</f>
        <v>2016-12-31</v>
      </c>
      <c r="K6044" s="555" t="s">
        <v>1865</v>
      </c>
      <c r="L6044" s="555" t="s">
        <v>1857</v>
      </c>
    </row>
    <row r="6045" spans="1:12" ht="15.75">
      <c r="C6045" s="555" t="str">
        <f>'FC03-5'!B$30</f>
        <v>Especial Asistencial (FC03-5)</v>
      </c>
      <c r="F6045" s="555">
        <f>'FC03-5'!H$30</f>
        <v>0</v>
      </c>
      <c r="I6045" s="580" t="str">
        <f>Índice!$C$8</f>
        <v>2016-01-01</v>
      </c>
      <c r="J6045" s="580" t="str">
        <f>Índice!$C$9</f>
        <v>2016-12-31</v>
      </c>
      <c r="K6045" s="555" t="s">
        <v>1865</v>
      </c>
      <c r="L6045" s="555" t="s">
        <v>1857</v>
      </c>
    </row>
    <row r="6046" spans="1:12" ht="15.75">
      <c r="C6046" s="555" t="str">
        <f>'FC03-5'!B$31</f>
        <v>Especial Educativo (FC03-5)</v>
      </c>
      <c r="F6046" s="555">
        <f>'FC03-5'!H$31</f>
        <v>0</v>
      </c>
      <c r="I6046" s="580" t="str">
        <f>Índice!$C$8</f>
        <v>2016-01-01</v>
      </c>
      <c r="J6046" s="580" t="str">
        <f>Índice!$C$9</f>
        <v>2016-12-31</v>
      </c>
      <c r="K6046" s="555" t="s">
        <v>1865</v>
      </c>
      <c r="L6046" s="555" t="s">
        <v>1857</v>
      </c>
    </row>
    <row r="6047" spans="1:12" ht="15.75">
      <c r="C6047" s="555" t="str">
        <f>'FC03-5'!B$32</f>
        <v>Grandes consumidores (Comercialización) (FC03-5)</v>
      </c>
      <c r="F6047" s="555">
        <f>'FC03-5'!H$32</f>
        <v>0</v>
      </c>
      <c r="I6047" s="580" t="str">
        <f>Índice!$C$8</f>
        <v>2016-01-01</v>
      </c>
      <c r="J6047" s="580" t="str">
        <f>Índice!$C$9</f>
        <v>2016-12-31</v>
      </c>
      <c r="K6047" s="555" t="s">
        <v>1865</v>
      </c>
      <c r="L6047" s="555" t="s">
        <v>1857</v>
      </c>
    </row>
    <row r="6048" spans="1:12" ht="15.75">
      <c r="C6048" s="555" t="str">
        <f>'FC03-5'!B$33</f>
        <v>Empresas del sector (Comercialización) (FC03-5)</v>
      </c>
      <c r="F6048" s="555">
        <f>'FC03-5'!H$33</f>
        <v>0</v>
      </c>
      <c r="I6048" s="580" t="str">
        <f>Índice!$C$8</f>
        <v>2016-01-01</v>
      </c>
      <c r="J6048" s="580" t="str">
        <f>Índice!$C$9</f>
        <v>2016-12-31</v>
      </c>
      <c r="K6048" s="555" t="s">
        <v>1865</v>
      </c>
      <c r="L6048" s="555" t="s">
        <v>1857</v>
      </c>
    </row>
    <row r="6049" spans="1:12" ht="15.75">
      <c r="C6049" s="555" t="str">
        <f>'FC03-5'!B$34</f>
        <v>Otros (Comercialización) (FC03-5)</v>
      </c>
      <c r="F6049" s="555">
        <f>'FC03-5'!H$34</f>
        <v>0</v>
      </c>
      <c r="I6049" s="580" t="str">
        <f>Índice!$C$8</f>
        <v>2016-01-01</v>
      </c>
      <c r="J6049" s="580" t="str">
        <f>Índice!$C$9</f>
        <v>2016-12-31</v>
      </c>
      <c r="K6049" s="555" t="s">
        <v>1865</v>
      </c>
      <c r="L6049" s="555" t="s">
        <v>1857</v>
      </c>
    </row>
    <row r="6050" spans="1:12" ht="15.75">
      <c r="C6050" s="555" t="str">
        <f>'FC03-5'!B$35</f>
        <v>Total Comercialización de gas combustible (FC03-5)</v>
      </c>
      <c r="F6050" s="555">
        <f>'FC03-5'!H$35</f>
        <v>0</v>
      </c>
      <c r="I6050" s="580" t="str">
        <f>Índice!$C$8</f>
        <v>2016-01-01</v>
      </c>
      <c r="J6050" s="580" t="str">
        <f>Índice!$C$9</f>
        <v>2016-12-31</v>
      </c>
      <c r="K6050" s="555" t="s">
        <v>1865</v>
      </c>
      <c r="L6050" s="555" t="s">
        <v>1857</v>
      </c>
    </row>
    <row r="6051" spans="1:12" ht="15.75">
      <c r="A6051" s="593"/>
      <c r="C6051" s="555" t="str">
        <f>'FC03-5'!B$36</f>
        <v>Total  Servicio de Gas combustible por redes (FC03-5)</v>
      </c>
      <c r="F6051" s="555">
        <f>'FC03-5'!H$36</f>
        <v>0</v>
      </c>
      <c r="I6051" s="580" t="str">
        <f>Índice!$C$8</f>
        <v>2016-01-01</v>
      </c>
      <c r="J6051" s="580" t="str">
        <f>Índice!$C$9</f>
        <v>2016-12-31</v>
      </c>
      <c r="K6051" s="555" t="s">
        <v>1865</v>
      </c>
      <c r="L6051" s="555" t="s">
        <v>1857</v>
      </c>
    </row>
    <row r="6052" spans="1:12" ht="15.75">
      <c r="A6052" s="593" t="s">
        <v>15</v>
      </c>
      <c r="C6052" s="555" t="str">
        <f>'FC03-5'!B$37</f>
        <v>Deterioro de cuentas por cobrar (FC03-5)</v>
      </c>
      <c r="F6052" s="555">
        <f>'FC03-5'!H$37</f>
        <v>0</v>
      </c>
      <c r="I6052" s="580" t="str">
        <f>Índice!$C$8</f>
        <v>2016-01-01</v>
      </c>
      <c r="J6052" s="580" t="str">
        <f>Índice!$C$9</f>
        <v>2016-12-31</v>
      </c>
      <c r="K6052" s="555"/>
      <c r="L6052" s="555"/>
    </row>
    <row r="6053" spans="1:12" ht="15.75">
      <c r="A6053" s="593" t="s">
        <v>15</v>
      </c>
      <c r="C6053" s="555" t="str">
        <f>'FC03-5'!B$38</f>
        <v>Negocio transporte de gas combustible (Deterioro) (FC03-5)</v>
      </c>
      <c r="F6053" s="555">
        <f>'FC03-5'!H$38</f>
        <v>0</v>
      </c>
      <c r="I6053" s="580" t="str">
        <f>Índice!$C$8</f>
        <v>2016-01-01</v>
      </c>
      <c r="J6053" s="580" t="str">
        <f>Índice!$C$9</f>
        <v>2016-12-31</v>
      </c>
      <c r="K6053" s="555"/>
      <c r="L6053" s="555"/>
    </row>
    <row r="6054" spans="1:12" ht="15.75">
      <c r="C6054" s="555" t="str">
        <f>'FC03-5'!B$39</f>
        <v>Empresas del sector (Transporte) (Deterioro) (FC03-5)</v>
      </c>
      <c r="F6054" s="555">
        <f>'FC03-5'!H$39</f>
        <v>0</v>
      </c>
      <c r="I6054" s="580" t="str">
        <f>Índice!$C$8</f>
        <v>2016-01-01</v>
      </c>
      <c r="J6054" s="580" t="str">
        <f>Índice!$C$9</f>
        <v>2016-12-31</v>
      </c>
      <c r="K6054" s="555" t="s">
        <v>1865</v>
      </c>
      <c r="L6054" s="555" t="s">
        <v>1857</v>
      </c>
    </row>
    <row r="6055" spans="1:12" ht="15.75">
      <c r="C6055" s="555" t="str">
        <f>'FC03-5'!B$40</f>
        <v>Grandes consumidores (Transporte) (Deterioro) (FC03-5)</v>
      </c>
      <c r="F6055" s="555">
        <f>'FC03-5'!H$40</f>
        <v>0</v>
      </c>
      <c r="I6055" s="580" t="str">
        <f>Índice!$C$8</f>
        <v>2016-01-01</v>
      </c>
      <c r="J6055" s="580" t="str">
        <f>Índice!$C$9</f>
        <v>2016-12-31</v>
      </c>
      <c r="K6055" s="555" t="s">
        <v>1865</v>
      </c>
      <c r="L6055" s="555" t="s">
        <v>1857</v>
      </c>
    </row>
    <row r="6056" spans="1:12" ht="15.75">
      <c r="C6056" s="555" t="str">
        <f>'FC03-5'!B$41</f>
        <v>Otros (Transporte) (Deterioro) (FC03-5)</v>
      </c>
      <c r="F6056" s="555">
        <f>'FC03-5'!H$41</f>
        <v>0</v>
      </c>
      <c r="I6056" s="580" t="str">
        <f>Índice!$C$8</f>
        <v>2016-01-01</v>
      </c>
      <c r="J6056" s="580" t="str">
        <f>Índice!$C$9</f>
        <v>2016-12-31</v>
      </c>
      <c r="K6056" s="555" t="s">
        <v>1865</v>
      </c>
      <c r="L6056" s="555" t="s">
        <v>1857</v>
      </c>
    </row>
    <row r="6057" spans="1:12" ht="15.75">
      <c r="C6057" s="555" t="str">
        <f>'FC03-5'!B$42</f>
        <v>Total Transporte de gas combustible (Deterioro) (FC03-5)</v>
      </c>
      <c r="F6057" s="555">
        <f>'FC03-5'!H$42</f>
        <v>0</v>
      </c>
      <c r="I6057" s="580" t="str">
        <f>Índice!$C$8</f>
        <v>2016-01-01</v>
      </c>
      <c r="J6057" s="580" t="str">
        <f>Índice!$C$9</f>
        <v>2016-12-31</v>
      </c>
      <c r="K6057" s="555" t="s">
        <v>1865</v>
      </c>
      <c r="L6057" s="555" t="s">
        <v>1857</v>
      </c>
    </row>
    <row r="6058" spans="1:12" ht="15.75">
      <c r="A6058" s="593" t="s">
        <v>15</v>
      </c>
      <c r="C6058" s="555" t="str">
        <f>'FC03-5'!B$43</f>
        <v>Negocio distribución de gas combustible (Deterioro) (FC03-5)</v>
      </c>
      <c r="F6058" s="555">
        <f>'FC03-5'!H$43</f>
        <v>0</v>
      </c>
      <c r="I6058" s="580" t="str">
        <f>Índice!$C$8</f>
        <v>2016-01-01</v>
      </c>
      <c r="J6058" s="580" t="str">
        <f>Índice!$C$9</f>
        <v>2016-12-31</v>
      </c>
      <c r="K6058" s="555"/>
      <c r="L6058" s="555"/>
    </row>
    <row r="6059" spans="1:12" ht="15.75">
      <c r="C6059" s="555" t="str">
        <f>'FC03-5'!B$44</f>
        <v>Empresas del sector (Distribución) (Deterioro) (FC03-5)</v>
      </c>
      <c r="F6059" s="555">
        <f>'FC03-5'!H$44</f>
        <v>0</v>
      </c>
      <c r="I6059" s="580" t="str">
        <f>Índice!$C$8</f>
        <v>2016-01-01</v>
      </c>
      <c r="J6059" s="580" t="str">
        <f>Índice!$C$9</f>
        <v>2016-12-31</v>
      </c>
      <c r="K6059" s="555" t="s">
        <v>1865</v>
      </c>
      <c r="L6059" s="555" t="s">
        <v>1857</v>
      </c>
    </row>
    <row r="6060" spans="1:12" ht="15.75">
      <c r="C6060" s="555" t="str">
        <f>'FC03-5'!B$45</f>
        <v>Grandes consumidores (Distribución) (Deterioro) (FC03-5)</v>
      </c>
      <c r="F6060" s="555">
        <f>'FC03-5'!H$45</f>
        <v>0</v>
      </c>
      <c r="I6060" s="580" t="str">
        <f>Índice!$C$8</f>
        <v>2016-01-01</v>
      </c>
      <c r="J6060" s="580" t="str">
        <f>Índice!$C$9</f>
        <v>2016-12-31</v>
      </c>
      <c r="K6060" s="555" t="s">
        <v>1865</v>
      </c>
      <c r="L6060" s="555" t="s">
        <v>1857</v>
      </c>
    </row>
    <row r="6061" spans="1:12" ht="15.75">
      <c r="C6061" s="555" t="str">
        <f>'FC03-5'!B$46</f>
        <v>Otros (Distribución) (Deterioro) (FC03-5)</v>
      </c>
      <c r="F6061" s="555">
        <f>'FC03-5'!H$46</f>
        <v>0</v>
      </c>
      <c r="I6061" s="580" t="str">
        <f>Índice!$C$8</f>
        <v>2016-01-01</v>
      </c>
      <c r="J6061" s="580" t="str">
        <f>Índice!$C$9</f>
        <v>2016-12-31</v>
      </c>
      <c r="K6061" s="555" t="s">
        <v>1865</v>
      </c>
      <c r="L6061" s="555" t="s">
        <v>1857</v>
      </c>
    </row>
    <row r="6062" spans="1:12" ht="15.75">
      <c r="C6062" s="555" t="str">
        <f>'FC03-5'!B$47</f>
        <v>Total Distribución de gas combustible (Deterioro) (FC03-5)</v>
      </c>
      <c r="F6062" s="555">
        <f>'FC03-5'!H$47</f>
        <v>0</v>
      </c>
      <c r="I6062" s="580" t="str">
        <f>Índice!$C$8</f>
        <v>2016-01-01</v>
      </c>
      <c r="J6062" s="580" t="str">
        <f>Índice!$C$9</f>
        <v>2016-12-31</v>
      </c>
      <c r="K6062" s="555" t="s">
        <v>1865</v>
      </c>
      <c r="L6062" s="555" t="s">
        <v>1857</v>
      </c>
    </row>
    <row r="6063" spans="1:12" ht="15.75">
      <c r="A6063" s="593" t="s">
        <v>15</v>
      </c>
      <c r="C6063" s="555" t="str">
        <f>'FC03-5'!B$48</f>
        <v>Negocio comercializacion de gas combustible (Deterioro) (FC03-5)</v>
      </c>
      <c r="F6063" s="555">
        <f>'FC03-5'!H$48</f>
        <v>0</v>
      </c>
      <c r="I6063" s="580" t="str">
        <f>Índice!$C$8</f>
        <v>2016-01-01</v>
      </c>
      <c r="J6063" s="580" t="str">
        <f>Índice!$C$9</f>
        <v>2016-12-31</v>
      </c>
      <c r="K6063" s="555"/>
      <c r="L6063" s="555"/>
    </row>
    <row r="6064" spans="1:12" ht="15.75">
      <c r="C6064" s="555" t="str">
        <f>'FC03-5'!B$49</f>
        <v>Residencial Estrato 1 (Deterioro) (FC03-5)</v>
      </c>
      <c r="F6064" s="555">
        <f>'FC03-5'!H$49</f>
        <v>0</v>
      </c>
      <c r="I6064" s="580" t="str">
        <f>Índice!$C$8</f>
        <v>2016-01-01</v>
      </c>
      <c r="J6064" s="580" t="str">
        <f>Índice!$C$9</f>
        <v>2016-12-31</v>
      </c>
      <c r="K6064" s="555" t="s">
        <v>1865</v>
      </c>
      <c r="L6064" s="555" t="s">
        <v>1857</v>
      </c>
    </row>
    <row r="6065" spans="1:12" ht="15.75">
      <c r="C6065" s="555" t="str">
        <f>'FC03-5'!B$50</f>
        <v>Residencial Estrato 2 (Deterioro) (FC03-5)</v>
      </c>
      <c r="F6065" s="555">
        <f>'FC03-5'!H$50</f>
        <v>0</v>
      </c>
      <c r="I6065" s="580" t="str">
        <f>Índice!$C$8</f>
        <v>2016-01-01</v>
      </c>
      <c r="J6065" s="580" t="str">
        <f>Índice!$C$9</f>
        <v>2016-12-31</v>
      </c>
      <c r="K6065" s="555" t="s">
        <v>1865</v>
      </c>
      <c r="L6065" s="555" t="s">
        <v>1857</v>
      </c>
    </row>
    <row r="6066" spans="1:12" ht="15.75">
      <c r="C6066" s="555" t="str">
        <f>'FC03-5'!B$51</f>
        <v>Residencial Estrato 3 (Deterioro) (FC03-5)</v>
      </c>
      <c r="F6066" s="555">
        <f>'FC03-5'!H$51</f>
        <v>0</v>
      </c>
      <c r="I6066" s="580" t="str">
        <f>Índice!$C$8</f>
        <v>2016-01-01</v>
      </c>
      <c r="J6066" s="580" t="str">
        <f>Índice!$C$9</f>
        <v>2016-12-31</v>
      </c>
      <c r="K6066" s="555" t="s">
        <v>1865</v>
      </c>
      <c r="L6066" s="555" t="s">
        <v>1857</v>
      </c>
    </row>
    <row r="6067" spans="1:12" ht="15.75">
      <c r="C6067" s="555" t="str">
        <f>'FC03-5'!B$52</f>
        <v>Residencial Estrato 4 (Deterioro) (FC03-5)</v>
      </c>
      <c r="F6067" s="555">
        <f>'FC03-5'!H$52</f>
        <v>0</v>
      </c>
      <c r="I6067" s="580" t="str">
        <f>Índice!$C$8</f>
        <v>2016-01-01</v>
      </c>
      <c r="J6067" s="580" t="str">
        <f>Índice!$C$9</f>
        <v>2016-12-31</v>
      </c>
      <c r="K6067" s="555" t="s">
        <v>1865</v>
      </c>
      <c r="L6067" s="555" t="s">
        <v>1857</v>
      </c>
    </row>
    <row r="6068" spans="1:12" ht="15.75">
      <c r="C6068" s="555" t="str">
        <f>'FC03-5'!B$53</f>
        <v>Residencial Estrato 5 (Deterioro) (FC03-5)</v>
      </c>
      <c r="F6068" s="555">
        <f>'FC03-5'!H$53</f>
        <v>0</v>
      </c>
      <c r="I6068" s="580" t="str">
        <f>Índice!$C$8</f>
        <v>2016-01-01</v>
      </c>
      <c r="J6068" s="580" t="str">
        <f>Índice!$C$9</f>
        <v>2016-12-31</v>
      </c>
      <c r="K6068" s="555" t="s">
        <v>1865</v>
      </c>
      <c r="L6068" s="555" t="s">
        <v>1857</v>
      </c>
    </row>
    <row r="6069" spans="1:12" ht="15.75">
      <c r="C6069" s="555" t="str">
        <f>'FC03-5'!B$54</f>
        <v>Residencial Estrato 6 (Deterioro) (FC03-5)</v>
      </c>
      <c r="F6069" s="555">
        <f>'FC03-5'!H$54</f>
        <v>0</v>
      </c>
      <c r="I6069" s="580" t="str">
        <f>Índice!$C$8</f>
        <v>2016-01-01</v>
      </c>
      <c r="J6069" s="580" t="str">
        <f>Índice!$C$9</f>
        <v>2016-12-31</v>
      </c>
      <c r="K6069" s="555" t="s">
        <v>1865</v>
      </c>
      <c r="L6069" s="555" t="s">
        <v>1857</v>
      </c>
    </row>
    <row r="6070" spans="1:12" ht="15.75">
      <c r="C6070" s="555" t="str">
        <f>'FC03-5'!B$55</f>
        <v>Comercial (Deterioro) (FC03-5)</v>
      </c>
      <c r="F6070" s="555">
        <f>'FC03-5'!H$55</f>
        <v>0</v>
      </c>
      <c r="I6070" s="580" t="str">
        <f>Índice!$C$8</f>
        <v>2016-01-01</v>
      </c>
      <c r="J6070" s="580" t="str">
        <f>Índice!$C$9</f>
        <v>2016-12-31</v>
      </c>
      <c r="K6070" s="555" t="s">
        <v>1865</v>
      </c>
      <c r="L6070" s="555" t="s">
        <v>1857</v>
      </c>
    </row>
    <row r="6071" spans="1:12" ht="15.75">
      <c r="C6071" s="555" t="str">
        <f>'FC03-5'!B$56</f>
        <v>Industrial (Deterioro) (FC03-5)</v>
      </c>
      <c r="F6071" s="555">
        <f>'FC03-5'!H$56</f>
        <v>0</v>
      </c>
      <c r="I6071" s="580" t="str">
        <f>Índice!$C$8</f>
        <v>2016-01-01</v>
      </c>
      <c r="J6071" s="580" t="str">
        <f>Índice!$C$9</f>
        <v>2016-12-31</v>
      </c>
      <c r="K6071" s="555" t="s">
        <v>1865</v>
      </c>
      <c r="L6071" s="555" t="s">
        <v>1857</v>
      </c>
    </row>
    <row r="6072" spans="1:12" ht="15.75">
      <c r="C6072" s="555" t="str">
        <f>'FC03-5'!B$57</f>
        <v>Oficial (Deterioro) (FC03-5)</v>
      </c>
      <c r="F6072" s="555">
        <f>'FC03-5'!H$57</f>
        <v>0</v>
      </c>
      <c r="I6072" s="580" t="str">
        <f>Índice!$C$8</f>
        <v>2016-01-01</v>
      </c>
      <c r="J6072" s="580" t="str">
        <f>Índice!$C$9</f>
        <v>2016-12-31</v>
      </c>
      <c r="K6072" s="555" t="s">
        <v>1865</v>
      </c>
      <c r="L6072" s="555" t="s">
        <v>1857</v>
      </c>
    </row>
    <row r="6073" spans="1:12" ht="15.75">
      <c r="C6073" s="555" t="str">
        <f>'FC03-5'!B$58</f>
        <v>Especial Asistencial (Deterioro) (FC03-5)</v>
      </c>
      <c r="F6073" s="555">
        <f>'FC03-5'!H$58</f>
        <v>0</v>
      </c>
      <c r="I6073" s="580" t="str">
        <f>Índice!$C$8</f>
        <v>2016-01-01</v>
      </c>
      <c r="J6073" s="580" t="str">
        <f>Índice!$C$9</f>
        <v>2016-12-31</v>
      </c>
      <c r="K6073" s="555" t="s">
        <v>1865</v>
      </c>
      <c r="L6073" s="555" t="s">
        <v>1857</v>
      </c>
    </row>
    <row r="6074" spans="1:12" ht="15.75">
      <c r="C6074" s="555" t="str">
        <f>'FC03-5'!B$59</f>
        <v>Especial Educativo (Deterioro) (FC03-5)</v>
      </c>
      <c r="F6074" s="555">
        <f>'FC03-5'!H$59</f>
        <v>0</v>
      </c>
      <c r="I6074" s="580" t="str">
        <f>Índice!$C$8</f>
        <v>2016-01-01</v>
      </c>
      <c r="J6074" s="580" t="str">
        <f>Índice!$C$9</f>
        <v>2016-12-31</v>
      </c>
      <c r="K6074" s="555" t="s">
        <v>1865</v>
      </c>
      <c r="L6074" s="555" t="s">
        <v>1857</v>
      </c>
    </row>
    <row r="6075" spans="1:12" ht="15.75">
      <c r="C6075" s="555" t="str">
        <f>'FC03-5'!B$60</f>
        <v>Grandes consumidores (Comercialización) (Deterioro) (FC03-5)</v>
      </c>
      <c r="F6075" s="555">
        <f>'FC03-5'!H$60</f>
        <v>0</v>
      </c>
      <c r="I6075" s="580" t="str">
        <f>Índice!$C$8</f>
        <v>2016-01-01</v>
      </c>
      <c r="J6075" s="580" t="str">
        <f>Índice!$C$9</f>
        <v>2016-12-31</v>
      </c>
      <c r="K6075" s="555" t="s">
        <v>1865</v>
      </c>
      <c r="L6075" s="555" t="s">
        <v>1857</v>
      </c>
    </row>
    <row r="6076" spans="1:12" ht="15.75">
      <c r="C6076" s="555" t="str">
        <f>'FC03-5'!B$61</f>
        <v>Empresas del sector (Comercialización) (Deterioro) (FC03-5)</v>
      </c>
      <c r="F6076" s="555">
        <f>'FC03-5'!H$61</f>
        <v>0</v>
      </c>
      <c r="I6076" s="580" t="str">
        <f>Índice!$C$8</f>
        <v>2016-01-01</v>
      </c>
      <c r="J6076" s="580" t="str">
        <f>Índice!$C$9</f>
        <v>2016-12-31</v>
      </c>
      <c r="K6076" s="555" t="s">
        <v>1865</v>
      </c>
      <c r="L6076" s="555" t="s">
        <v>1857</v>
      </c>
    </row>
    <row r="6077" spans="1:12" ht="15.75">
      <c r="C6077" s="555" t="str">
        <f>'FC03-5'!B$62</f>
        <v>Otros (Comercialización) (Deterioro) (FC03-5)</v>
      </c>
      <c r="F6077" s="555">
        <f>'FC03-5'!H$62</f>
        <v>0</v>
      </c>
      <c r="I6077" s="580" t="str">
        <f>Índice!$C$8</f>
        <v>2016-01-01</v>
      </c>
      <c r="J6077" s="580" t="str">
        <f>Índice!$C$9</f>
        <v>2016-12-31</v>
      </c>
      <c r="K6077" s="555" t="s">
        <v>1865</v>
      </c>
      <c r="L6077" s="555" t="s">
        <v>1857</v>
      </c>
    </row>
    <row r="6078" spans="1:12" ht="15.75">
      <c r="C6078" s="555" t="str">
        <f>'FC03-5'!B$63</f>
        <v>Total Comercialización de gas combustible (Deterioro) (FC03-5)</v>
      </c>
      <c r="F6078" s="555">
        <f>'FC03-5'!H$63</f>
        <v>0</v>
      </c>
      <c r="I6078" s="580" t="str">
        <f>Índice!$C$8</f>
        <v>2016-01-01</v>
      </c>
      <c r="J6078" s="580" t="str">
        <f>Índice!$C$9</f>
        <v>2016-12-31</v>
      </c>
      <c r="K6078" s="555" t="s">
        <v>1865</v>
      </c>
      <c r="L6078" s="555" t="s">
        <v>1857</v>
      </c>
    </row>
    <row r="6079" spans="1:12" ht="15.75">
      <c r="C6079" s="555" t="str">
        <f>'FC03-5'!B$64</f>
        <v>Total Deterioro Cuentas por Cobrar (FC03-5)</v>
      </c>
      <c r="F6079" s="555">
        <f>'FC03-5'!H$64</f>
        <v>0</v>
      </c>
      <c r="I6079" s="580" t="str">
        <f>Índice!$C$8</f>
        <v>2016-01-01</v>
      </c>
      <c r="J6079" s="580" t="str">
        <f>Índice!$C$9</f>
        <v>2016-12-31</v>
      </c>
      <c r="K6079" s="555" t="s">
        <v>1865</v>
      </c>
      <c r="L6079" s="555" t="s">
        <v>1857</v>
      </c>
    </row>
    <row r="6080" spans="1:12" ht="15.75">
      <c r="A6080" s="593" t="s">
        <v>15</v>
      </c>
      <c r="B6080" s="594"/>
      <c r="C6080" s="595" t="s">
        <v>631</v>
      </c>
      <c r="I6080" s="580" t="str">
        <f>Índice!$C$8</f>
        <v>2016-01-01</v>
      </c>
      <c r="J6080" s="580" t="str">
        <f>Índice!$C$9</f>
        <v>2016-12-31</v>
      </c>
      <c r="L6080" s="555"/>
    </row>
    <row r="6081" spans="1:12" ht="15.75">
      <c r="A6081" s="593" t="s">
        <v>15</v>
      </c>
      <c r="C6081" s="555" t="str">
        <f>'FC03-5'!B$7</f>
        <v>Servicio de Gas combustible por redes (FC03-5)</v>
      </c>
      <c r="I6081" s="580" t="str">
        <f>Índice!$C$8</f>
        <v>2016-01-01</v>
      </c>
      <c r="J6081" s="580" t="str">
        <f>Índice!$C$9</f>
        <v>2016-12-31</v>
      </c>
      <c r="L6081" s="555"/>
    </row>
    <row r="6082" spans="1:12" ht="15.75">
      <c r="A6082" s="593" t="s">
        <v>15</v>
      </c>
      <c r="C6082" s="555" t="str">
        <f>'FC03-5'!B$8</f>
        <v>Negocio transporte de gas combustible (FC03-5)</v>
      </c>
      <c r="I6082" s="580" t="str">
        <f>Índice!$C$8</f>
        <v>2016-01-01</v>
      </c>
      <c r="J6082" s="580" t="str">
        <f>Índice!$C$9</f>
        <v>2016-12-31</v>
      </c>
      <c r="L6082" s="555"/>
    </row>
    <row r="6083" spans="1:12" ht="15.75">
      <c r="C6083" s="555" t="str">
        <f>'FC03-5'!B$9</f>
        <v>Empresas del sector (Transporte) (FC03-5)</v>
      </c>
      <c r="F6083" s="555">
        <f>'FC03-5'!I$9</f>
        <v>0</v>
      </c>
      <c r="I6083" s="580" t="str">
        <f>Índice!$C$8</f>
        <v>2016-01-01</v>
      </c>
      <c r="J6083" s="580" t="str">
        <f>Índice!$C$9</f>
        <v>2016-12-31</v>
      </c>
      <c r="K6083" s="555" t="s">
        <v>1865</v>
      </c>
      <c r="L6083" s="555" t="s">
        <v>1858</v>
      </c>
    </row>
    <row r="6084" spans="1:12" ht="15.75">
      <c r="C6084" s="555" t="str">
        <f>'FC03-5'!B$10</f>
        <v>Grandes consumidores (Transporte) (FC03-5)</v>
      </c>
      <c r="F6084" s="555">
        <f>'FC03-5'!I$10</f>
        <v>0</v>
      </c>
      <c r="I6084" s="580" t="str">
        <f>Índice!$C$8</f>
        <v>2016-01-01</v>
      </c>
      <c r="J6084" s="580" t="str">
        <f>Índice!$C$9</f>
        <v>2016-12-31</v>
      </c>
      <c r="K6084" s="555" t="s">
        <v>1865</v>
      </c>
      <c r="L6084" s="555" t="s">
        <v>1858</v>
      </c>
    </row>
    <row r="6085" spans="1:12" ht="15.75">
      <c r="C6085" s="555" t="str">
        <f>'FC03-5'!B$11</f>
        <v>Otros (Transporte) (FC03-5)</v>
      </c>
      <c r="F6085" s="555">
        <f>'FC03-5'!I$11</f>
        <v>0</v>
      </c>
      <c r="I6085" s="580" t="str">
        <f>Índice!$C$8</f>
        <v>2016-01-01</v>
      </c>
      <c r="J6085" s="580" t="str">
        <f>Índice!$C$9</f>
        <v>2016-12-31</v>
      </c>
      <c r="K6085" s="555" t="s">
        <v>1865</v>
      </c>
      <c r="L6085" s="555" t="s">
        <v>1858</v>
      </c>
    </row>
    <row r="6086" spans="1:12" ht="15.75">
      <c r="C6086" s="555" t="str">
        <f>'FC03-5'!B$12</f>
        <v>Total Transporte de gas combustible (FC03-5)</v>
      </c>
      <c r="F6086" s="555">
        <f>'FC03-5'!I$12</f>
        <v>0</v>
      </c>
      <c r="I6086" s="580" t="str">
        <f>Índice!$C$8</f>
        <v>2016-01-01</v>
      </c>
      <c r="J6086" s="580" t="str">
        <f>Índice!$C$9</f>
        <v>2016-12-31</v>
      </c>
      <c r="K6086" s="555" t="s">
        <v>1865</v>
      </c>
      <c r="L6086" s="555" t="s">
        <v>1858</v>
      </c>
    </row>
    <row r="6087" spans="1:12" ht="15.75">
      <c r="A6087" s="593" t="s">
        <v>15</v>
      </c>
      <c r="C6087" s="555" t="str">
        <f>'FC03-5'!B$13</f>
        <v>Negocio distribución de gas combustible (FC03-5)</v>
      </c>
      <c r="F6087" s="555">
        <f>'FC03-5'!I$13</f>
        <v>0</v>
      </c>
      <c r="I6087" s="580" t="str">
        <f>Índice!$C$8</f>
        <v>2016-01-01</v>
      </c>
      <c r="J6087" s="580" t="str">
        <f>Índice!$C$9</f>
        <v>2016-12-31</v>
      </c>
      <c r="L6087" s="555"/>
    </row>
    <row r="6088" spans="1:12" ht="15.75">
      <c r="C6088" s="555" t="str">
        <f>'FC03-5'!B$14</f>
        <v>Empresas del sector (Distribución) (FC03-5)</v>
      </c>
      <c r="F6088" s="555">
        <f>'FC03-5'!I$14</f>
        <v>0</v>
      </c>
      <c r="I6088" s="580" t="str">
        <f>Índice!$C$8</f>
        <v>2016-01-01</v>
      </c>
      <c r="J6088" s="580" t="str">
        <f>Índice!$C$9</f>
        <v>2016-12-31</v>
      </c>
      <c r="K6088" s="555" t="s">
        <v>1865</v>
      </c>
      <c r="L6088" s="555" t="s">
        <v>1858</v>
      </c>
    </row>
    <row r="6089" spans="1:12" ht="15.75">
      <c r="C6089" s="555" t="str">
        <f>'FC03-5'!B$15</f>
        <v>Grandes consumidores (Distribución) (FC03-5)</v>
      </c>
      <c r="F6089" s="555">
        <f>'FC03-5'!I$15</f>
        <v>0</v>
      </c>
      <c r="I6089" s="580" t="str">
        <f>Índice!$C$8</f>
        <v>2016-01-01</v>
      </c>
      <c r="J6089" s="580" t="str">
        <f>Índice!$C$9</f>
        <v>2016-12-31</v>
      </c>
      <c r="K6089" s="555" t="s">
        <v>1865</v>
      </c>
      <c r="L6089" s="555" t="s">
        <v>1858</v>
      </c>
    </row>
    <row r="6090" spans="1:12" ht="15.75">
      <c r="C6090" s="555" t="str">
        <f>'FC03-5'!B$16</f>
        <v>Otros (Distribución) (FC03-5)</v>
      </c>
      <c r="F6090" s="555">
        <f>'FC03-5'!I$16</f>
        <v>0</v>
      </c>
      <c r="I6090" s="580" t="str">
        <f>Índice!$C$8</f>
        <v>2016-01-01</v>
      </c>
      <c r="J6090" s="580" t="str">
        <f>Índice!$C$9</f>
        <v>2016-12-31</v>
      </c>
      <c r="K6090" s="555" t="s">
        <v>1865</v>
      </c>
      <c r="L6090" s="555" t="s">
        <v>1858</v>
      </c>
    </row>
    <row r="6091" spans="1:12" ht="15.75">
      <c r="C6091" s="555" t="str">
        <f>'FC03-5'!B$17</f>
        <v>Total Distribución de gas combustible (FC03-5)</v>
      </c>
      <c r="F6091" s="555">
        <f>'FC03-5'!I$17</f>
        <v>0</v>
      </c>
      <c r="I6091" s="580" t="str">
        <f>Índice!$C$8</f>
        <v>2016-01-01</v>
      </c>
      <c r="J6091" s="580" t="str">
        <f>Índice!$C$9</f>
        <v>2016-12-31</v>
      </c>
      <c r="K6091" s="555" t="s">
        <v>1865</v>
      </c>
      <c r="L6091" s="555" t="s">
        <v>1858</v>
      </c>
    </row>
    <row r="6092" spans="1:12" ht="15.75">
      <c r="A6092" s="593" t="s">
        <v>15</v>
      </c>
      <c r="C6092" s="555" t="str">
        <f>'FC03-5'!B$18</f>
        <v>Negocio comercializacion de gas combustible (FC03-5)</v>
      </c>
      <c r="F6092" s="555">
        <f>'FC03-5'!I$18</f>
        <v>0</v>
      </c>
      <c r="I6092" s="580" t="str">
        <f>Índice!$C$8</f>
        <v>2016-01-01</v>
      </c>
      <c r="J6092" s="580" t="str">
        <f>Índice!$C$9</f>
        <v>2016-12-31</v>
      </c>
      <c r="K6092" s="555"/>
      <c r="L6092" s="555"/>
    </row>
    <row r="6093" spans="1:12" ht="15.75">
      <c r="C6093" s="555" t="str">
        <f>'FC03-5'!B$19</f>
        <v>Residencial Estrato 1 (FC03-5)</v>
      </c>
      <c r="F6093" s="555">
        <f>'FC03-5'!I$19</f>
        <v>0</v>
      </c>
      <c r="I6093" s="580" t="str">
        <f>Índice!$C$8</f>
        <v>2016-01-01</v>
      </c>
      <c r="J6093" s="580" t="str">
        <f>Índice!$C$9</f>
        <v>2016-12-31</v>
      </c>
      <c r="K6093" s="555" t="s">
        <v>1865</v>
      </c>
      <c r="L6093" s="555" t="s">
        <v>1858</v>
      </c>
    </row>
    <row r="6094" spans="1:12" ht="15.75">
      <c r="C6094" s="555" t="str">
        <f>'FC03-5'!B$20</f>
        <v xml:space="preserve">     Hogares sustitutos (FC03-5)</v>
      </c>
      <c r="F6094" s="555">
        <f>'FC03-5'!I$20</f>
        <v>0</v>
      </c>
      <c r="I6094" s="580" t="str">
        <f>Índice!$C$8</f>
        <v>2016-01-01</v>
      </c>
      <c r="J6094" s="580" t="str">
        <f>Índice!$C$9</f>
        <v>2016-12-31</v>
      </c>
      <c r="K6094" s="555" t="s">
        <v>1865</v>
      </c>
      <c r="L6094" s="555" t="s">
        <v>1858</v>
      </c>
    </row>
    <row r="6095" spans="1:12" ht="15.75">
      <c r="C6095" s="555" t="str">
        <f>'FC03-5'!B$21</f>
        <v xml:space="preserve">     Otros residencial estrato 1 (FC03-5)</v>
      </c>
      <c r="F6095" s="555">
        <f>'FC03-5'!I$21</f>
        <v>0</v>
      </c>
      <c r="I6095" s="580" t="str">
        <f>Índice!$C$8</f>
        <v>2016-01-01</v>
      </c>
      <c r="J6095" s="580" t="str">
        <f>Índice!$C$9</f>
        <v>2016-12-31</v>
      </c>
      <c r="K6095" s="555" t="s">
        <v>1865</v>
      </c>
      <c r="L6095" s="555" t="s">
        <v>1858</v>
      </c>
    </row>
    <row r="6096" spans="1:12" ht="15.75">
      <c r="C6096" s="555" t="str">
        <f>'FC03-5'!B$22</f>
        <v>Residencial Estrato 2 (FC03-5)</v>
      </c>
      <c r="F6096" s="555">
        <f>'FC03-5'!I$22</f>
        <v>0</v>
      </c>
      <c r="I6096" s="580" t="str">
        <f>Índice!$C$8</f>
        <v>2016-01-01</v>
      </c>
      <c r="J6096" s="580" t="str">
        <f>Índice!$C$9</f>
        <v>2016-12-31</v>
      </c>
      <c r="K6096" s="555" t="s">
        <v>1865</v>
      </c>
      <c r="L6096" s="555" t="s">
        <v>1858</v>
      </c>
    </row>
    <row r="6097" spans="1:12" ht="15.75">
      <c r="C6097" s="555" t="str">
        <f>'FC03-5'!B$23</f>
        <v>Residencial Estrato 3 (FC03-5)</v>
      </c>
      <c r="F6097" s="555">
        <f>'FC03-5'!I$23</f>
        <v>0</v>
      </c>
      <c r="I6097" s="580" t="str">
        <f>Índice!$C$8</f>
        <v>2016-01-01</v>
      </c>
      <c r="J6097" s="580" t="str">
        <f>Índice!$C$9</f>
        <v>2016-12-31</v>
      </c>
      <c r="K6097" s="555" t="s">
        <v>1865</v>
      </c>
      <c r="L6097" s="555" t="s">
        <v>1858</v>
      </c>
    </row>
    <row r="6098" spans="1:12" ht="15.75">
      <c r="C6098" s="555" t="str">
        <f>'FC03-5'!B$24</f>
        <v>Residencial Estrato 4 (FC03-5)</v>
      </c>
      <c r="F6098" s="555">
        <f>'FC03-5'!I$24</f>
        <v>0</v>
      </c>
      <c r="I6098" s="580" t="str">
        <f>Índice!$C$8</f>
        <v>2016-01-01</v>
      </c>
      <c r="J6098" s="580" t="str">
        <f>Índice!$C$9</f>
        <v>2016-12-31</v>
      </c>
      <c r="K6098" s="555" t="s">
        <v>1865</v>
      </c>
      <c r="L6098" s="555" t="s">
        <v>1858</v>
      </c>
    </row>
    <row r="6099" spans="1:12" ht="15.75">
      <c r="C6099" s="555" t="str">
        <f>'FC03-5'!B$25</f>
        <v>Residencial Estrato 5 (FC03-5)</v>
      </c>
      <c r="F6099" s="555">
        <f>'FC03-5'!I$25</f>
        <v>0</v>
      </c>
      <c r="I6099" s="580" t="str">
        <f>Índice!$C$8</f>
        <v>2016-01-01</v>
      </c>
      <c r="J6099" s="580" t="str">
        <f>Índice!$C$9</f>
        <v>2016-12-31</v>
      </c>
      <c r="K6099" s="555" t="s">
        <v>1865</v>
      </c>
      <c r="L6099" s="555" t="s">
        <v>1858</v>
      </c>
    </row>
    <row r="6100" spans="1:12" ht="15.75">
      <c r="C6100" s="555" t="str">
        <f>'FC03-5'!B$26</f>
        <v>Residencial Estrato 6 (FC03-5)</v>
      </c>
      <c r="F6100" s="555">
        <f>'FC03-5'!I$26</f>
        <v>0</v>
      </c>
      <c r="I6100" s="580" t="str">
        <f>Índice!$C$8</f>
        <v>2016-01-01</v>
      </c>
      <c r="J6100" s="580" t="str">
        <f>Índice!$C$9</f>
        <v>2016-12-31</v>
      </c>
      <c r="K6100" s="555" t="s">
        <v>1865</v>
      </c>
      <c r="L6100" s="555" t="s">
        <v>1858</v>
      </c>
    </row>
    <row r="6101" spans="1:12" ht="15.75">
      <c r="C6101" s="555" t="str">
        <f>'FC03-5'!B$27</f>
        <v>Comercial (FC03-5)</v>
      </c>
      <c r="F6101" s="555">
        <f>'FC03-5'!I$27</f>
        <v>0</v>
      </c>
      <c r="I6101" s="580" t="str">
        <f>Índice!$C$8</f>
        <v>2016-01-01</v>
      </c>
      <c r="J6101" s="580" t="str">
        <f>Índice!$C$9</f>
        <v>2016-12-31</v>
      </c>
      <c r="K6101" s="555" t="s">
        <v>1865</v>
      </c>
      <c r="L6101" s="555" t="s">
        <v>1858</v>
      </c>
    </row>
    <row r="6102" spans="1:12" ht="15.75">
      <c r="C6102" s="555" t="str">
        <f>'FC03-5'!B$28</f>
        <v>Industrial (FC03-5)</v>
      </c>
      <c r="F6102" s="555">
        <f>'FC03-5'!I$28</f>
        <v>0</v>
      </c>
      <c r="I6102" s="580" t="str">
        <f>Índice!$C$8</f>
        <v>2016-01-01</v>
      </c>
      <c r="J6102" s="580" t="str">
        <f>Índice!$C$9</f>
        <v>2016-12-31</v>
      </c>
      <c r="K6102" s="555" t="s">
        <v>1865</v>
      </c>
      <c r="L6102" s="555" t="s">
        <v>1858</v>
      </c>
    </row>
    <row r="6103" spans="1:12" ht="15.75">
      <c r="C6103" s="555" t="str">
        <f>'FC03-5'!B$29</f>
        <v>Oficial (FC03-5)</v>
      </c>
      <c r="F6103" s="555">
        <f>'FC03-5'!I$29</f>
        <v>0</v>
      </c>
      <c r="I6103" s="580" t="str">
        <f>Índice!$C$8</f>
        <v>2016-01-01</v>
      </c>
      <c r="J6103" s="580" t="str">
        <f>Índice!$C$9</f>
        <v>2016-12-31</v>
      </c>
      <c r="K6103" s="555" t="s">
        <v>1865</v>
      </c>
      <c r="L6103" s="555" t="s">
        <v>1858</v>
      </c>
    </row>
    <row r="6104" spans="1:12" ht="15.75">
      <c r="C6104" s="555" t="str">
        <f>'FC03-5'!B$30</f>
        <v>Especial Asistencial (FC03-5)</v>
      </c>
      <c r="F6104" s="555">
        <f>'FC03-5'!I$30</f>
        <v>0</v>
      </c>
      <c r="I6104" s="580" t="str">
        <f>Índice!$C$8</f>
        <v>2016-01-01</v>
      </c>
      <c r="J6104" s="580" t="str">
        <f>Índice!$C$9</f>
        <v>2016-12-31</v>
      </c>
      <c r="K6104" s="555" t="s">
        <v>1865</v>
      </c>
      <c r="L6104" s="555" t="s">
        <v>1858</v>
      </c>
    </row>
    <row r="6105" spans="1:12" ht="15.75">
      <c r="C6105" s="555" t="str">
        <f>'FC03-5'!B$31</f>
        <v>Especial Educativo (FC03-5)</v>
      </c>
      <c r="F6105" s="555">
        <f>'FC03-5'!I$31</f>
        <v>0</v>
      </c>
      <c r="I6105" s="580" t="str">
        <f>Índice!$C$8</f>
        <v>2016-01-01</v>
      </c>
      <c r="J6105" s="580" t="str">
        <f>Índice!$C$9</f>
        <v>2016-12-31</v>
      </c>
      <c r="K6105" s="555" t="s">
        <v>1865</v>
      </c>
      <c r="L6105" s="555" t="s">
        <v>1858</v>
      </c>
    </row>
    <row r="6106" spans="1:12" ht="15.75">
      <c r="C6106" s="555" t="str">
        <f>'FC03-5'!B$32</f>
        <v>Grandes consumidores (Comercialización) (FC03-5)</v>
      </c>
      <c r="F6106" s="555">
        <f>'FC03-5'!I$32</f>
        <v>0</v>
      </c>
      <c r="I6106" s="580" t="str">
        <f>Índice!$C$8</f>
        <v>2016-01-01</v>
      </c>
      <c r="J6106" s="580" t="str">
        <f>Índice!$C$9</f>
        <v>2016-12-31</v>
      </c>
      <c r="K6106" s="555" t="s">
        <v>1865</v>
      </c>
      <c r="L6106" s="555" t="s">
        <v>1858</v>
      </c>
    </row>
    <row r="6107" spans="1:12" ht="15.75">
      <c r="C6107" s="555" t="str">
        <f>'FC03-5'!B$33</f>
        <v>Empresas del sector (Comercialización) (FC03-5)</v>
      </c>
      <c r="F6107" s="555">
        <f>'FC03-5'!I$33</f>
        <v>0</v>
      </c>
      <c r="I6107" s="580" t="str">
        <f>Índice!$C$8</f>
        <v>2016-01-01</v>
      </c>
      <c r="J6107" s="580" t="str">
        <f>Índice!$C$9</f>
        <v>2016-12-31</v>
      </c>
      <c r="K6107" s="555" t="s">
        <v>1865</v>
      </c>
      <c r="L6107" s="555" t="s">
        <v>1858</v>
      </c>
    </row>
    <row r="6108" spans="1:12" ht="15.75">
      <c r="C6108" s="555" t="str">
        <f>'FC03-5'!B$34</f>
        <v>Otros (Comercialización) (FC03-5)</v>
      </c>
      <c r="F6108" s="555">
        <f>'FC03-5'!I$34</f>
        <v>0</v>
      </c>
      <c r="I6108" s="580" t="str">
        <f>Índice!$C$8</f>
        <v>2016-01-01</v>
      </c>
      <c r="J6108" s="580" t="str">
        <f>Índice!$C$9</f>
        <v>2016-12-31</v>
      </c>
      <c r="K6108" s="555" t="s">
        <v>1865</v>
      </c>
      <c r="L6108" s="555" t="s">
        <v>1858</v>
      </c>
    </row>
    <row r="6109" spans="1:12" ht="15.75">
      <c r="C6109" s="555" t="str">
        <f>'FC03-5'!B$35</f>
        <v>Total Comercialización de gas combustible (FC03-5)</v>
      </c>
      <c r="F6109" s="555">
        <f>'FC03-5'!I$35</f>
        <v>0</v>
      </c>
      <c r="I6109" s="580" t="str">
        <f>Índice!$C$8</f>
        <v>2016-01-01</v>
      </c>
      <c r="J6109" s="580" t="str">
        <f>Índice!$C$9</f>
        <v>2016-12-31</v>
      </c>
      <c r="K6109" s="555" t="s">
        <v>1865</v>
      </c>
      <c r="L6109" s="555" t="s">
        <v>1858</v>
      </c>
    </row>
    <row r="6110" spans="1:12" ht="15.75">
      <c r="A6110" s="593"/>
      <c r="C6110" s="555" t="str">
        <f>'FC03-5'!B$36</f>
        <v>Total  Servicio de Gas combustible por redes (FC03-5)</v>
      </c>
      <c r="F6110" s="555">
        <f>'FC03-5'!I$36</f>
        <v>0</v>
      </c>
      <c r="I6110" s="580" t="str">
        <f>Índice!$C$8</f>
        <v>2016-01-01</v>
      </c>
      <c r="J6110" s="580" t="str">
        <f>Índice!$C$9</f>
        <v>2016-12-31</v>
      </c>
      <c r="K6110" s="555" t="s">
        <v>1865</v>
      </c>
      <c r="L6110" s="555" t="s">
        <v>1858</v>
      </c>
    </row>
    <row r="6111" spans="1:12" ht="15.75">
      <c r="A6111" s="593" t="s">
        <v>15</v>
      </c>
      <c r="C6111" s="555" t="str">
        <f>'FC03-5'!B$37</f>
        <v>Deterioro de cuentas por cobrar (FC03-5)</v>
      </c>
      <c r="F6111" s="555">
        <f>'FC03-5'!I$37</f>
        <v>0</v>
      </c>
      <c r="I6111" s="580" t="str">
        <f>Índice!$C$8</f>
        <v>2016-01-01</v>
      </c>
      <c r="J6111" s="580" t="str">
        <f>Índice!$C$9</f>
        <v>2016-12-31</v>
      </c>
      <c r="K6111" s="555"/>
      <c r="L6111" s="555"/>
    </row>
    <row r="6112" spans="1:12" ht="15.75">
      <c r="A6112" s="593" t="s">
        <v>15</v>
      </c>
      <c r="C6112" s="555" t="str">
        <f>'FC03-5'!B$38</f>
        <v>Negocio transporte de gas combustible (Deterioro) (FC03-5)</v>
      </c>
      <c r="F6112" s="555">
        <f>'FC03-5'!I$38</f>
        <v>0</v>
      </c>
      <c r="I6112" s="580" t="str">
        <f>Índice!$C$8</f>
        <v>2016-01-01</v>
      </c>
      <c r="J6112" s="580" t="str">
        <f>Índice!$C$9</f>
        <v>2016-12-31</v>
      </c>
      <c r="K6112" s="555"/>
      <c r="L6112" s="555"/>
    </row>
    <row r="6113" spans="1:12" ht="15.75">
      <c r="C6113" s="555" t="str">
        <f>'FC03-5'!B$39</f>
        <v>Empresas del sector (Transporte) (Deterioro) (FC03-5)</v>
      </c>
      <c r="F6113" s="555">
        <f>'FC03-5'!I$39</f>
        <v>0</v>
      </c>
      <c r="I6113" s="580" t="str">
        <f>Índice!$C$8</f>
        <v>2016-01-01</v>
      </c>
      <c r="J6113" s="580" t="str">
        <f>Índice!$C$9</f>
        <v>2016-12-31</v>
      </c>
      <c r="K6113" s="555" t="s">
        <v>1865</v>
      </c>
      <c r="L6113" s="555" t="s">
        <v>1858</v>
      </c>
    </row>
    <row r="6114" spans="1:12" ht="15.75">
      <c r="C6114" s="555" t="str">
        <f>'FC03-5'!B$40</f>
        <v>Grandes consumidores (Transporte) (Deterioro) (FC03-5)</v>
      </c>
      <c r="F6114" s="555">
        <f>'FC03-5'!I$40</f>
        <v>0</v>
      </c>
      <c r="I6114" s="580" t="str">
        <f>Índice!$C$8</f>
        <v>2016-01-01</v>
      </c>
      <c r="J6114" s="580" t="str">
        <f>Índice!$C$9</f>
        <v>2016-12-31</v>
      </c>
      <c r="K6114" s="555" t="s">
        <v>1865</v>
      </c>
      <c r="L6114" s="555" t="s">
        <v>1858</v>
      </c>
    </row>
    <row r="6115" spans="1:12" ht="15.75">
      <c r="C6115" s="555" t="str">
        <f>'FC03-5'!B$41</f>
        <v>Otros (Transporte) (Deterioro) (FC03-5)</v>
      </c>
      <c r="F6115" s="555">
        <f>'FC03-5'!I$41</f>
        <v>0</v>
      </c>
      <c r="I6115" s="580" t="str">
        <f>Índice!$C$8</f>
        <v>2016-01-01</v>
      </c>
      <c r="J6115" s="580" t="str">
        <f>Índice!$C$9</f>
        <v>2016-12-31</v>
      </c>
      <c r="K6115" s="555" t="s">
        <v>1865</v>
      </c>
      <c r="L6115" s="555" t="s">
        <v>1858</v>
      </c>
    </row>
    <row r="6116" spans="1:12" ht="15.75">
      <c r="C6116" s="555" t="str">
        <f>'FC03-5'!B$42</f>
        <v>Total Transporte de gas combustible (Deterioro) (FC03-5)</v>
      </c>
      <c r="F6116" s="555">
        <f>'FC03-5'!I$42</f>
        <v>0</v>
      </c>
      <c r="I6116" s="580" t="str">
        <f>Índice!$C$8</f>
        <v>2016-01-01</v>
      </c>
      <c r="J6116" s="580" t="str">
        <f>Índice!$C$9</f>
        <v>2016-12-31</v>
      </c>
      <c r="K6116" s="555" t="s">
        <v>1865</v>
      </c>
      <c r="L6116" s="555" t="s">
        <v>1858</v>
      </c>
    </row>
    <row r="6117" spans="1:12" ht="15.75">
      <c r="A6117" s="593" t="s">
        <v>15</v>
      </c>
      <c r="C6117" s="555" t="str">
        <f>'FC03-5'!B$43</f>
        <v>Negocio distribución de gas combustible (Deterioro) (FC03-5)</v>
      </c>
      <c r="F6117" s="555">
        <f>'FC03-5'!I$43</f>
        <v>0</v>
      </c>
      <c r="I6117" s="580" t="str">
        <f>Índice!$C$8</f>
        <v>2016-01-01</v>
      </c>
      <c r="J6117" s="580" t="str">
        <f>Índice!$C$9</f>
        <v>2016-12-31</v>
      </c>
      <c r="K6117" s="555"/>
      <c r="L6117" s="555"/>
    </row>
    <row r="6118" spans="1:12" ht="15.75">
      <c r="C6118" s="555" t="str">
        <f>'FC03-5'!B$44</f>
        <v>Empresas del sector (Distribución) (Deterioro) (FC03-5)</v>
      </c>
      <c r="F6118" s="555">
        <f>'FC03-5'!I$44</f>
        <v>0</v>
      </c>
      <c r="I6118" s="580" t="str">
        <f>Índice!$C$8</f>
        <v>2016-01-01</v>
      </c>
      <c r="J6118" s="580" t="str">
        <f>Índice!$C$9</f>
        <v>2016-12-31</v>
      </c>
      <c r="K6118" s="555" t="s">
        <v>1865</v>
      </c>
      <c r="L6118" s="555" t="s">
        <v>1858</v>
      </c>
    </row>
    <row r="6119" spans="1:12" ht="15.75">
      <c r="C6119" s="555" t="str">
        <f>'FC03-5'!B$45</f>
        <v>Grandes consumidores (Distribución) (Deterioro) (FC03-5)</v>
      </c>
      <c r="F6119" s="555">
        <f>'FC03-5'!I$45</f>
        <v>0</v>
      </c>
      <c r="I6119" s="580" t="str">
        <f>Índice!$C$8</f>
        <v>2016-01-01</v>
      </c>
      <c r="J6119" s="580" t="str">
        <f>Índice!$C$9</f>
        <v>2016-12-31</v>
      </c>
      <c r="K6119" s="555" t="s">
        <v>1865</v>
      </c>
      <c r="L6119" s="555" t="s">
        <v>1858</v>
      </c>
    </row>
    <row r="6120" spans="1:12" ht="15.75">
      <c r="C6120" s="555" t="str">
        <f>'FC03-5'!B$46</f>
        <v>Otros (Distribución) (Deterioro) (FC03-5)</v>
      </c>
      <c r="F6120" s="555">
        <f>'FC03-5'!I$46</f>
        <v>0</v>
      </c>
      <c r="I6120" s="580" t="str">
        <f>Índice!$C$8</f>
        <v>2016-01-01</v>
      </c>
      <c r="J6120" s="580" t="str">
        <f>Índice!$C$9</f>
        <v>2016-12-31</v>
      </c>
      <c r="K6120" s="555" t="s">
        <v>1865</v>
      </c>
      <c r="L6120" s="555" t="s">
        <v>1858</v>
      </c>
    </row>
    <row r="6121" spans="1:12" ht="15.75">
      <c r="C6121" s="555" t="str">
        <f>'FC03-5'!B$47</f>
        <v>Total Distribución de gas combustible (Deterioro) (FC03-5)</v>
      </c>
      <c r="F6121" s="555">
        <f>'FC03-5'!I$47</f>
        <v>0</v>
      </c>
      <c r="I6121" s="580" t="str">
        <f>Índice!$C$8</f>
        <v>2016-01-01</v>
      </c>
      <c r="J6121" s="580" t="str">
        <f>Índice!$C$9</f>
        <v>2016-12-31</v>
      </c>
      <c r="K6121" s="555" t="s">
        <v>1865</v>
      </c>
      <c r="L6121" s="555" t="s">
        <v>1858</v>
      </c>
    </row>
    <row r="6122" spans="1:12" ht="15.75">
      <c r="A6122" s="593" t="s">
        <v>15</v>
      </c>
      <c r="C6122" s="555" t="str">
        <f>'FC03-5'!B$48</f>
        <v>Negocio comercializacion de gas combustible (Deterioro) (FC03-5)</v>
      </c>
      <c r="F6122" s="555">
        <f>'FC03-5'!I$48</f>
        <v>0</v>
      </c>
      <c r="I6122" s="580" t="str">
        <f>Índice!$C$8</f>
        <v>2016-01-01</v>
      </c>
      <c r="J6122" s="580" t="str">
        <f>Índice!$C$9</f>
        <v>2016-12-31</v>
      </c>
      <c r="K6122" s="555"/>
      <c r="L6122" s="555"/>
    </row>
    <row r="6123" spans="1:12" ht="15.75">
      <c r="C6123" s="555" t="str">
        <f>'FC03-5'!B$49</f>
        <v>Residencial Estrato 1 (Deterioro) (FC03-5)</v>
      </c>
      <c r="F6123" s="555">
        <f>'FC03-5'!I$49</f>
        <v>0</v>
      </c>
      <c r="I6123" s="580" t="str">
        <f>Índice!$C$8</f>
        <v>2016-01-01</v>
      </c>
      <c r="J6123" s="580" t="str">
        <f>Índice!$C$9</f>
        <v>2016-12-31</v>
      </c>
      <c r="K6123" s="555" t="s">
        <v>1865</v>
      </c>
      <c r="L6123" s="555" t="s">
        <v>1858</v>
      </c>
    </row>
    <row r="6124" spans="1:12" ht="15.75">
      <c r="C6124" s="555" t="str">
        <f>'FC03-5'!B$50</f>
        <v>Residencial Estrato 2 (Deterioro) (FC03-5)</v>
      </c>
      <c r="F6124" s="555">
        <f>'FC03-5'!I$50</f>
        <v>0</v>
      </c>
      <c r="I6124" s="580" t="str">
        <f>Índice!$C$8</f>
        <v>2016-01-01</v>
      </c>
      <c r="J6124" s="580" t="str">
        <f>Índice!$C$9</f>
        <v>2016-12-31</v>
      </c>
      <c r="K6124" s="555" t="s">
        <v>1865</v>
      </c>
      <c r="L6124" s="555" t="s">
        <v>1858</v>
      </c>
    </row>
    <row r="6125" spans="1:12" ht="15.75">
      <c r="C6125" s="555" t="str">
        <f>'FC03-5'!B$51</f>
        <v>Residencial Estrato 3 (Deterioro) (FC03-5)</v>
      </c>
      <c r="F6125" s="555">
        <f>'FC03-5'!I$51</f>
        <v>0</v>
      </c>
      <c r="I6125" s="580" t="str">
        <f>Índice!$C$8</f>
        <v>2016-01-01</v>
      </c>
      <c r="J6125" s="580" t="str">
        <f>Índice!$C$9</f>
        <v>2016-12-31</v>
      </c>
      <c r="K6125" s="555" t="s">
        <v>1865</v>
      </c>
      <c r="L6125" s="555" t="s">
        <v>1858</v>
      </c>
    </row>
    <row r="6126" spans="1:12" ht="15.75">
      <c r="C6126" s="555" t="str">
        <f>'FC03-5'!B$52</f>
        <v>Residencial Estrato 4 (Deterioro) (FC03-5)</v>
      </c>
      <c r="F6126" s="555">
        <f>'FC03-5'!I$52</f>
        <v>0</v>
      </c>
      <c r="I6126" s="580" t="str">
        <f>Índice!$C$8</f>
        <v>2016-01-01</v>
      </c>
      <c r="J6126" s="580" t="str">
        <f>Índice!$C$9</f>
        <v>2016-12-31</v>
      </c>
      <c r="K6126" s="555" t="s">
        <v>1865</v>
      </c>
      <c r="L6126" s="555" t="s">
        <v>1858</v>
      </c>
    </row>
    <row r="6127" spans="1:12" ht="15.75">
      <c r="C6127" s="555" t="str">
        <f>'FC03-5'!B$53</f>
        <v>Residencial Estrato 5 (Deterioro) (FC03-5)</v>
      </c>
      <c r="F6127" s="555">
        <f>'FC03-5'!I$53</f>
        <v>0</v>
      </c>
      <c r="I6127" s="580" t="str">
        <f>Índice!$C$8</f>
        <v>2016-01-01</v>
      </c>
      <c r="J6127" s="580" t="str">
        <f>Índice!$C$9</f>
        <v>2016-12-31</v>
      </c>
      <c r="K6127" s="555" t="s">
        <v>1865</v>
      </c>
      <c r="L6127" s="555" t="s">
        <v>1858</v>
      </c>
    </row>
    <row r="6128" spans="1:12" ht="15.75">
      <c r="C6128" s="555" t="str">
        <f>'FC03-5'!B$54</f>
        <v>Residencial Estrato 6 (Deterioro) (FC03-5)</v>
      </c>
      <c r="F6128" s="555">
        <f>'FC03-5'!I$54</f>
        <v>0</v>
      </c>
      <c r="I6128" s="580" t="str">
        <f>Índice!$C$8</f>
        <v>2016-01-01</v>
      </c>
      <c r="J6128" s="580" t="str">
        <f>Índice!$C$9</f>
        <v>2016-12-31</v>
      </c>
      <c r="K6128" s="555" t="s">
        <v>1865</v>
      </c>
      <c r="L6128" s="555" t="s">
        <v>1858</v>
      </c>
    </row>
    <row r="6129" spans="1:12" ht="15.75">
      <c r="C6129" s="555" t="str">
        <f>'FC03-5'!B$55</f>
        <v>Comercial (Deterioro) (FC03-5)</v>
      </c>
      <c r="F6129" s="555">
        <f>'FC03-5'!I$55</f>
        <v>0</v>
      </c>
      <c r="I6129" s="580" t="str">
        <f>Índice!$C$8</f>
        <v>2016-01-01</v>
      </c>
      <c r="J6129" s="580" t="str">
        <f>Índice!$C$9</f>
        <v>2016-12-31</v>
      </c>
      <c r="K6129" s="555" t="s">
        <v>1865</v>
      </c>
      <c r="L6129" s="555" t="s">
        <v>1858</v>
      </c>
    </row>
    <row r="6130" spans="1:12" ht="15.75">
      <c r="C6130" s="555" t="str">
        <f>'FC03-5'!B$56</f>
        <v>Industrial (Deterioro) (FC03-5)</v>
      </c>
      <c r="F6130" s="555">
        <f>'FC03-5'!I$56</f>
        <v>0</v>
      </c>
      <c r="I6130" s="580" t="str">
        <f>Índice!$C$8</f>
        <v>2016-01-01</v>
      </c>
      <c r="J6130" s="580" t="str">
        <f>Índice!$C$9</f>
        <v>2016-12-31</v>
      </c>
      <c r="K6130" s="555" t="s">
        <v>1865</v>
      </c>
      <c r="L6130" s="555" t="s">
        <v>1858</v>
      </c>
    </row>
    <row r="6131" spans="1:12" ht="15.75">
      <c r="C6131" s="555" t="str">
        <f>'FC03-5'!B$57</f>
        <v>Oficial (Deterioro) (FC03-5)</v>
      </c>
      <c r="F6131" s="555">
        <f>'FC03-5'!I$57</f>
        <v>0</v>
      </c>
      <c r="I6131" s="580" t="str">
        <f>Índice!$C$8</f>
        <v>2016-01-01</v>
      </c>
      <c r="J6131" s="580" t="str">
        <f>Índice!$C$9</f>
        <v>2016-12-31</v>
      </c>
      <c r="K6131" s="555" t="s">
        <v>1865</v>
      </c>
      <c r="L6131" s="555" t="s">
        <v>1858</v>
      </c>
    </row>
    <row r="6132" spans="1:12" ht="15.75">
      <c r="C6132" s="555" t="str">
        <f>'FC03-5'!B$58</f>
        <v>Especial Asistencial (Deterioro) (FC03-5)</v>
      </c>
      <c r="F6132" s="555">
        <f>'FC03-5'!I$58</f>
        <v>0</v>
      </c>
      <c r="I6132" s="580" t="str">
        <f>Índice!$C$8</f>
        <v>2016-01-01</v>
      </c>
      <c r="J6132" s="580" t="str">
        <f>Índice!$C$9</f>
        <v>2016-12-31</v>
      </c>
      <c r="K6132" s="555" t="s">
        <v>1865</v>
      </c>
      <c r="L6132" s="555" t="s">
        <v>1858</v>
      </c>
    </row>
    <row r="6133" spans="1:12" ht="15.75">
      <c r="C6133" s="555" t="str">
        <f>'FC03-5'!B$59</f>
        <v>Especial Educativo (Deterioro) (FC03-5)</v>
      </c>
      <c r="F6133" s="555">
        <f>'FC03-5'!I$59</f>
        <v>0</v>
      </c>
      <c r="I6133" s="580" t="str">
        <f>Índice!$C$8</f>
        <v>2016-01-01</v>
      </c>
      <c r="J6133" s="580" t="str">
        <f>Índice!$C$9</f>
        <v>2016-12-31</v>
      </c>
      <c r="K6133" s="555" t="s">
        <v>1865</v>
      </c>
      <c r="L6133" s="555" t="s">
        <v>1858</v>
      </c>
    </row>
    <row r="6134" spans="1:12" ht="15.75">
      <c r="C6134" s="555" t="str">
        <f>'FC03-5'!B$60</f>
        <v>Grandes consumidores (Comercialización) (Deterioro) (FC03-5)</v>
      </c>
      <c r="F6134" s="555">
        <f>'FC03-5'!I$60</f>
        <v>0</v>
      </c>
      <c r="I6134" s="580" t="str">
        <f>Índice!$C$8</f>
        <v>2016-01-01</v>
      </c>
      <c r="J6134" s="580" t="str">
        <f>Índice!$C$9</f>
        <v>2016-12-31</v>
      </c>
      <c r="K6134" s="555" t="s">
        <v>1865</v>
      </c>
      <c r="L6134" s="555" t="s">
        <v>1858</v>
      </c>
    </row>
    <row r="6135" spans="1:12" ht="15.75">
      <c r="C6135" s="555" t="str">
        <f>'FC03-5'!B$61</f>
        <v>Empresas del sector (Comercialización) (Deterioro) (FC03-5)</v>
      </c>
      <c r="F6135" s="555">
        <f>'FC03-5'!I$61</f>
        <v>0</v>
      </c>
      <c r="I6135" s="580" t="str">
        <f>Índice!$C$8</f>
        <v>2016-01-01</v>
      </c>
      <c r="J6135" s="580" t="str">
        <f>Índice!$C$9</f>
        <v>2016-12-31</v>
      </c>
      <c r="K6135" s="555" t="s">
        <v>1865</v>
      </c>
      <c r="L6135" s="555" t="s">
        <v>1858</v>
      </c>
    </row>
    <row r="6136" spans="1:12" ht="15.75">
      <c r="C6136" s="555" t="str">
        <f>'FC03-5'!B$62</f>
        <v>Otros (Comercialización) (Deterioro) (FC03-5)</v>
      </c>
      <c r="F6136" s="555">
        <f>'FC03-5'!I$62</f>
        <v>0</v>
      </c>
      <c r="I6136" s="580" t="str">
        <f>Índice!$C$8</f>
        <v>2016-01-01</v>
      </c>
      <c r="J6136" s="580" t="str">
        <f>Índice!$C$9</f>
        <v>2016-12-31</v>
      </c>
      <c r="K6136" s="555" t="s">
        <v>1865</v>
      </c>
      <c r="L6136" s="555" t="s">
        <v>1858</v>
      </c>
    </row>
    <row r="6137" spans="1:12" ht="15.75">
      <c r="C6137" s="555" t="str">
        <f>'FC03-5'!B$63</f>
        <v>Total Comercialización de gas combustible (Deterioro) (FC03-5)</v>
      </c>
      <c r="F6137" s="555">
        <f>'FC03-5'!I$63</f>
        <v>0</v>
      </c>
      <c r="I6137" s="580" t="str">
        <f>Índice!$C$8</f>
        <v>2016-01-01</v>
      </c>
      <c r="J6137" s="580" t="str">
        <f>Índice!$C$9</f>
        <v>2016-12-31</v>
      </c>
      <c r="K6137" s="555" t="s">
        <v>1865</v>
      </c>
      <c r="L6137" s="555" t="s">
        <v>1858</v>
      </c>
    </row>
    <row r="6138" spans="1:12" ht="15.75">
      <c r="C6138" s="555" t="str">
        <f>'FC03-5'!B$64</f>
        <v>Total Deterioro Cuentas por Cobrar (FC03-5)</v>
      </c>
      <c r="F6138" s="555">
        <f>'FC03-5'!I$64</f>
        <v>0</v>
      </c>
      <c r="I6138" s="580" t="str">
        <f>Índice!$C$8</f>
        <v>2016-01-01</v>
      </c>
      <c r="J6138" s="580" t="str">
        <f>Índice!$C$9</f>
        <v>2016-12-31</v>
      </c>
      <c r="K6138" s="555" t="s">
        <v>1865</v>
      </c>
      <c r="L6138" s="555" t="s">
        <v>1858</v>
      </c>
    </row>
    <row r="6139" spans="1:12" ht="15.75">
      <c r="A6139" s="593" t="s">
        <v>15</v>
      </c>
      <c r="B6139" s="594"/>
      <c r="C6139" s="595" t="s">
        <v>632</v>
      </c>
      <c r="I6139" s="580" t="str">
        <f>Índice!$C$8</f>
        <v>2016-01-01</v>
      </c>
      <c r="J6139" s="580" t="str">
        <f>Índice!$C$9</f>
        <v>2016-12-31</v>
      </c>
      <c r="L6139" s="555"/>
    </row>
    <row r="6140" spans="1:12" ht="15.75">
      <c r="A6140" s="593" t="s">
        <v>15</v>
      </c>
      <c r="C6140" s="555" t="str">
        <f>'FC03-5'!B$7</f>
        <v>Servicio de Gas combustible por redes (FC03-5)</v>
      </c>
      <c r="I6140" s="580" t="str">
        <f>Índice!$C$8</f>
        <v>2016-01-01</v>
      </c>
      <c r="J6140" s="580" t="str">
        <f>Índice!$C$9</f>
        <v>2016-12-31</v>
      </c>
      <c r="L6140" s="555"/>
    </row>
    <row r="6141" spans="1:12" ht="15.75">
      <c r="A6141" s="593" t="s">
        <v>15</v>
      </c>
      <c r="C6141" s="555" t="str">
        <f>'FC03-5'!B$8</f>
        <v>Negocio transporte de gas combustible (FC03-5)</v>
      </c>
      <c r="I6141" s="580" t="str">
        <f>Índice!$C$8</f>
        <v>2016-01-01</v>
      </c>
      <c r="J6141" s="580" t="str">
        <f>Índice!$C$9</f>
        <v>2016-12-31</v>
      </c>
      <c r="L6141" s="555"/>
    </row>
    <row r="6142" spans="1:12" ht="15.75">
      <c r="C6142" s="555" t="str">
        <f>'FC03-5'!B$9</f>
        <v>Empresas del sector (Transporte) (FC03-5)</v>
      </c>
      <c r="F6142" s="555">
        <f>'FC03-5'!J$9</f>
        <v>0</v>
      </c>
      <c r="I6142" s="580" t="str">
        <f>Índice!$C$8</f>
        <v>2016-01-01</v>
      </c>
      <c r="J6142" s="580" t="str">
        <f>Índice!$C$9</f>
        <v>2016-12-31</v>
      </c>
      <c r="K6142" s="555" t="s">
        <v>1865</v>
      </c>
      <c r="L6142" s="555" t="s">
        <v>1859</v>
      </c>
    </row>
    <row r="6143" spans="1:12" ht="15.75">
      <c r="C6143" s="555" t="str">
        <f>'FC03-5'!B$10</f>
        <v>Grandes consumidores (Transporte) (FC03-5)</v>
      </c>
      <c r="F6143" s="555">
        <f>'FC03-5'!J$10</f>
        <v>0</v>
      </c>
      <c r="I6143" s="580" t="str">
        <f>Índice!$C$8</f>
        <v>2016-01-01</v>
      </c>
      <c r="J6143" s="580" t="str">
        <f>Índice!$C$9</f>
        <v>2016-12-31</v>
      </c>
      <c r="K6143" s="555" t="s">
        <v>1865</v>
      </c>
      <c r="L6143" s="555" t="s">
        <v>1859</v>
      </c>
    </row>
    <row r="6144" spans="1:12" ht="15.75">
      <c r="C6144" s="555" t="str">
        <f>'FC03-5'!B$11</f>
        <v>Otros (Transporte) (FC03-5)</v>
      </c>
      <c r="F6144" s="555">
        <f>'FC03-5'!J$11</f>
        <v>0</v>
      </c>
      <c r="I6144" s="580" t="str">
        <f>Índice!$C$8</f>
        <v>2016-01-01</v>
      </c>
      <c r="J6144" s="580" t="str">
        <f>Índice!$C$9</f>
        <v>2016-12-31</v>
      </c>
      <c r="K6144" s="555" t="s">
        <v>1865</v>
      </c>
      <c r="L6144" s="555" t="s">
        <v>1859</v>
      </c>
    </row>
    <row r="6145" spans="1:12" ht="15.75">
      <c r="C6145" s="555" t="str">
        <f>'FC03-5'!B$12</f>
        <v>Total Transporte de gas combustible (FC03-5)</v>
      </c>
      <c r="F6145" s="555">
        <f>'FC03-5'!J$12</f>
        <v>0</v>
      </c>
      <c r="I6145" s="580" t="str">
        <f>Índice!$C$8</f>
        <v>2016-01-01</v>
      </c>
      <c r="J6145" s="580" t="str">
        <f>Índice!$C$9</f>
        <v>2016-12-31</v>
      </c>
      <c r="K6145" s="555" t="s">
        <v>1865</v>
      </c>
      <c r="L6145" s="555" t="s">
        <v>1859</v>
      </c>
    </row>
    <row r="6146" spans="1:12" ht="15.75">
      <c r="A6146" s="593" t="s">
        <v>15</v>
      </c>
      <c r="C6146" s="555" t="str">
        <f>'FC03-5'!B$13</f>
        <v>Negocio distribución de gas combustible (FC03-5)</v>
      </c>
      <c r="F6146" s="555">
        <f>'FC03-5'!J$13</f>
        <v>0</v>
      </c>
      <c r="I6146" s="580" t="str">
        <f>Índice!$C$8</f>
        <v>2016-01-01</v>
      </c>
      <c r="J6146" s="580" t="str">
        <f>Índice!$C$9</f>
        <v>2016-12-31</v>
      </c>
      <c r="L6146" s="557"/>
    </row>
    <row r="6147" spans="1:12" ht="15.75">
      <c r="C6147" s="555" t="str">
        <f>'FC03-5'!B$14</f>
        <v>Empresas del sector (Distribución) (FC03-5)</v>
      </c>
      <c r="F6147" s="555">
        <f>'FC03-5'!J$14</f>
        <v>0</v>
      </c>
      <c r="I6147" s="580" t="str">
        <f>Índice!$C$8</f>
        <v>2016-01-01</v>
      </c>
      <c r="J6147" s="580" t="str">
        <f>Índice!$C$9</f>
        <v>2016-12-31</v>
      </c>
      <c r="K6147" s="555" t="s">
        <v>1865</v>
      </c>
      <c r="L6147" s="555" t="s">
        <v>1859</v>
      </c>
    </row>
    <row r="6148" spans="1:12" ht="15.75">
      <c r="C6148" s="555" t="str">
        <f>'FC03-5'!B$15</f>
        <v>Grandes consumidores (Distribución) (FC03-5)</v>
      </c>
      <c r="F6148" s="555">
        <f>'FC03-5'!J$15</f>
        <v>0</v>
      </c>
      <c r="I6148" s="580" t="str">
        <f>Índice!$C$8</f>
        <v>2016-01-01</v>
      </c>
      <c r="J6148" s="580" t="str">
        <f>Índice!$C$9</f>
        <v>2016-12-31</v>
      </c>
      <c r="K6148" s="555" t="s">
        <v>1865</v>
      </c>
      <c r="L6148" s="555" t="s">
        <v>1859</v>
      </c>
    </row>
    <row r="6149" spans="1:12" ht="15.75">
      <c r="C6149" s="555" t="str">
        <f>'FC03-5'!B$16</f>
        <v>Otros (Distribución) (FC03-5)</v>
      </c>
      <c r="F6149" s="555">
        <f>'FC03-5'!J$16</f>
        <v>0</v>
      </c>
      <c r="I6149" s="580" t="str">
        <f>Índice!$C$8</f>
        <v>2016-01-01</v>
      </c>
      <c r="J6149" s="580" t="str">
        <f>Índice!$C$9</f>
        <v>2016-12-31</v>
      </c>
      <c r="K6149" s="555" t="s">
        <v>1865</v>
      </c>
      <c r="L6149" s="555" t="s">
        <v>1859</v>
      </c>
    </row>
    <row r="6150" spans="1:12" ht="15.75">
      <c r="C6150" s="555" t="str">
        <f>'FC03-5'!B$17</f>
        <v>Total Distribución de gas combustible (FC03-5)</v>
      </c>
      <c r="F6150" s="555">
        <f>'FC03-5'!J$17</f>
        <v>0</v>
      </c>
      <c r="I6150" s="580" t="str">
        <f>Índice!$C$8</f>
        <v>2016-01-01</v>
      </c>
      <c r="J6150" s="580" t="str">
        <f>Índice!$C$9</f>
        <v>2016-12-31</v>
      </c>
      <c r="K6150" s="555" t="s">
        <v>1865</v>
      </c>
      <c r="L6150" s="555" t="s">
        <v>1859</v>
      </c>
    </row>
    <row r="6151" spans="1:12" ht="15.75">
      <c r="A6151" s="593" t="s">
        <v>15</v>
      </c>
      <c r="C6151" s="555" t="str">
        <f>'FC03-5'!B$18</f>
        <v>Negocio comercializacion de gas combustible (FC03-5)</v>
      </c>
      <c r="F6151" s="555">
        <f>'FC03-5'!J$18</f>
        <v>0</v>
      </c>
      <c r="I6151" s="580" t="str">
        <f>Índice!$C$8</f>
        <v>2016-01-01</v>
      </c>
      <c r="J6151" s="580" t="str">
        <f>Índice!$C$9</f>
        <v>2016-12-31</v>
      </c>
      <c r="K6151" s="555"/>
      <c r="L6151" s="555"/>
    </row>
    <row r="6152" spans="1:12" ht="15.75">
      <c r="C6152" s="555" t="str">
        <f>'FC03-5'!B$19</f>
        <v>Residencial Estrato 1 (FC03-5)</v>
      </c>
      <c r="F6152" s="555">
        <f>'FC03-5'!J$19</f>
        <v>0</v>
      </c>
      <c r="I6152" s="580" t="str">
        <f>Índice!$C$8</f>
        <v>2016-01-01</v>
      </c>
      <c r="J6152" s="580" t="str">
        <f>Índice!$C$9</f>
        <v>2016-12-31</v>
      </c>
      <c r="K6152" s="555" t="s">
        <v>1865</v>
      </c>
      <c r="L6152" s="555" t="s">
        <v>1859</v>
      </c>
    </row>
    <row r="6153" spans="1:12" ht="15.75">
      <c r="C6153" s="555" t="str">
        <f>'FC03-5'!B$20</f>
        <v xml:space="preserve">     Hogares sustitutos (FC03-5)</v>
      </c>
      <c r="F6153" s="555">
        <f>'FC03-5'!J$20</f>
        <v>0</v>
      </c>
      <c r="I6153" s="580" t="str">
        <f>Índice!$C$8</f>
        <v>2016-01-01</v>
      </c>
      <c r="J6153" s="580" t="str">
        <f>Índice!$C$9</f>
        <v>2016-12-31</v>
      </c>
      <c r="K6153" s="555" t="s">
        <v>1865</v>
      </c>
      <c r="L6153" s="555" t="s">
        <v>1859</v>
      </c>
    </row>
    <row r="6154" spans="1:12" ht="15.75">
      <c r="C6154" s="555" t="str">
        <f>'FC03-5'!B$21</f>
        <v xml:space="preserve">     Otros residencial estrato 1 (FC03-5)</v>
      </c>
      <c r="F6154" s="555">
        <f>'FC03-5'!J$21</f>
        <v>0</v>
      </c>
      <c r="I6154" s="580" t="str">
        <f>Índice!$C$8</f>
        <v>2016-01-01</v>
      </c>
      <c r="J6154" s="580" t="str">
        <f>Índice!$C$9</f>
        <v>2016-12-31</v>
      </c>
      <c r="K6154" s="555" t="s">
        <v>1865</v>
      </c>
      <c r="L6154" s="555" t="s">
        <v>1859</v>
      </c>
    </row>
    <row r="6155" spans="1:12" ht="15.75">
      <c r="C6155" s="555" t="str">
        <f>'FC03-5'!B$22</f>
        <v>Residencial Estrato 2 (FC03-5)</v>
      </c>
      <c r="F6155" s="555">
        <f>'FC03-5'!J$22</f>
        <v>0</v>
      </c>
      <c r="I6155" s="580" t="str">
        <f>Índice!$C$8</f>
        <v>2016-01-01</v>
      </c>
      <c r="J6155" s="580" t="str">
        <f>Índice!$C$9</f>
        <v>2016-12-31</v>
      </c>
      <c r="K6155" s="555" t="s">
        <v>1865</v>
      </c>
      <c r="L6155" s="555" t="s">
        <v>1859</v>
      </c>
    </row>
    <row r="6156" spans="1:12" ht="15.75">
      <c r="C6156" s="555" t="str">
        <f>'FC03-5'!B$23</f>
        <v>Residencial Estrato 3 (FC03-5)</v>
      </c>
      <c r="F6156" s="555">
        <f>'FC03-5'!J$23</f>
        <v>0</v>
      </c>
      <c r="I6156" s="580" t="str">
        <f>Índice!$C$8</f>
        <v>2016-01-01</v>
      </c>
      <c r="J6156" s="580" t="str">
        <f>Índice!$C$9</f>
        <v>2016-12-31</v>
      </c>
      <c r="K6156" s="555" t="s">
        <v>1865</v>
      </c>
      <c r="L6156" s="555" t="s">
        <v>1859</v>
      </c>
    </row>
    <row r="6157" spans="1:12" ht="15.75">
      <c r="C6157" s="555" t="str">
        <f>'FC03-5'!B$24</f>
        <v>Residencial Estrato 4 (FC03-5)</v>
      </c>
      <c r="F6157" s="555">
        <f>'FC03-5'!J$24</f>
        <v>0</v>
      </c>
      <c r="I6157" s="580" t="str">
        <f>Índice!$C$8</f>
        <v>2016-01-01</v>
      </c>
      <c r="J6157" s="580" t="str">
        <f>Índice!$C$9</f>
        <v>2016-12-31</v>
      </c>
      <c r="K6157" s="555" t="s">
        <v>1865</v>
      </c>
      <c r="L6157" s="555" t="s">
        <v>1859</v>
      </c>
    </row>
    <row r="6158" spans="1:12" ht="15.75">
      <c r="C6158" s="555" t="str">
        <f>'FC03-5'!B$25</f>
        <v>Residencial Estrato 5 (FC03-5)</v>
      </c>
      <c r="F6158" s="555">
        <f>'FC03-5'!J$25</f>
        <v>0</v>
      </c>
      <c r="I6158" s="580" t="str">
        <f>Índice!$C$8</f>
        <v>2016-01-01</v>
      </c>
      <c r="J6158" s="580" t="str">
        <f>Índice!$C$9</f>
        <v>2016-12-31</v>
      </c>
      <c r="K6158" s="555" t="s">
        <v>1865</v>
      </c>
      <c r="L6158" s="555" t="s">
        <v>1859</v>
      </c>
    </row>
    <row r="6159" spans="1:12" ht="15.75">
      <c r="C6159" s="555" t="str">
        <f>'FC03-5'!B$26</f>
        <v>Residencial Estrato 6 (FC03-5)</v>
      </c>
      <c r="F6159" s="555">
        <f>'FC03-5'!J$26</f>
        <v>0</v>
      </c>
      <c r="I6159" s="580" t="str">
        <f>Índice!$C$8</f>
        <v>2016-01-01</v>
      </c>
      <c r="J6159" s="580" t="str">
        <f>Índice!$C$9</f>
        <v>2016-12-31</v>
      </c>
      <c r="K6159" s="555" t="s">
        <v>1865</v>
      </c>
      <c r="L6159" s="555" t="s">
        <v>1859</v>
      </c>
    </row>
    <row r="6160" spans="1:12" ht="15.75">
      <c r="C6160" s="555" t="str">
        <f>'FC03-5'!B$27</f>
        <v>Comercial (FC03-5)</v>
      </c>
      <c r="F6160" s="555">
        <f>'FC03-5'!J$27</f>
        <v>0</v>
      </c>
      <c r="I6160" s="580" t="str">
        <f>Índice!$C$8</f>
        <v>2016-01-01</v>
      </c>
      <c r="J6160" s="580" t="str">
        <f>Índice!$C$9</f>
        <v>2016-12-31</v>
      </c>
      <c r="K6160" s="555" t="s">
        <v>1865</v>
      </c>
      <c r="L6160" s="555" t="s">
        <v>1859</v>
      </c>
    </row>
    <row r="6161" spans="1:12" ht="15.75">
      <c r="C6161" s="555" t="str">
        <f>'FC03-5'!B$28</f>
        <v>Industrial (FC03-5)</v>
      </c>
      <c r="F6161" s="555">
        <f>'FC03-5'!J$28</f>
        <v>0</v>
      </c>
      <c r="I6161" s="580" t="str">
        <f>Índice!$C$8</f>
        <v>2016-01-01</v>
      </c>
      <c r="J6161" s="580" t="str">
        <f>Índice!$C$9</f>
        <v>2016-12-31</v>
      </c>
      <c r="K6161" s="555" t="s">
        <v>1865</v>
      </c>
      <c r="L6161" s="555" t="s">
        <v>1859</v>
      </c>
    </row>
    <row r="6162" spans="1:12" ht="15.75">
      <c r="C6162" s="555" t="str">
        <f>'FC03-5'!B$29</f>
        <v>Oficial (FC03-5)</v>
      </c>
      <c r="F6162" s="555">
        <f>'FC03-5'!J$29</f>
        <v>0</v>
      </c>
      <c r="I6162" s="580" t="str">
        <f>Índice!$C$8</f>
        <v>2016-01-01</v>
      </c>
      <c r="J6162" s="580" t="str">
        <f>Índice!$C$9</f>
        <v>2016-12-31</v>
      </c>
      <c r="K6162" s="555" t="s">
        <v>1865</v>
      </c>
      <c r="L6162" s="555" t="s">
        <v>1859</v>
      </c>
    </row>
    <row r="6163" spans="1:12" ht="15.75">
      <c r="C6163" s="555" t="str">
        <f>'FC03-5'!B$30</f>
        <v>Especial Asistencial (FC03-5)</v>
      </c>
      <c r="F6163" s="555">
        <f>'FC03-5'!J$30</f>
        <v>0</v>
      </c>
      <c r="I6163" s="580" t="str">
        <f>Índice!$C$8</f>
        <v>2016-01-01</v>
      </c>
      <c r="J6163" s="580" t="str">
        <f>Índice!$C$9</f>
        <v>2016-12-31</v>
      </c>
      <c r="K6163" s="555" t="s">
        <v>1865</v>
      </c>
      <c r="L6163" s="555" t="s">
        <v>1859</v>
      </c>
    </row>
    <row r="6164" spans="1:12" ht="15.75">
      <c r="C6164" s="555" t="str">
        <f>'FC03-5'!B$31</f>
        <v>Especial Educativo (FC03-5)</v>
      </c>
      <c r="F6164" s="555">
        <f>'FC03-5'!J$31</f>
        <v>0</v>
      </c>
      <c r="I6164" s="580" t="str">
        <f>Índice!$C$8</f>
        <v>2016-01-01</v>
      </c>
      <c r="J6164" s="580" t="str">
        <f>Índice!$C$9</f>
        <v>2016-12-31</v>
      </c>
      <c r="K6164" s="555" t="s">
        <v>1865</v>
      </c>
      <c r="L6164" s="555" t="s">
        <v>1859</v>
      </c>
    </row>
    <row r="6165" spans="1:12" ht="15.75">
      <c r="C6165" s="555" t="str">
        <f>'FC03-5'!B$32</f>
        <v>Grandes consumidores (Comercialización) (FC03-5)</v>
      </c>
      <c r="F6165" s="555">
        <f>'FC03-5'!J$32</f>
        <v>0</v>
      </c>
      <c r="I6165" s="580" t="str">
        <f>Índice!$C$8</f>
        <v>2016-01-01</v>
      </c>
      <c r="J6165" s="580" t="str">
        <f>Índice!$C$9</f>
        <v>2016-12-31</v>
      </c>
      <c r="K6165" s="555" t="s">
        <v>1865</v>
      </c>
      <c r="L6165" s="555" t="s">
        <v>1859</v>
      </c>
    </row>
    <row r="6166" spans="1:12" ht="15.75">
      <c r="C6166" s="555" t="str">
        <f>'FC03-5'!B$33</f>
        <v>Empresas del sector (Comercialización) (FC03-5)</v>
      </c>
      <c r="F6166" s="555">
        <f>'FC03-5'!J$33</f>
        <v>0</v>
      </c>
      <c r="I6166" s="580" t="str">
        <f>Índice!$C$8</f>
        <v>2016-01-01</v>
      </c>
      <c r="J6166" s="580" t="str">
        <f>Índice!$C$9</f>
        <v>2016-12-31</v>
      </c>
      <c r="K6166" s="555" t="s">
        <v>1865</v>
      </c>
      <c r="L6166" s="555" t="s">
        <v>1859</v>
      </c>
    </row>
    <row r="6167" spans="1:12" ht="15.75">
      <c r="C6167" s="555" t="str">
        <f>'FC03-5'!B$34</f>
        <v>Otros (Comercialización) (FC03-5)</v>
      </c>
      <c r="F6167" s="555">
        <f>'FC03-5'!J$34</f>
        <v>0</v>
      </c>
      <c r="I6167" s="580" t="str">
        <f>Índice!$C$8</f>
        <v>2016-01-01</v>
      </c>
      <c r="J6167" s="580" t="str">
        <f>Índice!$C$9</f>
        <v>2016-12-31</v>
      </c>
      <c r="K6167" s="555" t="s">
        <v>1865</v>
      </c>
      <c r="L6167" s="555" t="s">
        <v>1859</v>
      </c>
    </row>
    <row r="6168" spans="1:12" ht="15.75">
      <c r="C6168" s="555" t="str">
        <f>'FC03-5'!B$35</f>
        <v>Total Comercialización de gas combustible (FC03-5)</v>
      </c>
      <c r="F6168" s="555">
        <f>'FC03-5'!J$35</f>
        <v>0</v>
      </c>
      <c r="I6168" s="580" t="str">
        <f>Índice!$C$8</f>
        <v>2016-01-01</v>
      </c>
      <c r="J6168" s="580" t="str">
        <f>Índice!$C$9</f>
        <v>2016-12-31</v>
      </c>
      <c r="K6168" s="555" t="s">
        <v>1865</v>
      </c>
      <c r="L6168" s="555" t="s">
        <v>1859</v>
      </c>
    </row>
    <row r="6169" spans="1:12" ht="15.75">
      <c r="A6169" s="593"/>
      <c r="C6169" s="555" t="str">
        <f>'FC03-5'!B$36</f>
        <v>Total  Servicio de Gas combustible por redes (FC03-5)</v>
      </c>
      <c r="F6169" s="555">
        <f>'FC03-5'!J$36</f>
        <v>0</v>
      </c>
      <c r="I6169" s="580" t="str">
        <f>Índice!$C$8</f>
        <v>2016-01-01</v>
      </c>
      <c r="J6169" s="580" t="str">
        <f>Índice!$C$9</f>
        <v>2016-12-31</v>
      </c>
      <c r="K6169" s="555" t="s">
        <v>1865</v>
      </c>
      <c r="L6169" s="555" t="s">
        <v>1859</v>
      </c>
    </row>
    <row r="6170" spans="1:12" ht="15.75">
      <c r="A6170" s="593" t="s">
        <v>15</v>
      </c>
      <c r="C6170" s="555" t="str">
        <f>'FC03-5'!B$37</f>
        <v>Deterioro de cuentas por cobrar (FC03-5)</v>
      </c>
      <c r="F6170" s="555">
        <f>'FC03-5'!J$37</f>
        <v>0</v>
      </c>
      <c r="I6170" s="580" t="str">
        <f>Índice!$C$8</f>
        <v>2016-01-01</v>
      </c>
      <c r="J6170" s="580" t="str">
        <f>Índice!$C$9</f>
        <v>2016-12-31</v>
      </c>
      <c r="K6170" s="555"/>
      <c r="L6170" s="555"/>
    </row>
    <row r="6171" spans="1:12" ht="15.75">
      <c r="A6171" s="593" t="s">
        <v>15</v>
      </c>
      <c r="C6171" s="555" t="str">
        <f>'FC03-5'!B$38</f>
        <v>Negocio transporte de gas combustible (Deterioro) (FC03-5)</v>
      </c>
      <c r="F6171" s="555">
        <f>'FC03-5'!J$38</f>
        <v>0</v>
      </c>
      <c r="I6171" s="580" t="str">
        <f>Índice!$C$8</f>
        <v>2016-01-01</v>
      </c>
      <c r="J6171" s="580" t="str">
        <f>Índice!$C$9</f>
        <v>2016-12-31</v>
      </c>
      <c r="K6171" s="555"/>
      <c r="L6171" s="555"/>
    </row>
    <row r="6172" spans="1:12" ht="15.75">
      <c r="C6172" s="555" t="str">
        <f>'FC03-5'!B$39</f>
        <v>Empresas del sector (Transporte) (Deterioro) (FC03-5)</v>
      </c>
      <c r="F6172" s="555">
        <f>'FC03-5'!J$39</f>
        <v>0</v>
      </c>
      <c r="I6172" s="580" t="str">
        <f>Índice!$C$8</f>
        <v>2016-01-01</v>
      </c>
      <c r="J6172" s="580" t="str">
        <f>Índice!$C$9</f>
        <v>2016-12-31</v>
      </c>
      <c r="K6172" s="555" t="s">
        <v>1865</v>
      </c>
      <c r="L6172" s="555" t="s">
        <v>1859</v>
      </c>
    </row>
    <row r="6173" spans="1:12" ht="15.75">
      <c r="C6173" s="555" t="str">
        <f>'FC03-5'!B$40</f>
        <v>Grandes consumidores (Transporte) (Deterioro) (FC03-5)</v>
      </c>
      <c r="F6173" s="555">
        <f>'FC03-5'!J$40</f>
        <v>0</v>
      </c>
      <c r="I6173" s="580" t="str">
        <f>Índice!$C$8</f>
        <v>2016-01-01</v>
      </c>
      <c r="J6173" s="580" t="str">
        <f>Índice!$C$9</f>
        <v>2016-12-31</v>
      </c>
      <c r="K6173" s="555" t="s">
        <v>1865</v>
      </c>
      <c r="L6173" s="555" t="s">
        <v>1859</v>
      </c>
    </row>
    <row r="6174" spans="1:12" ht="15.75">
      <c r="C6174" s="555" t="str">
        <f>'FC03-5'!B$41</f>
        <v>Otros (Transporte) (Deterioro) (FC03-5)</v>
      </c>
      <c r="F6174" s="555">
        <f>'FC03-5'!J$41</f>
        <v>0</v>
      </c>
      <c r="I6174" s="580" t="str">
        <f>Índice!$C$8</f>
        <v>2016-01-01</v>
      </c>
      <c r="J6174" s="580" t="str">
        <f>Índice!$C$9</f>
        <v>2016-12-31</v>
      </c>
      <c r="K6174" s="555" t="s">
        <v>1865</v>
      </c>
      <c r="L6174" s="555" t="s">
        <v>1859</v>
      </c>
    </row>
    <row r="6175" spans="1:12" ht="15.75">
      <c r="C6175" s="555" t="str">
        <f>'FC03-5'!B$42</f>
        <v>Total Transporte de gas combustible (Deterioro) (FC03-5)</v>
      </c>
      <c r="F6175" s="555">
        <f>'FC03-5'!J$42</f>
        <v>0</v>
      </c>
      <c r="I6175" s="580" t="str">
        <f>Índice!$C$8</f>
        <v>2016-01-01</v>
      </c>
      <c r="J6175" s="580" t="str">
        <f>Índice!$C$9</f>
        <v>2016-12-31</v>
      </c>
      <c r="K6175" s="555" t="s">
        <v>1865</v>
      </c>
      <c r="L6175" s="555" t="s">
        <v>1859</v>
      </c>
    </row>
    <row r="6176" spans="1:12" ht="15.75">
      <c r="A6176" s="593" t="s">
        <v>15</v>
      </c>
      <c r="C6176" s="555" t="str">
        <f>'FC03-5'!B$43</f>
        <v>Negocio distribución de gas combustible (Deterioro) (FC03-5)</v>
      </c>
      <c r="F6176" s="555">
        <f>'FC03-5'!J$43</f>
        <v>0</v>
      </c>
      <c r="I6176" s="580" t="str">
        <f>Índice!$C$8</f>
        <v>2016-01-01</v>
      </c>
      <c r="J6176" s="580" t="str">
        <f>Índice!$C$9</f>
        <v>2016-12-31</v>
      </c>
      <c r="K6176" s="555"/>
      <c r="L6176" s="555"/>
    </row>
    <row r="6177" spans="1:12" ht="15.75">
      <c r="C6177" s="555" t="str">
        <f>'FC03-5'!B$44</f>
        <v>Empresas del sector (Distribución) (Deterioro) (FC03-5)</v>
      </c>
      <c r="F6177" s="555">
        <f>'FC03-5'!J$44</f>
        <v>0</v>
      </c>
      <c r="I6177" s="580" t="str">
        <f>Índice!$C$8</f>
        <v>2016-01-01</v>
      </c>
      <c r="J6177" s="580" t="str">
        <f>Índice!$C$9</f>
        <v>2016-12-31</v>
      </c>
      <c r="K6177" s="555" t="s">
        <v>1865</v>
      </c>
      <c r="L6177" s="555" t="s">
        <v>1859</v>
      </c>
    </row>
    <row r="6178" spans="1:12" ht="15.75">
      <c r="C6178" s="555" t="str">
        <f>'FC03-5'!B$45</f>
        <v>Grandes consumidores (Distribución) (Deterioro) (FC03-5)</v>
      </c>
      <c r="F6178" s="555">
        <f>'FC03-5'!J$45</f>
        <v>0</v>
      </c>
      <c r="I6178" s="580" t="str">
        <f>Índice!$C$8</f>
        <v>2016-01-01</v>
      </c>
      <c r="J6178" s="580" t="str">
        <f>Índice!$C$9</f>
        <v>2016-12-31</v>
      </c>
      <c r="K6178" s="555" t="s">
        <v>1865</v>
      </c>
      <c r="L6178" s="555" t="s">
        <v>1859</v>
      </c>
    </row>
    <row r="6179" spans="1:12" ht="15.75">
      <c r="C6179" s="555" t="str">
        <f>'FC03-5'!B$46</f>
        <v>Otros (Distribución) (Deterioro) (FC03-5)</v>
      </c>
      <c r="F6179" s="555">
        <f>'FC03-5'!J$46</f>
        <v>0</v>
      </c>
      <c r="I6179" s="580" t="str">
        <f>Índice!$C$8</f>
        <v>2016-01-01</v>
      </c>
      <c r="J6179" s="580" t="str">
        <f>Índice!$C$9</f>
        <v>2016-12-31</v>
      </c>
      <c r="K6179" s="555" t="s">
        <v>1865</v>
      </c>
      <c r="L6179" s="555" t="s">
        <v>1859</v>
      </c>
    </row>
    <row r="6180" spans="1:12" ht="15.75">
      <c r="C6180" s="555" t="str">
        <f>'FC03-5'!B$47</f>
        <v>Total Distribución de gas combustible (Deterioro) (FC03-5)</v>
      </c>
      <c r="F6180" s="555">
        <f>'FC03-5'!J$47</f>
        <v>0</v>
      </c>
      <c r="I6180" s="580" t="str">
        <f>Índice!$C$8</f>
        <v>2016-01-01</v>
      </c>
      <c r="J6180" s="580" t="str">
        <f>Índice!$C$9</f>
        <v>2016-12-31</v>
      </c>
      <c r="K6180" s="555" t="s">
        <v>1865</v>
      </c>
      <c r="L6180" s="555" t="s">
        <v>1859</v>
      </c>
    </row>
    <row r="6181" spans="1:12" ht="15.75">
      <c r="A6181" s="593" t="s">
        <v>15</v>
      </c>
      <c r="C6181" s="555" t="str">
        <f>'FC03-5'!B$48</f>
        <v>Negocio comercializacion de gas combustible (Deterioro) (FC03-5)</v>
      </c>
      <c r="F6181" s="555">
        <f>'FC03-5'!J$48</f>
        <v>0</v>
      </c>
      <c r="I6181" s="580" t="str">
        <f>Índice!$C$8</f>
        <v>2016-01-01</v>
      </c>
      <c r="J6181" s="580" t="str">
        <f>Índice!$C$9</f>
        <v>2016-12-31</v>
      </c>
      <c r="K6181" s="555"/>
      <c r="L6181" s="555"/>
    </row>
    <row r="6182" spans="1:12" ht="15.75">
      <c r="C6182" s="555" t="str">
        <f>'FC03-5'!B$49</f>
        <v>Residencial Estrato 1 (Deterioro) (FC03-5)</v>
      </c>
      <c r="F6182" s="555">
        <f>'FC03-5'!J$49</f>
        <v>0</v>
      </c>
      <c r="I6182" s="580" t="str">
        <f>Índice!$C$8</f>
        <v>2016-01-01</v>
      </c>
      <c r="J6182" s="580" t="str">
        <f>Índice!$C$9</f>
        <v>2016-12-31</v>
      </c>
      <c r="K6182" s="555" t="s">
        <v>1865</v>
      </c>
      <c r="L6182" s="555" t="s">
        <v>1859</v>
      </c>
    </row>
    <row r="6183" spans="1:12" ht="15.75">
      <c r="C6183" s="555" t="str">
        <f>'FC03-5'!B$50</f>
        <v>Residencial Estrato 2 (Deterioro) (FC03-5)</v>
      </c>
      <c r="F6183" s="555">
        <f>'FC03-5'!J$50</f>
        <v>0</v>
      </c>
      <c r="I6183" s="580" t="str">
        <f>Índice!$C$8</f>
        <v>2016-01-01</v>
      </c>
      <c r="J6183" s="580" t="str">
        <f>Índice!$C$9</f>
        <v>2016-12-31</v>
      </c>
      <c r="K6183" s="555" t="s">
        <v>1865</v>
      </c>
      <c r="L6183" s="555" t="s">
        <v>1859</v>
      </c>
    </row>
    <row r="6184" spans="1:12" ht="15.75">
      <c r="C6184" s="555" t="str">
        <f>'FC03-5'!B$51</f>
        <v>Residencial Estrato 3 (Deterioro) (FC03-5)</v>
      </c>
      <c r="F6184" s="555">
        <f>'FC03-5'!J$51</f>
        <v>0</v>
      </c>
      <c r="I6184" s="580" t="str">
        <f>Índice!$C$8</f>
        <v>2016-01-01</v>
      </c>
      <c r="J6184" s="580" t="str">
        <f>Índice!$C$9</f>
        <v>2016-12-31</v>
      </c>
      <c r="K6184" s="555" t="s">
        <v>1865</v>
      </c>
      <c r="L6184" s="555" t="s">
        <v>1859</v>
      </c>
    </row>
    <row r="6185" spans="1:12" ht="15.75">
      <c r="C6185" s="555" t="str">
        <f>'FC03-5'!B$52</f>
        <v>Residencial Estrato 4 (Deterioro) (FC03-5)</v>
      </c>
      <c r="F6185" s="555">
        <f>'FC03-5'!J$52</f>
        <v>0</v>
      </c>
      <c r="I6185" s="580" t="str">
        <f>Índice!$C$8</f>
        <v>2016-01-01</v>
      </c>
      <c r="J6185" s="580" t="str">
        <f>Índice!$C$9</f>
        <v>2016-12-31</v>
      </c>
      <c r="K6185" s="555" t="s">
        <v>1865</v>
      </c>
      <c r="L6185" s="555" t="s">
        <v>1859</v>
      </c>
    </row>
    <row r="6186" spans="1:12" ht="15.75">
      <c r="C6186" s="555" t="str">
        <f>'FC03-5'!B$53</f>
        <v>Residencial Estrato 5 (Deterioro) (FC03-5)</v>
      </c>
      <c r="F6186" s="555">
        <f>'FC03-5'!J$53</f>
        <v>0</v>
      </c>
      <c r="I6186" s="580" t="str">
        <f>Índice!$C$8</f>
        <v>2016-01-01</v>
      </c>
      <c r="J6186" s="580" t="str">
        <f>Índice!$C$9</f>
        <v>2016-12-31</v>
      </c>
      <c r="K6186" s="555" t="s">
        <v>1865</v>
      </c>
      <c r="L6186" s="555" t="s">
        <v>1859</v>
      </c>
    </row>
    <row r="6187" spans="1:12" ht="15.75">
      <c r="C6187" s="555" t="str">
        <f>'FC03-5'!B$54</f>
        <v>Residencial Estrato 6 (Deterioro) (FC03-5)</v>
      </c>
      <c r="F6187" s="555">
        <f>'FC03-5'!J$54</f>
        <v>0</v>
      </c>
      <c r="I6187" s="580" t="str">
        <f>Índice!$C$8</f>
        <v>2016-01-01</v>
      </c>
      <c r="J6187" s="580" t="str">
        <f>Índice!$C$9</f>
        <v>2016-12-31</v>
      </c>
      <c r="K6187" s="555" t="s">
        <v>1865</v>
      </c>
      <c r="L6187" s="555" t="s">
        <v>1859</v>
      </c>
    </row>
    <row r="6188" spans="1:12" ht="15.75">
      <c r="C6188" s="555" t="str">
        <f>'FC03-5'!B$55</f>
        <v>Comercial (Deterioro) (FC03-5)</v>
      </c>
      <c r="F6188" s="555">
        <f>'FC03-5'!J$55</f>
        <v>0</v>
      </c>
      <c r="I6188" s="580" t="str">
        <f>Índice!$C$8</f>
        <v>2016-01-01</v>
      </c>
      <c r="J6188" s="580" t="str">
        <f>Índice!$C$9</f>
        <v>2016-12-31</v>
      </c>
      <c r="K6188" s="555" t="s">
        <v>1865</v>
      </c>
      <c r="L6188" s="555" t="s">
        <v>1859</v>
      </c>
    </row>
    <row r="6189" spans="1:12" ht="15.75">
      <c r="C6189" s="555" t="str">
        <f>'FC03-5'!B$56</f>
        <v>Industrial (Deterioro) (FC03-5)</v>
      </c>
      <c r="F6189" s="555">
        <f>'FC03-5'!J$56</f>
        <v>0</v>
      </c>
      <c r="I6189" s="580" t="str">
        <f>Índice!$C$8</f>
        <v>2016-01-01</v>
      </c>
      <c r="J6189" s="580" t="str">
        <f>Índice!$C$9</f>
        <v>2016-12-31</v>
      </c>
      <c r="K6189" s="555" t="s">
        <v>1865</v>
      </c>
      <c r="L6189" s="555" t="s">
        <v>1859</v>
      </c>
    </row>
    <row r="6190" spans="1:12" ht="15.75">
      <c r="C6190" s="555" t="str">
        <f>'FC03-5'!B$57</f>
        <v>Oficial (Deterioro) (FC03-5)</v>
      </c>
      <c r="F6190" s="555">
        <f>'FC03-5'!J$57</f>
        <v>0</v>
      </c>
      <c r="I6190" s="580" t="str">
        <f>Índice!$C$8</f>
        <v>2016-01-01</v>
      </c>
      <c r="J6190" s="580" t="str">
        <f>Índice!$C$9</f>
        <v>2016-12-31</v>
      </c>
      <c r="K6190" s="555" t="s">
        <v>1865</v>
      </c>
      <c r="L6190" s="555" t="s">
        <v>1859</v>
      </c>
    </row>
    <row r="6191" spans="1:12" ht="15.75">
      <c r="C6191" s="555" t="str">
        <f>'FC03-5'!B$58</f>
        <v>Especial Asistencial (Deterioro) (FC03-5)</v>
      </c>
      <c r="F6191" s="555">
        <f>'FC03-5'!J$58</f>
        <v>0</v>
      </c>
      <c r="I6191" s="580" t="str">
        <f>Índice!$C$8</f>
        <v>2016-01-01</v>
      </c>
      <c r="J6191" s="580" t="str">
        <f>Índice!$C$9</f>
        <v>2016-12-31</v>
      </c>
      <c r="K6191" s="555" t="s">
        <v>1865</v>
      </c>
      <c r="L6191" s="555" t="s">
        <v>1859</v>
      </c>
    </row>
    <row r="6192" spans="1:12" ht="15.75">
      <c r="C6192" s="555" t="str">
        <f>'FC03-5'!B$59</f>
        <v>Especial Educativo (Deterioro) (FC03-5)</v>
      </c>
      <c r="F6192" s="555">
        <f>'FC03-5'!J$59</f>
        <v>0</v>
      </c>
      <c r="I6192" s="580" t="str">
        <f>Índice!$C$8</f>
        <v>2016-01-01</v>
      </c>
      <c r="J6192" s="580" t="str">
        <f>Índice!$C$9</f>
        <v>2016-12-31</v>
      </c>
      <c r="K6192" s="555" t="s">
        <v>1865</v>
      </c>
      <c r="L6192" s="555" t="s">
        <v>1859</v>
      </c>
    </row>
    <row r="6193" spans="1:12" ht="15.75">
      <c r="C6193" s="555" t="str">
        <f>'FC03-5'!B$60</f>
        <v>Grandes consumidores (Comercialización) (Deterioro) (FC03-5)</v>
      </c>
      <c r="F6193" s="555">
        <f>'FC03-5'!J$60</f>
        <v>0</v>
      </c>
      <c r="I6193" s="580" t="str">
        <f>Índice!$C$8</f>
        <v>2016-01-01</v>
      </c>
      <c r="J6193" s="580" t="str">
        <f>Índice!$C$9</f>
        <v>2016-12-31</v>
      </c>
      <c r="K6193" s="555" t="s">
        <v>1865</v>
      </c>
      <c r="L6193" s="555" t="s">
        <v>1859</v>
      </c>
    </row>
    <row r="6194" spans="1:12" ht="15.75">
      <c r="C6194" s="555" t="str">
        <f>'FC03-5'!B$61</f>
        <v>Empresas del sector (Comercialización) (Deterioro) (FC03-5)</v>
      </c>
      <c r="F6194" s="555">
        <f>'FC03-5'!J$61</f>
        <v>0</v>
      </c>
      <c r="I6194" s="580" t="str">
        <f>Índice!$C$8</f>
        <v>2016-01-01</v>
      </c>
      <c r="J6194" s="580" t="str">
        <f>Índice!$C$9</f>
        <v>2016-12-31</v>
      </c>
      <c r="K6194" s="555" t="s">
        <v>1865</v>
      </c>
      <c r="L6194" s="555" t="s">
        <v>1859</v>
      </c>
    </row>
    <row r="6195" spans="1:12" ht="15.75">
      <c r="C6195" s="555" t="str">
        <f>'FC03-5'!B$62</f>
        <v>Otros (Comercialización) (Deterioro) (FC03-5)</v>
      </c>
      <c r="F6195" s="555">
        <f>'FC03-5'!J$62</f>
        <v>0</v>
      </c>
      <c r="I6195" s="580" t="str">
        <f>Índice!$C$8</f>
        <v>2016-01-01</v>
      </c>
      <c r="J6195" s="580" t="str">
        <f>Índice!$C$9</f>
        <v>2016-12-31</v>
      </c>
      <c r="K6195" s="555" t="s">
        <v>1865</v>
      </c>
      <c r="L6195" s="555" t="s">
        <v>1859</v>
      </c>
    </row>
    <row r="6196" spans="1:12" ht="15.75">
      <c r="C6196" s="555" t="str">
        <f>'FC03-5'!B$63</f>
        <v>Total Comercialización de gas combustible (Deterioro) (FC03-5)</v>
      </c>
      <c r="F6196" s="555">
        <f>'FC03-5'!J$63</f>
        <v>0</v>
      </c>
      <c r="I6196" s="580" t="str">
        <f>Índice!$C$8</f>
        <v>2016-01-01</v>
      </c>
      <c r="J6196" s="580" t="str">
        <f>Índice!$C$9</f>
        <v>2016-12-31</v>
      </c>
      <c r="K6196" s="555" t="s">
        <v>1865</v>
      </c>
      <c r="L6196" s="555" t="s">
        <v>1859</v>
      </c>
    </row>
    <row r="6197" spans="1:12" ht="15.75">
      <c r="C6197" s="555" t="str">
        <f>'FC03-5'!B$64</f>
        <v>Total Deterioro Cuentas por Cobrar (FC03-5)</v>
      </c>
      <c r="F6197" s="555">
        <f>'FC03-5'!J$64</f>
        <v>0</v>
      </c>
      <c r="I6197" s="580" t="str">
        <f>Índice!$C$8</f>
        <v>2016-01-01</v>
      </c>
      <c r="J6197" s="580" t="str">
        <f>Índice!$C$9</f>
        <v>2016-12-31</v>
      </c>
      <c r="K6197" s="555" t="s">
        <v>1865</v>
      </c>
      <c r="L6197" s="555" t="s">
        <v>1859</v>
      </c>
    </row>
    <row r="6198" spans="1:12" ht="15.75">
      <c r="A6198" s="593" t="s">
        <v>15</v>
      </c>
      <c r="B6198" s="594"/>
      <c r="C6198" s="595" t="s">
        <v>633</v>
      </c>
      <c r="I6198" s="580" t="str">
        <f>Índice!$C$8</f>
        <v>2016-01-01</v>
      </c>
      <c r="J6198" s="580" t="str">
        <f>Índice!$C$9</f>
        <v>2016-12-31</v>
      </c>
      <c r="L6198" s="555"/>
    </row>
    <row r="6199" spans="1:12" ht="15.75">
      <c r="A6199" s="593" t="s">
        <v>15</v>
      </c>
      <c r="C6199" s="555" t="str">
        <f>'FC03-5'!B$7</f>
        <v>Servicio de Gas combustible por redes (FC03-5)</v>
      </c>
      <c r="I6199" s="580" t="str">
        <f>Índice!$C$8</f>
        <v>2016-01-01</v>
      </c>
      <c r="J6199" s="580" t="str">
        <f>Índice!$C$9</f>
        <v>2016-12-31</v>
      </c>
      <c r="L6199" s="555"/>
    </row>
    <row r="6200" spans="1:12" ht="15.75">
      <c r="A6200" s="593" t="s">
        <v>15</v>
      </c>
      <c r="C6200" s="555" t="str">
        <f>'FC03-5'!B$8</f>
        <v>Negocio transporte de gas combustible (FC03-5)</v>
      </c>
      <c r="I6200" s="580" t="str">
        <f>Índice!$C$8</f>
        <v>2016-01-01</v>
      </c>
      <c r="J6200" s="580" t="str">
        <f>Índice!$C$9</f>
        <v>2016-12-31</v>
      </c>
      <c r="L6200" s="555"/>
    </row>
    <row r="6201" spans="1:12" ht="15.75">
      <c r="C6201" s="555" t="str">
        <f>'FC03-5'!B$9</f>
        <v>Empresas del sector (Transporte) (FC03-5)</v>
      </c>
      <c r="F6201" s="555">
        <f>'FC03-5'!K$9</f>
        <v>0</v>
      </c>
      <c r="I6201" s="580" t="str">
        <f>Índice!$C$8</f>
        <v>2016-01-01</v>
      </c>
      <c r="J6201" s="580" t="str">
        <f>Índice!$C$9</f>
        <v>2016-12-31</v>
      </c>
      <c r="K6201" s="555" t="s">
        <v>1865</v>
      </c>
      <c r="L6201" s="555" t="s">
        <v>1860</v>
      </c>
    </row>
    <row r="6202" spans="1:12" ht="15.75">
      <c r="C6202" s="555" t="str">
        <f>'FC03-5'!B$10</f>
        <v>Grandes consumidores (Transporte) (FC03-5)</v>
      </c>
      <c r="F6202" s="555">
        <f>'FC03-5'!K$10</f>
        <v>0</v>
      </c>
      <c r="I6202" s="580" t="str">
        <f>Índice!$C$8</f>
        <v>2016-01-01</v>
      </c>
      <c r="J6202" s="580" t="str">
        <f>Índice!$C$9</f>
        <v>2016-12-31</v>
      </c>
      <c r="K6202" s="555" t="s">
        <v>1865</v>
      </c>
      <c r="L6202" s="555" t="s">
        <v>1860</v>
      </c>
    </row>
    <row r="6203" spans="1:12" ht="15.75">
      <c r="C6203" s="555" t="str">
        <f>'FC03-5'!B$11</f>
        <v>Otros (Transporte) (FC03-5)</v>
      </c>
      <c r="F6203" s="555">
        <f>'FC03-5'!K$11</f>
        <v>0</v>
      </c>
      <c r="I6203" s="580" t="str">
        <f>Índice!$C$8</f>
        <v>2016-01-01</v>
      </c>
      <c r="J6203" s="580" t="str">
        <f>Índice!$C$9</f>
        <v>2016-12-31</v>
      </c>
      <c r="K6203" s="555" t="s">
        <v>1865</v>
      </c>
      <c r="L6203" s="555" t="s">
        <v>1860</v>
      </c>
    </row>
    <row r="6204" spans="1:12" ht="15.75">
      <c r="C6204" s="555" t="str">
        <f>'FC03-5'!B$12</f>
        <v>Total Transporte de gas combustible (FC03-5)</v>
      </c>
      <c r="F6204" s="555">
        <f>'FC03-5'!K$12</f>
        <v>0</v>
      </c>
      <c r="I6204" s="580" t="str">
        <f>Índice!$C$8</f>
        <v>2016-01-01</v>
      </c>
      <c r="J6204" s="580" t="str">
        <f>Índice!$C$9</f>
        <v>2016-12-31</v>
      </c>
      <c r="K6204" s="555" t="s">
        <v>1865</v>
      </c>
      <c r="L6204" s="555" t="s">
        <v>1860</v>
      </c>
    </row>
    <row r="6205" spans="1:12" ht="15.75">
      <c r="A6205" s="593" t="s">
        <v>15</v>
      </c>
      <c r="C6205" s="555" t="str">
        <f>'FC03-5'!B$13</f>
        <v>Negocio distribución de gas combustible (FC03-5)</v>
      </c>
      <c r="F6205" s="555">
        <f>'FC03-5'!K$13</f>
        <v>0</v>
      </c>
      <c r="I6205" s="580" t="str">
        <f>Índice!$C$8</f>
        <v>2016-01-01</v>
      </c>
      <c r="J6205" s="580" t="str">
        <f>Índice!$C$9</f>
        <v>2016-12-31</v>
      </c>
      <c r="L6205" s="555"/>
    </row>
    <row r="6206" spans="1:12" ht="15.75">
      <c r="C6206" s="555" t="str">
        <f>'FC03-5'!B$14</f>
        <v>Empresas del sector (Distribución) (FC03-5)</v>
      </c>
      <c r="F6206" s="555">
        <f>'FC03-5'!K$14</f>
        <v>0</v>
      </c>
      <c r="I6206" s="580" t="str">
        <f>Índice!$C$8</f>
        <v>2016-01-01</v>
      </c>
      <c r="J6206" s="580" t="str">
        <f>Índice!$C$9</f>
        <v>2016-12-31</v>
      </c>
      <c r="K6206" s="555" t="s">
        <v>1865</v>
      </c>
      <c r="L6206" s="555" t="s">
        <v>1860</v>
      </c>
    </row>
    <row r="6207" spans="1:12" ht="15.75">
      <c r="C6207" s="555" t="str">
        <f>'FC03-5'!B$15</f>
        <v>Grandes consumidores (Distribución) (FC03-5)</v>
      </c>
      <c r="F6207" s="555">
        <f>'FC03-5'!K$15</f>
        <v>0</v>
      </c>
      <c r="I6207" s="580" t="str">
        <f>Índice!$C$8</f>
        <v>2016-01-01</v>
      </c>
      <c r="J6207" s="580" t="str">
        <f>Índice!$C$9</f>
        <v>2016-12-31</v>
      </c>
      <c r="K6207" s="555" t="s">
        <v>1865</v>
      </c>
      <c r="L6207" s="555" t="s">
        <v>1860</v>
      </c>
    </row>
    <row r="6208" spans="1:12" ht="15.75">
      <c r="C6208" s="555" t="str">
        <f>'FC03-5'!B$16</f>
        <v>Otros (Distribución) (FC03-5)</v>
      </c>
      <c r="F6208" s="555">
        <f>'FC03-5'!K$16</f>
        <v>0</v>
      </c>
      <c r="I6208" s="580" t="str">
        <f>Índice!$C$8</f>
        <v>2016-01-01</v>
      </c>
      <c r="J6208" s="580" t="str">
        <f>Índice!$C$9</f>
        <v>2016-12-31</v>
      </c>
      <c r="K6208" s="555" t="s">
        <v>1865</v>
      </c>
      <c r="L6208" s="555" t="s">
        <v>1860</v>
      </c>
    </row>
    <row r="6209" spans="1:12" ht="15.75">
      <c r="C6209" s="555" t="str">
        <f>'FC03-5'!B$17</f>
        <v>Total Distribución de gas combustible (FC03-5)</v>
      </c>
      <c r="F6209" s="555">
        <f>'FC03-5'!K$17</f>
        <v>0</v>
      </c>
      <c r="I6209" s="580" t="str">
        <f>Índice!$C$8</f>
        <v>2016-01-01</v>
      </c>
      <c r="J6209" s="580" t="str">
        <f>Índice!$C$9</f>
        <v>2016-12-31</v>
      </c>
      <c r="K6209" s="555" t="s">
        <v>1865</v>
      </c>
      <c r="L6209" s="555" t="s">
        <v>1860</v>
      </c>
    </row>
    <row r="6210" spans="1:12" ht="15.75">
      <c r="A6210" s="593" t="s">
        <v>15</v>
      </c>
      <c r="C6210" s="555" t="str">
        <f>'FC03-5'!B$18</f>
        <v>Negocio comercializacion de gas combustible (FC03-5)</v>
      </c>
      <c r="F6210" s="555">
        <f>'FC03-5'!K$18</f>
        <v>0</v>
      </c>
      <c r="I6210" s="580" t="str">
        <f>Índice!$C$8</f>
        <v>2016-01-01</v>
      </c>
      <c r="J6210" s="580" t="str">
        <f>Índice!$C$9</f>
        <v>2016-12-31</v>
      </c>
      <c r="K6210" s="555"/>
      <c r="L6210" s="555"/>
    </row>
    <row r="6211" spans="1:12" ht="15.75">
      <c r="C6211" s="555" t="str">
        <f>'FC03-5'!B$19</f>
        <v>Residencial Estrato 1 (FC03-5)</v>
      </c>
      <c r="F6211" s="555">
        <f>'FC03-5'!K$19</f>
        <v>0</v>
      </c>
      <c r="I6211" s="580" t="str">
        <f>Índice!$C$8</f>
        <v>2016-01-01</v>
      </c>
      <c r="J6211" s="580" t="str">
        <f>Índice!$C$9</f>
        <v>2016-12-31</v>
      </c>
      <c r="K6211" s="555" t="s">
        <v>1865</v>
      </c>
      <c r="L6211" s="555" t="s">
        <v>1860</v>
      </c>
    </row>
    <row r="6212" spans="1:12" ht="15.75">
      <c r="C6212" s="555" t="str">
        <f>'FC03-5'!B$20</f>
        <v xml:space="preserve">     Hogares sustitutos (FC03-5)</v>
      </c>
      <c r="F6212" s="555">
        <f>'FC03-5'!K$20</f>
        <v>0</v>
      </c>
      <c r="I6212" s="580" t="str">
        <f>Índice!$C$8</f>
        <v>2016-01-01</v>
      </c>
      <c r="J6212" s="580" t="str">
        <f>Índice!$C$9</f>
        <v>2016-12-31</v>
      </c>
      <c r="K6212" s="555" t="s">
        <v>1865</v>
      </c>
      <c r="L6212" s="555" t="s">
        <v>1860</v>
      </c>
    </row>
    <row r="6213" spans="1:12" ht="15.75">
      <c r="C6213" s="555" t="str">
        <f>'FC03-5'!B$21</f>
        <v xml:space="preserve">     Otros residencial estrato 1 (FC03-5)</v>
      </c>
      <c r="F6213" s="555">
        <f>'FC03-5'!K$21</f>
        <v>0</v>
      </c>
      <c r="I6213" s="580" t="str">
        <f>Índice!$C$8</f>
        <v>2016-01-01</v>
      </c>
      <c r="J6213" s="580" t="str">
        <f>Índice!$C$9</f>
        <v>2016-12-31</v>
      </c>
      <c r="K6213" s="555" t="s">
        <v>1865</v>
      </c>
      <c r="L6213" s="555" t="s">
        <v>1860</v>
      </c>
    </row>
    <row r="6214" spans="1:12" ht="15.75">
      <c r="C6214" s="555" t="str">
        <f>'FC03-5'!B$22</f>
        <v>Residencial Estrato 2 (FC03-5)</v>
      </c>
      <c r="F6214" s="555">
        <f>'FC03-5'!K$22</f>
        <v>0</v>
      </c>
      <c r="I6214" s="580" t="str">
        <f>Índice!$C$8</f>
        <v>2016-01-01</v>
      </c>
      <c r="J6214" s="580" t="str">
        <f>Índice!$C$9</f>
        <v>2016-12-31</v>
      </c>
      <c r="K6214" s="555" t="s">
        <v>1865</v>
      </c>
      <c r="L6214" s="555" t="s">
        <v>1860</v>
      </c>
    </row>
    <row r="6215" spans="1:12" ht="15.75">
      <c r="C6215" s="555" t="str">
        <f>'FC03-5'!B$23</f>
        <v>Residencial Estrato 3 (FC03-5)</v>
      </c>
      <c r="F6215" s="555">
        <f>'FC03-5'!K$23</f>
        <v>0</v>
      </c>
      <c r="I6215" s="580" t="str">
        <f>Índice!$C$8</f>
        <v>2016-01-01</v>
      </c>
      <c r="J6215" s="580" t="str">
        <f>Índice!$C$9</f>
        <v>2016-12-31</v>
      </c>
      <c r="K6215" s="555" t="s">
        <v>1865</v>
      </c>
      <c r="L6215" s="555" t="s">
        <v>1860</v>
      </c>
    </row>
    <row r="6216" spans="1:12" ht="15.75">
      <c r="C6216" s="555" t="str">
        <f>'FC03-5'!B$24</f>
        <v>Residencial Estrato 4 (FC03-5)</v>
      </c>
      <c r="F6216" s="555">
        <f>'FC03-5'!K$24</f>
        <v>0</v>
      </c>
      <c r="I6216" s="580" t="str">
        <f>Índice!$C$8</f>
        <v>2016-01-01</v>
      </c>
      <c r="J6216" s="580" t="str">
        <f>Índice!$C$9</f>
        <v>2016-12-31</v>
      </c>
      <c r="K6216" s="555" t="s">
        <v>1865</v>
      </c>
      <c r="L6216" s="555" t="s">
        <v>1860</v>
      </c>
    </row>
    <row r="6217" spans="1:12" ht="15.75">
      <c r="C6217" s="555" t="str">
        <f>'FC03-5'!B$25</f>
        <v>Residencial Estrato 5 (FC03-5)</v>
      </c>
      <c r="F6217" s="555">
        <f>'FC03-5'!K$25</f>
        <v>0</v>
      </c>
      <c r="I6217" s="580" t="str">
        <f>Índice!$C$8</f>
        <v>2016-01-01</v>
      </c>
      <c r="J6217" s="580" t="str">
        <f>Índice!$C$9</f>
        <v>2016-12-31</v>
      </c>
      <c r="K6217" s="555" t="s">
        <v>1865</v>
      </c>
      <c r="L6217" s="555" t="s">
        <v>1860</v>
      </c>
    </row>
    <row r="6218" spans="1:12" ht="15.75">
      <c r="C6218" s="555" t="str">
        <f>'FC03-5'!B$26</f>
        <v>Residencial Estrato 6 (FC03-5)</v>
      </c>
      <c r="F6218" s="555">
        <f>'FC03-5'!K$26</f>
        <v>0</v>
      </c>
      <c r="I6218" s="580" t="str">
        <f>Índice!$C$8</f>
        <v>2016-01-01</v>
      </c>
      <c r="J6218" s="580" t="str">
        <f>Índice!$C$9</f>
        <v>2016-12-31</v>
      </c>
      <c r="K6218" s="555" t="s">
        <v>1865</v>
      </c>
      <c r="L6218" s="555" t="s">
        <v>1860</v>
      </c>
    </row>
    <row r="6219" spans="1:12" ht="15.75">
      <c r="C6219" s="555" t="str">
        <f>'FC03-5'!B$27</f>
        <v>Comercial (FC03-5)</v>
      </c>
      <c r="F6219" s="555">
        <f>'FC03-5'!K$27</f>
        <v>0</v>
      </c>
      <c r="I6219" s="580" t="str">
        <f>Índice!$C$8</f>
        <v>2016-01-01</v>
      </c>
      <c r="J6219" s="580" t="str">
        <f>Índice!$C$9</f>
        <v>2016-12-31</v>
      </c>
      <c r="K6219" s="555" t="s">
        <v>1865</v>
      </c>
      <c r="L6219" s="555" t="s">
        <v>1860</v>
      </c>
    </row>
    <row r="6220" spans="1:12" ht="15.75">
      <c r="C6220" s="555" t="str">
        <f>'FC03-5'!B$28</f>
        <v>Industrial (FC03-5)</v>
      </c>
      <c r="F6220" s="555">
        <f>'FC03-5'!K$28</f>
        <v>0</v>
      </c>
      <c r="I6220" s="580" t="str">
        <f>Índice!$C$8</f>
        <v>2016-01-01</v>
      </c>
      <c r="J6220" s="580" t="str">
        <f>Índice!$C$9</f>
        <v>2016-12-31</v>
      </c>
      <c r="K6220" s="555" t="s">
        <v>1865</v>
      </c>
      <c r="L6220" s="555" t="s">
        <v>1860</v>
      </c>
    </row>
    <row r="6221" spans="1:12" ht="15.75">
      <c r="C6221" s="555" t="str">
        <f>'FC03-5'!B$29</f>
        <v>Oficial (FC03-5)</v>
      </c>
      <c r="F6221" s="555">
        <f>'FC03-5'!K$29</f>
        <v>0</v>
      </c>
      <c r="I6221" s="580" t="str">
        <f>Índice!$C$8</f>
        <v>2016-01-01</v>
      </c>
      <c r="J6221" s="580" t="str">
        <f>Índice!$C$9</f>
        <v>2016-12-31</v>
      </c>
      <c r="K6221" s="555" t="s">
        <v>1865</v>
      </c>
      <c r="L6221" s="555" t="s">
        <v>1860</v>
      </c>
    </row>
    <row r="6222" spans="1:12" ht="15.75">
      <c r="C6222" s="555" t="str">
        <f>'FC03-5'!B$30</f>
        <v>Especial Asistencial (FC03-5)</v>
      </c>
      <c r="F6222" s="555">
        <f>'FC03-5'!K$30</f>
        <v>0</v>
      </c>
      <c r="I6222" s="580" t="str">
        <f>Índice!$C$8</f>
        <v>2016-01-01</v>
      </c>
      <c r="J6222" s="580" t="str">
        <f>Índice!$C$9</f>
        <v>2016-12-31</v>
      </c>
      <c r="K6222" s="555" t="s">
        <v>1865</v>
      </c>
      <c r="L6222" s="555" t="s">
        <v>1860</v>
      </c>
    </row>
    <row r="6223" spans="1:12" ht="15.75">
      <c r="C6223" s="555" t="str">
        <f>'FC03-5'!B$31</f>
        <v>Especial Educativo (FC03-5)</v>
      </c>
      <c r="F6223" s="555">
        <f>'FC03-5'!K$31</f>
        <v>0</v>
      </c>
      <c r="I6223" s="580" t="str">
        <f>Índice!$C$8</f>
        <v>2016-01-01</v>
      </c>
      <c r="J6223" s="580" t="str">
        <f>Índice!$C$9</f>
        <v>2016-12-31</v>
      </c>
      <c r="K6223" s="555" t="s">
        <v>1865</v>
      </c>
      <c r="L6223" s="555" t="s">
        <v>1860</v>
      </c>
    </row>
    <row r="6224" spans="1:12" ht="15.75">
      <c r="C6224" s="555" t="str">
        <f>'FC03-5'!B$32</f>
        <v>Grandes consumidores (Comercialización) (FC03-5)</v>
      </c>
      <c r="F6224" s="555">
        <f>'FC03-5'!K$32</f>
        <v>0</v>
      </c>
      <c r="I6224" s="580" t="str">
        <f>Índice!$C$8</f>
        <v>2016-01-01</v>
      </c>
      <c r="J6224" s="580" t="str">
        <f>Índice!$C$9</f>
        <v>2016-12-31</v>
      </c>
      <c r="K6224" s="555" t="s">
        <v>1865</v>
      </c>
      <c r="L6224" s="555" t="s">
        <v>1860</v>
      </c>
    </row>
    <row r="6225" spans="1:12" ht="15.75">
      <c r="C6225" s="555" t="str">
        <f>'FC03-5'!B$33</f>
        <v>Empresas del sector (Comercialización) (FC03-5)</v>
      </c>
      <c r="F6225" s="555">
        <f>'FC03-5'!K$33</f>
        <v>0</v>
      </c>
      <c r="I6225" s="580" t="str">
        <f>Índice!$C$8</f>
        <v>2016-01-01</v>
      </c>
      <c r="J6225" s="580" t="str">
        <f>Índice!$C$9</f>
        <v>2016-12-31</v>
      </c>
      <c r="K6225" s="555" t="s">
        <v>1865</v>
      </c>
      <c r="L6225" s="555" t="s">
        <v>1860</v>
      </c>
    </row>
    <row r="6226" spans="1:12" ht="15.75">
      <c r="C6226" s="555" t="str">
        <f>'FC03-5'!B$34</f>
        <v>Otros (Comercialización) (FC03-5)</v>
      </c>
      <c r="F6226" s="555">
        <f>'FC03-5'!K$34</f>
        <v>0</v>
      </c>
      <c r="I6226" s="580" t="str">
        <f>Índice!$C$8</f>
        <v>2016-01-01</v>
      </c>
      <c r="J6226" s="580" t="str">
        <f>Índice!$C$9</f>
        <v>2016-12-31</v>
      </c>
      <c r="K6226" s="555" t="s">
        <v>1865</v>
      </c>
      <c r="L6226" s="555" t="s">
        <v>1860</v>
      </c>
    </row>
    <row r="6227" spans="1:12" ht="15.75">
      <c r="C6227" s="555" t="str">
        <f>'FC03-5'!B$35</f>
        <v>Total Comercialización de gas combustible (FC03-5)</v>
      </c>
      <c r="F6227" s="555">
        <f>'FC03-5'!K$35</f>
        <v>0</v>
      </c>
      <c r="I6227" s="580" t="str">
        <f>Índice!$C$8</f>
        <v>2016-01-01</v>
      </c>
      <c r="J6227" s="580" t="str">
        <f>Índice!$C$9</f>
        <v>2016-12-31</v>
      </c>
      <c r="K6227" s="555" t="s">
        <v>1865</v>
      </c>
      <c r="L6227" s="555" t="s">
        <v>1860</v>
      </c>
    </row>
    <row r="6228" spans="1:12" ht="15.75">
      <c r="A6228" s="593"/>
      <c r="C6228" s="555" t="str">
        <f>'FC03-5'!B$36</f>
        <v>Total  Servicio de Gas combustible por redes (FC03-5)</v>
      </c>
      <c r="F6228" s="555">
        <f>'FC03-5'!K$36</f>
        <v>0</v>
      </c>
      <c r="I6228" s="580" t="str">
        <f>Índice!$C$8</f>
        <v>2016-01-01</v>
      </c>
      <c r="J6228" s="580" t="str">
        <f>Índice!$C$9</f>
        <v>2016-12-31</v>
      </c>
      <c r="K6228" s="555" t="s">
        <v>1865</v>
      </c>
      <c r="L6228" s="555" t="s">
        <v>1860</v>
      </c>
    </row>
    <row r="6229" spans="1:12" ht="15.75">
      <c r="A6229" s="593" t="s">
        <v>15</v>
      </c>
      <c r="C6229" s="555" t="str">
        <f>'FC03-5'!B$37</f>
        <v>Deterioro de cuentas por cobrar (FC03-5)</v>
      </c>
      <c r="F6229" s="555">
        <f>'FC03-5'!K$37</f>
        <v>0</v>
      </c>
      <c r="I6229" s="580" t="str">
        <f>Índice!$C$8</f>
        <v>2016-01-01</v>
      </c>
      <c r="J6229" s="580" t="str">
        <f>Índice!$C$9</f>
        <v>2016-12-31</v>
      </c>
      <c r="K6229" s="555"/>
      <c r="L6229" s="555"/>
    </row>
    <row r="6230" spans="1:12" ht="15.75">
      <c r="A6230" s="593" t="s">
        <v>15</v>
      </c>
      <c r="C6230" s="555" t="str">
        <f>'FC03-5'!B$38</f>
        <v>Negocio transporte de gas combustible (Deterioro) (FC03-5)</v>
      </c>
      <c r="F6230" s="555">
        <f>'FC03-5'!K$38</f>
        <v>0</v>
      </c>
      <c r="I6230" s="580" t="str">
        <f>Índice!$C$8</f>
        <v>2016-01-01</v>
      </c>
      <c r="J6230" s="580" t="str">
        <f>Índice!$C$9</f>
        <v>2016-12-31</v>
      </c>
      <c r="K6230" s="555"/>
      <c r="L6230" s="555"/>
    </row>
    <row r="6231" spans="1:12" ht="15.75">
      <c r="C6231" s="555" t="str">
        <f>'FC03-5'!B$39</f>
        <v>Empresas del sector (Transporte) (Deterioro) (FC03-5)</v>
      </c>
      <c r="F6231" s="555">
        <f>'FC03-5'!K$39</f>
        <v>0</v>
      </c>
      <c r="I6231" s="580" t="str">
        <f>Índice!$C$8</f>
        <v>2016-01-01</v>
      </c>
      <c r="J6231" s="580" t="str">
        <f>Índice!$C$9</f>
        <v>2016-12-31</v>
      </c>
      <c r="K6231" s="555" t="s">
        <v>1865</v>
      </c>
      <c r="L6231" s="555" t="s">
        <v>1860</v>
      </c>
    </row>
    <row r="6232" spans="1:12" ht="15.75">
      <c r="C6232" s="555" t="str">
        <f>'FC03-5'!B$40</f>
        <v>Grandes consumidores (Transporte) (Deterioro) (FC03-5)</v>
      </c>
      <c r="F6232" s="555">
        <f>'FC03-5'!K$40</f>
        <v>0</v>
      </c>
      <c r="I6232" s="580" t="str">
        <f>Índice!$C$8</f>
        <v>2016-01-01</v>
      </c>
      <c r="J6232" s="580" t="str">
        <f>Índice!$C$9</f>
        <v>2016-12-31</v>
      </c>
      <c r="K6232" s="555" t="s">
        <v>1865</v>
      </c>
      <c r="L6232" s="555" t="s">
        <v>1860</v>
      </c>
    </row>
    <row r="6233" spans="1:12" ht="15.75">
      <c r="C6233" s="555" t="str">
        <f>'FC03-5'!B$41</f>
        <v>Otros (Transporte) (Deterioro) (FC03-5)</v>
      </c>
      <c r="F6233" s="555">
        <f>'FC03-5'!K$41</f>
        <v>0</v>
      </c>
      <c r="I6233" s="580" t="str">
        <f>Índice!$C$8</f>
        <v>2016-01-01</v>
      </c>
      <c r="J6233" s="580" t="str">
        <f>Índice!$C$9</f>
        <v>2016-12-31</v>
      </c>
      <c r="K6233" s="555" t="s">
        <v>1865</v>
      </c>
      <c r="L6233" s="555" t="s">
        <v>1860</v>
      </c>
    </row>
    <row r="6234" spans="1:12" ht="15.75">
      <c r="C6234" s="555" t="str">
        <f>'FC03-5'!B$42</f>
        <v>Total Transporte de gas combustible (Deterioro) (FC03-5)</v>
      </c>
      <c r="F6234" s="555">
        <f>'FC03-5'!K$42</f>
        <v>0</v>
      </c>
      <c r="I6234" s="580" t="str">
        <f>Índice!$C$8</f>
        <v>2016-01-01</v>
      </c>
      <c r="J6234" s="580" t="str">
        <f>Índice!$C$9</f>
        <v>2016-12-31</v>
      </c>
      <c r="K6234" s="555" t="s">
        <v>1865</v>
      </c>
      <c r="L6234" s="555" t="s">
        <v>1860</v>
      </c>
    </row>
    <row r="6235" spans="1:12" ht="15.75">
      <c r="A6235" s="593" t="s">
        <v>15</v>
      </c>
      <c r="C6235" s="555" t="str">
        <f>'FC03-5'!B$43</f>
        <v>Negocio distribución de gas combustible (Deterioro) (FC03-5)</v>
      </c>
      <c r="F6235" s="555">
        <f>'FC03-5'!K$43</f>
        <v>0</v>
      </c>
      <c r="I6235" s="580" t="str">
        <f>Índice!$C$8</f>
        <v>2016-01-01</v>
      </c>
      <c r="J6235" s="580" t="str">
        <f>Índice!$C$9</f>
        <v>2016-12-31</v>
      </c>
      <c r="K6235" s="555"/>
      <c r="L6235" s="555"/>
    </row>
    <row r="6236" spans="1:12" ht="15.75">
      <c r="C6236" s="555" t="str">
        <f>'FC03-5'!B$44</f>
        <v>Empresas del sector (Distribución) (Deterioro) (FC03-5)</v>
      </c>
      <c r="F6236" s="555">
        <f>'FC03-5'!K$44</f>
        <v>0</v>
      </c>
      <c r="I6236" s="580" t="str">
        <f>Índice!$C$8</f>
        <v>2016-01-01</v>
      </c>
      <c r="J6236" s="580" t="str">
        <f>Índice!$C$9</f>
        <v>2016-12-31</v>
      </c>
      <c r="K6236" s="555" t="s">
        <v>1865</v>
      </c>
      <c r="L6236" s="555" t="s">
        <v>1860</v>
      </c>
    </row>
    <row r="6237" spans="1:12" ht="15.75">
      <c r="C6237" s="555" t="str">
        <f>'FC03-5'!B$45</f>
        <v>Grandes consumidores (Distribución) (Deterioro) (FC03-5)</v>
      </c>
      <c r="F6237" s="555">
        <f>'FC03-5'!K$45</f>
        <v>0</v>
      </c>
      <c r="I6237" s="580" t="str">
        <f>Índice!$C$8</f>
        <v>2016-01-01</v>
      </c>
      <c r="J6237" s="580" t="str">
        <f>Índice!$C$9</f>
        <v>2016-12-31</v>
      </c>
      <c r="K6237" s="555" t="s">
        <v>1865</v>
      </c>
      <c r="L6237" s="555" t="s">
        <v>1860</v>
      </c>
    </row>
    <row r="6238" spans="1:12" ht="15.75">
      <c r="C6238" s="555" t="str">
        <f>'FC03-5'!B$46</f>
        <v>Otros (Distribución) (Deterioro) (FC03-5)</v>
      </c>
      <c r="F6238" s="555">
        <f>'FC03-5'!K$46</f>
        <v>0</v>
      </c>
      <c r="I6238" s="580" t="str">
        <f>Índice!$C$8</f>
        <v>2016-01-01</v>
      </c>
      <c r="J6238" s="580" t="str">
        <f>Índice!$C$9</f>
        <v>2016-12-31</v>
      </c>
      <c r="K6238" s="555" t="s">
        <v>1865</v>
      </c>
      <c r="L6238" s="555" t="s">
        <v>1860</v>
      </c>
    </row>
    <row r="6239" spans="1:12" ht="15.75">
      <c r="C6239" s="555" t="str">
        <f>'FC03-5'!B$47</f>
        <v>Total Distribución de gas combustible (Deterioro) (FC03-5)</v>
      </c>
      <c r="F6239" s="555">
        <f>'FC03-5'!K$47</f>
        <v>0</v>
      </c>
      <c r="I6239" s="580" t="str">
        <f>Índice!$C$8</f>
        <v>2016-01-01</v>
      </c>
      <c r="J6239" s="580" t="str">
        <f>Índice!$C$9</f>
        <v>2016-12-31</v>
      </c>
      <c r="K6239" s="555" t="s">
        <v>1865</v>
      </c>
      <c r="L6239" s="555" t="s">
        <v>1860</v>
      </c>
    </row>
    <row r="6240" spans="1:12" ht="15.75">
      <c r="A6240" s="593" t="s">
        <v>15</v>
      </c>
      <c r="C6240" s="555" t="str">
        <f>'FC03-5'!B$48</f>
        <v>Negocio comercializacion de gas combustible (Deterioro) (FC03-5)</v>
      </c>
      <c r="F6240" s="555">
        <f>'FC03-5'!K$48</f>
        <v>0</v>
      </c>
      <c r="I6240" s="580" t="str">
        <f>Índice!$C$8</f>
        <v>2016-01-01</v>
      </c>
      <c r="J6240" s="580" t="str">
        <f>Índice!$C$9</f>
        <v>2016-12-31</v>
      </c>
      <c r="K6240" s="555"/>
      <c r="L6240" s="555"/>
    </row>
    <row r="6241" spans="3:12" ht="15.75">
      <c r="C6241" s="555" t="str">
        <f>'FC03-5'!B$49</f>
        <v>Residencial Estrato 1 (Deterioro) (FC03-5)</v>
      </c>
      <c r="F6241" s="555">
        <f>'FC03-5'!K$49</f>
        <v>0</v>
      </c>
      <c r="I6241" s="580" t="str">
        <f>Índice!$C$8</f>
        <v>2016-01-01</v>
      </c>
      <c r="J6241" s="580" t="str">
        <f>Índice!$C$9</f>
        <v>2016-12-31</v>
      </c>
      <c r="K6241" s="555" t="s">
        <v>1865</v>
      </c>
      <c r="L6241" s="555" t="s">
        <v>1860</v>
      </c>
    </row>
    <row r="6242" spans="3:12" ht="15.75">
      <c r="C6242" s="555" t="str">
        <f>'FC03-5'!B$50</f>
        <v>Residencial Estrato 2 (Deterioro) (FC03-5)</v>
      </c>
      <c r="F6242" s="555">
        <f>'FC03-5'!K$50</f>
        <v>0</v>
      </c>
      <c r="I6242" s="580" t="str">
        <f>Índice!$C$8</f>
        <v>2016-01-01</v>
      </c>
      <c r="J6242" s="580" t="str">
        <f>Índice!$C$9</f>
        <v>2016-12-31</v>
      </c>
      <c r="K6242" s="555" t="s">
        <v>1865</v>
      </c>
      <c r="L6242" s="555" t="s">
        <v>1860</v>
      </c>
    </row>
    <row r="6243" spans="3:12" ht="15.75">
      <c r="C6243" s="555" t="str">
        <f>'FC03-5'!B$51</f>
        <v>Residencial Estrato 3 (Deterioro) (FC03-5)</v>
      </c>
      <c r="F6243" s="555">
        <f>'FC03-5'!K$51</f>
        <v>0</v>
      </c>
      <c r="I6243" s="580" t="str">
        <f>Índice!$C$8</f>
        <v>2016-01-01</v>
      </c>
      <c r="J6243" s="580" t="str">
        <f>Índice!$C$9</f>
        <v>2016-12-31</v>
      </c>
      <c r="K6243" s="555" t="s">
        <v>1865</v>
      </c>
      <c r="L6243" s="555" t="s">
        <v>1860</v>
      </c>
    </row>
    <row r="6244" spans="3:12" ht="15.75">
      <c r="C6244" s="555" t="str">
        <f>'FC03-5'!B$52</f>
        <v>Residencial Estrato 4 (Deterioro) (FC03-5)</v>
      </c>
      <c r="F6244" s="555">
        <f>'FC03-5'!K$52</f>
        <v>0</v>
      </c>
      <c r="I6244" s="580" t="str">
        <f>Índice!$C$8</f>
        <v>2016-01-01</v>
      </c>
      <c r="J6244" s="580" t="str">
        <f>Índice!$C$9</f>
        <v>2016-12-31</v>
      </c>
      <c r="K6244" s="555" t="s">
        <v>1865</v>
      </c>
      <c r="L6244" s="555" t="s">
        <v>1860</v>
      </c>
    </row>
    <row r="6245" spans="3:12" ht="15.75">
      <c r="C6245" s="555" t="str">
        <f>'FC03-5'!B$53</f>
        <v>Residencial Estrato 5 (Deterioro) (FC03-5)</v>
      </c>
      <c r="F6245" s="555">
        <f>'FC03-5'!K$53</f>
        <v>0</v>
      </c>
      <c r="I6245" s="580" t="str">
        <f>Índice!$C$8</f>
        <v>2016-01-01</v>
      </c>
      <c r="J6245" s="580" t="str">
        <f>Índice!$C$9</f>
        <v>2016-12-31</v>
      </c>
      <c r="K6245" s="555" t="s">
        <v>1865</v>
      </c>
      <c r="L6245" s="555" t="s">
        <v>1860</v>
      </c>
    </row>
    <row r="6246" spans="3:12" ht="15.75">
      <c r="C6246" s="555" t="str">
        <f>'FC03-5'!B$54</f>
        <v>Residencial Estrato 6 (Deterioro) (FC03-5)</v>
      </c>
      <c r="F6246" s="555">
        <f>'FC03-5'!K$54</f>
        <v>0</v>
      </c>
      <c r="I6246" s="580" t="str">
        <f>Índice!$C$8</f>
        <v>2016-01-01</v>
      </c>
      <c r="J6246" s="580" t="str">
        <f>Índice!$C$9</f>
        <v>2016-12-31</v>
      </c>
      <c r="K6246" s="555" t="s">
        <v>1865</v>
      </c>
      <c r="L6246" s="555" t="s">
        <v>1860</v>
      </c>
    </row>
    <row r="6247" spans="3:12" ht="15.75">
      <c r="C6247" s="555" t="str">
        <f>'FC03-5'!B$55</f>
        <v>Comercial (Deterioro) (FC03-5)</v>
      </c>
      <c r="F6247" s="555">
        <f>'FC03-5'!K$55</f>
        <v>0</v>
      </c>
      <c r="I6247" s="580" t="str">
        <f>Índice!$C$8</f>
        <v>2016-01-01</v>
      </c>
      <c r="J6247" s="580" t="str">
        <f>Índice!$C$9</f>
        <v>2016-12-31</v>
      </c>
      <c r="K6247" s="555" t="s">
        <v>1865</v>
      </c>
      <c r="L6247" s="555" t="s">
        <v>1860</v>
      </c>
    </row>
    <row r="6248" spans="3:12" ht="15.75">
      <c r="C6248" s="555" t="str">
        <f>'FC03-5'!B$56</f>
        <v>Industrial (Deterioro) (FC03-5)</v>
      </c>
      <c r="F6248" s="555">
        <f>'FC03-5'!K$56</f>
        <v>0</v>
      </c>
      <c r="I6248" s="580" t="str">
        <f>Índice!$C$8</f>
        <v>2016-01-01</v>
      </c>
      <c r="J6248" s="580" t="str">
        <f>Índice!$C$9</f>
        <v>2016-12-31</v>
      </c>
      <c r="K6248" s="555" t="s">
        <v>1865</v>
      </c>
      <c r="L6248" s="555" t="s">
        <v>1860</v>
      </c>
    </row>
    <row r="6249" spans="3:12" ht="15.75">
      <c r="C6249" s="555" t="str">
        <f>'FC03-5'!B$57</f>
        <v>Oficial (Deterioro) (FC03-5)</v>
      </c>
      <c r="F6249" s="555">
        <f>'FC03-5'!K$57</f>
        <v>0</v>
      </c>
      <c r="I6249" s="580" t="str">
        <f>Índice!$C$8</f>
        <v>2016-01-01</v>
      </c>
      <c r="J6249" s="580" t="str">
        <f>Índice!$C$9</f>
        <v>2016-12-31</v>
      </c>
      <c r="K6249" s="555" t="s">
        <v>1865</v>
      </c>
      <c r="L6249" s="555" t="s">
        <v>1860</v>
      </c>
    </row>
    <row r="6250" spans="3:12" ht="15.75">
      <c r="C6250" s="555" t="str">
        <f>'FC03-5'!B$58</f>
        <v>Especial Asistencial (Deterioro) (FC03-5)</v>
      </c>
      <c r="F6250" s="555">
        <f>'FC03-5'!K$58</f>
        <v>0</v>
      </c>
      <c r="I6250" s="580" t="str">
        <f>Índice!$C$8</f>
        <v>2016-01-01</v>
      </c>
      <c r="J6250" s="580" t="str">
        <f>Índice!$C$9</f>
        <v>2016-12-31</v>
      </c>
      <c r="K6250" s="555" t="s">
        <v>1865</v>
      </c>
      <c r="L6250" s="555" t="s">
        <v>1860</v>
      </c>
    </row>
    <row r="6251" spans="3:12" ht="15.75">
      <c r="C6251" s="555" t="str">
        <f>'FC03-5'!B$59</f>
        <v>Especial Educativo (Deterioro) (FC03-5)</v>
      </c>
      <c r="F6251" s="555">
        <f>'FC03-5'!K$59</f>
        <v>0</v>
      </c>
      <c r="I6251" s="580" t="str">
        <f>Índice!$C$8</f>
        <v>2016-01-01</v>
      </c>
      <c r="J6251" s="580" t="str">
        <f>Índice!$C$9</f>
        <v>2016-12-31</v>
      </c>
      <c r="K6251" s="555" t="s">
        <v>1865</v>
      </c>
      <c r="L6251" s="555" t="s">
        <v>1860</v>
      </c>
    </row>
    <row r="6252" spans="3:12" ht="15.75">
      <c r="C6252" s="555" t="str">
        <f>'FC03-5'!B$60</f>
        <v>Grandes consumidores (Comercialización) (Deterioro) (FC03-5)</v>
      </c>
      <c r="F6252" s="555">
        <f>'FC03-5'!K$60</f>
        <v>0</v>
      </c>
      <c r="I6252" s="580" t="str">
        <f>Índice!$C$8</f>
        <v>2016-01-01</v>
      </c>
      <c r="J6252" s="580" t="str">
        <f>Índice!$C$9</f>
        <v>2016-12-31</v>
      </c>
      <c r="K6252" s="555" t="s">
        <v>1865</v>
      </c>
      <c r="L6252" s="555" t="s">
        <v>1860</v>
      </c>
    </row>
    <row r="6253" spans="3:12" ht="15.75">
      <c r="C6253" s="555" t="str">
        <f>'FC03-5'!B$61</f>
        <v>Empresas del sector (Comercialización) (Deterioro) (FC03-5)</v>
      </c>
      <c r="F6253" s="555">
        <f>'FC03-5'!K$61</f>
        <v>0</v>
      </c>
      <c r="I6253" s="580" t="str">
        <f>Índice!$C$8</f>
        <v>2016-01-01</v>
      </c>
      <c r="J6253" s="580" t="str">
        <f>Índice!$C$9</f>
        <v>2016-12-31</v>
      </c>
      <c r="K6253" s="555" t="s">
        <v>1865</v>
      </c>
      <c r="L6253" s="555" t="s">
        <v>1860</v>
      </c>
    </row>
    <row r="6254" spans="3:12" ht="15.75">
      <c r="C6254" s="555" t="str">
        <f>'FC03-5'!B$62</f>
        <v>Otros (Comercialización) (Deterioro) (FC03-5)</v>
      </c>
      <c r="F6254" s="555">
        <f>'FC03-5'!K$62</f>
        <v>0</v>
      </c>
      <c r="I6254" s="580" t="str">
        <f>Índice!$C$8</f>
        <v>2016-01-01</v>
      </c>
      <c r="J6254" s="580" t="str">
        <f>Índice!$C$9</f>
        <v>2016-12-31</v>
      </c>
      <c r="K6254" s="555" t="s">
        <v>1865</v>
      </c>
      <c r="L6254" s="555" t="s">
        <v>1860</v>
      </c>
    </row>
    <row r="6255" spans="3:12" ht="15.75">
      <c r="C6255" s="555" t="str">
        <f>'FC03-5'!B$63</f>
        <v>Total Comercialización de gas combustible (Deterioro) (FC03-5)</v>
      </c>
      <c r="F6255" s="555">
        <f>'FC03-5'!K$63</f>
        <v>0</v>
      </c>
      <c r="I6255" s="580" t="str">
        <f>Índice!$C$8</f>
        <v>2016-01-01</v>
      </c>
      <c r="J6255" s="580" t="str">
        <f>Índice!$C$9</f>
        <v>2016-12-31</v>
      </c>
      <c r="K6255" s="555" t="s">
        <v>1865</v>
      </c>
      <c r="L6255" s="555" t="s">
        <v>1860</v>
      </c>
    </row>
    <row r="6256" spans="3:12" ht="15.75">
      <c r="C6256" s="555" t="str">
        <f>'FC03-5'!B$64</f>
        <v>Total Deterioro Cuentas por Cobrar (FC03-5)</v>
      </c>
      <c r="F6256" s="555">
        <f>'FC03-5'!K$64</f>
        <v>0</v>
      </c>
      <c r="I6256" s="580" t="str">
        <f>Índice!$C$8</f>
        <v>2016-01-01</v>
      </c>
      <c r="J6256" s="580" t="str">
        <f>Índice!$C$9</f>
        <v>2016-12-31</v>
      </c>
      <c r="K6256" s="555" t="s">
        <v>1865</v>
      </c>
      <c r="L6256" s="555" t="s">
        <v>1860</v>
      </c>
    </row>
    <row r="6257" spans="1:12" ht="15.75">
      <c r="A6257" s="593" t="s">
        <v>15</v>
      </c>
      <c r="B6257" s="594"/>
      <c r="C6257" s="595" t="s">
        <v>634</v>
      </c>
      <c r="I6257" s="580" t="str">
        <f>Índice!$C$8</f>
        <v>2016-01-01</v>
      </c>
      <c r="J6257" s="580" t="str">
        <f>Índice!$C$9</f>
        <v>2016-12-31</v>
      </c>
      <c r="L6257" s="555"/>
    </row>
    <row r="6258" spans="1:12" ht="15.75">
      <c r="A6258" s="593" t="s">
        <v>15</v>
      </c>
      <c r="C6258" s="555" t="str">
        <f>'FC03-5'!B$7</f>
        <v>Servicio de Gas combustible por redes (FC03-5)</v>
      </c>
      <c r="I6258" s="580" t="str">
        <f>Índice!$C$8</f>
        <v>2016-01-01</v>
      </c>
      <c r="J6258" s="580" t="str">
        <f>Índice!$C$9</f>
        <v>2016-12-31</v>
      </c>
      <c r="L6258" s="555"/>
    </row>
    <row r="6259" spans="1:12" ht="15.75">
      <c r="A6259" s="593" t="s">
        <v>15</v>
      </c>
      <c r="C6259" s="555" t="str">
        <f>'FC03-5'!B$8</f>
        <v>Negocio transporte de gas combustible (FC03-5)</v>
      </c>
      <c r="I6259" s="580" t="str">
        <f>Índice!$C$8</f>
        <v>2016-01-01</v>
      </c>
      <c r="J6259" s="580" t="str">
        <f>Índice!$C$9</f>
        <v>2016-12-31</v>
      </c>
      <c r="L6259" s="555"/>
    </row>
    <row r="6260" spans="1:12" ht="15.75">
      <c r="C6260" s="555" t="str">
        <f>'FC03-5'!B$9</f>
        <v>Empresas del sector (Transporte) (FC03-5)</v>
      </c>
      <c r="F6260" s="555">
        <f>'FC03-5'!L$9</f>
        <v>0</v>
      </c>
      <c r="I6260" s="580" t="str">
        <f>Índice!$C$8</f>
        <v>2016-01-01</v>
      </c>
      <c r="J6260" s="580" t="str">
        <f>Índice!$C$9</f>
        <v>2016-12-31</v>
      </c>
      <c r="K6260" s="555" t="s">
        <v>1865</v>
      </c>
      <c r="L6260" s="555" t="s">
        <v>1861</v>
      </c>
    </row>
    <row r="6261" spans="1:12" ht="15.75">
      <c r="C6261" s="555" t="str">
        <f>'FC03-5'!B$10</f>
        <v>Grandes consumidores (Transporte) (FC03-5)</v>
      </c>
      <c r="F6261" s="555">
        <f>'FC03-5'!L$10</f>
        <v>0</v>
      </c>
      <c r="I6261" s="580" t="str">
        <f>Índice!$C$8</f>
        <v>2016-01-01</v>
      </c>
      <c r="J6261" s="580" t="str">
        <f>Índice!$C$9</f>
        <v>2016-12-31</v>
      </c>
      <c r="K6261" s="555" t="s">
        <v>1865</v>
      </c>
      <c r="L6261" s="555" t="s">
        <v>1861</v>
      </c>
    </row>
    <row r="6262" spans="1:12" ht="15.75">
      <c r="C6262" s="555" t="str">
        <f>'FC03-5'!B$11</f>
        <v>Otros (Transporte) (FC03-5)</v>
      </c>
      <c r="F6262" s="555">
        <f>'FC03-5'!L$11</f>
        <v>0</v>
      </c>
      <c r="I6262" s="580" t="str">
        <f>Índice!$C$8</f>
        <v>2016-01-01</v>
      </c>
      <c r="J6262" s="580" t="str">
        <f>Índice!$C$9</f>
        <v>2016-12-31</v>
      </c>
      <c r="K6262" s="555" t="s">
        <v>1865</v>
      </c>
      <c r="L6262" s="555" t="s">
        <v>1861</v>
      </c>
    </row>
    <row r="6263" spans="1:12" ht="15.75">
      <c r="C6263" s="555" t="str">
        <f>'FC03-5'!B$12</f>
        <v>Total Transporte de gas combustible (FC03-5)</v>
      </c>
      <c r="F6263" s="555">
        <f>'FC03-5'!L$12</f>
        <v>0</v>
      </c>
      <c r="I6263" s="580" t="str">
        <f>Índice!$C$8</f>
        <v>2016-01-01</v>
      </c>
      <c r="J6263" s="580" t="str">
        <f>Índice!$C$9</f>
        <v>2016-12-31</v>
      </c>
      <c r="K6263" s="555" t="s">
        <v>1865</v>
      </c>
      <c r="L6263" s="555" t="s">
        <v>1861</v>
      </c>
    </row>
    <row r="6264" spans="1:12" ht="15.75">
      <c r="A6264" s="593" t="s">
        <v>15</v>
      </c>
      <c r="C6264" s="555" t="str">
        <f>'FC03-5'!B$13</f>
        <v>Negocio distribución de gas combustible (FC03-5)</v>
      </c>
      <c r="F6264" s="555">
        <f>'FC03-5'!L$13</f>
        <v>0</v>
      </c>
      <c r="I6264" s="580" t="str">
        <f>Índice!$C$8</f>
        <v>2016-01-01</v>
      </c>
      <c r="J6264" s="580" t="str">
        <f>Índice!$C$9</f>
        <v>2016-12-31</v>
      </c>
      <c r="L6264" s="555"/>
    </row>
    <row r="6265" spans="1:12" ht="15.75">
      <c r="C6265" s="555" t="str">
        <f>'FC03-5'!B$14</f>
        <v>Empresas del sector (Distribución) (FC03-5)</v>
      </c>
      <c r="F6265" s="555">
        <f>'FC03-5'!L$14</f>
        <v>0</v>
      </c>
      <c r="I6265" s="580" t="str">
        <f>Índice!$C$8</f>
        <v>2016-01-01</v>
      </c>
      <c r="J6265" s="580" t="str">
        <f>Índice!$C$9</f>
        <v>2016-12-31</v>
      </c>
      <c r="K6265" s="555" t="s">
        <v>1865</v>
      </c>
      <c r="L6265" s="555" t="s">
        <v>1861</v>
      </c>
    </row>
    <row r="6266" spans="1:12" ht="15.75">
      <c r="C6266" s="555" t="str">
        <f>'FC03-5'!B$15</f>
        <v>Grandes consumidores (Distribución) (FC03-5)</v>
      </c>
      <c r="F6266" s="555">
        <f>'FC03-5'!L$15</f>
        <v>0</v>
      </c>
      <c r="I6266" s="580" t="str">
        <f>Índice!$C$8</f>
        <v>2016-01-01</v>
      </c>
      <c r="J6266" s="580" t="str">
        <f>Índice!$C$9</f>
        <v>2016-12-31</v>
      </c>
      <c r="K6266" s="555" t="s">
        <v>1865</v>
      </c>
      <c r="L6266" s="555" t="s">
        <v>1861</v>
      </c>
    </row>
    <row r="6267" spans="1:12" ht="15.75">
      <c r="C6267" s="555" t="str">
        <f>'FC03-5'!B$16</f>
        <v>Otros (Distribución) (FC03-5)</v>
      </c>
      <c r="F6267" s="555">
        <f>'FC03-5'!L$16</f>
        <v>0</v>
      </c>
      <c r="I6267" s="580" t="str">
        <f>Índice!$C$8</f>
        <v>2016-01-01</v>
      </c>
      <c r="J6267" s="580" t="str">
        <f>Índice!$C$9</f>
        <v>2016-12-31</v>
      </c>
      <c r="K6267" s="555" t="s">
        <v>1865</v>
      </c>
      <c r="L6267" s="555" t="s">
        <v>1861</v>
      </c>
    </row>
    <row r="6268" spans="1:12" ht="15.75">
      <c r="C6268" s="555" t="str">
        <f>'FC03-5'!B$17</f>
        <v>Total Distribución de gas combustible (FC03-5)</v>
      </c>
      <c r="F6268" s="555">
        <f>'FC03-5'!L$17</f>
        <v>0</v>
      </c>
      <c r="I6268" s="580" t="str">
        <f>Índice!$C$8</f>
        <v>2016-01-01</v>
      </c>
      <c r="J6268" s="580" t="str">
        <f>Índice!$C$9</f>
        <v>2016-12-31</v>
      </c>
      <c r="K6268" s="555" t="s">
        <v>1865</v>
      </c>
      <c r="L6268" s="555" t="s">
        <v>1861</v>
      </c>
    </row>
    <row r="6269" spans="1:12" ht="15.75">
      <c r="A6269" s="593" t="s">
        <v>15</v>
      </c>
      <c r="C6269" s="555" t="str">
        <f>'FC03-5'!B$18</f>
        <v>Negocio comercializacion de gas combustible (FC03-5)</v>
      </c>
      <c r="F6269" s="555">
        <f>'FC03-5'!L$18</f>
        <v>0</v>
      </c>
      <c r="I6269" s="580" t="str">
        <f>Índice!$C$8</f>
        <v>2016-01-01</v>
      </c>
      <c r="J6269" s="580" t="str">
        <f>Índice!$C$9</f>
        <v>2016-12-31</v>
      </c>
      <c r="K6269" s="555"/>
      <c r="L6269" s="555"/>
    </row>
    <row r="6270" spans="1:12" ht="15.75">
      <c r="C6270" s="555" t="str">
        <f>'FC03-5'!B$19</f>
        <v>Residencial Estrato 1 (FC03-5)</v>
      </c>
      <c r="F6270" s="555">
        <f>'FC03-5'!L$19</f>
        <v>0</v>
      </c>
      <c r="I6270" s="580" t="str">
        <f>Índice!$C$8</f>
        <v>2016-01-01</v>
      </c>
      <c r="J6270" s="580" t="str">
        <f>Índice!$C$9</f>
        <v>2016-12-31</v>
      </c>
      <c r="K6270" s="555" t="s">
        <v>1865</v>
      </c>
      <c r="L6270" s="555" t="s">
        <v>1861</v>
      </c>
    </row>
    <row r="6271" spans="1:12" ht="15.75">
      <c r="C6271" s="555" t="str">
        <f>'FC03-5'!B$20</f>
        <v xml:space="preserve">     Hogares sustitutos (FC03-5)</v>
      </c>
      <c r="F6271" s="555">
        <f>'FC03-5'!L$20</f>
        <v>0</v>
      </c>
      <c r="I6271" s="580" t="str">
        <f>Índice!$C$8</f>
        <v>2016-01-01</v>
      </c>
      <c r="J6271" s="580" t="str">
        <f>Índice!$C$9</f>
        <v>2016-12-31</v>
      </c>
      <c r="K6271" s="555" t="s">
        <v>1865</v>
      </c>
      <c r="L6271" s="555" t="s">
        <v>1861</v>
      </c>
    </row>
    <row r="6272" spans="1:12" ht="15.75">
      <c r="C6272" s="555" t="str">
        <f>'FC03-5'!B$21</f>
        <v xml:space="preserve">     Otros residencial estrato 1 (FC03-5)</v>
      </c>
      <c r="F6272" s="555">
        <f>'FC03-5'!L$21</f>
        <v>0</v>
      </c>
      <c r="I6272" s="580" t="str">
        <f>Índice!$C$8</f>
        <v>2016-01-01</v>
      </c>
      <c r="J6272" s="580" t="str">
        <f>Índice!$C$9</f>
        <v>2016-12-31</v>
      </c>
      <c r="K6272" s="555" t="s">
        <v>1865</v>
      </c>
      <c r="L6272" s="555" t="s">
        <v>1861</v>
      </c>
    </row>
    <row r="6273" spans="1:12" ht="15.75">
      <c r="C6273" s="555" t="str">
        <f>'FC03-5'!B$22</f>
        <v>Residencial Estrato 2 (FC03-5)</v>
      </c>
      <c r="F6273" s="555">
        <f>'FC03-5'!L$22</f>
        <v>0</v>
      </c>
      <c r="I6273" s="580" t="str">
        <f>Índice!$C$8</f>
        <v>2016-01-01</v>
      </c>
      <c r="J6273" s="580" t="str">
        <f>Índice!$C$9</f>
        <v>2016-12-31</v>
      </c>
      <c r="K6273" s="555" t="s">
        <v>1865</v>
      </c>
      <c r="L6273" s="555" t="s">
        <v>1861</v>
      </c>
    </row>
    <row r="6274" spans="1:12" ht="15.75">
      <c r="C6274" s="555" t="str">
        <f>'FC03-5'!B$23</f>
        <v>Residencial Estrato 3 (FC03-5)</v>
      </c>
      <c r="F6274" s="555">
        <f>'FC03-5'!L$23</f>
        <v>0</v>
      </c>
      <c r="I6274" s="580" t="str">
        <f>Índice!$C$8</f>
        <v>2016-01-01</v>
      </c>
      <c r="J6274" s="580" t="str">
        <f>Índice!$C$9</f>
        <v>2016-12-31</v>
      </c>
      <c r="K6274" s="555" t="s">
        <v>1865</v>
      </c>
      <c r="L6274" s="555" t="s">
        <v>1861</v>
      </c>
    </row>
    <row r="6275" spans="1:12" ht="15.75">
      <c r="C6275" s="555" t="str">
        <f>'FC03-5'!B$24</f>
        <v>Residencial Estrato 4 (FC03-5)</v>
      </c>
      <c r="F6275" s="555">
        <f>'FC03-5'!L$24</f>
        <v>0</v>
      </c>
      <c r="I6275" s="580" t="str">
        <f>Índice!$C$8</f>
        <v>2016-01-01</v>
      </c>
      <c r="J6275" s="580" t="str">
        <f>Índice!$C$9</f>
        <v>2016-12-31</v>
      </c>
      <c r="K6275" s="555" t="s">
        <v>1865</v>
      </c>
      <c r="L6275" s="555" t="s">
        <v>1861</v>
      </c>
    </row>
    <row r="6276" spans="1:12" ht="15.75">
      <c r="C6276" s="555" t="str">
        <f>'FC03-5'!B$25</f>
        <v>Residencial Estrato 5 (FC03-5)</v>
      </c>
      <c r="F6276" s="555">
        <f>'FC03-5'!L$25</f>
        <v>0</v>
      </c>
      <c r="I6276" s="580" t="str">
        <f>Índice!$C$8</f>
        <v>2016-01-01</v>
      </c>
      <c r="J6276" s="580" t="str">
        <f>Índice!$C$9</f>
        <v>2016-12-31</v>
      </c>
      <c r="K6276" s="555" t="s">
        <v>1865</v>
      </c>
      <c r="L6276" s="555" t="s">
        <v>1861</v>
      </c>
    </row>
    <row r="6277" spans="1:12" ht="15.75">
      <c r="C6277" s="555" t="str">
        <f>'FC03-5'!B$26</f>
        <v>Residencial Estrato 6 (FC03-5)</v>
      </c>
      <c r="F6277" s="555">
        <f>'FC03-5'!L$26</f>
        <v>0</v>
      </c>
      <c r="I6277" s="580" t="str">
        <f>Índice!$C$8</f>
        <v>2016-01-01</v>
      </c>
      <c r="J6277" s="580" t="str">
        <f>Índice!$C$9</f>
        <v>2016-12-31</v>
      </c>
      <c r="K6277" s="555" t="s">
        <v>1865</v>
      </c>
      <c r="L6277" s="555" t="s">
        <v>1861</v>
      </c>
    </row>
    <row r="6278" spans="1:12" ht="15.75">
      <c r="C6278" s="555" t="str">
        <f>'FC03-5'!B$27</f>
        <v>Comercial (FC03-5)</v>
      </c>
      <c r="F6278" s="555">
        <f>'FC03-5'!L$27</f>
        <v>0</v>
      </c>
      <c r="I6278" s="580" t="str">
        <f>Índice!$C$8</f>
        <v>2016-01-01</v>
      </c>
      <c r="J6278" s="580" t="str">
        <f>Índice!$C$9</f>
        <v>2016-12-31</v>
      </c>
      <c r="K6278" s="555" t="s">
        <v>1865</v>
      </c>
      <c r="L6278" s="555" t="s">
        <v>1861</v>
      </c>
    </row>
    <row r="6279" spans="1:12" ht="15.75">
      <c r="C6279" s="555" t="str">
        <f>'FC03-5'!B$28</f>
        <v>Industrial (FC03-5)</v>
      </c>
      <c r="F6279" s="555">
        <f>'FC03-5'!L$28</f>
        <v>0</v>
      </c>
      <c r="I6279" s="580" t="str">
        <f>Índice!$C$8</f>
        <v>2016-01-01</v>
      </c>
      <c r="J6279" s="580" t="str">
        <f>Índice!$C$9</f>
        <v>2016-12-31</v>
      </c>
      <c r="K6279" s="555" t="s">
        <v>1865</v>
      </c>
      <c r="L6279" s="555" t="s">
        <v>1861</v>
      </c>
    </row>
    <row r="6280" spans="1:12" ht="15.75">
      <c r="C6280" s="555" t="str">
        <f>'FC03-5'!B$29</f>
        <v>Oficial (FC03-5)</v>
      </c>
      <c r="F6280" s="555">
        <f>'FC03-5'!L$29</f>
        <v>0</v>
      </c>
      <c r="I6280" s="580" t="str">
        <f>Índice!$C$8</f>
        <v>2016-01-01</v>
      </c>
      <c r="J6280" s="580" t="str">
        <f>Índice!$C$9</f>
        <v>2016-12-31</v>
      </c>
      <c r="K6280" s="555" t="s">
        <v>1865</v>
      </c>
      <c r="L6280" s="555" t="s">
        <v>1861</v>
      </c>
    </row>
    <row r="6281" spans="1:12" ht="15.75">
      <c r="C6281" s="555" t="str">
        <f>'FC03-5'!B$30</f>
        <v>Especial Asistencial (FC03-5)</v>
      </c>
      <c r="F6281" s="555">
        <f>'FC03-5'!L$30</f>
        <v>0</v>
      </c>
      <c r="I6281" s="580" t="str">
        <f>Índice!$C$8</f>
        <v>2016-01-01</v>
      </c>
      <c r="J6281" s="580" t="str">
        <f>Índice!$C$9</f>
        <v>2016-12-31</v>
      </c>
      <c r="K6281" s="555" t="s">
        <v>1865</v>
      </c>
      <c r="L6281" s="555" t="s">
        <v>1861</v>
      </c>
    </row>
    <row r="6282" spans="1:12" ht="15.75">
      <c r="C6282" s="555" t="str">
        <f>'FC03-5'!B$31</f>
        <v>Especial Educativo (FC03-5)</v>
      </c>
      <c r="F6282" s="555">
        <f>'FC03-5'!L$31</f>
        <v>0</v>
      </c>
      <c r="I6282" s="580" t="str">
        <f>Índice!$C$8</f>
        <v>2016-01-01</v>
      </c>
      <c r="J6282" s="580" t="str">
        <f>Índice!$C$9</f>
        <v>2016-12-31</v>
      </c>
      <c r="K6282" s="555" t="s">
        <v>1865</v>
      </c>
      <c r="L6282" s="555" t="s">
        <v>1861</v>
      </c>
    </row>
    <row r="6283" spans="1:12" ht="15.75">
      <c r="C6283" s="555" t="str">
        <f>'FC03-5'!B$32</f>
        <v>Grandes consumidores (Comercialización) (FC03-5)</v>
      </c>
      <c r="F6283" s="555">
        <f>'FC03-5'!L$32</f>
        <v>0</v>
      </c>
      <c r="I6283" s="580" t="str">
        <f>Índice!$C$8</f>
        <v>2016-01-01</v>
      </c>
      <c r="J6283" s="580" t="str">
        <f>Índice!$C$9</f>
        <v>2016-12-31</v>
      </c>
      <c r="K6283" s="555" t="s">
        <v>1865</v>
      </c>
      <c r="L6283" s="555" t="s">
        <v>1861</v>
      </c>
    </row>
    <row r="6284" spans="1:12" ht="15.75">
      <c r="C6284" s="555" t="str">
        <f>'FC03-5'!B$33</f>
        <v>Empresas del sector (Comercialización) (FC03-5)</v>
      </c>
      <c r="F6284" s="555">
        <f>'FC03-5'!L$33</f>
        <v>0</v>
      </c>
      <c r="I6284" s="580" t="str">
        <f>Índice!$C$8</f>
        <v>2016-01-01</v>
      </c>
      <c r="J6284" s="580" t="str">
        <f>Índice!$C$9</f>
        <v>2016-12-31</v>
      </c>
      <c r="K6284" s="555" t="s">
        <v>1865</v>
      </c>
      <c r="L6284" s="555" t="s">
        <v>1861</v>
      </c>
    </row>
    <row r="6285" spans="1:12" ht="15.75">
      <c r="C6285" s="555" t="str">
        <f>'FC03-5'!B$34</f>
        <v>Otros (Comercialización) (FC03-5)</v>
      </c>
      <c r="F6285" s="555">
        <f>'FC03-5'!L$34</f>
        <v>0</v>
      </c>
      <c r="I6285" s="580" t="str">
        <f>Índice!$C$8</f>
        <v>2016-01-01</v>
      </c>
      <c r="J6285" s="580" t="str">
        <f>Índice!$C$9</f>
        <v>2016-12-31</v>
      </c>
      <c r="K6285" s="555" t="s">
        <v>1865</v>
      </c>
      <c r="L6285" s="555" t="s">
        <v>1861</v>
      </c>
    </row>
    <row r="6286" spans="1:12" ht="15.75">
      <c r="C6286" s="555" t="str">
        <f>'FC03-5'!B$35</f>
        <v>Total Comercialización de gas combustible (FC03-5)</v>
      </c>
      <c r="F6286" s="555">
        <f>'FC03-5'!L$35</f>
        <v>0</v>
      </c>
      <c r="I6286" s="580" t="str">
        <f>Índice!$C$8</f>
        <v>2016-01-01</v>
      </c>
      <c r="J6286" s="580" t="str">
        <f>Índice!$C$9</f>
        <v>2016-12-31</v>
      </c>
      <c r="K6286" s="555" t="s">
        <v>1865</v>
      </c>
      <c r="L6286" s="555" t="s">
        <v>1861</v>
      </c>
    </row>
    <row r="6287" spans="1:12" ht="15.75">
      <c r="A6287" s="593"/>
      <c r="C6287" s="555" t="str">
        <f>'FC03-5'!B$36</f>
        <v>Total  Servicio de Gas combustible por redes (FC03-5)</v>
      </c>
      <c r="F6287" s="555">
        <f>'FC03-5'!L$36</f>
        <v>0</v>
      </c>
      <c r="I6287" s="580" t="str">
        <f>Índice!$C$8</f>
        <v>2016-01-01</v>
      </c>
      <c r="J6287" s="580" t="str">
        <f>Índice!$C$9</f>
        <v>2016-12-31</v>
      </c>
      <c r="K6287" s="555" t="s">
        <v>1865</v>
      </c>
      <c r="L6287" s="555" t="s">
        <v>1861</v>
      </c>
    </row>
    <row r="6288" spans="1:12" ht="15.75">
      <c r="A6288" s="593" t="s">
        <v>15</v>
      </c>
      <c r="C6288" s="555" t="str">
        <f>'FC03-5'!B$37</f>
        <v>Deterioro de cuentas por cobrar (FC03-5)</v>
      </c>
      <c r="F6288" s="555">
        <f>'FC03-5'!L$37</f>
        <v>0</v>
      </c>
      <c r="I6288" s="580" t="str">
        <f>Índice!$C$8</f>
        <v>2016-01-01</v>
      </c>
      <c r="J6288" s="580" t="str">
        <f>Índice!$C$9</f>
        <v>2016-12-31</v>
      </c>
      <c r="K6288" s="555"/>
      <c r="L6288" s="555"/>
    </row>
    <row r="6289" spans="1:12" ht="15.75">
      <c r="A6289" s="593" t="s">
        <v>15</v>
      </c>
      <c r="C6289" s="555" t="str">
        <f>'FC03-5'!B$38</f>
        <v>Negocio transporte de gas combustible (Deterioro) (FC03-5)</v>
      </c>
      <c r="F6289" s="555">
        <f>'FC03-5'!L$38</f>
        <v>0</v>
      </c>
      <c r="I6289" s="580" t="str">
        <f>Índice!$C$8</f>
        <v>2016-01-01</v>
      </c>
      <c r="J6289" s="580" t="str">
        <f>Índice!$C$9</f>
        <v>2016-12-31</v>
      </c>
      <c r="K6289" s="555"/>
      <c r="L6289" s="555"/>
    </row>
    <row r="6290" spans="1:12" ht="15.75">
      <c r="C6290" s="555" t="str">
        <f>'FC03-5'!B$39</f>
        <v>Empresas del sector (Transporte) (Deterioro) (FC03-5)</v>
      </c>
      <c r="F6290" s="555">
        <f>'FC03-5'!L$39</f>
        <v>0</v>
      </c>
      <c r="I6290" s="580" t="str">
        <f>Índice!$C$8</f>
        <v>2016-01-01</v>
      </c>
      <c r="J6290" s="580" t="str">
        <f>Índice!$C$9</f>
        <v>2016-12-31</v>
      </c>
      <c r="K6290" s="555" t="s">
        <v>1865</v>
      </c>
      <c r="L6290" s="555" t="s">
        <v>1861</v>
      </c>
    </row>
    <row r="6291" spans="1:12" ht="15.75">
      <c r="C6291" s="555" t="str">
        <f>'FC03-5'!B$40</f>
        <v>Grandes consumidores (Transporte) (Deterioro) (FC03-5)</v>
      </c>
      <c r="F6291" s="555">
        <f>'FC03-5'!L$40</f>
        <v>0</v>
      </c>
      <c r="I6291" s="580" t="str">
        <f>Índice!$C$8</f>
        <v>2016-01-01</v>
      </c>
      <c r="J6291" s="580" t="str">
        <f>Índice!$C$9</f>
        <v>2016-12-31</v>
      </c>
      <c r="K6291" s="555" t="s">
        <v>1865</v>
      </c>
      <c r="L6291" s="555" t="s">
        <v>1861</v>
      </c>
    </row>
    <row r="6292" spans="1:12" ht="15.75">
      <c r="C6292" s="555" t="str">
        <f>'FC03-5'!B$41</f>
        <v>Otros (Transporte) (Deterioro) (FC03-5)</v>
      </c>
      <c r="F6292" s="555">
        <f>'FC03-5'!L$41</f>
        <v>0</v>
      </c>
      <c r="I6292" s="580" t="str">
        <f>Índice!$C$8</f>
        <v>2016-01-01</v>
      </c>
      <c r="J6292" s="580" t="str">
        <f>Índice!$C$9</f>
        <v>2016-12-31</v>
      </c>
      <c r="K6292" s="555" t="s">
        <v>1865</v>
      </c>
      <c r="L6292" s="555" t="s">
        <v>1861</v>
      </c>
    </row>
    <row r="6293" spans="1:12" ht="15.75">
      <c r="C6293" s="555" t="str">
        <f>'FC03-5'!B$42</f>
        <v>Total Transporte de gas combustible (Deterioro) (FC03-5)</v>
      </c>
      <c r="F6293" s="555">
        <f>'FC03-5'!L$42</f>
        <v>0</v>
      </c>
      <c r="I6293" s="580" t="str">
        <f>Índice!$C$8</f>
        <v>2016-01-01</v>
      </c>
      <c r="J6293" s="580" t="str">
        <f>Índice!$C$9</f>
        <v>2016-12-31</v>
      </c>
      <c r="K6293" s="555" t="s">
        <v>1865</v>
      </c>
      <c r="L6293" s="555" t="s">
        <v>1861</v>
      </c>
    </row>
    <row r="6294" spans="1:12" ht="15.75">
      <c r="A6294" s="593" t="s">
        <v>15</v>
      </c>
      <c r="C6294" s="555" t="str">
        <f>'FC03-5'!B$43</f>
        <v>Negocio distribución de gas combustible (Deterioro) (FC03-5)</v>
      </c>
      <c r="F6294" s="555">
        <f>'FC03-5'!L$43</f>
        <v>0</v>
      </c>
      <c r="I6294" s="580" t="str">
        <f>Índice!$C$8</f>
        <v>2016-01-01</v>
      </c>
      <c r="J6294" s="580" t="str">
        <f>Índice!$C$9</f>
        <v>2016-12-31</v>
      </c>
      <c r="K6294" s="555"/>
      <c r="L6294" s="555"/>
    </row>
    <row r="6295" spans="1:12" ht="15.75">
      <c r="C6295" s="555" t="str">
        <f>'FC03-5'!B$44</f>
        <v>Empresas del sector (Distribución) (Deterioro) (FC03-5)</v>
      </c>
      <c r="F6295" s="555">
        <f>'FC03-5'!L$44</f>
        <v>0</v>
      </c>
      <c r="I6295" s="580" t="str">
        <f>Índice!$C$8</f>
        <v>2016-01-01</v>
      </c>
      <c r="J6295" s="580" t="str">
        <f>Índice!$C$9</f>
        <v>2016-12-31</v>
      </c>
      <c r="K6295" s="555" t="s">
        <v>1865</v>
      </c>
      <c r="L6295" s="555" t="s">
        <v>1861</v>
      </c>
    </row>
    <row r="6296" spans="1:12" ht="15.75">
      <c r="C6296" s="555" t="str">
        <f>'FC03-5'!B$45</f>
        <v>Grandes consumidores (Distribución) (Deterioro) (FC03-5)</v>
      </c>
      <c r="F6296" s="555">
        <f>'FC03-5'!L$45</f>
        <v>0</v>
      </c>
      <c r="I6296" s="580" t="str">
        <f>Índice!$C$8</f>
        <v>2016-01-01</v>
      </c>
      <c r="J6296" s="580" t="str">
        <f>Índice!$C$9</f>
        <v>2016-12-31</v>
      </c>
      <c r="K6296" s="555" t="s">
        <v>1865</v>
      </c>
      <c r="L6296" s="555" t="s">
        <v>1861</v>
      </c>
    </row>
    <row r="6297" spans="1:12" ht="15.75">
      <c r="C6297" s="555" t="str">
        <f>'FC03-5'!B$46</f>
        <v>Otros (Distribución) (Deterioro) (FC03-5)</v>
      </c>
      <c r="F6297" s="555">
        <f>'FC03-5'!L$46</f>
        <v>0</v>
      </c>
      <c r="I6297" s="580" t="str">
        <f>Índice!$C$8</f>
        <v>2016-01-01</v>
      </c>
      <c r="J6297" s="580" t="str">
        <f>Índice!$C$9</f>
        <v>2016-12-31</v>
      </c>
      <c r="K6297" s="555" t="s">
        <v>1865</v>
      </c>
      <c r="L6297" s="555" t="s">
        <v>1861</v>
      </c>
    </row>
    <row r="6298" spans="1:12" ht="15.75">
      <c r="C6298" s="555" t="str">
        <f>'FC03-5'!B$47</f>
        <v>Total Distribución de gas combustible (Deterioro) (FC03-5)</v>
      </c>
      <c r="F6298" s="555">
        <f>'FC03-5'!L$47</f>
        <v>0</v>
      </c>
      <c r="I6298" s="580" t="str">
        <f>Índice!$C$8</f>
        <v>2016-01-01</v>
      </c>
      <c r="J6298" s="580" t="str">
        <f>Índice!$C$9</f>
        <v>2016-12-31</v>
      </c>
      <c r="K6298" s="555" t="s">
        <v>1865</v>
      </c>
      <c r="L6298" s="555" t="s">
        <v>1861</v>
      </c>
    </row>
    <row r="6299" spans="1:12" ht="15.75">
      <c r="A6299" s="593" t="s">
        <v>15</v>
      </c>
      <c r="C6299" s="555" t="str">
        <f>'FC03-5'!B$48</f>
        <v>Negocio comercializacion de gas combustible (Deterioro) (FC03-5)</v>
      </c>
      <c r="F6299" s="555">
        <f>'FC03-5'!L$48</f>
        <v>0</v>
      </c>
      <c r="I6299" s="580" t="str">
        <f>Índice!$C$8</f>
        <v>2016-01-01</v>
      </c>
      <c r="J6299" s="580" t="str">
        <f>Índice!$C$9</f>
        <v>2016-12-31</v>
      </c>
      <c r="K6299" s="555"/>
      <c r="L6299" s="555"/>
    </row>
    <row r="6300" spans="1:12" ht="15.75">
      <c r="A6300" s="557"/>
      <c r="C6300" s="555" t="str">
        <f>'FC03-5'!B$49</f>
        <v>Residencial Estrato 1 (Deterioro) (FC03-5)</v>
      </c>
      <c r="F6300" s="555">
        <f>'FC03-5'!L$49</f>
        <v>0</v>
      </c>
      <c r="I6300" s="580" t="str">
        <f>Índice!$C$8</f>
        <v>2016-01-01</v>
      </c>
      <c r="J6300" s="580" t="str">
        <f>Índice!$C$9</f>
        <v>2016-12-31</v>
      </c>
      <c r="K6300" s="555" t="s">
        <v>1865</v>
      </c>
      <c r="L6300" s="555" t="s">
        <v>1861</v>
      </c>
    </row>
    <row r="6301" spans="1:12" ht="15.75">
      <c r="A6301" s="557"/>
      <c r="C6301" s="555" t="str">
        <f>'FC03-5'!B$50</f>
        <v>Residencial Estrato 2 (Deterioro) (FC03-5)</v>
      </c>
      <c r="F6301" s="555">
        <f>'FC03-5'!L$50</f>
        <v>0</v>
      </c>
      <c r="I6301" s="580" t="str">
        <f>Índice!$C$8</f>
        <v>2016-01-01</v>
      </c>
      <c r="J6301" s="580" t="str">
        <f>Índice!$C$9</f>
        <v>2016-12-31</v>
      </c>
      <c r="K6301" s="555" t="s">
        <v>1865</v>
      </c>
      <c r="L6301" s="555" t="s">
        <v>1861</v>
      </c>
    </row>
    <row r="6302" spans="1:12" ht="15.75">
      <c r="A6302" s="557"/>
      <c r="C6302" s="555" t="str">
        <f>'FC03-5'!B$51</f>
        <v>Residencial Estrato 3 (Deterioro) (FC03-5)</v>
      </c>
      <c r="F6302" s="555">
        <f>'FC03-5'!L$51</f>
        <v>0</v>
      </c>
      <c r="I6302" s="580" t="str">
        <f>Índice!$C$8</f>
        <v>2016-01-01</v>
      </c>
      <c r="J6302" s="580" t="str">
        <f>Índice!$C$9</f>
        <v>2016-12-31</v>
      </c>
      <c r="K6302" s="555" t="s">
        <v>1865</v>
      </c>
      <c r="L6302" s="555" t="s">
        <v>1861</v>
      </c>
    </row>
    <row r="6303" spans="1:12" ht="15.75">
      <c r="A6303" s="557"/>
      <c r="C6303" s="555" t="str">
        <f>'FC03-5'!B$52</f>
        <v>Residencial Estrato 4 (Deterioro) (FC03-5)</v>
      </c>
      <c r="F6303" s="555">
        <f>'FC03-5'!L$52</f>
        <v>0</v>
      </c>
      <c r="I6303" s="580" t="str">
        <f>Índice!$C$8</f>
        <v>2016-01-01</v>
      </c>
      <c r="J6303" s="580" t="str">
        <f>Índice!$C$9</f>
        <v>2016-12-31</v>
      </c>
      <c r="K6303" s="555" t="s">
        <v>1865</v>
      </c>
      <c r="L6303" s="555" t="s">
        <v>1861</v>
      </c>
    </row>
    <row r="6304" spans="1:12" ht="15.75">
      <c r="A6304" s="557"/>
      <c r="C6304" s="555" t="str">
        <f>'FC03-5'!B$53</f>
        <v>Residencial Estrato 5 (Deterioro) (FC03-5)</v>
      </c>
      <c r="F6304" s="555">
        <f>'FC03-5'!L$53</f>
        <v>0</v>
      </c>
      <c r="I6304" s="580" t="str">
        <f>Índice!$C$8</f>
        <v>2016-01-01</v>
      </c>
      <c r="J6304" s="580" t="str">
        <f>Índice!$C$9</f>
        <v>2016-12-31</v>
      </c>
      <c r="K6304" s="555" t="s">
        <v>1865</v>
      </c>
      <c r="L6304" s="555" t="s">
        <v>1861</v>
      </c>
    </row>
    <row r="6305" spans="1:18" ht="15.75">
      <c r="A6305" s="557"/>
      <c r="C6305" s="555" t="str">
        <f>'FC03-5'!B$54</f>
        <v>Residencial Estrato 6 (Deterioro) (FC03-5)</v>
      </c>
      <c r="F6305" s="555">
        <f>'FC03-5'!L$54</f>
        <v>0</v>
      </c>
      <c r="I6305" s="580" t="str">
        <f>Índice!$C$8</f>
        <v>2016-01-01</v>
      </c>
      <c r="J6305" s="580" t="str">
        <f>Índice!$C$9</f>
        <v>2016-12-31</v>
      </c>
      <c r="K6305" s="555" t="s">
        <v>1865</v>
      </c>
      <c r="L6305" s="555" t="s">
        <v>1861</v>
      </c>
    </row>
    <row r="6306" spans="1:18" ht="15.75">
      <c r="A6306" s="557"/>
      <c r="C6306" s="555" t="str">
        <f>'FC03-5'!B$55</f>
        <v>Comercial (Deterioro) (FC03-5)</v>
      </c>
      <c r="F6306" s="555">
        <f>'FC03-5'!L$55</f>
        <v>0</v>
      </c>
      <c r="I6306" s="580" t="str">
        <f>Índice!$C$8</f>
        <v>2016-01-01</v>
      </c>
      <c r="J6306" s="580" t="str">
        <f>Índice!$C$9</f>
        <v>2016-12-31</v>
      </c>
      <c r="K6306" s="555" t="s">
        <v>1865</v>
      </c>
      <c r="L6306" s="555" t="s">
        <v>1861</v>
      </c>
    </row>
    <row r="6307" spans="1:18" ht="15.75">
      <c r="A6307" s="557"/>
      <c r="C6307" s="555" t="str">
        <f>'FC03-5'!B$56</f>
        <v>Industrial (Deterioro) (FC03-5)</v>
      </c>
      <c r="F6307" s="555">
        <f>'FC03-5'!L$56</f>
        <v>0</v>
      </c>
      <c r="I6307" s="580" t="str">
        <f>Índice!$C$8</f>
        <v>2016-01-01</v>
      </c>
      <c r="J6307" s="580" t="str">
        <f>Índice!$C$9</f>
        <v>2016-12-31</v>
      </c>
      <c r="K6307" s="555" t="s">
        <v>1865</v>
      </c>
      <c r="L6307" s="555" t="s">
        <v>1861</v>
      </c>
    </row>
    <row r="6308" spans="1:18" ht="15.75">
      <c r="A6308" s="557"/>
      <c r="C6308" s="555" t="str">
        <f>'FC03-5'!B$57</f>
        <v>Oficial (Deterioro) (FC03-5)</v>
      </c>
      <c r="F6308" s="555">
        <f>'FC03-5'!L$57</f>
        <v>0</v>
      </c>
      <c r="I6308" s="580" t="str">
        <f>Índice!$C$8</f>
        <v>2016-01-01</v>
      </c>
      <c r="J6308" s="580" t="str">
        <f>Índice!$C$9</f>
        <v>2016-12-31</v>
      </c>
      <c r="K6308" s="555" t="s">
        <v>1865</v>
      </c>
      <c r="L6308" s="555" t="s">
        <v>1861</v>
      </c>
    </row>
    <row r="6309" spans="1:18" ht="15.75">
      <c r="A6309" s="557"/>
      <c r="C6309" s="555" t="str">
        <f>'FC03-5'!B$58</f>
        <v>Especial Asistencial (Deterioro) (FC03-5)</v>
      </c>
      <c r="F6309" s="555">
        <f>'FC03-5'!L$58</f>
        <v>0</v>
      </c>
      <c r="I6309" s="580" t="str">
        <f>Índice!$C$8</f>
        <v>2016-01-01</v>
      </c>
      <c r="J6309" s="580" t="str">
        <f>Índice!$C$9</f>
        <v>2016-12-31</v>
      </c>
      <c r="K6309" s="555" t="s">
        <v>1865</v>
      </c>
      <c r="L6309" s="555" t="s">
        <v>1861</v>
      </c>
    </row>
    <row r="6310" spans="1:18" ht="15.75">
      <c r="A6310" s="557"/>
      <c r="C6310" s="555" t="str">
        <f>'FC03-5'!B$59</f>
        <v>Especial Educativo (Deterioro) (FC03-5)</v>
      </c>
      <c r="F6310" s="555">
        <f>'FC03-5'!L$59</f>
        <v>0</v>
      </c>
      <c r="I6310" s="580" t="str">
        <f>Índice!$C$8</f>
        <v>2016-01-01</v>
      </c>
      <c r="J6310" s="580" t="str">
        <f>Índice!$C$9</f>
        <v>2016-12-31</v>
      </c>
      <c r="K6310" s="555" t="s">
        <v>1865</v>
      </c>
      <c r="L6310" s="555" t="s">
        <v>1861</v>
      </c>
    </row>
    <row r="6311" spans="1:18" ht="15.75">
      <c r="A6311" s="557"/>
      <c r="C6311" s="555" t="str">
        <f>'FC03-5'!B$60</f>
        <v>Grandes consumidores (Comercialización) (Deterioro) (FC03-5)</v>
      </c>
      <c r="F6311" s="555">
        <f>'FC03-5'!L$60</f>
        <v>0</v>
      </c>
      <c r="I6311" s="580" t="str">
        <f>Índice!$C$8</f>
        <v>2016-01-01</v>
      </c>
      <c r="J6311" s="580" t="str">
        <f>Índice!$C$9</f>
        <v>2016-12-31</v>
      </c>
      <c r="K6311" s="555" t="s">
        <v>1865</v>
      </c>
      <c r="L6311" s="555" t="s">
        <v>1861</v>
      </c>
    </row>
    <row r="6312" spans="1:18" ht="15.75">
      <c r="A6312" s="557"/>
      <c r="C6312" s="555" t="str">
        <f>'FC03-5'!B$61</f>
        <v>Empresas del sector (Comercialización) (Deterioro) (FC03-5)</v>
      </c>
      <c r="F6312" s="555">
        <f>'FC03-5'!L$61</f>
        <v>0</v>
      </c>
      <c r="I6312" s="580" t="str">
        <f>Índice!$C$8</f>
        <v>2016-01-01</v>
      </c>
      <c r="J6312" s="580" t="str">
        <f>Índice!$C$9</f>
        <v>2016-12-31</v>
      </c>
      <c r="K6312" s="555" t="s">
        <v>1865</v>
      </c>
      <c r="L6312" s="555" t="s">
        <v>1861</v>
      </c>
    </row>
    <row r="6313" spans="1:18" ht="15.75">
      <c r="A6313" s="557"/>
      <c r="C6313" s="555" t="str">
        <f>'FC03-5'!B$62</f>
        <v>Otros (Comercialización) (Deterioro) (FC03-5)</v>
      </c>
      <c r="F6313" s="555">
        <f>'FC03-5'!L$62</f>
        <v>0</v>
      </c>
      <c r="I6313" s="580" t="str">
        <f>Índice!$C$8</f>
        <v>2016-01-01</v>
      </c>
      <c r="J6313" s="580" t="str">
        <f>Índice!$C$9</f>
        <v>2016-12-31</v>
      </c>
      <c r="K6313" s="555" t="s">
        <v>1865</v>
      </c>
      <c r="L6313" s="555" t="s">
        <v>1861</v>
      </c>
    </row>
    <row r="6314" spans="1:18" ht="15.75">
      <c r="A6314" s="557"/>
      <c r="C6314" s="555" t="str">
        <f>'FC03-5'!B$63</f>
        <v>Total Comercialización de gas combustible (Deterioro) (FC03-5)</v>
      </c>
      <c r="F6314" s="555">
        <f>'FC03-5'!L$63</f>
        <v>0</v>
      </c>
      <c r="I6314" s="580" t="str">
        <f>Índice!$C$8</f>
        <v>2016-01-01</v>
      </c>
      <c r="J6314" s="580" t="str">
        <f>Índice!$C$9</f>
        <v>2016-12-31</v>
      </c>
      <c r="K6314" s="555" t="s">
        <v>1865</v>
      </c>
      <c r="L6314" s="555" t="s">
        <v>1861</v>
      </c>
    </row>
    <row r="6315" spans="1:18" ht="15.75">
      <c r="A6315" s="557"/>
      <c r="C6315" s="555" t="str">
        <f>'FC03-5'!B$64</f>
        <v>Total Deterioro Cuentas por Cobrar (FC03-5)</v>
      </c>
      <c r="F6315" s="555">
        <f>'FC03-5'!L$64</f>
        <v>0</v>
      </c>
      <c r="I6315" s="580" t="str">
        <f>Índice!$C$8</f>
        <v>2016-01-01</v>
      </c>
      <c r="J6315" s="580" t="str">
        <f>Índice!$C$9</f>
        <v>2016-12-31</v>
      </c>
      <c r="K6315" s="555" t="s">
        <v>1865</v>
      </c>
      <c r="L6315" s="555" t="s">
        <v>1861</v>
      </c>
    </row>
    <row r="6316" spans="1:18" ht="15.75">
      <c r="A6316" s="575" t="s">
        <v>15</v>
      </c>
      <c r="B6316" s="550"/>
      <c r="C6316" s="549" t="s">
        <v>639</v>
      </c>
      <c r="D6316" s="550"/>
      <c r="E6316" s="550"/>
      <c r="F6316" s="551"/>
      <c r="G6316" s="550"/>
      <c r="H6316" s="550"/>
      <c r="I6316" s="580" t="str">
        <f>Índice!$C$8</f>
        <v>2016-01-01</v>
      </c>
      <c r="J6316" s="580" t="str">
        <f>Índice!$C$9</f>
        <v>2016-12-31</v>
      </c>
      <c r="K6316" s="584"/>
      <c r="L6316" s="584"/>
      <c r="M6316" s="550"/>
      <c r="N6316" s="550"/>
      <c r="O6316" s="550"/>
      <c r="P6316" s="550"/>
      <c r="Q6316" s="550"/>
      <c r="R6316" s="550"/>
    </row>
    <row r="6317" spans="1:18" ht="15.75">
      <c r="A6317" s="593" t="s">
        <v>15</v>
      </c>
      <c r="B6317" s="594"/>
      <c r="C6317" s="595" t="s">
        <v>625</v>
      </c>
      <c r="I6317" s="580" t="str">
        <f>Índice!$C$8</f>
        <v>2016-01-01</v>
      </c>
      <c r="J6317" s="580" t="str">
        <f>Índice!$C$9</f>
        <v>2016-12-31</v>
      </c>
      <c r="L6317" s="557"/>
    </row>
    <row r="6318" spans="1:18" ht="15.75">
      <c r="A6318" s="593" t="s">
        <v>15</v>
      </c>
      <c r="C6318" s="555" t="str">
        <f>'FC03-6'!B$7</f>
        <v>Servicio de gas licuado del petróleo (FC03-6)</v>
      </c>
      <c r="I6318" s="580" t="str">
        <f>Índice!$C$8</f>
        <v>2016-01-01</v>
      </c>
      <c r="J6318" s="580" t="str">
        <f>Índice!$C$9</f>
        <v>2016-12-31</v>
      </c>
      <c r="L6318" s="557"/>
    </row>
    <row r="6319" spans="1:18" ht="15.75">
      <c r="A6319" s="593" t="s">
        <v>15</v>
      </c>
      <c r="C6319" s="555" t="str">
        <f>'FC03-6'!B$8</f>
        <v>Negocio transporte de GLP (FC03-6)</v>
      </c>
      <c r="I6319" s="580" t="str">
        <f>Índice!$C$8</f>
        <v>2016-01-01</v>
      </c>
      <c r="J6319" s="580" t="str">
        <f>Índice!$C$9</f>
        <v>2016-12-31</v>
      </c>
      <c r="L6319" s="555"/>
    </row>
    <row r="6320" spans="1:18" ht="15.75">
      <c r="C6320" s="555" t="str">
        <f>'FC03-6'!B$9</f>
        <v>Empresas del sector (FC03-6)</v>
      </c>
      <c r="F6320" s="555">
        <f>'FC03-6'!C$9</f>
        <v>0</v>
      </c>
      <c r="I6320" s="580" t="str">
        <f>Índice!$C$8</f>
        <v>2016-01-01</v>
      </c>
      <c r="J6320" s="580" t="str">
        <f>Índice!$C$9</f>
        <v>2016-12-31</v>
      </c>
      <c r="K6320" s="555" t="s">
        <v>1866</v>
      </c>
      <c r="L6320" s="555" t="s">
        <v>1852</v>
      </c>
    </row>
    <row r="6321" spans="1:12" ht="15.75">
      <c r="C6321" s="555" t="str">
        <f>'FC03-6'!B$10</f>
        <v>Usuarios No Regulados (Transporte) (FC03-6)</v>
      </c>
      <c r="F6321" s="555">
        <f>'FC03-6'!C$10</f>
        <v>0</v>
      </c>
      <c r="I6321" s="580" t="str">
        <f>Índice!$C$8</f>
        <v>2016-01-01</v>
      </c>
      <c r="J6321" s="580" t="str">
        <f>Índice!$C$9</f>
        <v>2016-12-31</v>
      </c>
      <c r="K6321" s="555" t="s">
        <v>1866</v>
      </c>
      <c r="L6321" s="555" t="s">
        <v>1852</v>
      </c>
    </row>
    <row r="6322" spans="1:12" ht="15.75">
      <c r="C6322" s="555" t="str">
        <f>'FC03-6'!B$11</f>
        <v>Otros (Transporte) (FC03-6)</v>
      </c>
      <c r="F6322" s="555">
        <f>'FC03-6'!C$11</f>
        <v>0</v>
      </c>
      <c r="I6322" s="580" t="str">
        <f>Índice!$C$8</f>
        <v>2016-01-01</v>
      </c>
      <c r="J6322" s="580" t="str">
        <f>Índice!$C$9</f>
        <v>2016-12-31</v>
      </c>
      <c r="K6322" s="555" t="s">
        <v>1866</v>
      </c>
      <c r="L6322" s="555" t="s">
        <v>1852</v>
      </c>
    </row>
    <row r="6323" spans="1:12" ht="15.75">
      <c r="C6323" s="555" t="str">
        <f>'FC03-6'!B$12</f>
        <v>Total Transporte de GLP (FC03-6)</v>
      </c>
      <c r="F6323" s="555">
        <f>'FC03-6'!C$12</f>
        <v>0</v>
      </c>
      <c r="I6323" s="580" t="str">
        <f>Índice!$C$8</f>
        <v>2016-01-01</v>
      </c>
      <c r="J6323" s="580" t="str">
        <f>Índice!$C$9</f>
        <v>2016-12-31</v>
      </c>
      <c r="K6323" s="555" t="s">
        <v>1866</v>
      </c>
      <c r="L6323" s="555" t="s">
        <v>1852</v>
      </c>
    </row>
    <row r="6324" spans="1:12" ht="15.75">
      <c r="A6324" s="593" t="s">
        <v>15</v>
      </c>
      <c r="C6324" s="555" t="str">
        <f>'FC03-6'!B$13</f>
        <v>Negocio comercializacion Mayorista de GLP (FC03-6)</v>
      </c>
      <c r="F6324" s="555"/>
      <c r="I6324" s="580" t="str">
        <f>Índice!$C$8</f>
        <v>2016-01-01</v>
      </c>
      <c r="J6324" s="580" t="str">
        <f>Índice!$C$9</f>
        <v>2016-12-31</v>
      </c>
      <c r="L6324" s="555"/>
    </row>
    <row r="6325" spans="1:12" ht="15.75">
      <c r="C6325" s="555" t="str">
        <f>'FC03-6'!B$14</f>
        <v>Distribuidores Inversionistas (FC03-6)</v>
      </c>
      <c r="F6325" s="555">
        <f>'FC03-6'!C$14</f>
        <v>0</v>
      </c>
      <c r="I6325" s="580" t="str">
        <f>Índice!$C$8</f>
        <v>2016-01-01</v>
      </c>
      <c r="J6325" s="580" t="str">
        <f>Índice!$C$9</f>
        <v>2016-12-31</v>
      </c>
      <c r="K6325" s="555" t="s">
        <v>1866</v>
      </c>
      <c r="L6325" s="555" t="s">
        <v>1852</v>
      </c>
    </row>
    <row r="6326" spans="1:12" ht="15.75">
      <c r="C6326" s="555" t="str">
        <f>'FC03-6'!B$15</f>
        <v>Comercializadores Mayoristas (FC03-6)</v>
      </c>
      <c r="F6326" s="555">
        <f>'FC03-6'!C$15</f>
        <v>0</v>
      </c>
      <c r="I6326" s="580" t="str">
        <f>Índice!$C$8</f>
        <v>2016-01-01</v>
      </c>
      <c r="J6326" s="580" t="str">
        <f>Índice!$C$9</f>
        <v>2016-12-31</v>
      </c>
      <c r="K6326" s="555" t="s">
        <v>1866</v>
      </c>
      <c r="L6326" s="555" t="s">
        <v>1852</v>
      </c>
    </row>
    <row r="6327" spans="1:12" ht="15.75">
      <c r="C6327" s="555" t="str">
        <f>'FC03-6'!B$16</f>
        <v>Usuarios No Regulados (Comercialización) (FC03-6)</v>
      </c>
      <c r="F6327" s="555">
        <f>'FC03-6'!C$16</f>
        <v>0</v>
      </c>
      <c r="I6327" s="580" t="str">
        <f>Índice!$C$8</f>
        <v>2016-01-01</v>
      </c>
      <c r="J6327" s="580" t="str">
        <f>Índice!$C$9</f>
        <v>2016-12-31</v>
      </c>
      <c r="K6327" s="555" t="s">
        <v>1866</v>
      </c>
      <c r="L6327" s="555" t="s">
        <v>1852</v>
      </c>
    </row>
    <row r="6328" spans="1:12" ht="15.75">
      <c r="C6328" s="555" t="str">
        <f>'FC03-6'!B$17</f>
        <v>Otros (CM-GLP) (FC03-6)</v>
      </c>
      <c r="F6328" s="555">
        <f>'FC03-6'!C$17</f>
        <v>0</v>
      </c>
      <c r="I6328" s="580" t="str">
        <f>Índice!$C$8</f>
        <v>2016-01-01</v>
      </c>
      <c r="J6328" s="580" t="str">
        <f>Índice!$C$9</f>
        <v>2016-12-31</v>
      </c>
      <c r="K6328" s="555" t="s">
        <v>1866</v>
      </c>
      <c r="L6328" s="555" t="s">
        <v>1852</v>
      </c>
    </row>
    <row r="6329" spans="1:12" ht="15.75">
      <c r="C6329" s="555" t="str">
        <f>'FC03-6'!B$18</f>
        <v>Total Comercializacion Mayorista de GLP (FC03-6)</v>
      </c>
      <c r="F6329" s="555">
        <f>'FC03-6'!C$18</f>
        <v>0</v>
      </c>
      <c r="I6329" s="580" t="str">
        <f>Índice!$C$8</f>
        <v>2016-01-01</v>
      </c>
      <c r="J6329" s="580" t="str">
        <f>Índice!$C$9</f>
        <v>2016-12-31</v>
      </c>
      <c r="K6329" s="555" t="s">
        <v>1866</v>
      </c>
      <c r="L6329" s="555" t="s">
        <v>1852</v>
      </c>
    </row>
    <row r="6330" spans="1:12" ht="15.75">
      <c r="A6330" s="593" t="s">
        <v>15</v>
      </c>
      <c r="C6330" s="555" t="str">
        <f>'FC03-6'!B$19</f>
        <v>Negocio distribución de GLP (FC03-6)</v>
      </c>
      <c r="F6330" s="555"/>
      <c r="I6330" s="580" t="str">
        <f>Índice!$C$8</f>
        <v>2016-01-01</v>
      </c>
      <c r="J6330" s="580" t="str">
        <f>Índice!$C$9</f>
        <v>2016-12-31</v>
      </c>
      <c r="L6330" s="555"/>
    </row>
    <row r="6331" spans="1:12" ht="15.75">
      <c r="C6331" s="555" t="str">
        <f>'FC03-6'!B$20</f>
        <v>Comercializadores  minoristas (FC03-6)</v>
      </c>
      <c r="F6331" s="555">
        <f>'FC03-6'!C$20</f>
        <v>0</v>
      </c>
      <c r="I6331" s="580" t="str">
        <f>Índice!$C$8</f>
        <v>2016-01-01</v>
      </c>
      <c r="J6331" s="580" t="str">
        <f>Índice!$C$9</f>
        <v>2016-12-31</v>
      </c>
      <c r="K6331" s="555" t="s">
        <v>1866</v>
      </c>
      <c r="L6331" s="555" t="s">
        <v>1852</v>
      </c>
    </row>
    <row r="6332" spans="1:12" ht="15.75">
      <c r="C6332" s="555" t="str">
        <f>'FC03-6'!B$21</f>
        <v>Tanques Estacionarios (FC03-6)</v>
      </c>
      <c r="F6332" s="555">
        <f>'FC03-6'!C$21</f>
        <v>0</v>
      </c>
      <c r="I6332" s="580" t="str">
        <f>Índice!$C$8</f>
        <v>2016-01-01</v>
      </c>
      <c r="J6332" s="580" t="str">
        <f>Índice!$C$9</f>
        <v>2016-12-31</v>
      </c>
      <c r="K6332" s="555" t="s">
        <v>1866</v>
      </c>
      <c r="L6332" s="555" t="s">
        <v>1852</v>
      </c>
    </row>
    <row r="6333" spans="1:12" ht="15.75">
      <c r="C6333" s="555" t="str">
        <f>'FC03-6'!B$22</f>
        <v>Puntos de Venta (FC03-6)</v>
      </c>
      <c r="F6333" s="555">
        <f>'FC03-6'!C$22</f>
        <v>0</v>
      </c>
      <c r="I6333" s="580" t="str">
        <f>Índice!$C$8</f>
        <v>2016-01-01</v>
      </c>
      <c r="J6333" s="580" t="str">
        <f>Índice!$C$9</f>
        <v>2016-12-31</v>
      </c>
      <c r="K6333" s="555" t="s">
        <v>1866</v>
      </c>
      <c r="L6333" s="555" t="s">
        <v>1852</v>
      </c>
    </row>
    <row r="6334" spans="1:12" ht="15.75">
      <c r="C6334" s="555" t="str">
        <f>'FC03-6'!B$23</f>
        <v>Estrato 1 Subsidiado (DT-GLP) (FC03-6)</v>
      </c>
      <c r="F6334" s="555">
        <f>'FC03-6'!C$23</f>
        <v>0</v>
      </c>
      <c r="I6334" s="580" t="str">
        <f>Índice!$C$8</f>
        <v>2016-01-01</v>
      </c>
      <c r="J6334" s="580" t="str">
        <f>Índice!$C$9</f>
        <v>2016-12-31</v>
      </c>
      <c r="K6334" s="555" t="s">
        <v>1866</v>
      </c>
      <c r="L6334" s="555" t="s">
        <v>1852</v>
      </c>
    </row>
    <row r="6335" spans="1:12" ht="15.75">
      <c r="C6335" s="555" t="str">
        <f>'FC03-6'!B$24</f>
        <v>Estrato 2 Subsidiado (DT-GLP) (FC03-6)</v>
      </c>
      <c r="F6335" s="555">
        <f>'FC03-6'!C$24</f>
        <v>0</v>
      </c>
      <c r="I6335" s="580" t="str">
        <f>Índice!$C$8</f>
        <v>2016-01-01</v>
      </c>
      <c r="J6335" s="580" t="str">
        <f>Índice!$C$9</f>
        <v>2016-12-31</v>
      </c>
      <c r="K6335" s="555" t="s">
        <v>1866</v>
      </c>
      <c r="L6335" s="555" t="s">
        <v>1852</v>
      </c>
    </row>
    <row r="6336" spans="1:12" ht="15.75">
      <c r="C6336" s="555" t="str">
        <f>'FC03-6'!B$25</f>
        <v>Otros (DT-GLP) (FC03-6)</v>
      </c>
      <c r="F6336" s="555">
        <f>'FC03-6'!C$25</f>
        <v>0</v>
      </c>
      <c r="I6336" s="580" t="str">
        <f>Índice!$C$8</f>
        <v>2016-01-01</v>
      </c>
      <c r="J6336" s="580" t="str">
        <f>Índice!$C$9</f>
        <v>2016-12-31</v>
      </c>
      <c r="K6336" s="555" t="s">
        <v>1866</v>
      </c>
      <c r="L6336" s="555" t="s">
        <v>1852</v>
      </c>
    </row>
    <row r="6337" spans="1:12" ht="15.75">
      <c r="C6337" s="555" t="str">
        <f>'FC03-6'!B$26</f>
        <v>Total distribución de GLP (FC03-6)</v>
      </c>
      <c r="F6337" s="555">
        <f>'FC03-6'!C$26</f>
        <v>0</v>
      </c>
      <c r="I6337" s="580" t="str">
        <f>Índice!$C$8</f>
        <v>2016-01-01</v>
      </c>
      <c r="J6337" s="580" t="str">
        <f>Índice!$C$9</f>
        <v>2016-12-31</v>
      </c>
      <c r="K6337" s="555" t="s">
        <v>1866</v>
      </c>
      <c r="L6337" s="555" t="s">
        <v>1852</v>
      </c>
    </row>
    <row r="6338" spans="1:12" ht="15.75">
      <c r="A6338" s="593" t="s">
        <v>15</v>
      </c>
      <c r="C6338" s="555" t="str">
        <f>'FC03-6'!B$27</f>
        <v>Negocio comercializacion Minorista GLP (FC03-6)</v>
      </c>
      <c r="F6338" s="555"/>
      <c r="I6338" s="580" t="str">
        <f>Índice!$C$8</f>
        <v>2016-01-01</v>
      </c>
      <c r="J6338" s="580" t="str">
        <f>Índice!$C$9</f>
        <v>2016-12-31</v>
      </c>
      <c r="L6338" s="555"/>
    </row>
    <row r="6339" spans="1:12" ht="15.75">
      <c r="C6339" s="555" t="str">
        <f>'FC03-6'!B$28</f>
        <v>Estrato 1 Subsidiado (CI-GLP) (FC03-6)</v>
      </c>
      <c r="F6339" s="555">
        <f>'FC03-6'!C$28</f>
        <v>0</v>
      </c>
      <c r="I6339" s="580" t="str">
        <f>Índice!$C$8</f>
        <v>2016-01-01</v>
      </c>
      <c r="J6339" s="580" t="str">
        <f>Índice!$C$9</f>
        <v>2016-12-31</v>
      </c>
      <c r="K6339" s="555" t="s">
        <v>1866</v>
      </c>
      <c r="L6339" s="555" t="s">
        <v>1852</v>
      </c>
    </row>
    <row r="6340" spans="1:12" ht="15.75">
      <c r="C6340" s="555" t="str">
        <f>'FC03-6'!B$29</f>
        <v>Estrato 2 Subsidiado (CI-GLP) (FC03-6)</v>
      </c>
      <c r="F6340" s="555">
        <f>'FC03-6'!C$29</f>
        <v>0</v>
      </c>
      <c r="I6340" s="580" t="str">
        <f>Índice!$C$8</f>
        <v>2016-01-01</v>
      </c>
      <c r="J6340" s="580" t="str">
        <f>Índice!$C$9</f>
        <v>2016-12-31</v>
      </c>
      <c r="K6340" s="555" t="s">
        <v>1866</v>
      </c>
      <c r="L6340" s="555" t="s">
        <v>1852</v>
      </c>
    </row>
    <row r="6341" spans="1:12" ht="15.75">
      <c r="C6341" s="555" t="str">
        <f>'FC03-6'!B$30</f>
        <v>Usuario Final (FC03-6)</v>
      </c>
      <c r="F6341" s="555">
        <f>'FC03-6'!C$30</f>
        <v>0</v>
      </c>
      <c r="I6341" s="580" t="str">
        <f>Índice!$C$8</f>
        <v>2016-01-01</v>
      </c>
      <c r="J6341" s="580" t="str">
        <f>Índice!$C$9</f>
        <v>2016-12-31</v>
      </c>
      <c r="K6341" s="555" t="s">
        <v>1866</v>
      </c>
      <c r="L6341" s="555" t="s">
        <v>1852</v>
      </c>
    </row>
    <row r="6342" spans="1:12" ht="15.75">
      <c r="C6342" s="555" t="str">
        <f>'FC03-6'!B$31</f>
        <v>Otros (CI-GLP) (FC03-6)</v>
      </c>
      <c r="F6342" s="555">
        <f>'FC03-6'!C$31</f>
        <v>0</v>
      </c>
      <c r="I6342" s="580" t="str">
        <f>Índice!$C$8</f>
        <v>2016-01-01</v>
      </c>
      <c r="J6342" s="580" t="str">
        <f>Índice!$C$9</f>
        <v>2016-12-31</v>
      </c>
      <c r="K6342" s="555" t="s">
        <v>1866</v>
      </c>
      <c r="L6342" s="555" t="s">
        <v>1852</v>
      </c>
    </row>
    <row r="6343" spans="1:12" ht="15.75">
      <c r="C6343" s="555" t="str">
        <f>'FC03-6'!B$32</f>
        <v>Total comercialización minorista de GLP (FC03-6)</v>
      </c>
      <c r="F6343" s="555">
        <f>'FC03-6'!C$32</f>
        <v>0</v>
      </c>
      <c r="I6343" s="580" t="str">
        <f>Índice!$C$8</f>
        <v>2016-01-01</v>
      </c>
      <c r="J6343" s="580" t="str">
        <f>Índice!$C$9</f>
        <v>2016-12-31</v>
      </c>
      <c r="K6343" s="555" t="s">
        <v>1866</v>
      </c>
      <c r="L6343" s="555" t="s">
        <v>1852</v>
      </c>
    </row>
    <row r="6344" spans="1:12" ht="15.75">
      <c r="C6344" s="555" t="str">
        <f>'FC03-6'!B$33</f>
        <v>Total Cuentas por cobrar  Servicio de Gas Licuado del Petroleo (FC03-6)</v>
      </c>
      <c r="F6344" s="555">
        <f>'FC03-6'!C$33</f>
        <v>0</v>
      </c>
      <c r="I6344" s="580" t="str">
        <f>Índice!$C$8</f>
        <v>2016-01-01</v>
      </c>
      <c r="J6344" s="580" t="str">
        <f>Índice!$C$9</f>
        <v>2016-12-31</v>
      </c>
      <c r="K6344" s="555" t="s">
        <v>1866</v>
      </c>
      <c r="L6344" s="555" t="s">
        <v>1852</v>
      </c>
    </row>
    <row r="6345" spans="1:12" ht="15.75">
      <c r="A6345" s="593" t="s">
        <v>15</v>
      </c>
      <c r="C6345" s="555" t="str">
        <f>'FC03-6'!B$34</f>
        <v>Deterioro de cuentas por cobrar (FC03-6)</v>
      </c>
      <c r="F6345" s="555"/>
      <c r="I6345" s="580" t="str">
        <f>Índice!$C$8</f>
        <v>2016-01-01</v>
      </c>
      <c r="J6345" s="580" t="str">
        <f>Índice!$C$9</f>
        <v>2016-12-31</v>
      </c>
      <c r="L6345" s="555"/>
    </row>
    <row r="6346" spans="1:12" ht="15.75">
      <c r="A6346" s="593" t="s">
        <v>15</v>
      </c>
      <c r="C6346" s="555" t="str">
        <f>'FC03-6'!B$35</f>
        <v>Negocio transporte de GLP (Deterioro) (FC03-6)</v>
      </c>
      <c r="F6346" s="555"/>
      <c r="I6346" s="580" t="str">
        <f>Índice!$C$8</f>
        <v>2016-01-01</v>
      </c>
      <c r="J6346" s="580" t="str">
        <f>Índice!$C$9</f>
        <v>2016-12-31</v>
      </c>
      <c r="L6346" s="555"/>
    </row>
    <row r="6347" spans="1:12" ht="15.75">
      <c r="C6347" s="555" t="str">
        <f>'FC03-6'!B$36</f>
        <v>Empresas del sector (Deterioro) (FC03-6)</v>
      </c>
      <c r="F6347" s="555">
        <f>'FC03-6'!C$36</f>
        <v>0</v>
      </c>
      <c r="I6347" s="580" t="str">
        <f>Índice!$C$8</f>
        <v>2016-01-01</v>
      </c>
      <c r="J6347" s="580" t="str">
        <f>Índice!$C$9</f>
        <v>2016-12-31</v>
      </c>
      <c r="K6347" s="555" t="s">
        <v>1866</v>
      </c>
      <c r="L6347" s="555" t="s">
        <v>1852</v>
      </c>
    </row>
    <row r="6348" spans="1:12" ht="15.75">
      <c r="C6348" s="555" t="str">
        <f>'FC03-6'!B$37</f>
        <v>Usuarios No Regulados (Transporte) (Deterioro) (FC03-6)</v>
      </c>
      <c r="F6348" s="555">
        <f>'FC03-6'!C$37</f>
        <v>0</v>
      </c>
      <c r="I6348" s="580" t="str">
        <f>Índice!$C$8</f>
        <v>2016-01-01</v>
      </c>
      <c r="J6348" s="580" t="str">
        <f>Índice!$C$9</f>
        <v>2016-12-31</v>
      </c>
      <c r="K6348" s="555" t="s">
        <v>1866</v>
      </c>
      <c r="L6348" s="555" t="s">
        <v>1852</v>
      </c>
    </row>
    <row r="6349" spans="1:12" ht="15.75">
      <c r="C6349" s="555" t="str">
        <f>'FC03-6'!B$38</f>
        <v>Otros (Transporte) (Deterioro) (FC03-6)</v>
      </c>
      <c r="F6349" s="555">
        <f>'FC03-6'!C$38</f>
        <v>0</v>
      </c>
      <c r="I6349" s="580" t="str">
        <f>Índice!$C$8</f>
        <v>2016-01-01</v>
      </c>
      <c r="J6349" s="580" t="str">
        <f>Índice!$C$9</f>
        <v>2016-12-31</v>
      </c>
      <c r="K6349" s="555" t="s">
        <v>1866</v>
      </c>
      <c r="L6349" s="555" t="s">
        <v>1852</v>
      </c>
    </row>
    <row r="6350" spans="1:12" ht="15.75">
      <c r="C6350" s="555" t="str">
        <f>'FC03-6'!B$39</f>
        <v>Total Transporte de GLP (Deterioro) (FC03-6)</v>
      </c>
      <c r="F6350" s="555">
        <f>'FC03-6'!C$39</f>
        <v>0</v>
      </c>
      <c r="I6350" s="580" t="str">
        <f>Índice!$C$8</f>
        <v>2016-01-01</v>
      </c>
      <c r="J6350" s="580" t="str">
        <f>Índice!$C$9</f>
        <v>2016-12-31</v>
      </c>
      <c r="K6350" s="555" t="s">
        <v>1866</v>
      </c>
      <c r="L6350" s="555" t="s">
        <v>1852</v>
      </c>
    </row>
    <row r="6351" spans="1:12" ht="15.75">
      <c r="A6351" s="593" t="s">
        <v>15</v>
      </c>
      <c r="C6351" s="555" t="str">
        <f>'FC03-6'!B$40</f>
        <v>Negocio comercializacion Mayorista de GLP (Deterioro) (FC03-6)</v>
      </c>
      <c r="F6351" s="555"/>
      <c r="I6351" s="580" t="str">
        <f>Índice!$C$8</f>
        <v>2016-01-01</v>
      </c>
      <c r="J6351" s="580" t="str">
        <f>Índice!$C$9</f>
        <v>2016-12-31</v>
      </c>
      <c r="L6351" s="555"/>
    </row>
    <row r="6352" spans="1:12" ht="15.75">
      <c r="C6352" s="555" t="str">
        <f>'FC03-6'!B$41</f>
        <v>Distribuidores Inversionistas (Deterioro) (FC03-6)</v>
      </c>
      <c r="F6352" s="555">
        <f>'FC03-6'!C$41</f>
        <v>0</v>
      </c>
      <c r="I6352" s="580" t="str">
        <f>Índice!$C$8</f>
        <v>2016-01-01</v>
      </c>
      <c r="J6352" s="580" t="str">
        <f>Índice!$C$9</f>
        <v>2016-12-31</v>
      </c>
      <c r="K6352" s="555" t="s">
        <v>1866</v>
      </c>
      <c r="L6352" s="555" t="s">
        <v>1852</v>
      </c>
    </row>
    <row r="6353" spans="1:12" ht="15.75">
      <c r="C6353" s="555" t="str">
        <f>'FC03-6'!B$42</f>
        <v>Comercializadores Mayoristas (Deterioro) (FC03-6)</v>
      </c>
      <c r="F6353" s="555">
        <f>'FC03-6'!C$42</f>
        <v>0</v>
      </c>
      <c r="I6353" s="580" t="str">
        <f>Índice!$C$8</f>
        <v>2016-01-01</v>
      </c>
      <c r="J6353" s="580" t="str">
        <f>Índice!$C$9</f>
        <v>2016-12-31</v>
      </c>
      <c r="K6353" s="555" t="s">
        <v>1866</v>
      </c>
      <c r="L6353" s="555" t="s">
        <v>1852</v>
      </c>
    </row>
    <row r="6354" spans="1:12" ht="15.75">
      <c r="C6354" s="555" t="str">
        <f>'FC03-6'!B$43</f>
        <v>Usuarios No Regulados (Comercialización) (Deterioro) (FC03-6)</v>
      </c>
      <c r="F6354" s="555">
        <f>'FC03-6'!C$43</f>
        <v>0</v>
      </c>
      <c r="I6354" s="580" t="str">
        <f>Índice!$C$8</f>
        <v>2016-01-01</v>
      </c>
      <c r="J6354" s="580" t="str">
        <f>Índice!$C$9</f>
        <v>2016-12-31</v>
      </c>
      <c r="K6354" s="555" t="s">
        <v>1866</v>
      </c>
      <c r="L6354" s="555" t="s">
        <v>1852</v>
      </c>
    </row>
    <row r="6355" spans="1:12" ht="15.75">
      <c r="C6355" s="555" t="str">
        <f>'FC03-6'!B$44</f>
        <v>Otros (CM-GLP) (Deterioro) (FC03-6)</v>
      </c>
      <c r="F6355" s="555">
        <f>'FC03-6'!C$44</f>
        <v>0</v>
      </c>
      <c r="I6355" s="580" t="str">
        <f>Índice!$C$8</f>
        <v>2016-01-01</v>
      </c>
      <c r="J6355" s="580" t="str">
        <f>Índice!$C$9</f>
        <v>2016-12-31</v>
      </c>
      <c r="K6355" s="555" t="s">
        <v>1866</v>
      </c>
      <c r="L6355" s="555" t="s">
        <v>1852</v>
      </c>
    </row>
    <row r="6356" spans="1:12" ht="15.75">
      <c r="C6356" s="555" t="str">
        <f>'FC03-6'!B$45</f>
        <v>Total Comercializacion Mayorista de GLP (Deterioro) (FC03-6)</v>
      </c>
      <c r="F6356" s="555">
        <f>'FC03-6'!C$45</f>
        <v>0</v>
      </c>
      <c r="I6356" s="580" t="str">
        <f>Índice!$C$8</f>
        <v>2016-01-01</v>
      </c>
      <c r="J6356" s="580" t="str">
        <f>Índice!$C$9</f>
        <v>2016-12-31</v>
      </c>
      <c r="K6356" s="555" t="s">
        <v>1866</v>
      </c>
      <c r="L6356" s="555" t="s">
        <v>1852</v>
      </c>
    </row>
    <row r="6357" spans="1:12" ht="15.75">
      <c r="A6357" s="593" t="s">
        <v>15</v>
      </c>
      <c r="C6357" s="555" t="str">
        <f>'FC03-6'!B$46</f>
        <v>Negocio distribución de GLP (Deterioro) (FC03-6)</v>
      </c>
      <c r="F6357" s="555"/>
      <c r="I6357" s="580" t="str">
        <f>Índice!$C$8</f>
        <v>2016-01-01</v>
      </c>
      <c r="J6357" s="580" t="str">
        <f>Índice!$C$9</f>
        <v>2016-12-31</v>
      </c>
      <c r="L6357" s="555"/>
    </row>
    <row r="6358" spans="1:12" ht="15.75">
      <c r="C6358" s="555" t="str">
        <f>'FC03-6'!B$47</f>
        <v>Comercializadores  minoristas (Deterioro) (FC03-6)</v>
      </c>
      <c r="F6358" s="555">
        <f>'FC03-6'!C$47</f>
        <v>0</v>
      </c>
      <c r="I6358" s="580" t="str">
        <f>Índice!$C$8</f>
        <v>2016-01-01</v>
      </c>
      <c r="J6358" s="580" t="str">
        <f>Índice!$C$9</f>
        <v>2016-12-31</v>
      </c>
      <c r="K6358" s="555" t="s">
        <v>1866</v>
      </c>
      <c r="L6358" s="555" t="s">
        <v>1852</v>
      </c>
    </row>
    <row r="6359" spans="1:12" ht="15.75">
      <c r="C6359" s="555" t="str">
        <f>'FC03-6'!B$48</f>
        <v>Tanques Estacionarios (Deterioro) (FC03-6)</v>
      </c>
      <c r="F6359" s="555">
        <f>'FC03-6'!C$48</f>
        <v>0</v>
      </c>
      <c r="I6359" s="580" t="str">
        <f>Índice!$C$8</f>
        <v>2016-01-01</v>
      </c>
      <c r="J6359" s="580" t="str">
        <f>Índice!$C$9</f>
        <v>2016-12-31</v>
      </c>
      <c r="K6359" s="555" t="s">
        <v>1866</v>
      </c>
      <c r="L6359" s="555" t="s">
        <v>1852</v>
      </c>
    </row>
    <row r="6360" spans="1:12" ht="15.75">
      <c r="C6360" s="555" t="str">
        <f>'FC03-6'!B$49</f>
        <v>Puntos de Venta (Deterioro) (FC03-6)</v>
      </c>
      <c r="F6360" s="555">
        <f>'FC03-6'!C$49</f>
        <v>0</v>
      </c>
      <c r="I6360" s="580" t="str">
        <f>Índice!$C$8</f>
        <v>2016-01-01</v>
      </c>
      <c r="J6360" s="580" t="str">
        <f>Índice!$C$9</f>
        <v>2016-12-31</v>
      </c>
      <c r="K6360" s="555" t="s">
        <v>1866</v>
      </c>
      <c r="L6360" s="555" t="s">
        <v>1852</v>
      </c>
    </row>
    <row r="6361" spans="1:12" ht="15.75">
      <c r="C6361" s="555" t="str">
        <f>'FC03-6'!B$50</f>
        <v>Estrato 1 Subsidiado (DT-GLP) (Deterioro) (FC03-6)</v>
      </c>
      <c r="F6361" s="555">
        <f>'FC03-6'!C$50</f>
        <v>0</v>
      </c>
      <c r="I6361" s="580" t="str">
        <f>Índice!$C$8</f>
        <v>2016-01-01</v>
      </c>
      <c r="J6361" s="580" t="str">
        <f>Índice!$C$9</f>
        <v>2016-12-31</v>
      </c>
      <c r="K6361" s="555" t="s">
        <v>1866</v>
      </c>
      <c r="L6361" s="555" t="s">
        <v>1852</v>
      </c>
    </row>
    <row r="6362" spans="1:12" ht="15.75">
      <c r="C6362" s="555" t="str">
        <f>'FC03-6'!B$51</f>
        <v>Estrato 2 Subsidiado (DT-GLP) (Deterioro) (FC03-6)</v>
      </c>
      <c r="F6362" s="555">
        <f>'FC03-6'!C$51</f>
        <v>0</v>
      </c>
      <c r="I6362" s="580" t="str">
        <f>Índice!$C$8</f>
        <v>2016-01-01</v>
      </c>
      <c r="J6362" s="580" t="str">
        <f>Índice!$C$9</f>
        <v>2016-12-31</v>
      </c>
      <c r="K6362" s="555" t="s">
        <v>1866</v>
      </c>
      <c r="L6362" s="555" t="s">
        <v>1852</v>
      </c>
    </row>
    <row r="6363" spans="1:12" ht="15.75">
      <c r="C6363" s="555" t="str">
        <f>'FC03-6'!B$52</f>
        <v>Otros (DT-GLP) (Deterioro) (FC03-6)</v>
      </c>
      <c r="F6363" s="555">
        <f>'FC03-6'!C$52</f>
        <v>0</v>
      </c>
      <c r="I6363" s="580" t="str">
        <f>Índice!$C$8</f>
        <v>2016-01-01</v>
      </c>
      <c r="J6363" s="580" t="str">
        <f>Índice!$C$9</f>
        <v>2016-12-31</v>
      </c>
      <c r="K6363" s="555" t="s">
        <v>1866</v>
      </c>
      <c r="L6363" s="555" t="s">
        <v>1852</v>
      </c>
    </row>
    <row r="6364" spans="1:12" ht="15.75">
      <c r="C6364" s="555" t="str">
        <f>'FC03-6'!B$53</f>
        <v>Total distribución de GLP (Deterioro) (FC03-6)</v>
      </c>
      <c r="F6364" s="555">
        <f>'FC03-6'!C$53</f>
        <v>0</v>
      </c>
      <c r="I6364" s="580" t="str">
        <f>Índice!$C$8</f>
        <v>2016-01-01</v>
      </c>
      <c r="J6364" s="580" t="str">
        <f>Índice!$C$9</f>
        <v>2016-12-31</v>
      </c>
      <c r="K6364" s="555" t="s">
        <v>1866</v>
      </c>
      <c r="L6364" s="555" t="s">
        <v>1852</v>
      </c>
    </row>
    <row r="6365" spans="1:12" ht="15.75">
      <c r="A6365" s="593" t="s">
        <v>15</v>
      </c>
      <c r="C6365" s="555" t="str">
        <f>'FC03-6'!B$54</f>
        <v>Negocio comercializacion Minorista GLP (Deterioro) (FC03-6)</v>
      </c>
      <c r="F6365" s="555"/>
      <c r="I6365" s="580" t="str">
        <f>Índice!$C$8</f>
        <v>2016-01-01</v>
      </c>
      <c r="J6365" s="580" t="str">
        <f>Índice!$C$9</f>
        <v>2016-12-31</v>
      </c>
      <c r="L6365" s="555"/>
    </row>
    <row r="6366" spans="1:12" ht="15.75">
      <c r="C6366" s="555" t="str">
        <f>'FC03-6'!B$55</f>
        <v>Estrato 1 Subsidiado (CI-GLP) (Deterioro) (FC03-6)</v>
      </c>
      <c r="F6366" s="555">
        <f>'FC03-6'!C$55</f>
        <v>0</v>
      </c>
      <c r="I6366" s="580" t="str">
        <f>Índice!$C$8</f>
        <v>2016-01-01</v>
      </c>
      <c r="J6366" s="580" t="str">
        <f>Índice!$C$9</f>
        <v>2016-12-31</v>
      </c>
      <c r="K6366" s="555" t="s">
        <v>1866</v>
      </c>
      <c r="L6366" s="555" t="s">
        <v>1852</v>
      </c>
    </row>
    <row r="6367" spans="1:12" ht="15.75">
      <c r="C6367" s="555" t="str">
        <f>'FC03-6'!B$56</f>
        <v>Estrato 2 Subsidiado (CI-GLP) (Deterioro) (FC03-6)</v>
      </c>
      <c r="F6367" s="555">
        <f>'FC03-6'!C$56</f>
        <v>0</v>
      </c>
      <c r="I6367" s="580" t="str">
        <f>Índice!$C$8</f>
        <v>2016-01-01</v>
      </c>
      <c r="J6367" s="580" t="str">
        <f>Índice!$C$9</f>
        <v>2016-12-31</v>
      </c>
      <c r="K6367" s="555" t="s">
        <v>1866</v>
      </c>
      <c r="L6367" s="555" t="s">
        <v>1852</v>
      </c>
    </row>
    <row r="6368" spans="1:12" ht="15.75">
      <c r="C6368" s="555" t="str">
        <f>'FC03-6'!B$57</f>
        <v>Usuario Final (Deterioro) (FC03-6)</v>
      </c>
      <c r="F6368" s="555">
        <f>'FC03-6'!C$57</f>
        <v>0</v>
      </c>
      <c r="I6368" s="580" t="str">
        <f>Índice!$C$8</f>
        <v>2016-01-01</v>
      </c>
      <c r="J6368" s="580" t="str">
        <f>Índice!$C$9</f>
        <v>2016-12-31</v>
      </c>
      <c r="K6368" s="555" t="s">
        <v>1866</v>
      </c>
      <c r="L6368" s="555" t="s">
        <v>1852</v>
      </c>
    </row>
    <row r="6369" spans="1:12" ht="15.75">
      <c r="C6369" s="555" t="str">
        <f>'FC03-6'!B$58</f>
        <v>Otros (CI-GLP) (Deterioro) (FC03-6)</v>
      </c>
      <c r="F6369" s="555">
        <f>'FC03-6'!C$58</f>
        <v>0</v>
      </c>
      <c r="I6369" s="580" t="str">
        <f>Índice!$C$8</f>
        <v>2016-01-01</v>
      </c>
      <c r="J6369" s="580" t="str">
        <f>Índice!$C$9</f>
        <v>2016-12-31</v>
      </c>
      <c r="K6369" s="555" t="s">
        <v>1866</v>
      </c>
      <c r="L6369" s="555" t="s">
        <v>1852</v>
      </c>
    </row>
    <row r="6370" spans="1:12" ht="15.75">
      <c r="C6370" s="555" t="str">
        <f>'FC03-6'!B$59</f>
        <v>Total comercialización minorista de GLP (Deterioro) (FC03-6)</v>
      </c>
      <c r="F6370" s="555">
        <f>'FC03-6'!C$59</f>
        <v>0</v>
      </c>
      <c r="I6370" s="580" t="str">
        <f>Índice!$C$8</f>
        <v>2016-01-01</v>
      </c>
      <c r="J6370" s="580" t="str">
        <f>Índice!$C$9</f>
        <v>2016-12-31</v>
      </c>
      <c r="K6370" s="555" t="s">
        <v>1866</v>
      </c>
      <c r="L6370" s="555" t="s">
        <v>1852</v>
      </c>
    </row>
    <row r="6371" spans="1:12" ht="15.75">
      <c r="C6371" s="555" t="str">
        <f>'FC03-6'!B$60</f>
        <v>Total Deterioro Cuentas por Cobrar (FC03-6)</v>
      </c>
      <c r="F6371" s="555">
        <f>'FC03-6'!C$60</f>
        <v>0</v>
      </c>
      <c r="I6371" s="580" t="str">
        <f>Índice!$C$8</f>
        <v>2016-01-01</v>
      </c>
      <c r="J6371" s="580" t="str">
        <f>Índice!$C$9</f>
        <v>2016-12-31</v>
      </c>
      <c r="K6371" s="555" t="s">
        <v>1866</v>
      </c>
      <c r="L6371" s="555" t="s">
        <v>1852</v>
      </c>
    </row>
    <row r="6372" spans="1:12" ht="15.75">
      <c r="A6372" s="593" t="s">
        <v>15</v>
      </c>
      <c r="B6372" s="594"/>
      <c r="C6372" s="595" t="s">
        <v>626</v>
      </c>
      <c r="I6372" s="580" t="str">
        <f>Índice!$C$8</f>
        <v>2016-01-01</v>
      </c>
      <c r="J6372" s="580" t="str">
        <f>Índice!$C$9</f>
        <v>2016-12-31</v>
      </c>
      <c r="L6372" s="555"/>
    </row>
    <row r="6373" spans="1:12" ht="15.75">
      <c r="A6373" s="593" t="s">
        <v>15</v>
      </c>
      <c r="C6373" s="555" t="str">
        <f>'FC03-6'!B$7</f>
        <v>Servicio de gas licuado del petróleo (FC03-6)</v>
      </c>
      <c r="I6373" s="580" t="str">
        <f>Índice!$C$8</f>
        <v>2016-01-01</v>
      </c>
      <c r="J6373" s="580" t="str">
        <f>Índice!$C$9</f>
        <v>2016-12-31</v>
      </c>
      <c r="L6373" s="555"/>
    </row>
    <row r="6374" spans="1:12" ht="15.75">
      <c r="A6374" s="593" t="s">
        <v>15</v>
      </c>
      <c r="C6374" s="555" t="str">
        <f>'FC03-6'!B$8</f>
        <v>Negocio transporte de GLP (FC03-6)</v>
      </c>
      <c r="I6374" s="580" t="str">
        <f>Índice!$C$8</f>
        <v>2016-01-01</v>
      </c>
      <c r="J6374" s="580" t="str">
        <f>Índice!$C$9</f>
        <v>2016-12-31</v>
      </c>
      <c r="L6374" s="555"/>
    </row>
    <row r="6375" spans="1:12" ht="15.75">
      <c r="C6375" s="555" t="str">
        <f>'FC03-6'!B$9</f>
        <v>Empresas del sector (FC03-6)</v>
      </c>
      <c r="F6375" s="555">
        <f>'FC03-6'!D$9</f>
        <v>0</v>
      </c>
      <c r="I6375" s="580" t="str">
        <f>Índice!$C$8</f>
        <v>2016-01-01</v>
      </c>
      <c r="J6375" s="580" t="str">
        <f>Índice!$C$9</f>
        <v>2016-12-31</v>
      </c>
      <c r="K6375" s="555" t="s">
        <v>1866</v>
      </c>
      <c r="L6375" s="555" t="s">
        <v>1853</v>
      </c>
    </row>
    <row r="6376" spans="1:12" ht="15.75">
      <c r="C6376" s="555" t="str">
        <f>'FC03-6'!B$10</f>
        <v>Usuarios No Regulados (Transporte) (FC03-6)</v>
      </c>
      <c r="F6376" s="555">
        <f>'FC03-6'!D$10</f>
        <v>0</v>
      </c>
      <c r="I6376" s="580" t="str">
        <f>Índice!$C$8</f>
        <v>2016-01-01</v>
      </c>
      <c r="J6376" s="580" t="str">
        <f>Índice!$C$9</f>
        <v>2016-12-31</v>
      </c>
      <c r="K6376" s="555" t="s">
        <v>1866</v>
      </c>
      <c r="L6376" s="555" t="s">
        <v>1853</v>
      </c>
    </row>
    <row r="6377" spans="1:12" ht="15.75">
      <c r="C6377" s="555" t="str">
        <f>'FC03-6'!B$11</f>
        <v>Otros (Transporte) (FC03-6)</v>
      </c>
      <c r="F6377" s="555">
        <f>'FC03-6'!D$11</f>
        <v>0</v>
      </c>
      <c r="I6377" s="580" t="str">
        <f>Índice!$C$8</f>
        <v>2016-01-01</v>
      </c>
      <c r="J6377" s="580" t="str">
        <f>Índice!$C$9</f>
        <v>2016-12-31</v>
      </c>
      <c r="K6377" s="555" t="s">
        <v>1866</v>
      </c>
      <c r="L6377" s="555" t="s">
        <v>1853</v>
      </c>
    </row>
    <row r="6378" spans="1:12" ht="15.75">
      <c r="C6378" s="555" t="str">
        <f>'FC03-6'!B$12</f>
        <v>Total Transporte de GLP (FC03-6)</v>
      </c>
      <c r="F6378" s="555">
        <f>'FC03-6'!D$12</f>
        <v>0</v>
      </c>
      <c r="I6378" s="580" t="str">
        <f>Índice!$C$8</f>
        <v>2016-01-01</v>
      </c>
      <c r="J6378" s="580" t="str">
        <f>Índice!$C$9</f>
        <v>2016-12-31</v>
      </c>
      <c r="K6378" s="555" t="s">
        <v>1866</v>
      </c>
      <c r="L6378" s="555" t="s">
        <v>1853</v>
      </c>
    </row>
    <row r="6379" spans="1:12" ht="15.75">
      <c r="A6379" s="593" t="s">
        <v>15</v>
      </c>
      <c r="C6379" s="555" t="str">
        <f>'FC03-6'!B$13</f>
        <v>Negocio comercializacion Mayorista de GLP (FC03-6)</v>
      </c>
      <c r="F6379" s="555"/>
      <c r="I6379" s="580" t="str">
        <f>Índice!$C$8</f>
        <v>2016-01-01</v>
      </c>
      <c r="J6379" s="580" t="str">
        <f>Índice!$C$9</f>
        <v>2016-12-31</v>
      </c>
      <c r="L6379" s="555"/>
    </row>
    <row r="6380" spans="1:12" ht="15.75">
      <c r="C6380" s="555" t="str">
        <f>'FC03-6'!B$14</f>
        <v>Distribuidores Inversionistas (FC03-6)</v>
      </c>
      <c r="F6380" s="555">
        <f>'FC03-6'!D$14</f>
        <v>0</v>
      </c>
      <c r="I6380" s="580" t="str">
        <f>Índice!$C$8</f>
        <v>2016-01-01</v>
      </c>
      <c r="J6380" s="580" t="str">
        <f>Índice!$C$9</f>
        <v>2016-12-31</v>
      </c>
      <c r="K6380" s="555" t="s">
        <v>1866</v>
      </c>
      <c r="L6380" s="555" t="s">
        <v>1853</v>
      </c>
    </row>
    <row r="6381" spans="1:12" ht="15.75">
      <c r="C6381" s="555" t="str">
        <f>'FC03-6'!B$15</f>
        <v>Comercializadores Mayoristas (FC03-6)</v>
      </c>
      <c r="F6381" s="555">
        <f>'FC03-6'!D$15</f>
        <v>0</v>
      </c>
      <c r="I6381" s="580" t="str">
        <f>Índice!$C$8</f>
        <v>2016-01-01</v>
      </c>
      <c r="J6381" s="580" t="str">
        <f>Índice!$C$9</f>
        <v>2016-12-31</v>
      </c>
      <c r="K6381" s="555" t="s">
        <v>1866</v>
      </c>
      <c r="L6381" s="555" t="s">
        <v>1853</v>
      </c>
    </row>
    <row r="6382" spans="1:12" ht="15.75">
      <c r="C6382" s="555" t="str">
        <f>'FC03-6'!B$16</f>
        <v>Usuarios No Regulados (Comercialización) (FC03-6)</v>
      </c>
      <c r="F6382" s="555">
        <f>'FC03-6'!D$16</f>
        <v>0</v>
      </c>
      <c r="I6382" s="580" t="str">
        <f>Índice!$C$8</f>
        <v>2016-01-01</v>
      </c>
      <c r="J6382" s="580" t="str">
        <f>Índice!$C$9</f>
        <v>2016-12-31</v>
      </c>
      <c r="K6382" s="555" t="s">
        <v>1866</v>
      </c>
      <c r="L6382" s="555" t="s">
        <v>1853</v>
      </c>
    </row>
    <row r="6383" spans="1:12" ht="15.75">
      <c r="C6383" s="555" t="str">
        <f>'FC03-6'!B$17</f>
        <v>Otros (CM-GLP) (FC03-6)</v>
      </c>
      <c r="F6383" s="555">
        <f>'FC03-6'!D$17</f>
        <v>0</v>
      </c>
      <c r="I6383" s="580" t="str">
        <f>Índice!$C$8</f>
        <v>2016-01-01</v>
      </c>
      <c r="J6383" s="580" t="str">
        <f>Índice!$C$9</f>
        <v>2016-12-31</v>
      </c>
      <c r="K6383" s="555" t="s">
        <v>1866</v>
      </c>
      <c r="L6383" s="555" t="s">
        <v>1853</v>
      </c>
    </row>
    <row r="6384" spans="1:12" ht="15.75">
      <c r="C6384" s="555" t="str">
        <f>'FC03-6'!B$18</f>
        <v>Total Comercializacion Mayorista de GLP (FC03-6)</v>
      </c>
      <c r="F6384" s="555">
        <f>'FC03-6'!D$18</f>
        <v>0</v>
      </c>
      <c r="I6384" s="580" t="str">
        <f>Índice!$C$8</f>
        <v>2016-01-01</v>
      </c>
      <c r="J6384" s="580" t="str">
        <f>Índice!$C$9</f>
        <v>2016-12-31</v>
      </c>
      <c r="K6384" s="555" t="s">
        <v>1866</v>
      </c>
      <c r="L6384" s="555" t="s">
        <v>1853</v>
      </c>
    </row>
    <row r="6385" spans="1:12" ht="15.75">
      <c r="A6385" s="593" t="s">
        <v>15</v>
      </c>
      <c r="C6385" s="555" t="str">
        <f>'FC03-6'!B$19</f>
        <v>Negocio distribución de GLP (FC03-6)</v>
      </c>
      <c r="F6385" s="555"/>
      <c r="I6385" s="580" t="str">
        <f>Índice!$C$8</f>
        <v>2016-01-01</v>
      </c>
      <c r="J6385" s="580" t="str">
        <f>Índice!$C$9</f>
        <v>2016-12-31</v>
      </c>
      <c r="L6385" s="555"/>
    </row>
    <row r="6386" spans="1:12" ht="15.75">
      <c r="C6386" s="555" t="str">
        <f>'FC03-6'!B$20</f>
        <v>Comercializadores  minoristas (FC03-6)</v>
      </c>
      <c r="F6386" s="555">
        <f>'FC03-6'!D$20</f>
        <v>0</v>
      </c>
      <c r="I6386" s="580" t="str">
        <f>Índice!$C$8</f>
        <v>2016-01-01</v>
      </c>
      <c r="J6386" s="580" t="str">
        <f>Índice!$C$9</f>
        <v>2016-12-31</v>
      </c>
      <c r="K6386" s="555" t="s">
        <v>1866</v>
      </c>
      <c r="L6386" s="555" t="s">
        <v>1853</v>
      </c>
    </row>
    <row r="6387" spans="1:12" ht="15.75">
      <c r="C6387" s="555" t="str">
        <f>'FC03-6'!B$21</f>
        <v>Tanques Estacionarios (FC03-6)</v>
      </c>
      <c r="F6387" s="555">
        <f>'FC03-6'!D$21</f>
        <v>0</v>
      </c>
      <c r="I6387" s="580" t="str">
        <f>Índice!$C$8</f>
        <v>2016-01-01</v>
      </c>
      <c r="J6387" s="580" t="str">
        <f>Índice!$C$9</f>
        <v>2016-12-31</v>
      </c>
      <c r="K6387" s="555" t="s">
        <v>1866</v>
      </c>
      <c r="L6387" s="555" t="s">
        <v>1853</v>
      </c>
    </row>
    <row r="6388" spans="1:12" ht="15.75">
      <c r="C6388" s="555" t="str">
        <f>'FC03-6'!B$22</f>
        <v>Puntos de Venta (FC03-6)</v>
      </c>
      <c r="F6388" s="555">
        <f>'FC03-6'!D$22</f>
        <v>0</v>
      </c>
      <c r="I6388" s="580" t="str">
        <f>Índice!$C$8</f>
        <v>2016-01-01</v>
      </c>
      <c r="J6388" s="580" t="str">
        <f>Índice!$C$9</f>
        <v>2016-12-31</v>
      </c>
      <c r="K6388" s="555" t="s">
        <v>1866</v>
      </c>
      <c r="L6388" s="555" t="s">
        <v>1853</v>
      </c>
    </row>
    <row r="6389" spans="1:12" ht="15.75">
      <c r="C6389" s="555" t="str">
        <f>'FC03-6'!B$23</f>
        <v>Estrato 1 Subsidiado (DT-GLP) (FC03-6)</v>
      </c>
      <c r="F6389" s="555">
        <f>'FC03-6'!D$23</f>
        <v>0</v>
      </c>
      <c r="I6389" s="580" t="str">
        <f>Índice!$C$8</f>
        <v>2016-01-01</v>
      </c>
      <c r="J6389" s="580" t="str">
        <f>Índice!$C$9</f>
        <v>2016-12-31</v>
      </c>
      <c r="K6389" s="555" t="s">
        <v>1866</v>
      </c>
      <c r="L6389" s="555" t="s">
        <v>1853</v>
      </c>
    </row>
    <row r="6390" spans="1:12" ht="15.75">
      <c r="C6390" s="555" t="str">
        <f>'FC03-6'!B$24</f>
        <v>Estrato 2 Subsidiado (DT-GLP) (FC03-6)</v>
      </c>
      <c r="F6390" s="555">
        <f>'FC03-6'!D$24</f>
        <v>0</v>
      </c>
      <c r="I6390" s="580" t="str">
        <f>Índice!$C$8</f>
        <v>2016-01-01</v>
      </c>
      <c r="J6390" s="580" t="str">
        <f>Índice!$C$9</f>
        <v>2016-12-31</v>
      </c>
      <c r="K6390" s="555" t="s">
        <v>1866</v>
      </c>
      <c r="L6390" s="555" t="s">
        <v>1853</v>
      </c>
    </row>
    <row r="6391" spans="1:12" ht="15.75">
      <c r="C6391" s="555" t="str">
        <f>'FC03-6'!B$25</f>
        <v>Otros (DT-GLP) (FC03-6)</v>
      </c>
      <c r="F6391" s="555">
        <f>'FC03-6'!D$25</f>
        <v>0</v>
      </c>
      <c r="I6391" s="580" t="str">
        <f>Índice!$C$8</f>
        <v>2016-01-01</v>
      </c>
      <c r="J6391" s="580" t="str">
        <f>Índice!$C$9</f>
        <v>2016-12-31</v>
      </c>
      <c r="K6391" s="555" t="s">
        <v>1866</v>
      </c>
      <c r="L6391" s="555" t="s">
        <v>1853</v>
      </c>
    </row>
    <row r="6392" spans="1:12" ht="15.75">
      <c r="C6392" s="555" t="str">
        <f>'FC03-6'!B$26</f>
        <v>Total distribución de GLP (FC03-6)</v>
      </c>
      <c r="F6392" s="555">
        <f>'FC03-6'!D$26</f>
        <v>0</v>
      </c>
      <c r="I6392" s="580" t="str">
        <f>Índice!$C$8</f>
        <v>2016-01-01</v>
      </c>
      <c r="J6392" s="580" t="str">
        <f>Índice!$C$9</f>
        <v>2016-12-31</v>
      </c>
      <c r="K6392" s="555" t="s">
        <v>1866</v>
      </c>
      <c r="L6392" s="555" t="s">
        <v>1853</v>
      </c>
    </row>
    <row r="6393" spans="1:12" ht="15.75">
      <c r="A6393" s="593" t="s">
        <v>15</v>
      </c>
      <c r="C6393" s="555" t="str">
        <f>'FC03-6'!B$27</f>
        <v>Negocio comercializacion Minorista GLP (FC03-6)</v>
      </c>
      <c r="F6393" s="555"/>
      <c r="I6393" s="580" t="str">
        <f>Índice!$C$8</f>
        <v>2016-01-01</v>
      </c>
      <c r="J6393" s="580" t="str">
        <f>Índice!$C$9</f>
        <v>2016-12-31</v>
      </c>
      <c r="L6393" s="555"/>
    </row>
    <row r="6394" spans="1:12" ht="15.75">
      <c r="C6394" s="555" t="str">
        <f>'FC03-6'!B$28</f>
        <v>Estrato 1 Subsidiado (CI-GLP) (FC03-6)</v>
      </c>
      <c r="F6394" s="555">
        <f>'FC03-6'!D$28</f>
        <v>0</v>
      </c>
      <c r="I6394" s="580" t="str">
        <f>Índice!$C$8</f>
        <v>2016-01-01</v>
      </c>
      <c r="J6394" s="580" t="str">
        <f>Índice!$C$9</f>
        <v>2016-12-31</v>
      </c>
      <c r="K6394" s="555" t="s">
        <v>1866</v>
      </c>
      <c r="L6394" s="555" t="s">
        <v>1853</v>
      </c>
    </row>
    <row r="6395" spans="1:12" ht="15.75">
      <c r="C6395" s="555" t="str">
        <f>'FC03-6'!B$29</f>
        <v>Estrato 2 Subsidiado (CI-GLP) (FC03-6)</v>
      </c>
      <c r="F6395" s="555">
        <f>'FC03-6'!D$29</f>
        <v>0</v>
      </c>
      <c r="I6395" s="580" t="str">
        <f>Índice!$C$8</f>
        <v>2016-01-01</v>
      </c>
      <c r="J6395" s="580" t="str">
        <f>Índice!$C$9</f>
        <v>2016-12-31</v>
      </c>
      <c r="K6395" s="555" t="s">
        <v>1866</v>
      </c>
      <c r="L6395" s="555" t="s">
        <v>1853</v>
      </c>
    </row>
    <row r="6396" spans="1:12" ht="15.75">
      <c r="C6396" s="555" t="str">
        <f>'FC03-6'!B$30</f>
        <v>Usuario Final (FC03-6)</v>
      </c>
      <c r="F6396" s="555">
        <f>'FC03-6'!D$30</f>
        <v>0</v>
      </c>
      <c r="I6396" s="580" t="str">
        <f>Índice!$C$8</f>
        <v>2016-01-01</v>
      </c>
      <c r="J6396" s="580" t="str">
        <f>Índice!$C$9</f>
        <v>2016-12-31</v>
      </c>
      <c r="K6396" s="555" t="s">
        <v>1866</v>
      </c>
      <c r="L6396" s="555" t="s">
        <v>1853</v>
      </c>
    </row>
    <row r="6397" spans="1:12" ht="15.75">
      <c r="C6397" s="555" t="str">
        <f>'FC03-6'!B$31</f>
        <v>Otros (CI-GLP) (FC03-6)</v>
      </c>
      <c r="F6397" s="555">
        <f>'FC03-6'!D$31</f>
        <v>0</v>
      </c>
      <c r="I6397" s="580" t="str">
        <f>Índice!$C$8</f>
        <v>2016-01-01</v>
      </c>
      <c r="J6397" s="580" t="str">
        <f>Índice!$C$9</f>
        <v>2016-12-31</v>
      </c>
      <c r="K6397" s="555" t="s">
        <v>1866</v>
      </c>
      <c r="L6397" s="555" t="s">
        <v>1853</v>
      </c>
    </row>
    <row r="6398" spans="1:12" ht="15.75">
      <c r="C6398" s="555" t="str">
        <f>'FC03-6'!B$32</f>
        <v>Total comercialización minorista de GLP (FC03-6)</v>
      </c>
      <c r="F6398" s="555">
        <f>'FC03-6'!D$32</f>
        <v>0</v>
      </c>
      <c r="I6398" s="580" t="str">
        <f>Índice!$C$8</f>
        <v>2016-01-01</v>
      </c>
      <c r="J6398" s="580" t="str">
        <f>Índice!$C$9</f>
        <v>2016-12-31</v>
      </c>
      <c r="K6398" s="555" t="s">
        <v>1866</v>
      </c>
      <c r="L6398" s="555" t="s">
        <v>1853</v>
      </c>
    </row>
    <row r="6399" spans="1:12" ht="15.75">
      <c r="C6399" s="555" t="str">
        <f>'FC03-6'!B$33</f>
        <v>Total Cuentas por cobrar  Servicio de Gas Licuado del Petroleo (FC03-6)</v>
      </c>
      <c r="F6399" s="555">
        <f>'FC03-6'!D$33</f>
        <v>0</v>
      </c>
      <c r="I6399" s="580" t="str">
        <f>Índice!$C$8</f>
        <v>2016-01-01</v>
      </c>
      <c r="J6399" s="580" t="str">
        <f>Índice!$C$9</f>
        <v>2016-12-31</v>
      </c>
      <c r="K6399" s="555" t="s">
        <v>1866</v>
      </c>
      <c r="L6399" s="555" t="s">
        <v>1853</v>
      </c>
    </row>
    <row r="6400" spans="1:12" ht="15.75">
      <c r="A6400" s="593" t="s">
        <v>15</v>
      </c>
      <c r="C6400" s="555" t="str">
        <f>'FC03-6'!B$34</f>
        <v>Deterioro de cuentas por cobrar (FC03-6)</v>
      </c>
      <c r="F6400" s="555"/>
      <c r="I6400" s="580" t="str">
        <f>Índice!$C$8</f>
        <v>2016-01-01</v>
      </c>
      <c r="J6400" s="580" t="str">
        <f>Índice!$C$9</f>
        <v>2016-12-31</v>
      </c>
      <c r="L6400" s="555"/>
    </row>
    <row r="6401" spans="1:12" ht="15.75">
      <c r="A6401" s="593" t="s">
        <v>15</v>
      </c>
      <c r="C6401" s="555" t="str">
        <f>'FC03-6'!B$35</f>
        <v>Negocio transporte de GLP (Deterioro) (FC03-6)</v>
      </c>
      <c r="F6401" s="555"/>
      <c r="I6401" s="580" t="str">
        <f>Índice!$C$8</f>
        <v>2016-01-01</v>
      </c>
      <c r="J6401" s="580" t="str">
        <f>Índice!$C$9</f>
        <v>2016-12-31</v>
      </c>
      <c r="L6401" s="555"/>
    </row>
    <row r="6402" spans="1:12" ht="15.75">
      <c r="C6402" s="555" t="str">
        <f>'FC03-6'!B$36</f>
        <v>Empresas del sector (Deterioro) (FC03-6)</v>
      </c>
      <c r="F6402" s="555">
        <f>'FC03-6'!D$36</f>
        <v>0</v>
      </c>
      <c r="I6402" s="580" t="str">
        <f>Índice!$C$8</f>
        <v>2016-01-01</v>
      </c>
      <c r="J6402" s="580" t="str">
        <f>Índice!$C$9</f>
        <v>2016-12-31</v>
      </c>
      <c r="K6402" s="555" t="s">
        <v>1866</v>
      </c>
      <c r="L6402" s="555" t="s">
        <v>1853</v>
      </c>
    </row>
    <row r="6403" spans="1:12" ht="15.75">
      <c r="C6403" s="555" t="str">
        <f>'FC03-6'!B$37</f>
        <v>Usuarios No Regulados (Transporte) (Deterioro) (FC03-6)</v>
      </c>
      <c r="F6403" s="555">
        <f>'FC03-6'!D$37</f>
        <v>0</v>
      </c>
      <c r="I6403" s="580" t="str">
        <f>Índice!$C$8</f>
        <v>2016-01-01</v>
      </c>
      <c r="J6403" s="580" t="str">
        <f>Índice!$C$9</f>
        <v>2016-12-31</v>
      </c>
      <c r="K6403" s="555" t="s">
        <v>1866</v>
      </c>
      <c r="L6403" s="555" t="s">
        <v>1853</v>
      </c>
    </row>
    <row r="6404" spans="1:12" ht="15.75">
      <c r="C6404" s="555" t="str">
        <f>'FC03-6'!B$38</f>
        <v>Otros (Transporte) (Deterioro) (FC03-6)</v>
      </c>
      <c r="F6404" s="555">
        <f>'FC03-6'!D$38</f>
        <v>0</v>
      </c>
      <c r="I6404" s="580" t="str">
        <f>Índice!$C$8</f>
        <v>2016-01-01</v>
      </c>
      <c r="J6404" s="580" t="str">
        <f>Índice!$C$9</f>
        <v>2016-12-31</v>
      </c>
      <c r="K6404" s="555" t="s">
        <v>1866</v>
      </c>
      <c r="L6404" s="555" t="s">
        <v>1853</v>
      </c>
    </row>
    <row r="6405" spans="1:12" ht="15.75">
      <c r="C6405" s="555" t="str">
        <f>'FC03-6'!B$39</f>
        <v>Total Transporte de GLP (Deterioro) (FC03-6)</v>
      </c>
      <c r="F6405" s="555">
        <f>'FC03-6'!D$39</f>
        <v>0</v>
      </c>
      <c r="I6405" s="580" t="str">
        <f>Índice!$C$8</f>
        <v>2016-01-01</v>
      </c>
      <c r="J6405" s="580" t="str">
        <f>Índice!$C$9</f>
        <v>2016-12-31</v>
      </c>
      <c r="K6405" s="555" t="s">
        <v>1866</v>
      </c>
      <c r="L6405" s="555" t="s">
        <v>1853</v>
      </c>
    </row>
    <row r="6406" spans="1:12" ht="15.75">
      <c r="A6406" s="593" t="s">
        <v>15</v>
      </c>
      <c r="C6406" s="555" t="str">
        <f>'FC03-6'!B$40</f>
        <v>Negocio comercializacion Mayorista de GLP (Deterioro) (FC03-6)</v>
      </c>
      <c r="F6406" s="555"/>
      <c r="I6406" s="580" t="str">
        <f>Índice!$C$8</f>
        <v>2016-01-01</v>
      </c>
      <c r="J6406" s="580" t="str">
        <f>Índice!$C$9</f>
        <v>2016-12-31</v>
      </c>
      <c r="L6406" s="555"/>
    </row>
    <row r="6407" spans="1:12" ht="15.75">
      <c r="C6407" s="555" t="str">
        <f>'FC03-6'!B$41</f>
        <v>Distribuidores Inversionistas (Deterioro) (FC03-6)</v>
      </c>
      <c r="F6407" s="555">
        <f>'FC03-6'!D$41</f>
        <v>0</v>
      </c>
      <c r="I6407" s="580" t="str">
        <f>Índice!$C$8</f>
        <v>2016-01-01</v>
      </c>
      <c r="J6407" s="580" t="str">
        <f>Índice!$C$9</f>
        <v>2016-12-31</v>
      </c>
      <c r="K6407" s="555" t="s">
        <v>1866</v>
      </c>
      <c r="L6407" s="555" t="s">
        <v>1853</v>
      </c>
    </row>
    <row r="6408" spans="1:12" ht="15.75">
      <c r="C6408" s="555" t="str">
        <f>'FC03-6'!B$42</f>
        <v>Comercializadores Mayoristas (Deterioro) (FC03-6)</v>
      </c>
      <c r="F6408" s="555">
        <f>'FC03-6'!D$42</f>
        <v>0</v>
      </c>
      <c r="I6408" s="580" t="str">
        <f>Índice!$C$8</f>
        <v>2016-01-01</v>
      </c>
      <c r="J6408" s="580" t="str">
        <f>Índice!$C$9</f>
        <v>2016-12-31</v>
      </c>
      <c r="K6408" s="555" t="s">
        <v>1866</v>
      </c>
      <c r="L6408" s="555" t="s">
        <v>1853</v>
      </c>
    </row>
    <row r="6409" spans="1:12" ht="15.75">
      <c r="C6409" s="555" t="str">
        <f>'FC03-6'!B$43</f>
        <v>Usuarios No Regulados (Comercialización) (Deterioro) (FC03-6)</v>
      </c>
      <c r="F6409" s="555">
        <f>'FC03-6'!D$43</f>
        <v>0</v>
      </c>
      <c r="I6409" s="580" t="str">
        <f>Índice!$C$8</f>
        <v>2016-01-01</v>
      </c>
      <c r="J6409" s="580" t="str">
        <f>Índice!$C$9</f>
        <v>2016-12-31</v>
      </c>
      <c r="K6409" s="555" t="s">
        <v>1866</v>
      </c>
      <c r="L6409" s="555" t="s">
        <v>1853</v>
      </c>
    </row>
    <row r="6410" spans="1:12" ht="15.75">
      <c r="C6410" s="555" t="str">
        <f>'FC03-6'!B$44</f>
        <v>Otros (CM-GLP) (Deterioro) (FC03-6)</v>
      </c>
      <c r="F6410" s="555">
        <f>'FC03-6'!D$44</f>
        <v>0</v>
      </c>
      <c r="I6410" s="580" t="str">
        <f>Índice!$C$8</f>
        <v>2016-01-01</v>
      </c>
      <c r="J6410" s="580" t="str">
        <f>Índice!$C$9</f>
        <v>2016-12-31</v>
      </c>
      <c r="K6410" s="555" t="s">
        <v>1866</v>
      </c>
      <c r="L6410" s="555" t="s">
        <v>1853</v>
      </c>
    </row>
    <row r="6411" spans="1:12" ht="15.75">
      <c r="C6411" s="555" t="str">
        <f>'FC03-6'!B$45</f>
        <v>Total Comercializacion Mayorista de GLP (Deterioro) (FC03-6)</v>
      </c>
      <c r="F6411" s="555">
        <f>'FC03-6'!D$45</f>
        <v>0</v>
      </c>
      <c r="I6411" s="580" t="str">
        <f>Índice!$C$8</f>
        <v>2016-01-01</v>
      </c>
      <c r="J6411" s="580" t="str">
        <f>Índice!$C$9</f>
        <v>2016-12-31</v>
      </c>
      <c r="K6411" s="555" t="s">
        <v>1866</v>
      </c>
      <c r="L6411" s="555" t="s">
        <v>1853</v>
      </c>
    </row>
    <row r="6412" spans="1:12" ht="15.75">
      <c r="A6412" s="593" t="s">
        <v>15</v>
      </c>
      <c r="C6412" s="555" t="str">
        <f>'FC03-6'!B$46</f>
        <v>Negocio distribución de GLP (Deterioro) (FC03-6)</v>
      </c>
      <c r="F6412" s="555"/>
      <c r="I6412" s="580" t="str">
        <f>Índice!$C$8</f>
        <v>2016-01-01</v>
      </c>
      <c r="J6412" s="580" t="str">
        <f>Índice!$C$9</f>
        <v>2016-12-31</v>
      </c>
      <c r="L6412" s="555"/>
    </row>
    <row r="6413" spans="1:12" ht="15.75">
      <c r="C6413" s="555" t="str">
        <f>'FC03-6'!B$47</f>
        <v>Comercializadores  minoristas (Deterioro) (FC03-6)</v>
      </c>
      <c r="F6413" s="555">
        <f>'FC03-6'!D$47</f>
        <v>0</v>
      </c>
      <c r="I6413" s="580" t="str">
        <f>Índice!$C$8</f>
        <v>2016-01-01</v>
      </c>
      <c r="J6413" s="580" t="str">
        <f>Índice!$C$9</f>
        <v>2016-12-31</v>
      </c>
      <c r="K6413" s="555" t="s">
        <v>1866</v>
      </c>
      <c r="L6413" s="555" t="s">
        <v>1853</v>
      </c>
    </row>
    <row r="6414" spans="1:12" ht="15.75">
      <c r="C6414" s="555" t="str">
        <f>'FC03-6'!B$48</f>
        <v>Tanques Estacionarios (Deterioro) (FC03-6)</v>
      </c>
      <c r="F6414" s="555">
        <f>'FC03-6'!D$48</f>
        <v>0</v>
      </c>
      <c r="I6414" s="580" t="str">
        <f>Índice!$C$8</f>
        <v>2016-01-01</v>
      </c>
      <c r="J6414" s="580" t="str">
        <f>Índice!$C$9</f>
        <v>2016-12-31</v>
      </c>
      <c r="K6414" s="555" t="s">
        <v>1866</v>
      </c>
      <c r="L6414" s="555" t="s">
        <v>1853</v>
      </c>
    </row>
    <row r="6415" spans="1:12" ht="15.75">
      <c r="C6415" s="555" t="str">
        <f>'FC03-6'!B$49</f>
        <v>Puntos de Venta (Deterioro) (FC03-6)</v>
      </c>
      <c r="F6415" s="555">
        <f>'FC03-6'!D$49</f>
        <v>0</v>
      </c>
      <c r="I6415" s="580" t="str">
        <f>Índice!$C$8</f>
        <v>2016-01-01</v>
      </c>
      <c r="J6415" s="580" t="str">
        <f>Índice!$C$9</f>
        <v>2016-12-31</v>
      </c>
      <c r="K6415" s="555" t="s">
        <v>1866</v>
      </c>
      <c r="L6415" s="555" t="s">
        <v>1853</v>
      </c>
    </row>
    <row r="6416" spans="1:12" ht="15.75">
      <c r="C6416" s="555" t="str">
        <f>'FC03-6'!B$50</f>
        <v>Estrato 1 Subsidiado (DT-GLP) (Deterioro) (FC03-6)</v>
      </c>
      <c r="F6416" s="555">
        <f>'FC03-6'!D$50</f>
        <v>0</v>
      </c>
      <c r="I6416" s="580" t="str">
        <f>Índice!$C$8</f>
        <v>2016-01-01</v>
      </c>
      <c r="J6416" s="580" t="str">
        <f>Índice!$C$9</f>
        <v>2016-12-31</v>
      </c>
      <c r="K6416" s="555" t="s">
        <v>1866</v>
      </c>
      <c r="L6416" s="555" t="s">
        <v>1853</v>
      </c>
    </row>
    <row r="6417" spans="1:12" ht="15.75">
      <c r="C6417" s="555" t="str">
        <f>'FC03-6'!B$51</f>
        <v>Estrato 2 Subsidiado (DT-GLP) (Deterioro) (FC03-6)</v>
      </c>
      <c r="F6417" s="555">
        <f>'FC03-6'!D$51</f>
        <v>0</v>
      </c>
      <c r="I6417" s="580" t="str">
        <f>Índice!$C$8</f>
        <v>2016-01-01</v>
      </c>
      <c r="J6417" s="580" t="str">
        <f>Índice!$C$9</f>
        <v>2016-12-31</v>
      </c>
      <c r="K6417" s="555" t="s">
        <v>1866</v>
      </c>
      <c r="L6417" s="555" t="s">
        <v>1853</v>
      </c>
    </row>
    <row r="6418" spans="1:12" ht="15.75">
      <c r="C6418" s="555" t="str">
        <f>'FC03-6'!B$52</f>
        <v>Otros (DT-GLP) (Deterioro) (FC03-6)</v>
      </c>
      <c r="F6418" s="555">
        <f>'FC03-6'!D$52</f>
        <v>0</v>
      </c>
      <c r="I6418" s="580" t="str">
        <f>Índice!$C$8</f>
        <v>2016-01-01</v>
      </c>
      <c r="J6418" s="580" t="str">
        <f>Índice!$C$9</f>
        <v>2016-12-31</v>
      </c>
      <c r="K6418" s="555" t="s">
        <v>1866</v>
      </c>
      <c r="L6418" s="555" t="s">
        <v>1853</v>
      </c>
    </row>
    <row r="6419" spans="1:12" ht="15.75">
      <c r="C6419" s="555" t="str">
        <f>'FC03-6'!B$53</f>
        <v>Total distribución de GLP (Deterioro) (FC03-6)</v>
      </c>
      <c r="F6419" s="555">
        <f>'FC03-6'!D$53</f>
        <v>0</v>
      </c>
      <c r="I6419" s="580" t="str">
        <f>Índice!$C$8</f>
        <v>2016-01-01</v>
      </c>
      <c r="J6419" s="580" t="str">
        <f>Índice!$C$9</f>
        <v>2016-12-31</v>
      </c>
      <c r="K6419" s="555" t="s">
        <v>1866</v>
      </c>
      <c r="L6419" s="555" t="s">
        <v>1853</v>
      </c>
    </row>
    <row r="6420" spans="1:12" ht="15.75">
      <c r="A6420" s="593" t="s">
        <v>15</v>
      </c>
      <c r="C6420" s="555" t="str">
        <f>'FC03-6'!B$54</f>
        <v>Negocio comercializacion Minorista GLP (Deterioro) (FC03-6)</v>
      </c>
      <c r="F6420" s="555"/>
      <c r="I6420" s="580" t="str">
        <f>Índice!$C$8</f>
        <v>2016-01-01</v>
      </c>
      <c r="J6420" s="580" t="str">
        <f>Índice!$C$9</f>
        <v>2016-12-31</v>
      </c>
      <c r="L6420" s="555"/>
    </row>
    <row r="6421" spans="1:12" ht="15.75">
      <c r="C6421" s="555" t="str">
        <f>'FC03-6'!B$55</f>
        <v>Estrato 1 Subsidiado (CI-GLP) (Deterioro) (FC03-6)</v>
      </c>
      <c r="F6421" s="555">
        <f>'FC03-6'!D$55</f>
        <v>0</v>
      </c>
      <c r="I6421" s="580" t="str">
        <f>Índice!$C$8</f>
        <v>2016-01-01</v>
      </c>
      <c r="J6421" s="580" t="str">
        <f>Índice!$C$9</f>
        <v>2016-12-31</v>
      </c>
      <c r="K6421" s="555" t="s">
        <v>1866</v>
      </c>
      <c r="L6421" s="555" t="s">
        <v>1853</v>
      </c>
    </row>
    <row r="6422" spans="1:12" ht="15.75">
      <c r="C6422" s="555" t="str">
        <f>'FC03-6'!B$56</f>
        <v>Estrato 2 Subsidiado (CI-GLP) (Deterioro) (FC03-6)</v>
      </c>
      <c r="F6422" s="555">
        <f>'FC03-6'!D$56</f>
        <v>0</v>
      </c>
      <c r="I6422" s="580" t="str">
        <f>Índice!$C$8</f>
        <v>2016-01-01</v>
      </c>
      <c r="J6422" s="580" t="str">
        <f>Índice!$C$9</f>
        <v>2016-12-31</v>
      </c>
      <c r="K6422" s="555" t="s">
        <v>1866</v>
      </c>
      <c r="L6422" s="555" t="s">
        <v>1853</v>
      </c>
    </row>
    <row r="6423" spans="1:12" ht="15.75">
      <c r="C6423" s="555" t="str">
        <f>'FC03-6'!B$57</f>
        <v>Usuario Final (Deterioro) (FC03-6)</v>
      </c>
      <c r="F6423" s="555">
        <f>'FC03-6'!D$57</f>
        <v>0</v>
      </c>
      <c r="I6423" s="580" t="str">
        <f>Índice!$C$8</f>
        <v>2016-01-01</v>
      </c>
      <c r="J6423" s="580" t="str">
        <f>Índice!$C$9</f>
        <v>2016-12-31</v>
      </c>
      <c r="K6423" s="555" t="s">
        <v>1866</v>
      </c>
      <c r="L6423" s="555" t="s">
        <v>1853</v>
      </c>
    </row>
    <row r="6424" spans="1:12" ht="15.75">
      <c r="C6424" s="555" t="str">
        <f>'FC03-6'!B$58</f>
        <v>Otros (CI-GLP) (Deterioro) (FC03-6)</v>
      </c>
      <c r="F6424" s="555">
        <f>'FC03-6'!D$58</f>
        <v>0</v>
      </c>
      <c r="I6424" s="580" t="str">
        <f>Índice!$C$8</f>
        <v>2016-01-01</v>
      </c>
      <c r="J6424" s="580" t="str">
        <f>Índice!$C$9</f>
        <v>2016-12-31</v>
      </c>
      <c r="K6424" s="555" t="s">
        <v>1866</v>
      </c>
      <c r="L6424" s="555" t="s">
        <v>1853</v>
      </c>
    </row>
    <row r="6425" spans="1:12" ht="15.75">
      <c r="C6425" s="555" t="str">
        <f>'FC03-6'!B$59</f>
        <v>Total comercialización minorista de GLP (Deterioro) (FC03-6)</v>
      </c>
      <c r="F6425" s="555">
        <f>'FC03-6'!D$59</f>
        <v>0</v>
      </c>
      <c r="I6425" s="580" t="str">
        <f>Índice!$C$8</f>
        <v>2016-01-01</v>
      </c>
      <c r="J6425" s="580" t="str">
        <f>Índice!$C$9</f>
        <v>2016-12-31</v>
      </c>
      <c r="K6425" s="555" t="s">
        <v>1866</v>
      </c>
      <c r="L6425" s="555" t="s">
        <v>1853</v>
      </c>
    </row>
    <row r="6426" spans="1:12" ht="15.75">
      <c r="C6426" s="555" t="str">
        <f>'FC03-6'!B$60</f>
        <v>Total Deterioro Cuentas por Cobrar (FC03-6)</v>
      </c>
      <c r="F6426" s="555">
        <f>'FC03-6'!D$60</f>
        <v>0</v>
      </c>
      <c r="I6426" s="580" t="str">
        <f>Índice!$C$8</f>
        <v>2016-01-01</v>
      </c>
      <c r="J6426" s="580" t="str">
        <f>Índice!$C$9</f>
        <v>2016-12-31</v>
      </c>
      <c r="K6426" s="555" t="s">
        <v>1866</v>
      </c>
      <c r="L6426" s="555" t="s">
        <v>1853</v>
      </c>
    </row>
    <row r="6427" spans="1:12" ht="15.75">
      <c r="A6427" s="593" t="s">
        <v>15</v>
      </c>
      <c r="B6427" s="594"/>
      <c r="C6427" s="595" t="s">
        <v>627</v>
      </c>
      <c r="I6427" s="580" t="str">
        <f>Índice!$C$8</f>
        <v>2016-01-01</v>
      </c>
      <c r="J6427" s="580" t="str">
        <f>Índice!$C$9</f>
        <v>2016-12-31</v>
      </c>
      <c r="L6427" s="555"/>
    </row>
    <row r="6428" spans="1:12" ht="15.75">
      <c r="A6428" s="593" t="s">
        <v>15</v>
      </c>
      <c r="C6428" s="555" t="str">
        <f>'FC03-6'!B$7</f>
        <v>Servicio de gas licuado del petróleo (FC03-6)</v>
      </c>
      <c r="I6428" s="580" t="str">
        <f>Índice!$C$8</f>
        <v>2016-01-01</v>
      </c>
      <c r="J6428" s="580" t="str">
        <f>Índice!$C$9</f>
        <v>2016-12-31</v>
      </c>
      <c r="L6428" s="555"/>
    </row>
    <row r="6429" spans="1:12" ht="15.75">
      <c r="A6429" s="593" t="s">
        <v>15</v>
      </c>
      <c r="C6429" s="555" t="str">
        <f>'FC03-6'!B$8</f>
        <v>Negocio transporte de GLP (FC03-6)</v>
      </c>
      <c r="I6429" s="580" t="str">
        <f>Índice!$C$8</f>
        <v>2016-01-01</v>
      </c>
      <c r="J6429" s="580" t="str">
        <f>Índice!$C$9</f>
        <v>2016-12-31</v>
      </c>
      <c r="L6429" s="555"/>
    </row>
    <row r="6430" spans="1:12" ht="15.75">
      <c r="C6430" s="555" t="str">
        <f>'FC03-6'!B$9</f>
        <v>Empresas del sector (FC03-6)</v>
      </c>
      <c r="F6430" s="555">
        <f>'FC03-6'!E$9</f>
        <v>0</v>
      </c>
      <c r="I6430" s="580" t="str">
        <f>Índice!$C$8</f>
        <v>2016-01-01</v>
      </c>
      <c r="J6430" s="580" t="str">
        <f>Índice!$C$9</f>
        <v>2016-12-31</v>
      </c>
      <c r="K6430" s="555" t="s">
        <v>1866</v>
      </c>
      <c r="L6430" s="555" t="s">
        <v>1854</v>
      </c>
    </row>
    <row r="6431" spans="1:12" ht="15.75">
      <c r="C6431" s="555" t="str">
        <f>'FC03-6'!B$10</f>
        <v>Usuarios No Regulados (Transporte) (FC03-6)</v>
      </c>
      <c r="F6431" s="555">
        <f>'FC03-6'!E$10</f>
        <v>0</v>
      </c>
      <c r="I6431" s="580" t="str">
        <f>Índice!$C$8</f>
        <v>2016-01-01</v>
      </c>
      <c r="J6431" s="580" t="str">
        <f>Índice!$C$9</f>
        <v>2016-12-31</v>
      </c>
      <c r="K6431" s="555" t="s">
        <v>1866</v>
      </c>
      <c r="L6431" s="555" t="s">
        <v>1854</v>
      </c>
    </row>
    <row r="6432" spans="1:12" ht="15.75">
      <c r="C6432" s="555" t="str">
        <f>'FC03-6'!B$11</f>
        <v>Otros (Transporte) (FC03-6)</v>
      </c>
      <c r="F6432" s="555">
        <f>'FC03-6'!E$11</f>
        <v>0</v>
      </c>
      <c r="I6432" s="580" t="str">
        <f>Índice!$C$8</f>
        <v>2016-01-01</v>
      </c>
      <c r="J6432" s="580" t="str">
        <f>Índice!$C$9</f>
        <v>2016-12-31</v>
      </c>
      <c r="K6432" s="555" t="s">
        <v>1866</v>
      </c>
      <c r="L6432" s="555" t="s">
        <v>1854</v>
      </c>
    </row>
    <row r="6433" spans="1:12" ht="15.75">
      <c r="C6433" s="555" t="str">
        <f>'FC03-6'!B$12</f>
        <v>Total Transporte de GLP (FC03-6)</v>
      </c>
      <c r="F6433" s="555">
        <f>'FC03-6'!E$12</f>
        <v>0</v>
      </c>
      <c r="I6433" s="580" t="str">
        <f>Índice!$C$8</f>
        <v>2016-01-01</v>
      </c>
      <c r="J6433" s="580" t="str">
        <f>Índice!$C$9</f>
        <v>2016-12-31</v>
      </c>
      <c r="K6433" s="555" t="s">
        <v>1866</v>
      </c>
      <c r="L6433" s="555" t="s">
        <v>1854</v>
      </c>
    </row>
    <row r="6434" spans="1:12" ht="15.75">
      <c r="A6434" s="593" t="s">
        <v>15</v>
      </c>
      <c r="C6434" s="555" t="str">
        <f>'FC03-6'!B$13</f>
        <v>Negocio comercializacion Mayorista de GLP (FC03-6)</v>
      </c>
      <c r="F6434" s="555"/>
      <c r="I6434" s="580" t="str">
        <f>Índice!$C$8</f>
        <v>2016-01-01</v>
      </c>
      <c r="J6434" s="580" t="str">
        <f>Índice!$C$9</f>
        <v>2016-12-31</v>
      </c>
      <c r="L6434" s="555"/>
    </row>
    <row r="6435" spans="1:12" ht="15.75">
      <c r="C6435" s="555" t="str">
        <f>'FC03-6'!B$14</f>
        <v>Distribuidores Inversionistas (FC03-6)</v>
      </c>
      <c r="F6435" s="555">
        <f>'FC03-6'!E$14</f>
        <v>0</v>
      </c>
      <c r="I6435" s="580" t="str">
        <f>Índice!$C$8</f>
        <v>2016-01-01</v>
      </c>
      <c r="J6435" s="580" t="str">
        <f>Índice!$C$9</f>
        <v>2016-12-31</v>
      </c>
      <c r="K6435" s="555" t="s">
        <v>1866</v>
      </c>
      <c r="L6435" s="555" t="s">
        <v>1854</v>
      </c>
    </row>
    <row r="6436" spans="1:12" ht="15.75">
      <c r="C6436" s="555" t="str">
        <f>'FC03-6'!B$15</f>
        <v>Comercializadores Mayoristas (FC03-6)</v>
      </c>
      <c r="F6436" s="555">
        <f>'FC03-6'!E$15</f>
        <v>0</v>
      </c>
      <c r="I6436" s="580" t="str">
        <f>Índice!$C$8</f>
        <v>2016-01-01</v>
      </c>
      <c r="J6436" s="580" t="str">
        <f>Índice!$C$9</f>
        <v>2016-12-31</v>
      </c>
      <c r="K6436" s="555" t="s">
        <v>1866</v>
      </c>
      <c r="L6436" s="555" t="s">
        <v>1854</v>
      </c>
    </row>
    <row r="6437" spans="1:12" ht="15.75">
      <c r="C6437" s="555" t="str">
        <f>'FC03-6'!B$16</f>
        <v>Usuarios No Regulados (Comercialización) (FC03-6)</v>
      </c>
      <c r="F6437" s="555">
        <f>'FC03-6'!E$16</f>
        <v>0</v>
      </c>
      <c r="I6437" s="580" t="str">
        <f>Índice!$C$8</f>
        <v>2016-01-01</v>
      </c>
      <c r="J6437" s="580" t="str">
        <f>Índice!$C$9</f>
        <v>2016-12-31</v>
      </c>
      <c r="K6437" s="555" t="s">
        <v>1866</v>
      </c>
      <c r="L6437" s="555" t="s">
        <v>1854</v>
      </c>
    </row>
    <row r="6438" spans="1:12" ht="15.75">
      <c r="C6438" s="555" t="str">
        <f>'FC03-6'!B$17</f>
        <v>Otros (CM-GLP) (FC03-6)</v>
      </c>
      <c r="F6438" s="555">
        <f>'FC03-6'!E$17</f>
        <v>0</v>
      </c>
      <c r="I6438" s="580" t="str">
        <f>Índice!$C$8</f>
        <v>2016-01-01</v>
      </c>
      <c r="J6438" s="580" t="str">
        <f>Índice!$C$9</f>
        <v>2016-12-31</v>
      </c>
      <c r="K6438" s="555" t="s">
        <v>1866</v>
      </c>
      <c r="L6438" s="555" t="s">
        <v>1854</v>
      </c>
    </row>
    <row r="6439" spans="1:12" ht="15.75">
      <c r="C6439" s="555" t="str">
        <f>'FC03-6'!B$18</f>
        <v>Total Comercializacion Mayorista de GLP (FC03-6)</v>
      </c>
      <c r="F6439" s="555">
        <f>'FC03-6'!E$18</f>
        <v>0</v>
      </c>
      <c r="I6439" s="580" t="str">
        <f>Índice!$C$8</f>
        <v>2016-01-01</v>
      </c>
      <c r="J6439" s="580" t="str">
        <f>Índice!$C$9</f>
        <v>2016-12-31</v>
      </c>
      <c r="K6439" s="555" t="s">
        <v>1866</v>
      </c>
      <c r="L6439" s="555" t="s">
        <v>1854</v>
      </c>
    </row>
    <row r="6440" spans="1:12" ht="15.75">
      <c r="A6440" s="593" t="s">
        <v>15</v>
      </c>
      <c r="C6440" s="555" t="str">
        <f>'FC03-6'!B$19</f>
        <v>Negocio distribución de GLP (FC03-6)</v>
      </c>
      <c r="F6440" s="555"/>
      <c r="I6440" s="580" t="str">
        <f>Índice!$C$8</f>
        <v>2016-01-01</v>
      </c>
      <c r="J6440" s="580" t="str">
        <f>Índice!$C$9</f>
        <v>2016-12-31</v>
      </c>
      <c r="L6440" s="555"/>
    </row>
    <row r="6441" spans="1:12" ht="15.75">
      <c r="C6441" s="555" t="str">
        <f>'FC03-6'!B$20</f>
        <v>Comercializadores  minoristas (FC03-6)</v>
      </c>
      <c r="F6441" s="555">
        <f>'FC03-6'!E$20</f>
        <v>0</v>
      </c>
      <c r="I6441" s="580" t="str">
        <f>Índice!$C$8</f>
        <v>2016-01-01</v>
      </c>
      <c r="J6441" s="580" t="str">
        <f>Índice!$C$9</f>
        <v>2016-12-31</v>
      </c>
      <c r="K6441" s="555" t="s">
        <v>1866</v>
      </c>
      <c r="L6441" s="555" t="s">
        <v>1854</v>
      </c>
    </row>
    <row r="6442" spans="1:12" ht="15.75">
      <c r="C6442" s="555" t="str">
        <f>'FC03-6'!B$21</f>
        <v>Tanques Estacionarios (FC03-6)</v>
      </c>
      <c r="F6442" s="555">
        <f>'FC03-6'!E$21</f>
        <v>0</v>
      </c>
      <c r="I6442" s="580" t="str">
        <f>Índice!$C$8</f>
        <v>2016-01-01</v>
      </c>
      <c r="J6442" s="580" t="str">
        <f>Índice!$C$9</f>
        <v>2016-12-31</v>
      </c>
      <c r="K6442" s="555" t="s">
        <v>1866</v>
      </c>
      <c r="L6442" s="555" t="s">
        <v>1854</v>
      </c>
    </row>
    <row r="6443" spans="1:12" ht="15.75">
      <c r="C6443" s="555" t="str">
        <f>'FC03-6'!B$22</f>
        <v>Puntos de Venta (FC03-6)</v>
      </c>
      <c r="F6443" s="555">
        <f>'FC03-6'!E$22</f>
        <v>0</v>
      </c>
      <c r="I6443" s="580" t="str">
        <f>Índice!$C$8</f>
        <v>2016-01-01</v>
      </c>
      <c r="J6443" s="580" t="str">
        <f>Índice!$C$9</f>
        <v>2016-12-31</v>
      </c>
      <c r="K6443" s="555" t="s">
        <v>1866</v>
      </c>
      <c r="L6443" s="555" t="s">
        <v>1854</v>
      </c>
    </row>
    <row r="6444" spans="1:12" ht="15.75">
      <c r="C6444" s="555" t="str">
        <f>'FC03-6'!B$23</f>
        <v>Estrato 1 Subsidiado (DT-GLP) (FC03-6)</v>
      </c>
      <c r="F6444" s="555">
        <f>'FC03-6'!E$23</f>
        <v>0</v>
      </c>
      <c r="I6444" s="580" t="str">
        <f>Índice!$C$8</f>
        <v>2016-01-01</v>
      </c>
      <c r="J6444" s="580" t="str">
        <f>Índice!$C$9</f>
        <v>2016-12-31</v>
      </c>
      <c r="K6444" s="555" t="s">
        <v>1866</v>
      </c>
      <c r="L6444" s="555" t="s">
        <v>1854</v>
      </c>
    </row>
    <row r="6445" spans="1:12" ht="15.75">
      <c r="C6445" s="555" t="str">
        <f>'FC03-6'!B$24</f>
        <v>Estrato 2 Subsidiado (DT-GLP) (FC03-6)</v>
      </c>
      <c r="F6445" s="555">
        <f>'FC03-6'!E$24</f>
        <v>0</v>
      </c>
      <c r="I6445" s="580" t="str">
        <f>Índice!$C$8</f>
        <v>2016-01-01</v>
      </c>
      <c r="J6445" s="580" t="str">
        <f>Índice!$C$9</f>
        <v>2016-12-31</v>
      </c>
      <c r="K6445" s="555" t="s">
        <v>1866</v>
      </c>
      <c r="L6445" s="555" t="s">
        <v>1854</v>
      </c>
    </row>
    <row r="6446" spans="1:12" ht="15.75">
      <c r="C6446" s="555" t="str">
        <f>'FC03-6'!B$25</f>
        <v>Otros (DT-GLP) (FC03-6)</v>
      </c>
      <c r="F6446" s="555">
        <f>'FC03-6'!E$25</f>
        <v>0</v>
      </c>
      <c r="I6446" s="580" t="str">
        <f>Índice!$C$8</f>
        <v>2016-01-01</v>
      </c>
      <c r="J6446" s="580" t="str">
        <f>Índice!$C$9</f>
        <v>2016-12-31</v>
      </c>
      <c r="K6446" s="555" t="s">
        <v>1866</v>
      </c>
      <c r="L6446" s="555" t="s">
        <v>1854</v>
      </c>
    </row>
    <row r="6447" spans="1:12" ht="15.75">
      <c r="C6447" s="555" t="str">
        <f>'FC03-6'!B$26</f>
        <v>Total distribución de GLP (FC03-6)</v>
      </c>
      <c r="F6447" s="555">
        <f>'FC03-6'!E$26</f>
        <v>0</v>
      </c>
      <c r="I6447" s="580" t="str">
        <f>Índice!$C$8</f>
        <v>2016-01-01</v>
      </c>
      <c r="J6447" s="580" t="str">
        <f>Índice!$C$9</f>
        <v>2016-12-31</v>
      </c>
      <c r="K6447" s="555" t="s">
        <v>1866</v>
      </c>
      <c r="L6447" s="555" t="s">
        <v>1854</v>
      </c>
    </row>
    <row r="6448" spans="1:12" ht="15.75">
      <c r="A6448" s="593" t="s">
        <v>15</v>
      </c>
      <c r="C6448" s="555" t="str">
        <f>'FC03-6'!B$27</f>
        <v>Negocio comercializacion Minorista GLP (FC03-6)</v>
      </c>
      <c r="F6448" s="555"/>
      <c r="I6448" s="580" t="str">
        <f>Índice!$C$8</f>
        <v>2016-01-01</v>
      </c>
      <c r="J6448" s="580" t="str">
        <f>Índice!$C$9</f>
        <v>2016-12-31</v>
      </c>
      <c r="L6448" s="555"/>
    </row>
    <row r="6449" spans="1:12" ht="15.75">
      <c r="C6449" s="555" t="str">
        <f>'FC03-6'!B$28</f>
        <v>Estrato 1 Subsidiado (CI-GLP) (FC03-6)</v>
      </c>
      <c r="F6449" s="555">
        <f>'FC03-6'!E$28</f>
        <v>0</v>
      </c>
      <c r="I6449" s="580" t="str">
        <f>Índice!$C$8</f>
        <v>2016-01-01</v>
      </c>
      <c r="J6449" s="580" t="str">
        <f>Índice!$C$9</f>
        <v>2016-12-31</v>
      </c>
      <c r="K6449" s="555" t="s">
        <v>1866</v>
      </c>
      <c r="L6449" s="555" t="s">
        <v>1854</v>
      </c>
    </row>
    <row r="6450" spans="1:12" ht="15.75">
      <c r="C6450" s="555" t="str">
        <f>'FC03-6'!B$29</f>
        <v>Estrato 2 Subsidiado (CI-GLP) (FC03-6)</v>
      </c>
      <c r="F6450" s="555">
        <f>'FC03-6'!E$29</f>
        <v>0</v>
      </c>
      <c r="I6450" s="580" t="str">
        <f>Índice!$C$8</f>
        <v>2016-01-01</v>
      </c>
      <c r="J6450" s="580" t="str">
        <f>Índice!$C$9</f>
        <v>2016-12-31</v>
      </c>
      <c r="K6450" s="555" t="s">
        <v>1866</v>
      </c>
      <c r="L6450" s="555" t="s">
        <v>1854</v>
      </c>
    </row>
    <row r="6451" spans="1:12" ht="15.75">
      <c r="C6451" s="555" t="str">
        <f>'FC03-6'!B$30</f>
        <v>Usuario Final (FC03-6)</v>
      </c>
      <c r="F6451" s="555">
        <f>'FC03-6'!E$30</f>
        <v>0</v>
      </c>
      <c r="I6451" s="580" t="str">
        <f>Índice!$C$8</f>
        <v>2016-01-01</v>
      </c>
      <c r="J6451" s="580" t="str">
        <f>Índice!$C$9</f>
        <v>2016-12-31</v>
      </c>
      <c r="K6451" s="555" t="s">
        <v>1866</v>
      </c>
      <c r="L6451" s="555" t="s">
        <v>1854</v>
      </c>
    </row>
    <row r="6452" spans="1:12" ht="15.75">
      <c r="C6452" s="555" t="str">
        <f>'FC03-6'!B$31</f>
        <v>Otros (CI-GLP) (FC03-6)</v>
      </c>
      <c r="F6452" s="555">
        <f>'FC03-6'!E$31</f>
        <v>0</v>
      </c>
      <c r="I6452" s="580" t="str">
        <f>Índice!$C$8</f>
        <v>2016-01-01</v>
      </c>
      <c r="J6452" s="580" t="str">
        <f>Índice!$C$9</f>
        <v>2016-12-31</v>
      </c>
      <c r="K6452" s="555" t="s">
        <v>1866</v>
      </c>
      <c r="L6452" s="555" t="s">
        <v>1854</v>
      </c>
    </row>
    <row r="6453" spans="1:12" ht="15.75">
      <c r="C6453" s="555" t="str">
        <f>'FC03-6'!B$32</f>
        <v>Total comercialización minorista de GLP (FC03-6)</v>
      </c>
      <c r="F6453" s="555">
        <f>'FC03-6'!E$32</f>
        <v>0</v>
      </c>
      <c r="I6453" s="580" t="str">
        <f>Índice!$C$8</f>
        <v>2016-01-01</v>
      </c>
      <c r="J6453" s="580" t="str">
        <f>Índice!$C$9</f>
        <v>2016-12-31</v>
      </c>
      <c r="K6453" s="555" t="s">
        <v>1866</v>
      </c>
      <c r="L6453" s="555" t="s">
        <v>1854</v>
      </c>
    </row>
    <row r="6454" spans="1:12" ht="15.75">
      <c r="C6454" s="555" t="str">
        <f>'FC03-6'!B$33</f>
        <v>Total Cuentas por cobrar  Servicio de Gas Licuado del Petroleo (FC03-6)</v>
      </c>
      <c r="F6454" s="555">
        <f>'FC03-6'!E$33</f>
        <v>0</v>
      </c>
      <c r="I6454" s="580" t="str">
        <f>Índice!$C$8</f>
        <v>2016-01-01</v>
      </c>
      <c r="J6454" s="580" t="str">
        <f>Índice!$C$9</f>
        <v>2016-12-31</v>
      </c>
      <c r="K6454" s="555" t="s">
        <v>1866</v>
      </c>
      <c r="L6454" s="555" t="s">
        <v>1854</v>
      </c>
    </row>
    <row r="6455" spans="1:12" ht="15.75">
      <c r="A6455" s="593" t="s">
        <v>15</v>
      </c>
      <c r="C6455" s="555" t="str">
        <f>'FC03-6'!B$34</f>
        <v>Deterioro de cuentas por cobrar (FC03-6)</v>
      </c>
      <c r="F6455" s="555"/>
      <c r="I6455" s="580" t="str">
        <f>Índice!$C$8</f>
        <v>2016-01-01</v>
      </c>
      <c r="J6455" s="580" t="str">
        <f>Índice!$C$9</f>
        <v>2016-12-31</v>
      </c>
      <c r="L6455" s="555"/>
    </row>
    <row r="6456" spans="1:12" ht="15.75">
      <c r="A6456" s="593" t="s">
        <v>15</v>
      </c>
      <c r="C6456" s="555" t="str">
        <f>'FC03-6'!B$35</f>
        <v>Negocio transporte de GLP (Deterioro) (FC03-6)</v>
      </c>
      <c r="F6456" s="555"/>
      <c r="I6456" s="580" t="str">
        <f>Índice!$C$8</f>
        <v>2016-01-01</v>
      </c>
      <c r="J6456" s="580" t="str">
        <f>Índice!$C$9</f>
        <v>2016-12-31</v>
      </c>
      <c r="L6456" s="555"/>
    </row>
    <row r="6457" spans="1:12" ht="15.75">
      <c r="C6457" s="555" t="str">
        <f>'FC03-6'!B$36</f>
        <v>Empresas del sector (Deterioro) (FC03-6)</v>
      </c>
      <c r="F6457" s="555">
        <f>'FC03-6'!E$36</f>
        <v>0</v>
      </c>
      <c r="I6457" s="580" t="str">
        <f>Índice!$C$8</f>
        <v>2016-01-01</v>
      </c>
      <c r="J6457" s="580" t="str">
        <f>Índice!$C$9</f>
        <v>2016-12-31</v>
      </c>
      <c r="K6457" s="555" t="s">
        <v>1866</v>
      </c>
      <c r="L6457" s="555" t="s">
        <v>1854</v>
      </c>
    </row>
    <row r="6458" spans="1:12" ht="15.75">
      <c r="C6458" s="555" t="str">
        <f>'FC03-6'!B$37</f>
        <v>Usuarios No Regulados (Transporte) (Deterioro) (FC03-6)</v>
      </c>
      <c r="F6458" s="555">
        <f>'FC03-6'!E$37</f>
        <v>0</v>
      </c>
      <c r="I6458" s="580" t="str">
        <f>Índice!$C$8</f>
        <v>2016-01-01</v>
      </c>
      <c r="J6458" s="580" t="str">
        <f>Índice!$C$9</f>
        <v>2016-12-31</v>
      </c>
      <c r="K6458" s="555" t="s">
        <v>1866</v>
      </c>
      <c r="L6458" s="555" t="s">
        <v>1854</v>
      </c>
    </row>
    <row r="6459" spans="1:12" ht="15.75">
      <c r="C6459" s="555" t="str">
        <f>'FC03-6'!B$38</f>
        <v>Otros (Transporte) (Deterioro) (FC03-6)</v>
      </c>
      <c r="F6459" s="555">
        <f>'FC03-6'!E$38</f>
        <v>0</v>
      </c>
      <c r="I6459" s="580" t="str">
        <f>Índice!$C$8</f>
        <v>2016-01-01</v>
      </c>
      <c r="J6459" s="580" t="str">
        <f>Índice!$C$9</f>
        <v>2016-12-31</v>
      </c>
      <c r="K6459" s="555" t="s">
        <v>1866</v>
      </c>
      <c r="L6459" s="555" t="s">
        <v>1854</v>
      </c>
    </row>
    <row r="6460" spans="1:12" ht="15.75">
      <c r="C6460" s="555" t="str">
        <f>'FC03-6'!B$39</f>
        <v>Total Transporte de GLP (Deterioro) (FC03-6)</v>
      </c>
      <c r="F6460" s="555">
        <f>'FC03-6'!E$39</f>
        <v>0</v>
      </c>
      <c r="I6460" s="580" t="str">
        <f>Índice!$C$8</f>
        <v>2016-01-01</v>
      </c>
      <c r="J6460" s="580" t="str">
        <f>Índice!$C$9</f>
        <v>2016-12-31</v>
      </c>
      <c r="K6460" s="555" t="s">
        <v>1866</v>
      </c>
      <c r="L6460" s="555" t="s">
        <v>1854</v>
      </c>
    </row>
    <row r="6461" spans="1:12" ht="15.75">
      <c r="A6461" s="593" t="s">
        <v>15</v>
      </c>
      <c r="C6461" s="555" t="str">
        <f>'FC03-6'!B$40</f>
        <v>Negocio comercializacion Mayorista de GLP (Deterioro) (FC03-6)</v>
      </c>
      <c r="F6461" s="555"/>
      <c r="I6461" s="580" t="str">
        <f>Índice!$C$8</f>
        <v>2016-01-01</v>
      </c>
      <c r="J6461" s="580" t="str">
        <f>Índice!$C$9</f>
        <v>2016-12-31</v>
      </c>
      <c r="L6461" s="555"/>
    </row>
    <row r="6462" spans="1:12" ht="15.75">
      <c r="C6462" s="555" t="str">
        <f>'FC03-6'!B$41</f>
        <v>Distribuidores Inversionistas (Deterioro) (FC03-6)</v>
      </c>
      <c r="F6462" s="555">
        <f>'FC03-6'!E$41</f>
        <v>0</v>
      </c>
      <c r="I6462" s="580" t="str">
        <f>Índice!$C$8</f>
        <v>2016-01-01</v>
      </c>
      <c r="J6462" s="580" t="str">
        <f>Índice!$C$9</f>
        <v>2016-12-31</v>
      </c>
      <c r="K6462" s="555" t="s">
        <v>1866</v>
      </c>
      <c r="L6462" s="555" t="s">
        <v>1854</v>
      </c>
    </row>
    <row r="6463" spans="1:12" ht="15.75">
      <c r="C6463" s="555" t="str">
        <f>'FC03-6'!B$42</f>
        <v>Comercializadores Mayoristas (Deterioro) (FC03-6)</v>
      </c>
      <c r="F6463" s="555">
        <f>'FC03-6'!E$42</f>
        <v>0</v>
      </c>
      <c r="I6463" s="580" t="str">
        <f>Índice!$C$8</f>
        <v>2016-01-01</v>
      </c>
      <c r="J6463" s="580" t="str">
        <f>Índice!$C$9</f>
        <v>2016-12-31</v>
      </c>
      <c r="K6463" s="555" t="s">
        <v>1866</v>
      </c>
      <c r="L6463" s="555" t="s">
        <v>1854</v>
      </c>
    </row>
    <row r="6464" spans="1:12" ht="15.75">
      <c r="C6464" s="555" t="str">
        <f>'FC03-6'!B$43</f>
        <v>Usuarios No Regulados (Comercialización) (Deterioro) (FC03-6)</v>
      </c>
      <c r="F6464" s="555">
        <f>'FC03-6'!E$43</f>
        <v>0</v>
      </c>
      <c r="I6464" s="580" t="str">
        <f>Índice!$C$8</f>
        <v>2016-01-01</v>
      </c>
      <c r="J6464" s="580" t="str">
        <f>Índice!$C$9</f>
        <v>2016-12-31</v>
      </c>
      <c r="K6464" s="555" t="s">
        <v>1866</v>
      </c>
      <c r="L6464" s="555" t="s">
        <v>1854</v>
      </c>
    </row>
    <row r="6465" spans="1:12" ht="15.75">
      <c r="C6465" s="555" t="str">
        <f>'FC03-6'!B$44</f>
        <v>Otros (CM-GLP) (Deterioro) (FC03-6)</v>
      </c>
      <c r="F6465" s="555">
        <f>'FC03-6'!E$44</f>
        <v>0</v>
      </c>
      <c r="I6465" s="580" t="str">
        <f>Índice!$C$8</f>
        <v>2016-01-01</v>
      </c>
      <c r="J6465" s="580" t="str">
        <f>Índice!$C$9</f>
        <v>2016-12-31</v>
      </c>
      <c r="K6465" s="555" t="s">
        <v>1866</v>
      </c>
      <c r="L6465" s="555" t="s">
        <v>1854</v>
      </c>
    </row>
    <row r="6466" spans="1:12" ht="15.75">
      <c r="C6466" s="555" t="str">
        <f>'FC03-6'!B$45</f>
        <v>Total Comercializacion Mayorista de GLP (Deterioro) (FC03-6)</v>
      </c>
      <c r="F6466" s="555">
        <f>'FC03-6'!E$45</f>
        <v>0</v>
      </c>
      <c r="I6466" s="580" t="str">
        <f>Índice!$C$8</f>
        <v>2016-01-01</v>
      </c>
      <c r="J6466" s="580" t="str">
        <f>Índice!$C$9</f>
        <v>2016-12-31</v>
      </c>
      <c r="K6466" s="555" t="s">
        <v>1866</v>
      </c>
      <c r="L6466" s="555" t="s">
        <v>1854</v>
      </c>
    </row>
    <row r="6467" spans="1:12" ht="15.75">
      <c r="A6467" s="593" t="s">
        <v>15</v>
      </c>
      <c r="C6467" s="555" t="str">
        <f>'FC03-6'!B$46</f>
        <v>Negocio distribución de GLP (Deterioro) (FC03-6)</v>
      </c>
      <c r="F6467" s="555"/>
      <c r="I6467" s="580" t="str">
        <f>Índice!$C$8</f>
        <v>2016-01-01</v>
      </c>
      <c r="J6467" s="580" t="str">
        <f>Índice!$C$9</f>
        <v>2016-12-31</v>
      </c>
      <c r="L6467" s="555"/>
    </row>
    <row r="6468" spans="1:12" ht="15.75">
      <c r="C6468" s="555" t="str">
        <f>'FC03-6'!B$47</f>
        <v>Comercializadores  minoristas (Deterioro) (FC03-6)</v>
      </c>
      <c r="F6468" s="555">
        <f>'FC03-6'!E$47</f>
        <v>0</v>
      </c>
      <c r="I6468" s="580" t="str">
        <f>Índice!$C$8</f>
        <v>2016-01-01</v>
      </c>
      <c r="J6468" s="580" t="str">
        <f>Índice!$C$9</f>
        <v>2016-12-31</v>
      </c>
      <c r="K6468" s="555" t="s">
        <v>1866</v>
      </c>
      <c r="L6468" s="555" t="s">
        <v>1854</v>
      </c>
    </row>
    <row r="6469" spans="1:12" ht="15.75">
      <c r="C6469" s="555" t="str">
        <f>'FC03-6'!B$48</f>
        <v>Tanques Estacionarios (Deterioro) (FC03-6)</v>
      </c>
      <c r="F6469" s="555">
        <f>'FC03-6'!E$48</f>
        <v>0</v>
      </c>
      <c r="I6469" s="580" t="str">
        <f>Índice!$C$8</f>
        <v>2016-01-01</v>
      </c>
      <c r="J6469" s="580" t="str">
        <f>Índice!$C$9</f>
        <v>2016-12-31</v>
      </c>
      <c r="K6469" s="555" t="s">
        <v>1866</v>
      </c>
      <c r="L6469" s="555" t="s">
        <v>1854</v>
      </c>
    </row>
    <row r="6470" spans="1:12" ht="15.75">
      <c r="C6470" s="555" t="str">
        <f>'FC03-6'!B$49</f>
        <v>Puntos de Venta (Deterioro) (FC03-6)</v>
      </c>
      <c r="F6470" s="555">
        <f>'FC03-6'!E$49</f>
        <v>0</v>
      </c>
      <c r="I6470" s="580" t="str">
        <f>Índice!$C$8</f>
        <v>2016-01-01</v>
      </c>
      <c r="J6470" s="580" t="str">
        <f>Índice!$C$9</f>
        <v>2016-12-31</v>
      </c>
      <c r="K6470" s="555" t="s">
        <v>1866</v>
      </c>
      <c r="L6470" s="555" t="s">
        <v>1854</v>
      </c>
    </row>
    <row r="6471" spans="1:12" ht="15.75">
      <c r="C6471" s="555" t="str">
        <f>'FC03-6'!B$50</f>
        <v>Estrato 1 Subsidiado (DT-GLP) (Deterioro) (FC03-6)</v>
      </c>
      <c r="F6471" s="555">
        <f>'FC03-6'!E$50</f>
        <v>0</v>
      </c>
      <c r="I6471" s="580" t="str">
        <f>Índice!$C$8</f>
        <v>2016-01-01</v>
      </c>
      <c r="J6471" s="580" t="str">
        <f>Índice!$C$9</f>
        <v>2016-12-31</v>
      </c>
      <c r="K6471" s="555" t="s">
        <v>1866</v>
      </c>
      <c r="L6471" s="555" t="s">
        <v>1854</v>
      </c>
    </row>
    <row r="6472" spans="1:12" ht="15.75">
      <c r="C6472" s="555" t="str">
        <f>'FC03-6'!B$51</f>
        <v>Estrato 2 Subsidiado (DT-GLP) (Deterioro) (FC03-6)</v>
      </c>
      <c r="F6472" s="555">
        <f>'FC03-6'!E$51</f>
        <v>0</v>
      </c>
      <c r="I6472" s="580" t="str">
        <f>Índice!$C$8</f>
        <v>2016-01-01</v>
      </c>
      <c r="J6472" s="580" t="str">
        <f>Índice!$C$9</f>
        <v>2016-12-31</v>
      </c>
      <c r="K6472" s="555" t="s">
        <v>1866</v>
      </c>
      <c r="L6472" s="555" t="s">
        <v>1854</v>
      </c>
    </row>
    <row r="6473" spans="1:12" ht="15.75">
      <c r="C6473" s="555" t="str">
        <f>'FC03-6'!B$52</f>
        <v>Otros (DT-GLP) (Deterioro) (FC03-6)</v>
      </c>
      <c r="F6473" s="555">
        <f>'FC03-6'!E$52</f>
        <v>0</v>
      </c>
      <c r="I6473" s="580" t="str">
        <f>Índice!$C$8</f>
        <v>2016-01-01</v>
      </c>
      <c r="J6473" s="580" t="str">
        <f>Índice!$C$9</f>
        <v>2016-12-31</v>
      </c>
      <c r="K6473" s="555" t="s">
        <v>1866</v>
      </c>
      <c r="L6473" s="555" t="s">
        <v>1854</v>
      </c>
    </row>
    <row r="6474" spans="1:12" ht="15.75">
      <c r="C6474" s="555" t="str">
        <f>'FC03-6'!B$53</f>
        <v>Total distribución de GLP (Deterioro) (FC03-6)</v>
      </c>
      <c r="F6474" s="555">
        <f>'FC03-6'!E$53</f>
        <v>0</v>
      </c>
      <c r="I6474" s="580" t="str">
        <f>Índice!$C$8</f>
        <v>2016-01-01</v>
      </c>
      <c r="J6474" s="580" t="str">
        <f>Índice!$C$9</f>
        <v>2016-12-31</v>
      </c>
      <c r="K6474" s="555" t="s">
        <v>1866</v>
      </c>
      <c r="L6474" s="555" t="s">
        <v>1854</v>
      </c>
    </row>
    <row r="6475" spans="1:12" ht="15.75">
      <c r="A6475" s="593" t="s">
        <v>15</v>
      </c>
      <c r="C6475" s="555" t="str">
        <f>'FC03-6'!B$54</f>
        <v>Negocio comercializacion Minorista GLP (Deterioro) (FC03-6)</v>
      </c>
      <c r="F6475" s="555"/>
      <c r="I6475" s="580" t="str">
        <f>Índice!$C$8</f>
        <v>2016-01-01</v>
      </c>
      <c r="J6475" s="580" t="str">
        <f>Índice!$C$9</f>
        <v>2016-12-31</v>
      </c>
      <c r="L6475" s="555"/>
    </row>
    <row r="6476" spans="1:12" ht="15.75">
      <c r="C6476" s="555" t="str">
        <f>'FC03-6'!B$55</f>
        <v>Estrato 1 Subsidiado (CI-GLP) (Deterioro) (FC03-6)</v>
      </c>
      <c r="F6476" s="555">
        <f>'FC03-6'!E$55</f>
        <v>0</v>
      </c>
      <c r="I6476" s="580" t="str">
        <f>Índice!$C$8</f>
        <v>2016-01-01</v>
      </c>
      <c r="J6476" s="580" t="str">
        <f>Índice!$C$9</f>
        <v>2016-12-31</v>
      </c>
      <c r="K6476" s="555" t="s">
        <v>1866</v>
      </c>
      <c r="L6476" s="555" t="s">
        <v>1854</v>
      </c>
    </row>
    <row r="6477" spans="1:12" ht="15.75">
      <c r="C6477" s="555" t="str">
        <f>'FC03-6'!B$56</f>
        <v>Estrato 2 Subsidiado (CI-GLP) (Deterioro) (FC03-6)</v>
      </c>
      <c r="F6477" s="555">
        <f>'FC03-6'!E$56</f>
        <v>0</v>
      </c>
      <c r="I6477" s="580" t="str">
        <f>Índice!$C$8</f>
        <v>2016-01-01</v>
      </c>
      <c r="J6477" s="580" t="str">
        <f>Índice!$C$9</f>
        <v>2016-12-31</v>
      </c>
      <c r="K6477" s="555" t="s">
        <v>1866</v>
      </c>
      <c r="L6477" s="555" t="s">
        <v>1854</v>
      </c>
    </row>
    <row r="6478" spans="1:12" ht="15.75">
      <c r="C6478" s="555" t="str">
        <f>'FC03-6'!B$57</f>
        <v>Usuario Final (Deterioro) (FC03-6)</v>
      </c>
      <c r="F6478" s="555">
        <f>'FC03-6'!E$57</f>
        <v>0</v>
      </c>
      <c r="I6478" s="580" t="str">
        <f>Índice!$C$8</f>
        <v>2016-01-01</v>
      </c>
      <c r="J6478" s="580" t="str">
        <f>Índice!$C$9</f>
        <v>2016-12-31</v>
      </c>
      <c r="K6478" s="555" t="s">
        <v>1866</v>
      </c>
      <c r="L6478" s="555" t="s">
        <v>1854</v>
      </c>
    </row>
    <row r="6479" spans="1:12" ht="15.75">
      <c r="C6479" s="555" t="str">
        <f>'FC03-6'!B$58</f>
        <v>Otros (CI-GLP) (Deterioro) (FC03-6)</v>
      </c>
      <c r="F6479" s="555">
        <f>'FC03-6'!E$58</f>
        <v>0</v>
      </c>
      <c r="I6479" s="580" t="str">
        <f>Índice!$C$8</f>
        <v>2016-01-01</v>
      </c>
      <c r="J6479" s="580" t="str">
        <f>Índice!$C$9</f>
        <v>2016-12-31</v>
      </c>
      <c r="K6479" s="555" t="s">
        <v>1866</v>
      </c>
      <c r="L6479" s="555" t="s">
        <v>1854</v>
      </c>
    </row>
    <row r="6480" spans="1:12" ht="15.75">
      <c r="C6480" s="555" t="str">
        <f>'FC03-6'!B$59</f>
        <v>Total comercialización minorista de GLP (Deterioro) (FC03-6)</v>
      </c>
      <c r="F6480" s="555">
        <f>'FC03-6'!E$59</f>
        <v>0</v>
      </c>
      <c r="I6480" s="580" t="str">
        <f>Índice!$C$8</f>
        <v>2016-01-01</v>
      </c>
      <c r="J6480" s="580" t="str">
        <f>Índice!$C$9</f>
        <v>2016-12-31</v>
      </c>
      <c r="K6480" s="555" t="s">
        <v>1866</v>
      </c>
      <c r="L6480" s="555" t="s">
        <v>1854</v>
      </c>
    </row>
    <row r="6481" spans="1:12" ht="15.75">
      <c r="C6481" s="555" t="str">
        <f>'FC03-6'!B$60</f>
        <v>Total Deterioro Cuentas por Cobrar (FC03-6)</v>
      </c>
      <c r="F6481" s="555">
        <f>'FC03-6'!E$60</f>
        <v>0</v>
      </c>
      <c r="I6481" s="580" t="str">
        <f>Índice!$C$8</f>
        <v>2016-01-01</v>
      </c>
      <c r="J6481" s="580" t="str">
        <f>Índice!$C$9</f>
        <v>2016-12-31</v>
      </c>
      <c r="K6481" s="555" t="s">
        <v>1866</v>
      </c>
      <c r="L6481" s="555" t="s">
        <v>1854</v>
      </c>
    </row>
    <row r="6482" spans="1:12" ht="15.75">
      <c r="A6482" s="593" t="s">
        <v>15</v>
      </c>
      <c r="B6482" s="594"/>
      <c r="C6482" s="595" t="s">
        <v>628</v>
      </c>
      <c r="I6482" s="580" t="str">
        <f>Índice!$C$8</f>
        <v>2016-01-01</v>
      </c>
      <c r="J6482" s="580" t="str">
        <f>Índice!$C$9</f>
        <v>2016-12-31</v>
      </c>
      <c r="L6482" s="555"/>
    </row>
    <row r="6483" spans="1:12" ht="15.75">
      <c r="A6483" s="593" t="s">
        <v>15</v>
      </c>
      <c r="C6483" s="555" t="str">
        <f>'FC03-6'!B$7</f>
        <v>Servicio de gas licuado del petróleo (FC03-6)</v>
      </c>
      <c r="I6483" s="580" t="str">
        <f>Índice!$C$8</f>
        <v>2016-01-01</v>
      </c>
      <c r="J6483" s="580" t="str">
        <f>Índice!$C$9</f>
        <v>2016-12-31</v>
      </c>
      <c r="L6483" s="555"/>
    </row>
    <row r="6484" spans="1:12" ht="15.75">
      <c r="A6484" s="593" t="s">
        <v>15</v>
      </c>
      <c r="C6484" s="555" t="str">
        <f>'FC03-6'!B$8</f>
        <v>Negocio transporte de GLP (FC03-6)</v>
      </c>
      <c r="I6484" s="580" t="str">
        <f>Índice!$C$8</f>
        <v>2016-01-01</v>
      </c>
      <c r="J6484" s="580" t="str">
        <f>Índice!$C$9</f>
        <v>2016-12-31</v>
      </c>
      <c r="L6484" s="555"/>
    </row>
    <row r="6485" spans="1:12" ht="15.75">
      <c r="C6485" s="555" t="str">
        <f>'FC03-6'!B$9</f>
        <v>Empresas del sector (FC03-6)</v>
      </c>
      <c r="F6485" s="555">
        <f>'FC03-6'!F$9</f>
        <v>0</v>
      </c>
      <c r="I6485" s="580" t="str">
        <f>Índice!$C$8</f>
        <v>2016-01-01</v>
      </c>
      <c r="J6485" s="580" t="str">
        <f>Índice!$C$9</f>
        <v>2016-12-31</v>
      </c>
      <c r="K6485" s="555" t="s">
        <v>1866</v>
      </c>
      <c r="L6485" s="555" t="s">
        <v>1855</v>
      </c>
    </row>
    <row r="6486" spans="1:12" ht="15.75">
      <c r="C6486" s="555" t="str">
        <f>'FC03-6'!B$10</f>
        <v>Usuarios No Regulados (Transporte) (FC03-6)</v>
      </c>
      <c r="F6486" s="555">
        <f>'FC03-6'!F$10</f>
        <v>0</v>
      </c>
      <c r="I6486" s="580" t="str">
        <f>Índice!$C$8</f>
        <v>2016-01-01</v>
      </c>
      <c r="J6486" s="580" t="str">
        <f>Índice!$C$9</f>
        <v>2016-12-31</v>
      </c>
      <c r="K6486" s="555" t="s">
        <v>1866</v>
      </c>
      <c r="L6486" s="555" t="s">
        <v>1855</v>
      </c>
    </row>
    <row r="6487" spans="1:12" ht="15.75">
      <c r="C6487" s="555" t="str">
        <f>'FC03-6'!B$11</f>
        <v>Otros (Transporte) (FC03-6)</v>
      </c>
      <c r="F6487" s="555">
        <f>'FC03-6'!F$11</f>
        <v>0</v>
      </c>
      <c r="I6487" s="580" t="str">
        <f>Índice!$C$8</f>
        <v>2016-01-01</v>
      </c>
      <c r="J6487" s="580" t="str">
        <f>Índice!$C$9</f>
        <v>2016-12-31</v>
      </c>
      <c r="K6487" s="555" t="s">
        <v>1866</v>
      </c>
      <c r="L6487" s="555" t="s">
        <v>1855</v>
      </c>
    </row>
    <row r="6488" spans="1:12" ht="15.75">
      <c r="C6488" s="555" t="str">
        <f>'FC03-6'!B$12</f>
        <v>Total Transporte de GLP (FC03-6)</v>
      </c>
      <c r="F6488" s="555">
        <f>'FC03-6'!F$12</f>
        <v>0</v>
      </c>
      <c r="I6488" s="580" t="str">
        <f>Índice!$C$8</f>
        <v>2016-01-01</v>
      </c>
      <c r="J6488" s="580" t="str">
        <f>Índice!$C$9</f>
        <v>2016-12-31</v>
      </c>
      <c r="K6488" s="555" t="s">
        <v>1866</v>
      </c>
      <c r="L6488" s="555" t="s">
        <v>1855</v>
      </c>
    </row>
    <row r="6489" spans="1:12" ht="15.75">
      <c r="A6489" s="593" t="s">
        <v>15</v>
      </c>
      <c r="C6489" s="555" t="str">
        <f>'FC03-6'!B$13</f>
        <v>Negocio comercializacion Mayorista de GLP (FC03-6)</v>
      </c>
      <c r="F6489" s="555"/>
      <c r="I6489" s="580" t="str">
        <f>Índice!$C$8</f>
        <v>2016-01-01</v>
      </c>
      <c r="J6489" s="580" t="str">
        <f>Índice!$C$9</f>
        <v>2016-12-31</v>
      </c>
      <c r="L6489" s="555"/>
    </row>
    <row r="6490" spans="1:12" ht="15.75">
      <c r="C6490" s="555" t="str">
        <f>'FC03-6'!B$14</f>
        <v>Distribuidores Inversionistas (FC03-6)</v>
      </c>
      <c r="F6490" s="555">
        <f>'FC03-6'!F$14</f>
        <v>0</v>
      </c>
      <c r="I6490" s="580" t="str">
        <f>Índice!$C$8</f>
        <v>2016-01-01</v>
      </c>
      <c r="J6490" s="580" t="str">
        <f>Índice!$C$9</f>
        <v>2016-12-31</v>
      </c>
      <c r="K6490" s="555" t="s">
        <v>1866</v>
      </c>
      <c r="L6490" s="555" t="s">
        <v>1855</v>
      </c>
    </row>
    <row r="6491" spans="1:12" ht="15.75">
      <c r="C6491" s="555" t="str">
        <f>'FC03-6'!B$15</f>
        <v>Comercializadores Mayoristas (FC03-6)</v>
      </c>
      <c r="F6491" s="555">
        <f>'FC03-6'!F$15</f>
        <v>0</v>
      </c>
      <c r="I6491" s="580" t="str">
        <f>Índice!$C$8</f>
        <v>2016-01-01</v>
      </c>
      <c r="J6491" s="580" t="str">
        <f>Índice!$C$9</f>
        <v>2016-12-31</v>
      </c>
      <c r="K6491" s="555" t="s">
        <v>1866</v>
      </c>
      <c r="L6491" s="555" t="s">
        <v>1855</v>
      </c>
    </row>
    <row r="6492" spans="1:12" ht="15.75">
      <c r="C6492" s="555" t="str">
        <f>'FC03-6'!B$16</f>
        <v>Usuarios No Regulados (Comercialización) (FC03-6)</v>
      </c>
      <c r="F6492" s="555">
        <f>'FC03-6'!F$16</f>
        <v>0</v>
      </c>
      <c r="I6492" s="580" t="str">
        <f>Índice!$C$8</f>
        <v>2016-01-01</v>
      </c>
      <c r="J6492" s="580" t="str">
        <f>Índice!$C$9</f>
        <v>2016-12-31</v>
      </c>
      <c r="K6492" s="555" t="s">
        <v>1866</v>
      </c>
      <c r="L6492" s="555" t="s">
        <v>1855</v>
      </c>
    </row>
    <row r="6493" spans="1:12" ht="15.75">
      <c r="C6493" s="555" t="str">
        <f>'FC03-6'!B$17</f>
        <v>Otros (CM-GLP) (FC03-6)</v>
      </c>
      <c r="F6493" s="555">
        <f>'FC03-6'!F$17</f>
        <v>0</v>
      </c>
      <c r="I6493" s="580" t="str">
        <f>Índice!$C$8</f>
        <v>2016-01-01</v>
      </c>
      <c r="J6493" s="580" t="str">
        <f>Índice!$C$9</f>
        <v>2016-12-31</v>
      </c>
      <c r="K6493" s="555" t="s">
        <v>1866</v>
      </c>
      <c r="L6493" s="555" t="s">
        <v>1855</v>
      </c>
    </row>
    <row r="6494" spans="1:12" ht="15.75">
      <c r="C6494" s="555" t="str">
        <f>'FC03-6'!B$18</f>
        <v>Total Comercializacion Mayorista de GLP (FC03-6)</v>
      </c>
      <c r="F6494" s="555">
        <f>'FC03-6'!F$18</f>
        <v>0</v>
      </c>
      <c r="I6494" s="580" t="str">
        <f>Índice!$C$8</f>
        <v>2016-01-01</v>
      </c>
      <c r="J6494" s="580" t="str">
        <f>Índice!$C$9</f>
        <v>2016-12-31</v>
      </c>
      <c r="K6494" s="555" t="s">
        <v>1866</v>
      </c>
      <c r="L6494" s="555" t="s">
        <v>1855</v>
      </c>
    </row>
    <row r="6495" spans="1:12" ht="15.75">
      <c r="A6495" s="593" t="s">
        <v>15</v>
      </c>
      <c r="C6495" s="555" t="str">
        <f>'FC03-6'!B$19</f>
        <v>Negocio distribución de GLP (FC03-6)</v>
      </c>
      <c r="F6495" s="555"/>
      <c r="I6495" s="580" t="str">
        <f>Índice!$C$8</f>
        <v>2016-01-01</v>
      </c>
      <c r="J6495" s="580" t="str">
        <f>Índice!$C$9</f>
        <v>2016-12-31</v>
      </c>
      <c r="L6495" s="555"/>
    </row>
    <row r="6496" spans="1:12" ht="15.75">
      <c r="C6496" s="555" t="str">
        <f>'FC03-6'!B$20</f>
        <v>Comercializadores  minoristas (FC03-6)</v>
      </c>
      <c r="F6496" s="555">
        <f>'FC03-6'!F$20</f>
        <v>0</v>
      </c>
      <c r="I6496" s="580" t="str">
        <f>Índice!$C$8</f>
        <v>2016-01-01</v>
      </c>
      <c r="J6496" s="580" t="str">
        <f>Índice!$C$9</f>
        <v>2016-12-31</v>
      </c>
      <c r="K6496" s="555" t="s">
        <v>1866</v>
      </c>
      <c r="L6496" s="555" t="s">
        <v>1855</v>
      </c>
    </row>
    <row r="6497" spans="1:12" ht="15.75">
      <c r="C6497" s="555" t="str">
        <f>'FC03-6'!B$21</f>
        <v>Tanques Estacionarios (FC03-6)</v>
      </c>
      <c r="F6497" s="555">
        <f>'FC03-6'!F$21</f>
        <v>0</v>
      </c>
      <c r="I6497" s="580" t="str">
        <f>Índice!$C$8</f>
        <v>2016-01-01</v>
      </c>
      <c r="J6497" s="580" t="str">
        <f>Índice!$C$9</f>
        <v>2016-12-31</v>
      </c>
      <c r="K6497" s="555" t="s">
        <v>1866</v>
      </c>
      <c r="L6497" s="555" t="s">
        <v>1855</v>
      </c>
    </row>
    <row r="6498" spans="1:12" ht="15.75">
      <c r="C6498" s="555" t="str">
        <f>'FC03-6'!B$22</f>
        <v>Puntos de Venta (FC03-6)</v>
      </c>
      <c r="F6498" s="555">
        <f>'FC03-6'!F$22</f>
        <v>0</v>
      </c>
      <c r="I6498" s="580" t="str">
        <f>Índice!$C$8</f>
        <v>2016-01-01</v>
      </c>
      <c r="J6498" s="580" t="str">
        <f>Índice!$C$9</f>
        <v>2016-12-31</v>
      </c>
      <c r="K6498" s="555" t="s">
        <v>1866</v>
      </c>
      <c r="L6498" s="555" t="s">
        <v>1855</v>
      </c>
    </row>
    <row r="6499" spans="1:12" ht="15.75">
      <c r="C6499" s="555" t="str">
        <f>'FC03-6'!B$23</f>
        <v>Estrato 1 Subsidiado (DT-GLP) (FC03-6)</v>
      </c>
      <c r="F6499" s="555">
        <f>'FC03-6'!F$23</f>
        <v>0</v>
      </c>
      <c r="I6499" s="580" t="str">
        <f>Índice!$C$8</f>
        <v>2016-01-01</v>
      </c>
      <c r="J6499" s="580" t="str">
        <f>Índice!$C$9</f>
        <v>2016-12-31</v>
      </c>
      <c r="K6499" s="555" t="s">
        <v>1866</v>
      </c>
      <c r="L6499" s="555" t="s">
        <v>1855</v>
      </c>
    </row>
    <row r="6500" spans="1:12" ht="15.75">
      <c r="C6500" s="555" t="str">
        <f>'FC03-6'!B$24</f>
        <v>Estrato 2 Subsidiado (DT-GLP) (FC03-6)</v>
      </c>
      <c r="F6500" s="555">
        <f>'FC03-6'!F$24</f>
        <v>0</v>
      </c>
      <c r="I6500" s="580" t="str">
        <f>Índice!$C$8</f>
        <v>2016-01-01</v>
      </c>
      <c r="J6500" s="580" t="str">
        <f>Índice!$C$9</f>
        <v>2016-12-31</v>
      </c>
      <c r="K6500" s="555" t="s">
        <v>1866</v>
      </c>
      <c r="L6500" s="555" t="s">
        <v>1855</v>
      </c>
    </row>
    <row r="6501" spans="1:12" ht="15.75">
      <c r="C6501" s="555" t="str">
        <f>'FC03-6'!B$25</f>
        <v>Otros (DT-GLP) (FC03-6)</v>
      </c>
      <c r="F6501" s="555">
        <f>'FC03-6'!F$25</f>
        <v>0</v>
      </c>
      <c r="I6501" s="580" t="str">
        <f>Índice!$C$8</f>
        <v>2016-01-01</v>
      </c>
      <c r="J6501" s="580" t="str">
        <f>Índice!$C$9</f>
        <v>2016-12-31</v>
      </c>
      <c r="K6501" s="555" t="s">
        <v>1866</v>
      </c>
      <c r="L6501" s="555" t="s">
        <v>1855</v>
      </c>
    </row>
    <row r="6502" spans="1:12" ht="15.75">
      <c r="C6502" s="555" t="str">
        <f>'FC03-6'!B$26</f>
        <v>Total distribución de GLP (FC03-6)</v>
      </c>
      <c r="F6502" s="555">
        <f>'FC03-6'!F$26</f>
        <v>0</v>
      </c>
      <c r="I6502" s="580" t="str">
        <f>Índice!$C$8</f>
        <v>2016-01-01</v>
      </c>
      <c r="J6502" s="580" t="str">
        <f>Índice!$C$9</f>
        <v>2016-12-31</v>
      </c>
      <c r="K6502" s="555" t="s">
        <v>1866</v>
      </c>
      <c r="L6502" s="555" t="s">
        <v>1855</v>
      </c>
    </row>
    <row r="6503" spans="1:12" ht="15.75">
      <c r="A6503" s="593" t="s">
        <v>15</v>
      </c>
      <c r="C6503" s="555" t="str">
        <f>'FC03-6'!B$27</f>
        <v>Negocio comercializacion Minorista GLP (FC03-6)</v>
      </c>
      <c r="F6503" s="555"/>
      <c r="I6503" s="580" t="str">
        <f>Índice!$C$8</f>
        <v>2016-01-01</v>
      </c>
      <c r="J6503" s="580" t="str">
        <f>Índice!$C$9</f>
        <v>2016-12-31</v>
      </c>
      <c r="L6503" s="555"/>
    </row>
    <row r="6504" spans="1:12" ht="15.75">
      <c r="C6504" s="555" t="str">
        <f>'FC03-6'!B$28</f>
        <v>Estrato 1 Subsidiado (CI-GLP) (FC03-6)</v>
      </c>
      <c r="F6504" s="555">
        <f>'FC03-6'!F$28</f>
        <v>0</v>
      </c>
      <c r="I6504" s="580" t="str">
        <f>Índice!$C$8</f>
        <v>2016-01-01</v>
      </c>
      <c r="J6504" s="580" t="str">
        <f>Índice!$C$9</f>
        <v>2016-12-31</v>
      </c>
      <c r="K6504" s="555" t="s">
        <v>1866</v>
      </c>
      <c r="L6504" s="555" t="s">
        <v>1855</v>
      </c>
    </row>
    <row r="6505" spans="1:12" ht="15.75">
      <c r="C6505" s="555" t="str">
        <f>'FC03-6'!B$29</f>
        <v>Estrato 2 Subsidiado (CI-GLP) (FC03-6)</v>
      </c>
      <c r="F6505" s="555">
        <f>'FC03-6'!F$29</f>
        <v>0</v>
      </c>
      <c r="I6505" s="580" t="str">
        <f>Índice!$C$8</f>
        <v>2016-01-01</v>
      </c>
      <c r="J6505" s="580" t="str">
        <f>Índice!$C$9</f>
        <v>2016-12-31</v>
      </c>
      <c r="K6505" s="555" t="s">
        <v>1866</v>
      </c>
      <c r="L6505" s="555" t="s">
        <v>1855</v>
      </c>
    </row>
    <row r="6506" spans="1:12" ht="15.75">
      <c r="C6506" s="555" t="str">
        <f>'FC03-6'!B$30</f>
        <v>Usuario Final (FC03-6)</v>
      </c>
      <c r="F6506" s="555">
        <f>'FC03-6'!F$30</f>
        <v>0</v>
      </c>
      <c r="I6506" s="580" t="str">
        <f>Índice!$C$8</f>
        <v>2016-01-01</v>
      </c>
      <c r="J6506" s="580" t="str">
        <f>Índice!$C$9</f>
        <v>2016-12-31</v>
      </c>
      <c r="K6506" s="555" t="s">
        <v>1866</v>
      </c>
      <c r="L6506" s="555" t="s">
        <v>1855</v>
      </c>
    </row>
    <row r="6507" spans="1:12" ht="15.75">
      <c r="C6507" s="555" t="str">
        <f>'FC03-6'!B$31</f>
        <v>Otros (CI-GLP) (FC03-6)</v>
      </c>
      <c r="F6507" s="555">
        <f>'FC03-6'!F$31</f>
        <v>0</v>
      </c>
      <c r="I6507" s="580" t="str">
        <f>Índice!$C$8</f>
        <v>2016-01-01</v>
      </c>
      <c r="J6507" s="580" t="str">
        <f>Índice!$C$9</f>
        <v>2016-12-31</v>
      </c>
      <c r="K6507" s="555" t="s">
        <v>1866</v>
      </c>
      <c r="L6507" s="555" t="s">
        <v>1855</v>
      </c>
    </row>
    <row r="6508" spans="1:12" ht="15.75">
      <c r="C6508" s="555" t="str">
        <f>'FC03-6'!B$32</f>
        <v>Total comercialización minorista de GLP (FC03-6)</v>
      </c>
      <c r="F6508" s="555">
        <f>'FC03-6'!F$32</f>
        <v>0</v>
      </c>
      <c r="I6508" s="580" t="str">
        <f>Índice!$C$8</f>
        <v>2016-01-01</v>
      </c>
      <c r="J6508" s="580" t="str">
        <f>Índice!$C$9</f>
        <v>2016-12-31</v>
      </c>
      <c r="K6508" s="555" t="s">
        <v>1866</v>
      </c>
      <c r="L6508" s="555" t="s">
        <v>1855</v>
      </c>
    </row>
    <row r="6509" spans="1:12" ht="15.75">
      <c r="C6509" s="555" t="str">
        <f>'FC03-6'!B$33</f>
        <v>Total Cuentas por cobrar  Servicio de Gas Licuado del Petroleo (FC03-6)</v>
      </c>
      <c r="F6509" s="555">
        <f>'FC03-6'!F$33</f>
        <v>0</v>
      </c>
      <c r="I6509" s="580" t="str">
        <f>Índice!$C$8</f>
        <v>2016-01-01</v>
      </c>
      <c r="J6509" s="580" t="str">
        <f>Índice!$C$9</f>
        <v>2016-12-31</v>
      </c>
      <c r="K6509" s="555" t="s">
        <v>1866</v>
      </c>
      <c r="L6509" s="555" t="s">
        <v>1855</v>
      </c>
    </row>
    <row r="6510" spans="1:12" ht="15.75">
      <c r="A6510" s="593" t="s">
        <v>15</v>
      </c>
      <c r="C6510" s="555" t="str">
        <f>'FC03-6'!B$34</f>
        <v>Deterioro de cuentas por cobrar (FC03-6)</v>
      </c>
      <c r="F6510" s="555"/>
      <c r="I6510" s="580" t="str">
        <f>Índice!$C$8</f>
        <v>2016-01-01</v>
      </c>
      <c r="J6510" s="580" t="str">
        <f>Índice!$C$9</f>
        <v>2016-12-31</v>
      </c>
      <c r="L6510" s="555"/>
    </row>
    <row r="6511" spans="1:12" ht="15.75">
      <c r="A6511" s="593" t="s">
        <v>15</v>
      </c>
      <c r="C6511" s="555" t="str">
        <f>'FC03-6'!B$35</f>
        <v>Negocio transporte de GLP (Deterioro) (FC03-6)</v>
      </c>
      <c r="F6511" s="555"/>
      <c r="I6511" s="580" t="str">
        <f>Índice!$C$8</f>
        <v>2016-01-01</v>
      </c>
      <c r="J6511" s="580" t="str">
        <f>Índice!$C$9</f>
        <v>2016-12-31</v>
      </c>
      <c r="L6511" s="555"/>
    </row>
    <row r="6512" spans="1:12" ht="15.75">
      <c r="C6512" s="555" t="str">
        <f>'FC03-6'!B$36</f>
        <v>Empresas del sector (Deterioro) (FC03-6)</v>
      </c>
      <c r="F6512" s="555">
        <f>'FC03-6'!F$36</f>
        <v>0</v>
      </c>
      <c r="I6512" s="580" t="str">
        <f>Índice!$C$8</f>
        <v>2016-01-01</v>
      </c>
      <c r="J6512" s="580" t="str">
        <f>Índice!$C$9</f>
        <v>2016-12-31</v>
      </c>
      <c r="K6512" s="555" t="s">
        <v>1866</v>
      </c>
      <c r="L6512" s="555" t="s">
        <v>1855</v>
      </c>
    </row>
    <row r="6513" spans="1:12" ht="15.75">
      <c r="C6513" s="555" t="str">
        <f>'FC03-6'!B$37</f>
        <v>Usuarios No Regulados (Transporte) (Deterioro) (FC03-6)</v>
      </c>
      <c r="F6513" s="555">
        <f>'FC03-6'!F$37</f>
        <v>0</v>
      </c>
      <c r="I6513" s="580" t="str">
        <f>Índice!$C$8</f>
        <v>2016-01-01</v>
      </c>
      <c r="J6513" s="580" t="str">
        <f>Índice!$C$9</f>
        <v>2016-12-31</v>
      </c>
      <c r="K6513" s="555" t="s">
        <v>1866</v>
      </c>
      <c r="L6513" s="555" t="s">
        <v>1855</v>
      </c>
    </row>
    <row r="6514" spans="1:12" ht="15.75">
      <c r="C6514" s="555" t="str">
        <f>'FC03-6'!B$38</f>
        <v>Otros (Transporte) (Deterioro) (FC03-6)</v>
      </c>
      <c r="F6514" s="555">
        <f>'FC03-6'!F$38</f>
        <v>0</v>
      </c>
      <c r="I6514" s="580" t="str">
        <f>Índice!$C$8</f>
        <v>2016-01-01</v>
      </c>
      <c r="J6514" s="580" t="str">
        <f>Índice!$C$9</f>
        <v>2016-12-31</v>
      </c>
      <c r="K6514" s="555" t="s">
        <v>1866</v>
      </c>
      <c r="L6514" s="555" t="s">
        <v>1855</v>
      </c>
    </row>
    <row r="6515" spans="1:12" ht="15.75">
      <c r="C6515" s="555" t="str">
        <f>'FC03-6'!B$39</f>
        <v>Total Transporte de GLP (Deterioro) (FC03-6)</v>
      </c>
      <c r="F6515" s="555">
        <f>'FC03-6'!F$39</f>
        <v>0</v>
      </c>
      <c r="I6515" s="580" t="str">
        <f>Índice!$C$8</f>
        <v>2016-01-01</v>
      </c>
      <c r="J6515" s="580" t="str">
        <f>Índice!$C$9</f>
        <v>2016-12-31</v>
      </c>
      <c r="K6515" s="555" t="s">
        <v>1866</v>
      </c>
      <c r="L6515" s="555" t="s">
        <v>1855</v>
      </c>
    </row>
    <row r="6516" spans="1:12" ht="15.75">
      <c r="A6516" s="593" t="s">
        <v>15</v>
      </c>
      <c r="C6516" s="555" t="str">
        <f>'FC03-6'!B$40</f>
        <v>Negocio comercializacion Mayorista de GLP (Deterioro) (FC03-6)</v>
      </c>
      <c r="F6516" s="555"/>
      <c r="I6516" s="580" t="str">
        <f>Índice!$C$8</f>
        <v>2016-01-01</v>
      </c>
      <c r="J6516" s="580" t="str">
        <f>Índice!$C$9</f>
        <v>2016-12-31</v>
      </c>
      <c r="L6516" s="555"/>
    </row>
    <row r="6517" spans="1:12" ht="15.75">
      <c r="C6517" s="555" t="str">
        <f>'FC03-6'!B$41</f>
        <v>Distribuidores Inversionistas (Deterioro) (FC03-6)</v>
      </c>
      <c r="F6517" s="555">
        <f>'FC03-6'!F$41</f>
        <v>0</v>
      </c>
      <c r="I6517" s="580" t="str">
        <f>Índice!$C$8</f>
        <v>2016-01-01</v>
      </c>
      <c r="J6517" s="580" t="str">
        <f>Índice!$C$9</f>
        <v>2016-12-31</v>
      </c>
      <c r="K6517" s="555" t="s">
        <v>1866</v>
      </c>
      <c r="L6517" s="555" t="s">
        <v>1855</v>
      </c>
    </row>
    <row r="6518" spans="1:12" ht="15.75">
      <c r="C6518" s="555" t="str">
        <f>'FC03-6'!B$42</f>
        <v>Comercializadores Mayoristas (Deterioro) (FC03-6)</v>
      </c>
      <c r="F6518" s="555">
        <f>'FC03-6'!F$42</f>
        <v>0</v>
      </c>
      <c r="I6518" s="580" t="str">
        <f>Índice!$C$8</f>
        <v>2016-01-01</v>
      </c>
      <c r="J6518" s="580" t="str">
        <f>Índice!$C$9</f>
        <v>2016-12-31</v>
      </c>
      <c r="K6518" s="555" t="s">
        <v>1866</v>
      </c>
      <c r="L6518" s="555" t="s">
        <v>1855</v>
      </c>
    </row>
    <row r="6519" spans="1:12" ht="15.75">
      <c r="C6519" s="555" t="str">
        <f>'FC03-6'!B$43</f>
        <v>Usuarios No Regulados (Comercialización) (Deterioro) (FC03-6)</v>
      </c>
      <c r="F6519" s="555">
        <f>'FC03-6'!F$43</f>
        <v>0</v>
      </c>
      <c r="I6519" s="580" t="str">
        <f>Índice!$C$8</f>
        <v>2016-01-01</v>
      </c>
      <c r="J6519" s="580" t="str">
        <f>Índice!$C$9</f>
        <v>2016-12-31</v>
      </c>
      <c r="K6519" s="555" t="s">
        <v>1866</v>
      </c>
      <c r="L6519" s="555" t="s">
        <v>1855</v>
      </c>
    </row>
    <row r="6520" spans="1:12" ht="15.75">
      <c r="C6520" s="555" t="str">
        <f>'FC03-6'!B$44</f>
        <v>Otros (CM-GLP) (Deterioro) (FC03-6)</v>
      </c>
      <c r="F6520" s="555">
        <f>'FC03-6'!F$44</f>
        <v>0</v>
      </c>
      <c r="I6520" s="580" t="str">
        <f>Índice!$C$8</f>
        <v>2016-01-01</v>
      </c>
      <c r="J6520" s="580" t="str">
        <f>Índice!$C$9</f>
        <v>2016-12-31</v>
      </c>
      <c r="K6520" s="555" t="s">
        <v>1866</v>
      </c>
      <c r="L6520" s="555" t="s">
        <v>1855</v>
      </c>
    </row>
    <row r="6521" spans="1:12" ht="15.75">
      <c r="C6521" s="555" t="str">
        <f>'FC03-6'!B$45</f>
        <v>Total Comercializacion Mayorista de GLP (Deterioro) (FC03-6)</v>
      </c>
      <c r="F6521" s="555">
        <f>'FC03-6'!F$45</f>
        <v>0</v>
      </c>
      <c r="I6521" s="580" t="str">
        <f>Índice!$C$8</f>
        <v>2016-01-01</v>
      </c>
      <c r="J6521" s="580" t="str">
        <f>Índice!$C$9</f>
        <v>2016-12-31</v>
      </c>
      <c r="K6521" s="555" t="s">
        <v>1866</v>
      </c>
      <c r="L6521" s="555" t="s">
        <v>1855</v>
      </c>
    </row>
    <row r="6522" spans="1:12" ht="15.75">
      <c r="A6522" s="593" t="s">
        <v>15</v>
      </c>
      <c r="C6522" s="555" t="str">
        <f>'FC03-6'!B$46</f>
        <v>Negocio distribución de GLP (Deterioro) (FC03-6)</v>
      </c>
      <c r="F6522" s="555"/>
      <c r="I6522" s="580" t="str">
        <f>Índice!$C$8</f>
        <v>2016-01-01</v>
      </c>
      <c r="J6522" s="580" t="str">
        <f>Índice!$C$9</f>
        <v>2016-12-31</v>
      </c>
      <c r="L6522" s="555"/>
    </row>
    <row r="6523" spans="1:12" ht="15.75">
      <c r="C6523" s="555" t="str">
        <f>'FC03-6'!B$47</f>
        <v>Comercializadores  minoristas (Deterioro) (FC03-6)</v>
      </c>
      <c r="F6523" s="555">
        <f>'FC03-6'!F$47</f>
        <v>0</v>
      </c>
      <c r="I6523" s="580" t="str">
        <f>Índice!$C$8</f>
        <v>2016-01-01</v>
      </c>
      <c r="J6523" s="580" t="str">
        <f>Índice!$C$9</f>
        <v>2016-12-31</v>
      </c>
      <c r="K6523" s="555" t="s">
        <v>1866</v>
      </c>
      <c r="L6523" s="555" t="s">
        <v>1855</v>
      </c>
    </row>
    <row r="6524" spans="1:12" ht="15.75">
      <c r="C6524" s="555" t="str">
        <f>'FC03-6'!B$48</f>
        <v>Tanques Estacionarios (Deterioro) (FC03-6)</v>
      </c>
      <c r="F6524" s="555">
        <f>'FC03-6'!F$48</f>
        <v>0</v>
      </c>
      <c r="I6524" s="580" t="str">
        <f>Índice!$C$8</f>
        <v>2016-01-01</v>
      </c>
      <c r="J6524" s="580" t="str">
        <f>Índice!$C$9</f>
        <v>2016-12-31</v>
      </c>
      <c r="K6524" s="555" t="s">
        <v>1866</v>
      </c>
      <c r="L6524" s="555" t="s">
        <v>1855</v>
      </c>
    </row>
    <row r="6525" spans="1:12" ht="15.75">
      <c r="C6525" s="555" t="str">
        <f>'FC03-6'!B$49</f>
        <v>Puntos de Venta (Deterioro) (FC03-6)</v>
      </c>
      <c r="F6525" s="555">
        <f>'FC03-6'!F$49</f>
        <v>0</v>
      </c>
      <c r="I6525" s="580" t="str">
        <f>Índice!$C$8</f>
        <v>2016-01-01</v>
      </c>
      <c r="J6525" s="580" t="str">
        <f>Índice!$C$9</f>
        <v>2016-12-31</v>
      </c>
      <c r="K6525" s="555" t="s">
        <v>1866</v>
      </c>
      <c r="L6525" s="555" t="s">
        <v>1855</v>
      </c>
    </row>
    <row r="6526" spans="1:12" ht="15.75">
      <c r="C6526" s="555" t="str">
        <f>'FC03-6'!B$50</f>
        <v>Estrato 1 Subsidiado (DT-GLP) (Deterioro) (FC03-6)</v>
      </c>
      <c r="F6526" s="555">
        <f>'FC03-6'!F$50</f>
        <v>0</v>
      </c>
      <c r="I6526" s="580" t="str">
        <f>Índice!$C$8</f>
        <v>2016-01-01</v>
      </c>
      <c r="J6526" s="580" t="str">
        <f>Índice!$C$9</f>
        <v>2016-12-31</v>
      </c>
      <c r="K6526" s="555" t="s">
        <v>1866</v>
      </c>
      <c r="L6526" s="555" t="s">
        <v>1855</v>
      </c>
    </row>
    <row r="6527" spans="1:12" ht="15.75">
      <c r="C6527" s="555" t="str">
        <f>'FC03-6'!B$51</f>
        <v>Estrato 2 Subsidiado (DT-GLP) (Deterioro) (FC03-6)</v>
      </c>
      <c r="F6527" s="555">
        <f>'FC03-6'!F$51</f>
        <v>0</v>
      </c>
      <c r="I6527" s="580" t="str">
        <f>Índice!$C$8</f>
        <v>2016-01-01</v>
      </c>
      <c r="J6527" s="580" t="str">
        <f>Índice!$C$9</f>
        <v>2016-12-31</v>
      </c>
      <c r="K6527" s="555" t="s">
        <v>1866</v>
      </c>
      <c r="L6527" s="555" t="s">
        <v>1855</v>
      </c>
    </row>
    <row r="6528" spans="1:12" ht="15.75">
      <c r="C6528" s="555" t="str">
        <f>'FC03-6'!B$52</f>
        <v>Otros (DT-GLP) (Deterioro) (FC03-6)</v>
      </c>
      <c r="F6528" s="555">
        <f>'FC03-6'!F$52</f>
        <v>0</v>
      </c>
      <c r="I6528" s="580" t="str">
        <f>Índice!$C$8</f>
        <v>2016-01-01</v>
      </c>
      <c r="J6528" s="580" t="str">
        <f>Índice!$C$9</f>
        <v>2016-12-31</v>
      </c>
      <c r="K6528" s="555" t="s">
        <v>1866</v>
      </c>
      <c r="L6528" s="555" t="s">
        <v>1855</v>
      </c>
    </row>
    <row r="6529" spans="1:12" ht="15.75">
      <c r="C6529" s="555" t="str">
        <f>'FC03-6'!B$53</f>
        <v>Total distribución de GLP (Deterioro) (FC03-6)</v>
      </c>
      <c r="F6529" s="555">
        <f>'FC03-6'!F$53</f>
        <v>0</v>
      </c>
      <c r="I6529" s="580" t="str">
        <f>Índice!$C$8</f>
        <v>2016-01-01</v>
      </c>
      <c r="J6529" s="580" t="str">
        <f>Índice!$C$9</f>
        <v>2016-12-31</v>
      </c>
      <c r="K6529" s="555" t="s">
        <v>1866</v>
      </c>
      <c r="L6529" s="555" t="s">
        <v>1855</v>
      </c>
    </row>
    <row r="6530" spans="1:12" ht="15.75">
      <c r="A6530" s="593" t="s">
        <v>15</v>
      </c>
      <c r="C6530" s="555" t="str">
        <f>'FC03-6'!B$54</f>
        <v>Negocio comercializacion Minorista GLP (Deterioro) (FC03-6)</v>
      </c>
      <c r="F6530" s="555"/>
      <c r="I6530" s="580" t="str">
        <f>Índice!$C$8</f>
        <v>2016-01-01</v>
      </c>
      <c r="J6530" s="580" t="str">
        <f>Índice!$C$9</f>
        <v>2016-12-31</v>
      </c>
      <c r="L6530" s="555"/>
    </row>
    <row r="6531" spans="1:12" ht="15.75">
      <c r="C6531" s="555" t="str">
        <f>'FC03-6'!B$55</f>
        <v>Estrato 1 Subsidiado (CI-GLP) (Deterioro) (FC03-6)</v>
      </c>
      <c r="F6531" s="555">
        <f>'FC03-6'!F$55</f>
        <v>0</v>
      </c>
      <c r="I6531" s="580" t="str">
        <f>Índice!$C$8</f>
        <v>2016-01-01</v>
      </c>
      <c r="J6531" s="580" t="str">
        <f>Índice!$C$9</f>
        <v>2016-12-31</v>
      </c>
      <c r="K6531" s="555" t="s">
        <v>1866</v>
      </c>
      <c r="L6531" s="555" t="s">
        <v>1855</v>
      </c>
    </row>
    <row r="6532" spans="1:12" ht="15.75">
      <c r="C6532" s="555" t="str">
        <f>'FC03-6'!B$56</f>
        <v>Estrato 2 Subsidiado (CI-GLP) (Deterioro) (FC03-6)</v>
      </c>
      <c r="F6532" s="555">
        <f>'FC03-6'!F$56</f>
        <v>0</v>
      </c>
      <c r="I6532" s="580" t="str">
        <f>Índice!$C$8</f>
        <v>2016-01-01</v>
      </c>
      <c r="J6532" s="580" t="str">
        <f>Índice!$C$9</f>
        <v>2016-12-31</v>
      </c>
      <c r="K6532" s="555" t="s">
        <v>1866</v>
      </c>
      <c r="L6532" s="555" t="s">
        <v>1855</v>
      </c>
    </row>
    <row r="6533" spans="1:12" ht="15.75">
      <c r="C6533" s="555" t="str">
        <f>'FC03-6'!B$57</f>
        <v>Usuario Final (Deterioro) (FC03-6)</v>
      </c>
      <c r="F6533" s="555">
        <f>'FC03-6'!F$57</f>
        <v>0</v>
      </c>
      <c r="I6533" s="580" t="str">
        <f>Índice!$C$8</f>
        <v>2016-01-01</v>
      </c>
      <c r="J6533" s="580" t="str">
        <f>Índice!$C$9</f>
        <v>2016-12-31</v>
      </c>
      <c r="K6533" s="555" t="s">
        <v>1866</v>
      </c>
      <c r="L6533" s="555" t="s">
        <v>1855</v>
      </c>
    </row>
    <row r="6534" spans="1:12" ht="15.75">
      <c r="C6534" s="555" t="str">
        <f>'FC03-6'!B$58</f>
        <v>Otros (CI-GLP) (Deterioro) (FC03-6)</v>
      </c>
      <c r="F6534" s="555">
        <f>'FC03-6'!F$58</f>
        <v>0</v>
      </c>
      <c r="I6534" s="580" t="str">
        <f>Índice!$C$8</f>
        <v>2016-01-01</v>
      </c>
      <c r="J6534" s="580" t="str">
        <f>Índice!$C$9</f>
        <v>2016-12-31</v>
      </c>
      <c r="K6534" s="555" t="s">
        <v>1866</v>
      </c>
      <c r="L6534" s="555" t="s">
        <v>1855</v>
      </c>
    </row>
    <row r="6535" spans="1:12" ht="15.75">
      <c r="C6535" s="555" t="str">
        <f>'FC03-6'!B$59</f>
        <v>Total comercialización minorista de GLP (Deterioro) (FC03-6)</v>
      </c>
      <c r="F6535" s="555">
        <f>'FC03-6'!F$59</f>
        <v>0</v>
      </c>
      <c r="I6535" s="580" t="str">
        <f>Índice!$C$8</f>
        <v>2016-01-01</v>
      </c>
      <c r="J6535" s="580" t="str">
        <f>Índice!$C$9</f>
        <v>2016-12-31</v>
      </c>
      <c r="K6535" s="555" t="s">
        <v>1866</v>
      </c>
      <c r="L6535" s="555" t="s">
        <v>1855</v>
      </c>
    </row>
    <row r="6536" spans="1:12" ht="15.75">
      <c r="C6536" s="555" t="str">
        <f>'FC03-6'!B$60</f>
        <v>Total Deterioro Cuentas por Cobrar (FC03-6)</v>
      </c>
      <c r="F6536" s="555">
        <f>'FC03-6'!F$60</f>
        <v>0</v>
      </c>
      <c r="I6536" s="580" t="str">
        <f>Índice!$C$8</f>
        <v>2016-01-01</v>
      </c>
      <c r="J6536" s="580" t="str">
        <f>Índice!$C$9</f>
        <v>2016-12-31</v>
      </c>
      <c r="K6536" s="555" t="s">
        <v>1866</v>
      </c>
      <c r="L6536" s="555" t="s">
        <v>1855</v>
      </c>
    </row>
    <row r="6537" spans="1:12" ht="15.75">
      <c r="A6537" s="593" t="s">
        <v>15</v>
      </c>
      <c r="B6537" s="594"/>
      <c r="C6537" s="595" t="s">
        <v>629</v>
      </c>
      <c r="I6537" s="580" t="str">
        <f>Índice!$C$8</f>
        <v>2016-01-01</v>
      </c>
      <c r="J6537" s="580" t="str">
        <f>Índice!$C$9</f>
        <v>2016-12-31</v>
      </c>
      <c r="L6537" s="555"/>
    </row>
    <row r="6538" spans="1:12" ht="15.75">
      <c r="A6538" s="593" t="s">
        <v>15</v>
      </c>
      <c r="C6538" s="555" t="str">
        <f>'FC03-6'!B$7</f>
        <v>Servicio de gas licuado del petróleo (FC03-6)</v>
      </c>
      <c r="I6538" s="580" t="str">
        <f>Índice!$C$8</f>
        <v>2016-01-01</v>
      </c>
      <c r="J6538" s="580" t="str">
        <f>Índice!$C$9</f>
        <v>2016-12-31</v>
      </c>
      <c r="L6538" s="555"/>
    </row>
    <row r="6539" spans="1:12" ht="15.75">
      <c r="A6539" s="593" t="s">
        <v>15</v>
      </c>
      <c r="C6539" s="555" t="str">
        <f>'FC03-6'!B$8</f>
        <v>Negocio transporte de GLP (FC03-6)</v>
      </c>
      <c r="I6539" s="580" t="str">
        <f>Índice!$C$8</f>
        <v>2016-01-01</v>
      </c>
      <c r="J6539" s="580" t="str">
        <f>Índice!$C$9</f>
        <v>2016-12-31</v>
      </c>
      <c r="L6539" s="555"/>
    </row>
    <row r="6540" spans="1:12" ht="15.75">
      <c r="C6540" s="555" t="str">
        <f>'FC03-6'!B$9</f>
        <v>Empresas del sector (FC03-6)</v>
      </c>
      <c r="F6540" s="555">
        <f>'FC03-6'!G$9</f>
        <v>0</v>
      </c>
      <c r="I6540" s="580" t="str">
        <f>Índice!$C$8</f>
        <v>2016-01-01</v>
      </c>
      <c r="J6540" s="580" t="str">
        <f>Índice!$C$9</f>
        <v>2016-12-31</v>
      </c>
      <c r="K6540" s="555" t="s">
        <v>1866</v>
      </c>
      <c r="L6540" s="555" t="s">
        <v>1856</v>
      </c>
    </row>
    <row r="6541" spans="1:12" ht="15.75">
      <c r="C6541" s="555" t="str">
        <f>'FC03-6'!B$10</f>
        <v>Usuarios No Regulados (Transporte) (FC03-6)</v>
      </c>
      <c r="F6541" s="555">
        <f>'FC03-6'!G$10</f>
        <v>0</v>
      </c>
      <c r="I6541" s="580" t="str">
        <f>Índice!$C$8</f>
        <v>2016-01-01</v>
      </c>
      <c r="J6541" s="580" t="str">
        <f>Índice!$C$9</f>
        <v>2016-12-31</v>
      </c>
      <c r="K6541" s="555" t="s">
        <v>1866</v>
      </c>
      <c r="L6541" s="555" t="s">
        <v>1856</v>
      </c>
    </row>
    <row r="6542" spans="1:12" ht="15.75">
      <c r="C6542" s="555" t="str">
        <f>'FC03-6'!B$11</f>
        <v>Otros (Transporte) (FC03-6)</v>
      </c>
      <c r="F6542" s="555">
        <f>'FC03-6'!G$11</f>
        <v>0</v>
      </c>
      <c r="I6542" s="580" t="str">
        <f>Índice!$C$8</f>
        <v>2016-01-01</v>
      </c>
      <c r="J6542" s="580" t="str">
        <f>Índice!$C$9</f>
        <v>2016-12-31</v>
      </c>
      <c r="K6542" s="555" t="s">
        <v>1866</v>
      </c>
      <c r="L6542" s="555" t="s">
        <v>1856</v>
      </c>
    </row>
    <row r="6543" spans="1:12" ht="15.75">
      <c r="C6543" s="555" t="str">
        <f>'FC03-6'!B$12</f>
        <v>Total Transporte de GLP (FC03-6)</v>
      </c>
      <c r="F6543" s="555">
        <f>'FC03-6'!G$12</f>
        <v>0</v>
      </c>
      <c r="I6543" s="580" t="str">
        <f>Índice!$C$8</f>
        <v>2016-01-01</v>
      </c>
      <c r="J6543" s="580" t="str">
        <f>Índice!$C$9</f>
        <v>2016-12-31</v>
      </c>
      <c r="K6543" s="555" t="s">
        <v>1866</v>
      </c>
      <c r="L6543" s="555" t="s">
        <v>1856</v>
      </c>
    </row>
    <row r="6544" spans="1:12" ht="15.75">
      <c r="A6544" s="593" t="s">
        <v>15</v>
      </c>
      <c r="C6544" s="555" t="str">
        <f>'FC03-6'!B$13</f>
        <v>Negocio comercializacion Mayorista de GLP (FC03-6)</v>
      </c>
      <c r="F6544" s="555"/>
      <c r="I6544" s="580" t="str">
        <f>Índice!$C$8</f>
        <v>2016-01-01</v>
      </c>
      <c r="J6544" s="580" t="str">
        <f>Índice!$C$9</f>
        <v>2016-12-31</v>
      </c>
      <c r="L6544" s="555"/>
    </row>
    <row r="6545" spans="1:12" ht="15.75">
      <c r="C6545" s="555" t="str">
        <f>'FC03-6'!B$14</f>
        <v>Distribuidores Inversionistas (FC03-6)</v>
      </c>
      <c r="F6545" s="555">
        <f>'FC03-6'!G$14</f>
        <v>0</v>
      </c>
      <c r="I6545" s="580" t="str">
        <f>Índice!$C$8</f>
        <v>2016-01-01</v>
      </c>
      <c r="J6545" s="580" t="str">
        <f>Índice!$C$9</f>
        <v>2016-12-31</v>
      </c>
      <c r="K6545" s="555" t="s">
        <v>1866</v>
      </c>
      <c r="L6545" s="555" t="s">
        <v>1856</v>
      </c>
    </row>
    <row r="6546" spans="1:12" ht="15.75">
      <c r="C6546" s="555" t="str">
        <f>'FC03-6'!B$15</f>
        <v>Comercializadores Mayoristas (FC03-6)</v>
      </c>
      <c r="F6546" s="555">
        <f>'FC03-6'!G$15</f>
        <v>0</v>
      </c>
      <c r="I6546" s="580" t="str">
        <f>Índice!$C$8</f>
        <v>2016-01-01</v>
      </c>
      <c r="J6546" s="580" t="str">
        <f>Índice!$C$9</f>
        <v>2016-12-31</v>
      </c>
      <c r="K6546" s="555" t="s">
        <v>1866</v>
      </c>
      <c r="L6546" s="555" t="s">
        <v>1856</v>
      </c>
    </row>
    <row r="6547" spans="1:12" ht="15.75">
      <c r="C6547" s="555" t="str">
        <f>'FC03-6'!B$16</f>
        <v>Usuarios No Regulados (Comercialización) (FC03-6)</v>
      </c>
      <c r="F6547" s="555">
        <f>'FC03-6'!G$16</f>
        <v>0</v>
      </c>
      <c r="I6547" s="580" t="str">
        <f>Índice!$C$8</f>
        <v>2016-01-01</v>
      </c>
      <c r="J6547" s="580" t="str">
        <f>Índice!$C$9</f>
        <v>2016-12-31</v>
      </c>
      <c r="K6547" s="555" t="s">
        <v>1866</v>
      </c>
      <c r="L6547" s="555" t="s">
        <v>1856</v>
      </c>
    </row>
    <row r="6548" spans="1:12" ht="15.75">
      <c r="C6548" s="555" t="str">
        <f>'FC03-6'!B$17</f>
        <v>Otros (CM-GLP) (FC03-6)</v>
      </c>
      <c r="F6548" s="555">
        <f>'FC03-6'!G$17</f>
        <v>0</v>
      </c>
      <c r="I6548" s="580" t="str">
        <f>Índice!$C$8</f>
        <v>2016-01-01</v>
      </c>
      <c r="J6548" s="580" t="str">
        <f>Índice!$C$9</f>
        <v>2016-12-31</v>
      </c>
      <c r="K6548" s="555" t="s">
        <v>1866</v>
      </c>
      <c r="L6548" s="555" t="s">
        <v>1856</v>
      </c>
    </row>
    <row r="6549" spans="1:12" ht="15.75">
      <c r="C6549" s="555" t="str">
        <f>'FC03-6'!B$18</f>
        <v>Total Comercializacion Mayorista de GLP (FC03-6)</v>
      </c>
      <c r="F6549" s="555">
        <f>'FC03-6'!G$18</f>
        <v>0</v>
      </c>
      <c r="I6549" s="580" t="str">
        <f>Índice!$C$8</f>
        <v>2016-01-01</v>
      </c>
      <c r="J6549" s="580" t="str">
        <f>Índice!$C$9</f>
        <v>2016-12-31</v>
      </c>
      <c r="K6549" s="555" t="s">
        <v>1866</v>
      </c>
      <c r="L6549" s="555" t="s">
        <v>1856</v>
      </c>
    </row>
    <row r="6550" spans="1:12" ht="15.75">
      <c r="A6550" s="593" t="s">
        <v>15</v>
      </c>
      <c r="C6550" s="555" t="str">
        <f>'FC03-6'!B$19</f>
        <v>Negocio distribución de GLP (FC03-6)</v>
      </c>
      <c r="F6550" s="555"/>
      <c r="I6550" s="580" t="str">
        <f>Índice!$C$8</f>
        <v>2016-01-01</v>
      </c>
      <c r="J6550" s="580" t="str">
        <f>Índice!$C$9</f>
        <v>2016-12-31</v>
      </c>
      <c r="L6550" s="555"/>
    </row>
    <row r="6551" spans="1:12" ht="15.75">
      <c r="C6551" s="555" t="str">
        <f>'FC03-6'!B$20</f>
        <v>Comercializadores  minoristas (FC03-6)</v>
      </c>
      <c r="F6551" s="555">
        <f>'FC03-6'!G$20</f>
        <v>0</v>
      </c>
      <c r="I6551" s="580" t="str">
        <f>Índice!$C$8</f>
        <v>2016-01-01</v>
      </c>
      <c r="J6551" s="580" t="str">
        <f>Índice!$C$9</f>
        <v>2016-12-31</v>
      </c>
      <c r="K6551" s="555" t="s">
        <v>1866</v>
      </c>
      <c r="L6551" s="555" t="s">
        <v>1856</v>
      </c>
    </row>
    <row r="6552" spans="1:12" ht="15.75">
      <c r="C6552" s="555" t="str">
        <f>'FC03-6'!B$21</f>
        <v>Tanques Estacionarios (FC03-6)</v>
      </c>
      <c r="F6552" s="555">
        <f>'FC03-6'!G$21</f>
        <v>0</v>
      </c>
      <c r="I6552" s="580" t="str">
        <f>Índice!$C$8</f>
        <v>2016-01-01</v>
      </c>
      <c r="J6552" s="580" t="str">
        <f>Índice!$C$9</f>
        <v>2016-12-31</v>
      </c>
      <c r="K6552" s="555" t="s">
        <v>1866</v>
      </c>
      <c r="L6552" s="555" t="s">
        <v>1856</v>
      </c>
    </row>
    <row r="6553" spans="1:12" ht="15.75">
      <c r="C6553" s="555" t="str">
        <f>'FC03-6'!B$22</f>
        <v>Puntos de Venta (FC03-6)</v>
      </c>
      <c r="F6553" s="555">
        <f>'FC03-6'!G$22</f>
        <v>0</v>
      </c>
      <c r="I6553" s="580" t="str">
        <f>Índice!$C$8</f>
        <v>2016-01-01</v>
      </c>
      <c r="J6553" s="580" t="str">
        <f>Índice!$C$9</f>
        <v>2016-12-31</v>
      </c>
      <c r="K6553" s="555" t="s">
        <v>1866</v>
      </c>
      <c r="L6553" s="555" t="s">
        <v>1856</v>
      </c>
    </row>
    <row r="6554" spans="1:12" ht="15.75">
      <c r="C6554" s="555" t="str">
        <f>'FC03-6'!B$23</f>
        <v>Estrato 1 Subsidiado (DT-GLP) (FC03-6)</v>
      </c>
      <c r="F6554" s="555">
        <f>'FC03-6'!G$23</f>
        <v>0</v>
      </c>
      <c r="I6554" s="580" t="str">
        <f>Índice!$C$8</f>
        <v>2016-01-01</v>
      </c>
      <c r="J6554" s="580" t="str">
        <f>Índice!$C$9</f>
        <v>2016-12-31</v>
      </c>
      <c r="K6554" s="555" t="s">
        <v>1866</v>
      </c>
      <c r="L6554" s="555" t="s">
        <v>1856</v>
      </c>
    </row>
    <row r="6555" spans="1:12" ht="15.75">
      <c r="C6555" s="555" t="str">
        <f>'FC03-6'!B$24</f>
        <v>Estrato 2 Subsidiado (DT-GLP) (FC03-6)</v>
      </c>
      <c r="F6555" s="555">
        <f>'FC03-6'!G$24</f>
        <v>0</v>
      </c>
      <c r="I6555" s="580" t="str">
        <f>Índice!$C$8</f>
        <v>2016-01-01</v>
      </c>
      <c r="J6555" s="580" t="str">
        <f>Índice!$C$9</f>
        <v>2016-12-31</v>
      </c>
      <c r="K6555" s="555" t="s">
        <v>1866</v>
      </c>
      <c r="L6555" s="555" t="s">
        <v>1856</v>
      </c>
    </row>
    <row r="6556" spans="1:12" ht="15.75">
      <c r="C6556" s="555" t="str">
        <f>'FC03-6'!B$25</f>
        <v>Otros (DT-GLP) (FC03-6)</v>
      </c>
      <c r="F6556" s="555">
        <f>'FC03-6'!G$25</f>
        <v>0</v>
      </c>
      <c r="I6556" s="580" t="str">
        <f>Índice!$C$8</f>
        <v>2016-01-01</v>
      </c>
      <c r="J6556" s="580" t="str">
        <f>Índice!$C$9</f>
        <v>2016-12-31</v>
      </c>
      <c r="K6556" s="555" t="s">
        <v>1866</v>
      </c>
      <c r="L6556" s="555" t="s">
        <v>1856</v>
      </c>
    </row>
    <row r="6557" spans="1:12" ht="15.75">
      <c r="C6557" s="555" t="str">
        <f>'FC03-6'!B$26</f>
        <v>Total distribución de GLP (FC03-6)</v>
      </c>
      <c r="F6557" s="555">
        <f>'FC03-6'!G$26</f>
        <v>0</v>
      </c>
      <c r="I6557" s="580" t="str">
        <f>Índice!$C$8</f>
        <v>2016-01-01</v>
      </c>
      <c r="J6557" s="580" t="str">
        <f>Índice!$C$9</f>
        <v>2016-12-31</v>
      </c>
      <c r="K6557" s="555" t="s">
        <v>1866</v>
      </c>
      <c r="L6557" s="555" t="s">
        <v>1856</v>
      </c>
    </row>
    <row r="6558" spans="1:12" ht="15.75">
      <c r="A6558" s="593" t="s">
        <v>15</v>
      </c>
      <c r="C6558" s="555" t="str">
        <f>'FC03-6'!B$27</f>
        <v>Negocio comercializacion Minorista GLP (FC03-6)</v>
      </c>
      <c r="F6558" s="555"/>
      <c r="I6558" s="580" t="str">
        <f>Índice!$C$8</f>
        <v>2016-01-01</v>
      </c>
      <c r="J6558" s="580" t="str">
        <f>Índice!$C$9</f>
        <v>2016-12-31</v>
      </c>
      <c r="L6558" s="555"/>
    </row>
    <row r="6559" spans="1:12" ht="15.75">
      <c r="C6559" s="555" t="str">
        <f>'FC03-6'!B$28</f>
        <v>Estrato 1 Subsidiado (CI-GLP) (FC03-6)</v>
      </c>
      <c r="F6559" s="555">
        <f>'FC03-6'!G$28</f>
        <v>0</v>
      </c>
      <c r="I6559" s="580" t="str">
        <f>Índice!$C$8</f>
        <v>2016-01-01</v>
      </c>
      <c r="J6559" s="580" t="str">
        <f>Índice!$C$9</f>
        <v>2016-12-31</v>
      </c>
      <c r="K6559" s="555" t="s">
        <v>1866</v>
      </c>
      <c r="L6559" s="555" t="s">
        <v>1856</v>
      </c>
    </row>
    <row r="6560" spans="1:12" ht="15.75">
      <c r="C6560" s="555" t="str">
        <f>'FC03-6'!B$29</f>
        <v>Estrato 2 Subsidiado (CI-GLP) (FC03-6)</v>
      </c>
      <c r="F6560" s="555">
        <f>'FC03-6'!G$29</f>
        <v>0</v>
      </c>
      <c r="I6560" s="580" t="str">
        <f>Índice!$C$8</f>
        <v>2016-01-01</v>
      </c>
      <c r="J6560" s="580" t="str">
        <f>Índice!$C$9</f>
        <v>2016-12-31</v>
      </c>
      <c r="K6560" s="555" t="s">
        <v>1866</v>
      </c>
      <c r="L6560" s="555" t="s">
        <v>1856</v>
      </c>
    </row>
    <row r="6561" spans="1:12" ht="15.75">
      <c r="C6561" s="555" t="str">
        <f>'FC03-6'!B$30</f>
        <v>Usuario Final (FC03-6)</v>
      </c>
      <c r="F6561" s="555">
        <f>'FC03-6'!G$30</f>
        <v>0</v>
      </c>
      <c r="I6561" s="580" t="str">
        <f>Índice!$C$8</f>
        <v>2016-01-01</v>
      </c>
      <c r="J6561" s="580" t="str">
        <f>Índice!$C$9</f>
        <v>2016-12-31</v>
      </c>
      <c r="K6561" s="555" t="s">
        <v>1866</v>
      </c>
      <c r="L6561" s="555" t="s">
        <v>1856</v>
      </c>
    </row>
    <row r="6562" spans="1:12" ht="15.75">
      <c r="C6562" s="555" t="str">
        <f>'FC03-6'!B$31</f>
        <v>Otros (CI-GLP) (FC03-6)</v>
      </c>
      <c r="F6562" s="555">
        <f>'FC03-6'!G$31</f>
        <v>0</v>
      </c>
      <c r="I6562" s="580" t="str">
        <f>Índice!$C$8</f>
        <v>2016-01-01</v>
      </c>
      <c r="J6562" s="580" t="str">
        <f>Índice!$C$9</f>
        <v>2016-12-31</v>
      </c>
      <c r="K6562" s="555" t="s">
        <v>1866</v>
      </c>
      <c r="L6562" s="555" t="s">
        <v>1856</v>
      </c>
    </row>
    <row r="6563" spans="1:12" ht="15.75">
      <c r="C6563" s="555" t="str">
        <f>'FC03-6'!B$32</f>
        <v>Total comercialización minorista de GLP (FC03-6)</v>
      </c>
      <c r="F6563" s="555">
        <f>'FC03-6'!G$32</f>
        <v>0</v>
      </c>
      <c r="I6563" s="580" t="str">
        <f>Índice!$C$8</f>
        <v>2016-01-01</v>
      </c>
      <c r="J6563" s="580" t="str">
        <f>Índice!$C$9</f>
        <v>2016-12-31</v>
      </c>
      <c r="K6563" s="555" t="s">
        <v>1866</v>
      </c>
      <c r="L6563" s="555" t="s">
        <v>1856</v>
      </c>
    </row>
    <row r="6564" spans="1:12" ht="15.75">
      <c r="C6564" s="555" t="str">
        <f>'FC03-6'!B$33</f>
        <v>Total Cuentas por cobrar  Servicio de Gas Licuado del Petroleo (FC03-6)</v>
      </c>
      <c r="F6564" s="555">
        <f>'FC03-6'!G$33</f>
        <v>0</v>
      </c>
      <c r="I6564" s="580" t="str">
        <f>Índice!$C$8</f>
        <v>2016-01-01</v>
      </c>
      <c r="J6564" s="580" t="str">
        <f>Índice!$C$9</f>
        <v>2016-12-31</v>
      </c>
      <c r="K6564" s="555" t="s">
        <v>1866</v>
      </c>
      <c r="L6564" s="555" t="s">
        <v>1856</v>
      </c>
    </row>
    <row r="6565" spans="1:12" ht="15.75">
      <c r="A6565" s="593" t="s">
        <v>15</v>
      </c>
      <c r="C6565" s="555" t="str">
        <f>'FC03-6'!B$34</f>
        <v>Deterioro de cuentas por cobrar (FC03-6)</v>
      </c>
      <c r="F6565" s="555"/>
      <c r="I6565" s="580" t="str">
        <f>Índice!$C$8</f>
        <v>2016-01-01</v>
      </c>
      <c r="J6565" s="580" t="str">
        <f>Índice!$C$9</f>
        <v>2016-12-31</v>
      </c>
      <c r="L6565" s="555"/>
    </row>
    <row r="6566" spans="1:12" ht="15.75">
      <c r="A6566" s="593" t="s">
        <v>15</v>
      </c>
      <c r="C6566" s="555" t="str">
        <f>'FC03-6'!B$35</f>
        <v>Negocio transporte de GLP (Deterioro) (FC03-6)</v>
      </c>
      <c r="F6566" s="555"/>
      <c r="I6566" s="580" t="str">
        <f>Índice!$C$8</f>
        <v>2016-01-01</v>
      </c>
      <c r="J6566" s="580" t="str">
        <f>Índice!$C$9</f>
        <v>2016-12-31</v>
      </c>
      <c r="L6566" s="555"/>
    </row>
    <row r="6567" spans="1:12" ht="15.75">
      <c r="C6567" s="555" t="str">
        <f>'FC03-6'!B$36</f>
        <v>Empresas del sector (Deterioro) (FC03-6)</v>
      </c>
      <c r="F6567" s="555">
        <f>'FC03-6'!G$36</f>
        <v>0</v>
      </c>
      <c r="I6567" s="580" t="str">
        <f>Índice!$C$8</f>
        <v>2016-01-01</v>
      </c>
      <c r="J6567" s="580" t="str">
        <f>Índice!$C$9</f>
        <v>2016-12-31</v>
      </c>
      <c r="K6567" s="555" t="s">
        <v>1866</v>
      </c>
      <c r="L6567" s="555" t="s">
        <v>1856</v>
      </c>
    </row>
    <row r="6568" spans="1:12" ht="15.75">
      <c r="C6568" s="555" t="str">
        <f>'FC03-6'!B$37</f>
        <v>Usuarios No Regulados (Transporte) (Deterioro) (FC03-6)</v>
      </c>
      <c r="F6568" s="555">
        <f>'FC03-6'!G$37</f>
        <v>0</v>
      </c>
      <c r="I6568" s="580" t="str">
        <f>Índice!$C$8</f>
        <v>2016-01-01</v>
      </c>
      <c r="J6568" s="580" t="str">
        <f>Índice!$C$9</f>
        <v>2016-12-31</v>
      </c>
      <c r="K6568" s="555" t="s">
        <v>1866</v>
      </c>
      <c r="L6568" s="555" t="s">
        <v>1856</v>
      </c>
    </row>
    <row r="6569" spans="1:12" ht="15.75">
      <c r="C6569" s="555" t="str">
        <f>'FC03-6'!B$38</f>
        <v>Otros (Transporte) (Deterioro) (FC03-6)</v>
      </c>
      <c r="F6569" s="555">
        <f>'FC03-6'!G$38</f>
        <v>0</v>
      </c>
      <c r="I6569" s="580" t="str">
        <f>Índice!$C$8</f>
        <v>2016-01-01</v>
      </c>
      <c r="J6569" s="580" t="str">
        <f>Índice!$C$9</f>
        <v>2016-12-31</v>
      </c>
      <c r="K6569" s="555" t="s">
        <v>1866</v>
      </c>
      <c r="L6569" s="555" t="s">
        <v>1856</v>
      </c>
    </row>
    <row r="6570" spans="1:12" ht="15.75">
      <c r="C6570" s="555" t="str">
        <f>'FC03-6'!B$39</f>
        <v>Total Transporte de GLP (Deterioro) (FC03-6)</v>
      </c>
      <c r="F6570" s="555">
        <f>'FC03-6'!G$39</f>
        <v>0</v>
      </c>
      <c r="I6570" s="580" t="str">
        <f>Índice!$C$8</f>
        <v>2016-01-01</v>
      </c>
      <c r="J6570" s="580" t="str">
        <f>Índice!$C$9</f>
        <v>2016-12-31</v>
      </c>
      <c r="K6570" s="555" t="s">
        <v>1866</v>
      </c>
      <c r="L6570" s="555" t="s">
        <v>1856</v>
      </c>
    </row>
    <row r="6571" spans="1:12" ht="15.75">
      <c r="A6571" s="593" t="s">
        <v>15</v>
      </c>
      <c r="C6571" s="555" t="str">
        <f>'FC03-6'!B$40</f>
        <v>Negocio comercializacion Mayorista de GLP (Deterioro) (FC03-6)</v>
      </c>
      <c r="F6571" s="555"/>
      <c r="I6571" s="580" t="str">
        <f>Índice!$C$8</f>
        <v>2016-01-01</v>
      </c>
      <c r="J6571" s="580" t="str">
        <f>Índice!$C$9</f>
        <v>2016-12-31</v>
      </c>
      <c r="L6571" s="555"/>
    </row>
    <row r="6572" spans="1:12" ht="15.75">
      <c r="C6572" s="555" t="str">
        <f>'FC03-6'!B$41</f>
        <v>Distribuidores Inversionistas (Deterioro) (FC03-6)</v>
      </c>
      <c r="F6572" s="555">
        <f>'FC03-6'!G$41</f>
        <v>0</v>
      </c>
      <c r="I6572" s="580" t="str">
        <f>Índice!$C$8</f>
        <v>2016-01-01</v>
      </c>
      <c r="J6572" s="580" t="str">
        <f>Índice!$C$9</f>
        <v>2016-12-31</v>
      </c>
      <c r="K6572" s="555" t="s">
        <v>1866</v>
      </c>
      <c r="L6572" s="555" t="s">
        <v>1856</v>
      </c>
    </row>
    <row r="6573" spans="1:12" ht="15.75">
      <c r="C6573" s="555" t="str">
        <f>'FC03-6'!B$42</f>
        <v>Comercializadores Mayoristas (Deterioro) (FC03-6)</v>
      </c>
      <c r="F6573" s="555">
        <f>'FC03-6'!G$42</f>
        <v>0</v>
      </c>
      <c r="I6573" s="580" t="str">
        <f>Índice!$C$8</f>
        <v>2016-01-01</v>
      </c>
      <c r="J6573" s="580" t="str">
        <f>Índice!$C$9</f>
        <v>2016-12-31</v>
      </c>
      <c r="K6573" s="555" t="s">
        <v>1866</v>
      </c>
      <c r="L6573" s="555" t="s">
        <v>1856</v>
      </c>
    </row>
    <row r="6574" spans="1:12" ht="15.75">
      <c r="C6574" s="555" t="str">
        <f>'FC03-6'!B$43</f>
        <v>Usuarios No Regulados (Comercialización) (Deterioro) (FC03-6)</v>
      </c>
      <c r="F6574" s="555">
        <f>'FC03-6'!G$43</f>
        <v>0</v>
      </c>
      <c r="I6574" s="580" t="str">
        <f>Índice!$C$8</f>
        <v>2016-01-01</v>
      </c>
      <c r="J6574" s="580" t="str">
        <f>Índice!$C$9</f>
        <v>2016-12-31</v>
      </c>
      <c r="K6574" s="555" t="s">
        <v>1866</v>
      </c>
      <c r="L6574" s="555" t="s">
        <v>1856</v>
      </c>
    </row>
    <row r="6575" spans="1:12" ht="15.75">
      <c r="C6575" s="555" t="str">
        <f>'FC03-6'!B$44</f>
        <v>Otros (CM-GLP) (Deterioro) (FC03-6)</v>
      </c>
      <c r="F6575" s="555">
        <f>'FC03-6'!G$44</f>
        <v>0</v>
      </c>
      <c r="I6575" s="580" t="str">
        <f>Índice!$C$8</f>
        <v>2016-01-01</v>
      </c>
      <c r="J6575" s="580" t="str">
        <f>Índice!$C$9</f>
        <v>2016-12-31</v>
      </c>
      <c r="K6575" s="555" t="s">
        <v>1866</v>
      </c>
      <c r="L6575" s="555" t="s">
        <v>1856</v>
      </c>
    </row>
    <row r="6576" spans="1:12" ht="15.75">
      <c r="C6576" s="555" t="str">
        <f>'FC03-6'!B$45</f>
        <v>Total Comercializacion Mayorista de GLP (Deterioro) (FC03-6)</v>
      </c>
      <c r="F6576" s="555">
        <f>'FC03-6'!G$45</f>
        <v>0</v>
      </c>
      <c r="I6576" s="580" t="str">
        <f>Índice!$C$8</f>
        <v>2016-01-01</v>
      </c>
      <c r="J6576" s="580" t="str">
        <f>Índice!$C$9</f>
        <v>2016-12-31</v>
      </c>
      <c r="K6576" s="555" t="s">
        <v>1866</v>
      </c>
      <c r="L6576" s="555" t="s">
        <v>1856</v>
      </c>
    </row>
    <row r="6577" spans="1:12" ht="15.75">
      <c r="A6577" s="593" t="s">
        <v>15</v>
      </c>
      <c r="C6577" s="555" t="str">
        <f>'FC03-6'!B$46</f>
        <v>Negocio distribución de GLP (Deterioro) (FC03-6)</v>
      </c>
      <c r="F6577" s="555"/>
      <c r="I6577" s="580" t="str">
        <f>Índice!$C$8</f>
        <v>2016-01-01</v>
      </c>
      <c r="J6577" s="580" t="str">
        <f>Índice!$C$9</f>
        <v>2016-12-31</v>
      </c>
      <c r="L6577" s="555"/>
    </row>
    <row r="6578" spans="1:12" ht="15.75">
      <c r="C6578" s="555" t="str">
        <f>'FC03-6'!B$47</f>
        <v>Comercializadores  minoristas (Deterioro) (FC03-6)</v>
      </c>
      <c r="F6578" s="555">
        <f>'FC03-6'!G$47</f>
        <v>0</v>
      </c>
      <c r="I6578" s="580" t="str">
        <f>Índice!$C$8</f>
        <v>2016-01-01</v>
      </c>
      <c r="J6578" s="580" t="str">
        <f>Índice!$C$9</f>
        <v>2016-12-31</v>
      </c>
      <c r="K6578" s="555" t="s">
        <v>1866</v>
      </c>
      <c r="L6578" s="555" t="s">
        <v>1856</v>
      </c>
    </row>
    <row r="6579" spans="1:12" ht="15.75">
      <c r="C6579" s="555" t="str">
        <f>'FC03-6'!B$48</f>
        <v>Tanques Estacionarios (Deterioro) (FC03-6)</v>
      </c>
      <c r="F6579" s="555">
        <f>'FC03-6'!G$48</f>
        <v>0</v>
      </c>
      <c r="I6579" s="580" t="str">
        <f>Índice!$C$8</f>
        <v>2016-01-01</v>
      </c>
      <c r="J6579" s="580" t="str">
        <f>Índice!$C$9</f>
        <v>2016-12-31</v>
      </c>
      <c r="K6579" s="555" t="s">
        <v>1866</v>
      </c>
      <c r="L6579" s="555" t="s">
        <v>1856</v>
      </c>
    </row>
    <row r="6580" spans="1:12" ht="15.75">
      <c r="C6580" s="555" t="str">
        <f>'FC03-6'!B$49</f>
        <v>Puntos de Venta (Deterioro) (FC03-6)</v>
      </c>
      <c r="F6580" s="555">
        <f>'FC03-6'!G$49</f>
        <v>0</v>
      </c>
      <c r="I6580" s="580" t="str">
        <f>Índice!$C$8</f>
        <v>2016-01-01</v>
      </c>
      <c r="J6580" s="580" t="str">
        <f>Índice!$C$9</f>
        <v>2016-12-31</v>
      </c>
      <c r="K6580" s="555" t="s">
        <v>1866</v>
      </c>
      <c r="L6580" s="555" t="s">
        <v>1856</v>
      </c>
    </row>
    <row r="6581" spans="1:12" ht="15.75">
      <c r="C6581" s="555" t="str">
        <f>'FC03-6'!B$50</f>
        <v>Estrato 1 Subsidiado (DT-GLP) (Deterioro) (FC03-6)</v>
      </c>
      <c r="F6581" s="555">
        <f>'FC03-6'!G$50</f>
        <v>0</v>
      </c>
      <c r="I6581" s="580" t="str">
        <f>Índice!$C$8</f>
        <v>2016-01-01</v>
      </c>
      <c r="J6581" s="580" t="str">
        <f>Índice!$C$9</f>
        <v>2016-12-31</v>
      </c>
      <c r="K6581" s="555" t="s">
        <v>1866</v>
      </c>
      <c r="L6581" s="555" t="s">
        <v>1856</v>
      </c>
    </row>
    <row r="6582" spans="1:12" ht="15.75">
      <c r="C6582" s="555" t="str">
        <f>'FC03-6'!B$51</f>
        <v>Estrato 2 Subsidiado (DT-GLP) (Deterioro) (FC03-6)</v>
      </c>
      <c r="F6582" s="555">
        <f>'FC03-6'!G$51</f>
        <v>0</v>
      </c>
      <c r="I6582" s="580" t="str">
        <f>Índice!$C$8</f>
        <v>2016-01-01</v>
      </c>
      <c r="J6582" s="580" t="str">
        <f>Índice!$C$9</f>
        <v>2016-12-31</v>
      </c>
      <c r="K6582" s="555" t="s">
        <v>1866</v>
      </c>
      <c r="L6582" s="555" t="s">
        <v>1856</v>
      </c>
    </row>
    <row r="6583" spans="1:12" ht="15.75">
      <c r="C6583" s="555" t="str">
        <f>'FC03-6'!B$52</f>
        <v>Otros (DT-GLP) (Deterioro) (FC03-6)</v>
      </c>
      <c r="F6583" s="555">
        <f>'FC03-6'!G$52</f>
        <v>0</v>
      </c>
      <c r="I6583" s="580" t="str">
        <f>Índice!$C$8</f>
        <v>2016-01-01</v>
      </c>
      <c r="J6583" s="580" t="str">
        <f>Índice!$C$9</f>
        <v>2016-12-31</v>
      </c>
      <c r="K6583" s="555" t="s">
        <v>1866</v>
      </c>
      <c r="L6583" s="555" t="s">
        <v>1856</v>
      </c>
    </row>
    <row r="6584" spans="1:12" ht="15.75">
      <c r="C6584" s="555" t="str">
        <f>'FC03-6'!B$53</f>
        <v>Total distribución de GLP (Deterioro) (FC03-6)</v>
      </c>
      <c r="F6584" s="555">
        <f>'FC03-6'!G$53</f>
        <v>0</v>
      </c>
      <c r="I6584" s="580" t="str">
        <f>Índice!$C$8</f>
        <v>2016-01-01</v>
      </c>
      <c r="J6584" s="580" t="str">
        <f>Índice!$C$9</f>
        <v>2016-12-31</v>
      </c>
      <c r="K6584" s="555" t="s">
        <v>1866</v>
      </c>
      <c r="L6584" s="555" t="s">
        <v>1856</v>
      </c>
    </row>
    <row r="6585" spans="1:12" ht="15.75">
      <c r="A6585" s="593" t="s">
        <v>15</v>
      </c>
      <c r="C6585" s="555" t="str">
        <f>'FC03-6'!B$54</f>
        <v>Negocio comercializacion Minorista GLP (Deterioro) (FC03-6)</v>
      </c>
      <c r="F6585" s="555"/>
      <c r="I6585" s="580" t="str">
        <f>Índice!$C$8</f>
        <v>2016-01-01</v>
      </c>
      <c r="J6585" s="580" t="str">
        <f>Índice!$C$9</f>
        <v>2016-12-31</v>
      </c>
      <c r="L6585" s="555"/>
    </row>
    <row r="6586" spans="1:12" ht="15.75">
      <c r="C6586" s="555" t="str">
        <f>'FC03-6'!B$55</f>
        <v>Estrato 1 Subsidiado (CI-GLP) (Deterioro) (FC03-6)</v>
      </c>
      <c r="F6586" s="555">
        <f>'FC03-6'!G$55</f>
        <v>0</v>
      </c>
      <c r="I6586" s="580" t="str">
        <f>Índice!$C$8</f>
        <v>2016-01-01</v>
      </c>
      <c r="J6586" s="580" t="str">
        <f>Índice!$C$9</f>
        <v>2016-12-31</v>
      </c>
      <c r="K6586" s="555" t="s">
        <v>1866</v>
      </c>
      <c r="L6586" s="555" t="s">
        <v>1856</v>
      </c>
    </row>
    <row r="6587" spans="1:12" ht="15.75">
      <c r="C6587" s="555" t="str">
        <f>'FC03-6'!B$56</f>
        <v>Estrato 2 Subsidiado (CI-GLP) (Deterioro) (FC03-6)</v>
      </c>
      <c r="F6587" s="555">
        <f>'FC03-6'!G$56</f>
        <v>0</v>
      </c>
      <c r="I6587" s="580" t="str">
        <f>Índice!$C$8</f>
        <v>2016-01-01</v>
      </c>
      <c r="J6587" s="580" t="str">
        <f>Índice!$C$9</f>
        <v>2016-12-31</v>
      </c>
      <c r="K6587" s="555" t="s">
        <v>1866</v>
      </c>
      <c r="L6587" s="555" t="s">
        <v>1856</v>
      </c>
    </row>
    <row r="6588" spans="1:12" ht="15.75">
      <c r="C6588" s="555" t="str">
        <f>'FC03-6'!B$57</f>
        <v>Usuario Final (Deterioro) (FC03-6)</v>
      </c>
      <c r="F6588" s="555">
        <f>'FC03-6'!G$57</f>
        <v>0</v>
      </c>
      <c r="I6588" s="580" t="str">
        <f>Índice!$C$8</f>
        <v>2016-01-01</v>
      </c>
      <c r="J6588" s="580" t="str">
        <f>Índice!$C$9</f>
        <v>2016-12-31</v>
      </c>
      <c r="K6588" s="555" t="s">
        <v>1866</v>
      </c>
      <c r="L6588" s="555" t="s">
        <v>1856</v>
      </c>
    </row>
    <row r="6589" spans="1:12" ht="15.75">
      <c r="C6589" s="555" t="str">
        <f>'FC03-6'!B$58</f>
        <v>Otros (CI-GLP) (Deterioro) (FC03-6)</v>
      </c>
      <c r="F6589" s="555">
        <f>'FC03-6'!G$58</f>
        <v>0</v>
      </c>
      <c r="I6589" s="580" t="str">
        <f>Índice!$C$8</f>
        <v>2016-01-01</v>
      </c>
      <c r="J6589" s="580" t="str">
        <f>Índice!$C$9</f>
        <v>2016-12-31</v>
      </c>
      <c r="K6589" s="555" t="s">
        <v>1866</v>
      </c>
      <c r="L6589" s="555" t="s">
        <v>1856</v>
      </c>
    </row>
    <row r="6590" spans="1:12" ht="15.75">
      <c r="C6590" s="555" t="str">
        <f>'FC03-6'!B$59</f>
        <v>Total comercialización minorista de GLP (Deterioro) (FC03-6)</v>
      </c>
      <c r="F6590" s="555">
        <f>'FC03-6'!G$59</f>
        <v>0</v>
      </c>
      <c r="I6590" s="580" t="str">
        <f>Índice!$C$8</f>
        <v>2016-01-01</v>
      </c>
      <c r="J6590" s="580" t="str">
        <f>Índice!$C$9</f>
        <v>2016-12-31</v>
      </c>
      <c r="K6590" s="555" t="s">
        <v>1866</v>
      </c>
      <c r="L6590" s="555" t="s">
        <v>1856</v>
      </c>
    </row>
    <row r="6591" spans="1:12" ht="15.75">
      <c r="C6591" s="555" t="str">
        <f>'FC03-6'!B$60</f>
        <v>Total Deterioro Cuentas por Cobrar (FC03-6)</v>
      </c>
      <c r="F6591" s="555">
        <f>'FC03-6'!G$60</f>
        <v>0</v>
      </c>
      <c r="I6591" s="580" t="str">
        <f>Índice!$C$8</f>
        <v>2016-01-01</v>
      </c>
      <c r="J6591" s="580" t="str">
        <f>Índice!$C$9</f>
        <v>2016-12-31</v>
      </c>
      <c r="K6591" s="555" t="s">
        <v>1866</v>
      </c>
      <c r="L6591" s="555" t="s">
        <v>1856</v>
      </c>
    </row>
    <row r="6592" spans="1:12" ht="15.75">
      <c r="A6592" s="593" t="s">
        <v>15</v>
      </c>
      <c r="B6592" s="594"/>
      <c r="C6592" s="595" t="s">
        <v>630</v>
      </c>
      <c r="I6592" s="580" t="str">
        <f>Índice!$C$8</f>
        <v>2016-01-01</v>
      </c>
      <c r="J6592" s="580" t="str">
        <f>Índice!$C$9</f>
        <v>2016-12-31</v>
      </c>
      <c r="L6592" s="555"/>
    </row>
    <row r="6593" spans="1:12" ht="15.75">
      <c r="A6593" s="593" t="s">
        <v>15</v>
      </c>
      <c r="C6593" s="555" t="str">
        <f>'FC03-6'!B$7</f>
        <v>Servicio de gas licuado del petróleo (FC03-6)</v>
      </c>
      <c r="I6593" s="580" t="str">
        <f>Índice!$C$8</f>
        <v>2016-01-01</v>
      </c>
      <c r="J6593" s="580" t="str">
        <f>Índice!$C$9</f>
        <v>2016-12-31</v>
      </c>
      <c r="L6593" s="555"/>
    </row>
    <row r="6594" spans="1:12" ht="15.75">
      <c r="A6594" s="593" t="s">
        <v>15</v>
      </c>
      <c r="C6594" s="555" t="str">
        <f>'FC03-6'!B$8</f>
        <v>Negocio transporte de GLP (FC03-6)</v>
      </c>
      <c r="I6594" s="580" t="str">
        <f>Índice!$C$8</f>
        <v>2016-01-01</v>
      </c>
      <c r="J6594" s="580" t="str">
        <f>Índice!$C$9</f>
        <v>2016-12-31</v>
      </c>
      <c r="L6594" s="555"/>
    </row>
    <row r="6595" spans="1:12" ht="15.75">
      <c r="C6595" s="555" t="str">
        <f>'FC03-6'!B$9</f>
        <v>Empresas del sector (FC03-6)</v>
      </c>
      <c r="F6595" s="555">
        <f>'FC03-6'!H$9</f>
        <v>0</v>
      </c>
      <c r="I6595" s="580" t="str">
        <f>Índice!$C$8</f>
        <v>2016-01-01</v>
      </c>
      <c r="J6595" s="580" t="str">
        <f>Índice!$C$9</f>
        <v>2016-12-31</v>
      </c>
      <c r="K6595" s="555" t="s">
        <v>1866</v>
      </c>
      <c r="L6595" s="555" t="s">
        <v>1857</v>
      </c>
    </row>
    <row r="6596" spans="1:12" ht="15.75">
      <c r="C6596" s="555" t="str">
        <f>'FC03-6'!B$10</f>
        <v>Usuarios No Regulados (Transporte) (FC03-6)</v>
      </c>
      <c r="F6596" s="555">
        <f>'FC03-6'!H$10</f>
        <v>0</v>
      </c>
      <c r="I6596" s="580" t="str">
        <f>Índice!$C$8</f>
        <v>2016-01-01</v>
      </c>
      <c r="J6596" s="580" t="str">
        <f>Índice!$C$9</f>
        <v>2016-12-31</v>
      </c>
      <c r="K6596" s="555" t="s">
        <v>1866</v>
      </c>
      <c r="L6596" s="555" t="s">
        <v>1857</v>
      </c>
    </row>
    <row r="6597" spans="1:12" ht="15.75">
      <c r="C6597" s="555" t="str">
        <f>'FC03-6'!B$11</f>
        <v>Otros (Transporte) (FC03-6)</v>
      </c>
      <c r="F6597" s="555">
        <f>'FC03-6'!H$11</f>
        <v>0</v>
      </c>
      <c r="I6597" s="580" t="str">
        <f>Índice!$C$8</f>
        <v>2016-01-01</v>
      </c>
      <c r="J6597" s="580" t="str">
        <f>Índice!$C$9</f>
        <v>2016-12-31</v>
      </c>
      <c r="K6597" s="555" t="s">
        <v>1866</v>
      </c>
      <c r="L6597" s="555" t="s">
        <v>1857</v>
      </c>
    </row>
    <row r="6598" spans="1:12" ht="15.75">
      <c r="C6598" s="555" t="str">
        <f>'FC03-6'!B$12</f>
        <v>Total Transporte de GLP (FC03-6)</v>
      </c>
      <c r="F6598" s="555">
        <f>'FC03-6'!H$12</f>
        <v>0</v>
      </c>
      <c r="I6598" s="580" t="str">
        <f>Índice!$C$8</f>
        <v>2016-01-01</v>
      </c>
      <c r="J6598" s="580" t="str">
        <f>Índice!$C$9</f>
        <v>2016-12-31</v>
      </c>
      <c r="K6598" s="555" t="s">
        <v>1866</v>
      </c>
      <c r="L6598" s="555" t="s">
        <v>1857</v>
      </c>
    </row>
    <row r="6599" spans="1:12" ht="15.75">
      <c r="A6599" s="593" t="s">
        <v>15</v>
      </c>
      <c r="C6599" s="555" t="str">
        <f>'FC03-6'!B$13</f>
        <v>Negocio comercializacion Mayorista de GLP (FC03-6)</v>
      </c>
      <c r="F6599" s="555"/>
      <c r="I6599" s="580" t="str">
        <f>Índice!$C$8</f>
        <v>2016-01-01</v>
      </c>
      <c r="J6599" s="580" t="str">
        <f>Índice!$C$9</f>
        <v>2016-12-31</v>
      </c>
      <c r="L6599" s="555"/>
    </row>
    <row r="6600" spans="1:12" ht="15.75">
      <c r="C6600" s="555" t="str">
        <f>'FC03-6'!B$14</f>
        <v>Distribuidores Inversionistas (FC03-6)</v>
      </c>
      <c r="F6600" s="555">
        <f>'FC03-6'!H$14</f>
        <v>0</v>
      </c>
      <c r="I6600" s="580" t="str">
        <f>Índice!$C$8</f>
        <v>2016-01-01</v>
      </c>
      <c r="J6600" s="580" t="str">
        <f>Índice!$C$9</f>
        <v>2016-12-31</v>
      </c>
      <c r="K6600" s="555" t="s">
        <v>1866</v>
      </c>
      <c r="L6600" s="555" t="s">
        <v>1857</v>
      </c>
    </row>
    <row r="6601" spans="1:12" ht="15.75">
      <c r="C6601" s="555" t="str">
        <f>'FC03-6'!B$15</f>
        <v>Comercializadores Mayoristas (FC03-6)</v>
      </c>
      <c r="F6601" s="555">
        <f>'FC03-6'!H$15</f>
        <v>0</v>
      </c>
      <c r="I6601" s="580" t="str">
        <f>Índice!$C$8</f>
        <v>2016-01-01</v>
      </c>
      <c r="J6601" s="580" t="str">
        <f>Índice!$C$9</f>
        <v>2016-12-31</v>
      </c>
      <c r="K6601" s="555" t="s">
        <v>1866</v>
      </c>
      <c r="L6601" s="555" t="s">
        <v>1857</v>
      </c>
    </row>
    <row r="6602" spans="1:12" ht="15.75">
      <c r="C6602" s="555" t="str">
        <f>'FC03-6'!B$16</f>
        <v>Usuarios No Regulados (Comercialización) (FC03-6)</v>
      </c>
      <c r="F6602" s="555">
        <f>'FC03-6'!H$16</f>
        <v>0</v>
      </c>
      <c r="I6602" s="580" t="str">
        <f>Índice!$C$8</f>
        <v>2016-01-01</v>
      </c>
      <c r="J6602" s="580" t="str">
        <f>Índice!$C$9</f>
        <v>2016-12-31</v>
      </c>
      <c r="K6602" s="555" t="s">
        <v>1866</v>
      </c>
      <c r="L6602" s="555" t="s">
        <v>1857</v>
      </c>
    </row>
    <row r="6603" spans="1:12" ht="15.75">
      <c r="C6603" s="555" t="str">
        <f>'FC03-6'!B$17</f>
        <v>Otros (CM-GLP) (FC03-6)</v>
      </c>
      <c r="F6603" s="555">
        <f>'FC03-6'!H$17</f>
        <v>0</v>
      </c>
      <c r="I6603" s="580" t="str">
        <f>Índice!$C$8</f>
        <v>2016-01-01</v>
      </c>
      <c r="J6603" s="580" t="str">
        <f>Índice!$C$9</f>
        <v>2016-12-31</v>
      </c>
      <c r="K6603" s="555" t="s">
        <v>1866</v>
      </c>
      <c r="L6603" s="555" t="s">
        <v>1857</v>
      </c>
    </row>
    <row r="6604" spans="1:12" ht="15.75">
      <c r="C6604" s="555" t="str">
        <f>'FC03-6'!B$18</f>
        <v>Total Comercializacion Mayorista de GLP (FC03-6)</v>
      </c>
      <c r="F6604" s="555">
        <f>'FC03-6'!H$18</f>
        <v>0</v>
      </c>
      <c r="I6604" s="580" t="str">
        <f>Índice!$C$8</f>
        <v>2016-01-01</v>
      </c>
      <c r="J6604" s="580" t="str">
        <f>Índice!$C$9</f>
        <v>2016-12-31</v>
      </c>
      <c r="K6604" s="555" t="s">
        <v>1866</v>
      </c>
      <c r="L6604" s="555" t="s">
        <v>1857</v>
      </c>
    </row>
    <row r="6605" spans="1:12" ht="15.75">
      <c r="A6605" s="593" t="s">
        <v>15</v>
      </c>
      <c r="C6605" s="555" t="str">
        <f>'FC03-6'!B$19</f>
        <v>Negocio distribución de GLP (FC03-6)</v>
      </c>
      <c r="F6605" s="555"/>
      <c r="I6605" s="580" t="str">
        <f>Índice!$C$8</f>
        <v>2016-01-01</v>
      </c>
      <c r="J6605" s="580" t="str">
        <f>Índice!$C$9</f>
        <v>2016-12-31</v>
      </c>
      <c r="L6605" s="555"/>
    </row>
    <row r="6606" spans="1:12" ht="15.75">
      <c r="C6606" s="555" t="str">
        <f>'FC03-6'!B$20</f>
        <v>Comercializadores  minoristas (FC03-6)</v>
      </c>
      <c r="F6606" s="555">
        <f>'FC03-6'!H$20</f>
        <v>0</v>
      </c>
      <c r="I6606" s="580" t="str">
        <f>Índice!$C$8</f>
        <v>2016-01-01</v>
      </c>
      <c r="J6606" s="580" t="str">
        <f>Índice!$C$9</f>
        <v>2016-12-31</v>
      </c>
      <c r="K6606" s="555" t="s">
        <v>1866</v>
      </c>
      <c r="L6606" s="555" t="s">
        <v>1857</v>
      </c>
    </row>
    <row r="6607" spans="1:12" ht="15.75">
      <c r="C6607" s="555" t="str">
        <f>'FC03-6'!B$21</f>
        <v>Tanques Estacionarios (FC03-6)</v>
      </c>
      <c r="F6607" s="555">
        <f>'FC03-6'!H$21</f>
        <v>0</v>
      </c>
      <c r="I6607" s="580" t="str">
        <f>Índice!$C$8</f>
        <v>2016-01-01</v>
      </c>
      <c r="J6607" s="580" t="str">
        <f>Índice!$C$9</f>
        <v>2016-12-31</v>
      </c>
      <c r="K6607" s="555" t="s">
        <v>1866</v>
      </c>
      <c r="L6607" s="555" t="s">
        <v>1857</v>
      </c>
    </row>
    <row r="6608" spans="1:12" ht="15.75">
      <c r="C6608" s="555" t="str">
        <f>'FC03-6'!B$22</f>
        <v>Puntos de Venta (FC03-6)</v>
      </c>
      <c r="F6608" s="555">
        <f>'FC03-6'!H$22</f>
        <v>0</v>
      </c>
      <c r="I6608" s="580" t="str">
        <f>Índice!$C$8</f>
        <v>2016-01-01</v>
      </c>
      <c r="J6608" s="580" t="str">
        <f>Índice!$C$9</f>
        <v>2016-12-31</v>
      </c>
      <c r="K6608" s="555" t="s">
        <v>1866</v>
      </c>
      <c r="L6608" s="555" t="s">
        <v>1857</v>
      </c>
    </row>
    <row r="6609" spans="1:12" ht="15.75">
      <c r="C6609" s="555" t="str">
        <f>'FC03-6'!B$23</f>
        <v>Estrato 1 Subsidiado (DT-GLP) (FC03-6)</v>
      </c>
      <c r="F6609" s="555">
        <f>'FC03-6'!H$23</f>
        <v>0</v>
      </c>
      <c r="I6609" s="580" t="str">
        <f>Índice!$C$8</f>
        <v>2016-01-01</v>
      </c>
      <c r="J6609" s="580" t="str">
        <f>Índice!$C$9</f>
        <v>2016-12-31</v>
      </c>
      <c r="K6609" s="555" t="s">
        <v>1866</v>
      </c>
      <c r="L6609" s="555" t="s">
        <v>1857</v>
      </c>
    </row>
    <row r="6610" spans="1:12" ht="15.75">
      <c r="C6610" s="555" t="str">
        <f>'FC03-6'!B$24</f>
        <v>Estrato 2 Subsidiado (DT-GLP) (FC03-6)</v>
      </c>
      <c r="F6610" s="555">
        <f>'FC03-6'!H$24</f>
        <v>0</v>
      </c>
      <c r="I6610" s="580" t="str">
        <f>Índice!$C$8</f>
        <v>2016-01-01</v>
      </c>
      <c r="J6610" s="580" t="str">
        <f>Índice!$C$9</f>
        <v>2016-12-31</v>
      </c>
      <c r="K6610" s="555" t="s">
        <v>1866</v>
      </c>
      <c r="L6610" s="555" t="s">
        <v>1857</v>
      </c>
    </row>
    <row r="6611" spans="1:12" ht="15.75">
      <c r="C6611" s="555" t="str">
        <f>'FC03-6'!B$25</f>
        <v>Otros (DT-GLP) (FC03-6)</v>
      </c>
      <c r="F6611" s="555">
        <f>'FC03-6'!H$25</f>
        <v>0</v>
      </c>
      <c r="I6611" s="580" t="str">
        <f>Índice!$C$8</f>
        <v>2016-01-01</v>
      </c>
      <c r="J6611" s="580" t="str">
        <f>Índice!$C$9</f>
        <v>2016-12-31</v>
      </c>
      <c r="K6611" s="555" t="s">
        <v>1866</v>
      </c>
      <c r="L6611" s="555" t="s">
        <v>1857</v>
      </c>
    </row>
    <row r="6612" spans="1:12" ht="15.75">
      <c r="C6612" s="555" t="str">
        <f>'FC03-6'!B$26</f>
        <v>Total distribución de GLP (FC03-6)</v>
      </c>
      <c r="F6612" s="555">
        <f>'FC03-6'!H$26</f>
        <v>0</v>
      </c>
      <c r="I6612" s="580" t="str">
        <f>Índice!$C$8</f>
        <v>2016-01-01</v>
      </c>
      <c r="J6612" s="580" t="str">
        <f>Índice!$C$9</f>
        <v>2016-12-31</v>
      </c>
      <c r="K6612" s="555" t="s">
        <v>1866</v>
      </c>
      <c r="L6612" s="555" t="s">
        <v>1857</v>
      </c>
    </row>
    <row r="6613" spans="1:12" ht="15.75">
      <c r="A6613" s="593" t="s">
        <v>15</v>
      </c>
      <c r="C6613" s="555" t="str">
        <f>'FC03-6'!B$27</f>
        <v>Negocio comercializacion Minorista GLP (FC03-6)</v>
      </c>
      <c r="F6613" s="555"/>
      <c r="I6613" s="580" t="str">
        <f>Índice!$C$8</f>
        <v>2016-01-01</v>
      </c>
      <c r="J6613" s="580" t="str">
        <f>Índice!$C$9</f>
        <v>2016-12-31</v>
      </c>
      <c r="L6613" s="555"/>
    </row>
    <row r="6614" spans="1:12" ht="15.75">
      <c r="C6614" s="555" t="str">
        <f>'FC03-6'!B$28</f>
        <v>Estrato 1 Subsidiado (CI-GLP) (FC03-6)</v>
      </c>
      <c r="F6614" s="555">
        <f>'FC03-6'!H$28</f>
        <v>0</v>
      </c>
      <c r="I6614" s="580" t="str">
        <f>Índice!$C$8</f>
        <v>2016-01-01</v>
      </c>
      <c r="J6614" s="580" t="str">
        <f>Índice!$C$9</f>
        <v>2016-12-31</v>
      </c>
      <c r="K6614" s="555" t="s">
        <v>1866</v>
      </c>
      <c r="L6614" s="555" t="s">
        <v>1857</v>
      </c>
    </row>
    <row r="6615" spans="1:12" ht="15.75">
      <c r="C6615" s="555" t="str">
        <f>'FC03-6'!B$29</f>
        <v>Estrato 2 Subsidiado (CI-GLP) (FC03-6)</v>
      </c>
      <c r="F6615" s="555">
        <f>'FC03-6'!H$29</f>
        <v>0</v>
      </c>
      <c r="I6615" s="580" t="str">
        <f>Índice!$C$8</f>
        <v>2016-01-01</v>
      </c>
      <c r="J6615" s="580" t="str">
        <f>Índice!$C$9</f>
        <v>2016-12-31</v>
      </c>
      <c r="K6615" s="555" t="s">
        <v>1866</v>
      </c>
      <c r="L6615" s="555" t="s">
        <v>1857</v>
      </c>
    </row>
    <row r="6616" spans="1:12" ht="15.75">
      <c r="C6616" s="555" t="str">
        <f>'FC03-6'!B$30</f>
        <v>Usuario Final (FC03-6)</v>
      </c>
      <c r="F6616" s="555">
        <f>'FC03-6'!H$30</f>
        <v>0</v>
      </c>
      <c r="I6616" s="580" t="str">
        <f>Índice!$C$8</f>
        <v>2016-01-01</v>
      </c>
      <c r="J6616" s="580" t="str">
        <f>Índice!$C$9</f>
        <v>2016-12-31</v>
      </c>
      <c r="K6616" s="555" t="s">
        <v>1866</v>
      </c>
      <c r="L6616" s="555" t="s">
        <v>1857</v>
      </c>
    </row>
    <row r="6617" spans="1:12" ht="15.75">
      <c r="C6617" s="555" t="str">
        <f>'FC03-6'!B$31</f>
        <v>Otros (CI-GLP) (FC03-6)</v>
      </c>
      <c r="F6617" s="555">
        <f>'FC03-6'!H$31</f>
        <v>0</v>
      </c>
      <c r="I6617" s="580" t="str">
        <f>Índice!$C$8</f>
        <v>2016-01-01</v>
      </c>
      <c r="J6617" s="580" t="str">
        <f>Índice!$C$9</f>
        <v>2016-12-31</v>
      </c>
      <c r="K6617" s="555" t="s">
        <v>1866</v>
      </c>
      <c r="L6617" s="555" t="s">
        <v>1857</v>
      </c>
    </row>
    <row r="6618" spans="1:12" ht="15.75">
      <c r="C6618" s="555" t="str">
        <f>'FC03-6'!B$32</f>
        <v>Total comercialización minorista de GLP (FC03-6)</v>
      </c>
      <c r="F6618" s="555">
        <f>'FC03-6'!H$32</f>
        <v>0</v>
      </c>
      <c r="I6618" s="580" t="str">
        <f>Índice!$C$8</f>
        <v>2016-01-01</v>
      </c>
      <c r="J6618" s="580" t="str">
        <f>Índice!$C$9</f>
        <v>2016-12-31</v>
      </c>
      <c r="K6618" s="555" t="s">
        <v>1866</v>
      </c>
      <c r="L6618" s="555" t="s">
        <v>1857</v>
      </c>
    </row>
    <row r="6619" spans="1:12" ht="15.75">
      <c r="C6619" s="555" t="str">
        <f>'FC03-6'!B$33</f>
        <v>Total Cuentas por cobrar  Servicio de Gas Licuado del Petroleo (FC03-6)</v>
      </c>
      <c r="F6619" s="555">
        <f>'FC03-6'!H$33</f>
        <v>0</v>
      </c>
      <c r="I6619" s="580" t="str">
        <f>Índice!$C$8</f>
        <v>2016-01-01</v>
      </c>
      <c r="J6619" s="580" t="str">
        <f>Índice!$C$9</f>
        <v>2016-12-31</v>
      </c>
      <c r="K6619" s="555" t="s">
        <v>1866</v>
      </c>
      <c r="L6619" s="555" t="s">
        <v>1857</v>
      </c>
    </row>
    <row r="6620" spans="1:12" ht="15.75">
      <c r="A6620" s="593" t="s">
        <v>15</v>
      </c>
      <c r="C6620" s="555" t="str">
        <f>'FC03-6'!B$34</f>
        <v>Deterioro de cuentas por cobrar (FC03-6)</v>
      </c>
      <c r="F6620" s="555"/>
      <c r="I6620" s="580" t="str">
        <f>Índice!$C$8</f>
        <v>2016-01-01</v>
      </c>
      <c r="J6620" s="580" t="str">
        <f>Índice!$C$9</f>
        <v>2016-12-31</v>
      </c>
      <c r="L6620" s="555"/>
    </row>
    <row r="6621" spans="1:12" ht="15.75">
      <c r="A6621" s="593" t="s">
        <v>15</v>
      </c>
      <c r="C6621" s="555" t="str">
        <f>'FC03-6'!B$35</f>
        <v>Negocio transporte de GLP (Deterioro) (FC03-6)</v>
      </c>
      <c r="F6621" s="555"/>
      <c r="I6621" s="580" t="str">
        <f>Índice!$C$8</f>
        <v>2016-01-01</v>
      </c>
      <c r="J6621" s="580" t="str">
        <f>Índice!$C$9</f>
        <v>2016-12-31</v>
      </c>
      <c r="L6621" s="555"/>
    </row>
    <row r="6622" spans="1:12" ht="15.75">
      <c r="C6622" s="555" t="str">
        <f>'FC03-6'!B$36</f>
        <v>Empresas del sector (Deterioro) (FC03-6)</v>
      </c>
      <c r="F6622" s="555">
        <f>'FC03-6'!H$36</f>
        <v>0</v>
      </c>
      <c r="I6622" s="580" t="str">
        <f>Índice!$C$8</f>
        <v>2016-01-01</v>
      </c>
      <c r="J6622" s="580" t="str">
        <f>Índice!$C$9</f>
        <v>2016-12-31</v>
      </c>
      <c r="K6622" s="555" t="s">
        <v>1866</v>
      </c>
      <c r="L6622" s="555" t="s">
        <v>1857</v>
      </c>
    </row>
    <row r="6623" spans="1:12" ht="15.75">
      <c r="C6623" s="555" t="str">
        <f>'FC03-6'!B$37</f>
        <v>Usuarios No Regulados (Transporte) (Deterioro) (FC03-6)</v>
      </c>
      <c r="F6623" s="555">
        <f>'FC03-6'!H$37</f>
        <v>0</v>
      </c>
      <c r="I6623" s="580" t="str">
        <f>Índice!$C$8</f>
        <v>2016-01-01</v>
      </c>
      <c r="J6623" s="580" t="str">
        <f>Índice!$C$9</f>
        <v>2016-12-31</v>
      </c>
      <c r="K6623" s="555" t="s">
        <v>1866</v>
      </c>
      <c r="L6623" s="555" t="s">
        <v>1857</v>
      </c>
    </row>
    <row r="6624" spans="1:12" ht="15.75">
      <c r="C6624" s="555" t="str">
        <f>'FC03-6'!B$38</f>
        <v>Otros (Transporte) (Deterioro) (FC03-6)</v>
      </c>
      <c r="F6624" s="555">
        <f>'FC03-6'!H$38</f>
        <v>0</v>
      </c>
      <c r="I6624" s="580" t="str">
        <f>Índice!$C$8</f>
        <v>2016-01-01</v>
      </c>
      <c r="J6624" s="580" t="str">
        <f>Índice!$C$9</f>
        <v>2016-12-31</v>
      </c>
      <c r="K6624" s="555" t="s">
        <v>1866</v>
      </c>
      <c r="L6624" s="555" t="s">
        <v>1857</v>
      </c>
    </row>
    <row r="6625" spans="1:12" ht="15.75">
      <c r="C6625" s="555" t="str">
        <f>'FC03-6'!B$39</f>
        <v>Total Transporte de GLP (Deterioro) (FC03-6)</v>
      </c>
      <c r="F6625" s="555">
        <f>'FC03-6'!H$39</f>
        <v>0</v>
      </c>
      <c r="I6625" s="580" t="str">
        <f>Índice!$C$8</f>
        <v>2016-01-01</v>
      </c>
      <c r="J6625" s="580" t="str">
        <f>Índice!$C$9</f>
        <v>2016-12-31</v>
      </c>
      <c r="K6625" s="555" t="s">
        <v>1866</v>
      </c>
      <c r="L6625" s="555" t="s">
        <v>1857</v>
      </c>
    </row>
    <row r="6626" spans="1:12" ht="15.75">
      <c r="A6626" s="593" t="s">
        <v>15</v>
      </c>
      <c r="C6626" s="555" t="str">
        <f>'FC03-6'!B$40</f>
        <v>Negocio comercializacion Mayorista de GLP (Deterioro) (FC03-6)</v>
      </c>
      <c r="F6626" s="555"/>
      <c r="I6626" s="580" t="str">
        <f>Índice!$C$8</f>
        <v>2016-01-01</v>
      </c>
      <c r="J6626" s="580" t="str">
        <f>Índice!$C$9</f>
        <v>2016-12-31</v>
      </c>
      <c r="L6626" s="555"/>
    </row>
    <row r="6627" spans="1:12" ht="15.75">
      <c r="C6627" s="555" t="str">
        <f>'FC03-6'!B$41</f>
        <v>Distribuidores Inversionistas (Deterioro) (FC03-6)</v>
      </c>
      <c r="F6627" s="555">
        <f>'FC03-6'!H$41</f>
        <v>0</v>
      </c>
      <c r="I6627" s="580" t="str">
        <f>Índice!$C$8</f>
        <v>2016-01-01</v>
      </c>
      <c r="J6627" s="580" t="str">
        <f>Índice!$C$9</f>
        <v>2016-12-31</v>
      </c>
      <c r="K6627" s="555" t="s">
        <v>1866</v>
      </c>
      <c r="L6627" s="555" t="s">
        <v>1857</v>
      </c>
    </row>
    <row r="6628" spans="1:12" ht="15.75">
      <c r="C6628" s="555" t="str">
        <f>'FC03-6'!B$42</f>
        <v>Comercializadores Mayoristas (Deterioro) (FC03-6)</v>
      </c>
      <c r="F6628" s="555">
        <f>'FC03-6'!H$42</f>
        <v>0</v>
      </c>
      <c r="I6628" s="580" t="str">
        <f>Índice!$C$8</f>
        <v>2016-01-01</v>
      </c>
      <c r="J6628" s="580" t="str">
        <f>Índice!$C$9</f>
        <v>2016-12-31</v>
      </c>
      <c r="K6628" s="555" t="s">
        <v>1866</v>
      </c>
      <c r="L6628" s="555" t="s">
        <v>1857</v>
      </c>
    </row>
    <row r="6629" spans="1:12" ht="15.75">
      <c r="C6629" s="555" t="str">
        <f>'FC03-6'!B$43</f>
        <v>Usuarios No Regulados (Comercialización) (Deterioro) (FC03-6)</v>
      </c>
      <c r="F6629" s="555">
        <f>'FC03-6'!H$43</f>
        <v>0</v>
      </c>
      <c r="I6629" s="580" t="str">
        <f>Índice!$C$8</f>
        <v>2016-01-01</v>
      </c>
      <c r="J6629" s="580" t="str">
        <f>Índice!$C$9</f>
        <v>2016-12-31</v>
      </c>
      <c r="K6629" s="555" t="s">
        <v>1866</v>
      </c>
      <c r="L6629" s="555" t="s">
        <v>1857</v>
      </c>
    </row>
    <row r="6630" spans="1:12" ht="15.75">
      <c r="C6630" s="555" t="str">
        <f>'FC03-6'!B$44</f>
        <v>Otros (CM-GLP) (Deterioro) (FC03-6)</v>
      </c>
      <c r="F6630" s="555">
        <f>'FC03-6'!H$44</f>
        <v>0</v>
      </c>
      <c r="I6630" s="580" t="str">
        <f>Índice!$C$8</f>
        <v>2016-01-01</v>
      </c>
      <c r="J6630" s="580" t="str">
        <f>Índice!$C$9</f>
        <v>2016-12-31</v>
      </c>
      <c r="K6630" s="555" t="s">
        <v>1866</v>
      </c>
      <c r="L6630" s="555" t="s">
        <v>1857</v>
      </c>
    </row>
    <row r="6631" spans="1:12" ht="15.75">
      <c r="C6631" s="555" t="str">
        <f>'FC03-6'!B$45</f>
        <v>Total Comercializacion Mayorista de GLP (Deterioro) (FC03-6)</v>
      </c>
      <c r="F6631" s="555">
        <f>'FC03-6'!H$45</f>
        <v>0</v>
      </c>
      <c r="I6631" s="580" t="str">
        <f>Índice!$C$8</f>
        <v>2016-01-01</v>
      </c>
      <c r="J6631" s="580" t="str">
        <f>Índice!$C$9</f>
        <v>2016-12-31</v>
      </c>
      <c r="K6631" s="555" t="s">
        <v>1866</v>
      </c>
      <c r="L6631" s="555" t="s">
        <v>1857</v>
      </c>
    </row>
    <row r="6632" spans="1:12" ht="15.75">
      <c r="A6632" s="593" t="s">
        <v>15</v>
      </c>
      <c r="C6632" s="555" t="str">
        <f>'FC03-6'!B$46</f>
        <v>Negocio distribución de GLP (Deterioro) (FC03-6)</v>
      </c>
      <c r="F6632" s="555"/>
      <c r="I6632" s="580" t="str">
        <f>Índice!$C$8</f>
        <v>2016-01-01</v>
      </c>
      <c r="J6632" s="580" t="str">
        <f>Índice!$C$9</f>
        <v>2016-12-31</v>
      </c>
      <c r="L6632" s="555"/>
    </row>
    <row r="6633" spans="1:12" ht="15.75">
      <c r="C6633" s="555" t="str">
        <f>'FC03-6'!B$47</f>
        <v>Comercializadores  minoristas (Deterioro) (FC03-6)</v>
      </c>
      <c r="F6633" s="555">
        <f>'FC03-6'!H$47</f>
        <v>0</v>
      </c>
      <c r="I6633" s="580" t="str">
        <f>Índice!$C$8</f>
        <v>2016-01-01</v>
      </c>
      <c r="J6633" s="580" t="str">
        <f>Índice!$C$9</f>
        <v>2016-12-31</v>
      </c>
      <c r="K6633" s="555" t="s">
        <v>1866</v>
      </c>
      <c r="L6633" s="555" t="s">
        <v>1857</v>
      </c>
    </row>
    <row r="6634" spans="1:12" ht="15.75">
      <c r="C6634" s="555" t="str">
        <f>'FC03-6'!B$48</f>
        <v>Tanques Estacionarios (Deterioro) (FC03-6)</v>
      </c>
      <c r="F6634" s="555">
        <f>'FC03-6'!H$48</f>
        <v>0</v>
      </c>
      <c r="I6634" s="580" t="str">
        <f>Índice!$C$8</f>
        <v>2016-01-01</v>
      </c>
      <c r="J6634" s="580" t="str">
        <f>Índice!$C$9</f>
        <v>2016-12-31</v>
      </c>
      <c r="K6634" s="555" t="s">
        <v>1866</v>
      </c>
      <c r="L6634" s="555" t="s">
        <v>1857</v>
      </c>
    </row>
    <row r="6635" spans="1:12" ht="15.75">
      <c r="C6635" s="555" t="str">
        <f>'FC03-6'!B$49</f>
        <v>Puntos de Venta (Deterioro) (FC03-6)</v>
      </c>
      <c r="F6635" s="555">
        <f>'FC03-6'!H$49</f>
        <v>0</v>
      </c>
      <c r="I6635" s="580" t="str">
        <f>Índice!$C$8</f>
        <v>2016-01-01</v>
      </c>
      <c r="J6635" s="580" t="str">
        <f>Índice!$C$9</f>
        <v>2016-12-31</v>
      </c>
      <c r="K6635" s="555" t="s">
        <v>1866</v>
      </c>
      <c r="L6635" s="555" t="s">
        <v>1857</v>
      </c>
    </row>
    <row r="6636" spans="1:12" ht="15.75">
      <c r="C6636" s="555" t="str">
        <f>'FC03-6'!B$50</f>
        <v>Estrato 1 Subsidiado (DT-GLP) (Deterioro) (FC03-6)</v>
      </c>
      <c r="F6636" s="555">
        <f>'FC03-6'!H$50</f>
        <v>0</v>
      </c>
      <c r="I6636" s="580" t="str">
        <f>Índice!$C$8</f>
        <v>2016-01-01</v>
      </c>
      <c r="J6636" s="580" t="str">
        <f>Índice!$C$9</f>
        <v>2016-12-31</v>
      </c>
      <c r="K6636" s="555" t="s">
        <v>1866</v>
      </c>
      <c r="L6636" s="555" t="s">
        <v>1857</v>
      </c>
    </row>
    <row r="6637" spans="1:12" ht="15.75">
      <c r="C6637" s="555" t="str">
        <f>'FC03-6'!B$51</f>
        <v>Estrato 2 Subsidiado (DT-GLP) (Deterioro) (FC03-6)</v>
      </c>
      <c r="F6637" s="555">
        <f>'FC03-6'!H$51</f>
        <v>0</v>
      </c>
      <c r="I6637" s="580" t="str">
        <f>Índice!$C$8</f>
        <v>2016-01-01</v>
      </c>
      <c r="J6637" s="580" t="str">
        <f>Índice!$C$9</f>
        <v>2016-12-31</v>
      </c>
      <c r="K6637" s="555" t="s">
        <v>1866</v>
      </c>
      <c r="L6637" s="555" t="s">
        <v>1857</v>
      </c>
    </row>
    <row r="6638" spans="1:12" ht="15.75">
      <c r="C6638" s="555" t="str">
        <f>'FC03-6'!B$52</f>
        <v>Otros (DT-GLP) (Deterioro) (FC03-6)</v>
      </c>
      <c r="F6638" s="555">
        <f>'FC03-6'!H$52</f>
        <v>0</v>
      </c>
      <c r="I6638" s="580" t="str">
        <f>Índice!$C$8</f>
        <v>2016-01-01</v>
      </c>
      <c r="J6638" s="580" t="str">
        <f>Índice!$C$9</f>
        <v>2016-12-31</v>
      </c>
      <c r="K6638" s="555" t="s">
        <v>1866</v>
      </c>
      <c r="L6638" s="555" t="s">
        <v>1857</v>
      </c>
    </row>
    <row r="6639" spans="1:12" ht="15.75">
      <c r="C6639" s="555" t="str">
        <f>'FC03-6'!B$53</f>
        <v>Total distribución de GLP (Deterioro) (FC03-6)</v>
      </c>
      <c r="F6639" s="555">
        <f>'FC03-6'!H$53</f>
        <v>0</v>
      </c>
      <c r="I6639" s="580" t="str">
        <f>Índice!$C$8</f>
        <v>2016-01-01</v>
      </c>
      <c r="J6639" s="580" t="str">
        <f>Índice!$C$9</f>
        <v>2016-12-31</v>
      </c>
      <c r="K6639" s="555" t="s">
        <v>1866</v>
      </c>
      <c r="L6639" s="555" t="s">
        <v>1857</v>
      </c>
    </row>
    <row r="6640" spans="1:12" ht="15.75">
      <c r="A6640" s="593" t="s">
        <v>15</v>
      </c>
      <c r="C6640" s="555" t="str">
        <f>'FC03-6'!B$54</f>
        <v>Negocio comercializacion Minorista GLP (Deterioro) (FC03-6)</v>
      </c>
      <c r="F6640" s="555"/>
      <c r="I6640" s="580" t="str">
        <f>Índice!$C$8</f>
        <v>2016-01-01</v>
      </c>
      <c r="J6640" s="580" t="str">
        <f>Índice!$C$9</f>
        <v>2016-12-31</v>
      </c>
      <c r="L6640" s="555"/>
    </row>
    <row r="6641" spans="1:12" ht="15.75">
      <c r="C6641" s="555" t="str">
        <f>'FC03-6'!B$55</f>
        <v>Estrato 1 Subsidiado (CI-GLP) (Deterioro) (FC03-6)</v>
      </c>
      <c r="F6641" s="555">
        <f>'FC03-6'!H$55</f>
        <v>0</v>
      </c>
      <c r="I6641" s="580" t="str">
        <f>Índice!$C$8</f>
        <v>2016-01-01</v>
      </c>
      <c r="J6641" s="580" t="str">
        <f>Índice!$C$9</f>
        <v>2016-12-31</v>
      </c>
      <c r="K6641" s="555" t="s">
        <v>1866</v>
      </c>
      <c r="L6641" s="555" t="s">
        <v>1857</v>
      </c>
    </row>
    <row r="6642" spans="1:12" ht="15.75">
      <c r="C6642" s="555" t="str">
        <f>'FC03-6'!B$56</f>
        <v>Estrato 2 Subsidiado (CI-GLP) (Deterioro) (FC03-6)</v>
      </c>
      <c r="F6642" s="555">
        <f>'FC03-6'!H$56</f>
        <v>0</v>
      </c>
      <c r="I6642" s="580" t="str">
        <f>Índice!$C$8</f>
        <v>2016-01-01</v>
      </c>
      <c r="J6642" s="580" t="str">
        <f>Índice!$C$9</f>
        <v>2016-12-31</v>
      </c>
      <c r="K6642" s="555" t="s">
        <v>1866</v>
      </c>
      <c r="L6642" s="555" t="s">
        <v>1857</v>
      </c>
    </row>
    <row r="6643" spans="1:12" ht="15.75">
      <c r="C6643" s="555" t="str">
        <f>'FC03-6'!B$57</f>
        <v>Usuario Final (Deterioro) (FC03-6)</v>
      </c>
      <c r="F6643" s="555">
        <f>'FC03-6'!H$57</f>
        <v>0</v>
      </c>
      <c r="I6643" s="580" t="str">
        <f>Índice!$C$8</f>
        <v>2016-01-01</v>
      </c>
      <c r="J6643" s="580" t="str">
        <f>Índice!$C$9</f>
        <v>2016-12-31</v>
      </c>
      <c r="K6643" s="555" t="s">
        <v>1866</v>
      </c>
      <c r="L6643" s="555" t="s">
        <v>1857</v>
      </c>
    </row>
    <row r="6644" spans="1:12" ht="15.75">
      <c r="C6644" s="555" t="str">
        <f>'FC03-6'!B$58</f>
        <v>Otros (CI-GLP) (Deterioro) (FC03-6)</v>
      </c>
      <c r="F6644" s="555">
        <f>'FC03-6'!H$58</f>
        <v>0</v>
      </c>
      <c r="I6644" s="580" t="str">
        <f>Índice!$C$8</f>
        <v>2016-01-01</v>
      </c>
      <c r="J6644" s="580" t="str">
        <f>Índice!$C$9</f>
        <v>2016-12-31</v>
      </c>
      <c r="K6644" s="555" t="s">
        <v>1866</v>
      </c>
      <c r="L6644" s="555" t="s">
        <v>1857</v>
      </c>
    </row>
    <row r="6645" spans="1:12" ht="15.75">
      <c r="C6645" s="555" t="str">
        <f>'FC03-6'!B$59</f>
        <v>Total comercialización minorista de GLP (Deterioro) (FC03-6)</v>
      </c>
      <c r="F6645" s="555">
        <f>'FC03-6'!H$59</f>
        <v>0</v>
      </c>
      <c r="I6645" s="580" t="str">
        <f>Índice!$C$8</f>
        <v>2016-01-01</v>
      </c>
      <c r="J6645" s="580" t="str">
        <f>Índice!$C$9</f>
        <v>2016-12-31</v>
      </c>
      <c r="K6645" s="555" t="s">
        <v>1866</v>
      </c>
      <c r="L6645" s="555" t="s">
        <v>1857</v>
      </c>
    </row>
    <row r="6646" spans="1:12" ht="15.75">
      <c r="C6646" s="555" t="str">
        <f>'FC03-6'!B$60</f>
        <v>Total Deterioro Cuentas por Cobrar (FC03-6)</v>
      </c>
      <c r="F6646" s="555">
        <f>'FC03-6'!H$60</f>
        <v>0</v>
      </c>
      <c r="I6646" s="580" t="str">
        <f>Índice!$C$8</f>
        <v>2016-01-01</v>
      </c>
      <c r="J6646" s="580" t="str">
        <f>Índice!$C$9</f>
        <v>2016-12-31</v>
      </c>
      <c r="K6646" s="555" t="s">
        <v>1866</v>
      </c>
      <c r="L6646" s="555" t="s">
        <v>1857</v>
      </c>
    </row>
    <row r="6647" spans="1:12" ht="15.75">
      <c r="A6647" s="593" t="s">
        <v>15</v>
      </c>
      <c r="B6647" s="594"/>
      <c r="C6647" s="595" t="s">
        <v>631</v>
      </c>
      <c r="I6647" s="580" t="str">
        <f>Índice!$C$8</f>
        <v>2016-01-01</v>
      </c>
      <c r="J6647" s="580" t="str">
        <f>Índice!$C$9</f>
        <v>2016-12-31</v>
      </c>
      <c r="L6647" s="555"/>
    </row>
    <row r="6648" spans="1:12" ht="15.75">
      <c r="A6648" s="593" t="s">
        <v>15</v>
      </c>
      <c r="C6648" s="555" t="str">
        <f>'FC03-6'!B$7</f>
        <v>Servicio de gas licuado del petróleo (FC03-6)</v>
      </c>
      <c r="I6648" s="580" t="str">
        <f>Índice!$C$8</f>
        <v>2016-01-01</v>
      </c>
      <c r="J6648" s="580" t="str">
        <f>Índice!$C$9</f>
        <v>2016-12-31</v>
      </c>
      <c r="L6648" s="555"/>
    </row>
    <row r="6649" spans="1:12" ht="15.75">
      <c r="A6649" s="593" t="s">
        <v>15</v>
      </c>
      <c r="C6649" s="555" t="str">
        <f>'FC03-6'!B$8</f>
        <v>Negocio transporte de GLP (FC03-6)</v>
      </c>
      <c r="I6649" s="580" t="str">
        <f>Índice!$C$8</f>
        <v>2016-01-01</v>
      </c>
      <c r="J6649" s="580" t="str">
        <f>Índice!$C$9</f>
        <v>2016-12-31</v>
      </c>
      <c r="L6649" s="555"/>
    </row>
    <row r="6650" spans="1:12" ht="15.75">
      <c r="C6650" s="555" t="str">
        <f>'FC03-6'!B$9</f>
        <v>Empresas del sector (FC03-6)</v>
      </c>
      <c r="F6650" s="555">
        <f>'FC03-6'!I$9</f>
        <v>0</v>
      </c>
      <c r="I6650" s="580" t="str">
        <f>Índice!$C$8</f>
        <v>2016-01-01</v>
      </c>
      <c r="J6650" s="580" t="str">
        <f>Índice!$C$9</f>
        <v>2016-12-31</v>
      </c>
      <c r="K6650" s="555" t="s">
        <v>1866</v>
      </c>
      <c r="L6650" s="555" t="s">
        <v>1858</v>
      </c>
    </row>
    <row r="6651" spans="1:12" ht="15.75">
      <c r="C6651" s="555" t="str">
        <f>'FC03-6'!B$10</f>
        <v>Usuarios No Regulados (Transporte) (FC03-6)</v>
      </c>
      <c r="F6651" s="555">
        <f>'FC03-6'!I$10</f>
        <v>0</v>
      </c>
      <c r="I6651" s="580" t="str">
        <f>Índice!$C$8</f>
        <v>2016-01-01</v>
      </c>
      <c r="J6651" s="580" t="str">
        <f>Índice!$C$9</f>
        <v>2016-12-31</v>
      </c>
      <c r="K6651" s="555" t="s">
        <v>1866</v>
      </c>
      <c r="L6651" s="555" t="s">
        <v>1858</v>
      </c>
    </row>
    <row r="6652" spans="1:12" ht="15.75">
      <c r="C6652" s="555" t="str">
        <f>'FC03-6'!B$11</f>
        <v>Otros (Transporte) (FC03-6)</v>
      </c>
      <c r="F6652" s="555">
        <f>'FC03-6'!I$11</f>
        <v>0</v>
      </c>
      <c r="I6652" s="580" t="str">
        <f>Índice!$C$8</f>
        <v>2016-01-01</v>
      </c>
      <c r="J6652" s="580" t="str">
        <f>Índice!$C$9</f>
        <v>2016-12-31</v>
      </c>
      <c r="K6652" s="555" t="s">
        <v>1866</v>
      </c>
      <c r="L6652" s="555" t="s">
        <v>1858</v>
      </c>
    </row>
    <row r="6653" spans="1:12" ht="15.75">
      <c r="C6653" s="555" t="str">
        <f>'FC03-6'!B$12</f>
        <v>Total Transporte de GLP (FC03-6)</v>
      </c>
      <c r="F6653" s="555">
        <f>'FC03-6'!I$12</f>
        <v>0</v>
      </c>
      <c r="I6653" s="580" t="str">
        <f>Índice!$C$8</f>
        <v>2016-01-01</v>
      </c>
      <c r="J6653" s="580" t="str">
        <f>Índice!$C$9</f>
        <v>2016-12-31</v>
      </c>
      <c r="K6653" s="555" t="s">
        <v>1866</v>
      </c>
      <c r="L6653" s="555" t="s">
        <v>1858</v>
      </c>
    </row>
    <row r="6654" spans="1:12" ht="15.75">
      <c r="A6654" s="593" t="s">
        <v>15</v>
      </c>
      <c r="C6654" s="555" t="str">
        <f>'FC03-6'!B$13</f>
        <v>Negocio comercializacion Mayorista de GLP (FC03-6)</v>
      </c>
      <c r="F6654" s="555"/>
      <c r="I6654" s="580" t="str">
        <f>Índice!$C$8</f>
        <v>2016-01-01</v>
      </c>
      <c r="J6654" s="580" t="str">
        <f>Índice!$C$9</f>
        <v>2016-12-31</v>
      </c>
      <c r="L6654" s="555"/>
    </row>
    <row r="6655" spans="1:12" ht="15.75">
      <c r="C6655" s="555" t="str">
        <f>'FC03-6'!B$14</f>
        <v>Distribuidores Inversionistas (FC03-6)</v>
      </c>
      <c r="F6655" s="555">
        <f>'FC03-6'!I$14</f>
        <v>0</v>
      </c>
      <c r="I6655" s="580" t="str">
        <f>Índice!$C$8</f>
        <v>2016-01-01</v>
      </c>
      <c r="J6655" s="580" t="str">
        <f>Índice!$C$9</f>
        <v>2016-12-31</v>
      </c>
      <c r="K6655" s="555" t="s">
        <v>1866</v>
      </c>
      <c r="L6655" s="555" t="s">
        <v>1858</v>
      </c>
    </row>
    <row r="6656" spans="1:12" ht="15.75">
      <c r="C6656" s="555" t="str">
        <f>'FC03-6'!B$15</f>
        <v>Comercializadores Mayoristas (FC03-6)</v>
      </c>
      <c r="F6656" s="555">
        <f>'FC03-6'!I$15</f>
        <v>0</v>
      </c>
      <c r="I6656" s="580" t="str">
        <f>Índice!$C$8</f>
        <v>2016-01-01</v>
      </c>
      <c r="J6656" s="580" t="str">
        <f>Índice!$C$9</f>
        <v>2016-12-31</v>
      </c>
      <c r="K6656" s="555" t="s">
        <v>1866</v>
      </c>
      <c r="L6656" s="555" t="s">
        <v>1858</v>
      </c>
    </row>
    <row r="6657" spans="1:12" ht="15.75">
      <c r="C6657" s="555" t="str">
        <f>'FC03-6'!B$16</f>
        <v>Usuarios No Regulados (Comercialización) (FC03-6)</v>
      </c>
      <c r="F6657" s="555">
        <f>'FC03-6'!I$16</f>
        <v>0</v>
      </c>
      <c r="I6657" s="580" t="str">
        <f>Índice!$C$8</f>
        <v>2016-01-01</v>
      </c>
      <c r="J6657" s="580" t="str">
        <f>Índice!$C$9</f>
        <v>2016-12-31</v>
      </c>
      <c r="K6657" s="555" t="s">
        <v>1866</v>
      </c>
      <c r="L6657" s="555" t="s">
        <v>1858</v>
      </c>
    </row>
    <row r="6658" spans="1:12" ht="15.75">
      <c r="C6658" s="555" t="str">
        <f>'FC03-6'!B$17</f>
        <v>Otros (CM-GLP) (FC03-6)</v>
      </c>
      <c r="F6658" s="555">
        <f>'FC03-6'!I$17</f>
        <v>0</v>
      </c>
      <c r="I6658" s="580" t="str">
        <f>Índice!$C$8</f>
        <v>2016-01-01</v>
      </c>
      <c r="J6658" s="580" t="str">
        <f>Índice!$C$9</f>
        <v>2016-12-31</v>
      </c>
      <c r="K6658" s="555" t="s">
        <v>1866</v>
      </c>
      <c r="L6658" s="555" t="s">
        <v>1858</v>
      </c>
    </row>
    <row r="6659" spans="1:12" ht="15.75">
      <c r="C6659" s="555" t="str">
        <f>'FC03-6'!B$18</f>
        <v>Total Comercializacion Mayorista de GLP (FC03-6)</v>
      </c>
      <c r="F6659" s="555">
        <f>'FC03-6'!I$18</f>
        <v>0</v>
      </c>
      <c r="I6659" s="580" t="str">
        <f>Índice!$C$8</f>
        <v>2016-01-01</v>
      </c>
      <c r="J6659" s="580" t="str">
        <f>Índice!$C$9</f>
        <v>2016-12-31</v>
      </c>
      <c r="K6659" s="555" t="s">
        <v>1866</v>
      </c>
      <c r="L6659" s="555" t="s">
        <v>1858</v>
      </c>
    </row>
    <row r="6660" spans="1:12" ht="15.75">
      <c r="A6660" s="593" t="s">
        <v>15</v>
      </c>
      <c r="C6660" s="555" t="str">
        <f>'FC03-6'!B$19</f>
        <v>Negocio distribución de GLP (FC03-6)</v>
      </c>
      <c r="F6660" s="555"/>
      <c r="I6660" s="580" t="str">
        <f>Índice!$C$8</f>
        <v>2016-01-01</v>
      </c>
      <c r="J6660" s="580" t="str">
        <f>Índice!$C$9</f>
        <v>2016-12-31</v>
      </c>
      <c r="L6660" s="555"/>
    </row>
    <row r="6661" spans="1:12" ht="15.75">
      <c r="C6661" s="555" t="str">
        <f>'FC03-6'!B$20</f>
        <v>Comercializadores  minoristas (FC03-6)</v>
      </c>
      <c r="F6661" s="555">
        <f>'FC03-6'!I$20</f>
        <v>0</v>
      </c>
      <c r="I6661" s="580" t="str">
        <f>Índice!$C$8</f>
        <v>2016-01-01</v>
      </c>
      <c r="J6661" s="580" t="str">
        <f>Índice!$C$9</f>
        <v>2016-12-31</v>
      </c>
      <c r="K6661" s="555" t="s">
        <v>1866</v>
      </c>
      <c r="L6661" s="555" t="s">
        <v>1858</v>
      </c>
    </row>
    <row r="6662" spans="1:12" ht="15.75">
      <c r="C6662" s="555" t="str">
        <f>'FC03-6'!B$21</f>
        <v>Tanques Estacionarios (FC03-6)</v>
      </c>
      <c r="F6662" s="555">
        <f>'FC03-6'!I$21</f>
        <v>0</v>
      </c>
      <c r="I6662" s="580" t="str">
        <f>Índice!$C$8</f>
        <v>2016-01-01</v>
      </c>
      <c r="J6662" s="580" t="str">
        <f>Índice!$C$9</f>
        <v>2016-12-31</v>
      </c>
      <c r="K6662" s="555" t="s">
        <v>1866</v>
      </c>
      <c r="L6662" s="555" t="s">
        <v>1858</v>
      </c>
    </row>
    <row r="6663" spans="1:12" ht="15.75">
      <c r="C6663" s="555" t="str">
        <f>'FC03-6'!B$22</f>
        <v>Puntos de Venta (FC03-6)</v>
      </c>
      <c r="F6663" s="555">
        <f>'FC03-6'!I$22</f>
        <v>0</v>
      </c>
      <c r="I6663" s="580" t="str">
        <f>Índice!$C$8</f>
        <v>2016-01-01</v>
      </c>
      <c r="J6663" s="580" t="str">
        <f>Índice!$C$9</f>
        <v>2016-12-31</v>
      </c>
      <c r="K6663" s="555" t="s">
        <v>1866</v>
      </c>
      <c r="L6663" s="555" t="s">
        <v>1858</v>
      </c>
    </row>
    <row r="6664" spans="1:12" ht="15.75">
      <c r="C6664" s="555" t="str">
        <f>'FC03-6'!B$23</f>
        <v>Estrato 1 Subsidiado (DT-GLP) (FC03-6)</v>
      </c>
      <c r="F6664" s="555">
        <f>'FC03-6'!I$23</f>
        <v>0</v>
      </c>
      <c r="I6664" s="580" t="str">
        <f>Índice!$C$8</f>
        <v>2016-01-01</v>
      </c>
      <c r="J6664" s="580" t="str">
        <f>Índice!$C$9</f>
        <v>2016-12-31</v>
      </c>
      <c r="K6664" s="555" t="s">
        <v>1866</v>
      </c>
      <c r="L6664" s="555" t="s">
        <v>1858</v>
      </c>
    </row>
    <row r="6665" spans="1:12" ht="15.75">
      <c r="C6665" s="555" t="str">
        <f>'FC03-6'!B$24</f>
        <v>Estrato 2 Subsidiado (DT-GLP) (FC03-6)</v>
      </c>
      <c r="F6665" s="555">
        <f>'FC03-6'!I$24</f>
        <v>0</v>
      </c>
      <c r="I6665" s="580" t="str">
        <f>Índice!$C$8</f>
        <v>2016-01-01</v>
      </c>
      <c r="J6665" s="580" t="str">
        <f>Índice!$C$9</f>
        <v>2016-12-31</v>
      </c>
      <c r="K6665" s="555" t="s">
        <v>1866</v>
      </c>
      <c r="L6665" s="555" t="s">
        <v>1858</v>
      </c>
    </row>
    <row r="6666" spans="1:12" ht="15.75">
      <c r="C6666" s="555" t="str">
        <f>'FC03-6'!B$25</f>
        <v>Otros (DT-GLP) (FC03-6)</v>
      </c>
      <c r="F6666" s="555">
        <f>'FC03-6'!I$25</f>
        <v>0</v>
      </c>
      <c r="I6666" s="580" t="str">
        <f>Índice!$C$8</f>
        <v>2016-01-01</v>
      </c>
      <c r="J6666" s="580" t="str">
        <f>Índice!$C$9</f>
        <v>2016-12-31</v>
      </c>
      <c r="K6666" s="555" t="s">
        <v>1866</v>
      </c>
      <c r="L6666" s="555" t="s">
        <v>1858</v>
      </c>
    </row>
    <row r="6667" spans="1:12" ht="15.75">
      <c r="C6667" s="555" t="str">
        <f>'FC03-6'!B$26</f>
        <v>Total distribución de GLP (FC03-6)</v>
      </c>
      <c r="F6667" s="555">
        <f>'FC03-6'!I$26</f>
        <v>0</v>
      </c>
      <c r="I6667" s="580" t="str">
        <f>Índice!$C$8</f>
        <v>2016-01-01</v>
      </c>
      <c r="J6667" s="580" t="str">
        <f>Índice!$C$9</f>
        <v>2016-12-31</v>
      </c>
      <c r="K6667" s="555" t="s">
        <v>1866</v>
      </c>
      <c r="L6667" s="555" t="s">
        <v>1858</v>
      </c>
    </row>
    <row r="6668" spans="1:12" ht="15.75">
      <c r="A6668" s="593" t="s">
        <v>15</v>
      </c>
      <c r="C6668" s="555" t="str">
        <f>'FC03-6'!B$27</f>
        <v>Negocio comercializacion Minorista GLP (FC03-6)</v>
      </c>
      <c r="F6668" s="555"/>
      <c r="I6668" s="580" t="str">
        <f>Índice!$C$8</f>
        <v>2016-01-01</v>
      </c>
      <c r="J6668" s="580" t="str">
        <f>Índice!$C$9</f>
        <v>2016-12-31</v>
      </c>
      <c r="L6668" s="557"/>
    </row>
    <row r="6669" spans="1:12" ht="15.75">
      <c r="C6669" s="555" t="str">
        <f>'FC03-6'!B$28</f>
        <v>Estrato 1 Subsidiado (CI-GLP) (FC03-6)</v>
      </c>
      <c r="F6669" s="555">
        <f>'FC03-6'!I$28</f>
        <v>0</v>
      </c>
      <c r="I6669" s="580" t="str">
        <f>Índice!$C$8</f>
        <v>2016-01-01</v>
      </c>
      <c r="J6669" s="580" t="str">
        <f>Índice!$C$9</f>
        <v>2016-12-31</v>
      </c>
      <c r="K6669" s="555" t="s">
        <v>1866</v>
      </c>
      <c r="L6669" s="555" t="s">
        <v>1858</v>
      </c>
    </row>
    <row r="6670" spans="1:12" ht="15.75">
      <c r="C6670" s="555" t="str">
        <f>'FC03-6'!B$29</f>
        <v>Estrato 2 Subsidiado (CI-GLP) (FC03-6)</v>
      </c>
      <c r="F6670" s="555">
        <f>'FC03-6'!I$29</f>
        <v>0</v>
      </c>
      <c r="I6670" s="580" t="str">
        <f>Índice!$C$8</f>
        <v>2016-01-01</v>
      </c>
      <c r="J6670" s="580" t="str">
        <f>Índice!$C$9</f>
        <v>2016-12-31</v>
      </c>
      <c r="K6670" s="555" t="s">
        <v>1866</v>
      </c>
      <c r="L6670" s="555" t="s">
        <v>1858</v>
      </c>
    </row>
    <row r="6671" spans="1:12" ht="15.75">
      <c r="C6671" s="555" t="str">
        <f>'FC03-6'!B$30</f>
        <v>Usuario Final (FC03-6)</v>
      </c>
      <c r="F6671" s="555">
        <f>'FC03-6'!I$30</f>
        <v>0</v>
      </c>
      <c r="I6671" s="580" t="str">
        <f>Índice!$C$8</f>
        <v>2016-01-01</v>
      </c>
      <c r="J6671" s="580" t="str">
        <f>Índice!$C$9</f>
        <v>2016-12-31</v>
      </c>
      <c r="K6671" s="555" t="s">
        <v>1866</v>
      </c>
      <c r="L6671" s="555" t="s">
        <v>1858</v>
      </c>
    </row>
    <row r="6672" spans="1:12" ht="15.75">
      <c r="C6672" s="555" t="str">
        <f>'FC03-6'!B$31</f>
        <v>Otros (CI-GLP) (FC03-6)</v>
      </c>
      <c r="F6672" s="555">
        <f>'FC03-6'!I$31</f>
        <v>0</v>
      </c>
      <c r="I6672" s="580" t="str">
        <f>Índice!$C$8</f>
        <v>2016-01-01</v>
      </c>
      <c r="J6672" s="580" t="str">
        <f>Índice!$C$9</f>
        <v>2016-12-31</v>
      </c>
      <c r="K6672" s="555" t="s">
        <v>1866</v>
      </c>
      <c r="L6672" s="555" t="s">
        <v>1858</v>
      </c>
    </row>
    <row r="6673" spans="1:12" ht="15.75">
      <c r="C6673" s="555" t="str">
        <f>'FC03-6'!B$32</f>
        <v>Total comercialización minorista de GLP (FC03-6)</v>
      </c>
      <c r="F6673" s="555">
        <f>'FC03-6'!I$32</f>
        <v>0</v>
      </c>
      <c r="I6673" s="580" t="str">
        <f>Índice!$C$8</f>
        <v>2016-01-01</v>
      </c>
      <c r="J6673" s="580" t="str">
        <f>Índice!$C$9</f>
        <v>2016-12-31</v>
      </c>
      <c r="K6673" s="555" t="s">
        <v>1866</v>
      </c>
      <c r="L6673" s="555" t="s">
        <v>1858</v>
      </c>
    </row>
    <row r="6674" spans="1:12" ht="15.75">
      <c r="C6674" s="555" t="str">
        <f>'FC03-6'!B$33</f>
        <v>Total Cuentas por cobrar  Servicio de Gas Licuado del Petroleo (FC03-6)</v>
      </c>
      <c r="F6674" s="555">
        <f>'FC03-6'!I$33</f>
        <v>0</v>
      </c>
      <c r="I6674" s="580" t="str">
        <f>Índice!$C$8</f>
        <v>2016-01-01</v>
      </c>
      <c r="J6674" s="580" t="str">
        <f>Índice!$C$9</f>
        <v>2016-12-31</v>
      </c>
      <c r="K6674" s="555" t="s">
        <v>1866</v>
      </c>
      <c r="L6674" s="555" t="s">
        <v>1858</v>
      </c>
    </row>
    <row r="6675" spans="1:12" ht="15.75">
      <c r="A6675" s="593" t="s">
        <v>15</v>
      </c>
      <c r="C6675" s="555" t="str">
        <f>'FC03-6'!B$34</f>
        <v>Deterioro de cuentas por cobrar (FC03-6)</v>
      </c>
      <c r="F6675" s="555"/>
      <c r="I6675" s="580" t="str">
        <f>Índice!$C$8</f>
        <v>2016-01-01</v>
      </c>
      <c r="J6675" s="580" t="str">
        <f>Índice!$C$9</f>
        <v>2016-12-31</v>
      </c>
      <c r="L6675" s="555"/>
    </row>
    <row r="6676" spans="1:12" ht="15.75">
      <c r="A6676" s="593" t="s">
        <v>15</v>
      </c>
      <c r="C6676" s="555" t="str">
        <f>'FC03-6'!B$35</f>
        <v>Negocio transporte de GLP (Deterioro) (FC03-6)</v>
      </c>
      <c r="F6676" s="555"/>
      <c r="I6676" s="580" t="str">
        <f>Índice!$C$8</f>
        <v>2016-01-01</v>
      </c>
      <c r="J6676" s="580" t="str">
        <f>Índice!$C$9</f>
        <v>2016-12-31</v>
      </c>
      <c r="L6676" s="555"/>
    </row>
    <row r="6677" spans="1:12" ht="15.75">
      <c r="C6677" s="555" t="str">
        <f>'FC03-6'!B$36</f>
        <v>Empresas del sector (Deterioro) (FC03-6)</v>
      </c>
      <c r="F6677" s="555">
        <f>'FC03-6'!I$36</f>
        <v>0</v>
      </c>
      <c r="I6677" s="580" t="str">
        <f>Índice!$C$8</f>
        <v>2016-01-01</v>
      </c>
      <c r="J6677" s="580" t="str">
        <f>Índice!$C$9</f>
        <v>2016-12-31</v>
      </c>
      <c r="K6677" s="555" t="s">
        <v>1866</v>
      </c>
      <c r="L6677" s="555" t="s">
        <v>1858</v>
      </c>
    </row>
    <row r="6678" spans="1:12" ht="15.75">
      <c r="C6678" s="555" t="str">
        <f>'FC03-6'!B$37</f>
        <v>Usuarios No Regulados (Transporte) (Deterioro) (FC03-6)</v>
      </c>
      <c r="F6678" s="555">
        <f>'FC03-6'!I$37</f>
        <v>0</v>
      </c>
      <c r="I6678" s="580" t="str">
        <f>Índice!$C$8</f>
        <v>2016-01-01</v>
      </c>
      <c r="J6678" s="580" t="str">
        <f>Índice!$C$9</f>
        <v>2016-12-31</v>
      </c>
      <c r="K6678" s="555" t="s">
        <v>1866</v>
      </c>
      <c r="L6678" s="555" t="s">
        <v>1858</v>
      </c>
    </row>
    <row r="6679" spans="1:12" ht="15.75">
      <c r="C6679" s="555" t="str">
        <f>'FC03-6'!B$38</f>
        <v>Otros (Transporte) (Deterioro) (FC03-6)</v>
      </c>
      <c r="F6679" s="555">
        <f>'FC03-6'!I$38</f>
        <v>0</v>
      </c>
      <c r="I6679" s="580" t="str">
        <f>Índice!$C$8</f>
        <v>2016-01-01</v>
      </c>
      <c r="J6679" s="580" t="str">
        <f>Índice!$C$9</f>
        <v>2016-12-31</v>
      </c>
      <c r="K6679" s="555" t="s">
        <v>1866</v>
      </c>
      <c r="L6679" s="555" t="s">
        <v>1858</v>
      </c>
    </row>
    <row r="6680" spans="1:12" ht="15.75">
      <c r="C6680" s="555" t="str">
        <f>'FC03-6'!B$39</f>
        <v>Total Transporte de GLP (Deterioro) (FC03-6)</v>
      </c>
      <c r="F6680" s="555">
        <f>'FC03-6'!I$39</f>
        <v>0</v>
      </c>
      <c r="I6680" s="580" t="str">
        <f>Índice!$C$8</f>
        <v>2016-01-01</v>
      </c>
      <c r="J6680" s="580" t="str">
        <f>Índice!$C$9</f>
        <v>2016-12-31</v>
      </c>
      <c r="K6680" s="555" t="s">
        <v>1866</v>
      </c>
      <c r="L6680" s="555" t="s">
        <v>1858</v>
      </c>
    </row>
    <row r="6681" spans="1:12" ht="15.75">
      <c r="A6681" s="593" t="s">
        <v>15</v>
      </c>
      <c r="C6681" s="555" t="str">
        <f>'FC03-6'!B$40</f>
        <v>Negocio comercializacion Mayorista de GLP (Deterioro) (FC03-6)</v>
      </c>
      <c r="F6681" s="555"/>
      <c r="I6681" s="580" t="str">
        <f>Índice!$C$8</f>
        <v>2016-01-01</v>
      </c>
      <c r="J6681" s="580" t="str">
        <f>Índice!$C$9</f>
        <v>2016-12-31</v>
      </c>
      <c r="L6681" s="555"/>
    </row>
    <row r="6682" spans="1:12" ht="15.75">
      <c r="C6682" s="555" t="str">
        <f>'FC03-6'!B$41</f>
        <v>Distribuidores Inversionistas (Deterioro) (FC03-6)</v>
      </c>
      <c r="F6682" s="555">
        <f>'FC03-6'!I$41</f>
        <v>0</v>
      </c>
      <c r="I6682" s="580" t="str">
        <f>Índice!$C$8</f>
        <v>2016-01-01</v>
      </c>
      <c r="J6682" s="580" t="str">
        <f>Índice!$C$9</f>
        <v>2016-12-31</v>
      </c>
      <c r="K6682" s="555" t="s">
        <v>1866</v>
      </c>
      <c r="L6682" s="555" t="s">
        <v>1858</v>
      </c>
    </row>
    <row r="6683" spans="1:12" ht="15.75">
      <c r="C6683" s="555" t="str">
        <f>'FC03-6'!B$42</f>
        <v>Comercializadores Mayoristas (Deterioro) (FC03-6)</v>
      </c>
      <c r="F6683" s="555">
        <f>'FC03-6'!I$42</f>
        <v>0</v>
      </c>
      <c r="I6683" s="580" t="str">
        <f>Índice!$C$8</f>
        <v>2016-01-01</v>
      </c>
      <c r="J6683" s="580" t="str">
        <f>Índice!$C$9</f>
        <v>2016-12-31</v>
      </c>
      <c r="K6683" s="555" t="s">
        <v>1866</v>
      </c>
      <c r="L6683" s="555" t="s">
        <v>1858</v>
      </c>
    </row>
    <row r="6684" spans="1:12" ht="15.75">
      <c r="C6684" s="555" t="str">
        <f>'FC03-6'!B$43</f>
        <v>Usuarios No Regulados (Comercialización) (Deterioro) (FC03-6)</v>
      </c>
      <c r="F6684" s="555">
        <f>'FC03-6'!I$43</f>
        <v>0</v>
      </c>
      <c r="I6684" s="580" t="str">
        <f>Índice!$C$8</f>
        <v>2016-01-01</v>
      </c>
      <c r="J6684" s="580" t="str">
        <f>Índice!$C$9</f>
        <v>2016-12-31</v>
      </c>
      <c r="K6684" s="555" t="s">
        <v>1866</v>
      </c>
      <c r="L6684" s="555" t="s">
        <v>1858</v>
      </c>
    </row>
    <row r="6685" spans="1:12" ht="15.75">
      <c r="C6685" s="555" t="str">
        <f>'FC03-6'!B$44</f>
        <v>Otros (CM-GLP) (Deterioro) (FC03-6)</v>
      </c>
      <c r="F6685" s="555">
        <f>'FC03-6'!I$44</f>
        <v>0</v>
      </c>
      <c r="I6685" s="580" t="str">
        <f>Índice!$C$8</f>
        <v>2016-01-01</v>
      </c>
      <c r="J6685" s="580" t="str">
        <f>Índice!$C$9</f>
        <v>2016-12-31</v>
      </c>
      <c r="K6685" s="555" t="s">
        <v>1866</v>
      </c>
      <c r="L6685" s="555" t="s">
        <v>1858</v>
      </c>
    </row>
    <row r="6686" spans="1:12" ht="15.75">
      <c r="C6686" s="555" t="str">
        <f>'FC03-6'!B$45</f>
        <v>Total Comercializacion Mayorista de GLP (Deterioro) (FC03-6)</v>
      </c>
      <c r="F6686" s="555">
        <f>'FC03-6'!I$45</f>
        <v>0</v>
      </c>
      <c r="I6686" s="580" t="str">
        <f>Índice!$C$8</f>
        <v>2016-01-01</v>
      </c>
      <c r="J6686" s="580" t="str">
        <f>Índice!$C$9</f>
        <v>2016-12-31</v>
      </c>
      <c r="K6686" s="555" t="s">
        <v>1866</v>
      </c>
      <c r="L6686" s="555" t="s">
        <v>1858</v>
      </c>
    </row>
    <row r="6687" spans="1:12" ht="15.75">
      <c r="A6687" s="593" t="s">
        <v>15</v>
      </c>
      <c r="C6687" s="555" t="str">
        <f>'FC03-6'!B$46</f>
        <v>Negocio distribución de GLP (Deterioro) (FC03-6)</v>
      </c>
      <c r="F6687" s="555"/>
      <c r="I6687" s="580" t="str">
        <f>Índice!$C$8</f>
        <v>2016-01-01</v>
      </c>
      <c r="J6687" s="580" t="str">
        <f>Índice!$C$9</f>
        <v>2016-12-31</v>
      </c>
      <c r="L6687" s="555"/>
    </row>
    <row r="6688" spans="1:12" ht="15.75">
      <c r="C6688" s="555" t="str">
        <f>'FC03-6'!B$47</f>
        <v>Comercializadores  minoristas (Deterioro) (FC03-6)</v>
      </c>
      <c r="F6688" s="555">
        <f>'FC03-6'!I$47</f>
        <v>0</v>
      </c>
      <c r="I6688" s="580" t="str">
        <f>Índice!$C$8</f>
        <v>2016-01-01</v>
      </c>
      <c r="J6688" s="580" t="str">
        <f>Índice!$C$9</f>
        <v>2016-12-31</v>
      </c>
      <c r="K6688" s="555" t="s">
        <v>1866</v>
      </c>
      <c r="L6688" s="555" t="s">
        <v>1858</v>
      </c>
    </row>
    <row r="6689" spans="1:12" ht="15.75">
      <c r="C6689" s="555" t="str">
        <f>'FC03-6'!B$48</f>
        <v>Tanques Estacionarios (Deterioro) (FC03-6)</v>
      </c>
      <c r="F6689" s="555">
        <f>'FC03-6'!I$48</f>
        <v>0</v>
      </c>
      <c r="I6689" s="580" t="str">
        <f>Índice!$C$8</f>
        <v>2016-01-01</v>
      </c>
      <c r="J6689" s="580" t="str">
        <f>Índice!$C$9</f>
        <v>2016-12-31</v>
      </c>
      <c r="K6689" s="555" t="s">
        <v>1866</v>
      </c>
      <c r="L6689" s="555" t="s">
        <v>1858</v>
      </c>
    </row>
    <row r="6690" spans="1:12" ht="15.75">
      <c r="C6690" s="555" t="str">
        <f>'FC03-6'!B$49</f>
        <v>Puntos de Venta (Deterioro) (FC03-6)</v>
      </c>
      <c r="F6690" s="555">
        <f>'FC03-6'!I$49</f>
        <v>0</v>
      </c>
      <c r="I6690" s="580" t="str">
        <f>Índice!$C$8</f>
        <v>2016-01-01</v>
      </c>
      <c r="J6690" s="580" t="str">
        <f>Índice!$C$9</f>
        <v>2016-12-31</v>
      </c>
      <c r="K6690" s="555" t="s">
        <v>1866</v>
      </c>
      <c r="L6690" s="555" t="s">
        <v>1858</v>
      </c>
    </row>
    <row r="6691" spans="1:12" ht="15.75">
      <c r="C6691" s="555" t="str">
        <f>'FC03-6'!B$50</f>
        <v>Estrato 1 Subsidiado (DT-GLP) (Deterioro) (FC03-6)</v>
      </c>
      <c r="F6691" s="555">
        <f>'FC03-6'!I$50</f>
        <v>0</v>
      </c>
      <c r="I6691" s="580" t="str">
        <f>Índice!$C$8</f>
        <v>2016-01-01</v>
      </c>
      <c r="J6691" s="580" t="str">
        <f>Índice!$C$9</f>
        <v>2016-12-31</v>
      </c>
      <c r="K6691" s="555" t="s">
        <v>1866</v>
      </c>
      <c r="L6691" s="555" t="s">
        <v>1858</v>
      </c>
    </row>
    <row r="6692" spans="1:12" ht="15.75">
      <c r="C6692" s="555" t="str">
        <f>'FC03-6'!B$51</f>
        <v>Estrato 2 Subsidiado (DT-GLP) (Deterioro) (FC03-6)</v>
      </c>
      <c r="F6692" s="555">
        <f>'FC03-6'!I$51</f>
        <v>0</v>
      </c>
      <c r="I6692" s="580" t="str">
        <f>Índice!$C$8</f>
        <v>2016-01-01</v>
      </c>
      <c r="J6692" s="580" t="str">
        <f>Índice!$C$9</f>
        <v>2016-12-31</v>
      </c>
      <c r="K6692" s="555" t="s">
        <v>1866</v>
      </c>
      <c r="L6692" s="555" t="s">
        <v>1858</v>
      </c>
    </row>
    <row r="6693" spans="1:12" ht="15.75">
      <c r="C6693" s="555" t="str">
        <f>'FC03-6'!B$52</f>
        <v>Otros (DT-GLP) (Deterioro) (FC03-6)</v>
      </c>
      <c r="F6693" s="555">
        <f>'FC03-6'!I$52</f>
        <v>0</v>
      </c>
      <c r="I6693" s="580" t="str">
        <f>Índice!$C$8</f>
        <v>2016-01-01</v>
      </c>
      <c r="J6693" s="580" t="str">
        <f>Índice!$C$9</f>
        <v>2016-12-31</v>
      </c>
      <c r="K6693" s="555" t="s">
        <v>1866</v>
      </c>
      <c r="L6693" s="555" t="s">
        <v>1858</v>
      </c>
    </row>
    <row r="6694" spans="1:12" ht="15.75">
      <c r="C6694" s="555" t="str">
        <f>'FC03-6'!B$53</f>
        <v>Total distribución de GLP (Deterioro) (FC03-6)</v>
      </c>
      <c r="F6694" s="555">
        <f>'FC03-6'!I$53</f>
        <v>0</v>
      </c>
      <c r="I6694" s="580" t="str">
        <f>Índice!$C$8</f>
        <v>2016-01-01</v>
      </c>
      <c r="J6694" s="580" t="str">
        <f>Índice!$C$9</f>
        <v>2016-12-31</v>
      </c>
      <c r="K6694" s="555" t="s">
        <v>1866</v>
      </c>
      <c r="L6694" s="555" t="s">
        <v>1858</v>
      </c>
    </row>
    <row r="6695" spans="1:12" ht="15.75">
      <c r="A6695" s="593" t="s">
        <v>15</v>
      </c>
      <c r="C6695" s="555" t="str">
        <f>'FC03-6'!B$54</f>
        <v>Negocio comercializacion Minorista GLP (Deterioro) (FC03-6)</v>
      </c>
      <c r="F6695" s="555"/>
      <c r="I6695" s="580" t="str">
        <f>Índice!$C$8</f>
        <v>2016-01-01</v>
      </c>
      <c r="J6695" s="580" t="str">
        <f>Índice!$C$9</f>
        <v>2016-12-31</v>
      </c>
      <c r="L6695" s="555"/>
    </row>
    <row r="6696" spans="1:12" ht="15.75">
      <c r="C6696" s="555" t="str">
        <f>'FC03-6'!B$55</f>
        <v>Estrato 1 Subsidiado (CI-GLP) (Deterioro) (FC03-6)</v>
      </c>
      <c r="F6696" s="555">
        <f>'FC03-6'!I$55</f>
        <v>0</v>
      </c>
      <c r="I6696" s="580" t="str">
        <f>Índice!$C$8</f>
        <v>2016-01-01</v>
      </c>
      <c r="J6696" s="580" t="str">
        <f>Índice!$C$9</f>
        <v>2016-12-31</v>
      </c>
      <c r="K6696" s="555" t="s">
        <v>1866</v>
      </c>
      <c r="L6696" s="555" t="s">
        <v>1858</v>
      </c>
    </row>
    <row r="6697" spans="1:12" ht="15.75">
      <c r="C6697" s="555" t="str">
        <f>'FC03-6'!B$56</f>
        <v>Estrato 2 Subsidiado (CI-GLP) (Deterioro) (FC03-6)</v>
      </c>
      <c r="F6697" s="555">
        <f>'FC03-6'!I$56</f>
        <v>0</v>
      </c>
      <c r="I6697" s="580" t="str">
        <f>Índice!$C$8</f>
        <v>2016-01-01</v>
      </c>
      <c r="J6697" s="580" t="str">
        <f>Índice!$C$9</f>
        <v>2016-12-31</v>
      </c>
      <c r="K6697" s="555" t="s">
        <v>1866</v>
      </c>
      <c r="L6697" s="555" t="s">
        <v>1858</v>
      </c>
    </row>
    <row r="6698" spans="1:12" ht="15.75">
      <c r="C6698" s="555" t="str">
        <f>'FC03-6'!B$57</f>
        <v>Usuario Final (Deterioro) (FC03-6)</v>
      </c>
      <c r="F6698" s="555">
        <f>'FC03-6'!I$57</f>
        <v>0</v>
      </c>
      <c r="I6698" s="580" t="str">
        <f>Índice!$C$8</f>
        <v>2016-01-01</v>
      </c>
      <c r="J6698" s="580" t="str">
        <f>Índice!$C$9</f>
        <v>2016-12-31</v>
      </c>
      <c r="K6698" s="555" t="s">
        <v>1866</v>
      </c>
      <c r="L6698" s="555" t="s">
        <v>1858</v>
      </c>
    </row>
    <row r="6699" spans="1:12" ht="15.75">
      <c r="C6699" s="555" t="str">
        <f>'FC03-6'!B$58</f>
        <v>Otros (CI-GLP) (Deterioro) (FC03-6)</v>
      </c>
      <c r="F6699" s="555">
        <f>'FC03-6'!I$58</f>
        <v>0</v>
      </c>
      <c r="I6699" s="580" t="str">
        <f>Índice!$C$8</f>
        <v>2016-01-01</v>
      </c>
      <c r="J6699" s="580" t="str">
        <f>Índice!$C$9</f>
        <v>2016-12-31</v>
      </c>
      <c r="K6699" s="555" t="s">
        <v>1866</v>
      </c>
      <c r="L6699" s="555" t="s">
        <v>1858</v>
      </c>
    </row>
    <row r="6700" spans="1:12" ht="15.75">
      <c r="C6700" s="555" t="str">
        <f>'FC03-6'!B$59</f>
        <v>Total comercialización minorista de GLP (Deterioro) (FC03-6)</v>
      </c>
      <c r="F6700" s="555">
        <f>'FC03-6'!I$59</f>
        <v>0</v>
      </c>
      <c r="I6700" s="580" t="str">
        <f>Índice!$C$8</f>
        <v>2016-01-01</v>
      </c>
      <c r="J6700" s="580" t="str">
        <f>Índice!$C$9</f>
        <v>2016-12-31</v>
      </c>
      <c r="K6700" s="555" t="s">
        <v>1866</v>
      </c>
      <c r="L6700" s="555" t="s">
        <v>1858</v>
      </c>
    </row>
    <row r="6701" spans="1:12" ht="15.75">
      <c r="C6701" s="555" t="str">
        <f>'FC03-6'!B$60</f>
        <v>Total Deterioro Cuentas por Cobrar (FC03-6)</v>
      </c>
      <c r="F6701" s="555">
        <f>'FC03-6'!I$60</f>
        <v>0</v>
      </c>
      <c r="I6701" s="580" t="str">
        <f>Índice!$C$8</f>
        <v>2016-01-01</v>
      </c>
      <c r="J6701" s="580" t="str">
        <f>Índice!$C$9</f>
        <v>2016-12-31</v>
      </c>
      <c r="K6701" s="555" t="s">
        <v>1866</v>
      </c>
      <c r="L6701" s="555" t="s">
        <v>1858</v>
      </c>
    </row>
    <row r="6702" spans="1:12" ht="15.75">
      <c r="A6702" s="593" t="s">
        <v>15</v>
      </c>
      <c r="B6702" s="594"/>
      <c r="C6702" s="595" t="s">
        <v>632</v>
      </c>
      <c r="I6702" s="580" t="str">
        <f>Índice!$C$8</f>
        <v>2016-01-01</v>
      </c>
      <c r="J6702" s="580" t="str">
        <f>Índice!$C$9</f>
        <v>2016-12-31</v>
      </c>
      <c r="L6702" s="555"/>
    </row>
    <row r="6703" spans="1:12" ht="15.75">
      <c r="A6703" s="593" t="s">
        <v>15</v>
      </c>
      <c r="C6703" s="555" t="str">
        <f>'FC03-6'!B$7</f>
        <v>Servicio de gas licuado del petróleo (FC03-6)</v>
      </c>
      <c r="I6703" s="580" t="str">
        <f>Índice!$C$8</f>
        <v>2016-01-01</v>
      </c>
      <c r="J6703" s="580" t="str">
        <f>Índice!$C$9</f>
        <v>2016-12-31</v>
      </c>
      <c r="L6703" s="555"/>
    </row>
    <row r="6704" spans="1:12" ht="15.75">
      <c r="A6704" s="593" t="s">
        <v>15</v>
      </c>
      <c r="C6704" s="555" t="str">
        <f>'FC03-6'!B$8</f>
        <v>Negocio transporte de GLP (FC03-6)</v>
      </c>
      <c r="I6704" s="580" t="str">
        <f>Índice!$C$8</f>
        <v>2016-01-01</v>
      </c>
      <c r="J6704" s="580" t="str">
        <f>Índice!$C$9</f>
        <v>2016-12-31</v>
      </c>
      <c r="L6704" s="555"/>
    </row>
    <row r="6705" spans="1:12" ht="15.75">
      <c r="C6705" s="555" t="str">
        <f>'FC03-6'!B$9</f>
        <v>Empresas del sector (FC03-6)</v>
      </c>
      <c r="F6705" s="555">
        <f>'FC03-6'!J$9</f>
        <v>0</v>
      </c>
      <c r="I6705" s="580" t="str">
        <f>Índice!$C$8</f>
        <v>2016-01-01</v>
      </c>
      <c r="J6705" s="580" t="str">
        <f>Índice!$C$9</f>
        <v>2016-12-31</v>
      </c>
      <c r="K6705" s="555" t="s">
        <v>1866</v>
      </c>
      <c r="L6705" s="555" t="s">
        <v>1859</v>
      </c>
    </row>
    <row r="6706" spans="1:12" ht="15.75">
      <c r="C6706" s="555" t="str">
        <f>'FC03-6'!B$10</f>
        <v>Usuarios No Regulados (Transporte) (FC03-6)</v>
      </c>
      <c r="F6706" s="555">
        <f>'FC03-6'!J$10</f>
        <v>0</v>
      </c>
      <c r="I6706" s="580" t="str">
        <f>Índice!$C$8</f>
        <v>2016-01-01</v>
      </c>
      <c r="J6706" s="580" t="str">
        <f>Índice!$C$9</f>
        <v>2016-12-31</v>
      </c>
      <c r="K6706" s="555" t="s">
        <v>1866</v>
      </c>
      <c r="L6706" s="555" t="s">
        <v>1859</v>
      </c>
    </row>
    <row r="6707" spans="1:12" ht="15.75">
      <c r="C6707" s="555" t="str">
        <f>'FC03-6'!B$11</f>
        <v>Otros (Transporte) (FC03-6)</v>
      </c>
      <c r="F6707" s="555">
        <f>'FC03-6'!J$11</f>
        <v>0</v>
      </c>
      <c r="I6707" s="580" t="str">
        <f>Índice!$C$8</f>
        <v>2016-01-01</v>
      </c>
      <c r="J6707" s="580" t="str">
        <f>Índice!$C$9</f>
        <v>2016-12-31</v>
      </c>
      <c r="K6707" s="555" t="s">
        <v>1866</v>
      </c>
      <c r="L6707" s="555" t="s">
        <v>1859</v>
      </c>
    </row>
    <row r="6708" spans="1:12" ht="15.75">
      <c r="C6708" s="555" t="str">
        <f>'FC03-6'!B$12</f>
        <v>Total Transporte de GLP (FC03-6)</v>
      </c>
      <c r="F6708" s="555">
        <f>'FC03-6'!J$12</f>
        <v>0</v>
      </c>
      <c r="I6708" s="580" t="str">
        <f>Índice!$C$8</f>
        <v>2016-01-01</v>
      </c>
      <c r="J6708" s="580" t="str">
        <f>Índice!$C$9</f>
        <v>2016-12-31</v>
      </c>
      <c r="K6708" s="555" t="s">
        <v>1866</v>
      </c>
      <c r="L6708" s="555" t="s">
        <v>1859</v>
      </c>
    </row>
    <row r="6709" spans="1:12" ht="15.75">
      <c r="A6709" s="593" t="s">
        <v>15</v>
      </c>
      <c r="C6709" s="555" t="str">
        <f>'FC03-6'!B$13</f>
        <v>Negocio comercializacion Mayorista de GLP (FC03-6)</v>
      </c>
      <c r="F6709" s="555"/>
      <c r="I6709" s="580" t="str">
        <f>Índice!$C$8</f>
        <v>2016-01-01</v>
      </c>
      <c r="J6709" s="580" t="str">
        <f>Índice!$C$9</f>
        <v>2016-12-31</v>
      </c>
      <c r="L6709" s="555"/>
    </row>
    <row r="6710" spans="1:12" ht="15.75">
      <c r="C6710" s="555" t="str">
        <f>'FC03-6'!B$14</f>
        <v>Distribuidores Inversionistas (FC03-6)</v>
      </c>
      <c r="F6710" s="555">
        <f>'FC03-6'!J$14</f>
        <v>0</v>
      </c>
      <c r="I6710" s="580" t="str">
        <f>Índice!$C$8</f>
        <v>2016-01-01</v>
      </c>
      <c r="J6710" s="580" t="str">
        <f>Índice!$C$9</f>
        <v>2016-12-31</v>
      </c>
      <c r="K6710" s="555" t="s">
        <v>1866</v>
      </c>
      <c r="L6710" s="555" t="s">
        <v>1859</v>
      </c>
    </row>
    <row r="6711" spans="1:12" ht="15.75">
      <c r="C6711" s="555" t="str">
        <f>'FC03-6'!B$15</f>
        <v>Comercializadores Mayoristas (FC03-6)</v>
      </c>
      <c r="F6711" s="555">
        <f>'FC03-6'!J$15</f>
        <v>0</v>
      </c>
      <c r="I6711" s="580" t="str">
        <f>Índice!$C$8</f>
        <v>2016-01-01</v>
      </c>
      <c r="J6711" s="580" t="str">
        <f>Índice!$C$9</f>
        <v>2016-12-31</v>
      </c>
      <c r="K6711" s="555" t="s">
        <v>1866</v>
      </c>
      <c r="L6711" s="555" t="s">
        <v>1859</v>
      </c>
    </row>
    <row r="6712" spans="1:12" ht="15.75">
      <c r="C6712" s="555" t="str">
        <f>'FC03-6'!B$16</f>
        <v>Usuarios No Regulados (Comercialización) (FC03-6)</v>
      </c>
      <c r="F6712" s="555">
        <f>'FC03-6'!J$16</f>
        <v>0</v>
      </c>
      <c r="I6712" s="580" t="str">
        <f>Índice!$C$8</f>
        <v>2016-01-01</v>
      </c>
      <c r="J6712" s="580" t="str">
        <f>Índice!$C$9</f>
        <v>2016-12-31</v>
      </c>
      <c r="K6712" s="555" t="s">
        <v>1866</v>
      </c>
      <c r="L6712" s="555" t="s">
        <v>1859</v>
      </c>
    </row>
    <row r="6713" spans="1:12" ht="15.75">
      <c r="C6713" s="555" t="str">
        <f>'FC03-6'!B$17</f>
        <v>Otros (CM-GLP) (FC03-6)</v>
      </c>
      <c r="F6713" s="555">
        <f>'FC03-6'!J$17</f>
        <v>0</v>
      </c>
      <c r="I6713" s="580" t="str">
        <f>Índice!$C$8</f>
        <v>2016-01-01</v>
      </c>
      <c r="J6713" s="580" t="str">
        <f>Índice!$C$9</f>
        <v>2016-12-31</v>
      </c>
      <c r="K6713" s="555" t="s">
        <v>1866</v>
      </c>
      <c r="L6713" s="555" t="s">
        <v>1859</v>
      </c>
    </row>
    <row r="6714" spans="1:12" ht="15.75">
      <c r="C6714" s="555" t="str">
        <f>'FC03-6'!B$18</f>
        <v>Total Comercializacion Mayorista de GLP (FC03-6)</v>
      </c>
      <c r="F6714" s="555">
        <f>'FC03-6'!J$18</f>
        <v>0</v>
      </c>
      <c r="I6714" s="580" t="str">
        <f>Índice!$C$8</f>
        <v>2016-01-01</v>
      </c>
      <c r="J6714" s="580" t="str">
        <f>Índice!$C$9</f>
        <v>2016-12-31</v>
      </c>
      <c r="K6714" s="555" t="s">
        <v>1866</v>
      </c>
      <c r="L6714" s="555" t="s">
        <v>1859</v>
      </c>
    </row>
    <row r="6715" spans="1:12" ht="15.75">
      <c r="A6715" s="593" t="s">
        <v>15</v>
      </c>
      <c r="C6715" s="555" t="str">
        <f>'FC03-6'!B$19</f>
        <v>Negocio distribución de GLP (FC03-6)</v>
      </c>
      <c r="F6715" s="555"/>
      <c r="I6715" s="580" t="str">
        <f>Índice!$C$8</f>
        <v>2016-01-01</v>
      </c>
      <c r="J6715" s="580" t="str">
        <f>Índice!$C$9</f>
        <v>2016-12-31</v>
      </c>
      <c r="L6715" s="555"/>
    </row>
    <row r="6716" spans="1:12" ht="15.75">
      <c r="C6716" s="555" t="str">
        <f>'FC03-6'!B$20</f>
        <v>Comercializadores  minoristas (FC03-6)</v>
      </c>
      <c r="F6716" s="555">
        <f>'FC03-6'!J$20</f>
        <v>0</v>
      </c>
      <c r="I6716" s="580" t="str">
        <f>Índice!$C$8</f>
        <v>2016-01-01</v>
      </c>
      <c r="J6716" s="580" t="str">
        <f>Índice!$C$9</f>
        <v>2016-12-31</v>
      </c>
      <c r="K6716" s="555" t="s">
        <v>1866</v>
      </c>
      <c r="L6716" s="555" t="s">
        <v>1859</v>
      </c>
    </row>
    <row r="6717" spans="1:12" ht="15.75">
      <c r="C6717" s="555" t="str">
        <f>'FC03-6'!B$21</f>
        <v>Tanques Estacionarios (FC03-6)</v>
      </c>
      <c r="F6717" s="555">
        <f>'FC03-6'!J$21</f>
        <v>0</v>
      </c>
      <c r="I6717" s="580" t="str">
        <f>Índice!$C$8</f>
        <v>2016-01-01</v>
      </c>
      <c r="J6717" s="580" t="str">
        <f>Índice!$C$9</f>
        <v>2016-12-31</v>
      </c>
      <c r="K6717" s="555" t="s">
        <v>1866</v>
      </c>
      <c r="L6717" s="555" t="s">
        <v>1859</v>
      </c>
    </row>
    <row r="6718" spans="1:12" ht="15.75">
      <c r="C6718" s="555" t="str">
        <f>'FC03-6'!B$22</f>
        <v>Puntos de Venta (FC03-6)</v>
      </c>
      <c r="F6718" s="555">
        <f>'FC03-6'!J$22</f>
        <v>0</v>
      </c>
      <c r="I6718" s="580" t="str">
        <f>Índice!$C$8</f>
        <v>2016-01-01</v>
      </c>
      <c r="J6718" s="580" t="str">
        <f>Índice!$C$9</f>
        <v>2016-12-31</v>
      </c>
      <c r="K6718" s="555" t="s">
        <v>1866</v>
      </c>
      <c r="L6718" s="555" t="s">
        <v>1859</v>
      </c>
    </row>
    <row r="6719" spans="1:12" ht="15.75">
      <c r="C6719" s="555" t="str">
        <f>'FC03-6'!B$23</f>
        <v>Estrato 1 Subsidiado (DT-GLP) (FC03-6)</v>
      </c>
      <c r="F6719" s="555">
        <f>'FC03-6'!J$23</f>
        <v>0</v>
      </c>
      <c r="I6719" s="580" t="str">
        <f>Índice!$C$8</f>
        <v>2016-01-01</v>
      </c>
      <c r="J6719" s="580" t="str">
        <f>Índice!$C$9</f>
        <v>2016-12-31</v>
      </c>
      <c r="K6719" s="555" t="s">
        <v>1866</v>
      </c>
      <c r="L6719" s="555" t="s">
        <v>1859</v>
      </c>
    </row>
    <row r="6720" spans="1:12" ht="15.75">
      <c r="C6720" s="555" t="str">
        <f>'FC03-6'!B$24</f>
        <v>Estrato 2 Subsidiado (DT-GLP) (FC03-6)</v>
      </c>
      <c r="F6720" s="555">
        <f>'FC03-6'!J$24</f>
        <v>0</v>
      </c>
      <c r="I6720" s="580" t="str">
        <f>Índice!$C$8</f>
        <v>2016-01-01</v>
      </c>
      <c r="J6720" s="580" t="str">
        <f>Índice!$C$9</f>
        <v>2016-12-31</v>
      </c>
      <c r="K6720" s="555" t="s">
        <v>1866</v>
      </c>
      <c r="L6720" s="555" t="s">
        <v>1859</v>
      </c>
    </row>
    <row r="6721" spans="1:12" ht="15.75">
      <c r="C6721" s="555" t="str">
        <f>'FC03-6'!B$25</f>
        <v>Otros (DT-GLP) (FC03-6)</v>
      </c>
      <c r="F6721" s="555">
        <f>'FC03-6'!J$25</f>
        <v>0</v>
      </c>
      <c r="I6721" s="580" t="str">
        <f>Índice!$C$8</f>
        <v>2016-01-01</v>
      </c>
      <c r="J6721" s="580" t="str">
        <f>Índice!$C$9</f>
        <v>2016-12-31</v>
      </c>
      <c r="K6721" s="555" t="s">
        <v>1866</v>
      </c>
      <c r="L6721" s="555" t="s">
        <v>1859</v>
      </c>
    </row>
    <row r="6722" spans="1:12" ht="15.75">
      <c r="C6722" s="555" t="str">
        <f>'FC03-6'!B$26</f>
        <v>Total distribución de GLP (FC03-6)</v>
      </c>
      <c r="F6722" s="555">
        <f>'FC03-6'!J$26</f>
        <v>0</v>
      </c>
      <c r="I6722" s="580" t="str">
        <f>Índice!$C$8</f>
        <v>2016-01-01</v>
      </c>
      <c r="J6722" s="580" t="str">
        <f>Índice!$C$9</f>
        <v>2016-12-31</v>
      </c>
      <c r="K6722" s="555" t="s">
        <v>1866</v>
      </c>
      <c r="L6722" s="555" t="s">
        <v>1859</v>
      </c>
    </row>
    <row r="6723" spans="1:12" ht="15.75">
      <c r="A6723" s="593" t="s">
        <v>15</v>
      </c>
      <c r="C6723" s="555" t="str">
        <f>'FC03-6'!B$27</f>
        <v>Negocio comercializacion Minorista GLP (FC03-6)</v>
      </c>
      <c r="F6723" s="555"/>
      <c r="I6723" s="580" t="str">
        <f>Índice!$C$8</f>
        <v>2016-01-01</v>
      </c>
      <c r="J6723" s="580" t="str">
        <f>Índice!$C$9</f>
        <v>2016-12-31</v>
      </c>
      <c r="L6723" s="555"/>
    </row>
    <row r="6724" spans="1:12" ht="15.75">
      <c r="C6724" s="555" t="str">
        <f>'FC03-6'!B$28</f>
        <v>Estrato 1 Subsidiado (CI-GLP) (FC03-6)</v>
      </c>
      <c r="F6724" s="555">
        <f>'FC03-6'!J$28</f>
        <v>0</v>
      </c>
      <c r="I6724" s="580" t="str">
        <f>Índice!$C$8</f>
        <v>2016-01-01</v>
      </c>
      <c r="J6724" s="580" t="str">
        <f>Índice!$C$9</f>
        <v>2016-12-31</v>
      </c>
      <c r="K6724" s="555" t="s">
        <v>1866</v>
      </c>
      <c r="L6724" s="555" t="s">
        <v>1859</v>
      </c>
    </row>
    <row r="6725" spans="1:12" ht="15.75">
      <c r="C6725" s="555" t="str">
        <f>'FC03-6'!B$29</f>
        <v>Estrato 2 Subsidiado (CI-GLP) (FC03-6)</v>
      </c>
      <c r="F6725" s="555">
        <f>'FC03-6'!J$29</f>
        <v>0</v>
      </c>
      <c r="I6725" s="580" t="str">
        <f>Índice!$C$8</f>
        <v>2016-01-01</v>
      </c>
      <c r="J6725" s="580" t="str">
        <f>Índice!$C$9</f>
        <v>2016-12-31</v>
      </c>
      <c r="K6725" s="555" t="s">
        <v>1866</v>
      </c>
      <c r="L6725" s="555" t="s">
        <v>1859</v>
      </c>
    </row>
    <row r="6726" spans="1:12" ht="15.75">
      <c r="C6726" s="555" t="str">
        <f>'FC03-6'!B$30</f>
        <v>Usuario Final (FC03-6)</v>
      </c>
      <c r="F6726" s="555">
        <f>'FC03-6'!J$30</f>
        <v>0</v>
      </c>
      <c r="I6726" s="580" t="str">
        <f>Índice!$C$8</f>
        <v>2016-01-01</v>
      </c>
      <c r="J6726" s="580" t="str">
        <f>Índice!$C$9</f>
        <v>2016-12-31</v>
      </c>
      <c r="K6726" s="555" t="s">
        <v>1866</v>
      </c>
      <c r="L6726" s="555" t="s">
        <v>1859</v>
      </c>
    </row>
    <row r="6727" spans="1:12" ht="15.75">
      <c r="C6727" s="555" t="str">
        <f>'FC03-6'!B$31</f>
        <v>Otros (CI-GLP) (FC03-6)</v>
      </c>
      <c r="F6727" s="555">
        <f>'FC03-6'!J$31</f>
        <v>0</v>
      </c>
      <c r="I6727" s="580" t="str">
        <f>Índice!$C$8</f>
        <v>2016-01-01</v>
      </c>
      <c r="J6727" s="580" t="str">
        <f>Índice!$C$9</f>
        <v>2016-12-31</v>
      </c>
      <c r="K6727" s="555" t="s">
        <v>1866</v>
      </c>
      <c r="L6727" s="555" t="s">
        <v>1859</v>
      </c>
    </row>
    <row r="6728" spans="1:12" ht="15.75">
      <c r="C6728" s="555" t="str">
        <f>'FC03-6'!B$32</f>
        <v>Total comercialización minorista de GLP (FC03-6)</v>
      </c>
      <c r="F6728" s="555">
        <f>'FC03-6'!J$32</f>
        <v>0</v>
      </c>
      <c r="I6728" s="580" t="str">
        <f>Índice!$C$8</f>
        <v>2016-01-01</v>
      </c>
      <c r="J6728" s="580" t="str">
        <f>Índice!$C$9</f>
        <v>2016-12-31</v>
      </c>
      <c r="K6728" s="555" t="s">
        <v>1866</v>
      </c>
      <c r="L6728" s="555" t="s">
        <v>1859</v>
      </c>
    </row>
    <row r="6729" spans="1:12" ht="15.75">
      <c r="C6729" s="555" t="str">
        <f>'FC03-6'!B$33</f>
        <v>Total Cuentas por cobrar  Servicio de Gas Licuado del Petroleo (FC03-6)</v>
      </c>
      <c r="F6729" s="555">
        <f>'FC03-6'!J$33</f>
        <v>0</v>
      </c>
      <c r="I6729" s="580" t="str">
        <f>Índice!$C$8</f>
        <v>2016-01-01</v>
      </c>
      <c r="J6729" s="580" t="str">
        <f>Índice!$C$9</f>
        <v>2016-12-31</v>
      </c>
      <c r="K6729" s="555" t="s">
        <v>1866</v>
      </c>
      <c r="L6729" s="555" t="s">
        <v>1859</v>
      </c>
    </row>
    <row r="6730" spans="1:12" ht="15.75">
      <c r="A6730" s="593" t="s">
        <v>15</v>
      </c>
      <c r="C6730" s="555" t="str">
        <f>'FC03-6'!B$34</f>
        <v>Deterioro de cuentas por cobrar (FC03-6)</v>
      </c>
      <c r="F6730" s="555"/>
      <c r="I6730" s="580" t="str">
        <f>Índice!$C$8</f>
        <v>2016-01-01</v>
      </c>
      <c r="J6730" s="580" t="str">
        <f>Índice!$C$9</f>
        <v>2016-12-31</v>
      </c>
      <c r="L6730" s="555"/>
    </row>
    <row r="6731" spans="1:12" ht="15.75">
      <c r="A6731" s="593" t="s">
        <v>15</v>
      </c>
      <c r="C6731" s="555" t="str">
        <f>'FC03-6'!B$35</f>
        <v>Negocio transporte de GLP (Deterioro) (FC03-6)</v>
      </c>
      <c r="F6731" s="555"/>
      <c r="I6731" s="580" t="str">
        <f>Índice!$C$8</f>
        <v>2016-01-01</v>
      </c>
      <c r="J6731" s="580" t="str">
        <f>Índice!$C$9</f>
        <v>2016-12-31</v>
      </c>
      <c r="L6731" s="555"/>
    </row>
    <row r="6732" spans="1:12" ht="15.75">
      <c r="C6732" s="555" t="str">
        <f>'FC03-6'!B$36</f>
        <v>Empresas del sector (Deterioro) (FC03-6)</v>
      </c>
      <c r="F6732" s="555">
        <f>'FC03-6'!J$36</f>
        <v>0</v>
      </c>
      <c r="I6732" s="580" t="str">
        <f>Índice!$C$8</f>
        <v>2016-01-01</v>
      </c>
      <c r="J6732" s="580" t="str">
        <f>Índice!$C$9</f>
        <v>2016-12-31</v>
      </c>
      <c r="K6732" s="555" t="s">
        <v>1866</v>
      </c>
      <c r="L6732" s="555" t="s">
        <v>1859</v>
      </c>
    </row>
    <row r="6733" spans="1:12" ht="15.75">
      <c r="C6733" s="555" t="str">
        <f>'FC03-6'!B$37</f>
        <v>Usuarios No Regulados (Transporte) (Deterioro) (FC03-6)</v>
      </c>
      <c r="F6733" s="555">
        <f>'FC03-6'!J$37</f>
        <v>0</v>
      </c>
      <c r="I6733" s="580" t="str">
        <f>Índice!$C$8</f>
        <v>2016-01-01</v>
      </c>
      <c r="J6733" s="580" t="str">
        <f>Índice!$C$9</f>
        <v>2016-12-31</v>
      </c>
      <c r="K6733" s="555" t="s">
        <v>1866</v>
      </c>
      <c r="L6733" s="555" t="s">
        <v>1859</v>
      </c>
    </row>
    <row r="6734" spans="1:12" ht="15.75">
      <c r="C6734" s="555" t="str">
        <f>'FC03-6'!B$38</f>
        <v>Otros (Transporte) (Deterioro) (FC03-6)</v>
      </c>
      <c r="F6734" s="555">
        <f>'FC03-6'!J$38</f>
        <v>0</v>
      </c>
      <c r="I6734" s="580" t="str">
        <f>Índice!$C$8</f>
        <v>2016-01-01</v>
      </c>
      <c r="J6734" s="580" t="str">
        <f>Índice!$C$9</f>
        <v>2016-12-31</v>
      </c>
      <c r="K6734" s="555" t="s">
        <v>1866</v>
      </c>
      <c r="L6734" s="555" t="s">
        <v>1859</v>
      </c>
    </row>
    <row r="6735" spans="1:12" ht="15.75">
      <c r="C6735" s="555" t="str">
        <f>'FC03-6'!B$39</f>
        <v>Total Transporte de GLP (Deterioro) (FC03-6)</v>
      </c>
      <c r="F6735" s="555">
        <f>'FC03-6'!J$39</f>
        <v>0</v>
      </c>
      <c r="I6735" s="580" t="str">
        <f>Índice!$C$8</f>
        <v>2016-01-01</v>
      </c>
      <c r="J6735" s="580" t="str">
        <f>Índice!$C$9</f>
        <v>2016-12-31</v>
      </c>
      <c r="K6735" s="555" t="s">
        <v>1866</v>
      </c>
      <c r="L6735" s="555" t="s">
        <v>1859</v>
      </c>
    </row>
    <row r="6736" spans="1:12" ht="15.75">
      <c r="A6736" s="593" t="s">
        <v>15</v>
      </c>
      <c r="C6736" s="555" t="str">
        <f>'FC03-6'!B$40</f>
        <v>Negocio comercializacion Mayorista de GLP (Deterioro) (FC03-6)</v>
      </c>
      <c r="F6736" s="555"/>
      <c r="I6736" s="580" t="str">
        <f>Índice!$C$8</f>
        <v>2016-01-01</v>
      </c>
      <c r="J6736" s="580" t="str">
        <f>Índice!$C$9</f>
        <v>2016-12-31</v>
      </c>
      <c r="L6736" s="555"/>
    </row>
    <row r="6737" spans="1:12" ht="15.75">
      <c r="C6737" s="555" t="str">
        <f>'FC03-6'!B$41</f>
        <v>Distribuidores Inversionistas (Deterioro) (FC03-6)</v>
      </c>
      <c r="F6737" s="555">
        <f>'FC03-6'!J$41</f>
        <v>0</v>
      </c>
      <c r="I6737" s="580" t="str">
        <f>Índice!$C$8</f>
        <v>2016-01-01</v>
      </c>
      <c r="J6737" s="580" t="str">
        <f>Índice!$C$9</f>
        <v>2016-12-31</v>
      </c>
      <c r="K6737" s="555" t="s">
        <v>1866</v>
      </c>
      <c r="L6737" s="555" t="s">
        <v>1859</v>
      </c>
    </row>
    <row r="6738" spans="1:12" ht="15.75">
      <c r="C6738" s="555" t="str">
        <f>'FC03-6'!B$42</f>
        <v>Comercializadores Mayoristas (Deterioro) (FC03-6)</v>
      </c>
      <c r="F6738" s="555">
        <f>'FC03-6'!J$42</f>
        <v>0</v>
      </c>
      <c r="I6738" s="580" t="str">
        <f>Índice!$C$8</f>
        <v>2016-01-01</v>
      </c>
      <c r="J6738" s="580" t="str">
        <f>Índice!$C$9</f>
        <v>2016-12-31</v>
      </c>
      <c r="K6738" s="555" t="s">
        <v>1866</v>
      </c>
      <c r="L6738" s="555" t="s">
        <v>1859</v>
      </c>
    </row>
    <row r="6739" spans="1:12" ht="15.75">
      <c r="C6739" s="555" t="str">
        <f>'FC03-6'!B$43</f>
        <v>Usuarios No Regulados (Comercialización) (Deterioro) (FC03-6)</v>
      </c>
      <c r="F6739" s="555">
        <f>'FC03-6'!J$43</f>
        <v>0</v>
      </c>
      <c r="I6739" s="580" t="str">
        <f>Índice!$C$8</f>
        <v>2016-01-01</v>
      </c>
      <c r="J6739" s="580" t="str">
        <f>Índice!$C$9</f>
        <v>2016-12-31</v>
      </c>
      <c r="K6739" s="555" t="s">
        <v>1866</v>
      </c>
      <c r="L6739" s="555" t="s">
        <v>1859</v>
      </c>
    </row>
    <row r="6740" spans="1:12" ht="15.75">
      <c r="C6740" s="555" t="str">
        <f>'FC03-6'!B$44</f>
        <v>Otros (CM-GLP) (Deterioro) (FC03-6)</v>
      </c>
      <c r="F6740" s="555">
        <f>'FC03-6'!J$44</f>
        <v>0</v>
      </c>
      <c r="I6740" s="580" t="str">
        <f>Índice!$C$8</f>
        <v>2016-01-01</v>
      </c>
      <c r="J6740" s="580" t="str">
        <f>Índice!$C$9</f>
        <v>2016-12-31</v>
      </c>
      <c r="K6740" s="555" t="s">
        <v>1866</v>
      </c>
      <c r="L6740" s="555" t="s">
        <v>1859</v>
      </c>
    </row>
    <row r="6741" spans="1:12" ht="15.75">
      <c r="C6741" s="555" t="str">
        <f>'FC03-6'!B$45</f>
        <v>Total Comercializacion Mayorista de GLP (Deterioro) (FC03-6)</v>
      </c>
      <c r="F6741" s="555">
        <f>'FC03-6'!J$45</f>
        <v>0</v>
      </c>
      <c r="I6741" s="580" t="str">
        <f>Índice!$C$8</f>
        <v>2016-01-01</v>
      </c>
      <c r="J6741" s="580" t="str">
        <f>Índice!$C$9</f>
        <v>2016-12-31</v>
      </c>
      <c r="K6741" s="555" t="s">
        <v>1866</v>
      </c>
      <c r="L6741" s="555" t="s">
        <v>1859</v>
      </c>
    </row>
    <row r="6742" spans="1:12" ht="15.75">
      <c r="A6742" s="593" t="s">
        <v>15</v>
      </c>
      <c r="C6742" s="555" t="str">
        <f>'FC03-6'!B$46</f>
        <v>Negocio distribución de GLP (Deterioro) (FC03-6)</v>
      </c>
      <c r="F6742" s="555"/>
      <c r="I6742" s="580" t="str">
        <f>Índice!$C$8</f>
        <v>2016-01-01</v>
      </c>
      <c r="J6742" s="580" t="str">
        <f>Índice!$C$9</f>
        <v>2016-12-31</v>
      </c>
      <c r="L6742" s="555"/>
    </row>
    <row r="6743" spans="1:12" ht="15.75">
      <c r="C6743" s="555" t="str">
        <f>'FC03-6'!B$47</f>
        <v>Comercializadores  minoristas (Deterioro) (FC03-6)</v>
      </c>
      <c r="F6743" s="555">
        <f>'FC03-6'!J$47</f>
        <v>0</v>
      </c>
      <c r="I6743" s="580" t="str">
        <f>Índice!$C$8</f>
        <v>2016-01-01</v>
      </c>
      <c r="J6743" s="580" t="str">
        <f>Índice!$C$9</f>
        <v>2016-12-31</v>
      </c>
      <c r="K6743" s="555" t="s">
        <v>1866</v>
      </c>
      <c r="L6743" s="555" t="s">
        <v>1859</v>
      </c>
    </row>
    <row r="6744" spans="1:12" ht="15.75">
      <c r="C6744" s="555" t="str">
        <f>'FC03-6'!B$48</f>
        <v>Tanques Estacionarios (Deterioro) (FC03-6)</v>
      </c>
      <c r="F6744" s="555">
        <f>'FC03-6'!J$48</f>
        <v>0</v>
      </c>
      <c r="I6744" s="580" t="str">
        <f>Índice!$C$8</f>
        <v>2016-01-01</v>
      </c>
      <c r="J6744" s="580" t="str">
        <f>Índice!$C$9</f>
        <v>2016-12-31</v>
      </c>
      <c r="K6744" s="555" t="s">
        <v>1866</v>
      </c>
      <c r="L6744" s="555" t="s">
        <v>1859</v>
      </c>
    </row>
    <row r="6745" spans="1:12" ht="15.75">
      <c r="C6745" s="555" t="str">
        <f>'FC03-6'!B$49</f>
        <v>Puntos de Venta (Deterioro) (FC03-6)</v>
      </c>
      <c r="F6745" s="555">
        <f>'FC03-6'!J$49</f>
        <v>0</v>
      </c>
      <c r="I6745" s="580" t="str">
        <f>Índice!$C$8</f>
        <v>2016-01-01</v>
      </c>
      <c r="J6745" s="580" t="str">
        <f>Índice!$C$9</f>
        <v>2016-12-31</v>
      </c>
      <c r="K6745" s="555" t="s">
        <v>1866</v>
      </c>
      <c r="L6745" s="555" t="s">
        <v>1859</v>
      </c>
    </row>
    <row r="6746" spans="1:12" ht="15.75">
      <c r="C6746" s="555" t="str">
        <f>'FC03-6'!B$50</f>
        <v>Estrato 1 Subsidiado (DT-GLP) (Deterioro) (FC03-6)</v>
      </c>
      <c r="F6746" s="555">
        <f>'FC03-6'!J$50</f>
        <v>0</v>
      </c>
      <c r="I6746" s="580" t="str">
        <f>Índice!$C$8</f>
        <v>2016-01-01</v>
      </c>
      <c r="J6746" s="580" t="str">
        <f>Índice!$C$9</f>
        <v>2016-12-31</v>
      </c>
      <c r="K6746" s="555" t="s">
        <v>1866</v>
      </c>
      <c r="L6746" s="555" t="s">
        <v>1859</v>
      </c>
    </row>
    <row r="6747" spans="1:12" ht="15.75">
      <c r="C6747" s="555" t="str">
        <f>'FC03-6'!B$51</f>
        <v>Estrato 2 Subsidiado (DT-GLP) (Deterioro) (FC03-6)</v>
      </c>
      <c r="F6747" s="555">
        <f>'FC03-6'!J$51</f>
        <v>0</v>
      </c>
      <c r="I6747" s="580" t="str">
        <f>Índice!$C$8</f>
        <v>2016-01-01</v>
      </c>
      <c r="J6747" s="580" t="str">
        <f>Índice!$C$9</f>
        <v>2016-12-31</v>
      </c>
      <c r="K6747" s="555" t="s">
        <v>1866</v>
      </c>
      <c r="L6747" s="555" t="s">
        <v>1859</v>
      </c>
    </row>
    <row r="6748" spans="1:12" ht="15.75">
      <c r="C6748" s="555" t="str">
        <f>'FC03-6'!B$52</f>
        <v>Otros (DT-GLP) (Deterioro) (FC03-6)</v>
      </c>
      <c r="F6748" s="555">
        <f>'FC03-6'!J$52</f>
        <v>0</v>
      </c>
      <c r="I6748" s="580" t="str">
        <f>Índice!$C$8</f>
        <v>2016-01-01</v>
      </c>
      <c r="J6748" s="580" t="str">
        <f>Índice!$C$9</f>
        <v>2016-12-31</v>
      </c>
      <c r="K6748" s="555" t="s">
        <v>1866</v>
      </c>
      <c r="L6748" s="555" t="s">
        <v>1859</v>
      </c>
    </row>
    <row r="6749" spans="1:12" ht="15.75">
      <c r="C6749" s="555" t="str">
        <f>'FC03-6'!B$53</f>
        <v>Total distribución de GLP (Deterioro) (FC03-6)</v>
      </c>
      <c r="F6749" s="555">
        <f>'FC03-6'!J$53</f>
        <v>0</v>
      </c>
      <c r="I6749" s="580" t="str">
        <f>Índice!$C$8</f>
        <v>2016-01-01</v>
      </c>
      <c r="J6749" s="580" t="str">
        <f>Índice!$C$9</f>
        <v>2016-12-31</v>
      </c>
      <c r="K6749" s="555" t="s">
        <v>1866</v>
      </c>
      <c r="L6749" s="555" t="s">
        <v>1859</v>
      </c>
    </row>
    <row r="6750" spans="1:12" ht="15.75">
      <c r="A6750" s="593" t="s">
        <v>15</v>
      </c>
      <c r="C6750" s="555" t="str">
        <f>'FC03-6'!B$54</f>
        <v>Negocio comercializacion Minorista GLP (Deterioro) (FC03-6)</v>
      </c>
      <c r="F6750" s="555"/>
      <c r="I6750" s="580" t="str">
        <f>Índice!$C$8</f>
        <v>2016-01-01</v>
      </c>
      <c r="J6750" s="580" t="str">
        <f>Índice!$C$9</f>
        <v>2016-12-31</v>
      </c>
      <c r="L6750" s="555"/>
    </row>
    <row r="6751" spans="1:12" ht="15.75">
      <c r="C6751" s="555" t="str">
        <f>'FC03-6'!B$55</f>
        <v>Estrato 1 Subsidiado (CI-GLP) (Deterioro) (FC03-6)</v>
      </c>
      <c r="F6751" s="555">
        <f>'FC03-6'!J$55</f>
        <v>0</v>
      </c>
      <c r="I6751" s="580" t="str">
        <f>Índice!$C$8</f>
        <v>2016-01-01</v>
      </c>
      <c r="J6751" s="580" t="str">
        <f>Índice!$C$9</f>
        <v>2016-12-31</v>
      </c>
      <c r="K6751" s="555" t="s">
        <v>1866</v>
      </c>
      <c r="L6751" s="555" t="s">
        <v>1859</v>
      </c>
    </row>
    <row r="6752" spans="1:12" ht="15.75">
      <c r="C6752" s="555" t="str">
        <f>'FC03-6'!B$56</f>
        <v>Estrato 2 Subsidiado (CI-GLP) (Deterioro) (FC03-6)</v>
      </c>
      <c r="F6752" s="555">
        <f>'FC03-6'!J$56</f>
        <v>0</v>
      </c>
      <c r="I6752" s="580" t="str">
        <f>Índice!$C$8</f>
        <v>2016-01-01</v>
      </c>
      <c r="J6752" s="580" t="str">
        <f>Índice!$C$9</f>
        <v>2016-12-31</v>
      </c>
      <c r="K6752" s="555" t="s">
        <v>1866</v>
      </c>
      <c r="L6752" s="555" t="s">
        <v>1859</v>
      </c>
    </row>
    <row r="6753" spans="1:12" ht="15.75">
      <c r="C6753" s="555" t="str">
        <f>'FC03-6'!B$57</f>
        <v>Usuario Final (Deterioro) (FC03-6)</v>
      </c>
      <c r="F6753" s="555">
        <f>'FC03-6'!J$57</f>
        <v>0</v>
      </c>
      <c r="I6753" s="580" t="str">
        <f>Índice!$C$8</f>
        <v>2016-01-01</v>
      </c>
      <c r="J6753" s="580" t="str">
        <f>Índice!$C$9</f>
        <v>2016-12-31</v>
      </c>
      <c r="K6753" s="555" t="s">
        <v>1866</v>
      </c>
      <c r="L6753" s="555" t="s">
        <v>1859</v>
      </c>
    </row>
    <row r="6754" spans="1:12" ht="15.75">
      <c r="C6754" s="555" t="str">
        <f>'FC03-6'!B$58</f>
        <v>Otros (CI-GLP) (Deterioro) (FC03-6)</v>
      </c>
      <c r="F6754" s="555">
        <f>'FC03-6'!J$58</f>
        <v>0</v>
      </c>
      <c r="I6754" s="580" t="str">
        <f>Índice!$C$8</f>
        <v>2016-01-01</v>
      </c>
      <c r="J6754" s="580" t="str">
        <f>Índice!$C$9</f>
        <v>2016-12-31</v>
      </c>
      <c r="K6754" s="555" t="s">
        <v>1866</v>
      </c>
      <c r="L6754" s="555" t="s">
        <v>1859</v>
      </c>
    </row>
    <row r="6755" spans="1:12" ht="15.75">
      <c r="C6755" s="555" t="str">
        <f>'FC03-6'!B$59</f>
        <v>Total comercialización minorista de GLP (Deterioro) (FC03-6)</v>
      </c>
      <c r="F6755" s="555">
        <f>'FC03-6'!J$59</f>
        <v>0</v>
      </c>
      <c r="I6755" s="580" t="str">
        <f>Índice!$C$8</f>
        <v>2016-01-01</v>
      </c>
      <c r="J6755" s="580" t="str">
        <f>Índice!$C$9</f>
        <v>2016-12-31</v>
      </c>
      <c r="K6755" s="555" t="s">
        <v>1866</v>
      </c>
      <c r="L6755" s="555" t="s">
        <v>1859</v>
      </c>
    </row>
    <row r="6756" spans="1:12" ht="15.75">
      <c r="C6756" s="555" t="str">
        <f>'FC03-6'!B$60</f>
        <v>Total Deterioro Cuentas por Cobrar (FC03-6)</v>
      </c>
      <c r="F6756" s="555">
        <f>'FC03-6'!J$60</f>
        <v>0</v>
      </c>
      <c r="I6756" s="580" t="str">
        <f>Índice!$C$8</f>
        <v>2016-01-01</v>
      </c>
      <c r="J6756" s="580" t="str">
        <f>Índice!$C$9</f>
        <v>2016-12-31</v>
      </c>
      <c r="K6756" s="555" t="s">
        <v>1866</v>
      </c>
      <c r="L6756" s="555" t="s">
        <v>1859</v>
      </c>
    </row>
    <row r="6757" spans="1:12" ht="15.75">
      <c r="A6757" s="593" t="s">
        <v>15</v>
      </c>
      <c r="B6757" s="594"/>
      <c r="C6757" s="595" t="s">
        <v>633</v>
      </c>
      <c r="I6757" s="580" t="str">
        <f>Índice!$C$8</f>
        <v>2016-01-01</v>
      </c>
      <c r="J6757" s="580" t="str">
        <f>Índice!$C$9</f>
        <v>2016-12-31</v>
      </c>
      <c r="L6757" s="555"/>
    </row>
    <row r="6758" spans="1:12" ht="15.75">
      <c r="A6758" s="593" t="s">
        <v>15</v>
      </c>
      <c r="C6758" s="555" t="str">
        <f>'FC03-6'!B$7</f>
        <v>Servicio de gas licuado del petróleo (FC03-6)</v>
      </c>
      <c r="I6758" s="580" t="str">
        <f>Índice!$C$8</f>
        <v>2016-01-01</v>
      </c>
      <c r="J6758" s="580" t="str">
        <f>Índice!$C$9</f>
        <v>2016-12-31</v>
      </c>
      <c r="L6758" s="555"/>
    </row>
    <row r="6759" spans="1:12" ht="15.75">
      <c r="A6759" s="593" t="s">
        <v>15</v>
      </c>
      <c r="C6759" s="555" t="str">
        <f>'FC03-6'!B$8</f>
        <v>Negocio transporte de GLP (FC03-6)</v>
      </c>
      <c r="I6759" s="580" t="str">
        <f>Índice!$C$8</f>
        <v>2016-01-01</v>
      </c>
      <c r="J6759" s="580" t="str">
        <f>Índice!$C$9</f>
        <v>2016-12-31</v>
      </c>
      <c r="L6759" s="555"/>
    </row>
    <row r="6760" spans="1:12" ht="15.75">
      <c r="C6760" s="555" t="str">
        <f>'FC03-6'!B$9</f>
        <v>Empresas del sector (FC03-6)</v>
      </c>
      <c r="F6760" s="555">
        <f>'FC03-6'!K$9</f>
        <v>0</v>
      </c>
      <c r="I6760" s="580" t="str">
        <f>Índice!$C$8</f>
        <v>2016-01-01</v>
      </c>
      <c r="J6760" s="580" t="str">
        <f>Índice!$C$9</f>
        <v>2016-12-31</v>
      </c>
      <c r="K6760" s="555" t="s">
        <v>1866</v>
      </c>
      <c r="L6760" s="555" t="s">
        <v>1860</v>
      </c>
    </row>
    <row r="6761" spans="1:12" ht="15.75">
      <c r="C6761" s="555" t="str">
        <f>'FC03-6'!B$10</f>
        <v>Usuarios No Regulados (Transporte) (FC03-6)</v>
      </c>
      <c r="F6761" s="555">
        <f>'FC03-6'!K$10</f>
        <v>0</v>
      </c>
      <c r="I6761" s="580" t="str">
        <f>Índice!$C$8</f>
        <v>2016-01-01</v>
      </c>
      <c r="J6761" s="580" t="str">
        <f>Índice!$C$9</f>
        <v>2016-12-31</v>
      </c>
      <c r="K6761" s="555" t="s">
        <v>1866</v>
      </c>
      <c r="L6761" s="555" t="s">
        <v>1860</v>
      </c>
    </row>
    <row r="6762" spans="1:12" ht="15.75">
      <c r="C6762" s="555" t="str">
        <f>'FC03-6'!B$11</f>
        <v>Otros (Transporte) (FC03-6)</v>
      </c>
      <c r="F6762" s="555">
        <f>'FC03-6'!K$11</f>
        <v>0</v>
      </c>
      <c r="I6762" s="580" t="str">
        <f>Índice!$C$8</f>
        <v>2016-01-01</v>
      </c>
      <c r="J6762" s="580" t="str">
        <f>Índice!$C$9</f>
        <v>2016-12-31</v>
      </c>
      <c r="K6762" s="555" t="s">
        <v>1866</v>
      </c>
      <c r="L6762" s="555" t="s">
        <v>1860</v>
      </c>
    </row>
    <row r="6763" spans="1:12" ht="15.75">
      <c r="C6763" s="555" t="str">
        <f>'FC03-6'!B$12</f>
        <v>Total Transporte de GLP (FC03-6)</v>
      </c>
      <c r="F6763" s="555">
        <f>'FC03-6'!K$12</f>
        <v>0</v>
      </c>
      <c r="I6763" s="580" t="str">
        <f>Índice!$C$8</f>
        <v>2016-01-01</v>
      </c>
      <c r="J6763" s="580" t="str">
        <f>Índice!$C$9</f>
        <v>2016-12-31</v>
      </c>
      <c r="K6763" s="555" t="s">
        <v>1866</v>
      </c>
      <c r="L6763" s="555" t="s">
        <v>1860</v>
      </c>
    </row>
    <row r="6764" spans="1:12" ht="15.75">
      <c r="A6764" s="593" t="s">
        <v>15</v>
      </c>
      <c r="C6764" s="555" t="str">
        <f>'FC03-6'!B$13</f>
        <v>Negocio comercializacion Mayorista de GLP (FC03-6)</v>
      </c>
      <c r="F6764" s="555"/>
      <c r="I6764" s="580" t="str">
        <f>Índice!$C$8</f>
        <v>2016-01-01</v>
      </c>
      <c r="J6764" s="580" t="str">
        <f>Índice!$C$9</f>
        <v>2016-12-31</v>
      </c>
      <c r="L6764" s="555"/>
    </row>
    <row r="6765" spans="1:12" ht="15.75">
      <c r="C6765" s="555" t="str">
        <f>'FC03-6'!B$14</f>
        <v>Distribuidores Inversionistas (FC03-6)</v>
      </c>
      <c r="F6765" s="555">
        <f>'FC03-6'!K$14</f>
        <v>0</v>
      </c>
      <c r="I6765" s="580" t="str">
        <f>Índice!$C$8</f>
        <v>2016-01-01</v>
      </c>
      <c r="J6765" s="580" t="str">
        <f>Índice!$C$9</f>
        <v>2016-12-31</v>
      </c>
      <c r="K6765" s="555" t="s">
        <v>1866</v>
      </c>
      <c r="L6765" s="555" t="s">
        <v>1860</v>
      </c>
    </row>
    <row r="6766" spans="1:12" ht="15.75">
      <c r="C6766" s="555" t="str">
        <f>'FC03-6'!B$15</f>
        <v>Comercializadores Mayoristas (FC03-6)</v>
      </c>
      <c r="F6766" s="555">
        <f>'FC03-6'!K$15</f>
        <v>0</v>
      </c>
      <c r="I6766" s="580" t="str">
        <f>Índice!$C$8</f>
        <v>2016-01-01</v>
      </c>
      <c r="J6766" s="580" t="str">
        <f>Índice!$C$9</f>
        <v>2016-12-31</v>
      </c>
      <c r="K6766" s="555" t="s">
        <v>1866</v>
      </c>
      <c r="L6766" s="555" t="s">
        <v>1860</v>
      </c>
    </row>
    <row r="6767" spans="1:12" ht="15.75">
      <c r="C6767" s="555" t="str">
        <f>'FC03-6'!B$16</f>
        <v>Usuarios No Regulados (Comercialización) (FC03-6)</v>
      </c>
      <c r="F6767" s="555">
        <f>'FC03-6'!K$16</f>
        <v>0</v>
      </c>
      <c r="I6767" s="580" t="str">
        <f>Índice!$C$8</f>
        <v>2016-01-01</v>
      </c>
      <c r="J6767" s="580" t="str">
        <f>Índice!$C$9</f>
        <v>2016-12-31</v>
      </c>
      <c r="K6767" s="555" t="s">
        <v>1866</v>
      </c>
      <c r="L6767" s="555" t="s">
        <v>1860</v>
      </c>
    </row>
    <row r="6768" spans="1:12" ht="15.75">
      <c r="C6768" s="555" t="str">
        <f>'FC03-6'!B$17</f>
        <v>Otros (CM-GLP) (FC03-6)</v>
      </c>
      <c r="F6768" s="555">
        <f>'FC03-6'!K$17</f>
        <v>0</v>
      </c>
      <c r="I6768" s="580" t="str">
        <f>Índice!$C$8</f>
        <v>2016-01-01</v>
      </c>
      <c r="J6768" s="580" t="str">
        <f>Índice!$C$9</f>
        <v>2016-12-31</v>
      </c>
      <c r="K6768" s="555" t="s">
        <v>1866</v>
      </c>
      <c r="L6768" s="555" t="s">
        <v>1860</v>
      </c>
    </row>
    <row r="6769" spans="1:12" ht="15.75">
      <c r="C6769" s="555" t="str">
        <f>'FC03-6'!B$18</f>
        <v>Total Comercializacion Mayorista de GLP (FC03-6)</v>
      </c>
      <c r="F6769" s="555">
        <f>'FC03-6'!K$18</f>
        <v>0</v>
      </c>
      <c r="I6769" s="580" t="str">
        <f>Índice!$C$8</f>
        <v>2016-01-01</v>
      </c>
      <c r="J6769" s="580" t="str">
        <f>Índice!$C$9</f>
        <v>2016-12-31</v>
      </c>
      <c r="K6769" s="555" t="s">
        <v>1866</v>
      </c>
      <c r="L6769" s="555" t="s">
        <v>1860</v>
      </c>
    </row>
    <row r="6770" spans="1:12" ht="15.75">
      <c r="A6770" s="593" t="s">
        <v>15</v>
      </c>
      <c r="C6770" s="555" t="str">
        <f>'FC03-6'!B$19</f>
        <v>Negocio distribución de GLP (FC03-6)</v>
      </c>
      <c r="F6770" s="555"/>
      <c r="I6770" s="580" t="str">
        <f>Índice!$C$8</f>
        <v>2016-01-01</v>
      </c>
      <c r="J6770" s="580" t="str">
        <f>Índice!$C$9</f>
        <v>2016-12-31</v>
      </c>
      <c r="L6770" s="555"/>
    </row>
    <row r="6771" spans="1:12" ht="15.75">
      <c r="C6771" s="555" t="str">
        <f>'FC03-6'!B$20</f>
        <v>Comercializadores  minoristas (FC03-6)</v>
      </c>
      <c r="F6771" s="555">
        <f>'FC03-6'!K$20</f>
        <v>0</v>
      </c>
      <c r="I6771" s="580" t="str">
        <f>Índice!$C$8</f>
        <v>2016-01-01</v>
      </c>
      <c r="J6771" s="580" t="str">
        <f>Índice!$C$9</f>
        <v>2016-12-31</v>
      </c>
      <c r="K6771" s="555" t="s">
        <v>1866</v>
      </c>
      <c r="L6771" s="555" t="s">
        <v>1860</v>
      </c>
    </row>
    <row r="6772" spans="1:12" ht="15.75">
      <c r="C6772" s="555" t="str">
        <f>'FC03-6'!B$21</f>
        <v>Tanques Estacionarios (FC03-6)</v>
      </c>
      <c r="F6772" s="555">
        <f>'FC03-6'!K$21</f>
        <v>0</v>
      </c>
      <c r="I6772" s="580" t="str">
        <f>Índice!$C$8</f>
        <v>2016-01-01</v>
      </c>
      <c r="J6772" s="580" t="str">
        <f>Índice!$C$9</f>
        <v>2016-12-31</v>
      </c>
      <c r="K6772" s="555" t="s">
        <v>1866</v>
      </c>
      <c r="L6772" s="555" t="s">
        <v>1860</v>
      </c>
    </row>
    <row r="6773" spans="1:12" ht="15.75">
      <c r="C6773" s="555" t="str">
        <f>'FC03-6'!B$22</f>
        <v>Puntos de Venta (FC03-6)</v>
      </c>
      <c r="F6773" s="555">
        <f>'FC03-6'!K$22</f>
        <v>0</v>
      </c>
      <c r="I6773" s="580" t="str">
        <f>Índice!$C$8</f>
        <v>2016-01-01</v>
      </c>
      <c r="J6773" s="580" t="str">
        <f>Índice!$C$9</f>
        <v>2016-12-31</v>
      </c>
      <c r="K6773" s="555" t="s">
        <v>1866</v>
      </c>
      <c r="L6773" s="555" t="s">
        <v>1860</v>
      </c>
    </row>
    <row r="6774" spans="1:12" ht="15.75">
      <c r="C6774" s="555" t="str">
        <f>'FC03-6'!B$23</f>
        <v>Estrato 1 Subsidiado (DT-GLP) (FC03-6)</v>
      </c>
      <c r="F6774" s="555">
        <f>'FC03-6'!K$23</f>
        <v>0</v>
      </c>
      <c r="I6774" s="580" t="str">
        <f>Índice!$C$8</f>
        <v>2016-01-01</v>
      </c>
      <c r="J6774" s="580" t="str">
        <f>Índice!$C$9</f>
        <v>2016-12-31</v>
      </c>
      <c r="K6774" s="555" t="s">
        <v>1866</v>
      </c>
      <c r="L6774" s="555" t="s">
        <v>1860</v>
      </c>
    </row>
    <row r="6775" spans="1:12" ht="15.75">
      <c r="C6775" s="555" t="str">
        <f>'FC03-6'!B$24</f>
        <v>Estrato 2 Subsidiado (DT-GLP) (FC03-6)</v>
      </c>
      <c r="F6775" s="555">
        <f>'FC03-6'!K$24</f>
        <v>0</v>
      </c>
      <c r="I6775" s="580" t="str">
        <f>Índice!$C$8</f>
        <v>2016-01-01</v>
      </c>
      <c r="J6775" s="580" t="str">
        <f>Índice!$C$9</f>
        <v>2016-12-31</v>
      </c>
      <c r="K6775" s="555" t="s">
        <v>1866</v>
      </c>
      <c r="L6775" s="555" t="s">
        <v>1860</v>
      </c>
    </row>
    <row r="6776" spans="1:12" ht="15.75">
      <c r="C6776" s="555" t="str">
        <f>'FC03-6'!B$25</f>
        <v>Otros (DT-GLP) (FC03-6)</v>
      </c>
      <c r="F6776" s="555">
        <f>'FC03-6'!K$25</f>
        <v>0</v>
      </c>
      <c r="I6776" s="580" t="str">
        <f>Índice!$C$8</f>
        <v>2016-01-01</v>
      </c>
      <c r="J6776" s="580" t="str">
        <f>Índice!$C$9</f>
        <v>2016-12-31</v>
      </c>
      <c r="K6776" s="555" t="s">
        <v>1866</v>
      </c>
      <c r="L6776" s="555" t="s">
        <v>1860</v>
      </c>
    </row>
    <row r="6777" spans="1:12" ht="15.75">
      <c r="C6777" s="555" t="str">
        <f>'FC03-6'!B$26</f>
        <v>Total distribución de GLP (FC03-6)</v>
      </c>
      <c r="F6777" s="555">
        <f>'FC03-6'!K$26</f>
        <v>0</v>
      </c>
      <c r="I6777" s="580" t="str">
        <f>Índice!$C$8</f>
        <v>2016-01-01</v>
      </c>
      <c r="J6777" s="580" t="str">
        <f>Índice!$C$9</f>
        <v>2016-12-31</v>
      </c>
      <c r="K6777" s="555" t="s">
        <v>1866</v>
      </c>
      <c r="L6777" s="555" t="s">
        <v>1860</v>
      </c>
    </row>
    <row r="6778" spans="1:12" ht="15.75">
      <c r="A6778" s="593" t="s">
        <v>15</v>
      </c>
      <c r="C6778" s="555" t="str">
        <f>'FC03-6'!B$27</f>
        <v>Negocio comercializacion Minorista GLP (FC03-6)</v>
      </c>
      <c r="F6778" s="555"/>
      <c r="I6778" s="580" t="str">
        <f>Índice!$C$8</f>
        <v>2016-01-01</v>
      </c>
      <c r="J6778" s="580" t="str">
        <f>Índice!$C$9</f>
        <v>2016-12-31</v>
      </c>
      <c r="L6778" s="555"/>
    </row>
    <row r="6779" spans="1:12" ht="15.75">
      <c r="C6779" s="555" t="str">
        <f>'FC03-6'!B$28</f>
        <v>Estrato 1 Subsidiado (CI-GLP) (FC03-6)</v>
      </c>
      <c r="F6779" s="555">
        <f>'FC03-6'!K$28</f>
        <v>0</v>
      </c>
      <c r="I6779" s="580" t="str">
        <f>Índice!$C$8</f>
        <v>2016-01-01</v>
      </c>
      <c r="J6779" s="580" t="str">
        <f>Índice!$C$9</f>
        <v>2016-12-31</v>
      </c>
      <c r="K6779" s="555" t="s">
        <v>1866</v>
      </c>
      <c r="L6779" s="555" t="s">
        <v>1860</v>
      </c>
    </row>
    <row r="6780" spans="1:12" ht="15.75">
      <c r="C6780" s="555" t="str">
        <f>'FC03-6'!B$29</f>
        <v>Estrato 2 Subsidiado (CI-GLP) (FC03-6)</v>
      </c>
      <c r="F6780" s="555">
        <f>'FC03-6'!K$29</f>
        <v>0</v>
      </c>
      <c r="I6780" s="580" t="str">
        <f>Índice!$C$8</f>
        <v>2016-01-01</v>
      </c>
      <c r="J6780" s="580" t="str">
        <f>Índice!$C$9</f>
        <v>2016-12-31</v>
      </c>
      <c r="K6780" s="555" t="s">
        <v>1866</v>
      </c>
      <c r="L6780" s="555" t="s">
        <v>1860</v>
      </c>
    </row>
    <row r="6781" spans="1:12" ht="15.75">
      <c r="C6781" s="555" t="str">
        <f>'FC03-6'!B$30</f>
        <v>Usuario Final (FC03-6)</v>
      </c>
      <c r="F6781" s="555">
        <f>'FC03-6'!K$30</f>
        <v>0</v>
      </c>
      <c r="I6781" s="580" t="str">
        <f>Índice!$C$8</f>
        <v>2016-01-01</v>
      </c>
      <c r="J6781" s="580" t="str">
        <f>Índice!$C$9</f>
        <v>2016-12-31</v>
      </c>
      <c r="K6781" s="555" t="s">
        <v>1866</v>
      </c>
      <c r="L6781" s="555" t="s">
        <v>1860</v>
      </c>
    </row>
    <row r="6782" spans="1:12" ht="15.75">
      <c r="C6782" s="555" t="str">
        <f>'FC03-6'!B$31</f>
        <v>Otros (CI-GLP) (FC03-6)</v>
      </c>
      <c r="F6782" s="555">
        <f>'FC03-6'!K$31</f>
        <v>0</v>
      </c>
      <c r="I6782" s="580" t="str">
        <f>Índice!$C$8</f>
        <v>2016-01-01</v>
      </c>
      <c r="J6782" s="580" t="str">
        <f>Índice!$C$9</f>
        <v>2016-12-31</v>
      </c>
      <c r="K6782" s="555" t="s">
        <v>1866</v>
      </c>
      <c r="L6782" s="555" t="s">
        <v>1860</v>
      </c>
    </row>
    <row r="6783" spans="1:12" ht="15.75">
      <c r="C6783" s="555" t="str">
        <f>'FC03-6'!B$32</f>
        <v>Total comercialización minorista de GLP (FC03-6)</v>
      </c>
      <c r="F6783" s="555">
        <f>'FC03-6'!K$32</f>
        <v>0</v>
      </c>
      <c r="I6783" s="580" t="str">
        <f>Índice!$C$8</f>
        <v>2016-01-01</v>
      </c>
      <c r="J6783" s="580" t="str">
        <f>Índice!$C$9</f>
        <v>2016-12-31</v>
      </c>
      <c r="K6783" s="555" t="s">
        <v>1866</v>
      </c>
      <c r="L6783" s="555" t="s">
        <v>1860</v>
      </c>
    </row>
    <row r="6784" spans="1:12" ht="15.75">
      <c r="C6784" s="555" t="str">
        <f>'FC03-6'!B$33</f>
        <v>Total Cuentas por cobrar  Servicio de Gas Licuado del Petroleo (FC03-6)</v>
      </c>
      <c r="F6784" s="555">
        <f>'FC03-6'!K$33</f>
        <v>0</v>
      </c>
      <c r="I6784" s="580" t="str">
        <f>Índice!$C$8</f>
        <v>2016-01-01</v>
      </c>
      <c r="J6784" s="580" t="str">
        <f>Índice!$C$9</f>
        <v>2016-12-31</v>
      </c>
      <c r="K6784" s="555" t="s">
        <v>1866</v>
      </c>
      <c r="L6784" s="555" t="s">
        <v>1860</v>
      </c>
    </row>
    <row r="6785" spans="1:12" ht="15.75">
      <c r="A6785" s="593" t="s">
        <v>15</v>
      </c>
      <c r="C6785" s="555" t="str">
        <f>'FC03-6'!B$34</f>
        <v>Deterioro de cuentas por cobrar (FC03-6)</v>
      </c>
      <c r="F6785" s="555"/>
      <c r="I6785" s="580" t="str">
        <f>Índice!$C$8</f>
        <v>2016-01-01</v>
      </c>
      <c r="J6785" s="580" t="str">
        <f>Índice!$C$9</f>
        <v>2016-12-31</v>
      </c>
      <c r="L6785" s="555"/>
    </row>
    <row r="6786" spans="1:12" ht="15.75">
      <c r="A6786" s="593" t="s">
        <v>15</v>
      </c>
      <c r="C6786" s="555" t="str">
        <f>'FC03-6'!B$35</f>
        <v>Negocio transporte de GLP (Deterioro) (FC03-6)</v>
      </c>
      <c r="F6786" s="555"/>
      <c r="I6786" s="580" t="str">
        <f>Índice!$C$8</f>
        <v>2016-01-01</v>
      </c>
      <c r="J6786" s="580" t="str">
        <f>Índice!$C$9</f>
        <v>2016-12-31</v>
      </c>
      <c r="L6786" s="555"/>
    </row>
    <row r="6787" spans="1:12" ht="15.75">
      <c r="C6787" s="555" t="str">
        <f>'FC03-6'!B$36</f>
        <v>Empresas del sector (Deterioro) (FC03-6)</v>
      </c>
      <c r="F6787" s="555">
        <f>'FC03-6'!K$36</f>
        <v>0</v>
      </c>
      <c r="I6787" s="580" t="str">
        <f>Índice!$C$8</f>
        <v>2016-01-01</v>
      </c>
      <c r="J6787" s="580" t="str">
        <f>Índice!$C$9</f>
        <v>2016-12-31</v>
      </c>
      <c r="K6787" s="555" t="s">
        <v>1866</v>
      </c>
      <c r="L6787" s="555" t="s">
        <v>1860</v>
      </c>
    </row>
    <row r="6788" spans="1:12" ht="15.75">
      <c r="C6788" s="555" t="str">
        <f>'FC03-6'!B$37</f>
        <v>Usuarios No Regulados (Transporte) (Deterioro) (FC03-6)</v>
      </c>
      <c r="F6788" s="555">
        <f>'FC03-6'!K$37</f>
        <v>0</v>
      </c>
      <c r="I6788" s="580" t="str">
        <f>Índice!$C$8</f>
        <v>2016-01-01</v>
      </c>
      <c r="J6788" s="580" t="str">
        <f>Índice!$C$9</f>
        <v>2016-12-31</v>
      </c>
      <c r="K6788" s="555" t="s">
        <v>1866</v>
      </c>
      <c r="L6788" s="555" t="s">
        <v>1860</v>
      </c>
    </row>
    <row r="6789" spans="1:12" ht="15.75">
      <c r="C6789" s="555" t="str">
        <f>'FC03-6'!B$38</f>
        <v>Otros (Transporte) (Deterioro) (FC03-6)</v>
      </c>
      <c r="F6789" s="555">
        <f>'FC03-6'!K$38</f>
        <v>0</v>
      </c>
      <c r="I6789" s="580" t="str">
        <f>Índice!$C$8</f>
        <v>2016-01-01</v>
      </c>
      <c r="J6789" s="580" t="str">
        <f>Índice!$C$9</f>
        <v>2016-12-31</v>
      </c>
      <c r="K6789" s="555" t="s">
        <v>1866</v>
      </c>
      <c r="L6789" s="555" t="s">
        <v>1860</v>
      </c>
    </row>
    <row r="6790" spans="1:12" ht="15.75">
      <c r="C6790" s="555" t="str">
        <f>'FC03-6'!B$39</f>
        <v>Total Transporte de GLP (Deterioro) (FC03-6)</v>
      </c>
      <c r="F6790" s="555">
        <f>'FC03-6'!K$39</f>
        <v>0</v>
      </c>
      <c r="I6790" s="580" t="str">
        <f>Índice!$C$8</f>
        <v>2016-01-01</v>
      </c>
      <c r="J6790" s="580" t="str">
        <f>Índice!$C$9</f>
        <v>2016-12-31</v>
      </c>
      <c r="K6790" s="555" t="s">
        <v>1866</v>
      </c>
      <c r="L6790" s="555" t="s">
        <v>1860</v>
      </c>
    </row>
    <row r="6791" spans="1:12" ht="15.75">
      <c r="A6791" s="593" t="s">
        <v>15</v>
      </c>
      <c r="C6791" s="555" t="str">
        <f>'FC03-6'!B$40</f>
        <v>Negocio comercializacion Mayorista de GLP (Deterioro) (FC03-6)</v>
      </c>
      <c r="F6791" s="555"/>
      <c r="I6791" s="580" t="str">
        <f>Índice!$C$8</f>
        <v>2016-01-01</v>
      </c>
      <c r="J6791" s="580" t="str">
        <f>Índice!$C$9</f>
        <v>2016-12-31</v>
      </c>
      <c r="L6791" s="555"/>
    </row>
    <row r="6792" spans="1:12" ht="15.75">
      <c r="C6792" s="555" t="str">
        <f>'FC03-6'!B$41</f>
        <v>Distribuidores Inversionistas (Deterioro) (FC03-6)</v>
      </c>
      <c r="F6792" s="555">
        <f>'FC03-6'!K$41</f>
        <v>0</v>
      </c>
      <c r="I6792" s="580" t="str">
        <f>Índice!$C$8</f>
        <v>2016-01-01</v>
      </c>
      <c r="J6792" s="580" t="str">
        <f>Índice!$C$9</f>
        <v>2016-12-31</v>
      </c>
      <c r="K6792" s="555" t="s">
        <v>1866</v>
      </c>
      <c r="L6792" s="555" t="s">
        <v>1860</v>
      </c>
    </row>
    <row r="6793" spans="1:12" ht="15.75">
      <c r="C6793" s="555" t="str">
        <f>'FC03-6'!B$42</f>
        <v>Comercializadores Mayoristas (Deterioro) (FC03-6)</v>
      </c>
      <c r="F6793" s="555">
        <f>'FC03-6'!K$42</f>
        <v>0</v>
      </c>
      <c r="I6793" s="580" t="str">
        <f>Índice!$C$8</f>
        <v>2016-01-01</v>
      </c>
      <c r="J6793" s="580" t="str">
        <f>Índice!$C$9</f>
        <v>2016-12-31</v>
      </c>
      <c r="K6793" s="555" t="s">
        <v>1866</v>
      </c>
      <c r="L6793" s="555" t="s">
        <v>1860</v>
      </c>
    </row>
    <row r="6794" spans="1:12" ht="15.75">
      <c r="C6794" s="555" t="str">
        <f>'FC03-6'!B$43</f>
        <v>Usuarios No Regulados (Comercialización) (Deterioro) (FC03-6)</v>
      </c>
      <c r="F6794" s="555">
        <f>'FC03-6'!K$43</f>
        <v>0</v>
      </c>
      <c r="I6794" s="580" t="str">
        <f>Índice!$C$8</f>
        <v>2016-01-01</v>
      </c>
      <c r="J6794" s="580" t="str">
        <f>Índice!$C$9</f>
        <v>2016-12-31</v>
      </c>
      <c r="K6794" s="555" t="s">
        <v>1866</v>
      </c>
      <c r="L6794" s="555" t="s">
        <v>1860</v>
      </c>
    </row>
    <row r="6795" spans="1:12" ht="15.75">
      <c r="C6795" s="555" t="str">
        <f>'FC03-6'!B$44</f>
        <v>Otros (CM-GLP) (Deterioro) (FC03-6)</v>
      </c>
      <c r="F6795" s="555">
        <f>'FC03-6'!K$44</f>
        <v>0</v>
      </c>
      <c r="I6795" s="580" t="str">
        <f>Índice!$C$8</f>
        <v>2016-01-01</v>
      </c>
      <c r="J6795" s="580" t="str">
        <f>Índice!$C$9</f>
        <v>2016-12-31</v>
      </c>
      <c r="K6795" s="555" t="s">
        <v>1866</v>
      </c>
      <c r="L6795" s="555" t="s">
        <v>1860</v>
      </c>
    </row>
    <row r="6796" spans="1:12" ht="15.75">
      <c r="C6796" s="555" t="str">
        <f>'FC03-6'!B$45</f>
        <v>Total Comercializacion Mayorista de GLP (Deterioro) (FC03-6)</v>
      </c>
      <c r="F6796" s="555">
        <f>'FC03-6'!K$45</f>
        <v>0</v>
      </c>
      <c r="I6796" s="580" t="str">
        <f>Índice!$C$8</f>
        <v>2016-01-01</v>
      </c>
      <c r="J6796" s="580" t="str">
        <f>Índice!$C$9</f>
        <v>2016-12-31</v>
      </c>
      <c r="K6796" s="555" t="s">
        <v>1866</v>
      </c>
      <c r="L6796" s="555" t="s">
        <v>1860</v>
      </c>
    </row>
    <row r="6797" spans="1:12" ht="15.75">
      <c r="A6797" s="593" t="s">
        <v>15</v>
      </c>
      <c r="C6797" s="555" t="str">
        <f>'FC03-6'!B$46</f>
        <v>Negocio distribución de GLP (Deterioro) (FC03-6)</v>
      </c>
      <c r="F6797" s="555"/>
      <c r="I6797" s="580" t="str">
        <f>Índice!$C$8</f>
        <v>2016-01-01</v>
      </c>
      <c r="J6797" s="580" t="str">
        <f>Índice!$C$9</f>
        <v>2016-12-31</v>
      </c>
      <c r="L6797" s="555"/>
    </row>
    <row r="6798" spans="1:12" ht="15.75">
      <c r="C6798" s="555" t="str">
        <f>'FC03-6'!B$47</f>
        <v>Comercializadores  minoristas (Deterioro) (FC03-6)</v>
      </c>
      <c r="F6798" s="555">
        <f>'FC03-6'!K$47</f>
        <v>0</v>
      </c>
      <c r="I6798" s="580" t="str">
        <f>Índice!$C$8</f>
        <v>2016-01-01</v>
      </c>
      <c r="J6798" s="580" t="str">
        <f>Índice!$C$9</f>
        <v>2016-12-31</v>
      </c>
      <c r="K6798" s="555" t="s">
        <v>1866</v>
      </c>
      <c r="L6798" s="555" t="s">
        <v>1860</v>
      </c>
    </row>
    <row r="6799" spans="1:12" ht="15.75">
      <c r="C6799" s="555" t="str">
        <f>'FC03-6'!B$48</f>
        <v>Tanques Estacionarios (Deterioro) (FC03-6)</v>
      </c>
      <c r="F6799" s="555">
        <f>'FC03-6'!K$48</f>
        <v>0</v>
      </c>
      <c r="I6799" s="580" t="str">
        <f>Índice!$C$8</f>
        <v>2016-01-01</v>
      </c>
      <c r="J6799" s="580" t="str">
        <f>Índice!$C$9</f>
        <v>2016-12-31</v>
      </c>
      <c r="K6799" s="555" t="s">
        <v>1866</v>
      </c>
      <c r="L6799" s="555" t="s">
        <v>1860</v>
      </c>
    </row>
    <row r="6800" spans="1:12" ht="15.75">
      <c r="C6800" s="555" t="str">
        <f>'FC03-6'!B$49</f>
        <v>Puntos de Venta (Deterioro) (FC03-6)</v>
      </c>
      <c r="F6800" s="555">
        <f>'FC03-6'!K$49</f>
        <v>0</v>
      </c>
      <c r="I6800" s="580" t="str">
        <f>Índice!$C$8</f>
        <v>2016-01-01</v>
      </c>
      <c r="J6800" s="580" t="str">
        <f>Índice!$C$9</f>
        <v>2016-12-31</v>
      </c>
      <c r="K6800" s="555" t="s">
        <v>1866</v>
      </c>
      <c r="L6800" s="555" t="s">
        <v>1860</v>
      </c>
    </row>
    <row r="6801" spans="1:12" ht="15.75">
      <c r="C6801" s="555" t="str">
        <f>'FC03-6'!B$50</f>
        <v>Estrato 1 Subsidiado (DT-GLP) (Deterioro) (FC03-6)</v>
      </c>
      <c r="F6801" s="555">
        <f>'FC03-6'!K$50</f>
        <v>0</v>
      </c>
      <c r="I6801" s="580" t="str">
        <f>Índice!$C$8</f>
        <v>2016-01-01</v>
      </c>
      <c r="J6801" s="580" t="str">
        <f>Índice!$C$9</f>
        <v>2016-12-31</v>
      </c>
      <c r="K6801" s="555" t="s">
        <v>1866</v>
      </c>
      <c r="L6801" s="555" t="s">
        <v>1860</v>
      </c>
    </row>
    <row r="6802" spans="1:12" ht="15.75">
      <c r="C6802" s="555" t="str">
        <f>'FC03-6'!B$51</f>
        <v>Estrato 2 Subsidiado (DT-GLP) (Deterioro) (FC03-6)</v>
      </c>
      <c r="F6802" s="555">
        <f>'FC03-6'!K$51</f>
        <v>0</v>
      </c>
      <c r="I6802" s="580" t="str">
        <f>Índice!$C$8</f>
        <v>2016-01-01</v>
      </c>
      <c r="J6802" s="580" t="str">
        <f>Índice!$C$9</f>
        <v>2016-12-31</v>
      </c>
      <c r="K6802" s="555" t="s">
        <v>1866</v>
      </c>
      <c r="L6802" s="555" t="s">
        <v>1860</v>
      </c>
    </row>
    <row r="6803" spans="1:12" ht="15.75">
      <c r="C6803" s="555" t="str">
        <f>'FC03-6'!B$52</f>
        <v>Otros (DT-GLP) (Deterioro) (FC03-6)</v>
      </c>
      <c r="F6803" s="555">
        <f>'FC03-6'!K$52</f>
        <v>0</v>
      </c>
      <c r="I6803" s="580" t="str">
        <f>Índice!$C$8</f>
        <v>2016-01-01</v>
      </c>
      <c r="J6803" s="580" t="str">
        <f>Índice!$C$9</f>
        <v>2016-12-31</v>
      </c>
      <c r="K6803" s="555" t="s">
        <v>1866</v>
      </c>
      <c r="L6803" s="555" t="s">
        <v>1860</v>
      </c>
    </row>
    <row r="6804" spans="1:12" ht="15.75">
      <c r="C6804" s="555" t="str">
        <f>'FC03-6'!B$53</f>
        <v>Total distribución de GLP (Deterioro) (FC03-6)</v>
      </c>
      <c r="F6804" s="555">
        <f>'FC03-6'!K$53</f>
        <v>0</v>
      </c>
      <c r="I6804" s="580" t="str">
        <f>Índice!$C$8</f>
        <v>2016-01-01</v>
      </c>
      <c r="J6804" s="580" t="str">
        <f>Índice!$C$9</f>
        <v>2016-12-31</v>
      </c>
      <c r="K6804" s="555" t="s">
        <v>1866</v>
      </c>
      <c r="L6804" s="555" t="s">
        <v>1860</v>
      </c>
    </row>
    <row r="6805" spans="1:12" ht="15.75">
      <c r="A6805" s="593" t="s">
        <v>15</v>
      </c>
      <c r="C6805" s="555" t="str">
        <f>'FC03-6'!B$54</f>
        <v>Negocio comercializacion Minorista GLP (Deterioro) (FC03-6)</v>
      </c>
      <c r="F6805" s="555"/>
      <c r="I6805" s="580" t="str">
        <f>Índice!$C$8</f>
        <v>2016-01-01</v>
      </c>
      <c r="J6805" s="580" t="str">
        <f>Índice!$C$9</f>
        <v>2016-12-31</v>
      </c>
      <c r="L6805" s="555"/>
    </row>
    <row r="6806" spans="1:12" ht="15.75">
      <c r="C6806" s="555" t="str">
        <f>'FC03-6'!B$55</f>
        <v>Estrato 1 Subsidiado (CI-GLP) (Deterioro) (FC03-6)</v>
      </c>
      <c r="F6806" s="555">
        <f>'FC03-6'!K$55</f>
        <v>0</v>
      </c>
      <c r="I6806" s="580" t="str">
        <f>Índice!$C$8</f>
        <v>2016-01-01</v>
      </c>
      <c r="J6806" s="580" t="str">
        <f>Índice!$C$9</f>
        <v>2016-12-31</v>
      </c>
      <c r="K6806" s="555" t="s">
        <v>1866</v>
      </c>
      <c r="L6806" s="555" t="s">
        <v>1860</v>
      </c>
    </row>
    <row r="6807" spans="1:12" ht="15.75">
      <c r="C6807" s="555" t="str">
        <f>'FC03-6'!B$56</f>
        <v>Estrato 2 Subsidiado (CI-GLP) (Deterioro) (FC03-6)</v>
      </c>
      <c r="F6807" s="555">
        <f>'FC03-6'!K$56</f>
        <v>0</v>
      </c>
      <c r="I6807" s="580" t="str">
        <f>Índice!$C$8</f>
        <v>2016-01-01</v>
      </c>
      <c r="J6807" s="580" t="str">
        <f>Índice!$C$9</f>
        <v>2016-12-31</v>
      </c>
      <c r="K6807" s="555" t="s">
        <v>1866</v>
      </c>
      <c r="L6807" s="555" t="s">
        <v>1860</v>
      </c>
    </row>
    <row r="6808" spans="1:12" ht="15.75">
      <c r="C6808" s="555" t="str">
        <f>'FC03-6'!B$57</f>
        <v>Usuario Final (Deterioro) (FC03-6)</v>
      </c>
      <c r="F6808" s="555">
        <f>'FC03-6'!K$57</f>
        <v>0</v>
      </c>
      <c r="I6808" s="580" t="str">
        <f>Índice!$C$8</f>
        <v>2016-01-01</v>
      </c>
      <c r="J6808" s="580" t="str">
        <f>Índice!$C$9</f>
        <v>2016-12-31</v>
      </c>
      <c r="K6808" s="555" t="s">
        <v>1866</v>
      </c>
      <c r="L6808" s="555" t="s">
        <v>1860</v>
      </c>
    </row>
    <row r="6809" spans="1:12" ht="15.75">
      <c r="C6809" s="555" t="str">
        <f>'FC03-6'!B$58</f>
        <v>Otros (CI-GLP) (Deterioro) (FC03-6)</v>
      </c>
      <c r="F6809" s="555">
        <f>'FC03-6'!K$58</f>
        <v>0</v>
      </c>
      <c r="I6809" s="580" t="str">
        <f>Índice!$C$8</f>
        <v>2016-01-01</v>
      </c>
      <c r="J6809" s="580" t="str">
        <f>Índice!$C$9</f>
        <v>2016-12-31</v>
      </c>
      <c r="K6809" s="555" t="s">
        <v>1866</v>
      </c>
      <c r="L6809" s="555" t="s">
        <v>1860</v>
      </c>
    </row>
    <row r="6810" spans="1:12" ht="15.75">
      <c r="C6810" s="555" t="str">
        <f>'FC03-6'!B$59</f>
        <v>Total comercialización minorista de GLP (Deterioro) (FC03-6)</v>
      </c>
      <c r="F6810" s="555">
        <f>'FC03-6'!K$59</f>
        <v>0</v>
      </c>
      <c r="I6810" s="580" t="str">
        <f>Índice!$C$8</f>
        <v>2016-01-01</v>
      </c>
      <c r="J6810" s="580" t="str">
        <f>Índice!$C$9</f>
        <v>2016-12-31</v>
      </c>
      <c r="K6810" s="555" t="s">
        <v>1866</v>
      </c>
      <c r="L6810" s="555" t="s">
        <v>1860</v>
      </c>
    </row>
    <row r="6811" spans="1:12" ht="15.75">
      <c r="C6811" s="555" t="str">
        <f>'FC03-6'!B$60</f>
        <v>Total Deterioro Cuentas por Cobrar (FC03-6)</v>
      </c>
      <c r="F6811" s="555">
        <f>'FC03-6'!K$60</f>
        <v>0</v>
      </c>
      <c r="I6811" s="580" t="str">
        <f>Índice!$C$8</f>
        <v>2016-01-01</v>
      </c>
      <c r="J6811" s="580" t="str">
        <f>Índice!$C$9</f>
        <v>2016-12-31</v>
      </c>
      <c r="K6811" s="555" t="s">
        <v>1866</v>
      </c>
      <c r="L6811" s="555" t="s">
        <v>1860</v>
      </c>
    </row>
    <row r="6812" spans="1:12" ht="15.75">
      <c r="A6812" s="593" t="s">
        <v>15</v>
      </c>
      <c r="B6812" s="594"/>
      <c r="C6812" s="595" t="s">
        <v>634</v>
      </c>
      <c r="I6812" s="580" t="str">
        <f>Índice!$C$8</f>
        <v>2016-01-01</v>
      </c>
      <c r="J6812" s="580" t="str">
        <f>Índice!$C$9</f>
        <v>2016-12-31</v>
      </c>
      <c r="L6812" s="555"/>
    </row>
    <row r="6813" spans="1:12" ht="15.75">
      <c r="A6813" s="593" t="s">
        <v>15</v>
      </c>
      <c r="C6813" s="555" t="str">
        <f>'FC03-6'!B$7</f>
        <v>Servicio de gas licuado del petróleo (FC03-6)</v>
      </c>
      <c r="I6813" s="580" t="str">
        <f>Índice!$C$8</f>
        <v>2016-01-01</v>
      </c>
      <c r="J6813" s="580" t="str">
        <f>Índice!$C$9</f>
        <v>2016-12-31</v>
      </c>
      <c r="L6813" s="555"/>
    </row>
    <row r="6814" spans="1:12" ht="15.75">
      <c r="A6814" s="593" t="s">
        <v>15</v>
      </c>
      <c r="C6814" s="555" t="str">
        <f>'FC03-6'!B$8</f>
        <v>Negocio transporte de GLP (FC03-6)</v>
      </c>
      <c r="I6814" s="580" t="str">
        <f>Índice!$C$8</f>
        <v>2016-01-01</v>
      </c>
      <c r="J6814" s="580" t="str">
        <f>Índice!$C$9</f>
        <v>2016-12-31</v>
      </c>
      <c r="L6814" s="555"/>
    </row>
    <row r="6815" spans="1:12" ht="15.75">
      <c r="C6815" s="555" t="str">
        <f>'FC03-6'!B$9</f>
        <v>Empresas del sector (FC03-6)</v>
      </c>
      <c r="F6815" s="555">
        <f>'FC03-6'!L$9</f>
        <v>0</v>
      </c>
      <c r="I6815" s="580" t="str">
        <f>Índice!$C$8</f>
        <v>2016-01-01</v>
      </c>
      <c r="J6815" s="580" t="str">
        <f>Índice!$C$9</f>
        <v>2016-12-31</v>
      </c>
      <c r="K6815" s="555" t="s">
        <v>1866</v>
      </c>
      <c r="L6815" s="555" t="s">
        <v>1861</v>
      </c>
    </row>
    <row r="6816" spans="1:12" ht="15.75">
      <c r="C6816" s="555" t="str">
        <f>'FC03-6'!B$10</f>
        <v>Usuarios No Regulados (Transporte) (FC03-6)</v>
      </c>
      <c r="F6816" s="555">
        <f>'FC03-6'!L$10</f>
        <v>0</v>
      </c>
      <c r="I6816" s="580" t="str">
        <f>Índice!$C$8</f>
        <v>2016-01-01</v>
      </c>
      <c r="J6816" s="580" t="str">
        <f>Índice!$C$9</f>
        <v>2016-12-31</v>
      </c>
      <c r="K6816" s="555" t="s">
        <v>1866</v>
      </c>
      <c r="L6816" s="555" t="s">
        <v>1861</v>
      </c>
    </row>
    <row r="6817" spans="1:12" ht="15.75">
      <c r="C6817" s="555" t="str">
        <f>'FC03-6'!B$11</f>
        <v>Otros (Transporte) (FC03-6)</v>
      </c>
      <c r="F6817" s="555">
        <f>'FC03-6'!L$11</f>
        <v>0</v>
      </c>
      <c r="I6817" s="580" t="str">
        <f>Índice!$C$8</f>
        <v>2016-01-01</v>
      </c>
      <c r="J6817" s="580" t="str">
        <f>Índice!$C$9</f>
        <v>2016-12-31</v>
      </c>
      <c r="K6817" s="555" t="s">
        <v>1866</v>
      </c>
      <c r="L6817" s="555" t="s">
        <v>1861</v>
      </c>
    </row>
    <row r="6818" spans="1:12" ht="15.75">
      <c r="C6818" s="555" t="str">
        <f>'FC03-6'!B$12</f>
        <v>Total Transporte de GLP (FC03-6)</v>
      </c>
      <c r="F6818" s="555">
        <f>'FC03-6'!L$12</f>
        <v>0</v>
      </c>
      <c r="I6818" s="580" t="str">
        <f>Índice!$C$8</f>
        <v>2016-01-01</v>
      </c>
      <c r="J6818" s="580" t="str">
        <f>Índice!$C$9</f>
        <v>2016-12-31</v>
      </c>
      <c r="K6818" s="555" t="s">
        <v>1866</v>
      </c>
      <c r="L6818" s="555" t="s">
        <v>1861</v>
      </c>
    </row>
    <row r="6819" spans="1:12" ht="15.75">
      <c r="A6819" s="593" t="s">
        <v>15</v>
      </c>
      <c r="C6819" s="555" t="str">
        <f>'FC03-6'!B$13</f>
        <v>Negocio comercializacion Mayorista de GLP (FC03-6)</v>
      </c>
      <c r="F6819" s="555"/>
      <c r="I6819" s="580" t="str">
        <f>Índice!$C$8</f>
        <v>2016-01-01</v>
      </c>
      <c r="J6819" s="580" t="str">
        <f>Índice!$C$9</f>
        <v>2016-12-31</v>
      </c>
      <c r="L6819" s="555"/>
    </row>
    <row r="6820" spans="1:12" ht="15.75">
      <c r="C6820" s="555" t="str">
        <f>'FC03-6'!B$14</f>
        <v>Distribuidores Inversionistas (FC03-6)</v>
      </c>
      <c r="F6820" s="555">
        <f>'FC03-6'!L$14</f>
        <v>0</v>
      </c>
      <c r="I6820" s="580" t="str">
        <f>Índice!$C$8</f>
        <v>2016-01-01</v>
      </c>
      <c r="J6820" s="580" t="str">
        <f>Índice!$C$9</f>
        <v>2016-12-31</v>
      </c>
      <c r="K6820" s="555" t="s">
        <v>1866</v>
      </c>
      <c r="L6820" s="555" t="s">
        <v>1861</v>
      </c>
    </row>
    <row r="6821" spans="1:12" ht="15.75">
      <c r="C6821" s="555" t="str">
        <f>'FC03-6'!B$15</f>
        <v>Comercializadores Mayoristas (FC03-6)</v>
      </c>
      <c r="F6821" s="555">
        <f>'FC03-6'!L$15</f>
        <v>0</v>
      </c>
      <c r="I6821" s="580" t="str">
        <f>Índice!$C$8</f>
        <v>2016-01-01</v>
      </c>
      <c r="J6821" s="580" t="str">
        <f>Índice!$C$9</f>
        <v>2016-12-31</v>
      </c>
      <c r="K6821" s="555" t="s">
        <v>1866</v>
      </c>
      <c r="L6821" s="555" t="s">
        <v>1861</v>
      </c>
    </row>
    <row r="6822" spans="1:12" ht="15.75">
      <c r="C6822" s="555" t="str">
        <f>'FC03-6'!B$16</f>
        <v>Usuarios No Regulados (Comercialización) (FC03-6)</v>
      </c>
      <c r="F6822" s="555">
        <f>'FC03-6'!L$16</f>
        <v>0</v>
      </c>
      <c r="I6822" s="580" t="str">
        <f>Índice!$C$8</f>
        <v>2016-01-01</v>
      </c>
      <c r="J6822" s="580" t="str">
        <f>Índice!$C$9</f>
        <v>2016-12-31</v>
      </c>
      <c r="K6822" s="555" t="s">
        <v>1866</v>
      </c>
      <c r="L6822" s="555" t="s">
        <v>1861</v>
      </c>
    </row>
    <row r="6823" spans="1:12" ht="15.75">
      <c r="C6823" s="555" t="str">
        <f>'FC03-6'!B$17</f>
        <v>Otros (CM-GLP) (FC03-6)</v>
      </c>
      <c r="F6823" s="555">
        <f>'FC03-6'!L$17</f>
        <v>0</v>
      </c>
      <c r="I6823" s="580" t="str">
        <f>Índice!$C$8</f>
        <v>2016-01-01</v>
      </c>
      <c r="J6823" s="580" t="str">
        <f>Índice!$C$9</f>
        <v>2016-12-31</v>
      </c>
      <c r="K6823" s="555" t="s">
        <v>1866</v>
      </c>
      <c r="L6823" s="555" t="s">
        <v>1861</v>
      </c>
    </row>
    <row r="6824" spans="1:12" ht="15.75">
      <c r="C6824" s="555" t="str">
        <f>'FC03-6'!B$18</f>
        <v>Total Comercializacion Mayorista de GLP (FC03-6)</v>
      </c>
      <c r="F6824" s="555">
        <f>'FC03-6'!L$18</f>
        <v>0</v>
      </c>
      <c r="I6824" s="580" t="str">
        <f>Índice!$C$8</f>
        <v>2016-01-01</v>
      </c>
      <c r="J6824" s="580" t="str">
        <f>Índice!$C$9</f>
        <v>2016-12-31</v>
      </c>
      <c r="K6824" s="555" t="s">
        <v>1866</v>
      </c>
      <c r="L6824" s="555" t="s">
        <v>1861</v>
      </c>
    </row>
    <row r="6825" spans="1:12" ht="15.75">
      <c r="A6825" s="593" t="s">
        <v>15</v>
      </c>
      <c r="C6825" s="555" t="str">
        <f>'FC03-6'!B$19</f>
        <v>Negocio distribución de GLP (FC03-6)</v>
      </c>
      <c r="F6825" s="555"/>
      <c r="I6825" s="580" t="str">
        <f>Índice!$C$8</f>
        <v>2016-01-01</v>
      </c>
      <c r="J6825" s="580" t="str">
        <f>Índice!$C$9</f>
        <v>2016-12-31</v>
      </c>
      <c r="L6825" s="555"/>
    </row>
    <row r="6826" spans="1:12" ht="15.75">
      <c r="C6826" s="555" t="str">
        <f>'FC03-6'!B$20</f>
        <v>Comercializadores  minoristas (FC03-6)</v>
      </c>
      <c r="F6826" s="555">
        <f>'FC03-6'!L$20</f>
        <v>0</v>
      </c>
      <c r="I6826" s="580" t="str">
        <f>Índice!$C$8</f>
        <v>2016-01-01</v>
      </c>
      <c r="J6826" s="580" t="str">
        <f>Índice!$C$9</f>
        <v>2016-12-31</v>
      </c>
      <c r="K6826" s="555" t="s">
        <v>1866</v>
      </c>
      <c r="L6826" s="555" t="s">
        <v>1861</v>
      </c>
    </row>
    <row r="6827" spans="1:12" ht="15.75">
      <c r="C6827" s="555" t="str">
        <f>'FC03-6'!B$21</f>
        <v>Tanques Estacionarios (FC03-6)</v>
      </c>
      <c r="F6827" s="555">
        <f>'FC03-6'!L$21</f>
        <v>0</v>
      </c>
      <c r="I6827" s="580" t="str">
        <f>Índice!$C$8</f>
        <v>2016-01-01</v>
      </c>
      <c r="J6827" s="580" t="str">
        <f>Índice!$C$9</f>
        <v>2016-12-31</v>
      </c>
      <c r="K6827" s="555" t="s">
        <v>1866</v>
      </c>
      <c r="L6827" s="555" t="s">
        <v>1861</v>
      </c>
    </row>
    <row r="6828" spans="1:12" ht="15.75">
      <c r="C6828" s="555" t="str">
        <f>'FC03-6'!B$22</f>
        <v>Puntos de Venta (FC03-6)</v>
      </c>
      <c r="F6828" s="555">
        <f>'FC03-6'!L$22</f>
        <v>0</v>
      </c>
      <c r="I6828" s="580" t="str">
        <f>Índice!$C$8</f>
        <v>2016-01-01</v>
      </c>
      <c r="J6828" s="580" t="str">
        <f>Índice!$C$9</f>
        <v>2016-12-31</v>
      </c>
      <c r="K6828" s="555" t="s">
        <v>1866</v>
      </c>
      <c r="L6828" s="555" t="s">
        <v>1861</v>
      </c>
    </row>
    <row r="6829" spans="1:12" ht="15.75">
      <c r="C6829" s="555" t="str">
        <f>'FC03-6'!B$23</f>
        <v>Estrato 1 Subsidiado (DT-GLP) (FC03-6)</v>
      </c>
      <c r="F6829" s="555">
        <f>'FC03-6'!L$23</f>
        <v>0</v>
      </c>
      <c r="I6829" s="580" t="str">
        <f>Índice!$C$8</f>
        <v>2016-01-01</v>
      </c>
      <c r="J6829" s="580" t="str">
        <f>Índice!$C$9</f>
        <v>2016-12-31</v>
      </c>
      <c r="K6829" s="555" t="s">
        <v>1866</v>
      </c>
      <c r="L6829" s="555" t="s">
        <v>1861</v>
      </c>
    </row>
    <row r="6830" spans="1:12" ht="15.75">
      <c r="C6830" s="555" t="str">
        <f>'FC03-6'!B$24</f>
        <v>Estrato 2 Subsidiado (DT-GLP) (FC03-6)</v>
      </c>
      <c r="F6830" s="555">
        <f>'FC03-6'!L$24</f>
        <v>0</v>
      </c>
      <c r="I6830" s="580" t="str">
        <f>Índice!$C$8</f>
        <v>2016-01-01</v>
      </c>
      <c r="J6830" s="580" t="str">
        <f>Índice!$C$9</f>
        <v>2016-12-31</v>
      </c>
      <c r="K6830" s="555" t="s">
        <v>1866</v>
      </c>
      <c r="L6830" s="555" t="s">
        <v>1861</v>
      </c>
    </row>
    <row r="6831" spans="1:12" ht="15.75">
      <c r="C6831" s="555" t="str">
        <f>'FC03-6'!B$25</f>
        <v>Otros (DT-GLP) (FC03-6)</v>
      </c>
      <c r="F6831" s="555">
        <f>'FC03-6'!L$25</f>
        <v>0</v>
      </c>
      <c r="I6831" s="580" t="str">
        <f>Índice!$C$8</f>
        <v>2016-01-01</v>
      </c>
      <c r="J6831" s="580" t="str">
        <f>Índice!$C$9</f>
        <v>2016-12-31</v>
      </c>
      <c r="K6831" s="555" t="s">
        <v>1866</v>
      </c>
      <c r="L6831" s="555" t="s">
        <v>1861</v>
      </c>
    </row>
    <row r="6832" spans="1:12" ht="15.75">
      <c r="C6832" s="555" t="str">
        <f>'FC03-6'!B$26</f>
        <v>Total distribución de GLP (FC03-6)</v>
      </c>
      <c r="F6832" s="555">
        <f>'FC03-6'!L$26</f>
        <v>0</v>
      </c>
      <c r="I6832" s="580" t="str">
        <f>Índice!$C$8</f>
        <v>2016-01-01</v>
      </c>
      <c r="J6832" s="580" t="str">
        <f>Índice!$C$9</f>
        <v>2016-12-31</v>
      </c>
      <c r="K6832" s="555" t="s">
        <v>1866</v>
      </c>
      <c r="L6832" s="555" t="s">
        <v>1861</v>
      </c>
    </row>
    <row r="6833" spans="1:12" ht="15.75">
      <c r="A6833" s="593" t="s">
        <v>15</v>
      </c>
      <c r="C6833" s="555" t="str">
        <f>'FC03-6'!B$27</f>
        <v>Negocio comercializacion Minorista GLP (FC03-6)</v>
      </c>
      <c r="F6833" s="555"/>
      <c r="I6833" s="580" t="str">
        <f>Índice!$C$8</f>
        <v>2016-01-01</v>
      </c>
      <c r="J6833" s="580" t="str">
        <f>Índice!$C$9</f>
        <v>2016-12-31</v>
      </c>
      <c r="L6833" s="555"/>
    </row>
    <row r="6834" spans="1:12" ht="15.75">
      <c r="C6834" s="555" t="str">
        <f>'FC03-6'!B$28</f>
        <v>Estrato 1 Subsidiado (CI-GLP) (FC03-6)</v>
      </c>
      <c r="F6834" s="555">
        <f>'FC03-6'!L$28</f>
        <v>0</v>
      </c>
      <c r="I6834" s="580" t="str">
        <f>Índice!$C$8</f>
        <v>2016-01-01</v>
      </c>
      <c r="J6834" s="580" t="str">
        <f>Índice!$C$9</f>
        <v>2016-12-31</v>
      </c>
      <c r="K6834" s="555" t="s">
        <v>1866</v>
      </c>
      <c r="L6834" s="555" t="s">
        <v>1861</v>
      </c>
    </row>
    <row r="6835" spans="1:12" ht="15.75">
      <c r="C6835" s="555" t="str">
        <f>'FC03-6'!B$29</f>
        <v>Estrato 2 Subsidiado (CI-GLP) (FC03-6)</v>
      </c>
      <c r="F6835" s="555">
        <f>'FC03-6'!L$29</f>
        <v>0</v>
      </c>
      <c r="I6835" s="580" t="str">
        <f>Índice!$C$8</f>
        <v>2016-01-01</v>
      </c>
      <c r="J6835" s="580" t="str">
        <f>Índice!$C$9</f>
        <v>2016-12-31</v>
      </c>
      <c r="K6835" s="555" t="s">
        <v>1866</v>
      </c>
      <c r="L6835" s="555" t="s">
        <v>1861</v>
      </c>
    </row>
    <row r="6836" spans="1:12" ht="15.75">
      <c r="C6836" s="555" t="str">
        <f>'FC03-6'!B$30</f>
        <v>Usuario Final (FC03-6)</v>
      </c>
      <c r="F6836" s="555">
        <f>'FC03-6'!L$30</f>
        <v>0</v>
      </c>
      <c r="I6836" s="580" t="str">
        <f>Índice!$C$8</f>
        <v>2016-01-01</v>
      </c>
      <c r="J6836" s="580" t="str">
        <f>Índice!$C$9</f>
        <v>2016-12-31</v>
      </c>
      <c r="K6836" s="555" t="s">
        <v>1866</v>
      </c>
      <c r="L6836" s="555" t="s">
        <v>1861</v>
      </c>
    </row>
    <row r="6837" spans="1:12" ht="15.75">
      <c r="C6837" s="555" t="str">
        <f>'FC03-6'!B$31</f>
        <v>Otros (CI-GLP) (FC03-6)</v>
      </c>
      <c r="F6837" s="555">
        <f>'FC03-6'!L$31</f>
        <v>0</v>
      </c>
      <c r="I6837" s="580" t="str">
        <f>Índice!$C$8</f>
        <v>2016-01-01</v>
      </c>
      <c r="J6837" s="580" t="str">
        <f>Índice!$C$9</f>
        <v>2016-12-31</v>
      </c>
      <c r="K6837" s="555" t="s">
        <v>1866</v>
      </c>
      <c r="L6837" s="555" t="s">
        <v>1861</v>
      </c>
    </row>
    <row r="6838" spans="1:12" ht="15.75">
      <c r="C6838" s="555" t="str">
        <f>'FC03-6'!B$32</f>
        <v>Total comercialización minorista de GLP (FC03-6)</v>
      </c>
      <c r="F6838" s="555">
        <f>'FC03-6'!L$32</f>
        <v>0</v>
      </c>
      <c r="I6838" s="580" t="str">
        <f>Índice!$C$8</f>
        <v>2016-01-01</v>
      </c>
      <c r="J6838" s="580" t="str">
        <f>Índice!$C$9</f>
        <v>2016-12-31</v>
      </c>
      <c r="K6838" s="555" t="s">
        <v>1866</v>
      </c>
      <c r="L6838" s="555" t="s">
        <v>1861</v>
      </c>
    </row>
    <row r="6839" spans="1:12" ht="15.75">
      <c r="C6839" s="555" t="str">
        <f>'FC03-6'!B$33</f>
        <v>Total Cuentas por cobrar  Servicio de Gas Licuado del Petroleo (FC03-6)</v>
      </c>
      <c r="F6839" s="555">
        <f>'FC03-6'!L$33</f>
        <v>0</v>
      </c>
      <c r="I6839" s="580" t="str">
        <f>Índice!$C$8</f>
        <v>2016-01-01</v>
      </c>
      <c r="J6839" s="580" t="str">
        <f>Índice!$C$9</f>
        <v>2016-12-31</v>
      </c>
      <c r="K6839" s="555" t="s">
        <v>1866</v>
      </c>
      <c r="L6839" s="555" t="s">
        <v>1861</v>
      </c>
    </row>
    <row r="6840" spans="1:12" ht="15.75">
      <c r="A6840" s="593" t="s">
        <v>15</v>
      </c>
      <c r="C6840" s="555" t="str">
        <f>'FC03-6'!B$34</f>
        <v>Deterioro de cuentas por cobrar (FC03-6)</v>
      </c>
      <c r="F6840" s="555"/>
      <c r="I6840" s="580" t="str">
        <f>Índice!$C$8</f>
        <v>2016-01-01</v>
      </c>
      <c r="J6840" s="580" t="str">
        <f>Índice!$C$9</f>
        <v>2016-12-31</v>
      </c>
      <c r="L6840" s="555"/>
    </row>
    <row r="6841" spans="1:12" ht="15.75">
      <c r="A6841" s="593" t="s">
        <v>15</v>
      </c>
      <c r="C6841" s="555" t="str">
        <f>'FC03-6'!B$35</f>
        <v>Negocio transporte de GLP (Deterioro) (FC03-6)</v>
      </c>
      <c r="F6841" s="555"/>
      <c r="I6841" s="580" t="str">
        <f>Índice!$C$8</f>
        <v>2016-01-01</v>
      </c>
      <c r="J6841" s="580" t="str">
        <f>Índice!$C$9</f>
        <v>2016-12-31</v>
      </c>
      <c r="L6841" s="555"/>
    </row>
    <row r="6842" spans="1:12" ht="15.75">
      <c r="C6842" s="555" t="str">
        <f>'FC03-6'!B$36</f>
        <v>Empresas del sector (Deterioro) (FC03-6)</v>
      </c>
      <c r="F6842" s="555">
        <f>'FC03-6'!L$36</f>
        <v>0</v>
      </c>
      <c r="I6842" s="580" t="str">
        <f>Índice!$C$8</f>
        <v>2016-01-01</v>
      </c>
      <c r="J6842" s="580" t="str">
        <f>Índice!$C$9</f>
        <v>2016-12-31</v>
      </c>
      <c r="K6842" s="555" t="s">
        <v>1866</v>
      </c>
      <c r="L6842" s="555" t="s">
        <v>1861</v>
      </c>
    </row>
    <row r="6843" spans="1:12" ht="15.75">
      <c r="C6843" s="555" t="str">
        <f>'FC03-6'!B$37</f>
        <v>Usuarios No Regulados (Transporte) (Deterioro) (FC03-6)</v>
      </c>
      <c r="F6843" s="555">
        <f>'FC03-6'!L$37</f>
        <v>0</v>
      </c>
      <c r="I6843" s="580" t="str">
        <f>Índice!$C$8</f>
        <v>2016-01-01</v>
      </c>
      <c r="J6843" s="580" t="str">
        <f>Índice!$C$9</f>
        <v>2016-12-31</v>
      </c>
      <c r="K6843" s="555" t="s">
        <v>1866</v>
      </c>
      <c r="L6843" s="555" t="s">
        <v>1861</v>
      </c>
    </row>
    <row r="6844" spans="1:12" ht="15.75">
      <c r="C6844" s="555" t="str">
        <f>'FC03-6'!B$38</f>
        <v>Otros (Transporte) (Deterioro) (FC03-6)</v>
      </c>
      <c r="F6844" s="555">
        <f>'FC03-6'!L$38</f>
        <v>0</v>
      </c>
      <c r="I6844" s="580" t="str">
        <f>Índice!$C$8</f>
        <v>2016-01-01</v>
      </c>
      <c r="J6844" s="580" t="str">
        <f>Índice!$C$9</f>
        <v>2016-12-31</v>
      </c>
      <c r="K6844" s="555" t="s">
        <v>1866</v>
      </c>
      <c r="L6844" s="555" t="s">
        <v>1861</v>
      </c>
    </row>
    <row r="6845" spans="1:12" ht="15.75">
      <c r="C6845" s="555" t="str">
        <f>'FC03-6'!B$39</f>
        <v>Total Transporte de GLP (Deterioro) (FC03-6)</v>
      </c>
      <c r="F6845" s="555">
        <f>'FC03-6'!L$39</f>
        <v>0</v>
      </c>
      <c r="I6845" s="580" t="str">
        <f>Índice!$C$8</f>
        <v>2016-01-01</v>
      </c>
      <c r="J6845" s="580" t="str">
        <f>Índice!$C$9</f>
        <v>2016-12-31</v>
      </c>
      <c r="K6845" s="555" t="s">
        <v>1866</v>
      </c>
      <c r="L6845" s="555" t="s">
        <v>1861</v>
      </c>
    </row>
    <row r="6846" spans="1:12" ht="15.75">
      <c r="A6846" s="593" t="s">
        <v>15</v>
      </c>
      <c r="C6846" s="555" t="str">
        <f>'FC03-6'!B$40</f>
        <v>Negocio comercializacion Mayorista de GLP (Deterioro) (FC03-6)</v>
      </c>
      <c r="F6846" s="555"/>
      <c r="I6846" s="580" t="str">
        <f>Índice!$C$8</f>
        <v>2016-01-01</v>
      </c>
      <c r="J6846" s="580" t="str">
        <f>Índice!$C$9</f>
        <v>2016-12-31</v>
      </c>
      <c r="L6846" s="555"/>
    </row>
    <row r="6847" spans="1:12" ht="15.75">
      <c r="C6847" s="555" t="str">
        <f>'FC03-6'!B$41</f>
        <v>Distribuidores Inversionistas (Deterioro) (FC03-6)</v>
      </c>
      <c r="F6847" s="555">
        <f>'FC03-6'!L$41</f>
        <v>0</v>
      </c>
      <c r="I6847" s="580" t="str">
        <f>Índice!$C$8</f>
        <v>2016-01-01</v>
      </c>
      <c r="J6847" s="580" t="str">
        <f>Índice!$C$9</f>
        <v>2016-12-31</v>
      </c>
      <c r="K6847" s="555" t="s">
        <v>1866</v>
      </c>
      <c r="L6847" s="555" t="s">
        <v>1861</v>
      </c>
    </row>
    <row r="6848" spans="1:12" ht="15.75">
      <c r="C6848" s="555" t="str">
        <f>'FC03-6'!B$42</f>
        <v>Comercializadores Mayoristas (Deterioro) (FC03-6)</v>
      </c>
      <c r="F6848" s="555">
        <f>'FC03-6'!L$42</f>
        <v>0</v>
      </c>
      <c r="I6848" s="580" t="str">
        <f>Índice!$C$8</f>
        <v>2016-01-01</v>
      </c>
      <c r="J6848" s="580" t="str">
        <f>Índice!$C$9</f>
        <v>2016-12-31</v>
      </c>
      <c r="K6848" s="555" t="s">
        <v>1866</v>
      </c>
      <c r="L6848" s="555" t="s">
        <v>1861</v>
      </c>
    </row>
    <row r="6849" spans="1:12" ht="15.75">
      <c r="C6849" s="555" t="str">
        <f>'FC03-6'!B$43</f>
        <v>Usuarios No Regulados (Comercialización) (Deterioro) (FC03-6)</v>
      </c>
      <c r="F6849" s="555">
        <f>'FC03-6'!L$43</f>
        <v>0</v>
      </c>
      <c r="I6849" s="580" t="str">
        <f>Índice!$C$8</f>
        <v>2016-01-01</v>
      </c>
      <c r="J6849" s="580" t="str">
        <f>Índice!$C$9</f>
        <v>2016-12-31</v>
      </c>
      <c r="K6849" s="555" t="s">
        <v>1866</v>
      </c>
      <c r="L6849" s="555" t="s">
        <v>1861</v>
      </c>
    </row>
    <row r="6850" spans="1:12" ht="15.75">
      <c r="C6850" s="555" t="str">
        <f>'FC03-6'!B$44</f>
        <v>Otros (CM-GLP) (Deterioro) (FC03-6)</v>
      </c>
      <c r="F6850" s="555">
        <f>'FC03-6'!L$44</f>
        <v>0</v>
      </c>
      <c r="I6850" s="580" t="str">
        <f>Índice!$C$8</f>
        <v>2016-01-01</v>
      </c>
      <c r="J6850" s="580" t="str">
        <f>Índice!$C$9</f>
        <v>2016-12-31</v>
      </c>
      <c r="K6850" s="555" t="s">
        <v>1866</v>
      </c>
      <c r="L6850" s="555" t="s">
        <v>1861</v>
      </c>
    </row>
    <row r="6851" spans="1:12" ht="15.75">
      <c r="C6851" s="555" t="str">
        <f>'FC03-6'!B$45</f>
        <v>Total Comercializacion Mayorista de GLP (Deterioro) (FC03-6)</v>
      </c>
      <c r="F6851" s="555">
        <f>'FC03-6'!L$45</f>
        <v>0</v>
      </c>
      <c r="I6851" s="580" t="str">
        <f>Índice!$C$8</f>
        <v>2016-01-01</v>
      </c>
      <c r="J6851" s="580" t="str">
        <f>Índice!$C$9</f>
        <v>2016-12-31</v>
      </c>
      <c r="K6851" s="555" t="s">
        <v>1866</v>
      </c>
      <c r="L6851" s="555" t="s">
        <v>1861</v>
      </c>
    </row>
    <row r="6852" spans="1:12" ht="15.75">
      <c r="A6852" s="593" t="s">
        <v>15</v>
      </c>
      <c r="C6852" s="555" t="str">
        <f>'FC03-6'!B$46</f>
        <v>Negocio distribución de GLP (Deterioro) (FC03-6)</v>
      </c>
      <c r="F6852" s="555"/>
      <c r="I6852" s="580" t="str">
        <f>Índice!$C$8</f>
        <v>2016-01-01</v>
      </c>
      <c r="J6852" s="580" t="str">
        <f>Índice!$C$9</f>
        <v>2016-12-31</v>
      </c>
      <c r="L6852" s="555"/>
    </row>
    <row r="6853" spans="1:12" ht="15.75">
      <c r="C6853" s="555" t="str">
        <f>'FC03-6'!B$47</f>
        <v>Comercializadores  minoristas (Deterioro) (FC03-6)</v>
      </c>
      <c r="F6853" s="555">
        <f>'FC03-6'!L$47</f>
        <v>0</v>
      </c>
      <c r="I6853" s="580" t="str">
        <f>Índice!$C$8</f>
        <v>2016-01-01</v>
      </c>
      <c r="J6853" s="580" t="str">
        <f>Índice!$C$9</f>
        <v>2016-12-31</v>
      </c>
      <c r="K6853" s="555" t="s">
        <v>1866</v>
      </c>
      <c r="L6853" s="555" t="s">
        <v>1861</v>
      </c>
    </row>
    <row r="6854" spans="1:12" ht="15.75">
      <c r="C6854" s="555" t="str">
        <f>'FC03-6'!B$48</f>
        <v>Tanques Estacionarios (Deterioro) (FC03-6)</v>
      </c>
      <c r="F6854" s="555">
        <f>'FC03-6'!L$48</f>
        <v>0</v>
      </c>
      <c r="I6854" s="580" t="str">
        <f>Índice!$C$8</f>
        <v>2016-01-01</v>
      </c>
      <c r="J6854" s="580" t="str">
        <f>Índice!$C$9</f>
        <v>2016-12-31</v>
      </c>
      <c r="K6854" s="555" t="s">
        <v>1866</v>
      </c>
      <c r="L6854" s="555" t="s">
        <v>1861</v>
      </c>
    </row>
    <row r="6855" spans="1:12" ht="15.75">
      <c r="C6855" s="555" t="str">
        <f>'FC03-6'!B$49</f>
        <v>Puntos de Venta (Deterioro) (FC03-6)</v>
      </c>
      <c r="F6855" s="555">
        <f>'FC03-6'!L$49</f>
        <v>0</v>
      </c>
      <c r="I6855" s="580" t="str">
        <f>Índice!$C$8</f>
        <v>2016-01-01</v>
      </c>
      <c r="J6855" s="580" t="str">
        <f>Índice!$C$9</f>
        <v>2016-12-31</v>
      </c>
      <c r="K6855" s="555" t="s">
        <v>1866</v>
      </c>
      <c r="L6855" s="555" t="s">
        <v>1861</v>
      </c>
    </row>
    <row r="6856" spans="1:12" ht="15.75">
      <c r="C6856" s="555" t="str">
        <f>'FC03-6'!B$50</f>
        <v>Estrato 1 Subsidiado (DT-GLP) (Deterioro) (FC03-6)</v>
      </c>
      <c r="F6856" s="555">
        <f>'FC03-6'!L$50</f>
        <v>0</v>
      </c>
      <c r="I6856" s="580" t="str">
        <f>Índice!$C$8</f>
        <v>2016-01-01</v>
      </c>
      <c r="J6856" s="580" t="str">
        <f>Índice!$C$9</f>
        <v>2016-12-31</v>
      </c>
      <c r="K6856" s="555" t="s">
        <v>1866</v>
      </c>
      <c r="L6856" s="555" t="s">
        <v>1861</v>
      </c>
    </row>
    <row r="6857" spans="1:12" ht="15.75">
      <c r="C6857" s="555" t="str">
        <f>'FC03-6'!B$51</f>
        <v>Estrato 2 Subsidiado (DT-GLP) (Deterioro) (FC03-6)</v>
      </c>
      <c r="F6857" s="555">
        <f>'FC03-6'!L$51</f>
        <v>0</v>
      </c>
      <c r="I6857" s="580" t="str">
        <f>Índice!$C$8</f>
        <v>2016-01-01</v>
      </c>
      <c r="J6857" s="580" t="str">
        <f>Índice!$C$9</f>
        <v>2016-12-31</v>
      </c>
      <c r="K6857" s="555" t="s">
        <v>1866</v>
      </c>
      <c r="L6857" s="555" t="s">
        <v>1861</v>
      </c>
    </row>
    <row r="6858" spans="1:12" ht="15.75">
      <c r="C6858" s="555" t="str">
        <f>'FC03-6'!B$52</f>
        <v>Otros (DT-GLP) (Deterioro) (FC03-6)</v>
      </c>
      <c r="F6858" s="555">
        <f>'FC03-6'!L$52</f>
        <v>0</v>
      </c>
      <c r="I6858" s="580" t="str">
        <f>Índice!$C$8</f>
        <v>2016-01-01</v>
      </c>
      <c r="J6858" s="580" t="str">
        <f>Índice!$C$9</f>
        <v>2016-12-31</v>
      </c>
      <c r="K6858" s="555" t="s">
        <v>1866</v>
      </c>
      <c r="L6858" s="555" t="s">
        <v>1861</v>
      </c>
    </row>
    <row r="6859" spans="1:12" ht="15.75">
      <c r="C6859" s="555" t="str">
        <f>'FC03-6'!B$53</f>
        <v>Total distribución de GLP (Deterioro) (FC03-6)</v>
      </c>
      <c r="F6859" s="555">
        <f>'FC03-6'!L$53</f>
        <v>0</v>
      </c>
      <c r="I6859" s="580" t="str">
        <f>Índice!$C$8</f>
        <v>2016-01-01</v>
      </c>
      <c r="J6859" s="580" t="str">
        <f>Índice!$C$9</f>
        <v>2016-12-31</v>
      </c>
      <c r="K6859" s="555" t="s">
        <v>1866</v>
      </c>
      <c r="L6859" s="555" t="s">
        <v>1861</v>
      </c>
    </row>
    <row r="6860" spans="1:12" ht="15.75">
      <c r="A6860" s="593" t="s">
        <v>15</v>
      </c>
      <c r="C6860" s="555" t="str">
        <f>'FC03-6'!B$54</f>
        <v>Negocio comercializacion Minorista GLP (Deterioro) (FC03-6)</v>
      </c>
      <c r="F6860" s="555"/>
      <c r="I6860" s="580" t="str">
        <f>Índice!$C$8</f>
        <v>2016-01-01</v>
      </c>
      <c r="J6860" s="580" t="str">
        <f>Índice!$C$9</f>
        <v>2016-12-31</v>
      </c>
      <c r="L6860" s="555"/>
    </row>
    <row r="6861" spans="1:12" ht="15.75">
      <c r="C6861" s="555" t="str">
        <f>'FC03-6'!B$55</f>
        <v>Estrato 1 Subsidiado (CI-GLP) (Deterioro) (FC03-6)</v>
      </c>
      <c r="F6861" s="555">
        <f>'FC03-6'!L$55</f>
        <v>0</v>
      </c>
      <c r="I6861" s="580" t="str">
        <f>Índice!$C$8</f>
        <v>2016-01-01</v>
      </c>
      <c r="J6861" s="580" t="str">
        <f>Índice!$C$9</f>
        <v>2016-12-31</v>
      </c>
      <c r="K6861" s="555" t="s">
        <v>1866</v>
      </c>
      <c r="L6861" s="555" t="s">
        <v>1861</v>
      </c>
    </row>
    <row r="6862" spans="1:12" ht="15.75">
      <c r="C6862" s="555" t="str">
        <f>'FC03-6'!B$56</f>
        <v>Estrato 2 Subsidiado (CI-GLP) (Deterioro) (FC03-6)</v>
      </c>
      <c r="F6862" s="555">
        <f>'FC03-6'!L$56</f>
        <v>0</v>
      </c>
      <c r="I6862" s="580" t="str">
        <f>Índice!$C$8</f>
        <v>2016-01-01</v>
      </c>
      <c r="J6862" s="580" t="str">
        <f>Índice!$C$9</f>
        <v>2016-12-31</v>
      </c>
      <c r="K6862" s="555" t="s">
        <v>1866</v>
      </c>
      <c r="L6862" s="555" t="s">
        <v>1861</v>
      </c>
    </row>
    <row r="6863" spans="1:12" ht="15.75">
      <c r="C6863" s="555" t="str">
        <f>'FC03-6'!B$57</f>
        <v>Usuario Final (Deterioro) (FC03-6)</v>
      </c>
      <c r="F6863" s="555">
        <f>'FC03-6'!L$57</f>
        <v>0</v>
      </c>
      <c r="I6863" s="580" t="str">
        <f>Índice!$C$8</f>
        <v>2016-01-01</v>
      </c>
      <c r="J6863" s="580" t="str">
        <f>Índice!$C$9</f>
        <v>2016-12-31</v>
      </c>
      <c r="K6863" s="555" t="s">
        <v>1866</v>
      </c>
      <c r="L6863" s="555" t="s">
        <v>1861</v>
      </c>
    </row>
    <row r="6864" spans="1:12" ht="15.75">
      <c r="C6864" s="555" t="str">
        <f>'FC03-6'!B$58</f>
        <v>Otros (CI-GLP) (Deterioro) (FC03-6)</v>
      </c>
      <c r="F6864" s="555">
        <f>'FC03-6'!L$58</f>
        <v>0</v>
      </c>
      <c r="I6864" s="580" t="str">
        <f>Índice!$C$8</f>
        <v>2016-01-01</v>
      </c>
      <c r="J6864" s="580" t="str">
        <f>Índice!$C$9</f>
        <v>2016-12-31</v>
      </c>
      <c r="K6864" s="555" t="s">
        <v>1866</v>
      </c>
      <c r="L6864" s="555" t="s">
        <v>1861</v>
      </c>
    </row>
    <row r="6865" spans="1:18" ht="15.75">
      <c r="C6865" s="555" t="str">
        <f>'FC03-6'!B$59</f>
        <v>Total comercialización minorista de GLP (Deterioro) (FC03-6)</v>
      </c>
      <c r="F6865" s="555">
        <f>'FC03-6'!L$59</f>
        <v>0</v>
      </c>
      <c r="I6865" s="580" t="str">
        <f>Índice!$C$8</f>
        <v>2016-01-01</v>
      </c>
      <c r="J6865" s="580" t="str">
        <f>Índice!$C$9</f>
        <v>2016-12-31</v>
      </c>
      <c r="K6865" s="555" t="s">
        <v>1866</v>
      </c>
      <c r="L6865" s="555" t="s">
        <v>1861</v>
      </c>
    </row>
    <row r="6866" spans="1:18" ht="15.75">
      <c r="C6866" s="555" t="str">
        <f>'FC03-6'!B$60</f>
        <v>Total Deterioro Cuentas por Cobrar (FC03-6)</v>
      </c>
      <c r="F6866" s="555">
        <f>'FC03-6'!L$60</f>
        <v>0</v>
      </c>
      <c r="I6866" s="580" t="str">
        <f>Índice!$C$8</f>
        <v>2016-01-01</v>
      </c>
      <c r="J6866" s="580" t="str">
        <f>Índice!$C$9</f>
        <v>2016-12-31</v>
      </c>
      <c r="K6866" s="555" t="s">
        <v>1866</v>
      </c>
      <c r="L6866" s="555" t="s">
        <v>1861</v>
      </c>
    </row>
    <row r="6867" spans="1:18" ht="15.75">
      <c r="A6867" s="575" t="s">
        <v>15</v>
      </c>
      <c r="B6867" s="550"/>
      <c r="C6867" s="549" t="s">
        <v>640</v>
      </c>
      <c r="D6867" s="550"/>
      <c r="E6867" s="550"/>
      <c r="F6867" s="551"/>
      <c r="G6867" s="550"/>
      <c r="H6867" s="550"/>
      <c r="I6867" s="580" t="str">
        <f>Índice!$C$8</f>
        <v>2016-01-01</v>
      </c>
      <c r="J6867" s="580" t="str">
        <f>Índice!$C$9</f>
        <v>2016-12-31</v>
      </c>
      <c r="K6867" s="584"/>
      <c r="L6867" s="584"/>
      <c r="M6867" s="550"/>
      <c r="N6867" s="550"/>
      <c r="O6867" s="550"/>
      <c r="P6867" s="550"/>
      <c r="Q6867" s="550"/>
      <c r="R6867" s="550"/>
    </row>
    <row r="6868" spans="1:18" ht="15.75">
      <c r="A6868" s="593" t="s">
        <v>15</v>
      </c>
      <c r="B6868" s="594"/>
      <c r="C6868" s="595" t="s">
        <v>625</v>
      </c>
      <c r="I6868" s="580" t="str">
        <f>Índice!$C$8</f>
        <v>2016-01-01</v>
      </c>
      <c r="J6868" s="580" t="str">
        <f>Índice!$C$9</f>
        <v>2016-12-31</v>
      </c>
      <c r="L6868" s="557"/>
    </row>
    <row r="6869" spans="1:18" ht="15.75">
      <c r="A6869" s="593" t="s">
        <v>15</v>
      </c>
      <c r="C6869" s="555" t="str">
        <f>'FC04'!B$7</f>
        <v>Subsidios</v>
      </c>
      <c r="I6869" s="580" t="str">
        <f>Índice!$C$8</f>
        <v>2016-01-01</v>
      </c>
      <c r="J6869" s="580" t="str">
        <f>Índice!$C$9</f>
        <v>2016-12-31</v>
      </c>
      <c r="L6869" s="555"/>
    </row>
    <row r="6870" spans="1:18" ht="15.75">
      <c r="C6870" s="555" t="str">
        <f>'FC04'!B$8</f>
        <v>Estrato 1</v>
      </c>
      <c r="F6870" s="555">
        <f>'FC04'!C$8</f>
        <v>0</v>
      </c>
      <c r="I6870" s="580" t="str">
        <f>Índice!$C$8</f>
        <v>2016-01-01</v>
      </c>
      <c r="J6870" s="580" t="str">
        <f>Índice!$C$9</f>
        <v>2016-12-31</v>
      </c>
      <c r="K6870" s="555" t="s">
        <v>1867</v>
      </c>
      <c r="L6870" s="555" t="s">
        <v>1793</v>
      </c>
    </row>
    <row r="6871" spans="1:18" ht="15.75">
      <c r="C6871" s="555" t="str">
        <f>'FC04'!B$9</f>
        <v>Estrato 2</v>
      </c>
      <c r="F6871" s="555">
        <f>'FC04'!C$9</f>
        <v>0</v>
      </c>
      <c r="I6871" s="580" t="str">
        <f>Índice!$C$8</f>
        <v>2016-01-01</v>
      </c>
      <c r="J6871" s="580" t="str">
        <f>Índice!$C$9</f>
        <v>2016-12-31</v>
      </c>
      <c r="K6871" s="555" t="s">
        <v>1867</v>
      </c>
      <c r="L6871" s="555" t="s">
        <v>1793</v>
      </c>
    </row>
    <row r="6872" spans="1:18" ht="15.75">
      <c r="C6872" s="555" t="str">
        <f>'FC04'!B$10</f>
        <v>Estrato 3</v>
      </c>
      <c r="F6872" s="555">
        <f>'FC04'!C$10</f>
        <v>0</v>
      </c>
      <c r="I6872" s="580" t="str">
        <f>Índice!$C$8</f>
        <v>2016-01-01</v>
      </c>
      <c r="J6872" s="580" t="str">
        <f>Índice!$C$9</f>
        <v>2016-12-31</v>
      </c>
      <c r="K6872" s="555" t="s">
        <v>1867</v>
      </c>
      <c r="L6872" s="555" t="s">
        <v>1793</v>
      </c>
    </row>
    <row r="6873" spans="1:18" ht="15.75">
      <c r="C6873" s="555" t="str">
        <f>'FC04'!B$11</f>
        <v>Total Subsidios</v>
      </c>
      <c r="F6873" s="555">
        <f>'FC04'!C$11</f>
        <v>0</v>
      </c>
      <c r="I6873" s="580" t="str">
        <f>Índice!$C$8</f>
        <v>2016-01-01</v>
      </c>
      <c r="J6873" s="580" t="str">
        <f>Índice!$C$9</f>
        <v>2016-12-31</v>
      </c>
      <c r="K6873" s="555" t="s">
        <v>1867</v>
      </c>
      <c r="L6873" s="555" t="s">
        <v>1793</v>
      </c>
    </row>
    <row r="6874" spans="1:18" ht="15.75">
      <c r="A6874" s="593" t="s">
        <v>15</v>
      </c>
      <c r="C6874" s="555" t="str">
        <f>'FC04'!B$12</f>
        <v>Contribuciones</v>
      </c>
      <c r="F6874" s="555"/>
      <c r="I6874" s="580" t="str">
        <f>Índice!$C$8</f>
        <v>2016-01-01</v>
      </c>
      <c r="J6874" s="580" t="str">
        <f>Índice!$C$9</f>
        <v>2016-12-31</v>
      </c>
      <c r="L6874" s="555"/>
    </row>
    <row r="6875" spans="1:18" ht="15.75">
      <c r="C6875" s="555" t="str">
        <f>'FC04'!B$13</f>
        <v>Estrato 5</v>
      </c>
      <c r="F6875" s="555">
        <f>'FC04'!C$13</f>
        <v>0</v>
      </c>
      <c r="I6875" s="580" t="str">
        <f>Índice!$C$8</f>
        <v>2016-01-01</v>
      </c>
      <c r="J6875" s="580" t="str">
        <f>Índice!$C$9</f>
        <v>2016-12-31</v>
      </c>
      <c r="K6875" s="555" t="s">
        <v>1867</v>
      </c>
      <c r="L6875" s="555" t="s">
        <v>1793</v>
      </c>
    </row>
    <row r="6876" spans="1:18" ht="15.75">
      <c r="C6876" s="555" t="str">
        <f>'FC04'!B$14</f>
        <v>Estrato 6</v>
      </c>
      <c r="F6876" s="555">
        <f>'FC04'!C$14</f>
        <v>0</v>
      </c>
      <c r="I6876" s="580" t="str">
        <f>Índice!$C$8</f>
        <v>2016-01-01</v>
      </c>
      <c r="J6876" s="580" t="str">
        <f>Índice!$C$9</f>
        <v>2016-12-31</v>
      </c>
      <c r="K6876" s="555" t="s">
        <v>1867</v>
      </c>
      <c r="L6876" s="555" t="s">
        <v>1793</v>
      </c>
    </row>
    <row r="6877" spans="1:18" ht="15.75">
      <c r="C6877" s="555" t="str">
        <f>'FC04'!B$15</f>
        <v>Comercial</v>
      </c>
      <c r="F6877" s="555">
        <f>'FC04'!C$15</f>
        <v>0</v>
      </c>
      <c r="I6877" s="580" t="str">
        <f>Índice!$C$8</f>
        <v>2016-01-01</v>
      </c>
      <c r="J6877" s="580" t="str">
        <f>Índice!$C$9</f>
        <v>2016-12-31</v>
      </c>
      <c r="K6877" s="555" t="s">
        <v>1867</v>
      </c>
      <c r="L6877" s="555" t="s">
        <v>1793</v>
      </c>
    </row>
    <row r="6878" spans="1:18" ht="15.75">
      <c r="C6878" s="555" t="str">
        <f>'FC04'!B$16</f>
        <v>Industrial</v>
      </c>
      <c r="F6878" s="555">
        <f>'FC04'!C$16</f>
        <v>0</v>
      </c>
      <c r="I6878" s="580" t="str">
        <f>Índice!$C$8</f>
        <v>2016-01-01</v>
      </c>
      <c r="J6878" s="580" t="str">
        <f>Índice!$C$9</f>
        <v>2016-12-31</v>
      </c>
      <c r="K6878" s="555" t="s">
        <v>1867</v>
      </c>
      <c r="L6878" s="555" t="s">
        <v>1793</v>
      </c>
    </row>
    <row r="6879" spans="1:18" ht="15.75">
      <c r="C6879" s="555" t="str">
        <f>'FC04'!B$17</f>
        <v>Total Contribución</v>
      </c>
      <c r="F6879" s="555">
        <f>'FC04'!C$17</f>
        <v>0</v>
      </c>
      <c r="I6879" s="580" t="str">
        <f>Índice!$C$8</f>
        <v>2016-01-01</v>
      </c>
      <c r="J6879" s="580" t="str">
        <f>Índice!$C$9</f>
        <v>2016-12-31</v>
      </c>
      <c r="K6879" s="555" t="s">
        <v>1867</v>
      </c>
      <c r="L6879" s="555" t="s">
        <v>1793</v>
      </c>
    </row>
    <row r="6880" spans="1:18" ht="15.75">
      <c r="C6880" s="555" t="str">
        <f>'FC04'!B$18</f>
        <v>Valor Neto Subsidios vs. Contribuciones</v>
      </c>
      <c r="F6880" s="555">
        <f>'FC04'!C$18</f>
        <v>0</v>
      </c>
      <c r="I6880" s="580" t="str">
        <f>Índice!$C$8</f>
        <v>2016-01-01</v>
      </c>
      <c r="J6880" s="580" t="str">
        <f>Índice!$C$9</f>
        <v>2016-12-31</v>
      </c>
      <c r="K6880" s="555" t="s">
        <v>1867</v>
      </c>
      <c r="L6880" s="555" t="s">
        <v>1793</v>
      </c>
    </row>
    <row r="6881" spans="1:12" ht="15.75">
      <c r="C6881" s="555" t="str">
        <f>'FC04'!B$19</f>
        <v>Detalle deterioro cartera de municipios</v>
      </c>
      <c r="F6881" s="555">
        <f>'FC04'!C$19</f>
        <v>0</v>
      </c>
      <c r="I6881" s="580" t="str">
        <f>Índice!$C$8</f>
        <v>2016-01-01</v>
      </c>
      <c r="J6881" s="580" t="str">
        <f>Índice!$C$9</f>
        <v>2016-12-31</v>
      </c>
      <c r="K6881" s="555" t="s">
        <v>1867</v>
      </c>
      <c r="L6881" s="555" t="s">
        <v>1793</v>
      </c>
    </row>
    <row r="6882" spans="1:12" ht="15.75">
      <c r="A6882" s="593" t="s">
        <v>15</v>
      </c>
      <c r="B6882" s="594"/>
      <c r="C6882" s="595" t="s">
        <v>626</v>
      </c>
      <c r="I6882" s="580" t="str">
        <f>Índice!$C$8</f>
        <v>2016-01-01</v>
      </c>
      <c r="J6882" s="580" t="str">
        <f>Índice!$C$9</f>
        <v>2016-12-31</v>
      </c>
      <c r="L6882" s="555"/>
    </row>
    <row r="6883" spans="1:12" ht="15.75">
      <c r="A6883" s="593" t="s">
        <v>15</v>
      </c>
      <c r="C6883" s="555" t="str">
        <f>'FC04'!B$7</f>
        <v>Subsidios</v>
      </c>
      <c r="I6883" s="580" t="str">
        <f>Índice!$C$8</f>
        <v>2016-01-01</v>
      </c>
      <c r="J6883" s="580" t="str">
        <f>Índice!$C$9</f>
        <v>2016-12-31</v>
      </c>
      <c r="L6883" s="555"/>
    </row>
    <row r="6884" spans="1:12" ht="15.75">
      <c r="C6884" s="555" t="str">
        <f>'FC04'!B$8</f>
        <v>Estrato 1</v>
      </c>
      <c r="F6884" s="555">
        <f>'FC04'!D$8</f>
        <v>0</v>
      </c>
      <c r="I6884" s="580" t="str">
        <f>Índice!$C$8</f>
        <v>2016-01-01</v>
      </c>
      <c r="J6884" s="580" t="str">
        <f>Índice!$C$9</f>
        <v>2016-12-31</v>
      </c>
      <c r="K6884" s="555" t="s">
        <v>1867</v>
      </c>
      <c r="L6884" s="555" t="s">
        <v>1794</v>
      </c>
    </row>
    <row r="6885" spans="1:12" ht="15.75">
      <c r="C6885" s="555" t="str">
        <f>'FC04'!B$9</f>
        <v>Estrato 2</v>
      </c>
      <c r="F6885" s="555">
        <f>'FC04'!D$9</f>
        <v>0</v>
      </c>
      <c r="I6885" s="580" t="str">
        <f>Índice!$C$8</f>
        <v>2016-01-01</v>
      </c>
      <c r="J6885" s="580" t="str">
        <f>Índice!$C$9</f>
        <v>2016-12-31</v>
      </c>
      <c r="K6885" s="555" t="s">
        <v>1867</v>
      </c>
      <c r="L6885" s="555" t="s">
        <v>1794</v>
      </c>
    </row>
    <row r="6886" spans="1:12" ht="15.75">
      <c r="C6886" s="555" t="str">
        <f>'FC04'!B$10</f>
        <v>Estrato 3</v>
      </c>
      <c r="F6886" s="555">
        <f>'FC04'!D$10</f>
        <v>0</v>
      </c>
      <c r="I6886" s="580" t="str">
        <f>Índice!$C$8</f>
        <v>2016-01-01</v>
      </c>
      <c r="J6886" s="580" t="str">
        <f>Índice!$C$9</f>
        <v>2016-12-31</v>
      </c>
      <c r="K6886" s="555" t="s">
        <v>1867</v>
      </c>
      <c r="L6886" s="555" t="s">
        <v>1794</v>
      </c>
    </row>
    <row r="6887" spans="1:12" ht="15.75">
      <c r="C6887" s="555" t="str">
        <f>'FC04'!B$11</f>
        <v>Total Subsidios</v>
      </c>
      <c r="F6887" s="555">
        <f>'FC04'!D$11</f>
        <v>0</v>
      </c>
      <c r="I6887" s="580" t="str">
        <f>Índice!$C$8</f>
        <v>2016-01-01</v>
      </c>
      <c r="J6887" s="580" t="str">
        <f>Índice!$C$9</f>
        <v>2016-12-31</v>
      </c>
      <c r="K6887" s="555" t="s">
        <v>1867</v>
      </c>
      <c r="L6887" s="555" t="s">
        <v>1794</v>
      </c>
    </row>
    <row r="6888" spans="1:12" ht="15.75">
      <c r="A6888" s="593" t="s">
        <v>15</v>
      </c>
      <c r="C6888" s="555" t="str">
        <f>'FC04'!B$12</f>
        <v>Contribuciones</v>
      </c>
      <c r="F6888" s="555"/>
      <c r="I6888" s="580" t="str">
        <f>Índice!$C$8</f>
        <v>2016-01-01</v>
      </c>
      <c r="J6888" s="580" t="str">
        <f>Índice!$C$9</f>
        <v>2016-12-31</v>
      </c>
      <c r="L6888" s="555"/>
    </row>
    <row r="6889" spans="1:12" ht="15.75">
      <c r="C6889" s="555" t="str">
        <f>'FC04'!B$13</f>
        <v>Estrato 5</v>
      </c>
      <c r="F6889" s="555">
        <f>'FC04'!D$13</f>
        <v>0</v>
      </c>
      <c r="I6889" s="580" t="str">
        <f>Índice!$C$8</f>
        <v>2016-01-01</v>
      </c>
      <c r="J6889" s="580" t="str">
        <f>Índice!$C$9</f>
        <v>2016-12-31</v>
      </c>
      <c r="K6889" s="555" t="s">
        <v>1867</v>
      </c>
      <c r="L6889" s="555" t="s">
        <v>1794</v>
      </c>
    </row>
    <row r="6890" spans="1:12" ht="15.75">
      <c r="C6890" s="555" t="str">
        <f>'FC04'!B$14</f>
        <v>Estrato 6</v>
      </c>
      <c r="F6890" s="555">
        <f>'FC04'!D$14</f>
        <v>0</v>
      </c>
      <c r="I6890" s="580" t="str">
        <f>Índice!$C$8</f>
        <v>2016-01-01</v>
      </c>
      <c r="J6890" s="580" t="str">
        <f>Índice!$C$9</f>
        <v>2016-12-31</v>
      </c>
      <c r="K6890" s="555" t="s">
        <v>1867</v>
      </c>
      <c r="L6890" s="555" t="s">
        <v>1794</v>
      </c>
    </row>
    <row r="6891" spans="1:12" ht="15.75">
      <c r="C6891" s="555" t="str">
        <f>'FC04'!B$15</f>
        <v>Comercial</v>
      </c>
      <c r="F6891" s="555">
        <f>'FC04'!D$15</f>
        <v>0</v>
      </c>
      <c r="I6891" s="580" t="str">
        <f>Índice!$C$8</f>
        <v>2016-01-01</v>
      </c>
      <c r="J6891" s="580" t="str">
        <f>Índice!$C$9</f>
        <v>2016-12-31</v>
      </c>
      <c r="K6891" s="555" t="s">
        <v>1867</v>
      </c>
      <c r="L6891" s="555" t="s">
        <v>1794</v>
      </c>
    </row>
    <row r="6892" spans="1:12" ht="15.75">
      <c r="C6892" s="555" t="str">
        <f>'FC04'!B$16</f>
        <v>Industrial</v>
      </c>
      <c r="F6892" s="555">
        <f>'FC04'!D$16</f>
        <v>0</v>
      </c>
      <c r="I6892" s="580" t="str">
        <f>Índice!$C$8</f>
        <v>2016-01-01</v>
      </c>
      <c r="J6892" s="580" t="str">
        <f>Índice!$C$9</f>
        <v>2016-12-31</v>
      </c>
      <c r="K6892" s="555" t="s">
        <v>1867</v>
      </c>
      <c r="L6892" s="555" t="s">
        <v>1794</v>
      </c>
    </row>
    <row r="6893" spans="1:12" ht="15.75">
      <c r="C6893" s="555" t="str">
        <f>'FC04'!B$17</f>
        <v>Total Contribución</v>
      </c>
      <c r="F6893" s="555">
        <f>'FC04'!D$17</f>
        <v>0</v>
      </c>
      <c r="I6893" s="580" t="str">
        <f>Índice!$C$8</f>
        <v>2016-01-01</v>
      </c>
      <c r="J6893" s="580" t="str">
        <f>Índice!$C$9</f>
        <v>2016-12-31</v>
      </c>
      <c r="K6893" s="555" t="s">
        <v>1867</v>
      </c>
      <c r="L6893" s="555" t="s">
        <v>1794</v>
      </c>
    </row>
    <row r="6894" spans="1:12" ht="15.75">
      <c r="C6894" s="555" t="str">
        <f>'FC04'!B$18</f>
        <v>Valor Neto Subsidios vs. Contribuciones</v>
      </c>
      <c r="F6894" s="555">
        <f>'FC04'!D$18</f>
        <v>0</v>
      </c>
      <c r="I6894" s="580" t="str">
        <f>Índice!$C$8</f>
        <v>2016-01-01</v>
      </c>
      <c r="J6894" s="580" t="str">
        <f>Índice!$C$9</f>
        <v>2016-12-31</v>
      </c>
      <c r="K6894" s="555" t="s">
        <v>1867</v>
      </c>
      <c r="L6894" s="555" t="s">
        <v>1794</v>
      </c>
    </row>
    <row r="6895" spans="1:12" ht="15.75">
      <c r="C6895" s="555" t="str">
        <f>'FC04'!B$19</f>
        <v>Detalle deterioro cartera de municipios</v>
      </c>
      <c r="F6895" s="555">
        <f>'FC04'!D$19</f>
        <v>0</v>
      </c>
      <c r="I6895" s="580" t="str">
        <f>Índice!$C$8</f>
        <v>2016-01-01</v>
      </c>
      <c r="J6895" s="580" t="str">
        <f>Índice!$C$9</f>
        <v>2016-12-31</v>
      </c>
      <c r="K6895" s="555" t="s">
        <v>1867</v>
      </c>
      <c r="L6895" s="555" t="s">
        <v>1794</v>
      </c>
    </row>
    <row r="6896" spans="1:12" ht="15.75">
      <c r="A6896" s="593" t="s">
        <v>15</v>
      </c>
      <c r="B6896" s="594"/>
      <c r="C6896" s="595" t="s">
        <v>627</v>
      </c>
      <c r="I6896" s="580" t="str">
        <f>Índice!$C$8</f>
        <v>2016-01-01</v>
      </c>
      <c r="J6896" s="580" t="str">
        <f>Índice!$C$9</f>
        <v>2016-12-31</v>
      </c>
      <c r="L6896" s="555"/>
    </row>
    <row r="6897" spans="1:12" ht="15.75">
      <c r="A6897" s="593" t="s">
        <v>15</v>
      </c>
      <c r="C6897" s="555" t="str">
        <f>'FC04'!B$7</f>
        <v>Subsidios</v>
      </c>
      <c r="I6897" s="580" t="str">
        <f>Índice!$C$8</f>
        <v>2016-01-01</v>
      </c>
      <c r="J6897" s="580" t="str">
        <f>Índice!$C$9</f>
        <v>2016-12-31</v>
      </c>
      <c r="L6897" s="555"/>
    </row>
    <row r="6898" spans="1:12" ht="15.75">
      <c r="C6898" s="555" t="str">
        <f>'FC04'!B$8</f>
        <v>Estrato 1</v>
      </c>
      <c r="F6898" s="555">
        <f>'FC04'!E$8</f>
        <v>0</v>
      </c>
      <c r="I6898" s="580" t="str">
        <f>Índice!$C$8</f>
        <v>2016-01-01</v>
      </c>
      <c r="J6898" s="580" t="str">
        <f>Índice!$C$9</f>
        <v>2016-12-31</v>
      </c>
      <c r="K6898" s="555" t="s">
        <v>1867</v>
      </c>
      <c r="L6898" s="555" t="s">
        <v>1795</v>
      </c>
    </row>
    <row r="6899" spans="1:12" ht="15.75">
      <c r="C6899" s="555" t="str">
        <f>'FC04'!B$9</f>
        <v>Estrato 2</v>
      </c>
      <c r="F6899" s="555">
        <f>'FC04'!E$9</f>
        <v>0</v>
      </c>
      <c r="I6899" s="580" t="str">
        <f>Índice!$C$8</f>
        <v>2016-01-01</v>
      </c>
      <c r="J6899" s="580" t="str">
        <f>Índice!$C$9</f>
        <v>2016-12-31</v>
      </c>
      <c r="K6899" s="555" t="s">
        <v>1867</v>
      </c>
      <c r="L6899" s="555" t="s">
        <v>1795</v>
      </c>
    </row>
    <row r="6900" spans="1:12" ht="15.75">
      <c r="C6900" s="555" t="str">
        <f>'FC04'!B$10</f>
        <v>Estrato 3</v>
      </c>
      <c r="F6900" s="555">
        <f>'FC04'!E$10</f>
        <v>0</v>
      </c>
      <c r="I6900" s="580" t="str">
        <f>Índice!$C$8</f>
        <v>2016-01-01</v>
      </c>
      <c r="J6900" s="580" t="str">
        <f>Índice!$C$9</f>
        <v>2016-12-31</v>
      </c>
      <c r="K6900" s="555" t="s">
        <v>1867</v>
      </c>
      <c r="L6900" s="555" t="s">
        <v>1795</v>
      </c>
    </row>
    <row r="6901" spans="1:12" ht="15.75">
      <c r="C6901" s="555" t="str">
        <f>'FC04'!B$11</f>
        <v>Total Subsidios</v>
      </c>
      <c r="F6901" s="555">
        <f>'FC04'!E$11</f>
        <v>0</v>
      </c>
      <c r="I6901" s="580" t="str">
        <f>Índice!$C$8</f>
        <v>2016-01-01</v>
      </c>
      <c r="J6901" s="580" t="str">
        <f>Índice!$C$9</f>
        <v>2016-12-31</v>
      </c>
      <c r="K6901" s="555" t="s">
        <v>1867</v>
      </c>
      <c r="L6901" s="555" t="s">
        <v>1795</v>
      </c>
    </row>
    <row r="6902" spans="1:12" ht="15.75">
      <c r="A6902" s="593" t="s">
        <v>15</v>
      </c>
      <c r="C6902" s="555" t="str">
        <f>'FC04'!B$12</f>
        <v>Contribuciones</v>
      </c>
      <c r="F6902" s="555"/>
      <c r="I6902" s="580" t="str">
        <f>Índice!$C$8</f>
        <v>2016-01-01</v>
      </c>
      <c r="J6902" s="580" t="str">
        <f>Índice!$C$9</f>
        <v>2016-12-31</v>
      </c>
      <c r="L6902" s="555"/>
    </row>
    <row r="6903" spans="1:12" ht="15.75">
      <c r="C6903" s="555" t="str">
        <f>'FC04'!B$13</f>
        <v>Estrato 5</v>
      </c>
      <c r="F6903" s="555">
        <f>'FC04'!E$13</f>
        <v>0</v>
      </c>
      <c r="I6903" s="580" t="str">
        <f>Índice!$C$8</f>
        <v>2016-01-01</v>
      </c>
      <c r="J6903" s="580" t="str">
        <f>Índice!$C$9</f>
        <v>2016-12-31</v>
      </c>
      <c r="K6903" s="555" t="s">
        <v>1867</v>
      </c>
      <c r="L6903" s="555" t="s">
        <v>1795</v>
      </c>
    </row>
    <row r="6904" spans="1:12" ht="15.75">
      <c r="C6904" s="555" t="str">
        <f>'FC04'!B$14</f>
        <v>Estrato 6</v>
      </c>
      <c r="F6904" s="555">
        <f>'FC04'!E$14</f>
        <v>0</v>
      </c>
      <c r="I6904" s="580" t="str">
        <f>Índice!$C$8</f>
        <v>2016-01-01</v>
      </c>
      <c r="J6904" s="580" t="str">
        <f>Índice!$C$9</f>
        <v>2016-12-31</v>
      </c>
      <c r="K6904" s="555" t="s">
        <v>1867</v>
      </c>
      <c r="L6904" s="555" t="s">
        <v>1795</v>
      </c>
    </row>
    <row r="6905" spans="1:12" ht="15.75">
      <c r="C6905" s="555" t="str">
        <f>'FC04'!B$15</f>
        <v>Comercial</v>
      </c>
      <c r="F6905" s="555">
        <f>'FC04'!E$15</f>
        <v>0</v>
      </c>
      <c r="I6905" s="580" t="str">
        <f>Índice!$C$8</f>
        <v>2016-01-01</v>
      </c>
      <c r="J6905" s="580" t="str">
        <f>Índice!$C$9</f>
        <v>2016-12-31</v>
      </c>
      <c r="K6905" s="555" t="s">
        <v>1867</v>
      </c>
      <c r="L6905" s="555" t="s">
        <v>1795</v>
      </c>
    </row>
    <row r="6906" spans="1:12" ht="15.75">
      <c r="C6906" s="555" t="str">
        <f>'FC04'!B$16</f>
        <v>Industrial</v>
      </c>
      <c r="F6906" s="555">
        <f>'FC04'!E$16</f>
        <v>0</v>
      </c>
      <c r="I6906" s="580" t="str">
        <f>Índice!$C$8</f>
        <v>2016-01-01</v>
      </c>
      <c r="J6906" s="580" t="str">
        <f>Índice!$C$9</f>
        <v>2016-12-31</v>
      </c>
      <c r="K6906" s="555" t="s">
        <v>1867</v>
      </c>
      <c r="L6906" s="555" t="s">
        <v>1795</v>
      </c>
    </row>
    <row r="6907" spans="1:12" ht="15.75">
      <c r="C6907" s="555" t="str">
        <f>'FC04'!B$17</f>
        <v>Total Contribución</v>
      </c>
      <c r="F6907" s="555">
        <f>'FC04'!E$17</f>
        <v>0</v>
      </c>
      <c r="I6907" s="580" t="str">
        <f>Índice!$C$8</f>
        <v>2016-01-01</v>
      </c>
      <c r="J6907" s="580" t="str">
        <f>Índice!$C$9</f>
        <v>2016-12-31</v>
      </c>
      <c r="K6907" s="555" t="s">
        <v>1867</v>
      </c>
      <c r="L6907" s="555" t="s">
        <v>1795</v>
      </c>
    </row>
    <row r="6908" spans="1:12" ht="15.75">
      <c r="C6908" s="555" t="str">
        <f>'FC04'!B$18</f>
        <v>Valor Neto Subsidios vs. Contribuciones</v>
      </c>
      <c r="F6908" s="555">
        <f>'FC04'!E$18</f>
        <v>0</v>
      </c>
      <c r="I6908" s="580" t="str">
        <f>Índice!$C$8</f>
        <v>2016-01-01</v>
      </c>
      <c r="J6908" s="580" t="str">
        <f>Índice!$C$9</f>
        <v>2016-12-31</v>
      </c>
      <c r="K6908" s="555" t="s">
        <v>1867</v>
      </c>
      <c r="L6908" s="555" t="s">
        <v>1795</v>
      </c>
    </row>
    <row r="6909" spans="1:12" ht="15.75">
      <c r="C6909" s="555" t="str">
        <f>'FC04'!B$19</f>
        <v>Detalle deterioro cartera de municipios</v>
      </c>
      <c r="F6909" s="555">
        <f>'FC04'!E$19</f>
        <v>0</v>
      </c>
      <c r="I6909" s="580" t="str">
        <f>Índice!$C$8</f>
        <v>2016-01-01</v>
      </c>
      <c r="J6909" s="580" t="str">
        <f>Índice!$C$9</f>
        <v>2016-12-31</v>
      </c>
      <c r="K6909" s="555" t="s">
        <v>1867</v>
      </c>
      <c r="L6909" s="555" t="s">
        <v>1795</v>
      </c>
    </row>
    <row r="6910" spans="1:12" ht="15.75">
      <c r="A6910" s="593" t="s">
        <v>15</v>
      </c>
      <c r="B6910" s="594"/>
      <c r="C6910" s="595" t="s">
        <v>628</v>
      </c>
      <c r="I6910" s="580" t="str">
        <f>Índice!$C$8</f>
        <v>2016-01-01</v>
      </c>
      <c r="J6910" s="580" t="str">
        <f>Índice!$C$9</f>
        <v>2016-12-31</v>
      </c>
      <c r="L6910" s="557"/>
    </row>
    <row r="6911" spans="1:12" ht="15.75">
      <c r="A6911" s="593" t="s">
        <v>15</v>
      </c>
      <c r="C6911" s="555" t="str">
        <f>'FC04'!B$7</f>
        <v>Subsidios</v>
      </c>
      <c r="I6911" s="580" t="str">
        <f>Índice!$C$8</f>
        <v>2016-01-01</v>
      </c>
      <c r="J6911" s="580" t="str">
        <f>Índice!$C$9</f>
        <v>2016-12-31</v>
      </c>
      <c r="L6911" s="557"/>
    </row>
    <row r="6912" spans="1:12" ht="15.75">
      <c r="C6912" s="555" t="str">
        <f>'FC04'!B$8</f>
        <v>Estrato 1</v>
      </c>
      <c r="F6912" s="555">
        <f>'FC04'!F$8</f>
        <v>0</v>
      </c>
      <c r="I6912" s="580" t="str">
        <f>Índice!$C$8</f>
        <v>2016-01-01</v>
      </c>
      <c r="J6912" s="580" t="str">
        <f>Índice!$C$9</f>
        <v>2016-12-31</v>
      </c>
      <c r="K6912" s="555" t="s">
        <v>1867</v>
      </c>
      <c r="L6912" s="555" t="s">
        <v>1796</v>
      </c>
    </row>
    <row r="6913" spans="1:12" ht="15.75">
      <c r="C6913" s="555" t="str">
        <f>'FC04'!B$9</f>
        <v>Estrato 2</v>
      </c>
      <c r="F6913" s="555">
        <f>'FC04'!F$9</f>
        <v>0</v>
      </c>
      <c r="I6913" s="580" t="str">
        <f>Índice!$C$8</f>
        <v>2016-01-01</v>
      </c>
      <c r="J6913" s="580" t="str">
        <f>Índice!$C$9</f>
        <v>2016-12-31</v>
      </c>
      <c r="K6913" s="555" t="s">
        <v>1867</v>
      </c>
      <c r="L6913" s="555" t="s">
        <v>1796</v>
      </c>
    </row>
    <row r="6914" spans="1:12" ht="15.75">
      <c r="C6914" s="555" t="str">
        <f>'FC04'!B$10</f>
        <v>Estrato 3</v>
      </c>
      <c r="F6914" s="555">
        <f>'FC04'!F$10</f>
        <v>0</v>
      </c>
      <c r="I6914" s="580" t="str">
        <f>Índice!$C$8</f>
        <v>2016-01-01</v>
      </c>
      <c r="J6914" s="580" t="str">
        <f>Índice!$C$9</f>
        <v>2016-12-31</v>
      </c>
      <c r="K6914" s="555" t="s">
        <v>1867</v>
      </c>
      <c r="L6914" s="555" t="s">
        <v>1796</v>
      </c>
    </row>
    <row r="6915" spans="1:12" ht="15.75">
      <c r="C6915" s="555" t="str">
        <f>'FC04'!B$11</f>
        <v>Total Subsidios</v>
      </c>
      <c r="F6915" s="555">
        <f>'FC04'!F$11</f>
        <v>0</v>
      </c>
      <c r="I6915" s="580" t="str">
        <f>Índice!$C$8</f>
        <v>2016-01-01</v>
      </c>
      <c r="J6915" s="580" t="str">
        <f>Índice!$C$9</f>
        <v>2016-12-31</v>
      </c>
      <c r="K6915" s="555" t="s">
        <v>1867</v>
      </c>
      <c r="L6915" s="555" t="s">
        <v>1796</v>
      </c>
    </row>
    <row r="6916" spans="1:12" ht="15.75">
      <c r="A6916" s="593" t="s">
        <v>15</v>
      </c>
      <c r="C6916" s="555" t="str">
        <f>'FC04'!B$12</f>
        <v>Contribuciones</v>
      </c>
      <c r="F6916" s="555"/>
      <c r="I6916" s="580" t="str">
        <f>Índice!$C$8</f>
        <v>2016-01-01</v>
      </c>
      <c r="J6916" s="580" t="str">
        <f>Índice!$C$9</f>
        <v>2016-12-31</v>
      </c>
      <c r="L6916" s="557"/>
    </row>
    <row r="6917" spans="1:12" ht="15.75">
      <c r="C6917" s="555" t="str">
        <f>'FC04'!B$13</f>
        <v>Estrato 5</v>
      </c>
      <c r="F6917" s="555">
        <f>'FC04'!F$13</f>
        <v>0</v>
      </c>
      <c r="I6917" s="580" t="str">
        <f>Índice!$C$8</f>
        <v>2016-01-01</v>
      </c>
      <c r="J6917" s="580" t="str">
        <f>Índice!$C$9</f>
        <v>2016-12-31</v>
      </c>
      <c r="K6917" s="555" t="s">
        <v>1867</v>
      </c>
      <c r="L6917" s="555" t="s">
        <v>1796</v>
      </c>
    </row>
    <row r="6918" spans="1:12" ht="15.75">
      <c r="C6918" s="555" t="str">
        <f>'FC04'!B$14</f>
        <v>Estrato 6</v>
      </c>
      <c r="F6918" s="555">
        <f>'FC04'!F$14</f>
        <v>0</v>
      </c>
      <c r="I6918" s="580" t="str">
        <f>Índice!$C$8</f>
        <v>2016-01-01</v>
      </c>
      <c r="J6918" s="580" t="str">
        <f>Índice!$C$9</f>
        <v>2016-12-31</v>
      </c>
      <c r="K6918" s="555" t="s">
        <v>1867</v>
      </c>
      <c r="L6918" s="555" t="s">
        <v>1796</v>
      </c>
    </row>
    <row r="6919" spans="1:12" ht="15.75">
      <c r="C6919" s="555" t="str">
        <f>'FC04'!B$15</f>
        <v>Comercial</v>
      </c>
      <c r="F6919" s="555">
        <f>'FC04'!F$15</f>
        <v>0</v>
      </c>
      <c r="I6919" s="580" t="str">
        <f>Índice!$C$8</f>
        <v>2016-01-01</v>
      </c>
      <c r="J6919" s="580" t="str">
        <f>Índice!$C$9</f>
        <v>2016-12-31</v>
      </c>
      <c r="K6919" s="555" t="s">
        <v>1867</v>
      </c>
      <c r="L6919" s="555" t="s">
        <v>1796</v>
      </c>
    </row>
    <row r="6920" spans="1:12" ht="15.75">
      <c r="C6920" s="555" t="str">
        <f>'FC04'!B$16</f>
        <v>Industrial</v>
      </c>
      <c r="F6920" s="555">
        <f>'FC04'!F$16</f>
        <v>0</v>
      </c>
      <c r="I6920" s="580" t="str">
        <f>Índice!$C$8</f>
        <v>2016-01-01</v>
      </c>
      <c r="J6920" s="580" t="str">
        <f>Índice!$C$9</f>
        <v>2016-12-31</v>
      </c>
      <c r="K6920" s="555" t="s">
        <v>1867</v>
      </c>
      <c r="L6920" s="555" t="s">
        <v>1796</v>
      </c>
    </row>
    <row r="6921" spans="1:12" ht="15.75">
      <c r="C6921" s="555" t="str">
        <f>'FC04'!B$17</f>
        <v>Total Contribución</v>
      </c>
      <c r="F6921" s="555">
        <f>'FC04'!F$17</f>
        <v>0</v>
      </c>
      <c r="I6921" s="580" t="str">
        <f>Índice!$C$8</f>
        <v>2016-01-01</v>
      </c>
      <c r="J6921" s="580" t="str">
        <f>Índice!$C$9</f>
        <v>2016-12-31</v>
      </c>
      <c r="K6921" s="555" t="s">
        <v>1867</v>
      </c>
      <c r="L6921" s="555" t="s">
        <v>1796</v>
      </c>
    </row>
    <row r="6922" spans="1:12" ht="15.75">
      <c r="C6922" s="555" t="str">
        <f>'FC04'!B$18</f>
        <v>Valor Neto Subsidios vs. Contribuciones</v>
      </c>
      <c r="F6922" s="555">
        <f>'FC04'!F$18</f>
        <v>0</v>
      </c>
      <c r="I6922" s="580" t="str">
        <f>Índice!$C$8</f>
        <v>2016-01-01</v>
      </c>
      <c r="J6922" s="580" t="str">
        <f>Índice!$C$9</f>
        <v>2016-12-31</v>
      </c>
      <c r="K6922" s="555" t="s">
        <v>1867</v>
      </c>
      <c r="L6922" s="555" t="s">
        <v>1796</v>
      </c>
    </row>
    <row r="6923" spans="1:12" ht="15.75">
      <c r="C6923" s="555" t="str">
        <f>'FC04'!B$19</f>
        <v>Detalle deterioro cartera de municipios</v>
      </c>
      <c r="F6923" s="555">
        <f>'FC04'!F$19</f>
        <v>0</v>
      </c>
      <c r="I6923" s="580" t="str">
        <f>Índice!$C$8</f>
        <v>2016-01-01</v>
      </c>
      <c r="J6923" s="580" t="str">
        <f>Índice!$C$9</f>
        <v>2016-12-31</v>
      </c>
      <c r="K6923" s="555" t="s">
        <v>1867</v>
      </c>
      <c r="L6923" s="555" t="s">
        <v>1796</v>
      </c>
    </row>
    <row r="6924" spans="1:12" ht="15.75">
      <c r="C6924" s="555" t="str">
        <f>'FC04'!B$20</f>
        <v>Subsidio FOES</v>
      </c>
      <c r="F6924" s="555">
        <f>'FC04'!F$20</f>
        <v>0</v>
      </c>
      <c r="I6924" s="580" t="str">
        <f>Índice!$C$8</f>
        <v>2016-01-01</v>
      </c>
      <c r="J6924" s="580" t="str">
        <f>Índice!$C$9</f>
        <v>2016-12-31</v>
      </c>
      <c r="K6924" s="555" t="s">
        <v>1867</v>
      </c>
      <c r="L6924" s="555" t="s">
        <v>1796</v>
      </c>
    </row>
    <row r="6925" spans="1:12" ht="15.75">
      <c r="C6925" s="555" t="str">
        <f>'FC04'!B$21</f>
        <v>Subsidio FAER</v>
      </c>
      <c r="F6925" s="555">
        <f>'FC04'!F$21</f>
        <v>0</v>
      </c>
      <c r="I6925" s="580" t="str">
        <f>Índice!$C$8</f>
        <v>2016-01-01</v>
      </c>
      <c r="J6925" s="580" t="str">
        <f>Índice!$C$9</f>
        <v>2016-12-31</v>
      </c>
      <c r="K6925" s="555" t="s">
        <v>1867</v>
      </c>
      <c r="L6925" s="555" t="s">
        <v>1796</v>
      </c>
    </row>
    <row r="6926" spans="1:12" ht="15.75">
      <c r="C6926" s="555" t="str">
        <f>'FC04'!B$22</f>
        <v>Subsidio FAZNI</v>
      </c>
      <c r="F6926" s="555">
        <f>'FC04'!F$22</f>
        <v>0</v>
      </c>
      <c r="I6926" s="580" t="str">
        <f>Índice!$C$8</f>
        <v>2016-01-01</v>
      </c>
      <c r="J6926" s="580" t="str">
        <f>Índice!$C$9</f>
        <v>2016-12-31</v>
      </c>
      <c r="K6926" s="555" t="s">
        <v>1867</v>
      </c>
      <c r="L6926" s="555" t="s">
        <v>1796</v>
      </c>
    </row>
    <row r="6927" spans="1:12" ht="15.75">
      <c r="C6927" s="555" t="str">
        <f>'FC04'!B$23</f>
        <v>Subsidio PRONE</v>
      </c>
      <c r="F6927" s="555">
        <f>'FC04'!F$23</f>
        <v>0</v>
      </c>
      <c r="I6927" s="580" t="str">
        <f>Índice!$C$8</f>
        <v>2016-01-01</v>
      </c>
      <c r="J6927" s="580" t="str">
        <f>Índice!$C$9</f>
        <v>2016-12-31</v>
      </c>
      <c r="K6927" s="555" t="s">
        <v>1867</v>
      </c>
      <c r="L6927" s="555" t="s">
        <v>1796</v>
      </c>
    </row>
    <row r="6928" spans="1:12" ht="15.75">
      <c r="A6928" s="593" t="s">
        <v>15</v>
      </c>
      <c r="B6928" s="594"/>
      <c r="C6928" s="595" t="s">
        <v>629</v>
      </c>
      <c r="I6928" s="580" t="str">
        <f>Índice!$C$8</f>
        <v>2016-01-01</v>
      </c>
      <c r="J6928" s="580" t="str">
        <f>Índice!$C$9</f>
        <v>2016-12-31</v>
      </c>
      <c r="L6928" s="557"/>
    </row>
    <row r="6929" spans="1:12" ht="15.75">
      <c r="A6929" s="593" t="s">
        <v>15</v>
      </c>
      <c r="C6929" s="555" t="str">
        <f>'FC04'!B$7</f>
        <v>Subsidios</v>
      </c>
      <c r="I6929" s="580" t="str">
        <f>Índice!$C$8</f>
        <v>2016-01-01</v>
      </c>
      <c r="J6929" s="580" t="str">
        <f>Índice!$C$9</f>
        <v>2016-12-31</v>
      </c>
      <c r="L6929" s="557"/>
    </row>
    <row r="6930" spans="1:12" ht="15.75">
      <c r="C6930" s="555" t="str">
        <f>'FC04'!B$8</f>
        <v>Estrato 1</v>
      </c>
      <c r="F6930" s="555">
        <f>'FC04'!G$8</f>
        <v>0</v>
      </c>
      <c r="I6930" s="580" t="str">
        <f>Índice!$C$8</f>
        <v>2016-01-01</v>
      </c>
      <c r="J6930" s="580" t="str">
        <f>Índice!$C$9</f>
        <v>2016-12-31</v>
      </c>
      <c r="K6930" s="555" t="s">
        <v>1867</v>
      </c>
      <c r="L6930" s="555" t="s">
        <v>1797</v>
      </c>
    </row>
    <row r="6931" spans="1:12" ht="15.75">
      <c r="C6931" s="555" t="str">
        <f>'FC04'!B$9</f>
        <v>Estrato 2</v>
      </c>
      <c r="F6931" s="555">
        <f>'FC04'!G$9</f>
        <v>0</v>
      </c>
      <c r="I6931" s="580" t="str">
        <f>Índice!$C$8</f>
        <v>2016-01-01</v>
      </c>
      <c r="J6931" s="580" t="str">
        <f>Índice!$C$9</f>
        <v>2016-12-31</v>
      </c>
      <c r="K6931" s="555" t="s">
        <v>1867</v>
      </c>
      <c r="L6931" s="555" t="s">
        <v>1797</v>
      </c>
    </row>
    <row r="6932" spans="1:12" ht="15.75">
      <c r="C6932" s="555" t="str">
        <f>'FC04'!B$10</f>
        <v>Estrato 3</v>
      </c>
      <c r="F6932" s="555">
        <f>'FC04'!G$10</f>
        <v>0</v>
      </c>
      <c r="I6932" s="580" t="str">
        <f>Índice!$C$8</f>
        <v>2016-01-01</v>
      </c>
      <c r="J6932" s="580" t="str">
        <f>Índice!$C$9</f>
        <v>2016-12-31</v>
      </c>
      <c r="K6932" s="555" t="s">
        <v>1867</v>
      </c>
      <c r="L6932" s="555" t="s">
        <v>1797</v>
      </c>
    </row>
    <row r="6933" spans="1:12" ht="15.75">
      <c r="C6933" s="555" t="str">
        <f>'FC04'!B$11</f>
        <v>Total Subsidios</v>
      </c>
      <c r="F6933" s="555">
        <f>'FC04'!G$11</f>
        <v>0</v>
      </c>
      <c r="I6933" s="580" t="str">
        <f>Índice!$C$8</f>
        <v>2016-01-01</v>
      </c>
      <c r="J6933" s="580" t="str">
        <f>Índice!$C$9</f>
        <v>2016-12-31</v>
      </c>
      <c r="K6933" s="555" t="s">
        <v>1867</v>
      </c>
      <c r="L6933" s="555" t="s">
        <v>1797</v>
      </c>
    </row>
    <row r="6934" spans="1:12" ht="15.75">
      <c r="A6934" s="593" t="s">
        <v>15</v>
      </c>
      <c r="C6934" s="555" t="str">
        <f>'FC04'!B$12</f>
        <v>Contribuciones</v>
      </c>
      <c r="F6934" s="555"/>
      <c r="I6934" s="580" t="str">
        <f>Índice!$C$8</f>
        <v>2016-01-01</v>
      </c>
      <c r="J6934" s="580" t="str">
        <f>Índice!$C$9</f>
        <v>2016-12-31</v>
      </c>
      <c r="L6934" s="557"/>
    </row>
    <row r="6935" spans="1:12" ht="15.75">
      <c r="C6935" s="555" t="str">
        <f>'FC04'!B$13</f>
        <v>Estrato 5</v>
      </c>
      <c r="F6935" s="555">
        <f>'FC04'!G$13</f>
        <v>0</v>
      </c>
      <c r="I6935" s="580" t="str">
        <f>Índice!$C$8</f>
        <v>2016-01-01</v>
      </c>
      <c r="J6935" s="580" t="str">
        <f>Índice!$C$9</f>
        <v>2016-12-31</v>
      </c>
      <c r="K6935" s="555" t="s">
        <v>1867</v>
      </c>
      <c r="L6935" s="555" t="s">
        <v>1797</v>
      </c>
    </row>
    <row r="6936" spans="1:12" ht="15.75">
      <c r="C6936" s="555" t="str">
        <f>'FC04'!B$14</f>
        <v>Estrato 6</v>
      </c>
      <c r="F6936" s="555">
        <f>'FC04'!G$14</f>
        <v>0</v>
      </c>
      <c r="I6936" s="580" t="str">
        <f>Índice!$C$8</f>
        <v>2016-01-01</v>
      </c>
      <c r="J6936" s="580" t="str">
        <f>Índice!$C$9</f>
        <v>2016-12-31</v>
      </c>
      <c r="K6936" s="555" t="s">
        <v>1867</v>
      </c>
      <c r="L6936" s="555" t="s">
        <v>1797</v>
      </c>
    </row>
    <row r="6937" spans="1:12" ht="15.75">
      <c r="C6937" s="555" t="str">
        <f>'FC04'!B$15</f>
        <v>Comercial</v>
      </c>
      <c r="F6937" s="555">
        <f>'FC04'!G$15</f>
        <v>0</v>
      </c>
      <c r="I6937" s="580" t="str">
        <f>Índice!$C$8</f>
        <v>2016-01-01</v>
      </c>
      <c r="J6937" s="580" t="str">
        <f>Índice!$C$9</f>
        <v>2016-12-31</v>
      </c>
      <c r="K6937" s="555" t="s">
        <v>1867</v>
      </c>
      <c r="L6937" s="555" t="s">
        <v>1797</v>
      </c>
    </row>
    <row r="6938" spans="1:12" ht="15.75">
      <c r="C6938" s="555" t="str">
        <f>'FC04'!B$16</f>
        <v>Industrial</v>
      </c>
      <c r="F6938" s="555">
        <f>'FC04'!G$16</f>
        <v>0</v>
      </c>
      <c r="I6938" s="580" t="str">
        <f>Índice!$C$8</f>
        <v>2016-01-01</v>
      </c>
      <c r="J6938" s="580" t="str">
        <f>Índice!$C$9</f>
        <v>2016-12-31</v>
      </c>
      <c r="K6938" s="555" t="s">
        <v>1867</v>
      </c>
      <c r="L6938" s="555" t="s">
        <v>1797</v>
      </c>
    </row>
    <row r="6939" spans="1:12" ht="15.75">
      <c r="C6939" s="555" t="str">
        <f>'FC04'!B$17</f>
        <v>Total Contribución</v>
      </c>
      <c r="F6939" s="555">
        <f>'FC04'!G$17</f>
        <v>0</v>
      </c>
      <c r="I6939" s="580" t="str">
        <f>Índice!$C$8</f>
        <v>2016-01-01</v>
      </c>
      <c r="J6939" s="580" t="str">
        <f>Índice!$C$9</f>
        <v>2016-12-31</v>
      </c>
      <c r="K6939" s="555" t="s">
        <v>1867</v>
      </c>
      <c r="L6939" s="555" t="s">
        <v>1797</v>
      </c>
    </row>
    <row r="6940" spans="1:12" ht="15.75">
      <c r="C6940" s="555" t="str">
        <f>'FC04'!B$18</f>
        <v>Valor Neto Subsidios vs. Contribuciones</v>
      </c>
      <c r="F6940" s="555">
        <f>'FC04'!G$18</f>
        <v>0</v>
      </c>
      <c r="I6940" s="580" t="str">
        <f>Índice!$C$8</f>
        <v>2016-01-01</v>
      </c>
      <c r="J6940" s="580" t="str">
        <f>Índice!$C$9</f>
        <v>2016-12-31</v>
      </c>
      <c r="K6940" s="555" t="s">
        <v>1867</v>
      </c>
      <c r="L6940" s="555" t="s">
        <v>1797</v>
      </c>
    </row>
    <row r="6941" spans="1:12" ht="15.75">
      <c r="C6941" s="555" t="str">
        <f>'FC04'!B$19</f>
        <v>Detalle deterioro cartera de municipios</v>
      </c>
      <c r="F6941" s="555">
        <f>'FC04'!G$19</f>
        <v>0</v>
      </c>
      <c r="I6941" s="580" t="str">
        <f>Índice!$C$8</f>
        <v>2016-01-01</v>
      </c>
      <c r="J6941" s="580" t="str">
        <f>Índice!$C$9</f>
        <v>2016-12-31</v>
      </c>
      <c r="K6941" s="555" t="s">
        <v>1867</v>
      </c>
      <c r="L6941" s="555" t="s">
        <v>1797</v>
      </c>
    </row>
    <row r="6942" spans="1:12" ht="15.75">
      <c r="A6942" s="593" t="s">
        <v>15</v>
      </c>
      <c r="B6942" s="594"/>
      <c r="C6942" s="595" t="s">
        <v>630</v>
      </c>
      <c r="I6942" s="580" t="str">
        <f>Índice!$C$8</f>
        <v>2016-01-01</v>
      </c>
      <c r="J6942" s="580" t="str">
        <f>Índice!$C$9</f>
        <v>2016-12-31</v>
      </c>
      <c r="L6942" s="557"/>
    </row>
    <row r="6943" spans="1:12" ht="15.75">
      <c r="A6943" s="593" t="s">
        <v>15</v>
      </c>
      <c r="C6943" s="555" t="str">
        <f>'FC04'!B$7</f>
        <v>Subsidios</v>
      </c>
      <c r="I6943" s="580" t="str">
        <f>Índice!$C$8</f>
        <v>2016-01-01</v>
      </c>
      <c r="J6943" s="580" t="str">
        <f>Índice!$C$9</f>
        <v>2016-12-31</v>
      </c>
      <c r="L6943" s="557"/>
    </row>
    <row r="6944" spans="1:12" ht="15.75">
      <c r="C6944" s="555" t="str">
        <f>'FC04'!B$8</f>
        <v>Estrato 1</v>
      </c>
      <c r="F6944" s="555">
        <f>'FC04'!H$8</f>
        <v>0</v>
      </c>
      <c r="I6944" s="580" t="str">
        <f>Índice!$C$8</f>
        <v>2016-01-01</v>
      </c>
      <c r="J6944" s="580" t="str">
        <f>Índice!$C$9</f>
        <v>2016-12-31</v>
      </c>
      <c r="K6944" s="555" t="s">
        <v>1867</v>
      </c>
      <c r="L6944" s="555" t="s">
        <v>1798</v>
      </c>
    </row>
    <row r="6945" spans="1:12" ht="15.75">
      <c r="C6945" s="555" t="str">
        <f>'FC04'!B$9</f>
        <v>Estrato 2</v>
      </c>
      <c r="F6945" s="555">
        <f>'FC04'!H$9</f>
        <v>0</v>
      </c>
      <c r="I6945" s="580" t="str">
        <f>Índice!$C$8</f>
        <v>2016-01-01</v>
      </c>
      <c r="J6945" s="580" t="str">
        <f>Índice!$C$9</f>
        <v>2016-12-31</v>
      </c>
      <c r="K6945" s="555" t="s">
        <v>1867</v>
      </c>
      <c r="L6945" s="555" t="s">
        <v>1798</v>
      </c>
    </row>
    <row r="6946" spans="1:12" ht="15.75">
      <c r="C6946" s="555" t="str">
        <f>'FC04'!B$10</f>
        <v>Estrato 3</v>
      </c>
      <c r="F6946" s="555">
        <f>'FC04'!H$10</f>
        <v>0</v>
      </c>
      <c r="I6946" s="580" t="str">
        <f>Índice!$C$8</f>
        <v>2016-01-01</v>
      </c>
      <c r="J6946" s="580" t="str">
        <f>Índice!$C$9</f>
        <v>2016-12-31</v>
      </c>
      <c r="K6946" s="555" t="s">
        <v>1867</v>
      </c>
      <c r="L6946" s="555" t="s">
        <v>1798</v>
      </c>
    </row>
    <row r="6947" spans="1:12" ht="15.75">
      <c r="C6947" s="555" t="str">
        <f>'FC04'!B$11</f>
        <v>Total Subsidios</v>
      </c>
      <c r="F6947" s="555">
        <f>'FC04'!H$11</f>
        <v>0</v>
      </c>
      <c r="I6947" s="580" t="str">
        <f>Índice!$C$8</f>
        <v>2016-01-01</v>
      </c>
      <c r="J6947" s="580" t="str">
        <f>Índice!$C$9</f>
        <v>2016-12-31</v>
      </c>
      <c r="K6947" s="555" t="s">
        <v>1867</v>
      </c>
      <c r="L6947" s="555" t="s">
        <v>1798</v>
      </c>
    </row>
    <row r="6948" spans="1:12" ht="15.75">
      <c r="A6948" s="593" t="s">
        <v>15</v>
      </c>
      <c r="C6948" s="555" t="str">
        <f>'FC04'!B$12</f>
        <v>Contribuciones</v>
      </c>
      <c r="F6948" s="555"/>
      <c r="I6948" s="580" t="str">
        <f>Índice!$C$8</f>
        <v>2016-01-01</v>
      </c>
      <c r="J6948" s="580" t="str">
        <f>Índice!$C$9</f>
        <v>2016-12-31</v>
      </c>
      <c r="L6948" s="557"/>
    </row>
    <row r="6949" spans="1:12" ht="15.75">
      <c r="C6949" s="555" t="str">
        <f>'FC04'!B$13</f>
        <v>Estrato 5</v>
      </c>
      <c r="F6949" s="555">
        <f>'FC04'!H$13</f>
        <v>0</v>
      </c>
      <c r="I6949" s="580" t="str">
        <f>Índice!$C$8</f>
        <v>2016-01-01</v>
      </c>
      <c r="J6949" s="580" t="str">
        <f>Índice!$C$9</f>
        <v>2016-12-31</v>
      </c>
      <c r="K6949" s="555" t="s">
        <v>1867</v>
      </c>
      <c r="L6949" s="555" t="s">
        <v>1798</v>
      </c>
    </row>
    <row r="6950" spans="1:12" ht="15.75">
      <c r="C6950" s="555" t="str">
        <f>'FC04'!B$14</f>
        <v>Estrato 6</v>
      </c>
      <c r="F6950" s="555">
        <f>'FC04'!H$14</f>
        <v>0</v>
      </c>
      <c r="I6950" s="580" t="str">
        <f>Índice!$C$8</f>
        <v>2016-01-01</v>
      </c>
      <c r="J6950" s="580" t="str">
        <f>Índice!$C$9</f>
        <v>2016-12-31</v>
      </c>
      <c r="K6950" s="555" t="s">
        <v>1867</v>
      </c>
      <c r="L6950" s="555" t="s">
        <v>1798</v>
      </c>
    </row>
    <row r="6951" spans="1:12" ht="15.75">
      <c r="C6951" s="555" t="str">
        <f>'FC04'!B$15</f>
        <v>Comercial</v>
      </c>
      <c r="F6951" s="555">
        <f>'FC04'!H$15</f>
        <v>0</v>
      </c>
      <c r="I6951" s="580" t="str">
        <f>Índice!$C$8</f>
        <v>2016-01-01</v>
      </c>
      <c r="J6951" s="580" t="str">
        <f>Índice!$C$9</f>
        <v>2016-12-31</v>
      </c>
      <c r="K6951" s="555" t="s">
        <v>1867</v>
      </c>
      <c r="L6951" s="555" t="s">
        <v>1798</v>
      </c>
    </row>
    <row r="6952" spans="1:12" ht="15.75">
      <c r="C6952" s="555" t="str">
        <f>'FC04'!B$16</f>
        <v>Industrial</v>
      </c>
      <c r="F6952" s="555">
        <f>'FC04'!H$16</f>
        <v>0</v>
      </c>
      <c r="I6952" s="580" t="str">
        <f>Índice!$C$8</f>
        <v>2016-01-01</v>
      </c>
      <c r="J6952" s="580" t="str">
        <f>Índice!$C$9</f>
        <v>2016-12-31</v>
      </c>
      <c r="K6952" s="555" t="s">
        <v>1867</v>
      </c>
      <c r="L6952" s="555" t="s">
        <v>1798</v>
      </c>
    </row>
    <row r="6953" spans="1:12" ht="15.75">
      <c r="C6953" s="555" t="str">
        <f>'FC04'!B$17</f>
        <v>Total Contribución</v>
      </c>
      <c r="F6953" s="555">
        <f>'FC04'!H$17</f>
        <v>0</v>
      </c>
      <c r="I6953" s="580" t="str">
        <f>Índice!$C$8</f>
        <v>2016-01-01</v>
      </c>
      <c r="J6953" s="580" t="str">
        <f>Índice!$C$9</f>
        <v>2016-12-31</v>
      </c>
      <c r="K6953" s="555" t="s">
        <v>1867</v>
      </c>
      <c r="L6953" s="555" t="s">
        <v>1798</v>
      </c>
    </row>
    <row r="6954" spans="1:12" ht="15.75">
      <c r="C6954" s="555" t="str">
        <f>'FC04'!B$18</f>
        <v>Valor Neto Subsidios vs. Contribuciones</v>
      </c>
      <c r="F6954" s="555">
        <f>'FC04'!H$18</f>
        <v>0</v>
      </c>
      <c r="I6954" s="580" t="str">
        <f>Índice!$C$8</f>
        <v>2016-01-01</v>
      </c>
      <c r="J6954" s="580" t="str">
        <f>Índice!$C$9</f>
        <v>2016-12-31</v>
      </c>
      <c r="K6954" s="555" t="s">
        <v>1867</v>
      </c>
      <c r="L6954" s="555" t="s">
        <v>1798</v>
      </c>
    </row>
    <row r="6955" spans="1:12" ht="15.75">
      <c r="C6955" s="555" t="str">
        <f>'FC04'!B$19</f>
        <v>Detalle deterioro cartera de municipios</v>
      </c>
      <c r="F6955" s="555">
        <f>'FC04'!H$19</f>
        <v>0</v>
      </c>
      <c r="I6955" s="580" t="str">
        <f>Índice!$C$8</f>
        <v>2016-01-01</v>
      </c>
      <c r="J6955" s="580" t="str">
        <f>Índice!$C$9</f>
        <v>2016-12-31</v>
      </c>
      <c r="K6955" s="555" t="s">
        <v>1867</v>
      </c>
      <c r="L6955" s="555" t="s">
        <v>1798</v>
      </c>
    </row>
    <row r="6956" spans="1:12" ht="15.75">
      <c r="A6956" s="593" t="s">
        <v>15</v>
      </c>
      <c r="B6956" s="594"/>
      <c r="C6956" s="595" t="s">
        <v>631</v>
      </c>
      <c r="I6956" s="580" t="str">
        <f>Índice!$C$8</f>
        <v>2016-01-01</v>
      </c>
      <c r="J6956" s="580" t="str">
        <f>Índice!$C$9</f>
        <v>2016-12-31</v>
      </c>
      <c r="L6956" s="557"/>
    </row>
    <row r="6957" spans="1:12" ht="15.75">
      <c r="A6957" s="593" t="s">
        <v>15</v>
      </c>
      <c r="C6957" s="555" t="str">
        <f>'FC04'!B$7</f>
        <v>Subsidios</v>
      </c>
      <c r="I6957" s="580" t="str">
        <f>Índice!$C$8</f>
        <v>2016-01-01</v>
      </c>
      <c r="J6957" s="580" t="str">
        <f>Índice!$C$9</f>
        <v>2016-12-31</v>
      </c>
      <c r="L6957" s="557"/>
    </row>
    <row r="6958" spans="1:12" ht="15.75">
      <c r="C6958" s="555" t="str">
        <f>'FC04'!B$8</f>
        <v>Estrato 1</v>
      </c>
      <c r="F6958" s="555">
        <f>'FC04'!I$8</f>
        <v>0</v>
      </c>
      <c r="I6958" s="580" t="str">
        <f>Índice!$C$8</f>
        <v>2016-01-01</v>
      </c>
      <c r="J6958" s="580" t="str">
        <f>Índice!$C$9</f>
        <v>2016-12-31</v>
      </c>
      <c r="K6958" s="555" t="s">
        <v>1867</v>
      </c>
      <c r="L6958" s="555" t="s">
        <v>1822</v>
      </c>
    </row>
    <row r="6959" spans="1:12" ht="15.75">
      <c r="C6959" s="555" t="str">
        <f>'FC04'!B$9</f>
        <v>Estrato 2</v>
      </c>
      <c r="F6959" s="555">
        <f>'FC04'!I$9</f>
        <v>0</v>
      </c>
      <c r="I6959" s="580" t="str">
        <f>Índice!$C$8</f>
        <v>2016-01-01</v>
      </c>
      <c r="J6959" s="580" t="str">
        <f>Índice!$C$9</f>
        <v>2016-12-31</v>
      </c>
      <c r="K6959" s="555" t="s">
        <v>1867</v>
      </c>
      <c r="L6959" s="555" t="s">
        <v>1822</v>
      </c>
    </row>
    <row r="6960" spans="1:12" ht="15.75">
      <c r="C6960" s="555" t="str">
        <f>'FC04'!B$10</f>
        <v>Estrato 3</v>
      </c>
      <c r="F6960" s="555">
        <f>'FC04'!I$10</f>
        <v>0</v>
      </c>
      <c r="I6960" s="580" t="str">
        <f>Índice!$C$8</f>
        <v>2016-01-01</v>
      </c>
      <c r="J6960" s="580" t="str">
        <f>Índice!$C$9</f>
        <v>2016-12-31</v>
      </c>
      <c r="K6960" s="555" t="s">
        <v>1867</v>
      </c>
      <c r="L6960" s="555" t="s">
        <v>1822</v>
      </c>
    </row>
    <row r="6961" spans="1:18" ht="15.75">
      <c r="C6961" s="555" t="str">
        <f>'FC04'!B$11</f>
        <v>Total Subsidios</v>
      </c>
      <c r="F6961" s="555">
        <f>'FC04'!I$11</f>
        <v>0</v>
      </c>
      <c r="I6961" s="580" t="str">
        <f>Índice!$C$8</f>
        <v>2016-01-01</v>
      </c>
      <c r="J6961" s="580" t="str">
        <f>Índice!$C$9</f>
        <v>2016-12-31</v>
      </c>
      <c r="K6961" s="555" t="s">
        <v>1867</v>
      </c>
      <c r="L6961" s="555" t="s">
        <v>1822</v>
      </c>
    </row>
    <row r="6962" spans="1:18" ht="15.75">
      <c r="A6962" s="593" t="s">
        <v>15</v>
      </c>
      <c r="C6962" s="555" t="str">
        <f>'FC04'!B$12</f>
        <v>Contribuciones</v>
      </c>
      <c r="F6962" s="555"/>
      <c r="I6962" s="580" t="str">
        <f>Índice!$C$8</f>
        <v>2016-01-01</v>
      </c>
      <c r="J6962" s="580" t="str">
        <f>Índice!$C$9</f>
        <v>2016-12-31</v>
      </c>
      <c r="L6962" s="557"/>
    </row>
    <row r="6963" spans="1:18" ht="15.75">
      <c r="C6963" s="555" t="str">
        <f>'FC04'!B$13</f>
        <v>Estrato 5</v>
      </c>
      <c r="F6963" s="555">
        <f>'FC04'!I$13</f>
        <v>0</v>
      </c>
      <c r="I6963" s="580" t="str">
        <f>Índice!$C$8</f>
        <v>2016-01-01</v>
      </c>
      <c r="J6963" s="580" t="str">
        <f>Índice!$C$9</f>
        <v>2016-12-31</v>
      </c>
      <c r="K6963" s="555" t="s">
        <v>1867</v>
      </c>
      <c r="L6963" s="555" t="s">
        <v>1822</v>
      </c>
    </row>
    <row r="6964" spans="1:18" ht="15.75">
      <c r="C6964" s="555" t="str">
        <f>'FC04'!B$14</f>
        <v>Estrato 6</v>
      </c>
      <c r="F6964" s="555">
        <f>'FC04'!I$14</f>
        <v>0</v>
      </c>
      <c r="I6964" s="580" t="str">
        <f>Índice!$C$8</f>
        <v>2016-01-01</v>
      </c>
      <c r="J6964" s="580" t="str">
        <f>Índice!$C$9</f>
        <v>2016-12-31</v>
      </c>
      <c r="K6964" s="555" t="s">
        <v>1867</v>
      </c>
      <c r="L6964" s="555" t="s">
        <v>1822</v>
      </c>
    </row>
    <row r="6965" spans="1:18" ht="15.75">
      <c r="C6965" s="555" t="str">
        <f>'FC04'!B$15</f>
        <v>Comercial</v>
      </c>
      <c r="F6965" s="555">
        <f>'FC04'!I$15</f>
        <v>0</v>
      </c>
      <c r="I6965" s="580" t="str">
        <f>Índice!$C$8</f>
        <v>2016-01-01</v>
      </c>
      <c r="J6965" s="580" t="str">
        <f>Índice!$C$9</f>
        <v>2016-12-31</v>
      </c>
      <c r="K6965" s="555" t="s">
        <v>1867</v>
      </c>
      <c r="L6965" s="555" t="s">
        <v>1822</v>
      </c>
    </row>
    <row r="6966" spans="1:18" ht="15.75">
      <c r="C6966" s="555" t="str">
        <f>'FC04'!B$16</f>
        <v>Industrial</v>
      </c>
      <c r="F6966" s="555">
        <f>'FC04'!I$16</f>
        <v>0</v>
      </c>
      <c r="I6966" s="580" t="str">
        <f>Índice!$C$8</f>
        <v>2016-01-01</v>
      </c>
      <c r="J6966" s="580" t="str">
        <f>Índice!$C$9</f>
        <v>2016-12-31</v>
      </c>
      <c r="K6966" s="555" t="s">
        <v>1867</v>
      </c>
      <c r="L6966" s="555" t="s">
        <v>1822</v>
      </c>
    </row>
    <row r="6967" spans="1:18" ht="15.75">
      <c r="C6967" s="555" t="str">
        <f>'FC04'!B$17</f>
        <v>Total Contribución</v>
      </c>
      <c r="F6967" s="555">
        <f>'FC04'!I$17</f>
        <v>0</v>
      </c>
      <c r="I6967" s="580" t="str">
        <f>Índice!$C$8</f>
        <v>2016-01-01</v>
      </c>
      <c r="J6967" s="580" t="str">
        <f>Índice!$C$9</f>
        <v>2016-12-31</v>
      </c>
      <c r="K6967" s="555" t="s">
        <v>1867</v>
      </c>
      <c r="L6967" s="555" t="s">
        <v>1822</v>
      </c>
    </row>
    <row r="6968" spans="1:18" ht="15.75">
      <c r="C6968" s="555" t="str">
        <f>'FC04'!B$18</f>
        <v>Valor Neto Subsidios vs. Contribuciones</v>
      </c>
      <c r="F6968" s="555">
        <f>'FC04'!I$18</f>
        <v>0</v>
      </c>
      <c r="I6968" s="580" t="str">
        <f>Índice!$C$8</f>
        <v>2016-01-01</v>
      </c>
      <c r="J6968" s="580" t="str">
        <f>Índice!$C$9</f>
        <v>2016-12-31</v>
      </c>
      <c r="K6968" s="555" t="s">
        <v>1867</v>
      </c>
      <c r="L6968" s="555" t="s">
        <v>1822</v>
      </c>
    </row>
    <row r="6969" spans="1:18" ht="15.75">
      <c r="C6969" s="555" t="str">
        <f>'FC04'!B$19</f>
        <v>Detalle deterioro cartera de municipios</v>
      </c>
      <c r="F6969" s="555">
        <f>'FC04'!I$19</f>
        <v>0</v>
      </c>
      <c r="I6969" s="580" t="str">
        <f>Índice!$C$8</f>
        <v>2016-01-01</v>
      </c>
      <c r="J6969" s="580" t="str">
        <f>Índice!$C$9</f>
        <v>2016-12-31</v>
      </c>
      <c r="K6969" s="555" t="s">
        <v>1867</v>
      </c>
      <c r="L6969" s="555" t="s">
        <v>1822</v>
      </c>
    </row>
    <row r="6970" spans="1:18" ht="15.75">
      <c r="C6970" s="555" t="str">
        <f>'FC04'!B$20</f>
        <v>Subsidio FOES</v>
      </c>
      <c r="F6970" s="555">
        <f>'FC04'!I$20</f>
        <v>0</v>
      </c>
      <c r="I6970" s="580" t="str">
        <f>Índice!$C$8</f>
        <v>2016-01-01</v>
      </c>
      <c r="J6970" s="580" t="str">
        <f>Índice!$C$9</f>
        <v>2016-12-31</v>
      </c>
      <c r="K6970" s="555" t="s">
        <v>1867</v>
      </c>
      <c r="L6970" s="555" t="s">
        <v>1822</v>
      </c>
    </row>
    <row r="6971" spans="1:18" ht="15.75">
      <c r="C6971" s="555" t="str">
        <f>'FC04'!B$21</f>
        <v>Subsidio FAER</v>
      </c>
      <c r="F6971" s="555">
        <f>'FC04'!I$21</f>
        <v>0</v>
      </c>
      <c r="I6971" s="580" t="str">
        <f>Índice!$C$8</f>
        <v>2016-01-01</v>
      </c>
      <c r="J6971" s="580" t="str">
        <f>Índice!$C$9</f>
        <v>2016-12-31</v>
      </c>
      <c r="K6971" s="555" t="s">
        <v>1867</v>
      </c>
      <c r="L6971" s="555" t="s">
        <v>1822</v>
      </c>
    </row>
    <row r="6972" spans="1:18" ht="15.75">
      <c r="C6972" s="555" t="str">
        <f>'FC04'!B$22</f>
        <v>Subsidio FAZNI</v>
      </c>
      <c r="F6972" s="555">
        <f>'FC04'!I$22</f>
        <v>0</v>
      </c>
      <c r="I6972" s="580" t="str">
        <f>Índice!$C$8</f>
        <v>2016-01-01</v>
      </c>
      <c r="J6972" s="580" t="str">
        <f>Índice!$C$9</f>
        <v>2016-12-31</v>
      </c>
      <c r="K6972" s="555" t="s">
        <v>1867</v>
      </c>
      <c r="L6972" s="555" t="s">
        <v>1822</v>
      </c>
    </row>
    <row r="6973" spans="1:18" ht="15.75">
      <c r="C6973" s="555" t="str">
        <f>'FC04'!B$23</f>
        <v>Subsidio PRONE</v>
      </c>
      <c r="F6973" s="555">
        <f>'FC04'!I$23</f>
        <v>0</v>
      </c>
      <c r="I6973" s="580" t="str">
        <f>Índice!$C$8</f>
        <v>2016-01-01</v>
      </c>
      <c r="J6973" s="580" t="str">
        <f>Índice!$C$9</f>
        <v>2016-12-31</v>
      </c>
      <c r="K6973" s="555" t="s">
        <v>1867</v>
      </c>
      <c r="L6973" s="555" t="s">
        <v>1822</v>
      </c>
    </row>
    <row r="6974" spans="1:18" ht="15.75">
      <c r="A6974" s="575" t="s">
        <v>15</v>
      </c>
      <c r="B6974" s="550"/>
      <c r="C6974" s="549" t="s">
        <v>641</v>
      </c>
      <c r="D6974" s="550"/>
      <c r="E6974" s="550"/>
      <c r="F6974" s="551"/>
      <c r="G6974" s="550"/>
      <c r="H6974" s="550"/>
      <c r="I6974" s="580" t="str">
        <f>Índice!$C$8</f>
        <v>2016-01-01</v>
      </c>
      <c r="J6974" s="580" t="str">
        <f>Índice!$C$9</f>
        <v>2016-12-31</v>
      </c>
      <c r="K6974" s="584"/>
      <c r="L6974" s="584"/>
      <c r="M6974" s="550"/>
      <c r="N6974" s="550"/>
      <c r="O6974" s="550"/>
      <c r="P6974" s="550"/>
      <c r="Q6974" s="550"/>
      <c r="R6974" s="550"/>
    </row>
    <row r="6975" spans="1:18" ht="15.75">
      <c r="A6975" s="593"/>
      <c r="B6975" s="594"/>
      <c r="C6975" s="597" t="str">
        <f>'FC05'!B6</f>
        <v>Información a revelar sobre acreedores comerciales                                  y otras cuentas por pagar                                                                                                                [Texto]</v>
      </c>
      <c r="F6975" s="555" t="str">
        <f>'FC05'!C$6</f>
        <v>Por incluir información</v>
      </c>
      <c r="I6975" s="580" t="str">
        <f>Índice!$C$8</f>
        <v>2016-01-01</v>
      </c>
      <c r="J6975" s="580" t="str">
        <f>Índice!$C$9</f>
        <v>2016-12-31</v>
      </c>
      <c r="L6975" s="557"/>
    </row>
    <row r="6976" spans="1:18" ht="15.75">
      <c r="A6976" s="593" t="s">
        <v>15</v>
      </c>
      <c r="C6976" s="597" t="str">
        <f>'FC05'!B7</f>
        <v>Información a revelar sobre acreedores comerciales                                  y otras cuentas por pagar                                                                                                                [Partidas]</v>
      </c>
      <c r="I6976" s="580" t="str">
        <f>Índice!$C$8</f>
        <v>2016-01-01</v>
      </c>
      <c r="J6976" s="580" t="str">
        <f>Índice!$C$9</f>
        <v>2016-12-31</v>
      </c>
      <c r="L6976" s="557"/>
    </row>
    <row r="6977" spans="1:12" ht="15.75">
      <c r="A6977" s="593" t="s">
        <v>15</v>
      </c>
      <c r="B6977" s="594"/>
      <c r="C6977" s="595" t="s">
        <v>625</v>
      </c>
      <c r="I6977" s="580" t="str">
        <f>Índice!$C$8</f>
        <v>2016-01-01</v>
      </c>
      <c r="J6977" s="580" t="str">
        <f>Índice!$C$9</f>
        <v>2016-12-31</v>
      </c>
      <c r="L6977" s="557"/>
    </row>
    <row r="6978" spans="1:12" ht="15.75">
      <c r="C6978" s="597" t="str">
        <f>'FC05'!B$8</f>
        <v>Proveedores (FC05)</v>
      </c>
      <c r="F6978" s="555">
        <f>'FC05'!C$8</f>
        <v>0</v>
      </c>
      <c r="I6978" s="580"/>
      <c r="J6978" s="580" t="str">
        <f>Índice!$C$9</f>
        <v>2016-12-31</v>
      </c>
      <c r="K6978" s="555" t="s">
        <v>1868</v>
      </c>
      <c r="L6978" s="555" t="s">
        <v>1852</v>
      </c>
    </row>
    <row r="6979" spans="1:12" ht="15.75">
      <c r="C6979" s="597" t="str">
        <f>'FC05'!B$9</f>
        <v>Ingresos Diferidos (FC05)</v>
      </c>
      <c r="F6979" s="555">
        <f>'FC05'!C$9</f>
        <v>0</v>
      </c>
      <c r="I6979" s="580"/>
      <c r="J6979" s="580" t="str">
        <f>Índice!$C$9</f>
        <v>2016-12-31</v>
      </c>
      <c r="K6979" s="555" t="s">
        <v>1868</v>
      </c>
      <c r="L6979" s="555" t="s">
        <v>1852</v>
      </c>
    </row>
    <row r="6980" spans="1:12" ht="15.75">
      <c r="C6980" s="597" t="str">
        <f>'FC05'!B$10</f>
        <v>Gastos acumulados por pagar (FC05)</v>
      </c>
      <c r="F6980" s="555">
        <f>'FC05'!C$10</f>
        <v>0</v>
      </c>
      <c r="I6980" s="580"/>
      <c r="J6980" s="580" t="str">
        <f>Índice!$C$9</f>
        <v>2016-12-31</v>
      </c>
      <c r="K6980" s="555" t="s">
        <v>1868</v>
      </c>
      <c r="L6980" s="555" t="s">
        <v>1852</v>
      </c>
    </row>
    <row r="6981" spans="1:12" ht="15.75">
      <c r="C6981" s="597" t="str">
        <f>'FC05'!B$11</f>
        <v>Otras cuentas por pagar (FC05)</v>
      </c>
      <c r="F6981" s="555">
        <f>'FC05'!C$11</f>
        <v>0</v>
      </c>
      <c r="I6981" s="580"/>
      <c r="J6981" s="580" t="str">
        <f>Índice!$C$9</f>
        <v>2016-12-31</v>
      </c>
      <c r="K6981" s="555" t="s">
        <v>1868</v>
      </c>
      <c r="L6981" s="555" t="s">
        <v>1852</v>
      </c>
    </row>
    <row r="6982" spans="1:12" ht="15.75">
      <c r="C6982" s="597" t="str">
        <f>'FC05'!B$12</f>
        <v>TOTAL  (FC05)</v>
      </c>
      <c r="F6982" s="555">
        <f>'FC05'!C$12</f>
        <v>0</v>
      </c>
      <c r="I6982" s="580"/>
      <c r="J6982" s="580" t="str">
        <f>Índice!$C$9</f>
        <v>2016-12-31</v>
      </c>
      <c r="K6982" s="555" t="s">
        <v>1868</v>
      </c>
      <c r="L6982" s="555" t="s">
        <v>1852</v>
      </c>
    </row>
    <row r="6983" spans="1:12" ht="15.75">
      <c r="A6983" s="593" t="s">
        <v>15</v>
      </c>
      <c r="B6983" s="594"/>
      <c r="C6983" s="595" t="s">
        <v>626</v>
      </c>
      <c r="I6983" s="580"/>
      <c r="J6983" s="580" t="str">
        <f>Índice!$C$9</f>
        <v>2016-12-31</v>
      </c>
      <c r="L6983" s="557"/>
    </row>
    <row r="6984" spans="1:12" ht="15.75">
      <c r="C6984" s="597" t="str">
        <f>'FC05'!B$8</f>
        <v>Proveedores (FC05)</v>
      </c>
      <c r="F6984" s="555">
        <f>'FC05'!D$8</f>
        <v>0</v>
      </c>
      <c r="I6984" s="580"/>
      <c r="J6984" s="580" t="str">
        <f>Índice!$C$9</f>
        <v>2016-12-31</v>
      </c>
      <c r="K6984" s="555" t="s">
        <v>1868</v>
      </c>
      <c r="L6984" s="555" t="s">
        <v>1869</v>
      </c>
    </row>
    <row r="6985" spans="1:12" ht="15.75">
      <c r="C6985" s="597" t="str">
        <f>'FC05'!B$9</f>
        <v>Ingresos Diferidos (FC05)</v>
      </c>
      <c r="F6985" s="555">
        <f>'FC05'!D$9</f>
        <v>0</v>
      </c>
      <c r="I6985" s="580"/>
      <c r="J6985" s="580" t="str">
        <f>Índice!$C$9</f>
        <v>2016-12-31</v>
      </c>
      <c r="K6985" s="555" t="s">
        <v>1868</v>
      </c>
      <c r="L6985" s="555" t="s">
        <v>1869</v>
      </c>
    </row>
    <row r="6986" spans="1:12" ht="15.75">
      <c r="C6986" s="597" t="str">
        <f>'FC05'!B$10</f>
        <v>Gastos acumulados por pagar (FC05)</v>
      </c>
      <c r="F6986" s="555">
        <f>'FC05'!D$10</f>
        <v>0</v>
      </c>
      <c r="I6986" s="580"/>
      <c r="J6986" s="580" t="str">
        <f>Índice!$C$9</f>
        <v>2016-12-31</v>
      </c>
      <c r="K6986" s="555" t="s">
        <v>1868</v>
      </c>
      <c r="L6986" s="555" t="s">
        <v>1869</v>
      </c>
    </row>
    <row r="6987" spans="1:12" ht="15.75">
      <c r="C6987" s="597" t="str">
        <f>'FC05'!B$11</f>
        <v>Otras cuentas por pagar (FC05)</v>
      </c>
      <c r="F6987" s="555">
        <f>'FC05'!D$11</f>
        <v>0</v>
      </c>
      <c r="I6987" s="580"/>
      <c r="J6987" s="580" t="str">
        <f>Índice!$C$9</f>
        <v>2016-12-31</v>
      </c>
      <c r="K6987" s="555" t="s">
        <v>1868</v>
      </c>
      <c r="L6987" s="555" t="s">
        <v>1869</v>
      </c>
    </row>
    <row r="6988" spans="1:12" ht="15.75">
      <c r="C6988" s="597" t="str">
        <f>'FC05'!B$12</f>
        <v>TOTAL  (FC05)</v>
      </c>
      <c r="F6988" s="555">
        <f>'FC05'!D$12</f>
        <v>0</v>
      </c>
      <c r="I6988" s="580"/>
      <c r="J6988" s="580" t="str">
        <f>Índice!$C$9</f>
        <v>2016-12-31</v>
      </c>
      <c r="K6988" s="555" t="s">
        <v>1868</v>
      </c>
      <c r="L6988" s="555" t="s">
        <v>1869</v>
      </c>
    </row>
    <row r="6989" spans="1:12" ht="15.75">
      <c r="A6989" s="593" t="s">
        <v>15</v>
      </c>
      <c r="B6989" s="594"/>
      <c r="C6989" s="595" t="s">
        <v>627</v>
      </c>
      <c r="I6989" s="580"/>
      <c r="J6989" s="580" t="str">
        <f>Índice!$C$9</f>
        <v>2016-12-31</v>
      </c>
      <c r="L6989" s="557"/>
    </row>
    <row r="6990" spans="1:12" ht="15.75">
      <c r="C6990" s="597" t="str">
        <f>'FC05'!B$8</f>
        <v>Proveedores (FC05)</v>
      </c>
      <c r="F6990" s="555">
        <f>'FC05'!E$8</f>
        <v>0</v>
      </c>
      <c r="I6990" s="580"/>
      <c r="J6990" s="580" t="str">
        <f>Índice!$C$9</f>
        <v>2016-12-31</v>
      </c>
      <c r="K6990" s="555" t="s">
        <v>1868</v>
      </c>
      <c r="L6990" s="555" t="s">
        <v>1870</v>
      </c>
    </row>
    <row r="6991" spans="1:12" ht="15.75">
      <c r="C6991" s="597" t="str">
        <f>'FC05'!B$9</f>
        <v>Ingresos Diferidos (FC05)</v>
      </c>
      <c r="F6991" s="555">
        <f>'FC05'!E$9</f>
        <v>0</v>
      </c>
      <c r="I6991" s="580"/>
      <c r="J6991" s="580" t="str">
        <f>Índice!$C$9</f>
        <v>2016-12-31</v>
      </c>
      <c r="K6991" s="555" t="s">
        <v>1868</v>
      </c>
      <c r="L6991" s="555" t="s">
        <v>1870</v>
      </c>
    </row>
    <row r="6992" spans="1:12" ht="15.75">
      <c r="C6992" s="597" t="str">
        <f>'FC05'!B$10</f>
        <v>Gastos acumulados por pagar (FC05)</v>
      </c>
      <c r="F6992" s="555">
        <f>'FC05'!E$10</f>
        <v>0</v>
      </c>
      <c r="I6992" s="580"/>
      <c r="J6992" s="580" t="str">
        <f>Índice!$C$9</f>
        <v>2016-12-31</v>
      </c>
      <c r="K6992" s="555" t="s">
        <v>1868</v>
      </c>
      <c r="L6992" s="555" t="s">
        <v>1870</v>
      </c>
    </row>
    <row r="6993" spans="1:12" ht="15.75">
      <c r="C6993" s="597" t="str">
        <f>'FC05'!B$11</f>
        <v>Otras cuentas por pagar (FC05)</v>
      </c>
      <c r="F6993" s="555">
        <f>'FC05'!E$11</f>
        <v>0</v>
      </c>
      <c r="I6993" s="580"/>
      <c r="J6993" s="580" t="str">
        <f>Índice!$C$9</f>
        <v>2016-12-31</v>
      </c>
      <c r="K6993" s="555" t="s">
        <v>1868</v>
      </c>
      <c r="L6993" s="555" t="s">
        <v>1870</v>
      </c>
    </row>
    <row r="6994" spans="1:12" ht="15.75">
      <c r="C6994" s="597" t="str">
        <f>'FC05'!B$12</f>
        <v>TOTAL  (FC05)</v>
      </c>
      <c r="F6994" s="555">
        <f>'FC05'!E$12</f>
        <v>0</v>
      </c>
      <c r="I6994" s="580"/>
      <c r="J6994" s="580" t="str">
        <f>Índice!$C$9</f>
        <v>2016-12-31</v>
      </c>
      <c r="K6994" s="555" t="s">
        <v>1868</v>
      </c>
      <c r="L6994" s="555" t="s">
        <v>1870</v>
      </c>
    </row>
    <row r="6995" spans="1:12" ht="15.75">
      <c r="A6995" s="593" t="s">
        <v>15</v>
      </c>
      <c r="B6995" s="594"/>
      <c r="C6995" s="595" t="s">
        <v>628</v>
      </c>
      <c r="I6995" s="580"/>
      <c r="J6995" s="580" t="str">
        <f>Índice!$C$9</f>
        <v>2016-12-31</v>
      </c>
      <c r="L6995" s="557"/>
    </row>
    <row r="6996" spans="1:12" ht="15.75">
      <c r="C6996" s="597" t="str">
        <f>'FC05'!B$8</f>
        <v>Proveedores (FC05)</v>
      </c>
      <c r="F6996" s="555">
        <f>'FC05'!F$8</f>
        <v>0</v>
      </c>
      <c r="I6996" s="580"/>
      <c r="J6996" s="580" t="str">
        <f>Índice!$C$9</f>
        <v>2016-12-31</v>
      </c>
      <c r="K6996" s="555" t="s">
        <v>1868</v>
      </c>
      <c r="L6996" s="555" t="s">
        <v>1871</v>
      </c>
    </row>
    <row r="6997" spans="1:12" ht="15.75">
      <c r="C6997" s="597" t="str">
        <f>'FC05'!B$9</f>
        <v>Ingresos Diferidos (FC05)</v>
      </c>
      <c r="F6997" s="555">
        <f>'FC05'!F$9</f>
        <v>0</v>
      </c>
      <c r="I6997" s="580"/>
      <c r="J6997" s="580" t="str">
        <f>Índice!$C$9</f>
        <v>2016-12-31</v>
      </c>
      <c r="K6997" s="555" t="s">
        <v>1868</v>
      </c>
      <c r="L6997" s="555" t="s">
        <v>1871</v>
      </c>
    </row>
    <row r="6998" spans="1:12" ht="15.75">
      <c r="C6998" s="597" t="str">
        <f>'FC05'!B$10</f>
        <v>Gastos acumulados por pagar (FC05)</v>
      </c>
      <c r="F6998" s="555">
        <f>'FC05'!F$10</f>
        <v>0</v>
      </c>
      <c r="I6998" s="580"/>
      <c r="J6998" s="580" t="str">
        <f>Índice!$C$9</f>
        <v>2016-12-31</v>
      </c>
      <c r="K6998" s="555" t="s">
        <v>1868</v>
      </c>
      <c r="L6998" s="555" t="s">
        <v>1871</v>
      </c>
    </row>
    <row r="6999" spans="1:12" ht="15.75">
      <c r="C6999" s="597" t="str">
        <f>'FC05'!B$11</f>
        <v>Otras cuentas por pagar (FC05)</v>
      </c>
      <c r="F6999" s="555">
        <f>'FC05'!F$11</f>
        <v>0</v>
      </c>
      <c r="I6999" s="580"/>
      <c r="J6999" s="580" t="str">
        <f>Índice!$C$9</f>
        <v>2016-12-31</v>
      </c>
      <c r="K6999" s="555" t="s">
        <v>1868</v>
      </c>
      <c r="L6999" s="555" t="s">
        <v>1871</v>
      </c>
    </row>
    <row r="7000" spans="1:12" ht="15.75">
      <c r="C7000" s="597" t="str">
        <f>'FC05'!B$12</f>
        <v>TOTAL  (FC05)</v>
      </c>
      <c r="F7000" s="555">
        <f>'FC05'!F$12</f>
        <v>0</v>
      </c>
      <c r="I7000" s="580"/>
      <c r="J7000" s="580" t="str">
        <f>Índice!$C$9</f>
        <v>2016-12-31</v>
      </c>
      <c r="K7000" s="555" t="s">
        <v>1868</v>
      </c>
      <c r="L7000" s="555" t="s">
        <v>1871</v>
      </c>
    </row>
    <row r="7001" spans="1:12" ht="15.75">
      <c r="A7001" s="593" t="s">
        <v>15</v>
      </c>
      <c r="B7001" s="594"/>
      <c r="C7001" s="595" t="s">
        <v>629</v>
      </c>
      <c r="I7001" s="580"/>
      <c r="J7001" s="580" t="str">
        <f>Índice!$C$9</f>
        <v>2016-12-31</v>
      </c>
      <c r="L7001" s="557"/>
    </row>
    <row r="7002" spans="1:12" ht="15.75">
      <c r="C7002" s="597" t="str">
        <f>'FC05'!B$8</f>
        <v>Proveedores (FC05)</v>
      </c>
      <c r="F7002" s="555">
        <f>'FC05'!G$8</f>
        <v>0</v>
      </c>
      <c r="I7002" s="580"/>
      <c r="J7002" s="580" t="str">
        <f>Índice!$C$9</f>
        <v>2016-12-31</v>
      </c>
      <c r="K7002" s="555" t="s">
        <v>1868</v>
      </c>
      <c r="L7002" s="555" t="s">
        <v>1872</v>
      </c>
    </row>
    <row r="7003" spans="1:12" ht="15.75">
      <c r="C7003" s="597" t="str">
        <f>'FC05'!B$9</f>
        <v>Ingresos Diferidos (FC05)</v>
      </c>
      <c r="F7003" s="555">
        <f>'FC05'!G$9</f>
        <v>0</v>
      </c>
      <c r="I7003" s="580"/>
      <c r="J7003" s="580" t="str">
        <f>Índice!$C$9</f>
        <v>2016-12-31</v>
      </c>
      <c r="K7003" s="555" t="s">
        <v>1868</v>
      </c>
      <c r="L7003" s="555" t="s">
        <v>1872</v>
      </c>
    </row>
    <row r="7004" spans="1:12" ht="15.75">
      <c r="C7004" s="597" t="str">
        <f>'FC05'!B$10</f>
        <v>Gastos acumulados por pagar (FC05)</v>
      </c>
      <c r="F7004" s="555">
        <f>'FC05'!G$10</f>
        <v>0</v>
      </c>
      <c r="I7004" s="580"/>
      <c r="J7004" s="580" t="str">
        <f>Índice!$C$9</f>
        <v>2016-12-31</v>
      </c>
      <c r="K7004" s="555" t="s">
        <v>1868</v>
      </c>
      <c r="L7004" s="555" t="s">
        <v>1872</v>
      </c>
    </row>
    <row r="7005" spans="1:12" ht="15.75">
      <c r="C7005" s="597" t="str">
        <f>'FC05'!B$11</f>
        <v>Otras cuentas por pagar (FC05)</v>
      </c>
      <c r="F7005" s="555">
        <f>'FC05'!G$11</f>
        <v>0</v>
      </c>
      <c r="I7005" s="580"/>
      <c r="J7005" s="580" t="str">
        <f>Índice!$C$9</f>
        <v>2016-12-31</v>
      </c>
      <c r="K7005" s="555" t="s">
        <v>1868</v>
      </c>
      <c r="L7005" s="555" t="s">
        <v>1872</v>
      </c>
    </row>
    <row r="7006" spans="1:12" ht="15.75">
      <c r="C7006" s="597" t="str">
        <f>'FC05'!B$12</f>
        <v>TOTAL  (FC05)</v>
      </c>
      <c r="F7006" s="555">
        <f>'FC05'!G$12</f>
        <v>0</v>
      </c>
      <c r="I7006" s="580"/>
      <c r="J7006" s="580" t="str">
        <f>Índice!$C$9</f>
        <v>2016-12-31</v>
      </c>
      <c r="K7006" s="555" t="s">
        <v>1868</v>
      </c>
      <c r="L7006" s="555" t="s">
        <v>1872</v>
      </c>
    </row>
    <row r="7007" spans="1:12" ht="15.75">
      <c r="A7007" s="593" t="s">
        <v>15</v>
      </c>
      <c r="B7007" s="594"/>
      <c r="C7007" s="595" t="s">
        <v>630</v>
      </c>
      <c r="I7007" s="580"/>
      <c r="J7007" s="580" t="str">
        <f>Índice!$C$9</f>
        <v>2016-12-31</v>
      </c>
      <c r="L7007" s="557"/>
    </row>
    <row r="7008" spans="1:12" ht="15.75">
      <c r="C7008" s="597" t="str">
        <f>'FC05'!B$8</f>
        <v>Proveedores (FC05)</v>
      </c>
      <c r="F7008" s="555">
        <f>'FC05'!H$8</f>
        <v>0</v>
      </c>
      <c r="I7008" s="580"/>
      <c r="J7008" s="580" t="str">
        <f>Índice!$C$9</f>
        <v>2016-12-31</v>
      </c>
      <c r="K7008" s="555" t="s">
        <v>1868</v>
      </c>
      <c r="L7008" s="555" t="s">
        <v>1873</v>
      </c>
    </row>
    <row r="7009" spans="1:12" ht="15.75">
      <c r="C7009" s="597" t="str">
        <f>'FC05'!B$9</f>
        <v>Ingresos Diferidos (FC05)</v>
      </c>
      <c r="F7009" s="555">
        <f>'FC05'!H$9</f>
        <v>0</v>
      </c>
      <c r="I7009" s="580"/>
      <c r="J7009" s="580" t="str">
        <f>Índice!$C$9</f>
        <v>2016-12-31</v>
      </c>
      <c r="K7009" s="555" t="s">
        <v>1868</v>
      </c>
      <c r="L7009" s="555" t="s">
        <v>1873</v>
      </c>
    </row>
    <row r="7010" spans="1:12" ht="15.75">
      <c r="C7010" s="597" t="str">
        <f>'FC05'!B$10</f>
        <v>Gastos acumulados por pagar (FC05)</v>
      </c>
      <c r="F7010" s="555">
        <f>'FC05'!H$10</f>
        <v>0</v>
      </c>
      <c r="I7010" s="580"/>
      <c r="J7010" s="580" t="str">
        <f>Índice!$C$9</f>
        <v>2016-12-31</v>
      </c>
      <c r="K7010" s="555" t="s">
        <v>1868</v>
      </c>
      <c r="L7010" s="555" t="s">
        <v>1873</v>
      </c>
    </row>
    <row r="7011" spans="1:12" ht="15.75">
      <c r="C7011" s="597" t="str">
        <f>'FC05'!B$11</f>
        <v>Otras cuentas por pagar (FC05)</v>
      </c>
      <c r="F7011" s="555">
        <f>'FC05'!H$11</f>
        <v>0</v>
      </c>
      <c r="I7011" s="580"/>
      <c r="J7011" s="580" t="str">
        <f>Índice!$C$9</f>
        <v>2016-12-31</v>
      </c>
      <c r="K7011" s="555" t="s">
        <v>1868</v>
      </c>
      <c r="L7011" s="555" t="s">
        <v>1873</v>
      </c>
    </row>
    <row r="7012" spans="1:12" ht="15.75">
      <c r="C7012" s="597" t="str">
        <f>'FC05'!B$12</f>
        <v>TOTAL  (FC05)</v>
      </c>
      <c r="F7012" s="555">
        <f>'FC05'!H$12</f>
        <v>0</v>
      </c>
      <c r="I7012" s="580"/>
      <c r="J7012" s="580" t="str">
        <f>Índice!$C$9</f>
        <v>2016-12-31</v>
      </c>
      <c r="K7012" s="555" t="s">
        <v>1868</v>
      </c>
      <c r="L7012" s="555" t="s">
        <v>1873</v>
      </c>
    </row>
    <row r="7013" spans="1:12" ht="15.75">
      <c r="A7013" s="593" t="s">
        <v>15</v>
      </c>
      <c r="B7013" s="594"/>
      <c r="C7013" s="595" t="s">
        <v>631</v>
      </c>
      <c r="I7013" s="580"/>
      <c r="J7013" s="580" t="str">
        <f>Índice!$C$9</f>
        <v>2016-12-31</v>
      </c>
      <c r="L7013" s="557"/>
    </row>
    <row r="7014" spans="1:12" ht="15.75">
      <c r="C7014" s="597" t="str">
        <f>'FC05'!B$8</f>
        <v>Proveedores (FC05)</v>
      </c>
      <c r="F7014" s="555">
        <f>'FC05'!I$8</f>
        <v>0</v>
      </c>
      <c r="I7014" s="580"/>
      <c r="J7014" s="580" t="str">
        <f>Índice!$C$9</f>
        <v>2016-12-31</v>
      </c>
      <c r="K7014" s="555" t="s">
        <v>1868</v>
      </c>
      <c r="L7014" s="555" t="s">
        <v>1874</v>
      </c>
    </row>
    <row r="7015" spans="1:12" ht="15.75">
      <c r="C7015" s="597" t="str">
        <f>'FC05'!B$9</f>
        <v>Ingresos Diferidos (FC05)</v>
      </c>
      <c r="F7015" s="555">
        <f>'FC05'!I$9</f>
        <v>0</v>
      </c>
      <c r="I7015" s="580"/>
      <c r="J7015" s="580" t="str">
        <f>Índice!$C$9</f>
        <v>2016-12-31</v>
      </c>
      <c r="K7015" s="555" t="s">
        <v>1868</v>
      </c>
      <c r="L7015" s="555" t="s">
        <v>1874</v>
      </c>
    </row>
    <row r="7016" spans="1:12" ht="15.75">
      <c r="C7016" s="597" t="str">
        <f>'FC05'!B$10</f>
        <v>Gastos acumulados por pagar (FC05)</v>
      </c>
      <c r="F7016" s="555">
        <f>'FC05'!I$10</f>
        <v>0</v>
      </c>
      <c r="I7016" s="580"/>
      <c r="J7016" s="580" t="str">
        <f>Índice!$C$9</f>
        <v>2016-12-31</v>
      </c>
      <c r="K7016" s="555" t="s">
        <v>1868</v>
      </c>
      <c r="L7016" s="555" t="s">
        <v>1874</v>
      </c>
    </row>
    <row r="7017" spans="1:12" ht="15.75">
      <c r="C7017" s="597" t="str">
        <f>'FC05'!B$11</f>
        <v>Otras cuentas por pagar (FC05)</v>
      </c>
      <c r="F7017" s="555">
        <f>'FC05'!I$11</f>
        <v>0</v>
      </c>
      <c r="I7017" s="580"/>
      <c r="J7017" s="580" t="str">
        <f>Índice!$C$9</f>
        <v>2016-12-31</v>
      </c>
      <c r="K7017" s="555" t="s">
        <v>1868</v>
      </c>
      <c r="L7017" s="555" t="s">
        <v>1874</v>
      </c>
    </row>
    <row r="7018" spans="1:12" ht="15.75">
      <c r="C7018" s="597" t="str">
        <f>'FC05'!B$12</f>
        <v>TOTAL  (FC05)</v>
      </c>
      <c r="F7018" s="555">
        <f>'FC05'!I$12</f>
        <v>0</v>
      </c>
      <c r="I7018" s="580"/>
      <c r="J7018" s="580" t="str">
        <f>Índice!$C$9</f>
        <v>2016-12-31</v>
      </c>
      <c r="K7018" s="555" t="s">
        <v>1868</v>
      </c>
      <c r="L7018" s="555" t="s">
        <v>1874</v>
      </c>
    </row>
    <row r="7019" spans="1:12" ht="15.75">
      <c r="A7019" s="593" t="s">
        <v>15</v>
      </c>
      <c r="B7019" s="594"/>
      <c r="C7019" s="595" t="s">
        <v>632</v>
      </c>
      <c r="I7019" s="580"/>
      <c r="J7019" s="580" t="str">
        <f>Índice!$C$9</f>
        <v>2016-12-31</v>
      </c>
      <c r="L7019" s="557"/>
    </row>
    <row r="7020" spans="1:12" ht="15.75">
      <c r="C7020" s="597" t="str">
        <f>'FC05'!B$8</f>
        <v>Proveedores (FC05)</v>
      </c>
      <c r="F7020" s="555">
        <f>'FC05'!J$8</f>
        <v>0</v>
      </c>
      <c r="I7020" s="580"/>
      <c r="J7020" s="580" t="str">
        <f>Índice!$C$9</f>
        <v>2016-12-31</v>
      </c>
      <c r="K7020" s="555" t="s">
        <v>1868</v>
      </c>
      <c r="L7020" s="555" t="s">
        <v>1875</v>
      </c>
    </row>
    <row r="7021" spans="1:12" ht="15.75">
      <c r="C7021" s="597" t="str">
        <f>'FC05'!B$9</f>
        <v>Ingresos Diferidos (FC05)</v>
      </c>
      <c r="F7021" s="555">
        <f>'FC05'!J$9</f>
        <v>0</v>
      </c>
      <c r="I7021" s="580"/>
      <c r="J7021" s="580" t="str">
        <f>Índice!$C$9</f>
        <v>2016-12-31</v>
      </c>
      <c r="K7021" s="555" t="s">
        <v>1868</v>
      </c>
      <c r="L7021" s="555" t="s">
        <v>1875</v>
      </c>
    </row>
    <row r="7022" spans="1:12" ht="15.75">
      <c r="C7022" s="597" t="str">
        <f>'FC05'!B$10</f>
        <v>Gastos acumulados por pagar (FC05)</v>
      </c>
      <c r="F7022" s="555">
        <f>'FC05'!J$10</f>
        <v>0</v>
      </c>
      <c r="I7022" s="580"/>
      <c r="J7022" s="580" t="str">
        <f>Índice!$C$9</f>
        <v>2016-12-31</v>
      </c>
      <c r="K7022" s="555" t="s">
        <v>1868</v>
      </c>
      <c r="L7022" s="555" t="s">
        <v>1875</v>
      </c>
    </row>
    <row r="7023" spans="1:12" ht="15.75">
      <c r="C7023" s="597" t="str">
        <f>'FC05'!B$11</f>
        <v>Otras cuentas por pagar (FC05)</v>
      </c>
      <c r="F7023" s="555">
        <f>'FC05'!J$11</f>
        <v>0</v>
      </c>
      <c r="I7023" s="580"/>
      <c r="J7023" s="580" t="str">
        <f>Índice!$C$9</f>
        <v>2016-12-31</v>
      </c>
      <c r="K7023" s="555" t="s">
        <v>1868</v>
      </c>
      <c r="L7023" s="555" t="s">
        <v>1875</v>
      </c>
    </row>
    <row r="7024" spans="1:12" ht="15.75">
      <c r="C7024" s="597" t="str">
        <f>'FC05'!B$12</f>
        <v>TOTAL  (FC05)</v>
      </c>
      <c r="F7024" s="555">
        <f>'FC05'!J$12</f>
        <v>0</v>
      </c>
      <c r="I7024" s="580"/>
      <c r="J7024" s="580" t="str">
        <f>Índice!$C$9</f>
        <v>2016-12-31</v>
      </c>
      <c r="K7024" s="555" t="s">
        <v>1868</v>
      </c>
      <c r="L7024" s="555" t="s">
        <v>1875</v>
      </c>
    </row>
    <row r="7025" spans="1:18" ht="15.75">
      <c r="A7025" s="575" t="s">
        <v>15</v>
      </c>
      <c r="B7025" s="550"/>
      <c r="C7025" s="549" t="s">
        <v>642</v>
      </c>
      <c r="D7025" s="550"/>
      <c r="E7025" s="550"/>
      <c r="F7025" s="551"/>
      <c r="G7025" s="550"/>
      <c r="H7025" s="550"/>
      <c r="I7025" s="580" t="str">
        <f>Índice!$C$8</f>
        <v>2016-01-01</v>
      </c>
      <c r="J7025" s="580" t="str">
        <f>Índice!$C$9</f>
        <v>2016-12-31</v>
      </c>
      <c r="K7025" s="584"/>
      <c r="L7025" s="584"/>
      <c r="M7025" s="550"/>
      <c r="N7025" s="550"/>
      <c r="O7025" s="550"/>
      <c r="P7025" s="550"/>
      <c r="Q7025" s="550"/>
      <c r="R7025" s="550"/>
    </row>
    <row r="7026" spans="1:18" ht="15.75">
      <c r="A7026" s="593" t="s">
        <v>15</v>
      </c>
      <c r="B7026" s="594"/>
      <c r="C7026" s="598" t="str">
        <f>'FC06'!B$6</f>
        <v>Información a revelar sobre depósitos en garantia de GLP según CREG 165 de 2008 a:</v>
      </c>
      <c r="F7026" s="557"/>
      <c r="I7026" s="580" t="str">
        <f>Índice!$C$8</f>
        <v>2016-01-01</v>
      </c>
      <c r="J7026" s="580" t="str">
        <f>Índice!$C$9</f>
        <v>2016-12-31</v>
      </c>
      <c r="L7026" s="557"/>
    </row>
    <row r="7027" spans="1:18" ht="15.75">
      <c r="A7027" s="593" t="s">
        <v>15</v>
      </c>
      <c r="B7027" s="594"/>
      <c r="C7027" s="595" t="s">
        <v>625</v>
      </c>
      <c r="I7027" s="580" t="str">
        <f>Índice!$C$8</f>
        <v>2016-01-01</v>
      </c>
      <c r="J7027" s="580" t="str">
        <f>Índice!$C$9</f>
        <v>2016-12-31</v>
      </c>
      <c r="L7027" s="557"/>
    </row>
    <row r="7028" spans="1:18" ht="15.75">
      <c r="C7028" s="598" t="str">
        <f>'FC06'!C$6</f>
        <v>Valor de la Fiducia</v>
      </c>
      <c r="F7028" s="555">
        <f>'FC06'!C$7</f>
        <v>0</v>
      </c>
      <c r="I7028" s="580" t="str">
        <f>Índice!$C$8</f>
        <v>2016-01-01</v>
      </c>
      <c r="J7028" s="580" t="str">
        <f>Índice!$C$9</f>
        <v>2016-12-31</v>
      </c>
      <c r="K7028" s="555" t="s">
        <v>1876</v>
      </c>
      <c r="L7028" s="555" t="s">
        <v>1877</v>
      </c>
    </row>
    <row r="7029" spans="1:18" ht="15.75">
      <c r="C7029" s="598" t="str">
        <f>'FC06'!D$6</f>
        <v>Valor Depósitos en Garantía</v>
      </c>
      <c r="F7029" s="555">
        <f>'FC06'!D$7</f>
        <v>0</v>
      </c>
      <c r="I7029" s="580" t="str">
        <f>Índice!$C$8</f>
        <v>2016-01-01</v>
      </c>
      <c r="J7029" s="580" t="str">
        <f>Índice!$C$9</f>
        <v>2016-12-31</v>
      </c>
      <c r="K7029" s="555" t="s">
        <v>1876</v>
      </c>
      <c r="L7029" s="555" t="s">
        <v>1877</v>
      </c>
    </row>
    <row r="7030" spans="1:18" ht="15.75">
      <c r="C7030" s="598" t="str">
        <f>'FC06'!E$6</f>
        <v>PORCENTAJE</v>
      </c>
      <c r="F7030" s="555">
        <f>'FC06'!E$7</f>
        <v>0</v>
      </c>
      <c r="I7030" s="580" t="str">
        <f>Índice!$C$8</f>
        <v>2016-01-01</v>
      </c>
      <c r="J7030" s="580" t="str">
        <f>Índice!$C$9</f>
        <v>2016-12-31</v>
      </c>
      <c r="K7030" s="555" t="s">
        <v>1876</v>
      </c>
      <c r="L7030" s="555" t="s">
        <v>1877</v>
      </c>
    </row>
    <row r="7031" spans="1:18" ht="15.75">
      <c r="A7031" s="593" t="s">
        <v>15</v>
      </c>
      <c r="B7031" s="594"/>
      <c r="C7031" s="595" t="s">
        <v>626</v>
      </c>
      <c r="F7031" s="555"/>
      <c r="I7031" s="580" t="str">
        <f>Índice!$C$8</f>
        <v>2016-01-01</v>
      </c>
      <c r="J7031" s="580" t="str">
        <f>Índice!$C$9</f>
        <v>2016-12-31</v>
      </c>
      <c r="L7031" s="557"/>
    </row>
    <row r="7032" spans="1:18" ht="15.75">
      <c r="C7032" s="598" t="str">
        <f>'FC06'!C$6</f>
        <v>Valor de la Fiducia</v>
      </c>
      <c r="F7032" s="555">
        <f>'FC06'!C$8</f>
        <v>0</v>
      </c>
      <c r="I7032" s="580" t="str">
        <f>Índice!$C$8</f>
        <v>2016-01-01</v>
      </c>
      <c r="J7032" s="580" t="str">
        <f>Índice!$C$9</f>
        <v>2016-12-31</v>
      </c>
      <c r="K7032" s="555" t="s">
        <v>1876</v>
      </c>
      <c r="L7032" s="555" t="s">
        <v>1878</v>
      </c>
    </row>
    <row r="7033" spans="1:18" ht="15.75">
      <c r="C7033" s="598" t="str">
        <f>'FC06'!D$6</f>
        <v>Valor Depósitos en Garantía</v>
      </c>
      <c r="F7033" s="555">
        <f>'FC06'!D$8</f>
        <v>0</v>
      </c>
      <c r="I7033" s="580" t="str">
        <f>Índice!$C$8</f>
        <v>2016-01-01</v>
      </c>
      <c r="J7033" s="580" t="str">
        <f>Índice!$C$9</f>
        <v>2016-12-31</v>
      </c>
      <c r="K7033" s="555" t="s">
        <v>1876</v>
      </c>
      <c r="L7033" s="555" t="s">
        <v>1878</v>
      </c>
    </row>
    <row r="7034" spans="1:18" ht="15.75">
      <c r="C7034" s="598" t="str">
        <f>'FC06'!E$6</f>
        <v>PORCENTAJE</v>
      </c>
      <c r="F7034" s="555">
        <f>'FC06'!E$8</f>
        <v>0</v>
      </c>
      <c r="I7034" s="580" t="str">
        <f>Índice!$C$8</f>
        <v>2016-01-01</v>
      </c>
      <c r="J7034" s="580" t="str">
        <f>Índice!$C$9</f>
        <v>2016-12-31</v>
      </c>
      <c r="K7034" s="555" t="s">
        <v>1876</v>
      </c>
      <c r="L7034" s="555" t="s">
        <v>1878</v>
      </c>
    </row>
    <row r="7035" spans="1:18" ht="15.75">
      <c r="A7035" s="593" t="s">
        <v>15</v>
      </c>
      <c r="B7035" s="594"/>
      <c r="C7035" s="595" t="s">
        <v>627</v>
      </c>
      <c r="F7035" s="555"/>
      <c r="I7035" s="580" t="str">
        <f>Índice!$C$8</f>
        <v>2016-01-01</v>
      </c>
      <c r="J7035" s="580" t="str">
        <f>Índice!$C$9</f>
        <v>2016-12-31</v>
      </c>
      <c r="L7035" s="557"/>
    </row>
    <row r="7036" spans="1:18" ht="15.75">
      <c r="C7036" s="598" t="str">
        <f>'FC06'!C$6</f>
        <v>Valor de la Fiducia</v>
      </c>
      <c r="F7036" s="555">
        <f>'FC06'!C$9</f>
        <v>0</v>
      </c>
      <c r="I7036" s="580" t="str">
        <f>Índice!$C$8</f>
        <v>2016-01-01</v>
      </c>
      <c r="J7036" s="580" t="str">
        <f>Índice!$C$9</f>
        <v>2016-12-31</v>
      </c>
      <c r="K7036" s="555" t="s">
        <v>1876</v>
      </c>
      <c r="L7036" s="555" t="s">
        <v>1879</v>
      </c>
    </row>
    <row r="7037" spans="1:18" ht="15.75">
      <c r="C7037" s="598" t="str">
        <f>'FC06'!D$6</f>
        <v>Valor Depósitos en Garantía</v>
      </c>
      <c r="F7037" s="555">
        <f>'FC06'!D$9</f>
        <v>0</v>
      </c>
      <c r="I7037" s="580" t="str">
        <f>Índice!$C$8</f>
        <v>2016-01-01</v>
      </c>
      <c r="J7037" s="580" t="str">
        <f>Índice!$C$9</f>
        <v>2016-12-31</v>
      </c>
      <c r="K7037" s="555" t="s">
        <v>1876</v>
      </c>
      <c r="L7037" s="555" t="s">
        <v>1879</v>
      </c>
    </row>
    <row r="7038" spans="1:18" ht="15.75">
      <c r="C7038" s="598" t="str">
        <f>'FC06'!E$6</f>
        <v>PORCENTAJE</v>
      </c>
      <c r="F7038" s="555">
        <f>'FC06'!E$9</f>
        <v>0</v>
      </c>
      <c r="I7038" s="580" t="str">
        <f>Índice!$C$8</f>
        <v>2016-01-01</v>
      </c>
      <c r="J7038" s="580" t="str">
        <f>Índice!$C$9</f>
        <v>2016-12-31</v>
      </c>
      <c r="K7038" s="555" t="s">
        <v>1876</v>
      </c>
      <c r="L7038" s="555" t="s">
        <v>1879</v>
      </c>
    </row>
    <row r="7039" spans="1:18" ht="15.75">
      <c r="A7039" s="593" t="s">
        <v>15</v>
      </c>
      <c r="B7039" s="594"/>
      <c r="C7039" s="595" t="s">
        <v>628</v>
      </c>
      <c r="F7039" s="555"/>
      <c r="I7039" s="580" t="str">
        <f>Índice!$C$8</f>
        <v>2016-01-01</v>
      </c>
      <c r="J7039" s="580" t="str">
        <f>Índice!$C$9</f>
        <v>2016-12-31</v>
      </c>
      <c r="L7039" s="557"/>
    </row>
    <row r="7040" spans="1:18" ht="15.75">
      <c r="C7040" s="598" t="str">
        <f>'FC06'!C$6</f>
        <v>Valor de la Fiducia</v>
      </c>
      <c r="F7040" s="555">
        <f>'FC06'!C$10</f>
        <v>0</v>
      </c>
      <c r="I7040" s="580" t="str">
        <f>Índice!$C$8</f>
        <v>2016-01-01</v>
      </c>
      <c r="J7040" s="580" t="str">
        <f>Índice!$C$9</f>
        <v>2016-12-31</v>
      </c>
      <c r="K7040" s="555" t="s">
        <v>1876</v>
      </c>
      <c r="L7040" s="555" t="s">
        <v>1880</v>
      </c>
    </row>
    <row r="7041" spans="1:18" ht="15.75">
      <c r="C7041" s="598" t="str">
        <f>'FC06'!D$6</f>
        <v>Valor Depósitos en Garantía</v>
      </c>
      <c r="F7041" s="555">
        <f>'FC06'!D$10</f>
        <v>0</v>
      </c>
      <c r="I7041" s="580" t="str">
        <f>Índice!$C$8</f>
        <v>2016-01-01</v>
      </c>
      <c r="J7041" s="580" t="str">
        <f>Índice!$C$9</f>
        <v>2016-12-31</v>
      </c>
      <c r="K7041" s="555" t="s">
        <v>1876</v>
      </c>
      <c r="L7041" s="555" t="s">
        <v>1880</v>
      </c>
    </row>
    <row r="7042" spans="1:18" ht="15.75">
      <c r="C7042" s="598" t="str">
        <f>'FC06'!E$6</f>
        <v>PORCENTAJE</v>
      </c>
      <c r="F7042" s="555">
        <f>'FC06'!E$10</f>
        <v>0</v>
      </c>
      <c r="I7042" s="580" t="str">
        <f>Índice!$C$8</f>
        <v>2016-01-01</v>
      </c>
      <c r="J7042" s="580" t="str">
        <f>Índice!$C$9</f>
        <v>2016-12-31</v>
      </c>
      <c r="K7042" s="555" t="s">
        <v>1876</v>
      </c>
      <c r="L7042" s="555" t="s">
        <v>1880</v>
      </c>
    </row>
    <row r="7043" spans="1:18" ht="15.75">
      <c r="A7043" s="575" t="s">
        <v>15</v>
      </c>
      <c r="B7043" s="550"/>
      <c r="C7043" s="549" t="s">
        <v>1055</v>
      </c>
      <c r="D7043" s="550"/>
      <c r="E7043" s="550"/>
      <c r="F7043" s="551"/>
      <c r="G7043" s="550"/>
      <c r="H7043" s="550"/>
      <c r="I7043" s="580" t="str">
        <f>Índice!$C$8</f>
        <v>2016-01-01</v>
      </c>
      <c r="J7043" s="580" t="str">
        <f>Índice!$C$9</f>
        <v>2016-12-31</v>
      </c>
      <c r="K7043" s="584"/>
      <c r="L7043" s="584"/>
      <c r="M7043" s="550"/>
      <c r="N7043" s="550"/>
      <c r="O7043" s="550"/>
      <c r="P7043" s="550"/>
      <c r="Q7043" s="550"/>
      <c r="R7043" s="550"/>
    </row>
    <row r="7044" spans="1:18" ht="15.75">
      <c r="A7044" s="593" t="s">
        <v>15</v>
      </c>
      <c r="C7044" s="598" t="str">
        <f>'FC07'!B6</f>
        <v>Solicitud cálculo actorial</v>
      </c>
      <c r="F7044" s="555"/>
      <c r="I7044" s="580" t="str">
        <f>Índice!$C$8</f>
        <v>2016-01-01</v>
      </c>
      <c r="J7044" s="580" t="str">
        <f>Índice!$C$9</f>
        <v>2016-12-31</v>
      </c>
      <c r="K7044" s="555"/>
      <c r="L7044" s="555"/>
    </row>
    <row r="7045" spans="1:18" ht="15.75">
      <c r="C7045" s="598" t="str">
        <f>'FC07'!B7</f>
        <v>Representante legal</v>
      </c>
      <c r="F7045" s="555" t="str">
        <f>'FC07'!C7</f>
        <v>Por incluir información</v>
      </c>
      <c r="I7045" s="580" t="str">
        <f>Índice!$C$8</f>
        <v>2016-01-01</v>
      </c>
      <c r="J7045" s="580" t="str">
        <f>Índice!$C$9</f>
        <v>2016-12-31</v>
      </c>
      <c r="K7045" s="555"/>
      <c r="L7045" s="555"/>
    </row>
    <row r="7046" spans="1:18" ht="15.75">
      <c r="C7046" s="598" t="str">
        <f>'FC07'!B8</f>
        <v>Número de Identificación Tributaria NIT</v>
      </c>
      <c r="F7046" s="555" t="str">
        <f>'FC07'!C8</f>
        <v>Por incluir información</v>
      </c>
      <c r="I7046" s="580"/>
      <c r="J7046" s="580" t="str">
        <f>Índice!$C$9</f>
        <v>2016-12-31</v>
      </c>
      <c r="K7046" s="555"/>
      <c r="L7046" s="555"/>
    </row>
    <row r="7047" spans="1:18" ht="15.75">
      <c r="C7047" s="598" t="str">
        <f>'FC07'!B9</f>
        <v>Domicilio</v>
      </c>
      <c r="F7047" s="555" t="str">
        <f>'FC07'!C9</f>
        <v>Por incluir información</v>
      </c>
      <c r="I7047" s="580" t="str">
        <f>Índice!$C$8</f>
        <v>2016-01-01</v>
      </c>
      <c r="J7047" s="580" t="str">
        <f>Índice!$C$9</f>
        <v>2016-12-31</v>
      </c>
      <c r="K7047" s="555"/>
      <c r="L7047" s="555"/>
    </row>
    <row r="7048" spans="1:18" ht="15.75">
      <c r="C7048" s="598" t="str">
        <f>'FC07'!B10</f>
        <v>Dirección</v>
      </c>
      <c r="F7048" s="555" t="str">
        <f>'FC07'!C10</f>
        <v>Por incluir información</v>
      </c>
      <c r="I7048" s="580" t="str">
        <f>Índice!$C$8</f>
        <v>2016-01-01</v>
      </c>
      <c r="J7048" s="580" t="str">
        <f>Índice!$C$9</f>
        <v>2016-12-31</v>
      </c>
      <c r="K7048" s="555"/>
      <c r="L7048" s="555"/>
    </row>
    <row r="7049" spans="1:18" ht="15.75">
      <c r="C7049" s="598" t="str">
        <f>'FC07'!B11</f>
        <v>Administración regional de impuestos que le corresponde</v>
      </c>
      <c r="F7049" s="555" t="str">
        <f>'FC07'!C11</f>
        <v>Por incluir información</v>
      </c>
      <c r="I7049" s="580" t="str">
        <f>Índice!$C$8</f>
        <v>2016-01-01</v>
      </c>
      <c r="J7049" s="580" t="str">
        <f>Índice!$C$9</f>
        <v>2016-12-31</v>
      </c>
      <c r="K7049" s="555"/>
      <c r="L7049" s="555"/>
    </row>
    <row r="7050" spans="1:18" ht="15.75">
      <c r="C7050" s="598" t="str">
        <f>'FC07'!B12</f>
        <v>Grandes contribuyentes) (SI o NO)</v>
      </c>
      <c r="F7050" s="555" t="str">
        <f>'FC07'!C12</f>
        <v>Por incluir información</v>
      </c>
      <c r="I7050" s="580" t="str">
        <f>Índice!$C$8</f>
        <v>2016-01-01</v>
      </c>
      <c r="J7050" s="580" t="str">
        <f>Índice!$C$9</f>
        <v>2016-12-31</v>
      </c>
      <c r="K7050" s="555"/>
      <c r="L7050" s="555"/>
    </row>
    <row r="7051" spans="1:18" ht="15.75">
      <c r="A7051" s="593" t="s">
        <v>15</v>
      </c>
      <c r="C7051" s="598" t="str">
        <f>'FC07'!B13</f>
        <v>Nota técnica</v>
      </c>
      <c r="F7051" s="555"/>
      <c r="I7051" s="580" t="str">
        <f>Índice!$C$8</f>
        <v>2016-01-01</v>
      </c>
      <c r="J7051" s="580" t="str">
        <f>Índice!$C$9</f>
        <v>2016-12-31</v>
      </c>
      <c r="K7051" s="555"/>
      <c r="L7051" s="555"/>
    </row>
    <row r="7052" spans="1:18" ht="15.75">
      <c r="C7052" s="598" t="str">
        <f>'FC07'!B14</f>
        <v>Nombre del actuario</v>
      </c>
      <c r="F7052" s="555" t="str">
        <f>'FC07'!C14</f>
        <v>Por incluir información</v>
      </c>
      <c r="I7052" s="580" t="str">
        <f>Índice!$C$8</f>
        <v>2016-01-01</v>
      </c>
      <c r="J7052" s="580" t="str">
        <f>Índice!$C$9</f>
        <v>2016-12-31</v>
      </c>
      <c r="K7052" s="555"/>
      <c r="L7052" s="555"/>
    </row>
    <row r="7053" spans="1:18" ht="15.75">
      <c r="C7053" s="598" t="str">
        <f>'FC07'!B15</f>
        <v>Identificación</v>
      </c>
      <c r="F7053" s="555" t="str">
        <f>'FC07'!C15</f>
        <v>Por incluir información</v>
      </c>
      <c r="I7053" s="580" t="str">
        <f>Índice!$C$8</f>
        <v>2016-01-01</v>
      </c>
      <c r="J7053" s="580" t="str">
        <f>Índice!$C$9</f>
        <v>2016-12-31</v>
      </c>
      <c r="K7053" s="555"/>
      <c r="L7053" s="555"/>
    </row>
    <row r="7054" spans="1:18" ht="15.75">
      <c r="C7054" s="598" t="str">
        <f>'FC07'!B16</f>
        <v>Profesión</v>
      </c>
      <c r="F7054" s="555" t="str">
        <f>'FC07'!C16</f>
        <v>Por incluir información</v>
      </c>
      <c r="I7054" s="580" t="str">
        <f>Índice!$C$8</f>
        <v>2016-01-01</v>
      </c>
      <c r="J7054" s="580" t="str">
        <f>Índice!$C$9</f>
        <v>2016-12-31</v>
      </c>
      <c r="K7054" s="555"/>
      <c r="L7054" s="555"/>
    </row>
    <row r="7055" spans="1:18" ht="15.75">
      <c r="C7055" s="598" t="str">
        <f>'FC07'!B17</f>
        <v>Matrícula profesional de la persona natural o jurídica que elaboró el cálculo actuarial, matriculado como actuario.</v>
      </c>
      <c r="F7055" s="555" t="str">
        <f>'FC07'!C17</f>
        <v>Por incluir información</v>
      </c>
      <c r="I7055" s="580" t="str">
        <f>Índice!$C$8</f>
        <v>2016-01-01</v>
      </c>
      <c r="J7055" s="580" t="str">
        <f>Índice!$C$9</f>
        <v>2016-12-31</v>
      </c>
      <c r="K7055" s="555"/>
      <c r="L7055" s="555"/>
    </row>
    <row r="7056" spans="1:18" ht="15.75">
      <c r="C7056" s="598" t="str">
        <f>'FC07'!B18</f>
        <v>Si pertenece a una persona Jurídica indique la Razón social</v>
      </c>
      <c r="F7056" s="555" t="str">
        <f>'FC07'!C18</f>
        <v>Por incluir información</v>
      </c>
      <c r="I7056" s="580" t="str">
        <f>Índice!$C$8</f>
        <v>2016-01-01</v>
      </c>
      <c r="J7056" s="580" t="str">
        <f>Índice!$C$9</f>
        <v>2016-12-31</v>
      </c>
      <c r="K7056" s="555"/>
      <c r="L7056" s="555"/>
    </row>
    <row r="7057" spans="1:18" ht="15.75">
      <c r="C7057" s="598" t="str">
        <f>'FC07'!B19</f>
        <v>Si pertenece a una persona Jurídica indique el NIT</v>
      </c>
      <c r="F7057" s="555" t="str">
        <f>'FC07'!C19</f>
        <v>Por incluir información</v>
      </c>
      <c r="I7057" s="580" t="str">
        <f>Índice!$C$8</f>
        <v>2016-01-01</v>
      </c>
      <c r="J7057" s="580" t="str">
        <f>Índice!$C$9</f>
        <v>2016-12-31</v>
      </c>
      <c r="K7057" s="555"/>
      <c r="L7057" s="555"/>
    </row>
    <row r="7058" spans="1:18" ht="15.75">
      <c r="A7058" s="593" t="s">
        <v>15</v>
      </c>
      <c r="C7058" s="598" t="str">
        <f>'FC07'!B20</f>
        <v>Certificación</v>
      </c>
      <c r="F7058" s="555"/>
      <c r="I7058" s="580" t="str">
        <f>Índice!$C$8</f>
        <v>2016-01-01</v>
      </c>
      <c r="J7058" s="580" t="str">
        <f>Índice!$C$9</f>
        <v>2016-12-31</v>
      </c>
      <c r="K7058" s="555"/>
      <c r="L7058" s="555"/>
    </row>
    <row r="7059" spans="1:18" ht="15.75">
      <c r="C7059" s="598" t="str">
        <f>'FC07'!B21</f>
        <v>Valor del cálculo actuarial</v>
      </c>
      <c r="F7059" s="555">
        <f>'FC07'!C21</f>
        <v>0</v>
      </c>
      <c r="I7059" s="580" t="str">
        <f>Índice!$C$8</f>
        <v>2016-01-01</v>
      </c>
      <c r="J7059" s="580" t="str">
        <f>Índice!$C$9</f>
        <v>2016-12-31</v>
      </c>
      <c r="K7059" s="555"/>
      <c r="L7059" s="555"/>
    </row>
    <row r="7060" spans="1:18" ht="15.75">
      <c r="C7060" s="598" t="str">
        <f>'FC07'!B22</f>
        <v>Metodología</v>
      </c>
      <c r="F7060" s="555" t="str">
        <f>'FC07'!C22</f>
        <v>Por incluir información</v>
      </c>
      <c r="I7060" s="580" t="str">
        <f>Índice!$C$8</f>
        <v>2016-01-01</v>
      </c>
      <c r="J7060" s="580" t="str">
        <f>Índice!$C$9</f>
        <v>2016-12-31</v>
      </c>
      <c r="K7060" s="555"/>
      <c r="L7060" s="555"/>
    </row>
    <row r="7061" spans="1:18" ht="15.75">
      <c r="C7061" s="598" t="str">
        <f>'FC07'!B23</f>
        <v>Procedimiento empleado</v>
      </c>
      <c r="F7061" s="555" t="str">
        <f>'FC07'!C23</f>
        <v>Por incluir información</v>
      </c>
      <c r="I7061" s="580" t="str">
        <f>Índice!$C$8</f>
        <v>2016-01-01</v>
      </c>
      <c r="J7061" s="580" t="str">
        <f>Índice!$C$9</f>
        <v>2016-12-31</v>
      </c>
      <c r="K7061" s="555"/>
      <c r="L7061" s="555"/>
    </row>
    <row r="7062" spans="1:18" ht="15.75">
      <c r="C7062" s="598" t="str">
        <f>'FC07'!B24</f>
        <v>Incremento del porcentaje acumulado de amortización respecto del año anterior</v>
      </c>
      <c r="F7062" s="599">
        <f>'FC07'!C24</f>
        <v>0</v>
      </c>
      <c r="I7062" s="580" t="str">
        <f>Índice!$C$8</f>
        <v>2016-01-01</v>
      </c>
      <c r="J7062" s="580" t="str">
        <f>Índice!$C$9</f>
        <v>2016-12-31</v>
      </c>
      <c r="K7062" s="555"/>
      <c r="L7062" s="555"/>
    </row>
    <row r="7063" spans="1:18" ht="15.75">
      <c r="C7063" s="598" t="str">
        <f>'FC07'!B25</f>
        <v>Incremento del porcentaje anual de amortización respecto del año anterior</v>
      </c>
      <c r="F7063" s="599">
        <f>'FC07'!C25</f>
        <v>0</v>
      </c>
      <c r="I7063" s="580" t="str">
        <f>Índice!$C$8</f>
        <v>2016-01-01</v>
      </c>
      <c r="J7063" s="580" t="str">
        <f>Índice!$C$9</f>
        <v>2016-12-31</v>
      </c>
      <c r="K7063" s="555"/>
      <c r="L7063" s="555"/>
    </row>
    <row r="7064" spans="1:18" ht="15.75">
      <c r="A7064" s="575" t="s">
        <v>15</v>
      </c>
      <c r="B7064" s="550"/>
      <c r="C7064" s="549" t="s">
        <v>682</v>
      </c>
      <c r="D7064" s="550"/>
      <c r="E7064" s="550"/>
      <c r="F7064" s="551"/>
      <c r="G7064" s="550"/>
      <c r="H7064" s="550"/>
      <c r="I7064" s="580" t="str">
        <f>Índice!$C$8</f>
        <v>2016-01-01</v>
      </c>
      <c r="J7064" s="580" t="str">
        <f>Índice!$C$9</f>
        <v>2016-12-31</v>
      </c>
      <c r="K7064" s="584"/>
      <c r="L7064" s="584"/>
      <c r="M7064" s="550"/>
      <c r="N7064" s="550"/>
      <c r="O7064" s="550"/>
      <c r="P7064" s="550"/>
      <c r="Q7064" s="550"/>
      <c r="R7064" s="550"/>
    </row>
    <row r="7065" spans="1:18" ht="15.75">
      <c r="A7065" s="593" t="s">
        <v>15</v>
      </c>
      <c r="C7065" s="598" t="str">
        <f>'800100'!B7</f>
        <v>Subclasificaciones de activos, pasivos y patrimonios</v>
      </c>
      <c r="F7065" s="600"/>
      <c r="I7065" s="580" t="str">
        <f>Índice!$C$8</f>
        <v>2016-01-01</v>
      </c>
      <c r="J7065" s="580" t="str">
        <f>Índice!$C$9</f>
        <v>2016-12-31</v>
      </c>
    </row>
    <row r="7066" spans="1:18" ht="15.75">
      <c r="A7066" s="593" t="s">
        <v>15</v>
      </c>
      <c r="C7066" s="598" t="str">
        <f>'800100'!B8</f>
        <v>Propiedades, planta y equipo  (800100)</v>
      </c>
      <c r="F7066" s="600"/>
      <c r="I7066" s="580" t="str">
        <f>Índice!$C$8</f>
        <v>2016-01-01</v>
      </c>
      <c r="J7066" s="580" t="str">
        <f>Índice!$C$9</f>
        <v>2016-12-31</v>
      </c>
    </row>
    <row r="7067" spans="1:18" ht="15.75">
      <c r="A7067" s="593" t="s">
        <v>15</v>
      </c>
      <c r="C7067" s="598" t="str">
        <f>'800100'!B9</f>
        <v>Terrenos y construcciones  (800100)</v>
      </c>
      <c r="F7067" s="600"/>
      <c r="I7067" s="580" t="str">
        <f>Índice!$C$8</f>
        <v>2016-01-01</v>
      </c>
      <c r="J7067" s="580" t="str">
        <f>Índice!$C$9</f>
        <v>2016-12-31</v>
      </c>
    </row>
    <row r="7068" spans="1:18" ht="15.75">
      <c r="C7068" s="598" t="str">
        <f>'800100'!B10</f>
        <v>Terrenos</v>
      </c>
      <c r="F7068" s="600">
        <f>'800100'!C10</f>
        <v>0</v>
      </c>
      <c r="I7068" s="580"/>
      <c r="J7068" s="580" t="str">
        <f>Índice!$C$9</f>
        <v>2016-12-31</v>
      </c>
      <c r="L7068" s="557"/>
    </row>
    <row r="7069" spans="1:18" ht="15.75">
      <c r="C7069" s="598" t="str">
        <f>'800100'!B11</f>
        <v>Edificios  (800100)</v>
      </c>
      <c r="F7069" s="600">
        <f>'800100'!C11</f>
        <v>0</v>
      </c>
      <c r="I7069" s="580"/>
      <c r="J7069" s="580" t="str">
        <f>Índice!$C$9</f>
        <v>2016-12-31</v>
      </c>
      <c r="L7069" s="557"/>
    </row>
    <row r="7070" spans="1:18" ht="15.75">
      <c r="C7070" s="598" t="str">
        <f>'800100'!B12</f>
        <v>Total terrenos y edificios  (800100)</v>
      </c>
      <c r="F7070" s="600">
        <f>'800100'!C12</f>
        <v>0</v>
      </c>
      <c r="I7070" s="580"/>
      <c r="J7070" s="580" t="str">
        <f>Índice!$C$9</f>
        <v>2016-12-31</v>
      </c>
      <c r="L7070" s="557"/>
    </row>
    <row r="7071" spans="1:18" ht="15.75">
      <c r="C7071" s="598" t="str">
        <f>'800100'!B13</f>
        <v>Maquinaria  (800100)</v>
      </c>
      <c r="F7071" s="600">
        <f>'800100'!C13</f>
        <v>0</v>
      </c>
      <c r="I7071" s="580"/>
      <c r="J7071" s="580" t="str">
        <f>Índice!$C$9</f>
        <v>2016-12-31</v>
      </c>
      <c r="L7071" s="557"/>
    </row>
    <row r="7072" spans="1:18" ht="15.75">
      <c r="A7072" s="593" t="s">
        <v>15</v>
      </c>
      <c r="C7072" s="598" t="str">
        <f>'800100'!B14</f>
        <v>Vehículos  (800100)</v>
      </c>
      <c r="F7072" s="600"/>
      <c r="I7072" s="580" t="str">
        <f>Índice!$C$8</f>
        <v>2016-01-01</v>
      </c>
      <c r="J7072" s="580" t="str">
        <f>Índice!$C$9</f>
        <v>2016-12-31</v>
      </c>
      <c r="L7072" s="557"/>
    </row>
    <row r="7073" spans="1:12" ht="15.75">
      <c r="C7073" s="598" t="str">
        <f>'800100'!B15</f>
        <v>Buques  (800100)</v>
      </c>
      <c r="F7073" s="600">
        <f>'800100'!C15</f>
        <v>0</v>
      </c>
      <c r="I7073" s="580"/>
      <c r="J7073" s="580" t="str">
        <f>Índice!$C$9</f>
        <v>2016-12-31</v>
      </c>
      <c r="L7073" s="557"/>
    </row>
    <row r="7074" spans="1:12" ht="15.75">
      <c r="C7074" s="598" t="str">
        <f>'800100'!B16</f>
        <v>Aeronaves  (800100)</v>
      </c>
      <c r="F7074" s="600">
        <f>'800100'!C16</f>
        <v>0</v>
      </c>
      <c r="I7074" s="580"/>
      <c r="J7074" s="580" t="str">
        <f>Índice!$C$9</f>
        <v>2016-12-31</v>
      </c>
      <c r="L7074" s="557"/>
    </row>
    <row r="7075" spans="1:12" ht="15.75">
      <c r="C7075" s="598" t="str">
        <f>'800100'!B17</f>
        <v>Equipos de Transporte  (800100)</v>
      </c>
      <c r="F7075" s="600">
        <f>'800100'!C17</f>
        <v>0</v>
      </c>
      <c r="I7075" s="580"/>
      <c r="J7075" s="580" t="str">
        <f>Índice!$C$9</f>
        <v>2016-12-31</v>
      </c>
      <c r="L7075" s="557"/>
    </row>
    <row r="7076" spans="1:12" ht="15.75">
      <c r="C7076" s="598" t="str">
        <f>'800100'!B18</f>
        <v>Total vehículos  (800100)</v>
      </c>
      <c r="F7076" s="600">
        <f>'800100'!C18</f>
        <v>0</v>
      </c>
      <c r="I7076" s="580"/>
      <c r="J7076" s="580" t="str">
        <f>Índice!$C$9</f>
        <v>2016-12-31</v>
      </c>
      <c r="L7076" s="557"/>
    </row>
    <row r="7077" spans="1:12" ht="15.75">
      <c r="C7077" s="598" t="str">
        <f>'800100'!B19</f>
        <v>Enseres y accesorios  (800100)</v>
      </c>
      <c r="F7077" s="600">
        <f>'800100'!C19</f>
        <v>0</v>
      </c>
      <c r="I7077" s="580"/>
      <c r="J7077" s="580" t="str">
        <f>Índice!$C$9</f>
        <v>2016-12-31</v>
      </c>
      <c r="L7077" s="557"/>
    </row>
    <row r="7078" spans="1:12" ht="15.75">
      <c r="C7078" s="598" t="str">
        <f>'800100'!B20</f>
        <v>Equipo de oficina  (800100)</v>
      </c>
      <c r="F7078" s="600">
        <f>'800100'!C20</f>
        <v>0</v>
      </c>
      <c r="I7078" s="580"/>
      <c r="J7078" s="580" t="str">
        <f>Índice!$C$9</f>
        <v>2016-12-31</v>
      </c>
      <c r="L7078" s="557"/>
    </row>
    <row r="7079" spans="1:12" ht="15.75">
      <c r="C7079" s="598" t="str">
        <f>'800100'!B21</f>
        <v>Activos tangibles para exploración y evaluación  (800100)</v>
      </c>
      <c r="F7079" s="600">
        <f>'800100'!C21</f>
        <v>0</v>
      </c>
      <c r="I7079" s="580"/>
      <c r="J7079" s="580" t="str">
        <f>Índice!$C$9</f>
        <v>2016-12-31</v>
      </c>
      <c r="L7079" s="557"/>
    </row>
    <row r="7080" spans="1:12" ht="15.75">
      <c r="C7080" s="598" t="str">
        <f>'800100'!B22</f>
        <v>Construcciones en proceso  (800100)</v>
      </c>
      <c r="F7080" s="600">
        <f>'800100'!C22</f>
        <v>0</v>
      </c>
      <c r="I7080" s="580"/>
      <c r="J7080" s="580" t="str">
        <f>Índice!$C$9</f>
        <v>2016-12-31</v>
      </c>
      <c r="L7080" s="557"/>
    </row>
    <row r="7081" spans="1:12" ht="15.75">
      <c r="C7081" s="598" t="str">
        <f>'800100'!B23</f>
        <v>Propiedades de inversión cuyo valor razonable no puede medirse con fiabilidad sin costo o esfuerzo indebido sobre la hipótesis de negocio en marcha  (800100)</v>
      </c>
      <c r="F7081" s="600">
        <f>'800100'!C23</f>
        <v>0</v>
      </c>
      <c r="I7081" s="580"/>
      <c r="J7081" s="580" t="str">
        <f>Índice!$C$9</f>
        <v>2016-12-31</v>
      </c>
      <c r="L7081" s="557"/>
    </row>
    <row r="7082" spans="1:12" ht="15.75">
      <c r="C7082" s="598" t="str">
        <f>'800100'!B24</f>
        <v>Otras propiedades, planta y equipo  (800100)</v>
      </c>
      <c r="F7082" s="600">
        <f>'800100'!C24</f>
        <v>0</v>
      </c>
      <c r="I7082" s="580"/>
      <c r="J7082" s="580" t="str">
        <f>Índice!$C$9</f>
        <v>2016-12-31</v>
      </c>
      <c r="L7082" s="557"/>
    </row>
    <row r="7083" spans="1:12" ht="15.75">
      <c r="A7083" s="593"/>
      <c r="C7083" s="598" t="str">
        <f>'800100'!B25</f>
        <v>Total de propiedades, planta y equipo  (800100)</v>
      </c>
      <c r="F7083" s="600">
        <f>'800100'!C25</f>
        <v>0</v>
      </c>
      <c r="I7083" s="580"/>
      <c r="J7083" s="580" t="str">
        <f>Índice!$C$9</f>
        <v>2016-12-31</v>
      </c>
      <c r="L7083" s="557"/>
    </row>
    <row r="7084" spans="1:12" ht="15.75">
      <c r="A7084" s="593" t="s">
        <v>15</v>
      </c>
      <c r="C7084" s="598" t="str">
        <f>'800100'!B26</f>
        <v>Activos intangibles y plusvalía  (800100)</v>
      </c>
      <c r="F7084" s="600"/>
      <c r="I7084" s="580" t="str">
        <f>Índice!$C$8</f>
        <v>2016-01-01</v>
      </c>
      <c r="J7084" s="580" t="str">
        <f>Índice!$C$9</f>
        <v>2016-12-31</v>
      </c>
      <c r="L7084" s="557"/>
    </row>
    <row r="7085" spans="1:12" ht="15.75">
      <c r="A7085" s="593" t="s">
        <v>15</v>
      </c>
      <c r="C7085" s="598" t="str">
        <f>'800100'!B27</f>
        <v>Activos intangibles distintos de la plusvalía  (800100)</v>
      </c>
      <c r="F7085" s="600"/>
      <c r="I7085" s="580" t="str">
        <f>Índice!$C$8</f>
        <v>2016-01-01</v>
      </c>
      <c r="J7085" s="580" t="str">
        <f>Índice!$C$9</f>
        <v>2016-12-31</v>
      </c>
      <c r="L7085" s="557"/>
    </row>
    <row r="7086" spans="1:12" ht="15.75">
      <c r="C7086" s="598" t="str">
        <f>'800100'!B28</f>
        <v>Marcas comerciales  (800100)</v>
      </c>
      <c r="F7086" s="600">
        <f>'800100'!C28</f>
        <v>0</v>
      </c>
      <c r="I7086" s="580"/>
      <c r="J7086" s="580" t="str">
        <f>Índice!$C$9</f>
        <v>2016-12-31</v>
      </c>
      <c r="L7086" s="557"/>
    </row>
    <row r="7087" spans="1:12" ht="15.75">
      <c r="C7087" s="598" t="str">
        <f>'800100'!B29</f>
        <v>Activos intangibles para exploración y evaluación  (800100)</v>
      </c>
      <c r="F7087" s="600">
        <f>'800100'!C29</f>
        <v>0</v>
      </c>
      <c r="I7087" s="580"/>
      <c r="J7087" s="580" t="str">
        <f>Índice!$C$9</f>
        <v>2016-12-31</v>
      </c>
      <c r="L7087" s="557"/>
    </row>
    <row r="7088" spans="1:12" ht="15.75">
      <c r="C7088" s="598" t="str">
        <f>'800100'!B30</f>
        <v>Cabeceras de periódicos o revistas y títulos de publicaciones  (800100)</v>
      </c>
      <c r="F7088" s="600">
        <f>'800100'!C30</f>
        <v>0</v>
      </c>
      <c r="I7088" s="580"/>
      <c r="J7088" s="580" t="str">
        <f>Índice!$C$9</f>
        <v>2016-12-31</v>
      </c>
      <c r="L7088" s="557"/>
    </row>
    <row r="7089" spans="1:12" ht="15.75">
      <c r="C7089" s="598" t="str">
        <f>'800100'!B31</f>
        <v>Programas de computador  (800100)</v>
      </c>
      <c r="F7089" s="600">
        <f>'800100'!C31</f>
        <v>0</v>
      </c>
      <c r="I7089" s="580"/>
      <c r="J7089" s="580" t="str">
        <f>Índice!$C$9</f>
        <v>2016-12-31</v>
      </c>
      <c r="L7089" s="557"/>
    </row>
    <row r="7090" spans="1:12" ht="15.75">
      <c r="C7090" s="598" t="str">
        <f>'800100'!B32</f>
        <v>Licencias y franquicias  (800100)</v>
      </c>
      <c r="F7090" s="600">
        <f>'800100'!C32</f>
        <v>0</v>
      </c>
      <c r="I7090" s="580"/>
      <c r="J7090" s="580" t="str">
        <f>Índice!$C$9</f>
        <v>2016-12-31</v>
      </c>
      <c r="L7090" s="557"/>
    </row>
    <row r="7091" spans="1:12" ht="15.75">
      <c r="C7091" s="598" t="str">
        <f>'800100'!B33</f>
        <v>Derechos de propiedad intelectual, patentes y otros derechos de propiedad industrial, servicio y derechos de explotación  (800100)</v>
      </c>
      <c r="F7091" s="600">
        <f>'800100'!C33</f>
        <v>0</v>
      </c>
      <c r="I7091" s="580"/>
      <c r="J7091" s="580" t="str">
        <f>Índice!$C$9</f>
        <v>2016-12-31</v>
      </c>
      <c r="L7091" s="557"/>
    </row>
    <row r="7092" spans="1:12" ht="15.75">
      <c r="C7092" s="598" t="str">
        <f>'800100'!B34</f>
        <v>Recetas, fórmulas, modelos, diseños y prototipos  (800100)</v>
      </c>
      <c r="F7092" s="600">
        <f>'800100'!C34</f>
        <v>0</v>
      </c>
      <c r="I7092" s="580"/>
      <c r="J7092" s="580" t="str">
        <f>Índice!$C$9</f>
        <v>2016-12-31</v>
      </c>
      <c r="L7092" s="557"/>
    </row>
    <row r="7093" spans="1:12" ht="15.75">
      <c r="C7093" s="598" t="str">
        <f>'800100'!B35</f>
        <v>Activos intangibles en desarrollo  (800100)</v>
      </c>
      <c r="F7093" s="600">
        <f>'800100'!C35</f>
        <v>0</v>
      </c>
      <c r="I7093" s="580"/>
      <c r="J7093" s="580" t="str">
        <f>Índice!$C$9</f>
        <v>2016-12-31</v>
      </c>
      <c r="L7093" s="557"/>
    </row>
    <row r="7094" spans="1:12" ht="15.75">
      <c r="C7094" s="598" t="str">
        <f>'800100'!B36</f>
        <v>Acuerdos de concesión de servicios, clasificados como activos intangibles  (800100)</v>
      </c>
      <c r="F7094" s="600">
        <f>'800100'!C36</f>
        <v>0</v>
      </c>
      <c r="I7094" s="580"/>
      <c r="J7094" s="580" t="str">
        <f>Índice!$C$9</f>
        <v>2016-12-31</v>
      </c>
      <c r="L7094" s="557"/>
    </row>
    <row r="7095" spans="1:12" ht="15.75">
      <c r="C7095" s="598" t="str">
        <f>'800100'!B37</f>
        <v>Otros activos intangibles  (800100)</v>
      </c>
      <c r="F7095" s="600">
        <f>'800100'!C37</f>
        <v>0</v>
      </c>
      <c r="I7095" s="580"/>
      <c r="J7095" s="580" t="str">
        <f>Índice!$C$9</f>
        <v>2016-12-31</v>
      </c>
      <c r="L7095" s="557"/>
    </row>
    <row r="7096" spans="1:12" ht="15.75">
      <c r="C7096" s="598" t="str">
        <f>'800100'!B38</f>
        <v>Total de activos intangibles distintos de la plusvalía  (800100)</v>
      </c>
      <c r="F7096" s="600">
        <f>'800100'!C38</f>
        <v>0</v>
      </c>
      <c r="I7096" s="580"/>
      <c r="J7096" s="580" t="str">
        <f>Índice!$C$9</f>
        <v>2016-12-31</v>
      </c>
      <c r="L7096" s="557"/>
    </row>
    <row r="7097" spans="1:12" ht="15.75">
      <c r="A7097" s="593"/>
      <c r="C7097" s="598" t="str">
        <f>'800100'!B39</f>
        <v>Plusvalía  (800100)</v>
      </c>
      <c r="F7097" s="600">
        <f>'800100'!C39</f>
        <v>0</v>
      </c>
      <c r="I7097" s="580"/>
      <c r="J7097" s="580" t="str">
        <f>Índice!$C$9</f>
        <v>2016-12-31</v>
      </c>
      <c r="L7097" s="557"/>
    </row>
    <row r="7098" spans="1:12" ht="15.75">
      <c r="C7098" s="598" t="str">
        <f>'800100'!B40</f>
        <v>Total activos intangibles y plusvalía  (800100)</v>
      </c>
      <c r="F7098" s="600">
        <f>'800100'!C40</f>
        <v>0</v>
      </c>
      <c r="I7098" s="580"/>
      <c r="J7098" s="580" t="str">
        <f>Índice!$C$9</f>
        <v>2016-12-31</v>
      </c>
      <c r="L7098" s="557"/>
    </row>
    <row r="7099" spans="1:12" ht="15.75">
      <c r="A7099" s="593" t="s">
        <v>15</v>
      </c>
      <c r="C7099" s="598" t="str">
        <f>'800100'!B41</f>
        <v>Clases de inventarios corrientes  (800100_1)</v>
      </c>
      <c r="F7099" s="600"/>
      <c r="I7099" s="580" t="str">
        <f>Índice!$C$8</f>
        <v>2016-01-01</v>
      </c>
      <c r="J7099" s="580" t="str">
        <f>Índice!$C$9</f>
        <v>2016-12-31</v>
      </c>
      <c r="L7099" s="557"/>
    </row>
    <row r="7100" spans="1:12" ht="15.75">
      <c r="C7100" s="598" t="str">
        <f>'800100'!B42</f>
        <v>Inventarios corrientes mantenidos para la venta</v>
      </c>
      <c r="F7100" s="600">
        <f>'800100'!C42</f>
        <v>0</v>
      </c>
      <c r="I7100" s="580"/>
      <c r="J7100" s="580" t="str">
        <f>Índice!$C$9</f>
        <v>2016-12-31</v>
      </c>
      <c r="L7100" s="557"/>
    </row>
    <row r="7101" spans="1:12" ht="15.75">
      <c r="C7101" s="598" t="str">
        <f>'800100'!B43</f>
        <v>Trabajo en curso corriente  (800100)</v>
      </c>
      <c r="F7101" s="600">
        <f>'800100'!C43</f>
        <v>0</v>
      </c>
      <c r="I7101" s="580"/>
      <c r="J7101" s="580" t="str">
        <f>Índice!$C$9</f>
        <v>2016-12-31</v>
      </c>
      <c r="L7101" s="557"/>
    </row>
    <row r="7102" spans="1:12" ht="15.75">
      <c r="A7102" s="593"/>
      <c r="C7102" s="598" t="str">
        <f>'800100'!B44</f>
        <v>Materiales y suministros corrientes a consumir en procesos de producción o prestación de servicios  (800100)</v>
      </c>
      <c r="F7102" s="600">
        <f>'800100'!C44</f>
        <v>0</v>
      </c>
      <c r="I7102" s="580"/>
      <c r="J7102" s="580" t="str">
        <f>Índice!$C$9</f>
        <v>2016-12-31</v>
      </c>
      <c r="L7102" s="557"/>
    </row>
    <row r="7103" spans="1:12" ht="15.75">
      <c r="C7103" s="598" t="str">
        <f>'800100'!B45</f>
        <v>Total inventarios corrientes  (800100)</v>
      </c>
      <c r="F7103" s="600">
        <f>'800100'!C45</f>
        <v>0</v>
      </c>
      <c r="I7103" s="580"/>
      <c r="J7103" s="580" t="str">
        <f>Índice!$C$9</f>
        <v>2016-12-31</v>
      </c>
      <c r="L7103" s="557"/>
    </row>
    <row r="7104" spans="1:12" ht="15.75">
      <c r="A7104" s="593" t="s">
        <v>15</v>
      </c>
      <c r="C7104" s="598" t="str">
        <f>'800100'!B46</f>
        <v>Detalle de Cuentas comerciales por cobrar y otras cuentas por cobrar no corrientes  (800100)</v>
      </c>
      <c r="F7104" s="600"/>
      <c r="I7104" s="580" t="str">
        <f>Índice!$C$8</f>
        <v>2016-01-01</v>
      </c>
      <c r="J7104" s="580" t="str">
        <f>Índice!$C$9</f>
        <v>2016-12-31</v>
      </c>
      <c r="L7104" s="557"/>
    </row>
    <row r="7105" spans="1:12" ht="15.75">
      <c r="C7105" s="598" t="str">
        <f>'800100'!B47</f>
        <v>Cuentas por cobrar no corrientes debidas por partes relacionadas  (800100_1)</v>
      </c>
      <c r="F7105" s="600">
        <f>'800100'!C47</f>
        <v>0</v>
      </c>
      <c r="I7105" s="580"/>
      <c r="J7105" s="580" t="str">
        <f>Índice!$C$9</f>
        <v>2016-12-31</v>
      </c>
      <c r="L7105" s="557"/>
    </row>
    <row r="7106" spans="1:12" ht="15.75">
      <c r="C7106" s="598" t="str">
        <f>'800100'!B48</f>
        <v>Cuentas por cobrar no corrientes debidas por terceros  (800100_1)</v>
      </c>
      <c r="F7106" s="600">
        <f>'800100'!C48</f>
        <v>0</v>
      </c>
      <c r="I7106" s="580"/>
      <c r="J7106" s="580" t="str">
        <f>Índice!$C$9</f>
        <v>2016-12-31</v>
      </c>
      <c r="L7106" s="557"/>
    </row>
    <row r="7107" spans="1:12" ht="15.75">
      <c r="C7107" s="598" t="str">
        <f>'800100'!B49</f>
        <v>Cuentas por cobrar no corrientes que surgen de ingresos acumulados (devengados) pendientes de facturar  (800100_1)</v>
      </c>
      <c r="F7107" s="600">
        <f>'800100'!C49</f>
        <v>0</v>
      </c>
      <c r="I7107" s="580"/>
      <c r="J7107" s="580" t="str">
        <f>Índice!$C$9</f>
        <v>2016-12-31</v>
      </c>
      <c r="L7107" s="557"/>
    </row>
    <row r="7108" spans="1:12" ht="15.75">
      <c r="C7108" s="598" t="str">
        <f>'800100'!B50</f>
        <v>Total detallado de cuentas comerciales por cobrar y otras cuentas por cobrar no corrientes  (800100_1)</v>
      </c>
      <c r="F7108" s="600">
        <f>'800100'!C50</f>
        <v>0</v>
      </c>
      <c r="I7108" s="580"/>
      <c r="J7108" s="580" t="str">
        <f>Índice!$C$9</f>
        <v>2016-12-31</v>
      </c>
      <c r="L7108" s="557"/>
    </row>
    <row r="7109" spans="1:12" ht="15.75">
      <c r="A7109" s="593" t="s">
        <v>15</v>
      </c>
      <c r="C7109" s="598" t="str">
        <f>'800100'!B51</f>
        <v>Detalle de Cuentas comerciales por cobrar y otras cuentas por cobrar corrientes  (800100)</v>
      </c>
      <c r="F7109" s="600"/>
      <c r="I7109" s="580" t="str">
        <f>Índice!$C$8</f>
        <v>2016-01-01</v>
      </c>
      <c r="J7109" s="580" t="str">
        <f>Índice!$C$9</f>
        <v>2016-12-31</v>
      </c>
      <c r="L7109" s="557"/>
    </row>
    <row r="7110" spans="1:12" ht="15.75">
      <c r="C7110" s="598" t="str">
        <f>'800100'!B52</f>
        <v>Cuentas por cobrar corrientes a partes relacionadas  (800100_2)</v>
      </c>
      <c r="F7110" s="600">
        <f>'800100'!C52</f>
        <v>0</v>
      </c>
      <c r="I7110" s="580"/>
      <c r="J7110" s="580" t="str">
        <f>Índice!$C$9</f>
        <v>2016-12-31</v>
      </c>
      <c r="L7110" s="557"/>
    </row>
    <row r="7111" spans="1:12" ht="15.75">
      <c r="A7111" s="593"/>
      <c r="C7111" s="598" t="str">
        <f>'800100'!B53</f>
        <v>Cuentas por cobrar corrientes a terceros  (800100_2)</v>
      </c>
      <c r="F7111" s="600">
        <f>'800100'!C53</f>
        <v>0</v>
      </c>
      <c r="I7111" s="580"/>
      <c r="J7111" s="580" t="str">
        <f>Índice!$C$9</f>
        <v>2016-12-31</v>
      </c>
      <c r="L7111" s="557"/>
    </row>
    <row r="7112" spans="1:12" ht="15.75">
      <c r="C7112" s="598" t="str">
        <f>'800100'!B54</f>
        <v>Cuentas por cobrar corrientes que surgen de ingresos acumulados o devengados todavía no facturados  (800100_2)</v>
      </c>
      <c r="F7112" s="600">
        <f>'800100'!C54</f>
        <v>0</v>
      </c>
      <c r="I7112" s="580"/>
      <c r="J7112" s="580" t="str">
        <f>Índice!$C$9</f>
        <v>2016-12-31</v>
      </c>
      <c r="L7112" s="557"/>
    </row>
    <row r="7113" spans="1:12" ht="15.75">
      <c r="C7113" s="598" t="str">
        <f>'800100'!B55</f>
        <v>Total detallado de cuentas  comerciales por cobrar y otras cuentas por cobrar corrientes  (800100_2)</v>
      </c>
      <c r="F7113" s="600">
        <f>'800100'!C55</f>
        <v>0</v>
      </c>
      <c r="I7113" s="580"/>
      <c r="J7113" s="580" t="str">
        <f>Índice!$C$9</f>
        <v>2016-12-31</v>
      </c>
      <c r="L7113" s="557"/>
    </row>
    <row r="7114" spans="1:12" ht="15.75">
      <c r="A7114" s="593" t="s">
        <v>15</v>
      </c>
      <c r="C7114" s="598" t="str">
        <f>'800100'!B56</f>
        <v>Detalle de Cuentas comerciales por cobrar y otras cuentas por cobrar  (800100)</v>
      </c>
      <c r="F7114" s="600"/>
      <c r="I7114" s="580" t="str">
        <f>Índice!$C$8</f>
        <v>2016-01-01</v>
      </c>
      <c r="J7114" s="580" t="str">
        <f>Índice!$C$9</f>
        <v>2016-12-31</v>
      </c>
      <c r="L7114" s="557"/>
    </row>
    <row r="7115" spans="1:12" ht="15.75">
      <c r="C7115" s="598" t="str">
        <f>'800100'!B57</f>
        <v>Cuentas por cobrar a cargo de partes relacionadas  (800100_3)</v>
      </c>
      <c r="F7115" s="600">
        <f>'800100'!C57</f>
        <v>0</v>
      </c>
      <c r="I7115" s="580"/>
      <c r="J7115" s="580" t="str">
        <f>Índice!$C$9</f>
        <v>2016-12-31</v>
      </c>
      <c r="L7115" s="557"/>
    </row>
    <row r="7116" spans="1:12" ht="15.75">
      <c r="C7116" s="598" t="str">
        <f>'800100'!B58</f>
        <v>Cuentas por cobrar a cargo de terceros  (800100_3)</v>
      </c>
      <c r="F7116" s="600">
        <f>'800100'!C58</f>
        <v>0</v>
      </c>
      <c r="I7116" s="580"/>
      <c r="J7116" s="580" t="str">
        <f>Índice!$C$9</f>
        <v>2016-12-31</v>
      </c>
      <c r="L7116" s="557"/>
    </row>
    <row r="7117" spans="1:12" ht="15.75">
      <c r="C7117" s="598" t="str">
        <f>'800100'!B59</f>
        <v>Cuentas por cobrar que surgen de ingresos acumulados o devengados todavía no facturados  (800100_3)</v>
      </c>
      <c r="F7117" s="600">
        <f>'800100'!C59</f>
        <v>0</v>
      </c>
      <c r="I7117" s="580"/>
      <c r="J7117" s="580" t="str">
        <f>Índice!$C$9</f>
        <v>2016-12-31</v>
      </c>
      <c r="L7117" s="557"/>
    </row>
    <row r="7118" spans="1:12" ht="15.75">
      <c r="C7118" s="598" t="str">
        <f>'800100'!B60</f>
        <v>Total detallado Total cuentas comerciales por cobrar y otras cuentas por cobrar  (800100_3)</v>
      </c>
      <c r="F7118" s="600">
        <f>'800100'!C60</f>
        <v>0</v>
      </c>
      <c r="I7118" s="580"/>
      <c r="J7118" s="580" t="str">
        <f>Índice!$C$9</f>
        <v>2016-12-31</v>
      </c>
      <c r="L7118" s="557"/>
    </row>
    <row r="7119" spans="1:12" ht="15.75">
      <c r="A7119" s="593" t="s">
        <v>15</v>
      </c>
      <c r="C7119" s="598" t="str">
        <f>'800100'!B61</f>
        <v>Efectivo y equivalentes al efectivo  (800100)</v>
      </c>
      <c r="F7119" s="600"/>
      <c r="I7119" s="580" t="str">
        <f>Índice!$C$8</f>
        <v>2016-01-01</v>
      </c>
      <c r="J7119" s="580" t="str">
        <f>Índice!$C$9</f>
        <v>2016-12-31</v>
      </c>
      <c r="L7119" s="557"/>
    </row>
    <row r="7120" spans="1:12" ht="15.75">
      <c r="A7120" s="593" t="s">
        <v>15</v>
      </c>
      <c r="C7120" s="598" t="str">
        <f>'800100'!B62</f>
        <v>Efectivo  (800100)</v>
      </c>
      <c r="F7120" s="600"/>
      <c r="I7120" s="580" t="str">
        <f>Índice!$C$8</f>
        <v>2016-01-01</v>
      </c>
      <c r="J7120" s="580" t="str">
        <f>Índice!$C$9</f>
        <v>2016-12-31</v>
      </c>
      <c r="L7120" s="557"/>
    </row>
    <row r="7121" spans="1:12" ht="15.75">
      <c r="C7121" s="598" t="str">
        <f>'800100'!B63</f>
        <v>Efectivo en caja  (800100)</v>
      </c>
      <c r="F7121" s="600">
        <f>'800100'!C63</f>
        <v>0</v>
      </c>
      <c r="I7121" s="580"/>
      <c r="J7121" s="580" t="str">
        <f>Índice!$C$9</f>
        <v>2016-12-31</v>
      </c>
      <c r="L7121" s="557"/>
    </row>
    <row r="7122" spans="1:12" ht="15.75">
      <c r="C7122" s="598" t="str">
        <f>'800100'!B64</f>
        <v>Saldos en bancos  (800100)</v>
      </c>
      <c r="F7122" s="600">
        <f>'800100'!C64</f>
        <v>0</v>
      </c>
      <c r="I7122" s="580"/>
      <c r="J7122" s="580" t="str">
        <f>Índice!$C$9</f>
        <v>2016-12-31</v>
      </c>
      <c r="L7122" s="557"/>
    </row>
    <row r="7123" spans="1:12" ht="15.75">
      <c r="A7123" s="593"/>
      <c r="C7123" s="598" t="str">
        <f>'800100'!B65</f>
        <v>Total efectivo  (800100)</v>
      </c>
      <c r="F7123" s="600">
        <f>'800100'!C65</f>
        <v>0</v>
      </c>
      <c r="I7123" s="580"/>
      <c r="J7123" s="580" t="str">
        <f>Índice!$C$9</f>
        <v>2016-12-31</v>
      </c>
      <c r="L7123" s="557"/>
    </row>
    <row r="7124" spans="1:12" ht="15.75">
      <c r="A7124" s="593" t="s">
        <v>15</v>
      </c>
      <c r="C7124" s="598" t="str">
        <f>'800100'!B66</f>
        <v>Equivalentes al efectivo  (800100)</v>
      </c>
      <c r="F7124" s="600"/>
      <c r="I7124" s="580"/>
      <c r="J7124" s="580" t="str">
        <f>Índice!$C$9</f>
        <v>2016-12-31</v>
      </c>
      <c r="L7124" s="557"/>
    </row>
    <row r="7125" spans="1:12" ht="15.75">
      <c r="C7125" s="598" t="str">
        <f>'800100'!B67</f>
        <v>Depósitos a corto plazo, clasificados como equivalentes al efectivo  (800100)</v>
      </c>
      <c r="F7125" s="600">
        <f>'800100'!C67</f>
        <v>0</v>
      </c>
      <c r="I7125" s="580"/>
      <c r="J7125" s="580" t="str">
        <f>Índice!$C$9</f>
        <v>2016-12-31</v>
      </c>
      <c r="L7125" s="557"/>
    </row>
    <row r="7126" spans="1:12" ht="15.75">
      <c r="C7126" s="598" t="str">
        <f>'800100'!B68</f>
        <v>Inversiones a corto plazo, clasificados como equivalentes al efectivo  (800100)</v>
      </c>
      <c r="F7126" s="600">
        <f>'800100'!C68</f>
        <v>0</v>
      </c>
      <c r="I7126" s="580"/>
      <c r="J7126" s="580" t="str">
        <f>Índice!$C$9</f>
        <v>2016-12-31</v>
      </c>
      <c r="L7126" s="557"/>
    </row>
    <row r="7127" spans="1:12" ht="15.75">
      <c r="C7127" s="598" t="str">
        <f>'800100'!B69</f>
        <v>Otros acuerdos bancarios, clasificados como equivalentes al efectivo  (800100)</v>
      </c>
      <c r="F7127" s="600">
        <f>'800100'!C69</f>
        <v>0</v>
      </c>
      <c r="I7127" s="580"/>
      <c r="J7127" s="580" t="str">
        <f>Índice!$C$9</f>
        <v>2016-12-31</v>
      </c>
      <c r="L7127" s="557"/>
    </row>
    <row r="7128" spans="1:12" ht="15.75">
      <c r="C7128" s="598" t="str">
        <f>'800100'!B70</f>
        <v>Total equivalentes al efectivo  (800100)</v>
      </c>
      <c r="F7128" s="600">
        <f>'800100'!C70</f>
        <v>0</v>
      </c>
      <c r="I7128" s="580"/>
      <c r="J7128" s="580" t="str">
        <f>Índice!$C$9</f>
        <v>2016-12-31</v>
      </c>
      <c r="L7128" s="557"/>
    </row>
    <row r="7129" spans="1:12" ht="15.75">
      <c r="C7129" s="598" t="str">
        <f>'800100'!B71</f>
        <v>Otro efectivo y equivalentes al efectivo  (800100)</v>
      </c>
      <c r="F7129" s="600">
        <f>'800100'!C71</f>
        <v>0</v>
      </c>
      <c r="I7129" s="580"/>
      <c r="J7129" s="580" t="str">
        <f>Índice!$C$9</f>
        <v>2016-12-31</v>
      </c>
      <c r="L7129" s="557"/>
    </row>
    <row r="7130" spans="1:12" ht="15.75">
      <c r="C7130" s="598" t="str">
        <f>'800100'!B72</f>
        <v>Total de efectivo y equivalentes al efectivo  (800100)</v>
      </c>
      <c r="F7130" s="600">
        <f>'800100'!C72</f>
        <v>0</v>
      </c>
      <c r="I7130" s="580"/>
      <c r="J7130" s="580" t="str">
        <f>Índice!$C$9</f>
        <v>2016-12-31</v>
      </c>
      <c r="L7130" s="557"/>
    </row>
    <row r="7131" spans="1:12" ht="15.75">
      <c r="A7131" s="593" t="s">
        <v>15</v>
      </c>
      <c r="C7131" s="598" t="str">
        <f>'800100'!B73</f>
        <v>Clases de otras provisiones  (800100)</v>
      </c>
      <c r="F7131" s="600"/>
      <c r="I7131" s="580"/>
      <c r="J7131" s="580" t="str">
        <f>Índice!$C$9</f>
        <v>2016-12-31</v>
      </c>
      <c r="L7131" s="557"/>
    </row>
    <row r="7132" spans="1:12" ht="15.75">
      <c r="A7132" s="593" t="s">
        <v>15</v>
      </c>
      <c r="C7132" s="598" t="str">
        <f>'800100'!B74</f>
        <v>Provisiones de garantías  (800100)</v>
      </c>
      <c r="F7132" s="600"/>
      <c r="I7132" s="580"/>
      <c r="J7132" s="580" t="str">
        <f>Índice!$C$9</f>
        <v>2016-12-31</v>
      </c>
      <c r="L7132" s="557"/>
    </row>
    <row r="7133" spans="1:12" ht="15.75">
      <c r="C7133" s="598" t="str">
        <f>'800100'!B75</f>
        <v>Provisión por garantías no corriente  (800100)</v>
      </c>
      <c r="F7133" s="600">
        <f>'800100'!C75</f>
        <v>0</v>
      </c>
      <c r="I7133" s="580"/>
      <c r="J7133" s="580" t="str">
        <f>Índice!$C$9</f>
        <v>2016-12-31</v>
      </c>
      <c r="L7133" s="557"/>
    </row>
    <row r="7134" spans="1:12" ht="15.75">
      <c r="C7134" s="598" t="str">
        <f>'800100'!B76</f>
        <v>Provisión de garantía corriente  (800100)</v>
      </c>
      <c r="F7134" s="600">
        <f>'800100'!C76</f>
        <v>0</v>
      </c>
      <c r="I7134" s="580"/>
      <c r="J7134" s="580" t="str">
        <f>Índice!$C$9</f>
        <v>2016-12-31</v>
      </c>
      <c r="L7134" s="557"/>
    </row>
    <row r="7135" spans="1:12" ht="15.75">
      <c r="C7135" s="598" t="str">
        <f>'800100'!B77</f>
        <v>Total de provisiones de garantías  (800100)</v>
      </c>
      <c r="F7135" s="600">
        <f>'800100'!C77</f>
        <v>0</v>
      </c>
      <c r="I7135" s="580"/>
      <c r="J7135" s="580" t="str">
        <f>Índice!$C$9</f>
        <v>2016-12-31</v>
      </c>
      <c r="L7135" s="557"/>
    </row>
    <row r="7136" spans="1:12" ht="15.75">
      <c r="A7136" s="593" t="s">
        <v>15</v>
      </c>
      <c r="C7136" s="598" t="str">
        <f>'800100'!B78</f>
        <v>Provisiones por reestructuración  (800100)</v>
      </c>
      <c r="F7136" s="600"/>
      <c r="I7136" s="580"/>
      <c r="J7136" s="580" t="str">
        <f>Índice!$C$9</f>
        <v>2016-12-31</v>
      </c>
      <c r="L7136" s="557"/>
    </row>
    <row r="7137" spans="1:12" ht="15.75">
      <c r="C7137" s="598" t="str">
        <f>'800100'!B79</f>
        <v>Provisión de reestructuración no corriente  (800100)</v>
      </c>
      <c r="F7137" s="600">
        <f>'800100'!C79</f>
        <v>0</v>
      </c>
      <c r="I7137" s="580"/>
      <c r="J7137" s="580" t="str">
        <f>Índice!$C$9</f>
        <v>2016-12-31</v>
      </c>
      <c r="L7137" s="557"/>
    </row>
    <row r="7138" spans="1:12" ht="15.75">
      <c r="C7138" s="598" t="str">
        <f>'800100'!B80</f>
        <v>Provisión por restructuración corriente  (800100)</v>
      </c>
      <c r="F7138" s="600">
        <f>'800100'!C80</f>
        <v>0</v>
      </c>
      <c r="I7138" s="580"/>
      <c r="J7138" s="580" t="str">
        <f>Índice!$C$9</f>
        <v>2016-12-31</v>
      </c>
      <c r="L7138" s="557"/>
    </row>
    <row r="7139" spans="1:12" ht="15.75">
      <c r="A7139" s="593"/>
      <c r="C7139" s="598" t="str">
        <f>'800100'!B81</f>
        <v>Total de otras provisiones de reestructuración  (800100)</v>
      </c>
      <c r="F7139" s="600">
        <f>'800100'!C81</f>
        <v>0</v>
      </c>
      <c r="I7139" s="580"/>
      <c r="J7139" s="580" t="str">
        <f>Índice!$C$9</f>
        <v>2016-12-31</v>
      </c>
      <c r="L7139" s="557"/>
    </row>
    <row r="7140" spans="1:12" ht="15.75">
      <c r="A7140" s="593" t="s">
        <v>15</v>
      </c>
      <c r="C7140" s="598" t="str">
        <f>'800100'!B82</f>
        <v>Provisiones por procesos legales  (800100)</v>
      </c>
      <c r="F7140" s="600"/>
      <c r="I7140" s="580"/>
      <c r="J7140" s="580" t="str">
        <f>Índice!$C$9</f>
        <v>2016-12-31</v>
      </c>
      <c r="L7140" s="557"/>
    </row>
    <row r="7141" spans="1:12" ht="15.75">
      <c r="C7141" s="598" t="str">
        <f>'800100'!B83</f>
        <v>Provisión por procesos legales no corriente  (800100)</v>
      </c>
      <c r="F7141" s="600">
        <f>'800100'!C83</f>
        <v>0</v>
      </c>
      <c r="I7141" s="580"/>
      <c r="J7141" s="580" t="str">
        <f>Índice!$C$9</f>
        <v>2016-12-31</v>
      </c>
      <c r="L7141" s="557"/>
    </row>
    <row r="7142" spans="1:12" ht="15.75">
      <c r="C7142" s="598" t="str">
        <f>'800100'!B84</f>
        <v>Provisión corriente por procesos legales  (800100)</v>
      </c>
      <c r="F7142" s="600">
        <f>'800100'!C84</f>
        <v>0</v>
      </c>
      <c r="I7142" s="580"/>
      <c r="J7142" s="580" t="str">
        <f>Índice!$C$9</f>
        <v>2016-12-31</v>
      </c>
      <c r="L7142" s="557"/>
    </row>
    <row r="7143" spans="1:12" ht="15.75">
      <c r="C7143" s="598" t="str">
        <f>'800100'!B85</f>
        <v>Total de provisiones por procesos legales  (800100)</v>
      </c>
      <c r="F7143" s="600">
        <f>'800100'!C85</f>
        <v>0</v>
      </c>
      <c r="I7143" s="580"/>
      <c r="J7143" s="580" t="str">
        <f>Índice!$C$9</f>
        <v>2016-12-31</v>
      </c>
      <c r="L7143" s="557"/>
    </row>
    <row r="7144" spans="1:12" ht="15.75">
      <c r="A7144" s="593" t="s">
        <v>15</v>
      </c>
      <c r="C7144" s="598" t="str">
        <f>'800100'!B86</f>
        <v>Provisión por reembolsos  (800100)</v>
      </c>
      <c r="F7144" s="600"/>
      <c r="I7144" s="580"/>
      <c r="J7144" s="580" t="str">
        <f>Índice!$C$9</f>
        <v>2016-12-31</v>
      </c>
      <c r="L7144" s="557"/>
    </row>
    <row r="7145" spans="1:12" ht="15.75">
      <c r="C7145" s="598" t="str">
        <f>'800100'!B87</f>
        <v>Provisión por reembolsos no corriente  (800100)</v>
      </c>
      <c r="F7145" s="600">
        <f>'800100'!C87</f>
        <v>0</v>
      </c>
      <c r="I7145" s="580"/>
      <c r="J7145" s="580" t="str">
        <f>Índice!$C$9</f>
        <v>2016-12-31</v>
      </c>
      <c r="L7145" s="557"/>
    </row>
    <row r="7146" spans="1:12" ht="15.75">
      <c r="C7146" s="598" t="str">
        <f>'800100'!B88</f>
        <v>Provisión por reembolsos corrientes  (800100)</v>
      </c>
      <c r="F7146" s="600">
        <f>'800100'!C88</f>
        <v>0</v>
      </c>
      <c r="I7146" s="580"/>
      <c r="J7146" s="580" t="str">
        <f>Índice!$C$9</f>
        <v>2016-12-31</v>
      </c>
      <c r="L7146" s="557"/>
    </row>
    <row r="7147" spans="1:12" ht="15.75">
      <c r="C7147" s="598" t="str">
        <f>'800100'!B89</f>
        <v>Total provisión por reembolso  (800100)</v>
      </c>
      <c r="F7147" s="600">
        <f>'800100'!C89</f>
        <v>0</v>
      </c>
      <c r="I7147" s="580"/>
      <c r="J7147" s="580" t="str">
        <f>Índice!$C$9</f>
        <v>2016-12-31</v>
      </c>
      <c r="L7147" s="557"/>
    </row>
    <row r="7148" spans="1:12" ht="15.75">
      <c r="A7148" s="593" t="s">
        <v>15</v>
      </c>
      <c r="C7148" s="598" t="str">
        <f>'800100'!B90</f>
        <v>Provisiones por contratos onerosos  (800100)</v>
      </c>
      <c r="F7148" s="600"/>
      <c r="I7148" s="580"/>
      <c r="J7148" s="580" t="str">
        <f>Índice!$C$9</f>
        <v>2016-12-31</v>
      </c>
      <c r="L7148" s="557"/>
    </row>
    <row r="7149" spans="1:12" ht="15.75">
      <c r="C7149" s="598" t="str">
        <f>'800100'!B91</f>
        <v>Provisión por contratos onerosos no corriente  (800100)</v>
      </c>
      <c r="F7149" s="600">
        <f>'800100'!C91</f>
        <v>0</v>
      </c>
      <c r="I7149" s="580"/>
      <c r="J7149" s="580" t="str">
        <f>Índice!$C$9</f>
        <v>2016-12-31</v>
      </c>
      <c r="L7149" s="557"/>
    </row>
    <row r="7150" spans="1:12" ht="15.75">
      <c r="C7150" s="598" t="str">
        <f>'800100'!B92</f>
        <v>Provisión corriente por contratos onerosos  (800100)</v>
      </c>
      <c r="F7150" s="600">
        <f>'800100'!C92</f>
        <v>0</v>
      </c>
      <c r="I7150" s="580"/>
      <c r="J7150" s="580" t="str">
        <f>Índice!$C$9</f>
        <v>2016-12-31</v>
      </c>
      <c r="L7150" s="557"/>
    </row>
    <row r="7151" spans="1:12" ht="15.75">
      <c r="A7151" s="593"/>
      <c r="C7151" s="598" t="str">
        <f>'800100'!B93</f>
        <v>Total de provisiones por contratos onerosos  (800100)</v>
      </c>
      <c r="F7151" s="600">
        <f>'800100'!C93</f>
        <v>0</v>
      </c>
      <c r="I7151" s="580"/>
      <c r="J7151" s="580" t="str">
        <f>Índice!$C$9</f>
        <v>2016-12-31</v>
      </c>
      <c r="L7151" s="557"/>
    </row>
    <row r="7152" spans="1:12" ht="15.75">
      <c r="A7152" s="593" t="s">
        <v>15</v>
      </c>
      <c r="C7152" s="598" t="str">
        <f>'800100'!B94</f>
        <v>Otras provisiones diversas  (800100)</v>
      </c>
      <c r="F7152" s="600"/>
      <c r="I7152" s="580"/>
      <c r="J7152" s="580" t="str">
        <f>Índice!$C$9</f>
        <v>2016-12-31</v>
      </c>
      <c r="L7152" s="557"/>
    </row>
    <row r="7153" spans="1:12" ht="15.75">
      <c r="C7153" s="598" t="str">
        <f>'800100'!B95</f>
        <v>Otras provisiones variadas no corrientes  (800100)</v>
      </c>
      <c r="F7153" s="600">
        <f>'800100'!C95</f>
        <v>0</v>
      </c>
      <c r="I7153" s="580"/>
      <c r="J7153" s="580" t="str">
        <f>Índice!$C$9</f>
        <v>2016-12-31</v>
      </c>
      <c r="L7153" s="557"/>
    </row>
    <row r="7154" spans="1:12" ht="15.75">
      <c r="C7154" s="598" t="str">
        <f>'800100'!B96</f>
        <v>Otras provisiones variadas corrientes  (800100)</v>
      </c>
      <c r="F7154" s="600">
        <f>'800100'!C96</f>
        <v>0</v>
      </c>
      <c r="I7154" s="580"/>
      <c r="J7154" s="580" t="str">
        <f>Índice!$C$9</f>
        <v>2016-12-31</v>
      </c>
      <c r="L7154" s="557"/>
    </row>
    <row r="7155" spans="1:12" ht="15.75">
      <c r="C7155" s="598" t="str">
        <f>'800100'!B97</f>
        <v>Total de otras provisiones diversas  (800100)</v>
      </c>
      <c r="F7155" s="600">
        <f>'800100'!C97</f>
        <v>0</v>
      </c>
      <c r="I7155" s="580"/>
      <c r="J7155" s="580" t="str">
        <f>Índice!$C$9</f>
        <v>2016-12-31</v>
      </c>
      <c r="L7155" s="557"/>
    </row>
    <row r="7156" spans="1:12" ht="15.75">
      <c r="A7156" s="593" t="s">
        <v>15</v>
      </c>
      <c r="C7156" s="598" t="str">
        <f>'800100'!B98</f>
        <v>Otras provisiones  (800100)</v>
      </c>
      <c r="F7156" s="600"/>
      <c r="I7156" s="580"/>
      <c r="J7156" s="580" t="str">
        <f>Índice!$C$9</f>
        <v>2016-12-31</v>
      </c>
      <c r="L7156" s="557"/>
    </row>
    <row r="7157" spans="1:12" ht="15.75">
      <c r="C7157" s="598" t="str">
        <f>'800100'!B99</f>
        <v>Otras provisiones no corrientes  (800100)</v>
      </c>
      <c r="F7157" s="600">
        <f>'800100'!C99</f>
        <v>0</v>
      </c>
      <c r="I7157" s="580"/>
      <c r="J7157" s="580" t="str">
        <f>Índice!$C$9</f>
        <v>2016-12-31</v>
      </c>
      <c r="L7157" s="557"/>
    </row>
    <row r="7158" spans="1:12" ht="15.75">
      <c r="C7158" s="598" t="str">
        <f>'800100'!B100</f>
        <v>Otras provisiones corrientes  (800100)</v>
      </c>
      <c r="F7158" s="600">
        <f>'800100'!C100</f>
        <v>0</v>
      </c>
      <c r="I7158" s="580"/>
      <c r="J7158" s="580" t="str">
        <f>Índice!$C$9</f>
        <v>2016-12-31</v>
      </c>
      <c r="L7158" s="557"/>
    </row>
    <row r="7159" spans="1:12" ht="15.75">
      <c r="C7159" s="598" t="str">
        <f>'800100'!B101</f>
        <v>Total de otras provisiones  (800100)</v>
      </c>
      <c r="F7159" s="600">
        <f>'800100'!C101</f>
        <v>0</v>
      </c>
      <c r="I7159" s="580"/>
      <c r="J7159" s="580" t="str">
        <f>Índice!$C$9</f>
        <v>2016-12-31</v>
      </c>
      <c r="L7159" s="557"/>
    </row>
    <row r="7160" spans="1:12" ht="15.75">
      <c r="A7160" s="593" t="s">
        <v>15</v>
      </c>
      <c r="C7160" s="598" t="str">
        <f>'800100'!B102</f>
        <v>Detalle de Cuentas comerciales por pagar y otras cuentas por pagar no corrientes  (800100)</v>
      </c>
      <c r="F7160" s="600"/>
      <c r="I7160" s="580"/>
      <c r="J7160" s="580" t="str">
        <f>Índice!$C$9</f>
        <v>2016-12-31</v>
      </c>
      <c r="L7160" s="557"/>
    </row>
    <row r="7161" spans="1:12" ht="15.75">
      <c r="C7161" s="598" t="str">
        <f>'800100'!B103</f>
        <v>Cuentas comerciales por pagar no corrientes  (800100)</v>
      </c>
      <c r="F7161" s="600">
        <f>'800100'!C103</f>
        <v>0</v>
      </c>
      <c r="I7161" s="580"/>
      <c r="J7161" s="580" t="str">
        <f>Índice!$C$9</f>
        <v>2016-12-31</v>
      </c>
      <c r="L7161" s="557"/>
    </row>
    <row r="7162" spans="1:12" ht="15.75">
      <c r="C7162" s="598" t="str">
        <f>'800100'!B104</f>
        <v>Cuentas por pagar no corrientes con partes relacionadas  (800100)</v>
      </c>
      <c r="F7162" s="600">
        <f>'800100'!C104</f>
        <v>0</v>
      </c>
      <c r="I7162" s="580"/>
      <c r="J7162" s="580" t="str">
        <f>Índice!$C$9</f>
        <v>2016-12-31</v>
      </c>
      <c r="L7162" s="557"/>
    </row>
    <row r="7163" spans="1:12" ht="15.75">
      <c r="A7163" s="593"/>
      <c r="C7163" s="598" t="str">
        <f>'800100'!B105</f>
        <v>Ingresos diferidos clasificados como no corrientes  (800100)</v>
      </c>
      <c r="F7163" s="600">
        <f>'800100'!C105</f>
        <v>0</v>
      </c>
      <c r="I7163" s="580"/>
      <c r="J7163" s="580" t="str">
        <f>Índice!$C$9</f>
        <v>2016-12-31</v>
      </c>
      <c r="L7163" s="557"/>
    </row>
    <row r="7164" spans="1:12" ht="15.75">
      <c r="A7164" s="593"/>
      <c r="C7164" s="598" t="str">
        <f>'800100'!B106</f>
        <v>Acumuladas (o devengadas) clasificadas como no corrientes  (800100)</v>
      </c>
      <c r="F7164" s="600">
        <f>'800100'!C106</f>
        <v>0</v>
      </c>
      <c r="I7164" s="580"/>
      <c r="J7164" s="580" t="str">
        <f>Índice!$C$9</f>
        <v>2016-12-31</v>
      </c>
      <c r="L7164" s="557"/>
    </row>
    <row r="7165" spans="1:12" ht="15.75">
      <c r="C7165" s="598" t="str">
        <f>'800100'!B107</f>
        <v>Total Detallado de cuentas comerciales por pagar y otras cuentas por pagar no corrientes  (800100)</v>
      </c>
      <c r="F7165" s="600">
        <f>'800100'!C107</f>
        <v>0</v>
      </c>
      <c r="I7165" s="580"/>
      <c r="J7165" s="580" t="str">
        <f>Índice!$C$9</f>
        <v>2016-12-31</v>
      </c>
      <c r="L7165" s="557"/>
    </row>
    <row r="7166" spans="1:12" ht="15.75">
      <c r="A7166" s="593" t="s">
        <v>15</v>
      </c>
      <c r="C7166" s="598" t="str">
        <f>'800100'!B108</f>
        <v>Detalle de Cuentas por pagar comerciales y otras cuentas por pagar corrientes  (800100)</v>
      </c>
      <c r="F7166" s="600"/>
      <c r="I7166" s="580"/>
      <c r="J7166" s="580" t="str">
        <f>Índice!$C$9</f>
        <v>2016-12-31</v>
      </c>
      <c r="L7166" s="557"/>
    </row>
    <row r="7167" spans="1:12" ht="15.75">
      <c r="C7167" s="598" t="str">
        <f>'800100'!B109</f>
        <v>Cuentas comerciales por pagar corrientes  (800100)</v>
      </c>
      <c r="F7167" s="600">
        <f>'800100'!C109</f>
        <v>0</v>
      </c>
      <c r="I7167" s="580"/>
      <c r="J7167" s="580" t="str">
        <f>Índice!$C$9</f>
        <v>2016-12-31</v>
      </c>
      <c r="L7167" s="557"/>
    </row>
    <row r="7168" spans="1:12" ht="15.75">
      <c r="C7168" s="598" t="str">
        <f>'800100'!B110</f>
        <v>Cuentas por pagar corrientes a partes relacionadas  (800100)</v>
      </c>
      <c r="F7168" s="600">
        <f>'800100'!C110</f>
        <v>0</v>
      </c>
      <c r="I7168" s="580"/>
      <c r="J7168" s="580" t="str">
        <f>Índice!$C$9</f>
        <v>2016-12-31</v>
      </c>
      <c r="L7168" s="557"/>
    </row>
    <row r="7169" spans="1:12" ht="15.75">
      <c r="C7169" s="598" t="str">
        <f>'800100'!B111</f>
        <v>Ingresos diferidos clasificados como corrientes  (800100)</v>
      </c>
      <c r="F7169" s="600">
        <f>'800100'!C111</f>
        <v>0</v>
      </c>
      <c r="I7169" s="580"/>
      <c r="J7169" s="580" t="str">
        <f>Índice!$C$9</f>
        <v>2016-12-31</v>
      </c>
      <c r="L7169" s="557"/>
    </row>
    <row r="7170" spans="1:12" ht="15.75">
      <c r="C7170" s="598" t="str">
        <f>'800100'!B112</f>
        <v>Acumuladas (o devengadas) clasificadas como corrientes  (800100)</v>
      </c>
      <c r="F7170" s="600">
        <f>'800100'!C112</f>
        <v>0</v>
      </c>
      <c r="I7170" s="580"/>
      <c r="J7170" s="580" t="str">
        <f>Índice!$C$9</f>
        <v>2016-12-31</v>
      </c>
      <c r="L7170" s="557"/>
    </row>
    <row r="7171" spans="1:12" ht="15.75">
      <c r="C7171" s="598" t="str">
        <f>'800100'!B113</f>
        <v>Total detallado de cuentas comerciales por pagar y otras cuentas por pagar corrientes  (800100)</v>
      </c>
      <c r="F7171" s="600">
        <f>'800100'!C113</f>
        <v>0</v>
      </c>
      <c r="I7171" s="580"/>
      <c r="J7171" s="580" t="str">
        <f>Índice!$C$9</f>
        <v>2016-12-31</v>
      </c>
      <c r="L7171" s="557"/>
    </row>
    <row r="7172" spans="1:12" ht="15.75">
      <c r="A7172" s="593" t="s">
        <v>15</v>
      </c>
      <c r="C7172" s="598" t="str">
        <f>'800100'!B114</f>
        <v>Detalle de Cuentas comerciales por pagar y otras cuentas por pagar  (800100)</v>
      </c>
      <c r="F7172" s="600"/>
      <c r="I7172" s="580"/>
      <c r="J7172" s="580" t="str">
        <f>Índice!$C$9</f>
        <v>2016-12-31</v>
      </c>
      <c r="L7172" s="557"/>
    </row>
    <row r="7173" spans="1:12" ht="15.75">
      <c r="C7173" s="598" t="str">
        <f>'800100'!B115</f>
        <v>Cuentas comerciales por pagar  (800100)</v>
      </c>
      <c r="F7173" s="600">
        <f>'800100'!C115</f>
        <v>0</v>
      </c>
      <c r="I7173" s="580"/>
      <c r="J7173" s="580" t="str">
        <f>Índice!$C$9</f>
        <v>2016-12-31</v>
      </c>
      <c r="L7173" s="557"/>
    </row>
    <row r="7174" spans="1:12" ht="15.75">
      <c r="C7174" s="598" t="str">
        <f>'800100'!B116</f>
        <v>Cuentas por pagar a partes relacionadas  (800100)</v>
      </c>
      <c r="F7174" s="600">
        <f>'800100'!C116</f>
        <v>0</v>
      </c>
      <c r="I7174" s="580"/>
      <c r="J7174" s="580" t="str">
        <f>Índice!$C$9</f>
        <v>2016-12-31</v>
      </c>
      <c r="L7174" s="557"/>
    </row>
    <row r="7175" spans="1:12" ht="15.75">
      <c r="A7175" s="593"/>
      <c r="C7175" s="598" t="str">
        <f>'800100'!B117</f>
        <v>Ingresos diferidos  (800100)</v>
      </c>
      <c r="F7175" s="600">
        <f>'800100'!C117</f>
        <v>0</v>
      </c>
      <c r="I7175" s="580"/>
      <c r="J7175" s="580" t="str">
        <f>Índice!$C$9</f>
        <v>2016-12-31</v>
      </c>
      <c r="L7175" s="557"/>
    </row>
    <row r="7176" spans="1:12" ht="15.75">
      <c r="C7176" s="598" t="str">
        <f>'800100'!B118</f>
        <v>Acumuladas (o devengadas)  (800100)</v>
      </c>
      <c r="F7176" s="600">
        <f>'800100'!C118</f>
        <v>0</v>
      </c>
      <c r="I7176" s="580"/>
      <c r="J7176" s="580" t="str">
        <f>Índice!$C$9</f>
        <v>2016-12-31</v>
      </c>
      <c r="L7176" s="557"/>
    </row>
    <row r="7177" spans="1:12" ht="15.75">
      <c r="C7177" s="598" t="str">
        <f>'800100'!B119</f>
        <v>Total detallado de  cuentas comerciales por pagar y otras cuentas por pagar  (800100)</v>
      </c>
      <c r="F7177" s="600">
        <f>'800100'!C119</f>
        <v>0</v>
      </c>
      <c r="I7177" s="580"/>
      <c r="J7177" s="580" t="str">
        <f>Índice!$C$9</f>
        <v>2016-12-31</v>
      </c>
      <c r="L7177" s="557"/>
    </row>
    <row r="7178" spans="1:12" ht="15.75">
      <c r="A7178" s="593" t="s">
        <v>15</v>
      </c>
      <c r="C7178" s="598" t="str">
        <f>'800100'!B120</f>
        <v>Categorías de activos financieros no corrientes y pasivos financieros no corrientes (800100_1)</v>
      </c>
      <c r="F7178" s="600"/>
      <c r="I7178" s="580"/>
      <c r="J7178" s="580" t="str">
        <f>Índice!$C$9</f>
        <v>2016-12-31</v>
      </c>
      <c r="L7178" s="557"/>
    </row>
    <row r="7179" spans="1:12" ht="15.75">
      <c r="C7179" s="598" t="str">
        <f>'800100'!B121</f>
        <v>Activos financieros no corrientes al valor razonable con cambios en resultados (800100_1)</v>
      </c>
      <c r="F7179" s="600">
        <f>'800100'!C121</f>
        <v>0</v>
      </c>
      <c r="I7179" s="580"/>
      <c r="J7179" s="580" t="str">
        <f>Índice!$C$9</f>
        <v>2016-12-31</v>
      </c>
      <c r="L7179" s="557"/>
    </row>
    <row r="7180" spans="1:12" ht="15.75">
      <c r="C7180" s="598" t="str">
        <f>'800100'!B122</f>
        <v>Activos financieros no corrientes que son instrumentos de deuda, al costo amortizado (800100_1)</v>
      </c>
      <c r="F7180" s="600">
        <f>'800100'!C122</f>
        <v>0</v>
      </c>
      <c r="I7180" s="580"/>
      <c r="J7180" s="580" t="str">
        <f>Índice!$C$9</f>
        <v>2016-12-31</v>
      </c>
      <c r="L7180" s="557"/>
    </row>
    <row r="7181" spans="1:12" ht="15.75">
      <c r="C7181" s="598" t="str">
        <f>'800100'!B123</f>
        <v>Activos financieros no corrientes que son instrumentos de patrimonio, al costo (800100_1)</v>
      </c>
      <c r="F7181" s="600">
        <f>'800100'!C123</f>
        <v>0</v>
      </c>
      <c r="I7181" s="580"/>
      <c r="J7181" s="580" t="str">
        <f>Índice!$C$9</f>
        <v>2016-12-31</v>
      </c>
      <c r="L7181" s="557"/>
    </row>
    <row r="7182" spans="1:12" ht="15.75">
      <c r="C7182" s="598" t="str">
        <f>'800100'!B124</f>
        <v>Pasivos financieros no corrientes al valor razonable con cambios en resultados (800100_1)</v>
      </c>
      <c r="F7182" s="600">
        <f>'800100'!C124</f>
        <v>0</v>
      </c>
      <c r="I7182" s="580"/>
      <c r="J7182" s="580" t="str">
        <f>Índice!$C$9</f>
        <v>2016-12-31</v>
      </c>
      <c r="L7182" s="557"/>
    </row>
    <row r="7183" spans="1:12" ht="15.75">
      <c r="C7183" s="598" t="str">
        <f>'800100'!B125</f>
        <v>Pasivos financieros no corrientes al costo amortizado (800100_1)</v>
      </c>
      <c r="F7183" s="600">
        <f>'800100'!C125</f>
        <v>0</v>
      </c>
      <c r="I7183" s="580"/>
      <c r="J7183" s="580" t="str">
        <f>Índice!$C$9</f>
        <v>2016-12-31</v>
      </c>
      <c r="L7183" s="557"/>
    </row>
    <row r="7184" spans="1:12" ht="15.75">
      <c r="A7184" s="593"/>
      <c r="C7184" s="598" t="str">
        <f>'800100'!B126</f>
        <v>Compromisos de préstamo no corrientes, al costo (800100_1)</v>
      </c>
      <c r="F7184" s="600">
        <f>'800100'!C126</f>
        <v>0</v>
      </c>
      <c r="I7184" s="580"/>
      <c r="J7184" s="580" t="str">
        <f>Índice!$C$9</f>
        <v>2016-12-31</v>
      </c>
      <c r="L7184" s="557"/>
    </row>
    <row r="7185" spans="1:12" ht="15.75">
      <c r="A7185" s="593" t="s">
        <v>15</v>
      </c>
      <c r="C7185" s="598" t="str">
        <f>'800100'!B127</f>
        <v>Categorías de activos financieros corrientes y pasivos financieros corrientes (800100_2)</v>
      </c>
      <c r="F7185" s="600"/>
      <c r="I7185" s="580"/>
      <c r="J7185" s="580" t="str">
        <f>Índice!$C$9</f>
        <v>2016-12-31</v>
      </c>
      <c r="L7185" s="557"/>
    </row>
    <row r="7186" spans="1:12" ht="15.75">
      <c r="C7186" s="598" t="str">
        <f>'800100'!B128</f>
        <v>Activos financieros corrientes al valor razonable con cambios en resultados (800100_2)</v>
      </c>
      <c r="F7186" s="600">
        <f>'800100'!C128</f>
        <v>0</v>
      </c>
      <c r="I7186" s="580"/>
      <c r="J7186" s="580" t="str">
        <f>Índice!$C$9</f>
        <v>2016-12-31</v>
      </c>
      <c r="L7186" s="557"/>
    </row>
    <row r="7187" spans="1:12" ht="15.75">
      <c r="C7187" s="598" t="str">
        <f>'800100'!B129</f>
        <v>Activos financieros corrientes que son instrumentos de deuda, al costo amortizado (800100_2)</v>
      </c>
      <c r="F7187" s="600">
        <f>'800100'!C129</f>
        <v>0</v>
      </c>
      <c r="I7187" s="580"/>
      <c r="J7187" s="580" t="str">
        <f>Índice!$C$9</f>
        <v>2016-12-31</v>
      </c>
      <c r="L7187" s="557"/>
    </row>
    <row r="7188" spans="1:12" ht="15.75">
      <c r="C7188" s="598" t="str">
        <f>'800100'!B130</f>
        <v>Activos financieros corrientes que son instrumentos de patrimonio, al costo (800100_2)</v>
      </c>
      <c r="F7188" s="600">
        <f>'800100'!C130</f>
        <v>0</v>
      </c>
      <c r="I7188" s="580"/>
      <c r="J7188" s="580" t="str">
        <f>Índice!$C$9</f>
        <v>2016-12-31</v>
      </c>
      <c r="L7188" s="557"/>
    </row>
    <row r="7189" spans="1:12" ht="15.75">
      <c r="A7189" s="593"/>
      <c r="C7189" s="598" t="str">
        <f>'800100'!B131</f>
        <v>Pasivos financieros corrientes al valor razonable con cambios en resultados (800100_2)</v>
      </c>
      <c r="F7189" s="600">
        <f>'800100'!C131</f>
        <v>0</v>
      </c>
      <c r="I7189" s="580"/>
      <c r="J7189" s="580" t="str">
        <f>Índice!$C$9</f>
        <v>2016-12-31</v>
      </c>
      <c r="L7189" s="557"/>
    </row>
    <row r="7190" spans="1:12" ht="15.75">
      <c r="C7190" s="598" t="str">
        <f>'800100'!B132</f>
        <v>Pasivos financieros corrientes al costo amortizado (800100_2)</v>
      </c>
      <c r="F7190" s="600">
        <f>'800100'!C132</f>
        <v>0</v>
      </c>
      <c r="I7190" s="580"/>
      <c r="J7190" s="580" t="str">
        <f>Índice!$C$9</f>
        <v>2016-12-31</v>
      </c>
      <c r="L7190" s="557"/>
    </row>
    <row r="7191" spans="1:12" ht="15.75">
      <c r="C7191" s="598" t="str">
        <f>'800100'!B133</f>
        <v>Compromisos de préstamo corrientes, al costo (800100_2)</v>
      </c>
      <c r="F7191" s="600">
        <f>'800100'!C133</f>
        <v>0</v>
      </c>
      <c r="I7191" s="580"/>
      <c r="J7191" s="580" t="str">
        <f>Índice!$C$9</f>
        <v>2016-12-31</v>
      </c>
      <c r="L7191" s="557"/>
    </row>
    <row r="7192" spans="1:12" ht="15.75">
      <c r="A7192" s="593" t="s">
        <v>15</v>
      </c>
      <c r="C7192" s="598" t="str">
        <f>'800100'!B134</f>
        <v>Categorías de activos financieros y pasivos financieros (800100_3)</v>
      </c>
      <c r="F7192" s="600"/>
      <c r="I7192" s="580"/>
      <c r="J7192" s="580" t="str">
        <f>Índice!$C$9</f>
        <v>2016-12-31</v>
      </c>
      <c r="L7192" s="557"/>
    </row>
    <row r="7193" spans="1:12" ht="15.75">
      <c r="C7193" s="598" t="str">
        <f>'800100'!B135</f>
        <v>Activos financieros al valor razonable con cambios en resultados (800100_3)</v>
      </c>
      <c r="F7193" s="600">
        <f>'800100'!C135</f>
        <v>0</v>
      </c>
      <c r="I7193" s="580"/>
      <c r="J7193" s="580" t="str">
        <f>Índice!$C$9</f>
        <v>2016-12-31</v>
      </c>
      <c r="L7193" s="557"/>
    </row>
    <row r="7194" spans="1:12" ht="15.75">
      <c r="C7194" s="598" t="str">
        <f>'800100'!B136</f>
        <v>Activos financieros que son instrumentos de deuda, al costo amortizado (800100_3)</v>
      </c>
      <c r="F7194" s="600">
        <f>'800100'!C136</f>
        <v>0</v>
      </c>
      <c r="I7194" s="580"/>
      <c r="J7194" s="580" t="str">
        <f>Índice!$C$9</f>
        <v>2016-12-31</v>
      </c>
      <c r="L7194" s="557"/>
    </row>
    <row r="7195" spans="1:12" ht="15.75">
      <c r="C7195" s="598" t="str">
        <f>'800100'!B137</f>
        <v>Activos financieros que son instrumentos de patrimonio, al costo (800100_3)</v>
      </c>
      <c r="F7195" s="600">
        <f>'800100'!C137</f>
        <v>0</v>
      </c>
      <c r="I7195" s="580"/>
      <c r="J7195" s="580" t="str">
        <f>Índice!$C$9</f>
        <v>2016-12-31</v>
      </c>
      <c r="L7195" s="557"/>
    </row>
    <row r="7196" spans="1:12" ht="15.75">
      <c r="A7196" s="593"/>
      <c r="C7196" s="598" t="str">
        <f>'800100'!B138</f>
        <v>Pasivos financieros al valor razonable con cambios en resultados (800100_3)</v>
      </c>
      <c r="F7196" s="600">
        <f>'800100'!C138</f>
        <v>0</v>
      </c>
      <c r="I7196" s="580"/>
      <c r="J7196" s="580" t="str">
        <f>Índice!$C$9</f>
        <v>2016-12-31</v>
      </c>
    </row>
    <row r="7197" spans="1:12" ht="15.75">
      <c r="C7197" s="598" t="str">
        <f>'800100'!B139</f>
        <v>Pasivos financieros al costo amortizado (800100_3)</v>
      </c>
      <c r="F7197" s="600">
        <f>'800100'!C139</f>
        <v>0</v>
      </c>
      <c r="I7197" s="580"/>
      <c r="J7197" s="580" t="str">
        <f>Índice!$C$9</f>
        <v>2016-12-31</v>
      </c>
    </row>
    <row r="7198" spans="1:12" ht="15.75">
      <c r="C7198" s="598" t="str">
        <f>'800100'!B140</f>
        <v>Compromisos de préstamo, al costo (800100_3)</v>
      </c>
      <c r="F7198" s="600">
        <f>'800100'!C140</f>
        <v>0</v>
      </c>
      <c r="I7198" s="580"/>
      <c r="J7198" s="580" t="str">
        <f>Índice!$C$9</f>
        <v>2016-12-31</v>
      </c>
    </row>
    <row r="7199" spans="1:12" ht="15.75">
      <c r="A7199" s="593" t="s">
        <v>15</v>
      </c>
      <c r="C7199" s="598" t="str">
        <f>'800100'!B141</f>
        <v>Otras reservas  (800100)</v>
      </c>
      <c r="F7199" s="600"/>
      <c r="I7199" s="580"/>
      <c r="J7199" s="580" t="str">
        <f>Índice!$C$9</f>
        <v>2016-12-31</v>
      </c>
    </row>
    <row r="7200" spans="1:12" ht="15.75">
      <c r="A7200" s="593"/>
      <c r="C7200" s="598" t="str">
        <f>'800100'!B142</f>
        <v>Reserva de diferencias de cambio por conversión  (800100)</v>
      </c>
      <c r="F7200" s="600">
        <f>'800100'!C142</f>
        <v>0</v>
      </c>
      <c r="I7200" s="580"/>
      <c r="J7200" s="580" t="str">
        <f>Índice!$C$9</f>
        <v>2016-12-31</v>
      </c>
    </row>
    <row r="7201" spans="1:18" ht="15.75">
      <c r="C7201" s="598" t="str">
        <f>'800100'!B143</f>
        <v>Reserva de coberturas del flujo de efectivo  (800100)</v>
      </c>
      <c r="F7201" s="600">
        <f>'800100'!C143</f>
        <v>0</v>
      </c>
      <c r="I7201" s="580"/>
      <c r="J7201" s="580" t="str">
        <f>Índice!$C$9</f>
        <v>2016-12-31</v>
      </c>
    </row>
    <row r="7202" spans="1:18" ht="15.75">
      <c r="C7202" s="598" t="str">
        <f>'800100'!B144</f>
        <v>Total otras reservas  (800100)</v>
      </c>
      <c r="F7202" s="600">
        <f>'800100'!C144</f>
        <v>0</v>
      </c>
      <c r="I7202" s="580"/>
      <c r="J7202" s="580" t="str">
        <f>Índice!$C$9</f>
        <v>2016-12-31</v>
      </c>
    </row>
    <row r="7203" spans="1:18" ht="15.75">
      <c r="A7203" s="575" t="s">
        <v>15</v>
      </c>
      <c r="B7203" s="550"/>
      <c r="C7203" s="549" t="s">
        <v>1309</v>
      </c>
      <c r="D7203" s="550"/>
      <c r="E7203" s="550"/>
      <c r="F7203" s="551"/>
      <c r="G7203" s="550"/>
      <c r="H7203" s="550"/>
      <c r="I7203" s="580" t="str">
        <f>Índice!$C$8</f>
        <v>2016-01-01</v>
      </c>
      <c r="J7203" s="580" t="str">
        <f>Índice!$C$9</f>
        <v>2016-12-31</v>
      </c>
      <c r="K7203" s="584"/>
      <c r="L7203" s="584"/>
      <c r="M7203" s="550"/>
      <c r="N7203" s="550"/>
      <c r="O7203" s="550"/>
      <c r="P7203" s="550"/>
      <c r="Q7203" s="550"/>
      <c r="R7203" s="550"/>
    </row>
    <row r="7204" spans="1:18" ht="15.75">
      <c r="C7204" s="598" t="str">
        <f>'800200'!B9</f>
        <v>Ingresos de actividades ordinarias procedentes de la venta de bienes (800200)</v>
      </c>
      <c r="F7204" s="586">
        <f>'800200'!C9</f>
        <v>0</v>
      </c>
      <c r="I7204" s="580" t="str">
        <f>Índice!$C$8</f>
        <v>2016-01-01</v>
      </c>
      <c r="J7204" s="580" t="str">
        <f>Índice!$C$9</f>
        <v>2016-12-31</v>
      </c>
    </row>
    <row r="7205" spans="1:18" ht="15.75">
      <c r="C7205" s="598" t="str">
        <f>'800200'!B10</f>
        <v>Ingresos de actividades ordinarias procedentes de la prestación de servicios (800200)</v>
      </c>
      <c r="F7205" s="586">
        <f>'800200'!C10</f>
        <v>0</v>
      </c>
      <c r="I7205" s="580" t="str">
        <f>Índice!$C$8</f>
        <v>2016-01-01</v>
      </c>
      <c r="J7205" s="580" t="str">
        <f>Índice!$C$9</f>
        <v>2016-12-31</v>
      </c>
    </row>
    <row r="7206" spans="1:18" ht="15.75">
      <c r="C7206" s="598" t="str">
        <f>'800200'!B11</f>
        <v>Ingresos de actividades ordinarias procedentes de contratos de construcción (800200)</v>
      </c>
      <c r="F7206" s="586">
        <f>'800200'!C11</f>
        <v>0</v>
      </c>
      <c r="I7206" s="580" t="str">
        <f>Índice!$C$8</f>
        <v>2016-01-01</v>
      </c>
      <c r="J7206" s="580" t="str">
        <f>Índice!$C$9</f>
        <v>2016-12-31</v>
      </c>
    </row>
    <row r="7207" spans="1:18" ht="15.75">
      <c r="C7207" s="598" t="str">
        <f>'800200'!B12</f>
        <v>Ingresos por regalías (800200)</v>
      </c>
      <c r="F7207" s="586">
        <f>'800200'!C12</f>
        <v>0</v>
      </c>
      <c r="I7207" s="580" t="str">
        <f>Índice!$C$8</f>
        <v>2016-01-01</v>
      </c>
      <c r="J7207" s="580" t="str">
        <f>Índice!$C$9</f>
        <v>2016-12-31</v>
      </c>
    </row>
    <row r="7208" spans="1:18" ht="15.75">
      <c r="C7208" s="598" t="str">
        <f>'800200'!B13</f>
        <v>Ingresos por intereses (800200)</v>
      </c>
      <c r="F7208" s="586">
        <f>'800200'!C13</f>
        <v>0</v>
      </c>
      <c r="I7208" s="580" t="str">
        <f>Índice!$C$8</f>
        <v>2016-01-01</v>
      </c>
      <c r="J7208" s="580" t="str">
        <f>Índice!$C$9</f>
        <v>2016-12-31</v>
      </c>
    </row>
    <row r="7209" spans="1:18" ht="15.75">
      <c r="C7209" s="598" t="str">
        <f>'800200'!B14</f>
        <v>Ingreso por dividendo (800200)</v>
      </c>
      <c r="F7209" s="586">
        <f>'800200'!C14</f>
        <v>0</v>
      </c>
      <c r="I7209" s="580" t="str">
        <f>Índice!$C$8</f>
        <v>2016-01-01</v>
      </c>
      <c r="J7209" s="580" t="str">
        <f>Índice!$C$9</f>
        <v>2016-12-31</v>
      </c>
    </row>
    <row r="7210" spans="1:18" ht="15.75">
      <c r="C7210" s="598" t="str">
        <f>'800200'!B15</f>
        <v>Ingresos de actividades ordinarias por comisiones (800200)</v>
      </c>
      <c r="F7210" s="586">
        <f>'800200'!C15</f>
        <v>0</v>
      </c>
      <c r="I7210" s="580" t="str">
        <f>Índice!$C$8</f>
        <v>2016-01-01</v>
      </c>
      <c r="J7210" s="580" t="str">
        <f>Índice!$C$9</f>
        <v>2016-12-31</v>
      </c>
    </row>
    <row r="7211" spans="1:18" ht="15.75">
      <c r="C7211" s="598" t="str">
        <f>'800200'!B16</f>
        <v>Ingresos procedentes de subvenciones del gobierno (800200)</v>
      </c>
      <c r="F7211" s="586">
        <f>'800200'!C16</f>
        <v>0</v>
      </c>
      <c r="I7211" s="580" t="str">
        <f>Índice!$C$8</f>
        <v>2016-01-01</v>
      </c>
      <c r="J7211" s="580" t="str">
        <f>Índice!$C$9</f>
        <v>2016-12-31</v>
      </c>
    </row>
    <row r="7212" spans="1:18" ht="15.75">
      <c r="C7212" s="598" t="str">
        <f>'800200'!B17</f>
        <v>Ingresos de actividades ordinarias procedentes de comisiones por franquicia (800200)</v>
      </c>
      <c r="F7212" s="586">
        <f>'800200'!C17</f>
        <v>0</v>
      </c>
      <c r="I7212" s="580" t="str">
        <f>Índice!$C$8</f>
        <v>2016-01-01</v>
      </c>
      <c r="J7212" s="580" t="str">
        <f>Índice!$C$9</f>
        <v>2016-12-31</v>
      </c>
    </row>
    <row r="7213" spans="1:18" ht="15.75">
      <c r="C7213" s="598" t="str">
        <f>'800200'!B18</f>
        <v>Otros ingresos de actividades ordinarias (800200)</v>
      </c>
      <c r="F7213" s="586">
        <f>'800200'!C18</f>
        <v>0</v>
      </c>
      <c r="I7213" s="580" t="str">
        <f>Índice!$C$8</f>
        <v>2016-01-01</v>
      </c>
      <c r="J7213" s="580" t="str">
        <f>Índice!$C$9</f>
        <v>2016-12-31</v>
      </c>
    </row>
    <row r="7214" spans="1:18" ht="15.75">
      <c r="C7214" s="598" t="str">
        <f>'800200'!B19</f>
        <v>Total de ingresos de actividades ordinarias (800200)</v>
      </c>
      <c r="F7214" s="586">
        <f>'800200'!C19</f>
        <v>0</v>
      </c>
      <c r="I7214" s="580" t="str">
        <f>Índice!$C$8</f>
        <v>2016-01-01</v>
      </c>
      <c r="J7214" s="580" t="str">
        <f>Índice!$C$9</f>
        <v>2016-12-31</v>
      </c>
    </row>
    <row r="7215" spans="1:18" ht="15.75">
      <c r="A7215" s="593" t="s">
        <v>15</v>
      </c>
      <c r="C7215" s="598" t="str">
        <f>'800200'!B20</f>
        <v>Clases de gasto de beneficios a los empleados (800200)</v>
      </c>
      <c r="F7215" s="586"/>
      <c r="I7215" s="580" t="str">
        <f>Índice!$C$8</f>
        <v>2016-01-01</v>
      </c>
      <c r="J7215" s="580" t="str">
        <f>Índice!$C$9</f>
        <v>2016-12-31</v>
      </c>
    </row>
    <row r="7216" spans="1:18" ht="15.75">
      <c r="C7216" s="598" t="str">
        <f>'800200'!B21</f>
        <v>Sueldos y salarios (800200)</v>
      </c>
      <c r="F7216" s="586">
        <f>'800200'!C21</f>
        <v>0</v>
      </c>
      <c r="I7216" s="580" t="str">
        <f>Índice!$C$8</f>
        <v>2016-01-01</v>
      </c>
      <c r="J7216" s="580" t="str">
        <f>Índice!$C$9</f>
        <v>2016-12-31</v>
      </c>
    </row>
    <row r="7217" spans="1:18" ht="15.75">
      <c r="C7217" s="598" t="str">
        <f>'800200'!B22</f>
        <v>Aportaciones a la seguridad social (800200)</v>
      </c>
      <c r="F7217" s="586">
        <f>'800200'!C22</f>
        <v>0</v>
      </c>
      <c r="I7217" s="580" t="str">
        <f>Índice!$C$8</f>
        <v>2016-01-01</v>
      </c>
      <c r="J7217" s="580" t="str">
        <f>Índice!$C$9</f>
        <v>2016-12-31</v>
      </c>
    </row>
    <row r="7218" spans="1:18" ht="15.75">
      <c r="C7218" s="598" t="str">
        <f>'800200'!B23</f>
        <v>Otros beneficios a los empleados a corto plazo (800200)</v>
      </c>
      <c r="F7218" s="586">
        <f>'800200'!C23</f>
        <v>0</v>
      </c>
      <c r="I7218" s="580" t="str">
        <f>Índice!$C$8</f>
        <v>2016-01-01</v>
      </c>
      <c r="J7218" s="580" t="str">
        <f>Índice!$C$9</f>
        <v>2016-12-31</v>
      </c>
    </row>
    <row r="7219" spans="1:18" ht="15.75">
      <c r="C7219" s="598" t="str">
        <f>'800200'!B24</f>
        <v>Gastos por beneficios post-empleo, planes de aportaciones definidas (800200)</v>
      </c>
      <c r="F7219" s="586">
        <f>'800200'!C24</f>
        <v>0</v>
      </c>
      <c r="I7219" s="580" t="str">
        <f>Índice!$C$8</f>
        <v>2016-01-01</v>
      </c>
      <c r="J7219" s="580" t="str">
        <f>Índice!$C$9</f>
        <v>2016-12-31</v>
      </c>
    </row>
    <row r="7220" spans="1:18" ht="15.75">
      <c r="C7220" s="598" t="str">
        <f>'800200'!B25</f>
        <v>Gastos por beneficios post-empleo, planes de beneficios definidos (800200)</v>
      </c>
      <c r="F7220" s="586">
        <f>'800200'!C25</f>
        <v>0</v>
      </c>
      <c r="I7220" s="580" t="str">
        <f>Índice!$C$8</f>
        <v>2016-01-01</v>
      </c>
      <c r="J7220" s="580" t="str">
        <f>Índice!$C$9</f>
        <v>2016-12-31</v>
      </c>
    </row>
    <row r="7221" spans="1:18" ht="15.75">
      <c r="C7221" s="598" t="str">
        <f>'800200'!B26</f>
        <v>Gastos por beneficios de terminación (800200)</v>
      </c>
      <c r="F7221" s="586">
        <f>'800200'!C26</f>
        <v>0</v>
      </c>
      <c r="I7221" s="580" t="str">
        <f>Índice!$C$8</f>
        <v>2016-01-01</v>
      </c>
      <c r="J7221" s="580" t="str">
        <f>Índice!$C$9</f>
        <v>2016-12-31</v>
      </c>
    </row>
    <row r="7222" spans="1:18" ht="15.75">
      <c r="C7222" s="598" t="str">
        <f>'800200'!B27</f>
        <v>Otros beneficios a los empleados a largo plazo (800200)</v>
      </c>
      <c r="F7222" s="586">
        <f>'800200'!C27</f>
        <v>0</v>
      </c>
      <c r="I7222" s="580" t="str">
        <f>Índice!$C$8</f>
        <v>2016-01-01</v>
      </c>
      <c r="J7222" s="580" t="str">
        <f>Índice!$C$9</f>
        <v>2016-12-31</v>
      </c>
    </row>
    <row r="7223" spans="1:18" ht="15.75">
      <c r="C7223" s="598" t="str">
        <f>'800200'!B28</f>
        <v>Otros gastos de personal (800200)</v>
      </c>
      <c r="F7223" s="586">
        <f>'800200'!C28</f>
        <v>0</v>
      </c>
      <c r="I7223" s="580" t="str">
        <f>Índice!$C$8</f>
        <v>2016-01-01</v>
      </c>
      <c r="J7223" s="580" t="str">
        <f>Índice!$C$9</f>
        <v>2016-12-31</v>
      </c>
    </row>
    <row r="7224" spans="1:18" ht="15.75">
      <c r="C7224" s="598" t="str">
        <f>'800200'!B29</f>
        <v>Total de gastos por beneficios a los empleados (800200)</v>
      </c>
      <c r="F7224" s="586">
        <f>'800200'!C29</f>
        <v>0</v>
      </c>
      <c r="I7224" s="580" t="str">
        <f>Índice!$C$8</f>
        <v>2016-01-01</v>
      </c>
      <c r="J7224" s="580" t="str">
        <f>Índice!$C$9</f>
        <v>2016-12-31</v>
      </c>
    </row>
    <row r="7225" spans="1:18" ht="15.75">
      <c r="A7225" s="575" t="s">
        <v>15</v>
      </c>
      <c r="B7225" s="550"/>
      <c r="C7225" s="549" t="s">
        <v>1329</v>
      </c>
      <c r="D7225" s="550"/>
      <c r="E7225" s="550"/>
      <c r="F7225" s="551"/>
      <c r="G7225" s="550"/>
      <c r="H7225" s="550"/>
      <c r="I7225" s="580" t="str">
        <f>Índice!$C$8</f>
        <v>2016-01-01</v>
      </c>
      <c r="J7225" s="580" t="str">
        <f>Índice!$C$9</f>
        <v>2016-12-31</v>
      </c>
      <c r="K7225" s="584"/>
      <c r="L7225" s="584"/>
      <c r="M7225" s="550"/>
      <c r="N7225" s="550"/>
      <c r="O7225" s="550"/>
      <c r="P7225" s="550"/>
      <c r="Q7225" s="550"/>
      <c r="R7225" s="550"/>
    </row>
    <row r="7226" spans="1:18" ht="15.75">
      <c r="C7226" s="598" t="str">
        <f>'810000'!B6</f>
        <v>Información a revelar sobre notas y otra información explicativa [Texto]</v>
      </c>
      <c r="F7226" s="555" t="str">
        <f>'810000'!C6</f>
        <v>Por incluir información</v>
      </c>
      <c r="I7226" s="580" t="str">
        <f>Índice!$C$8</f>
        <v>2016-01-01</v>
      </c>
      <c r="J7226" s="580" t="str">
        <f>Índice!$C$9</f>
        <v>2016-12-31</v>
      </c>
    </row>
    <row r="7227" spans="1:18" ht="15.75">
      <c r="C7227" s="598" t="str">
        <f>'810000'!B7</f>
        <v>Nombre de la entidad que informa u otras formas de identificación</v>
      </c>
      <c r="F7227" s="555" t="str">
        <f>'810000'!C7</f>
        <v>Por incluir información</v>
      </c>
      <c r="I7227" s="580" t="str">
        <f>Índice!$C$8</f>
        <v>2016-01-01</v>
      </c>
      <c r="J7227" s="580" t="str">
        <f>Índice!$C$9</f>
        <v>2016-12-31</v>
      </c>
    </row>
    <row r="7228" spans="1:18" ht="15.75">
      <c r="A7228" s="557"/>
      <c r="C7228" s="598" t="str">
        <f>'810000'!B8</f>
        <v>Sede de la entidad</v>
      </c>
      <c r="F7228" s="555" t="str">
        <f>'810000'!C8</f>
        <v>Por incluir información</v>
      </c>
      <c r="I7228" s="580" t="str">
        <f>Índice!$C$8</f>
        <v>2016-01-01</v>
      </c>
      <c r="J7228" s="580" t="str">
        <f>Índice!$C$9</f>
        <v>2016-12-31</v>
      </c>
      <c r="L7228" s="557"/>
    </row>
    <row r="7229" spans="1:18" ht="15.75">
      <c r="A7229" s="557"/>
      <c r="C7229" s="598" t="str">
        <f>'810000'!B9</f>
        <v>Forma legal de la entidad</v>
      </c>
      <c r="F7229" s="555" t="str">
        <f>'810000'!C9</f>
        <v>Por incluir información</v>
      </c>
      <c r="I7229" s="580" t="str">
        <f>Índice!$C$8</f>
        <v>2016-01-01</v>
      </c>
      <c r="J7229" s="580" t="str">
        <f>Índice!$C$9</f>
        <v>2016-12-31</v>
      </c>
      <c r="L7229" s="557"/>
    </row>
    <row r="7230" spans="1:18" ht="15.75">
      <c r="A7230" s="557"/>
      <c r="C7230" s="598" t="str">
        <f>'810000'!B10</f>
        <v>País de constitución</v>
      </c>
      <c r="F7230" s="555" t="str">
        <f>'810000'!C10</f>
        <v>Por incluir información</v>
      </c>
      <c r="I7230" s="580" t="str">
        <f>Índice!$C$8</f>
        <v>2016-01-01</v>
      </c>
      <c r="J7230" s="580" t="str">
        <f>Índice!$C$9</f>
        <v>2016-12-31</v>
      </c>
      <c r="L7230" s="557"/>
    </row>
    <row r="7231" spans="1:18" ht="15.75">
      <c r="A7231" s="557"/>
      <c r="C7231" s="598" t="str">
        <f>'810000'!B11</f>
        <v>Dirección de la sede social de la entidad</v>
      </c>
      <c r="F7231" s="555" t="str">
        <f>'810000'!C11</f>
        <v>Por incluir información</v>
      </c>
      <c r="I7231" s="580" t="str">
        <f>Índice!$C$8</f>
        <v>2016-01-01</v>
      </c>
      <c r="J7231" s="580" t="str">
        <f>Índice!$C$9</f>
        <v>2016-12-31</v>
      </c>
      <c r="L7231" s="557"/>
    </row>
    <row r="7232" spans="1:18" ht="15.75">
      <c r="A7232" s="557"/>
      <c r="C7232" s="598" t="str">
        <f>'810000'!B12</f>
        <v>Domicilio principal donde desarrolla sus actividades</v>
      </c>
      <c r="F7232" s="555" t="str">
        <f>'810000'!C12</f>
        <v>Por incluir información</v>
      </c>
      <c r="I7232" s="580" t="str">
        <f>Índice!$C$8</f>
        <v>2016-01-01</v>
      </c>
      <c r="J7232" s="580" t="str">
        <f>Índice!$C$9</f>
        <v>2016-12-31</v>
      </c>
      <c r="L7232" s="557"/>
    </row>
    <row r="7233" spans="1:12" ht="15.75">
      <c r="A7233" s="557"/>
      <c r="C7233" s="598" t="str">
        <f>'810000'!B13</f>
        <v>Descripción de la naturaleza de las operaciones de la entidad y actividades principales</v>
      </c>
      <c r="F7233" s="555" t="str">
        <f>'810000'!C13</f>
        <v>Por incluir información</v>
      </c>
      <c r="I7233" s="580" t="str">
        <f>Índice!$C$8</f>
        <v>2016-01-01</v>
      </c>
      <c r="J7233" s="580" t="str">
        <f>Índice!$C$9</f>
        <v>2016-12-31</v>
      </c>
      <c r="L7233" s="557"/>
    </row>
    <row r="7234" spans="1:12" ht="15.75">
      <c r="A7234" s="557"/>
      <c r="C7234" s="598" t="str">
        <f>'810000'!B14</f>
        <v>Nombre de la entidad controladora</v>
      </c>
      <c r="F7234" s="555" t="str">
        <f>'810000'!C14</f>
        <v>Por incluir información</v>
      </c>
      <c r="I7234" s="580" t="str">
        <f>Índice!$C$8</f>
        <v>2016-01-01</v>
      </c>
      <c r="J7234" s="580" t="str">
        <f>Índice!$C$9</f>
        <v>2016-12-31</v>
      </c>
      <c r="L7234" s="557"/>
    </row>
    <row r="7235" spans="1:12" ht="15.75">
      <c r="A7235" s="557"/>
      <c r="C7235" s="598" t="str">
        <f>'810000'!B15</f>
        <v>Nombre de la controladora última del grupo</v>
      </c>
      <c r="F7235" s="555" t="str">
        <f>'810000'!C15</f>
        <v>Por incluir información</v>
      </c>
      <c r="I7235" s="580" t="str">
        <f>Índice!$C$8</f>
        <v>2016-01-01</v>
      </c>
      <c r="J7235" s="580" t="str">
        <f>Índice!$C$9</f>
        <v>2016-12-31</v>
      </c>
      <c r="L7235" s="557"/>
    </row>
    <row r="7236" spans="1:12" ht="15.75">
      <c r="A7236" s="557"/>
      <c r="C7236" s="598" t="str">
        <f>'810000'!B16</f>
        <v>Declaración de cumplimiento con las NIIF [bloque de texto]</v>
      </c>
      <c r="F7236" s="555" t="str">
        <f>'810000'!C16</f>
        <v>Por incluir información</v>
      </c>
      <c r="I7236" s="580" t="str">
        <f>Índice!$C$8</f>
        <v>2016-01-01</v>
      </c>
      <c r="J7236" s="580" t="str">
        <f>Índice!$C$9</f>
        <v>2016-12-31</v>
      </c>
      <c r="L7236" s="557"/>
    </row>
    <row r="7237" spans="1:12" ht="15.75">
      <c r="A7237" s="557"/>
      <c r="C7237" s="598" t="str">
        <f>'810000'!B17</f>
        <v>Conclusión de la gerencia sobre la presentación razonable como consecuencia de la falta de aplicación</v>
      </c>
      <c r="F7237" s="555" t="str">
        <f>'810000'!C17</f>
        <v>Por incluir información</v>
      </c>
      <c r="I7237" s="580" t="str">
        <f>Índice!$C$8</f>
        <v>2016-01-01</v>
      </c>
      <c r="J7237" s="580" t="str">
        <f>Índice!$C$9</f>
        <v>2016-12-31</v>
      </c>
      <c r="L7237" s="557"/>
    </row>
    <row r="7238" spans="1:12" ht="15.75">
      <c r="A7238" s="557"/>
      <c r="C7238" s="598" t="str">
        <f>'810000'!B18</f>
        <v>Explicación de faltas de aplicación de las NIIF</v>
      </c>
      <c r="F7238" s="555" t="str">
        <f>'810000'!C18</f>
        <v>Por incluir información</v>
      </c>
      <c r="I7238" s="580" t="str">
        <f>Índice!$C$8</f>
        <v>2016-01-01</v>
      </c>
      <c r="J7238" s="580" t="str">
        <f>Índice!$C$9</f>
        <v>2016-12-31</v>
      </c>
      <c r="L7238" s="557"/>
    </row>
    <row r="7239" spans="1:12" ht="15.75">
      <c r="A7239" s="557"/>
      <c r="C7239" s="598" t="str">
        <f>'810000'!B19</f>
        <v>Explicación de la naturaleza del requerimiento de las NIIF y conclusiones sobre la razón por la que dicho requerimiento está en conflicto con algún objetivo de los estados financieros establecido en el Marco Conceptual</v>
      </c>
      <c r="F7239" s="555" t="str">
        <f>'810000'!C19</f>
        <v>Por incluir información</v>
      </c>
      <c r="I7239" s="580" t="str">
        <f>Índice!$C$8</f>
        <v>2016-01-01</v>
      </c>
      <c r="J7239" s="580" t="str">
        <f>Índice!$C$9</f>
        <v>2016-12-31</v>
      </c>
      <c r="L7239" s="557"/>
    </row>
    <row r="7240" spans="1:12" ht="15.75">
      <c r="A7240" s="557"/>
      <c r="C7240" s="598" t="str">
        <f>'810000'!B20</f>
        <v>Explicación de ajustes que serían necesarios para lograr la presentación fiel</v>
      </c>
      <c r="F7240" s="555" t="str">
        <f>'810000'!C20</f>
        <v>Por incluir información</v>
      </c>
      <c r="I7240" s="580" t="str">
        <f>Índice!$C$8</f>
        <v>2016-01-01</v>
      </c>
      <c r="J7240" s="580" t="str">
        <f>Índice!$C$9</f>
        <v>2016-12-31</v>
      </c>
      <c r="L7240" s="557"/>
    </row>
    <row r="7241" spans="1:12" ht="15.75">
      <c r="A7241" s="557"/>
      <c r="C7241" s="598" t="str">
        <f>'810000'!B21</f>
        <v>Información a revelar sobre incertidumbres sobre la capacidad de la entidad para continuar como negocio en marcha [bloque de texto]</v>
      </c>
      <c r="F7241" s="555" t="str">
        <f>'810000'!C21</f>
        <v>Por incluir información</v>
      </c>
      <c r="I7241" s="580" t="str">
        <f>Índice!$C$8</f>
        <v>2016-01-01</v>
      </c>
      <c r="J7241" s="580" t="str">
        <f>Índice!$C$9</f>
        <v>2016-12-31</v>
      </c>
      <c r="L7241" s="557"/>
    </row>
    <row r="7242" spans="1:12" ht="15.75">
      <c r="A7242" s="557"/>
      <c r="C7242" s="598" t="str">
        <f>'810000'!B22</f>
        <v>Explicación del hecho y bases para la elaboración de los estados financieros cuando no es aplicable la hipótesis de negocio en marcha</v>
      </c>
      <c r="F7242" s="555" t="str">
        <f>'810000'!C22</f>
        <v>Por incluir información</v>
      </c>
      <c r="I7242" s="580" t="str">
        <f>Índice!$C$8</f>
        <v>2016-01-01</v>
      </c>
      <c r="J7242" s="580" t="str">
        <f>Índice!$C$9</f>
        <v>2016-12-31</v>
      </c>
      <c r="L7242" s="557"/>
    </row>
    <row r="7243" spans="1:12" ht="15.75">
      <c r="A7243" s="557"/>
      <c r="C7243" s="598" t="str">
        <f>'810000'!B23</f>
        <v>Explicación de la razón por la que no se considera a la entidad como negocio en marcha</v>
      </c>
      <c r="F7243" s="555" t="str">
        <f>'810000'!C23</f>
        <v>Por incluir información</v>
      </c>
      <c r="I7243" s="580" t="str">
        <f>Índice!$C$8</f>
        <v>2016-01-01</v>
      </c>
      <c r="J7243" s="580" t="str">
        <f>Índice!$C$9</f>
        <v>2016-12-31</v>
      </c>
      <c r="L7243" s="557"/>
    </row>
    <row r="7244" spans="1:12" ht="15.75">
      <c r="C7244" s="598" t="str">
        <f>'810000'!B24</f>
        <v>Descripción de la razón para utilizar un periodo sobre el que se informa de duración inferior o superior</v>
      </c>
      <c r="F7244" s="555" t="str">
        <f>'810000'!C24</f>
        <v>Por incluir información</v>
      </c>
      <c r="I7244" s="580" t="str">
        <f>Índice!$C$8</f>
        <v>2016-01-01</v>
      </c>
      <c r="J7244" s="580" t="str">
        <f>Índice!$C$9</f>
        <v>2016-12-31</v>
      </c>
    </row>
    <row r="7245" spans="1:12" ht="15.75">
      <c r="C7245" s="598" t="str">
        <f>'810000'!B25</f>
        <v>Descripción del hecho de que los importes presentados en los estados financieros no son totalmente comparables</v>
      </c>
      <c r="F7245" s="555" t="str">
        <f>'810000'!C25</f>
        <v>Por incluir información</v>
      </c>
      <c r="I7245" s="580" t="str">
        <f>Índice!$C$8</f>
        <v>2016-01-01</v>
      </c>
      <c r="J7245" s="580" t="str">
        <f>Índice!$C$9</f>
        <v>2016-12-31</v>
      </c>
    </row>
    <row r="7246" spans="1:12" ht="15.75">
      <c r="C7246" s="601" t="str">
        <f>'810000'!B27</f>
        <v>Información a revelar sobre reclasificaciones o cambios en la presentación</v>
      </c>
      <c r="D7246" s="602"/>
      <c r="E7246" s="602"/>
      <c r="F7246" s="603" t="str">
        <f>'810000'!B28</f>
        <v>j</v>
      </c>
      <c r="I7246" s="580" t="str">
        <f>Índice!$C$8</f>
        <v>2016-01-01</v>
      </c>
      <c r="J7246" s="580" t="str">
        <f>Índice!$C$9</f>
        <v>2016-12-31</v>
      </c>
    </row>
    <row r="7247" spans="1:12" ht="15.75">
      <c r="A7247" s="593" t="s">
        <v>15</v>
      </c>
      <c r="C7247" s="598" t="str">
        <f>'810000'!B29</f>
        <v>Partidas reclasificadas</v>
      </c>
      <c r="I7247" s="580" t="str">
        <f>Índice!$C$8</f>
        <v>2016-01-01</v>
      </c>
      <c r="J7247" s="580" t="str">
        <f>Índice!$C$9</f>
        <v>2016-12-31</v>
      </c>
    </row>
    <row r="7248" spans="1:12" ht="15.75">
      <c r="C7248" s="598" t="str">
        <f>'810000'!B30</f>
        <v>Descripción de la naturaleza de reclasificaciones o cambios en la presentación</v>
      </c>
      <c r="F7248" s="555" t="str">
        <f>'810000'!C30</f>
        <v>Por incluir información</v>
      </c>
      <c r="I7248" s="580" t="str">
        <f>Índice!$C$8</f>
        <v>2016-01-01</v>
      </c>
      <c r="J7248" s="580" t="str">
        <f>Índice!$C$9</f>
        <v>2016-12-31</v>
      </c>
      <c r="K7248" s="555"/>
      <c r="L7248" s="555"/>
    </row>
    <row r="7249" spans="1:12" ht="15.75">
      <c r="C7249" s="598" t="str">
        <f>'810000'!B31</f>
        <v>Importe de reclasificaciones o cambios en la presentación</v>
      </c>
      <c r="F7249" s="555">
        <f>'810000'!C31</f>
        <v>0</v>
      </c>
      <c r="I7249" s="580" t="str">
        <f>Índice!$C$8</f>
        <v>2016-01-01</v>
      </c>
      <c r="J7249" s="580" t="str">
        <f>Índice!$C$9</f>
        <v>2016-12-31</v>
      </c>
      <c r="K7249" s="555"/>
      <c r="L7249" s="555"/>
    </row>
    <row r="7250" spans="1:12" ht="15.75">
      <c r="C7250" s="598" t="str">
        <f>'810000'!B32</f>
        <v>Descripción de la razón para reclasificaciones o cambios en la presentación</v>
      </c>
      <c r="F7250" s="555" t="str">
        <f>'810000'!C32</f>
        <v>Por incluir información</v>
      </c>
      <c r="I7250" s="580" t="str">
        <f>Índice!$C$8</f>
        <v>2016-01-01</v>
      </c>
      <c r="J7250" s="580" t="str">
        <f>Índice!$C$9</f>
        <v>2016-12-31</v>
      </c>
      <c r="K7250" s="555"/>
      <c r="L7250" s="555"/>
    </row>
    <row r="7251" spans="1:12" ht="15.75">
      <c r="C7251" s="598" t="str">
        <f>'810000'!B33</f>
        <v>Descripción de la razón por la que es impracticable la reclasificación de importes comparativos</v>
      </c>
      <c r="F7251" s="555" t="str">
        <f>'810000'!C33</f>
        <v>Por incluir información</v>
      </c>
      <c r="I7251" s="580" t="str">
        <f>Índice!$C$8</f>
        <v>2016-01-01</v>
      </c>
      <c r="J7251" s="580" t="str">
        <f>Índice!$C$9</f>
        <v>2016-12-31</v>
      </c>
    </row>
    <row r="7252" spans="1:12" ht="15.75">
      <c r="C7252" s="598" t="str">
        <f>'810000'!B35</f>
        <v>Información a revelar sobre un resumen de las políticas contables significativas [Texto]</v>
      </c>
      <c r="F7252" s="555" t="str">
        <f>'810000'!C35</f>
        <v>Por incluir información</v>
      </c>
      <c r="I7252" s="580" t="str">
        <f>Índice!$C$8</f>
        <v>2016-01-01</v>
      </c>
      <c r="J7252" s="580" t="str">
        <f>Índice!$C$9</f>
        <v>2016-12-31</v>
      </c>
    </row>
    <row r="7253" spans="1:12" ht="15.75">
      <c r="C7253" s="598" t="str">
        <f>'810000'!B36</f>
        <v>Explicación los criterios de medición utilizados para preparar los estados financieros</v>
      </c>
      <c r="F7253" s="555" t="str">
        <f>'810000'!C36</f>
        <v>Por incluir información</v>
      </c>
      <c r="I7253" s="580" t="str">
        <f>Índice!$C$8</f>
        <v>2016-01-01</v>
      </c>
      <c r="J7253" s="580" t="str">
        <f>Índice!$C$9</f>
        <v>2016-12-31</v>
      </c>
    </row>
    <row r="7254" spans="1:12" ht="15.75">
      <c r="C7254" s="598" t="str">
        <f>'810000'!B37</f>
        <v>Descripción de otras políticas contables relevantes para comprender los estados financieros</v>
      </c>
      <c r="F7254" s="555" t="str">
        <f>'810000'!C37</f>
        <v>Por incluir información</v>
      </c>
      <c r="I7254" s="580" t="str">
        <f>Índice!$C$8</f>
        <v>2016-01-01</v>
      </c>
      <c r="J7254" s="580" t="str">
        <f>Índice!$C$9</f>
        <v>2016-12-31</v>
      </c>
    </row>
    <row r="7255" spans="1:12" ht="15.75">
      <c r="C7255" s="598" t="str">
        <f>'810000'!B38</f>
        <v>Explicación de juicios de la gerencia al aplicar las políticas contables de la entidad con efectos significativos en los importes reconocidos</v>
      </c>
      <c r="F7255" s="555" t="str">
        <f>'810000'!C38</f>
        <v>Por incluir información</v>
      </c>
      <c r="I7255" s="580" t="str">
        <f>Índice!$C$8</f>
        <v>2016-01-01</v>
      </c>
      <c r="J7255" s="580" t="str">
        <f>Índice!$C$9</f>
        <v>2016-12-31</v>
      </c>
    </row>
    <row r="7256" spans="1:12" ht="15.75">
      <c r="C7256" s="598" t="str">
        <f>'810000'!B39</f>
        <v>Descripción de la base de preparación y presentación de información no requerida por la NIIF para las PYME</v>
      </c>
      <c r="F7256" s="555" t="str">
        <f>'810000'!C39</f>
        <v>Por incluir información</v>
      </c>
      <c r="I7256" s="580" t="str">
        <f>Índice!$C$8</f>
        <v>2016-01-01</v>
      </c>
      <c r="J7256" s="580" t="str">
        <f>Índice!$C$9</f>
        <v>2016-12-31</v>
      </c>
    </row>
    <row r="7257" spans="1:12" ht="15.75">
      <c r="A7257" s="593" t="s">
        <v>15</v>
      </c>
      <c r="C7257" s="598"/>
      <c r="F7257" s="555"/>
      <c r="I7257" s="580" t="str">
        <f>Índice!$C$8</f>
        <v>2016-01-01</v>
      </c>
      <c r="J7257" s="580" t="str">
        <f>Índice!$C$9</f>
        <v>2016-12-31</v>
      </c>
    </row>
    <row r="7258" spans="1:12" ht="15.75">
      <c r="C7258" s="598" t="str">
        <f>'810000'!B41</f>
        <v>Explicación del origen de incertidumbre de la estimación con riesgo significativo de causar ajustes importantes</v>
      </c>
      <c r="F7258" s="555" t="str">
        <f>'810000'!C41</f>
        <v>Por incluir información</v>
      </c>
      <c r="I7258" s="580" t="str">
        <f>Índice!$C$8</f>
        <v>2016-01-01</v>
      </c>
      <c r="J7258" s="580" t="str">
        <f>Índice!$C$9</f>
        <v>2016-12-31</v>
      </c>
    </row>
    <row r="7259" spans="1:12" ht="15.75">
      <c r="A7259" s="593" t="s">
        <v>15</v>
      </c>
      <c r="C7259" s="598"/>
      <c r="F7259" s="555"/>
      <c r="I7259" s="580" t="str">
        <f>Índice!$C$8</f>
        <v>2016-01-01</v>
      </c>
      <c r="J7259" s="580" t="str">
        <f>Índice!$C$9</f>
        <v>2016-12-31</v>
      </c>
    </row>
    <row r="7260" spans="1:12" ht="15.75">
      <c r="C7260" s="598" t="str">
        <f>'810000'!B43</f>
        <v>Información a revelar sobre activos y pasivos con riesgo significativo de ajustes importantes [Texto]</v>
      </c>
      <c r="F7260" s="555" t="str">
        <f>'810000'!C43</f>
        <v>Por incluir información</v>
      </c>
      <c r="I7260" s="580" t="str">
        <f>Índice!$C$8</f>
        <v>2016-01-01</v>
      </c>
      <c r="J7260" s="580" t="str">
        <f>Índice!$C$9</f>
        <v>2016-12-31</v>
      </c>
    </row>
    <row r="7261" spans="1:12" ht="15.75">
      <c r="A7261" s="593" t="s">
        <v>15</v>
      </c>
      <c r="C7261" s="598"/>
      <c r="F7261" s="555"/>
      <c r="I7261" s="580" t="str">
        <f>Índice!$C$8</f>
        <v>2016-01-01</v>
      </c>
      <c r="J7261" s="580" t="str">
        <f>Índice!$C$9</f>
        <v>2016-12-31</v>
      </c>
    </row>
    <row r="7262" spans="1:12" ht="15.75">
      <c r="C7262" s="598" t="str">
        <f>'810000'!B45</f>
        <v>Descripción de la naturaleza de activos con riesgo significativo de ajustes materiales dentro del ejercicio contable siguiente</v>
      </c>
      <c r="F7262" s="555" t="str">
        <f>'810000'!C45</f>
        <v>Por incluir información</v>
      </c>
      <c r="I7262" s="580" t="str">
        <f>Índice!$C$8</f>
        <v>2016-01-01</v>
      </c>
      <c r="J7262" s="580" t="str">
        <f>Índice!$C$9</f>
        <v>2016-12-31</v>
      </c>
      <c r="K7262" s="555"/>
      <c r="L7262" s="555"/>
    </row>
    <row r="7263" spans="1:12" ht="15.75">
      <c r="C7263" s="598" t="str">
        <f>'810000'!B46</f>
        <v>Descripción de la naturaleza de pasivos con riesgo significativo de ajustes materiales dentro del ejercicio contable siguiente</v>
      </c>
      <c r="F7263" s="555" t="str">
        <f>'810000'!C46</f>
        <v>Por incluir información</v>
      </c>
      <c r="I7263" s="580" t="str">
        <f>Índice!$C$8</f>
        <v>2016-01-01</v>
      </c>
      <c r="J7263" s="580" t="str">
        <f>Índice!$C$9</f>
        <v>2016-12-31</v>
      </c>
      <c r="K7263" s="555"/>
      <c r="L7263" s="555"/>
    </row>
    <row r="7264" spans="1:12" ht="15.75">
      <c r="C7264" s="598" t="str">
        <f>'810000'!B47</f>
        <v>Activos con riesgo significativo de ajustes materiales dentro del ejercicio contable siguiente</v>
      </c>
      <c r="F7264" s="586">
        <f>'810000'!C47</f>
        <v>0</v>
      </c>
      <c r="I7264" s="580"/>
      <c r="J7264" s="580" t="str">
        <f>Índice!$C$9</f>
        <v>2016-12-31</v>
      </c>
      <c r="K7264" s="555"/>
      <c r="L7264" s="555"/>
    </row>
    <row r="7265" spans="1:18" ht="15.75">
      <c r="C7265" s="598" t="str">
        <f>'810000'!B48</f>
        <v>Activos con riesgo significativo de ajustes importantes dentro del ejercicio contable siguiente</v>
      </c>
      <c r="F7265" s="586">
        <f>'810000'!C48</f>
        <v>0</v>
      </c>
      <c r="I7265" s="580"/>
      <c r="J7265" s="580" t="str">
        <f>Índice!$C$9</f>
        <v>2016-12-31</v>
      </c>
      <c r="K7265" s="555"/>
      <c r="L7265" s="555"/>
    </row>
    <row r="7266" spans="1:18" ht="15.75">
      <c r="A7266" s="575" t="s">
        <v>15</v>
      </c>
      <c r="B7266" s="550"/>
      <c r="C7266" s="549" t="s">
        <v>1330</v>
      </c>
      <c r="D7266" s="550"/>
      <c r="E7266" s="550"/>
      <c r="F7266" s="551"/>
      <c r="G7266" s="550"/>
      <c r="H7266" s="550"/>
      <c r="I7266" s="580" t="str">
        <f>Índice!$C$8</f>
        <v>2016-01-01</v>
      </c>
      <c r="J7266" s="580" t="str">
        <f>Índice!$C$9</f>
        <v>2016-12-31</v>
      </c>
      <c r="K7266" s="584"/>
      <c r="L7266" s="584"/>
      <c r="M7266" s="550"/>
      <c r="N7266" s="550"/>
      <c r="O7266" s="550"/>
      <c r="P7266" s="550"/>
      <c r="Q7266" s="550"/>
      <c r="R7266" s="550"/>
    </row>
    <row r="7267" spans="1:18" ht="15.75">
      <c r="C7267" s="598" t="str">
        <f>'811000'!B6</f>
        <v>Información a revelar sobre cambios en políticas contables, estimaciones contables y errores [Texto]</v>
      </c>
      <c r="F7267" s="555" t="str">
        <f>'811000'!C6</f>
        <v>Por incluir información</v>
      </c>
      <c r="I7267" s="580" t="str">
        <f>Índice!$C$8</f>
        <v>2016-01-01</v>
      </c>
      <c r="J7267" s="580" t="str">
        <f>Índice!$C$9</f>
        <v>2016-12-31</v>
      </c>
    </row>
    <row r="7268" spans="1:18" ht="15.75">
      <c r="C7268" s="598" t="str">
        <f>'811000'!B7</f>
        <v>Información a revelar sobre la aplicación inicial de normas o interpretaciones</v>
      </c>
      <c r="F7268" s="555" t="str">
        <f>'811000'!C7</f>
        <v>Por incluir información</v>
      </c>
      <c r="I7268" s="580" t="str">
        <f>Índice!$C$8</f>
        <v>2016-01-01</v>
      </c>
      <c r="J7268" s="580" t="str">
        <f>Índice!$C$9</f>
        <v>2016-12-31</v>
      </c>
    </row>
    <row r="7269" spans="1:18" ht="15.75">
      <c r="A7269" s="593" t="s">
        <v>15</v>
      </c>
      <c r="C7269" s="598"/>
      <c r="F7269" s="555"/>
      <c r="I7269" s="580" t="str">
        <f>Índice!$C$8</f>
        <v>2016-01-01</v>
      </c>
      <c r="J7269" s="580" t="str">
        <f>Índice!$C$9</f>
        <v>2016-12-31</v>
      </c>
    </row>
    <row r="7270" spans="1:18" ht="15.75">
      <c r="C7270" s="598" t="str">
        <f>'811000'!B9</f>
        <v>Información a revelar sobre cambio voluntario en política contable</v>
      </c>
      <c r="F7270" s="555" t="str">
        <f>'811000'!C9</f>
        <v>Por incluir información</v>
      </c>
      <c r="I7270" s="580" t="str">
        <f>Índice!$C$8</f>
        <v>2016-01-01</v>
      </c>
      <c r="J7270" s="580" t="str">
        <f>Índice!$C$9</f>
        <v>2016-12-31</v>
      </c>
    </row>
    <row r="7271" spans="1:18" ht="15.75">
      <c r="A7271" s="593" t="s">
        <v>15</v>
      </c>
      <c r="C7271" s="598"/>
      <c r="F7271" s="555"/>
      <c r="I7271" s="580" t="str">
        <f>Índice!$C$8</f>
        <v>2016-01-01</v>
      </c>
      <c r="J7271" s="580" t="str">
        <f>Índice!$C$9</f>
        <v>2016-12-31</v>
      </c>
    </row>
    <row r="7272" spans="1:18" ht="15.75">
      <c r="C7272" s="598" t="str">
        <f>'811000'!B11</f>
        <v>Explicación de la razón por la que es impracticable determinar importes de ajustes relacionados con cambios en políticas contables</v>
      </c>
      <c r="F7272" s="555" t="str">
        <f>'811000'!C11</f>
        <v>Por incluir información</v>
      </c>
      <c r="I7272" s="580" t="str">
        <f>Índice!$C$8</f>
        <v>2016-01-01</v>
      </c>
      <c r="J7272" s="580" t="str">
        <f>Índice!$C$9</f>
        <v>2016-12-31</v>
      </c>
    </row>
    <row r="7273" spans="1:18" ht="15.75">
      <c r="A7273" s="593" t="s">
        <v>15</v>
      </c>
      <c r="C7273" s="598"/>
      <c r="F7273" s="555"/>
      <c r="I7273" s="580" t="str">
        <f>Índice!$C$8</f>
        <v>2016-01-01</v>
      </c>
      <c r="J7273" s="580" t="str">
        <f>Índice!$C$9</f>
        <v>2016-12-31</v>
      </c>
    </row>
    <row r="7274" spans="1:18" ht="15.75">
      <c r="C7274" s="598" t="str">
        <f>'811000'!B13</f>
        <v>Información a revelar sobre cambios en las estimaciones contables</v>
      </c>
      <c r="F7274" s="555" t="str">
        <f>'811000'!C13</f>
        <v>Por incluir información</v>
      </c>
      <c r="I7274" s="580" t="str">
        <f>Índice!$C$8</f>
        <v>2016-01-01</v>
      </c>
      <c r="J7274" s="580" t="str">
        <f>Índice!$C$9</f>
        <v>2016-12-31</v>
      </c>
    </row>
    <row r="7275" spans="1:18" ht="15.75">
      <c r="A7275" s="593" t="s">
        <v>15</v>
      </c>
      <c r="C7275" s="598" t="str">
        <f>'811000'!B14</f>
        <v>Estimaciones contables</v>
      </c>
      <c r="F7275" s="555"/>
      <c r="I7275" s="580" t="str">
        <f>Índice!$C$8</f>
        <v>2016-01-01</v>
      </c>
      <c r="J7275" s="580" t="str">
        <f>Índice!$C$9</f>
        <v>2016-12-31</v>
      </c>
    </row>
    <row r="7276" spans="1:18" ht="15.75">
      <c r="C7276" s="598" t="str">
        <f>'811000'!B15</f>
        <v>Descripción de la naturaleza de cambio en estimación contable</v>
      </c>
      <c r="F7276" s="555" t="str">
        <f>'811000'!C15</f>
        <v>Por incluir información</v>
      </c>
      <c r="I7276" s="580" t="str">
        <f>Índice!$C$8</f>
        <v>2016-01-01</v>
      </c>
      <c r="J7276" s="580" t="str">
        <f>Índice!$C$9</f>
        <v>2016-12-31</v>
      </c>
      <c r="K7276" s="555" t="s">
        <v>2233</v>
      </c>
      <c r="L7276" s="555" t="s">
        <v>2234</v>
      </c>
    </row>
    <row r="7277" spans="1:18" ht="15.75">
      <c r="C7277" s="598" t="str">
        <f>'811000'!B16</f>
        <v>Incrementos (disminuciones) de estimaciones contables</v>
      </c>
      <c r="F7277" s="555">
        <f>'811000'!C16</f>
        <v>0</v>
      </c>
      <c r="I7277" s="580" t="str">
        <f>Índice!$C$8</f>
        <v>2016-01-01</v>
      </c>
      <c r="J7277" s="580" t="str">
        <f>Índice!$C$9</f>
        <v>2016-12-31</v>
      </c>
      <c r="K7277" s="555" t="s">
        <v>2233</v>
      </c>
      <c r="L7277" s="555" t="s">
        <v>2234</v>
      </c>
    </row>
    <row r="7278" spans="1:18" ht="15.75">
      <c r="C7278" s="598" t="str">
        <f>'811000'!B17</f>
        <v>Descripción del hecho de que el importe del cambio en una estimación contable es impracticable</v>
      </c>
      <c r="F7278" s="555" t="str">
        <f>'811000'!C17</f>
        <v>Por incluir información</v>
      </c>
      <c r="I7278" s="580" t="str">
        <f>Índice!$C$8</f>
        <v>2016-01-01</v>
      </c>
      <c r="J7278" s="580" t="str">
        <f>Índice!$C$9</f>
        <v>2016-12-31</v>
      </c>
      <c r="K7278" s="555" t="s">
        <v>2233</v>
      </c>
      <c r="L7278" s="555" t="s">
        <v>2234</v>
      </c>
    </row>
    <row r="7279" spans="1:18" ht="15.75">
      <c r="C7279" s="598" t="str">
        <f>'811000'!B19</f>
        <v>Descripción de la naturaleza de errores contables de periodos anteriores</v>
      </c>
      <c r="F7279" s="555" t="str">
        <f>'811000'!C19</f>
        <v>Por incluir información</v>
      </c>
      <c r="I7279" s="580" t="str">
        <f>Índice!$C$8</f>
        <v>2016-01-01</v>
      </c>
      <c r="J7279" s="580" t="str">
        <f>Índice!$C$9</f>
        <v>2016-12-31</v>
      </c>
      <c r="K7279" s="555"/>
      <c r="L7279" s="555"/>
    </row>
    <row r="7280" spans="1:18" ht="15.75">
      <c r="C7280" s="598" t="str">
        <f>'811000'!B21</f>
        <v>Explicación de la razón por la que es impracticable determinar importes por correcciones relacionadascon errores de periodos anteriores</v>
      </c>
      <c r="F7280" s="555" t="str">
        <f>'811000'!C21</f>
        <v>Por incluir información</v>
      </c>
      <c r="I7280" s="580" t="str">
        <f>Índice!$C$8</f>
        <v>2016-01-01</v>
      </c>
      <c r="J7280" s="580" t="str">
        <f>Índice!$C$9</f>
        <v>2016-12-31</v>
      </c>
      <c r="K7280" s="555"/>
      <c r="L7280" s="555"/>
    </row>
    <row r="7281" spans="1:18" ht="15.75">
      <c r="A7281" s="575" t="s">
        <v>15</v>
      </c>
      <c r="B7281" s="550"/>
      <c r="C7281" s="549" t="s">
        <v>1332</v>
      </c>
      <c r="D7281" s="550"/>
      <c r="E7281" s="550"/>
      <c r="F7281" s="551"/>
      <c r="G7281" s="550"/>
      <c r="H7281" s="550"/>
      <c r="I7281" s="580" t="str">
        <f>Índice!$C$8</f>
        <v>2016-01-01</v>
      </c>
      <c r="J7281" s="580" t="str">
        <f>Índice!$C$9</f>
        <v>2016-12-31</v>
      </c>
      <c r="K7281" s="584"/>
      <c r="L7281" s="584"/>
      <c r="M7281" s="550"/>
      <c r="N7281" s="550"/>
      <c r="O7281" s="550"/>
      <c r="P7281" s="550"/>
      <c r="Q7281" s="550"/>
      <c r="R7281" s="550"/>
    </row>
    <row r="7282" spans="1:18" ht="15.75">
      <c r="A7282" s="604"/>
      <c r="C7282" s="598" t="str">
        <f>'815000'!B6</f>
        <v>Información a revelar sobre hechos ocurridos después del periodo sobre el que se informa [Texto]</v>
      </c>
      <c r="F7282" s="555" t="str">
        <f>'815000'!C6</f>
        <v>Por incluir información</v>
      </c>
      <c r="I7282" s="580" t="str">
        <f>Índice!$C$8</f>
        <v>2016-01-01</v>
      </c>
      <c r="J7282" s="580" t="str">
        <f>Índice!$C$9</f>
        <v>2016-12-31</v>
      </c>
    </row>
    <row r="7283" spans="1:18" ht="15.75">
      <c r="A7283" s="604"/>
      <c r="C7283" s="598" t="str">
        <f>'815000'!B7</f>
        <v>Explicación del órgano de autorización</v>
      </c>
      <c r="F7283" s="555" t="str">
        <f>'815000'!C7</f>
        <v>Por incluir información</v>
      </c>
      <c r="I7283" s="580" t="str">
        <f>Índice!$C$8</f>
        <v>2016-01-01</v>
      </c>
      <c r="J7283" s="580" t="str">
        <f>Índice!$C$9</f>
        <v>2016-12-31</v>
      </c>
    </row>
    <row r="7284" spans="1:18" ht="15.75">
      <c r="A7284" s="604"/>
      <c r="C7284" s="598" t="str">
        <f>'815000'!B8</f>
        <v>Fecha de autorización para la publicación de los estados financieros</v>
      </c>
      <c r="F7284" s="605" t="str">
        <f>'815000'!C8</f>
        <v>2016-12-31</v>
      </c>
      <c r="I7284" s="580" t="str">
        <f>Índice!$C$8</f>
        <v>2016-01-01</v>
      </c>
      <c r="J7284" s="580" t="str">
        <f>Índice!$C$9</f>
        <v>2016-12-31</v>
      </c>
    </row>
    <row r="7285" spans="1:18" ht="15.75">
      <c r="A7285" s="604"/>
      <c r="C7285" s="598" t="str">
        <f>'815000'!B9</f>
        <v>Explicación del hecho de que los propietarios de la entidad u otros tengan poder para modificar los estados financieros tras la publicación</v>
      </c>
      <c r="F7285" s="555" t="str">
        <f>'815000'!C9</f>
        <v>Por incluir información</v>
      </c>
      <c r="I7285" s="580" t="str">
        <f>Índice!$C$8</f>
        <v>2016-01-01</v>
      </c>
      <c r="J7285" s="580" t="str">
        <f>Índice!$C$9</f>
        <v>2016-12-31</v>
      </c>
    </row>
    <row r="7286" spans="1:18" ht="15.75">
      <c r="A7286" s="575" t="s">
        <v>15</v>
      </c>
      <c r="C7286" s="598">
        <f>'815000'!B10</f>
        <v>0</v>
      </c>
      <c r="F7286" s="555"/>
      <c r="I7286" s="580" t="str">
        <f>Índice!$C$8</f>
        <v>2016-01-01</v>
      </c>
      <c r="J7286" s="580" t="str">
        <f>Índice!$C$9</f>
        <v>2016-12-31</v>
      </c>
    </row>
    <row r="7287" spans="1:18" ht="15.75">
      <c r="A7287" s="604"/>
      <c r="C7287" s="598" t="str">
        <f>'815000'!B11</f>
        <v>Información a revelar sobre hechos ocurridos después del periodo sobre el que se informa que no implican ajuste [Texto]</v>
      </c>
      <c r="F7287" s="555" t="str">
        <f>'815000'!C11</f>
        <v>Por incluir información</v>
      </c>
      <c r="I7287" s="580" t="str">
        <f>Índice!$C$8</f>
        <v>2016-01-01</v>
      </c>
      <c r="J7287" s="580" t="str">
        <f>Índice!$C$9</f>
        <v>2016-12-31</v>
      </c>
    </row>
    <row r="7288" spans="1:18" ht="15.75">
      <c r="A7288" s="604"/>
      <c r="C7288" s="598" t="str">
        <f>'815000'!B$13</f>
        <v>Descripción de la naturaleza de hechos ocurridos después del periodo sobre el que se informa que no implican ajuste</v>
      </c>
      <c r="F7288" s="555" t="str">
        <f>'815000'!C$13</f>
        <v>Por incluir información</v>
      </c>
      <c r="I7288" s="580" t="str">
        <f>Índice!$C$8</f>
        <v>2016-01-01</v>
      </c>
      <c r="J7288" s="580" t="str">
        <f>Índice!$C$9</f>
        <v>2016-12-31</v>
      </c>
      <c r="K7288" s="598" t="s">
        <v>2235</v>
      </c>
      <c r="L7288" s="598" t="s">
        <v>2236</v>
      </c>
    </row>
    <row r="7289" spans="1:18" ht="15.75">
      <c r="A7289" s="604"/>
      <c r="C7289" s="598" t="str">
        <f>'815000'!B$14</f>
        <v>Explicación del efecto financiero de hechos ocurridos después del periodo sobre el que se informa que no implican ajuste</v>
      </c>
      <c r="F7289" s="555" t="str">
        <f>'815000'!C$14</f>
        <v>Por incluir información</v>
      </c>
      <c r="I7289" s="580" t="str">
        <f>Índice!$C$8</f>
        <v>2016-01-01</v>
      </c>
      <c r="J7289" s="580" t="str">
        <f>Índice!$C$9</f>
        <v>2016-12-31</v>
      </c>
      <c r="K7289" s="598" t="s">
        <v>2235</v>
      </c>
      <c r="L7289" s="598" t="s">
        <v>2236</v>
      </c>
    </row>
    <row r="7290" spans="1:18" ht="15.75">
      <c r="A7290" s="604"/>
      <c r="C7290" s="598" t="str">
        <f>'815000'!B$13</f>
        <v>Descripción de la naturaleza de hechos ocurridos después del periodo sobre el que se informa que no implican ajuste</v>
      </c>
      <c r="F7290" s="555" t="str">
        <f>'815000'!D$13</f>
        <v>Por incluir información</v>
      </c>
      <c r="I7290" s="580" t="str">
        <f>Índice!$C$8</f>
        <v>2016-01-01</v>
      </c>
      <c r="J7290" s="580" t="str">
        <f>Índice!$C$9</f>
        <v>2016-12-31</v>
      </c>
      <c r="K7290" s="598" t="s">
        <v>2235</v>
      </c>
      <c r="L7290" s="598" t="s">
        <v>2237</v>
      </c>
    </row>
    <row r="7291" spans="1:18" ht="15.75">
      <c r="A7291" s="604"/>
      <c r="C7291" s="598" t="str">
        <f>'815000'!B$14</f>
        <v>Explicación del efecto financiero de hechos ocurridos después del periodo sobre el que se informa que no implican ajuste</v>
      </c>
      <c r="F7291" s="555" t="str">
        <f>'815000'!D$14</f>
        <v>Por incluir información</v>
      </c>
      <c r="I7291" s="580" t="str">
        <f>Índice!$C$8</f>
        <v>2016-01-01</v>
      </c>
      <c r="J7291" s="580" t="str">
        <f>Índice!$C$9</f>
        <v>2016-12-31</v>
      </c>
      <c r="K7291" s="598" t="s">
        <v>2235</v>
      </c>
      <c r="L7291" s="598" t="s">
        <v>2237</v>
      </c>
    </row>
    <row r="7292" spans="1:18" ht="15.75">
      <c r="A7292" s="604"/>
      <c r="C7292" s="598" t="str">
        <f>'815000'!B$13</f>
        <v>Descripción de la naturaleza de hechos ocurridos después del periodo sobre el que se informa que no implican ajuste</v>
      </c>
      <c r="F7292" s="555" t="str">
        <f>'815000'!E$13</f>
        <v>Por incluir información</v>
      </c>
      <c r="I7292" s="580" t="str">
        <f>Índice!$C$8</f>
        <v>2016-01-01</v>
      </c>
      <c r="J7292" s="580" t="str">
        <f>Índice!$C$9</f>
        <v>2016-12-31</v>
      </c>
      <c r="K7292" s="598" t="s">
        <v>2235</v>
      </c>
      <c r="L7292" s="598" t="s">
        <v>2238</v>
      </c>
    </row>
    <row r="7293" spans="1:18" ht="15.75">
      <c r="A7293" s="604"/>
      <c r="C7293" s="598" t="str">
        <f>'815000'!B$14</f>
        <v>Explicación del efecto financiero de hechos ocurridos después del periodo sobre el que se informa que no implican ajuste</v>
      </c>
      <c r="F7293" s="555" t="str">
        <f>'815000'!E$14</f>
        <v>Por incluir información</v>
      </c>
      <c r="I7293" s="580" t="str">
        <f>Índice!$C$8</f>
        <v>2016-01-01</v>
      </c>
      <c r="J7293" s="580" t="str">
        <f>Índice!$C$9</f>
        <v>2016-12-31</v>
      </c>
      <c r="K7293" s="598" t="s">
        <v>2235</v>
      </c>
      <c r="L7293" s="598" t="s">
        <v>2238</v>
      </c>
    </row>
    <row r="7294" spans="1:18" ht="15.75">
      <c r="A7294" s="604"/>
      <c r="C7294" s="598" t="str">
        <f>'815000'!B$13</f>
        <v>Descripción de la naturaleza de hechos ocurridos después del periodo sobre el que se informa que no implican ajuste</v>
      </c>
      <c r="F7294" s="555" t="str">
        <f>'815000'!F$13</f>
        <v>Por incluir información</v>
      </c>
      <c r="I7294" s="580" t="str">
        <f>Índice!$C$8</f>
        <v>2016-01-01</v>
      </c>
      <c r="J7294" s="580" t="str">
        <f>Índice!$C$9</f>
        <v>2016-12-31</v>
      </c>
      <c r="K7294" s="598" t="s">
        <v>2235</v>
      </c>
      <c r="L7294" s="598" t="s">
        <v>2239</v>
      </c>
    </row>
    <row r="7295" spans="1:18" ht="15.75">
      <c r="A7295" s="604"/>
      <c r="C7295" s="598" t="str">
        <f>'815000'!B$14</f>
        <v>Explicación del efecto financiero de hechos ocurridos después del periodo sobre el que se informa que no implican ajuste</v>
      </c>
      <c r="F7295" s="555" t="str">
        <f>'815000'!F$14</f>
        <v>Por incluir información</v>
      </c>
      <c r="I7295" s="580" t="str">
        <f>Índice!$C$8</f>
        <v>2016-01-01</v>
      </c>
      <c r="J7295" s="580" t="str">
        <f>Índice!$C$9</f>
        <v>2016-12-31</v>
      </c>
      <c r="K7295" s="598" t="s">
        <v>2235</v>
      </c>
      <c r="L7295" s="598" t="s">
        <v>2239</v>
      </c>
    </row>
    <row r="7296" spans="1:18" ht="15.75">
      <c r="A7296" s="604"/>
      <c r="C7296" s="598" t="str">
        <f>'815000'!B$13</f>
        <v>Descripción de la naturaleza de hechos ocurridos después del periodo sobre el que se informa que no implican ajuste</v>
      </c>
      <c r="F7296" s="555" t="str">
        <f>'815000'!G$13</f>
        <v>Por incluir información</v>
      </c>
      <c r="I7296" s="580" t="str">
        <f>Índice!$C$8</f>
        <v>2016-01-01</v>
      </c>
      <c r="J7296" s="580" t="str">
        <f>Índice!$C$9</f>
        <v>2016-12-31</v>
      </c>
      <c r="K7296" s="598" t="s">
        <v>2235</v>
      </c>
      <c r="L7296" s="598" t="s">
        <v>2240</v>
      </c>
    </row>
    <row r="7297" spans="1:12" ht="15.75">
      <c r="A7297" s="604"/>
      <c r="C7297" s="598" t="str">
        <f>'815000'!B$14</f>
        <v>Explicación del efecto financiero de hechos ocurridos después del periodo sobre el que se informa que no implican ajuste</v>
      </c>
      <c r="F7297" s="555" t="str">
        <f>'815000'!G$14</f>
        <v>Por incluir información</v>
      </c>
      <c r="I7297" s="580" t="str">
        <f>Índice!$C$8</f>
        <v>2016-01-01</v>
      </c>
      <c r="J7297" s="580" t="str">
        <f>Índice!$C$9</f>
        <v>2016-12-31</v>
      </c>
      <c r="K7297" s="598" t="s">
        <v>2235</v>
      </c>
      <c r="L7297" s="598" t="s">
        <v>2240</v>
      </c>
    </row>
    <row r="7298" spans="1:12" ht="15.75">
      <c r="A7298" s="604"/>
      <c r="C7298" s="598" t="str">
        <f>'815000'!B$13</f>
        <v>Descripción de la naturaleza de hechos ocurridos después del periodo sobre el que se informa que no implican ajuste</v>
      </c>
      <c r="F7298" s="555" t="str">
        <f>'815000'!H$13</f>
        <v>Por incluir información</v>
      </c>
      <c r="I7298" s="580" t="str">
        <f>Índice!$C$8</f>
        <v>2016-01-01</v>
      </c>
      <c r="J7298" s="580" t="str">
        <f>Índice!$C$9</f>
        <v>2016-12-31</v>
      </c>
      <c r="K7298" s="598" t="s">
        <v>2235</v>
      </c>
      <c r="L7298" s="598" t="s">
        <v>2241</v>
      </c>
    </row>
    <row r="7299" spans="1:12" ht="15.75">
      <c r="A7299" s="604"/>
      <c r="C7299" s="598" t="str">
        <f>'815000'!B$14</f>
        <v>Explicación del efecto financiero de hechos ocurridos después del periodo sobre el que se informa que no implican ajuste</v>
      </c>
      <c r="F7299" s="555" t="str">
        <f>'815000'!H$14</f>
        <v>Por incluir información</v>
      </c>
      <c r="I7299" s="580" t="str">
        <f>Índice!$C$8</f>
        <v>2016-01-01</v>
      </c>
      <c r="J7299" s="580" t="str">
        <f>Índice!$C$9</f>
        <v>2016-12-31</v>
      </c>
      <c r="K7299" s="598" t="s">
        <v>2235</v>
      </c>
      <c r="L7299" s="598" t="s">
        <v>2241</v>
      </c>
    </row>
    <row r="7300" spans="1:12" ht="15.75">
      <c r="A7300" s="604"/>
      <c r="C7300" s="598" t="str">
        <f>'815000'!B$13</f>
        <v>Descripción de la naturaleza de hechos ocurridos después del periodo sobre el que se informa que no implican ajuste</v>
      </c>
      <c r="F7300" s="555" t="str">
        <f>'815000'!I$13</f>
        <v>Por incluir información</v>
      </c>
      <c r="I7300" s="580" t="str">
        <f>Índice!$C$8</f>
        <v>2016-01-01</v>
      </c>
      <c r="J7300" s="580" t="str">
        <f>Índice!$C$9</f>
        <v>2016-12-31</v>
      </c>
      <c r="K7300" s="598" t="s">
        <v>2235</v>
      </c>
      <c r="L7300" s="598" t="s">
        <v>2242</v>
      </c>
    </row>
    <row r="7301" spans="1:12" ht="15.75">
      <c r="A7301" s="604"/>
      <c r="C7301" s="598" t="str">
        <f>'815000'!B$14</f>
        <v>Explicación del efecto financiero de hechos ocurridos después del periodo sobre el que se informa que no implican ajuste</v>
      </c>
      <c r="F7301" s="555" t="str">
        <f>'815000'!I$14</f>
        <v>Por incluir información</v>
      </c>
      <c r="I7301" s="580" t="str">
        <f>Índice!$C$8</f>
        <v>2016-01-01</v>
      </c>
      <c r="J7301" s="580" t="str">
        <f>Índice!$C$9</f>
        <v>2016-12-31</v>
      </c>
      <c r="K7301" s="598" t="s">
        <v>2235</v>
      </c>
      <c r="L7301" s="598" t="s">
        <v>2242</v>
      </c>
    </row>
    <row r="7302" spans="1:12" ht="15.75">
      <c r="A7302" s="604"/>
      <c r="C7302" s="598" t="str">
        <f>'815000'!B$13</f>
        <v>Descripción de la naturaleza de hechos ocurridos después del periodo sobre el que se informa que no implican ajuste</v>
      </c>
      <c r="F7302" s="555" t="str">
        <f>'815000'!J$13</f>
        <v>Por incluir información</v>
      </c>
      <c r="I7302" s="580" t="str">
        <f>Índice!$C$8</f>
        <v>2016-01-01</v>
      </c>
      <c r="J7302" s="580" t="str">
        <f>Índice!$C$9</f>
        <v>2016-12-31</v>
      </c>
      <c r="K7302" s="598" t="s">
        <v>2235</v>
      </c>
      <c r="L7302" s="598" t="s">
        <v>2243</v>
      </c>
    </row>
    <row r="7303" spans="1:12" ht="15.75">
      <c r="A7303" s="604"/>
      <c r="C7303" s="598" t="str">
        <f>'815000'!B$14</f>
        <v>Explicación del efecto financiero de hechos ocurridos después del periodo sobre el que se informa que no implican ajuste</v>
      </c>
      <c r="F7303" s="555" t="str">
        <f>'815000'!J$14</f>
        <v>Por incluir información</v>
      </c>
      <c r="I7303" s="580" t="str">
        <f>Índice!$C$8</f>
        <v>2016-01-01</v>
      </c>
      <c r="J7303" s="580" t="str">
        <f>Índice!$C$9</f>
        <v>2016-12-31</v>
      </c>
      <c r="K7303" s="598" t="s">
        <v>2235</v>
      </c>
      <c r="L7303" s="598" t="s">
        <v>2243</v>
      </c>
    </row>
    <row r="7304" spans="1:12" ht="15.75">
      <c r="A7304" s="604"/>
      <c r="C7304" s="598" t="str">
        <f>'815000'!B$13</f>
        <v>Descripción de la naturaleza de hechos ocurridos después del periodo sobre el que se informa que no implican ajuste</v>
      </c>
      <c r="F7304" s="555" t="str">
        <f>'815000'!K$13</f>
        <v>Por incluir información</v>
      </c>
      <c r="I7304" s="580" t="str">
        <f>Índice!$C$8</f>
        <v>2016-01-01</v>
      </c>
      <c r="J7304" s="580" t="str">
        <f>Índice!$C$9</f>
        <v>2016-12-31</v>
      </c>
      <c r="K7304" s="598" t="s">
        <v>2235</v>
      </c>
      <c r="L7304" s="598" t="s">
        <v>2244</v>
      </c>
    </row>
    <row r="7305" spans="1:12" ht="15.75">
      <c r="A7305" s="604"/>
      <c r="C7305" s="598" t="str">
        <f>'815000'!B$14</f>
        <v>Explicación del efecto financiero de hechos ocurridos después del periodo sobre el que se informa que no implican ajuste</v>
      </c>
      <c r="F7305" s="555" t="str">
        <f>'815000'!K$14</f>
        <v>Por incluir información</v>
      </c>
      <c r="I7305" s="580" t="str">
        <f>Índice!$C$8</f>
        <v>2016-01-01</v>
      </c>
      <c r="J7305" s="580" t="str">
        <f>Índice!$C$9</f>
        <v>2016-12-31</v>
      </c>
      <c r="K7305" s="598" t="s">
        <v>2235</v>
      </c>
      <c r="L7305" s="598" t="s">
        <v>2244</v>
      </c>
    </row>
    <row r="7306" spans="1:12" ht="15.75">
      <c r="A7306" s="604"/>
      <c r="C7306" s="598" t="str">
        <f>'815000'!B$13</f>
        <v>Descripción de la naturaleza de hechos ocurridos después del periodo sobre el que se informa que no implican ajuste</v>
      </c>
      <c r="F7306" s="555" t="str">
        <f>'815000'!L$13</f>
        <v>Por incluir información</v>
      </c>
      <c r="I7306" s="580" t="str">
        <f>Índice!$C$8</f>
        <v>2016-01-01</v>
      </c>
      <c r="J7306" s="580" t="str">
        <f>Índice!$C$9</f>
        <v>2016-12-31</v>
      </c>
      <c r="K7306" s="598" t="s">
        <v>2235</v>
      </c>
      <c r="L7306" s="598" t="s">
        <v>2245</v>
      </c>
    </row>
    <row r="7307" spans="1:12" ht="15.75">
      <c r="A7307" s="604"/>
      <c r="C7307" s="598" t="str">
        <f>'815000'!B$14</f>
        <v>Explicación del efecto financiero de hechos ocurridos después del periodo sobre el que se informa que no implican ajuste</v>
      </c>
      <c r="F7307" s="555" t="str">
        <f>'815000'!L$14</f>
        <v>Por incluir información</v>
      </c>
      <c r="I7307" s="580" t="str">
        <f>Índice!$C$8</f>
        <v>2016-01-01</v>
      </c>
      <c r="J7307" s="580" t="str">
        <f>Índice!$C$9</f>
        <v>2016-12-31</v>
      </c>
      <c r="K7307" s="598" t="s">
        <v>2235</v>
      </c>
      <c r="L7307" s="598" t="s">
        <v>2245</v>
      </c>
    </row>
    <row r="7308" spans="1:12" ht="15.75">
      <c r="A7308" s="604"/>
      <c r="C7308" s="598" t="str">
        <f>'815000'!B$13</f>
        <v>Descripción de la naturaleza de hechos ocurridos después del periodo sobre el que se informa que no implican ajuste</v>
      </c>
      <c r="F7308" s="555" t="str">
        <f>'815000'!M$13</f>
        <v>Por incluir información</v>
      </c>
      <c r="I7308" s="580" t="str">
        <f>Índice!$C$8</f>
        <v>2016-01-01</v>
      </c>
      <c r="J7308" s="580" t="str">
        <f>Índice!$C$9</f>
        <v>2016-12-31</v>
      </c>
      <c r="K7308" s="598" t="s">
        <v>2235</v>
      </c>
      <c r="L7308" s="598" t="s">
        <v>2246</v>
      </c>
    </row>
    <row r="7309" spans="1:12" ht="15.75">
      <c r="A7309" s="604"/>
      <c r="C7309" s="598" t="str">
        <f>'815000'!B$14</f>
        <v>Explicación del efecto financiero de hechos ocurridos después del periodo sobre el que se informa que no implican ajuste</v>
      </c>
      <c r="F7309" s="555" t="str">
        <f>'815000'!M$14</f>
        <v>Por incluir información</v>
      </c>
      <c r="I7309" s="580" t="str">
        <f>Índice!$C$8</f>
        <v>2016-01-01</v>
      </c>
      <c r="J7309" s="580" t="str">
        <f>Índice!$C$9</f>
        <v>2016-12-31</v>
      </c>
      <c r="K7309" s="598" t="s">
        <v>2235</v>
      </c>
      <c r="L7309" s="598" t="s">
        <v>2246</v>
      </c>
    </row>
    <row r="7310" spans="1:12" ht="15.75">
      <c r="A7310" s="604"/>
      <c r="C7310" s="598" t="str">
        <f>'815000'!B$13</f>
        <v>Descripción de la naturaleza de hechos ocurridos después del periodo sobre el que se informa que no implican ajuste</v>
      </c>
      <c r="F7310" s="555" t="str">
        <f>'815000'!N$13</f>
        <v>Por incluir información</v>
      </c>
      <c r="I7310" s="580" t="str">
        <f>Índice!$C$8</f>
        <v>2016-01-01</v>
      </c>
      <c r="J7310" s="580" t="str">
        <f>Índice!$C$9</f>
        <v>2016-12-31</v>
      </c>
      <c r="K7310" s="598" t="s">
        <v>2235</v>
      </c>
      <c r="L7310" s="598" t="s">
        <v>2247</v>
      </c>
    </row>
    <row r="7311" spans="1:12" ht="15.75">
      <c r="A7311" s="604"/>
      <c r="C7311" s="598" t="str">
        <f>'815000'!B$14</f>
        <v>Explicación del efecto financiero de hechos ocurridos después del periodo sobre el que se informa que no implican ajuste</v>
      </c>
      <c r="F7311" s="555" t="str">
        <f>'815000'!N$14</f>
        <v>Por incluir información</v>
      </c>
      <c r="I7311" s="580" t="str">
        <f>Índice!$C$8</f>
        <v>2016-01-01</v>
      </c>
      <c r="J7311" s="580" t="str">
        <f>Índice!$C$9</f>
        <v>2016-12-31</v>
      </c>
      <c r="K7311" s="598" t="s">
        <v>2235</v>
      </c>
      <c r="L7311" s="598" t="s">
        <v>2247</v>
      </c>
    </row>
    <row r="7312" spans="1:12" ht="15.75">
      <c r="A7312" s="604"/>
      <c r="C7312" s="598" t="str">
        <f>'815000'!B$13</f>
        <v>Descripción de la naturaleza de hechos ocurridos después del periodo sobre el que se informa que no implican ajuste</v>
      </c>
      <c r="F7312" s="555" t="str">
        <f>'815000'!O$13</f>
        <v>Por incluir información</v>
      </c>
      <c r="I7312" s="580" t="str">
        <f>Índice!$C$8</f>
        <v>2016-01-01</v>
      </c>
      <c r="J7312" s="580" t="str">
        <f>Índice!$C$9</f>
        <v>2016-12-31</v>
      </c>
      <c r="K7312" s="598" t="s">
        <v>2235</v>
      </c>
      <c r="L7312" s="598" t="s">
        <v>2248</v>
      </c>
    </row>
    <row r="7313" spans="1:18" ht="15.75">
      <c r="A7313" s="604"/>
      <c r="C7313" s="598" t="str">
        <f>'815000'!B$14</f>
        <v>Explicación del efecto financiero de hechos ocurridos después del periodo sobre el que se informa que no implican ajuste</v>
      </c>
      <c r="F7313" s="555" t="str">
        <f>'815000'!O$14</f>
        <v>Por incluir información</v>
      </c>
      <c r="I7313" s="580" t="str">
        <f>Índice!$C$8</f>
        <v>2016-01-01</v>
      </c>
      <c r="J7313" s="580" t="str">
        <f>Índice!$C$9</f>
        <v>2016-12-31</v>
      </c>
      <c r="K7313" s="598" t="s">
        <v>2235</v>
      </c>
      <c r="L7313" s="598" t="s">
        <v>2248</v>
      </c>
    </row>
    <row r="7314" spans="1:18" ht="15.75">
      <c r="A7314" s="604"/>
      <c r="C7314" s="598" t="str">
        <f>'815000'!B$13</f>
        <v>Descripción de la naturaleza de hechos ocurridos después del periodo sobre el que se informa que no implican ajuste</v>
      </c>
      <c r="F7314" s="555" t="str">
        <f>'815000'!P$13</f>
        <v>Por incluir información</v>
      </c>
      <c r="I7314" s="580" t="str">
        <f>Índice!$C$8</f>
        <v>2016-01-01</v>
      </c>
      <c r="J7314" s="580" t="str">
        <f>Índice!$C$9</f>
        <v>2016-12-31</v>
      </c>
      <c r="K7314" s="598" t="s">
        <v>2235</v>
      </c>
      <c r="L7314" s="598" t="s">
        <v>2249</v>
      </c>
    </row>
    <row r="7315" spans="1:18" ht="15.75">
      <c r="A7315" s="604"/>
      <c r="C7315" s="598" t="str">
        <f>'815000'!B$14</f>
        <v>Explicación del efecto financiero de hechos ocurridos después del periodo sobre el que se informa que no implican ajuste</v>
      </c>
      <c r="F7315" s="555" t="str">
        <f>'815000'!P$14</f>
        <v>Por incluir información</v>
      </c>
      <c r="I7315" s="580" t="str">
        <f>Índice!$C$8</f>
        <v>2016-01-01</v>
      </c>
      <c r="J7315" s="580" t="str">
        <f>Índice!$C$9</f>
        <v>2016-12-31</v>
      </c>
      <c r="K7315" s="598" t="s">
        <v>2235</v>
      </c>
      <c r="L7315" s="598" t="s">
        <v>2249</v>
      </c>
    </row>
    <row r="7316" spans="1:18" ht="15.75">
      <c r="A7316" s="575" t="s">
        <v>15</v>
      </c>
      <c r="B7316" s="550"/>
      <c r="C7316" s="549" t="s">
        <v>1333</v>
      </c>
      <c r="D7316" s="550"/>
      <c r="E7316" s="550"/>
      <c r="F7316" s="551"/>
      <c r="G7316" s="550"/>
      <c r="H7316" s="550"/>
      <c r="I7316" s="580" t="str">
        <f>Índice!$C$8</f>
        <v>2016-01-01</v>
      </c>
      <c r="J7316" s="580" t="str">
        <f>Índice!$C$9</f>
        <v>2016-12-31</v>
      </c>
      <c r="K7316" s="584"/>
      <c r="L7316" s="584"/>
      <c r="M7316" s="550"/>
      <c r="N7316" s="550"/>
      <c r="O7316" s="550"/>
      <c r="P7316" s="550"/>
      <c r="Q7316" s="550"/>
      <c r="R7316" s="550"/>
    </row>
    <row r="7317" spans="1:18" ht="15.75">
      <c r="A7317" s="604"/>
      <c r="C7317" s="598" t="str">
        <f>'816000'!B6</f>
        <v>Información a revelar sobre presentación de información hiperinflacionaria</v>
      </c>
      <c r="F7317" s="555" t="str">
        <f>'816000'!C6</f>
        <v>Por incluir información</v>
      </c>
      <c r="I7317" s="580" t="str">
        <f>Índice!$C$8</f>
        <v>2016-01-01</v>
      </c>
      <c r="J7317" s="580" t="str">
        <f>Índice!$C$9</f>
        <v>2016-12-31</v>
      </c>
    </row>
    <row r="7318" spans="1:18" ht="15.75">
      <c r="A7318" s="604"/>
      <c r="C7318" s="598" t="str">
        <f>'816000'!B7</f>
        <v>Explicación del hecho de que los estados financieros y cifras comparativas correspondientes de periodos anteriores se han reexpresado por cambios en el poder adquisitivo general de la moneda funcional</v>
      </c>
      <c r="F7318" s="555" t="str">
        <f>'816000'!C7</f>
        <v>Por incluir información</v>
      </c>
      <c r="I7318" s="580" t="str">
        <f>Índice!$C$8</f>
        <v>2016-01-01</v>
      </c>
      <c r="J7318" s="580" t="str">
        <f>Índice!$C$9</f>
        <v>2016-12-31</v>
      </c>
    </row>
    <row r="7319" spans="1:18" ht="15.75">
      <c r="A7319" s="604"/>
      <c r="C7319" s="598" t="str">
        <f>'816000'!B8</f>
        <v>Descripción de la identidad de los índices de precios</v>
      </c>
      <c r="F7319" s="555" t="str">
        <f>'816000'!C8</f>
        <v>Por incluir información</v>
      </c>
      <c r="I7319" s="580" t="str">
        <f>Índice!$C$8</f>
        <v>2016-01-01</v>
      </c>
      <c r="J7319" s="580" t="str">
        <f>Índice!$C$9</f>
        <v>2016-12-31</v>
      </c>
    </row>
    <row r="7320" spans="1:18" ht="15.75">
      <c r="A7320" s="604"/>
      <c r="C7320" s="598" t="str">
        <f>'816000'!B9</f>
        <v>Nivel del índice de precios</v>
      </c>
      <c r="F7320" s="606">
        <f>'816000'!C9</f>
        <v>0</v>
      </c>
      <c r="I7320" s="580"/>
      <c r="J7320" s="580" t="str">
        <f>Índice!$C$9</f>
        <v>2016-12-31</v>
      </c>
    </row>
    <row r="7321" spans="1:18" ht="15.75">
      <c r="A7321" s="604"/>
      <c r="C7321" s="598" t="str">
        <f>'816000'!B10</f>
        <v>Movimientos del índice de precios</v>
      </c>
      <c r="F7321" s="606">
        <f>'816000'!C10</f>
        <v>0</v>
      </c>
      <c r="I7321" s="580" t="str">
        <f>Índice!$C$8</f>
        <v>2016-01-01</v>
      </c>
      <c r="J7321" s="580" t="str">
        <f>Índice!$C$9</f>
        <v>2016-12-31</v>
      </c>
    </row>
    <row r="7322" spans="1:18" ht="15.75">
      <c r="A7322" s="604"/>
      <c r="C7322" s="598" t="str">
        <f>'816000'!B11</f>
        <v>Ganancias (pérdidas) derivadas de la posición monetaria neta</v>
      </c>
      <c r="F7322" s="555">
        <f>'816000'!C11</f>
        <v>0</v>
      </c>
      <c r="I7322" s="580" t="str">
        <f>Índice!$C$8</f>
        <v>2016-01-01</v>
      </c>
      <c r="J7322" s="580" t="str">
        <f>Índice!$C$9</f>
        <v>2016-12-31</v>
      </c>
    </row>
    <row r="7323" spans="1:18" ht="15.75">
      <c r="A7323" s="575" t="s">
        <v>15</v>
      </c>
      <c r="B7323" s="550"/>
      <c r="C7323" s="549" t="s">
        <v>1334</v>
      </c>
      <c r="D7323" s="550"/>
      <c r="E7323" s="550"/>
      <c r="F7323" s="551"/>
      <c r="G7323" s="550"/>
      <c r="H7323" s="550"/>
      <c r="I7323" s="580" t="str">
        <f>Índice!$C$8</f>
        <v>2016-01-01</v>
      </c>
      <c r="J7323" s="580" t="str">
        <f>Índice!$C$9</f>
        <v>2016-12-31</v>
      </c>
      <c r="K7323" s="584"/>
      <c r="L7323" s="584"/>
      <c r="M7323" s="550"/>
      <c r="N7323" s="550"/>
      <c r="O7323" s="550"/>
      <c r="P7323" s="550"/>
      <c r="Q7323" s="550"/>
      <c r="R7323" s="550"/>
    </row>
    <row r="7324" spans="1:18" ht="15.75">
      <c r="A7324" s="604"/>
      <c r="C7324" s="598" t="str">
        <f>'817000'!B6</f>
        <v>Información a revelar sobre combinaciones de negocios [Texto]</v>
      </c>
      <c r="F7324" s="555" t="str">
        <f>'817000'!C6</f>
        <v>Por incluir información</v>
      </c>
      <c r="I7324" s="580" t="str">
        <f>Índice!$C$8</f>
        <v>2016-01-01</v>
      </c>
      <c r="J7324" s="580" t="str">
        <f>Índice!$C$9</f>
        <v>2016-12-31</v>
      </c>
    </row>
    <row r="7325" spans="1:18" ht="15.75">
      <c r="A7325" s="604"/>
      <c r="C7325" s="598" t="str">
        <f>'817000'!B7</f>
        <v>Información a revelar DETALLADA sobre combinaciones de negocios</v>
      </c>
      <c r="F7325" s="555" t="str">
        <f>'817000'!C7</f>
        <v>Por incluir información</v>
      </c>
      <c r="I7325" s="580" t="str">
        <f>Índice!$C$8</f>
        <v>2016-01-01</v>
      </c>
      <c r="J7325" s="580" t="str">
        <f>Índice!$C$9</f>
        <v>2016-12-31</v>
      </c>
    </row>
    <row r="7326" spans="1:18" ht="15.75">
      <c r="A7326" s="575" t="s">
        <v>15</v>
      </c>
      <c r="C7326" s="598"/>
      <c r="F7326" s="555"/>
      <c r="I7326" s="580" t="str">
        <f>Índice!$C$8</f>
        <v>2016-01-01</v>
      </c>
      <c r="J7326" s="580" t="str">
        <f>Índice!$C$9</f>
        <v>2016-12-31</v>
      </c>
    </row>
    <row r="7327" spans="1:18" ht="15.75">
      <c r="A7327" s="575" t="s">
        <v>15</v>
      </c>
      <c r="C7327" s="598" t="s">
        <v>1335</v>
      </c>
      <c r="F7327" s="555"/>
      <c r="I7327" s="580" t="str">
        <f>Índice!$C$8</f>
        <v>2016-01-01</v>
      </c>
      <c r="J7327" s="580" t="str">
        <f>Índice!$C$9</f>
        <v>2016-12-31</v>
      </c>
    </row>
    <row r="7328" spans="1:18" ht="15.75">
      <c r="A7328" s="575" t="s">
        <v>15</v>
      </c>
      <c r="C7328" s="598" t="str">
        <f>'817000'!B$10</f>
        <v>Información a revelar detallada sobre combinaciones de negocios</v>
      </c>
      <c r="F7328" s="555"/>
      <c r="I7328" s="580" t="str">
        <f>Índice!$C$8</f>
        <v>2016-01-01</v>
      </c>
      <c r="J7328" s="580" t="str">
        <f>Índice!$C$9</f>
        <v>2016-12-31</v>
      </c>
    </row>
    <row r="7329" spans="1:12" ht="15.75">
      <c r="A7329" s="604"/>
      <c r="C7329" s="598" t="str">
        <f>'817000'!B$11</f>
        <v>Nombre de la adquirida</v>
      </c>
      <c r="F7329" s="555" t="str">
        <f>'817000'!C$11</f>
        <v>Por incluir información</v>
      </c>
      <c r="I7329" s="580" t="str">
        <f>Índice!$C$8</f>
        <v>2016-01-01</v>
      </c>
      <c r="J7329" s="580" t="str">
        <f>Índice!$C$9</f>
        <v>2016-12-31</v>
      </c>
      <c r="K7329" s="598" t="s">
        <v>2250</v>
      </c>
      <c r="L7329" s="598" t="s">
        <v>2251</v>
      </c>
    </row>
    <row r="7330" spans="1:12" ht="15.75">
      <c r="A7330" s="604"/>
      <c r="C7330" s="598" t="str">
        <f>'817000'!B$12</f>
        <v>Descripción de la adquirida</v>
      </c>
      <c r="F7330" s="555" t="str">
        <f>'817000'!C$12</f>
        <v>Por incluir información</v>
      </c>
      <c r="I7330" s="580" t="str">
        <f>Índice!$C$8</f>
        <v>2016-01-01</v>
      </c>
      <c r="J7330" s="580" t="str">
        <f>Índice!$C$9</f>
        <v>2016-12-31</v>
      </c>
      <c r="K7330" s="598" t="s">
        <v>2250</v>
      </c>
      <c r="L7330" s="598" t="s">
        <v>2251</v>
      </c>
    </row>
    <row r="7331" spans="1:12" ht="15.75">
      <c r="A7331" s="604"/>
      <c r="C7331" s="598" t="str">
        <f>'817000'!B$13</f>
        <v>Fecha de adquisición</v>
      </c>
      <c r="F7331" s="555" t="str">
        <f>'817000'!C$13</f>
        <v>2016-12-31</v>
      </c>
      <c r="I7331" s="580" t="str">
        <f>Índice!$C$8</f>
        <v>2016-01-01</v>
      </c>
      <c r="J7331" s="580" t="str">
        <f>Índice!$C$9</f>
        <v>2016-12-31</v>
      </c>
      <c r="K7331" s="598" t="s">
        <v>2250</v>
      </c>
      <c r="L7331" s="598" t="s">
        <v>2251</v>
      </c>
    </row>
    <row r="7332" spans="1:12" ht="15.75">
      <c r="A7332" s="604"/>
      <c r="C7332" s="598" t="str">
        <f>'817000'!B$14</f>
        <v>Porcentaje de participaciones en el patrimonio con derecho a voto adquiridas</v>
      </c>
      <c r="F7332" s="555">
        <f>'817000'!C$14</f>
        <v>0</v>
      </c>
      <c r="I7332" s="580"/>
      <c r="J7332" s="580" t="str">
        <f>Índice!$C$9</f>
        <v>2016-12-31</v>
      </c>
      <c r="K7332" s="598" t="s">
        <v>2250</v>
      </c>
      <c r="L7332" s="598" t="s">
        <v>2251</v>
      </c>
    </row>
    <row r="7333" spans="1:12" ht="15.75">
      <c r="A7333" s="604"/>
      <c r="C7333" s="598" t="str">
        <f>'817000'!B$15</f>
        <v>Costo de combinaciones de negocios</v>
      </c>
      <c r="F7333" s="586">
        <f>'817000'!C$15</f>
        <v>0</v>
      </c>
      <c r="I7333" s="580" t="str">
        <f>Índice!$C$8</f>
        <v>2016-01-01</v>
      </c>
      <c r="J7333" s="580" t="str">
        <f>Índice!$C$9</f>
        <v>2016-12-31</v>
      </c>
      <c r="K7333" s="598" t="s">
        <v>2250</v>
      </c>
      <c r="L7333" s="598" t="s">
        <v>2251</v>
      </c>
    </row>
    <row r="7334" spans="1:12" ht="15.75">
      <c r="A7334" s="604"/>
      <c r="C7334" s="598" t="str">
        <f>'817000'!B$16</f>
        <v>Descripción de los componentes del costo de la combinación de negocios</v>
      </c>
      <c r="F7334" s="555" t="str">
        <f>'817000'!C$16</f>
        <v>Por incluir información</v>
      </c>
      <c r="I7334" s="580" t="str">
        <f>Índice!$C$8</f>
        <v>2016-01-01</v>
      </c>
      <c r="J7334" s="580" t="str">
        <f>Índice!$C$9</f>
        <v>2016-12-31</v>
      </c>
      <c r="K7334" s="598" t="s">
        <v>2250</v>
      </c>
      <c r="L7334" s="598" t="s">
        <v>2251</v>
      </c>
    </row>
    <row r="7335" spans="1:12" ht="15.75">
      <c r="A7335" s="575" t="s">
        <v>15</v>
      </c>
      <c r="C7335" s="598" t="str">
        <f>'817000'!B$17</f>
        <v>Importes reconocidos a partir de la fecha de la adquisición para cada clase principal de activos adquiridos y pasivos asumidos [resumen]</v>
      </c>
      <c r="F7335" s="555"/>
      <c r="I7335" s="580" t="str">
        <f>Índice!$C$8</f>
        <v>2016-01-01</v>
      </c>
      <c r="J7335" s="580" t="str">
        <f>Índice!$C$9</f>
        <v>2016-12-31</v>
      </c>
      <c r="K7335" s="598"/>
      <c r="L7335" s="598"/>
    </row>
    <row r="7336" spans="1:12" ht="15.75">
      <c r="A7336" s="604"/>
      <c r="C7336" s="598" t="str">
        <f>'817000'!B$18</f>
        <v>Activos financieros reconocidos en la fecha de la adquisición</v>
      </c>
      <c r="F7336" s="586">
        <f>'817000'!C$18</f>
        <v>0</v>
      </c>
      <c r="I7336" s="580"/>
      <c r="J7336" s="580" t="str">
        <f>Índice!$C$9</f>
        <v>2016-12-31</v>
      </c>
      <c r="K7336" s="598" t="s">
        <v>2250</v>
      </c>
      <c r="L7336" s="598" t="s">
        <v>2251</v>
      </c>
    </row>
    <row r="7337" spans="1:12" ht="15.75">
      <c r="A7337" s="604"/>
      <c r="C7337" s="598" t="str">
        <f>'817000'!B$19</f>
        <v>Inventario reconocido en la fecha de adquisición</v>
      </c>
      <c r="F7337" s="586">
        <f>'817000'!C$19</f>
        <v>0</v>
      </c>
      <c r="I7337" s="580"/>
      <c r="J7337" s="580" t="str">
        <f>Índice!$C$9</f>
        <v>2016-12-31</v>
      </c>
      <c r="K7337" s="598" t="s">
        <v>2250</v>
      </c>
      <c r="L7337" s="598" t="s">
        <v>2251</v>
      </c>
    </row>
    <row r="7338" spans="1:12" ht="15.75">
      <c r="A7338" s="604"/>
      <c r="C7338" s="598" t="str">
        <f>'817000'!B$20</f>
        <v>Propiedades, planta y equipo reconocidos en la fecha de adquisición</v>
      </c>
      <c r="F7338" s="586">
        <f>'817000'!C$20</f>
        <v>0</v>
      </c>
      <c r="I7338" s="580"/>
      <c r="J7338" s="580" t="str">
        <f>Índice!$C$9</f>
        <v>2016-12-31</v>
      </c>
      <c r="K7338" s="598" t="s">
        <v>2250</v>
      </c>
      <c r="L7338" s="598" t="s">
        <v>2251</v>
      </c>
    </row>
    <row r="7339" spans="1:12" ht="15.75">
      <c r="A7339" s="604"/>
      <c r="C7339" s="598" t="str">
        <f>'817000'!B$21</f>
        <v>Activos intangibles identificables reconocidos en la fecha de la adquisición</v>
      </c>
      <c r="F7339" s="586">
        <f>'817000'!C$21</f>
        <v>0</v>
      </c>
      <c r="I7339" s="580"/>
      <c r="J7339" s="580" t="str">
        <f>Índice!$C$9</f>
        <v>2016-12-31</v>
      </c>
      <c r="K7339" s="598" t="s">
        <v>2250</v>
      </c>
      <c r="L7339" s="598" t="s">
        <v>2251</v>
      </c>
    </row>
    <row r="7340" spans="1:12" ht="15.75">
      <c r="A7340" s="604"/>
      <c r="C7340" s="598" t="str">
        <f>'817000'!B$22</f>
        <v>Pasivos financieros reconocidos en la fecha de la adquisición</v>
      </c>
      <c r="F7340" s="586">
        <f>'817000'!C$22</f>
        <v>0</v>
      </c>
      <c r="I7340" s="580"/>
      <c r="J7340" s="580" t="str">
        <f>Índice!$C$9</f>
        <v>2016-12-31</v>
      </c>
      <c r="K7340" s="598" t="s">
        <v>2250</v>
      </c>
      <c r="L7340" s="598" t="s">
        <v>2251</v>
      </c>
    </row>
    <row r="7341" spans="1:12" ht="15.75">
      <c r="A7341" s="604"/>
      <c r="C7341" s="598" t="str">
        <f>'817000'!B$23</f>
        <v>Pasivos contingentes reconocidos en la fecha de la adquisición</v>
      </c>
      <c r="F7341" s="586">
        <f>'817000'!C$23</f>
        <v>0</v>
      </c>
      <c r="I7341" s="580"/>
      <c r="J7341" s="580" t="str">
        <f>Índice!$C$9</f>
        <v>2016-12-31</v>
      </c>
      <c r="K7341" s="598" t="s">
        <v>2250</v>
      </c>
      <c r="L7341" s="598" t="s">
        <v>2251</v>
      </c>
    </row>
    <row r="7342" spans="1:12" ht="15.75">
      <c r="A7342" s="604"/>
      <c r="C7342" s="598" t="str">
        <f>'817000'!B$24</f>
        <v>Activos identificables netos adquiridos (pasivos asumidos)</v>
      </c>
      <c r="F7342" s="586">
        <f>'817000'!C$24</f>
        <v>0</v>
      </c>
      <c r="I7342" s="580"/>
      <c r="J7342" s="580" t="str">
        <f>Índice!$C$9</f>
        <v>2016-12-31</v>
      </c>
      <c r="K7342" s="598" t="s">
        <v>2250</v>
      </c>
      <c r="L7342" s="598" t="s">
        <v>2251</v>
      </c>
    </row>
    <row r="7343" spans="1:12" ht="15.75">
      <c r="A7343" s="604"/>
      <c r="C7343" s="598" t="str">
        <f>'817000'!B$25</f>
        <v>Ganancias reconocidas en combinaciones de negocios cuando la participación de la adquirente en el valor razonable neto de los activos, pasivos y provisiones para pasivos contingentes identificables supera el costo de la combinación de negocios</v>
      </c>
      <c r="F7343" s="586">
        <f>'817000'!C$25</f>
        <v>0</v>
      </c>
      <c r="I7343" s="580" t="str">
        <f>Índice!$C$8</f>
        <v>2016-01-01</v>
      </c>
      <c r="J7343" s="580" t="str">
        <f>Índice!$C$9</f>
        <v>2016-12-31</v>
      </c>
      <c r="K7343" s="598" t="s">
        <v>2250</v>
      </c>
      <c r="L7343" s="598" t="s">
        <v>2251</v>
      </c>
    </row>
    <row r="7344" spans="1:12" ht="15.75">
      <c r="A7344" s="604"/>
      <c r="C7344" s="598" t="str">
        <f>'817000'!B$26</f>
        <v>Descripción de la partida del estado del resultado integral en la que se reconoce la ganancia en combinaciones de negocios cuando la participación de la adquirente en el valor razonable neto de los activos, pasivos y provisiones para pasivos contingentes identificables supera el costo de la combinación de negocios</v>
      </c>
      <c r="F7344" s="555" t="str">
        <f>'817000'!C$26</f>
        <v>Por incluir información</v>
      </c>
      <c r="I7344" s="580" t="str">
        <f>Índice!$C$8</f>
        <v>2016-01-01</v>
      </c>
      <c r="J7344" s="580" t="str">
        <f>Índice!$C$9</f>
        <v>2016-12-31</v>
      </c>
      <c r="K7344" s="598" t="s">
        <v>2250</v>
      </c>
      <c r="L7344" s="598" t="s">
        <v>2251</v>
      </c>
    </row>
    <row r="7345" spans="1:12" ht="15.75">
      <c r="A7345" s="575" t="s">
        <v>15</v>
      </c>
      <c r="C7345" s="598" t="s">
        <v>1336</v>
      </c>
      <c r="F7345" s="555"/>
      <c r="I7345" s="580" t="str">
        <f>Índice!$C$8</f>
        <v>2016-01-01</v>
      </c>
      <c r="J7345" s="580" t="str">
        <f>Índice!$C$9</f>
        <v>2016-12-31</v>
      </c>
      <c r="L7345" s="598"/>
    </row>
    <row r="7346" spans="1:12" ht="15.75">
      <c r="A7346" s="575" t="s">
        <v>15</v>
      </c>
      <c r="C7346" s="598" t="str">
        <f>'817000'!B$10</f>
        <v>Información a revelar detallada sobre combinaciones de negocios</v>
      </c>
      <c r="F7346" s="555">
        <f>'817000'!D$10</f>
        <v>0</v>
      </c>
      <c r="I7346" s="580" t="str">
        <f>Índice!$C$8</f>
        <v>2016-01-01</v>
      </c>
      <c r="J7346" s="580" t="str">
        <f>Índice!$C$9</f>
        <v>2016-12-31</v>
      </c>
      <c r="L7346" s="598"/>
    </row>
    <row r="7347" spans="1:12" ht="15.75">
      <c r="A7347" s="604"/>
      <c r="C7347" s="598" t="str">
        <f>'817000'!B$11</f>
        <v>Nombre de la adquirida</v>
      </c>
      <c r="F7347" s="555" t="str">
        <f>'817000'!D$11</f>
        <v>Por incluir información</v>
      </c>
      <c r="I7347" s="580" t="str">
        <f>Índice!$C$8</f>
        <v>2016-01-01</v>
      </c>
      <c r="J7347" s="580" t="str">
        <f>Índice!$C$9</f>
        <v>2016-12-31</v>
      </c>
      <c r="K7347" s="598" t="s">
        <v>2250</v>
      </c>
      <c r="L7347" s="598" t="s">
        <v>2252</v>
      </c>
    </row>
    <row r="7348" spans="1:12" ht="15.75">
      <c r="A7348" s="604"/>
      <c r="C7348" s="598" t="str">
        <f>'817000'!B$12</f>
        <v>Descripción de la adquirida</v>
      </c>
      <c r="F7348" s="555" t="str">
        <f>'817000'!D$12</f>
        <v>Por incluir información</v>
      </c>
      <c r="I7348" s="580" t="str">
        <f>Índice!$C$8</f>
        <v>2016-01-01</v>
      </c>
      <c r="J7348" s="580" t="str">
        <f>Índice!$C$9</f>
        <v>2016-12-31</v>
      </c>
      <c r="K7348" s="598" t="s">
        <v>2250</v>
      </c>
      <c r="L7348" s="598" t="s">
        <v>2252</v>
      </c>
    </row>
    <row r="7349" spans="1:12" ht="15.75">
      <c r="A7349" s="604"/>
      <c r="C7349" s="598" t="str">
        <f>'817000'!B$13</f>
        <v>Fecha de adquisición</v>
      </c>
      <c r="F7349" s="555" t="str">
        <f>'817000'!D$13</f>
        <v>2015-12-31</v>
      </c>
      <c r="I7349" s="580" t="str">
        <f>Índice!$C$8</f>
        <v>2016-01-01</v>
      </c>
      <c r="J7349" s="580" t="str">
        <f>Índice!$C$9</f>
        <v>2016-12-31</v>
      </c>
      <c r="K7349" s="598" t="s">
        <v>2250</v>
      </c>
      <c r="L7349" s="598" t="s">
        <v>2252</v>
      </c>
    </row>
    <row r="7350" spans="1:12" ht="15.75">
      <c r="A7350" s="604"/>
      <c r="C7350" s="598" t="str">
        <f>'817000'!B$14</f>
        <v>Porcentaje de participaciones en el patrimonio con derecho a voto adquiridas</v>
      </c>
      <c r="F7350" s="555">
        <f>'817000'!D$14</f>
        <v>0</v>
      </c>
      <c r="I7350" s="580"/>
      <c r="J7350" s="580" t="str">
        <f>Índice!$C$9</f>
        <v>2016-12-31</v>
      </c>
      <c r="K7350" s="598" t="s">
        <v>2250</v>
      </c>
      <c r="L7350" s="598" t="s">
        <v>2252</v>
      </c>
    </row>
    <row r="7351" spans="1:12" ht="15.75">
      <c r="A7351" s="604"/>
      <c r="C7351" s="598" t="str">
        <f>'817000'!B$15</f>
        <v>Costo de combinaciones de negocios</v>
      </c>
      <c r="F7351" s="586">
        <f>'817000'!D$15</f>
        <v>0</v>
      </c>
      <c r="I7351" s="580" t="str">
        <f>Índice!$C$8</f>
        <v>2016-01-01</v>
      </c>
      <c r="J7351" s="580" t="str">
        <f>Índice!$C$9</f>
        <v>2016-12-31</v>
      </c>
      <c r="K7351" s="598" t="s">
        <v>2250</v>
      </c>
      <c r="L7351" s="598" t="s">
        <v>2252</v>
      </c>
    </row>
    <row r="7352" spans="1:12" ht="15.75">
      <c r="A7352" s="604"/>
      <c r="C7352" s="598" t="str">
        <f>'817000'!B$16</f>
        <v>Descripción de los componentes del costo de la combinación de negocios</v>
      </c>
      <c r="F7352" s="555" t="str">
        <f>'817000'!D$16</f>
        <v>Por incluir información</v>
      </c>
      <c r="I7352" s="580" t="str">
        <f>Índice!$C$8</f>
        <v>2016-01-01</v>
      </c>
      <c r="J7352" s="580" t="str">
        <f>Índice!$C$9</f>
        <v>2016-12-31</v>
      </c>
      <c r="K7352" s="598" t="s">
        <v>2250</v>
      </c>
      <c r="L7352" s="598" t="s">
        <v>2252</v>
      </c>
    </row>
    <row r="7353" spans="1:12" ht="15.75">
      <c r="A7353" s="575" t="s">
        <v>15</v>
      </c>
      <c r="C7353" s="598" t="str">
        <f>'817000'!B$17</f>
        <v>Importes reconocidos a partir de la fecha de la adquisición para cada clase principal de activos adquiridos y pasivos asumidos [resumen]</v>
      </c>
      <c r="F7353" s="555"/>
      <c r="I7353" s="580" t="str">
        <f>Índice!$C$8</f>
        <v>2016-01-01</v>
      </c>
      <c r="J7353" s="580" t="str">
        <f>Índice!$C$9</f>
        <v>2016-12-31</v>
      </c>
      <c r="K7353" s="598"/>
      <c r="L7353" s="598"/>
    </row>
    <row r="7354" spans="1:12" ht="15.75">
      <c r="A7354" s="604"/>
      <c r="C7354" s="598" t="str">
        <f>'817000'!B$18</f>
        <v>Activos financieros reconocidos en la fecha de la adquisición</v>
      </c>
      <c r="F7354" s="586">
        <f>'817000'!D$18</f>
        <v>0</v>
      </c>
      <c r="I7354" s="580"/>
      <c r="J7354" s="580" t="str">
        <f>Índice!$C$9</f>
        <v>2016-12-31</v>
      </c>
      <c r="K7354" s="598" t="s">
        <v>2250</v>
      </c>
      <c r="L7354" s="598" t="s">
        <v>2252</v>
      </c>
    </row>
    <row r="7355" spans="1:12" ht="15.75">
      <c r="A7355" s="604"/>
      <c r="C7355" s="598" t="str">
        <f>'817000'!B$19</f>
        <v>Inventario reconocido en la fecha de adquisición</v>
      </c>
      <c r="F7355" s="586">
        <f>'817000'!D$19</f>
        <v>0</v>
      </c>
      <c r="I7355" s="580"/>
      <c r="J7355" s="580" t="str">
        <f>Índice!$C$9</f>
        <v>2016-12-31</v>
      </c>
      <c r="K7355" s="598" t="s">
        <v>2250</v>
      </c>
      <c r="L7355" s="598" t="s">
        <v>2252</v>
      </c>
    </row>
    <row r="7356" spans="1:12" ht="15.75">
      <c r="A7356" s="604"/>
      <c r="C7356" s="598" t="str">
        <f>'817000'!B$20</f>
        <v>Propiedades, planta y equipo reconocidos en la fecha de adquisición</v>
      </c>
      <c r="F7356" s="586">
        <f>'817000'!D$20</f>
        <v>0</v>
      </c>
      <c r="I7356" s="580"/>
      <c r="J7356" s="580" t="str">
        <f>Índice!$C$9</f>
        <v>2016-12-31</v>
      </c>
      <c r="K7356" s="598" t="s">
        <v>2250</v>
      </c>
      <c r="L7356" s="598" t="s">
        <v>2252</v>
      </c>
    </row>
    <row r="7357" spans="1:12" ht="15.75">
      <c r="A7357" s="604"/>
      <c r="C7357" s="598" t="str">
        <f>'817000'!B$21</f>
        <v>Activos intangibles identificables reconocidos en la fecha de la adquisición</v>
      </c>
      <c r="F7357" s="586">
        <f>'817000'!D$21</f>
        <v>0</v>
      </c>
      <c r="I7357" s="580"/>
      <c r="J7357" s="580" t="str">
        <f>Índice!$C$9</f>
        <v>2016-12-31</v>
      </c>
      <c r="K7357" s="598" t="s">
        <v>2250</v>
      </c>
      <c r="L7357" s="598" t="s">
        <v>2252</v>
      </c>
    </row>
    <row r="7358" spans="1:12" ht="15.75">
      <c r="A7358" s="604"/>
      <c r="C7358" s="598" t="str">
        <f>'817000'!B$22</f>
        <v>Pasivos financieros reconocidos en la fecha de la adquisición</v>
      </c>
      <c r="F7358" s="586">
        <f>'817000'!D$22</f>
        <v>0</v>
      </c>
      <c r="I7358" s="580"/>
      <c r="J7358" s="580" t="str">
        <f>Índice!$C$9</f>
        <v>2016-12-31</v>
      </c>
      <c r="K7358" s="598" t="s">
        <v>2250</v>
      </c>
      <c r="L7358" s="598" t="s">
        <v>2252</v>
      </c>
    </row>
    <row r="7359" spans="1:12" ht="15.75">
      <c r="A7359" s="604"/>
      <c r="C7359" s="598" t="str">
        <f>'817000'!B$23</f>
        <v>Pasivos contingentes reconocidos en la fecha de la adquisición</v>
      </c>
      <c r="F7359" s="586">
        <f>'817000'!D$23</f>
        <v>0</v>
      </c>
      <c r="I7359" s="580"/>
      <c r="J7359" s="580" t="str">
        <f>Índice!$C$9</f>
        <v>2016-12-31</v>
      </c>
      <c r="K7359" s="598" t="s">
        <v>2250</v>
      </c>
      <c r="L7359" s="598" t="s">
        <v>2252</v>
      </c>
    </row>
    <row r="7360" spans="1:12" ht="15.75">
      <c r="A7360" s="604"/>
      <c r="C7360" s="598" t="str">
        <f>'817000'!B$24</f>
        <v>Activos identificables netos adquiridos (pasivos asumidos)</v>
      </c>
      <c r="F7360" s="586">
        <f>'817000'!D$24</f>
        <v>0</v>
      </c>
      <c r="I7360" s="580"/>
      <c r="J7360" s="580" t="str">
        <f>Índice!$C$9</f>
        <v>2016-12-31</v>
      </c>
      <c r="K7360" s="598" t="s">
        <v>2250</v>
      </c>
      <c r="L7360" s="598" t="s">
        <v>2252</v>
      </c>
    </row>
    <row r="7361" spans="1:12" ht="15.75">
      <c r="A7361" s="604"/>
      <c r="C7361" s="598" t="str">
        <f>'817000'!B$25</f>
        <v>Ganancias reconocidas en combinaciones de negocios cuando la participación de la adquirente en el valor razonable neto de los activos, pasivos y provisiones para pasivos contingentes identificables supera el costo de la combinación de negocios</v>
      </c>
      <c r="F7361" s="586">
        <f>'817000'!D$25</f>
        <v>0</v>
      </c>
      <c r="I7361" s="580" t="str">
        <f>Índice!$C$8</f>
        <v>2016-01-01</v>
      </c>
      <c r="J7361" s="580" t="str">
        <f>Índice!$C$9</f>
        <v>2016-12-31</v>
      </c>
      <c r="K7361" s="598" t="s">
        <v>2250</v>
      </c>
      <c r="L7361" s="598" t="s">
        <v>2252</v>
      </c>
    </row>
    <row r="7362" spans="1:12" ht="15.75">
      <c r="A7362" s="604"/>
      <c r="C7362" s="598" t="str">
        <f>'817000'!B$26</f>
        <v>Descripción de la partida del estado del resultado integral en la que se reconoce la ganancia en combinaciones de negocios cuando la participación de la adquirente en el valor razonable neto de los activos, pasivos y provisiones para pasivos contingentes identificables supera el costo de la combinación de negocios</v>
      </c>
      <c r="F7362" s="555" t="str">
        <f>'817000'!D$26</f>
        <v>Por incluir información</v>
      </c>
      <c r="I7362" s="580" t="str">
        <f>Índice!$C$8</f>
        <v>2016-01-01</v>
      </c>
      <c r="J7362" s="580" t="str">
        <f>Índice!$C$9</f>
        <v>2016-12-31</v>
      </c>
      <c r="K7362" s="598" t="s">
        <v>2250</v>
      </c>
      <c r="L7362" s="598" t="s">
        <v>2252</v>
      </c>
    </row>
    <row r="7363" spans="1:12" ht="15.75">
      <c r="A7363" s="575" t="s">
        <v>15</v>
      </c>
      <c r="C7363" s="598">
        <f>'817000'!B29</f>
        <v>0</v>
      </c>
      <c r="I7363" s="580" t="str">
        <f>Índice!$C$8</f>
        <v>2016-01-01</v>
      </c>
      <c r="J7363" s="580" t="str">
        <f>Índice!$C$9</f>
        <v>2016-12-31</v>
      </c>
    </row>
    <row r="7364" spans="1:12" ht="15.75">
      <c r="A7364" s="604"/>
      <c r="C7364" s="598" t="str">
        <f>'817000'!B$27</f>
        <v>Descripción de los factores que formaron la plusvalía reconocida</v>
      </c>
      <c r="F7364" s="555" t="str">
        <f>'817000'!C$27</f>
        <v>Por incluir información</v>
      </c>
      <c r="I7364" s="580" t="str">
        <f>Índice!$C$8</f>
        <v>2016-01-01</v>
      </c>
      <c r="J7364" s="580" t="str">
        <f>Índice!$C$9</f>
        <v>2016-12-31</v>
      </c>
      <c r="K7364" s="598" t="s">
        <v>2250</v>
      </c>
      <c r="L7364" s="598" t="s">
        <v>2251</v>
      </c>
    </row>
    <row r="7365" spans="1:12" ht="15.75">
      <c r="A7365" s="604"/>
      <c r="C7365" s="598" t="str">
        <f>'817000'!B$27</f>
        <v>Descripción de los factores que formaron la plusvalía reconocida</v>
      </c>
      <c r="F7365" s="555" t="str">
        <f>'817000'!D$27</f>
        <v>Por incluir información</v>
      </c>
      <c r="I7365" s="580" t="str">
        <f>Índice!$C$8</f>
        <v>2016-01-01</v>
      </c>
      <c r="J7365" s="580" t="str">
        <f>Índice!$C$9</f>
        <v>2016-12-31</v>
      </c>
      <c r="K7365" s="598" t="s">
        <v>2250</v>
      </c>
      <c r="L7365" s="598" t="s">
        <v>2252</v>
      </c>
    </row>
    <row r="7366" spans="1:12" ht="15.75">
      <c r="A7366" s="604"/>
      <c r="C7366" s="598" t="str">
        <f>'817000'!B$28</f>
        <v>Vidas útiles, plusvalía</v>
      </c>
      <c r="F7366" s="555" t="str">
        <f>'817000'!C$28</f>
        <v>0</v>
      </c>
      <c r="I7366" s="580" t="str">
        <f>Índice!$C$8</f>
        <v>2016-01-01</v>
      </c>
      <c r="J7366" s="580" t="str">
        <f>Índice!$C$9</f>
        <v>2016-12-31</v>
      </c>
      <c r="K7366" s="598"/>
      <c r="L7366" s="598"/>
    </row>
    <row r="7367" spans="1:12" ht="15.75">
      <c r="A7367" s="575" t="s">
        <v>15</v>
      </c>
      <c r="C7367" s="598" t="str">
        <f>'817000'!B30</f>
        <v>Información a revelar sobre conciliaciones o cambios en la plusvalía</v>
      </c>
      <c r="F7367" s="555"/>
      <c r="I7367" s="580" t="str">
        <f>Índice!$C$8</f>
        <v>2016-01-01</v>
      </c>
      <c r="J7367" s="580" t="str">
        <f>Índice!$C$9</f>
        <v>2016-12-31</v>
      </c>
    </row>
    <row r="7368" spans="1:12" ht="15.75">
      <c r="A7368" s="604"/>
      <c r="C7368" s="598" t="str">
        <f>'817000'!B31</f>
        <v>Plusvalía al comienzo del periodo</v>
      </c>
      <c r="F7368" s="586">
        <f>'817000'!C31</f>
        <v>0</v>
      </c>
      <c r="J7368" s="580" t="str">
        <f>Índice!$C$8</f>
        <v>2016-01-01</v>
      </c>
      <c r="K7368" s="598"/>
      <c r="L7368" s="598"/>
    </row>
    <row r="7369" spans="1:12" ht="15.75">
      <c r="A7369" s="575" t="s">
        <v>15</v>
      </c>
      <c r="C7369" s="598" t="str">
        <f>'817000'!B32</f>
        <v>Cambios en la plusvalía</v>
      </c>
      <c r="F7369" s="586"/>
      <c r="I7369" s="580" t="str">
        <f>Índice!$C$8</f>
        <v>2016-01-01</v>
      </c>
      <c r="J7369" s="580" t="str">
        <f>Índice!$C$9</f>
        <v>2016-12-31</v>
      </c>
      <c r="L7369" s="598"/>
    </row>
    <row r="7370" spans="1:12" ht="15.75">
      <c r="A7370" s="604"/>
      <c r="C7370" s="598" t="str">
        <f>'817000'!B33</f>
        <v>Reconocimiento adicional, plusvalía</v>
      </c>
      <c r="F7370" s="586">
        <f>'817000'!C33</f>
        <v>0</v>
      </c>
      <c r="I7370" s="580" t="str">
        <f>Índice!$C$8</f>
        <v>2016-01-01</v>
      </c>
      <c r="J7370" s="580" t="str">
        <f>Índice!$C$9</f>
        <v>2016-12-31</v>
      </c>
      <c r="K7370" s="598"/>
      <c r="L7370" s="598"/>
    </row>
    <row r="7371" spans="1:12" ht="15.75">
      <c r="A7371" s="604"/>
      <c r="C7371" s="598" t="str">
        <f>'817000'!B34</f>
        <v>Incremento (disminución) por diferencias de cambio netas, plusvalía</v>
      </c>
      <c r="F7371" s="586">
        <f>'817000'!C34</f>
        <v>0</v>
      </c>
      <c r="I7371" s="580" t="str">
        <f>Índice!$C$8</f>
        <v>2016-01-01</v>
      </c>
      <c r="J7371" s="580" t="str">
        <f>Índice!$C$9</f>
        <v>2016-12-31</v>
      </c>
      <c r="K7371" s="598"/>
      <c r="L7371" s="598"/>
    </row>
    <row r="7372" spans="1:12" ht="15.75">
      <c r="A7372" s="604"/>
      <c r="C7372" s="598" t="str">
        <f>'817000'!B35</f>
        <v>Incremento (disminución) por otros cambios, plusvalía</v>
      </c>
      <c r="F7372" s="586">
        <f>'817000'!C35</f>
        <v>0</v>
      </c>
      <c r="I7372" s="580" t="str">
        <f>Índice!$C$8</f>
        <v>2016-01-01</v>
      </c>
      <c r="J7372" s="580" t="str">
        <f>Índice!$C$9</f>
        <v>2016-12-31</v>
      </c>
      <c r="K7372" s="598"/>
      <c r="L7372" s="598"/>
    </row>
    <row r="7373" spans="1:12" ht="15.75">
      <c r="A7373" s="604"/>
      <c r="C7373" s="598" t="str">
        <f>'817000'!B36</f>
        <v>Pérdidas por deterioro de valor reconocidas en el resultado del periodo, plusvalía</v>
      </c>
      <c r="F7373" s="586">
        <f>'817000'!C36</f>
        <v>0</v>
      </c>
      <c r="I7373" s="580" t="str">
        <f>Índice!$C$8</f>
        <v>2016-01-01</v>
      </c>
      <c r="J7373" s="580" t="str">
        <f>Índice!$C$9</f>
        <v>2016-12-31</v>
      </c>
      <c r="K7373" s="598"/>
      <c r="L7373" s="598"/>
    </row>
    <row r="7374" spans="1:12" ht="15.75">
      <c r="A7374" s="604"/>
      <c r="C7374" s="598" t="str">
        <f>'817000'!B37</f>
        <v>Amortización, plusvalía</v>
      </c>
      <c r="F7374" s="586">
        <f>'817000'!C37</f>
        <v>0</v>
      </c>
      <c r="I7374" s="580" t="str">
        <f>Índice!$C$8</f>
        <v>2016-01-01</v>
      </c>
      <c r="J7374" s="580" t="str">
        <f>Índice!$C$9</f>
        <v>2016-12-31</v>
      </c>
      <c r="K7374" s="598"/>
      <c r="L7374" s="598"/>
    </row>
    <row r="7375" spans="1:12" ht="15.75">
      <c r="A7375" s="604"/>
      <c r="C7375" s="598" t="str">
        <f>'817000'!B38</f>
        <v>Disminuciones mediante la disposición de negocios anteriormente adquiridos, plusvalía</v>
      </c>
      <c r="F7375" s="586">
        <f>'817000'!C38</f>
        <v>0</v>
      </c>
      <c r="I7375" s="580" t="str">
        <f>Índice!$C$8</f>
        <v>2016-01-01</v>
      </c>
      <c r="J7375" s="580" t="str">
        <f>Índice!$C$9</f>
        <v>2016-12-31</v>
      </c>
      <c r="K7375" s="598"/>
      <c r="L7375" s="598"/>
    </row>
    <row r="7376" spans="1:12" ht="15.75">
      <c r="A7376" s="604"/>
      <c r="C7376" s="598" t="str">
        <f>'817000'!B39</f>
        <v>Total incremento (disminución) en la plusvalía</v>
      </c>
      <c r="F7376" s="586">
        <f>'817000'!C39</f>
        <v>0</v>
      </c>
      <c r="I7376" s="580" t="str">
        <f>Índice!$C$8</f>
        <v>2016-01-01</v>
      </c>
      <c r="J7376" s="580" t="str">
        <f>Índice!$C$9</f>
        <v>2016-12-31</v>
      </c>
      <c r="L7376" s="598"/>
    </row>
    <row r="7377" spans="1:18" ht="15.75">
      <c r="A7377" s="604"/>
      <c r="C7377" s="598" t="str">
        <f>'817000'!B40</f>
        <v>Plusvalía al final del periodo</v>
      </c>
      <c r="F7377" s="586">
        <f>'817000'!C40</f>
        <v>0</v>
      </c>
      <c r="I7377" s="580"/>
      <c r="J7377" s="580" t="str">
        <f>Índice!$C$9</f>
        <v>2016-12-31</v>
      </c>
      <c r="K7377" s="598"/>
      <c r="L7377" s="598"/>
    </row>
    <row r="7378" spans="1:18" ht="15.75">
      <c r="A7378" s="575" t="s">
        <v>15</v>
      </c>
      <c r="B7378" s="550"/>
      <c r="C7378" s="549" t="s">
        <v>1337</v>
      </c>
      <c r="D7378" s="550"/>
      <c r="E7378" s="550"/>
      <c r="F7378" s="551"/>
      <c r="G7378" s="550"/>
      <c r="H7378" s="550"/>
      <c r="I7378" s="580" t="str">
        <f>Índice!$C$8</f>
        <v>2016-01-01</v>
      </c>
      <c r="J7378" s="580" t="str">
        <f>Índice!$C$9</f>
        <v>2016-12-31</v>
      </c>
      <c r="K7378" s="584"/>
      <c r="L7378" s="584"/>
      <c r="M7378" s="550"/>
      <c r="N7378" s="550"/>
      <c r="O7378" s="550"/>
      <c r="P7378" s="550"/>
      <c r="Q7378" s="550"/>
      <c r="R7378" s="550"/>
    </row>
    <row r="7379" spans="1:18" ht="15.75">
      <c r="A7379" s="604"/>
      <c r="C7379" s="598" t="str">
        <f>'818000'!B6</f>
        <v>Información a revelar sobre partes relacionadas [Texto]</v>
      </c>
      <c r="F7379" s="555" t="str">
        <f>'818000'!C6</f>
        <v>Por incluir información</v>
      </c>
      <c r="I7379" s="580" t="str">
        <f>Índice!$C$8</f>
        <v>2016-01-01</v>
      </c>
      <c r="J7379" s="580" t="str">
        <f>Índice!$C$9</f>
        <v>2016-12-31</v>
      </c>
    </row>
    <row r="7380" spans="1:18" ht="15.75">
      <c r="A7380" s="604"/>
      <c r="C7380" s="598" t="str">
        <f>'818000'!B7</f>
        <v>Nombre de la entidad controladora</v>
      </c>
      <c r="F7380" s="555" t="str">
        <f>'818000'!C7</f>
        <v>Por incluir información</v>
      </c>
      <c r="I7380" s="580" t="str">
        <f>Índice!$C$8</f>
        <v>2016-01-01</v>
      </c>
      <c r="J7380" s="580" t="str">
        <f>Índice!$C$9</f>
        <v>2016-12-31</v>
      </c>
    </row>
    <row r="7381" spans="1:18" ht="15.75">
      <c r="A7381" s="604"/>
      <c r="C7381" s="598" t="str">
        <f>'818000'!B8</f>
        <v>Nombre de la controladora última del grupo</v>
      </c>
      <c r="F7381" s="555" t="str">
        <f>'818000'!C8</f>
        <v>Por incluir información</v>
      </c>
      <c r="I7381" s="580" t="str">
        <f>Índice!$C$8</f>
        <v>2016-01-01</v>
      </c>
      <c r="J7381" s="580" t="str">
        <f>Índice!$C$9</f>
        <v>2016-12-31</v>
      </c>
    </row>
    <row r="7382" spans="1:18" ht="15.75">
      <c r="A7382" s="604"/>
      <c r="C7382" s="598" t="str">
        <f>'818000'!B9</f>
        <v>El nombre de la controladora intermedia más próxima que elabora estados financieros disponibles públicamente</v>
      </c>
      <c r="F7382" s="555" t="str">
        <f>'818000'!C9</f>
        <v>Por incluir información</v>
      </c>
      <c r="I7382" s="580" t="str">
        <f>Índice!$C$8</f>
        <v>2016-01-01</v>
      </c>
      <c r="J7382" s="580" t="str">
        <f>Índice!$C$9</f>
        <v>2016-12-31</v>
      </c>
    </row>
    <row r="7383" spans="1:18" ht="15.75">
      <c r="A7383" s="604"/>
      <c r="C7383" s="598" t="str">
        <f>'818000'!B10</f>
        <v>Explicación de la relación entre controladoras y subsidiarias</v>
      </c>
      <c r="F7383" s="555" t="str">
        <f>'818000'!C10</f>
        <v>Por incluir información</v>
      </c>
      <c r="I7383" s="580" t="str">
        <f>Índice!$C$8</f>
        <v>2016-01-01</v>
      </c>
      <c r="J7383" s="580" t="str">
        <f>Índice!$C$9</f>
        <v>2016-12-31</v>
      </c>
    </row>
    <row r="7384" spans="1:18" ht="15.75">
      <c r="A7384" s="604"/>
      <c r="C7384" s="598" t="str">
        <f>'818000'!B11</f>
        <v>Remuneración al personal clave de la gerencia</v>
      </c>
      <c r="F7384" s="555">
        <f>'818000'!C11</f>
        <v>0</v>
      </c>
      <c r="I7384" s="580" t="str">
        <f>Índice!$C$8</f>
        <v>2016-01-01</v>
      </c>
      <c r="J7384" s="580" t="str">
        <f>Índice!$C$9</f>
        <v>2016-12-31</v>
      </c>
    </row>
    <row r="7385" spans="1:18" ht="15.75">
      <c r="A7385" s="604"/>
      <c r="C7385" s="598" t="str">
        <f>'818000'!B12</f>
        <v>Información a revelar sobre transacciones entre partes relacionadas [Texto]</v>
      </c>
      <c r="F7385" s="555" t="str">
        <f>'818000'!C12</f>
        <v>Por incluir información</v>
      </c>
      <c r="I7385" s="580" t="str">
        <f>Índice!$C$8</f>
        <v>2016-01-01</v>
      </c>
      <c r="J7385" s="580" t="str">
        <f>Índice!$C$9</f>
        <v>2016-12-31</v>
      </c>
    </row>
    <row r="7386" spans="1:18" ht="15.75">
      <c r="A7386" s="575" t="s">
        <v>15</v>
      </c>
      <c r="C7386" s="598" t="s">
        <v>1338</v>
      </c>
      <c r="I7386" s="580" t="str">
        <f>Índice!$C$8</f>
        <v>2016-01-01</v>
      </c>
      <c r="J7386" s="580" t="str">
        <f>Índice!$C$9</f>
        <v>2016-12-31</v>
      </c>
    </row>
    <row r="7387" spans="1:18" ht="15.75">
      <c r="A7387" s="575" t="s">
        <v>15</v>
      </c>
      <c r="C7387" s="598" t="str">
        <f>'818000'!B$14</f>
        <v>Información a revelar sobre transacciones entre partes relacionadas</v>
      </c>
      <c r="I7387" s="580" t="str">
        <f>Índice!$C$8</f>
        <v>2016-01-01</v>
      </c>
      <c r="J7387" s="580" t="str">
        <f>Índice!$C$9</f>
        <v>2016-12-31</v>
      </c>
    </row>
    <row r="7388" spans="1:18" ht="15.75">
      <c r="A7388" s="604"/>
      <c r="C7388" s="598" t="str">
        <f>'818000'!B$15</f>
        <v>Descripción de transacciones con partes relacionadas</v>
      </c>
      <c r="F7388" s="555" t="str">
        <f>'818000'!C$15</f>
        <v>Por incluir información</v>
      </c>
      <c r="I7388" s="580" t="str">
        <f>Índice!$C$8</f>
        <v>2016-01-01</v>
      </c>
      <c r="J7388" s="580" t="str">
        <f>Índice!$C$9</f>
        <v>2016-12-31</v>
      </c>
      <c r="K7388" s="598" t="s">
        <v>2253</v>
      </c>
      <c r="L7388" s="598" t="s">
        <v>2254</v>
      </c>
    </row>
    <row r="7389" spans="1:18" ht="15.75">
      <c r="A7389" s="604"/>
      <c r="C7389" s="598" t="str">
        <f>'818000'!B$16</f>
        <v>Descripción de la naturaleza de la relación entre partes relacionadas</v>
      </c>
      <c r="F7389" s="555" t="str">
        <f>'818000'!C$16</f>
        <v>Por incluir información</v>
      </c>
      <c r="I7389" s="580" t="str">
        <f>Índice!$C$8</f>
        <v>2016-01-01</v>
      </c>
      <c r="J7389" s="580" t="str">
        <f>Índice!$C$9</f>
        <v>2016-12-31</v>
      </c>
      <c r="K7389" s="598" t="s">
        <v>2253</v>
      </c>
      <c r="L7389" s="598" t="s">
        <v>2254</v>
      </c>
    </row>
    <row r="7390" spans="1:18" ht="15.75">
      <c r="A7390" s="575" t="s">
        <v>15</v>
      </c>
      <c r="C7390" s="598" t="str">
        <f>'818000'!B$17</f>
        <v>Transacciones con partes relacionadas</v>
      </c>
      <c r="F7390" s="555"/>
      <c r="I7390" s="580" t="str">
        <f>Índice!$C$8</f>
        <v>2016-01-01</v>
      </c>
      <c r="J7390" s="580" t="str">
        <f>Índice!$C$9</f>
        <v>2016-12-31</v>
      </c>
    </row>
    <row r="7391" spans="1:18" ht="15.75">
      <c r="A7391" s="604"/>
      <c r="C7391" s="598" t="str">
        <f>'818000'!B$18</f>
        <v>Compras de bienes, transacciones con partes relacionadas</v>
      </c>
      <c r="F7391" s="555">
        <f>'818000'!C$18</f>
        <v>0</v>
      </c>
      <c r="I7391" s="580" t="str">
        <f>Índice!$C$8</f>
        <v>2016-01-01</v>
      </c>
      <c r="J7391" s="580" t="str">
        <f>Índice!$C$9</f>
        <v>2016-12-31</v>
      </c>
      <c r="K7391" s="598" t="s">
        <v>2253</v>
      </c>
      <c r="L7391" s="598" t="s">
        <v>2254</v>
      </c>
    </row>
    <row r="7392" spans="1:18" ht="15.75">
      <c r="A7392" s="604"/>
      <c r="C7392" s="598" t="str">
        <f>'818000'!B$19</f>
        <v>Ingresos de actividades ordinarias procedentes de la venta de bienes, transacciones con partes relacionadas</v>
      </c>
      <c r="F7392" s="555">
        <f>'818000'!C$19</f>
        <v>0</v>
      </c>
      <c r="I7392" s="580" t="str">
        <f>Índice!$C$8</f>
        <v>2016-01-01</v>
      </c>
      <c r="J7392" s="580" t="str">
        <f>Índice!$C$9</f>
        <v>2016-12-31</v>
      </c>
      <c r="K7392" s="598" t="s">
        <v>2253</v>
      </c>
      <c r="L7392" s="598" t="s">
        <v>2254</v>
      </c>
    </row>
    <row r="7393" spans="1:12" ht="15.75">
      <c r="A7393" s="604"/>
      <c r="C7393" s="598" t="str">
        <f>'818000'!B$20</f>
        <v>Compras de propiedad inmobiliaria y otros activos, transacciones con partes relacionadas</v>
      </c>
      <c r="F7393" s="555">
        <f>'818000'!C$20</f>
        <v>0</v>
      </c>
      <c r="I7393" s="580" t="str">
        <f>Índice!$C$8</f>
        <v>2016-01-01</v>
      </c>
      <c r="J7393" s="580" t="str">
        <f>Índice!$C$9</f>
        <v>2016-12-31</v>
      </c>
      <c r="K7393" s="598" t="s">
        <v>2253</v>
      </c>
      <c r="L7393" s="598" t="s">
        <v>2254</v>
      </c>
    </row>
    <row r="7394" spans="1:12" ht="15.75">
      <c r="A7394" s="604"/>
      <c r="C7394" s="598" t="str">
        <f>'818000'!B$21</f>
        <v>Ventas de propiedad inmobiliaria y otros activos, transacciones con partes relacionadas</v>
      </c>
      <c r="F7394" s="555">
        <f>'818000'!C$21</f>
        <v>0</v>
      </c>
      <c r="I7394" s="580" t="str">
        <f>Índice!$C$8</f>
        <v>2016-01-01</v>
      </c>
      <c r="J7394" s="580" t="str">
        <f>Índice!$C$9</f>
        <v>2016-12-31</v>
      </c>
      <c r="K7394" s="598" t="s">
        <v>2253</v>
      </c>
      <c r="L7394" s="598" t="s">
        <v>2254</v>
      </c>
    </row>
    <row r="7395" spans="1:12" ht="15.75">
      <c r="A7395" s="604"/>
      <c r="C7395" s="598" t="str">
        <f>'818000'!B$22</f>
        <v>Servicios recibidos, transacciones con partes relacionadas</v>
      </c>
      <c r="F7395" s="555">
        <f>'818000'!C$22</f>
        <v>0</v>
      </c>
      <c r="I7395" s="580" t="str">
        <f>Índice!$C$8</f>
        <v>2016-01-01</v>
      </c>
      <c r="J7395" s="580" t="str">
        <f>Índice!$C$9</f>
        <v>2016-12-31</v>
      </c>
      <c r="K7395" s="598" t="s">
        <v>2253</v>
      </c>
      <c r="L7395" s="598" t="s">
        <v>2254</v>
      </c>
    </row>
    <row r="7396" spans="1:12" ht="15.75">
      <c r="A7396" s="604"/>
      <c r="C7396" s="598" t="str">
        <f>'818000'!B$23</f>
        <v>Ingresos de actividades ordinarias procedentes de la prestación de servicios, transacciones con partes relacionadas</v>
      </c>
      <c r="F7396" s="555">
        <f>'818000'!C$23</f>
        <v>0</v>
      </c>
      <c r="I7396" s="580" t="str">
        <f>Índice!$C$8</f>
        <v>2016-01-01</v>
      </c>
      <c r="J7396" s="580" t="str">
        <f>Índice!$C$9</f>
        <v>2016-12-31</v>
      </c>
      <c r="K7396" s="598" t="s">
        <v>2253</v>
      </c>
      <c r="L7396" s="598" t="s">
        <v>2254</v>
      </c>
    </row>
    <row r="7397" spans="1:12" ht="15.75">
      <c r="A7397" s="604"/>
      <c r="C7397" s="598" t="str">
        <f>'818000'!B$24</f>
        <v>Arrendamientos como arrendador, transacciones con partes relacionadas</v>
      </c>
      <c r="F7397" s="555">
        <f>'818000'!C$24</f>
        <v>0</v>
      </c>
      <c r="I7397" s="580" t="str">
        <f>Índice!$C$8</f>
        <v>2016-01-01</v>
      </c>
      <c r="J7397" s="580" t="str">
        <f>Índice!$C$9</f>
        <v>2016-12-31</v>
      </c>
      <c r="K7397" s="598" t="s">
        <v>2253</v>
      </c>
      <c r="L7397" s="598" t="s">
        <v>2254</v>
      </c>
    </row>
    <row r="7398" spans="1:12" ht="15.75">
      <c r="A7398" s="604"/>
      <c r="C7398" s="598" t="str">
        <f>'818000'!B$25</f>
        <v>Arrendamientos como arrendatario, transacciones con partes relacionadas</v>
      </c>
      <c r="F7398" s="555">
        <f>'818000'!C$25</f>
        <v>0</v>
      </c>
      <c r="I7398" s="580" t="str">
        <f>Índice!$C$8</f>
        <v>2016-01-01</v>
      </c>
      <c r="J7398" s="580" t="str">
        <f>Índice!$C$9</f>
        <v>2016-12-31</v>
      </c>
      <c r="K7398" s="598" t="s">
        <v>2253</v>
      </c>
      <c r="L7398" s="598" t="s">
        <v>2254</v>
      </c>
    </row>
    <row r="7399" spans="1:12" ht="15.75">
      <c r="A7399" s="604"/>
      <c r="C7399" s="598" t="str">
        <f>'818000'!B$26</f>
        <v>Transferencia de investigación y desarrollo desde la entidad, transacciones con partes relacionadas</v>
      </c>
      <c r="F7399" s="555">
        <f>'818000'!C$26</f>
        <v>0</v>
      </c>
      <c r="I7399" s="580" t="str">
        <f>Índice!$C$8</f>
        <v>2016-01-01</v>
      </c>
      <c r="J7399" s="580" t="str">
        <f>Índice!$C$9</f>
        <v>2016-12-31</v>
      </c>
      <c r="K7399" s="598" t="s">
        <v>2253</v>
      </c>
      <c r="L7399" s="598" t="s">
        <v>2254</v>
      </c>
    </row>
    <row r="7400" spans="1:12" ht="15.75">
      <c r="A7400" s="604"/>
      <c r="C7400" s="598" t="str">
        <f>'818000'!B$27</f>
        <v>Transferencia de investigación y desarrollo a la entidad, transacciones con partes relacionadas</v>
      </c>
      <c r="F7400" s="555">
        <f>'818000'!C$27</f>
        <v>0</v>
      </c>
      <c r="I7400" s="580" t="str">
        <f>Índice!$C$8</f>
        <v>2016-01-01</v>
      </c>
      <c r="J7400" s="580" t="str">
        <f>Índice!$C$9</f>
        <v>2016-12-31</v>
      </c>
      <c r="K7400" s="598" t="s">
        <v>2253</v>
      </c>
      <c r="L7400" s="598" t="s">
        <v>2254</v>
      </c>
    </row>
    <row r="7401" spans="1:12" ht="15.75">
      <c r="A7401" s="604"/>
      <c r="C7401" s="598" t="str">
        <f>'818000'!B$28</f>
        <v>Transferencias según acuerdos de licencia desde la entidad, transacciones con partes relacionadas</v>
      </c>
      <c r="F7401" s="555">
        <f>'818000'!C$28</f>
        <v>0</v>
      </c>
      <c r="I7401" s="580" t="str">
        <f>Índice!$C$8</f>
        <v>2016-01-01</v>
      </c>
      <c r="J7401" s="580" t="str">
        <f>Índice!$C$9</f>
        <v>2016-12-31</v>
      </c>
      <c r="K7401" s="598" t="s">
        <v>2253</v>
      </c>
      <c r="L7401" s="598" t="s">
        <v>2254</v>
      </c>
    </row>
    <row r="7402" spans="1:12" ht="15.75">
      <c r="A7402" s="604"/>
      <c r="C7402" s="598" t="str">
        <f>'818000'!B$29</f>
        <v>Transferencias según acuerdos de licencia a la entidad, transacciones con partes relacionadas</v>
      </c>
      <c r="F7402" s="555">
        <f>'818000'!C$29</f>
        <v>0</v>
      </c>
      <c r="I7402" s="580" t="str">
        <f>Índice!$C$8</f>
        <v>2016-01-01</v>
      </c>
      <c r="J7402" s="580" t="str">
        <f>Índice!$C$9</f>
        <v>2016-12-31</v>
      </c>
      <c r="K7402" s="598" t="s">
        <v>2253</v>
      </c>
      <c r="L7402" s="598" t="s">
        <v>2254</v>
      </c>
    </row>
    <row r="7403" spans="1:12" ht="15.75">
      <c r="A7403" s="604"/>
      <c r="C7403" s="598" t="str">
        <f>'818000'!B$30</f>
        <v>Transferencias según acuerdos financieros desde la entidad, transacciones con partes relacionadas</v>
      </c>
      <c r="F7403" s="555">
        <f>'818000'!C$30</f>
        <v>0</v>
      </c>
      <c r="I7403" s="580" t="str">
        <f>Índice!$C$8</f>
        <v>2016-01-01</v>
      </c>
      <c r="J7403" s="580" t="str">
        <f>Índice!$C$9</f>
        <v>2016-12-31</v>
      </c>
      <c r="K7403" s="598" t="s">
        <v>2253</v>
      </c>
      <c r="L7403" s="598" t="s">
        <v>2254</v>
      </c>
    </row>
    <row r="7404" spans="1:12" ht="15.75">
      <c r="A7404" s="604"/>
      <c r="C7404" s="598" t="str">
        <f>'818000'!B$31</f>
        <v>Transferencias según acuerdos financieros a la entidad, transacciones con partes relacionadas</v>
      </c>
      <c r="F7404" s="555">
        <f>'818000'!C$31</f>
        <v>0</v>
      </c>
      <c r="I7404" s="580" t="str">
        <f>Índice!$C$8</f>
        <v>2016-01-01</v>
      </c>
      <c r="J7404" s="580" t="str">
        <f>Índice!$C$9</f>
        <v>2016-12-31</v>
      </c>
      <c r="K7404" s="598" t="s">
        <v>2253</v>
      </c>
      <c r="L7404" s="598" t="s">
        <v>2254</v>
      </c>
    </row>
    <row r="7405" spans="1:12" ht="15.75">
      <c r="A7405" s="604"/>
      <c r="C7405" s="598" t="str">
        <f>'818000'!B$32</f>
        <v>Provisión de garantías o garantías colaterales por la entidad, transacciones con partes relacionadas</v>
      </c>
      <c r="F7405" s="555">
        <f>'818000'!C$32</f>
        <v>0</v>
      </c>
      <c r="I7405" s="580" t="str">
        <f>Índice!$C$8</f>
        <v>2016-01-01</v>
      </c>
      <c r="J7405" s="580" t="str">
        <f>Índice!$C$9</f>
        <v>2016-12-31</v>
      </c>
      <c r="K7405" s="598" t="s">
        <v>2253</v>
      </c>
      <c r="L7405" s="598" t="s">
        <v>2254</v>
      </c>
    </row>
    <row r="7406" spans="1:12" ht="15.75">
      <c r="A7406" s="604"/>
      <c r="C7406" s="598" t="str">
        <f>'818000'!B$33</f>
        <v>Provisión de garantías o garantías colaterales a la entidad, transacciones con partes relacionadas</v>
      </c>
      <c r="F7406" s="555">
        <f>'818000'!C$33</f>
        <v>0</v>
      </c>
      <c r="I7406" s="580" t="str">
        <f>Índice!$C$8</f>
        <v>2016-01-01</v>
      </c>
      <c r="J7406" s="580" t="str">
        <f>Índice!$C$9</f>
        <v>2016-12-31</v>
      </c>
      <c r="K7406" s="598" t="s">
        <v>2253</v>
      </c>
      <c r="L7406" s="598" t="s">
        <v>2254</v>
      </c>
    </row>
    <row r="7407" spans="1:12" ht="15.75">
      <c r="A7407" s="604"/>
      <c r="C7407" s="598" t="str">
        <f>'818000'!B$34</f>
        <v>Liquidación de pasivos por la entidad en nombre de una parte relacionada, transacciones con partes relacionadas</v>
      </c>
      <c r="F7407" s="555">
        <f>'818000'!C$34</f>
        <v>0</v>
      </c>
      <c r="I7407" s="580" t="str">
        <f>Índice!$C$8</f>
        <v>2016-01-01</v>
      </c>
      <c r="J7407" s="580" t="str">
        <f>Índice!$C$9</f>
        <v>2016-12-31</v>
      </c>
      <c r="K7407" s="598" t="s">
        <v>2253</v>
      </c>
      <c r="L7407" s="598" t="s">
        <v>2254</v>
      </c>
    </row>
    <row r="7408" spans="1:12" ht="15.75">
      <c r="A7408" s="604"/>
      <c r="C7408" s="598" t="str">
        <f>'818000'!B$35</f>
        <v>Liquidación de pasivos en nombre de la entidad por una parte relacionada, transacciones con partes relacionadas</v>
      </c>
      <c r="F7408" s="555">
        <f>'818000'!C$35</f>
        <v>0</v>
      </c>
      <c r="I7408" s="580" t="str">
        <f>Índice!$C$8</f>
        <v>2016-01-01</v>
      </c>
      <c r="J7408" s="580" t="str">
        <f>Índice!$C$9</f>
        <v>2016-12-31</v>
      </c>
      <c r="K7408" s="598" t="s">
        <v>2253</v>
      </c>
      <c r="L7408" s="598" t="s">
        <v>2254</v>
      </c>
    </row>
    <row r="7409" spans="1:12" ht="15.75">
      <c r="A7409" s="604"/>
      <c r="C7409" s="598" t="str">
        <f>'818000'!B$36</f>
        <v>Participación en planes de beneficios definidos que comparten riesgos entre las entidades del grupo, transacciones con partes relacionadas</v>
      </c>
      <c r="F7409" s="555">
        <f>'818000'!C$36</f>
        <v>0</v>
      </c>
      <c r="I7409" s="580" t="str">
        <f>Índice!$C$8</f>
        <v>2016-01-01</v>
      </c>
      <c r="J7409" s="580" t="str">
        <f>Índice!$C$9</f>
        <v>2016-12-31</v>
      </c>
      <c r="K7409" s="598" t="s">
        <v>2253</v>
      </c>
      <c r="L7409" s="598" t="s">
        <v>2254</v>
      </c>
    </row>
    <row r="7410" spans="1:12" ht="15.75">
      <c r="A7410" s="575" t="s">
        <v>15</v>
      </c>
      <c r="C7410" s="598" t="str">
        <f>'818000'!B$37</f>
        <v>Saldos pendientes de transacciones con partes relacionadas</v>
      </c>
      <c r="F7410" s="555"/>
      <c r="I7410" s="580" t="str">
        <f>Índice!$C$8</f>
        <v>2016-01-01</v>
      </c>
      <c r="J7410" s="580" t="str">
        <f>Índice!$C$9</f>
        <v>2016-12-31</v>
      </c>
    </row>
    <row r="7411" spans="1:12" ht="15.75">
      <c r="A7411" s="604"/>
      <c r="C7411" s="598" t="str">
        <f>'818000'!B$38</f>
        <v>Importes por pagar, transacciones con partes relacionadas</v>
      </c>
      <c r="F7411" s="555">
        <f>'818000'!C$38</f>
        <v>0</v>
      </c>
      <c r="I7411" s="580"/>
      <c r="J7411" s="580" t="str">
        <f>Índice!$C$9</f>
        <v>2016-12-31</v>
      </c>
      <c r="K7411" s="598" t="s">
        <v>2253</v>
      </c>
      <c r="L7411" s="598" t="s">
        <v>2254</v>
      </c>
    </row>
    <row r="7412" spans="1:12" ht="15.75">
      <c r="A7412" s="604"/>
      <c r="C7412" s="598" t="str">
        <f>'818000'!B$39</f>
        <v>Importes por cobrar, transacciones con partes relacionadas</v>
      </c>
      <c r="F7412" s="555">
        <f>'818000'!C$39</f>
        <v>0</v>
      </c>
      <c r="I7412" s="580"/>
      <c r="J7412" s="580" t="str">
        <f>Índice!$C$9</f>
        <v>2016-12-31</v>
      </c>
      <c r="K7412" s="598" t="s">
        <v>2253</v>
      </c>
      <c r="L7412" s="598" t="s">
        <v>2254</v>
      </c>
    </row>
    <row r="7413" spans="1:12" ht="15.75">
      <c r="A7413" s="604"/>
      <c r="C7413" s="598" t="str">
        <f>'818000'!B$40</f>
        <v>Explicación de los términos y condiciones de saldos existentes por transacciones entre partes relacionadas</v>
      </c>
      <c r="F7413" s="555">
        <f>'818000'!C$40</f>
        <v>0</v>
      </c>
      <c r="I7413" s="580" t="str">
        <f>Índice!$C$8</f>
        <v>2016-01-01</v>
      </c>
      <c r="J7413" s="580" t="str">
        <f>Índice!$C$9</f>
        <v>2016-12-31</v>
      </c>
      <c r="K7413" s="598" t="s">
        <v>2253</v>
      </c>
      <c r="L7413" s="598" t="s">
        <v>2254</v>
      </c>
    </row>
    <row r="7414" spans="1:12" ht="15.75">
      <c r="A7414" s="604"/>
      <c r="C7414" s="598" t="str">
        <f>'818000'!B$41</f>
        <v>Explicación de los detalles de garantías otorgadas o recibidas de saldos pendientes para transacciones con partes relacionadas</v>
      </c>
      <c r="F7414" s="555">
        <f>'818000'!C$41</f>
        <v>0</v>
      </c>
      <c r="I7414" s="580" t="str">
        <f>Índice!$C$8</f>
        <v>2016-01-01</v>
      </c>
      <c r="J7414" s="580" t="str">
        <f>Índice!$C$9</f>
        <v>2016-12-31</v>
      </c>
      <c r="K7414" s="598" t="s">
        <v>2253</v>
      </c>
      <c r="L7414" s="598" t="s">
        <v>2254</v>
      </c>
    </row>
    <row r="7415" spans="1:12" ht="15.75">
      <c r="A7415" s="604"/>
      <c r="C7415" s="598" t="str">
        <f>'818000'!B$42</f>
        <v>Provisiones por deudas de dudoso cobro relativas a saldos pendientes de transacciones con partes relacionadas</v>
      </c>
      <c r="F7415" s="555">
        <f>'818000'!C$42</f>
        <v>0</v>
      </c>
      <c r="I7415" s="580"/>
      <c r="J7415" s="580" t="str">
        <f>Índice!$C$9</f>
        <v>2016-12-31</v>
      </c>
      <c r="K7415" s="598" t="s">
        <v>2253</v>
      </c>
      <c r="L7415" s="598" t="s">
        <v>2254</v>
      </c>
    </row>
    <row r="7416" spans="1:12" ht="15.75">
      <c r="A7416" s="604"/>
      <c r="C7416" s="598" t="str">
        <f>'818000'!B$43</f>
        <v>Gastos reconocidos durante el periodo por deudas de dudoso cobro para transacciones entre partes relacionadas</v>
      </c>
      <c r="F7416" s="555">
        <f>'818000'!C$43</f>
        <v>0</v>
      </c>
      <c r="I7416" s="580" t="str">
        <f>Índice!$C$8</f>
        <v>2016-01-01</v>
      </c>
      <c r="J7416" s="580" t="str">
        <f>Índice!$C$9</f>
        <v>2016-12-31</v>
      </c>
      <c r="K7416" s="598" t="s">
        <v>2253</v>
      </c>
      <c r="L7416" s="598" t="s">
        <v>2254</v>
      </c>
    </row>
    <row r="7417" spans="1:12" ht="15.75">
      <c r="A7417" s="575" t="s">
        <v>15</v>
      </c>
      <c r="C7417" s="598" t="s">
        <v>1340</v>
      </c>
      <c r="I7417" s="580" t="str">
        <f>Índice!$C$8</f>
        <v>2016-01-01</v>
      </c>
      <c r="J7417" s="580" t="str">
        <f>Índice!$C$9</f>
        <v>2016-12-31</v>
      </c>
    </row>
    <row r="7418" spans="1:12" ht="15.75">
      <c r="A7418" s="575" t="s">
        <v>15</v>
      </c>
      <c r="C7418" s="598" t="str">
        <f>'818000'!B$14</f>
        <v>Información a revelar sobre transacciones entre partes relacionadas</v>
      </c>
      <c r="I7418" s="580" t="str">
        <f>Índice!$C$8</f>
        <v>2016-01-01</v>
      </c>
      <c r="J7418" s="580" t="str">
        <f>Índice!$C$9</f>
        <v>2016-12-31</v>
      </c>
    </row>
    <row r="7419" spans="1:12" ht="15.75">
      <c r="A7419" s="604"/>
      <c r="C7419" s="598" t="str">
        <f>'818000'!B$15</f>
        <v>Descripción de transacciones con partes relacionadas</v>
      </c>
      <c r="F7419" s="555" t="str">
        <f>'818000'!D$15</f>
        <v>Por incluir información</v>
      </c>
      <c r="I7419" s="580" t="str">
        <f>Índice!$C$8</f>
        <v>2016-01-01</v>
      </c>
      <c r="J7419" s="580" t="str">
        <f>Índice!$C$9</f>
        <v>2016-12-31</v>
      </c>
      <c r="K7419" s="598" t="s">
        <v>2253</v>
      </c>
      <c r="L7419" s="598" t="s">
        <v>2255</v>
      </c>
    </row>
    <row r="7420" spans="1:12" ht="15.75">
      <c r="A7420" s="604"/>
      <c r="C7420" s="598" t="str">
        <f>'818000'!B$16</f>
        <v>Descripción de la naturaleza de la relación entre partes relacionadas</v>
      </c>
      <c r="F7420" s="555" t="str">
        <f>'818000'!D$16</f>
        <v>Por incluir información</v>
      </c>
      <c r="I7420" s="580" t="str">
        <f>Índice!$C$8</f>
        <v>2016-01-01</v>
      </c>
      <c r="J7420" s="580" t="str">
        <f>Índice!$C$9</f>
        <v>2016-12-31</v>
      </c>
      <c r="K7420" s="598" t="s">
        <v>2253</v>
      </c>
      <c r="L7420" s="598" t="s">
        <v>2255</v>
      </c>
    </row>
    <row r="7421" spans="1:12" ht="15.75">
      <c r="A7421" s="575" t="s">
        <v>15</v>
      </c>
      <c r="C7421" s="598" t="str">
        <f>'818000'!B$17</f>
        <v>Transacciones con partes relacionadas</v>
      </c>
      <c r="F7421" s="555"/>
      <c r="I7421" s="580" t="str">
        <f>Índice!$C$8</f>
        <v>2016-01-01</v>
      </c>
      <c r="J7421" s="580" t="str">
        <f>Índice!$C$9</f>
        <v>2016-12-31</v>
      </c>
    </row>
    <row r="7422" spans="1:12" ht="15.75">
      <c r="A7422" s="604"/>
      <c r="C7422" s="598" t="str">
        <f>'818000'!B$18</f>
        <v>Compras de bienes, transacciones con partes relacionadas</v>
      </c>
      <c r="F7422" s="555">
        <f>'818000'!D$18</f>
        <v>0</v>
      </c>
      <c r="I7422" s="580" t="str">
        <f>Índice!$C$8</f>
        <v>2016-01-01</v>
      </c>
      <c r="J7422" s="580" t="str">
        <f>Índice!$C$9</f>
        <v>2016-12-31</v>
      </c>
      <c r="K7422" s="598" t="s">
        <v>2253</v>
      </c>
      <c r="L7422" s="598" t="s">
        <v>2255</v>
      </c>
    </row>
    <row r="7423" spans="1:12" ht="15.75">
      <c r="A7423" s="604"/>
      <c r="C7423" s="598" t="str">
        <f>'818000'!B$19</f>
        <v>Ingresos de actividades ordinarias procedentes de la venta de bienes, transacciones con partes relacionadas</v>
      </c>
      <c r="F7423" s="555">
        <f>'818000'!D$19</f>
        <v>0</v>
      </c>
      <c r="I7423" s="580" t="str">
        <f>Índice!$C$8</f>
        <v>2016-01-01</v>
      </c>
      <c r="J7423" s="580" t="str">
        <f>Índice!$C$9</f>
        <v>2016-12-31</v>
      </c>
      <c r="K7423" s="598" t="s">
        <v>2253</v>
      </c>
      <c r="L7423" s="598" t="s">
        <v>2255</v>
      </c>
    </row>
    <row r="7424" spans="1:12" ht="15.75">
      <c r="A7424" s="604"/>
      <c r="C7424" s="598" t="str">
        <f>'818000'!B$20</f>
        <v>Compras de propiedad inmobiliaria y otros activos, transacciones con partes relacionadas</v>
      </c>
      <c r="F7424" s="555">
        <f>'818000'!D$20</f>
        <v>0</v>
      </c>
      <c r="I7424" s="580" t="str">
        <f>Índice!$C$8</f>
        <v>2016-01-01</v>
      </c>
      <c r="J7424" s="580" t="str">
        <f>Índice!$C$9</f>
        <v>2016-12-31</v>
      </c>
      <c r="K7424" s="598" t="s">
        <v>2253</v>
      </c>
      <c r="L7424" s="598" t="s">
        <v>2255</v>
      </c>
    </row>
    <row r="7425" spans="1:12" ht="15.75">
      <c r="A7425" s="604"/>
      <c r="C7425" s="598" t="str">
        <f>'818000'!B$21</f>
        <v>Ventas de propiedad inmobiliaria y otros activos, transacciones con partes relacionadas</v>
      </c>
      <c r="F7425" s="555">
        <f>'818000'!D$21</f>
        <v>0</v>
      </c>
      <c r="I7425" s="580" t="str">
        <f>Índice!$C$8</f>
        <v>2016-01-01</v>
      </c>
      <c r="J7425" s="580" t="str">
        <f>Índice!$C$9</f>
        <v>2016-12-31</v>
      </c>
      <c r="K7425" s="598" t="s">
        <v>2253</v>
      </c>
      <c r="L7425" s="598" t="s">
        <v>2255</v>
      </c>
    </row>
    <row r="7426" spans="1:12" ht="15.75">
      <c r="A7426" s="604"/>
      <c r="C7426" s="598" t="str">
        <f>'818000'!B$22</f>
        <v>Servicios recibidos, transacciones con partes relacionadas</v>
      </c>
      <c r="F7426" s="555">
        <f>'818000'!D$22</f>
        <v>0</v>
      </c>
      <c r="I7426" s="580" t="str">
        <f>Índice!$C$8</f>
        <v>2016-01-01</v>
      </c>
      <c r="J7426" s="580" t="str">
        <f>Índice!$C$9</f>
        <v>2016-12-31</v>
      </c>
      <c r="K7426" s="598" t="s">
        <v>2253</v>
      </c>
      <c r="L7426" s="598" t="s">
        <v>2255</v>
      </c>
    </row>
    <row r="7427" spans="1:12" ht="15.75">
      <c r="A7427" s="604"/>
      <c r="C7427" s="598" t="str">
        <f>'818000'!B$23</f>
        <v>Ingresos de actividades ordinarias procedentes de la prestación de servicios, transacciones con partes relacionadas</v>
      </c>
      <c r="F7427" s="555">
        <f>'818000'!D$23</f>
        <v>0</v>
      </c>
      <c r="I7427" s="580" t="str">
        <f>Índice!$C$8</f>
        <v>2016-01-01</v>
      </c>
      <c r="J7427" s="580" t="str">
        <f>Índice!$C$9</f>
        <v>2016-12-31</v>
      </c>
      <c r="K7427" s="598" t="s">
        <v>2253</v>
      </c>
      <c r="L7427" s="598" t="s">
        <v>2255</v>
      </c>
    </row>
    <row r="7428" spans="1:12" ht="15.75">
      <c r="A7428" s="604"/>
      <c r="C7428" s="598" t="str">
        <f>'818000'!B$24</f>
        <v>Arrendamientos como arrendador, transacciones con partes relacionadas</v>
      </c>
      <c r="F7428" s="555">
        <f>'818000'!D$24</f>
        <v>0</v>
      </c>
      <c r="I7428" s="580" t="str">
        <f>Índice!$C$8</f>
        <v>2016-01-01</v>
      </c>
      <c r="J7428" s="580" t="str">
        <f>Índice!$C$9</f>
        <v>2016-12-31</v>
      </c>
      <c r="K7428" s="598" t="s">
        <v>2253</v>
      </c>
      <c r="L7428" s="598" t="s">
        <v>2255</v>
      </c>
    </row>
    <row r="7429" spans="1:12" ht="15.75">
      <c r="A7429" s="604"/>
      <c r="C7429" s="598" t="str">
        <f>'818000'!B$25</f>
        <v>Arrendamientos como arrendatario, transacciones con partes relacionadas</v>
      </c>
      <c r="F7429" s="555">
        <f>'818000'!D$25</f>
        <v>0</v>
      </c>
      <c r="I7429" s="580" t="str">
        <f>Índice!$C$8</f>
        <v>2016-01-01</v>
      </c>
      <c r="J7429" s="580" t="str">
        <f>Índice!$C$9</f>
        <v>2016-12-31</v>
      </c>
      <c r="K7429" s="598" t="s">
        <v>2253</v>
      </c>
      <c r="L7429" s="598" t="s">
        <v>2255</v>
      </c>
    </row>
    <row r="7430" spans="1:12" ht="15.75">
      <c r="A7430" s="604"/>
      <c r="C7430" s="598" t="str">
        <f>'818000'!B$26</f>
        <v>Transferencia de investigación y desarrollo desde la entidad, transacciones con partes relacionadas</v>
      </c>
      <c r="F7430" s="555">
        <f>'818000'!D$26</f>
        <v>0</v>
      </c>
      <c r="I7430" s="580" t="str">
        <f>Índice!$C$8</f>
        <v>2016-01-01</v>
      </c>
      <c r="J7430" s="580" t="str">
        <f>Índice!$C$9</f>
        <v>2016-12-31</v>
      </c>
      <c r="K7430" s="598" t="s">
        <v>2253</v>
      </c>
      <c r="L7430" s="598" t="s">
        <v>2255</v>
      </c>
    </row>
    <row r="7431" spans="1:12" ht="15.75">
      <c r="A7431" s="604"/>
      <c r="C7431" s="598" t="str">
        <f>'818000'!B$27</f>
        <v>Transferencia de investigación y desarrollo a la entidad, transacciones con partes relacionadas</v>
      </c>
      <c r="F7431" s="555">
        <f>'818000'!D$27</f>
        <v>0</v>
      </c>
      <c r="I7431" s="580" t="str">
        <f>Índice!$C$8</f>
        <v>2016-01-01</v>
      </c>
      <c r="J7431" s="580" t="str">
        <f>Índice!$C$9</f>
        <v>2016-12-31</v>
      </c>
      <c r="K7431" s="598" t="s">
        <v>2253</v>
      </c>
      <c r="L7431" s="598" t="s">
        <v>2255</v>
      </c>
    </row>
    <row r="7432" spans="1:12" ht="15.75">
      <c r="A7432" s="604"/>
      <c r="C7432" s="598" t="str">
        <f>'818000'!B$28</f>
        <v>Transferencias según acuerdos de licencia desde la entidad, transacciones con partes relacionadas</v>
      </c>
      <c r="F7432" s="555">
        <f>'818000'!D$28</f>
        <v>0</v>
      </c>
      <c r="I7432" s="580" t="str">
        <f>Índice!$C$8</f>
        <v>2016-01-01</v>
      </c>
      <c r="J7432" s="580" t="str">
        <f>Índice!$C$9</f>
        <v>2016-12-31</v>
      </c>
      <c r="K7432" s="598" t="s">
        <v>2253</v>
      </c>
      <c r="L7432" s="598" t="s">
        <v>2255</v>
      </c>
    </row>
    <row r="7433" spans="1:12" ht="15.75">
      <c r="A7433" s="604"/>
      <c r="C7433" s="598" t="str">
        <f>'818000'!B$29</f>
        <v>Transferencias según acuerdos de licencia a la entidad, transacciones con partes relacionadas</v>
      </c>
      <c r="F7433" s="555">
        <f>'818000'!D$29</f>
        <v>0</v>
      </c>
      <c r="I7433" s="580" t="str">
        <f>Índice!$C$8</f>
        <v>2016-01-01</v>
      </c>
      <c r="J7433" s="580" t="str">
        <f>Índice!$C$9</f>
        <v>2016-12-31</v>
      </c>
      <c r="K7433" s="598" t="s">
        <v>2253</v>
      </c>
      <c r="L7433" s="598" t="s">
        <v>2255</v>
      </c>
    </row>
    <row r="7434" spans="1:12" ht="15.75">
      <c r="A7434" s="604"/>
      <c r="C7434" s="598" t="str">
        <f>'818000'!B$30</f>
        <v>Transferencias según acuerdos financieros desde la entidad, transacciones con partes relacionadas</v>
      </c>
      <c r="F7434" s="555">
        <f>'818000'!D$30</f>
        <v>0</v>
      </c>
      <c r="I7434" s="580" t="str">
        <f>Índice!$C$8</f>
        <v>2016-01-01</v>
      </c>
      <c r="J7434" s="580" t="str">
        <f>Índice!$C$9</f>
        <v>2016-12-31</v>
      </c>
      <c r="K7434" s="598" t="s">
        <v>2253</v>
      </c>
      <c r="L7434" s="598" t="s">
        <v>2255</v>
      </c>
    </row>
    <row r="7435" spans="1:12" ht="15.75">
      <c r="A7435" s="604"/>
      <c r="C7435" s="598" t="str">
        <f>'818000'!B$31</f>
        <v>Transferencias según acuerdos financieros a la entidad, transacciones con partes relacionadas</v>
      </c>
      <c r="F7435" s="555">
        <f>'818000'!D$31</f>
        <v>0</v>
      </c>
      <c r="I7435" s="580" t="str">
        <f>Índice!$C$8</f>
        <v>2016-01-01</v>
      </c>
      <c r="J7435" s="580" t="str">
        <f>Índice!$C$9</f>
        <v>2016-12-31</v>
      </c>
      <c r="K7435" s="598" t="s">
        <v>2253</v>
      </c>
      <c r="L7435" s="598" t="s">
        <v>2255</v>
      </c>
    </row>
    <row r="7436" spans="1:12" ht="15.75">
      <c r="A7436" s="604"/>
      <c r="C7436" s="598" t="str">
        <f>'818000'!B$32</f>
        <v>Provisión de garantías o garantías colaterales por la entidad, transacciones con partes relacionadas</v>
      </c>
      <c r="F7436" s="555">
        <f>'818000'!D$32</f>
        <v>0</v>
      </c>
      <c r="I7436" s="580" t="str">
        <f>Índice!$C$8</f>
        <v>2016-01-01</v>
      </c>
      <c r="J7436" s="580" t="str">
        <f>Índice!$C$9</f>
        <v>2016-12-31</v>
      </c>
      <c r="K7436" s="598" t="s">
        <v>2253</v>
      </c>
      <c r="L7436" s="598" t="s">
        <v>2255</v>
      </c>
    </row>
    <row r="7437" spans="1:12" ht="15.75">
      <c r="A7437" s="604"/>
      <c r="C7437" s="598" t="str">
        <f>'818000'!B$33</f>
        <v>Provisión de garantías o garantías colaterales a la entidad, transacciones con partes relacionadas</v>
      </c>
      <c r="F7437" s="555">
        <f>'818000'!D$33</f>
        <v>0</v>
      </c>
      <c r="I7437" s="580" t="str">
        <f>Índice!$C$8</f>
        <v>2016-01-01</v>
      </c>
      <c r="J7437" s="580" t="str">
        <f>Índice!$C$9</f>
        <v>2016-12-31</v>
      </c>
      <c r="K7437" s="598" t="s">
        <v>2253</v>
      </c>
      <c r="L7437" s="598" t="s">
        <v>2255</v>
      </c>
    </row>
    <row r="7438" spans="1:12" ht="15.75">
      <c r="A7438" s="604"/>
      <c r="C7438" s="598" t="str">
        <f>'818000'!B$34</f>
        <v>Liquidación de pasivos por la entidad en nombre de una parte relacionada, transacciones con partes relacionadas</v>
      </c>
      <c r="F7438" s="555">
        <f>'818000'!D$34</f>
        <v>0</v>
      </c>
      <c r="I7438" s="580" t="str">
        <f>Índice!$C$8</f>
        <v>2016-01-01</v>
      </c>
      <c r="J7438" s="580" t="str">
        <f>Índice!$C$9</f>
        <v>2016-12-31</v>
      </c>
      <c r="K7438" s="598" t="s">
        <v>2253</v>
      </c>
      <c r="L7438" s="598" t="s">
        <v>2255</v>
      </c>
    </row>
    <row r="7439" spans="1:12" ht="15.75">
      <c r="A7439" s="604"/>
      <c r="C7439" s="598" t="str">
        <f>'818000'!B$35</f>
        <v>Liquidación de pasivos en nombre de la entidad por una parte relacionada, transacciones con partes relacionadas</v>
      </c>
      <c r="F7439" s="555">
        <f>'818000'!D$35</f>
        <v>0</v>
      </c>
      <c r="I7439" s="580" t="str">
        <f>Índice!$C$8</f>
        <v>2016-01-01</v>
      </c>
      <c r="J7439" s="580" t="str">
        <f>Índice!$C$9</f>
        <v>2016-12-31</v>
      </c>
      <c r="K7439" s="598" t="s">
        <v>2253</v>
      </c>
      <c r="L7439" s="598" t="s">
        <v>2255</v>
      </c>
    </row>
    <row r="7440" spans="1:12" ht="15.75">
      <c r="A7440" s="604"/>
      <c r="C7440" s="598" t="str">
        <f>'818000'!B$36</f>
        <v>Participación en planes de beneficios definidos que comparten riesgos entre las entidades del grupo, transacciones con partes relacionadas</v>
      </c>
      <c r="F7440" s="555">
        <f>'818000'!D$36</f>
        <v>0</v>
      </c>
      <c r="I7440" s="580" t="str">
        <f>Índice!$C$8</f>
        <v>2016-01-01</v>
      </c>
      <c r="J7440" s="580" t="str">
        <f>Índice!$C$9</f>
        <v>2016-12-31</v>
      </c>
      <c r="K7440" s="598" t="s">
        <v>2253</v>
      </c>
      <c r="L7440" s="598" t="s">
        <v>2255</v>
      </c>
    </row>
    <row r="7441" spans="1:12" ht="15.75">
      <c r="A7441" s="575" t="s">
        <v>15</v>
      </c>
      <c r="C7441" s="598" t="str">
        <f>'818000'!B$37</f>
        <v>Saldos pendientes de transacciones con partes relacionadas</v>
      </c>
      <c r="F7441" s="555"/>
      <c r="I7441" s="580" t="str">
        <f>Índice!$C$8</f>
        <v>2016-01-01</v>
      </c>
      <c r="J7441" s="580" t="str">
        <f>Índice!$C$9</f>
        <v>2016-12-31</v>
      </c>
    </row>
    <row r="7442" spans="1:12" ht="15.75">
      <c r="A7442" s="604"/>
      <c r="C7442" s="598" t="str">
        <f>'818000'!B$38</f>
        <v>Importes por pagar, transacciones con partes relacionadas</v>
      </c>
      <c r="F7442" s="555">
        <f>'818000'!D$38</f>
        <v>0</v>
      </c>
      <c r="I7442" s="580"/>
      <c r="J7442" s="580" t="str">
        <f>Índice!$C$9</f>
        <v>2016-12-31</v>
      </c>
      <c r="K7442" s="598" t="s">
        <v>2253</v>
      </c>
      <c r="L7442" s="598" t="s">
        <v>2255</v>
      </c>
    </row>
    <row r="7443" spans="1:12" ht="15.75">
      <c r="A7443" s="604"/>
      <c r="C7443" s="598" t="str">
        <f>'818000'!B$39</f>
        <v>Importes por cobrar, transacciones con partes relacionadas</v>
      </c>
      <c r="F7443" s="555">
        <f>'818000'!D$39</f>
        <v>0</v>
      </c>
      <c r="I7443" s="580"/>
      <c r="J7443" s="580" t="str">
        <f>Índice!$C$9</f>
        <v>2016-12-31</v>
      </c>
      <c r="K7443" s="598" t="s">
        <v>2253</v>
      </c>
      <c r="L7443" s="598" t="s">
        <v>2255</v>
      </c>
    </row>
    <row r="7444" spans="1:12" ht="15.75">
      <c r="A7444" s="604"/>
      <c r="C7444" s="598" t="str">
        <f>'818000'!B$40</f>
        <v>Explicación de los términos y condiciones de saldos existentes por transacciones entre partes relacionadas</v>
      </c>
      <c r="F7444" s="555">
        <f>'818000'!D$40</f>
        <v>0</v>
      </c>
      <c r="I7444" s="580" t="str">
        <f>Índice!$C$8</f>
        <v>2016-01-01</v>
      </c>
      <c r="J7444" s="580" t="str">
        <f>Índice!$C$9</f>
        <v>2016-12-31</v>
      </c>
      <c r="K7444" s="598" t="s">
        <v>2253</v>
      </c>
      <c r="L7444" s="598" t="s">
        <v>2255</v>
      </c>
    </row>
    <row r="7445" spans="1:12" ht="15.75">
      <c r="A7445" s="604"/>
      <c r="C7445" s="598" t="str">
        <f>'818000'!B$41</f>
        <v>Explicación de los detalles de garantías otorgadas o recibidas de saldos pendientes para transacciones con partes relacionadas</v>
      </c>
      <c r="F7445" s="555">
        <f>'818000'!D$41</f>
        <v>0</v>
      </c>
      <c r="I7445" s="580" t="str">
        <f>Índice!$C$8</f>
        <v>2016-01-01</v>
      </c>
      <c r="J7445" s="580" t="str">
        <f>Índice!$C$9</f>
        <v>2016-12-31</v>
      </c>
      <c r="K7445" s="598" t="s">
        <v>2253</v>
      </c>
      <c r="L7445" s="598" t="s">
        <v>2255</v>
      </c>
    </row>
    <row r="7446" spans="1:12" ht="15.75">
      <c r="A7446" s="604"/>
      <c r="C7446" s="598" t="str">
        <f>'818000'!B$42</f>
        <v>Provisiones por deudas de dudoso cobro relativas a saldos pendientes de transacciones con partes relacionadas</v>
      </c>
      <c r="F7446" s="555">
        <f>'818000'!D$42</f>
        <v>0</v>
      </c>
      <c r="I7446" s="580"/>
      <c r="J7446" s="580" t="str">
        <f>Índice!$C$9</f>
        <v>2016-12-31</v>
      </c>
      <c r="K7446" s="598" t="s">
        <v>2253</v>
      </c>
      <c r="L7446" s="598" t="s">
        <v>2255</v>
      </c>
    </row>
    <row r="7447" spans="1:12" ht="15.75">
      <c r="A7447" s="604"/>
      <c r="C7447" s="598" t="str">
        <f>'818000'!B$43</f>
        <v>Gastos reconocidos durante el periodo por deudas de dudoso cobro para transacciones entre partes relacionadas</v>
      </c>
      <c r="F7447" s="555">
        <f>'818000'!D$43</f>
        <v>0</v>
      </c>
      <c r="I7447" s="580" t="str">
        <f>Índice!$C$8</f>
        <v>2016-01-01</v>
      </c>
      <c r="J7447" s="580" t="str">
        <f>Índice!$C$9</f>
        <v>2016-12-31</v>
      </c>
      <c r="K7447" s="598" t="s">
        <v>2253</v>
      </c>
      <c r="L7447" s="598" t="s">
        <v>2255</v>
      </c>
    </row>
    <row r="7448" spans="1:12" ht="15.75">
      <c r="A7448" s="575" t="s">
        <v>15</v>
      </c>
      <c r="C7448" s="598" t="s">
        <v>1339</v>
      </c>
      <c r="I7448" s="580" t="str">
        <f>Índice!$C$8</f>
        <v>2016-01-01</v>
      </c>
      <c r="J7448" s="580" t="str">
        <f>Índice!$C$9</f>
        <v>2016-12-31</v>
      </c>
    </row>
    <row r="7449" spans="1:12" ht="15.75">
      <c r="A7449" s="575" t="s">
        <v>15</v>
      </c>
      <c r="C7449" s="598" t="str">
        <f>'818000'!B$14</f>
        <v>Información a revelar sobre transacciones entre partes relacionadas</v>
      </c>
      <c r="I7449" s="580" t="str">
        <f>Índice!$C$8</f>
        <v>2016-01-01</v>
      </c>
      <c r="J7449" s="580" t="str">
        <f>Índice!$C$9</f>
        <v>2016-12-31</v>
      </c>
    </row>
    <row r="7450" spans="1:12" ht="15.75">
      <c r="A7450" s="604"/>
      <c r="C7450" s="598" t="str">
        <f>'818000'!B$15</f>
        <v>Descripción de transacciones con partes relacionadas</v>
      </c>
      <c r="F7450" s="555" t="str">
        <f>'818000'!E$15</f>
        <v>Por incluir información</v>
      </c>
      <c r="I7450" s="580" t="str">
        <f>Índice!$C$8</f>
        <v>2016-01-01</v>
      </c>
      <c r="J7450" s="580" t="str">
        <f>Índice!$C$9</f>
        <v>2016-12-31</v>
      </c>
      <c r="K7450" s="598" t="s">
        <v>2253</v>
      </c>
      <c r="L7450" s="598" t="s">
        <v>2256</v>
      </c>
    </row>
    <row r="7451" spans="1:12" ht="15.75">
      <c r="A7451" s="604"/>
      <c r="C7451" s="598" t="str">
        <f>'818000'!B$16</f>
        <v>Descripción de la naturaleza de la relación entre partes relacionadas</v>
      </c>
      <c r="F7451" s="555" t="str">
        <f>'818000'!E$16</f>
        <v>Por incluir información</v>
      </c>
      <c r="I7451" s="580" t="str">
        <f>Índice!$C$8</f>
        <v>2016-01-01</v>
      </c>
      <c r="J7451" s="580" t="str">
        <f>Índice!$C$9</f>
        <v>2016-12-31</v>
      </c>
      <c r="K7451" s="598" t="s">
        <v>2253</v>
      </c>
      <c r="L7451" s="598" t="s">
        <v>2256</v>
      </c>
    </row>
    <row r="7452" spans="1:12" ht="15.75">
      <c r="A7452" s="575" t="s">
        <v>15</v>
      </c>
      <c r="C7452" s="598" t="str">
        <f>'818000'!B$17</f>
        <v>Transacciones con partes relacionadas</v>
      </c>
      <c r="F7452" s="555"/>
      <c r="I7452" s="580" t="str">
        <f>Índice!$C$8</f>
        <v>2016-01-01</v>
      </c>
      <c r="J7452" s="580" t="str">
        <f>Índice!$C$9</f>
        <v>2016-12-31</v>
      </c>
    </row>
    <row r="7453" spans="1:12" ht="15.75">
      <c r="A7453" s="604"/>
      <c r="C7453" s="598" t="str">
        <f>'818000'!B$18</f>
        <v>Compras de bienes, transacciones con partes relacionadas</v>
      </c>
      <c r="F7453" s="555">
        <f>'818000'!E$18</f>
        <v>0</v>
      </c>
      <c r="I7453" s="580" t="str">
        <f>Índice!$C$8</f>
        <v>2016-01-01</v>
      </c>
      <c r="J7453" s="580" t="str">
        <f>Índice!$C$9</f>
        <v>2016-12-31</v>
      </c>
      <c r="K7453" s="598" t="s">
        <v>2253</v>
      </c>
      <c r="L7453" s="598" t="s">
        <v>2256</v>
      </c>
    </row>
    <row r="7454" spans="1:12" ht="15.75">
      <c r="A7454" s="604"/>
      <c r="C7454" s="598" t="str">
        <f>'818000'!B$19</f>
        <v>Ingresos de actividades ordinarias procedentes de la venta de bienes, transacciones con partes relacionadas</v>
      </c>
      <c r="F7454" s="555">
        <f>'818000'!E$19</f>
        <v>0</v>
      </c>
      <c r="I7454" s="580" t="str">
        <f>Índice!$C$8</f>
        <v>2016-01-01</v>
      </c>
      <c r="J7454" s="580" t="str">
        <f>Índice!$C$9</f>
        <v>2016-12-31</v>
      </c>
      <c r="K7454" s="598" t="s">
        <v>2253</v>
      </c>
      <c r="L7454" s="598" t="s">
        <v>2256</v>
      </c>
    </row>
    <row r="7455" spans="1:12" ht="15.75">
      <c r="A7455" s="604"/>
      <c r="C7455" s="598" t="str">
        <f>'818000'!B$20</f>
        <v>Compras de propiedad inmobiliaria y otros activos, transacciones con partes relacionadas</v>
      </c>
      <c r="F7455" s="555">
        <f>'818000'!E$20</f>
        <v>0</v>
      </c>
      <c r="I7455" s="580" t="str">
        <f>Índice!$C$8</f>
        <v>2016-01-01</v>
      </c>
      <c r="J7455" s="580" t="str">
        <f>Índice!$C$9</f>
        <v>2016-12-31</v>
      </c>
      <c r="K7455" s="598" t="s">
        <v>2253</v>
      </c>
      <c r="L7455" s="598" t="s">
        <v>2256</v>
      </c>
    </row>
    <row r="7456" spans="1:12" ht="15.75">
      <c r="A7456" s="604"/>
      <c r="C7456" s="598" t="str">
        <f>'818000'!B$21</f>
        <v>Ventas de propiedad inmobiliaria y otros activos, transacciones con partes relacionadas</v>
      </c>
      <c r="F7456" s="555">
        <f>'818000'!E$21</f>
        <v>0</v>
      </c>
      <c r="I7456" s="580" t="str">
        <f>Índice!$C$8</f>
        <v>2016-01-01</v>
      </c>
      <c r="J7456" s="580" t="str">
        <f>Índice!$C$9</f>
        <v>2016-12-31</v>
      </c>
      <c r="K7456" s="598" t="s">
        <v>2253</v>
      </c>
      <c r="L7456" s="598" t="s">
        <v>2256</v>
      </c>
    </row>
    <row r="7457" spans="1:12" ht="15.75">
      <c r="A7457" s="604"/>
      <c r="C7457" s="598" t="str">
        <f>'818000'!B$22</f>
        <v>Servicios recibidos, transacciones con partes relacionadas</v>
      </c>
      <c r="F7457" s="555">
        <f>'818000'!E$22</f>
        <v>0</v>
      </c>
      <c r="I7457" s="580" t="str">
        <f>Índice!$C$8</f>
        <v>2016-01-01</v>
      </c>
      <c r="J7457" s="580" t="str">
        <f>Índice!$C$9</f>
        <v>2016-12-31</v>
      </c>
      <c r="K7457" s="598" t="s">
        <v>2253</v>
      </c>
      <c r="L7457" s="598" t="s">
        <v>2256</v>
      </c>
    </row>
    <row r="7458" spans="1:12" ht="15.75">
      <c r="A7458" s="604"/>
      <c r="C7458" s="598" t="str">
        <f>'818000'!B$23</f>
        <v>Ingresos de actividades ordinarias procedentes de la prestación de servicios, transacciones con partes relacionadas</v>
      </c>
      <c r="F7458" s="555">
        <f>'818000'!E$23</f>
        <v>0</v>
      </c>
      <c r="I7458" s="580" t="str">
        <f>Índice!$C$8</f>
        <v>2016-01-01</v>
      </c>
      <c r="J7458" s="580" t="str">
        <f>Índice!$C$9</f>
        <v>2016-12-31</v>
      </c>
      <c r="K7458" s="598" t="s">
        <v>2253</v>
      </c>
      <c r="L7458" s="598" t="s">
        <v>2256</v>
      </c>
    </row>
    <row r="7459" spans="1:12" ht="15.75">
      <c r="A7459" s="604"/>
      <c r="C7459" s="598" t="str">
        <f>'818000'!B$24</f>
        <v>Arrendamientos como arrendador, transacciones con partes relacionadas</v>
      </c>
      <c r="F7459" s="555">
        <f>'818000'!E$24</f>
        <v>0</v>
      </c>
      <c r="I7459" s="580" t="str">
        <f>Índice!$C$8</f>
        <v>2016-01-01</v>
      </c>
      <c r="J7459" s="580" t="str">
        <f>Índice!$C$9</f>
        <v>2016-12-31</v>
      </c>
      <c r="K7459" s="598" t="s">
        <v>2253</v>
      </c>
      <c r="L7459" s="598" t="s">
        <v>2256</v>
      </c>
    </row>
    <row r="7460" spans="1:12" ht="15.75">
      <c r="A7460" s="604"/>
      <c r="C7460" s="598" t="str">
        <f>'818000'!B$25</f>
        <v>Arrendamientos como arrendatario, transacciones con partes relacionadas</v>
      </c>
      <c r="F7460" s="555">
        <f>'818000'!E$25</f>
        <v>0</v>
      </c>
      <c r="I7460" s="580" t="str">
        <f>Índice!$C$8</f>
        <v>2016-01-01</v>
      </c>
      <c r="J7460" s="580" t="str">
        <f>Índice!$C$9</f>
        <v>2016-12-31</v>
      </c>
      <c r="K7460" s="598" t="s">
        <v>2253</v>
      </c>
      <c r="L7460" s="598" t="s">
        <v>2256</v>
      </c>
    </row>
    <row r="7461" spans="1:12" ht="15.75">
      <c r="A7461" s="604"/>
      <c r="C7461" s="598" t="str">
        <f>'818000'!B$26</f>
        <v>Transferencia de investigación y desarrollo desde la entidad, transacciones con partes relacionadas</v>
      </c>
      <c r="F7461" s="555">
        <f>'818000'!E$26</f>
        <v>0</v>
      </c>
      <c r="I7461" s="580" t="str">
        <f>Índice!$C$8</f>
        <v>2016-01-01</v>
      </c>
      <c r="J7461" s="580" t="str">
        <f>Índice!$C$9</f>
        <v>2016-12-31</v>
      </c>
      <c r="K7461" s="598" t="s">
        <v>2253</v>
      </c>
      <c r="L7461" s="598" t="s">
        <v>2256</v>
      </c>
    </row>
    <row r="7462" spans="1:12" ht="15.75">
      <c r="A7462" s="604"/>
      <c r="C7462" s="598" t="str">
        <f>'818000'!B$27</f>
        <v>Transferencia de investigación y desarrollo a la entidad, transacciones con partes relacionadas</v>
      </c>
      <c r="F7462" s="555">
        <f>'818000'!E$27</f>
        <v>0</v>
      </c>
      <c r="I7462" s="580" t="str">
        <f>Índice!$C$8</f>
        <v>2016-01-01</v>
      </c>
      <c r="J7462" s="580" t="str">
        <f>Índice!$C$9</f>
        <v>2016-12-31</v>
      </c>
      <c r="K7462" s="598" t="s">
        <v>2253</v>
      </c>
      <c r="L7462" s="598" t="s">
        <v>2256</v>
      </c>
    </row>
    <row r="7463" spans="1:12" ht="15.75">
      <c r="A7463" s="604"/>
      <c r="C7463" s="598" t="str">
        <f>'818000'!B$28</f>
        <v>Transferencias según acuerdos de licencia desde la entidad, transacciones con partes relacionadas</v>
      </c>
      <c r="F7463" s="555">
        <f>'818000'!E$28</f>
        <v>0</v>
      </c>
      <c r="I7463" s="580" t="str">
        <f>Índice!$C$8</f>
        <v>2016-01-01</v>
      </c>
      <c r="J7463" s="580" t="str">
        <f>Índice!$C$9</f>
        <v>2016-12-31</v>
      </c>
      <c r="K7463" s="598" t="s">
        <v>2253</v>
      </c>
      <c r="L7463" s="598" t="s">
        <v>2256</v>
      </c>
    </row>
    <row r="7464" spans="1:12" ht="15.75">
      <c r="A7464" s="604"/>
      <c r="C7464" s="598" t="str">
        <f>'818000'!B$29</f>
        <v>Transferencias según acuerdos de licencia a la entidad, transacciones con partes relacionadas</v>
      </c>
      <c r="F7464" s="555">
        <f>'818000'!E$29</f>
        <v>0</v>
      </c>
      <c r="I7464" s="580" t="str">
        <f>Índice!$C$8</f>
        <v>2016-01-01</v>
      </c>
      <c r="J7464" s="580" t="str">
        <f>Índice!$C$9</f>
        <v>2016-12-31</v>
      </c>
      <c r="K7464" s="598" t="s">
        <v>2253</v>
      </c>
      <c r="L7464" s="598" t="s">
        <v>2256</v>
      </c>
    </row>
    <row r="7465" spans="1:12" ht="15.75">
      <c r="A7465" s="604"/>
      <c r="C7465" s="598" t="str">
        <f>'818000'!B$30</f>
        <v>Transferencias según acuerdos financieros desde la entidad, transacciones con partes relacionadas</v>
      </c>
      <c r="F7465" s="555">
        <f>'818000'!E$30</f>
        <v>0</v>
      </c>
      <c r="I7465" s="580" t="str">
        <f>Índice!$C$8</f>
        <v>2016-01-01</v>
      </c>
      <c r="J7465" s="580" t="str">
        <f>Índice!$C$9</f>
        <v>2016-12-31</v>
      </c>
      <c r="K7465" s="598" t="s">
        <v>2253</v>
      </c>
      <c r="L7465" s="598" t="s">
        <v>2256</v>
      </c>
    </row>
    <row r="7466" spans="1:12" ht="15.75">
      <c r="A7466" s="604"/>
      <c r="C7466" s="598" t="str">
        <f>'818000'!B$31</f>
        <v>Transferencias según acuerdos financieros a la entidad, transacciones con partes relacionadas</v>
      </c>
      <c r="F7466" s="555">
        <f>'818000'!E$31</f>
        <v>0</v>
      </c>
      <c r="I7466" s="580" t="str">
        <f>Índice!$C$8</f>
        <v>2016-01-01</v>
      </c>
      <c r="J7466" s="580" t="str">
        <f>Índice!$C$9</f>
        <v>2016-12-31</v>
      </c>
      <c r="K7466" s="598" t="s">
        <v>2253</v>
      </c>
      <c r="L7466" s="598" t="s">
        <v>2256</v>
      </c>
    </row>
    <row r="7467" spans="1:12" ht="15.75">
      <c r="A7467" s="604"/>
      <c r="C7467" s="598" t="str">
        <f>'818000'!B$32</f>
        <v>Provisión de garantías o garantías colaterales por la entidad, transacciones con partes relacionadas</v>
      </c>
      <c r="F7467" s="555">
        <f>'818000'!E$32</f>
        <v>0</v>
      </c>
      <c r="I7467" s="580" t="str">
        <f>Índice!$C$8</f>
        <v>2016-01-01</v>
      </c>
      <c r="J7467" s="580" t="str">
        <f>Índice!$C$9</f>
        <v>2016-12-31</v>
      </c>
      <c r="K7467" s="598" t="s">
        <v>2253</v>
      </c>
      <c r="L7467" s="598" t="s">
        <v>2256</v>
      </c>
    </row>
    <row r="7468" spans="1:12" ht="15.75">
      <c r="A7468" s="604"/>
      <c r="C7468" s="598" t="str">
        <f>'818000'!B$33</f>
        <v>Provisión de garantías o garantías colaterales a la entidad, transacciones con partes relacionadas</v>
      </c>
      <c r="F7468" s="555">
        <f>'818000'!E$33</f>
        <v>0</v>
      </c>
      <c r="I7468" s="580" t="str">
        <f>Índice!$C$8</f>
        <v>2016-01-01</v>
      </c>
      <c r="J7468" s="580" t="str">
        <f>Índice!$C$9</f>
        <v>2016-12-31</v>
      </c>
      <c r="K7468" s="598" t="s">
        <v>2253</v>
      </c>
      <c r="L7468" s="598" t="s">
        <v>2256</v>
      </c>
    </row>
    <row r="7469" spans="1:12" ht="15.75">
      <c r="A7469" s="604"/>
      <c r="C7469" s="598" t="str">
        <f>'818000'!B$34</f>
        <v>Liquidación de pasivos por la entidad en nombre de una parte relacionada, transacciones con partes relacionadas</v>
      </c>
      <c r="F7469" s="555">
        <f>'818000'!E$34</f>
        <v>0</v>
      </c>
      <c r="I7469" s="580" t="str">
        <f>Índice!$C$8</f>
        <v>2016-01-01</v>
      </c>
      <c r="J7469" s="580" t="str">
        <f>Índice!$C$9</f>
        <v>2016-12-31</v>
      </c>
      <c r="K7469" s="598" t="s">
        <v>2253</v>
      </c>
      <c r="L7469" s="598" t="s">
        <v>2256</v>
      </c>
    </row>
    <row r="7470" spans="1:12" ht="15.75">
      <c r="A7470" s="604"/>
      <c r="C7470" s="598" t="str">
        <f>'818000'!B$35</f>
        <v>Liquidación de pasivos en nombre de la entidad por una parte relacionada, transacciones con partes relacionadas</v>
      </c>
      <c r="F7470" s="555">
        <f>'818000'!E$35</f>
        <v>0</v>
      </c>
      <c r="I7470" s="580" t="str">
        <f>Índice!$C$8</f>
        <v>2016-01-01</v>
      </c>
      <c r="J7470" s="580" t="str">
        <f>Índice!$C$9</f>
        <v>2016-12-31</v>
      </c>
      <c r="K7470" s="598" t="s">
        <v>2253</v>
      </c>
      <c r="L7470" s="598" t="s">
        <v>2256</v>
      </c>
    </row>
    <row r="7471" spans="1:12" ht="15.75">
      <c r="A7471" s="604"/>
      <c r="C7471" s="598" t="str">
        <f>'818000'!B$36</f>
        <v>Participación en planes de beneficios definidos que comparten riesgos entre las entidades del grupo, transacciones con partes relacionadas</v>
      </c>
      <c r="F7471" s="555">
        <f>'818000'!E$36</f>
        <v>0</v>
      </c>
      <c r="I7471" s="580" t="str">
        <f>Índice!$C$8</f>
        <v>2016-01-01</v>
      </c>
      <c r="J7471" s="580" t="str">
        <f>Índice!$C$9</f>
        <v>2016-12-31</v>
      </c>
      <c r="K7471" s="598" t="s">
        <v>2253</v>
      </c>
      <c r="L7471" s="598" t="s">
        <v>2256</v>
      </c>
    </row>
    <row r="7472" spans="1:12" ht="15.75">
      <c r="A7472" s="575" t="s">
        <v>15</v>
      </c>
      <c r="C7472" s="598" t="str">
        <f>'818000'!B$37</f>
        <v>Saldos pendientes de transacciones con partes relacionadas</v>
      </c>
      <c r="F7472" s="555"/>
      <c r="I7472" s="580" t="str">
        <f>Índice!$C$8</f>
        <v>2016-01-01</v>
      </c>
      <c r="J7472" s="580" t="str">
        <f>Índice!$C$9</f>
        <v>2016-12-31</v>
      </c>
    </row>
    <row r="7473" spans="1:12" ht="15.75">
      <c r="A7473" s="604"/>
      <c r="C7473" s="598" t="str">
        <f>'818000'!B$38</f>
        <v>Importes por pagar, transacciones con partes relacionadas</v>
      </c>
      <c r="F7473" s="555">
        <f>'818000'!E$38</f>
        <v>0</v>
      </c>
      <c r="I7473" s="580"/>
      <c r="J7473" s="580" t="str">
        <f>Índice!$C$9</f>
        <v>2016-12-31</v>
      </c>
      <c r="K7473" s="598" t="s">
        <v>2253</v>
      </c>
      <c r="L7473" s="598" t="s">
        <v>2256</v>
      </c>
    </row>
    <row r="7474" spans="1:12" ht="15.75">
      <c r="A7474" s="604"/>
      <c r="C7474" s="598" t="str">
        <f>'818000'!B$39</f>
        <v>Importes por cobrar, transacciones con partes relacionadas</v>
      </c>
      <c r="F7474" s="555">
        <f>'818000'!E$39</f>
        <v>0</v>
      </c>
      <c r="I7474" s="580"/>
      <c r="J7474" s="580" t="str">
        <f>Índice!$C$9</f>
        <v>2016-12-31</v>
      </c>
      <c r="K7474" s="598" t="s">
        <v>2253</v>
      </c>
      <c r="L7474" s="598" t="s">
        <v>2256</v>
      </c>
    </row>
    <row r="7475" spans="1:12" ht="15.75">
      <c r="A7475" s="604"/>
      <c r="C7475" s="598" t="str">
        <f>'818000'!B$40</f>
        <v>Explicación de los términos y condiciones de saldos existentes por transacciones entre partes relacionadas</v>
      </c>
      <c r="F7475" s="555">
        <f>'818000'!E$40</f>
        <v>0</v>
      </c>
      <c r="I7475" s="580" t="str">
        <f>Índice!$C$8</f>
        <v>2016-01-01</v>
      </c>
      <c r="J7475" s="580" t="str">
        <f>Índice!$C$9</f>
        <v>2016-12-31</v>
      </c>
      <c r="K7475" s="598" t="s">
        <v>2253</v>
      </c>
      <c r="L7475" s="598" t="s">
        <v>2256</v>
      </c>
    </row>
    <row r="7476" spans="1:12" ht="15.75">
      <c r="A7476" s="604"/>
      <c r="C7476" s="598" t="str">
        <f>'818000'!B$41</f>
        <v>Explicación de los detalles de garantías otorgadas o recibidas de saldos pendientes para transacciones con partes relacionadas</v>
      </c>
      <c r="F7476" s="555">
        <f>'818000'!E$41</f>
        <v>0</v>
      </c>
      <c r="I7476" s="580" t="str">
        <f>Índice!$C$8</f>
        <v>2016-01-01</v>
      </c>
      <c r="J7476" s="580" t="str">
        <f>Índice!$C$9</f>
        <v>2016-12-31</v>
      </c>
      <c r="K7476" s="598" t="s">
        <v>2253</v>
      </c>
      <c r="L7476" s="598" t="s">
        <v>2256</v>
      </c>
    </row>
    <row r="7477" spans="1:12" ht="15.75">
      <c r="A7477" s="604"/>
      <c r="C7477" s="598" t="str">
        <f>'818000'!B$42</f>
        <v>Provisiones por deudas de dudoso cobro relativas a saldos pendientes de transacciones con partes relacionadas</v>
      </c>
      <c r="F7477" s="555">
        <f>'818000'!E$42</f>
        <v>0</v>
      </c>
      <c r="I7477" s="580"/>
      <c r="J7477" s="580" t="str">
        <f>Índice!$C$9</f>
        <v>2016-12-31</v>
      </c>
      <c r="K7477" s="598" t="s">
        <v>2253</v>
      </c>
      <c r="L7477" s="598" t="s">
        <v>2256</v>
      </c>
    </row>
    <row r="7478" spans="1:12" ht="15.75">
      <c r="A7478" s="604"/>
      <c r="C7478" s="598" t="str">
        <f>'818000'!B$43</f>
        <v>Gastos reconocidos durante el periodo por deudas de dudoso cobro para transacciones entre partes relacionadas</v>
      </c>
      <c r="F7478" s="555">
        <f>'818000'!E$43</f>
        <v>0</v>
      </c>
      <c r="I7478" s="580" t="str">
        <f>Índice!$C$8</f>
        <v>2016-01-01</v>
      </c>
      <c r="J7478" s="580" t="str">
        <f>Índice!$C$9</f>
        <v>2016-12-31</v>
      </c>
      <c r="K7478" s="598" t="s">
        <v>2253</v>
      </c>
      <c r="L7478" s="598" t="s">
        <v>2256</v>
      </c>
    </row>
    <row r="7479" spans="1:12" ht="15.75">
      <c r="A7479" s="575" t="s">
        <v>15</v>
      </c>
      <c r="C7479" s="598" t="s">
        <v>1346</v>
      </c>
      <c r="I7479" s="580" t="str">
        <f>Índice!$C$8</f>
        <v>2016-01-01</v>
      </c>
      <c r="J7479" s="580" t="str">
        <f>Índice!$C$9</f>
        <v>2016-12-31</v>
      </c>
    </row>
    <row r="7480" spans="1:12" ht="15.75">
      <c r="A7480" s="575" t="s">
        <v>15</v>
      </c>
      <c r="C7480" s="598" t="str">
        <f>'818000'!B$14</f>
        <v>Información a revelar sobre transacciones entre partes relacionadas</v>
      </c>
      <c r="I7480" s="580" t="str">
        <f>Índice!$C$8</f>
        <v>2016-01-01</v>
      </c>
      <c r="J7480" s="580" t="str">
        <f>Índice!$C$9</f>
        <v>2016-12-31</v>
      </c>
    </row>
    <row r="7481" spans="1:12" ht="15.75">
      <c r="A7481" s="604"/>
      <c r="C7481" s="598" t="str">
        <f>'818000'!B$15</f>
        <v>Descripción de transacciones con partes relacionadas</v>
      </c>
      <c r="F7481" s="555" t="str">
        <f>'818000'!F$15</f>
        <v>Por incluir información</v>
      </c>
      <c r="I7481" s="580" t="str">
        <f>Índice!$C$8</f>
        <v>2016-01-01</v>
      </c>
      <c r="J7481" s="580" t="str">
        <f>Índice!$C$9</f>
        <v>2016-12-31</v>
      </c>
      <c r="K7481" s="598" t="s">
        <v>2253</v>
      </c>
      <c r="L7481" s="598" t="s">
        <v>2257</v>
      </c>
    </row>
    <row r="7482" spans="1:12" ht="15.75">
      <c r="A7482" s="604"/>
      <c r="C7482" s="598" t="str">
        <f>'818000'!B$16</f>
        <v>Descripción de la naturaleza de la relación entre partes relacionadas</v>
      </c>
      <c r="F7482" s="555" t="str">
        <f>'818000'!F$16</f>
        <v>Por incluir información</v>
      </c>
      <c r="I7482" s="580" t="str">
        <f>Índice!$C$8</f>
        <v>2016-01-01</v>
      </c>
      <c r="J7482" s="580" t="str">
        <f>Índice!$C$9</f>
        <v>2016-12-31</v>
      </c>
      <c r="K7482" s="598" t="s">
        <v>2253</v>
      </c>
      <c r="L7482" s="598" t="s">
        <v>2257</v>
      </c>
    </row>
    <row r="7483" spans="1:12" ht="15.75">
      <c r="A7483" s="575" t="s">
        <v>15</v>
      </c>
      <c r="C7483" s="598" t="str">
        <f>'818000'!B$17</f>
        <v>Transacciones con partes relacionadas</v>
      </c>
      <c r="F7483" s="555"/>
      <c r="I7483" s="580" t="str">
        <f>Índice!$C$8</f>
        <v>2016-01-01</v>
      </c>
      <c r="J7483" s="580" t="str">
        <f>Índice!$C$9</f>
        <v>2016-12-31</v>
      </c>
    </row>
    <row r="7484" spans="1:12" ht="15.75">
      <c r="A7484" s="604"/>
      <c r="C7484" s="598" t="str">
        <f>'818000'!B$18</f>
        <v>Compras de bienes, transacciones con partes relacionadas</v>
      </c>
      <c r="F7484" s="555">
        <f>'818000'!F$18</f>
        <v>0</v>
      </c>
      <c r="I7484" s="580" t="str">
        <f>Índice!$C$8</f>
        <v>2016-01-01</v>
      </c>
      <c r="J7484" s="580" t="str">
        <f>Índice!$C$9</f>
        <v>2016-12-31</v>
      </c>
      <c r="K7484" s="598" t="s">
        <v>2253</v>
      </c>
      <c r="L7484" s="598" t="s">
        <v>2257</v>
      </c>
    </row>
    <row r="7485" spans="1:12" ht="15.75">
      <c r="A7485" s="604"/>
      <c r="C7485" s="598" t="str">
        <f>'818000'!B$19</f>
        <v>Ingresos de actividades ordinarias procedentes de la venta de bienes, transacciones con partes relacionadas</v>
      </c>
      <c r="F7485" s="555">
        <f>'818000'!F$19</f>
        <v>0</v>
      </c>
      <c r="I7485" s="580" t="str">
        <f>Índice!$C$8</f>
        <v>2016-01-01</v>
      </c>
      <c r="J7485" s="580" t="str">
        <f>Índice!$C$9</f>
        <v>2016-12-31</v>
      </c>
      <c r="K7485" s="598" t="s">
        <v>2253</v>
      </c>
      <c r="L7485" s="598" t="s">
        <v>2257</v>
      </c>
    </row>
    <row r="7486" spans="1:12" ht="15.75">
      <c r="A7486" s="604"/>
      <c r="C7486" s="598" t="str">
        <f>'818000'!B$20</f>
        <v>Compras de propiedad inmobiliaria y otros activos, transacciones con partes relacionadas</v>
      </c>
      <c r="F7486" s="555">
        <f>'818000'!F$20</f>
        <v>0</v>
      </c>
      <c r="I7486" s="580" t="str">
        <f>Índice!$C$8</f>
        <v>2016-01-01</v>
      </c>
      <c r="J7486" s="580" t="str">
        <f>Índice!$C$9</f>
        <v>2016-12-31</v>
      </c>
      <c r="K7486" s="598" t="s">
        <v>2253</v>
      </c>
      <c r="L7486" s="598" t="s">
        <v>2257</v>
      </c>
    </row>
    <row r="7487" spans="1:12" ht="15.75">
      <c r="A7487" s="604"/>
      <c r="C7487" s="598" t="str">
        <f>'818000'!B$21</f>
        <v>Ventas de propiedad inmobiliaria y otros activos, transacciones con partes relacionadas</v>
      </c>
      <c r="F7487" s="555">
        <f>'818000'!F$21</f>
        <v>0</v>
      </c>
      <c r="I7487" s="580" t="str">
        <f>Índice!$C$8</f>
        <v>2016-01-01</v>
      </c>
      <c r="J7487" s="580" t="str">
        <f>Índice!$C$9</f>
        <v>2016-12-31</v>
      </c>
      <c r="K7487" s="598" t="s">
        <v>2253</v>
      </c>
      <c r="L7487" s="598" t="s">
        <v>2257</v>
      </c>
    </row>
    <row r="7488" spans="1:12" ht="15.75">
      <c r="A7488" s="604"/>
      <c r="C7488" s="598" t="str">
        <f>'818000'!B$22</f>
        <v>Servicios recibidos, transacciones con partes relacionadas</v>
      </c>
      <c r="F7488" s="555">
        <f>'818000'!F$22</f>
        <v>0</v>
      </c>
      <c r="I7488" s="580" t="str">
        <f>Índice!$C$8</f>
        <v>2016-01-01</v>
      </c>
      <c r="J7488" s="580" t="str">
        <f>Índice!$C$9</f>
        <v>2016-12-31</v>
      </c>
      <c r="K7488" s="598" t="s">
        <v>2253</v>
      </c>
      <c r="L7488" s="598" t="s">
        <v>2257</v>
      </c>
    </row>
    <row r="7489" spans="1:12" ht="15.75">
      <c r="A7489" s="604"/>
      <c r="C7489" s="598" t="str">
        <f>'818000'!B$23</f>
        <v>Ingresos de actividades ordinarias procedentes de la prestación de servicios, transacciones con partes relacionadas</v>
      </c>
      <c r="F7489" s="555">
        <f>'818000'!F$23</f>
        <v>0</v>
      </c>
      <c r="I7489" s="580" t="str">
        <f>Índice!$C$8</f>
        <v>2016-01-01</v>
      </c>
      <c r="J7489" s="580" t="str">
        <f>Índice!$C$9</f>
        <v>2016-12-31</v>
      </c>
      <c r="K7489" s="598" t="s">
        <v>2253</v>
      </c>
      <c r="L7489" s="598" t="s">
        <v>2257</v>
      </c>
    </row>
    <row r="7490" spans="1:12" ht="15.75">
      <c r="A7490" s="604"/>
      <c r="C7490" s="598" t="str">
        <f>'818000'!B$24</f>
        <v>Arrendamientos como arrendador, transacciones con partes relacionadas</v>
      </c>
      <c r="F7490" s="555">
        <f>'818000'!F$24</f>
        <v>0</v>
      </c>
      <c r="I7490" s="580" t="str">
        <f>Índice!$C$8</f>
        <v>2016-01-01</v>
      </c>
      <c r="J7490" s="580" t="str">
        <f>Índice!$C$9</f>
        <v>2016-12-31</v>
      </c>
      <c r="K7490" s="598" t="s">
        <v>2253</v>
      </c>
      <c r="L7490" s="598" t="s">
        <v>2257</v>
      </c>
    </row>
    <row r="7491" spans="1:12" ht="15.75">
      <c r="A7491" s="604"/>
      <c r="C7491" s="598" t="str">
        <f>'818000'!B$25</f>
        <v>Arrendamientos como arrendatario, transacciones con partes relacionadas</v>
      </c>
      <c r="F7491" s="555">
        <f>'818000'!F$25</f>
        <v>0</v>
      </c>
      <c r="I7491" s="580" t="str">
        <f>Índice!$C$8</f>
        <v>2016-01-01</v>
      </c>
      <c r="J7491" s="580" t="str">
        <f>Índice!$C$9</f>
        <v>2016-12-31</v>
      </c>
      <c r="K7491" s="598" t="s">
        <v>2253</v>
      </c>
      <c r="L7491" s="598" t="s">
        <v>2257</v>
      </c>
    </row>
    <row r="7492" spans="1:12" ht="15.75">
      <c r="A7492" s="604"/>
      <c r="C7492" s="598" t="str">
        <f>'818000'!B$26</f>
        <v>Transferencia de investigación y desarrollo desde la entidad, transacciones con partes relacionadas</v>
      </c>
      <c r="F7492" s="555">
        <f>'818000'!F$26</f>
        <v>0</v>
      </c>
      <c r="I7492" s="580" t="str">
        <f>Índice!$C$8</f>
        <v>2016-01-01</v>
      </c>
      <c r="J7492" s="580" t="str">
        <f>Índice!$C$9</f>
        <v>2016-12-31</v>
      </c>
      <c r="K7492" s="598" t="s">
        <v>2253</v>
      </c>
      <c r="L7492" s="598" t="s">
        <v>2257</v>
      </c>
    </row>
    <row r="7493" spans="1:12" ht="15.75">
      <c r="A7493" s="604"/>
      <c r="C7493" s="598" t="str">
        <f>'818000'!B$27</f>
        <v>Transferencia de investigación y desarrollo a la entidad, transacciones con partes relacionadas</v>
      </c>
      <c r="F7493" s="555">
        <f>'818000'!F$27</f>
        <v>0</v>
      </c>
      <c r="I7493" s="580" t="str">
        <f>Índice!$C$8</f>
        <v>2016-01-01</v>
      </c>
      <c r="J7493" s="580" t="str">
        <f>Índice!$C$9</f>
        <v>2016-12-31</v>
      </c>
      <c r="K7493" s="598" t="s">
        <v>2253</v>
      </c>
      <c r="L7493" s="598" t="s">
        <v>2257</v>
      </c>
    </row>
    <row r="7494" spans="1:12" ht="15.75">
      <c r="A7494" s="604"/>
      <c r="C7494" s="598" t="str">
        <f>'818000'!B$28</f>
        <v>Transferencias según acuerdos de licencia desde la entidad, transacciones con partes relacionadas</v>
      </c>
      <c r="F7494" s="555">
        <f>'818000'!F$28</f>
        <v>0</v>
      </c>
      <c r="I7494" s="580" t="str">
        <f>Índice!$C$8</f>
        <v>2016-01-01</v>
      </c>
      <c r="J7494" s="580" t="str">
        <f>Índice!$C$9</f>
        <v>2016-12-31</v>
      </c>
      <c r="K7494" s="598" t="s">
        <v>2253</v>
      </c>
      <c r="L7494" s="598" t="s">
        <v>2257</v>
      </c>
    </row>
    <row r="7495" spans="1:12" ht="15.75">
      <c r="A7495" s="604"/>
      <c r="C7495" s="598" t="str">
        <f>'818000'!B$29</f>
        <v>Transferencias según acuerdos de licencia a la entidad, transacciones con partes relacionadas</v>
      </c>
      <c r="F7495" s="555">
        <f>'818000'!F$29</f>
        <v>0</v>
      </c>
      <c r="I7495" s="580" t="str">
        <f>Índice!$C$8</f>
        <v>2016-01-01</v>
      </c>
      <c r="J7495" s="580" t="str">
        <f>Índice!$C$9</f>
        <v>2016-12-31</v>
      </c>
      <c r="K7495" s="598" t="s">
        <v>2253</v>
      </c>
      <c r="L7495" s="598" t="s">
        <v>2257</v>
      </c>
    </row>
    <row r="7496" spans="1:12" ht="15.75">
      <c r="A7496" s="604"/>
      <c r="C7496" s="598" t="str">
        <f>'818000'!B$30</f>
        <v>Transferencias según acuerdos financieros desde la entidad, transacciones con partes relacionadas</v>
      </c>
      <c r="F7496" s="555">
        <f>'818000'!F$30</f>
        <v>0</v>
      </c>
      <c r="I7496" s="580" t="str">
        <f>Índice!$C$8</f>
        <v>2016-01-01</v>
      </c>
      <c r="J7496" s="580" t="str">
        <f>Índice!$C$9</f>
        <v>2016-12-31</v>
      </c>
      <c r="K7496" s="598" t="s">
        <v>2253</v>
      </c>
      <c r="L7496" s="598" t="s">
        <v>2257</v>
      </c>
    </row>
    <row r="7497" spans="1:12" ht="15.75">
      <c r="A7497" s="604"/>
      <c r="C7497" s="598" t="str">
        <f>'818000'!B$31</f>
        <v>Transferencias según acuerdos financieros a la entidad, transacciones con partes relacionadas</v>
      </c>
      <c r="F7497" s="555">
        <f>'818000'!F$31</f>
        <v>0</v>
      </c>
      <c r="I7497" s="580" t="str">
        <f>Índice!$C$8</f>
        <v>2016-01-01</v>
      </c>
      <c r="J7497" s="580" t="str">
        <f>Índice!$C$9</f>
        <v>2016-12-31</v>
      </c>
      <c r="K7497" s="598" t="s">
        <v>2253</v>
      </c>
      <c r="L7497" s="598" t="s">
        <v>2257</v>
      </c>
    </row>
    <row r="7498" spans="1:12" ht="15.75">
      <c r="A7498" s="604"/>
      <c r="C7498" s="598" t="str">
        <f>'818000'!B$32</f>
        <v>Provisión de garantías o garantías colaterales por la entidad, transacciones con partes relacionadas</v>
      </c>
      <c r="F7498" s="555">
        <f>'818000'!F$32</f>
        <v>0</v>
      </c>
      <c r="I7498" s="580" t="str">
        <f>Índice!$C$8</f>
        <v>2016-01-01</v>
      </c>
      <c r="J7498" s="580" t="str">
        <f>Índice!$C$9</f>
        <v>2016-12-31</v>
      </c>
      <c r="K7498" s="598" t="s">
        <v>2253</v>
      </c>
      <c r="L7498" s="598" t="s">
        <v>2257</v>
      </c>
    </row>
    <row r="7499" spans="1:12" ht="15.75">
      <c r="A7499" s="604"/>
      <c r="C7499" s="598" t="str">
        <f>'818000'!B$33</f>
        <v>Provisión de garantías o garantías colaterales a la entidad, transacciones con partes relacionadas</v>
      </c>
      <c r="F7499" s="555">
        <f>'818000'!F$33</f>
        <v>0</v>
      </c>
      <c r="I7499" s="580" t="str">
        <f>Índice!$C$8</f>
        <v>2016-01-01</v>
      </c>
      <c r="J7499" s="580" t="str">
        <f>Índice!$C$9</f>
        <v>2016-12-31</v>
      </c>
      <c r="K7499" s="598" t="s">
        <v>2253</v>
      </c>
      <c r="L7499" s="598" t="s">
        <v>2257</v>
      </c>
    </row>
    <row r="7500" spans="1:12" ht="15.75">
      <c r="A7500" s="604"/>
      <c r="C7500" s="598" t="str">
        <f>'818000'!B$34</f>
        <v>Liquidación de pasivos por la entidad en nombre de una parte relacionada, transacciones con partes relacionadas</v>
      </c>
      <c r="F7500" s="555">
        <f>'818000'!F$34</f>
        <v>0</v>
      </c>
      <c r="I7500" s="580" t="str">
        <f>Índice!$C$8</f>
        <v>2016-01-01</v>
      </c>
      <c r="J7500" s="580" t="str">
        <f>Índice!$C$9</f>
        <v>2016-12-31</v>
      </c>
      <c r="K7500" s="598" t="s">
        <v>2253</v>
      </c>
      <c r="L7500" s="598" t="s">
        <v>2257</v>
      </c>
    </row>
    <row r="7501" spans="1:12" ht="15.75">
      <c r="A7501" s="604"/>
      <c r="C7501" s="598" t="str">
        <f>'818000'!B$35</f>
        <v>Liquidación de pasivos en nombre de la entidad por una parte relacionada, transacciones con partes relacionadas</v>
      </c>
      <c r="F7501" s="555">
        <f>'818000'!F$35</f>
        <v>0</v>
      </c>
      <c r="I7501" s="580" t="str">
        <f>Índice!$C$8</f>
        <v>2016-01-01</v>
      </c>
      <c r="J7501" s="580" t="str">
        <f>Índice!$C$9</f>
        <v>2016-12-31</v>
      </c>
      <c r="K7501" s="598" t="s">
        <v>2253</v>
      </c>
      <c r="L7501" s="598" t="s">
        <v>2257</v>
      </c>
    </row>
    <row r="7502" spans="1:12" ht="15.75">
      <c r="A7502" s="604"/>
      <c r="C7502" s="598" t="str">
        <f>'818000'!B$36</f>
        <v>Participación en planes de beneficios definidos que comparten riesgos entre las entidades del grupo, transacciones con partes relacionadas</v>
      </c>
      <c r="F7502" s="555">
        <f>'818000'!F$36</f>
        <v>0</v>
      </c>
      <c r="I7502" s="580" t="str">
        <f>Índice!$C$8</f>
        <v>2016-01-01</v>
      </c>
      <c r="J7502" s="580" t="str">
        <f>Índice!$C$9</f>
        <v>2016-12-31</v>
      </c>
      <c r="K7502" s="598" t="s">
        <v>2253</v>
      </c>
      <c r="L7502" s="598" t="s">
        <v>2257</v>
      </c>
    </row>
    <row r="7503" spans="1:12" ht="15.75">
      <c r="A7503" s="575" t="s">
        <v>15</v>
      </c>
      <c r="C7503" s="598" t="str">
        <f>'818000'!B$37</f>
        <v>Saldos pendientes de transacciones con partes relacionadas</v>
      </c>
      <c r="F7503" s="555"/>
      <c r="I7503" s="580" t="str">
        <f>Índice!$C$8</f>
        <v>2016-01-01</v>
      </c>
      <c r="J7503" s="580" t="str">
        <f>Índice!$C$9</f>
        <v>2016-12-31</v>
      </c>
    </row>
    <row r="7504" spans="1:12" ht="15.75">
      <c r="A7504" s="604"/>
      <c r="C7504" s="598" t="str">
        <f>'818000'!B$38</f>
        <v>Importes por pagar, transacciones con partes relacionadas</v>
      </c>
      <c r="F7504" s="555">
        <f>'818000'!F$38</f>
        <v>0</v>
      </c>
      <c r="I7504" s="580"/>
      <c r="J7504" s="580" t="str">
        <f>Índice!$C$9</f>
        <v>2016-12-31</v>
      </c>
      <c r="K7504" s="598" t="s">
        <v>2253</v>
      </c>
      <c r="L7504" s="598" t="s">
        <v>2257</v>
      </c>
    </row>
    <row r="7505" spans="1:12" ht="15.75">
      <c r="A7505" s="604"/>
      <c r="C7505" s="598" t="str">
        <f>'818000'!B$39</f>
        <v>Importes por cobrar, transacciones con partes relacionadas</v>
      </c>
      <c r="F7505" s="555">
        <f>'818000'!F$39</f>
        <v>0</v>
      </c>
      <c r="I7505" s="580"/>
      <c r="J7505" s="580" t="str">
        <f>Índice!$C$9</f>
        <v>2016-12-31</v>
      </c>
      <c r="K7505" s="598" t="s">
        <v>2253</v>
      </c>
      <c r="L7505" s="598" t="s">
        <v>2257</v>
      </c>
    </row>
    <row r="7506" spans="1:12" ht="15.75">
      <c r="A7506" s="604"/>
      <c r="C7506" s="598" t="str">
        <f>'818000'!B$40</f>
        <v>Explicación de los términos y condiciones de saldos existentes por transacciones entre partes relacionadas</v>
      </c>
      <c r="F7506" s="555">
        <f>'818000'!F$40</f>
        <v>0</v>
      </c>
      <c r="I7506" s="580" t="str">
        <f>Índice!$C$8</f>
        <v>2016-01-01</v>
      </c>
      <c r="J7506" s="580" t="str">
        <f>Índice!$C$9</f>
        <v>2016-12-31</v>
      </c>
      <c r="K7506" s="598" t="s">
        <v>2253</v>
      </c>
      <c r="L7506" s="598" t="s">
        <v>2257</v>
      </c>
    </row>
    <row r="7507" spans="1:12" ht="15.75">
      <c r="A7507" s="604"/>
      <c r="C7507" s="598" t="str">
        <f>'818000'!B$41</f>
        <v>Explicación de los detalles de garantías otorgadas o recibidas de saldos pendientes para transacciones con partes relacionadas</v>
      </c>
      <c r="F7507" s="555">
        <f>'818000'!F$41</f>
        <v>0</v>
      </c>
      <c r="I7507" s="580" t="str">
        <f>Índice!$C$8</f>
        <v>2016-01-01</v>
      </c>
      <c r="J7507" s="580" t="str">
        <f>Índice!$C$9</f>
        <v>2016-12-31</v>
      </c>
      <c r="K7507" s="598" t="s">
        <v>2253</v>
      </c>
      <c r="L7507" s="598" t="s">
        <v>2257</v>
      </c>
    </row>
    <row r="7508" spans="1:12" ht="15.75">
      <c r="A7508" s="604"/>
      <c r="C7508" s="598" t="str">
        <f>'818000'!B$42</f>
        <v>Provisiones por deudas de dudoso cobro relativas a saldos pendientes de transacciones con partes relacionadas</v>
      </c>
      <c r="F7508" s="555">
        <f>'818000'!F$42</f>
        <v>0</v>
      </c>
      <c r="I7508" s="580"/>
      <c r="J7508" s="580" t="str">
        <f>Índice!$C$9</f>
        <v>2016-12-31</v>
      </c>
      <c r="K7508" s="598" t="s">
        <v>2253</v>
      </c>
      <c r="L7508" s="598" t="s">
        <v>2257</v>
      </c>
    </row>
    <row r="7509" spans="1:12" ht="15.75">
      <c r="A7509" s="604"/>
      <c r="C7509" s="598" t="str">
        <f>'818000'!B$43</f>
        <v>Gastos reconocidos durante el periodo por deudas de dudoso cobro para transacciones entre partes relacionadas</v>
      </c>
      <c r="F7509" s="555">
        <f>'818000'!F$43</f>
        <v>0</v>
      </c>
      <c r="I7509" s="580" t="str">
        <f>Índice!$C$8</f>
        <v>2016-01-01</v>
      </c>
      <c r="J7509" s="580" t="str">
        <f>Índice!$C$9</f>
        <v>2016-12-31</v>
      </c>
      <c r="K7509" s="598" t="s">
        <v>2253</v>
      </c>
      <c r="L7509" s="598" t="s">
        <v>2257</v>
      </c>
    </row>
    <row r="7510" spans="1:12" ht="15.75">
      <c r="A7510" s="575" t="s">
        <v>15</v>
      </c>
      <c r="C7510" s="598" t="s">
        <v>1345</v>
      </c>
      <c r="I7510" s="580" t="str">
        <f>Índice!$C$8</f>
        <v>2016-01-01</v>
      </c>
      <c r="J7510" s="580" t="str">
        <f>Índice!$C$9</f>
        <v>2016-12-31</v>
      </c>
    </row>
    <row r="7511" spans="1:12" ht="15.75">
      <c r="A7511" s="575" t="s">
        <v>15</v>
      </c>
      <c r="C7511" s="598" t="str">
        <f>'818000'!B$14</f>
        <v>Información a revelar sobre transacciones entre partes relacionadas</v>
      </c>
      <c r="I7511" s="580" t="str">
        <f>Índice!$C$8</f>
        <v>2016-01-01</v>
      </c>
      <c r="J7511" s="580" t="str">
        <f>Índice!$C$9</f>
        <v>2016-12-31</v>
      </c>
    </row>
    <row r="7512" spans="1:12" ht="15.75">
      <c r="A7512" s="604"/>
      <c r="C7512" s="598" t="str">
        <f>'818000'!B$15</f>
        <v>Descripción de transacciones con partes relacionadas</v>
      </c>
      <c r="F7512" s="555" t="str">
        <f>'818000'!G$15</f>
        <v>Por incluir información</v>
      </c>
      <c r="I7512" s="580" t="str">
        <f>Índice!$C$8</f>
        <v>2016-01-01</v>
      </c>
      <c r="J7512" s="580" t="str">
        <f>Índice!$C$9</f>
        <v>2016-12-31</v>
      </c>
      <c r="K7512" s="598" t="s">
        <v>2253</v>
      </c>
      <c r="L7512" s="598" t="s">
        <v>2258</v>
      </c>
    </row>
    <row r="7513" spans="1:12" ht="15.75">
      <c r="A7513" s="604"/>
      <c r="C7513" s="598" t="str">
        <f>'818000'!B$16</f>
        <v>Descripción de la naturaleza de la relación entre partes relacionadas</v>
      </c>
      <c r="F7513" s="555" t="str">
        <f>'818000'!G$16</f>
        <v>Por incluir información</v>
      </c>
      <c r="I7513" s="580" t="str">
        <f>Índice!$C$8</f>
        <v>2016-01-01</v>
      </c>
      <c r="J7513" s="580" t="str">
        <f>Índice!$C$9</f>
        <v>2016-12-31</v>
      </c>
      <c r="K7513" s="598" t="s">
        <v>2253</v>
      </c>
      <c r="L7513" s="598" t="s">
        <v>2258</v>
      </c>
    </row>
    <row r="7514" spans="1:12" ht="15.75">
      <c r="A7514" s="575" t="s">
        <v>15</v>
      </c>
      <c r="C7514" s="598" t="str">
        <f>'818000'!B$17</f>
        <v>Transacciones con partes relacionadas</v>
      </c>
      <c r="F7514" s="555"/>
      <c r="I7514" s="580" t="str">
        <f>Índice!$C$8</f>
        <v>2016-01-01</v>
      </c>
      <c r="J7514" s="580" t="str">
        <f>Índice!$C$9</f>
        <v>2016-12-31</v>
      </c>
    </row>
    <row r="7515" spans="1:12" ht="15.75">
      <c r="A7515" s="604"/>
      <c r="C7515" s="598" t="str">
        <f>'818000'!B$18</f>
        <v>Compras de bienes, transacciones con partes relacionadas</v>
      </c>
      <c r="F7515" s="555">
        <f>'818000'!G$18</f>
        <v>0</v>
      </c>
      <c r="I7515" s="580" t="str">
        <f>Índice!$C$8</f>
        <v>2016-01-01</v>
      </c>
      <c r="J7515" s="580" t="str">
        <f>Índice!$C$9</f>
        <v>2016-12-31</v>
      </c>
      <c r="K7515" s="598" t="s">
        <v>2253</v>
      </c>
      <c r="L7515" s="598" t="s">
        <v>2258</v>
      </c>
    </row>
    <row r="7516" spans="1:12" ht="15.75">
      <c r="A7516" s="604"/>
      <c r="C7516" s="598" t="str">
        <f>'818000'!B$19</f>
        <v>Ingresos de actividades ordinarias procedentes de la venta de bienes, transacciones con partes relacionadas</v>
      </c>
      <c r="F7516" s="555">
        <f>'818000'!G$19</f>
        <v>0</v>
      </c>
      <c r="I7516" s="580" t="str">
        <f>Índice!$C$8</f>
        <v>2016-01-01</v>
      </c>
      <c r="J7516" s="580" t="str">
        <f>Índice!$C$9</f>
        <v>2016-12-31</v>
      </c>
      <c r="K7516" s="598" t="s">
        <v>2253</v>
      </c>
      <c r="L7516" s="598" t="s">
        <v>2258</v>
      </c>
    </row>
    <row r="7517" spans="1:12" ht="15.75">
      <c r="A7517" s="604"/>
      <c r="C7517" s="598" t="str">
        <f>'818000'!B$20</f>
        <v>Compras de propiedad inmobiliaria y otros activos, transacciones con partes relacionadas</v>
      </c>
      <c r="F7517" s="555">
        <f>'818000'!G$20</f>
        <v>0</v>
      </c>
      <c r="I7517" s="580" t="str">
        <f>Índice!$C$8</f>
        <v>2016-01-01</v>
      </c>
      <c r="J7517" s="580" t="str">
        <f>Índice!$C$9</f>
        <v>2016-12-31</v>
      </c>
      <c r="K7517" s="598" t="s">
        <v>2253</v>
      </c>
      <c r="L7517" s="598" t="s">
        <v>2258</v>
      </c>
    </row>
    <row r="7518" spans="1:12" ht="15.75">
      <c r="A7518" s="604"/>
      <c r="C7518" s="598" t="str">
        <f>'818000'!B$21</f>
        <v>Ventas de propiedad inmobiliaria y otros activos, transacciones con partes relacionadas</v>
      </c>
      <c r="F7518" s="555">
        <f>'818000'!G$21</f>
        <v>0</v>
      </c>
      <c r="I7518" s="580" t="str">
        <f>Índice!$C$8</f>
        <v>2016-01-01</v>
      </c>
      <c r="J7518" s="580" t="str">
        <f>Índice!$C$9</f>
        <v>2016-12-31</v>
      </c>
      <c r="K7518" s="598" t="s">
        <v>2253</v>
      </c>
      <c r="L7518" s="598" t="s">
        <v>2258</v>
      </c>
    </row>
    <row r="7519" spans="1:12" ht="15.75">
      <c r="A7519" s="604"/>
      <c r="C7519" s="598" t="str">
        <f>'818000'!B$22</f>
        <v>Servicios recibidos, transacciones con partes relacionadas</v>
      </c>
      <c r="F7519" s="555">
        <f>'818000'!G$22</f>
        <v>0</v>
      </c>
      <c r="I7519" s="580" t="str">
        <f>Índice!$C$8</f>
        <v>2016-01-01</v>
      </c>
      <c r="J7519" s="580" t="str">
        <f>Índice!$C$9</f>
        <v>2016-12-31</v>
      </c>
      <c r="K7519" s="598" t="s">
        <v>2253</v>
      </c>
      <c r="L7519" s="598" t="s">
        <v>2258</v>
      </c>
    </row>
    <row r="7520" spans="1:12" ht="15.75">
      <c r="A7520" s="604"/>
      <c r="C7520" s="598" t="str">
        <f>'818000'!B$23</f>
        <v>Ingresos de actividades ordinarias procedentes de la prestación de servicios, transacciones con partes relacionadas</v>
      </c>
      <c r="F7520" s="555">
        <f>'818000'!G$23</f>
        <v>0</v>
      </c>
      <c r="I7520" s="580" t="str">
        <f>Índice!$C$8</f>
        <v>2016-01-01</v>
      </c>
      <c r="J7520" s="580" t="str">
        <f>Índice!$C$9</f>
        <v>2016-12-31</v>
      </c>
      <c r="K7520" s="598" t="s">
        <v>2253</v>
      </c>
      <c r="L7520" s="598" t="s">
        <v>2258</v>
      </c>
    </row>
    <row r="7521" spans="1:12" ht="15.75">
      <c r="A7521" s="604"/>
      <c r="C7521" s="598" t="str">
        <f>'818000'!B$24</f>
        <v>Arrendamientos como arrendador, transacciones con partes relacionadas</v>
      </c>
      <c r="F7521" s="555">
        <f>'818000'!G$24</f>
        <v>0</v>
      </c>
      <c r="I7521" s="580" t="str">
        <f>Índice!$C$8</f>
        <v>2016-01-01</v>
      </c>
      <c r="J7521" s="580" t="str">
        <f>Índice!$C$9</f>
        <v>2016-12-31</v>
      </c>
      <c r="K7521" s="598" t="s">
        <v>2253</v>
      </c>
      <c r="L7521" s="598" t="s">
        <v>2258</v>
      </c>
    </row>
    <row r="7522" spans="1:12" ht="15.75">
      <c r="A7522" s="604"/>
      <c r="C7522" s="598" t="str">
        <f>'818000'!B$25</f>
        <v>Arrendamientos como arrendatario, transacciones con partes relacionadas</v>
      </c>
      <c r="F7522" s="555">
        <f>'818000'!G$25</f>
        <v>0</v>
      </c>
      <c r="I7522" s="580" t="str">
        <f>Índice!$C$8</f>
        <v>2016-01-01</v>
      </c>
      <c r="J7522" s="580" t="str">
        <f>Índice!$C$9</f>
        <v>2016-12-31</v>
      </c>
      <c r="K7522" s="598" t="s">
        <v>2253</v>
      </c>
      <c r="L7522" s="598" t="s">
        <v>2258</v>
      </c>
    </row>
    <row r="7523" spans="1:12" ht="15.75">
      <c r="A7523" s="604"/>
      <c r="C7523" s="598" t="str">
        <f>'818000'!B$26</f>
        <v>Transferencia de investigación y desarrollo desde la entidad, transacciones con partes relacionadas</v>
      </c>
      <c r="F7523" s="555">
        <f>'818000'!G$26</f>
        <v>0</v>
      </c>
      <c r="I7523" s="580" t="str">
        <f>Índice!$C$8</f>
        <v>2016-01-01</v>
      </c>
      <c r="J7523" s="580" t="str">
        <f>Índice!$C$9</f>
        <v>2016-12-31</v>
      </c>
      <c r="K7523" s="598" t="s">
        <v>2253</v>
      </c>
      <c r="L7523" s="598" t="s">
        <v>2258</v>
      </c>
    </row>
    <row r="7524" spans="1:12" ht="15.75">
      <c r="A7524" s="604"/>
      <c r="C7524" s="598" t="str">
        <f>'818000'!B$27</f>
        <v>Transferencia de investigación y desarrollo a la entidad, transacciones con partes relacionadas</v>
      </c>
      <c r="F7524" s="555">
        <f>'818000'!G$27</f>
        <v>0</v>
      </c>
      <c r="I7524" s="580" t="str">
        <f>Índice!$C$8</f>
        <v>2016-01-01</v>
      </c>
      <c r="J7524" s="580" t="str">
        <f>Índice!$C$9</f>
        <v>2016-12-31</v>
      </c>
      <c r="K7524" s="598" t="s">
        <v>2253</v>
      </c>
      <c r="L7524" s="598" t="s">
        <v>2258</v>
      </c>
    </row>
    <row r="7525" spans="1:12" ht="15.75">
      <c r="A7525" s="604"/>
      <c r="C7525" s="598" t="str">
        <f>'818000'!B$28</f>
        <v>Transferencias según acuerdos de licencia desde la entidad, transacciones con partes relacionadas</v>
      </c>
      <c r="F7525" s="555">
        <f>'818000'!G$28</f>
        <v>0</v>
      </c>
      <c r="I7525" s="580" t="str">
        <f>Índice!$C$8</f>
        <v>2016-01-01</v>
      </c>
      <c r="J7525" s="580" t="str">
        <f>Índice!$C$9</f>
        <v>2016-12-31</v>
      </c>
      <c r="K7525" s="598" t="s">
        <v>2253</v>
      </c>
      <c r="L7525" s="598" t="s">
        <v>2258</v>
      </c>
    </row>
    <row r="7526" spans="1:12" ht="15.75">
      <c r="A7526" s="604"/>
      <c r="C7526" s="598" t="str">
        <f>'818000'!B$29</f>
        <v>Transferencias según acuerdos de licencia a la entidad, transacciones con partes relacionadas</v>
      </c>
      <c r="F7526" s="555">
        <f>'818000'!G$29</f>
        <v>0</v>
      </c>
      <c r="I7526" s="580" t="str">
        <f>Índice!$C$8</f>
        <v>2016-01-01</v>
      </c>
      <c r="J7526" s="580" t="str">
        <f>Índice!$C$9</f>
        <v>2016-12-31</v>
      </c>
      <c r="K7526" s="598" t="s">
        <v>2253</v>
      </c>
      <c r="L7526" s="598" t="s">
        <v>2258</v>
      </c>
    </row>
    <row r="7527" spans="1:12" ht="15.75">
      <c r="A7527" s="604"/>
      <c r="C7527" s="598" t="str">
        <f>'818000'!B$30</f>
        <v>Transferencias según acuerdos financieros desde la entidad, transacciones con partes relacionadas</v>
      </c>
      <c r="F7527" s="555">
        <f>'818000'!G$30</f>
        <v>0</v>
      </c>
      <c r="I7527" s="580" t="str">
        <f>Índice!$C$8</f>
        <v>2016-01-01</v>
      </c>
      <c r="J7527" s="580" t="str">
        <f>Índice!$C$9</f>
        <v>2016-12-31</v>
      </c>
      <c r="K7527" s="598" t="s">
        <v>2253</v>
      </c>
      <c r="L7527" s="598" t="s">
        <v>2258</v>
      </c>
    </row>
    <row r="7528" spans="1:12" ht="15.75">
      <c r="A7528" s="604"/>
      <c r="C7528" s="598" t="str">
        <f>'818000'!B$31</f>
        <v>Transferencias según acuerdos financieros a la entidad, transacciones con partes relacionadas</v>
      </c>
      <c r="F7528" s="555">
        <f>'818000'!G$31</f>
        <v>0</v>
      </c>
      <c r="I7528" s="580" t="str">
        <f>Índice!$C$8</f>
        <v>2016-01-01</v>
      </c>
      <c r="J7528" s="580" t="str">
        <f>Índice!$C$9</f>
        <v>2016-12-31</v>
      </c>
      <c r="K7528" s="598" t="s">
        <v>2253</v>
      </c>
      <c r="L7528" s="598" t="s">
        <v>2258</v>
      </c>
    </row>
    <row r="7529" spans="1:12" ht="15.75">
      <c r="A7529" s="604"/>
      <c r="C7529" s="598" t="str">
        <f>'818000'!B$32</f>
        <v>Provisión de garantías o garantías colaterales por la entidad, transacciones con partes relacionadas</v>
      </c>
      <c r="F7529" s="555">
        <f>'818000'!G$32</f>
        <v>0</v>
      </c>
      <c r="I7529" s="580" t="str">
        <f>Índice!$C$8</f>
        <v>2016-01-01</v>
      </c>
      <c r="J7529" s="580" t="str">
        <f>Índice!$C$9</f>
        <v>2016-12-31</v>
      </c>
      <c r="K7529" s="598" t="s">
        <v>2253</v>
      </c>
      <c r="L7529" s="598" t="s">
        <v>2258</v>
      </c>
    </row>
    <row r="7530" spans="1:12" ht="15.75">
      <c r="A7530" s="604"/>
      <c r="C7530" s="598" t="str">
        <f>'818000'!B$33</f>
        <v>Provisión de garantías o garantías colaterales a la entidad, transacciones con partes relacionadas</v>
      </c>
      <c r="F7530" s="555">
        <f>'818000'!G$33</f>
        <v>0</v>
      </c>
      <c r="I7530" s="580" t="str">
        <f>Índice!$C$8</f>
        <v>2016-01-01</v>
      </c>
      <c r="J7530" s="580" t="str">
        <f>Índice!$C$9</f>
        <v>2016-12-31</v>
      </c>
      <c r="K7530" s="598" t="s">
        <v>2253</v>
      </c>
      <c r="L7530" s="598" t="s">
        <v>2258</v>
      </c>
    </row>
    <row r="7531" spans="1:12" ht="15.75">
      <c r="A7531" s="604"/>
      <c r="C7531" s="598" t="str">
        <f>'818000'!B$34</f>
        <v>Liquidación de pasivos por la entidad en nombre de una parte relacionada, transacciones con partes relacionadas</v>
      </c>
      <c r="F7531" s="555">
        <f>'818000'!G$34</f>
        <v>0</v>
      </c>
      <c r="I7531" s="580" t="str">
        <f>Índice!$C$8</f>
        <v>2016-01-01</v>
      </c>
      <c r="J7531" s="580" t="str">
        <f>Índice!$C$9</f>
        <v>2016-12-31</v>
      </c>
      <c r="K7531" s="598" t="s">
        <v>2253</v>
      </c>
      <c r="L7531" s="598" t="s">
        <v>2258</v>
      </c>
    </row>
    <row r="7532" spans="1:12" ht="15.75">
      <c r="A7532" s="604"/>
      <c r="C7532" s="598" t="str">
        <f>'818000'!B$35</f>
        <v>Liquidación de pasivos en nombre de la entidad por una parte relacionada, transacciones con partes relacionadas</v>
      </c>
      <c r="F7532" s="555">
        <f>'818000'!G$35</f>
        <v>0</v>
      </c>
      <c r="I7532" s="580" t="str">
        <f>Índice!$C$8</f>
        <v>2016-01-01</v>
      </c>
      <c r="J7532" s="580" t="str">
        <f>Índice!$C$9</f>
        <v>2016-12-31</v>
      </c>
      <c r="K7532" s="598" t="s">
        <v>2253</v>
      </c>
      <c r="L7532" s="598" t="s">
        <v>2258</v>
      </c>
    </row>
    <row r="7533" spans="1:12" ht="15.75">
      <c r="A7533" s="604"/>
      <c r="C7533" s="598" t="str">
        <f>'818000'!B$36</f>
        <v>Participación en planes de beneficios definidos que comparten riesgos entre las entidades del grupo, transacciones con partes relacionadas</v>
      </c>
      <c r="F7533" s="555">
        <f>'818000'!G$36</f>
        <v>0</v>
      </c>
      <c r="I7533" s="580" t="str">
        <f>Índice!$C$8</f>
        <v>2016-01-01</v>
      </c>
      <c r="J7533" s="580" t="str">
        <f>Índice!$C$9</f>
        <v>2016-12-31</v>
      </c>
      <c r="K7533" s="598" t="s">
        <v>2253</v>
      </c>
      <c r="L7533" s="598" t="s">
        <v>2258</v>
      </c>
    </row>
    <row r="7534" spans="1:12" ht="15.75">
      <c r="A7534" s="575" t="s">
        <v>15</v>
      </c>
      <c r="C7534" s="598" t="str">
        <f>'818000'!B$37</f>
        <v>Saldos pendientes de transacciones con partes relacionadas</v>
      </c>
      <c r="F7534" s="555"/>
      <c r="I7534" s="580" t="str">
        <f>Índice!$C$8</f>
        <v>2016-01-01</v>
      </c>
      <c r="J7534" s="580" t="str">
        <f>Índice!$C$9</f>
        <v>2016-12-31</v>
      </c>
    </row>
    <row r="7535" spans="1:12" ht="15.75">
      <c r="A7535" s="604"/>
      <c r="C7535" s="598" t="str">
        <f>'818000'!B$38</f>
        <v>Importes por pagar, transacciones con partes relacionadas</v>
      </c>
      <c r="F7535" s="555">
        <f>'818000'!G$38</f>
        <v>0</v>
      </c>
      <c r="I7535" s="580"/>
      <c r="J7535" s="580" t="str">
        <f>Índice!$C$9</f>
        <v>2016-12-31</v>
      </c>
      <c r="K7535" s="598" t="s">
        <v>2253</v>
      </c>
      <c r="L7535" s="598" t="s">
        <v>2258</v>
      </c>
    </row>
    <row r="7536" spans="1:12" ht="15.75">
      <c r="A7536" s="604"/>
      <c r="C7536" s="598" t="str">
        <f>'818000'!B$39</f>
        <v>Importes por cobrar, transacciones con partes relacionadas</v>
      </c>
      <c r="F7536" s="555">
        <f>'818000'!G$39</f>
        <v>0</v>
      </c>
      <c r="I7536" s="580"/>
      <c r="J7536" s="580" t="str">
        <f>Índice!$C$9</f>
        <v>2016-12-31</v>
      </c>
      <c r="K7536" s="598" t="s">
        <v>2253</v>
      </c>
      <c r="L7536" s="598" t="s">
        <v>2258</v>
      </c>
    </row>
    <row r="7537" spans="1:12" ht="15.75">
      <c r="A7537" s="604"/>
      <c r="C7537" s="598" t="str">
        <f>'818000'!B$40</f>
        <v>Explicación de los términos y condiciones de saldos existentes por transacciones entre partes relacionadas</v>
      </c>
      <c r="F7537" s="555">
        <f>'818000'!G$40</f>
        <v>0</v>
      </c>
      <c r="I7537" s="580" t="str">
        <f>Índice!$C$8</f>
        <v>2016-01-01</v>
      </c>
      <c r="J7537" s="580" t="str">
        <f>Índice!$C$9</f>
        <v>2016-12-31</v>
      </c>
      <c r="K7537" s="598" t="s">
        <v>2253</v>
      </c>
      <c r="L7537" s="598" t="s">
        <v>2258</v>
      </c>
    </row>
    <row r="7538" spans="1:12" ht="15.75">
      <c r="A7538" s="604"/>
      <c r="C7538" s="598" t="str">
        <f>'818000'!B$41</f>
        <v>Explicación de los detalles de garantías otorgadas o recibidas de saldos pendientes para transacciones con partes relacionadas</v>
      </c>
      <c r="F7538" s="555">
        <f>'818000'!G$41</f>
        <v>0</v>
      </c>
      <c r="I7538" s="580" t="str">
        <f>Índice!$C$8</f>
        <v>2016-01-01</v>
      </c>
      <c r="J7538" s="580" t="str">
        <f>Índice!$C$9</f>
        <v>2016-12-31</v>
      </c>
      <c r="K7538" s="598" t="s">
        <v>2253</v>
      </c>
      <c r="L7538" s="598" t="s">
        <v>2258</v>
      </c>
    </row>
    <row r="7539" spans="1:12" ht="15.75">
      <c r="A7539" s="604"/>
      <c r="C7539" s="598" t="str">
        <f>'818000'!B$42</f>
        <v>Provisiones por deudas de dudoso cobro relativas a saldos pendientes de transacciones con partes relacionadas</v>
      </c>
      <c r="F7539" s="555">
        <f>'818000'!G$42</f>
        <v>0</v>
      </c>
      <c r="I7539" s="580"/>
      <c r="J7539" s="580" t="str">
        <f>Índice!$C$9</f>
        <v>2016-12-31</v>
      </c>
      <c r="K7539" s="598" t="s">
        <v>2253</v>
      </c>
      <c r="L7539" s="598" t="s">
        <v>2258</v>
      </c>
    </row>
    <row r="7540" spans="1:12" ht="15.75">
      <c r="A7540" s="604"/>
      <c r="C7540" s="598" t="str">
        <f>'818000'!B$43</f>
        <v>Gastos reconocidos durante el periodo por deudas de dudoso cobro para transacciones entre partes relacionadas</v>
      </c>
      <c r="F7540" s="555">
        <f>'818000'!G$43</f>
        <v>0</v>
      </c>
      <c r="I7540" s="580" t="str">
        <f>Índice!$C$8</f>
        <v>2016-01-01</v>
      </c>
      <c r="J7540" s="580" t="str">
        <f>Índice!$C$9</f>
        <v>2016-12-31</v>
      </c>
      <c r="K7540" s="598" t="s">
        <v>2253</v>
      </c>
      <c r="L7540" s="598" t="s">
        <v>2258</v>
      </c>
    </row>
    <row r="7541" spans="1:12" ht="15.75">
      <c r="A7541" s="575" t="s">
        <v>15</v>
      </c>
      <c r="C7541" s="598" t="s">
        <v>1344</v>
      </c>
      <c r="I7541" s="580" t="str">
        <f>Índice!$C$8</f>
        <v>2016-01-01</v>
      </c>
      <c r="J7541" s="580" t="str">
        <f>Índice!$C$9</f>
        <v>2016-12-31</v>
      </c>
    </row>
    <row r="7542" spans="1:12" ht="15.75">
      <c r="A7542" s="575" t="s">
        <v>15</v>
      </c>
      <c r="C7542" s="598" t="str">
        <f>'818000'!B$14</f>
        <v>Información a revelar sobre transacciones entre partes relacionadas</v>
      </c>
      <c r="I7542" s="580" t="str">
        <f>Índice!$C$8</f>
        <v>2016-01-01</v>
      </c>
      <c r="J7542" s="580" t="str">
        <f>Índice!$C$9</f>
        <v>2016-12-31</v>
      </c>
    </row>
    <row r="7543" spans="1:12" ht="15.75">
      <c r="A7543" s="604"/>
      <c r="C7543" s="598" t="str">
        <f>'818000'!B$15</f>
        <v>Descripción de transacciones con partes relacionadas</v>
      </c>
      <c r="F7543" s="555" t="str">
        <f>'818000'!H$15</f>
        <v>Por incluir información</v>
      </c>
      <c r="I7543" s="580" t="str">
        <f>Índice!$C$8</f>
        <v>2016-01-01</v>
      </c>
      <c r="J7543" s="580" t="str">
        <f>Índice!$C$9</f>
        <v>2016-12-31</v>
      </c>
      <c r="K7543" s="598" t="s">
        <v>2253</v>
      </c>
      <c r="L7543" s="598" t="s">
        <v>2259</v>
      </c>
    </row>
    <row r="7544" spans="1:12" ht="15.75">
      <c r="A7544" s="604"/>
      <c r="C7544" s="598" t="str">
        <f>'818000'!B$16</f>
        <v>Descripción de la naturaleza de la relación entre partes relacionadas</v>
      </c>
      <c r="F7544" s="555" t="str">
        <f>'818000'!H$16</f>
        <v>Por incluir información</v>
      </c>
      <c r="I7544" s="580" t="str">
        <f>Índice!$C$8</f>
        <v>2016-01-01</v>
      </c>
      <c r="J7544" s="580" t="str">
        <f>Índice!$C$9</f>
        <v>2016-12-31</v>
      </c>
      <c r="K7544" s="598" t="s">
        <v>2253</v>
      </c>
      <c r="L7544" s="598" t="s">
        <v>2259</v>
      </c>
    </row>
    <row r="7545" spans="1:12" ht="15.75">
      <c r="A7545" s="575" t="s">
        <v>15</v>
      </c>
      <c r="C7545" s="598" t="str">
        <f>'818000'!B$17</f>
        <v>Transacciones con partes relacionadas</v>
      </c>
      <c r="F7545" s="555"/>
      <c r="I7545" s="580" t="str">
        <f>Índice!$C$8</f>
        <v>2016-01-01</v>
      </c>
      <c r="J7545" s="580" t="str">
        <f>Índice!$C$9</f>
        <v>2016-12-31</v>
      </c>
    </row>
    <row r="7546" spans="1:12" ht="15.75">
      <c r="A7546" s="604"/>
      <c r="C7546" s="598" t="str">
        <f>'818000'!B$18</f>
        <v>Compras de bienes, transacciones con partes relacionadas</v>
      </c>
      <c r="F7546" s="555">
        <f>'818000'!H$18</f>
        <v>0</v>
      </c>
      <c r="I7546" s="580" t="str">
        <f>Índice!$C$8</f>
        <v>2016-01-01</v>
      </c>
      <c r="J7546" s="580" t="str">
        <f>Índice!$C$9</f>
        <v>2016-12-31</v>
      </c>
      <c r="K7546" s="598" t="s">
        <v>2253</v>
      </c>
      <c r="L7546" s="598" t="s">
        <v>2259</v>
      </c>
    </row>
    <row r="7547" spans="1:12" ht="15.75">
      <c r="A7547" s="604"/>
      <c r="C7547" s="598" t="str">
        <f>'818000'!B$19</f>
        <v>Ingresos de actividades ordinarias procedentes de la venta de bienes, transacciones con partes relacionadas</v>
      </c>
      <c r="F7547" s="555">
        <f>'818000'!H$19</f>
        <v>0</v>
      </c>
      <c r="I7547" s="580" t="str">
        <f>Índice!$C$8</f>
        <v>2016-01-01</v>
      </c>
      <c r="J7547" s="580" t="str">
        <f>Índice!$C$9</f>
        <v>2016-12-31</v>
      </c>
      <c r="K7547" s="598" t="s">
        <v>2253</v>
      </c>
      <c r="L7547" s="598" t="s">
        <v>2259</v>
      </c>
    </row>
    <row r="7548" spans="1:12" ht="15.75">
      <c r="A7548" s="604"/>
      <c r="C7548" s="598" t="str">
        <f>'818000'!B$20</f>
        <v>Compras de propiedad inmobiliaria y otros activos, transacciones con partes relacionadas</v>
      </c>
      <c r="F7548" s="555">
        <f>'818000'!H$20</f>
        <v>0</v>
      </c>
      <c r="I7548" s="580" t="str">
        <f>Índice!$C$8</f>
        <v>2016-01-01</v>
      </c>
      <c r="J7548" s="580" t="str">
        <f>Índice!$C$9</f>
        <v>2016-12-31</v>
      </c>
      <c r="K7548" s="598" t="s">
        <v>2253</v>
      </c>
      <c r="L7548" s="598" t="s">
        <v>2259</v>
      </c>
    </row>
    <row r="7549" spans="1:12" ht="15.75">
      <c r="A7549" s="604"/>
      <c r="C7549" s="598" t="str">
        <f>'818000'!B$21</f>
        <v>Ventas de propiedad inmobiliaria y otros activos, transacciones con partes relacionadas</v>
      </c>
      <c r="F7549" s="555">
        <f>'818000'!H$21</f>
        <v>0</v>
      </c>
      <c r="I7549" s="580" t="str">
        <f>Índice!$C$8</f>
        <v>2016-01-01</v>
      </c>
      <c r="J7549" s="580" t="str">
        <f>Índice!$C$9</f>
        <v>2016-12-31</v>
      </c>
      <c r="K7549" s="598" t="s">
        <v>2253</v>
      </c>
      <c r="L7549" s="598" t="s">
        <v>2259</v>
      </c>
    </row>
    <row r="7550" spans="1:12" ht="15.75">
      <c r="A7550" s="604"/>
      <c r="C7550" s="598" t="str">
        <f>'818000'!B$22</f>
        <v>Servicios recibidos, transacciones con partes relacionadas</v>
      </c>
      <c r="F7550" s="555">
        <f>'818000'!H$22</f>
        <v>0</v>
      </c>
      <c r="I7550" s="580" t="str">
        <f>Índice!$C$8</f>
        <v>2016-01-01</v>
      </c>
      <c r="J7550" s="580" t="str">
        <f>Índice!$C$9</f>
        <v>2016-12-31</v>
      </c>
      <c r="K7550" s="598" t="s">
        <v>2253</v>
      </c>
      <c r="L7550" s="598" t="s">
        <v>2259</v>
      </c>
    </row>
    <row r="7551" spans="1:12" ht="15.75">
      <c r="A7551" s="604"/>
      <c r="C7551" s="598" t="str">
        <f>'818000'!B$23</f>
        <v>Ingresos de actividades ordinarias procedentes de la prestación de servicios, transacciones con partes relacionadas</v>
      </c>
      <c r="F7551" s="555">
        <f>'818000'!H$23</f>
        <v>0</v>
      </c>
      <c r="I7551" s="580" t="str">
        <f>Índice!$C$8</f>
        <v>2016-01-01</v>
      </c>
      <c r="J7551" s="580" t="str">
        <f>Índice!$C$9</f>
        <v>2016-12-31</v>
      </c>
      <c r="K7551" s="598" t="s">
        <v>2253</v>
      </c>
      <c r="L7551" s="598" t="s">
        <v>2259</v>
      </c>
    </row>
    <row r="7552" spans="1:12" ht="15.75">
      <c r="A7552" s="604"/>
      <c r="C7552" s="598" t="str">
        <f>'818000'!B$24</f>
        <v>Arrendamientos como arrendador, transacciones con partes relacionadas</v>
      </c>
      <c r="F7552" s="555">
        <f>'818000'!H$24</f>
        <v>0</v>
      </c>
      <c r="I7552" s="580" t="str">
        <f>Índice!$C$8</f>
        <v>2016-01-01</v>
      </c>
      <c r="J7552" s="580" t="str">
        <f>Índice!$C$9</f>
        <v>2016-12-31</v>
      </c>
      <c r="K7552" s="598" t="s">
        <v>2253</v>
      </c>
      <c r="L7552" s="598" t="s">
        <v>2259</v>
      </c>
    </row>
    <row r="7553" spans="1:12" ht="15.75">
      <c r="A7553" s="604"/>
      <c r="C7553" s="598" t="str">
        <f>'818000'!B$25</f>
        <v>Arrendamientos como arrendatario, transacciones con partes relacionadas</v>
      </c>
      <c r="F7553" s="555">
        <f>'818000'!H$25</f>
        <v>0</v>
      </c>
      <c r="I7553" s="580" t="str">
        <f>Índice!$C$8</f>
        <v>2016-01-01</v>
      </c>
      <c r="J7553" s="580" t="str">
        <f>Índice!$C$9</f>
        <v>2016-12-31</v>
      </c>
      <c r="K7553" s="598" t="s">
        <v>2253</v>
      </c>
      <c r="L7553" s="598" t="s">
        <v>2259</v>
      </c>
    </row>
    <row r="7554" spans="1:12" ht="15.75">
      <c r="A7554" s="604"/>
      <c r="C7554" s="598" t="str">
        <f>'818000'!B$26</f>
        <v>Transferencia de investigación y desarrollo desde la entidad, transacciones con partes relacionadas</v>
      </c>
      <c r="F7554" s="555">
        <f>'818000'!H$26</f>
        <v>0</v>
      </c>
      <c r="I7554" s="580" t="str">
        <f>Índice!$C$8</f>
        <v>2016-01-01</v>
      </c>
      <c r="J7554" s="580" t="str">
        <f>Índice!$C$9</f>
        <v>2016-12-31</v>
      </c>
      <c r="K7554" s="598" t="s">
        <v>2253</v>
      </c>
      <c r="L7554" s="598" t="s">
        <v>2259</v>
      </c>
    </row>
    <row r="7555" spans="1:12" ht="15.75">
      <c r="A7555" s="604"/>
      <c r="C7555" s="598" t="str">
        <f>'818000'!B$27</f>
        <v>Transferencia de investigación y desarrollo a la entidad, transacciones con partes relacionadas</v>
      </c>
      <c r="F7555" s="555">
        <f>'818000'!H$27</f>
        <v>0</v>
      </c>
      <c r="I7555" s="580" t="str">
        <f>Índice!$C$8</f>
        <v>2016-01-01</v>
      </c>
      <c r="J7555" s="580" t="str">
        <f>Índice!$C$9</f>
        <v>2016-12-31</v>
      </c>
      <c r="K7555" s="598" t="s">
        <v>2253</v>
      </c>
      <c r="L7555" s="598" t="s">
        <v>2259</v>
      </c>
    </row>
    <row r="7556" spans="1:12" ht="15.75">
      <c r="A7556" s="604"/>
      <c r="C7556" s="598" t="str">
        <f>'818000'!B$28</f>
        <v>Transferencias según acuerdos de licencia desde la entidad, transacciones con partes relacionadas</v>
      </c>
      <c r="F7556" s="555">
        <f>'818000'!H$28</f>
        <v>0</v>
      </c>
      <c r="I7556" s="580" t="str">
        <f>Índice!$C$8</f>
        <v>2016-01-01</v>
      </c>
      <c r="J7556" s="580" t="str">
        <f>Índice!$C$9</f>
        <v>2016-12-31</v>
      </c>
      <c r="K7556" s="598" t="s">
        <v>2253</v>
      </c>
      <c r="L7556" s="598" t="s">
        <v>2259</v>
      </c>
    </row>
    <row r="7557" spans="1:12" ht="15.75">
      <c r="A7557" s="604"/>
      <c r="C7557" s="598" t="str">
        <f>'818000'!B$29</f>
        <v>Transferencias según acuerdos de licencia a la entidad, transacciones con partes relacionadas</v>
      </c>
      <c r="F7557" s="555">
        <f>'818000'!H$29</f>
        <v>0</v>
      </c>
      <c r="I7557" s="580" t="str">
        <f>Índice!$C$8</f>
        <v>2016-01-01</v>
      </c>
      <c r="J7557" s="580" t="str">
        <f>Índice!$C$9</f>
        <v>2016-12-31</v>
      </c>
      <c r="K7557" s="598" t="s">
        <v>2253</v>
      </c>
      <c r="L7557" s="598" t="s">
        <v>2259</v>
      </c>
    </row>
    <row r="7558" spans="1:12" ht="15.75">
      <c r="A7558" s="604"/>
      <c r="C7558" s="598" t="str">
        <f>'818000'!B$30</f>
        <v>Transferencias según acuerdos financieros desde la entidad, transacciones con partes relacionadas</v>
      </c>
      <c r="F7558" s="555">
        <f>'818000'!H$30</f>
        <v>0</v>
      </c>
      <c r="I7558" s="580" t="str">
        <f>Índice!$C$8</f>
        <v>2016-01-01</v>
      </c>
      <c r="J7558" s="580" t="str">
        <f>Índice!$C$9</f>
        <v>2016-12-31</v>
      </c>
      <c r="K7558" s="598" t="s">
        <v>2253</v>
      </c>
      <c r="L7558" s="598" t="s">
        <v>2259</v>
      </c>
    </row>
    <row r="7559" spans="1:12" ht="15.75">
      <c r="A7559" s="604"/>
      <c r="C7559" s="598" t="str">
        <f>'818000'!B$31</f>
        <v>Transferencias según acuerdos financieros a la entidad, transacciones con partes relacionadas</v>
      </c>
      <c r="F7559" s="555">
        <f>'818000'!H$31</f>
        <v>0</v>
      </c>
      <c r="I7559" s="580" t="str">
        <f>Índice!$C$8</f>
        <v>2016-01-01</v>
      </c>
      <c r="J7559" s="580" t="str">
        <f>Índice!$C$9</f>
        <v>2016-12-31</v>
      </c>
      <c r="K7559" s="598" t="s">
        <v>2253</v>
      </c>
      <c r="L7559" s="598" t="s">
        <v>2259</v>
      </c>
    </row>
    <row r="7560" spans="1:12" ht="15.75">
      <c r="A7560" s="604"/>
      <c r="C7560" s="598" t="str">
        <f>'818000'!B$32</f>
        <v>Provisión de garantías o garantías colaterales por la entidad, transacciones con partes relacionadas</v>
      </c>
      <c r="F7560" s="555">
        <f>'818000'!H$32</f>
        <v>0</v>
      </c>
      <c r="I7560" s="580" t="str">
        <f>Índice!$C$8</f>
        <v>2016-01-01</v>
      </c>
      <c r="J7560" s="580" t="str">
        <f>Índice!$C$9</f>
        <v>2016-12-31</v>
      </c>
      <c r="K7560" s="598" t="s">
        <v>2253</v>
      </c>
      <c r="L7560" s="598" t="s">
        <v>2259</v>
      </c>
    </row>
    <row r="7561" spans="1:12" ht="15.75">
      <c r="A7561" s="604"/>
      <c r="C7561" s="598" t="str">
        <f>'818000'!B$33</f>
        <v>Provisión de garantías o garantías colaterales a la entidad, transacciones con partes relacionadas</v>
      </c>
      <c r="F7561" s="555">
        <f>'818000'!H$33</f>
        <v>0</v>
      </c>
      <c r="I7561" s="580" t="str">
        <f>Índice!$C$8</f>
        <v>2016-01-01</v>
      </c>
      <c r="J7561" s="580" t="str">
        <f>Índice!$C$9</f>
        <v>2016-12-31</v>
      </c>
      <c r="K7561" s="598" t="s">
        <v>2253</v>
      </c>
      <c r="L7561" s="598" t="s">
        <v>2259</v>
      </c>
    </row>
    <row r="7562" spans="1:12" ht="15.75">
      <c r="A7562" s="604"/>
      <c r="C7562" s="598" t="str">
        <f>'818000'!B$34</f>
        <v>Liquidación de pasivos por la entidad en nombre de una parte relacionada, transacciones con partes relacionadas</v>
      </c>
      <c r="F7562" s="555">
        <f>'818000'!H$34</f>
        <v>0</v>
      </c>
      <c r="I7562" s="580" t="str">
        <f>Índice!$C$8</f>
        <v>2016-01-01</v>
      </c>
      <c r="J7562" s="580" t="str">
        <f>Índice!$C$9</f>
        <v>2016-12-31</v>
      </c>
      <c r="K7562" s="598" t="s">
        <v>2253</v>
      </c>
      <c r="L7562" s="598" t="s">
        <v>2259</v>
      </c>
    </row>
    <row r="7563" spans="1:12" ht="15.75">
      <c r="A7563" s="604"/>
      <c r="C7563" s="598" t="str">
        <f>'818000'!B$35</f>
        <v>Liquidación de pasivos en nombre de la entidad por una parte relacionada, transacciones con partes relacionadas</v>
      </c>
      <c r="F7563" s="555">
        <f>'818000'!H$35</f>
        <v>0</v>
      </c>
      <c r="I7563" s="580" t="str">
        <f>Índice!$C$8</f>
        <v>2016-01-01</v>
      </c>
      <c r="J7563" s="580" t="str">
        <f>Índice!$C$9</f>
        <v>2016-12-31</v>
      </c>
      <c r="K7563" s="598" t="s">
        <v>2253</v>
      </c>
      <c r="L7563" s="598" t="s">
        <v>2259</v>
      </c>
    </row>
    <row r="7564" spans="1:12" ht="15.75">
      <c r="A7564" s="604"/>
      <c r="C7564" s="598" t="str">
        <f>'818000'!B$36</f>
        <v>Participación en planes de beneficios definidos que comparten riesgos entre las entidades del grupo, transacciones con partes relacionadas</v>
      </c>
      <c r="F7564" s="555">
        <f>'818000'!H$36</f>
        <v>0</v>
      </c>
      <c r="I7564" s="580" t="str">
        <f>Índice!$C$8</f>
        <v>2016-01-01</v>
      </c>
      <c r="J7564" s="580" t="str">
        <f>Índice!$C$9</f>
        <v>2016-12-31</v>
      </c>
      <c r="K7564" s="598" t="s">
        <v>2253</v>
      </c>
      <c r="L7564" s="598" t="s">
        <v>2259</v>
      </c>
    </row>
    <row r="7565" spans="1:12" ht="15.75">
      <c r="A7565" s="575" t="s">
        <v>15</v>
      </c>
      <c r="C7565" s="598" t="str">
        <f>'818000'!B$37</f>
        <v>Saldos pendientes de transacciones con partes relacionadas</v>
      </c>
      <c r="F7565" s="555"/>
      <c r="I7565" s="580" t="str">
        <f>Índice!$C$8</f>
        <v>2016-01-01</v>
      </c>
      <c r="J7565" s="580" t="str">
        <f>Índice!$C$9</f>
        <v>2016-12-31</v>
      </c>
    </row>
    <row r="7566" spans="1:12" ht="15.75">
      <c r="A7566" s="604"/>
      <c r="C7566" s="598" t="str">
        <f>'818000'!B$38</f>
        <v>Importes por pagar, transacciones con partes relacionadas</v>
      </c>
      <c r="F7566" s="555">
        <f>'818000'!H$38</f>
        <v>0</v>
      </c>
      <c r="I7566" s="580"/>
      <c r="J7566" s="580" t="str">
        <f>Índice!$C$9</f>
        <v>2016-12-31</v>
      </c>
      <c r="K7566" s="598" t="s">
        <v>2253</v>
      </c>
      <c r="L7566" s="598" t="s">
        <v>2259</v>
      </c>
    </row>
    <row r="7567" spans="1:12" ht="15.75">
      <c r="A7567" s="604"/>
      <c r="C7567" s="598" t="str">
        <f>'818000'!B$39</f>
        <v>Importes por cobrar, transacciones con partes relacionadas</v>
      </c>
      <c r="F7567" s="555">
        <f>'818000'!H$39</f>
        <v>0</v>
      </c>
      <c r="I7567" s="580"/>
      <c r="J7567" s="580" t="str">
        <f>Índice!$C$9</f>
        <v>2016-12-31</v>
      </c>
      <c r="K7567" s="598" t="s">
        <v>2253</v>
      </c>
      <c r="L7567" s="598" t="s">
        <v>2259</v>
      </c>
    </row>
    <row r="7568" spans="1:12" ht="15.75">
      <c r="A7568" s="604"/>
      <c r="C7568" s="598" t="str">
        <f>'818000'!B$40</f>
        <v>Explicación de los términos y condiciones de saldos existentes por transacciones entre partes relacionadas</v>
      </c>
      <c r="F7568" s="555">
        <f>'818000'!H$40</f>
        <v>0</v>
      </c>
      <c r="I7568" s="580" t="str">
        <f>Índice!$C$8</f>
        <v>2016-01-01</v>
      </c>
      <c r="J7568" s="580" t="str">
        <f>Índice!$C$9</f>
        <v>2016-12-31</v>
      </c>
      <c r="K7568" s="598" t="s">
        <v>2253</v>
      </c>
      <c r="L7568" s="598" t="s">
        <v>2259</v>
      </c>
    </row>
    <row r="7569" spans="1:18" ht="15.75">
      <c r="A7569" s="604"/>
      <c r="C7569" s="598" t="str">
        <f>'818000'!B$41</f>
        <v>Explicación de los detalles de garantías otorgadas o recibidas de saldos pendientes para transacciones con partes relacionadas</v>
      </c>
      <c r="F7569" s="555">
        <f>'818000'!H$41</f>
        <v>0</v>
      </c>
      <c r="I7569" s="580" t="str">
        <f>Índice!$C$8</f>
        <v>2016-01-01</v>
      </c>
      <c r="J7569" s="580" t="str">
        <f>Índice!$C$9</f>
        <v>2016-12-31</v>
      </c>
      <c r="K7569" s="598" t="s">
        <v>2253</v>
      </c>
      <c r="L7569" s="598" t="s">
        <v>2259</v>
      </c>
    </row>
    <row r="7570" spans="1:18" ht="15.75">
      <c r="A7570" s="604"/>
      <c r="C7570" s="598" t="str">
        <f>'818000'!B$42</f>
        <v>Provisiones por deudas de dudoso cobro relativas a saldos pendientes de transacciones con partes relacionadas</v>
      </c>
      <c r="F7570" s="555">
        <f>'818000'!H$42</f>
        <v>0</v>
      </c>
      <c r="I7570" s="580"/>
      <c r="J7570" s="580" t="str">
        <f>Índice!$C$9</f>
        <v>2016-12-31</v>
      </c>
      <c r="K7570" s="598" t="s">
        <v>2253</v>
      </c>
      <c r="L7570" s="598" t="s">
        <v>2259</v>
      </c>
    </row>
    <row r="7571" spans="1:18" ht="15.75">
      <c r="A7571" s="604"/>
      <c r="C7571" s="598" t="str">
        <f>'818000'!B$43</f>
        <v>Gastos reconocidos durante el periodo por deudas de dudoso cobro para transacciones entre partes relacionadas</v>
      </c>
      <c r="F7571" s="555">
        <f>'818000'!H$43</f>
        <v>0</v>
      </c>
      <c r="I7571" s="580" t="str">
        <f>Índice!$C$8</f>
        <v>2016-01-01</v>
      </c>
      <c r="J7571" s="580" t="str">
        <f>Índice!$C$9</f>
        <v>2016-12-31</v>
      </c>
      <c r="K7571" s="598" t="s">
        <v>2253</v>
      </c>
      <c r="L7571" s="598" t="s">
        <v>2259</v>
      </c>
    </row>
    <row r="7572" spans="1:18" ht="15.75">
      <c r="A7572" s="575" t="s">
        <v>15</v>
      </c>
      <c r="B7572" s="550"/>
      <c r="C7572" s="549" t="s">
        <v>1347</v>
      </c>
      <c r="D7572" s="550"/>
      <c r="E7572" s="550"/>
      <c r="F7572" s="551"/>
      <c r="G7572" s="550"/>
      <c r="H7572" s="550"/>
      <c r="I7572" s="580" t="str">
        <f>Índice!$C$8</f>
        <v>2016-01-01</v>
      </c>
      <c r="J7572" s="580" t="str">
        <f>Índice!$C$9</f>
        <v>2016-12-31</v>
      </c>
      <c r="K7572" s="584"/>
      <c r="L7572" s="584"/>
      <c r="M7572" s="550"/>
      <c r="N7572" s="550"/>
      <c r="O7572" s="550"/>
      <c r="P7572" s="550"/>
      <c r="Q7572" s="550"/>
      <c r="R7572" s="550"/>
    </row>
    <row r="7573" spans="1:18" ht="15.75">
      <c r="C7573" s="598" t="str">
        <f>'819100'!B6</f>
        <v>Información a revelar sobre la adopción por primera vez de las NIIF</v>
      </c>
      <c r="F7573" s="555" t="str">
        <f>'819100'!C6</f>
        <v>Por incluir información</v>
      </c>
      <c r="I7573" s="580" t="str">
        <f>Índice!$C$8</f>
        <v>2016-01-01</v>
      </c>
      <c r="J7573" s="580" t="str">
        <f>Índice!$C$9</f>
        <v>2016-12-31</v>
      </c>
    </row>
    <row r="7574" spans="1:18" ht="15.75">
      <c r="A7574" s="593" t="s">
        <v>15</v>
      </c>
      <c r="C7574" s="598">
        <f>'819100'!B7</f>
        <v>0</v>
      </c>
      <c r="F7574" s="555"/>
      <c r="I7574" s="580" t="str">
        <f>Índice!$C$8</f>
        <v>2016-01-01</v>
      </c>
      <c r="J7574" s="580" t="str">
        <f>Índice!$C$9</f>
        <v>2016-12-31</v>
      </c>
    </row>
    <row r="7575" spans="1:18" ht="15.75">
      <c r="C7575" s="598" t="str">
        <f>'819100'!B8</f>
        <v>Identificación de importes que no se han reexpresado en la fecha de transición a la NIIF para las PYMES</v>
      </c>
      <c r="F7575" s="571" t="str">
        <f>'819100'!C8</f>
        <v>Por incluir información</v>
      </c>
      <c r="I7575" s="580" t="str">
        <f>Índice!$C$8</f>
        <v>2016-01-01</v>
      </c>
      <c r="J7575" s="580" t="str">
        <f>Índice!$C$9</f>
        <v>2016-12-31</v>
      </c>
    </row>
    <row r="7576" spans="1:18" ht="15.75">
      <c r="C7576" s="598" t="str">
        <f>'819100'!B9</f>
        <v>Descripción de omisiones en la información a revelar requerida por la NIIF para las PYMES</v>
      </c>
      <c r="F7576" s="571" t="str">
        <f>'819100'!C9</f>
        <v>Por incluir información</v>
      </c>
      <c r="I7576" s="580" t="str">
        <f>Índice!$C$8</f>
        <v>2016-01-01</v>
      </c>
      <c r="J7576" s="580" t="str">
        <f>Índice!$C$9</f>
        <v>2016-12-31</v>
      </c>
    </row>
    <row r="7577" spans="1:18" ht="15.75">
      <c r="C7577" s="598" t="str">
        <f>'819100'!B10</f>
        <v>Identificación de importes que no se han reexpresado como consecuencia de aplicar modificaciones a la NIIF para las PYMES</v>
      </c>
      <c r="F7577" s="571" t="str">
        <f>'819100'!C10</f>
        <v>Por incluir información</v>
      </c>
      <c r="I7577" s="580" t="str">
        <f>Índice!$C$8</f>
        <v>2016-01-01</v>
      </c>
      <c r="J7577" s="580" t="str">
        <f>Índice!$C$9</f>
        <v>2016-12-31</v>
      </c>
    </row>
    <row r="7578" spans="1:18" ht="15.75">
      <c r="C7578" s="598" t="str">
        <f>'819100'!B11</f>
        <v>Información a revelar sobre información comparativa preparada de conformidad con PCGA anteriores [Texto]</v>
      </c>
      <c r="F7578" s="571" t="str">
        <f>'819100'!C11</f>
        <v>Por incluir información</v>
      </c>
      <c r="I7578" s="580" t="str">
        <f>Índice!$C$8</f>
        <v>2016-01-01</v>
      </c>
      <c r="J7578" s="580" t="str">
        <f>Índice!$C$9</f>
        <v>2016-12-31</v>
      </c>
    </row>
    <row r="7579" spans="1:18" ht="15.75">
      <c r="A7579" s="593" t="s">
        <v>15</v>
      </c>
      <c r="C7579" s="598" t="str">
        <f>'819100'!B12</f>
        <v>Información a revelar sobre información comparativa preparada de conformidad con PCGA anteriores [Partidas]</v>
      </c>
      <c r="F7579" s="555"/>
      <c r="I7579" s="580" t="str">
        <f>Índice!$C$8</f>
        <v>2016-01-01</v>
      </c>
      <c r="J7579" s="580" t="str">
        <f>Índice!$C$9</f>
        <v>2016-12-31</v>
      </c>
    </row>
    <row r="7580" spans="1:18" ht="15.75">
      <c r="C7580" s="598" t="str">
        <f>'819100'!B$13</f>
        <v>Patrimonio</v>
      </c>
      <c r="F7580" s="555">
        <f>'819100'!C13</f>
        <v>0</v>
      </c>
      <c r="I7580" s="580"/>
      <c r="J7580" s="580" t="str">
        <f>Índice!$C$9</f>
        <v>2016-12-31</v>
      </c>
      <c r="K7580" s="598" t="s">
        <v>2260</v>
      </c>
      <c r="L7580" s="598" t="s">
        <v>2261</v>
      </c>
    </row>
    <row r="7581" spans="1:18" ht="15.75">
      <c r="C7581" s="598" t="str">
        <f>'819100'!B$14</f>
        <v>Ganancia (pérdida)</v>
      </c>
      <c r="F7581" s="555">
        <f>'819100'!C14</f>
        <v>0</v>
      </c>
      <c r="I7581" s="580" t="str">
        <f>Índice!$C$8</f>
        <v>2016-01-01</v>
      </c>
      <c r="J7581" s="580" t="str">
        <f>Índice!$C$9</f>
        <v>2016-12-31</v>
      </c>
      <c r="K7581" s="598" t="s">
        <v>2260</v>
      </c>
      <c r="L7581" s="598" t="s">
        <v>2261</v>
      </c>
    </row>
    <row r="7582" spans="1:18" ht="15.75">
      <c r="C7582" s="598" t="str">
        <f>'819100'!B$13</f>
        <v>Patrimonio</v>
      </c>
      <c r="F7582" s="555">
        <f>'819100'!D13</f>
        <v>0</v>
      </c>
      <c r="I7582" s="580"/>
      <c r="J7582" s="580" t="str">
        <f>Índice!$C$9</f>
        <v>2016-12-31</v>
      </c>
      <c r="K7582" s="598" t="s">
        <v>2260</v>
      </c>
      <c r="L7582" s="598" t="s">
        <v>2262</v>
      </c>
    </row>
    <row r="7583" spans="1:18" ht="15.75">
      <c r="C7583" s="598" t="str">
        <f>'819100'!B$14</f>
        <v>Ganancia (pérdida)</v>
      </c>
      <c r="F7583" s="555">
        <f>'819100'!D14</f>
        <v>0</v>
      </c>
      <c r="I7583" s="580" t="str">
        <f>Índice!$C$8</f>
        <v>2016-01-01</v>
      </c>
      <c r="J7583" s="580" t="str">
        <f>Índice!$C$9</f>
        <v>2016-12-31</v>
      </c>
      <c r="K7583" s="598" t="s">
        <v>2260</v>
      </c>
      <c r="L7583" s="598" t="s">
        <v>2262</v>
      </c>
    </row>
    <row r="7584" spans="1:18" ht="15.75">
      <c r="C7584" s="598" t="str">
        <f>'819100'!B$13</f>
        <v>Patrimonio</v>
      </c>
      <c r="F7584" s="555">
        <f>'819100'!E13</f>
        <v>0</v>
      </c>
      <c r="I7584" s="580"/>
      <c r="J7584" s="580" t="str">
        <f>Índice!$C$9</f>
        <v>2016-12-31</v>
      </c>
      <c r="K7584" s="598" t="s">
        <v>2260</v>
      </c>
      <c r="L7584" s="598" t="s">
        <v>2263</v>
      </c>
    </row>
    <row r="7585" spans="1:18" ht="15.75">
      <c r="C7585" s="598" t="str">
        <f>'819100'!B$14</f>
        <v>Ganancia (pérdida)</v>
      </c>
      <c r="F7585" s="555">
        <f>'819100'!E14</f>
        <v>0</v>
      </c>
      <c r="I7585" s="580" t="str">
        <f>Índice!$C$8</f>
        <v>2016-01-01</v>
      </c>
      <c r="J7585" s="580" t="str">
        <f>Índice!$C$9</f>
        <v>2016-12-31</v>
      </c>
      <c r="K7585" s="598" t="s">
        <v>2260</v>
      </c>
      <c r="L7585" s="598" t="s">
        <v>2263</v>
      </c>
    </row>
    <row r="7586" spans="1:18" ht="15.75">
      <c r="A7586" s="593" t="s">
        <v>15</v>
      </c>
      <c r="C7586" s="598">
        <f>'819100'!B15</f>
        <v>0</v>
      </c>
      <c r="F7586" s="555"/>
      <c r="I7586" s="580" t="str">
        <f>Índice!$C$8</f>
        <v>2016-01-01</v>
      </c>
      <c r="J7586" s="580" t="str">
        <f>Índice!$C$9</f>
        <v>2016-12-31</v>
      </c>
    </row>
    <row r="7587" spans="1:18" ht="15.75">
      <c r="C7587" s="598" t="str">
        <f>'819100'!B16</f>
        <v>Explicación del efecto de la transición la situación financiera informada</v>
      </c>
      <c r="F7587" s="571" t="str">
        <f>'819100'!C16</f>
        <v>Por incluir información</v>
      </c>
      <c r="I7587" s="580" t="str">
        <f>Índice!$C$8</f>
        <v>2016-01-01</v>
      </c>
      <c r="J7587" s="580" t="str">
        <f>Índice!$C$9</f>
        <v>2016-12-31</v>
      </c>
    </row>
    <row r="7588" spans="1:18" ht="15.75">
      <c r="C7588" s="598" t="str">
        <f>'819100'!B19</f>
        <v>Descripción de la razón por la cual la entidad dejó de aplicar la NIIF para las PYMES</v>
      </c>
      <c r="F7588" s="571" t="str">
        <f>'819100'!C19</f>
        <v>Por incluir información</v>
      </c>
      <c r="I7588" s="580" t="str">
        <f>Índice!$C$8</f>
        <v>2016-01-01</v>
      </c>
      <c r="J7588" s="580" t="str">
        <f>Índice!$C$9</f>
        <v>2016-12-31</v>
      </c>
    </row>
    <row r="7589" spans="1:18" ht="15.75">
      <c r="C7589" s="598" t="str">
        <f>'819100'!B20</f>
        <v>Descripción de la razón por la cual la entidad está reasumiendo la aplicación de la NIIF para las PYMES</v>
      </c>
      <c r="F7589" s="571" t="str">
        <f>'819100'!C20</f>
        <v>Por incluir información</v>
      </c>
      <c r="I7589" s="580" t="str">
        <f>Índice!$C$8</f>
        <v>2016-01-01</v>
      </c>
      <c r="J7589" s="580" t="str">
        <f>Índice!$C$9</f>
        <v>2016-12-31</v>
      </c>
    </row>
    <row r="7590" spans="1:18" ht="15.75">
      <c r="C7590" s="598" t="str">
        <f>'819100'!B21</f>
        <v>Descripción de si la entidad ha aplicado la sección 35 o la sección 10 al aplicar la NIIF para las PYMES</v>
      </c>
      <c r="F7590" s="571" t="str">
        <f>'819100'!C21</f>
        <v>Por incluir información</v>
      </c>
      <c r="I7590" s="580" t="str">
        <f>Índice!$C$8</f>
        <v>2016-01-01</v>
      </c>
      <c r="J7590" s="580" t="str">
        <f>Índice!$C$9</f>
        <v>2016-12-31</v>
      </c>
    </row>
    <row r="7591" spans="1:18" ht="15.75">
      <c r="C7591" s="598" t="str">
        <f>'819100'!B17</f>
        <v>Explicación del efecto de la transición en el rendimiento financiero informado</v>
      </c>
      <c r="F7591" s="571" t="str">
        <f>'819100'!C17</f>
        <v>Por incluir información</v>
      </c>
      <c r="I7591" s="580" t="str">
        <f>Índice!$C$8</f>
        <v>2016-01-01</v>
      </c>
      <c r="J7591" s="580" t="str">
        <f>Índice!$C$9</f>
        <v>2016-12-31</v>
      </c>
    </row>
    <row r="7592" spans="1:18" ht="15.75">
      <c r="C7592" s="598" t="str">
        <f>'819100'!B18</f>
        <v>Explicación del efecto de la transición en los flujos de efectivo informados</v>
      </c>
      <c r="F7592" s="571" t="str">
        <f>'819100'!C18</f>
        <v>Por incluir información</v>
      </c>
      <c r="I7592" s="580" t="str">
        <f>Índice!$C$8</f>
        <v>2016-01-01</v>
      </c>
      <c r="J7592" s="580" t="str">
        <f>Índice!$C$9</f>
        <v>2016-12-31</v>
      </c>
    </row>
    <row r="7593" spans="1:18" ht="15.75">
      <c r="C7593" s="598" t="str">
        <f>'819100'!B22</f>
        <v>Explicación del hecho de que no se presentan estados financieros de periodos anteriores</v>
      </c>
      <c r="F7593" s="555" t="str">
        <f>'819100'!C22</f>
        <v>Por incluir información</v>
      </c>
      <c r="I7593" s="580" t="str">
        <f>Índice!$C$8</f>
        <v>2016-01-01</v>
      </c>
      <c r="J7593" s="580" t="str">
        <f>Índice!$C$9</f>
        <v>2016-12-31</v>
      </c>
    </row>
    <row r="7594" spans="1:18" ht="15.75">
      <c r="A7594" s="575" t="s">
        <v>15</v>
      </c>
      <c r="B7594" s="550"/>
      <c r="C7594" s="549" t="s">
        <v>1350</v>
      </c>
      <c r="D7594" s="550"/>
      <c r="E7594" s="550"/>
      <c r="F7594" s="551"/>
      <c r="G7594" s="550"/>
      <c r="H7594" s="550"/>
      <c r="I7594" s="580" t="str">
        <f>Índice!$C$8</f>
        <v>2016-01-01</v>
      </c>
      <c r="J7594" s="580" t="str">
        <f>Índice!$C$9</f>
        <v>2016-12-31</v>
      </c>
      <c r="K7594" s="584"/>
      <c r="L7594" s="584"/>
      <c r="M7594" s="550"/>
      <c r="N7594" s="550"/>
      <c r="O7594" s="550"/>
      <c r="P7594" s="550"/>
      <c r="Q7594" s="550"/>
      <c r="R7594" s="550"/>
    </row>
    <row r="7595" spans="1:18" ht="15.75">
      <c r="A7595" s="593"/>
      <c r="C7595" s="598" t="str">
        <f>'822100'!B6</f>
        <v xml:space="preserve"> Información a revelar sobre propiedades, planta y equipo y propiedades de inversión al costo menos la depreciación y deterioro de valor acumulados [bloque de texto]</v>
      </c>
      <c r="F7595" s="555" t="str">
        <f>'822100'!C6</f>
        <v>Por incluir información</v>
      </c>
      <c r="I7595" s="580" t="str">
        <f>Índice!$C$8</f>
        <v>2016-01-01</v>
      </c>
      <c r="J7595" s="580" t="str">
        <f>Índice!$C$9</f>
        <v>2016-12-31</v>
      </c>
    </row>
    <row r="7596" spans="1:18" ht="15.75">
      <c r="A7596" s="593"/>
      <c r="C7596" s="598" t="str">
        <f>'822100'!B7</f>
        <v>Información a revelar detallada sobre propiedades, planta y equipo [Texto]</v>
      </c>
      <c r="F7596" s="555" t="str">
        <f>'822100'!C7</f>
        <v>Por incluir información</v>
      </c>
      <c r="I7596" s="580" t="str">
        <f>Índice!$C$8</f>
        <v>2016-01-01</v>
      </c>
      <c r="J7596" s="580" t="str">
        <f>Índice!$C$9</f>
        <v>2016-12-31</v>
      </c>
    </row>
    <row r="7597" spans="1:18" ht="15.75">
      <c r="A7597" s="593" t="s">
        <v>15</v>
      </c>
      <c r="C7597" s="598" t="s">
        <v>1338</v>
      </c>
      <c r="I7597" s="580" t="str">
        <f>Índice!$C$8</f>
        <v>2016-01-01</v>
      </c>
      <c r="J7597" s="580" t="str">
        <f>Índice!$C$9</f>
        <v>2016-12-31</v>
      </c>
    </row>
    <row r="7598" spans="1:18" ht="15.75">
      <c r="A7598" s="593" t="s">
        <v>15</v>
      </c>
      <c r="C7598" s="598" t="str">
        <f>'822100'!B$13</f>
        <v>Información detallada a revelar sobre propiedades, planta y equipo</v>
      </c>
      <c r="F7598" s="555"/>
      <c r="I7598" s="580" t="str">
        <f>Índice!$C$8</f>
        <v>2016-01-01</v>
      </c>
      <c r="J7598" s="580" t="str">
        <f>Índice!$C$9</f>
        <v>2016-12-31</v>
      </c>
    </row>
    <row r="7599" spans="1:18" ht="15.75">
      <c r="C7599" s="598" t="str">
        <f>'822100'!B$14</f>
        <v>Bases de medición, propiedades, planta y equipo</v>
      </c>
      <c r="F7599" s="555" t="str">
        <f>'822100'!C$14</f>
        <v>Por incluir información</v>
      </c>
      <c r="I7599" s="580" t="str">
        <f>Índice!$C$8</f>
        <v>2016-01-01</v>
      </c>
      <c r="J7599" s="580" t="str">
        <f>Índice!$C$9</f>
        <v>2016-12-31</v>
      </c>
      <c r="K7599" s="598" t="s">
        <v>2264</v>
      </c>
      <c r="L7599" s="598" t="s">
        <v>2265</v>
      </c>
      <c r="M7599" s="598" t="s">
        <v>2266</v>
      </c>
      <c r="N7599" s="598" t="s">
        <v>2267</v>
      </c>
    </row>
    <row r="7600" spans="1:18" ht="15.75">
      <c r="C7600" s="598" t="str">
        <f>'822100'!B$15</f>
        <v>Método de depreciación, propiedades, planta y equipo</v>
      </c>
      <c r="F7600" s="555" t="str">
        <f>'822100'!C$15</f>
        <v>Por incluir información</v>
      </c>
      <c r="I7600" s="580" t="str">
        <f>Índice!$C$8</f>
        <v>2016-01-01</v>
      </c>
      <c r="J7600" s="580" t="str">
        <f>Índice!$C$9</f>
        <v>2016-12-31</v>
      </c>
      <c r="K7600" s="598" t="s">
        <v>2264</v>
      </c>
      <c r="L7600" s="598" t="s">
        <v>2265</v>
      </c>
      <c r="M7600" s="598" t="s">
        <v>2266</v>
      </c>
      <c r="N7600" s="598" t="s">
        <v>2267</v>
      </c>
    </row>
    <row r="7601" spans="1:14" ht="15.75">
      <c r="C7601" s="598" t="str">
        <f>'822100'!B$16</f>
        <v>Vidas útiles o tasas de depreciación, propiedades, planta y equipo</v>
      </c>
      <c r="F7601" s="555" t="str">
        <f>'822100'!C$16</f>
        <v>Por incluir información</v>
      </c>
      <c r="I7601" s="580" t="str">
        <f>Índice!$C$8</f>
        <v>2016-01-01</v>
      </c>
      <c r="J7601" s="580" t="str">
        <f>Índice!$C$9</f>
        <v>2016-12-31</v>
      </c>
      <c r="K7601" s="598" t="s">
        <v>2264</v>
      </c>
      <c r="L7601" s="598" t="s">
        <v>2265</v>
      </c>
      <c r="M7601" s="598" t="s">
        <v>2266</v>
      </c>
      <c r="N7601" s="598" t="s">
        <v>2267</v>
      </c>
    </row>
    <row r="7602" spans="1:14" ht="15.75">
      <c r="A7602" s="593" t="s">
        <v>15</v>
      </c>
      <c r="C7602" s="598" t="str">
        <f>'822100'!B$17</f>
        <v>Conciliación de cambios en propiedades, planta y equipo</v>
      </c>
      <c r="F7602" s="555"/>
      <c r="I7602" s="580" t="str">
        <f>Índice!$C$8</f>
        <v>2016-01-01</v>
      </c>
      <c r="J7602" s="580" t="str">
        <f>Índice!$C$9</f>
        <v>2016-12-31</v>
      </c>
    </row>
    <row r="7603" spans="1:14" ht="15.75">
      <c r="C7603" s="598" t="str">
        <f>'822100'!B$18</f>
        <v>Propiedades, planta y equipo al comienzo del periodo</v>
      </c>
      <c r="F7603" s="586">
        <f>'822100'!C$18</f>
        <v>0</v>
      </c>
      <c r="J7603" s="580" t="str">
        <f>Índice!$C$8</f>
        <v>2016-01-01</v>
      </c>
      <c r="K7603" s="598" t="s">
        <v>2264</v>
      </c>
      <c r="L7603" s="598" t="s">
        <v>2265</v>
      </c>
      <c r="M7603" s="598" t="s">
        <v>2266</v>
      </c>
      <c r="N7603" s="598" t="s">
        <v>2267</v>
      </c>
    </row>
    <row r="7604" spans="1:14" ht="15.75">
      <c r="A7604" s="593" t="s">
        <v>15</v>
      </c>
      <c r="C7604" s="598" t="str">
        <f>'822100'!B$19</f>
        <v>Cambios en propiedades, planta y equipo</v>
      </c>
      <c r="F7604" s="586"/>
      <c r="I7604" s="580"/>
      <c r="J7604" s="580"/>
      <c r="K7604" s="598" t="s">
        <v>2264</v>
      </c>
      <c r="L7604" s="598" t="s">
        <v>2265</v>
      </c>
      <c r="M7604" s="598" t="s">
        <v>2266</v>
      </c>
      <c r="N7604" s="598" t="s">
        <v>2267</v>
      </c>
    </row>
    <row r="7605" spans="1:14" ht="15.75">
      <c r="C7605" s="598" t="str">
        <f>'822100'!B$20</f>
        <v>Incrementos distintos de los procedentes de combinaciones de negocios, propiedades, planta y equipo</v>
      </c>
      <c r="F7605" s="586">
        <f>'822100'!C$20</f>
        <v>0</v>
      </c>
      <c r="I7605" s="580" t="str">
        <f>Índice!$C$8</f>
        <v>2016-01-01</v>
      </c>
      <c r="J7605" s="580" t="str">
        <f>Índice!$C$9</f>
        <v>2016-12-31</v>
      </c>
      <c r="K7605" s="598" t="s">
        <v>2264</v>
      </c>
      <c r="L7605" s="598" t="s">
        <v>2265</v>
      </c>
      <c r="M7605" s="598" t="s">
        <v>2266</v>
      </c>
      <c r="N7605" s="598" t="s">
        <v>2267</v>
      </c>
    </row>
    <row r="7606" spans="1:14" ht="15.75">
      <c r="C7606" s="598" t="str">
        <f>'822100'!B$21</f>
        <v>Adquisiciones realizadas mediante combinaciones de negocios, propiedades, planta y equipo</v>
      </c>
      <c r="F7606" s="586">
        <f>'822100'!C$21</f>
        <v>0</v>
      </c>
      <c r="I7606" s="580" t="str">
        <f>Índice!$C$8</f>
        <v>2016-01-01</v>
      </c>
      <c r="J7606" s="580" t="str">
        <f>Índice!$C$9</f>
        <v>2016-12-31</v>
      </c>
      <c r="K7606" s="598" t="s">
        <v>2264</v>
      </c>
      <c r="L7606" s="598" t="s">
        <v>2265</v>
      </c>
      <c r="M7606" s="598" t="s">
        <v>2266</v>
      </c>
      <c r="N7606" s="598" t="s">
        <v>2267</v>
      </c>
    </row>
    <row r="7607" spans="1:14" ht="15.75">
      <c r="C7607" s="598" t="str">
        <f>'822100'!B$22</f>
        <v>Transferencias de propiedades de inversión cuando pasa a estar disponible la medición fiable del valor razonable, propiedades, planta y equipo</v>
      </c>
      <c r="F7607" s="586">
        <f>'822100'!C$22</f>
        <v>0</v>
      </c>
      <c r="I7607" s="580" t="str">
        <f>Índice!$C$8</f>
        <v>2016-01-01</v>
      </c>
      <c r="J7607" s="580" t="str">
        <f>Índice!$C$9</f>
        <v>2016-12-31</v>
      </c>
      <c r="K7607" s="598" t="s">
        <v>2264</v>
      </c>
      <c r="L7607" s="598" t="s">
        <v>2265</v>
      </c>
      <c r="M7607" s="598" t="s">
        <v>2266</v>
      </c>
      <c r="N7607" s="598" t="s">
        <v>2267</v>
      </c>
    </row>
    <row r="7608" spans="1:14" ht="15.75">
      <c r="C7608" s="598" t="str">
        <f>'822100'!B$23</f>
        <v>Incremento (disminución) por diferencias de cambio netas, propiedades, planta y equipo</v>
      </c>
      <c r="F7608" s="586">
        <f>'822100'!C$23</f>
        <v>0</v>
      </c>
      <c r="I7608" s="580" t="str">
        <f>Índice!$C$8</f>
        <v>2016-01-01</v>
      </c>
      <c r="J7608" s="580" t="str">
        <f>Índice!$C$9</f>
        <v>2016-12-31</v>
      </c>
      <c r="K7608" s="598" t="s">
        <v>2264</v>
      </c>
      <c r="L7608" s="598" t="s">
        <v>2265</v>
      </c>
      <c r="M7608" s="598" t="s">
        <v>2266</v>
      </c>
      <c r="N7608" s="598" t="s">
        <v>2267</v>
      </c>
    </row>
    <row r="7609" spans="1:14" ht="15.75">
      <c r="C7609" s="598" t="str">
        <f>'822100'!B$24</f>
        <v>Depreciación, propiedades, planta y equipo</v>
      </c>
      <c r="F7609" s="586">
        <f>'822100'!C$24</f>
        <v>0</v>
      </c>
      <c r="I7609" s="580" t="str">
        <f>Índice!$C$8</f>
        <v>2016-01-01</v>
      </c>
      <c r="J7609" s="580" t="str">
        <f>Índice!$C$9</f>
        <v>2016-12-31</v>
      </c>
      <c r="K7609" s="598" t="s">
        <v>2264</v>
      </c>
      <c r="L7609" s="598" t="s">
        <v>2265</v>
      </c>
      <c r="M7609" s="598" t="s">
        <v>2266</v>
      </c>
      <c r="N7609" s="598" t="s">
        <v>2267</v>
      </c>
    </row>
    <row r="7610" spans="1:14" ht="15.75">
      <c r="C7610" s="598" t="str">
        <f>'822100'!B$25</f>
        <v>Incremento (disminución) de revaluaciones, propiedades, planta y equipo</v>
      </c>
      <c r="F7610" s="586">
        <f>'822100'!C$25</f>
        <v>0</v>
      </c>
      <c r="I7610" s="580" t="str">
        <f>Índice!$C$8</f>
        <v>2016-01-01</v>
      </c>
      <c r="J7610" s="580" t="str">
        <f>Índice!$C$9</f>
        <v>2016-12-31</v>
      </c>
      <c r="K7610" s="598" t="s">
        <v>2264</v>
      </c>
      <c r="L7610" s="598" t="s">
        <v>2265</v>
      </c>
      <c r="M7610" s="598" t="s">
        <v>2266</v>
      </c>
      <c r="N7610" s="598" t="s">
        <v>2267</v>
      </c>
    </row>
    <row r="7611" spans="1:14" ht="15.75">
      <c r="C7611" s="598" t="str">
        <f>'822100'!B$26</f>
        <v>Pérdidas por deterioro de valor reconocidas en otro resultado integral, propiedades, planta y equipo</v>
      </c>
      <c r="F7611" s="586">
        <f>'822100'!C$26</f>
        <v>0</v>
      </c>
      <c r="I7611" s="580" t="str">
        <f>Índice!$C$8</f>
        <v>2016-01-01</v>
      </c>
      <c r="J7611" s="580" t="str">
        <f>Índice!$C$9</f>
        <v>2016-12-31</v>
      </c>
      <c r="K7611" s="598" t="s">
        <v>2264</v>
      </c>
      <c r="L7611" s="598" t="s">
        <v>2265</v>
      </c>
      <c r="M7611" s="598" t="s">
        <v>2266</v>
      </c>
      <c r="N7611" s="598" t="s">
        <v>2267</v>
      </c>
    </row>
    <row r="7612" spans="1:14" ht="15.75">
      <c r="C7612" s="598" t="str">
        <f>'822100'!B$27</f>
        <v>Reversión de deterioros de valor reconocidos en otro resultado integral, propiedades, planta y equipo</v>
      </c>
      <c r="F7612" s="586">
        <f>'822100'!C$27</f>
        <v>0</v>
      </c>
      <c r="I7612" s="580" t="str">
        <f>Índice!$C$8</f>
        <v>2016-01-01</v>
      </c>
      <c r="J7612" s="580" t="str">
        <f>Índice!$C$9</f>
        <v>2016-12-31</v>
      </c>
      <c r="K7612" s="598" t="s">
        <v>2264</v>
      </c>
      <c r="L7612" s="598" t="s">
        <v>2265</v>
      </c>
      <c r="M7612" s="598" t="s">
        <v>2266</v>
      </c>
      <c r="N7612" s="598" t="s">
        <v>2267</v>
      </c>
    </row>
    <row r="7613" spans="1:14" ht="15.75">
      <c r="C7613" s="598" t="str">
        <f>'822100'!B$28</f>
        <v>Pérdidas por deterioro de valor reconocidas en el resultado del periodo, propiedades, planta y equipo</v>
      </c>
      <c r="F7613" s="586">
        <f>'822100'!C$28</f>
        <v>0</v>
      </c>
      <c r="I7613" s="580" t="str">
        <f>Índice!$C$8</f>
        <v>2016-01-01</v>
      </c>
      <c r="J7613" s="580" t="str">
        <f>Índice!$C$9</f>
        <v>2016-12-31</v>
      </c>
      <c r="K7613" s="598" t="s">
        <v>2264</v>
      </c>
      <c r="L7613" s="598" t="s">
        <v>2265</v>
      </c>
      <c r="M7613" s="598" t="s">
        <v>2266</v>
      </c>
      <c r="N7613" s="598" t="s">
        <v>2267</v>
      </c>
    </row>
    <row r="7614" spans="1:14" ht="15.75">
      <c r="C7614" s="598" t="str">
        <f>'822100'!B$29</f>
        <v>Reversión de pérdidas por deterioro de valor reconocidas en el resultado del periodo, propiedades, planta y equipo</v>
      </c>
      <c r="F7614" s="586">
        <f>'822100'!C$29</f>
        <v>0</v>
      </c>
      <c r="I7614" s="580" t="str">
        <f>Índice!$C$8</f>
        <v>2016-01-01</v>
      </c>
      <c r="J7614" s="580" t="str">
        <f>Índice!$C$9</f>
        <v>2016-12-31</v>
      </c>
      <c r="K7614" s="598" t="s">
        <v>2264</v>
      </c>
      <c r="L7614" s="598" t="s">
        <v>2265</v>
      </c>
      <c r="M7614" s="598" t="s">
        <v>2266</v>
      </c>
      <c r="N7614" s="598" t="s">
        <v>2267</v>
      </c>
    </row>
    <row r="7615" spans="1:14" ht="15.75">
      <c r="C7615" s="598" t="str">
        <f>'822100'!B$30</f>
        <v>Incrementos (disminuciones) por otros cambios, propiedades, planta y equipo</v>
      </c>
      <c r="F7615" s="586">
        <f>'822100'!C$30</f>
        <v>0</v>
      </c>
      <c r="I7615" s="580" t="str">
        <f>Índice!$C$8</f>
        <v>2016-01-01</v>
      </c>
      <c r="J7615" s="580" t="str">
        <f>Índice!$C$9</f>
        <v>2016-12-31</v>
      </c>
      <c r="K7615" s="598" t="s">
        <v>2264</v>
      </c>
      <c r="L7615" s="598" t="s">
        <v>2265</v>
      </c>
      <c r="M7615" s="598" t="s">
        <v>2266</v>
      </c>
      <c r="N7615" s="598" t="s">
        <v>2267</v>
      </c>
    </row>
    <row r="7616" spans="1:14" ht="15.75">
      <c r="C7616" s="598" t="str">
        <f>'822100'!B$31</f>
        <v>Disposiciones, propiedades, planta y equipo</v>
      </c>
      <c r="F7616" s="586">
        <f>'822100'!C$31</f>
        <v>0</v>
      </c>
      <c r="I7616" s="580" t="str">
        <f>Índice!$C$8</f>
        <v>2016-01-01</v>
      </c>
      <c r="J7616" s="580" t="str">
        <f>Índice!$C$9</f>
        <v>2016-12-31</v>
      </c>
      <c r="K7616" s="598" t="s">
        <v>2264</v>
      </c>
      <c r="L7616" s="598" t="s">
        <v>2265</v>
      </c>
      <c r="M7616" s="598" t="s">
        <v>2266</v>
      </c>
      <c r="N7616" s="598" t="s">
        <v>2267</v>
      </c>
    </row>
    <row r="7617" spans="1:14" ht="15.75">
      <c r="C7617" s="598" t="str">
        <f>'822100'!B$32</f>
        <v>Total incremento (disminución) en propiedades, planta y equipo</v>
      </c>
      <c r="F7617" s="586">
        <f>'822100'!C$32</f>
        <v>0</v>
      </c>
      <c r="I7617" s="580" t="str">
        <f>Índice!$C$8</f>
        <v>2016-01-01</v>
      </c>
      <c r="J7617" s="580" t="str">
        <f>Índice!$C$9</f>
        <v>2016-12-31</v>
      </c>
      <c r="K7617" s="598" t="s">
        <v>2264</v>
      </c>
      <c r="L7617" s="598" t="s">
        <v>2265</v>
      </c>
      <c r="M7617" s="598" t="s">
        <v>2266</v>
      </c>
      <c r="N7617" s="598" t="s">
        <v>2267</v>
      </c>
    </row>
    <row r="7618" spans="1:14" ht="15.75">
      <c r="C7618" s="598" t="str">
        <f>'822100'!B$33</f>
        <v>Propiedades, planta y equipo al final del periodo</v>
      </c>
      <c r="F7618" s="586">
        <f>'822100'!C$33</f>
        <v>0</v>
      </c>
      <c r="I7618" s="580"/>
      <c r="J7618" s="580" t="str">
        <f>Índice!$C$9</f>
        <v>2016-12-31</v>
      </c>
      <c r="K7618" s="598" t="s">
        <v>2264</v>
      </c>
      <c r="L7618" s="598" t="s">
        <v>2265</v>
      </c>
      <c r="M7618" s="598" t="s">
        <v>2266</v>
      </c>
      <c r="N7618" s="598" t="s">
        <v>2267</v>
      </c>
    </row>
    <row r="7619" spans="1:14" s="550" customFormat="1" ht="15.75">
      <c r="A7619" s="575" t="s">
        <v>15</v>
      </c>
      <c r="C7619" s="607" t="s">
        <v>1648</v>
      </c>
      <c r="F7619" s="608"/>
      <c r="I7619" s="609"/>
      <c r="J7619" s="576"/>
      <c r="L7619" s="577"/>
    </row>
    <row r="7620" spans="1:14" ht="15.75">
      <c r="A7620" s="593" t="s">
        <v>15</v>
      </c>
      <c r="C7620" s="598" t="str">
        <f>'822100'!B$13</f>
        <v>Información detallada a revelar sobre propiedades, planta y equipo</v>
      </c>
      <c r="F7620" s="555"/>
      <c r="I7620" s="580" t="str">
        <f>Índice!$C$8</f>
        <v>2016-01-01</v>
      </c>
      <c r="J7620" s="580" t="str">
        <f>Índice!$C$9</f>
        <v>2016-12-31</v>
      </c>
    </row>
    <row r="7621" spans="1:14" ht="15.75">
      <c r="C7621" s="598" t="str">
        <f>'822100'!B$14</f>
        <v>Bases de medición, propiedades, planta y equipo</v>
      </c>
      <c r="F7621" s="555" t="str">
        <f>'822100'!D$14</f>
        <v>Por incluir información</v>
      </c>
      <c r="I7621" s="580" t="str">
        <f>Índice!$C$8</f>
        <v>2016-01-01</v>
      </c>
      <c r="J7621" s="580" t="str">
        <f>Índice!$C$9</f>
        <v>2016-12-31</v>
      </c>
      <c r="K7621" s="598" t="s">
        <v>2264</v>
      </c>
      <c r="L7621" s="598" t="s">
        <v>2265</v>
      </c>
      <c r="M7621" s="598" t="s">
        <v>2266</v>
      </c>
      <c r="N7621" s="598" t="s">
        <v>2268</v>
      </c>
    </row>
    <row r="7622" spans="1:14" ht="15.75">
      <c r="C7622" s="598" t="str">
        <f>'822100'!B$15</f>
        <v>Método de depreciación, propiedades, planta y equipo</v>
      </c>
      <c r="F7622" s="555" t="str">
        <f>'822100'!D$15</f>
        <v>Por incluir información</v>
      </c>
      <c r="I7622" s="580" t="str">
        <f>Índice!$C$8</f>
        <v>2016-01-01</v>
      </c>
      <c r="J7622" s="580" t="str">
        <f>Índice!$C$9</f>
        <v>2016-12-31</v>
      </c>
      <c r="K7622" s="598" t="s">
        <v>2264</v>
      </c>
      <c r="L7622" s="598" t="s">
        <v>2265</v>
      </c>
      <c r="M7622" s="598" t="s">
        <v>2266</v>
      </c>
      <c r="N7622" s="598" t="s">
        <v>2268</v>
      </c>
    </row>
    <row r="7623" spans="1:14" ht="15.75">
      <c r="C7623" s="598" t="str">
        <f>'822100'!B$16</f>
        <v>Vidas útiles o tasas de depreciación, propiedades, planta y equipo</v>
      </c>
      <c r="F7623" s="555" t="str">
        <f>'822100'!D$16</f>
        <v>Por incluir información</v>
      </c>
      <c r="I7623" s="580" t="str">
        <f>Índice!$C$8</f>
        <v>2016-01-01</v>
      </c>
      <c r="J7623" s="580" t="str">
        <f>Índice!$C$9</f>
        <v>2016-12-31</v>
      </c>
      <c r="K7623" s="598" t="s">
        <v>2264</v>
      </c>
      <c r="L7623" s="598" t="s">
        <v>2265</v>
      </c>
      <c r="M7623" s="598" t="s">
        <v>2266</v>
      </c>
      <c r="N7623" s="598" t="s">
        <v>2268</v>
      </c>
    </row>
    <row r="7624" spans="1:14" ht="15.75">
      <c r="A7624" s="593" t="s">
        <v>15</v>
      </c>
      <c r="C7624" s="598" t="str">
        <f>'822100'!B$17</f>
        <v>Conciliación de cambios en propiedades, planta y equipo</v>
      </c>
      <c r="F7624" s="555"/>
      <c r="I7624" s="580" t="str">
        <f>Índice!$C$8</f>
        <v>2016-01-01</v>
      </c>
      <c r="J7624" s="580" t="str">
        <f>Índice!$C$9</f>
        <v>2016-12-31</v>
      </c>
    </row>
    <row r="7625" spans="1:14" ht="15.75">
      <c r="C7625" s="598" t="str">
        <f>'822100'!B$18</f>
        <v>Propiedades, planta y equipo al comienzo del periodo</v>
      </c>
      <c r="F7625" s="586">
        <f>'822100'!D$18</f>
        <v>0</v>
      </c>
      <c r="J7625" s="580" t="str">
        <f>Índice!$C$8</f>
        <v>2016-01-01</v>
      </c>
      <c r="K7625" s="598" t="s">
        <v>2264</v>
      </c>
      <c r="L7625" s="598" t="s">
        <v>2265</v>
      </c>
      <c r="M7625" s="598" t="s">
        <v>2266</v>
      </c>
      <c r="N7625" s="598" t="s">
        <v>2268</v>
      </c>
    </row>
    <row r="7626" spans="1:14" ht="15.75">
      <c r="A7626" s="593" t="s">
        <v>15</v>
      </c>
      <c r="C7626" s="598" t="str">
        <f>'822100'!B$19</f>
        <v>Cambios en propiedades, planta y equipo</v>
      </c>
      <c r="F7626" s="586"/>
      <c r="I7626" s="580"/>
      <c r="J7626" s="580"/>
      <c r="K7626" s="598" t="s">
        <v>2264</v>
      </c>
      <c r="L7626" s="598" t="s">
        <v>2265</v>
      </c>
      <c r="M7626" s="598" t="s">
        <v>2266</v>
      </c>
      <c r="N7626" s="598" t="s">
        <v>2268</v>
      </c>
    </row>
    <row r="7627" spans="1:14" ht="15.75">
      <c r="C7627" s="598" t="str">
        <f>'822100'!B$20</f>
        <v>Incrementos distintos de los procedentes de combinaciones de negocios, propiedades, planta y equipo</v>
      </c>
      <c r="F7627" s="586">
        <f>'822100'!D$20</f>
        <v>0</v>
      </c>
      <c r="I7627" s="580" t="str">
        <f>Índice!$C$8</f>
        <v>2016-01-01</v>
      </c>
      <c r="J7627" s="580" t="str">
        <f>Índice!$C$9</f>
        <v>2016-12-31</v>
      </c>
      <c r="K7627" s="598" t="s">
        <v>2264</v>
      </c>
      <c r="L7627" s="598" t="s">
        <v>2265</v>
      </c>
      <c r="M7627" s="598" t="s">
        <v>2266</v>
      </c>
      <c r="N7627" s="598" t="s">
        <v>2268</v>
      </c>
    </row>
    <row r="7628" spans="1:14" ht="15.75">
      <c r="C7628" s="598" t="str">
        <f>'822100'!B$21</f>
        <v>Adquisiciones realizadas mediante combinaciones de negocios, propiedades, planta y equipo</v>
      </c>
      <c r="F7628" s="586">
        <f>'822100'!D$21</f>
        <v>0</v>
      </c>
      <c r="I7628" s="580" t="str">
        <f>Índice!$C$8</f>
        <v>2016-01-01</v>
      </c>
      <c r="J7628" s="580" t="str">
        <f>Índice!$C$9</f>
        <v>2016-12-31</v>
      </c>
      <c r="K7628" s="598" t="s">
        <v>2264</v>
      </c>
      <c r="L7628" s="598" t="s">
        <v>2265</v>
      </c>
      <c r="M7628" s="598" t="s">
        <v>2266</v>
      </c>
      <c r="N7628" s="598" t="s">
        <v>2268</v>
      </c>
    </row>
    <row r="7629" spans="1:14" ht="15.75">
      <c r="C7629" s="598" t="str">
        <f>'822100'!B$22</f>
        <v>Transferencias de propiedades de inversión cuando pasa a estar disponible la medición fiable del valor razonable, propiedades, planta y equipo</v>
      </c>
      <c r="F7629" s="586">
        <f>'822100'!D$22</f>
        <v>0</v>
      </c>
      <c r="I7629" s="580" t="str">
        <f>Índice!$C$8</f>
        <v>2016-01-01</v>
      </c>
      <c r="J7629" s="580" t="str">
        <f>Índice!$C$9</f>
        <v>2016-12-31</v>
      </c>
      <c r="K7629" s="598" t="s">
        <v>2264</v>
      </c>
      <c r="L7629" s="598" t="s">
        <v>2265</v>
      </c>
      <c r="M7629" s="598" t="s">
        <v>2266</v>
      </c>
      <c r="N7629" s="598" t="s">
        <v>2268</v>
      </c>
    </row>
    <row r="7630" spans="1:14" ht="15.75">
      <c r="C7630" s="598" t="str">
        <f>'822100'!B$23</f>
        <v>Incremento (disminución) por diferencias de cambio netas, propiedades, planta y equipo</v>
      </c>
      <c r="F7630" s="586">
        <f>'822100'!D$23</f>
        <v>0</v>
      </c>
      <c r="I7630" s="580" t="str">
        <f>Índice!$C$8</f>
        <v>2016-01-01</v>
      </c>
      <c r="J7630" s="580" t="str">
        <f>Índice!$C$9</f>
        <v>2016-12-31</v>
      </c>
      <c r="K7630" s="598" t="s">
        <v>2264</v>
      </c>
      <c r="L7630" s="598" t="s">
        <v>2265</v>
      </c>
      <c r="M7630" s="598" t="s">
        <v>2266</v>
      </c>
      <c r="N7630" s="598" t="s">
        <v>2268</v>
      </c>
    </row>
    <row r="7631" spans="1:14" ht="15.75">
      <c r="C7631" s="598" t="str">
        <f>'822100'!B$24</f>
        <v>Depreciación, propiedades, planta y equipo</v>
      </c>
      <c r="F7631" s="586">
        <f>'822100'!D$24</f>
        <v>0</v>
      </c>
      <c r="I7631" s="580" t="str">
        <f>Índice!$C$8</f>
        <v>2016-01-01</v>
      </c>
      <c r="J7631" s="580" t="str">
        <f>Índice!$C$9</f>
        <v>2016-12-31</v>
      </c>
      <c r="K7631" s="598" t="s">
        <v>2264</v>
      </c>
      <c r="L7631" s="598" t="s">
        <v>2265</v>
      </c>
      <c r="M7631" s="598" t="s">
        <v>2266</v>
      </c>
      <c r="N7631" s="598" t="s">
        <v>2268</v>
      </c>
    </row>
    <row r="7632" spans="1:14" ht="15.75">
      <c r="C7632" s="598" t="str">
        <f>'822100'!B$25</f>
        <v>Incremento (disminución) de revaluaciones, propiedades, planta y equipo</v>
      </c>
      <c r="F7632" s="586">
        <f>'822100'!D$25</f>
        <v>0</v>
      </c>
      <c r="I7632" s="580" t="str">
        <f>Índice!$C$8</f>
        <v>2016-01-01</v>
      </c>
      <c r="J7632" s="580" t="str">
        <f>Índice!$C$9</f>
        <v>2016-12-31</v>
      </c>
      <c r="K7632" s="598" t="s">
        <v>2264</v>
      </c>
      <c r="L7632" s="598" t="s">
        <v>2265</v>
      </c>
      <c r="M7632" s="598" t="s">
        <v>2266</v>
      </c>
      <c r="N7632" s="598" t="s">
        <v>2268</v>
      </c>
    </row>
    <row r="7633" spans="1:14" ht="15.75">
      <c r="C7633" s="598" t="str">
        <f>'822100'!B$26</f>
        <v>Pérdidas por deterioro de valor reconocidas en otro resultado integral, propiedades, planta y equipo</v>
      </c>
      <c r="F7633" s="586">
        <f>'822100'!D$26</f>
        <v>0</v>
      </c>
      <c r="I7633" s="580" t="str">
        <f>Índice!$C$8</f>
        <v>2016-01-01</v>
      </c>
      <c r="J7633" s="580" t="str">
        <f>Índice!$C$9</f>
        <v>2016-12-31</v>
      </c>
      <c r="K7633" s="598" t="s">
        <v>2264</v>
      </c>
      <c r="L7633" s="598" t="s">
        <v>2265</v>
      </c>
      <c r="M7633" s="598" t="s">
        <v>2266</v>
      </c>
      <c r="N7633" s="598" t="s">
        <v>2268</v>
      </c>
    </row>
    <row r="7634" spans="1:14" ht="15.75">
      <c r="C7634" s="598" t="str">
        <f>'822100'!B$27</f>
        <v>Reversión de deterioros de valor reconocidos en otro resultado integral, propiedades, planta y equipo</v>
      </c>
      <c r="F7634" s="586">
        <f>'822100'!D$27</f>
        <v>0</v>
      </c>
      <c r="I7634" s="580" t="str">
        <f>Índice!$C$8</f>
        <v>2016-01-01</v>
      </c>
      <c r="J7634" s="580" t="str">
        <f>Índice!$C$9</f>
        <v>2016-12-31</v>
      </c>
      <c r="K7634" s="598" t="s">
        <v>2264</v>
      </c>
      <c r="L7634" s="598" t="s">
        <v>2265</v>
      </c>
      <c r="M7634" s="598" t="s">
        <v>2266</v>
      </c>
      <c r="N7634" s="598" t="s">
        <v>2268</v>
      </c>
    </row>
    <row r="7635" spans="1:14" ht="15.75">
      <c r="C7635" s="598" t="str">
        <f>'822100'!B$28</f>
        <v>Pérdidas por deterioro de valor reconocidas en el resultado del periodo, propiedades, planta y equipo</v>
      </c>
      <c r="F7635" s="586">
        <f>'822100'!D$28</f>
        <v>0</v>
      </c>
      <c r="I7635" s="580" t="str">
        <f>Índice!$C$8</f>
        <v>2016-01-01</v>
      </c>
      <c r="J7635" s="580" t="str">
        <f>Índice!$C$9</f>
        <v>2016-12-31</v>
      </c>
      <c r="K7635" s="598" t="s">
        <v>2264</v>
      </c>
      <c r="L7635" s="598" t="s">
        <v>2265</v>
      </c>
      <c r="M7635" s="598" t="s">
        <v>2266</v>
      </c>
      <c r="N7635" s="598" t="s">
        <v>2268</v>
      </c>
    </row>
    <row r="7636" spans="1:14" ht="15.75">
      <c r="C7636" s="598" t="str">
        <f>'822100'!B$29</f>
        <v>Reversión de pérdidas por deterioro de valor reconocidas en el resultado del periodo, propiedades, planta y equipo</v>
      </c>
      <c r="F7636" s="586">
        <f>'822100'!D$29</f>
        <v>0</v>
      </c>
      <c r="I7636" s="580" t="str">
        <f>Índice!$C$8</f>
        <v>2016-01-01</v>
      </c>
      <c r="J7636" s="580" t="str">
        <f>Índice!$C$9</f>
        <v>2016-12-31</v>
      </c>
      <c r="K7636" s="598" t="s">
        <v>2264</v>
      </c>
      <c r="L7636" s="598" t="s">
        <v>2265</v>
      </c>
      <c r="M7636" s="598" t="s">
        <v>2266</v>
      </c>
      <c r="N7636" s="598" t="s">
        <v>2268</v>
      </c>
    </row>
    <row r="7637" spans="1:14" ht="15.75">
      <c r="C7637" s="598" t="str">
        <f>'822100'!B$30</f>
        <v>Incrementos (disminuciones) por otros cambios, propiedades, planta y equipo</v>
      </c>
      <c r="F7637" s="586">
        <f>'822100'!D$30</f>
        <v>0</v>
      </c>
      <c r="I7637" s="580" t="str">
        <f>Índice!$C$8</f>
        <v>2016-01-01</v>
      </c>
      <c r="J7637" s="580" t="str">
        <f>Índice!$C$9</f>
        <v>2016-12-31</v>
      </c>
      <c r="K7637" s="598" t="s">
        <v>2264</v>
      </c>
      <c r="L7637" s="598" t="s">
        <v>2265</v>
      </c>
      <c r="M7637" s="598" t="s">
        <v>2266</v>
      </c>
      <c r="N7637" s="598" t="s">
        <v>2268</v>
      </c>
    </row>
    <row r="7638" spans="1:14" ht="15.75">
      <c r="C7638" s="598" t="str">
        <f>'822100'!B$31</f>
        <v>Disposiciones, propiedades, planta y equipo</v>
      </c>
      <c r="F7638" s="586">
        <f>'822100'!D$31</f>
        <v>0</v>
      </c>
      <c r="I7638" s="580" t="str">
        <f>Índice!$C$8</f>
        <v>2016-01-01</v>
      </c>
      <c r="J7638" s="580" t="str">
        <f>Índice!$C$9</f>
        <v>2016-12-31</v>
      </c>
      <c r="K7638" s="598" t="s">
        <v>2264</v>
      </c>
      <c r="L7638" s="598" t="s">
        <v>2265</v>
      </c>
      <c r="M7638" s="598" t="s">
        <v>2266</v>
      </c>
      <c r="N7638" s="598" t="s">
        <v>2268</v>
      </c>
    </row>
    <row r="7639" spans="1:14" ht="15.75">
      <c r="C7639" s="598" t="str">
        <f>'822100'!B$32</f>
        <v>Total incremento (disminución) en propiedades, planta y equipo</v>
      </c>
      <c r="F7639" s="586">
        <f>'822100'!D$32</f>
        <v>0</v>
      </c>
      <c r="I7639" s="580" t="str">
        <f>Índice!$C$8</f>
        <v>2016-01-01</v>
      </c>
      <c r="J7639" s="580" t="str">
        <f>Índice!$C$9</f>
        <v>2016-12-31</v>
      </c>
      <c r="K7639" s="598" t="s">
        <v>2264</v>
      </c>
      <c r="L7639" s="598" t="s">
        <v>2265</v>
      </c>
      <c r="M7639" s="598" t="s">
        <v>2266</v>
      </c>
      <c r="N7639" s="598" t="s">
        <v>2268</v>
      </c>
    </row>
    <row r="7640" spans="1:14" ht="15.75">
      <c r="C7640" s="598" t="str">
        <f>'822100'!B$33</f>
        <v>Propiedades, planta y equipo al final del periodo</v>
      </c>
      <c r="F7640" s="586">
        <f>'822100'!D$33</f>
        <v>0</v>
      </c>
      <c r="I7640" s="580"/>
      <c r="J7640" s="580" t="str">
        <f>Índice!$C$9</f>
        <v>2016-12-31</v>
      </c>
      <c r="K7640" s="598" t="s">
        <v>2264</v>
      </c>
      <c r="L7640" s="598" t="s">
        <v>2265</v>
      </c>
      <c r="M7640" s="598" t="s">
        <v>2266</v>
      </c>
      <c r="N7640" s="598" t="s">
        <v>2268</v>
      </c>
    </row>
    <row r="7641" spans="1:14" ht="15.75">
      <c r="A7641" s="593" t="s">
        <v>15</v>
      </c>
      <c r="C7641" s="598" t="s">
        <v>1649</v>
      </c>
      <c r="I7641" s="580" t="str">
        <f>Índice!$C$8</f>
        <v>2016-01-01</v>
      </c>
      <c r="J7641" s="580" t="str">
        <f>Índice!$C$9</f>
        <v>2016-12-31</v>
      </c>
    </row>
    <row r="7642" spans="1:14" ht="15.75">
      <c r="A7642" s="593" t="s">
        <v>15</v>
      </c>
      <c r="C7642" s="598" t="str">
        <f>'822100'!B$13</f>
        <v>Información detallada a revelar sobre propiedades, planta y equipo</v>
      </c>
      <c r="F7642" s="555"/>
      <c r="I7642" s="580" t="str">
        <f>Índice!$C$8</f>
        <v>2016-01-01</v>
      </c>
      <c r="J7642" s="580" t="str">
        <f>Índice!$C$9</f>
        <v>2016-12-31</v>
      </c>
    </row>
    <row r="7643" spans="1:14" ht="15.75">
      <c r="C7643" s="598" t="str">
        <f>'822100'!B$14</f>
        <v>Bases de medición, propiedades, planta y equipo</v>
      </c>
      <c r="F7643" s="555" t="str">
        <f>'822100'!E$14</f>
        <v>Por incluir información</v>
      </c>
      <c r="I7643" s="580" t="str">
        <f>Índice!$C$8</f>
        <v>2016-01-01</v>
      </c>
      <c r="J7643" s="580" t="str">
        <f>Índice!$C$9</f>
        <v>2016-12-31</v>
      </c>
      <c r="K7643" s="598" t="s">
        <v>2264</v>
      </c>
      <c r="L7643" s="598" t="s">
        <v>2265</v>
      </c>
      <c r="M7643" s="598" t="s">
        <v>2266</v>
      </c>
      <c r="N7643" s="598" t="s">
        <v>2269</v>
      </c>
    </row>
    <row r="7644" spans="1:14" ht="15.75">
      <c r="C7644" s="598" t="str">
        <f>'822100'!B$15</f>
        <v>Método de depreciación, propiedades, planta y equipo</v>
      </c>
      <c r="F7644" s="555" t="str">
        <f>'822100'!E$15</f>
        <v>Por incluir información</v>
      </c>
      <c r="I7644" s="580" t="str">
        <f>Índice!$C$8</f>
        <v>2016-01-01</v>
      </c>
      <c r="J7644" s="580" t="str">
        <f>Índice!$C$9</f>
        <v>2016-12-31</v>
      </c>
      <c r="K7644" s="598" t="s">
        <v>2264</v>
      </c>
      <c r="L7644" s="598" t="s">
        <v>2265</v>
      </c>
      <c r="M7644" s="598" t="s">
        <v>2266</v>
      </c>
      <c r="N7644" s="598" t="s">
        <v>2269</v>
      </c>
    </row>
    <row r="7645" spans="1:14" ht="15.75">
      <c r="C7645" s="598" t="str">
        <f>'822100'!B$16</f>
        <v>Vidas útiles o tasas de depreciación, propiedades, planta y equipo</v>
      </c>
      <c r="F7645" s="555" t="str">
        <f>'822100'!E$16</f>
        <v>Por incluir información</v>
      </c>
      <c r="I7645" s="580" t="str">
        <f>Índice!$C$8</f>
        <v>2016-01-01</v>
      </c>
      <c r="J7645" s="580" t="str">
        <f>Índice!$C$9</f>
        <v>2016-12-31</v>
      </c>
      <c r="K7645" s="598" t="s">
        <v>2264</v>
      </c>
      <c r="L7645" s="598" t="s">
        <v>2265</v>
      </c>
      <c r="M7645" s="598" t="s">
        <v>2266</v>
      </c>
      <c r="N7645" s="598" t="s">
        <v>2269</v>
      </c>
    </row>
    <row r="7646" spans="1:14" ht="15.75">
      <c r="A7646" s="593" t="s">
        <v>15</v>
      </c>
      <c r="C7646" s="598" t="str">
        <f>'822100'!B$17</f>
        <v>Conciliación de cambios en propiedades, planta y equipo</v>
      </c>
      <c r="F7646" s="555"/>
      <c r="I7646" s="580" t="str">
        <f>Índice!$C$8</f>
        <v>2016-01-01</v>
      </c>
      <c r="J7646" s="580" t="str">
        <f>Índice!$C$9</f>
        <v>2016-12-31</v>
      </c>
    </row>
    <row r="7647" spans="1:14" ht="15.75">
      <c r="C7647" s="598" t="str">
        <f>'822100'!B$18</f>
        <v>Propiedades, planta y equipo al comienzo del periodo</v>
      </c>
      <c r="F7647" s="586">
        <f>'822100'!E$18</f>
        <v>0</v>
      </c>
      <c r="J7647" s="580" t="str">
        <f>Índice!$C$8</f>
        <v>2016-01-01</v>
      </c>
      <c r="K7647" s="598" t="s">
        <v>2264</v>
      </c>
      <c r="L7647" s="598" t="s">
        <v>2265</v>
      </c>
      <c r="M7647" s="598" t="s">
        <v>2266</v>
      </c>
      <c r="N7647" s="598" t="s">
        <v>2269</v>
      </c>
    </row>
    <row r="7648" spans="1:14" ht="15.75">
      <c r="A7648" s="593" t="s">
        <v>15</v>
      </c>
      <c r="C7648" s="598" t="str">
        <f>'822100'!B$19</f>
        <v>Cambios en propiedades, planta y equipo</v>
      </c>
      <c r="F7648" s="586"/>
      <c r="I7648" s="580"/>
      <c r="J7648" s="580"/>
      <c r="K7648" s="598" t="s">
        <v>2264</v>
      </c>
      <c r="L7648" s="598" t="s">
        <v>2265</v>
      </c>
      <c r="M7648" s="598" t="s">
        <v>2266</v>
      </c>
      <c r="N7648" s="598" t="s">
        <v>2269</v>
      </c>
    </row>
    <row r="7649" spans="1:14" ht="15.75">
      <c r="C7649" s="598" t="str">
        <f>'822100'!B$20</f>
        <v>Incrementos distintos de los procedentes de combinaciones de negocios, propiedades, planta y equipo</v>
      </c>
      <c r="F7649" s="586">
        <f>'822100'!E$20</f>
        <v>0</v>
      </c>
      <c r="I7649" s="580" t="str">
        <f>Índice!$C$8</f>
        <v>2016-01-01</v>
      </c>
      <c r="J7649" s="580" t="str">
        <f>Índice!$C$9</f>
        <v>2016-12-31</v>
      </c>
      <c r="K7649" s="598" t="s">
        <v>2264</v>
      </c>
      <c r="L7649" s="598" t="s">
        <v>2265</v>
      </c>
      <c r="M7649" s="598" t="s">
        <v>2266</v>
      </c>
      <c r="N7649" s="598" t="s">
        <v>2269</v>
      </c>
    </row>
    <row r="7650" spans="1:14" ht="15.75">
      <c r="C7650" s="598" t="str">
        <f>'822100'!B$21</f>
        <v>Adquisiciones realizadas mediante combinaciones de negocios, propiedades, planta y equipo</v>
      </c>
      <c r="F7650" s="586">
        <f>'822100'!E$21</f>
        <v>0</v>
      </c>
      <c r="I7650" s="580" t="str">
        <f>Índice!$C$8</f>
        <v>2016-01-01</v>
      </c>
      <c r="J7650" s="580" t="str">
        <f>Índice!$C$9</f>
        <v>2016-12-31</v>
      </c>
      <c r="K7650" s="598" t="s">
        <v>2264</v>
      </c>
      <c r="L7650" s="598" t="s">
        <v>2265</v>
      </c>
      <c r="M7650" s="598" t="s">
        <v>2266</v>
      </c>
      <c r="N7650" s="598" t="s">
        <v>2269</v>
      </c>
    </row>
    <row r="7651" spans="1:14" ht="15.75">
      <c r="C7651" s="598" t="str">
        <f>'822100'!B$22</f>
        <v>Transferencias de propiedades de inversión cuando pasa a estar disponible la medición fiable del valor razonable, propiedades, planta y equipo</v>
      </c>
      <c r="F7651" s="586">
        <f>'822100'!E$22</f>
        <v>0</v>
      </c>
      <c r="I7651" s="580" t="str">
        <f>Índice!$C$8</f>
        <v>2016-01-01</v>
      </c>
      <c r="J7651" s="580" t="str">
        <f>Índice!$C$9</f>
        <v>2016-12-31</v>
      </c>
      <c r="K7651" s="598" t="s">
        <v>2264</v>
      </c>
      <c r="L7651" s="598" t="s">
        <v>2265</v>
      </c>
      <c r="M7651" s="598" t="s">
        <v>2266</v>
      </c>
      <c r="N7651" s="598" t="s">
        <v>2269</v>
      </c>
    </row>
    <row r="7652" spans="1:14" ht="15.75">
      <c r="C7652" s="598" t="str">
        <f>'822100'!B$23</f>
        <v>Incremento (disminución) por diferencias de cambio netas, propiedades, planta y equipo</v>
      </c>
      <c r="F7652" s="586">
        <f>'822100'!E$23</f>
        <v>0</v>
      </c>
      <c r="I7652" s="580" t="str">
        <f>Índice!$C$8</f>
        <v>2016-01-01</v>
      </c>
      <c r="J7652" s="580" t="str">
        <f>Índice!$C$9</f>
        <v>2016-12-31</v>
      </c>
      <c r="K7652" s="598" t="s">
        <v>2264</v>
      </c>
      <c r="L7652" s="598" t="s">
        <v>2265</v>
      </c>
      <c r="M7652" s="598" t="s">
        <v>2266</v>
      </c>
      <c r="N7652" s="598" t="s">
        <v>2269</v>
      </c>
    </row>
    <row r="7653" spans="1:14" ht="15.75">
      <c r="C7653" s="598" t="str">
        <f>'822100'!B$24</f>
        <v>Depreciación, propiedades, planta y equipo</v>
      </c>
      <c r="F7653" s="586">
        <f>'822100'!E$24</f>
        <v>0</v>
      </c>
      <c r="I7653" s="580" t="str">
        <f>Índice!$C$8</f>
        <v>2016-01-01</v>
      </c>
      <c r="J7653" s="580" t="str">
        <f>Índice!$C$9</f>
        <v>2016-12-31</v>
      </c>
      <c r="K7653" s="598" t="s">
        <v>2264</v>
      </c>
      <c r="L7653" s="598" t="s">
        <v>2265</v>
      </c>
      <c r="M7653" s="598" t="s">
        <v>2266</v>
      </c>
      <c r="N7653" s="598" t="s">
        <v>2269</v>
      </c>
    </row>
    <row r="7654" spans="1:14" ht="15.75">
      <c r="C7654" s="598" t="str">
        <f>'822100'!B$25</f>
        <v>Incremento (disminución) de revaluaciones, propiedades, planta y equipo</v>
      </c>
      <c r="F7654" s="586">
        <f>'822100'!E$25</f>
        <v>0</v>
      </c>
      <c r="I7654" s="580" t="str">
        <f>Índice!$C$8</f>
        <v>2016-01-01</v>
      </c>
      <c r="J7654" s="580" t="str">
        <f>Índice!$C$9</f>
        <v>2016-12-31</v>
      </c>
      <c r="K7654" s="598" t="s">
        <v>2264</v>
      </c>
      <c r="L7654" s="598" t="s">
        <v>2265</v>
      </c>
      <c r="M7654" s="598" t="s">
        <v>2266</v>
      </c>
      <c r="N7654" s="598" t="s">
        <v>2269</v>
      </c>
    </row>
    <row r="7655" spans="1:14" ht="15.75">
      <c r="C7655" s="598" t="str">
        <f>'822100'!B$26</f>
        <v>Pérdidas por deterioro de valor reconocidas en otro resultado integral, propiedades, planta y equipo</v>
      </c>
      <c r="F7655" s="586">
        <f>'822100'!E$26</f>
        <v>0</v>
      </c>
      <c r="I7655" s="580" t="str">
        <f>Índice!$C$8</f>
        <v>2016-01-01</v>
      </c>
      <c r="J7655" s="580" t="str">
        <f>Índice!$C$9</f>
        <v>2016-12-31</v>
      </c>
      <c r="K7655" s="598" t="s">
        <v>2264</v>
      </c>
      <c r="L7655" s="598" t="s">
        <v>2265</v>
      </c>
      <c r="M7655" s="598" t="s">
        <v>2266</v>
      </c>
      <c r="N7655" s="598" t="s">
        <v>2269</v>
      </c>
    </row>
    <row r="7656" spans="1:14" ht="15.75">
      <c r="C7656" s="598" t="str">
        <f>'822100'!B$27</f>
        <v>Reversión de deterioros de valor reconocidos en otro resultado integral, propiedades, planta y equipo</v>
      </c>
      <c r="F7656" s="586">
        <f>'822100'!E$27</f>
        <v>0</v>
      </c>
      <c r="I7656" s="580" t="str">
        <f>Índice!$C$8</f>
        <v>2016-01-01</v>
      </c>
      <c r="J7656" s="580" t="str">
        <f>Índice!$C$9</f>
        <v>2016-12-31</v>
      </c>
      <c r="K7656" s="598" t="s">
        <v>2264</v>
      </c>
      <c r="L7656" s="598" t="s">
        <v>2265</v>
      </c>
      <c r="M7656" s="598" t="s">
        <v>2266</v>
      </c>
      <c r="N7656" s="598" t="s">
        <v>2269</v>
      </c>
    </row>
    <row r="7657" spans="1:14" ht="15.75">
      <c r="C7657" s="598" t="str">
        <f>'822100'!B$28</f>
        <v>Pérdidas por deterioro de valor reconocidas en el resultado del periodo, propiedades, planta y equipo</v>
      </c>
      <c r="F7657" s="586">
        <f>'822100'!E$28</f>
        <v>0</v>
      </c>
      <c r="I7657" s="580" t="str">
        <f>Índice!$C$8</f>
        <v>2016-01-01</v>
      </c>
      <c r="J7657" s="580" t="str">
        <f>Índice!$C$9</f>
        <v>2016-12-31</v>
      </c>
      <c r="K7657" s="598" t="s">
        <v>2264</v>
      </c>
      <c r="L7657" s="598" t="s">
        <v>2265</v>
      </c>
      <c r="M7657" s="598" t="s">
        <v>2266</v>
      </c>
      <c r="N7657" s="598" t="s">
        <v>2269</v>
      </c>
    </row>
    <row r="7658" spans="1:14" ht="15.75">
      <c r="C7658" s="598" t="str">
        <f>'822100'!B$29</f>
        <v>Reversión de pérdidas por deterioro de valor reconocidas en el resultado del periodo, propiedades, planta y equipo</v>
      </c>
      <c r="F7658" s="586">
        <f>'822100'!E$29</f>
        <v>0</v>
      </c>
      <c r="I7658" s="580" t="str">
        <f>Índice!$C$8</f>
        <v>2016-01-01</v>
      </c>
      <c r="J7658" s="580" t="str">
        <f>Índice!$C$9</f>
        <v>2016-12-31</v>
      </c>
      <c r="K7658" s="598" t="s">
        <v>2264</v>
      </c>
      <c r="L7658" s="598" t="s">
        <v>2265</v>
      </c>
      <c r="M7658" s="598" t="s">
        <v>2266</v>
      </c>
      <c r="N7658" s="598" t="s">
        <v>2269</v>
      </c>
    </row>
    <row r="7659" spans="1:14" ht="15.75">
      <c r="C7659" s="598" t="str">
        <f>'822100'!B$30</f>
        <v>Incrementos (disminuciones) por otros cambios, propiedades, planta y equipo</v>
      </c>
      <c r="F7659" s="586">
        <f>'822100'!E$30</f>
        <v>0</v>
      </c>
      <c r="I7659" s="580" t="str">
        <f>Índice!$C$8</f>
        <v>2016-01-01</v>
      </c>
      <c r="J7659" s="580" t="str">
        <f>Índice!$C$9</f>
        <v>2016-12-31</v>
      </c>
      <c r="K7659" s="598" t="s">
        <v>2264</v>
      </c>
      <c r="L7659" s="598" t="s">
        <v>2265</v>
      </c>
      <c r="M7659" s="598" t="s">
        <v>2266</v>
      </c>
      <c r="N7659" s="598" t="s">
        <v>2269</v>
      </c>
    </row>
    <row r="7660" spans="1:14" ht="15.75">
      <c r="C7660" s="598" t="str">
        <f>'822100'!B$31</f>
        <v>Disposiciones, propiedades, planta y equipo</v>
      </c>
      <c r="F7660" s="586">
        <f>'822100'!E$31</f>
        <v>0</v>
      </c>
      <c r="I7660" s="580" t="str">
        <f>Índice!$C$8</f>
        <v>2016-01-01</v>
      </c>
      <c r="J7660" s="580" t="str">
        <f>Índice!$C$9</f>
        <v>2016-12-31</v>
      </c>
      <c r="K7660" s="598" t="s">
        <v>2264</v>
      </c>
      <c r="L7660" s="598" t="s">
        <v>2265</v>
      </c>
      <c r="M7660" s="598" t="s">
        <v>2266</v>
      </c>
      <c r="N7660" s="598" t="s">
        <v>2269</v>
      </c>
    </row>
    <row r="7661" spans="1:14" ht="15.75">
      <c r="C7661" s="598" t="str">
        <f>'822100'!B$32</f>
        <v>Total incremento (disminución) en propiedades, planta y equipo</v>
      </c>
      <c r="F7661" s="586">
        <f>'822100'!E$32</f>
        <v>0</v>
      </c>
      <c r="I7661" s="580" t="str">
        <f>Índice!$C$8</f>
        <v>2016-01-01</v>
      </c>
      <c r="J7661" s="580" t="str">
        <f>Índice!$C$9</f>
        <v>2016-12-31</v>
      </c>
      <c r="K7661" s="598" t="s">
        <v>2264</v>
      </c>
      <c r="L7661" s="598" t="s">
        <v>2265</v>
      </c>
      <c r="M7661" s="598" t="s">
        <v>2266</v>
      </c>
      <c r="N7661" s="598" t="s">
        <v>2269</v>
      </c>
    </row>
    <row r="7662" spans="1:14" ht="15.75">
      <c r="C7662" s="598" t="str">
        <f>'822100'!B$33</f>
        <v>Propiedades, planta y equipo al final del periodo</v>
      </c>
      <c r="F7662" s="586">
        <f>'822100'!E$33</f>
        <v>0</v>
      </c>
      <c r="I7662" s="580"/>
      <c r="J7662" s="580" t="str">
        <f>Índice!$C$9</f>
        <v>2016-12-31</v>
      </c>
      <c r="K7662" s="598" t="s">
        <v>2264</v>
      </c>
      <c r="L7662" s="598" t="s">
        <v>2265</v>
      </c>
      <c r="M7662" s="598" t="s">
        <v>2266</v>
      </c>
      <c r="N7662" s="598" t="s">
        <v>2269</v>
      </c>
    </row>
    <row r="7663" spans="1:14" ht="15.75">
      <c r="A7663" s="593" t="s">
        <v>15</v>
      </c>
      <c r="C7663" s="598" t="s">
        <v>1340</v>
      </c>
      <c r="I7663" s="580" t="str">
        <f>Índice!$C$8</f>
        <v>2016-01-01</v>
      </c>
      <c r="J7663" s="580" t="str">
        <f>Índice!$C$9</f>
        <v>2016-12-31</v>
      </c>
      <c r="L7663" s="598"/>
    </row>
    <row r="7664" spans="1:14" ht="15.75">
      <c r="A7664" s="593" t="s">
        <v>15</v>
      </c>
      <c r="C7664" s="598" t="str">
        <f>'822100'!B$13</f>
        <v>Información detallada a revelar sobre propiedades, planta y equipo</v>
      </c>
      <c r="F7664" s="555"/>
      <c r="I7664" s="580" t="str">
        <f>Índice!$C$8</f>
        <v>2016-01-01</v>
      </c>
      <c r="J7664" s="580" t="str">
        <f>Índice!$C$9</f>
        <v>2016-12-31</v>
      </c>
    </row>
    <row r="7665" spans="1:14" ht="15.75">
      <c r="C7665" s="598" t="str">
        <f>'822100'!B$14</f>
        <v>Bases de medición, propiedades, planta y equipo</v>
      </c>
      <c r="F7665" s="555" t="str">
        <f>'822100'!F$14</f>
        <v>Por incluir información</v>
      </c>
      <c r="I7665" s="580" t="str">
        <f>Índice!$C$8</f>
        <v>2016-01-01</v>
      </c>
      <c r="J7665" s="580" t="str">
        <f>Índice!$C$9</f>
        <v>2016-12-31</v>
      </c>
      <c r="K7665" s="598" t="s">
        <v>2264</v>
      </c>
      <c r="L7665" s="598" t="s">
        <v>2270</v>
      </c>
      <c r="M7665" s="598" t="s">
        <v>2266</v>
      </c>
      <c r="N7665" s="598" t="s">
        <v>2267</v>
      </c>
    </row>
    <row r="7666" spans="1:14" ht="15.75">
      <c r="C7666" s="598" t="str">
        <f>'822100'!B$15</f>
        <v>Método de depreciación, propiedades, planta y equipo</v>
      </c>
      <c r="F7666" s="555" t="str">
        <f>'822100'!F$15</f>
        <v>Por incluir información</v>
      </c>
      <c r="I7666" s="580" t="str">
        <f>Índice!$C$8</f>
        <v>2016-01-01</v>
      </c>
      <c r="J7666" s="580" t="str">
        <f>Índice!$C$9</f>
        <v>2016-12-31</v>
      </c>
      <c r="K7666" s="598" t="s">
        <v>2264</v>
      </c>
      <c r="L7666" s="598" t="s">
        <v>2270</v>
      </c>
      <c r="M7666" s="598" t="s">
        <v>2266</v>
      </c>
      <c r="N7666" s="598" t="s">
        <v>2267</v>
      </c>
    </row>
    <row r="7667" spans="1:14" ht="15.75">
      <c r="C7667" s="598" t="str">
        <f>'822100'!B$16</f>
        <v>Vidas útiles o tasas de depreciación, propiedades, planta y equipo</v>
      </c>
      <c r="F7667" s="555" t="str">
        <f>'822100'!F$16</f>
        <v>Por incluir información</v>
      </c>
      <c r="I7667" s="580" t="str">
        <f>Índice!$C$8</f>
        <v>2016-01-01</v>
      </c>
      <c r="J7667" s="580" t="str">
        <f>Índice!$C$9</f>
        <v>2016-12-31</v>
      </c>
      <c r="K7667" s="598" t="s">
        <v>2264</v>
      </c>
      <c r="L7667" s="598" t="s">
        <v>2270</v>
      </c>
      <c r="M7667" s="598" t="s">
        <v>2266</v>
      </c>
      <c r="N7667" s="598" t="s">
        <v>2267</v>
      </c>
    </row>
    <row r="7668" spans="1:14" ht="15.75">
      <c r="A7668" s="593" t="s">
        <v>15</v>
      </c>
      <c r="C7668" s="598" t="str">
        <f>'822100'!B$17</f>
        <v>Conciliación de cambios en propiedades, planta y equipo</v>
      </c>
      <c r="F7668" s="555"/>
      <c r="I7668" s="580" t="str">
        <f>Índice!$C$8</f>
        <v>2016-01-01</v>
      </c>
      <c r="J7668" s="580" t="str">
        <f>Índice!$C$9</f>
        <v>2016-12-31</v>
      </c>
      <c r="L7668" s="598"/>
    </row>
    <row r="7669" spans="1:14" ht="15.75">
      <c r="C7669" s="598" t="str">
        <f>'822100'!B$18</f>
        <v>Propiedades, planta y equipo al comienzo del periodo</v>
      </c>
      <c r="F7669" s="586">
        <f>'822100'!F$18</f>
        <v>0</v>
      </c>
      <c r="J7669" s="580" t="str">
        <f>Índice!$C$8</f>
        <v>2016-01-01</v>
      </c>
      <c r="K7669" s="598" t="s">
        <v>2264</v>
      </c>
      <c r="L7669" s="598" t="s">
        <v>2270</v>
      </c>
      <c r="M7669" s="598" t="s">
        <v>2266</v>
      </c>
      <c r="N7669" s="598" t="s">
        <v>2267</v>
      </c>
    </row>
    <row r="7670" spans="1:14" ht="15.75">
      <c r="A7670" s="593" t="s">
        <v>15</v>
      </c>
      <c r="C7670" s="598" t="str">
        <f>'822100'!B$19</f>
        <v>Cambios en propiedades, planta y equipo</v>
      </c>
      <c r="F7670" s="586"/>
      <c r="I7670" s="580"/>
      <c r="J7670" s="580"/>
      <c r="K7670" s="598" t="s">
        <v>2264</v>
      </c>
      <c r="L7670" s="598" t="s">
        <v>2270</v>
      </c>
      <c r="M7670" s="598" t="s">
        <v>2266</v>
      </c>
      <c r="N7670" s="598" t="s">
        <v>2267</v>
      </c>
    </row>
    <row r="7671" spans="1:14" ht="15.75">
      <c r="C7671" s="598" t="str">
        <f>'822100'!B$20</f>
        <v>Incrementos distintos de los procedentes de combinaciones de negocios, propiedades, planta y equipo</v>
      </c>
      <c r="F7671" s="586">
        <f>'822100'!F$20</f>
        <v>0</v>
      </c>
      <c r="I7671" s="580" t="str">
        <f>Índice!$C$8</f>
        <v>2016-01-01</v>
      </c>
      <c r="J7671" s="580" t="str">
        <f>Índice!$C$9</f>
        <v>2016-12-31</v>
      </c>
      <c r="K7671" s="598" t="s">
        <v>2264</v>
      </c>
      <c r="L7671" s="598" t="s">
        <v>2270</v>
      </c>
      <c r="M7671" s="598" t="s">
        <v>2266</v>
      </c>
      <c r="N7671" s="598" t="s">
        <v>2267</v>
      </c>
    </row>
    <row r="7672" spans="1:14" ht="15.75">
      <c r="C7672" s="598" t="str">
        <f>'822100'!B$21</f>
        <v>Adquisiciones realizadas mediante combinaciones de negocios, propiedades, planta y equipo</v>
      </c>
      <c r="F7672" s="586">
        <f>'822100'!F$21</f>
        <v>0</v>
      </c>
      <c r="I7672" s="580" t="str">
        <f>Índice!$C$8</f>
        <v>2016-01-01</v>
      </c>
      <c r="J7672" s="580" t="str">
        <f>Índice!$C$9</f>
        <v>2016-12-31</v>
      </c>
      <c r="K7672" s="598" t="s">
        <v>2264</v>
      </c>
      <c r="L7672" s="598" t="s">
        <v>2270</v>
      </c>
      <c r="M7672" s="598" t="s">
        <v>2266</v>
      </c>
      <c r="N7672" s="598" t="s">
        <v>2267</v>
      </c>
    </row>
    <row r="7673" spans="1:14" ht="15.75">
      <c r="C7673" s="598" t="str">
        <f>'822100'!B$22</f>
        <v>Transferencias de propiedades de inversión cuando pasa a estar disponible la medición fiable del valor razonable, propiedades, planta y equipo</v>
      </c>
      <c r="F7673" s="586">
        <f>'822100'!F$22</f>
        <v>0</v>
      </c>
      <c r="I7673" s="580" t="str">
        <f>Índice!$C$8</f>
        <v>2016-01-01</v>
      </c>
      <c r="J7673" s="580" t="str">
        <f>Índice!$C$9</f>
        <v>2016-12-31</v>
      </c>
      <c r="K7673" s="598" t="s">
        <v>2264</v>
      </c>
      <c r="L7673" s="598" t="s">
        <v>2270</v>
      </c>
      <c r="M7673" s="598" t="s">
        <v>2266</v>
      </c>
      <c r="N7673" s="598" t="s">
        <v>2267</v>
      </c>
    </row>
    <row r="7674" spans="1:14" ht="15.75">
      <c r="C7674" s="598" t="str">
        <f>'822100'!B$23</f>
        <v>Incremento (disminución) por diferencias de cambio netas, propiedades, planta y equipo</v>
      </c>
      <c r="F7674" s="586">
        <f>'822100'!F$23</f>
        <v>0</v>
      </c>
      <c r="I7674" s="580" t="str">
        <f>Índice!$C$8</f>
        <v>2016-01-01</v>
      </c>
      <c r="J7674" s="580" t="str">
        <f>Índice!$C$9</f>
        <v>2016-12-31</v>
      </c>
      <c r="K7674" s="598" t="s">
        <v>2264</v>
      </c>
      <c r="L7674" s="598" t="s">
        <v>2270</v>
      </c>
      <c r="M7674" s="598" t="s">
        <v>2266</v>
      </c>
      <c r="N7674" s="598" t="s">
        <v>2267</v>
      </c>
    </row>
    <row r="7675" spans="1:14" ht="15.75">
      <c r="C7675" s="598" t="str">
        <f>'822100'!B$24</f>
        <v>Depreciación, propiedades, planta y equipo</v>
      </c>
      <c r="F7675" s="586">
        <f>'822100'!F$24</f>
        <v>0</v>
      </c>
      <c r="I7675" s="580" t="str">
        <f>Índice!$C$8</f>
        <v>2016-01-01</v>
      </c>
      <c r="J7675" s="580" t="str">
        <f>Índice!$C$9</f>
        <v>2016-12-31</v>
      </c>
      <c r="K7675" s="598" t="s">
        <v>2264</v>
      </c>
      <c r="L7675" s="598" t="s">
        <v>2270</v>
      </c>
      <c r="M7675" s="598" t="s">
        <v>2266</v>
      </c>
      <c r="N7675" s="598" t="s">
        <v>2267</v>
      </c>
    </row>
    <row r="7676" spans="1:14" ht="15.75">
      <c r="C7676" s="598" t="str">
        <f>'822100'!B$25</f>
        <v>Incremento (disminución) de revaluaciones, propiedades, planta y equipo</v>
      </c>
      <c r="F7676" s="586">
        <f>'822100'!F$25</f>
        <v>0</v>
      </c>
      <c r="I7676" s="580" t="str">
        <f>Índice!$C$8</f>
        <v>2016-01-01</v>
      </c>
      <c r="J7676" s="580" t="str">
        <f>Índice!$C$9</f>
        <v>2016-12-31</v>
      </c>
      <c r="K7676" s="598" t="s">
        <v>2264</v>
      </c>
      <c r="L7676" s="598" t="s">
        <v>2270</v>
      </c>
      <c r="M7676" s="598" t="s">
        <v>2266</v>
      </c>
      <c r="N7676" s="598" t="s">
        <v>2267</v>
      </c>
    </row>
    <row r="7677" spans="1:14" ht="15.75">
      <c r="C7677" s="598" t="str">
        <f>'822100'!B$26</f>
        <v>Pérdidas por deterioro de valor reconocidas en otro resultado integral, propiedades, planta y equipo</v>
      </c>
      <c r="F7677" s="586">
        <f>'822100'!F$26</f>
        <v>0</v>
      </c>
      <c r="I7677" s="580" t="str">
        <f>Índice!$C$8</f>
        <v>2016-01-01</v>
      </c>
      <c r="J7677" s="580" t="str">
        <f>Índice!$C$9</f>
        <v>2016-12-31</v>
      </c>
      <c r="K7677" s="598" t="s">
        <v>2264</v>
      </c>
      <c r="L7677" s="598" t="s">
        <v>2270</v>
      </c>
      <c r="M7677" s="598" t="s">
        <v>2266</v>
      </c>
      <c r="N7677" s="598" t="s">
        <v>2267</v>
      </c>
    </row>
    <row r="7678" spans="1:14" ht="15.75">
      <c r="C7678" s="598" t="str">
        <f>'822100'!B$27</f>
        <v>Reversión de deterioros de valor reconocidos en otro resultado integral, propiedades, planta y equipo</v>
      </c>
      <c r="F7678" s="586">
        <f>'822100'!F$27</f>
        <v>0</v>
      </c>
      <c r="I7678" s="580" t="str">
        <f>Índice!$C$8</f>
        <v>2016-01-01</v>
      </c>
      <c r="J7678" s="580" t="str">
        <f>Índice!$C$9</f>
        <v>2016-12-31</v>
      </c>
      <c r="K7678" s="598" t="s">
        <v>2264</v>
      </c>
      <c r="L7678" s="598" t="s">
        <v>2270</v>
      </c>
      <c r="M7678" s="598" t="s">
        <v>2266</v>
      </c>
      <c r="N7678" s="598" t="s">
        <v>2267</v>
      </c>
    </row>
    <row r="7679" spans="1:14" ht="15.75">
      <c r="C7679" s="598" t="str">
        <f>'822100'!B$28</f>
        <v>Pérdidas por deterioro de valor reconocidas en el resultado del periodo, propiedades, planta y equipo</v>
      </c>
      <c r="F7679" s="586">
        <f>'822100'!F$28</f>
        <v>0</v>
      </c>
      <c r="I7679" s="580" t="str">
        <f>Índice!$C$8</f>
        <v>2016-01-01</v>
      </c>
      <c r="J7679" s="580" t="str">
        <f>Índice!$C$9</f>
        <v>2016-12-31</v>
      </c>
      <c r="K7679" s="598" t="s">
        <v>2264</v>
      </c>
      <c r="L7679" s="598" t="s">
        <v>2270</v>
      </c>
      <c r="M7679" s="598" t="s">
        <v>2266</v>
      </c>
      <c r="N7679" s="598" t="s">
        <v>2267</v>
      </c>
    </row>
    <row r="7680" spans="1:14" ht="15.75">
      <c r="C7680" s="598" t="str">
        <f>'822100'!B$29</f>
        <v>Reversión de pérdidas por deterioro de valor reconocidas en el resultado del periodo, propiedades, planta y equipo</v>
      </c>
      <c r="F7680" s="586">
        <f>'822100'!F$29</f>
        <v>0</v>
      </c>
      <c r="I7680" s="580" t="str">
        <f>Índice!$C$8</f>
        <v>2016-01-01</v>
      </c>
      <c r="J7680" s="580" t="str">
        <f>Índice!$C$9</f>
        <v>2016-12-31</v>
      </c>
      <c r="K7680" s="598" t="s">
        <v>2264</v>
      </c>
      <c r="L7680" s="598" t="s">
        <v>2270</v>
      </c>
      <c r="M7680" s="598" t="s">
        <v>2266</v>
      </c>
      <c r="N7680" s="598" t="s">
        <v>2267</v>
      </c>
    </row>
    <row r="7681" spans="1:14" ht="15.75">
      <c r="C7681" s="598" t="str">
        <f>'822100'!B$30</f>
        <v>Incrementos (disminuciones) por otros cambios, propiedades, planta y equipo</v>
      </c>
      <c r="F7681" s="586">
        <f>'822100'!F$30</f>
        <v>0</v>
      </c>
      <c r="I7681" s="580" t="str">
        <f>Índice!$C$8</f>
        <v>2016-01-01</v>
      </c>
      <c r="J7681" s="580" t="str">
        <f>Índice!$C$9</f>
        <v>2016-12-31</v>
      </c>
      <c r="K7681" s="598" t="s">
        <v>2264</v>
      </c>
      <c r="L7681" s="598" t="s">
        <v>2270</v>
      </c>
      <c r="M7681" s="598" t="s">
        <v>2266</v>
      </c>
      <c r="N7681" s="598" t="s">
        <v>2267</v>
      </c>
    </row>
    <row r="7682" spans="1:14" ht="15.75">
      <c r="C7682" s="598" t="str">
        <f>'822100'!B$31</f>
        <v>Disposiciones, propiedades, planta y equipo</v>
      </c>
      <c r="F7682" s="586">
        <f>'822100'!F$31</f>
        <v>0</v>
      </c>
      <c r="I7682" s="580" t="str">
        <f>Índice!$C$8</f>
        <v>2016-01-01</v>
      </c>
      <c r="J7682" s="580" t="str">
        <f>Índice!$C$9</f>
        <v>2016-12-31</v>
      </c>
      <c r="K7682" s="598" t="s">
        <v>2264</v>
      </c>
      <c r="L7682" s="598" t="s">
        <v>2270</v>
      </c>
      <c r="M7682" s="598" t="s">
        <v>2266</v>
      </c>
      <c r="N7682" s="598" t="s">
        <v>2267</v>
      </c>
    </row>
    <row r="7683" spans="1:14" ht="15.75">
      <c r="C7683" s="598" t="str">
        <f>'822100'!B$32</f>
        <v>Total incremento (disminución) en propiedades, planta y equipo</v>
      </c>
      <c r="F7683" s="586">
        <f>'822100'!F$32</f>
        <v>0</v>
      </c>
      <c r="I7683" s="580" t="str">
        <f>Índice!$C$8</f>
        <v>2016-01-01</v>
      </c>
      <c r="J7683" s="580" t="str">
        <f>Índice!$C$9</f>
        <v>2016-12-31</v>
      </c>
      <c r="K7683" s="598" t="s">
        <v>2264</v>
      </c>
      <c r="L7683" s="598" t="s">
        <v>2270</v>
      </c>
      <c r="M7683" s="598" t="s">
        <v>2266</v>
      </c>
      <c r="N7683" s="598" t="s">
        <v>2267</v>
      </c>
    </row>
    <row r="7684" spans="1:14" ht="15.75">
      <c r="C7684" s="598" t="str">
        <f>'822100'!B$33</f>
        <v>Propiedades, planta y equipo al final del periodo</v>
      </c>
      <c r="F7684" s="586">
        <f>'822100'!F$33</f>
        <v>0</v>
      </c>
      <c r="I7684" s="580"/>
      <c r="J7684" s="580" t="str">
        <f>Índice!$C$9</f>
        <v>2016-12-31</v>
      </c>
      <c r="K7684" s="598" t="s">
        <v>2264</v>
      </c>
      <c r="L7684" s="598" t="s">
        <v>2270</v>
      </c>
      <c r="M7684" s="598" t="s">
        <v>2266</v>
      </c>
      <c r="N7684" s="598" t="s">
        <v>2267</v>
      </c>
    </row>
    <row r="7685" spans="1:14" ht="15.75">
      <c r="A7685" s="593" t="s">
        <v>15</v>
      </c>
      <c r="C7685" s="598" t="s">
        <v>1650</v>
      </c>
      <c r="I7685" s="580" t="str">
        <f>Índice!$C$8</f>
        <v>2016-01-01</v>
      </c>
      <c r="J7685" s="580" t="str">
        <f>Índice!$C$9</f>
        <v>2016-12-31</v>
      </c>
      <c r="L7685" s="598"/>
    </row>
    <row r="7686" spans="1:14" ht="15.75">
      <c r="A7686" s="593" t="s">
        <v>15</v>
      </c>
      <c r="C7686" s="598" t="str">
        <f>'822100'!B$13</f>
        <v>Información detallada a revelar sobre propiedades, planta y equipo</v>
      </c>
      <c r="F7686" s="555"/>
      <c r="I7686" s="580" t="str">
        <f>Índice!$C$8</f>
        <v>2016-01-01</v>
      </c>
      <c r="J7686" s="580" t="str">
        <f>Índice!$C$9</f>
        <v>2016-12-31</v>
      </c>
    </row>
    <row r="7687" spans="1:14" ht="15.75">
      <c r="C7687" s="598" t="str">
        <f>'822100'!B$14</f>
        <v>Bases de medición, propiedades, planta y equipo</v>
      </c>
      <c r="F7687" s="555" t="str">
        <f>'822100'!G$14</f>
        <v>Por incluir información</v>
      </c>
      <c r="I7687" s="580" t="str">
        <f>Índice!$C$8</f>
        <v>2016-01-01</v>
      </c>
      <c r="J7687" s="580" t="str">
        <f>Índice!$C$9</f>
        <v>2016-12-31</v>
      </c>
      <c r="K7687" s="598" t="s">
        <v>2264</v>
      </c>
      <c r="L7687" s="598" t="s">
        <v>2270</v>
      </c>
      <c r="M7687" s="598" t="s">
        <v>2266</v>
      </c>
      <c r="N7687" s="598" t="s">
        <v>2268</v>
      </c>
    </row>
    <row r="7688" spans="1:14" ht="15.75">
      <c r="C7688" s="598" t="str">
        <f>'822100'!B$15</f>
        <v>Método de depreciación, propiedades, planta y equipo</v>
      </c>
      <c r="F7688" s="555" t="str">
        <f>'822100'!G$15</f>
        <v>Por incluir información</v>
      </c>
      <c r="I7688" s="580" t="str">
        <f>Índice!$C$8</f>
        <v>2016-01-01</v>
      </c>
      <c r="J7688" s="580" t="str">
        <f>Índice!$C$9</f>
        <v>2016-12-31</v>
      </c>
      <c r="K7688" s="598" t="s">
        <v>2264</v>
      </c>
      <c r="L7688" s="598" t="s">
        <v>2270</v>
      </c>
      <c r="M7688" s="598" t="s">
        <v>2266</v>
      </c>
      <c r="N7688" s="598" t="s">
        <v>2268</v>
      </c>
    </row>
    <row r="7689" spans="1:14" ht="15.75">
      <c r="C7689" s="598" t="str">
        <f>'822100'!B$16</f>
        <v>Vidas útiles o tasas de depreciación, propiedades, planta y equipo</v>
      </c>
      <c r="F7689" s="555" t="str">
        <f>'822100'!G$16</f>
        <v>Por incluir información</v>
      </c>
      <c r="I7689" s="580" t="str">
        <f>Índice!$C$8</f>
        <v>2016-01-01</v>
      </c>
      <c r="J7689" s="580" t="str">
        <f>Índice!$C$9</f>
        <v>2016-12-31</v>
      </c>
      <c r="K7689" s="598" t="s">
        <v>2264</v>
      </c>
      <c r="L7689" s="598" t="s">
        <v>2270</v>
      </c>
      <c r="M7689" s="598" t="s">
        <v>2266</v>
      </c>
      <c r="N7689" s="598" t="s">
        <v>2268</v>
      </c>
    </row>
    <row r="7690" spans="1:14" ht="15.75">
      <c r="A7690" s="593" t="s">
        <v>15</v>
      </c>
      <c r="C7690" s="598" t="str">
        <f>'822100'!B$17</f>
        <v>Conciliación de cambios en propiedades, planta y equipo</v>
      </c>
      <c r="F7690" s="555"/>
      <c r="I7690" s="580" t="str">
        <f>Índice!$C$8</f>
        <v>2016-01-01</v>
      </c>
      <c r="J7690" s="580" t="str">
        <f>Índice!$C$9</f>
        <v>2016-12-31</v>
      </c>
      <c r="L7690" s="598"/>
    </row>
    <row r="7691" spans="1:14" ht="15.75">
      <c r="C7691" s="598" t="str">
        <f>'822100'!B$18</f>
        <v>Propiedades, planta y equipo al comienzo del periodo</v>
      </c>
      <c r="F7691" s="586">
        <f>'822100'!G$18</f>
        <v>0</v>
      </c>
      <c r="J7691" s="580" t="str">
        <f>Índice!$C$8</f>
        <v>2016-01-01</v>
      </c>
      <c r="K7691" s="598" t="s">
        <v>2264</v>
      </c>
      <c r="L7691" s="598" t="s">
        <v>2270</v>
      </c>
      <c r="M7691" s="598" t="s">
        <v>2266</v>
      </c>
      <c r="N7691" s="598" t="s">
        <v>2268</v>
      </c>
    </row>
    <row r="7692" spans="1:14" ht="15.75">
      <c r="A7692" s="593" t="s">
        <v>15</v>
      </c>
      <c r="C7692" s="598" t="str">
        <f>'822100'!B$19</f>
        <v>Cambios en propiedades, planta y equipo</v>
      </c>
      <c r="F7692" s="586"/>
      <c r="I7692" s="580"/>
      <c r="J7692" s="580"/>
      <c r="K7692" s="598" t="s">
        <v>2264</v>
      </c>
      <c r="L7692" s="598" t="s">
        <v>2270</v>
      </c>
      <c r="M7692" s="598" t="s">
        <v>2266</v>
      </c>
      <c r="N7692" s="598" t="s">
        <v>2268</v>
      </c>
    </row>
    <row r="7693" spans="1:14" ht="15.75">
      <c r="C7693" s="598" t="str">
        <f>'822100'!B$20</f>
        <v>Incrementos distintos de los procedentes de combinaciones de negocios, propiedades, planta y equipo</v>
      </c>
      <c r="F7693" s="586">
        <f>'822100'!G$20</f>
        <v>0</v>
      </c>
      <c r="I7693" s="580" t="str">
        <f>Índice!$C$8</f>
        <v>2016-01-01</v>
      </c>
      <c r="J7693" s="580" t="str">
        <f>Índice!$C$9</f>
        <v>2016-12-31</v>
      </c>
      <c r="K7693" s="598" t="s">
        <v>2264</v>
      </c>
      <c r="L7693" s="598" t="s">
        <v>2270</v>
      </c>
      <c r="M7693" s="598" t="s">
        <v>2266</v>
      </c>
      <c r="N7693" s="598" t="s">
        <v>2268</v>
      </c>
    </row>
    <row r="7694" spans="1:14" ht="15.75">
      <c r="C7694" s="598" t="str">
        <f>'822100'!B$21</f>
        <v>Adquisiciones realizadas mediante combinaciones de negocios, propiedades, planta y equipo</v>
      </c>
      <c r="F7694" s="586">
        <f>'822100'!G$21</f>
        <v>0</v>
      </c>
      <c r="I7694" s="580" t="str">
        <f>Índice!$C$8</f>
        <v>2016-01-01</v>
      </c>
      <c r="J7694" s="580" t="str">
        <f>Índice!$C$9</f>
        <v>2016-12-31</v>
      </c>
      <c r="K7694" s="598" t="s">
        <v>2264</v>
      </c>
      <c r="L7694" s="598" t="s">
        <v>2270</v>
      </c>
      <c r="M7694" s="598" t="s">
        <v>2266</v>
      </c>
      <c r="N7694" s="598" t="s">
        <v>2268</v>
      </c>
    </row>
    <row r="7695" spans="1:14" ht="15.75">
      <c r="C7695" s="598" t="str">
        <f>'822100'!B$22</f>
        <v>Transferencias de propiedades de inversión cuando pasa a estar disponible la medición fiable del valor razonable, propiedades, planta y equipo</v>
      </c>
      <c r="F7695" s="586">
        <f>'822100'!G$22</f>
        <v>0</v>
      </c>
      <c r="I7695" s="580" t="str">
        <f>Índice!$C$8</f>
        <v>2016-01-01</v>
      </c>
      <c r="J7695" s="580" t="str">
        <f>Índice!$C$9</f>
        <v>2016-12-31</v>
      </c>
      <c r="K7695" s="598" t="s">
        <v>2264</v>
      </c>
      <c r="L7695" s="598" t="s">
        <v>2270</v>
      </c>
      <c r="M7695" s="598" t="s">
        <v>2266</v>
      </c>
      <c r="N7695" s="598" t="s">
        <v>2268</v>
      </c>
    </row>
    <row r="7696" spans="1:14" ht="15.75">
      <c r="C7696" s="598" t="str">
        <f>'822100'!B$23</f>
        <v>Incremento (disminución) por diferencias de cambio netas, propiedades, planta y equipo</v>
      </c>
      <c r="F7696" s="586">
        <f>'822100'!G$23</f>
        <v>0</v>
      </c>
      <c r="I7696" s="580" t="str">
        <f>Índice!$C$8</f>
        <v>2016-01-01</v>
      </c>
      <c r="J7696" s="580" t="str">
        <f>Índice!$C$9</f>
        <v>2016-12-31</v>
      </c>
      <c r="K7696" s="598" t="s">
        <v>2264</v>
      </c>
      <c r="L7696" s="598" t="s">
        <v>2270</v>
      </c>
      <c r="M7696" s="598" t="s">
        <v>2266</v>
      </c>
      <c r="N7696" s="598" t="s">
        <v>2268</v>
      </c>
    </row>
    <row r="7697" spans="1:14" ht="15.75">
      <c r="C7697" s="598" t="str">
        <f>'822100'!B$24</f>
        <v>Depreciación, propiedades, planta y equipo</v>
      </c>
      <c r="F7697" s="586">
        <f>'822100'!G$24</f>
        <v>0</v>
      </c>
      <c r="I7697" s="580" t="str">
        <f>Índice!$C$8</f>
        <v>2016-01-01</v>
      </c>
      <c r="J7697" s="580" t="str">
        <f>Índice!$C$9</f>
        <v>2016-12-31</v>
      </c>
      <c r="K7697" s="598" t="s">
        <v>2264</v>
      </c>
      <c r="L7697" s="598" t="s">
        <v>2270</v>
      </c>
      <c r="M7697" s="598" t="s">
        <v>2266</v>
      </c>
      <c r="N7697" s="598" t="s">
        <v>2268</v>
      </c>
    </row>
    <row r="7698" spans="1:14" ht="15.75">
      <c r="C7698" s="598" t="str">
        <f>'822100'!B$25</f>
        <v>Incremento (disminución) de revaluaciones, propiedades, planta y equipo</v>
      </c>
      <c r="F7698" s="586">
        <f>'822100'!G$25</f>
        <v>0</v>
      </c>
      <c r="I7698" s="580" t="str">
        <f>Índice!$C$8</f>
        <v>2016-01-01</v>
      </c>
      <c r="J7698" s="580" t="str">
        <f>Índice!$C$9</f>
        <v>2016-12-31</v>
      </c>
      <c r="K7698" s="598" t="s">
        <v>2264</v>
      </c>
      <c r="L7698" s="598" t="s">
        <v>2270</v>
      </c>
      <c r="M7698" s="598" t="s">
        <v>2266</v>
      </c>
      <c r="N7698" s="598" t="s">
        <v>2268</v>
      </c>
    </row>
    <row r="7699" spans="1:14" ht="15.75">
      <c r="C7699" s="598" t="str">
        <f>'822100'!B$26</f>
        <v>Pérdidas por deterioro de valor reconocidas en otro resultado integral, propiedades, planta y equipo</v>
      </c>
      <c r="F7699" s="586">
        <f>'822100'!G$26</f>
        <v>0</v>
      </c>
      <c r="I7699" s="580" t="str">
        <f>Índice!$C$8</f>
        <v>2016-01-01</v>
      </c>
      <c r="J7699" s="580" t="str">
        <f>Índice!$C$9</f>
        <v>2016-12-31</v>
      </c>
      <c r="K7699" s="598" t="s">
        <v>2264</v>
      </c>
      <c r="L7699" s="598" t="s">
        <v>2270</v>
      </c>
      <c r="M7699" s="598" t="s">
        <v>2266</v>
      </c>
      <c r="N7699" s="598" t="s">
        <v>2268</v>
      </c>
    </row>
    <row r="7700" spans="1:14" ht="15.75">
      <c r="C7700" s="598" t="str">
        <f>'822100'!B$27</f>
        <v>Reversión de deterioros de valor reconocidos en otro resultado integral, propiedades, planta y equipo</v>
      </c>
      <c r="F7700" s="586">
        <f>'822100'!G$27</f>
        <v>0</v>
      </c>
      <c r="I7700" s="580" t="str">
        <f>Índice!$C$8</f>
        <v>2016-01-01</v>
      </c>
      <c r="J7700" s="580" t="str">
        <f>Índice!$C$9</f>
        <v>2016-12-31</v>
      </c>
      <c r="K7700" s="598" t="s">
        <v>2264</v>
      </c>
      <c r="L7700" s="598" t="s">
        <v>2270</v>
      </c>
      <c r="M7700" s="598" t="s">
        <v>2266</v>
      </c>
      <c r="N7700" s="598" t="s">
        <v>2268</v>
      </c>
    </row>
    <row r="7701" spans="1:14" ht="15.75">
      <c r="C7701" s="598" t="str">
        <f>'822100'!B$28</f>
        <v>Pérdidas por deterioro de valor reconocidas en el resultado del periodo, propiedades, planta y equipo</v>
      </c>
      <c r="F7701" s="586">
        <f>'822100'!G$28</f>
        <v>0</v>
      </c>
      <c r="I7701" s="580" t="str">
        <f>Índice!$C$8</f>
        <v>2016-01-01</v>
      </c>
      <c r="J7701" s="580" t="str">
        <f>Índice!$C$9</f>
        <v>2016-12-31</v>
      </c>
      <c r="K7701" s="598" t="s">
        <v>2264</v>
      </c>
      <c r="L7701" s="598" t="s">
        <v>2270</v>
      </c>
      <c r="M7701" s="598" t="s">
        <v>2266</v>
      </c>
      <c r="N7701" s="598" t="s">
        <v>2268</v>
      </c>
    </row>
    <row r="7702" spans="1:14" ht="15.75">
      <c r="C7702" s="598" t="str">
        <f>'822100'!B$29</f>
        <v>Reversión de pérdidas por deterioro de valor reconocidas en el resultado del periodo, propiedades, planta y equipo</v>
      </c>
      <c r="F7702" s="586">
        <f>'822100'!G$29</f>
        <v>0</v>
      </c>
      <c r="I7702" s="580" t="str">
        <f>Índice!$C$8</f>
        <v>2016-01-01</v>
      </c>
      <c r="J7702" s="580" t="str">
        <f>Índice!$C$9</f>
        <v>2016-12-31</v>
      </c>
      <c r="K7702" s="598" t="s">
        <v>2264</v>
      </c>
      <c r="L7702" s="598" t="s">
        <v>2270</v>
      </c>
      <c r="M7702" s="598" t="s">
        <v>2266</v>
      </c>
      <c r="N7702" s="598" t="s">
        <v>2268</v>
      </c>
    </row>
    <row r="7703" spans="1:14" ht="15.75">
      <c r="C7703" s="598" t="str">
        <f>'822100'!B$30</f>
        <v>Incrementos (disminuciones) por otros cambios, propiedades, planta y equipo</v>
      </c>
      <c r="F7703" s="586">
        <f>'822100'!G$30</f>
        <v>0</v>
      </c>
      <c r="I7703" s="580" t="str">
        <f>Índice!$C$8</f>
        <v>2016-01-01</v>
      </c>
      <c r="J7703" s="580" t="str">
        <f>Índice!$C$9</f>
        <v>2016-12-31</v>
      </c>
      <c r="K7703" s="598" t="s">
        <v>2264</v>
      </c>
      <c r="L7703" s="598" t="s">
        <v>2270</v>
      </c>
      <c r="M7703" s="598" t="s">
        <v>2266</v>
      </c>
      <c r="N7703" s="598" t="s">
        <v>2268</v>
      </c>
    </row>
    <row r="7704" spans="1:14" ht="15.75">
      <c r="C7704" s="598" t="str">
        <f>'822100'!B$31</f>
        <v>Disposiciones, propiedades, planta y equipo</v>
      </c>
      <c r="F7704" s="586">
        <f>'822100'!G$31</f>
        <v>0</v>
      </c>
      <c r="I7704" s="580" t="str">
        <f>Índice!$C$8</f>
        <v>2016-01-01</v>
      </c>
      <c r="J7704" s="580" t="str">
        <f>Índice!$C$9</f>
        <v>2016-12-31</v>
      </c>
      <c r="K7704" s="598" t="s">
        <v>2264</v>
      </c>
      <c r="L7704" s="598" t="s">
        <v>2270</v>
      </c>
      <c r="M7704" s="598" t="s">
        <v>2266</v>
      </c>
      <c r="N7704" s="598" t="s">
        <v>2268</v>
      </c>
    </row>
    <row r="7705" spans="1:14" ht="15.75">
      <c r="C7705" s="598" t="str">
        <f>'822100'!B$32</f>
        <v>Total incremento (disminución) en propiedades, planta y equipo</v>
      </c>
      <c r="F7705" s="586">
        <f>'822100'!G$32</f>
        <v>0</v>
      </c>
      <c r="I7705" s="580" t="str">
        <f>Índice!$C$8</f>
        <v>2016-01-01</v>
      </c>
      <c r="J7705" s="580" t="str">
        <f>Índice!$C$9</f>
        <v>2016-12-31</v>
      </c>
      <c r="K7705" s="598" t="s">
        <v>2264</v>
      </c>
      <c r="L7705" s="598" t="s">
        <v>2270</v>
      </c>
      <c r="M7705" s="598" t="s">
        <v>2266</v>
      </c>
      <c r="N7705" s="598" t="s">
        <v>2268</v>
      </c>
    </row>
    <row r="7706" spans="1:14" ht="15.75">
      <c r="C7706" s="598" t="str">
        <f>'822100'!B$33</f>
        <v>Propiedades, planta y equipo al final del periodo</v>
      </c>
      <c r="F7706" s="586">
        <f>'822100'!G$33</f>
        <v>0</v>
      </c>
      <c r="I7706" s="580"/>
      <c r="J7706" s="580" t="str">
        <f>Índice!$C$9</f>
        <v>2016-12-31</v>
      </c>
      <c r="K7706" s="598" t="s">
        <v>2264</v>
      </c>
      <c r="L7706" s="598" t="s">
        <v>2270</v>
      </c>
      <c r="M7706" s="598" t="s">
        <v>2266</v>
      </c>
      <c r="N7706" s="598" t="s">
        <v>2268</v>
      </c>
    </row>
    <row r="7707" spans="1:14" ht="15.75">
      <c r="A7707" s="593" t="s">
        <v>15</v>
      </c>
      <c r="C7707" s="598" t="s">
        <v>1651</v>
      </c>
      <c r="I7707" s="580" t="str">
        <f>Índice!$C$8</f>
        <v>2016-01-01</v>
      </c>
      <c r="J7707" s="580" t="str">
        <f>Índice!$C$9</f>
        <v>2016-12-31</v>
      </c>
      <c r="L7707" s="598"/>
    </row>
    <row r="7708" spans="1:14" ht="15.75">
      <c r="A7708" s="593" t="s">
        <v>15</v>
      </c>
      <c r="C7708" s="598" t="str">
        <f>'822100'!B$13</f>
        <v>Información detallada a revelar sobre propiedades, planta y equipo</v>
      </c>
      <c r="F7708" s="555"/>
      <c r="I7708" s="580" t="str">
        <f>Índice!$C$8</f>
        <v>2016-01-01</v>
      </c>
      <c r="J7708" s="580" t="str">
        <f>Índice!$C$9</f>
        <v>2016-12-31</v>
      </c>
    </row>
    <row r="7709" spans="1:14" ht="15.75">
      <c r="C7709" s="598" t="str">
        <f>'822100'!B$14</f>
        <v>Bases de medición, propiedades, planta y equipo</v>
      </c>
      <c r="F7709" s="555" t="str">
        <f>'822100'!H$14</f>
        <v>Por incluir información</v>
      </c>
      <c r="I7709" s="580" t="str">
        <f>Índice!$C$8</f>
        <v>2016-01-01</v>
      </c>
      <c r="J7709" s="580" t="str">
        <f>Índice!$C$9</f>
        <v>2016-12-31</v>
      </c>
      <c r="K7709" s="598" t="s">
        <v>2264</v>
      </c>
      <c r="L7709" s="598" t="s">
        <v>2270</v>
      </c>
      <c r="M7709" s="598" t="s">
        <v>2266</v>
      </c>
      <c r="N7709" s="598" t="s">
        <v>2269</v>
      </c>
    </row>
    <row r="7710" spans="1:14" ht="15.75">
      <c r="C7710" s="598" t="str">
        <f>'822100'!B$15</f>
        <v>Método de depreciación, propiedades, planta y equipo</v>
      </c>
      <c r="F7710" s="555" t="str">
        <f>'822100'!H$15</f>
        <v>Por incluir información</v>
      </c>
      <c r="I7710" s="580" t="str">
        <f>Índice!$C$8</f>
        <v>2016-01-01</v>
      </c>
      <c r="J7710" s="580" t="str">
        <f>Índice!$C$9</f>
        <v>2016-12-31</v>
      </c>
      <c r="K7710" s="598" t="s">
        <v>2264</v>
      </c>
      <c r="L7710" s="598" t="s">
        <v>2270</v>
      </c>
      <c r="M7710" s="598" t="s">
        <v>2266</v>
      </c>
      <c r="N7710" s="598" t="s">
        <v>2269</v>
      </c>
    </row>
    <row r="7711" spans="1:14" ht="15.75">
      <c r="C7711" s="598" t="str">
        <f>'822100'!B$16</f>
        <v>Vidas útiles o tasas de depreciación, propiedades, planta y equipo</v>
      </c>
      <c r="F7711" s="555" t="str">
        <f>'822100'!H$16</f>
        <v>Por incluir información</v>
      </c>
      <c r="I7711" s="580" t="str">
        <f>Índice!$C$8</f>
        <v>2016-01-01</v>
      </c>
      <c r="J7711" s="580" t="str">
        <f>Índice!$C$9</f>
        <v>2016-12-31</v>
      </c>
      <c r="K7711" s="598" t="s">
        <v>2264</v>
      </c>
      <c r="L7711" s="598" t="s">
        <v>2270</v>
      </c>
      <c r="M7711" s="598" t="s">
        <v>2266</v>
      </c>
      <c r="N7711" s="598" t="s">
        <v>2269</v>
      </c>
    </row>
    <row r="7712" spans="1:14" ht="15.75">
      <c r="A7712" s="593" t="s">
        <v>15</v>
      </c>
      <c r="C7712" s="598" t="str">
        <f>'822100'!B$17</f>
        <v>Conciliación de cambios en propiedades, planta y equipo</v>
      </c>
      <c r="F7712" s="555"/>
      <c r="I7712" s="580" t="str">
        <f>Índice!$C$8</f>
        <v>2016-01-01</v>
      </c>
      <c r="J7712" s="580" t="str">
        <f>Índice!$C$9</f>
        <v>2016-12-31</v>
      </c>
      <c r="L7712" s="598"/>
    </row>
    <row r="7713" spans="1:14" ht="15.75">
      <c r="C7713" s="598" t="str">
        <f>'822100'!B$18</f>
        <v>Propiedades, planta y equipo al comienzo del periodo</v>
      </c>
      <c r="F7713" s="586">
        <f>'822100'!H$18</f>
        <v>0</v>
      </c>
      <c r="J7713" s="580" t="str">
        <f>Índice!$C$8</f>
        <v>2016-01-01</v>
      </c>
      <c r="K7713" s="598" t="s">
        <v>2264</v>
      </c>
      <c r="L7713" s="598" t="s">
        <v>2270</v>
      </c>
      <c r="M7713" s="598" t="s">
        <v>2266</v>
      </c>
      <c r="N7713" s="598" t="s">
        <v>2269</v>
      </c>
    </row>
    <row r="7714" spans="1:14" ht="15.75">
      <c r="A7714" s="593" t="s">
        <v>15</v>
      </c>
      <c r="C7714" s="598" t="str">
        <f>'822100'!B$19</f>
        <v>Cambios en propiedades, planta y equipo</v>
      </c>
      <c r="F7714" s="586"/>
      <c r="I7714" s="580"/>
      <c r="J7714" s="580"/>
      <c r="K7714" s="598" t="s">
        <v>2264</v>
      </c>
      <c r="L7714" s="598" t="s">
        <v>2270</v>
      </c>
      <c r="M7714" s="598" t="s">
        <v>2266</v>
      </c>
      <c r="N7714" s="598" t="s">
        <v>2269</v>
      </c>
    </row>
    <row r="7715" spans="1:14" ht="15.75">
      <c r="C7715" s="598" t="str">
        <f>'822100'!B$20</f>
        <v>Incrementos distintos de los procedentes de combinaciones de negocios, propiedades, planta y equipo</v>
      </c>
      <c r="F7715" s="586">
        <f>'822100'!H$20</f>
        <v>0</v>
      </c>
      <c r="I7715" s="580" t="str">
        <f>Índice!$C$8</f>
        <v>2016-01-01</v>
      </c>
      <c r="J7715" s="580" t="str">
        <f>Índice!$C$9</f>
        <v>2016-12-31</v>
      </c>
      <c r="K7715" s="598" t="s">
        <v>2264</v>
      </c>
      <c r="L7715" s="598" t="s">
        <v>2270</v>
      </c>
      <c r="M7715" s="598" t="s">
        <v>2266</v>
      </c>
      <c r="N7715" s="598" t="s">
        <v>2269</v>
      </c>
    </row>
    <row r="7716" spans="1:14" ht="15.75">
      <c r="C7716" s="598" t="str">
        <f>'822100'!B$21</f>
        <v>Adquisiciones realizadas mediante combinaciones de negocios, propiedades, planta y equipo</v>
      </c>
      <c r="F7716" s="586">
        <f>'822100'!H$21</f>
        <v>0</v>
      </c>
      <c r="I7716" s="580" t="str">
        <f>Índice!$C$8</f>
        <v>2016-01-01</v>
      </c>
      <c r="J7716" s="580" t="str">
        <f>Índice!$C$9</f>
        <v>2016-12-31</v>
      </c>
      <c r="K7716" s="598" t="s">
        <v>2264</v>
      </c>
      <c r="L7716" s="598" t="s">
        <v>2270</v>
      </c>
      <c r="M7716" s="598" t="s">
        <v>2266</v>
      </c>
      <c r="N7716" s="598" t="s">
        <v>2269</v>
      </c>
    </row>
    <row r="7717" spans="1:14" ht="15.75">
      <c r="C7717" s="598" t="str">
        <f>'822100'!B$22</f>
        <v>Transferencias de propiedades de inversión cuando pasa a estar disponible la medición fiable del valor razonable, propiedades, planta y equipo</v>
      </c>
      <c r="F7717" s="586">
        <f>'822100'!H$22</f>
        <v>0</v>
      </c>
      <c r="I7717" s="580" t="str">
        <f>Índice!$C$8</f>
        <v>2016-01-01</v>
      </c>
      <c r="J7717" s="580" t="str">
        <f>Índice!$C$9</f>
        <v>2016-12-31</v>
      </c>
      <c r="K7717" s="598" t="s">
        <v>2264</v>
      </c>
      <c r="L7717" s="598" t="s">
        <v>2270</v>
      </c>
      <c r="M7717" s="598" t="s">
        <v>2266</v>
      </c>
      <c r="N7717" s="598" t="s">
        <v>2269</v>
      </c>
    </row>
    <row r="7718" spans="1:14" ht="15.75">
      <c r="C7718" s="598" t="str">
        <f>'822100'!B$23</f>
        <v>Incremento (disminución) por diferencias de cambio netas, propiedades, planta y equipo</v>
      </c>
      <c r="F7718" s="586">
        <f>'822100'!H$23</f>
        <v>0</v>
      </c>
      <c r="I7718" s="580" t="str">
        <f>Índice!$C$8</f>
        <v>2016-01-01</v>
      </c>
      <c r="J7718" s="580" t="str">
        <f>Índice!$C$9</f>
        <v>2016-12-31</v>
      </c>
      <c r="K7718" s="598" t="s">
        <v>2264</v>
      </c>
      <c r="L7718" s="598" t="s">
        <v>2270</v>
      </c>
      <c r="M7718" s="598" t="s">
        <v>2266</v>
      </c>
      <c r="N7718" s="598" t="s">
        <v>2269</v>
      </c>
    </row>
    <row r="7719" spans="1:14" ht="15.75">
      <c r="C7719" s="598" t="str">
        <f>'822100'!B$24</f>
        <v>Depreciación, propiedades, planta y equipo</v>
      </c>
      <c r="F7719" s="586">
        <f>'822100'!H$24</f>
        <v>0</v>
      </c>
      <c r="I7719" s="580" t="str">
        <f>Índice!$C$8</f>
        <v>2016-01-01</v>
      </c>
      <c r="J7719" s="580" t="str">
        <f>Índice!$C$9</f>
        <v>2016-12-31</v>
      </c>
      <c r="K7719" s="598" t="s">
        <v>2264</v>
      </c>
      <c r="L7719" s="598" t="s">
        <v>2270</v>
      </c>
      <c r="M7719" s="598" t="s">
        <v>2266</v>
      </c>
      <c r="N7719" s="598" t="s">
        <v>2269</v>
      </c>
    </row>
    <row r="7720" spans="1:14" ht="15.75">
      <c r="C7720" s="598" t="str">
        <f>'822100'!B$25</f>
        <v>Incremento (disminución) de revaluaciones, propiedades, planta y equipo</v>
      </c>
      <c r="F7720" s="586">
        <f>'822100'!H$25</f>
        <v>0</v>
      </c>
      <c r="I7720" s="580" t="str">
        <f>Índice!$C$8</f>
        <v>2016-01-01</v>
      </c>
      <c r="J7720" s="580" t="str">
        <f>Índice!$C$9</f>
        <v>2016-12-31</v>
      </c>
      <c r="K7720" s="598" t="s">
        <v>2264</v>
      </c>
      <c r="L7720" s="598" t="s">
        <v>2270</v>
      </c>
      <c r="M7720" s="598" t="s">
        <v>2266</v>
      </c>
      <c r="N7720" s="598" t="s">
        <v>2269</v>
      </c>
    </row>
    <row r="7721" spans="1:14" ht="15.75">
      <c r="C7721" s="598" t="str">
        <f>'822100'!B$26</f>
        <v>Pérdidas por deterioro de valor reconocidas en otro resultado integral, propiedades, planta y equipo</v>
      </c>
      <c r="F7721" s="586">
        <f>'822100'!H$26</f>
        <v>0</v>
      </c>
      <c r="I7721" s="580" t="str">
        <f>Índice!$C$8</f>
        <v>2016-01-01</v>
      </c>
      <c r="J7721" s="580" t="str">
        <f>Índice!$C$9</f>
        <v>2016-12-31</v>
      </c>
      <c r="K7721" s="598" t="s">
        <v>2264</v>
      </c>
      <c r="L7721" s="598" t="s">
        <v>2270</v>
      </c>
      <c r="M7721" s="598" t="s">
        <v>2266</v>
      </c>
      <c r="N7721" s="598" t="s">
        <v>2269</v>
      </c>
    </row>
    <row r="7722" spans="1:14" ht="15.75">
      <c r="C7722" s="598" t="str">
        <f>'822100'!B$27</f>
        <v>Reversión de deterioros de valor reconocidos en otro resultado integral, propiedades, planta y equipo</v>
      </c>
      <c r="F7722" s="586">
        <f>'822100'!H$27</f>
        <v>0</v>
      </c>
      <c r="I7722" s="580" t="str">
        <f>Índice!$C$8</f>
        <v>2016-01-01</v>
      </c>
      <c r="J7722" s="580" t="str">
        <f>Índice!$C$9</f>
        <v>2016-12-31</v>
      </c>
      <c r="K7722" s="598" t="s">
        <v>2264</v>
      </c>
      <c r="L7722" s="598" t="s">
        <v>2270</v>
      </c>
      <c r="M7722" s="598" t="s">
        <v>2266</v>
      </c>
      <c r="N7722" s="598" t="s">
        <v>2269</v>
      </c>
    </row>
    <row r="7723" spans="1:14" ht="15.75">
      <c r="C7723" s="598" t="str">
        <f>'822100'!B$28</f>
        <v>Pérdidas por deterioro de valor reconocidas en el resultado del periodo, propiedades, planta y equipo</v>
      </c>
      <c r="F7723" s="586">
        <f>'822100'!H$28</f>
        <v>0</v>
      </c>
      <c r="I7723" s="580" t="str">
        <f>Índice!$C$8</f>
        <v>2016-01-01</v>
      </c>
      <c r="J7723" s="580" t="str">
        <f>Índice!$C$9</f>
        <v>2016-12-31</v>
      </c>
      <c r="K7723" s="598" t="s">
        <v>2264</v>
      </c>
      <c r="L7723" s="598" t="s">
        <v>2270</v>
      </c>
      <c r="M7723" s="598" t="s">
        <v>2266</v>
      </c>
      <c r="N7723" s="598" t="s">
        <v>2269</v>
      </c>
    </row>
    <row r="7724" spans="1:14" ht="15.75">
      <c r="C7724" s="598" t="str">
        <f>'822100'!B$29</f>
        <v>Reversión de pérdidas por deterioro de valor reconocidas en el resultado del periodo, propiedades, planta y equipo</v>
      </c>
      <c r="F7724" s="586">
        <f>'822100'!H$29</f>
        <v>0</v>
      </c>
      <c r="I7724" s="580" t="str">
        <f>Índice!$C$8</f>
        <v>2016-01-01</v>
      </c>
      <c r="J7724" s="580" t="str">
        <f>Índice!$C$9</f>
        <v>2016-12-31</v>
      </c>
      <c r="K7724" s="598" t="s">
        <v>2264</v>
      </c>
      <c r="L7724" s="598" t="s">
        <v>2270</v>
      </c>
      <c r="M7724" s="598" t="s">
        <v>2266</v>
      </c>
      <c r="N7724" s="598" t="s">
        <v>2269</v>
      </c>
    </row>
    <row r="7725" spans="1:14" ht="15.75">
      <c r="C7725" s="598" t="str">
        <f>'822100'!B$30</f>
        <v>Incrementos (disminuciones) por otros cambios, propiedades, planta y equipo</v>
      </c>
      <c r="F7725" s="586">
        <f>'822100'!H$30</f>
        <v>0</v>
      </c>
      <c r="I7725" s="580" t="str">
        <f>Índice!$C$8</f>
        <v>2016-01-01</v>
      </c>
      <c r="J7725" s="580" t="str">
        <f>Índice!$C$9</f>
        <v>2016-12-31</v>
      </c>
      <c r="K7725" s="598" t="s">
        <v>2264</v>
      </c>
      <c r="L7725" s="598" t="s">
        <v>2270</v>
      </c>
      <c r="M7725" s="598" t="s">
        <v>2266</v>
      </c>
      <c r="N7725" s="598" t="s">
        <v>2269</v>
      </c>
    </row>
    <row r="7726" spans="1:14" ht="15.75">
      <c r="C7726" s="598" t="str">
        <f>'822100'!B$31</f>
        <v>Disposiciones, propiedades, planta y equipo</v>
      </c>
      <c r="F7726" s="586">
        <f>'822100'!H$31</f>
        <v>0</v>
      </c>
      <c r="I7726" s="580" t="str">
        <f>Índice!$C$8</f>
        <v>2016-01-01</v>
      </c>
      <c r="J7726" s="580" t="str">
        <f>Índice!$C$9</f>
        <v>2016-12-31</v>
      </c>
      <c r="K7726" s="598" t="s">
        <v>2264</v>
      </c>
      <c r="L7726" s="598" t="s">
        <v>2270</v>
      </c>
      <c r="M7726" s="598" t="s">
        <v>2266</v>
      </c>
      <c r="N7726" s="598" t="s">
        <v>2269</v>
      </c>
    </row>
    <row r="7727" spans="1:14" ht="15.75">
      <c r="C7727" s="598" t="str">
        <f>'822100'!B$32</f>
        <v>Total incremento (disminución) en propiedades, planta y equipo</v>
      </c>
      <c r="F7727" s="586">
        <f>'822100'!H$32</f>
        <v>0</v>
      </c>
      <c r="I7727" s="580" t="str">
        <f>Índice!$C$8</f>
        <v>2016-01-01</v>
      </c>
      <c r="J7727" s="580" t="str">
        <f>Índice!$C$9</f>
        <v>2016-12-31</v>
      </c>
      <c r="K7727" s="598" t="s">
        <v>2264</v>
      </c>
      <c r="L7727" s="598" t="s">
        <v>2270</v>
      </c>
      <c r="M7727" s="598" t="s">
        <v>2266</v>
      </c>
      <c r="N7727" s="598" t="s">
        <v>2269</v>
      </c>
    </row>
    <row r="7728" spans="1:14" ht="15.75">
      <c r="C7728" s="598" t="str">
        <f>'822100'!B$33</f>
        <v>Propiedades, planta y equipo al final del periodo</v>
      </c>
      <c r="F7728" s="586">
        <f>'822100'!H$33</f>
        <v>0</v>
      </c>
      <c r="I7728" s="580"/>
      <c r="J7728" s="580" t="str">
        <f>Índice!$C$9</f>
        <v>2016-12-31</v>
      </c>
      <c r="K7728" s="598" t="s">
        <v>2264</v>
      </c>
      <c r="L7728" s="598" t="s">
        <v>2270</v>
      </c>
      <c r="M7728" s="598" t="s">
        <v>2266</v>
      </c>
      <c r="N7728" s="598" t="s">
        <v>2269</v>
      </c>
    </row>
    <row r="7729" spans="1:14" ht="15.75">
      <c r="A7729" s="593" t="s">
        <v>15</v>
      </c>
      <c r="C7729" s="598" t="s">
        <v>1346</v>
      </c>
      <c r="I7729" s="580" t="str">
        <f>Índice!$C$8</f>
        <v>2016-01-01</v>
      </c>
      <c r="J7729" s="580" t="str">
        <f>Índice!$C$9</f>
        <v>2016-12-31</v>
      </c>
      <c r="L7729" s="598"/>
    </row>
    <row r="7730" spans="1:14" ht="15.75">
      <c r="A7730" s="593" t="s">
        <v>15</v>
      </c>
      <c r="C7730" s="598" t="str">
        <f>'822100'!B$13</f>
        <v>Información detallada a revelar sobre propiedades, planta y equipo</v>
      </c>
      <c r="F7730" s="555"/>
      <c r="I7730" s="580" t="str">
        <f>Índice!$C$8</f>
        <v>2016-01-01</v>
      </c>
      <c r="J7730" s="580" t="str">
        <f>Índice!$C$9</f>
        <v>2016-12-31</v>
      </c>
      <c r="L7730" s="598"/>
    </row>
    <row r="7731" spans="1:14" ht="15.75">
      <c r="C7731" s="598" t="str">
        <f>'822100'!B$14</f>
        <v>Bases de medición, propiedades, planta y equipo</v>
      </c>
      <c r="F7731" s="555" t="str">
        <f>'822100'!I$14</f>
        <v>Por incluir información</v>
      </c>
      <c r="I7731" s="580" t="str">
        <f>Índice!$C$8</f>
        <v>2016-01-01</v>
      </c>
      <c r="J7731" s="580" t="str">
        <f>Índice!$C$9</f>
        <v>2016-12-31</v>
      </c>
      <c r="K7731" s="598" t="s">
        <v>2264</v>
      </c>
      <c r="L7731" s="598" t="s">
        <v>2271</v>
      </c>
      <c r="M7731" s="598" t="s">
        <v>2266</v>
      </c>
      <c r="N7731" s="598" t="s">
        <v>2267</v>
      </c>
    </row>
    <row r="7732" spans="1:14" ht="15.75">
      <c r="C7732" s="598" t="str">
        <f>'822100'!B$15</f>
        <v>Método de depreciación, propiedades, planta y equipo</v>
      </c>
      <c r="F7732" s="555" t="str">
        <f>'822100'!I$15</f>
        <v>Por incluir información</v>
      </c>
      <c r="I7732" s="580" t="str">
        <f>Índice!$C$8</f>
        <v>2016-01-01</v>
      </c>
      <c r="J7732" s="580" t="str">
        <f>Índice!$C$9</f>
        <v>2016-12-31</v>
      </c>
      <c r="K7732" s="598" t="s">
        <v>2264</v>
      </c>
      <c r="L7732" s="598" t="s">
        <v>2271</v>
      </c>
      <c r="M7732" s="598" t="s">
        <v>2266</v>
      </c>
      <c r="N7732" s="598" t="s">
        <v>2267</v>
      </c>
    </row>
    <row r="7733" spans="1:14" ht="15.75">
      <c r="C7733" s="598" t="str">
        <f>'822100'!B$16</f>
        <v>Vidas útiles o tasas de depreciación, propiedades, planta y equipo</v>
      </c>
      <c r="F7733" s="555" t="str">
        <f>'822100'!I$16</f>
        <v>Por incluir información</v>
      </c>
      <c r="I7733" s="580" t="str">
        <f>Índice!$C$8</f>
        <v>2016-01-01</v>
      </c>
      <c r="J7733" s="580" t="str">
        <f>Índice!$C$9</f>
        <v>2016-12-31</v>
      </c>
      <c r="K7733" s="598" t="s">
        <v>2264</v>
      </c>
      <c r="L7733" s="598" t="s">
        <v>2271</v>
      </c>
      <c r="M7733" s="598" t="s">
        <v>2266</v>
      </c>
      <c r="N7733" s="598" t="s">
        <v>2267</v>
      </c>
    </row>
    <row r="7734" spans="1:14" ht="15.75">
      <c r="A7734" s="593" t="s">
        <v>15</v>
      </c>
      <c r="C7734" s="598" t="str">
        <f>'822100'!B$17</f>
        <v>Conciliación de cambios en propiedades, planta y equipo</v>
      </c>
      <c r="F7734" s="555"/>
      <c r="I7734" s="580" t="str">
        <f>Índice!$C$8</f>
        <v>2016-01-01</v>
      </c>
      <c r="J7734" s="580" t="str">
        <f>Índice!$C$9</f>
        <v>2016-12-31</v>
      </c>
      <c r="L7734" s="598"/>
    </row>
    <row r="7735" spans="1:14" ht="15.75">
      <c r="C7735" s="598" t="str">
        <f>'822100'!B$18</f>
        <v>Propiedades, planta y equipo al comienzo del periodo</v>
      </c>
      <c r="F7735" s="586">
        <f>'822100'!I$18</f>
        <v>0</v>
      </c>
      <c r="J7735" s="580" t="str">
        <f>Índice!$C$8</f>
        <v>2016-01-01</v>
      </c>
      <c r="K7735" s="598" t="s">
        <v>2264</v>
      </c>
      <c r="L7735" s="598" t="s">
        <v>2271</v>
      </c>
      <c r="M7735" s="598" t="s">
        <v>2266</v>
      </c>
      <c r="N7735" s="598" t="s">
        <v>2267</v>
      </c>
    </row>
    <row r="7736" spans="1:14" ht="15.75">
      <c r="A7736" s="593" t="s">
        <v>15</v>
      </c>
      <c r="C7736" s="598" t="str">
        <f>'822100'!B$19</f>
        <v>Cambios en propiedades, planta y equipo</v>
      </c>
      <c r="F7736" s="586"/>
      <c r="I7736" s="580"/>
      <c r="J7736" s="580"/>
      <c r="K7736" s="598" t="s">
        <v>2264</v>
      </c>
      <c r="L7736" s="598" t="s">
        <v>2271</v>
      </c>
      <c r="M7736" s="598" t="s">
        <v>2266</v>
      </c>
      <c r="N7736" s="598" t="s">
        <v>2267</v>
      </c>
    </row>
    <row r="7737" spans="1:14" ht="15.75">
      <c r="C7737" s="598" t="str">
        <f>'822100'!B$20</f>
        <v>Incrementos distintos de los procedentes de combinaciones de negocios, propiedades, planta y equipo</v>
      </c>
      <c r="F7737" s="586">
        <f>'822100'!I$20</f>
        <v>0</v>
      </c>
      <c r="I7737" s="580" t="str">
        <f>Índice!$C$8</f>
        <v>2016-01-01</v>
      </c>
      <c r="J7737" s="580" t="str">
        <f>Índice!$C$9</f>
        <v>2016-12-31</v>
      </c>
      <c r="K7737" s="598" t="s">
        <v>2264</v>
      </c>
      <c r="L7737" s="598" t="s">
        <v>2271</v>
      </c>
      <c r="M7737" s="598" t="s">
        <v>2266</v>
      </c>
      <c r="N7737" s="598" t="s">
        <v>2267</v>
      </c>
    </row>
    <row r="7738" spans="1:14" ht="15.75">
      <c r="C7738" s="598" t="str">
        <f>'822100'!B$21</f>
        <v>Adquisiciones realizadas mediante combinaciones de negocios, propiedades, planta y equipo</v>
      </c>
      <c r="F7738" s="586">
        <f>'822100'!I$21</f>
        <v>0</v>
      </c>
      <c r="I7738" s="580" t="str">
        <f>Índice!$C$8</f>
        <v>2016-01-01</v>
      </c>
      <c r="J7738" s="580" t="str">
        <f>Índice!$C$9</f>
        <v>2016-12-31</v>
      </c>
      <c r="K7738" s="598" t="s">
        <v>2264</v>
      </c>
      <c r="L7738" s="598" t="s">
        <v>2271</v>
      </c>
      <c r="M7738" s="598" t="s">
        <v>2266</v>
      </c>
      <c r="N7738" s="598" t="s">
        <v>2267</v>
      </c>
    </row>
    <row r="7739" spans="1:14" ht="15.75">
      <c r="C7739" s="598" t="str">
        <f>'822100'!B$22</f>
        <v>Transferencias de propiedades de inversión cuando pasa a estar disponible la medición fiable del valor razonable, propiedades, planta y equipo</v>
      </c>
      <c r="F7739" s="586">
        <f>'822100'!I$22</f>
        <v>0</v>
      </c>
      <c r="I7739" s="580" t="str">
        <f>Índice!$C$8</f>
        <v>2016-01-01</v>
      </c>
      <c r="J7739" s="580" t="str">
        <f>Índice!$C$9</f>
        <v>2016-12-31</v>
      </c>
      <c r="K7739" s="598" t="s">
        <v>2264</v>
      </c>
      <c r="L7739" s="598" t="s">
        <v>2271</v>
      </c>
      <c r="M7739" s="598" t="s">
        <v>2266</v>
      </c>
      <c r="N7739" s="598" t="s">
        <v>2267</v>
      </c>
    </row>
    <row r="7740" spans="1:14" ht="15.75">
      <c r="C7740" s="598" t="str">
        <f>'822100'!B$23</f>
        <v>Incremento (disminución) por diferencias de cambio netas, propiedades, planta y equipo</v>
      </c>
      <c r="F7740" s="586">
        <f>'822100'!I$23</f>
        <v>0</v>
      </c>
      <c r="I7740" s="580" t="str">
        <f>Índice!$C$8</f>
        <v>2016-01-01</v>
      </c>
      <c r="J7740" s="580" t="str">
        <f>Índice!$C$9</f>
        <v>2016-12-31</v>
      </c>
      <c r="K7740" s="598" t="s">
        <v>2264</v>
      </c>
      <c r="L7740" s="598" t="s">
        <v>2271</v>
      </c>
      <c r="M7740" s="598" t="s">
        <v>2266</v>
      </c>
      <c r="N7740" s="598" t="s">
        <v>2267</v>
      </c>
    </row>
    <row r="7741" spans="1:14" ht="15.75">
      <c r="C7741" s="598" t="str">
        <f>'822100'!B$24</f>
        <v>Depreciación, propiedades, planta y equipo</v>
      </c>
      <c r="F7741" s="586">
        <f>'822100'!I$24</f>
        <v>0</v>
      </c>
      <c r="I7741" s="580" t="str">
        <f>Índice!$C$8</f>
        <v>2016-01-01</v>
      </c>
      <c r="J7741" s="580" t="str">
        <f>Índice!$C$9</f>
        <v>2016-12-31</v>
      </c>
      <c r="K7741" s="598" t="s">
        <v>2264</v>
      </c>
      <c r="L7741" s="598" t="s">
        <v>2271</v>
      </c>
      <c r="M7741" s="598" t="s">
        <v>2266</v>
      </c>
      <c r="N7741" s="598" t="s">
        <v>2267</v>
      </c>
    </row>
    <row r="7742" spans="1:14" ht="15.75">
      <c r="C7742" s="598" t="str">
        <f>'822100'!B$25</f>
        <v>Incremento (disminución) de revaluaciones, propiedades, planta y equipo</v>
      </c>
      <c r="F7742" s="586">
        <f>'822100'!I$25</f>
        <v>0</v>
      </c>
      <c r="I7742" s="580" t="str">
        <f>Índice!$C$8</f>
        <v>2016-01-01</v>
      </c>
      <c r="J7742" s="580" t="str">
        <f>Índice!$C$9</f>
        <v>2016-12-31</v>
      </c>
      <c r="K7742" s="598" t="s">
        <v>2264</v>
      </c>
      <c r="L7742" s="598" t="s">
        <v>2271</v>
      </c>
      <c r="M7742" s="598" t="s">
        <v>2266</v>
      </c>
      <c r="N7742" s="598" t="s">
        <v>2267</v>
      </c>
    </row>
    <row r="7743" spans="1:14" ht="15.75">
      <c r="C7743" s="598" t="str">
        <f>'822100'!B$26</f>
        <v>Pérdidas por deterioro de valor reconocidas en otro resultado integral, propiedades, planta y equipo</v>
      </c>
      <c r="F7743" s="586">
        <f>'822100'!I$26</f>
        <v>0</v>
      </c>
      <c r="I7743" s="580" t="str">
        <f>Índice!$C$8</f>
        <v>2016-01-01</v>
      </c>
      <c r="J7743" s="580" t="str">
        <f>Índice!$C$9</f>
        <v>2016-12-31</v>
      </c>
      <c r="K7743" s="598" t="s">
        <v>2264</v>
      </c>
      <c r="L7743" s="598" t="s">
        <v>2271</v>
      </c>
      <c r="M7743" s="598" t="s">
        <v>2266</v>
      </c>
      <c r="N7743" s="598" t="s">
        <v>2267</v>
      </c>
    </row>
    <row r="7744" spans="1:14" ht="15.75">
      <c r="C7744" s="598" t="str">
        <f>'822100'!B$27</f>
        <v>Reversión de deterioros de valor reconocidos en otro resultado integral, propiedades, planta y equipo</v>
      </c>
      <c r="F7744" s="586">
        <f>'822100'!I$27</f>
        <v>0</v>
      </c>
      <c r="I7744" s="580" t="str">
        <f>Índice!$C$8</f>
        <v>2016-01-01</v>
      </c>
      <c r="J7744" s="580" t="str">
        <f>Índice!$C$9</f>
        <v>2016-12-31</v>
      </c>
      <c r="K7744" s="598" t="s">
        <v>2264</v>
      </c>
      <c r="L7744" s="598" t="s">
        <v>2271</v>
      </c>
      <c r="M7744" s="598" t="s">
        <v>2266</v>
      </c>
      <c r="N7744" s="598" t="s">
        <v>2267</v>
      </c>
    </row>
    <row r="7745" spans="1:14" ht="15.75">
      <c r="C7745" s="598" t="str">
        <f>'822100'!B$28</f>
        <v>Pérdidas por deterioro de valor reconocidas en el resultado del periodo, propiedades, planta y equipo</v>
      </c>
      <c r="F7745" s="586">
        <f>'822100'!I$28</f>
        <v>0</v>
      </c>
      <c r="I7745" s="580" t="str">
        <f>Índice!$C$8</f>
        <v>2016-01-01</v>
      </c>
      <c r="J7745" s="580" t="str">
        <f>Índice!$C$9</f>
        <v>2016-12-31</v>
      </c>
      <c r="K7745" s="598" t="s">
        <v>2264</v>
      </c>
      <c r="L7745" s="598" t="s">
        <v>2271</v>
      </c>
      <c r="M7745" s="598" t="s">
        <v>2266</v>
      </c>
      <c r="N7745" s="598" t="s">
        <v>2267</v>
      </c>
    </row>
    <row r="7746" spans="1:14" ht="15.75">
      <c r="C7746" s="598" t="str">
        <f>'822100'!B$29</f>
        <v>Reversión de pérdidas por deterioro de valor reconocidas en el resultado del periodo, propiedades, planta y equipo</v>
      </c>
      <c r="F7746" s="586">
        <f>'822100'!I$29</f>
        <v>0</v>
      </c>
      <c r="I7746" s="580" t="str">
        <f>Índice!$C$8</f>
        <v>2016-01-01</v>
      </c>
      <c r="J7746" s="580" t="str">
        <f>Índice!$C$9</f>
        <v>2016-12-31</v>
      </c>
      <c r="K7746" s="598" t="s">
        <v>2264</v>
      </c>
      <c r="L7746" s="598" t="s">
        <v>2271</v>
      </c>
      <c r="M7746" s="598" t="s">
        <v>2266</v>
      </c>
      <c r="N7746" s="598" t="s">
        <v>2267</v>
      </c>
    </row>
    <row r="7747" spans="1:14" ht="15.75">
      <c r="C7747" s="598" t="str">
        <f>'822100'!B$30</f>
        <v>Incrementos (disminuciones) por otros cambios, propiedades, planta y equipo</v>
      </c>
      <c r="F7747" s="586">
        <f>'822100'!I$30</f>
        <v>0</v>
      </c>
      <c r="I7747" s="580" t="str">
        <f>Índice!$C$8</f>
        <v>2016-01-01</v>
      </c>
      <c r="J7747" s="580" t="str">
        <f>Índice!$C$9</f>
        <v>2016-12-31</v>
      </c>
      <c r="K7747" s="598" t="s">
        <v>2264</v>
      </c>
      <c r="L7747" s="598" t="s">
        <v>2271</v>
      </c>
      <c r="M7747" s="598" t="s">
        <v>2266</v>
      </c>
      <c r="N7747" s="598" t="s">
        <v>2267</v>
      </c>
    </row>
    <row r="7748" spans="1:14" ht="15.75">
      <c r="C7748" s="598" t="str">
        <f>'822100'!B$31</f>
        <v>Disposiciones, propiedades, planta y equipo</v>
      </c>
      <c r="F7748" s="586">
        <f>'822100'!I$31</f>
        <v>0</v>
      </c>
      <c r="I7748" s="580" t="str">
        <f>Índice!$C$8</f>
        <v>2016-01-01</v>
      </c>
      <c r="J7748" s="580" t="str">
        <f>Índice!$C$9</f>
        <v>2016-12-31</v>
      </c>
      <c r="K7748" s="598" t="s">
        <v>2264</v>
      </c>
      <c r="L7748" s="598" t="s">
        <v>2271</v>
      </c>
      <c r="M7748" s="598" t="s">
        <v>2266</v>
      </c>
      <c r="N7748" s="598" t="s">
        <v>2267</v>
      </c>
    </row>
    <row r="7749" spans="1:14" ht="15.75">
      <c r="C7749" s="598" t="str">
        <f>'822100'!B$32</f>
        <v>Total incremento (disminución) en propiedades, planta y equipo</v>
      </c>
      <c r="F7749" s="586">
        <f>'822100'!I$32</f>
        <v>0</v>
      </c>
      <c r="I7749" s="580" t="str">
        <f>Índice!$C$8</f>
        <v>2016-01-01</v>
      </c>
      <c r="J7749" s="580" t="str">
        <f>Índice!$C$9</f>
        <v>2016-12-31</v>
      </c>
      <c r="K7749" s="598" t="s">
        <v>2264</v>
      </c>
      <c r="L7749" s="598" t="s">
        <v>2271</v>
      </c>
      <c r="M7749" s="598" t="s">
        <v>2266</v>
      </c>
      <c r="N7749" s="598" t="s">
        <v>2267</v>
      </c>
    </row>
    <row r="7750" spans="1:14" ht="15.75">
      <c r="C7750" s="598" t="str">
        <f>'822100'!B$33</f>
        <v>Propiedades, planta y equipo al final del periodo</v>
      </c>
      <c r="F7750" s="586">
        <f>'822100'!I$33</f>
        <v>0</v>
      </c>
      <c r="I7750" s="580"/>
      <c r="J7750" s="580" t="str">
        <f>Índice!$C$9</f>
        <v>2016-12-31</v>
      </c>
      <c r="K7750" s="598" t="s">
        <v>2264</v>
      </c>
      <c r="L7750" s="598" t="s">
        <v>2271</v>
      </c>
      <c r="M7750" s="598" t="s">
        <v>2266</v>
      </c>
      <c r="N7750" s="598" t="s">
        <v>2267</v>
      </c>
    </row>
    <row r="7751" spans="1:14" ht="15.75">
      <c r="A7751" s="593" t="s">
        <v>15</v>
      </c>
      <c r="C7751" s="598" t="s">
        <v>1669</v>
      </c>
      <c r="I7751" s="580" t="str">
        <f>Índice!$C$8</f>
        <v>2016-01-01</v>
      </c>
      <c r="J7751" s="580" t="str">
        <f>Índice!$C$9</f>
        <v>2016-12-31</v>
      </c>
      <c r="L7751" s="598"/>
    </row>
    <row r="7752" spans="1:14" ht="15.75">
      <c r="A7752" s="593" t="s">
        <v>15</v>
      </c>
      <c r="C7752" s="598" t="str">
        <f>'822100'!B$13</f>
        <v>Información detallada a revelar sobre propiedades, planta y equipo</v>
      </c>
      <c r="F7752" s="555"/>
      <c r="I7752" s="580" t="str">
        <f>Índice!$C$8</f>
        <v>2016-01-01</v>
      </c>
      <c r="J7752" s="580" t="str">
        <f>Índice!$C$9</f>
        <v>2016-12-31</v>
      </c>
      <c r="L7752" s="598"/>
    </row>
    <row r="7753" spans="1:14" ht="15.75">
      <c r="C7753" s="598" t="str">
        <f>'822100'!B$14</f>
        <v>Bases de medición, propiedades, planta y equipo</v>
      </c>
      <c r="F7753" s="555" t="str">
        <f>'822100'!J$14</f>
        <v>Por incluir información</v>
      </c>
      <c r="I7753" s="580" t="str">
        <f>Índice!$C$8</f>
        <v>2016-01-01</v>
      </c>
      <c r="J7753" s="580" t="str">
        <f>Índice!$C$9</f>
        <v>2016-12-31</v>
      </c>
      <c r="K7753" s="598" t="s">
        <v>2264</v>
      </c>
      <c r="L7753" s="598" t="s">
        <v>2271</v>
      </c>
      <c r="M7753" s="598" t="s">
        <v>2266</v>
      </c>
      <c r="N7753" s="598" t="s">
        <v>2268</v>
      </c>
    </row>
    <row r="7754" spans="1:14" ht="15.75">
      <c r="C7754" s="598" t="str">
        <f>'822100'!B$15</f>
        <v>Método de depreciación, propiedades, planta y equipo</v>
      </c>
      <c r="F7754" s="555" t="str">
        <f>'822100'!J$15</f>
        <v>Por incluir información</v>
      </c>
      <c r="I7754" s="580" t="str">
        <f>Índice!$C$8</f>
        <v>2016-01-01</v>
      </c>
      <c r="J7754" s="580" t="str">
        <f>Índice!$C$9</f>
        <v>2016-12-31</v>
      </c>
      <c r="K7754" s="598" t="s">
        <v>2264</v>
      </c>
      <c r="L7754" s="598" t="s">
        <v>2271</v>
      </c>
      <c r="M7754" s="598" t="s">
        <v>2266</v>
      </c>
      <c r="N7754" s="598" t="s">
        <v>2268</v>
      </c>
    </row>
    <row r="7755" spans="1:14" ht="15.75">
      <c r="C7755" s="598" t="str">
        <f>'822100'!B$16</f>
        <v>Vidas útiles o tasas de depreciación, propiedades, planta y equipo</v>
      </c>
      <c r="F7755" s="555" t="str">
        <f>'822100'!J$16</f>
        <v>Por incluir información</v>
      </c>
      <c r="I7755" s="580" t="str">
        <f>Índice!$C$8</f>
        <v>2016-01-01</v>
      </c>
      <c r="J7755" s="580" t="str">
        <f>Índice!$C$9</f>
        <v>2016-12-31</v>
      </c>
      <c r="K7755" s="598" t="s">
        <v>2264</v>
      </c>
      <c r="L7755" s="598" t="s">
        <v>2271</v>
      </c>
      <c r="M7755" s="598" t="s">
        <v>2266</v>
      </c>
      <c r="N7755" s="598" t="s">
        <v>2268</v>
      </c>
    </row>
    <row r="7756" spans="1:14" ht="15.75">
      <c r="A7756" s="593" t="s">
        <v>15</v>
      </c>
      <c r="C7756" s="598" t="str">
        <f>'822100'!B$17</f>
        <v>Conciliación de cambios en propiedades, planta y equipo</v>
      </c>
      <c r="F7756" s="555"/>
      <c r="I7756" s="580" t="str">
        <f>Índice!$C$8</f>
        <v>2016-01-01</v>
      </c>
      <c r="J7756" s="580" t="str">
        <f>Índice!$C$9</f>
        <v>2016-12-31</v>
      </c>
      <c r="L7756" s="598"/>
    </row>
    <row r="7757" spans="1:14" ht="15.75">
      <c r="C7757" s="598" t="str">
        <f>'822100'!B$18</f>
        <v>Propiedades, planta y equipo al comienzo del periodo</v>
      </c>
      <c r="F7757" s="586">
        <f>'822100'!J$18</f>
        <v>0</v>
      </c>
      <c r="J7757" s="580" t="str">
        <f>Índice!$C$8</f>
        <v>2016-01-01</v>
      </c>
      <c r="K7757" s="598" t="s">
        <v>2264</v>
      </c>
      <c r="L7757" s="598" t="s">
        <v>2271</v>
      </c>
      <c r="M7757" s="598" t="s">
        <v>2266</v>
      </c>
      <c r="N7757" s="598" t="s">
        <v>2268</v>
      </c>
    </row>
    <row r="7758" spans="1:14" ht="15.75">
      <c r="A7758" s="593" t="s">
        <v>15</v>
      </c>
      <c r="C7758" s="598" t="str">
        <f>'822100'!B$19</f>
        <v>Cambios en propiedades, planta y equipo</v>
      </c>
      <c r="F7758" s="586"/>
      <c r="I7758" s="580"/>
      <c r="J7758" s="580"/>
      <c r="K7758" s="598" t="s">
        <v>2264</v>
      </c>
      <c r="L7758" s="598" t="s">
        <v>2271</v>
      </c>
      <c r="M7758" s="598" t="s">
        <v>2266</v>
      </c>
      <c r="N7758" s="598" t="s">
        <v>2268</v>
      </c>
    </row>
    <row r="7759" spans="1:14" ht="15.75">
      <c r="C7759" s="598" t="str">
        <f>'822100'!B$20</f>
        <v>Incrementos distintos de los procedentes de combinaciones de negocios, propiedades, planta y equipo</v>
      </c>
      <c r="F7759" s="586">
        <f>'822100'!J$20</f>
        <v>0</v>
      </c>
      <c r="I7759" s="580" t="str">
        <f>Índice!$C$8</f>
        <v>2016-01-01</v>
      </c>
      <c r="J7759" s="580" t="str">
        <f>Índice!$C$9</f>
        <v>2016-12-31</v>
      </c>
      <c r="K7759" s="598" t="s">
        <v>2264</v>
      </c>
      <c r="L7759" s="598" t="s">
        <v>2271</v>
      </c>
      <c r="M7759" s="598" t="s">
        <v>2266</v>
      </c>
      <c r="N7759" s="598" t="s">
        <v>2268</v>
      </c>
    </row>
    <row r="7760" spans="1:14" ht="15.75">
      <c r="C7760" s="598" t="str">
        <f>'822100'!B$21</f>
        <v>Adquisiciones realizadas mediante combinaciones de negocios, propiedades, planta y equipo</v>
      </c>
      <c r="F7760" s="586">
        <f>'822100'!J$21</f>
        <v>0</v>
      </c>
      <c r="I7760" s="580" t="str">
        <f>Índice!$C$8</f>
        <v>2016-01-01</v>
      </c>
      <c r="J7760" s="580" t="str">
        <f>Índice!$C$9</f>
        <v>2016-12-31</v>
      </c>
      <c r="K7760" s="598" t="s">
        <v>2264</v>
      </c>
      <c r="L7760" s="598" t="s">
        <v>2271</v>
      </c>
      <c r="M7760" s="598" t="s">
        <v>2266</v>
      </c>
      <c r="N7760" s="598" t="s">
        <v>2268</v>
      </c>
    </row>
    <row r="7761" spans="1:14" ht="15.75">
      <c r="C7761" s="598" t="str">
        <f>'822100'!B$22</f>
        <v>Transferencias de propiedades de inversión cuando pasa a estar disponible la medición fiable del valor razonable, propiedades, planta y equipo</v>
      </c>
      <c r="F7761" s="586">
        <f>'822100'!J$22</f>
        <v>0</v>
      </c>
      <c r="I7761" s="580" t="str">
        <f>Índice!$C$8</f>
        <v>2016-01-01</v>
      </c>
      <c r="J7761" s="580" t="str">
        <f>Índice!$C$9</f>
        <v>2016-12-31</v>
      </c>
      <c r="K7761" s="598" t="s">
        <v>2264</v>
      </c>
      <c r="L7761" s="598" t="s">
        <v>2271</v>
      </c>
      <c r="M7761" s="598" t="s">
        <v>2266</v>
      </c>
      <c r="N7761" s="598" t="s">
        <v>2268</v>
      </c>
    </row>
    <row r="7762" spans="1:14" ht="15.75">
      <c r="C7762" s="598" t="str">
        <f>'822100'!B$23</f>
        <v>Incremento (disminución) por diferencias de cambio netas, propiedades, planta y equipo</v>
      </c>
      <c r="F7762" s="586">
        <f>'822100'!J$23</f>
        <v>0</v>
      </c>
      <c r="I7762" s="580" t="str">
        <f>Índice!$C$8</f>
        <v>2016-01-01</v>
      </c>
      <c r="J7762" s="580" t="str">
        <f>Índice!$C$9</f>
        <v>2016-12-31</v>
      </c>
      <c r="K7762" s="598" t="s">
        <v>2264</v>
      </c>
      <c r="L7762" s="598" t="s">
        <v>2271</v>
      </c>
      <c r="M7762" s="598" t="s">
        <v>2266</v>
      </c>
      <c r="N7762" s="598" t="s">
        <v>2268</v>
      </c>
    </row>
    <row r="7763" spans="1:14" ht="15.75">
      <c r="C7763" s="598" t="str">
        <f>'822100'!B$24</f>
        <v>Depreciación, propiedades, planta y equipo</v>
      </c>
      <c r="F7763" s="586">
        <f>'822100'!J$24</f>
        <v>0</v>
      </c>
      <c r="I7763" s="580" t="str">
        <f>Índice!$C$8</f>
        <v>2016-01-01</v>
      </c>
      <c r="J7763" s="580" t="str">
        <f>Índice!$C$9</f>
        <v>2016-12-31</v>
      </c>
      <c r="K7763" s="598" t="s">
        <v>2264</v>
      </c>
      <c r="L7763" s="598" t="s">
        <v>2271</v>
      </c>
      <c r="M7763" s="598" t="s">
        <v>2266</v>
      </c>
      <c r="N7763" s="598" t="s">
        <v>2268</v>
      </c>
    </row>
    <row r="7764" spans="1:14" ht="15.75">
      <c r="C7764" s="598" t="str">
        <f>'822100'!B$25</f>
        <v>Incremento (disminución) de revaluaciones, propiedades, planta y equipo</v>
      </c>
      <c r="F7764" s="586">
        <f>'822100'!J$25</f>
        <v>0</v>
      </c>
      <c r="I7764" s="580" t="str">
        <f>Índice!$C$8</f>
        <v>2016-01-01</v>
      </c>
      <c r="J7764" s="580" t="str">
        <f>Índice!$C$9</f>
        <v>2016-12-31</v>
      </c>
      <c r="K7764" s="598" t="s">
        <v>2264</v>
      </c>
      <c r="L7764" s="598" t="s">
        <v>2271</v>
      </c>
      <c r="M7764" s="598" t="s">
        <v>2266</v>
      </c>
      <c r="N7764" s="598" t="s">
        <v>2268</v>
      </c>
    </row>
    <row r="7765" spans="1:14" ht="15.75">
      <c r="C7765" s="598" t="str">
        <f>'822100'!B$26</f>
        <v>Pérdidas por deterioro de valor reconocidas en otro resultado integral, propiedades, planta y equipo</v>
      </c>
      <c r="F7765" s="586">
        <f>'822100'!J$26</f>
        <v>0</v>
      </c>
      <c r="I7765" s="580" t="str">
        <f>Índice!$C$8</f>
        <v>2016-01-01</v>
      </c>
      <c r="J7765" s="580" t="str">
        <f>Índice!$C$9</f>
        <v>2016-12-31</v>
      </c>
      <c r="K7765" s="598" t="s">
        <v>2264</v>
      </c>
      <c r="L7765" s="598" t="s">
        <v>2271</v>
      </c>
      <c r="M7765" s="598" t="s">
        <v>2266</v>
      </c>
      <c r="N7765" s="598" t="s">
        <v>2268</v>
      </c>
    </row>
    <row r="7766" spans="1:14" ht="15.75">
      <c r="C7766" s="598" t="str">
        <f>'822100'!B$27</f>
        <v>Reversión de deterioros de valor reconocidos en otro resultado integral, propiedades, planta y equipo</v>
      </c>
      <c r="F7766" s="586">
        <f>'822100'!J$27</f>
        <v>0</v>
      </c>
      <c r="I7766" s="580" t="str">
        <f>Índice!$C$8</f>
        <v>2016-01-01</v>
      </c>
      <c r="J7766" s="580" t="str">
        <f>Índice!$C$9</f>
        <v>2016-12-31</v>
      </c>
      <c r="K7766" s="598" t="s">
        <v>2264</v>
      </c>
      <c r="L7766" s="598" t="s">
        <v>2271</v>
      </c>
      <c r="M7766" s="598" t="s">
        <v>2266</v>
      </c>
      <c r="N7766" s="598" t="s">
        <v>2268</v>
      </c>
    </row>
    <row r="7767" spans="1:14" ht="15.75">
      <c r="C7767" s="598" t="str">
        <f>'822100'!B$28</f>
        <v>Pérdidas por deterioro de valor reconocidas en el resultado del periodo, propiedades, planta y equipo</v>
      </c>
      <c r="F7767" s="586">
        <f>'822100'!J$28</f>
        <v>0</v>
      </c>
      <c r="I7767" s="580" t="str">
        <f>Índice!$C$8</f>
        <v>2016-01-01</v>
      </c>
      <c r="J7767" s="580" t="str">
        <f>Índice!$C$9</f>
        <v>2016-12-31</v>
      </c>
      <c r="K7767" s="598" t="s">
        <v>2264</v>
      </c>
      <c r="L7767" s="598" t="s">
        <v>2271</v>
      </c>
      <c r="M7767" s="598" t="s">
        <v>2266</v>
      </c>
      <c r="N7767" s="598" t="s">
        <v>2268</v>
      </c>
    </row>
    <row r="7768" spans="1:14" ht="15.75">
      <c r="C7768" s="598" t="str">
        <f>'822100'!B$29</f>
        <v>Reversión de pérdidas por deterioro de valor reconocidas en el resultado del periodo, propiedades, planta y equipo</v>
      </c>
      <c r="F7768" s="586">
        <f>'822100'!J$29</f>
        <v>0</v>
      </c>
      <c r="I7768" s="580" t="str">
        <f>Índice!$C$8</f>
        <v>2016-01-01</v>
      </c>
      <c r="J7768" s="580" t="str">
        <f>Índice!$C$9</f>
        <v>2016-12-31</v>
      </c>
      <c r="K7768" s="598" t="s">
        <v>2264</v>
      </c>
      <c r="L7768" s="598" t="s">
        <v>2271</v>
      </c>
      <c r="M7768" s="598" t="s">
        <v>2266</v>
      </c>
      <c r="N7768" s="598" t="s">
        <v>2268</v>
      </c>
    </row>
    <row r="7769" spans="1:14" ht="15.75">
      <c r="C7769" s="598" t="str">
        <f>'822100'!B$30</f>
        <v>Incrementos (disminuciones) por otros cambios, propiedades, planta y equipo</v>
      </c>
      <c r="F7769" s="586">
        <f>'822100'!J$30</f>
        <v>0</v>
      </c>
      <c r="I7769" s="580" t="str">
        <f>Índice!$C$8</f>
        <v>2016-01-01</v>
      </c>
      <c r="J7769" s="580" t="str">
        <f>Índice!$C$9</f>
        <v>2016-12-31</v>
      </c>
      <c r="K7769" s="598" t="s">
        <v>2264</v>
      </c>
      <c r="L7769" s="598" t="s">
        <v>2271</v>
      </c>
      <c r="M7769" s="598" t="s">
        <v>2266</v>
      </c>
      <c r="N7769" s="598" t="s">
        <v>2268</v>
      </c>
    </row>
    <row r="7770" spans="1:14" ht="15.75">
      <c r="C7770" s="598" t="str">
        <f>'822100'!B$31</f>
        <v>Disposiciones, propiedades, planta y equipo</v>
      </c>
      <c r="F7770" s="586">
        <f>'822100'!J$31</f>
        <v>0</v>
      </c>
      <c r="I7770" s="580" t="str">
        <f>Índice!$C$8</f>
        <v>2016-01-01</v>
      </c>
      <c r="J7770" s="580" t="str">
        <f>Índice!$C$9</f>
        <v>2016-12-31</v>
      </c>
      <c r="K7770" s="598" t="s">
        <v>2264</v>
      </c>
      <c r="L7770" s="598" t="s">
        <v>2271</v>
      </c>
      <c r="M7770" s="598" t="s">
        <v>2266</v>
      </c>
      <c r="N7770" s="598" t="s">
        <v>2268</v>
      </c>
    </row>
    <row r="7771" spans="1:14" ht="15.75">
      <c r="C7771" s="598" t="str">
        <f>'822100'!B$32</f>
        <v>Total incremento (disminución) en propiedades, planta y equipo</v>
      </c>
      <c r="F7771" s="586">
        <f>'822100'!J$32</f>
        <v>0</v>
      </c>
      <c r="I7771" s="580" t="str">
        <f>Índice!$C$8</f>
        <v>2016-01-01</v>
      </c>
      <c r="J7771" s="580" t="str">
        <f>Índice!$C$9</f>
        <v>2016-12-31</v>
      </c>
      <c r="K7771" s="598" t="s">
        <v>2264</v>
      </c>
      <c r="L7771" s="598" t="s">
        <v>2271</v>
      </c>
      <c r="M7771" s="598" t="s">
        <v>2266</v>
      </c>
      <c r="N7771" s="598" t="s">
        <v>2268</v>
      </c>
    </row>
    <row r="7772" spans="1:14" ht="15.75">
      <c r="C7772" s="598" t="str">
        <f>'822100'!B$33</f>
        <v>Propiedades, planta y equipo al final del periodo</v>
      </c>
      <c r="F7772" s="586">
        <f>'822100'!J$33</f>
        <v>0</v>
      </c>
      <c r="I7772" s="580"/>
      <c r="J7772" s="580" t="str">
        <f>Índice!$C$9</f>
        <v>2016-12-31</v>
      </c>
      <c r="K7772" s="598" t="s">
        <v>2264</v>
      </c>
      <c r="L7772" s="598" t="s">
        <v>2271</v>
      </c>
      <c r="M7772" s="598" t="s">
        <v>2266</v>
      </c>
      <c r="N7772" s="598" t="s">
        <v>2268</v>
      </c>
    </row>
    <row r="7773" spans="1:14" ht="15.75">
      <c r="A7773" s="593" t="s">
        <v>15</v>
      </c>
      <c r="C7773" s="598" t="s">
        <v>1668</v>
      </c>
      <c r="I7773" s="580" t="str">
        <f>Índice!$C$8</f>
        <v>2016-01-01</v>
      </c>
      <c r="J7773" s="580" t="str">
        <f>Índice!$C$9</f>
        <v>2016-12-31</v>
      </c>
      <c r="L7773" s="598"/>
    </row>
    <row r="7774" spans="1:14" ht="15.75">
      <c r="A7774" s="593" t="s">
        <v>15</v>
      </c>
      <c r="C7774" s="598" t="str">
        <f>'822100'!B$13</f>
        <v>Información detallada a revelar sobre propiedades, planta y equipo</v>
      </c>
      <c r="F7774" s="555"/>
      <c r="I7774" s="580" t="str">
        <f>Índice!$C$8</f>
        <v>2016-01-01</v>
      </c>
      <c r="J7774" s="580" t="str">
        <f>Índice!$C$9</f>
        <v>2016-12-31</v>
      </c>
      <c r="L7774" s="598"/>
    </row>
    <row r="7775" spans="1:14" ht="15.75">
      <c r="C7775" s="598" t="str">
        <f>'822100'!B$14</f>
        <v>Bases de medición, propiedades, planta y equipo</v>
      </c>
      <c r="F7775" s="555" t="str">
        <f>'822100'!K$14</f>
        <v>Por incluir información</v>
      </c>
      <c r="I7775" s="580" t="str">
        <f>Índice!$C$8</f>
        <v>2016-01-01</v>
      </c>
      <c r="J7775" s="580" t="str">
        <f>Índice!$C$9</f>
        <v>2016-12-31</v>
      </c>
      <c r="K7775" s="598" t="s">
        <v>2264</v>
      </c>
      <c r="L7775" s="598" t="s">
        <v>2271</v>
      </c>
      <c r="M7775" s="598" t="s">
        <v>2266</v>
      </c>
      <c r="N7775" s="598" t="s">
        <v>2269</v>
      </c>
    </row>
    <row r="7776" spans="1:14" ht="15.75">
      <c r="C7776" s="598" t="str">
        <f>'822100'!B$15</f>
        <v>Método de depreciación, propiedades, planta y equipo</v>
      </c>
      <c r="F7776" s="555" t="str">
        <f>'822100'!K$15</f>
        <v>Por incluir información</v>
      </c>
      <c r="I7776" s="580" t="str">
        <f>Índice!$C$8</f>
        <v>2016-01-01</v>
      </c>
      <c r="J7776" s="580" t="str">
        <f>Índice!$C$9</f>
        <v>2016-12-31</v>
      </c>
      <c r="K7776" s="598" t="s">
        <v>2264</v>
      </c>
      <c r="L7776" s="598" t="s">
        <v>2271</v>
      </c>
      <c r="M7776" s="598" t="s">
        <v>2266</v>
      </c>
      <c r="N7776" s="598" t="s">
        <v>2269</v>
      </c>
    </row>
    <row r="7777" spans="1:14" ht="15.75">
      <c r="C7777" s="598" t="str">
        <f>'822100'!B$16</f>
        <v>Vidas útiles o tasas de depreciación, propiedades, planta y equipo</v>
      </c>
      <c r="F7777" s="555" t="str">
        <f>'822100'!K$16</f>
        <v>Por incluir información</v>
      </c>
      <c r="I7777" s="580" t="str">
        <f>Índice!$C$8</f>
        <v>2016-01-01</v>
      </c>
      <c r="J7777" s="580" t="str">
        <f>Índice!$C$9</f>
        <v>2016-12-31</v>
      </c>
      <c r="K7777" s="598" t="s">
        <v>2264</v>
      </c>
      <c r="L7777" s="598" t="s">
        <v>2271</v>
      </c>
      <c r="M7777" s="598" t="s">
        <v>2266</v>
      </c>
      <c r="N7777" s="598" t="s">
        <v>2269</v>
      </c>
    </row>
    <row r="7778" spans="1:14" ht="15.75">
      <c r="A7778" s="593" t="s">
        <v>15</v>
      </c>
      <c r="C7778" s="598" t="str">
        <f>'822100'!B$17</f>
        <v>Conciliación de cambios en propiedades, planta y equipo</v>
      </c>
      <c r="F7778" s="555"/>
      <c r="I7778" s="580" t="str">
        <f>Índice!$C$8</f>
        <v>2016-01-01</v>
      </c>
      <c r="J7778" s="580" t="str">
        <f>Índice!$C$9</f>
        <v>2016-12-31</v>
      </c>
      <c r="L7778" s="598"/>
    </row>
    <row r="7779" spans="1:14" ht="15.75">
      <c r="C7779" s="598" t="str">
        <f>'822100'!B$18</f>
        <v>Propiedades, planta y equipo al comienzo del periodo</v>
      </c>
      <c r="F7779" s="586">
        <f>'822100'!K$18</f>
        <v>0</v>
      </c>
      <c r="J7779" s="580" t="str">
        <f>Índice!$C$8</f>
        <v>2016-01-01</v>
      </c>
      <c r="K7779" s="598" t="s">
        <v>2264</v>
      </c>
      <c r="L7779" s="598" t="s">
        <v>2271</v>
      </c>
      <c r="M7779" s="598" t="s">
        <v>2266</v>
      </c>
      <c r="N7779" s="598" t="s">
        <v>2269</v>
      </c>
    </row>
    <row r="7780" spans="1:14" ht="15.75">
      <c r="A7780" s="593" t="s">
        <v>15</v>
      </c>
      <c r="C7780" s="598" t="str">
        <f>'822100'!B$19</f>
        <v>Cambios en propiedades, planta y equipo</v>
      </c>
      <c r="F7780" s="586"/>
      <c r="I7780" s="580"/>
      <c r="J7780" s="580"/>
      <c r="K7780" s="598" t="s">
        <v>2264</v>
      </c>
      <c r="L7780" s="598" t="s">
        <v>2271</v>
      </c>
      <c r="M7780" s="598" t="s">
        <v>2266</v>
      </c>
      <c r="N7780" s="598" t="s">
        <v>2269</v>
      </c>
    </row>
    <row r="7781" spans="1:14" ht="15.75">
      <c r="C7781" s="598" t="str">
        <f>'822100'!B$20</f>
        <v>Incrementos distintos de los procedentes de combinaciones de negocios, propiedades, planta y equipo</v>
      </c>
      <c r="F7781" s="586">
        <f>'822100'!K$20</f>
        <v>0</v>
      </c>
      <c r="I7781" s="580" t="str">
        <f>Índice!$C$8</f>
        <v>2016-01-01</v>
      </c>
      <c r="J7781" s="580" t="str">
        <f>Índice!$C$9</f>
        <v>2016-12-31</v>
      </c>
      <c r="K7781" s="598" t="s">
        <v>2264</v>
      </c>
      <c r="L7781" s="598" t="s">
        <v>2271</v>
      </c>
      <c r="M7781" s="598" t="s">
        <v>2266</v>
      </c>
      <c r="N7781" s="598" t="s">
        <v>2269</v>
      </c>
    </row>
    <row r="7782" spans="1:14" ht="15.75">
      <c r="C7782" s="598" t="str">
        <f>'822100'!B$21</f>
        <v>Adquisiciones realizadas mediante combinaciones de negocios, propiedades, planta y equipo</v>
      </c>
      <c r="F7782" s="586">
        <f>'822100'!K$21</f>
        <v>0</v>
      </c>
      <c r="I7782" s="580" t="str">
        <f>Índice!$C$8</f>
        <v>2016-01-01</v>
      </c>
      <c r="J7782" s="580" t="str">
        <f>Índice!$C$9</f>
        <v>2016-12-31</v>
      </c>
      <c r="K7782" s="598" t="s">
        <v>2264</v>
      </c>
      <c r="L7782" s="598" t="s">
        <v>2271</v>
      </c>
      <c r="M7782" s="598" t="s">
        <v>2266</v>
      </c>
      <c r="N7782" s="598" t="s">
        <v>2269</v>
      </c>
    </row>
    <row r="7783" spans="1:14" ht="15.75">
      <c r="C7783" s="598" t="str">
        <f>'822100'!B$22</f>
        <v>Transferencias de propiedades de inversión cuando pasa a estar disponible la medición fiable del valor razonable, propiedades, planta y equipo</v>
      </c>
      <c r="F7783" s="586">
        <f>'822100'!K$22</f>
        <v>0</v>
      </c>
      <c r="I7783" s="580" t="str">
        <f>Índice!$C$8</f>
        <v>2016-01-01</v>
      </c>
      <c r="J7783" s="580" t="str">
        <f>Índice!$C$9</f>
        <v>2016-12-31</v>
      </c>
      <c r="K7783" s="598" t="s">
        <v>2264</v>
      </c>
      <c r="L7783" s="598" t="s">
        <v>2271</v>
      </c>
      <c r="M7783" s="598" t="s">
        <v>2266</v>
      </c>
      <c r="N7783" s="598" t="s">
        <v>2269</v>
      </c>
    </row>
    <row r="7784" spans="1:14" ht="15.75">
      <c r="C7784" s="598" t="str">
        <f>'822100'!B$23</f>
        <v>Incremento (disminución) por diferencias de cambio netas, propiedades, planta y equipo</v>
      </c>
      <c r="F7784" s="586">
        <f>'822100'!K$23</f>
        <v>0</v>
      </c>
      <c r="I7784" s="580" t="str">
        <f>Índice!$C$8</f>
        <v>2016-01-01</v>
      </c>
      <c r="J7784" s="580" t="str">
        <f>Índice!$C$9</f>
        <v>2016-12-31</v>
      </c>
      <c r="K7784" s="598" t="s">
        <v>2264</v>
      </c>
      <c r="L7784" s="598" t="s">
        <v>2271</v>
      </c>
      <c r="M7784" s="598" t="s">
        <v>2266</v>
      </c>
      <c r="N7784" s="598" t="s">
        <v>2269</v>
      </c>
    </row>
    <row r="7785" spans="1:14" ht="15.75">
      <c r="C7785" s="598" t="str">
        <f>'822100'!B$24</f>
        <v>Depreciación, propiedades, planta y equipo</v>
      </c>
      <c r="F7785" s="586">
        <f>'822100'!K$24</f>
        <v>0</v>
      </c>
      <c r="I7785" s="580" t="str">
        <f>Índice!$C$8</f>
        <v>2016-01-01</v>
      </c>
      <c r="J7785" s="580" t="str">
        <f>Índice!$C$9</f>
        <v>2016-12-31</v>
      </c>
      <c r="K7785" s="598" t="s">
        <v>2264</v>
      </c>
      <c r="L7785" s="598" t="s">
        <v>2271</v>
      </c>
      <c r="M7785" s="598" t="s">
        <v>2266</v>
      </c>
      <c r="N7785" s="598" t="s">
        <v>2269</v>
      </c>
    </row>
    <row r="7786" spans="1:14" ht="15.75">
      <c r="C7786" s="598" t="str">
        <f>'822100'!B$25</f>
        <v>Incremento (disminución) de revaluaciones, propiedades, planta y equipo</v>
      </c>
      <c r="F7786" s="586">
        <f>'822100'!K$25</f>
        <v>0</v>
      </c>
      <c r="I7786" s="580" t="str">
        <f>Índice!$C$8</f>
        <v>2016-01-01</v>
      </c>
      <c r="J7786" s="580" t="str">
        <f>Índice!$C$9</f>
        <v>2016-12-31</v>
      </c>
      <c r="K7786" s="598" t="s">
        <v>2264</v>
      </c>
      <c r="L7786" s="598" t="s">
        <v>2271</v>
      </c>
      <c r="M7786" s="598" t="s">
        <v>2266</v>
      </c>
      <c r="N7786" s="598" t="s">
        <v>2269</v>
      </c>
    </row>
    <row r="7787" spans="1:14" ht="15.75">
      <c r="C7787" s="598" t="str">
        <f>'822100'!B$26</f>
        <v>Pérdidas por deterioro de valor reconocidas en otro resultado integral, propiedades, planta y equipo</v>
      </c>
      <c r="F7787" s="586">
        <f>'822100'!K$26</f>
        <v>0</v>
      </c>
      <c r="I7787" s="580" t="str">
        <f>Índice!$C$8</f>
        <v>2016-01-01</v>
      </c>
      <c r="J7787" s="580" t="str">
        <f>Índice!$C$9</f>
        <v>2016-12-31</v>
      </c>
      <c r="K7787" s="598" t="s">
        <v>2264</v>
      </c>
      <c r="L7787" s="598" t="s">
        <v>2271</v>
      </c>
      <c r="M7787" s="598" t="s">
        <v>2266</v>
      </c>
      <c r="N7787" s="598" t="s">
        <v>2269</v>
      </c>
    </row>
    <row r="7788" spans="1:14" ht="15.75">
      <c r="C7788" s="598" t="str">
        <f>'822100'!B$27</f>
        <v>Reversión de deterioros de valor reconocidos en otro resultado integral, propiedades, planta y equipo</v>
      </c>
      <c r="F7788" s="586">
        <f>'822100'!K$27</f>
        <v>0</v>
      </c>
      <c r="I7788" s="580" t="str">
        <f>Índice!$C$8</f>
        <v>2016-01-01</v>
      </c>
      <c r="J7788" s="580" t="str">
        <f>Índice!$C$9</f>
        <v>2016-12-31</v>
      </c>
      <c r="K7788" s="598" t="s">
        <v>2264</v>
      </c>
      <c r="L7788" s="598" t="s">
        <v>2271</v>
      </c>
      <c r="M7788" s="598" t="s">
        <v>2266</v>
      </c>
      <c r="N7788" s="598" t="s">
        <v>2269</v>
      </c>
    </row>
    <row r="7789" spans="1:14" ht="15.75">
      <c r="C7789" s="598" t="str">
        <f>'822100'!B$28</f>
        <v>Pérdidas por deterioro de valor reconocidas en el resultado del periodo, propiedades, planta y equipo</v>
      </c>
      <c r="F7789" s="586">
        <f>'822100'!K$28</f>
        <v>0</v>
      </c>
      <c r="I7789" s="580" t="str">
        <f>Índice!$C$8</f>
        <v>2016-01-01</v>
      </c>
      <c r="J7789" s="580" t="str">
        <f>Índice!$C$9</f>
        <v>2016-12-31</v>
      </c>
      <c r="K7789" s="598" t="s">
        <v>2264</v>
      </c>
      <c r="L7789" s="598" t="s">
        <v>2271</v>
      </c>
      <c r="M7789" s="598" t="s">
        <v>2266</v>
      </c>
      <c r="N7789" s="598" t="s">
        <v>2269</v>
      </c>
    </row>
    <row r="7790" spans="1:14" ht="15.75">
      <c r="C7790" s="598" t="str">
        <f>'822100'!B$29</f>
        <v>Reversión de pérdidas por deterioro de valor reconocidas en el resultado del periodo, propiedades, planta y equipo</v>
      </c>
      <c r="F7790" s="586">
        <f>'822100'!K$29</f>
        <v>0</v>
      </c>
      <c r="I7790" s="580" t="str">
        <f>Índice!$C$8</f>
        <v>2016-01-01</v>
      </c>
      <c r="J7790" s="580" t="str">
        <f>Índice!$C$9</f>
        <v>2016-12-31</v>
      </c>
      <c r="K7790" s="598" t="s">
        <v>2264</v>
      </c>
      <c r="L7790" s="598" t="s">
        <v>2271</v>
      </c>
      <c r="M7790" s="598" t="s">
        <v>2266</v>
      </c>
      <c r="N7790" s="598" t="s">
        <v>2269</v>
      </c>
    </row>
    <row r="7791" spans="1:14" ht="15.75">
      <c r="C7791" s="598" t="str">
        <f>'822100'!B$30</f>
        <v>Incrementos (disminuciones) por otros cambios, propiedades, planta y equipo</v>
      </c>
      <c r="F7791" s="586">
        <f>'822100'!K$30</f>
        <v>0</v>
      </c>
      <c r="I7791" s="580" t="str">
        <f>Índice!$C$8</f>
        <v>2016-01-01</v>
      </c>
      <c r="J7791" s="580" t="str">
        <f>Índice!$C$9</f>
        <v>2016-12-31</v>
      </c>
      <c r="K7791" s="598" t="s">
        <v>2264</v>
      </c>
      <c r="L7791" s="598" t="s">
        <v>2271</v>
      </c>
      <c r="M7791" s="598" t="s">
        <v>2266</v>
      </c>
      <c r="N7791" s="598" t="s">
        <v>2269</v>
      </c>
    </row>
    <row r="7792" spans="1:14" ht="15.75">
      <c r="C7792" s="598" t="str">
        <f>'822100'!B$31</f>
        <v>Disposiciones, propiedades, planta y equipo</v>
      </c>
      <c r="F7792" s="586">
        <f>'822100'!K$31</f>
        <v>0</v>
      </c>
      <c r="I7792" s="580" t="str">
        <f>Índice!$C$8</f>
        <v>2016-01-01</v>
      </c>
      <c r="J7792" s="580" t="str">
        <f>Índice!$C$9</f>
        <v>2016-12-31</v>
      </c>
      <c r="K7792" s="598" t="s">
        <v>2264</v>
      </c>
      <c r="L7792" s="598" t="s">
        <v>2271</v>
      </c>
      <c r="M7792" s="598" t="s">
        <v>2266</v>
      </c>
      <c r="N7792" s="598" t="s">
        <v>2269</v>
      </c>
    </row>
    <row r="7793" spans="1:14" ht="15.75">
      <c r="C7793" s="598" t="str">
        <f>'822100'!B$32</f>
        <v>Total incremento (disminución) en propiedades, planta y equipo</v>
      </c>
      <c r="F7793" s="586">
        <f>'822100'!K$32</f>
        <v>0</v>
      </c>
      <c r="I7793" s="580" t="str">
        <f>Índice!$C$8</f>
        <v>2016-01-01</v>
      </c>
      <c r="J7793" s="580" t="str">
        <f>Índice!$C$9</f>
        <v>2016-12-31</v>
      </c>
      <c r="K7793" s="598" t="s">
        <v>2264</v>
      </c>
      <c r="L7793" s="598" t="s">
        <v>2271</v>
      </c>
      <c r="M7793" s="598" t="s">
        <v>2266</v>
      </c>
      <c r="N7793" s="598" t="s">
        <v>2269</v>
      </c>
    </row>
    <row r="7794" spans="1:14" ht="15.75">
      <c r="C7794" s="598" t="str">
        <f>'822100'!B$33</f>
        <v>Propiedades, planta y equipo al final del periodo</v>
      </c>
      <c r="F7794" s="586">
        <f>'822100'!K$33</f>
        <v>0</v>
      </c>
      <c r="I7794" s="580"/>
      <c r="J7794" s="580" t="str">
        <f>Índice!$C$9</f>
        <v>2016-12-31</v>
      </c>
      <c r="K7794" s="598" t="s">
        <v>2264</v>
      </c>
      <c r="L7794" s="598" t="s">
        <v>2271</v>
      </c>
      <c r="M7794" s="598" t="s">
        <v>2266</v>
      </c>
      <c r="N7794" s="598" t="s">
        <v>2269</v>
      </c>
    </row>
    <row r="7795" spans="1:14" ht="15.75">
      <c r="A7795" s="593" t="s">
        <v>15</v>
      </c>
      <c r="C7795" s="598" t="s">
        <v>1345</v>
      </c>
      <c r="I7795" s="580" t="str">
        <f>Índice!$C$8</f>
        <v>2016-01-01</v>
      </c>
      <c r="J7795" s="580" t="str">
        <f>Índice!$C$9</f>
        <v>2016-12-31</v>
      </c>
      <c r="L7795" s="598"/>
    </row>
    <row r="7796" spans="1:14" ht="15.75">
      <c r="A7796" s="593" t="s">
        <v>15</v>
      </c>
      <c r="C7796" s="598" t="str">
        <f>'822100'!B$13</f>
        <v>Información detallada a revelar sobre propiedades, planta y equipo</v>
      </c>
      <c r="F7796" s="555"/>
      <c r="I7796" s="580" t="str">
        <f>Índice!$C$8</f>
        <v>2016-01-01</v>
      </c>
      <c r="J7796" s="580" t="str">
        <f>Índice!$C$9</f>
        <v>2016-12-31</v>
      </c>
      <c r="L7796" s="598"/>
    </row>
    <row r="7797" spans="1:14" ht="15.75">
      <c r="C7797" s="598" t="str">
        <f>'822100'!B$14</f>
        <v>Bases de medición, propiedades, planta y equipo</v>
      </c>
      <c r="F7797" s="555" t="str">
        <f>'822100'!L$14</f>
        <v>Por incluir información</v>
      </c>
      <c r="I7797" s="580" t="str">
        <f>Índice!$C$8</f>
        <v>2016-01-01</v>
      </c>
      <c r="J7797" s="580" t="str">
        <f>Índice!$C$9</f>
        <v>2016-12-31</v>
      </c>
      <c r="K7797" s="598" t="s">
        <v>2264</v>
      </c>
      <c r="L7797" s="598" t="s">
        <v>2272</v>
      </c>
      <c r="M7797" s="598" t="s">
        <v>2266</v>
      </c>
      <c r="N7797" s="598" t="s">
        <v>2267</v>
      </c>
    </row>
    <row r="7798" spans="1:14" ht="15.75">
      <c r="C7798" s="598" t="str">
        <f>'822100'!B$15</f>
        <v>Método de depreciación, propiedades, planta y equipo</v>
      </c>
      <c r="F7798" s="555" t="str">
        <f>'822100'!L$15</f>
        <v>Por incluir información</v>
      </c>
      <c r="I7798" s="580" t="str">
        <f>Índice!$C$8</f>
        <v>2016-01-01</v>
      </c>
      <c r="J7798" s="580" t="str">
        <f>Índice!$C$9</f>
        <v>2016-12-31</v>
      </c>
      <c r="K7798" s="598" t="s">
        <v>2264</v>
      </c>
      <c r="L7798" s="598" t="s">
        <v>2272</v>
      </c>
      <c r="M7798" s="598" t="s">
        <v>2266</v>
      </c>
      <c r="N7798" s="598" t="s">
        <v>2267</v>
      </c>
    </row>
    <row r="7799" spans="1:14" ht="15.75">
      <c r="C7799" s="598" t="str">
        <f>'822100'!B$16</f>
        <v>Vidas útiles o tasas de depreciación, propiedades, planta y equipo</v>
      </c>
      <c r="F7799" s="555" t="str">
        <f>'822100'!L$16</f>
        <v>Por incluir información</v>
      </c>
      <c r="I7799" s="580" t="str">
        <f>Índice!$C$8</f>
        <v>2016-01-01</v>
      </c>
      <c r="J7799" s="580" t="str">
        <f>Índice!$C$9</f>
        <v>2016-12-31</v>
      </c>
      <c r="K7799" s="598" t="s">
        <v>2264</v>
      </c>
      <c r="L7799" s="598" t="s">
        <v>2272</v>
      </c>
      <c r="M7799" s="598" t="s">
        <v>2266</v>
      </c>
      <c r="N7799" s="598" t="s">
        <v>2267</v>
      </c>
    </row>
    <row r="7800" spans="1:14" ht="15.75">
      <c r="A7800" s="593" t="s">
        <v>15</v>
      </c>
      <c r="C7800" s="598" t="str">
        <f>'822100'!B$17</f>
        <v>Conciliación de cambios en propiedades, planta y equipo</v>
      </c>
      <c r="F7800" s="555"/>
      <c r="I7800" s="580" t="str">
        <f>Índice!$C$8</f>
        <v>2016-01-01</v>
      </c>
      <c r="J7800" s="580" t="str">
        <f>Índice!$C$9</f>
        <v>2016-12-31</v>
      </c>
    </row>
    <row r="7801" spans="1:14" ht="15.75">
      <c r="C7801" s="598" t="str">
        <f>'822100'!B$18</f>
        <v>Propiedades, planta y equipo al comienzo del periodo</v>
      </c>
      <c r="F7801" s="586">
        <f>'822100'!L$18</f>
        <v>0</v>
      </c>
      <c r="J7801" s="580" t="str">
        <f>Índice!$C$8</f>
        <v>2016-01-01</v>
      </c>
      <c r="K7801" s="598" t="s">
        <v>2264</v>
      </c>
      <c r="L7801" s="598" t="s">
        <v>2272</v>
      </c>
      <c r="M7801" s="598" t="s">
        <v>2266</v>
      </c>
      <c r="N7801" s="598" t="s">
        <v>2267</v>
      </c>
    </row>
    <row r="7802" spans="1:14" ht="15.75">
      <c r="A7802" s="593" t="s">
        <v>15</v>
      </c>
      <c r="C7802" s="598" t="str">
        <f>'822100'!B$19</f>
        <v>Cambios en propiedades, planta y equipo</v>
      </c>
      <c r="F7802" s="586"/>
      <c r="I7802" s="580"/>
      <c r="J7802" s="580"/>
      <c r="K7802" s="598" t="s">
        <v>2264</v>
      </c>
      <c r="L7802" s="598" t="s">
        <v>2272</v>
      </c>
      <c r="M7802" s="598" t="s">
        <v>2266</v>
      </c>
      <c r="N7802" s="598" t="s">
        <v>2267</v>
      </c>
    </row>
    <row r="7803" spans="1:14" ht="15.75">
      <c r="C7803" s="598" t="str">
        <f>'822100'!B$20</f>
        <v>Incrementos distintos de los procedentes de combinaciones de negocios, propiedades, planta y equipo</v>
      </c>
      <c r="F7803" s="586">
        <f>'822100'!L$20</f>
        <v>0</v>
      </c>
      <c r="I7803" s="580" t="str">
        <f>Índice!$C$8</f>
        <v>2016-01-01</v>
      </c>
      <c r="J7803" s="580" t="str">
        <f>Índice!$C$9</f>
        <v>2016-12-31</v>
      </c>
      <c r="K7803" s="598" t="s">
        <v>2264</v>
      </c>
      <c r="L7803" s="598" t="s">
        <v>2272</v>
      </c>
      <c r="M7803" s="598" t="s">
        <v>2266</v>
      </c>
      <c r="N7803" s="598" t="s">
        <v>2267</v>
      </c>
    </row>
    <row r="7804" spans="1:14" ht="15.75">
      <c r="C7804" s="598" t="str">
        <f>'822100'!B$21</f>
        <v>Adquisiciones realizadas mediante combinaciones de negocios, propiedades, planta y equipo</v>
      </c>
      <c r="F7804" s="586">
        <f>'822100'!L$21</f>
        <v>0</v>
      </c>
      <c r="I7804" s="580" t="str">
        <f>Índice!$C$8</f>
        <v>2016-01-01</v>
      </c>
      <c r="J7804" s="580" t="str">
        <f>Índice!$C$9</f>
        <v>2016-12-31</v>
      </c>
      <c r="K7804" s="598" t="s">
        <v>2264</v>
      </c>
      <c r="L7804" s="598" t="s">
        <v>2272</v>
      </c>
      <c r="M7804" s="598" t="s">
        <v>2266</v>
      </c>
      <c r="N7804" s="598" t="s">
        <v>2267</v>
      </c>
    </row>
    <row r="7805" spans="1:14" ht="15.75">
      <c r="C7805" s="598" t="str">
        <f>'822100'!B$22</f>
        <v>Transferencias de propiedades de inversión cuando pasa a estar disponible la medición fiable del valor razonable, propiedades, planta y equipo</v>
      </c>
      <c r="F7805" s="586">
        <f>'822100'!L$22</f>
        <v>0</v>
      </c>
      <c r="I7805" s="580" t="str">
        <f>Índice!$C$8</f>
        <v>2016-01-01</v>
      </c>
      <c r="J7805" s="580" t="str">
        <f>Índice!$C$9</f>
        <v>2016-12-31</v>
      </c>
      <c r="K7805" s="598" t="s">
        <v>2264</v>
      </c>
      <c r="L7805" s="598" t="s">
        <v>2272</v>
      </c>
      <c r="M7805" s="598" t="s">
        <v>2266</v>
      </c>
      <c r="N7805" s="598" t="s">
        <v>2267</v>
      </c>
    </row>
    <row r="7806" spans="1:14" ht="15.75">
      <c r="C7806" s="598" t="str">
        <f>'822100'!B$23</f>
        <v>Incremento (disminución) por diferencias de cambio netas, propiedades, planta y equipo</v>
      </c>
      <c r="F7806" s="586">
        <f>'822100'!L$23</f>
        <v>0</v>
      </c>
      <c r="I7806" s="580" t="str">
        <f>Índice!$C$8</f>
        <v>2016-01-01</v>
      </c>
      <c r="J7806" s="580" t="str">
        <f>Índice!$C$9</f>
        <v>2016-12-31</v>
      </c>
      <c r="K7806" s="598" t="s">
        <v>2264</v>
      </c>
      <c r="L7806" s="598" t="s">
        <v>2272</v>
      </c>
      <c r="M7806" s="598" t="s">
        <v>2266</v>
      </c>
      <c r="N7806" s="598" t="s">
        <v>2267</v>
      </c>
    </row>
    <row r="7807" spans="1:14" ht="15.75">
      <c r="C7807" s="598" t="str">
        <f>'822100'!B$24</f>
        <v>Depreciación, propiedades, planta y equipo</v>
      </c>
      <c r="F7807" s="586">
        <f>'822100'!L$24</f>
        <v>0</v>
      </c>
      <c r="I7807" s="580" t="str">
        <f>Índice!$C$8</f>
        <v>2016-01-01</v>
      </c>
      <c r="J7807" s="580" t="str">
        <f>Índice!$C$9</f>
        <v>2016-12-31</v>
      </c>
      <c r="K7807" s="598" t="s">
        <v>2264</v>
      </c>
      <c r="L7807" s="598" t="s">
        <v>2272</v>
      </c>
      <c r="M7807" s="598" t="s">
        <v>2266</v>
      </c>
      <c r="N7807" s="598" t="s">
        <v>2267</v>
      </c>
    </row>
    <row r="7808" spans="1:14" ht="15.75">
      <c r="C7808" s="598" t="str">
        <f>'822100'!B$25</f>
        <v>Incremento (disminución) de revaluaciones, propiedades, planta y equipo</v>
      </c>
      <c r="F7808" s="586">
        <f>'822100'!L$25</f>
        <v>0</v>
      </c>
      <c r="I7808" s="580" t="str">
        <f>Índice!$C$8</f>
        <v>2016-01-01</v>
      </c>
      <c r="J7808" s="580" t="str">
        <f>Índice!$C$9</f>
        <v>2016-12-31</v>
      </c>
      <c r="K7808" s="598" t="s">
        <v>2264</v>
      </c>
      <c r="L7808" s="598" t="s">
        <v>2272</v>
      </c>
      <c r="M7808" s="598" t="s">
        <v>2266</v>
      </c>
      <c r="N7808" s="598" t="s">
        <v>2267</v>
      </c>
    </row>
    <row r="7809" spans="1:14" ht="15.75">
      <c r="C7809" s="598" t="str">
        <f>'822100'!B$26</f>
        <v>Pérdidas por deterioro de valor reconocidas en otro resultado integral, propiedades, planta y equipo</v>
      </c>
      <c r="F7809" s="586">
        <f>'822100'!L$26</f>
        <v>0</v>
      </c>
      <c r="I7809" s="580" t="str">
        <f>Índice!$C$8</f>
        <v>2016-01-01</v>
      </c>
      <c r="J7809" s="580" t="str">
        <f>Índice!$C$9</f>
        <v>2016-12-31</v>
      </c>
      <c r="K7809" s="598" t="s">
        <v>2264</v>
      </c>
      <c r="L7809" s="598" t="s">
        <v>2272</v>
      </c>
      <c r="M7809" s="598" t="s">
        <v>2266</v>
      </c>
      <c r="N7809" s="598" t="s">
        <v>2267</v>
      </c>
    </row>
    <row r="7810" spans="1:14" ht="15.75">
      <c r="C7810" s="598" t="str">
        <f>'822100'!B$27</f>
        <v>Reversión de deterioros de valor reconocidos en otro resultado integral, propiedades, planta y equipo</v>
      </c>
      <c r="F7810" s="586">
        <f>'822100'!L$27</f>
        <v>0</v>
      </c>
      <c r="I7810" s="580" t="str">
        <f>Índice!$C$8</f>
        <v>2016-01-01</v>
      </c>
      <c r="J7810" s="580" t="str">
        <f>Índice!$C$9</f>
        <v>2016-12-31</v>
      </c>
      <c r="K7810" s="598" t="s">
        <v>2264</v>
      </c>
      <c r="L7810" s="598" t="s">
        <v>2272</v>
      </c>
      <c r="M7810" s="598" t="s">
        <v>2266</v>
      </c>
      <c r="N7810" s="598" t="s">
        <v>2267</v>
      </c>
    </row>
    <row r="7811" spans="1:14" ht="15.75">
      <c r="C7811" s="598" t="str">
        <f>'822100'!B$28</f>
        <v>Pérdidas por deterioro de valor reconocidas en el resultado del periodo, propiedades, planta y equipo</v>
      </c>
      <c r="F7811" s="586">
        <f>'822100'!L$28</f>
        <v>0</v>
      </c>
      <c r="I7811" s="580" t="str">
        <f>Índice!$C$8</f>
        <v>2016-01-01</v>
      </c>
      <c r="J7811" s="580" t="str">
        <f>Índice!$C$9</f>
        <v>2016-12-31</v>
      </c>
      <c r="K7811" s="598" t="s">
        <v>2264</v>
      </c>
      <c r="L7811" s="598" t="s">
        <v>2272</v>
      </c>
      <c r="M7811" s="598" t="s">
        <v>2266</v>
      </c>
      <c r="N7811" s="598" t="s">
        <v>2267</v>
      </c>
    </row>
    <row r="7812" spans="1:14" ht="15.75">
      <c r="C7812" s="598" t="str">
        <f>'822100'!B$29</f>
        <v>Reversión de pérdidas por deterioro de valor reconocidas en el resultado del periodo, propiedades, planta y equipo</v>
      </c>
      <c r="F7812" s="586">
        <f>'822100'!L$29</f>
        <v>0</v>
      </c>
      <c r="I7812" s="580" t="str">
        <f>Índice!$C$8</f>
        <v>2016-01-01</v>
      </c>
      <c r="J7812" s="580" t="str">
        <f>Índice!$C$9</f>
        <v>2016-12-31</v>
      </c>
      <c r="K7812" s="598" t="s">
        <v>2264</v>
      </c>
      <c r="L7812" s="598" t="s">
        <v>2272</v>
      </c>
      <c r="M7812" s="598" t="s">
        <v>2266</v>
      </c>
      <c r="N7812" s="598" t="s">
        <v>2267</v>
      </c>
    </row>
    <row r="7813" spans="1:14" ht="15.75">
      <c r="C7813" s="598" t="str">
        <f>'822100'!B$30</f>
        <v>Incrementos (disminuciones) por otros cambios, propiedades, planta y equipo</v>
      </c>
      <c r="F7813" s="586">
        <f>'822100'!L$30</f>
        <v>0</v>
      </c>
      <c r="I7813" s="580" t="str">
        <f>Índice!$C$8</f>
        <v>2016-01-01</v>
      </c>
      <c r="J7813" s="580" t="str">
        <f>Índice!$C$9</f>
        <v>2016-12-31</v>
      </c>
      <c r="K7813" s="598" t="s">
        <v>2264</v>
      </c>
      <c r="L7813" s="598" t="s">
        <v>2272</v>
      </c>
      <c r="M7813" s="598" t="s">
        <v>2266</v>
      </c>
      <c r="N7813" s="598" t="s">
        <v>2267</v>
      </c>
    </row>
    <row r="7814" spans="1:14" ht="15.75">
      <c r="C7814" s="598" t="str">
        <f>'822100'!B$31</f>
        <v>Disposiciones, propiedades, planta y equipo</v>
      </c>
      <c r="F7814" s="586">
        <f>'822100'!L$31</f>
        <v>0</v>
      </c>
      <c r="I7814" s="580" t="str">
        <f>Índice!$C$8</f>
        <v>2016-01-01</v>
      </c>
      <c r="J7814" s="580" t="str">
        <f>Índice!$C$9</f>
        <v>2016-12-31</v>
      </c>
      <c r="K7814" s="598" t="s">
        <v>2264</v>
      </c>
      <c r="L7814" s="598" t="s">
        <v>2272</v>
      </c>
      <c r="M7814" s="598" t="s">
        <v>2266</v>
      </c>
      <c r="N7814" s="598" t="s">
        <v>2267</v>
      </c>
    </row>
    <row r="7815" spans="1:14" ht="15.75">
      <c r="C7815" s="598" t="str">
        <f>'822100'!B$32</f>
        <v>Total incremento (disminución) en propiedades, planta y equipo</v>
      </c>
      <c r="F7815" s="586">
        <f>'822100'!L$32</f>
        <v>0</v>
      </c>
      <c r="I7815" s="580" t="str">
        <f>Índice!$C$8</f>
        <v>2016-01-01</v>
      </c>
      <c r="J7815" s="580" t="str">
        <f>Índice!$C$9</f>
        <v>2016-12-31</v>
      </c>
      <c r="K7815" s="598" t="s">
        <v>2264</v>
      </c>
      <c r="L7815" s="598" t="s">
        <v>2272</v>
      </c>
      <c r="M7815" s="598" t="s">
        <v>2266</v>
      </c>
      <c r="N7815" s="598" t="s">
        <v>2267</v>
      </c>
    </row>
    <row r="7816" spans="1:14" ht="15.75">
      <c r="C7816" s="598" t="str">
        <f>'822100'!B$33</f>
        <v>Propiedades, planta y equipo al final del periodo</v>
      </c>
      <c r="F7816" s="586">
        <f>'822100'!L$33</f>
        <v>0</v>
      </c>
      <c r="I7816" s="580"/>
      <c r="J7816" s="580" t="str">
        <f>Índice!$C$9</f>
        <v>2016-12-31</v>
      </c>
      <c r="K7816" s="598" t="s">
        <v>2264</v>
      </c>
      <c r="L7816" s="598" t="s">
        <v>2272</v>
      </c>
      <c r="M7816" s="598" t="s">
        <v>2266</v>
      </c>
      <c r="N7816" s="598" t="s">
        <v>2267</v>
      </c>
    </row>
    <row r="7817" spans="1:14" ht="15.75">
      <c r="A7817" s="593" t="s">
        <v>15</v>
      </c>
      <c r="C7817" s="598" t="s">
        <v>1667</v>
      </c>
      <c r="I7817" s="580" t="str">
        <f>Índice!$C$8</f>
        <v>2016-01-01</v>
      </c>
      <c r="J7817" s="580" t="str">
        <f>Índice!$C$9</f>
        <v>2016-12-31</v>
      </c>
      <c r="L7817" s="598"/>
    </row>
    <row r="7818" spans="1:14" ht="15.75">
      <c r="A7818" s="593" t="s">
        <v>15</v>
      </c>
      <c r="C7818" s="598" t="str">
        <f>'822100'!B$13</f>
        <v>Información detallada a revelar sobre propiedades, planta y equipo</v>
      </c>
      <c r="F7818" s="555"/>
      <c r="I7818" s="580" t="str">
        <f>Índice!$C$8</f>
        <v>2016-01-01</v>
      </c>
      <c r="J7818" s="580" t="str">
        <f>Índice!$C$9</f>
        <v>2016-12-31</v>
      </c>
      <c r="L7818" s="598"/>
    </row>
    <row r="7819" spans="1:14" ht="15.75">
      <c r="C7819" s="598" t="str">
        <f>'822100'!B$14</f>
        <v>Bases de medición, propiedades, planta y equipo</v>
      </c>
      <c r="F7819" s="555" t="str">
        <f>'822100'!M$14</f>
        <v>Por incluir información</v>
      </c>
      <c r="I7819" s="580" t="str">
        <f>Índice!$C$8</f>
        <v>2016-01-01</v>
      </c>
      <c r="J7819" s="580" t="str">
        <f>Índice!$C$9</f>
        <v>2016-12-31</v>
      </c>
      <c r="K7819" s="598" t="s">
        <v>2264</v>
      </c>
      <c r="L7819" s="598" t="s">
        <v>2272</v>
      </c>
      <c r="M7819" s="598" t="s">
        <v>2266</v>
      </c>
      <c r="N7819" s="598" t="s">
        <v>2268</v>
      </c>
    </row>
    <row r="7820" spans="1:14" ht="15.75">
      <c r="C7820" s="598" t="str">
        <f>'822100'!B$15</f>
        <v>Método de depreciación, propiedades, planta y equipo</v>
      </c>
      <c r="F7820" s="555" t="str">
        <f>'822100'!M$15</f>
        <v>Por incluir información</v>
      </c>
      <c r="I7820" s="580" t="str">
        <f>Índice!$C$8</f>
        <v>2016-01-01</v>
      </c>
      <c r="J7820" s="580" t="str">
        <f>Índice!$C$9</f>
        <v>2016-12-31</v>
      </c>
      <c r="K7820" s="598" t="s">
        <v>2264</v>
      </c>
      <c r="L7820" s="598" t="s">
        <v>2272</v>
      </c>
      <c r="M7820" s="598" t="s">
        <v>2266</v>
      </c>
      <c r="N7820" s="598" t="s">
        <v>2268</v>
      </c>
    </row>
    <row r="7821" spans="1:14" ht="15.75">
      <c r="C7821" s="598" t="str">
        <f>'822100'!B$16</f>
        <v>Vidas útiles o tasas de depreciación, propiedades, planta y equipo</v>
      </c>
      <c r="F7821" s="555" t="str">
        <f>'822100'!M$16</f>
        <v>Por incluir información</v>
      </c>
      <c r="I7821" s="580" t="str">
        <f>Índice!$C$8</f>
        <v>2016-01-01</v>
      </c>
      <c r="J7821" s="580" t="str">
        <f>Índice!$C$9</f>
        <v>2016-12-31</v>
      </c>
      <c r="K7821" s="598" t="s">
        <v>2264</v>
      </c>
      <c r="L7821" s="598" t="s">
        <v>2272</v>
      </c>
      <c r="M7821" s="598" t="s">
        <v>2266</v>
      </c>
      <c r="N7821" s="598" t="s">
        <v>2268</v>
      </c>
    </row>
    <row r="7822" spans="1:14" ht="15.75">
      <c r="A7822" s="593" t="s">
        <v>15</v>
      </c>
      <c r="C7822" s="598" t="str">
        <f>'822100'!B$17</f>
        <v>Conciliación de cambios en propiedades, planta y equipo</v>
      </c>
      <c r="F7822" s="555"/>
      <c r="I7822" s="580" t="str">
        <f>Índice!$C$8</f>
        <v>2016-01-01</v>
      </c>
      <c r="J7822" s="580" t="str">
        <f>Índice!$C$9</f>
        <v>2016-12-31</v>
      </c>
    </row>
    <row r="7823" spans="1:14" ht="15.75">
      <c r="C7823" s="598" t="str">
        <f>'822100'!B$18</f>
        <v>Propiedades, planta y equipo al comienzo del periodo</v>
      </c>
      <c r="F7823" s="586">
        <f>'822100'!M$18</f>
        <v>0</v>
      </c>
      <c r="J7823" s="580" t="str">
        <f>Índice!$C$8</f>
        <v>2016-01-01</v>
      </c>
      <c r="K7823" s="598" t="s">
        <v>2264</v>
      </c>
      <c r="L7823" s="598" t="s">
        <v>2272</v>
      </c>
      <c r="M7823" s="598" t="s">
        <v>2266</v>
      </c>
      <c r="N7823" s="598" t="s">
        <v>2268</v>
      </c>
    </row>
    <row r="7824" spans="1:14" ht="15.75">
      <c r="A7824" s="593" t="s">
        <v>15</v>
      </c>
      <c r="C7824" s="598" t="str">
        <f>'822100'!B$19</f>
        <v>Cambios en propiedades, planta y equipo</v>
      </c>
      <c r="F7824" s="586"/>
      <c r="I7824" s="580"/>
      <c r="J7824" s="580"/>
      <c r="K7824" s="598" t="s">
        <v>2264</v>
      </c>
      <c r="L7824" s="598" t="s">
        <v>2272</v>
      </c>
      <c r="M7824" s="598" t="s">
        <v>2266</v>
      </c>
      <c r="N7824" s="598" t="s">
        <v>2268</v>
      </c>
    </row>
    <row r="7825" spans="1:14" ht="15.75">
      <c r="C7825" s="598" t="str">
        <f>'822100'!B$20</f>
        <v>Incrementos distintos de los procedentes de combinaciones de negocios, propiedades, planta y equipo</v>
      </c>
      <c r="F7825" s="586">
        <f>'822100'!M$20</f>
        <v>0</v>
      </c>
      <c r="I7825" s="580" t="str">
        <f>Índice!$C$8</f>
        <v>2016-01-01</v>
      </c>
      <c r="J7825" s="580" t="str">
        <f>Índice!$C$9</f>
        <v>2016-12-31</v>
      </c>
      <c r="K7825" s="598" t="s">
        <v>2264</v>
      </c>
      <c r="L7825" s="598" t="s">
        <v>2272</v>
      </c>
      <c r="M7825" s="598" t="s">
        <v>2266</v>
      </c>
      <c r="N7825" s="598" t="s">
        <v>2268</v>
      </c>
    </row>
    <row r="7826" spans="1:14" ht="15.75">
      <c r="C7826" s="598" t="str">
        <f>'822100'!B$21</f>
        <v>Adquisiciones realizadas mediante combinaciones de negocios, propiedades, planta y equipo</v>
      </c>
      <c r="F7826" s="586">
        <f>'822100'!M$21</f>
        <v>0</v>
      </c>
      <c r="I7826" s="580" t="str">
        <f>Índice!$C$8</f>
        <v>2016-01-01</v>
      </c>
      <c r="J7826" s="580" t="str">
        <f>Índice!$C$9</f>
        <v>2016-12-31</v>
      </c>
      <c r="K7826" s="598" t="s">
        <v>2264</v>
      </c>
      <c r="L7826" s="598" t="s">
        <v>2272</v>
      </c>
      <c r="M7826" s="598" t="s">
        <v>2266</v>
      </c>
      <c r="N7826" s="598" t="s">
        <v>2268</v>
      </c>
    </row>
    <row r="7827" spans="1:14" ht="15.75">
      <c r="C7827" s="598" t="str">
        <f>'822100'!B$22</f>
        <v>Transferencias de propiedades de inversión cuando pasa a estar disponible la medición fiable del valor razonable, propiedades, planta y equipo</v>
      </c>
      <c r="F7827" s="586">
        <f>'822100'!M$22</f>
        <v>0</v>
      </c>
      <c r="I7827" s="580" t="str">
        <f>Índice!$C$8</f>
        <v>2016-01-01</v>
      </c>
      <c r="J7827" s="580" t="str">
        <f>Índice!$C$9</f>
        <v>2016-12-31</v>
      </c>
      <c r="K7827" s="598" t="s">
        <v>2264</v>
      </c>
      <c r="L7827" s="598" t="s">
        <v>2272</v>
      </c>
      <c r="M7827" s="598" t="s">
        <v>2266</v>
      </c>
      <c r="N7827" s="598" t="s">
        <v>2268</v>
      </c>
    </row>
    <row r="7828" spans="1:14" ht="15.75">
      <c r="C7828" s="598" t="str">
        <f>'822100'!B$23</f>
        <v>Incremento (disminución) por diferencias de cambio netas, propiedades, planta y equipo</v>
      </c>
      <c r="F7828" s="586">
        <f>'822100'!M$23</f>
        <v>0</v>
      </c>
      <c r="I7828" s="580" t="str">
        <f>Índice!$C$8</f>
        <v>2016-01-01</v>
      </c>
      <c r="J7828" s="580" t="str">
        <f>Índice!$C$9</f>
        <v>2016-12-31</v>
      </c>
      <c r="K7828" s="598" t="s">
        <v>2264</v>
      </c>
      <c r="L7828" s="598" t="s">
        <v>2272</v>
      </c>
      <c r="M7828" s="598" t="s">
        <v>2266</v>
      </c>
      <c r="N7828" s="598" t="s">
        <v>2268</v>
      </c>
    </row>
    <row r="7829" spans="1:14" ht="15.75">
      <c r="C7829" s="598" t="str">
        <f>'822100'!B$24</f>
        <v>Depreciación, propiedades, planta y equipo</v>
      </c>
      <c r="F7829" s="586">
        <f>'822100'!M$24</f>
        <v>0</v>
      </c>
      <c r="I7829" s="580" t="str">
        <f>Índice!$C$8</f>
        <v>2016-01-01</v>
      </c>
      <c r="J7829" s="580" t="str">
        <f>Índice!$C$9</f>
        <v>2016-12-31</v>
      </c>
      <c r="K7829" s="598" t="s">
        <v>2264</v>
      </c>
      <c r="L7829" s="598" t="s">
        <v>2272</v>
      </c>
      <c r="M7829" s="598" t="s">
        <v>2266</v>
      </c>
      <c r="N7829" s="598" t="s">
        <v>2268</v>
      </c>
    </row>
    <row r="7830" spans="1:14" ht="15.75">
      <c r="C7830" s="598" t="str">
        <f>'822100'!B$25</f>
        <v>Incremento (disminución) de revaluaciones, propiedades, planta y equipo</v>
      </c>
      <c r="F7830" s="586">
        <f>'822100'!M$25</f>
        <v>0</v>
      </c>
      <c r="I7830" s="580" t="str">
        <f>Índice!$C$8</f>
        <v>2016-01-01</v>
      </c>
      <c r="J7830" s="580" t="str">
        <f>Índice!$C$9</f>
        <v>2016-12-31</v>
      </c>
      <c r="K7830" s="598" t="s">
        <v>2264</v>
      </c>
      <c r="L7830" s="598" t="s">
        <v>2272</v>
      </c>
      <c r="M7830" s="598" t="s">
        <v>2266</v>
      </c>
      <c r="N7830" s="598" t="s">
        <v>2268</v>
      </c>
    </row>
    <row r="7831" spans="1:14" ht="15.75">
      <c r="C7831" s="598" t="str">
        <f>'822100'!B$26</f>
        <v>Pérdidas por deterioro de valor reconocidas en otro resultado integral, propiedades, planta y equipo</v>
      </c>
      <c r="F7831" s="586">
        <f>'822100'!M$26</f>
        <v>0</v>
      </c>
      <c r="I7831" s="580" t="str">
        <f>Índice!$C$8</f>
        <v>2016-01-01</v>
      </c>
      <c r="J7831" s="580" t="str">
        <f>Índice!$C$9</f>
        <v>2016-12-31</v>
      </c>
      <c r="K7831" s="598" t="s">
        <v>2264</v>
      </c>
      <c r="L7831" s="598" t="s">
        <v>2272</v>
      </c>
      <c r="M7831" s="598" t="s">
        <v>2266</v>
      </c>
      <c r="N7831" s="598" t="s">
        <v>2268</v>
      </c>
    </row>
    <row r="7832" spans="1:14" ht="15.75">
      <c r="C7832" s="598" t="str">
        <f>'822100'!B$27</f>
        <v>Reversión de deterioros de valor reconocidos en otro resultado integral, propiedades, planta y equipo</v>
      </c>
      <c r="F7832" s="586">
        <f>'822100'!M$27</f>
        <v>0</v>
      </c>
      <c r="I7832" s="580" t="str">
        <f>Índice!$C$8</f>
        <v>2016-01-01</v>
      </c>
      <c r="J7832" s="580" t="str">
        <f>Índice!$C$9</f>
        <v>2016-12-31</v>
      </c>
      <c r="K7832" s="598" t="s">
        <v>2264</v>
      </c>
      <c r="L7832" s="598" t="s">
        <v>2272</v>
      </c>
      <c r="M7832" s="598" t="s">
        <v>2266</v>
      </c>
      <c r="N7832" s="598" t="s">
        <v>2268</v>
      </c>
    </row>
    <row r="7833" spans="1:14" ht="15.75">
      <c r="C7833" s="598" t="str">
        <f>'822100'!B$28</f>
        <v>Pérdidas por deterioro de valor reconocidas en el resultado del periodo, propiedades, planta y equipo</v>
      </c>
      <c r="F7833" s="586">
        <f>'822100'!M$28</f>
        <v>0</v>
      </c>
      <c r="I7833" s="580" t="str">
        <f>Índice!$C$8</f>
        <v>2016-01-01</v>
      </c>
      <c r="J7833" s="580" t="str">
        <f>Índice!$C$9</f>
        <v>2016-12-31</v>
      </c>
      <c r="K7833" s="598" t="s">
        <v>2264</v>
      </c>
      <c r="L7833" s="598" t="s">
        <v>2272</v>
      </c>
      <c r="M7833" s="598" t="s">
        <v>2266</v>
      </c>
      <c r="N7833" s="598" t="s">
        <v>2268</v>
      </c>
    </row>
    <row r="7834" spans="1:14" ht="15.75">
      <c r="C7834" s="598" t="str">
        <f>'822100'!B$29</f>
        <v>Reversión de pérdidas por deterioro de valor reconocidas en el resultado del periodo, propiedades, planta y equipo</v>
      </c>
      <c r="F7834" s="586">
        <f>'822100'!M$29</f>
        <v>0</v>
      </c>
      <c r="I7834" s="580" t="str">
        <f>Índice!$C$8</f>
        <v>2016-01-01</v>
      </c>
      <c r="J7834" s="580" t="str">
        <f>Índice!$C$9</f>
        <v>2016-12-31</v>
      </c>
      <c r="K7834" s="598" t="s">
        <v>2264</v>
      </c>
      <c r="L7834" s="598" t="s">
        <v>2272</v>
      </c>
      <c r="M7834" s="598" t="s">
        <v>2266</v>
      </c>
      <c r="N7834" s="598" t="s">
        <v>2268</v>
      </c>
    </row>
    <row r="7835" spans="1:14" ht="15.75">
      <c r="C7835" s="598" t="str">
        <f>'822100'!B$30</f>
        <v>Incrementos (disminuciones) por otros cambios, propiedades, planta y equipo</v>
      </c>
      <c r="F7835" s="586">
        <f>'822100'!M$30</f>
        <v>0</v>
      </c>
      <c r="I7835" s="580" t="str">
        <f>Índice!$C$8</f>
        <v>2016-01-01</v>
      </c>
      <c r="J7835" s="580" t="str">
        <f>Índice!$C$9</f>
        <v>2016-12-31</v>
      </c>
      <c r="K7835" s="598" t="s">
        <v>2264</v>
      </c>
      <c r="L7835" s="598" t="s">
        <v>2272</v>
      </c>
      <c r="M7835" s="598" t="s">
        <v>2266</v>
      </c>
      <c r="N7835" s="598" t="s">
        <v>2268</v>
      </c>
    </row>
    <row r="7836" spans="1:14" ht="15.75">
      <c r="C7836" s="598" t="str">
        <f>'822100'!B$31</f>
        <v>Disposiciones, propiedades, planta y equipo</v>
      </c>
      <c r="F7836" s="586">
        <f>'822100'!M$31</f>
        <v>0</v>
      </c>
      <c r="I7836" s="580" t="str">
        <f>Índice!$C$8</f>
        <v>2016-01-01</v>
      </c>
      <c r="J7836" s="580" t="str">
        <f>Índice!$C$9</f>
        <v>2016-12-31</v>
      </c>
      <c r="K7836" s="598" t="s">
        <v>2264</v>
      </c>
      <c r="L7836" s="598" t="s">
        <v>2272</v>
      </c>
      <c r="M7836" s="598" t="s">
        <v>2266</v>
      </c>
      <c r="N7836" s="598" t="s">
        <v>2268</v>
      </c>
    </row>
    <row r="7837" spans="1:14" ht="15.75">
      <c r="C7837" s="598" t="str">
        <f>'822100'!B$32</f>
        <v>Total incremento (disminución) en propiedades, planta y equipo</v>
      </c>
      <c r="F7837" s="586">
        <f>'822100'!M$32</f>
        <v>0</v>
      </c>
      <c r="I7837" s="580" t="str">
        <f>Índice!$C$8</f>
        <v>2016-01-01</v>
      </c>
      <c r="J7837" s="580" t="str">
        <f>Índice!$C$9</f>
        <v>2016-12-31</v>
      </c>
      <c r="K7837" s="598" t="s">
        <v>2264</v>
      </c>
      <c r="L7837" s="598" t="s">
        <v>2272</v>
      </c>
      <c r="M7837" s="598" t="s">
        <v>2266</v>
      </c>
      <c r="N7837" s="598" t="s">
        <v>2268</v>
      </c>
    </row>
    <row r="7838" spans="1:14" ht="15.75">
      <c r="C7838" s="598" t="str">
        <f>'822100'!B$33</f>
        <v>Propiedades, planta y equipo al final del periodo</v>
      </c>
      <c r="F7838" s="586">
        <f>'822100'!M$33</f>
        <v>0</v>
      </c>
      <c r="I7838" s="580"/>
      <c r="J7838" s="580" t="str">
        <f>Índice!$C$9</f>
        <v>2016-12-31</v>
      </c>
      <c r="K7838" s="598" t="s">
        <v>2264</v>
      </c>
      <c r="L7838" s="598" t="s">
        <v>2272</v>
      </c>
      <c r="M7838" s="598" t="s">
        <v>2266</v>
      </c>
      <c r="N7838" s="598" t="s">
        <v>2268</v>
      </c>
    </row>
    <row r="7839" spans="1:14" ht="15.75">
      <c r="A7839" s="593" t="s">
        <v>15</v>
      </c>
      <c r="C7839" s="598" t="s">
        <v>1666</v>
      </c>
      <c r="I7839" s="580" t="str">
        <f>Índice!$C$8</f>
        <v>2016-01-01</v>
      </c>
      <c r="J7839" s="580" t="str">
        <f>Índice!$C$9</f>
        <v>2016-12-31</v>
      </c>
      <c r="L7839" s="598"/>
    </row>
    <row r="7840" spans="1:14" ht="15.75">
      <c r="A7840" s="593" t="s">
        <v>15</v>
      </c>
      <c r="C7840" s="598" t="str">
        <f>'822100'!B$13</f>
        <v>Información detallada a revelar sobre propiedades, planta y equipo</v>
      </c>
      <c r="F7840" s="555"/>
      <c r="I7840" s="580" t="str">
        <f>Índice!$C$8</f>
        <v>2016-01-01</v>
      </c>
      <c r="J7840" s="580" t="str">
        <f>Índice!$C$9</f>
        <v>2016-12-31</v>
      </c>
      <c r="L7840" s="598"/>
    </row>
    <row r="7841" spans="1:14" ht="15.75">
      <c r="C7841" s="598" t="str">
        <f>'822100'!B$14</f>
        <v>Bases de medición, propiedades, planta y equipo</v>
      </c>
      <c r="F7841" s="555" t="str">
        <f>'822100'!N$14</f>
        <v>Por incluir información</v>
      </c>
      <c r="I7841" s="580" t="str">
        <f>Índice!$C$8</f>
        <v>2016-01-01</v>
      </c>
      <c r="J7841" s="580" t="str">
        <f>Índice!$C$9</f>
        <v>2016-12-31</v>
      </c>
      <c r="K7841" s="598" t="s">
        <v>2264</v>
      </c>
      <c r="L7841" s="598" t="s">
        <v>2272</v>
      </c>
      <c r="M7841" s="598" t="s">
        <v>2266</v>
      </c>
      <c r="N7841" s="598" t="s">
        <v>2269</v>
      </c>
    </row>
    <row r="7842" spans="1:14" ht="15.75">
      <c r="C7842" s="598" t="str">
        <f>'822100'!B$15</f>
        <v>Método de depreciación, propiedades, planta y equipo</v>
      </c>
      <c r="F7842" s="555" t="str">
        <f>'822100'!N$15</f>
        <v>Por incluir información</v>
      </c>
      <c r="I7842" s="580" t="str">
        <f>Índice!$C$8</f>
        <v>2016-01-01</v>
      </c>
      <c r="J7842" s="580" t="str">
        <f>Índice!$C$9</f>
        <v>2016-12-31</v>
      </c>
      <c r="K7842" s="598" t="s">
        <v>2264</v>
      </c>
      <c r="L7842" s="598" t="s">
        <v>2272</v>
      </c>
      <c r="M7842" s="598" t="s">
        <v>2266</v>
      </c>
      <c r="N7842" s="598" t="s">
        <v>2269</v>
      </c>
    </row>
    <row r="7843" spans="1:14" ht="15.75">
      <c r="C7843" s="598" t="str">
        <f>'822100'!B$16</f>
        <v>Vidas útiles o tasas de depreciación, propiedades, planta y equipo</v>
      </c>
      <c r="F7843" s="555" t="str">
        <f>'822100'!N$16</f>
        <v>Por incluir información</v>
      </c>
      <c r="I7843" s="580" t="str">
        <f>Índice!$C$8</f>
        <v>2016-01-01</v>
      </c>
      <c r="J7843" s="580" t="str">
        <f>Índice!$C$9</f>
        <v>2016-12-31</v>
      </c>
      <c r="K7843" s="598" t="s">
        <v>2264</v>
      </c>
      <c r="L7843" s="598" t="s">
        <v>2272</v>
      </c>
      <c r="M7843" s="598" t="s">
        <v>2266</v>
      </c>
      <c r="N7843" s="598" t="s">
        <v>2269</v>
      </c>
    </row>
    <row r="7844" spans="1:14" ht="15.75">
      <c r="A7844" s="593" t="s">
        <v>15</v>
      </c>
      <c r="C7844" s="598" t="str">
        <f>'822100'!B$17</f>
        <v>Conciliación de cambios en propiedades, planta y equipo</v>
      </c>
      <c r="F7844" s="555"/>
      <c r="I7844" s="580" t="str">
        <f>Índice!$C$8</f>
        <v>2016-01-01</v>
      </c>
      <c r="J7844" s="580" t="str">
        <f>Índice!$C$9</f>
        <v>2016-12-31</v>
      </c>
    </row>
    <row r="7845" spans="1:14" ht="15.75">
      <c r="C7845" s="598" t="str">
        <f>'822100'!B$18</f>
        <v>Propiedades, planta y equipo al comienzo del periodo</v>
      </c>
      <c r="F7845" s="586">
        <f>'822100'!N$18</f>
        <v>0</v>
      </c>
      <c r="J7845" s="580" t="str">
        <f>Índice!$C$8</f>
        <v>2016-01-01</v>
      </c>
      <c r="K7845" s="598" t="s">
        <v>2264</v>
      </c>
      <c r="L7845" s="598" t="s">
        <v>2272</v>
      </c>
      <c r="M7845" s="598" t="s">
        <v>2266</v>
      </c>
      <c r="N7845" s="598" t="s">
        <v>2269</v>
      </c>
    </row>
    <row r="7846" spans="1:14" ht="15.75">
      <c r="A7846" s="593" t="s">
        <v>15</v>
      </c>
      <c r="C7846" s="598" t="str">
        <f>'822100'!B$19</f>
        <v>Cambios en propiedades, planta y equipo</v>
      </c>
      <c r="F7846" s="586"/>
      <c r="I7846" s="580"/>
      <c r="J7846" s="580"/>
      <c r="K7846" s="598" t="s">
        <v>2264</v>
      </c>
      <c r="L7846" s="598" t="s">
        <v>2272</v>
      </c>
      <c r="M7846" s="598" t="s">
        <v>2266</v>
      </c>
      <c r="N7846" s="598" t="s">
        <v>2269</v>
      </c>
    </row>
    <row r="7847" spans="1:14" ht="15.75">
      <c r="C7847" s="598" t="str">
        <f>'822100'!B$20</f>
        <v>Incrementos distintos de los procedentes de combinaciones de negocios, propiedades, planta y equipo</v>
      </c>
      <c r="F7847" s="586">
        <f>'822100'!N$20</f>
        <v>0</v>
      </c>
      <c r="I7847" s="580" t="str">
        <f>Índice!$C$8</f>
        <v>2016-01-01</v>
      </c>
      <c r="J7847" s="580" t="str">
        <f>Índice!$C$9</f>
        <v>2016-12-31</v>
      </c>
      <c r="K7847" s="598" t="s">
        <v>2264</v>
      </c>
      <c r="L7847" s="598" t="s">
        <v>2272</v>
      </c>
      <c r="M7847" s="598" t="s">
        <v>2266</v>
      </c>
      <c r="N7847" s="598" t="s">
        <v>2269</v>
      </c>
    </row>
    <row r="7848" spans="1:14" ht="15.75">
      <c r="C7848" s="598" t="str">
        <f>'822100'!B$21</f>
        <v>Adquisiciones realizadas mediante combinaciones de negocios, propiedades, planta y equipo</v>
      </c>
      <c r="F7848" s="586">
        <f>'822100'!N$21</f>
        <v>0</v>
      </c>
      <c r="I7848" s="580" t="str">
        <f>Índice!$C$8</f>
        <v>2016-01-01</v>
      </c>
      <c r="J7848" s="580" t="str">
        <f>Índice!$C$9</f>
        <v>2016-12-31</v>
      </c>
      <c r="K7848" s="598" t="s">
        <v>2264</v>
      </c>
      <c r="L7848" s="598" t="s">
        <v>2272</v>
      </c>
      <c r="M7848" s="598" t="s">
        <v>2266</v>
      </c>
      <c r="N7848" s="598" t="s">
        <v>2269</v>
      </c>
    </row>
    <row r="7849" spans="1:14" ht="15.75">
      <c r="C7849" s="598" t="str">
        <f>'822100'!B$22</f>
        <v>Transferencias de propiedades de inversión cuando pasa a estar disponible la medición fiable del valor razonable, propiedades, planta y equipo</v>
      </c>
      <c r="F7849" s="586">
        <f>'822100'!N$22</f>
        <v>0</v>
      </c>
      <c r="I7849" s="580" t="str">
        <f>Índice!$C$8</f>
        <v>2016-01-01</v>
      </c>
      <c r="J7849" s="580" t="str">
        <f>Índice!$C$9</f>
        <v>2016-12-31</v>
      </c>
      <c r="K7849" s="598" t="s">
        <v>2264</v>
      </c>
      <c r="L7849" s="598" t="s">
        <v>2272</v>
      </c>
      <c r="M7849" s="598" t="s">
        <v>2266</v>
      </c>
      <c r="N7849" s="598" t="s">
        <v>2269</v>
      </c>
    </row>
    <row r="7850" spans="1:14" ht="15.75">
      <c r="C7850" s="598" t="str">
        <f>'822100'!B$23</f>
        <v>Incremento (disminución) por diferencias de cambio netas, propiedades, planta y equipo</v>
      </c>
      <c r="F7850" s="586">
        <f>'822100'!N$23</f>
        <v>0</v>
      </c>
      <c r="I7850" s="580" t="str">
        <f>Índice!$C$8</f>
        <v>2016-01-01</v>
      </c>
      <c r="J7850" s="580" t="str">
        <f>Índice!$C$9</f>
        <v>2016-12-31</v>
      </c>
      <c r="K7850" s="598" t="s">
        <v>2264</v>
      </c>
      <c r="L7850" s="598" t="s">
        <v>2272</v>
      </c>
      <c r="M7850" s="598" t="s">
        <v>2266</v>
      </c>
      <c r="N7850" s="598" t="s">
        <v>2269</v>
      </c>
    </row>
    <row r="7851" spans="1:14" ht="15.75">
      <c r="C7851" s="598" t="str">
        <f>'822100'!B$24</f>
        <v>Depreciación, propiedades, planta y equipo</v>
      </c>
      <c r="F7851" s="586">
        <f>'822100'!N$24</f>
        <v>0</v>
      </c>
      <c r="I7851" s="580" t="str">
        <f>Índice!$C$8</f>
        <v>2016-01-01</v>
      </c>
      <c r="J7851" s="580" t="str">
        <f>Índice!$C$9</f>
        <v>2016-12-31</v>
      </c>
      <c r="K7851" s="598" t="s">
        <v>2264</v>
      </c>
      <c r="L7851" s="598" t="s">
        <v>2272</v>
      </c>
      <c r="M7851" s="598" t="s">
        <v>2266</v>
      </c>
      <c r="N7851" s="598" t="s">
        <v>2269</v>
      </c>
    </row>
    <row r="7852" spans="1:14" ht="15.75">
      <c r="C7852" s="598" t="str">
        <f>'822100'!B$25</f>
        <v>Incremento (disminución) de revaluaciones, propiedades, planta y equipo</v>
      </c>
      <c r="F7852" s="586">
        <f>'822100'!N$25</f>
        <v>0</v>
      </c>
      <c r="I7852" s="580" t="str">
        <f>Índice!$C$8</f>
        <v>2016-01-01</v>
      </c>
      <c r="J7852" s="580" t="str">
        <f>Índice!$C$9</f>
        <v>2016-12-31</v>
      </c>
      <c r="K7852" s="598" t="s">
        <v>2264</v>
      </c>
      <c r="L7852" s="598" t="s">
        <v>2272</v>
      </c>
      <c r="M7852" s="598" t="s">
        <v>2266</v>
      </c>
      <c r="N7852" s="598" t="s">
        <v>2269</v>
      </c>
    </row>
    <row r="7853" spans="1:14" ht="15.75">
      <c r="C7853" s="598" t="str">
        <f>'822100'!B$26</f>
        <v>Pérdidas por deterioro de valor reconocidas en otro resultado integral, propiedades, planta y equipo</v>
      </c>
      <c r="F7853" s="586">
        <f>'822100'!N$26</f>
        <v>0</v>
      </c>
      <c r="I7853" s="580" t="str">
        <f>Índice!$C$8</f>
        <v>2016-01-01</v>
      </c>
      <c r="J7853" s="580" t="str">
        <f>Índice!$C$9</f>
        <v>2016-12-31</v>
      </c>
      <c r="K7853" s="598" t="s">
        <v>2264</v>
      </c>
      <c r="L7853" s="598" t="s">
        <v>2272</v>
      </c>
      <c r="M7853" s="598" t="s">
        <v>2266</v>
      </c>
      <c r="N7853" s="598" t="s">
        <v>2269</v>
      </c>
    </row>
    <row r="7854" spans="1:14" ht="15.75">
      <c r="C7854" s="598" t="str">
        <f>'822100'!B$27</f>
        <v>Reversión de deterioros de valor reconocidos en otro resultado integral, propiedades, planta y equipo</v>
      </c>
      <c r="F7854" s="586">
        <f>'822100'!N$27</f>
        <v>0</v>
      </c>
      <c r="I7854" s="580" t="str">
        <f>Índice!$C$8</f>
        <v>2016-01-01</v>
      </c>
      <c r="J7854" s="580" t="str">
        <f>Índice!$C$9</f>
        <v>2016-12-31</v>
      </c>
      <c r="K7854" s="598" t="s">
        <v>2264</v>
      </c>
      <c r="L7854" s="598" t="s">
        <v>2272</v>
      </c>
      <c r="M7854" s="598" t="s">
        <v>2266</v>
      </c>
      <c r="N7854" s="598" t="s">
        <v>2269</v>
      </c>
    </row>
    <row r="7855" spans="1:14" ht="15.75">
      <c r="C7855" s="598" t="str">
        <f>'822100'!B$28</f>
        <v>Pérdidas por deterioro de valor reconocidas en el resultado del periodo, propiedades, planta y equipo</v>
      </c>
      <c r="F7855" s="586">
        <f>'822100'!N$28</f>
        <v>0</v>
      </c>
      <c r="I7855" s="580" t="str">
        <f>Índice!$C$8</f>
        <v>2016-01-01</v>
      </c>
      <c r="J7855" s="580" t="str">
        <f>Índice!$C$9</f>
        <v>2016-12-31</v>
      </c>
      <c r="K7855" s="598" t="s">
        <v>2264</v>
      </c>
      <c r="L7855" s="598" t="s">
        <v>2272</v>
      </c>
      <c r="M7855" s="598" t="s">
        <v>2266</v>
      </c>
      <c r="N7855" s="598" t="s">
        <v>2269</v>
      </c>
    </row>
    <row r="7856" spans="1:14" ht="15.75">
      <c r="C7856" s="598" t="str">
        <f>'822100'!B$29</f>
        <v>Reversión de pérdidas por deterioro de valor reconocidas en el resultado del periodo, propiedades, planta y equipo</v>
      </c>
      <c r="F7856" s="586">
        <f>'822100'!N$29</f>
        <v>0</v>
      </c>
      <c r="I7856" s="580" t="str">
        <f>Índice!$C$8</f>
        <v>2016-01-01</v>
      </c>
      <c r="J7856" s="580" t="str">
        <f>Índice!$C$9</f>
        <v>2016-12-31</v>
      </c>
      <c r="K7856" s="598" t="s">
        <v>2264</v>
      </c>
      <c r="L7856" s="598" t="s">
        <v>2272</v>
      </c>
      <c r="M7856" s="598" t="s">
        <v>2266</v>
      </c>
      <c r="N7856" s="598" t="s">
        <v>2269</v>
      </c>
    </row>
    <row r="7857" spans="1:14" ht="15.75">
      <c r="C7857" s="598" t="str">
        <f>'822100'!B$30</f>
        <v>Incrementos (disminuciones) por otros cambios, propiedades, planta y equipo</v>
      </c>
      <c r="F7857" s="586">
        <f>'822100'!N$30</f>
        <v>0</v>
      </c>
      <c r="I7857" s="580" t="str">
        <f>Índice!$C$8</f>
        <v>2016-01-01</v>
      </c>
      <c r="J7857" s="580" t="str">
        <f>Índice!$C$9</f>
        <v>2016-12-31</v>
      </c>
      <c r="K7857" s="598" t="s">
        <v>2264</v>
      </c>
      <c r="L7857" s="598" t="s">
        <v>2272</v>
      </c>
      <c r="M7857" s="598" t="s">
        <v>2266</v>
      </c>
      <c r="N7857" s="598" t="s">
        <v>2269</v>
      </c>
    </row>
    <row r="7858" spans="1:14" ht="15.75">
      <c r="C7858" s="598" t="str">
        <f>'822100'!B$31</f>
        <v>Disposiciones, propiedades, planta y equipo</v>
      </c>
      <c r="F7858" s="586">
        <f>'822100'!N$31</f>
        <v>0</v>
      </c>
      <c r="I7858" s="580" t="str">
        <f>Índice!$C$8</f>
        <v>2016-01-01</v>
      </c>
      <c r="J7858" s="580" t="str">
        <f>Índice!$C$9</f>
        <v>2016-12-31</v>
      </c>
      <c r="K7858" s="598" t="s">
        <v>2264</v>
      </c>
      <c r="L7858" s="598" t="s">
        <v>2272</v>
      </c>
      <c r="M7858" s="598" t="s">
        <v>2266</v>
      </c>
      <c r="N7858" s="598" t="s">
        <v>2269</v>
      </c>
    </row>
    <row r="7859" spans="1:14" ht="15.75">
      <c r="C7859" s="598" t="str">
        <f>'822100'!B$32</f>
        <v>Total incremento (disminución) en propiedades, planta y equipo</v>
      </c>
      <c r="F7859" s="586">
        <f>'822100'!N$32</f>
        <v>0</v>
      </c>
      <c r="I7859" s="580" t="str">
        <f>Índice!$C$8</f>
        <v>2016-01-01</v>
      </c>
      <c r="J7859" s="580" t="str">
        <f>Índice!$C$9</f>
        <v>2016-12-31</v>
      </c>
      <c r="K7859" s="598" t="s">
        <v>2264</v>
      </c>
      <c r="L7859" s="598" t="s">
        <v>2272</v>
      </c>
      <c r="M7859" s="598" t="s">
        <v>2266</v>
      </c>
      <c r="N7859" s="598" t="s">
        <v>2269</v>
      </c>
    </row>
    <row r="7860" spans="1:14" ht="15.75">
      <c r="C7860" s="598" t="str">
        <f>'822100'!B$33</f>
        <v>Propiedades, planta y equipo al final del periodo</v>
      </c>
      <c r="F7860" s="586">
        <f>'822100'!N$33</f>
        <v>0</v>
      </c>
      <c r="I7860" s="580"/>
      <c r="J7860" s="580" t="str">
        <f>Índice!$C$9</f>
        <v>2016-12-31</v>
      </c>
      <c r="K7860" s="598" t="s">
        <v>2264</v>
      </c>
      <c r="L7860" s="598" t="s">
        <v>2272</v>
      </c>
      <c r="M7860" s="598" t="s">
        <v>2266</v>
      </c>
      <c r="N7860" s="598" t="s">
        <v>2269</v>
      </c>
    </row>
    <row r="7861" spans="1:14" ht="15.75">
      <c r="A7861" s="593" t="s">
        <v>15</v>
      </c>
      <c r="C7861" s="598" t="s">
        <v>1344</v>
      </c>
      <c r="I7861" s="580" t="str">
        <f>Índice!$C$8</f>
        <v>2016-01-01</v>
      </c>
      <c r="J7861" s="580" t="str">
        <f>Índice!$C$9</f>
        <v>2016-12-31</v>
      </c>
      <c r="L7861" s="598"/>
    </row>
    <row r="7862" spans="1:14" ht="15.75">
      <c r="A7862" s="593" t="s">
        <v>15</v>
      </c>
      <c r="C7862" s="598" t="str">
        <f>'822100'!B$13</f>
        <v>Información detallada a revelar sobre propiedades, planta y equipo</v>
      </c>
      <c r="F7862" s="555"/>
      <c r="I7862" s="580" t="str">
        <f>Índice!$C$8</f>
        <v>2016-01-01</v>
      </c>
      <c r="J7862" s="580" t="str">
        <f>Índice!$C$9</f>
        <v>2016-12-31</v>
      </c>
      <c r="L7862" s="598"/>
      <c r="M7862" s="598"/>
    </row>
    <row r="7863" spans="1:14" ht="15.75">
      <c r="C7863" s="598" t="str">
        <f>'822100'!B$14</f>
        <v>Bases de medición, propiedades, planta y equipo</v>
      </c>
      <c r="F7863" s="555" t="str">
        <f>'822100'!O$14</f>
        <v>Por incluir información</v>
      </c>
      <c r="I7863" s="580" t="str">
        <f>Índice!$C$8</f>
        <v>2016-01-01</v>
      </c>
      <c r="J7863" s="580" t="str">
        <f>Índice!$C$9</f>
        <v>2016-12-31</v>
      </c>
      <c r="K7863" s="598" t="s">
        <v>2264</v>
      </c>
      <c r="L7863" s="598" t="s">
        <v>2273</v>
      </c>
      <c r="M7863" s="598" t="s">
        <v>2266</v>
      </c>
      <c r="N7863" s="598" t="s">
        <v>2267</v>
      </c>
    </row>
    <row r="7864" spans="1:14" ht="15.75">
      <c r="C7864" s="598" t="str">
        <f>'822100'!B$15</f>
        <v>Método de depreciación, propiedades, planta y equipo</v>
      </c>
      <c r="F7864" s="555" t="str">
        <f>'822100'!O$15</f>
        <v>Por incluir información</v>
      </c>
      <c r="I7864" s="580" t="str">
        <f>Índice!$C$8</f>
        <v>2016-01-01</v>
      </c>
      <c r="J7864" s="580" t="str">
        <f>Índice!$C$9</f>
        <v>2016-12-31</v>
      </c>
      <c r="K7864" s="598" t="s">
        <v>2264</v>
      </c>
      <c r="L7864" s="598" t="s">
        <v>2273</v>
      </c>
      <c r="M7864" s="598" t="s">
        <v>2266</v>
      </c>
      <c r="N7864" s="598" t="s">
        <v>2267</v>
      </c>
    </row>
    <row r="7865" spans="1:14" ht="15.75">
      <c r="C7865" s="598" t="str">
        <f>'822100'!B$16</f>
        <v>Vidas útiles o tasas de depreciación, propiedades, planta y equipo</v>
      </c>
      <c r="F7865" s="555" t="str">
        <f>'822100'!O$16</f>
        <v>Por incluir información</v>
      </c>
      <c r="I7865" s="580" t="str">
        <f>Índice!$C$8</f>
        <v>2016-01-01</v>
      </c>
      <c r="J7865" s="580" t="str">
        <f>Índice!$C$9</f>
        <v>2016-12-31</v>
      </c>
      <c r="K7865" s="598" t="s">
        <v>2264</v>
      </c>
      <c r="L7865" s="598" t="s">
        <v>2273</v>
      </c>
      <c r="M7865" s="598" t="s">
        <v>2266</v>
      </c>
      <c r="N7865" s="598" t="s">
        <v>2267</v>
      </c>
    </row>
    <row r="7866" spans="1:14" ht="15.75">
      <c r="A7866" s="593" t="s">
        <v>15</v>
      </c>
      <c r="C7866" s="598" t="str">
        <f>'822100'!B$17</f>
        <v>Conciliación de cambios en propiedades, planta y equipo</v>
      </c>
      <c r="F7866" s="555"/>
      <c r="I7866" s="580" t="str">
        <f>Índice!$C$8</f>
        <v>2016-01-01</v>
      </c>
      <c r="J7866" s="580" t="str">
        <f>Índice!$C$9</f>
        <v>2016-12-31</v>
      </c>
    </row>
    <row r="7867" spans="1:14" ht="15.75">
      <c r="C7867" s="598" t="str">
        <f>'822100'!B$18</f>
        <v>Propiedades, planta y equipo al comienzo del periodo</v>
      </c>
      <c r="F7867" s="586">
        <f>'822100'!O$18</f>
        <v>0</v>
      </c>
      <c r="J7867" s="580" t="str">
        <f>Índice!$C$8</f>
        <v>2016-01-01</v>
      </c>
      <c r="K7867" s="598" t="s">
        <v>2264</v>
      </c>
      <c r="L7867" s="598" t="s">
        <v>2273</v>
      </c>
      <c r="M7867" s="598" t="s">
        <v>2266</v>
      </c>
      <c r="N7867" s="598" t="s">
        <v>2267</v>
      </c>
    </row>
    <row r="7868" spans="1:14" ht="15.75">
      <c r="A7868" s="593" t="s">
        <v>15</v>
      </c>
      <c r="C7868" s="598" t="str">
        <f>'822100'!B$19</f>
        <v>Cambios en propiedades, planta y equipo</v>
      </c>
      <c r="F7868" s="586"/>
      <c r="I7868" s="580"/>
      <c r="J7868" s="580"/>
      <c r="K7868" s="598" t="s">
        <v>2264</v>
      </c>
      <c r="L7868" s="598" t="s">
        <v>2273</v>
      </c>
      <c r="M7868" s="598" t="s">
        <v>2266</v>
      </c>
      <c r="N7868" s="598" t="s">
        <v>2267</v>
      </c>
    </row>
    <row r="7869" spans="1:14" ht="15.75">
      <c r="C7869" s="598" t="str">
        <f>'822100'!B$20</f>
        <v>Incrementos distintos de los procedentes de combinaciones de negocios, propiedades, planta y equipo</v>
      </c>
      <c r="F7869" s="586">
        <f>'822100'!O$20</f>
        <v>0</v>
      </c>
      <c r="I7869" s="580" t="str">
        <f>Índice!$C$8</f>
        <v>2016-01-01</v>
      </c>
      <c r="J7869" s="580" t="str">
        <f>Índice!$C$9</f>
        <v>2016-12-31</v>
      </c>
      <c r="K7869" s="598" t="s">
        <v>2264</v>
      </c>
      <c r="L7869" s="598" t="s">
        <v>2273</v>
      </c>
      <c r="M7869" s="598" t="s">
        <v>2266</v>
      </c>
      <c r="N7869" s="598" t="s">
        <v>2267</v>
      </c>
    </row>
    <row r="7870" spans="1:14" ht="15.75">
      <c r="C7870" s="598" t="str">
        <f>'822100'!B$21</f>
        <v>Adquisiciones realizadas mediante combinaciones de negocios, propiedades, planta y equipo</v>
      </c>
      <c r="F7870" s="586">
        <f>'822100'!O$21</f>
        <v>0</v>
      </c>
      <c r="I7870" s="580" t="str">
        <f>Índice!$C$8</f>
        <v>2016-01-01</v>
      </c>
      <c r="J7870" s="580" t="str">
        <f>Índice!$C$9</f>
        <v>2016-12-31</v>
      </c>
      <c r="K7870" s="598" t="s">
        <v>2264</v>
      </c>
      <c r="L7870" s="598" t="s">
        <v>2273</v>
      </c>
      <c r="M7870" s="598" t="s">
        <v>2266</v>
      </c>
      <c r="N7870" s="598" t="s">
        <v>2267</v>
      </c>
    </row>
    <row r="7871" spans="1:14" ht="15.75">
      <c r="C7871" s="598" t="str">
        <f>'822100'!B$22</f>
        <v>Transferencias de propiedades de inversión cuando pasa a estar disponible la medición fiable del valor razonable, propiedades, planta y equipo</v>
      </c>
      <c r="F7871" s="586">
        <f>'822100'!O$22</f>
        <v>0</v>
      </c>
      <c r="I7871" s="580" t="str">
        <f>Índice!$C$8</f>
        <v>2016-01-01</v>
      </c>
      <c r="J7871" s="580" t="str">
        <f>Índice!$C$9</f>
        <v>2016-12-31</v>
      </c>
      <c r="K7871" s="598" t="s">
        <v>2264</v>
      </c>
      <c r="L7871" s="598" t="s">
        <v>2273</v>
      </c>
      <c r="M7871" s="598" t="s">
        <v>2266</v>
      </c>
      <c r="N7871" s="598" t="s">
        <v>2267</v>
      </c>
    </row>
    <row r="7872" spans="1:14" ht="15.75">
      <c r="C7872" s="598" t="str">
        <f>'822100'!B$23</f>
        <v>Incremento (disminución) por diferencias de cambio netas, propiedades, planta y equipo</v>
      </c>
      <c r="F7872" s="586">
        <f>'822100'!O$23</f>
        <v>0</v>
      </c>
      <c r="I7872" s="580" t="str">
        <f>Índice!$C$8</f>
        <v>2016-01-01</v>
      </c>
      <c r="J7872" s="580" t="str">
        <f>Índice!$C$9</f>
        <v>2016-12-31</v>
      </c>
      <c r="K7872" s="598" t="s">
        <v>2264</v>
      </c>
      <c r="L7872" s="598" t="s">
        <v>2273</v>
      </c>
      <c r="M7872" s="598" t="s">
        <v>2266</v>
      </c>
      <c r="N7872" s="598" t="s">
        <v>2267</v>
      </c>
    </row>
    <row r="7873" spans="1:14" ht="15.75">
      <c r="C7873" s="598" t="str">
        <f>'822100'!B$24</f>
        <v>Depreciación, propiedades, planta y equipo</v>
      </c>
      <c r="F7873" s="586">
        <f>'822100'!O$24</f>
        <v>0</v>
      </c>
      <c r="I7873" s="580" t="str">
        <f>Índice!$C$8</f>
        <v>2016-01-01</v>
      </c>
      <c r="J7873" s="580" t="str">
        <f>Índice!$C$9</f>
        <v>2016-12-31</v>
      </c>
      <c r="K7873" s="598" t="s">
        <v>2264</v>
      </c>
      <c r="L7873" s="598" t="s">
        <v>2273</v>
      </c>
      <c r="M7873" s="598" t="s">
        <v>2266</v>
      </c>
      <c r="N7873" s="598" t="s">
        <v>2267</v>
      </c>
    </row>
    <row r="7874" spans="1:14" ht="15.75">
      <c r="C7874" s="598" t="str">
        <f>'822100'!B$25</f>
        <v>Incremento (disminución) de revaluaciones, propiedades, planta y equipo</v>
      </c>
      <c r="F7874" s="586">
        <f>'822100'!O$25</f>
        <v>0</v>
      </c>
      <c r="I7874" s="580" t="str">
        <f>Índice!$C$8</f>
        <v>2016-01-01</v>
      </c>
      <c r="J7874" s="580" t="str">
        <f>Índice!$C$9</f>
        <v>2016-12-31</v>
      </c>
      <c r="K7874" s="598" t="s">
        <v>2264</v>
      </c>
      <c r="L7874" s="598" t="s">
        <v>2273</v>
      </c>
      <c r="M7874" s="598" t="s">
        <v>2266</v>
      </c>
      <c r="N7874" s="598" t="s">
        <v>2267</v>
      </c>
    </row>
    <row r="7875" spans="1:14" ht="15.75">
      <c r="C7875" s="598" t="str">
        <f>'822100'!B$26</f>
        <v>Pérdidas por deterioro de valor reconocidas en otro resultado integral, propiedades, planta y equipo</v>
      </c>
      <c r="F7875" s="586">
        <f>'822100'!O$26</f>
        <v>0</v>
      </c>
      <c r="I7875" s="580" t="str">
        <f>Índice!$C$8</f>
        <v>2016-01-01</v>
      </c>
      <c r="J7875" s="580" t="str">
        <f>Índice!$C$9</f>
        <v>2016-12-31</v>
      </c>
      <c r="K7875" s="598" t="s">
        <v>2264</v>
      </c>
      <c r="L7875" s="598" t="s">
        <v>2273</v>
      </c>
      <c r="M7875" s="598" t="s">
        <v>2266</v>
      </c>
      <c r="N7875" s="598" t="s">
        <v>2267</v>
      </c>
    </row>
    <row r="7876" spans="1:14" ht="15.75">
      <c r="C7876" s="598" t="str">
        <f>'822100'!B$27</f>
        <v>Reversión de deterioros de valor reconocidos en otro resultado integral, propiedades, planta y equipo</v>
      </c>
      <c r="F7876" s="586">
        <f>'822100'!O$27</f>
        <v>0</v>
      </c>
      <c r="I7876" s="580" t="str">
        <f>Índice!$C$8</f>
        <v>2016-01-01</v>
      </c>
      <c r="J7876" s="580" t="str">
        <f>Índice!$C$9</f>
        <v>2016-12-31</v>
      </c>
      <c r="K7876" s="598" t="s">
        <v>2264</v>
      </c>
      <c r="L7876" s="598" t="s">
        <v>2273</v>
      </c>
      <c r="M7876" s="598" t="s">
        <v>2266</v>
      </c>
      <c r="N7876" s="598" t="s">
        <v>2267</v>
      </c>
    </row>
    <row r="7877" spans="1:14" ht="15.75">
      <c r="C7877" s="598" t="str">
        <f>'822100'!B$28</f>
        <v>Pérdidas por deterioro de valor reconocidas en el resultado del periodo, propiedades, planta y equipo</v>
      </c>
      <c r="F7877" s="586">
        <f>'822100'!O$28</f>
        <v>0</v>
      </c>
      <c r="I7877" s="580" t="str">
        <f>Índice!$C$8</f>
        <v>2016-01-01</v>
      </c>
      <c r="J7877" s="580" t="str">
        <f>Índice!$C$9</f>
        <v>2016-12-31</v>
      </c>
      <c r="K7877" s="598" t="s">
        <v>2264</v>
      </c>
      <c r="L7877" s="598" t="s">
        <v>2273</v>
      </c>
      <c r="M7877" s="598" t="s">
        <v>2266</v>
      </c>
      <c r="N7877" s="598" t="s">
        <v>2267</v>
      </c>
    </row>
    <row r="7878" spans="1:14" ht="15.75">
      <c r="C7878" s="598" t="str">
        <f>'822100'!B$29</f>
        <v>Reversión de pérdidas por deterioro de valor reconocidas en el resultado del periodo, propiedades, planta y equipo</v>
      </c>
      <c r="F7878" s="586">
        <f>'822100'!O$29</f>
        <v>0</v>
      </c>
      <c r="I7878" s="580" t="str">
        <f>Índice!$C$8</f>
        <v>2016-01-01</v>
      </c>
      <c r="J7878" s="580" t="str">
        <f>Índice!$C$9</f>
        <v>2016-12-31</v>
      </c>
      <c r="K7878" s="598" t="s">
        <v>2264</v>
      </c>
      <c r="L7878" s="598" t="s">
        <v>2273</v>
      </c>
      <c r="M7878" s="598" t="s">
        <v>2266</v>
      </c>
      <c r="N7878" s="598" t="s">
        <v>2267</v>
      </c>
    </row>
    <row r="7879" spans="1:14" ht="15.75">
      <c r="C7879" s="598" t="str">
        <f>'822100'!B$30</f>
        <v>Incrementos (disminuciones) por otros cambios, propiedades, planta y equipo</v>
      </c>
      <c r="F7879" s="586">
        <f>'822100'!O$30</f>
        <v>0</v>
      </c>
      <c r="I7879" s="580" t="str">
        <f>Índice!$C$8</f>
        <v>2016-01-01</v>
      </c>
      <c r="J7879" s="580" t="str">
        <f>Índice!$C$9</f>
        <v>2016-12-31</v>
      </c>
      <c r="K7879" s="598" t="s">
        <v>2264</v>
      </c>
      <c r="L7879" s="598" t="s">
        <v>2273</v>
      </c>
      <c r="M7879" s="598" t="s">
        <v>2266</v>
      </c>
      <c r="N7879" s="598" t="s">
        <v>2267</v>
      </c>
    </row>
    <row r="7880" spans="1:14" ht="15.75">
      <c r="C7880" s="598" t="str">
        <f>'822100'!B$31</f>
        <v>Disposiciones, propiedades, planta y equipo</v>
      </c>
      <c r="F7880" s="586">
        <f>'822100'!O$31</f>
        <v>0</v>
      </c>
      <c r="I7880" s="580" t="str">
        <f>Índice!$C$8</f>
        <v>2016-01-01</v>
      </c>
      <c r="J7880" s="580" t="str">
        <f>Índice!$C$9</f>
        <v>2016-12-31</v>
      </c>
      <c r="K7880" s="598" t="s">
        <v>2264</v>
      </c>
      <c r="L7880" s="598" t="s">
        <v>2273</v>
      </c>
      <c r="M7880" s="598" t="s">
        <v>2266</v>
      </c>
      <c r="N7880" s="598" t="s">
        <v>2267</v>
      </c>
    </row>
    <row r="7881" spans="1:14" ht="15.75">
      <c r="C7881" s="598" t="str">
        <f>'822100'!B$32</f>
        <v>Total incremento (disminución) en propiedades, planta y equipo</v>
      </c>
      <c r="F7881" s="586">
        <f>'822100'!O$32</f>
        <v>0</v>
      </c>
      <c r="I7881" s="580" t="str">
        <f>Índice!$C$8</f>
        <v>2016-01-01</v>
      </c>
      <c r="J7881" s="580" t="str">
        <f>Índice!$C$9</f>
        <v>2016-12-31</v>
      </c>
      <c r="K7881" s="598" t="s">
        <v>2264</v>
      </c>
      <c r="L7881" s="598" t="s">
        <v>2273</v>
      </c>
      <c r="M7881" s="598" t="s">
        <v>2266</v>
      </c>
      <c r="N7881" s="598" t="s">
        <v>2267</v>
      </c>
    </row>
    <row r="7882" spans="1:14" ht="15.75">
      <c r="C7882" s="598" t="str">
        <f>'822100'!B$33</f>
        <v>Propiedades, planta y equipo al final del periodo</v>
      </c>
      <c r="F7882" s="586">
        <f>'822100'!O$33</f>
        <v>0</v>
      </c>
      <c r="I7882" s="580"/>
      <c r="J7882" s="580" t="str">
        <f>Índice!$C$9</f>
        <v>2016-12-31</v>
      </c>
      <c r="K7882" s="598" t="s">
        <v>2264</v>
      </c>
      <c r="L7882" s="598" t="s">
        <v>2273</v>
      </c>
      <c r="M7882" s="598" t="s">
        <v>2266</v>
      </c>
      <c r="N7882" s="598" t="s">
        <v>2267</v>
      </c>
    </row>
    <row r="7883" spans="1:14" ht="15.75">
      <c r="A7883" s="593" t="s">
        <v>15</v>
      </c>
      <c r="C7883" s="598" t="s">
        <v>1665</v>
      </c>
      <c r="I7883" s="580" t="str">
        <f>Índice!$C$8</f>
        <v>2016-01-01</v>
      </c>
      <c r="J7883" s="580" t="str">
        <f>Índice!$C$9</f>
        <v>2016-12-31</v>
      </c>
      <c r="L7883" s="557"/>
    </row>
    <row r="7884" spans="1:14" ht="15.75">
      <c r="A7884" s="593" t="s">
        <v>15</v>
      </c>
      <c r="C7884" s="598" t="str">
        <f>'822100'!B$13</f>
        <v>Información detallada a revelar sobre propiedades, planta y equipo</v>
      </c>
      <c r="F7884" s="555"/>
      <c r="I7884" s="580" t="str">
        <f>Índice!$C$8</f>
        <v>2016-01-01</v>
      </c>
      <c r="J7884" s="580" t="str">
        <f>Índice!$C$9</f>
        <v>2016-12-31</v>
      </c>
      <c r="L7884" s="598"/>
    </row>
    <row r="7885" spans="1:14" ht="15.75">
      <c r="C7885" s="598" t="str">
        <f>'822100'!B$14</f>
        <v>Bases de medición, propiedades, planta y equipo</v>
      </c>
      <c r="F7885" s="555" t="str">
        <f>'822100'!P$14</f>
        <v>Por incluir información</v>
      </c>
      <c r="I7885" s="580" t="str">
        <f>Índice!$C$8</f>
        <v>2016-01-01</v>
      </c>
      <c r="J7885" s="580" t="str">
        <f>Índice!$C$9</f>
        <v>2016-12-31</v>
      </c>
      <c r="K7885" s="598" t="s">
        <v>2264</v>
      </c>
      <c r="L7885" s="598" t="s">
        <v>2273</v>
      </c>
      <c r="M7885" s="598" t="s">
        <v>2266</v>
      </c>
      <c r="N7885" s="598" t="s">
        <v>2268</v>
      </c>
    </row>
    <row r="7886" spans="1:14" ht="15.75">
      <c r="C7886" s="598" t="str">
        <f>'822100'!B$15</f>
        <v>Método de depreciación, propiedades, planta y equipo</v>
      </c>
      <c r="F7886" s="555" t="str">
        <f>'822100'!P$15</f>
        <v>Por incluir información</v>
      </c>
      <c r="I7886" s="580" t="str">
        <f>Índice!$C$8</f>
        <v>2016-01-01</v>
      </c>
      <c r="J7886" s="580" t="str">
        <f>Índice!$C$9</f>
        <v>2016-12-31</v>
      </c>
      <c r="K7886" s="598" t="s">
        <v>2264</v>
      </c>
      <c r="L7886" s="598" t="s">
        <v>2273</v>
      </c>
      <c r="M7886" s="598" t="s">
        <v>2266</v>
      </c>
      <c r="N7886" s="598" t="s">
        <v>2268</v>
      </c>
    </row>
    <row r="7887" spans="1:14" ht="15.75">
      <c r="C7887" s="598" t="str">
        <f>'822100'!B$16</f>
        <v>Vidas útiles o tasas de depreciación, propiedades, planta y equipo</v>
      </c>
      <c r="F7887" s="555" t="str">
        <f>'822100'!P$16</f>
        <v>Por incluir información</v>
      </c>
      <c r="I7887" s="580" t="str">
        <f>Índice!$C$8</f>
        <v>2016-01-01</v>
      </c>
      <c r="J7887" s="580" t="str">
        <f>Índice!$C$9</f>
        <v>2016-12-31</v>
      </c>
      <c r="K7887" s="598" t="s">
        <v>2264</v>
      </c>
      <c r="L7887" s="598" t="s">
        <v>2273</v>
      </c>
      <c r="M7887" s="598" t="s">
        <v>2266</v>
      </c>
      <c r="N7887" s="598" t="s">
        <v>2268</v>
      </c>
    </row>
    <row r="7888" spans="1:14" ht="15.75">
      <c r="A7888" s="593" t="s">
        <v>15</v>
      </c>
      <c r="C7888" s="598" t="str">
        <f>'822100'!B$17</f>
        <v>Conciliación de cambios en propiedades, planta y equipo</v>
      </c>
      <c r="F7888" s="555"/>
      <c r="I7888" s="580" t="str">
        <f>Índice!$C$8</f>
        <v>2016-01-01</v>
      </c>
      <c r="J7888" s="580" t="str">
        <f>Índice!$C$9</f>
        <v>2016-12-31</v>
      </c>
    </row>
    <row r="7889" spans="1:14" ht="15.75">
      <c r="C7889" s="598" t="str">
        <f>'822100'!B$18</f>
        <v>Propiedades, planta y equipo al comienzo del periodo</v>
      </c>
      <c r="F7889" s="586">
        <f>'822100'!P$18</f>
        <v>0</v>
      </c>
      <c r="J7889" s="580" t="str">
        <f>Índice!$C$8</f>
        <v>2016-01-01</v>
      </c>
      <c r="K7889" s="598" t="s">
        <v>2264</v>
      </c>
      <c r="L7889" s="598" t="s">
        <v>2273</v>
      </c>
      <c r="M7889" s="598" t="s">
        <v>2266</v>
      </c>
      <c r="N7889" s="598" t="s">
        <v>2268</v>
      </c>
    </row>
    <row r="7890" spans="1:14" ht="15.75">
      <c r="A7890" s="593" t="s">
        <v>15</v>
      </c>
      <c r="C7890" s="598" t="str">
        <f>'822100'!B$19</f>
        <v>Cambios en propiedades, planta y equipo</v>
      </c>
      <c r="F7890" s="586"/>
      <c r="I7890" s="580"/>
      <c r="J7890" s="580"/>
      <c r="K7890" s="598" t="s">
        <v>2264</v>
      </c>
      <c r="L7890" s="598" t="s">
        <v>2273</v>
      </c>
      <c r="M7890" s="598" t="s">
        <v>2266</v>
      </c>
      <c r="N7890" s="598" t="s">
        <v>2268</v>
      </c>
    </row>
    <row r="7891" spans="1:14" ht="15.75">
      <c r="C7891" s="598" t="str">
        <f>'822100'!B$20</f>
        <v>Incrementos distintos de los procedentes de combinaciones de negocios, propiedades, planta y equipo</v>
      </c>
      <c r="F7891" s="586">
        <f>'822100'!P$20</f>
        <v>0</v>
      </c>
      <c r="I7891" s="580" t="str">
        <f>Índice!$C$8</f>
        <v>2016-01-01</v>
      </c>
      <c r="J7891" s="580" t="str">
        <f>Índice!$C$9</f>
        <v>2016-12-31</v>
      </c>
      <c r="K7891" s="598" t="s">
        <v>2264</v>
      </c>
      <c r="L7891" s="598" t="s">
        <v>2273</v>
      </c>
      <c r="M7891" s="598" t="s">
        <v>2266</v>
      </c>
      <c r="N7891" s="598" t="s">
        <v>2268</v>
      </c>
    </row>
    <row r="7892" spans="1:14" ht="15.75">
      <c r="C7892" s="598" t="str">
        <f>'822100'!B$21</f>
        <v>Adquisiciones realizadas mediante combinaciones de negocios, propiedades, planta y equipo</v>
      </c>
      <c r="F7892" s="586">
        <f>'822100'!P$21</f>
        <v>0</v>
      </c>
      <c r="I7892" s="580" t="str">
        <f>Índice!$C$8</f>
        <v>2016-01-01</v>
      </c>
      <c r="J7892" s="580" t="str">
        <f>Índice!$C$9</f>
        <v>2016-12-31</v>
      </c>
      <c r="K7892" s="598" t="s">
        <v>2264</v>
      </c>
      <c r="L7892" s="598" t="s">
        <v>2273</v>
      </c>
      <c r="M7892" s="598" t="s">
        <v>2266</v>
      </c>
      <c r="N7892" s="598" t="s">
        <v>2268</v>
      </c>
    </row>
    <row r="7893" spans="1:14" ht="15.75">
      <c r="C7893" s="598" t="str">
        <f>'822100'!B$22</f>
        <v>Transferencias de propiedades de inversión cuando pasa a estar disponible la medición fiable del valor razonable, propiedades, planta y equipo</v>
      </c>
      <c r="F7893" s="586">
        <f>'822100'!P$22</f>
        <v>0</v>
      </c>
      <c r="I7893" s="580" t="str">
        <f>Índice!$C$8</f>
        <v>2016-01-01</v>
      </c>
      <c r="J7893" s="580" t="str">
        <f>Índice!$C$9</f>
        <v>2016-12-31</v>
      </c>
      <c r="K7893" s="598" t="s">
        <v>2264</v>
      </c>
      <c r="L7893" s="598" t="s">
        <v>2273</v>
      </c>
      <c r="M7893" s="598" t="s">
        <v>2266</v>
      </c>
      <c r="N7893" s="598" t="s">
        <v>2268</v>
      </c>
    </row>
    <row r="7894" spans="1:14" ht="15.75">
      <c r="C7894" s="598" t="str">
        <f>'822100'!B$23</f>
        <v>Incremento (disminución) por diferencias de cambio netas, propiedades, planta y equipo</v>
      </c>
      <c r="F7894" s="586">
        <f>'822100'!P$23</f>
        <v>0</v>
      </c>
      <c r="I7894" s="580" t="str">
        <f>Índice!$C$8</f>
        <v>2016-01-01</v>
      </c>
      <c r="J7894" s="580" t="str">
        <f>Índice!$C$9</f>
        <v>2016-12-31</v>
      </c>
      <c r="K7894" s="598" t="s">
        <v>2264</v>
      </c>
      <c r="L7894" s="598" t="s">
        <v>2273</v>
      </c>
      <c r="M7894" s="598" t="s">
        <v>2266</v>
      </c>
      <c r="N7894" s="598" t="s">
        <v>2268</v>
      </c>
    </row>
    <row r="7895" spans="1:14" ht="15.75">
      <c r="C7895" s="598" t="str">
        <f>'822100'!B$24</f>
        <v>Depreciación, propiedades, planta y equipo</v>
      </c>
      <c r="F7895" s="586">
        <f>'822100'!P$24</f>
        <v>0</v>
      </c>
      <c r="I7895" s="580" t="str">
        <f>Índice!$C$8</f>
        <v>2016-01-01</v>
      </c>
      <c r="J7895" s="580" t="str">
        <f>Índice!$C$9</f>
        <v>2016-12-31</v>
      </c>
      <c r="K7895" s="598" t="s">
        <v>2264</v>
      </c>
      <c r="L7895" s="598" t="s">
        <v>2273</v>
      </c>
      <c r="M7895" s="598" t="s">
        <v>2266</v>
      </c>
      <c r="N7895" s="598" t="s">
        <v>2268</v>
      </c>
    </row>
    <row r="7896" spans="1:14" ht="15.75">
      <c r="C7896" s="598" t="str">
        <f>'822100'!B$25</f>
        <v>Incremento (disminución) de revaluaciones, propiedades, planta y equipo</v>
      </c>
      <c r="F7896" s="586">
        <f>'822100'!P$25</f>
        <v>0</v>
      </c>
      <c r="I7896" s="580" t="str">
        <f>Índice!$C$8</f>
        <v>2016-01-01</v>
      </c>
      <c r="J7896" s="580" t="str">
        <f>Índice!$C$9</f>
        <v>2016-12-31</v>
      </c>
      <c r="K7896" s="598" t="s">
        <v>2264</v>
      </c>
      <c r="L7896" s="598" t="s">
        <v>2273</v>
      </c>
      <c r="M7896" s="598" t="s">
        <v>2266</v>
      </c>
      <c r="N7896" s="598" t="s">
        <v>2268</v>
      </c>
    </row>
    <row r="7897" spans="1:14" ht="15.75">
      <c r="C7897" s="598" t="str">
        <f>'822100'!B$26</f>
        <v>Pérdidas por deterioro de valor reconocidas en otro resultado integral, propiedades, planta y equipo</v>
      </c>
      <c r="F7897" s="586">
        <f>'822100'!P$26</f>
        <v>0</v>
      </c>
      <c r="I7897" s="580" t="str">
        <f>Índice!$C$8</f>
        <v>2016-01-01</v>
      </c>
      <c r="J7897" s="580" t="str">
        <f>Índice!$C$9</f>
        <v>2016-12-31</v>
      </c>
      <c r="K7897" s="598" t="s">
        <v>2264</v>
      </c>
      <c r="L7897" s="598" t="s">
        <v>2273</v>
      </c>
      <c r="M7897" s="598" t="s">
        <v>2266</v>
      </c>
      <c r="N7897" s="598" t="s">
        <v>2268</v>
      </c>
    </row>
    <row r="7898" spans="1:14" ht="15.75">
      <c r="C7898" s="598" t="str">
        <f>'822100'!B$27</f>
        <v>Reversión de deterioros de valor reconocidos en otro resultado integral, propiedades, planta y equipo</v>
      </c>
      <c r="F7898" s="586">
        <f>'822100'!P$27</f>
        <v>0</v>
      </c>
      <c r="I7898" s="580" t="str">
        <f>Índice!$C$8</f>
        <v>2016-01-01</v>
      </c>
      <c r="J7898" s="580" t="str">
        <f>Índice!$C$9</f>
        <v>2016-12-31</v>
      </c>
      <c r="K7898" s="598" t="s">
        <v>2264</v>
      </c>
      <c r="L7898" s="598" t="s">
        <v>2273</v>
      </c>
      <c r="M7898" s="598" t="s">
        <v>2266</v>
      </c>
      <c r="N7898" s="598" t="s">
        <v>2268</v>
      </c>
    </row>
    <row r="7899" spans="1:14" ht="15.75">
      <c r="C7899" s="598" t="str">
        <f>'822100'!B$28</f>
        <v>Pérdidas por deterioro de valor reconocidas en el resultado del periodo, propiedades, planta y equipo</v>
      </c>
      <c r="F7899" s="586">
        <f>'822100'!P$28</f>
        <v>0</v>
      </c>
      <c r="I7899" s="580" t="str">
        <f>Índice!$C$8</f>
        <v>2016-01-01</v>
      </c>
      <c r="J7899" s="580" t="str">
        <f>Índice!$C$9</f>
        <v>2016-12-31</v>
      </c>
      <c r="K7899" s="598" t="s">
        <v>2264</v>
      </c>
      <c r="L7899" s="598" t="s">
        <v>2273</v>
      </c>
      <c r="M7899" s="598" t="s">
        <v>2266</v>
      </c>
      <c r="N7899" s="598" t="s">
        <v>2268</v>
      </c>
    </row>
    <row r="7900" spans="1:14" ht="15.75">
      <c r="C7900" s="598" t="str">
        <f>'822100'!B$29</f>
        <v>Reversión de pérdidas por deterioro de valor reconocidas en el resultado del periodo, propiedades, planta y equipo</v>
      </c>
      <c r="F7900" s="586">
        <f>'822100'!P$29</f>
        <v>0</v>
      </c>
      <c r="I7900" s="580" t="str">
        <f>Índice!$C$8</f>
        <v>2016-01-01</v>
      </c>
      <c r="J7900" s="580" t="str">
        <f>Índice!$C$9</f>
        <v>2016-12-31</v>
      </c>
      <c r="K7900" s="598" t="s">
        <v>2264</v>
      </c>
      <c r="L7900" s="598" t="s">
        <v>2273</v>
      </c>
      <c r="M7900" s="598" t="s">
        <v>2266</v>
      </c>
      <c r="N7900" s="598" t="s">
        <v>2268</v>
      </c>
    </row>
    <row r="7901" spans="1:14" ht="15.75">
      <c r="C7901" s="598" t="str">
        <f>'822100'!B$30</f>
        <v>Incrementos (disminuciones) por otros cambios, propiedades, planta y equipo</v>
      </c>
      <c r="F7901" s="586">
        <f>'822100'!P$30</f>
        <v>0</v>
      </c>
      <c r="I7901" s="580" t="str">
        <f>Índice!$C$8</f>
        <v>2016-01-01</v>
      </c>
      <c r="J7901" s="580" t="str">
        <f>Índice!$C$9</f>
        <v>2016-12-31</v>
      </c>
      <c r="K7901" s="598" t="s">
        <v>2264</v>
      </c>
      <c r="L7901" s="598" t="s">
        <v>2273</v>
      </c>
      <c r="M7901" s="598" t="s">
        <v>2266</v>
      </c>
      <c r="N7901" s="598" t="s">
        <v>2268</v>
      </c>
    </row>
    <row r="7902" spans="1:14" ht="15.75">
      <c r="C7902" s="598" t="str">
        <f>'822100'!B$31</f>
        <v>Disposiciones, propiedades, planta y equipo</v>
      </c>
      <c r="F7902" s="586">
        <f>'822100'!P$31</f>
        <v>0</v>
      </c>
      <c r="I7902" s="580" t="str">
        <f>Índice!$C$8</f>
        <v>2016-01-01</v>
      </c>
      <c r="J7902" s="580" t="str">
        <f>Índice!$C$9</f>
        <v>2016-12-31</v>
      </c>
      <c r="K7902" s="598" t="s">
        <v>2264</v>
      </c>
      <c r="L7902" s="598" t="s">
        <v>2273</v>
      </c>
      <c r="M7902" s="598" t="s">
        <v>2266</v>
      </c>
      <c r="N7902" s="598" t="s">
        <v>2268</v>
      </c>
    </row>
    <row r="7903" spans="1:14" ht="15.75">
      <c r="C7903" s="598" t="str">
        <f>'822100'!B$32</f>
        <v>Total incremento (disminución) en propiedades, planta y equipo</v>
      </c>
      <c r="F7903" s="586">
        <f>'822100'!P$32</f>
        <v>0</v>
      </c>
      <c r="I7903" s="580" t="str">
        <f>Índice!$C$8</f>
        <v>2016-01-01</v>
      </c>
      <c r="J7903" s="580" t="str">
        <f>Índice!$C$9</f>
        <v>2016-12-31</v>
      </c>
      <c r="K7903" s="598" t="s">
        <v>2264</v>
      </c>
      <c r="L7903" s="598" t="s">
        <v>2273</v>
      </c>
      <c r="M7903" s="598" t="s">
        <v>2266</v>
      </c>
      <c r="N7903" s="598" t="s">
        <v>2268</v>
      </c>
    </row>
    <row r="7904" spans="1:14" ht="15.75">
      <c r="C7904" s="598" t="str">
        <f>'822100'!B$33</f>
        <v>Propiedades, planta y equipo al final del periodo</v>
      </c>
      <c r="F7904" s="586">
        <f>'822100'!P$33</f>
        <v>0</v>
      </c>
      <c r="I7904" s="580"/>
      <c r="J7904" s="580" t="str">
        <f>Índice!$C$9</f>
        <v>2016-12-31</v>
      </c>
      <c r="K7904" s="598" t="s">
        <v>2264</v>
      </c>
      <c r="L7904" s="598" t="s">
        <v>2273</v>
      </c>
      <c r="M7904" s="598" t="s">
        <v>2266</v>
      </c>
      <c r="N7904" s="598" t="s">
        <v>2268</v>
      </c>
    </row>
    <row r="7905" spans="1:14" ht="15.75">
      <c r="A7905" s="593" t="s">
        <v>15</v>
      </c>
      <c r="C7905" s="598" t="s">
        <v>1664</v>
      </c>
      <c r="I7905" s="580" t="str">
        <f>Índice!$C$8</f>
        <v>2016-01-01</v>
      </c>
      <c r="J7905" s="580" t="str">
        <f>Índice!$C$9</f>
        <v>2016-12-31</v>
      </c>
      <c r="L7905" s="598"/>
    </row>
    <row r="7906" spans="1:14" ht="15.75">
      <c r="A7906" s="593" t="s">
        <v>15</v>
      </c>
      <c r="C7906" s="598" t="str">
        <f>'822100'!B$13</f>
        <v>Información detallada a revelar sobre propiedades, planta y equipo</v>
      </c>
      <c r="F7906" s="555"/>
      <c r="I7906" s="580" t="str">
        <f>Índice!$C$8</f>
        <v>2016-01-01</v>
      </c>
      <c r="J7906" s="580" t="str">
        <f>Índice!$C$9</f>
        <v>2016-12-31</v>
      </c>
      <c r="L7906" s="598"/>
    </row>
    <row r="7907" spans="1:14" ht="15.75">
      <c r="C7907" s="598" t="str">
        <f>'822100'!B$14</f>
        <v>Bases de medición, propiedades, planta y equipo</v>
      </c>
      <c r="F7907" s="555" t="str">
        <f>'822100'!Q$14</f>
        <v>Por incluir información</v>
      </c>
      <c r="I7907" s="580" t="str">
        <f>Índice!$C$8</f>
        <v>2016-01-01</v>
      </c>
      <c r="J7907" s="580" t="str">
        <f>Índice!$C$9</f>
        <v>2016-12-31</v>
      </c>
      <c r="K7907" s="598" t="s">
        <v>2264</v>
      </c>
      <c r="L7907" s="598" t="s">
        <v>2273</v>
      </c>
      <c r="M7907" s="598" t="s">
        <v>2266</v>
      </c>
      <c r="N7907" s="598" t="s">
        <v>2269</v>
      </c>
    </row>
    <row r="7908" spans="1:14" ht="15.75">
      <c r="C7908" s="598" t="str">
        <f>'822100'!B$15</f>
        <v>Método de depreciación, propiedades, planta y equipo</v>
      </c>
      <c r="F7908" s="555" t="str">
        <f>'822100'!Q$15</f>
        <v>Por incluir información</v>
      </c>
      <c r="I7908" s="580" t="str">
        <f>Índice!$C$8</f>
        <v>2016-01-01</v>
      </c>
      <c r="J7908" s="580" t="str">
        <f>Índice!$C$9</f>
        <v>2016-12-31</v>
      </c>
      <c r="K7908" s="598" t="s">
        <v>2264</v>
      </c>
      <c r="L7908" s="598" t="s">
        <v>2273</v>
      </c>
      <c r="M7908" s="598" t="s">
        <v>2266</v>
      </c>
      <c r="N7908" s="598" t="s">
        <v>2269</v>
      </c>
    </row>
    <row r="7909" spans="1:14" ht="15.75">
      <c r="C7909" s="598" t="str">
        <f>'822100'!B$16</f>
        <v>Vidas útiles o tasas de depreciación, propiedades, planta y equipo</v>
      </c>
      <c r="F7909" s="555" t="str">
        <f>'822100'!Q$16</f>
        <v>Por incluir información</v>
      </c>
      <c r="I7909" s="580" t="str">
        <f>Índice!$C$8</f>
        <v>2016-01-01</v>
      </c>
      <c r="J7909" s="580" t="str">
        <f>Índice!$C$9</f>
        <v>2016-12-31</v>
      </c>
      <c r="K7909" s="598" t="s">
        <v>2264</v>
      </c>
      <c r="L7909" s="598" t="s">
        <v>2273</v>
      </c>
      <c r="M7909" s="598" t="s">
        <v>2266</v>
      </c>
      <c r="N7909" s="598" t="s">
        <v>2269</v>
      </c>
    </row>
    <row r="7910" spans="1:14" ht="15.75">
      <c r="A7910" s="593" t="s">
        <v>15</v>
      </c>
      <c r="C7910" s="598" t="str">
        <f>'822100'!B$17</f>
        <v>Conciliación de cambios en propiedades, planta y equipo</v>
      </c>
      <c r="F7910" s="555"/>
      <c r="I7910" s="580" t="str">
        <f>Índice!$C$8</f>
        <v>2016-01-01</v>
      </c>
      <c r="J7910" s="580" t="str">
        <f>Índice!$C$9</f>
        <v>2016-12-31</v>
      </c>
    </row>
    <row r="7911" spans="1:14" ht="15.75">
      <c r="C7911" s="598" t="str">
        <f>'822100'!B$18</f>
        <v>Propiedades, planta y equipo al comienzo del periodo</v>
      </c>
      <c r="F7911" s="586">
        <f>'822100'!Q$18</f>
        <v>0</v>
      </c>
      <c r="J7911" s="580" t="str">
        <f>Índice!$C$8</f>
        <v>2016-01-01</v>
      </c>
      <c r="K7911" s="598" t="s">
        <v>2264</v>
      </c>
      <c r="L7911" s="598" t="s">
        <v>2273</v>
      </c>
      <c r="M7911" s="598" t="s">
        <v>2266</v>
      </c>
      <c r="N7911" s="598" t="s">
        <v>2269</v>
      </c>
    </row>
    <row r="7912" spans="1:14" ht="15.75">
      <c r="A7912" s="593" t="s">
        <v>15</v>
      </c>
      <c r="C7912" s="598" t="str">
        <f>'822100'!B$19</f>
        <v>Cambios en propiedades, planta y equipo</v>
      </c>
      <c r="F7912" s="586"/>
      <c r="I7912" s="580"/>
      <c r="J7912" s="580"/>
      <c r="K7912" s="598" t="s">
        <v>2264</v>
      </c>
      <c r="L7912" s="598" t="s">
        <v>2273</v>
      </c>
      <c r="M7912" s="598" t="s">
        <v>2266</v>
      </c>
      <c r="N7912" s="598" t="s">
        <v>2269</v>
      </c>
    </row>
    <row r="7913" spans="1:14" ht="15.75">
      <c r="C7913" s="598" t="str">
        <f>'822100'!B$20</f>
        <v>Incrementos distintos de los procedentes de combinaciones de negocios, propiedades, planta y equipo</v>
      </c>
      <c r="F7913" s="586">
        <f>'822100'!Q$20</f>
        <v>0</v>
      </c>
      <c r="I7913" s="580" t="str">
        <f>Índice!$C$8</f>
        <v>2016-01-01</v>
      </c>
      <c r="J7913" s="580" t="str">
        <f>Índice!$C$9</f>
        <v>2016-12-31</v>
      </c>
      <c r="K7913" s="598" t="s">
        <v>2264</v>
      </c>
      <c r="L7913" s="598" t="s">
        <v>2273</v>
      </c>
      <c r="M7913" s="598" t="s">
        <v>2266</v>
      </c>
      <c r="N7913" s="598" t="s">
        <v>2269</v>
      </c>
    </row>
    <row r="7914" spans="1:14" ht="15.75">
      <c r="C7914" s="598" t="str">
        <f>'822100'!B$21</f>
        <v>Adquisiciones realizadas mediante combinaciones de negocios, propiedades, planta y equipo</v>
      </c>
      <c r="F7914" s="586">
        <f>'822100'!Q$21</f>
        <v>0</v>
      </c>
      <c r="I7914" s="580" t="str">
        <f>Índice!$C$8</f>
        <v>2016-01-01</v>
      </c>
      <c r="J7914" s="580" t="str">
        <f>Índice!$C$9</f>
        <v>2016-12-31</v>
      </c>
      <c r="K7914" s="598" t="s">
        <v>2264</v>
      </c>
      <c r="L7914" s="598" t="s">
        <v>2273</v>
      </c>
      <c r="M7914" s="598" t="s">
        <v>2266</v>
      </c>
      <c r="N7914" s="598" t="s">
        <v>2269</v>
      </c>
    </row>
    <row r="7915" spans="1:14" ht="15.75">
      <c r="C7915" s="598" t="str">
        <f>'822100'!B$22</f>
        <v>Transferencias de propiedades de inversión cuando pasa a estar disponible la medición fiable del valor razonable, propiedades, planta y equipo</v>
      </c>
      <c r="F7915" s="586">
        <f>'822100'!Q$22</f>
        <v>0</v>
      </c>
      <c r="I7915" s="580" t="str">
        <f>Índice!$C$8</f>
        <v>2016-01-01</v>
      </c>
      <c r="J7915" s="580" t="str">
        <f>Índice!$C$9</f>
        <v>2016-12-31</v>
      </c>
      <c r="K7915" s="598" t="s">
        <v>2264</v>
      </c>
      <c r="L7915" s="598" t="s">
        <v>2273</v>
      </c>
      <c r="M7915" s="598" t="s">
        <v>2266</v>
      </c>
      <c r="N7915" s="598" t="s">
        <v>2269</v>
      </c>
    </row>
    <row r="7916" spans="1:14" ht="15.75">
      <c r="C7916" s="598" t="str">
        <f>'822100'!B$23</f>
        <v>Incremento (disminución) por diferencias de cambio netas, propiedades, planta y equipo</v>
      </c>
      <c r="F7916" s="586">
        <f>'822100'!Q$23</f>
        <v>0</v>
      </c>
      <c r="I7916" s="580" t="str">
        <f>Índice!$C$8</f>
        <v>2016-01-01</v>
      </c>
      <c r="J7916" s="580" t="str">
        <f>Índice!$C$9</f>
        <v>2016-12-31</v>
      </c>
      <c r="K7916" s="598" t="s">
        <v>2264</v>
      </c>
      <c r="L7916" s="598" t="s">
        <v>2273</v>
      </c>
      <c r="M7916" s="598" t="s">
        <v>2266</v>
      </c>
      <c r="N7916" s="598" t="s">
        <v>2269</v>
      </c>
    </row>
    <row r="7917" spans="1:14" ht="15.75">
      <c r="C7917" s="598" t="str">
        <f>'822100'!B$24</f>
        <v>Depreciación, propiedades, planta y equipo</v>
      </c>
      <c r="F7917" s="586">
        <f>'822100'!Q$24</f>
        <v>0</v>
      </c>
      <c r="I7917" s="580" t="str">
        <f>Índice!$C$8</f>
        <v>2016-01-01</v>
      </c>
      <c r="J7917" s="580" t="str">
        <f>Índice!$C$9</f>
        <v>2016-12-31</v>
      </c>
      <c r="K7917" s="598" t="s">
        <v>2264</v>
      </c>
      <c r="L7917" s="598" t="s">
        <v>2273</v>
      </c>
      <c r="M7917" s="598" t="s">
        <v>2266</v>
      </c>
      <c r="N7917" s="598" t="s">
        <v>2269</v>
      </c>
    </row>
    <row r="7918" spans="1:14" ht="15.75">
      <c r="C7918" s="598" t="str">
        <f>'822100'!B$25</f>
        <v>Incremento (disminución) de revaluaciones, propiedades, planta y equipo</v>
      </c>
      <c r="F7918" s="586">
        <f>'822100'!Q$25</f>
        <v>0</v>
      </c>
      <c r="I7918" s="580" t="str">
        <f>Índice!$C$8</f>
        <v>2016-01-01</v>
      </c>
      <c r="J7918" s="580" t="str">
        <f>Índice!$C$9</f>
        <v>2016-12-31</v>
      </c>
      <c r="K7918" s="598" t="s">
        <v>2264</v>
      </c>
      <c r="L7918" s="598" t="s">
        <v>2273</v>
      </c>
      <c r="M7918" s="598" t="s">
        <v>2266</v>
      </c>
      <c r="N7918" s="598" t="s">
        <v>2269</v>
      </c>
    </row>
    <row r="7919" spans="1:14" ht="15.75">
      <c r="C7919" s="598" t="str">
        <f>'822100'!B$26</f>
        <v>Pérdidas por deterioro de valor reconocidas en otro resultado integral, propiedades, planta y equipo</v>
      </c>
      <c r="F7919" s="586">
        <f>'822100'!Q$26</f>
        <v>0</v>
      </c>
      <c r="I7919" s="580" t="str">
        <f>Índice!$C$8</f>
        <v>2016-01-01</v>
      </c>
      <c r="J7919" s="580" t="str">
        <f>Índice!$C$9</f>
        <v>2016-12-31</v>
      </c>
      <c r="K7919" s="598" t="s">
        <v>2264</v>
      </c>
      <c r="L7919" s="598" t="s">
        <v>2273</v>
      </c>
      <c r="M7919" s="598" t="s">
        <v>2266</v>
      </c>
      <c r="N7919" s="598" t="s">
        <v>2269</v>
      </c>
    </row>
    <row r="7920" spans="1:14" ht="15.75">
      <c r="C7920" s="598" t="str">
        <f>'822100'!B$27</f>
        <v>Reversión de deterioros de valor reconocidos en otro resultado integral, propiedades, planta y equipo</v>
      </c>
      <c r="F7920" s="586">
        <f>'822100'!Q$27</f>
        <v>0</v>
      </c>
      <c r="I7920" s="580" t="str">
        <f>Índice!$C$8</f>
        <v>2016-01-01</v>
      </c>
      <c r="J7920" s="580" t="str">
        <f>Índice!$C$9</f>
        <v>2016-12-31</v>
      </c>
      <c r="K7920" s="598" t="s">
        <v>2264</v>
      </c>
      <c r="L7920" s="598" t="s">
        <v>2273</v>
      </c>
      <c r="M7920" s="598" t="s">
        <v>2266</v>
      </c>
      <c r="N7920" s="598" t="s">
        <v>2269</v>
      </c>
    </row>
    <row r="7921" spans="1:14" ht="15.75">
      <c r="C7921" s="598" t="str">
        <f>'822100'!B$28</f>
        <v>Pérdidas por deterioro de valor reconocidas en el resultado del periodo, propiedades, planta y equipo</v>
      </c>
      <c r="F7921" s="586">
        <f>'822100'!Q$28</f>
        <v>0</v>
      </c>
      <c r="I7921" s="580" t="str">
        <f>Índice!$C$8</f>
        <v>2016-01-01</v>
      </c>
      <c r="J7921" s="580" t="str">
        <f>Índice!$C$9</f>
        <v>2016-12-31</v>
      </c>
      <c r="K7921" s="598" t="s">
        <v>2264</v>
      </c>
      <c r="L7921" s="598" t="s">
        <v>2273</v>
      </c>
      <c r="M7921" s="598" t="s">
        <v>2266</v>
      </c>
      <c r="N7921" s="598" t="s">
        <v>2269</v>
      </c>
    </row>
    <row r="7922" spans="1:14" ht="15.75">
      <c r="C7922" s="598" t="str">
        <f>'822100'!B$29</f>
        <v>Reversión de pérdidas por deterioro de valor reconocidas en el resultado del periodo, propiedades, planta y equipo</v>
      </c>
      <c r="F7922" s="586">
        <f>'822100'!Q$29</f>
        <v>0</v>
      </c>
      <c r="I7922" s="580" t="str">
        <f>Índice!$C$8</f>
        <v>2016-01-01</v>
      </c>
      <c r="J7922" s="580" t="str">
        <f>Índice!$C$9</f>
        <v>2016-12-31</v>
      </c>
      <c r="K7922" s="598" t="s">
        <v>2264</v>
      </c>
      <c r="L7922" s="598" t="s">
        <v>2273</v>
      </c>
      <c r="M7922" s="598" t="s">
        <v>2266</v>
      </c>
      <c r="N7922" s="598" t="s">
        <v>2269</v>
      </c>
    </row>
    <row r="7923" spans="1:14" ht="15.75">
      <c r="C7923" s="598" t="str">
        <f>'822100'!B$30</f>
        <v>Incrementos (disminuciones) por otros cambios, propiedades, planta y equipo</v>
      </c>
      <c r="F7923" s="586">
        <f>'822100'!Q$30</f>
        <v>0</v>
      </c>
      <c r="I7923" s="580" t="str">
        <f>Índice!$C$8</f>
        <v>2016-01-01</v>
      </c>
      <c r="J7923" s="580" t="str">
        <f>Índice!$C$9</f>
        <v>2016-12-31</v>
      </c>
      <c r="K7923" s="598" t="s">
        <v>2264</v>
      </c>
      <c r="L7923" s="598" t="s">
        <v>2273</v>
      </c>
      <c r="M7923" s="598" t="s">
        <v>2266</v>
      </c>
      <c r="N7923" s="598" t="s">
        <v>2269</v>
      </c>
    </row>
    <row r="7924" spans="1:14" ht="15.75">
      <c r="C7924" s="598" t="str">
        <f>'822100'!B$31</f>
        <v>Disposiciones, propiedades, planta y equipo</v>
      </c>
      <c r="F7924" s="586">
        <f>'822100'!Q$31</f>
        <v>0</v>
      </c>
      <c r="I7924" s="580" t="str">
        <f>Índice!$C$8</f>
        <v>2016-01-01</v>
      </c>
      <c r="J7924" s="580" t="str">
        <f>Índice!$C$9</f>
        <v>2016-12-31</v>
      </c>
      <c r="K7924" s="598" t="s">
        <v>2264</v>
      </c>
      <c r="L7924" s="598" t="s">
        <v>2273</v>
      </c>
      <c r="M7924" s="598" t="s">
        <v>2266</v>
      </c>
      <c r="N7924" s="598" t="s">
        <v>2269</v>
      </c>
    </row>
    <row r="7925" spans="1:14" ht="15.75">
      <c r="C7925" s="598" t="str">
        <f>'822100'!B$32</f>
        <v>Total incremento (disminución) en propiedades, planta y equipo</v>
      </c>
      <c r="F7925" s="586">
        <f>'822100'!Q$32</f>
        <v>0</v>
      </c>
      <c r="I7925" s="580" t="str">
        <f>Índice!$C$8</f>
        <v>2016-01-01</v>
      </c>
      <c r="J7925" s="580" t="str">
        <f>Índice!$C$9</f>
        <v>2016-12-31</v>
      </c>
      <c r="K7925" s="598" t="s">
        <v>2264</v>
      </c>
      <c r="L7925" s="598" t="s">
        <v>2273</v>
      </c>
      <c r="M7925" s="598" t="s">
        <v>2266</v>
      </c>
      <c r="N7925" s="598" t="s">
        <v>2269</v>
      </c>
    </row>
    <row r="7926" spans="1:14" ht="15.75">
      <c r="C7926" s="598" t="str">
        <f>'822100'!B$33</f>
        <v>Propiedades, planta y equipo al final del periodo</v>
      </c>
      <c r="F7926" s="586">
        <f>'822100'!Q$33</f>
        <v>0</v>
      </c>
      <c r="I7926" s="580"/>
      <c r="J7926" s="580" t="str">
        <f>Índice!$C$9</f>
        <v>2016-12-31</v>
      </c>
      <c r="K7926" s="598" t="s">
        <v>2264</v>
      </c>
      <c r="L7926" s="598" t="s">
        <v>2273</v>
      </c>
      <c r="M7926" s="598" t="s">
        <v>2266</v>
      </c>
      <c r="N7926" s="598" t="s">
        <v>2269</v>
      </c>
    </row>
    <row r="7927" spans="1:14" ht="15.75">
      <c r="A7927" s="593" t="s">
        <v>15</v>
      </c>
      <c r="C7927" s="598" t="s">
        <v>1343</v>
      </c>
      <c r="I7927" s="580" t="str">
        <f>Índice!$C$8</f>
        <v>2016-01-01</v>
      </c>
      <c r="J7927" s="580" t="str">
        <f>Índice!$C$9</f>
        <v>2016-12-31</v>
      </c>
      <c r="L7927" s="598"/>
    </row>
    <row r="7928" spans="1:14" ht="15.75">
      <c r="A7928" s="593" t="s">
        <v>15</v>
      </c>
      <c r="C7928" s="598" t="str">
        <f>'822100'!B$13</f>
        <v>Información detallada a revelar sobre propiedades, planta y equipo</v>
      </c>
      <c r="F7928" s="555"/>
      <c r="I7928" s="580" t="str">
        <f>Índice!$C$8</f>
        <v>2016-01-01</v>
      </c>
      <c r="J7928" s="580" t="str">
        <f>Índice!$C$9</f>
        <v>2016-12-31</v>
      </c>
      <c r="L7928" s="598"/>
    </row>
    <row r="7929" spans="1:14" ht="15.75">
      <c r="C7929" s="598" t="str">
        <f>'822100'!B$14</f>
        <v>Bases de medición, propiedades, planta y equipo</v>
      </c>
      <c r="F7929" s="555" t="str">
        <f>'822100'!R$14</f>
        <v>Por incluir información</v>
      </c>
      <c r="I7929" s="580" t="str">
        <f>Índice!$C$8</f>
        <v>2016-01-01</v>
      </c>
      <c r="J7929" s="580" t="str">
        <f>Índice!$C$9</f>
        <v>2016-12-31</v>
      </c>
      <c r="K7929" s="598" t="s">
        <v>2264</v>
      </c>
      <c r="L7929" s="598" t="s">
        <v>2274</v>
      </c>
      <c r="M7929" s="598" t="s">
        <v>2266</v>
      </c>
      <c r="N7929" s="598" t="s">
        <v>2267</v>
      </c>
    </row>
    <row r="7930" spans="1:14" ht="15.75">
      <c r="C7930" s="598" t="str">
        <f>'822100'!B$15</f>
        <v>Método de depreciación, propiedades, planta y equipo</v>
      </c>
      <c r="F7930" s="555" t="str">
        <f>'822100'!R$15</f>
        <v>Por incluir información</v>
      </c>
      <c r="I7930" s="580" t="str">
        <f>Índice!$C$8</f>
        <v>2016-01-01</v>
      </c>
      <c r="J7930" s="580" t="str">
        <f>Índice!$C$9</f>
        <v>2016-12-31</v>
      </c>
      <c r="K7930" s="598" t="s">
        <v>2264</v>
      </c>
      <c r="L7930" s="598" t="s">
        <v>2274</v>
      </c>
      <c r="M7930" s="598" t="s">
        <v>2266</v>
      </c>
      <c r="N7930" s="598" t="s">
        <v>2267</v>
      </c>
    </row>
    <row r="7931" spans="1:14" ht="15.75">
      <c r="C7931" s="598" t="str">
        <f>'822100'!B$16</f>
        <v>Vidas útiles o tasas de depreciación, propiedades, planta y equipo</v>
      </c>
      <c r="F7931" s="555" t="str">
        <f>'822100'!R$16</f>
        <v>Por incluir información</v>
      </c>
      <c r="I7931" s="580" t="str">
        <f>Índice!$C$8</f>
        <v>2016-01-01</v>
      </c>
      <c r="J7931" s="580" t="str">
        <f>Índice!$C$9</f>
        <v>2016-12-31</v>
      </c>
      <c r="K7931" s="598" t="s">
        <v>2264</v>
      </c>
      <c r="L7931" s="598" t="s">
        <v>2274</v>
      </c>
      <c r="M7931" s="598" t="s">
        <v>2266</v>
      </c>
      <c r="N7931" s="598" t="s">
        <v>2267</v>
      </c>
    </row>
    <row r="7932" spans="1:14" ht="15.75">
      <c r="A7932" s="593" t="s">
        <v>15</v>
      </c>
      <c r="C7932" s="598" t="str">
        <f>'822100'!B$17</f>
        <v>Conciliación de cambios en propiedades, planta y equipo</v>
      </c>
      <c r="F7932" s="555"/>
      <c r="I7932" s="580" t="str">
        <f>Índice!$C$8</f>
        <v>2016-01-01</v>
      </c>
      <c r="J7932" s="580" t="str">
        <f>Índice!$C$9</f>
        <v>2016-12-31</v>
      </c>
      <c r="L7932" s="598"/>
    </row>
    <row r="7933" spans="1:14" ht="15.75">
      <c r="C7933" s="598" t="str">
        <f>'822100'!B$18</f>
        <v>Propiedades, planta y equipo al comienzo del periodo</v>
      </c>
      <c r="F7933" s="586">
        <f>'822100'!R$18</f>
        <v>0</v>
      </c>
      <c r="J7933" s="580" t="str">
        <f>Índice!$C$8</f>
        <v>2016-01-01</v>
      </c>
      <c r="K7933" s="598" t="s">
        <v>2264</v>
      </c>
      <c r="L7933" s="598" t="s">
        <v>2274</v>
      </c>
      <c r="M7933" s="598" t="s">
        <v>2266</v>
      </c>
      <c r="N7933" s="598" t="s">
        <v>2267</v>
      </c>
    </row>
    <row r="7934" spans="1:14" ht="15.75">
      <c r="A7934" s="593" t="s">
        <v>15</v>
      </c>
      <c r="C7934" s="598" t="str">
        <f>'822100'!B$19</f>
        <v>Cambios en propiedades, planta y equipo</v>
      </c>
      <c r="F7934" s="586"/>
      <c r="I7934" s="580"/>
      <c r="J7934" s="580"/>
      <c r="K7934" s="598" t="s">
        <v>2264</v>
      </c>
      <c r="L7934" s="598" t="s">
        <v>2274</v>
      </c>
      <c r="M7934" s="598" t="s">
        <v>2266</v>
      </c>
      <c r="N7934" s="598" t="s">
        <v>2267</v>
      </c>
    </row>
    <row r="7935" spans="1:14" ht="15.75">
      <c r="C7935" s="598" t="str">
        <f>'822100'!B$20</f>
        <v>Incrementos distintos de los procedentes de combinaciones de negocios, propiedades, planta y equipo</v>
      </c>
      <c r="F7935" s="586">
        <f>'822100'!R$20</f>
        <v>0</v>
      </c>
      <c r="I7935" s="580" t="str">
        <f>Índice!$C$8</f>
        <v>2016-01-01</v>
      </c>
      <c r="J7935" s="580" t="str">
        <f>Índice!$C$9</f>
        <v>2016-12-31</v>
      </c>
      <c r="K7935" s="598" t="s">
        <v>2264</v>
      </c>
      <c r="L7935" s="598" t="s">
        <v>2274</v>
      </c>
      <c r="M7935" s="598" t="s">
        <v>2266</v>
      </c>
      <c r="N7935" s="598" t="s">
        <v>2267</v>
      </c>
    </row>
    <row r="7936" spans="1:14" ht="15.75">
      <c r="C7936" s="598" t="str">
        <f>'822100'!B$21</f>
        <v>Adquisiciones realizadas mediante combinaciones de negocios, propiedades, planta y equipo</v>
      </c>
      <c r="F7936" s="586">
        <f>'822100'!R$21</f>
        <v>0</v>
      </c>
      <c r="I7936" s="580" t="str">
        <f>Índice!$C$8</f>
        <v>2016-01-01</v>
      </c>
      <c r="J7936" s="580" t="str">
        <f>Índice!$C$9</f>
        <v>2016-12-31</v>
      </c>
      <c r="K7936" s="598" t="s">
        <v>2264</v>
      </c>
      <c r="L7936" s="598" t="s">
        <v>2274</v>
      </c>
      <c r="M7936" s="598" t="s">
        <v>2266</v>
      </c>
      <c r="N7936" s="598" t="s">
        <v>2267</v>
      </c>
    </row>
    <row r="7937" spans="1:14" ht="15.75">
      <c r="C7937" s="598" t="str">
        <f>'822100'!B$22</f>
        <v>Transferencias de propiedades de inversión cuando pasa a estar disponible la medición fiable del valor razonable, propiedades, planta y equipo</v>
      </c>
      <c r="F7937" s="586">
        <f>'822100'!R$22</f>
        <v>0</v>
      </c>
      <c r="I7937" s="580" t="str">
        <f>Índice!$C$8</f>
        <v>2016-01-01</v>
      </c>
      <c r="J7937" s="580" t="str">
        <f>Índice!$C$9</f>
        <v>2016-12-31</v>
      </c>
      <c r="K7937" s="598" t="s">
        <v>2264</v>
      </c>
      <c r="L7937" s="598" t="s">
        <v>2274</v>
      </c>
      <c r="M7937" s="598" t="s">
        <v>2266</v>
      </c>
      <c r="N7937" s="598" t="s">
        <v>2267</v>
      </c>
    </row>
    <row r="7938" spans="1:14" ht="15.75">
      <c r="C7938" s="598" t="str">
        <f>'822100'!B$23</f>
        <v>Incremento (disminución) por diferencias de cambio netas, propiedades, planta y equipo</v>
      </c>
      <c r="F7938" s="586">
        <f>'822100'!R$23</f>
        <v>0</v>
      </c>
      <c r="I7938" s="580" t="str">
        <f>Índice!$C$8</f>
        <v>2016-01-01</v>
      </c>
      <c r="J7938" s="580" t="str">
        <f>Índice!$C$9</f>
        <v>2016-12-31</v>
      </c>
      <c r="K7938" s="598" t="s">
        <v>2264</v>
      </c>
      <c r="L7938" s="598" t="s">
        <v>2274</v>
      </c>
      <c r="M7938" s="598" t="s">
        <v>2266</v>
      </c>
      <c r="N7938" s="598" t="s">
        <v>2267</v>
      </c>
    </row>
    <row r="7939" spans="1:14" ht="15.75">
      <c r="C7939" s="598" t="str">
        <f>'822100'!B$24</f>
        <v>Depreciación, propiedades, planta y equipo</v>
      </c>
      <c r="F7939" s="586">
        <f>'822100'!R$24</f>
        <v>0</v>
      </c>
      <c r="I7939" s="580" t="str">
        <f>Índice!$C$8</f>
        <v>2016-01-01</v>
      </c>
      <c r="J7939" s="580" t="str">
        <f>Índice!$C$9</f>
        <v>2016-12-31</v>
      </c>
      <c r="K7939" s="598" t="s">
        <v>2264</v>
      </c>
      <c r="L7939" s="598" t="s">
        <v>2274</v>
      </c>
      <c r="M7939" s="598" t="s">
        <v>2266</v>
      </c>
      <c r="N7939" s="598" t="s">
        <v>2267</v>
      </c>
    </row>
    <row r="7940" spans="1:14" ht="15.75">
      <c r="C7940" s="598" t="str">
        <f>'822100'!B$25</f>
        <v>Incremento (disminución) de revaluaciones, propiedades, planta y equipo</v>
      </c>
      <c r="F7940" s="586">
        <f>'822100'!R$25</f>
        <v>0</v>
      </c>
      <c r="I7940" s="580" t="str">
        <f>Índice!$C$8</f>
        <v>2016-01-01</v>
      </c>
      <c r="J7940" s="580" t="str">
        <f>Índice!$C$9</f>
        <v>2016-12-31</v>
      </c>
      <c r="K7940" s="598" t="s">
        <v>2264</v>
      </c>
      <c r="L7940" s="598" t="s">
        <v>2274</v>
      </c>
      <c r="M7940" s="598" t="s">
        <v>2266</v>
      </c>
      <c r="N7940" s="598" t="s">
        <v>2267</v>
      </c>
    </row>
    <row r="7941" spans="1:14" ht="15.75">
      <c r="C7941" s="598" t="str">
        <f>'822100'!B$26</f>
        <v>Pérdidas por deterioro de valor reconocidas en otro resultado integral, propiedades, planta y equipo</v>
      </c>
      <c r="F7941" s="586">
        <f>'822100'!R$26</f>
        <v>0</v>
      </c>
      <c r="I7941" s="580" t="str">
        <f>Índice!$C$8</f>
        <v>2016-01-01</v>
      </c>
      <c r="J7941" s="580" t="str">
        <f>Índice!$C$9</f>
        <v>2016-12-31</v>
      </c>
      <c r="K7941" s="598" t="s">
        <v>2264</v>
      </c>
      <c r="L7941" s="598" t="s">
        <v>2274</v>
      </c>
      <c r="M7941" s="598" t="s">
        <v>2266</v>
      </c>
      <c r="N7941" s="598" t="s">
        <v>2267</v>
      </c>
    </row>
    <row r="7942" spans="1:14" ht="15.75">
      <c r="C7942" s="598" t="str">
        <f>'822100'!B$27</f>
        <v>Reversión de deterioros de valor reconocidos en otro resultado integral, propiedades, planta y equipo</v>
      </c>
      <c r="F7942" s="586">
        <f>'822100'!R$27</f>
        <v>0</v>
      </c>
      <c r="I7942" s="580" t="str">
        <f>Índice!$C$8</f>
        <v>2016-01-01</v>
      </c>
      <c r="J7942" s="580" t="str">
        <f>Índice!$C$9</f>
        <v>2016-12-31</v>
      </c>
      <c r="K7942" s="598" t="s">
        <v>2264</v>
      </c>
      <c r="L7942" s="598" t="s">
        <v>2274</v>
      </c>
      <c r="M7942" s="598" t="s">
        <v>2266</v>
      </c>
      <c r="N7942" s="598" t="s">
        <v>2267</v>
      </c>
    </row>
    <row r="7943" spans="1:14" ht="15.75">
      <c r="C7943" s="598" t="str">
        <f>'822100'!B$28</f>
        <v>Pérdidas por deterioro de valor reconocidas en el resultado del periodo, propiedades, planta y equipo</v>
      </c>
      <c r="F7943" s="586">
        <f>'822100'!R$28</f>
        <v>0</v>
      </c>
      <c r="I7943" s="580" t="str">
        <f>Índice!$C$8</f>
        <v>2016-01-01</v>
      </c>
      <c r="J7943" s="580" t="str">
        <f>Índice!$C$9</f>
        <v>2016-12-31</v>
      </c>
      <c r="K7943" s="598" t="s">
        <v>2264</v>
      </c>
      <c r="L7943" s="598" t="s">
        <v>2274</v>
      </c>
      <c r="M7943" s="598" t="s">
        <v>2266</v>
      </c>
      <c r="N7943" s="598" t="s">
        <v>2267</v>
      </c>
    </row>
    <row r="7944" spans="1:14" ht="15.75">
      <c r="C7944" s="598" t="str">
        <f>'822100'!B$29</f>
        <v>Reversión de pérdidas por deterioro de valor reconocidas en el resultado del periodo, propiedades, planta y equipo</v>
      </c>
      <c r="F7944" s="586">
        <f>'822100'!R$29</f>
        <v>0</v>
      </c>
      <c r="I7944" s="580" t="str">
        <f>Índice!$C$8</f>
        <v>2016-01-01</v>
      </c>
      <c r="J7944" s="580" t="str">
        <f>Índice!$C$9</f>
        <v>2016-12-31</v>
      </c>
      <c r="K7944" s="598" t="s">
        <v>2264</v>
      </c>
      <c r="L7944" s="598" t="s">
        <v>2274</v>
      </c>
      <c r="M7944" s="598" t="s">
        <v>2266</v>
      </c>
      <c r="N7944" s="598" t="s">
        <v>2267</v>
      </c>
    </row>
    <row r="7945" spans="1:14" ht="15.75">
      <c r="C7945" s="598" t="str">
        <f>'822100'!B$30</f>
        <v>Incrementos (disminuciones) por otros cambios, propiedades, planta y equipo</v>
      </c>
      <c r="F7945" s="586">
        <f>'822100'!R$30</f>
        <v>0</v>
      </c>
      <c r="I7945" s="580" t="str">
        <f>Índice!$C$8</f>
        <v>2016-01-01</v>
      </c>
      <c r="J7945" s="580" t="str">
        <f>Índice!$C$9</f>
        <v>2016-12-31</v>
      </c>
      <c r="K7945" s="598" t="s">
        <v>2264</v>
      </c>
      <c r="L7945" s="598" t="s">
        <v>2274</v>
      </c>
      <c r="M7945" s="598" t="s">
        <v>2266</v>
      </c>
      <c r="N7945" s="598" t="s">
        <v>2267</v>
      </c>
    </row>
    <row r="7946" spans="1:14" ht="15.75">
      <c r="C7946" s="598" t="str">
        <f>'822100'!B$31</f>
        <v>Disposiciones, propiedades, planta y equipo</v>
      </c>
      <c r="F7946" s="586">
        <f>'822100'!R$31</f>
        <v>0</v>
      </c>
      <c r="I7946" s="580" t="str">
        <f>Índice!$C$8</f>
        <v>2016-01-01</v>
      </c>
      <c r="J7946" s="580" t="str">
        <f>Índice!$C$9</f>
        <v>2016-12-31</v>
      </c>
      <c r="K7946" s="598" t="s">
        <v>2264</v>
      </c>
      <c r="L7946" s="598" t="s">
        <v>2274</v>
      </c>
      <c r="M7946" s="598" t="s">
        <v>2266</v>
      </c>
      <c r="N7946" s="598" t="s">
        <v>2267</v>
      </c>
    </row>
    <row r="7947" spans="1:14" ht="15.75">
      <c r="C7947" s="598" t="str">
        <f>'822100'!B$32</f>
        <v>Total incremento (disminución) en propiedades, planta y equipo</v>
      </c>
      <c r="F7947" s="586">
        <f>'822100'!R$32</f>
        <v>0</v>
      </c>
      <c r="I7947" s="580" t="str">
        <f>Índice!$C$8</f>
        <v>2016-01-01</v>
      </c>
      <c r="J7947" s="580" t="str">
        <f>Índice!$C$9</f>
        <v>2016-12-31</v>
      </c>
      <c r="K7947" s="598" t="s">
        <v>2264</v>
      </c>
      <c r="L7947" s="598" t="s">
        <v>2274</v>
      </c>
      <c r="M7947" s="598" t="s">
        <v>2266</v>
      </c>
      <c r="N7947" s="598" t="s">
        <v>2267</v>
      </c>
    </row>
    <row r="7948" spans="1:14" ht="15.75">
      <c r="C7948" s="598" t="str">
        <f>'822100'!B$33</f>
        <v>Propiedades, planta y equipo al final del periodo</v>
      </c>
      <c r="F7948" s="586">
        <f>'822100'!R$33</f>
        <v>0</v>
      </c>
      <c r="I7948" s="580"/>
      <c r="J7948" s="580" t="str">
        <f>Índice!$C$9</f>
        <v>2016-12-31</v>
      </c>
      <c r="K7948" s="598" t="s">
        <v>2264</v>
      </c>
      <c r="L7948" s="598" t="s">
        <v>2274</v>
      </c>
      <c r="M7948" s="598" t="s">
        <v>2266</v>
      </c>
      <c r="N7948" s="598" t="s">
        <v>2267</v>
      </c>
    </row>
    <row r="7949" spans="1:14" ht="15.75">
      <c r="A7949" s="593" t="s">
        <v>15</v>
      </c>
      <c r="C7949" s="598" t="s">
        <v>1663</v>
      </c>
      <c r="I7949" s="580" t="str">
        <f>Índice!$C$8</f>
        <v>2016-01-01</v>
      </c>
      <c r="J7949" s="580" t="str">
        <f>Índice!$C$9</f>
        <v>2016-12-31</v>
      </c>
      <c r="L7949" s="598"/>
    </row>
    <row r="7950" spans="1:14" ht="15.75">
      <c r="A7950" s="593" t="s">
        <v>15</v>
      </c>
      <c r="C7950" s="598" t="str">
        <f>'822100'!B$13</f>
        <v>Información detallada a revelar sobre propiedades, planta y equipo</v>
      </c>
      <c r="F7950" s="555"/>
      <c r="I7950" s="580" t="str">
        <f>Índice!$C$8</f>
        <v>2016-01-01</v>
      </c>
      <c r="J7950" s="580" t="str">
        <f>Índice!$C$9</f>
        <v>2016-12-31</v>
      </c>
      <c r="L7950" s="598"/>
    </row>
    <row r="7951" spans="1:14" ht="15.75">
      <c r="C7951" s="598" t="str">
        <f>'822100'!B$14</f>
        <v>Bases de medición, propiedades, planta y equipo</v>
      </c>
      <c r="F7951" s="555" t="str">
        <f>'822100'!S$14</f>
        <v>Por incluir información</v>
      </c>
      <c r="I7951" s="580" t="str">
        <f>Índice!$C$8</f>
        <v>2016-01-01</v>
      </c>
      <c r="J7951" s="580" t="str">
        <f>Índice!$C$9</f>
        <v>2016-12-31</v>
      </c>
      <c r="K7951" s="598" t="s">
        <v>2264</v>
      </c>
      <c r="L7951" s="598" t="s">
        <v>2274</v>
      </c>
      <c r="M7951" s="598" t="s">
        <v>2266</v>
      </c>
      <c r="N7951" s="598" t="s">
        <v>2268</v>
      </c>
    </row>
    <row r="7952" spans="1:14" ht="15.75">
      <c r="C7952" s="598" t="str">
        <f>'822100'!B$15</f>
        <v>Método de depreciación, propiedades, planta y equipo</v>
      </c>
      <c r="F7952" s="555" t="str">
        <f>'822100'!S$15</f>
        <v>Por incluir información</v>
      </c>
      <c r="I7952" s="580" t="str">
        <f>Índice!$C$8</f>
        <v>2016-01-01</v>
      </c>
      <c r="J7952" s="580" t="str">
        <f>Índice!$C$9</f>
        <v>2016-12-31</v>
      </c>
      <c r="K7952" s="598" t="s">
        <v>2264</v>
      </c>
      <c r="L7952" s="598" t="s">
        <v>2274</v>
      </c>
      <c r="M7952" s="598" t="s">
        <v>2266</v>
      </c>
      <c r="N7952" s="598" t="s">
        <v>2268</v>
      </c>
    </row>
    <row r="7953" spans="1:14" ht="15.75">
      <c r="C7953" s="598" t="str">
        <f>'822100'!B$16</f>
        <v>Vidas útiles o tasas de depreciación, propiedades, planta y equipo</v>
      </c>
      <c r="F7953" s="555" t="str">
        <f>'822100'!S$16</f>
        <v>Por incluir información</v>
      </c>
      <c r="I7953" s="580" t="str">
        <f>Índice!$C$8</f>
        <v>2016-01-01</v>
      </c>
      <c r="J7953" s="580" t="str">
        <f>Índice!$C$9</f>
        <v>2016-12-31</v>
      </c>
      <c r="K7953" s="598" t="s">
        <v>2264</v>
      </c>
      <c r="L7953" s="598" t="s">
        <v>2274</v>
      </c>
      <c r="M7953" s="598" t="s">
        <v>2266</v>
      </c>
      <c r="N7953" s="598" t="s">
        <v>2268</v>
      </c>
    </row>
    <row r="7954" spans="1:14" ht="15.75">
      <c r="A7954" s="593" t="s">
        <v>15</v>
      </c>
      <c r="C7954" s="598" t="str">
        <f>'822100'!B$17</f>
        <v>Conciliación de cambios en propiedades, planta y equipo</v>
      </c>
      <c r="F7954" s="555"/>
      <c r="I7954" s="580" t="str">
        <f>Índice!$C$8</f>
        <v>2016-01-01</v>
      </c>
      <c r="J7954" s="580" t="str">
        <f>Índice!$C$9</f>
        <v>2016-12-31</v>
      </c>
      <c r="L7954" s="598"/>
    </row>
    <row r="7955" spans="1:14" ht="15.75">
      <c r="C7955" s="598" t="str">
        <f>'822100'!B$18</f>
        <v>Propiedades, planta y equipo al comienzo del periodo</v>
      </c>
      <c r="F7955" s="586">
        <f>'822100'!S$18</f>
        <v>0</v>
      </c>
      <c r="J7955" s="580" t="str">
        <f>Índice!$C$8</f>
        <v>2016-01-01</v>
      </c>
      <c r="K7955" s="598" t="s">
        <v>2264</v>
      </c>
      <c r="L7955" s="598" t="s">
        <v>2274</v>
      </c>
      <c r="M7955" s="598" t="s">
        <v>2266</v>
      </c>
      <c r="N7955" s="598" t="s">
        <v>2268</v>
      </c>
    </row>
    <row r="7956" spans="1:14" ht="15.75">
      <c r="A7956" s="593" t="s">
        <v>15</v>
      </c>
      <c r="C7956" s="598" t="str">
        <f>'822100'!B$19</f>
        <v>Cambios en propiedades, planta y equipo</v>
      </c>
      <c r="F7956" s="586"/>
      <c r="I7956" s="580"/>
      <c r="J7956" s="580"/>
      <c r="K7956" s="598" t="s">
        <v>2264</v>
      </c>
      <c r="L7956" s="598" t="s">
        <v>2274</v>
      </c>
      <c r="M7956" s="598" t="s">
        <v>2266</v>
      </c>
      <c r="N7956" s="598" t="s">
        <v>2268</v>
      </c>
    </row>
    <row r="7957" spans="1:14" ht="15.75">
      <c r="C7957" s="598" t="str">
        <f>'822100'!B$20</f>
        <v>Incrementos distintos de los procedentes de combinaciones de negocios, propiedades, planta y equipo</v>
      </c>
      <c r="F7957" s="586">
        <f>'822100'!S$20</f>
        <v>0</v>
      </c>
      <c r="I7957" s="580" t="str">
        <f>Índice!$C$8</f>
        <v>2016-01-01</v>
      </c>
      <c r="J7957" s="580" t="str">
        <f>Índice!$C$9</f>
        <v>2016-12-31</v>
      </c>
      <c r="K7957" s="598" t="s">
        <v>2264</v>
      </c>
      <c r="L7957" s="598" t="s">
        <v>2274</v>
      </c>
      <c r="M7957" s="598" t="s">
        <v>2266</v>
      </c>
      <c r="N7957" s="598" t="s">
        <v>2268</v>
      </c>
    </row>
    <row r="7958" spans="1:14" ht="15.75">
      <c r="C7958" s="598" t="str">
        <f>'822100'!B$21</f>
        <v>Adquisiciones realizadas mediante combinaciones de negocios, propiedades, planta y equipo</v>
      </c>
      <c r="F7958" s="586">
        <f>'822100'!S$21</f>
        <v>0</v>
      </c>
      <c r="I7958" s="580" t="str">
        <f>Índice!$C$8</f>
        <v>2016-01-01</v>
      </c>
      <c r="J7958" s="580" t="str">
        <f>Índice!$C$9</f>
        <v>2016-12-31</v>
      </c>
      <c r="K7958" s="598" t="s">
        <v>2264</v>
      </c>
      <c r="L7958" s="598" t="s">
        <v>2274</v>
      </c>
      <c r="M7958" s="598" t="s">
        <v>2266</v>
      </c>
      <c r="N7958" s="598" t="s">
        <v>2268</v>
      </c>
    </row>
    <row r="7959" spans="1:14" ht="15.75">
      <c r="C7959" s="598" t="str">
        <f>'822100'!B$22</f>
        <v>Transferencias de propiedades de inversión cuando pasa a estar disponible la medición fiable del valor razonable, propiedades, planta y equipo</v>
      </c>
      <c r="F7959" s="586">
        <f>'822100'!S$22</f>
        <v>0</v>
      </c>
      <c r="I7959" s="580" t="str">
        <f>Índice!$C$8</f>
        <v>2016-01-01</v>
      </c>
      <c r="J7959" s="580" t="str">
        <f>Índice!$C$9</f>
        <v>2016-12-31</v>
      </c>
      <c r="K7959" s="598" t="s">
        <v>2264</v>
      </c>
      <c r="L7959" s="598" t="s">
        <v>2274</v>
      </c>
      <c r="M7959" s="598" t="s">
        <v>2266</v>
      </c>
      <c r="N7959" s="598" t="s">
        <v>2268</v>
      </c>
    </row>
    <row r="7960" spans="1:14" ht="15.75">
      <c r="C7960" s="598" t="str">
        <f>'822100'!B$23</f>
        <v>Incremento (disminución) por diferencias de cambio netas, propiedades, planta y equipo</v>
      </c>
      <c r="F7960" s="586">
        <f>'822100'!S$23</f>
        <v>0</v>
      </c>
      <c r="I7960" s="580" t="str">
        <f>Índice!$C$8</f>
        <v>2016-01-01</v>
      </c>
      <c r="J7960" s="580" t="str">
        <f>Índice!$C$9</f>
        <v>2016-12-31</v>
      </c>
      <c r="K7960" s="598" t="s">
        <v>2264</v>
      </c>
      <c r="L7960" s="598" t="s">
        <v>2274</v>
      </c>
      <c r="M7960" s="598" t="s">
        <v>2266</v>
      </c>
      <c r="N7960" s="598" t="s">
        <v>2268</v>
      </c>
    </row>
    <row r="7961" spans="1:14" ht="15.75">
      <c r="C7961" s="598" t="str">
        <f>'822100'!B$24</f>
        <v>Depreciación, propiedades, planta y equipo</v>
      </c>
      <c r="F7961" s="586">
        <f>'822100'!S$24</f>
        <v>0</v>
      </c>
      <c r="I7961" s="580" t="str">
        <f>Índice!$C$8</f>
        <v>2016-01-01</v>
      </c>
      <c r="J7961" s="580" t="str">
        <f>Índice!$C$9</f>
        <v>2016-12-31</v>
      </c>
      <c r="K7961" s="598" t="s">
        <v>2264</v>
      </c>
      <c r="L7961" s="598" t="s">
        <v>2274</v>
      </c>
      <c r="M7961" s="598" t="s">
        <v>2266</v>
      </c>
      <c r="N7961" s="598" t="s">
        <v>2268</v>
      </c>
    </row>
    <row r="7962" spans="1:14" ht="15.75">
      <c r="C7962" s="598" t="str">
        <f>'822100'!B$25</f>
        <v>Incremento (disminución) de revaluaciones, propiedades, planta y equipo</v>
      </c>
      <c r="F7962" s="586">
        <f>'822100'!S$25</f>
        <v>0</v>
      </c>
      <c r="I7962" s="580" t="str">
        <f>Índice!$C$8</f>
        <v>2016-01-01</v>
      </c>
      <c r="J7962" s="580" t="str">
        <f>Índice!$C$9</f>
        <v>2016-12-31</v>
      </c>
      <c r="K7962" s="598" t="s">
        <v>2264</v>
      </c>
      <c r="L7962" s="598" t="s">
        <v>2274</v>
      </c>
      <c r="M7962" s="598" t="s">
        <v>2266</v>
      </c>
      <c r="N7962" s="598" t="s">
        <v>2268</v>
      </c>
    </row>
    <row r="7963" spans="1:14" ht="15.75">
      <c r="C7963" s="598" t="str">
        <f>'822100'!B$26</f>
        <v>Pérdidas por deterioro de valor reconocidas en otro resultado integral, propiedades, planta y equipo</v>
      </c>
      <c r="F7963" s="586">
        <f>'822100'!S$26</f>
        <v>0</v>
      </c>
      <c r="I7963" s="580" t="str">
        <f>Índice!$C$8</f>
        <v>2016-01-01</v>
      </c>
      <c r="J7963" s="580" t="str">
        <f>Índice!$C$9</f>
        <v>2016-12-31</v>
      </c>
      <c r="K7963" s="598" t="s">
        <v>2264</v>
      </c>
      <c r="L7963" s="598" t="s">
        <v>2274</v>
      </c>
      <c r="M7963" s="598" t="s">
        <v>2266</v>
      </c>
      <c r="N7963" s="598" t="s">
        <v>2268</v>
      </c>
    </row>
    <row r="7964" spans="1:14" ht="15.75">
      <c r="C7964" s="598" t="str">
        <f>'822100'!B$27</f>
        <v>Reversión de deterioros de valor reconocidos en otro resultado integral, propiedades, planta y equipo</v>
      </c>
      <c r="F7964" s="586">
        <f>'822100'!S$27</f>
        <v>0</v>
      </c>
      <c r="I7964" s="580" t="str">
        <f>Índice!$C$8</f>
        <v>2016-01-01</v>
      </c>
      <c r="J7964" s="580" t="str">
        <f>Índice!$C$9</f>
        <v>2016-12-31</v>
      </c>
      <c r="K7964" s="598" t="s">
        <v>2264</v>
      </c>
      <c r="L7964" s="598" t="s">
        <v>2274</v>
      </c>
      <c r="M7964" s="598" t="s">
        <v>2266</v>
      </c>
      <c r="N7964" s="598" t="s">
        <v>2268</v>
      </c>
    </row>
    <row r="7965" spans="1:14" ht="15.75">
      <c r="C7965" s="598" t="str">
        <f>'822100'!B$28</f>
        <v>Pérdidas por deterioro de valor reconocidas en el resultado del periodo, propiedades, planta y equipo</v>
      </c>
      <c r="F7965" s="586">
        <f>'822100'!S$28</f>
        <v>0</v>
      </c>
      <c r="I7965" s="580" t="str">
        <f>Índice!$C$8</f>
        <v>2016-01-01</v>
      </c>
      <c r="J7965" s="580" t="str">
        <f>Índice!$C$9</f>
        <v>2016-12-31</v>
      </c>
      <c r="K7965" s="598" t="s">
        <v>2264</v>
      </c>
      <c r="L7965" s="598" t="s">
        <v>2274</v>
      </c>
      <c r="M7965" s="598" t="s">
        <v>2266</v>
      </c>
      <c r="N7965" s="598" t="s">
        <v>2268</v>
      </c>
    </row>
    <row r="7966" spans="1:14" ht="15.75">
      <c r="C7966" s="598" t="str">
        <f>'822100'!B$29</f>
        <v>Reversión de pérdidas por deterioro de valor reconocidas en el resultado del periodo, propiedades, planta y equipo</v>
      </c>
      <c r="F7966" s="586">
        <f>'822100'!S$29</f>
        <v>0</v>
      </c>
      <c r="I7966" s="580" t="str">
        <f>Índice!$C$8</f>
        <v>2016-01-01</v>
      </c>
      <c r="J7966" s="580" t="str">
        <f>Índice!$C$9</f>
        <v>2016-12-31</v>
      </c>
      <c r="K7966" s="598" t="s">
        <v>2264</v>
      </c>
      <c r="L7966" s="598" t="s">
        <v>2274</v>
      </c>
      <c r="M7966" s="598" t="s">
        <v>2266</v>
      </c>
      <c r="N7966" s="598" t="s">
        <v>2268</v>
      </c>
    </row>
    <row r="7967" spans="1:14" ht="15.75">
      <c r="C7967" s="598" t="str">
        <f>'822100'!B$30</f>
        <v>Incrementos (disminuciones) por otros cambios, propiedades, planta y equipo</v>
      </c>
      <c r="F7967" s="586">
        <f>'822100'!S$30</f>
        <v>0</v>
      </c>
      <c r="I7967" s="580" t="str">
        <f>Índice!$C$8</f>
        <v>2016-01-01</v>
      </c>
      <c r="J7967" s="580" t="str">
        <f>Índice!$C$9</f>
        <v>2016-12-31</v>
      </c>
      <c r="K7967" s="598" t="s">
        <v>2264</v>
      </c>
      <c r="L7967" s="598" t="s">
        <v>2274</v>
      </c>
      <c r="M7967" s="598" t="s">
        <v>2266</v>
      </c>
      <c r="N7967" s="598" t="s">
        <v>2268</v>
      </c>
    </row>
    <row r="7968" spans="1:14" ht="15.75">
      <c r="C7968" s="598" t="str">
        <f>'822100'!B$31</f>
        <v>Disposiciones, propiedades, planta y equipo</v>
      </c>
      <c r="F7968" s="586">
        <f>'822100'!S$31</f>
        <v>0</v>
      </c>
      <c r="I7968" s="580" t="str">
        <f>Índice!$C$8</f>
        <v>2016-01-01</v>
      </c>
      <c r="J7968" s="580" t="str">
        <f>Índice!$C$9</f>
        <v>2016-12-31</v>
      </c>
      <c r="K7968" s="598" t="s">
        <v>2264</v>
      </c>
      <c r="L7968" s="598" t="s">
        <v>2274</v>
      </c>
      <c r="M7968" s="598" t="s">
        <v>2266</v>
      </c>
      <c r="N7968" s="598" t="s">
        <v>2268</v>
      </c>
    </row>
    <row r="7969" spans="1:14" ht="15.75">
      <c r="C7969" s="598" t="str">
        <f>'822100'!B$32</f>
        <v>Total incremento (disminución) en propiedades, planta y equipo</v>
      </c>
      <c r="F7969" s="586">
        <f>'822100'!S$32</f>
        <v>0</v>
      </c>
      <c r="I7969" s="580" t="str">
        <f>Índice!$C$8</f>
        <v>2016-01-01</v>
      </c>
      <c r="J7969" s="580" t="str">
        <f>Índice!$C$9</f>
        <v>2016-12-31</v>
      </c>
      <c r="K7969" s="598" t="s">
        <v>2264</v>
      </c>
      <c r="L7969" s="598" t="s">
        <v>2274</v>
      </c>
      <c r="M7969" s="598" t="s">
        <v>2266</v>
      </c>
      <c r="N7969" s="598" t="s">
        <v>2268</v>
      </c>
    </row>
    <row r="7970" spans="1:14" ht="15.75">
      <c r="C7970" s="598" t="str">
        <f>'822100'!B$33</f>
        <v>Propiedades, planta y equipo al final del periodo</v>
      </c>
      <c r="F7970" s="586">
        <f>'822100'!S$33</f>
        <v>0</v>
      </c>
      <c r="I7970" s="580"/>
      <c r="J7970" s="580" t="str">
        <f>Índice!$C$9</f>
        <v>2016-12-31</v>
      </c>
      <c r="K7970" s="598" t="s">
        <v>2264</v>
      </c>
      <c r="L7970" s="598" t="s">
        <v>2274</v>
      </c>
      <c r="M7970" s="598" t="s">
        <v>2266</v>
      </c>
      <c r="N7970" s="598" t="s">
        <v>2268</v>
      </c>
    </row>
    <row r="7971" spans="1:14" ht="15.75">
      <c r="A7971" s="593" t="s">
        <v>15</v>
      </c>
      <c r="C7971" s="598" t="s">
        <v>1662</v>
      </c>
      <c r="I7971" s="580" t="str">
        <f>Índice!$C$8</f>
        <v>2016-01-01</v>
      </c>
      <c r="J7971" s="580" t="str">
        <f>Índice!$C$9</f>
        <v>2016-12-31</v>
      </c>
      <c r="L7971" s="598"/>
    </row>
    <row r="7972" spans="1:14" ht="15.75">
      <c r="A7972" s="593" t="s">
        <v>15</v>
      </c>
      <c r="C7972" s="598" t="str">
        <f>'822100'!B$13</f>
        <v>Información detallada a revelar sobre propiedades, planta y equipo</v>
      </c>
      <c r="F7972" s="555"/>
      <c r="I7972" s="580" t="str">
        <f>Índice!$C$8</f>
        <v>2016-01-01</v>
      </c>
      <c r="J7972" s="580" t="str">
        <f>Índice!$C$9</f>
        <v>2016-12-31</v>
      </c>
      <c r="L7972" s="598"/>
    </row>
    <row r="7973" spans="1:14" ht="15.75">
      <c r="C7973" s="598" t="str">
        <f>'822100'!B$14</f>
        <v>Bases de medición, propiedades, planta y equipo</v>
      </c>
      <c r="F7973" s="555" t="str">
        <f>'822100'!T$14</f>
        <v>Por incluir información</v>
      </c>
      <c r="I7973" s="580" t="str">
        <f>Índice!$C$8</f>
        <v>2016-01-01</v>
      </c>
      <c r="J7973" s="580" t="str">
        <f>Índice!$C$9</f>
        <v>2016-12-31</v>
      </c>
      <c r="K7973" s="598" t="s">
        <v>2264</v>
      </c>
      <c r="L7973" s="598" t="s">
        <v>2274</v>
      </c>
      <c r="M7973" s="598" t="s">
        <v>2266</v>
      </c>
      <c r="N7973" s="598" t="s">
        <v>2269</v>
      </c>
    </row>
    <row r="7974" spans="1:14" ht="15.75">
      <c r="C7974" s="598" t="str">
        <f>'822100'!B$15</f>
        <v>Método de depreciación, propiedades, planta y equipo</v>
      </c>
      <c r="F7974" s="555" t="str">
        <f>'822100'!T$15</f>
        <v>Por incluir información</v>
      </c>
      <c r="I7974" s="580" t="str">
        <f>Índice!$C$8</f>
        <v>2016-01-01</v>
      </c>
      <c r="J7974" s="580" t="str">
        <f>Índice!$C$9</f>
        <v>2016-12-31</v>
      </c>
      <c r="K7974" s="598" t="s">
        <v>2264</v>
      </c>
      <c r="L7974" s="598" t="s">
        <v>2274</v>
      </c>
      <c r="M7974" s="598" t="s">
        <v>2266</v>
      </c>
      <c r="N7974" s="598" t="s">
        <v>2269</v>
      </c>
    </row>
    <row r="7975" spans="1:14" ht="15.75">
      <c r="C7975" s="598" t="str">
        <f>'822100'!B$16</f>
        <v>Vidas útiles o tasas de depreciación, propiedades, planta y equipo</v>
      </c>
      <c r="F7975" s="555" t="str">
        <f>'822100'!T$16</f>
        <v>Por incluir información</v>
      </c>
      <c r="I7975" s="580" t="str">
        <f>Índice!$C$8</f>
        <v>2016-01-01</v>
      </c>
      <c r="J7975" s="580" t="str">
        <f>Índice!$C$9</f>
        <v>2016-12-31</v>
      </c>
      <c r="K7975" s="598" t="s">
        <v>2264</v>
      </c>
      <c r="L7975" s="598" t="s">
        <v>2274</v>
      </c>
      <c r="M7975" s="598" t="s">
        <v>2266</v>
      </c>
      <c r="N7975" s="598" t="s">
        <v>2269</v>
      </c>
    </row>
    <row r="7976" spans="1:14" ht="15.75">
      <c r="A7976" s="593" t="s">
        <v>15</v>
      </c>
      <c r="C7976" s="598" t="str">
        <f>'822100'!B$17</f>
        <v>Conciliación de cambios en propiedades, planta y equipo</v>
      </c>
      <c r="F7976" s="555"/>
      <c r="I7976" s="580" t="str">
        <f>Índice!$C$8</f>
        <v>2016-01-01</v>
      </c>
      <c r="J7976" s="580" t="str">
        <f>Índice!$C$9</f>
        <v>2016-12-31</v>
      </c>
      <c r="L7976" s="598"/>
    </row>
    <row r="7977" spans="1:14" ht="15.75">
      <c r="C7977" s="598" t="str">
        <f>'822100'!B$18</f>
        <v>Propiedades, planta y equipo al comienzo del periodo</v>
      </c>
      <c r="F7977" s="586">
        <f>'822100'!T$18</f>
        <v>0</v>
      </c>
      <c r="J7977" s="580" t="str">
        <f>Índice!$C$8</f>
        <v>2016-01-01</v>
      </c>
      <c r="K7977" s="598" t="s">
        <v>2264</v>
      </c>
      <c r="L7977" s="598" t="s">
        <v>2274</v>
      </c>
      <c r="M7977" s="598" t="s">
        <v>2266</v>
      </c>
      <c r="N7977" s="598" t="s">
        <v>2269</v>
      </c>
    </row>
    <row r="7978" spans="1:14" ht="15.75">
      <c r="A7978" s="593" t="s">
        <v>15</v>
      </c>
      <c r="C7978" s="598" t="str">
        <f>'822100'!B$19</f>
        <v>Cambios en propiedades, planta y equipo</v>
      </c>
      <c r="F7978" s="586"/>
      <c r="I7978" s="580"/>
      <c r="J7978" s="580"/>
      <c r="K7978" s="598" t="s">
        <v>2264</v>
      </c>
      <c r="L7978" s="598" t="s">
        <v>2274</v>
      </c>
      <c r="M7978" s="598" t="s">
        <v>2266</v>
      </c>
      <c r="N7978" s="598" t="s">
        <v>2269</v>
      </c>
    </row>
    <row r="7979" spans="1:14" ht="15.75">
      <c r="C7979" s="598" t="str">
        <f>'822100'!B$20</f>
        <v>Incrementos distintos de los procedentes de combinaciones de negocios, propiedades, planta y equipo</v>
      </c>
      <c r="F7979" s="586">
        <f>'822100'!T$20</f>
        <v>0</v>
      </c>
      <c r="I7979" s="580" t="str">
        <f>Índice!$C$8</f>
        <v>2016-01-01</v>
      </c>
      <c r="J7979" s="580" t="str">
        <f>Índice!$C$9</f>
        <v>2016-12-31</v>
      </c>
      <c r="K7979" s="598" t="s">
        <v>2264</v>
      </c>
      <c r="L7979" s="598" t="s">
        <v>2274</v>
      </c>
      <c r="M7979" s="598" t="s">
        <v>2266</v>
      </c>
      <c r="N7979" s="598" t="s">
        <v>2269</v>
      </c>
    </row>
    <row r="7980" spans="1:14" ht="15.75">
      <c r="C7980" s="598" t="str">
        <f>'822100'!B$21</f>
        <v>Adquisiciones realizadas mediante combinaciones de negocios, propiedades, planta y equipo</v>
      </c>
      <c r="F7980" s="586">
        <f>'822100'!T$21</f>
        <v>0</v>
      </c>
      <c r="I7980" s="580" t="str">
        <f>Índice!$C$8</f>
        <v>2016-01-01</v>
      </c>
      <c r="J7980" s="580" t="str">
        <f>Índice!$C$9</f>
        <v>2016-12-31</v>
      </c>
      <c r="K7980" s="598" t="s">
        <v>2264</v>
      </c>
      <c r="L7980" s="598" t="s">
        <v>2274</v>
      </c>
      <c r="M7980" s="598" t="s">
        <v>2266</v>
      </c>
      <c r="N7980" s="598" t="s">
        <v>2269</v>
      </c>
    </row>
    <row r="7981" spans="1:14" ht="15.75">
      <c r="C7981" s="598" t="str">
        <f>'822100'!B$22</f>
        <v>Transferencias de propiedades de inversión cuando pasa a estar disponible la medición fiable del valor razonable, propiedades, planta y equipo</v>
      </c>
      <c r="F7981" s="586">
        <f>'822100'!T$22</f>
        <v>0</v>
      </c>
      <c r="I7981" s="580" t="str">
        <f>Índice!$C$8</f>
        <v>2016-01-01</v>
      </c>
      <c r="J7981" s="580" t="str">
        <f>Índice!$C$9</f>
        <v>2016-12-31</v>
      </c>
      <c r="K7981" s="598" t="s">
        <v>2264</v>
      </c>
      <c r="L7981" s="598" t="s">
        <v>2274</v>
      </c>
      <c r="M7981" s="598" t="s">
        <v>2266</v>
      </c>
      <c r="N7981" s="598" t="s">
        <v>2269</v>
      </c>
    </row>
    <row r="7982" spans="1:14" ht="15.75">
      <c r="C7982" s="598" t="str">
        <f>'822100'!B$23</f>
        <v>Incremento (disminución) por diferencias de cambio netas, propiedades, planta y equipo</v>
      </c>
      <c r="F7982" s="586">
        <f>'822100'!T$23</f>
        <v>0</v>
      </c>
      <c r="I7982" s="580" t="str">
        <f>Índice!$C$8</f>
        <v>2016-01-01</v>
      </c>
      <c r="J7982" s="580" t="str">
        <f>Índice!$C$9</f>
        <v>2016-12-31</v>
      </c>
      <c r="K7982" s="598" t="s">
        <v>2264</v>
      </c>
      <c r="L7982" s="598" t="s">
        <v>2274</v>
      </c>
      <c r="M7982" s="598" t="s">
        <v>2266</v>
      </c>
      <c r="N7982" s="598" t="s">
        <v>2269</v>
      </c>
    </row>
    <row r="7983" spans="1:14" ht="15.75">
      <c r="C7983" s="598" t="str">
        <f>'822100'!B$24</f>
        <v>Depreciación, propiedades, planta y equipo</v>
      </c>
      <c r="F7983" s="586">
        <f>'822100'!T$24</f>
        <v>0</v>
      </c>
      <c r="I7983" s="580" t="str">
        <f>Índice!$C$8</f>
        <v>2016-01-01</v>
      </c>
      <c r="J7983" s="580" t="str">
        <f>Índice!$C$9</f>
        <v>2016-12-31</v>
      </c>
      <c r="K7983" s="598" t="s">
        <v>2264</v>
      </c>
      <c r="L7983" s="598" t="s">
        <v>2274</v>
      </c>
      <c r="M7983" s="598" t="s">
        <v>2266</v>
      </c>
      <c r="N7983" s="598" t="s">
        <v>2269</v>
      </c>
    </row>
    <row r="7984" spans="1:14" ht="15.75">
      <c r="C7984" s="598" t="str">
        <f>'822100'!B$25</f>
        <v>Incremento (disminución) de revaluaciones, propiedades, planta y equipo</v>
      </c>
      <c r="F7984" s="586">
        <f>'822100'!T$25</f>
        <v>0</v>
      </c>
      <c r="I7984" s="580" t="str">
        <f>Índice!$C$8</f>
        <v>2016-01-01</v>
      </c>
      <c r="J7984" s="580" t="str">
        <f>Índice!$C$9</f>
        <v>2016-12-31</v>
      </c>
      <c r="K7984" s="598" t="s">
        <v>2264</v>
      </c>
      <c r="L7984" s="598" t="s">
        <v>2274</v>
      </c>
      <c r="M7984" s="598" t="s">
        <v>2266</v>
      </c>
      <c r="N7984" s="598" t="s">
        <v>2269</v>
      </c>
    </row>
    <row r="7985" spans="1:14" ht="15.75">
      <c r="C7985" s="598" t="str">
        <f>'822100'!B$26</f>
        <v>Pérdidas por deterioro de valor reconocidas en otro resultado integral, propiedades, planta y equipo</v>
      </c>
      <c r="F7985" s="586">
        <f>'822100'!T$26</f>
        <v>0</v>
      </c>
      <c r="I7985" s="580" t="str">
        <f>Índice!$C$8</f>
        <v>2016-01-01</v>
      </c>
      <c r="J7985" s="580" t="str">
        <f>Índice!$C$9</f>
        <v>2016-12-31</v>
      </c>
      <c r="K7985" s="598" t="s">
        <v>2264</v>
      </c>
      <c r="L7985" s="598" t="s">
        <v>2274</v>
      </c>
      <c r="M7985" s="598" t="s">
        <v>2266</v>
      </c>
      <c r="N7985" s="598" t="s">
        <v>2269</v>
      </c>
    </row>
    <row r="7986" spans="1:14" ht="15.75">
      <c r="C7986" s="598" t="str">
        <f>'822100'!B$27</f>
        <v>Reversión de deterioros de valor reconocidos en otro resultado integral, propiedades, planta y equipo</v>
      </c>
      <c r="F7986" s="586">
        <f>'822100'!T$27</f>
        <v>0</v>
      </c>
      <c r="I7986" s="580" t="str">
        <f>Índice!$C$8</f>
        <v>2016-01-01</v>
      </c>
      <c r="J7986" s="580" t="str">
        <f>Índice!$C$9</f>
        <v>2016-12-31</v>
      </c>
      <c r="K7986" s="598" t="s">
        <v>2264</v>
      </c>
      <c r="L7986" s="598" t="s">
        <v>2274</v>
      </c>
      <c r="M7986" s="598" t="s">
        <v>2266</v>
      </c>
      <c r="N7986" s="598" t="s">
        <v>2269</v>
      </c>
    </row>
    <row r="7987" spans="1:14" ht="15.75">
      <c r="C7987" s="598" t="str">
        <f>'822100'!B$28</f>
        <v>Pérdidas por deterioro de valor reconocidas en el resultado del periodo, propiedades, planta y equipo</v>
      </c>
      <c r="F7987" s="586">
        <f>'822100'!T$28</f>
        <v>0</v>
      </c>
      <c r="I7987" s="580" t="str">
        <f>Índice!$C$8</f>
        <v>2016-01-01</v>
      </c>
      <c r="J7987" s="580" t="str">
        <f>Índice!$C$9</f>
        <v>2016-12-31</v>
      </c>
      <c r="K7987" s="598" t="s">
        <v>2264</v>
      </c>
      <c r="L7987" s="598" t="s">
        <v>2274</v>
      </c>
      <c r="M7987" s="598" t="s">
        <v>2266</v>
      </c>
      <c r="N7987" s="598" t="s">
        <v>2269</v>
      </c>
    </row>
    <row r="7988" spans="1:14" ht="15.75">
      <c r="C7988" s="598" t="str">
        <f>'822100'!B$29</f>
        <v>Reversión de pérdidas por deterioro de valor reconocidas en el resultado del periodo, propiedades, planta y equipo</v>
      </c>
      <c r="F7988" s="586">
        <f>'822100'!T$29</f>
        <v>0</v>
      </c>
      <c r="I7988" s="580" t="str">
        <f>Índice!$C$8</f>
        <v>2016-01-01</v>
      </c>
      <c r="J7988" s="580" t="str">
        <f>Índice!$C$9</f>
        <v>2016-12-31</v>
      </c>
      <c r="K7988" s="598" t="s">
        <v>2264</v>
      </c>
      <c r="L7988" s="598" t="s">
        <v>2274</v>
      </c>
      <c r="M7988" s="598" t="s">
        <v>2266</v>
      </c>
      <c r="N7988" s="598" t="s">
        <v>2269</v>
      </c>
    </row>
    <row r="7989" spans="1:14" ht="15.75">
      <c r="C7989" s="598" t="str">
        <f>'822100'!B$30</f>
        <v>Incrementos (disminuciones) por otros cambios, propiedades, planta y equipo</v>
      </c>
      <c r="F7989" s="586">
        <f>'822100'!T$30</f>
        <v>0</v>
      </c>
      <c r="I7989" s="580" t="str">
        <f>Índice!$C$8</f>
        <v>2016-01-01</v>
      </c>
      <c r="J7989" s="580" t="str">
        <f>Índice!$C$9</f>
        <v>2016-12-31</v>
      </c>
      <c r="K7989" s="598" t="s">
        <v>2264</v>
      </c>
      <c r="L7989" s="598" t="s">
        <v>2274</v>
      </c>
      <c r="M7989" s="598" t="s">
        <v>2266</v>
      </c>
      <c r="N7989" s="598" t="s">
        <v>2269</v>
      </c>
    </row>
    <row r="7990" spans="1:14" ht="15.75">
      <c r="C7990" s="598" t="str">
        <f>'822100'!B$31</f>
        <v>Disposiciones, propiedades, planta y equipo</v>
      </c>
      <c r="F7990" s="586">
        <f>'822100'!T$31</f>
        <v>0</v>
      </c>
      <c r="I7990" s="580" t="str">
        <f>Índice!$C$8</f>
        <v>2016-01-01</v>
      </c>
      <c r="J7990" s="580" t="str">
        <f>Índice!$C$9</f>
        <v>2016-12-31</v>
      </c>
      <c r="K7990" s="598" t="s">
        <v>2264</v>
      </c>
      <c r="L7990" s="598" t="s">
        <v>2274</v>
      </c>
      <c r="M7990" s="598" t="s">
        <v>2266</v>
      </c>
      <c r="N7990" s="598" t="s">
        <v>2269</v>
      </c>
    </row>
    <row r="7991" spans="1:14" ht="15.75">
      <c r="C7991" s="598" t="str">
        <f>'822100'!B$32</f>
        <v>Total incremento (disminución) en propiedades, planta y equipo</v>
      </c>
      <c r="F7991" s="586">
        <f>'822100'!T$32</f>
        <v>0</v>
      </c>
      <c r="I7991" s="580" t="str">
        <f>Índice!$C$8</f>
        <v>2016-01-01</v>
      </c>
      <c r="J7991" s="580" t="str">
        <f>Índice!$C$9</f>
        <v>2016-12-31</v>
      </c>
      <c r="K7991" s="598" t="s">
        <v>2264</v>
      </c>
      <c r="L7991" s="598" t="s">
        <v>2274</v>
      </c>
      <c r="M7991" s="598" t="s">
        <v>2266</v>
      </c>
      <c r="N7991" s="598" t="s">
        <v>2269</v>
      </c>
    </row>
    <row r="7992" spans="1:14" ht="15.75">
      <c r="C7992" s="598" t="str">
        <f>'822100'!B$33</f>
        <v>Propiedades, planta y equipo al final del periodo</v>
      </c>
      <c r="F7992" s="586">
        <f>'822100'!T$33</f>
        <v>0</v>
      </c>
      <c r="I7992" s="580"/>
      <c r="J7992" s="580" t="str">
        <f>Índice!$C$9</f>
        <v>2016-12-31</v>
      </c>
      <c r="K7992" s="598" t="s">
        <v>2264</v>
      </c>
      <c r="L7992" s="598" t="s">
        <v>2274</v>
      </c>
      <c r="M7992" s="598" t="s">
        <v>2266</v>
      </c>
      <c r="N7992" s="598" t="s">
        <v>2269</v>
      </c>
    </row>
    <row r="7993" spans="1:14" ht="15.75">
      <c r="A7993" s="593" t="s">
        <v>15</v>
      </c>
      <c r="C7993" s="598" t="s">
        <v>1341</v>
      </c>
      <c r="I7993" s="580" t="str">
        <f>Índice!$C$8</f>
        <v>2016-01-01</v>
      </c>
      <c r="J7993" s="580" t="str">
        <f>Índice!$C$9</f>
        <v>2016-12-31</v>
      </c>
      <c r="L7993" s="598"/>
    </row>
    <row r="7994" spans="1:14" ht="15.75">
      <c r="A7994" s="593" t="s">
        <v>15</v>
      </c>
      <c r="C7994" s="598" t="str">
        <f>'822100'!B$13</f>
        <v>Información detallada a revelar sobre propiedades, planta y equipo</v>
      </c>
      <c r="F7994" s="555"/>
      <c r="I7994" s="580" t="str">
        <f>Índice!$C$8</f>
        <v>2016-01-01</v>
      </c>
      <c r="J7994" s="580" t="str">
        <f>Índice!$C$9</f>
        <v>2016-12-31</v>
      </c>
      <c r="L7994" s="598"/>
    </row>
    <row r="7995" spans="1:14" ht="15.75">
      <c r="C7995" s="598" t="str">
        <f>'822100'!B$14</f>
        <v>Bases de medición, propiedades, planta y equipo</v>
      </c>
      <c r="F7995" s="555" t="str">
        <f>'822100'!U$14</f>
        <v>Por incluir información</v>
      </c>
      <c r="I7995" s="580" t="str">
        <f>Índice!$C$8</f>
        <v>2016-01-01</v>
      </c>
      <c r="J7995" s="580" t="str">
        <f>Índice!$C$9</f>
        <v>2016-12-31</v>
      </c>
      <c r="K7995" s="598" t="s">
        <v>2264</v>
      </c>
      <c r="L7995" s="598" t="s">
        <v>2275</v>
      </c>
      <c r="M7995" s="598" t="s">
        <v>2266</v>
      </c>
      <c r="N7995" s="598" t="s">
        <v>2267</v>
      </c>
    </row>
    <row r="7996" spans="1:14" ht="15.75">
      <c r="C7996" s="598" t="str">
        <f>'822100'!B$15</f>
        <v>Método de depreciación, propiedades, planta y equipo</v>
      </c>
      <c r="F7996" s="555" t="str">
        <f>'822100'!U$15</f>
        <v>Por incluir información</v>
      </c>
      <c r="I7996" s="580" t="str">
        <f>Índice!$C$8</f>
        <v>2016-01-01</v>
      </c>
      <c r="J7996" s="580" t="str">
        <f>Índice!$C$9</f>
        <v>2016-12-31</v>
      </c>
      <c r="K7996" s="598" t="s">
        <v>2264</v>
      </c>
      <c r="L7996" s="598" t="s">
        <v>2275</v>
      </c>
      <c r="M7996" s="598" t="s">
        <v>2266</v>
      </c>
      <c r="N7996" s="598" t="s">
        <v>2267</v>
      </c>
    </row>
    <row r="7997" spans="1:14" ht="15.75">
      <c r="C7997" s="598" t="str">
        <f>'822100'!B$16</f>
        <v>Vidas útiles o tasas de depreciación, propiedades, planta y equipo</v>
      </c>
      <c r="F7997" s="555" t="str">
        <f>'822100'!U$16</f>
        <v>Por incluir información</v>
      </c>
      <c r="I7997" s="580" t="str">
        <f>Índice!$C$8</f>
        <v>2016-01-01</v>
      </c>
      <c r="J7997" s="580" t="str">
        <f>Índice!$C$9</f>
        <v>2016-12-31</v>
      </c>
      <c r="K7997" s="598" t="s">
        <v>2264</v>
      </c>
      <c r="L7997" s="598" t="s">
        <v>2275</v>
      </c>
      <c r="M7997" s="598" t="s">
        <v>2266</v>
      </c>
      <c r="N7997" s="598" t="s">
        <v>2267</v>
      </c>
    </row>
    <row r="7998" spans="1:14" ht="15.75">
      <c r="A7998" s="593" t="s">
        <v>15</v>
      </c>
      <c r="C7998" s="598" t="str">
        <f>'822100'!B$17</f>
        <v>Conciliación de cambios en propiedades, planta y equipo</v>
      </c>
      <c r="F7998" s="555"/>
      <c r="I7998" s="580" t="str">
        <f>Índice!$C$8</f>
        <v>2016-01-01</v>
      </c>
      <c r="J7998" s="580" t="str">
        <f>Índice!$C$9</f>
        <v>2016-12-31</v>
      </c>
      <c r="L7998" s="598"/>
    </row>
    <row r="7999" spans="1:14" ht="15.75">
      <c r="C7999" s="598" t="str">
        <f>'822100'!B$18</f>
        <v>Propiedades, planta y equipo al comienzo del periodo</v>
      </c>
      <c r="F7999" s="586">
        <f>'822100'!U$18</f>
        <v>0</v>
      </c>
      <c r="J7999" s="580" t="str">
        <f>Índice!$C$8</f>
        <v>2016-01-01</v>
      </c>
      <c r="K7999" s="598" t="s">
        <v>2264</v>
      </c>
      <c r="L7999" s="598" t="s">
        <v>2275</v>
      </c>
      <c r="M7999" s="598" t="s">
        <v>2266</v>
      </c>
      <c r="N7999" s="598" t="s">
        <v>2267</v>
      </c>
    </row>
    <row r="8000" spans="1:14" ht="15.75">
      <c r="A8000" s="593" t="s">
        <v>15</v>
      </c>
      <c r="C8000" s="598" t="str">
        <f>'822100'!B$19</f>
        <v>Cambios en propiedades, planta y equipo</v>
      </c>
      <c r="F8000" s="586"/>
      <c r="I8000" s="580"/>
      <c r="J8000" s="580"/>
      <c r="K8000" s="598" t="s">
        <v>2264</v>
      </c>
      <c r="L8000" s="598" t="s">
        <v>2275</v>
      </c>
      <c r="M8000" s="598" t="s">
        <v>2266</v>
      </c>
      <c r="N8000" s="598" t="s">
        <v>2267</v>
      </c>
    </row>
    <row r="8001" spans="1:14" ht="15.75">
      <c r="C8001" s="598" t="str">
        <f>'822100'!B$20</f>
        <v>Incrementos distintos de los procedentes de combinaciones de negocios, propiedades, planta y equipo</v>
      </c>
      <c r="F8001" s="586">
        <f>'822100'!U$20</f>
        <v>0</v>
      </c>
      <c r="I8001" s="580" t="str">
        <f>Índice!$C$8</f>
        <v>2016-01-01</v>
      </c>
      <c r="J8001" s="580" t="str">
        <f>Índice!$C$9</f>
        <v>2016-12-31</v>
      </c>
      <c r="K8001" s="598" t="s">
        <v>2264</v>
      </c>
      <c r="L8001" s="598" t="s">
        <v>2275</v>
      </c>
      <c r="M8001" s="598" t="s">
        <v>2266</v>
      </c>
      <c r="N8001" s="598" t="s">
        <v>2267</v>
      </c>
    </row>
    <row r="8002" spans="1:14" ht="15.75">
      <c r="C8002" s="598" t="str">
        <f>'822100'!B$21</f>
        <v>Adquisiciones realizadas mediante combinaciones de negocios, propiedades, planta y equipo</v>
      </c>
      <c r="F8002" s="586">
        <f>'822100'!U$21</f>
        <v>0</v>
      </c>
      <c r="I8002" s="580" t="str">
        <f>Índice!$C$8</f>
        <v>2016-01-01</v>
      </c>
      <c r="J8002" s="580" t="str">
        <f>Índice!$C$9</f>
        <v>2016-12-31</v>
      </c>
      <c r="K8002" s="598" t="s">
        <v>2264</v>
      </c>
      <c r="L8002" s="598" t="s">
        <v>2275</v>
      </c>
      <c r="M8002" s="598" t="s">
        <v>2266</v>
      </c>
      <c r="N8002" s="598" t="s">
        <v>2267</v>
      </c>
    </row>
    <row r="8003" spans="1:14" ht="15.75">
      <c r="C8003" s="598" t="str">
        <f>'822100'!B$22</f>
        <v>Transferencias de propiedades de inversión cuando pasa a estar disponible la medición fiable del valor razonable, propiedades, planta y equipo</v>
      </c>
      <c r="F8003" s="586">
        <f>'822100'!U$22</f>
        <v>0</v>
      </c>
      <c r="I8003" s="580" t="str">
        <f>Índice!$C$8</f>
        <v>2016-01-01</v>
      </c>
      <c r="J8003" s="580" t="str">
        <f>Índice!$C$9</f>
        <v>2016-12-31</v>
      </c>
      <c r="K8003" s="598" t="s">
        <v>2264</v>
      </c>
      <c r="L8003" s="598" t="s">
        <v>2275</v>
      </c>
      <c r="M8003" s="598" t="s">
        <v>2266</v>
      </c>
      <c r="N8003" s="598" t="s">
        <v>2267</v>
      </c>
    </row>
    <row r="8004" spans="1:14" ht="15.75">
      <c r="C8004" s="598" t="str">
        <f>'822100'!B$23</f>
        <v>Incremento (disminución) por diferencias de cambio netas, propiedades, planta y equipo</v>
      </c>
      <c r="F8004" s="586">
        <f>'822100'!U$23</f>
        <v>0</v>
      </c>
      <c r="I8004" s="580" t="str">
        <f>Índice!$C$8</f>
        <v>2016-01-01</v>
      </c>
      <c r="J8004" s="580" t="str">
        <f>Índice!$C$9</f>
        <v>2016-12-31</v>
      </c>
      <c r="K8004" s="598" t="s">
        <v>2264</v>
      </c>
      <c r="L8004" s="598" t="s">
        <v>2275</v>
      </c>
      <c r="M8004" s="598" t="s">
        <v>2266</v>
      </c>
      <c r="N8004" s="598" t="s">
        <v>2267</v>
      </c>
    </row>
    <row r="8005" spans="1:14" ht="15.75">
      <c r="C8005" s="598" t="str">
        <f>'822100'!B$24</f>
        <v>Depreciación, propiedades, planta y equipo</v>
      </c>
      <c r="F8005" s="586">
        <f>'822100'!U$24</f>
        <v>0</v>
      </c>
      <c r="I8005" s="580" t="str">
        <f>Índice!$C$8</f>
        <v>2016-01-01</v>
      </c>
      <c r="J8005" s="580" t="str">
        <f>Índice!$C$9</f>
        <v>2016-12-31</v>
      </c>
      <c r="K8005" s="598" t="s">
        <v>2264</v>
      </c>
      <c r="L8005" s="598" t="s">
        <v>2275</v>
      </c>
      <c r="M8005" s="598" t="s">
        <v>2266</v>
      </c>
      <c r="N8005" s="598" t="s">
        <v>2267</v>
      </c>
    </row>
    <row r="8006" spans="1:14" ht="15.75">
      <c r="C8006" s="598" t="str">
        <f>'822100'!B$25</f>
        <v>Incremento (disminución) de revaluaciones, propiedades, planta y equipo</v>
      </c>
      <c r="F8006" s="586">
        <f>'822100'!U$25</f>
        <v>0</v>
      </c>
      <c r="I8006" s="580" t="str">
        <f>Índice!$C$8</f>
        <v>2016-01-01</v>
      </c>
      <c r="J8006" s="580" t="str">
        <f>Índice!$C$9</f>
        <v>2016-12-31</v>
      </c>
      <c r="K8006" s="598" t="s">
        <v>2264</v>
      </c>
      <c r="L8006" s="598" t="s">
        <v>2275</v>
      </c>
      <c r="M8006" s="598" t="s">
        <v>2266</v>
      </c>
      <c r="N8006" s="598" t="s">
        <v>2267</v>
      </c>
    </row>
    <row r="8007" spans="1:14" ht="15.75">
      <c r="C8007" s="598" t="str">
        <f>'822100'!B$26</f>
        <v>Pérdidas por deterioro de valor reconocidas en otro resultado integral, propiedades, planta y equipo</v>
      </c>
      <c r="F8007" s="586">
        <f>'822100'!U$26</f>
        <v>0</v>
      </c>
      <c r="I8007" s="580" t="str">
        <f>Índice!$C$8</f>
        <v>2016-01-01</v>
      </c>
      <c r="J8007" s="580" t="str">
        <f>Índice!$C$9</f>
        <v>2016-12-31</v>
      </c>
      <c r="K8007" s="598" t="s">
        <v>2264</v>
      </c>
      <c r="L8007" s="598" t="s">
        <v>2275</v>
      </c>
      <c r="M8007" s="598" t="s">
        <v>2266</v>
      </c>
      <c r="N8007" s="598" t="s">
        <v>2267</v>
      </c>
    </row>
    <row r="8008" spans="1:14" ht="15.75">
      <c r="C8008" s="598" t="str">
        <f>'822100'!B$27</f>
        <v>Reversión de deterioros de valor reconocidos en otro resultado integral, propiedades, planta y equipo</v>
      </c>
      <c r="F8008" s="586">
        <f>'822100'!U$27</f>
        <v>0</v>
      </c>
      <c r="I8008" s="580" t="str">
        <f>Índice!$C$8</f>
        <v>2016-01-01</v>
      </c>
      <c r="J8008" s="580" t="str">
        <f>Índice!$C$9</f>
        <v>2016-12-31</v>
      </c>
      <c r="K8008" s="598" t="s">
        <v>2264</v>
      </c>
      <c r="L8008" s="598" t="s">
        <v>2275</v>
      </c>
      <c r="M8008" s="598" t="s">
        <v>2266</v>
      </c>
      <c r="N8008" s="598" t="s">
        <v>2267</v>
      </c>
    </row>
    <row r="8009" spans="1:14" ht="15.75">
      <c r="C8009" s="598" t="str">
        <f>'822100'!B$28</f>
        <v>Pérdidas por deterioro de valor reconocidas en el resultado del periodo, propiedades, planta y equipo</v>
      </c>
      <c r="F8009" s="586">
        <f>'822100'!U$28</f>
        <v>0</v>
      </c>
      <c r="I8009" s="580" t="str">
        <f>Índice!$C$8</f>
        <v>2016-01-01</v>
      </c>
      <c r="J8009" s="580" t="str">
        <f>Índice!$C$9</f>
        <v>2016-12-31</v>
      </c>
      <c r="K8009" s="598" t="s">
        <v>2264</v>
      </c>
      <c r="L8009" s="598" t="s">
        <v>2275</v>
      </c>
      <c r="M8009" s="598" t="s">
        <v>2266</v>
      </c>
      <c r="N8009" s="598" t="s">
        <v>2267</v>
      </c>
    </row>
    <row r="8010" spans="1:14" ht="15.75">
      <c r="C8010" s="598" t="str">
        <f>'822100'!B$29</f>
        <v>Reversión de pérdidas por deterioro de valor reconocidas en el resultado del periodo, propiedades, planta y equipo</v>
      </c>
      <c r="F8010" s="586">
        <f>'822100'!U$29</f>
        <v>0</v>
      </c>
      <c r="I8010" s="580" t="str">
        <f>Índice!$C$8</f>
        <v>2016-01-01</v>
      </c>
      <c r="J8010" s="580" t="str">
        <f>Índice!$C$9</f>
        <v>2016-12-31</v>
      </c>
      <c r="K8010" s="598" t="s">
        <v>2264</v>
      </c>
      <c r="L8010" s="598" t="s">
        <v>2275</v>
      </c>
      <c r="M8010" s="598" t="s">
        <v>2266</v>
      </c>
      <c r="N8010" s="598" t="s">
        <v>2267</v>
      </c>
    </row>
    <row r="8011" spans="1:14" ht="15.75">
      <c r="C8011" s="598" t="str">
        <f>'822100'!B$30</f>
        <v>Incrementos (disminuciones) por otros cambios, propiedades, planta y equipo</v>
      </c>
      <c r="F8011" s="586">
        <f>'822100'!U$30</f>
        <v>0</v>
      </c>
      <c r="I8011" s="580" t="str">
        <f>Índice!$C$8</f>
        <v>2016-01-01</v>
      </c>
      <c r="J8011" s="580" t="str">
        <f>Índice!$C$9</f>
        <v>2016-12-31</v>
      </c>
      <c r="K8011" s="598" t="s">
        <v>2264</v>
      </c>
      <c r="L8011" s="598" t="s">
        <v>2275</v>
      </c>
      <c r="M8011" s="598" t="s">
        <v>2266</v>
      </c>
      <c r="N8011" s="598" t="s">
        <v>2267</v>
      </c>
    </row>
    <row r="8012" spans="1:14" ht="15.75">
      <c r="C8012" s="598" t="str">
        <f>'822100'!B$31</f>
        <v>Disposiciones, propiedades, planta y equipo</v>
      </c>
      <c r="F8012" s="586">
        <f>'822100'!U$31</f>
        <v>0</v>
      </c>
      <c r="I8012" s="580" t="str">
        <f>Índice!$C$8</f>
        <v>2016-01-01</v>
      </c>
      <c r="J8012" s="580" t="str">
        <f>Índice!$C$9</f>
        <v>2016-12-31</v>
      </c>
      <c r="K8012" s="598" t="s">
        <v>2264</v>
      </c>
      <c r="L8012" s="598" t="s">
        <v>2275</v>
      </c>
      <c r="M8012" s="598" t="s">
        <v>2266</v>
      </c>
      <c r="N8012" s="598" t="s">
        <v>2267</v>
      </c>
    </row>
    <row r="8013" spans="1:14" ht="15.75">
      <c r="C8013" s="598" t="str">
        <f>'822100'!B$32</f>
        <v>Total incremento (disminución) en propiedades, planta y equipo</v>
      </c>
      <c r="F8013" s="586">
        <f>'822100'!U$32</f>
        <v>0</v>
      </c>
      <c r="I8013" s="580" t="str">
        <f>Índice!$C$8</f>
        <v>2016-01-01</v>
      </c>
      <c r="J8013" s="580" t="str">
        <f>Índice!$C$9</f>
        <v>2016-12-31</v>
      </c>
      <c r="K8013" s="598" t="s">
        <v>2264</v>
      </c>
      <c r="L8013" s="598" t="s">
        <v>2275</v>
      </c>
      <c r="M8013" s="598" t="s">
        <v>2266</v>
      </c>
      <c r="N8013" s="598" t="s">
        <v>2267</v>
      </c>
    </row>
    <row r="8014" spans="1:14" ht="15.75">
      <c r="C8014" s="598" t="str">
        <f>'822100'!B$33</f>
        <v>Propiedades, planta y equipo al final del periodo</v>
      </c>
      <c r="F8014" s="586">
        <f>'822100'!U$33</f>
        <v>0</v>
      </c>
      <c r="I8014" s="580"/>
      <c r="J8014" s="580" t="str">
        <f>Índice!$C$9</f>
        <v>2016-12-31</v>
      </c>
      <c r="K8014" s="598" t="s">
        <v>2264</v>
      </c>
      <c r="L8014" s="598" t="s">
        <v>2275</v>
      </c>
      <c r="M8014" s="598" t="s">
        <v>2266</v>
      </c>
      <c r="N8014" s="598" t="s">
        <v>2267</v>
      </c>
    </row>
    <row r="8015" spans="1:14" ht="15.75">
      <c r="A8015" s="593" t="s">
        <v>15</v>
      </c>
      <c r="C8015" s="598" t="s">
        <v>1659</v>
      </c>
      <c r="I8015" s="580" t="str">
        <f>Índice!$C$8</f>
        <v>2016-01-01</v>
      </c>
      <c r="J8015" s="580" t="str">
        <f>Índice!$C$9</f>
        <v>2016-12-31</v>
      </c>
      <c r="L8015" s="598"/>
    </row>
    <row r="8016" spans="1:14" ht="15.75">
      <c r="A8016" s="593" t="s">
        <v>15</v>
      </c>
      <c r="C8016" s="598" t="str">
        <f>'822100'!B$13</f>
        <v>Información detallada a revelar sobre propiedades, planta y equipo</v>
      </c>
      <c r="F8016" s="555"/>
      <c r="I8016" s="580" t="str">
        <f>Índice!$C$8</f>
        <v>2016-01-01</v>
      </c>
      <c r="J8016" s="580" t="str">
        <f>Índice!$C$9</f>
        <v>2016-12-31</v>
      </c>
      <c r="L8016" s="598"/>
    </row>
    <row r="8017" spans="1:14" ht="15.75">
      <c r="C8017" s="598" t="str">
        <f>'822100'!B$14</f>
        <v>Bases de medición, propiedades, planta y equipo</v>
      </c>
      <c r="F8017" s="555" t="str">
        <f>'822100'!V$14</f>
        <v>Por incluir información</v>
      </c>
      <c r="I8017" s="580" t="str">
        <f>Índice!$C$8</f>
        <v>2016-01-01</v>
      </c>
      <c r="J8017" s="580" t="str">
        <f>Índice!$C$9</f>
        <v>2016-12-31</v>
      </c>
      <c r="K8017" s="598" t="s">
        <v>2264</v>
      </c>
      <c r="L8017" s="598" t="s">
        <v>2275</v>
      </c>
      <c r="M8017" s="598" t="s">
        <v>2266</v>
      </c>
      <c r="N8017" s="598" t="s">
        <v>2268</v>
      </c>
    </row>
    <row r="8018" spans="1:14" ht="15.75">
      <c r="C8018" s="598" t="str">
        <f>'822100'!B$15</f>
        <v>Método de depreciación, propiedades, planta y equipo</v>
      </c>
      <c r="F8018" s="555" t="str">
        <f>'822100'!V$15</f>
        <v>Por incluir información</v>
      </c>
      <c r="I8018" s="580" t="str">
        <f>Índice!$C$8</f>
        <v>2016-01-01</v>
      </c>
      <c r="J8018" s="580" t="str">
        <f>Índice!$C$9</f>
        <v>2016-12-31</v>
      </c>
      <c r="K8018" s="598" t="s">
        <v>2264</v>
      </c>
      <c r="L8018" s="598" t="s">
        <v>2275</v>
      </c>
      <c r="M8018" s="598" t="s">
        <v>2266</v>
      </c>
      <c r="N8018" s="598" t="s">
        <v>2268</v>
      </c>
    </row>
    <row r="8019" spans="1:14" ht="15.75">
      <c r="C8019" s="598" t="str">
        <f>'822100'!B$16</f>
        <v>Vidas útiles o tasas de depreciación, propiedades, planta y equipo</v>
      </c>
      <c r="F8019" s="555" t="str">
        <f>'822100'!V$16</f>
        <v>Por incluir información</v>
      </c>
      <c r="I8019" s="580" t="str">
        <f>Índice!$C$8</f>
        <v>2016-01-01</v>
      </c>
      <c r="J8019" s="580" t="str">
        <f>Índice!$C$9</f>
        <v>2016-12-31</v>
      </c>
      <c r="K8019" s="598" t="s">
        <v>2264</v>
      </c>
      <c r="L8019" s="598" t="s">
        <v>2275</v>
      </c>
      <c r="M8019" s="598" t="s">
        <v>2266</v>
      </c>
      <c r="N8019" s="598" t="s">
        <v>2268</v>
      </c>
    </row>
    <row r="8020" spans="1:14" ht="15.75">
      <c r="A8020" s="593" t="s">
        <v>15</v>
      </c>
      <c r="C8020" s="598" t="str">
        <f>'822100'!B$17</f>
        <v>Conciliación de cambios en propiedades, planta y equipo</v>
      </c>
      <c r="F8020" s="555"/>
      <c r="I8020" s="580" t="str">
        <f>Índice!$C$8</f>
        <v>2016-01-01</v>
      </c>
      <c r="J8020" s="580" t="str">
        <f>Índice!$C$9</f>
        <v>2016-12-31</v>
      </c>
      <c r="L8020" s="598"/>
    </row>
    <row r="8021" spans="1:14" ht="15.75">
      <c r="C8021" s="598" t="str">
        <f>'822100'!B$18</f>
        <v>Propiedades, planta y equipo al comienzo del periodo</v>
      </c>
      <c r="F8021" s="586">
        <f>'822100'!V$18</f>
        <v>0</v>
      </c>
      <c r="J8021" s="580" t="str">
        <f>Índice!$C$8</f>
        <v>2016-01-01</v>
      </c>
      <c r="K8021" s="598" t="s">
        <v>2264</v>
      </c>
      <c r="L8021" s="598" t="s">
        <v>2275</v>
      </c>
      <c r="M8021" s="598" t="s">
        <v>2266</v>
      </c>
      <c r="N8021" s="598" t="s">
        <v>2268</v>
      </c>
    </row>
    <row r="8022" spans="1:14" ht="15.75">
      <c r="A8022" s="593" t="s">
        <v>15</v>
      </c>
      <c r="C8022" s="598" t="str">
        <f>'822100'!B$19</f>
        <v>Cambios en propiedades, planta y equipo</v>
      </c>
      <c r="F8022" s="586"/>
      <c r="I8022" s="580"/>
      <c r="J8022" s="580"/>
      <c r="K8022" s="598" t="s">
        <v>2264</v>
      </c>
      <c r="L8022" s="598" t="s">
        <v>2275</v>
      </c>
      <c r="M8022" s="598" t="s">
        <v>2266</v>
      </c>
      <c r="N8022" s="598" t="s">
        <v>2268</v>
      </c>
    </row>
    <row r="8023" spans="1:14" ht="15.75">
      <c r="C8023" s="598" t="str">
        <f>'822100'!B$20</f>
        <v>Incrementos distintos de los procedentes de combinaciones de negocios, propiedades, planta y equipo</v>
      </c>
      <c r="F8023" s="586">
        <f>'822100'!V$20</f>
        <v>0</v>
      </c>
      <c r="I8023" s="580" t="str">
        <f>Índice!$C$8</f>
        <v>2016-01-01</v>
      </c>
      <c r="J8023" s="580" t="str">
        <f>Índice!$C$9</f>
        <v>2016-12-31</v>
      </c>
      <c r="K8023" s="598" t="s">
        <v>2264</v>
      </c>
      <c r="L8023" s="598" t="s">
        <v>2275</v>
      </c>
      <c r="M8023" s="598" t="s">
        <v>2266</v>
      </c>
      <c r="N8023" s="598" t="s">
        <v>2268</v>
      </c>
    </row>
    <row r="8024" spans="1:14" ht="15.75">
      <c r="C8024" s="598" t="str">
        <f>'822100'!B$21</f>
        <v>Adquisiciones realizadas mediante combinaciones de negocios, propiedades, planta y equipo</v>
      </c>
      <c r="F8024" s="586">
        <f>'822100'!V$21</f>
        <v>0</v>
      </c>
      <c r="I8024" s="580" t="str">
        <f>Índice!$C$8</f>
        <v>2016-01-01</v>
      </c>
      <c r="J8024" s="580" t="str">
        <f>Índice!$C$9</f>
        <v>2016-12-31</v>
      </c>
      <c r="K8024" s="598" t="s">
        <v>2264</v>
      </c>
      <c r="L8024" s="598" t="s">
        <v>2275</v>
      </c>
      <c r="M8024" s="598" t="s">
        <v>2266</v>
      </c>
      <c r="N8024" s="598" t="s">
        <v>2268</v>
      </c>
    </row>
    <row r="8025" spans="1:14" ht="15.75">
      <c r="C8025" s="598" t="str">
        <f>'822100'!B$22</f>
        <v>Transferencias de propiedades de inversión cuando pasa a estar disponible la medición fiable del valor razonable, propiedades, planta y equipo</v>
      </c>
      <c r="F8025" s="586">
        <f>'822100'!V$22</f>
        <v>0</v>
      </c>
      <c r="I8025" s="580" t="str">
        <f>Índice!$C$8</f>
        <v>2016-01-01</v>
      </c>
      <c r="J8025" s="580" t="str">
        <f>Índice!$C$9</f>
        <v>2016-12-31</v>
      </c>
      <c r="K8025" s="598" t="s">
        <v>2264</v>
      </c>
      <c r="L8025" s="598" t="s">
        <v>2275</v>
      </c>
      <c r="M8025" s="598" t="s">
        <v>2266</v>
      </c>
      <c r="N8025" s="598" t="s">
        <v>2268</v>
      </c>
    </row>
    <row r="8026" spans="1:14" ht="15.75">
      <c r="C8026" s="598" t="str">
        <f>'822100'!B$23</f>
        <v>Incremento (disminución) por diferencias de cambio netas, propiedades, planta y equipo</v>
      </c>
      <c r="F8026" s="586">
        <f>'822100'!V$23</f>
        <v>0</v>
      </c>
      <c r="I8026" s="580" t="str">
        <f>Índice!$C$8</f>
        <v>2016-01-01</v>
      </c>
      <c r="J8026" s="580" t="str">
        <f>Índice!$C$9</f>
        <v>2016-12-31</v>
      </c>
      <c r="K8026" s="598" t="s">
        <v>2264</v>
      </c>
      <c r="L8026" s="598" t="s">
        <v>2275</v>
      </c>
      <c r="M8026" s="598" t="s">
        <v>2266</v>
      </c>
      <c r="N8026" s="598" t="s">
        <v>2268</v>
      </c>
    </row>
    <row r="8027" spans="1:14" ht="15.75">
      <c r="C8027" s="598" t="str">
        <f>'822100'!B$24</f>
        <v>Depreciación, propiedades, planta y equipo</v>
      </c>
      <c r="F8027" s="586">
        <f>'822100'!V$24</f>
        <v>0</v>
      </c>
      <c r="I8027" s="580" t="str">
        <f>Índice!$C$8</f>
        <v>2016-01-01</v>
      </c>
      <c r="J8027" s="580" t="str">
        <f>Índice!$C$9</f>
        <v>2016-12-31</v>
      </c>
      <c r="K8027" s="598" t="s">
        <v>2264</v>
      </c>
      <c r="L8027" s="598" t="s">
        <v>2275</v>
      </c>
      <c r="M8027" s="598" t="s">
        <v>2266</v>
      </c>
      <c r="N8027" s="598" t="s">
        <v>2268</v>
      </c>
    </row>
    <row r="8028" spans="1:14" ht="15.75">
      <c r="C8028" s="598" t="str">
        <f>'822100'!B$25</f>
        <v>Incremento (disminución) de revaluaciones, propiedades, planta y equipo</v>
      </c>
      <c r="F8028" s="586">
        <f>'822100'!V$25</f>
        <v>0</v>
      </c>
      <c r="I8028" s="580" t="str">
        <f>Índice!$C$8</f>
        <v>2016-01-01</v>
      </c>
      <c r="J8028" s="580" t="str">
        <f>Índice!$C$9</f>
        <v>2016-12-31</v>
      </c>
      <c r="K8028" s="598" t="s">
        <v>2264</v>
      </c>
      <c r="L8028" s="598" t="s">
        <v>2275</v>
      </c>
      <c r="M8028" s="598" t="s">
        <v>2266</v>
      </c>
      <c r="N8028" s="598" t="s">
        <v>2268</v>
      </c>
    </row>
    <row r="8029" spans="1:14" ht="15.75">
      <c r="C8029" s="598" t="str">
        <f>'822100'!B$26</f>
        <v>Pérdidas por deterioro de valor reconocidas en otro resultado integral, propiedades, planta y equipo</v>
      </c>
      <c r="F8029" s="586">
        <f>'822100'!V$26</f>
        <v>0</v>
      </c>
      <c r="I8029" s="580" t="str">
        <f>Índice!$C$8</f>
        <v>2016-01-01</v>
      </c>
      <c r="J8029" s="580" t="str">
        <f>Índice!$C$9</f>
        <v>2016-12-31</v>
      </c>
      <c r="K8029" s="598" t="s">
        <v>2264</v>
      </c>
      <c r="L8029" s="598" t="s">
        <v>2275</v>
      </c>
      <c r="M8029" s="598" t="s">
        <v>2266</v>
      </c>
      <c r="N8029" s="598" t="s">
        <v>2268</v>
      </c>
    </row>
    <row r="8030" spans="1:14" ht="15.75">
      <c r="C8030" s="598" t="str">
        <f>'822100'!B$27</f>
        <v>Reversión de deterioros de valor reconocidos en otro resultado integral, propiedades, planta y equipo</v>
      </c>
      <c r="F8030" s="586">
        <f>'822100'!V$27</f>
        <v>0</v>
      </c>
      <c r="I8030" s="580" t="str">
        <f>Índice!$C$8</f>
        <v>2016-01-01</v>
      </c>
      <c r="J8030" s="580" t="str">
        <f>Índice!$C$9</f>
        <v>2016-12-31</v>
      </c>
      <c r="K8030" s="598" t="s">
        <v>2264</v>
      </c>
      <c r="L8030" s="598" t="s">
        <v>2275</v>
      </c>
      <c r="M8030" s="598" t="s">
        <v>2266</v>
      </c>
      <c r="N8030" s="598" t="s">
        <v>2268</v>
      </c>
    </row>
    <row r="8031" spans="1:14" ht="15.75">
      <c r="C8031" s="598" t="str">
        <f>'822100'!B$28</f>
        <v>Pérdidas por deterioro de valor reconocidas en el resultado del periodo, propiedades, planta y equipo</v>
      </c>
      <c r="F8031" s="586">
        <f>'822100'!V$28</f>
        <v>0</v>
      </c>
      <c r="I8031" s="580" t="str">
        <f>Índice!$C$8</f>
        <v>2016-01-01</v>
      </c>
      <c r="J8031" s="580" t="str">
        <f>Índice!$C$9</f>
        <v>2016-12-31</v>
      </c>
      <c r="K8031" s="598" t="s">
        <v>2264</v>
      </c>
      <c r="L8031" s="598" t="s">
        <v>2275</v>
      </c>
      <c r="M8031" s="598" t="s">
        <v>2266</v>
      </c>
      <c r="N8031" s="598" t="s">
        <v>2268</v>
      </c>
    </row>
    <row r="8032" spans="1:14" ht="15.75">
      <c r="C8032" s="598" t="str">
        <f>'822100'!B$29</f>
        <v>Reversión de pérdidas por deterioro de valor reconocidas en el resultado del periodo, propiedades, planta y equipo</v>
      </c>
      <c r="F8032" s="586">
        <f>'822100'!V$29</f>
        <v>0</v>
      </c>
      <c r="I8032" s="580" t="str">
        <f>Índice!$C$8</f>
        <v>2016-01-01</v>
      </c>
      <c r="J8032" s="580" t="str">
        <f>Índice!$C$9</f>
        <v>2016-12-31</v>
      </c>
      <c r="K8032" s="598" t="s">
        <v>2264</v>
      </c>
      <c r="L8032" s="598" t="s">
        <v>2275</v>
      </c>
      <c r="M8032" s="598" t="s">
        <v>2266</v>
      </c>
      <c r="N8032" s="598" t="s">
        <v>2268</v>
      </c>
    </row>
    <row r="8033" spans="1:14" ht="15.75">
      <c r="C8033" s="598" t="str">
        <f>'822100'!B$30</f>
        <v>Incrementos (disminuciones) por otros cambios, propiedades, planta y equipo</v>
      </c>
      <c r="F8033" s="586">
        <f>'822100'!V$30</f>
        <v>0</v>
      </c>
      <c r="I8033" s="580" t="str">
        <f>Índice!$C$8</f>
        <v>2016-01-01</v>
      </c>
      <c r="J8033" s="580" t="str">
        <f>Índice!$C$9</f>
        <v>2016-12-31</v>
      </c>
      <c r="K8033" s="598" t="s">
        <v>2264</v>
      </c>
      <c r="L8033" s="598" t="s">
        <v>2275</v>
      </c>
      <c r="M8033" s="598" t="s">
        <v>2266</v>
      </c>
      <c r="N8033" s="598" t="s">
        <v>2268</v>
      </c>
    </row>
    <row r="8034" spans="1:14" ht="15.75">
      <c r="C8034" s="598" t="str">
        <f>'822100'!B$31</f>
        <v>Disposiciones, propiedades, planta y equipo</v>
      </c>
      <c r="F8034" s="586">
        <f>'822100'!V$31</f>
        <v>0</v>
      </c>
      <c r="I8034" s="580" t="str">
        <f>Índice!$C$8</f>
        <v>2016-01-01</v>
      </c>
      <c r="J8034" s="580" t="str">
        <f>Índice!$C$9</f>
        <v>2016-12-31</v>
      </c>
      <c r="K8034" s="598" t="s">
        <v>2264</v>
      </c>
      <c r="L8034" s="598" t="s">
        <v>2275</v>
      </c>
      <c r="M8034" s="598" t="s">
        <v>2266</v>
      </c>
      <c r="N8034" s="598" t="s">
        <v>2268</v>
      </c>
    </row>
    <row r="8035" spans="1:14" ht="15.75">
      <c r="C8035" s="598" t="str">
        <f>'822100'!B$32</f>
        <v>Total incremento (disminución) en propiedades, planta y equipo</v>
      </c>
      <c r="F8035" s="586">
        <f>'822100'!V$32</f>
        <v>0</v>
      </c>
      <c r="I8035" s="580" t="str">
        <f>Índice!$C$8</f>
        <v>2016-01-01</v>
      </c>
      <c r="J8035" s="580" t="str">
        <f>Índice!$C$9</f>
        <v>2016-12-31</v>
      </c>
      <c r="K8035" s="598" t="s">
        <v>2264</v>
      </c>
      <c r="L8035" s="598" t="s">
        <v>2275</v>
      </c>
      <c r="M8035" s="598" t="s">
        <v>2266</v>
      </c>
      <c r="N8035" s="598" t="s">
        <v>2268</v>
      </c>
    </row>
    <row r="8036" spans="1:14" ht="15.75">
      <c r="C8036" s="598" t="str">
        <f>'822100'!B$33</f>
        <v>Propiedades, planta y equipo al final del periodo</v>
      </c>
      <c r="F8036" s="586">
        <f>'822100'!V$33</f>
        <v>0</v>
      </c>
      <c r="I8036" s="580"/>
      <c r="J8036" s="580" t="str">
        <f>Índice!$C$9</f>
        <v>2016-12-31</v>
      </c>
      <c r="K8036" s="598" t="s">
        <v>2264</v>
      </c>
      <c r="L8036" s="598" t="s">
        <v>2275</v>
      </c>
      <c r="M8036" s="598" t="s">
        <v>2266</v>
      </c>
      <c r="N8036" s="598" t="s">
        <v>2268</v>
      </c>
    </row>
    <row r="8037" spans="1:14" ht="15.75">
      <c r="A8037" s="593" t="s">
        <v>15</v>
      </c>
      <c r="C8037" s="598" t="s">
        <v>1658</v>
      </c>
      <c r="I8037" s="580" t="str">
        <f>Índice!$C$8</f>
        <v>2016-01-01</v>
      </c>
      <c r="J8037" s="580" t="str">
        <f>Índice!$C$9</f>
        <v>2016-12-31</v>
      </c>
      <c r="L8037" s="598"/>
    </row>
    <row r="8038" spans="1:14" ht="15.75">
      <c r="A8038" s="593" t="s">
        <v>15</v>
      </c>
      <c r="C8038" s="598" t="str">
        <f>'822100'!B$13</f>
        <v>Información detallada a revelar sobre propiedades, planta y equipo</v>
      </c>
      <c r="F8038" s="555"/>
      <c r="I8038" s="580" t="str">
        <f>Índice!$C$8</f>
        <v>2016-01-01</v>
      </c>
      <c r="J8038" s="580" t="str">
        <f>Índice!$C$9</f>
        <v>2016-12-31</v>
      </c>
      <c r="L8038" s="598"/>
    </row>
    <row r="8039" spans="1:14" ht="15.75">
      <c r="C8039" s="598" t="str">
        <f>'822100'!B$14</f>
        <v>Bases de medición, propiedades, planta y equipo</v>
      </c>
      <c r="F8039" s="555" t="str">
        <f>'822100'!W$14</f>
        <v>Por incluir información</v>
      </c>
      <c r="I8039" s="580" t="str">
        <f>Índice!$C$8</f>
        <v>2016-01-01</v>
      </c>
      <c r="J8039" s="580" t="str">
        <f>Índice!$C$9</f>
        <v>2016-12-31</v>
      </c>
      <c r="K8039" s="598" t="s">
        <v>2264</v>
      </c>
      <c r="L8039" s="598" t="s">
        <v>2275</v>
      </c>
      <c r="M8039" s="598" t="s">
        <v>2266</v>
      </c>
      <c r="N8039" s="598" t="s">
        <v>2269</v>
      </c>
    </row>
    <row r="8040" spans="1:14" ht="15.75">
      <c r="C8040" s="598" t="str">
        <f>'822100'!B$15</f>
        <v>Método de depreciación, propiedades, planta y equipo</v>
      </c>
      <c r="F8040" s="555" t="str">
        <f>'822100'!W$15</f>
        <v>Por incluir información</v>
      </c>
      <c r="I8040" s="580" t="str">
        <f>Índice!$C$8</f>
        <v>2016-01-01</v>
      </c>
      <c r="J8040" s="580" t="str">
        <f>Índice!$C$9</f>
        <v>2016-12-31</v>
      </c>
      <c r="K8040" s="598" t="s">
        <v>2264</v>
      </c>
      <c r="L8040" s="598" t="s">
        <v>2275</v>
      </c>
      <c r="M8040" s="598" t="s">
        <v>2266</v>
      </c>
      <c r="N8040" s="598" t="s">
        <v>2269</v>
      </c>
    </row>
    <row r="8041" spans="1:14" ht="15.75">
      <c r="C8041" s="598" t="str">
        <f>'822100'!B$16</f>
        <v>Vidas útiles o tasas de depreciación, propiedades, planta y equipo</v>
      </c>
      <c r="F8041" s="555" t="str">
        <f>'822100'!W$16</f>
        <v>Por incluir información</v>
      </c>
      <c r="I8041" s="580" t="str">
        <f>Índice!$C$8</f>
        <v>2016-01-01</v>
      </c>
      <c r="J8041" s="580" t="str">
        <f>Índice!$C$9</f>
        <v>2016-12-31</v>
      </c>
      <c r="K8041" s="598" t="s">
        <v>2264</v>
      </c>
      <c r="L8041" s="598" t="s">
        <v>2275</v>
      </c>
      <c r="M8041" s="598" t="s">
        <v>2266</v>
      </c>
      <c r="N8041" s="598" t="s">
        <v>2269</v>
      </c>
    </row>
    <row r="8042" spans="1:14" ht="15.75">
      <c r="A8042" s="593" t="s">
        <v>15</v>
      </c>
      <c r="C8042" s="598" t="str">
        <f>'822100'!B$17</f>
        <v>Conciliación de cambios en propiedades, planta y equipo</v>
      </c>
      <c r="F8042" s="555"/>
      <c r="I8042" s="580" t="str">
        <f>Índice!$C$8</f>
        <v>2016-01-01</v>
      </c>
      <c r="J8042" s="580" t="str">
        <f>Índice!$C$9</f>
        <v>2016-12-31</v>
      </c>
      <c r="L8042" s="598"/>
    </row>
    <row r="8043" spans="1:14" ht="15.75">
      <c r="C8043" s="598" t="str">
        <f>'822100'!B$18</f>
        <v>Propiedades, planta y equipo al comienzo del periodo</v>
      </c>
      <c r="F8043" s="586">
        <f>'822100'!W$18</f>
        <v>0</v>
      </c>
      <c r="J8043" s="580" t="str">
        <f>Índice!$C$8</f>
        <v>2016-01-01</v>
      </c>
      <c r="K8043" s="598" t="s">
        <v>2264</v>
      </c>
      <c r="L8043" s="598" t="s">
        <v>2275</v>
      </c>
      <c r="M8043" s="598" t="s">
        <v>2266</v>
      </c>
      <c r="N8043" s="598" t="s">
        <v>2269</v>
      </c>
    </row>
    <row r="8044" spans="1:14" ht="15.75">
      <c r="A8044" s="593" t="s">
        <v>15</v>
      </c>
      <c r="C8044" s="598" t="str">
        <f>'822100'!B$19</f>
        <v>Cambios en propiedades, planta y equipo</v>
      </c>
      <c r="F8044" s="586"/>
      <c r="I8044" s="580"/>
      <c r="J8044" s="580"/>
      <c r="K8044" s="598" t="s">
        <v>2264</v>
      </c>
      <c r="L8044" s="598" t="s">
        <v>2275</v>
      </c>
      <c r="M8044" s="598" t="s">
        <v>2266</v>
      </c>
      <c r="N8044" s="598" t="s">
        <v>2269</v>
      </c>
    </row>
    <row r="8045" spans="1:14" ht="15.75">
      <c r="C8045" s="598" t="str">
        <f>'822100'!B$20</f>
        <v>Incrementos distintos de los procedentes de combinaciones de negocios, propiedades, planta y equipo</v>
      </c>
      <c r="F8045" s="586">
        <f>'822100'!W$20</f>
        <v>0</v>
      </c>
      <c r="I8045" s="580" t="str">
        <f>Índice!$C$8</f>
        <v>2016-01-01</v>
      </c>
      <c r="J8045" s="580" t="str">
        <f>Índice!$C$9</f>
        <v>2016-12-31</v>
      </c>
      <c r="K8045" s="598" t="s">
        <v>2264</v>
      </c>
      <c r="L8045" s="598" t="s">
        <v>2275</v>
      </c>
      <c r="M8045" s="598" t="s">
        <v>2266</v>
      </c>
      <c r="N8045" s="598" t="s">
        <v>2269</v>
      </c>
    </row>
    <row r="8046" spans="1:14" ht="15.75">
      <c r="C8046" s="598" t="str">
        <f>'822100'!B$21</f>
        <v>Adquisiciones realizadas mediante combinaciones de negocios, propiedades, planta y equipo</v>
      </c>
      <c r="F8046" s="586">
        <f>'822100'!W$21</f>
        <v>0</v>
      </c>
      <c r="I8046" s="580" t="str">
        <f>Índice!$C$8</f>
        <v>2016-01-01</v>
      </c>
      <c r="J8046" s="580" t="str">
        <f>Índice!$C$9</f>
        <v>2016-12-31</v>
      </c>
      <c r="K8046" s="598" t="s">
        <v>2264</v>
      </c>
      <c r="L8046" s="598" t="s">
        <v>2275</v>
      </c>
      <c r="M8046" s="598" t="s">
        <v>2266</v>
      </c>
      <c r="N8046" s="598" t="s">
        <v>2269</v>
      </c>
    </row>
    <row r="8047" spans="1:14" ht="15.75">
      <c r="C8047" s="598" t="str">
        <f>'822100'!B$22</f>
        <v>Transferencias de propiedades de inversión cuando pasa a estar disponible la medición fiable del valor razonable, propiedades, planta y equipo</v>
      </c>
      <c r="F8047" s="586">
        <f>'822100'!W$22</f>
        <v>0</v>
      </c>
      <c r="I8047" s="580" t="str">
        <f>Índice!$C$8</f>
        <v>2016-01-01</v>
      </c>
      <c r="J8047" s="580" t="str">
        <f>Índice!$C$9</f>
        <v>2016-12-31</v>
      </c>
      <c r="K8047" s="598" t="s">
        <v>2264</v>
      </c>
      <c r="L8047" s="598" t="s">
        <v>2275</v>
      </c>
      <c r="M8047" s="598" t="s">
        <v>2266</v>
      </c>
      <c r="N8047" s="598" t="s">
        <v>2269</v>
      </c>
    </row>
    <row r="8048" spans="1:14" ht="15.75">
      <c r="C8048" s="598" t="str">
        <f>'822100'!B$23</f>
        <v>Incremento (disminución) por diferencias de cambio netas, propiedades, planta y equipo</v>
      </c>
      <c r="F8048" s="586">
        <f>'822100'!W$23</f>
        <v>0</v>
      </c>
      <c r="I8048" s="580" t="str">
        <f>Índice!$C$8</f>
        <v>2016-01-01</v>
      </c>
      <c r="J8048" s="580" t="str">
        <f>Índice!$C$9</f>
        <v>2016-12-31</v>
      </c>
      <c r="K8048" s="598" t="s">
        <v>2264</v>
      </c>
      <c r="L8048" s="598" t="s">
        <v>2275</v>
      </c>
      <c r="M8048" s="598" t="s">
        <v>2266</v>
      </c>
      <c r="N8048" s="598" t="s">
        <v>2269</v>
      </c>
    </row>
    <row r="8049" spans="1:14" ht="15.75">
      <c r="C8049" s="598" t="str">
        <f>'822100'!B$24</f>
        <v>Depreciación, propiedades, planta y equipo</v>
      </c>
      <c r="F8049" s="586">
        <f>'822100'!W$24</f>
        <v>0</v>
      </c>
      <c r="I8049" s="580" t="str">
        <f>Índice!$C$8</f>
        <v>2016-01-01</v>
      </c>
      <c r="J8049" s="580" t="str">
        <f>Índice!$C$9</f>
        <v>2016-12-31</v>
      </c>
      <c r="K8049" s="598" t="s">
        <v>2264</v>
      </c>
      <c r="L8049" s="598" t="s">
        <v>2275</v>
      </c>
      <c r="M8049" s="598" t="s">
        <v>2266</v>
      </c>
      <c r="N8049" s="598" t="s">
        <v>2269</v>
      </c>
    </row>
    <row r="8050" spans="1:14" ht="15.75">
      <c r="C8050" s="598" t="str">
        <f>'822100'!B$25</f>
        <v>Incremento (disminución) de revaluaciones, propiedades, planta y equipo</v>
      </c>
      <c r="F8050" s="586">
        <f>'822100'!W$25</f>
        <v>0</v>
      </c>
      <c r="I8050" s="580" t="str">
        <f>Índice!$C$8</f>
        <v>2016-01-01</v>
      </c>
      <c r="J8050" s="580" t="str">
        <f>Índice!$C$9</f>
        <v>2016-12-31</v>
      </c>
      <c r="K8050" s="598" t="s">
        <v>2264</v>
      </c>
      <c r="L8050" s="598" t="s">
        <v>2275</v>
      </c>
      <c r="M8050" s="598" t="s">
        <v>2266</v>
      </c>
      <c r="N8050" s="598" t="s">
        <v>2269</v>
      </c>
    </row>
    <row r="8051" spans="1:14" ht="15.75">
      <c r="C8051" s="598" t="str">
        <f>'822100'!B$26</f>
        <v>Pérdidas por deterioro de valor reconocidas en otro resultado integral, propiedades, planta y equipo</v>
      </c>
      <c r="F8051" s="586">
        <f>'822100'!W$26</f>
        <v>0</v>
      </c>
      <c r="I8051" s="580" t="str">
        <f>Índice!$C$8</f>
        <v>2016-01-01</v>
      </c>
      <c r="J8051" s="580" t="str">
        <f>Índice!$C$9</f>
        <v>2016-12-31</v>
      </c>
      <c r="K8051" s="598" t="s">
        <v>2264</v>
      </c>
      <c r="L8051" s="598" t="s">
        <v>2275</v>
      </c>
      <c r="M8051" s="598" t="s">
        <v>2266</v>
      </c>
      <c r="N8051" s="598" t="s">
        <v>2269</v>
      </c>
    </row>
    <row r="8052" spans="1:14" ht="15.75">
      <c r="C8052" s="598" t="str">
        <f>'822100'!B$27</f>
        <v>Reversión de deterioros de valor reconocidos en otro resultado integral, propiedades, planta y equipo</v>
      </c>
      <c r="F8052" s="586">
        <f>'822100'!W$27</f>
        <v>0</v>
      </c>
      <c r="I8052" s="580" t="str">
        <f>Índice!$C$8</f>
        <v>2016-01-01</v>
      </c>
      <c r="J8052" s="580" t="str">
        <f>Índice!$C$9</f>
        <v>2016-12-31</v>
      </c>
      <c r="K8052" s="598" t="s">
        <v>2264</v>
      </c>
      <c r="L8052" s="598" t="s">
        <v>2275</v>
      </c>
      <c r="M8052" s="598" t="s">
        <v>2266</v>
      </c>
      <c r="N8052" s="598" t="s">
        <v>2269</v>
      </c>
    </row>
    <row r="8053" spans="1:14" ht="15.75">
      <c r="C8053" s="598" t="str">
        <f>'822100'!B$28</f>
        <v>Pérdidas por deterioro de valor reconocidas en el resultado del periodo, propiedades, planta y equipo</v>
      </c>
      <c r="F8053" s="586">
        <f>'822100'!W$28</f>
        <v>0</v>
      </c>
      <c r="I8053" s="580" t="str">
        <f>Índice!$C$8</f>
        <v>2016-01-01</v>
      </c>
      <c r="J8053" s="580" t="str">
        <f>Índice!$C$9</f>
        <v>2016-12-31</v>
      </c>
      <c r="K8053" s="598" t="s">
        <v>2264</v>
      </c>
      <c r="L8053" s="598" t="s">
        <v>2275</v>
      </c>
      <c r="M8053" s="598" t="s">
        <v>2266</v>
      </c>
      <c r="N8053" s="598" t="s">
        <v>2269</v>
      </c>
    </row>
    <row r="8054" spans="1:14" ht="15.75">
      <c r="C8054" s="598" t="str">
        <f>'822100'!B$29</f>
        <v>Reversión de pérdidas por deterioro de valor reconocidas en el resultado del periodo, propiedades, planta y equipo</v>
      </c>
      <c r="F8054" s="586">
        <f>'822100'!W$29</f>
        <v>0</v>
      </c>
      <c r="I8054" s="580" t="str">
        <f>Índice!$C$8</f>
        <v>2016-01-01</v>
      </c>
      <c r="J8054" s="580" t="str">
        <f>Índice!$C$9</f>
        <v>2016-12-31</v>
      </c>
      <c r="K8054" s="598" t="s">
        <v>2264</v>
      </c>
      <c r="L8054" s="598" t="s">
        <v>2275</v>
      </c>
      <c r="M8054" s="598" t="s">
        <v>2266</v>
      </c>
      <c r="N8054" s="598" t="s">
        <v>2269</v>
      </c>
    </row>
    <row r="8055" spans="1:14" ht="15.75">
      <c r="C8055" s="598" t="str">
        <f>'822100'!B$30</f>
        <v>Incrementos (disminuciones) por otros cambios, propiedades, planta y equipo</v>
      </c>
      <c r="F8055" s="586">
        <f>'822100'!W$30</f>
        <v>0</v>
      </c>
      <c r="I8055" s="580" t="str">
        <f>Índice!$C$8</f>
        <v>2016-01-01</v>
      </c>
      <c r="J8055" s="580" t="str">
        <f>Índice!$C$9</f>
        <v>2016-12-31</v>
      </c>
      <c r="K8055" s="598" t="s">
        <v>2264</v>
      </c>
      <c r="L8055" s="598" t="s">
        <v>2275</v>
      </c>
      <c r="M8055" s="598" t="s">
        <v>2266</v>
      </c>
      <c r="N8055" s="598" t="s">
        <v>2269</v>
      </c>
    </row>
    <row r="8056" spans="1:14" ht="15.75">
      <c r="C8056" s="598" t="str">
        <f>'822100'!B$31</f>
        <v>Disposiciones, propiedades, planta y equipo</v>
      </c>
      <c r="F8056" s="586">
        <f>'822100'!W$31</f>
        <v>0</v>
      </c>
      <c r="I8056" s="580" t="str">
        <f>Índice!$C$8</f>
        <v>2016-01-01</v>
      </c>
      <c r="J8056" s="580" t="str">
        <f>Índice!$C$9</f>
        <v>2016-12-31</v>
      </c>
      <c r="K8056" s="598" t="s">
        <v>2264</v>
      </c>
      <c r="L8056" s="598" t="s">
        <v>2275</v>
      </c>
      <c r="M8056" s="598" t="s">
        <v>2266</v>
      </c>
      <c r="N8056" s="598" t="s">
        <v>2269</v>
      </c>
    </row>
    <row r="8057" spans="1:14" ht="15.75">
      <c r="C8057" s="598" t="str">
        <f>'822100'!B$32</f>
        <v>Total incremento (disminución) en propiedades, planta y equipo</v>
      </c>
      <c r="F8057" s="586">
        <f>'822100'!W$32</f>
        <v>0</v>
      </c>
      <c r="I8057" s="580" t="str">
        <f>Índice!$C$8</f>
        <v>2016-01-01</v>
      </c>
      <c r="J8057" s="580" t="str">
        <f>Índice!$C$9</f>
        <v>2016-12-31</v>
      </c>
      <c r="K8057" s="598" t="s">
        <v>2264</v>
      </c>
      <c r="L8057" s="598" t="s">
        <v>2275</v>
      </c>
      <c r="M8057" s="598" t="s">
        <v>2266</v>
      </c>
      <c r="N8057" s="598" t="s">
        <v>2269</v>
      </c>
    </row>
    <row r="8058" spans="1:14" ht="15.75">
      <c r="C8058" s="598" t="str">
        <f>'822100'!B$33</f>
        <v>Propiedades, planta y equipo al final del periodo</v>
      </c>
      <c r="F8058" s="586">
        <f>'822100'!W$33</f>
        <v>0</v>
      </c>
      <c r="I8058" s="580"/>
      <c r="J8058" s="580" t="str">
        <f>Índice!$C$9</f>
        <v>2016-12-31</v>
      </c>
      <c r="K8058" s="598" t="s">
        <v>2264</v>
      </c>
      <c r="L8058" s="598" t="s">
        <v>2275</v>
      </c>
      <c r="M8058" s="598" t="s">
        <v>2266</v>
      </c>
      <c r="N8058" s="598" t="s">
        <v>2269</v>
      </c>
    </row>
    <row r="8059" spans="1:14" ht="15.75">
      <c r="A8059" s="593" t="s">
        <v>15</v>
      </c>
      <c r="C8059" s="598" t="s">
        <v>1352</v>
      </c>
      <c r="I8059" s="580" t="str">
        <f>Índice!$C$8</f>
        <v>2016-01-01</v>
      </c>
      <c r="J8059" s="580" t="str">
        <f>Índice!$C$9</f>
        <v>2016-12-31</v>
      </c>
      <c r="L8059" s="598"/>
    </row>
    <row r="8060" spans="1:14" ht="15.75">
      <c r="A8060" s="593" t="s">
        <v>15</v>
      </c>
      <c r="C8060" s="598" t="str">
        <f>'822100'!B$13</f>
        <v>Información detallada a revelar sobre propiedades, planta y equipo</v>
      </c>
      <c r="F8060" s="555"/>
      <c r="I8060" s="580" t="str">
        <f>Índice!$C$8</f>
        <v>2016-01-01</v>
      </c>
      <c r="J8060" s="580" t="str">
        <f>Índice!$C$9</f>
        <v>2016-12-31</v>
      </c>
      <c r="L8060" s="598"/>
    </row>
    <row r="8061" spans="1:14" ht="15.75">
      <c r="C8061" s="598" t="str">
        <f>'822100'!B$14</f>
        <v>Bases de medición, propiedades, planta y equipo</v>
      </c>
      <c r="F8061" s="555" t="str">
        <f>'822100'!X$14</f>
        <v>Por incluir información</v>
      </c>
      <c r="I8061" s="580" t="str">
        <f>Índice!$C$8</f>
        <v>2016-01-01</v>
      </c>
      <c r="J8061" s="580" t="str">
        <f>Índice!$C$9</f>
        <v>2016-12-31</v>
      </c>
      <c r="K8061" s="598" t="s">
        <v>2264</v>
      </c>
      <c r="L8061" s="598" t="s">
        <v>2276</v>
      </c>
      <c r="M8061" s="598" t="s">
        <v>2266</v>
      </c>
      <c r="N8061" s="598" t="s">
        <v>2267</v>
      </c>
    </row>
    <row r="8062" spans="1:14" ht="15.75">
      <c r="C8062" s="598" t="str">
        <f>'822100'!B$15</f>
        <v>Método de depreciación, propiedades, planta y equipo</v>
      </c>
      <c r="F8062" s="555" t="str">
        <f>'822100'!X$15</f>
        <v>Por incluir información</v>
      </c>
      <c r="I8062" s="580" t="str">
        <f>Índice!$C$8</f>
        <v>2016-01-01</v>
      </c>
      <c r="J8062" s="580" t="str">
        <f>Índice!$C$9</f>
        <v>2016-12-31</v>
      </c>
      <c r="K8062" s="598" t="s">
        <v>2264</v>
      </c>
      <c r="L8062" s="598" t="s">
        <v>2276</v>
      </c>
      <c r="M8062" s="598" t="s">
        <v>2266</v>
      </c>
      <c r="N8062" s="598" t="s">
        <v>2267</v>
      </c>
    </row>
    <row r="8063" spans="1:14" ht="15.75">
      <c r="C8063" s="598" t="str">
        <f>'822100'!B$16</f>
        <v>Vidas útiles o tasas de depreciación, propiedades, planta y equipo</v>
      </c>
      <c r="F8063" s="555" t="str">
        <f>'822100'!X$16</f>
        <v>Por incluir información</v>
      </c>
      <c r="I8063" s="580" t="str">
        <f>Índice!$C$8</f>
        <v>2016-01-01</v>
      </c>
      <c r="J8063" s="580" t="str">
        <f>Índice!$C$9</f>
        <v>2016-12-31</v>
      </c>
      <c r="K8063" s="598" t="s">
        <v>2264</v>
      </c>
      <c r="L8063" s="598" t="s">
        <v>2276</v>
      </c>
      <c r="M8063" s="598" t="s">
        <v>2266</v>
      </c>
      <c r="N8063" s="598" t="s">
        <v>2267</v>
      </c>
    </row>
    <row r="8064" spans="1:14" ht="15.75">
      <c r="A8064" s="593" t="s">
        <v>15</v>
      </c>
      <c r="C8064" s="598" t="str">
        <f>'822100'!B$17</f>
        <v>Conciliación de cambios en propiedades, planta y equipo</v>
      </c>
      <c r="F8064" s="555"/>
      <c r="I8064" s="580" t="str">
        <f>Índice!$C$8</f>
        <v>2016-01-01</v>
      </c>
      <c r="J8064" s="580" t="str">
        <f>Índice!$C$9</f>
        <v>2016-12-31</v>
      </c>
      <c r="L8064" s="598"/>
    </row>
    <row r="8065" spans="1:14" ht="15.75">
      <c r="C8065" s="598" t="str">
        <f>'822100'!B$18</f>
        <v>Propiedades, planta y equipo al comienzo del periodo</v>
      </c>
      <c r="F8065" s="586">
        <f>'822100'!X$18</f>
        <v>0</v>
      </c>
      <c r="J8065" s="580" t="str">
        <f>Índice!$C$8</f>
        <v>2016-01-01</v>
      </c>
      <c r="K8065" s="598" t="s">
        <v>2264</v>
      </c>
      <c r="L8065" s="598" t="s">
        <v>2276</v>
      </c>
      <c r="M8065" s="598" t="s">
        <v>2266</v>
      </c>
      <c r="N8065" s="598" t="s">
        <v>2267</v>
      </c>
    </row>
    <row r="8066" spans="1:14" ht="15.75">
      <c r="A8066" s="593" t="s">
        <v>15</v>
      </c>
      <c r="C8066" s="598" t="str">
        <f>'822100'!B$19</f>
        <v>Cambios en propiedades, planta y equipo</v>
      </c>
      <c r="F8066" s="586"/>
      <c r="I8066" s="580"/>
      <c r="J8066" s="580"/>
      <c r="K8066" s="598" t="s">
        <v>2264</v>
      </c>
      <c r="L8066" s="598" t="s">
        <v>2276</v>
      </c>
      <c r="M8066" s="598" t="s">
        <v>2266</v>
      </c>
      <c r="N8066" s="598" t="s">
        <v>2267</v>
      </c>
    </row>
    <row r="8067" spans="1:14" ht="15.75">
      <c r="C8067" s="598" t="str">
        <f>'822100'!B$20</f>
        <v>Incrementos distintos de los procedentes de combinaciones de negocios, propiedades, planta y equipo</v>
      </c>
      <c r="F8067" s="586">
        <f>'822100'!X$20</f>
        <v>0</v>
      </c>
      <c r="I8067" s="580" t="str">
        <f>Índice!$C$8</f>
        <v>2016-01-01</v>
      </c>
      <c r="J8067" s="580" t="str">
        <f>Índice!$C$9</f>
        <v>2016-12-31</v>
      </c>
      <c r="K8067" s="598" t="s">
        <v>2264</v>
      </c>
      <c r="L8067" s="598" t="s">
        <v>2276</v>
      </c>
      <c r="M8067" s="598" t="s">
        <v>2266</v>
      </c>
      <c r="N8067" s="598" t="s">
        <v>2267</v>
      </c>
    </row>
    <row r="8068" spans="1:14" ht="15.75">
      <c r="C8068" s="598" t="str">
        <f>'822100'!B$21</f>
        <v>Adquisiciones realizadas mediante combinaciones de negocios, propiedades, planta y equipo</v>
      </c>
      <c r="F8068" s="586">
        <f>'822100'!X$21</f>
        <v>0</v>
      </c>
      <c r="I8068" s="580" t="str">
        <f>Índice!$C$8</f>
        <v>2016-01-01</v>
      </c>
      <c r="J8068" s="580" t="str">
        <f>Índice!$C$9</f>
        <v>2016-12-31</v>
      </c>
      <c r="K8068" s="598" t="s">
        <v>2264</v>
      </c>
      <c r="L8068" s="598" t="s">
        <v>2276</v>
      </c>
      <c r="M8068" s="598" t="s">
        <v>2266</v>
      </c>
      <c r="N8068" s="598" t="s">
        <v>2267</v>
      </c>
    </row>
    <row r="8069" spans="1:14" ht="15.75">
      <c r="C8069" s="598" t="str">
        <f>'822100'!B$22</f>
        <v>Transferencias de propiedades de inversión cuando pasa a estar disponible la medición fiable del valor razonable, propiedades, planta y equipo</v>
      </c>
      <c r="F8069" s="586">
        <f>'822100'!X$22</f>
        <v>0</v>
      </c>
      <c r="I8069" s="580" t="str">
        <f>Índice!$C$8</f>
        <v>2016-01-01</v>
      </c>
      <c r="J8069" s="580" t="str">
        <f>Índice!$C$9</f>
        <v>2016-12-31</v>
      </c>
      <c r="K8069" s="598" t="s">
        <v>2264</v>
      </c>
      <c r="L8069" s="598" t="s">
        <v>2276</v>
      </c>
      <c r="M8069" s="598" t="s">
        <v>2266</v>
      </c>
      <c r="N8069" s="598" t="s">
        <v>2267</v>
      </c>
    </row>
    <row r="8070" spans="1:14" ht="15.75">
      <c r="C8070" s="598" t="str">
        <f>'822100'!B$23</f>
        <v>Incremento (disminución) por diferencias de cambio netas, propiedades, planta y equipo</v>
      </c>
      <c r="F8070" s="586">
        <f>'822100'!X$23</f>
        <v>0</v>
      </c>
      <c r="I8070" s="580" t="str">
        <f>Índice!$C$8</f>
        <v>2016-01-01</v>
      </c>
      <c r="J8070" s="580" t="str">
        <f>Índice!$C$9</f>
        <v>2016-12-31</v>
      </c>
      <c r="K8070" s="598" t="s">
        <v>2264</v>
      </c>
      <c r="L8070" s="598" t="s">
        <v>2276</v>
      </c>
      <c r="M8070" s="598" t="s">
        <v>2266</v>
      </c>
      <c r="N8070" s="598" t="s">
        <v>2267</v>
      </c>
    </row>
    <row r="8071" spans="1:14" ht="15.75">
      <c r="C8071" s="598" t="str">
        <f>'822100'!B$24</f>
        <v>Depreciación, propiedades, planta y equipo</v>
      </c>
      <c r="F8071" s="586">
        <f>'822100'!X$24</f>
        <v>0</v>
      </c>
      <c r="I8071" s="580" t="str">
        <f>Índice!$C$8</f>
        <v>2016-01-01</v>
      </c>
      <c r="J8071" s="580" t="str">
        <f>Índice!$C$9</f>
        <v>2016-12-31</v>
      </c>
      <c r="K8071" s="598" t="s">
        <v>2264</v>
      </c>
      <c r="L8071" s="598" t="s">
        <v>2276</v>
      </c>
      <c r="M8071" s="598" t="s">
        <v>2266</v>
      </c>
      <c r="N8071" s="598" t="s">
        <v>2267</v>
      </c>
    </row>
    <row r="8072" spans="1:14" ht="15.75">
      <c r="C8072" s="598" t="str">
        <f>'822100'!B$25</f>
        <v>Incremento (disminución) de revaluaciones, propiedades, planta y equipo</v>
      </c>
      <c r="F8072" s="586">
        <f>'822100'!X$25</f>
        <v>0</v>
      </c>
      <c r="I8072" s="580" t="str">
        <f>Índice!$C$8</f>
        <v>2016-01-01</v>
      </c>
      <c r="J8072" s="580" t="str">
        <f>Índice!$C$9</f>
        <v>2016-12-31</v>
      </c>
      <c r="K8072" s="598" t="s">
        <v>2264</v>
      </c>
      <c r="L8072" s="598" t="s">
        <v>2276</v>
      </c>
      <c r="M8072" s="598" t="s">
        <v>2266</v>
      </c>
      <c r="N8072" s="598" t="s">
        <v>2267</v>
      </c>
    </row>
    <row r="8073" spans="1:14" ht="15.75">
      <c r="C8073" s="598" t="str">
        <f>'822100'!B$26</f>
        <v>Pérdidas por deterioro de valor reconocidas en otro resultado integral, propiedades, planta y equipo</v>
      </c>
      <c r="F8073" s="586">
        <f>'822100'!X$26</f>
        <v>0</v>
      </c>
      <c r="I8073" s="580" t="str">
        <f>Índice!$C$8</f>
        <v>2016-01-01</v>
      </c>
      <c r="J8073" s="580" t="str">
        <f>Índice!$C$9</f>
        <v>2016-12-31</v>
      </c>
      <c r="K8073" s="598" t="s">
        <v>2264</v>
      </c>
      <c r="L8073" s="598" t="s">
        <v>2276</v>
      </c>
      <c r="M8073" s="598" t="s">
        <v>2266</v>
      </c>
      <c r="N8073" s="598" t="s">
        <v>2267</v>
      </c>
    </row>
    <row r="8074" spans="1:14" ht="15.75">
      <c r="C8074" s="598" t="str">
        <f>'822100'!B$27</f>
        <v>Reversión de deterioros de valor reconocidos en otro resultado integral, propiedades, planta y equipo</v>
      </c>
      <c r="F8074" s="586">
        <f>'822100'!X$27</f>
        <v>0</v>
      </c>
      <c r="I8074" s="580" t="str">
        <f>Índice!$C$8</f>
        <v>2016-01-01</v>
      </c>
      <c r="J8074" s="580" t="str">
        <f>Índice!$C$9</f>
        <v>2016-12-31</v>
      </c>
      <c r="K8074" s="598" t="s">
        <v>2264</v>
      </c>
      <c r="L8074" s="598" t="s">
        <v>2276</v>
      </c>
      <c r="M8074" s="598" t="s">
        <v>2266</v>
      </c>
      <c r="N8074" s="598" t="s">
        <v>2267</v>
      </c>
    </row>
    <row r="8075" spans="1:14" ht="15.75">
      <c r="C8075" s="598" t="str">
        <f>'822100'!B$28</f>
        <v>Pérdidas por deterioro de valor reconocidas en el resultado del periodo, propiedades, planta y equipo</v>
      </c>
      <c r="F8075" s="586">
        <f>'822100'!X$28</f>
        <v>0</v>
      </c>
      <c r="I8075" s="580" t="str">
        <f>Índice!$C$8</f>
        <v>2016-01-01</v>
      </c>
      <c r="J8075" s="580" t="str">
        <f>Índice!$C$9</f>
        <v>2016-12-31</v>
      </c>
      <c r="K8075" s="598" t="s">
        <v>2264</v>
      </c>
      <c r="L8075" s="598" t="s">
        <v>2276</v>
      </c>
      <c r="M8075" s="598" t="s">
        <v>2266</v>
      </c>
      <c r="N8075" s="598" t="s">
        <v>2267</v>
      </c>
    </row>
    <row r="8076" spans="1:14" ht="15.75">
      <c r="C8076" s="598" t="str">
        <f>'822100'!B$29</f>
        <v>Reversión de pérdidas por deterioro de valor reconocidas en el resultado del periodo, propiedades, planta y equipo</v>
      </c>
      <c r="F8076" s="586">
        <f>'822100'!X$29</f>
        <v>0</v>
      </c>
      <c r="I8076" s="580" t="str">
        <f>Índice!$C$8</f>
        <v>2016-01-01</v>
      </c>
      <c r="J8076" s="580" t="str">
        <f>Índice!$C$9</f>
        <v>2016-12-31</v>
      </c>
      <c r="K8076" s="598" t="s">
        <v>2264</v>
      </c>
      <c r="L8076" s="598" t="s">
        <v>2276</v>
      </c>
      <c r="M8076" s="598" t="s">
        <v>2266</v>
      </c>
      <c r="N8076" s="598" t="s">
        <v>2267</v>
      </c>
    </row>
    <row r="8077" spans="1:14" ht="15.75">
      <c r="C8077" s="598" t="str">
        <f>'822100'!B$30</f>
        <v>Incrementos (disminuciones) por otros cambios, propiedades, planta y equipo</v>
      </c>
      <c r="F8077" s="586">
        <f>'822100'!X$30</f>
        <v>0</v>
      </c>
      <c r="I8077" s="580" t="str">
        <f>Índice!$C$8</f>
        <v>2016-01-01</v>
      </c>
      <c r="J8077" s="580" t="str">
        <f>Índice!$C$9</f>
        <v>2016-12-31</v>
      </c>
      <c r="K8077" s="598" t="s">
        <v>2264</v>
      </c>
      <c r="L8077" s="598" t="s">
        <v>2276</v>
      </c>
      <c r="M8077" s="598" t="s">
        <v>2266</v>
      </c>
      <c r="N8077" s="598" t="s">
        <v>2267</v>
      </c>
    </row>
    <row r="8078" spans="1:14" ht="15.75">
      <c r="C8078" s="598" t="str">
        <f>'822100'!B$31</f>
        <v>Disposiciones, propiedades, planta y equipo</v>
      </c>
      <c r="F8078" s="586">
        <f>'822100'!X$31</f>
        <v>0</v>
      </c>
      <c r="I8078" s="580" t="str">
        <f>Índice!$C$8</f>
        <v>2016-01-01</v>
      </c>
      <c r="J8078" s="580" t="str">
        <f>Índice!$C$9</f>
        <v>2016-12-31</v>
      </c>
      <c r="K8078" s="598" t="s">
        <v>2264</v>
      </c>
      <c r="L8078" s="598" t="s">
        <v>2276</v>
      </c>
      <c r="M8078" s="598" t="s">
        <v>2266</v>
      </c>
      <c r="N8078" s="598" t="s">
        <v>2267</v>
      </c>
    </row>
    <row r="8079" spans="1:14" ht="15.75">
      <c r="C8079" s="598" t="str">
        <f>'822100'!B$32</f>
        <v>Total incremento (disminución) en propiedades, planta y equipo</v>
      </c>
      <c r="F8079" s="586">
        <f>'822100'!X$32</f>
        <v>0</v>
      </c>
      <c r="I8079" s="580" t="str">
        <f>Índice!$C$8</f>
        <v>2016-01-01</v>
      </c>
      <c r="J8079" s="580" t="str">
        <f>Índice!$C$9</f>
        <v>2016-12-31</v>
      </c>
      <c r="K8079" s="598" t="s">
        <v>2264</v>
      </c>
      <c r="L8079" s="598" t="s">
        <v>2276</v>
      </c>
      <c r="M8079" s="598" t="s">
        <v>2266</v>
      </c>
      <c r="N8079" s="598" t="s">
        <v>2267</v>
      </c>
    </row>
    <row r="8080" spans="1:14" ht="15.75">
      <c r="C8080" s="598" t="str">
        <f>'822100'!B$33</f>
        <v>Propiedades, planta y equipo al final del periodo</v>
      </c>
      <c r="F8080" s="586">
        <f>'822100'!X$33</f>
        <v>0</v>
      </c>
      <c r="I8080" s="580"/>
      <c r="J8080" s="580" t="str">
        <f>Índice!$C$9</f>
        <v>2016-12-31</v>
      </c>
      <c r="K8080" s="598" t="s">
        <v>2264</v>
      </c>
      <c r="L8080" s="598" t="s">
        <v>2276</v>
      </c>
      <c r="M8080" s="598" t="s">
        <v>2266</v>
      </c>
      <c r="N8080" s="598" t="s">
        <v>2267</v>
      </c>
    </row>
    <row r="8081" spans="1:14" ht="15.75">
      <c r="A8081" s="593" t="s">
        <v>15</v>
      </c>
      <c r="C8081" s="598" t="s">
        <v>1657</v>
      </c>
      <c r="I8081" s="580" t="str">
        <f>Índice!$C$8</f>
        <v>2016-01-01</v>
      </c>
      <c r="J8081" s="580" t="str">
        <f>Índice!$C$9</f>
        <v>2016-12-31</v>
      </c>
      <c r="L8081" s="598"/>
    </row>
    <row r="8082" spans="1:14" ht="15.75">
      <c r="A8082" s="593" t="s">
        <v>15</v>
      </c>
      <c r="C8082" s="598" t="str">
        <f>'822100'!B$13</f>
        <v>Información detallada a revelar sobre propiedades, planta y equipo</v>
      </c>
      <c r="F8082" s="555"/>
      <c r="I8082" s="580" t="str">
        <f>Índice!$C$8</f>
        <v>2016-01-01</v>
      </c>
      <c r="J8082" s="580" t="str">
        <f>Índice!$C$9</f>
        <v>2016-12-31</v>
      </c>
      <c r="L8082" s="598"/>
    </row>
    <row r="8083" spans="1:14" ht="15.75">
      <c r="C8083" s="598" t="str">
        <f>'822100'!B$14</f>
        <v>Bases de medición, propiedades, planta y equipo</v>
      </c>
      <c r="F8083" s="555" t="str">
        <f>'822100'!Y$14</f>
        <v>Por incluir información</v>
      </c>
      <c r="I8083" s="580" t="str">
        <f>Índice!$C$8</f>
        <v>2016-01-01</v>
      </c>
      <c r="J8083" s="580" t="str">
        <f>Índice!$C$9</f>
        <v>2016-12-31</v>
      </c>
      <c r="K8083" s="598" t="s">
        <v>2264</v>
      </c>
      <c r="L8083" s="598" t="s">
        <v>2276</v>
      </c>
      <c r="M8083" s="598" t="s">
        <v>2266</v>
      </c>
      <c r="N8083" s="598" t="s">
        <v>2268</v>
      </c>
    </row>
    <row r="8084" spans="1:14" ht="15.75">
      <c r="C8084" s="598" t="str">
        <f>'822100'!B$15</f>
        <v>Método de depreciación, propiedades, planta y equipo</v>
      </c>
      <c r="F8084" s="555" t="str">
        <f>'822100'!Y$15</f>
        <v>Por incluir información</v>
      </c>
      <c r="I8084" s="580" t="str">
        <f>Índice!$C$8</f>
        <v>2016-01-01</v>
      </c>
      <c r="J8084" s="580" t="str">
        <f>Índice!$C$9</f>
        <v>2016-12-31</v>
      </c>
      <c r="K8084" s="598" t="s">
        <v>2264</v>
      </c>
      <c r="L8084" s="598" t="s">
        <v>2276</v>
      </c>
      <c r="M8084" s="598" t="s">
        <v>2266</v>
      </c>
      <c r="N8084" s="598" t="s">
        <v>2268</v>
      </c>
    </row>
    <row r="8085" spans="1:14" ht="15.75">
      <c r="C8085" s="598" t="str">
        <f>'822100'!B$16</f>
        <v>Vidas útiles o tasas de depreciación, propiedades, planta y equipo</v>
      </c>
      <c r="F8085" s="555" t="str">
        <f>'822100'!Y$16</f>
        <v>Por incluir información</v>
      </c>
      <c r="I8085" s="580" t="str">
        <f>Índice!$C$8</f>
        <v>2016-01-01</v>
      </c>
      <c r="J8085" s="580" t="str">
        <f>Índice!$C$9</f>
        <v>2016-12-31</v>
      </c>
      <c r="K8085" s="598" t="s">
        <v>2264</v>
      </c>
      <c r="L8085" s="598" t="s">
        <v>2276</v>
      </c>
      <c r="M8085" s="598" t="s">
        <v>2266</v>
      </c>
      <c r="N8085" s="598" t="s">
        <v>2268</v>
      </c>
    </row>
    <row r="8086" spans="1:14" ht="15.75">
      <c r="A8086" s="593" t="s">
        <v>15</v>
      </c>
      <c r="C8086" s="598" t="str">
        <f>'822100'!B$17</f>
        <v>Conciliación de cambios en propiedades, planta y equipo</v>
      </c>
      <c r="F8086" s="555"/>
      <c r="I8086" s="580" t="str">
        <f>Índice!$C$8</f>
        <v>2016-01-01</v>
      </c>
      <c r="J8086" s="580" t="str">
        <f>Índice!$C$9</f>
        <v>2016-12-31</v>
      </c>
      <c r="L8086" s="598"/>
    </row>
    <row r="8087" spans="1:14" ht="15.75">
      <c r="C8087" s="598" t="str">
        <f>'822100'!B$18</f>
        <v>Propiedades, planta y equipo al comienzo del periodo</v>
      </c>
      <c r="F8087" s="586">
        <f>'822100'!Y$18</f>
        <v>0</v>
      </c>
      <c r="J8087" s="580" t="str">
        <f>Índice!$C$8</f>
        <v>2016-01-01</v>
      </c>
      <c r="K8087" s="598" t="s">
        <v>2264</v>
      </c>
      <c r="L8087" s="598" t="s">
        <v>2276</v>
      </c>
      <c r="M8087" s="598" t="s">
        <v>2266</v>
      </c>
      <c r="N8087" s="598" t="s">
        <v>2268</v>
      </c>
    </row>
    <row r="8088" spans="1:14" ht="15.75">
      <c r="A8088" s="593" t="s">
        <v>15</v>
      </c>
      <c r="C8088" s="598" t="str">
        <f>'822100'!B$19</f>
        <v>Cambios en propiedades, planta y equipo</v>
      </c>
      <c r="F8088" s="586"/>
      <c r="I8088" s="580"/>
      <c r="J8088" s="580"/>
      <c r="K8088" s="598" t="s">
        <v>2264</v>
      </c>
      <c r="L8088" s="598" t="s">
        <v>2276</v>
      </c>
      <c r="M8088" s="598" t="s">
        <v>2266</v>
      </c>
      <c r="N8088" s="598" t="s">
        <v>2268</v>
      </c>
    </row>
    <row r="8089" spans="1:14" ht="15.75">
      <c r="C8089" s="598" t="str">
        <f>'822100'!B$20</f>
        <v>Incrementos distintos de los procedentes de combinaciones de negocios, propiedades, planta y equipo</v>
      </c>
      <c r="F8089" s="586">
        <f>'822100'!Y$20</f>
        <v>0</v>
      </c>
      <c r="I8089" s="580" t="str">
        <f>Índice!$C$8</f>
        <v>2016-01-01</v>
      </c>
      <c r="J8089" s="580" t="str">
        <f>Índice!$C$9</f>
        <v>2016-12-31</v>
      </c>
      <c r="K8089" s="598" t="s">
        <v>2264</v>
      </c>
      <c r="L8089" s="598" t="s">
        <v>2276</v>
      </c>
      <c r="M8089" s="598" t="s">
        <v>2266</v>
      </c>
      <c r="N8089" s="598" t="s">
        <v>2268</v>
      </c>
    </row>
    <row r="8090" spans="1:14" ht="15.75">
      <c r="C8090" s="598" t="str">
        <f>'822100'!B$21</f>
        <v>Adquisiciones realizadas mediante combinaciones de negocios, propiedades, planta y equipo</v>
      </c>
      <c r="F8090" s="586">
        <f>'822100'!Y$21</f>
        <v>0</v>
      </c>
      <c r="I8090" s="580" t="str">
        <f>Índice!$C$8</f>
        <v>2016-01-01</v>
      </c>
      <c r="J8090" s="580" t="str">
        <f>Índice!$C$9</f>
        <v>2016-12-31</v>
      </c>
      <c r="K8090" s="598" t="s">
        <v>2264</v>
      </c>
      <c r="L8090" s="598" t="s">
        <v>2276</v>
      </c>
      <c r="M8090" s="598" t="s">
        <v>2266</v>
      </c>
      <c r="N8090" s="598" t="s">
        <v>2268</v>
      </c>
    </row>
    <row r="8091" spans="1:14" ht="15.75">
      <c r="C8091" s="598" t="str">
        <f>'822100'!B$22</f>
        <v>Transferencias de propiedades de inversión cuando pasa a estar disponible la medición fiable del valor razonable, propiedades, planta y equipo</v>
      </c>
      <c r="F8091" s="586">
        <f>'822100'!Y$22</f>
        <v>0</v>
      </c>
      <c r="I8091" s="580" t="str">
        <f>Índice!$C$8</f>
        <v>2016-01-01</v>
      </c>
      <c r="J8091" s="580" t="str">
        <f>Índice!$C$9</f>
        <v>2016-12-31</v>
      </c>
      <c r="K8091" s="598" t="s">
        <v>2264</v>
      </c>
      <c r="L8091" s="598" t="s">
        <v>2276</v>
      </c>
      <c r="M8091" s="598" t="s">
        <v>2266</v>
      </c>
      <c r="N8091" s="598" t="s">
        <v>2268</v>
      </c>
    </row>
    <row r="8092" spans="1:14" ht="15.75">
      <c r="C8092" s="598" t="str">
        <f>'822100'!B$23</f>
        <v>Incremento (disminución) por diferencias de cambio netas, propiedades, planta y equipo</v>
      </c>
      <c r="F8092" s="586">
        <f>'822100'!Y$23</f>
        <v>0</v>
      </c>
      <c r="I8092" s="580" t="str">
        <f>Índice!$C$8</f>
        <v>2016-01-01</v>
      </c>
      <c r="J8092" s="580" t="str">
        <f>Índice!$C$9</f>
        <v>2016-12-31</v>
      </c>
      <c r="K8092" s="598" t="s">
        <v>2264</v>
      </c>
      <c r="L8092" s="598" t="s">
        <v>2276</v>
      </c>
      <c r="M8092" s="598" t="s">
        <v>2266</v>
      </c>
      <c r="N8092" s="598" t="s">
        <v>2268</v>
      </c>
    </row>
    <row r="8093" spans="1:14" ht="15.75">
      <c r="C8093" s="598" t="str">
        <f>'822100'!B$24</f>
        <v>Depreciación, propiedades, planta y equipo</v>
      </c>
      <c r="F8093" s="586">
        <f>'822100'!Y$24</f>
        <v>0</v>
      </c>
      <c r="I8093" s="580" t="str">
        <f>Índice!$C$8</f>
        <v>2016-01-01</v>
      </c>
      <c r="J8093" s="580" t="str">
        <f>Índice!$C$9</f>
        <v>2016-12-31</v>
      </c>
      <c r="K8093" s="598" t="s">
        <v>2264</v>
      </c>
      <c r="L8093" s="598" t="s">
        <v>2276</v>
      </c>
      <c r="M8093" s="598" t="s">
        <v>2266</v>
      </c>
      <c r="N8093" s="598" t="s">
        <v>2268</v>
      </c>
    </row>
    <row r="8094" spans="1:14" ht="15.75">
      <c r="C8094" s="598" t="str">
        <f>'822100'!B$25</f>
        <v>Incremento (disminución) de revaluaciones, propiedades, planta y equipo</v>
      </c>
      <c r="F8094" s="586">
        <f>'822100'!Y$25</f>
        <v>0</v>
      </c>
      <c r="I8094" s="580" t="str">
        <f>Índice!$C$8</f>
        <v>2016-01-01</v>
      </c>
      <c r="J8094" s="580" t="str">
        <f>Índice!$C$9</f>
        <v>2016-12-31</v>
      </c>
      <c r="K8094" s="598" t="s">
        <v>2264</v>
      </c>
      <c r="L8094" s="598" t="s">
        <v>2276</v>
      </c>
      <c r="M8094" s="598" t="s">
        <v>2266</v>
      </c>
      <c r="N8094" s="598" t="s">
        <v>2268</v>
      </c>
    </row>
    <row r="8095" spans="1:14" ht="15.75">
      <c r="C8095" s="598" t="str">
        <f>'822100'!B$26</f>
        <v>Pérdidas por deterioro de valor reconocidas en otro resultado integral, propiedades, planta y equipo</v>
      </c>
      <c r="F8095" s="586">
        <f>'822100'!Y$26</f>
        <v>0</v>
      </c>
      <c r="I8095" s="580" t="str">
        <f>Índice!$C$8</f>
        <v>2016-01-01</v>
      </c>
      <c r="J8095" s="580" t="str">
        <f>Índice!$C$9</f>
        <v>2016-12-31</v>
      </c>
      <c r="K8095" s="598" t="s">
        <v>2264</v>
      </c>
      <c r="L8095" s="598" t="s">
        <v>2276</v>
      </c>
      <c r="M8095" s="598" t="s">
        <v>2266</v>
      </c>
      <c r="N8095" s="598" t="s">
        <v>2268</v>
      </c>
    </row>
    <row r="8096" spans="1:14" ht="15.75">
      <c r="C8096" s="598" t="str">
        <f>'822100'!B$27</f>
        <v>Reversión de deterioros de valor reconocidos en otro resultado integral, propiedades, planta y equipo</v>
      </c>
      <c r="F8096" s="586">
        <f>'822100'!Y$27</f>
        <v>0</v>
      </c>
      <c r="I8096" s="580" t="str">
        <f>Índice!$C$8</f>
        <v>2016-01-01</v>
      </c>
      <c r="J8096" s="580" t="str">
        <f>Índice!$C$9</f>
        <v>2016-12-31</v>
      </c>
      <c r="K8096" s="598" t="s">
        <v>2264</v>
      </c>
      <c r="L8096" s="598" t="s">
        <v>2276</v>
      </c>
      <c r="M8096" s="598" t="s">
        <v>2266</v>
      </c>
      <c r="N8096" s="598" t="s">
        <v>2268</v>
      </c>
    </row>
    <row r="8097" spans="1:14" ht="15.75">
      <c r="C8097" s="598" t="str">
        <f>'822100'!B$28</f>
        <v>Pérdidas por deterioro de valor reconocidas en el resultado del periodo, propiedades, planta y equipo</v>
      </c>
      <c r="F8097" s="586">
        <f>'822100'!Y$28</f>
        <v>0</v>
      </c>
      <c r="I8097" s="580" t="str">
        <f>Índice!$C$8</f>
        <v>2016-01-01</v>
      </c>
      <c r="J8097" s="580" t="str">
        <f>Índice!$C$9</f>
        <v>2016-12-31</v>
      </c>
      <c r="K8097" s="598" t="s">
        <v>2264</v>
      </c>
      <c r="L8097" s="598" t="s">
        <v>2276</v>
      </c>
      <c r="M8097" s="598" t="s">
        <v>2266</v>
      </c>
      <c r="N8097" s="598" t="s">
        <v>2268</v>
      </c>
    </row>
    <row r="8098" spans="1:14" ht="15.75">
      <c r="C8098" s="598" t="str">
        <f>'822100'!B$29</f>
        <v>Reversión de pérdidas por deterioro de valor reconocidas en el resultado del periodo, propiedades, planta y equipo</v>
      </c>
      <c r="F8098" s="586">
        <f>'822100'!Y$29</f>
        <v>0</v>
      </c>
      <c r="I8098" s="580" t="str">
        <f>Índice!$C$8</f>
        <v>2016-01-01</v>
      </c>
      <c r="J8098" s="580" t="str">
        <f>Índice!$C$9</f>
        <v>2016-12-31</v>
      </c>
      <c r="K8098" s="598" t="s">
        <v>2264</v>
      </c>
      <c r="L8098" s="598" t="s">
        <v>2276</v>
      </c>
      <c r="M8098" s="598" t="s">
        <v>2266</v>
      </c>
      <c r="N8098" s="598" t="s">
        <v>2268</v>
      </c>
    </row>
    <row r="8099" spans="1:14" ht="15.75">
      <c r="C8099" s="598" t="str">
        <f>'822100'!B$30</f>
        <v>Incrementos (disminuciones) por otros cambios, propiedades, planta y equipo</v>
      </c>
      <c r="F8099" s="586">
        <f>'822100'!Y$30</f>
        <v>0</v>
      </c>
      <c r="I8099" s="580" t="str">
        <f>Índice!$C$8</f>
        <v>2016-01-01</v>
      </c>
      <c r="J8099" s="580" t="str">
        <f>Índice!$C$9</f>
        <v>2016-12-31</v>
      </c>
      <c r="K8099" s="598" t="s">
        <v>2264</v>
      </c>
      <c r="L8099" s="598" t="s">
        <v>2276</v>
      </c>
      <c r="M8099" s="598" t="s">
        <v>2266</v>
      </c>
      <c r="N8099" s="598" t="s">
        <v>2268</v>
      </c>
    </row>
    <row r="8100" spans="1:14" ht="15.75">
      <c r="C8100" s="598" t="str">
        <f>'822100'!B$31</f>
        <v>Disposiciones, propiedades, planta y equipo</v>
      </c>
      <c r="F8100" s="586">
        <f>'822100'!Y$31</f>
        <v>0</v>
      </c>
      <c r="I8100" s="580" t="str">
        <f>Índice!$C$8</f>
        <v>2016-01-01</v>
      </c>
      <c r="J8100" s="580" t="str">
        <f>Índice!$C$9</f>
        <v>2016-12-31</v>
      </c>
      <c r="K8100" s="598" t="s">
        <v>2264</v>
      </c>
      <c r="L8100" s="598" t="s">
        <v>2276</v>
      </c>
      <c r="M8100" s="598" t="s">
        <v>2266</v>
      </c>
      <c r="N8100" s="598" t="s">
        <v>2268</v>
      </c>
    </row>
    <row r="8101" spans="1:14" ht="15.75">
      <c r="C8101" s="598" t="str">
        <f>'822100'!B$32</f>
        <v>Total incremento (disminución) en propiedades, planta y equipo</v>
      </c>
      <c r="F8101" s="586">
        <f>'822100'!Y$32</f>
        <v>0</v>
      </c>
      <c r="I8101" s="580" t="str">
        <f>Índice!$C$8</f>
        <v>2016-01-01</v>
      </c>
      <c r="J8101" s="580" t="str">
        <f>Índice!$C$9</f>
        <v>2016-12-31</v>
      </c>
      <c r="K8101" s="598" t="s">
        <v>2264</v>
      </c>
      <c r="L8101" s="598" t="s">
        <v>2276</v>
      </c>
      <c r="M8101" s="598" t="s">
        <v>2266</v>
      </c>
      <c r="N8101" s="598" t="s">
        <v>2268</v>
      </c>
    </row>
    <row r="8102" spans="1:14" ht="15.75">
      <c r="C8102" s="598" t="str">
        <f>'822100'!B$33</f>
        <v>Propiedades, planta y equipo al final del periodo</v>
      </c>
      <c r="F8102" s="586">
        <f>'822100'!Y$33</f>
        <v>0</v>
      </c>
      <c r="I8102" s="580"/>
      <c r="J8102" s="580" t="str">
        <f>Índice!$C$9</f>
        <v>2016-12-31</v>
      </c>
      <c r="K8102" s="598" t="s">
        <v>2264</v>
      </c>
      <c r="L8102" s="598" t="s">
        <v>2276</v>
      </c>
      <c r="M8102" s="598" t="s">
        <v>2266</v>
      </c>
      <c r="N8102" s="598" t="s">
        <v>2268</v>
      </c>
    </row>
    <row r="8103" spans="1:14" ht="15.75">
      <c r="A8103" s="593" t="s">
        <v>15</v>
      </c>
      <c r="C8103" s="598" t="s">
        <v>1656</v>
      </c>
      <c r="I8103" s="580" t="str">
        <f>Índice!$C$8</f>
        <v>2016-01-01</v>
      </c>
      <c r="J8103" s="580" t="str">
        <f>Índice!$C$9</f>
        <v>2016-12-31</v>
      </c>
      <c r="L8103" s="598"/>
    </row>
    <row r="8104" spans="1:14" ht="15.75">
      <c r="A8104" s="593" t="s">
        <v>15</v>
      </c>
      <c r="C8104" s="598" t="str">
        <f>'822100'!B$13</f>
        <v>Información detallada a revelar sobre propiedades, planta y equipo</v>
      </c>
      <c r="F8104" s="555"/>
      <c r="I8104" s="580" t="str">
        <f>Índice!$C$8</f>
        <v>2016-01-01</v>
      </c>
      <c r="J8104" s="580" t="str">
        <f>Índice!$C$9</f>
        <v>2016-12-31</v>
      </c>
      <c r="L8104" s="598"/>
    </row>
    <row r="8105" spans="1:14" ht="15.75">
      <c r="C8105" s="598" t="str">
        <f>'822100'!B$14</f>
        <v>Bases de medición, propiedades, planta y equipo</v>
      </c>
      <c r="F8105" s="555" t="str">
        <f>'822100'!Z$14</f>
        <v>Por incluir información</v>
      </c>
      <c r="I8105" s="580" t="str">
        <f>Índice!$C$8</f>
        <v>2016-01-01</v>
      </c>
      <c r="J8105" s="580" t="str">
        <f>Índice!$C$9</f>
        <v>2016-12-31</v>
      </c>
      <c r="K8105" s="598" t="s">
        <v>2264</v>
      </c>
      <c r="L8105" s="598" t="s">
        <v>2276</v>
      </c>
      <c r="M8105" s="598" t="s">
        <v>2266</v>
      </c>
      <c r="N8105" s="598" t="s">
        <v>2269</v>
      </c>
    </row>
    <row r="8106" spans="1:14" ht="15.75">
      <c r="C8106" s="598" t="str">
        <f>'822100'!B$15</f>
        <v>Método de depreciación, propiedades, planta y equipo</v>
      </c>
      <c r="F8106" s="555" t="str">
        <f>'822100'!Z$15</f>
        <v>Por incluir información</v>
      </c>
      <c r="I8106" s="580" t="str">
        <f>Índice!$C$8</f>
        <v>2016-01-01</v>
      </c>
      <c r="J8106" s="580" t="str">
        <f>Índice!$C$9</f>
        <v>2016-12-31</v>
      </c>
      <c r="K8106" s="598" t="s">
        <v>2264</v>
      </c>
      <c r="L8106" s="598" t="s">
        <v>2276</v>
      </c>
      <c r="M8106" s="598" t="s">
        <v>2266</v>
      </c>
      <c r="N8106" s="598" t="s">
        <v>2269</v>
      </c>
    </row>
    <row r="8107" spans="1:14" ht="15.75">
      <c r="C8107" s="598" t="str">
        <f>'822100'!B$16</f>
        <v>Vidas útiles o tasas de depreciación, propiedades, planta y equipo</v>
      </c>
      <c r="F8107" s="555" t="str">
        <f>'822100'!Z$16</f>
        <v>Por incluir información</v>
      </c>
      <c r="I8107" s="580" t="str">
        <f>Índice!$C$8</f>
        <v>2016-01-01</v>
      </c>
      <c r="J8107" s="580" t="str">
        <f>Índice!$C$9</f>
        <v>2016-12-31</v>
      </c>
      <c r="K8107" s="598" t="s">
        <v>2264</v>
      </c>
      <c r="L8107" s="598" t="s">
        <v>2276</v>
      </c>
      <c r="M8107" s="598" t="s">
        <v>2266</v>
      </c>
      <c r="N8107" s="598" t="s">
        <v>2269</v>
      </c>
    </row>
    <row r="8108" spans="1:14" ht="15.75">
      <c r="A8108" s="593" t="s">
        <v>15</v>
      </c>
      <c r="C8108" s="598" t="str">
        <f>'822100'!B$17</f>
        <v>Conciliación de cambios en propiedades, planta y equipo</v>
      </c>
      <c r="F8108" s="555"/>
      <c r="I8108" s="580" t="str">
        <f>Índice!$C$8</f>
        <v>2016-01-01</v>
      </c>
      <c r="J8108" s="580" t="str">
        <f>Índice!$C$9</f>
        <v>2016-12-31</v>
      </c>
      <c r="L8108" s="598"/>
    </row>
    <row r="8109" spans="1:14" ht="15.75">
      <c r="C8109" s="598" t="str">
        <f>'822100'!B$18</f>
        <v>Propiedades, planta y equipo al comienzo del periodo</v>
      </c>
      <c r="F8109" s="586">
        <f>'822100'!Z$18</f>
        <v>0</v>
      </c>
      <c r="J8109" s="580" t="str">
        <f>Índice!$C$8</f>
        <v>2016-01-01</v>
      </c>
      <c r="K8109" s="598" t="s">
        <v>2264</v>
      </c>
      <c r="L8109" s="598" t="s">
        <v>2276</v>
      </c>
      <c r="M8109" s="598" t="s">
        <v>2266</v>
      </c>
      <c r="N8109" s="598" t="s">
        <v>2269</v>
      </c>
    </row>
    <row r="8110" spans="1:14" ht="15.75">
      <c r="A8110" s="593" t="s">
        <v>15</v>
      </c>
      <c r="C8110" s="598" t="str">
        <f>'822100'!B$19</f>
        <v>Cambios en propiedades, planta y equipo</v>
      </c>
      <c r="F8110" s="586"/>
      <c r="I8110" s="580"/>
      <c r="J8110" s="580"/>
      <c r="K8110" s="598" t="s">
        <v>2264</v>
      </c>
      <c r="L8110" s="598" t="s">
        <v>2276</v>
      </c>
      <c r="M8110" s="598" t="s">
        <v>2266</v>
      </c>
      <c r="N8110" s="598" t="s">
        <v>2269</v>
      </c>
    </row>
    <row r="8111" spans="1:14" ht="15.75">
      <c r="C8111" s="598" t="str">
        <f>'822100'!B$20</f>
        <v>Incrementos distintos de los procedentes de combinaciones de negocios, propiedades, planta y equipo</v>
      </c>
      <c r="F8111" s="586">
        <f>'822100'!Z$20</f>
        <v>0</v>
      </c>
      <c r="I8111" s="580" t="str">
        <f>Índice!$C$8</f>
        <v>2016-01-01</v>
      </c>
      <c r="J8111" s="580" t="str">
        <f>Índice!$C$9</f>
        <v>2016-12-31</v>
      </c>
      <c r="K8111" s="598" t="s">
        <v>2264</v>
      </c>
      <c r="L8111" s="598" t="s">
        <v>2276</v>
      </c>
      <c r="M8111" s="598" t="s">
        <v>2266</v>
      </c>
      <c r="N8111" s="598" t="s">
        <v>2269</v>
      </c>
    </row>
    <row r="8112" spans="1:14" ht="15.75">
      <c r="C8112" s="598" t="str">
        <f>'822100'!B$21</f>
        <v>Adquisiciones realizadas mediante combinaciones de negocios, propiedades, planta y equipo</v>
      </c>
      <c r="F8112" s="586">
        <f>'822100'!Z$21</f>
        <v>0</v>
      </c>
      <c r="I8112" s="580" t="str">
        <f>Índice!$C$8</f>
        <v>2016-01-01</v>
      </c>
      <c r="J8112" s="580" t="str">
        <f>Índice!$C$9</f>
        <v>2016-12-31</v>
      </c>
      <c r="K8112" s="598" t="s">
        <v>2264</v>
      </c>
      <c r="L8112" s="598" t="s">
        <v>2276</v>
      </c>
      <c r="M8112" s="598" t="s">
        <v>2266</v>
      </c>
      <c r="N8112" s="598" t="s">
        <v>2269</v>
      </c>
    </row>
    <row r="8113" spans="1:14" ht="15.75">
      <c r="C8113" s="598" t="str">
        <f>'822100'!B$22</f>
        <v>Transferencias de propiedades de inversión cuando pasa a estar disponible la medición fiable del valor razonable, propiedades, planta y equipo</v>
      </c>
      <c r="F8113" s="586">
        <f>'822100'!Z$22</f>
        <v>0</v>
      </c>
      <c r="I8113" s="580" t="str">
        <f>Índice!$C$8</f>
        <v>2016-01-01</v>
      </c>
      <c r="J8113" s="580" t="str">
        <f>Índice!$C$9</f>
        <v>2016-12-31</v>
      </c>
      <c r="K8113" s="598" t="s">
        <v>2264</v>
      </c>
      <c r="L8113" s="598" t="s">
        <v>2276</v>
      </c>
      <c r="M8113" s="598" t="s">
        <v>2266</v>
      </c>
      <c r="N8113" s="598" t="s">
        <v>2269</v>
      </c>
    </row>
    <row r="8114" spans="1:14" ht="15.75">
      <c r="C8114" s="598" t="str">
        <f>'822100'!B$23</f>
        <v>Incremento (disminución) por diferencias de cambio netas, propiedades, planta y equipo</v>
      </c>
      <c r="F8114" s="586">
        <f>'822100'!Z$23</f>
        <v>0</v>
      </c>
      <c r="I8114" s="580" t="str">
        <f>Índice!$C$8</f>
        <v>2016-01-01</v>
      </c>
      <c r="J8114" s="580" t="str">
        <f>Índice!$C$9</f>
        <v>2016-12-31</v>
      </c>
      <c r="K8114" s="598" t="s">
        <v>2264</v>
      </c>
      <c r="L8114" s="598" t="s">
        <v>2276</v>
      </c>
      <c r="M8114" s="598" t="s">
        <v>2266</v>
      </c>
      <c r="N8114" s="598" t="s">
        <v>2269</v>
      </c>
    </row>
    <row r="8115" spans="1:14" ht="15.75">
      <c r="C8115" s="598" t="str">
        <f>'822100'!B$24</f>
        <v>Depreciación, propiedades, planta y equipo</v>
      </c>
      <c r="F8115" s="586">
        <f>'822100'!Z$24</f>
        <v>0</v>
      </c>
      <c r="I8115" s="580" t="str">
        <f>Índice!$C$8</f>
        <v>2016-01-01</v>
      </c>
      <c r="J8115" s="580" t="str">
        <f>Índice!$C$9</f>
        <v>2016-12-31</v>
      </c>
      <c r="K8115" s="598" t="s">
        <v>2264</v>
      </c>
      <c r="L8115" s="598" t="s">
        <v>2276</v>
      </c>
      <c r="M8115" s="598" t="s">
        <v>2266</v>
      </c>
      <c r="N8115" s="598" t="s">
        <v>2269</v>
      </c>
    </row>
    <row r="8116" spans="1:14" ht="15.75">
      <c r="C8116" s="598" t="str">
        <f>'822100'!B$25</f>
        <v>Incremento (disminución) de revaluaciones, propiedades, planta y equipo</v>
      </c>
      <c r="F8116" s="586">
        <f>'822100'!Z$25</f>
        <v>0</v>
      </c>
      <c r="I8116" s="580" t="str">
        <f>Índice!$C$8</f>
        <v>2016-01-01</v>
      </c>
      <c r="J8116" s="580" t="str">
        <f>Índice!$C$9</f>
        <v>2016-12-31</v>
      </c>
      <c r="K8116" s="598" t="s">
        <v>2264</v>
      </c>
      <c r="L8116" s="598" t="s">
        <v>2276</v>
      </c>
      <c r="M8116" s="598" t="s">
        <v>2266</v>
      </c>
      <c r="N8116" s="598" t="s">
        <v>2269</v>
      </c>
    </row>
    <row r="8117" spans="1:14" ht="15.75">
      <c r="C8117" s="598" t="str">
        <f>'822100'!B$26</f>
        <v>Pérdidas por deterioro de valor reconocidas en otro resultado integral, propiedades, planta y equipo</v>
      </c>
      <c r="F8117" s="586">
        <f>'822100'!Z$26</f>
        <v>0</v>
      </c>
      <c r="I8117" s="580" t="str">
        <f>Índice!$C$8</f>
        <v>2016-01-01</v>
      </c>
      <c r="J8117" s="580" t="str">
        <f>Índice!$C$9</f>
        <v>2016-12-31</v>
      </c>
      <c r="K8117" s="598" t="s">
        <v>2264</v>
      </c>
      <c r="L8117" s="598" t="s">
        <v>2276</v>
      </c>
      <c r="M8117" s="598" t="s">
        <v>2266</v>
      </c>
      <c r="N8117" s="598" t="s">
        <v>2269</v>
      </c>
    </row>
    <row r="8118" spans="1:14" ht="15.75">
      <c r="C8118" s="598" t="str">
        <f>'822100'!B$27</f>
        <v>Reversión de deterioros de valor reconocidos en otro resultado integral, propiedades, planta y equipo</v>
      </c>
      <c r="F8118" s="586">
        <f>'822100'!Z$27</f>
        <v>0</v>
      </c>
      <c r="I8118" s="580" t="str">
        <f>Índice!$C$8</f>
        <v>2016-01-01</v>
      </c>
      <c r="J8118" s="580" t="str">
        <f>Índice!$C$9</f>
        <v>2016-12-31</v>
      </c>
      <c r="K8118" s="598" t="s">
        <v>2264</v>
      </c>
      <c r="L8118" s="598" t="s">
        <v>2276</v>
      </c>
      <c r="M8118" s="598" t="s">
        <v>2266</v>
      </c>
      <c r="N8118" s="598" t="s">
        <v>2269</v>
      </c>
    </row>
    <row r="8119" spans="1:14" ht="15.75">
      <c r="C8119" s="598" t="str">
        <f>'822100'!B$28</f>
        <v>Pérdidas por deterioro de valor reconocidas en el resultado del periodo, propiedades, planta y equipo</v>
      </c>
      <c r="F8119" s="586">
        <f>'822100'!Z$28</f>
        <v>0</v>
      </c>
      <c r="I8119" s="580" t="str">
        <f>Índice!$C$8</f>
        <v>2016-01-01</v>
      </c>
      <c r="J8119" s="580" t="str">
        <f>Índice!$C$9</f>
        <v>2016-12-31</v>
      </c>
      <c r="K8119" s="598" t="s">
        <v>2264</v>
      </c>
      <c r="L8119" s="598" t="s">
        <v>2276</v>
      </c>
      <c r="M8119" s="598" t="s">
        <v>2266</v>
      </c>
      <c r="N8119" s="598" t="s">
        <v>2269</v>
      </c>
    </row>
    <row r="8120" spans="1:14" ht="15.75">
      <c r="C8120" s="598" t="str">
        <f>'822100'!B$29</f>
        <v>Reversión de pérdidas por deterioro de valor reconocidas en el resultado del periodo, propiedades, planta y equipo</v>
      </c>
      <c r="F8120" s="586">
        <f>'822100'!Z$29</f>
        <v>0</v>
      </c>
      <c r="I8120" s="580" t="str">
        <f>Índice!$C$8</f>
        <v>2016-01-01</v>
      </c>
      <c r="J8120" s="580" t="str">
        <f>Índice!$C$9</f>
        <v>2016-12-31</v>
      </c>
      <c r="K8120" s="598" t="s">
        <v>2264</v>
      </c>
      <c r="L8120" s="598" t="s">
        <v>2276</v>
      </c>
      <c r="M8120" s="598" t="s">
        <v>2266</v>
      </c>
      <c r="N8120" s="598" t="s">
        <v>2269</v>
      </c>
    </row>
    <row r="8121" spans="1:14" ht="15.75">
      <c r="C8121" s="598" t="str">
        <f>'822100'!B$30</f>
        <v>Incrementos (disminuciones) por otros cambios, propiedades, planta y equipo</v>
      </c>
      <c r="F8121" s="586">
        <f>'822100'!Z$30</f>
        <v>0</v>
      </c>
      <c r="I8121" s="580" t="str">
        <f>Índice!$C$8</f>
        <v>2016-01-01</v>
      </c>
      <c r="J8121" s="580" t="str">
        <f>Índice!$C$9</f>
        <v>2016-12-31</v>
      </c>
      <c r="K8121" s="598" t="s">
        <v>2264</v>
      </c>
      <c r="L8121" s="598" t="s">
        <v>2276</v>
      </c>
      <c r="M8121" s="598" t="s">
        <v>2266</v>
      </c>
      <c r="N8121" s="598" t="s">
        <v>2269</v>
      </c>
    </row>
    <row r="8122" spans="1:14" ht="15.75">
      <c r="C8122" s="598" t="str">
        <f>'822100'!B$31</f>
        <v>Disposiciones, propiedades, planta y equipo</v>
      </c>
      <c r="F8122" s="586">
        <f>'822100'!Z$31</f>
        <v>0</v>
      </c>
      <c r="I8122" s="580" t="str">
        <f>Índice!$C$8</f>
        <v>2016-01-01</v>
      </c>
      <c r="J8122" s="580" t="str">
        <f>Índice!$C$9</f>
        <v>2016-12-31</v>
      </c>
      <c r="K8122" s="598" t="s">
        <v>2264</v>
      </c>
      <c r="L8122" s="598" t="s">
        <v>2276</v>
      </c>
      <c r="M8122" s="598" t="s">
        <v>2266</v>
      </c>
      <c r="N8122" s="598" t="s">
        <v>2269</v>
      </c>
    </row>
    <row r="8123" spans="1:14" ht="15.75">
      <c r="C8123" s="598" t="str">
        <f>'822100'!B$32</f>
        <v>Total incremento (disminución) en propiedades, planta y equipo</v>
      </c>
      <c r="F8123" s="586">
        <f>'822100'!Z$32</f>
        <v>0</v>
      </c>
      <c r="I8123" s="580" t="str">
        <f>Índice!$C$8</f>
        <v>2016-01-01</v>
      </c>
      <c r="J8123" s="580" t="str">
        <f>Índice!$C$9</f>
        <v>2016-12-31</v>
      </c>
      <c r="K8123" s="598" t="s">
        <v>2264</v>
      </c>
      <c r="L8123" s="598" t="s">
        <v>2276</v>
      </c>
      <c r="M8123" s="598" t="s">
        <v>2266</v>
      </c>
      <c r="N8123" s="598" t="s">
        <v>2269</v>
      </c>
    </row>
    <row r="8124" spans="1:14" ht="15.75">
      <c r="C8124" s="598" t="str">
        <f>'822100'!B$33</f>
        <v>Propiedades, planta y equipo al final del periodo</v>
      </c>
      <c r="F8124" s="586">
        <f>'822100'!Z$33</f>
        <v>0</v>
      </c>
      <c r="I8124" s="580"/>
      <c r="J8124" s="580" t="str">
        <f>Índice!$C$9</f>
        <v>2016-12-31</v>
      </c>
      <c r="K8124" s="598" t="s">
        <v>2264</v>
      </c>
      <c r="L8124" s="598" t="s">
        <v>2276</v>
      </c>
      <c r="M8124" s="598" t="s">
        <v>2266</v>
      </c>
      <c r="N8124" s="598" t="s">
        <v>2269</v>
      </c>
    </row>
    <row r="8125" spans="1:14" ht="15.75">
      <c r="A8125" s="593" t="s">
        <v>15</v>
      </c>
      <c r="C8125" s="598" t="s">
        <v>1353</v>
      </c>
      <c r="I8125" s="580" t="str">
        <f>Índice!$C$8</f>
        <v>2016-01-01</v>
      </c>
      <c r="J8125" s="580" t="str">
        <f>Índice!$C$9</f>
        <v>2016-12-31</v>
      </c>
      <c r="L8125" s="598"/>
    </row>
    <row r="8126" spans="1:14" ht="15.75">
      <c r="A8126" s="593" t="s">
        <v>15</v>
      </c>
      <c r="C8126" s="598" t="str">
        <f>'822100'!B$13</f>
        <v>Información detallada a revelar sobre propiedades, planta y equipo</v>
      </c>
      <c r="F8126" s="555"/>
      <c r="I8126" s="580" t="str">
        <f>Índice!$C$8</f>
        <v>2016-01-01</v>
      </c>
      <c r="J8126" s="580" t="str">
        <f>Índice!$C$9</f>
        <v>2016-12-31</v>
      </c>
      <c r="L8126" s="598"/>
    </row>
    <row r="8127" spans="1:14" ht="15.75">
      <c r="C8127" s="598" t="str">
        <f>'822100'!B$14</f>
        <v>Bases de medición, propiedades, planta y equipo</v>
      </c>
      <c r="F8127" s="555" t="str">
        <f>'822100'!AA$14</f>
        <v>Por incluir información</v>
      </c>
      <c r="I8127" s="580" t="str">
        <f>Índice!$C$8</f>
        <v>2016-01-01</v>
      </c>
      <c r="J8127" s="580" t="str">
        <f>Índice!$C$9</f>
        <v>2016-12-31</v>
      </c>
      <c r="K8127" s="598" t="s">
        <v>2264</v>
      </c>
      <c r="L8127" s="598" t="s">
        <v>2277</v>
      </c>
      <c r="M8127" s="598" t="s">
        <v>2266</v>
      </c>
      <c r="N8127" s="598" t="s">
        <v>2267</v>
      </c>
    </row>
    <row r="8128" spans="1:14" ht="15.75">
      <c r="C8128" s="598" t="str">
        <f>'822100'!B$15</f>
        <v>Método de depreciación, propiedades, planta y equipo</v>
      </c>
      <c r="F8128" s="555" t="str">
        <f>'822100'!AA$15</f>
        <v>Por incluir información</v>
      </c>
      <c r="I8128" s="580" t="str">
        <f>Índice!$C$8</f>
        <v>2016-01-01</v>
      </c>
      <c r="J8128" s="580" t="str">
        <f>Índice!$C$9</f>
        <v>2016-12-31</v>
      </c>
      <c r="K8128" s="598" t="s">
        <v>2264</v>
      </c>
      <c r="L8128" s="598" t="s">
        <v>2277</v>
      </c>
      <c r="M8128" s="598" t="s">
        <v>2266</v>
      </c>
      <c r="N8128" s="598" t="s">
        <v>2267</v>
      </c>
    </row>
    <row r="8129" spans="1:14" ht="15.75">
      <c r="C8129" s="598" t="str">
        <f>'822100'!B$16</f>
        <v>Vidas útiles o tasas de depreciación, propiedades, planta y equipo</v>
      </c>
      <c r="F8129" s="555" t="str">
        <f>'822100'!AA$16</f>
        <v>Por incluir información</v>
      </c>
      <c r="I8129" s="580" t="str">
        <f>Índice!$C$8</f>
        <v>2016-01-01</v>
      </c>
      <c r="J8129" s="580" t="str">
        <f>Índice!$C$9</f>
        <v>2016-12-31</v>
      </c>
      <c r="K8129" s="598" t="s">
        <v>2264</v>
      </c>
      <c r="L8129" s="598" t="s">
        <v>2277</v>
      </c>
      <c r="M8129" s="598" t="s">
        <v>2266</v>
      </c>
      <c r="N8129" s="598" t="s">
        <v>2267</v>
      </c>
    </row>
    <row r="8130" spans="1:14" ht="15.75">
      <c r="A8130" s="593" t="s">
        <v>15</v>
      </c>
      <c r="C8130" s="598" t="str">
        <f>'822100'!B$17</f>
        <v>Conciliación de cambios en propiedades, planta y equipo</v>
      </c>
      <c r="F8130" s="555"/>
      <c r="I8130" s="580" t="str">
        <f>Índice!$C$8</f>
        <v>2016-01-01</v>
      </c>
      <c r="J8130" s="580" t="str">
        <f>Índice!$C$9</f>
        <v>2016-12-31</v>
      </c>
      <c r="L8130" s="598"/>
    </row>
    <row r="8131" spans="1:14" ht="15.75">
      <c r="C8131" s="598" t="str">
        <f>'822100'!B$18</f>
        <v>Propiedades, planta y equipo al comienzo del periodo</v>
      </c>
      <c r="F8131" s="586">
        <f>'822100'!AA$18</f>
        <v>0</v>
      </c>
      <c r="J8131" s="580" t="str">
        <f>Índice!$C$8</f>
        <v>2016-01-01</v>
      </c>
      <c r="K8131" s="598" t="s">
        <v>2264</v>
      </c>
      <c r="L8131" s="598" t="s">
        <v>2277</v>
      </c>
      <c r="M8131" s="598" t="s">
        <v>2266</v>
      </c>
      <c r="N8131" s="598" t="s">
        <v>2267</v>
      </c>
    </row>
    <row r="8132" spans="1:14" ht="15.75">
      <c r="A8132" s="593" t="s">
        <v>15</v>
      </c>
      <c r="C8132" s="598" t="str">
        <f>'822100'!B$19</f>
        <v>Cambios en propiedades, planta y equipo</v>
      </c>
      <c r="F8132" s="586"/>
      <c r="I8132" s="580"/>
      <c r="J8132" s="580"/>
      <c r="K8132" s="598" t="s">
        <v>2264</v>
      </c>
      <c r="L8132" s="598" t="s">
        <v>2277</v>
      </c>
      <c r="M8132" s="598" t="s">
        <v>2266</v>
      </c>
      <c r="N8132" s="598" t="s">
        <v>2267</v>
      </c>
    </row>
    <row r="8133" spans="1:14" ht="15.75">
      <c r="C8133" s="598" t="str">
        <f>'822100'!B$20</f>
        <v>Incrementos distintos de los procedentes de combinaciones de negocios, propiedades, planta y equipo</v>
      </c>
      <c r="F8133" s="586">
        <f>'822100'!AA$20</f>
        <v>0</v>
      </c>
      <c r="I8133" s="580" t="str">
        <f>Índice!$C$8</f>
        <v>2016-01-01</v>
      </c>
      <c r="J8133" s="580" t="str">
        <f>Índice!$C$9</f>
        <v>2016-12-31</v>
      </c>
      <c r="K8133" s="598" t="s">
        <v>2264</v>
      </c>
      <c r="L8133" s="598" t="s">
        <v>2277</v>
      </c>
      <c r="M8133" s="598" t="s">
        <v>2266</v>
      </c>
      <c r="N8133" s="598" t="s">
        <v>2267</v>
      </c>
    </row>
    <row r="8134" spans="1:14" ht="15.75">
      <c r="C8134" s="598" t="str">
        <f>'822100'!B$21</f>
        <v>Adquisiciones realizadas mediante combinaciones de negocios, propiedades, planta y equipo</v>
      </c>
      <c r="F8134" s="586">
        <f>'822100'!AA$21</f>
        <v>0</v>
      </c>
      <c r="I8134" s="580" t="str">
        <f>Índice!$C$8</f>
        <v>2016-01-01</v>
      </c>
      <c r="J8134" s="580" t="str">
        <f>Índice!$C$9</f>
        <v>2016-12-31</v>
      </c>
      <c r="K8134" s="598" t="s">
        <v>2264</v>
      </c>
      <c r="L8134" s="598" t="s">
        <v>2277</v>
      </c>
      <c r="M8134" s="598" t="s">
        <v>2266</v>
      </c>
      <c r="N8134" s="598" t="s">
        <v>2267</v>
      </c>
    </row>
    <row r="8135" spans="1:14" ht="15.75">
      <c r="C8135" s="598" t="str">
        <f>'822100'!B$22</f>
        <v>Transferencias de propiedades de inversión cuando pasa a estar disponible la medición fiable del valor razonable, propiedades, planta y equipo</v>
      </c>
      <c r="F8135" s="586">
        <f>'822100'!AA$22</f>
        <v>0</v>
      </c>
      <c r="I8135" s="580" t="str">
        <f>Índice!$C$8</f>
        <v>2016-01-01</v>
      </c>
      <c r="J8135" s="580" t="str">
        <f>Índice!$C$9</f>
        <v>2016-12-31</v>
      </c>
      <c r="K8135" s="598" t="s">
        <v>2264</v>
      </c>
      <c r="L8135" s="598" t="s">
        <v>2277</v>
      </c>
      <c r="M8135" s="598" t="s">
        <v>2266</v>
      </c>
      <c r="N8135" s="598" t="s">
        <v>2267</v>
      </c>
    </row>
    <row r="8136" spans="1:14" ht="15.75">
      <c r="C8136" s="598" t="str">
        <f>'822100'!B$23</f>
        <v>Incremento (disminución) por diferencias de cambio netas, propiedades, planta y equipo</v>
      </c>
      <c r="F8136" s="586">
        <f>'822100'!AA$23</f>
        <v>0</v>
      </c>
      <c r="I8136" s="580" t="str">
        <f>Índice!$C$8</f>
        <v>2016-01-01</v>
      </c>
      <c r="J8136" s="580" t="str">
        <f>Índice!$C$9</f>
        <v>2016-12-31</v>
      </c>
      <c r="K8136" s="598" t="s">
        <v>2264</v>
      </c>
      <c r="L8136" s="598" t="s">
        <v>2277</v>
      </c>
      <c r="M8136" s="598" t="s">
        <v>2266</v>
      </c>
      <c r="N8136" s="598" t="s">
        <v>2267</v>
      </c>
    </row>
    <row r="8137" spans="1:14" ht="15.75">
      <c r="C8137" s="598" t="str">
        <f>'822100'!B$24</f>
        <v>Depreciación, propiedades, planta y equipo</v>
      </c>
      <c r="F8137" s="586">
        <f>'822100'!AA$24</f>
        <v>0</v>
      </c>
      <c r="I8137" s="580" t="str">
        <f>Índice!$C$8</f>
        <v>2016-01-01</v>
      </c>
      <c r="J8137" s="580" t="str">
        <f>Índice!$C$9</f>
        <v>2016-12-31</v>
      </c>
      <c r="K8137" s="598" t="s">
        <v>2264</v>
      </c>
      <c r="L8137" s="598" t="s">
        <v>2277</v>
      </c>
      <c r="M8137" s="598" t="s">
        <v>2266</v>
      </c>
      <c r="N8137" s="598" t="s">
        <v>2267</v>
      </c>
    </row>
    <row r="8138" spans="1:14" ht="15.75">
      <c r="C8138" s="598" t="str">
        <f>'822100'!B$25</f>
        <v>Incremento (disminución) de revaluaciones, propiedades, planta y equipo</v>
      </c>
      <c r="F8138" s="586">
        <f>'822100'!AA$25</f>
        <v>0</v>
      </c>
      <c r="I8138" s="580" t="str">
        <f>Índice!$C$8</f>
        <v>2016-01-01</v>
      </c>
      <c r="J8138" s="580" t="str">
        <f>Índice!$C$9</f>
        <v>2016-12-31</v>
      </c>
      <c r="K8138" s="598" t="s">
        <v>2264</v>
      </c>
      <c r="L8138" s="598" t="s">
        <v>2277</v>
      </c>
      <c r="M8138" s="598" t="s">
        <v>2266</v>
      </c>
      <c r="N8138" s="598" t="s">
        <v>2267</v>
      </c>
    </row>
    <row r="8139" spans="1:14" ht="15.75">
      <c r="C8139" s="598" t="str">
        <f>'822100'!B$26</f>
        <v>Pérdidas por deterioro de valor reconocidas en otro resultado integral, propiedades, planta y equipo</v>
      </c>
      <c r="F8139" s="586">
        <f>'822100'!AA$26</f>
        <v>0</v>
      </c>
      <c r="I8139" s="580" t="str">
        <f>Índice!$C$8</f>
        <v>2016-01-01</v>
      </c>
      <c r="J8139" s="580" t="str">
        <f>Índice!$C$9</f>
        <v>2016-12-31</v>
      </c>
      <c r="K8139" s="598" t="s">
        <v>2264</v>
      </c>
      <c r="L8139" s="598" t="s">
        <v>2277</v>
      </c>
      <c r="M8139" s="598" t="s">
        <v>2266</v>
      </c>
      <c r="N8139" s="598" t="s">
        <v>2267</v>
      </c>
    </row>
    <row r="8140" spans="1:14" ht="15.75">
      <c r="C8140" s="598" t="str">
        <f>'822100'!B$27</f>
        <v>Reversión de deterioros de valor reconocidos en otro resultado integral, propiedades, planta y equipo</v>
      </c>
      <c r="F8140" s="586">
        <f>'822100'!AA$27</f>
        <v>0</v>
      </c>
      <c r="I8140" s="580" t="str">
        <f>Índice!$C$8</f>
        <v>2016-01-01</v>
      </c>
      <c r="J8140" s="580" t="str">
        <f>Índice!$C$9</f>
        <v>2016-12-31</v>
      </c>
      <c r="K8140" s="598" t="s">
        <v>2264</v>
      </c>
      <c r="L8140" s="598" t="s">
        <v>2277</v>
      </c>
      <c r="M8140" s="598" t="s">
        <v>2266</v>
      </c>
      <c r="N8140" s="598" t="s">
        <v>2267</v>
      </c>
    </row>
    <row r="8141" spans="1:14" ht="15.75">
      <c r="C8141" s="598" t="str">
        <f>'822100'!B$28</f>
        <v>Pérdidas por deterioro de valor reconocidas en el resultado del periodo, propiedades, planta y equipo</v>
      </c>
      <c r="F8141" s="586">
        <f>'822100'!AA$28</f>
        <v>0</v>
      </c>
      <c r="I8141" s="580" t="str">
        <f>Índice!$C$8</f>
        <v>2016-01-01</v>
      </c>
      <c r="J8141" s="580" t="str">
        <f>Índice!$C$9</f>
        <v>2016-12-31</v>
      </c>
      <c r="K8141" s="598" t="s">
        <v>2264</v>
      </c>
      <c r="L8141" s="598" t="s">
        <v>2277</v>
      </c>
      <c r="M8141" s="598" t="s">
        <v>2266</v>
      </c>
      <c r="N8141" s="598" t="s">
        <v>2267</v>
      </c>
    </row>
    <row r="8142" spans="1:14" ht="15.75">
      <c r="C8142" s="598" t="str">
        <f>'822100'!B$29</f>
        <v>Reversión de pérdidas por deterioro de valor reconocidas en el resultado del periodo, propiedades, planta y equipo</v>
      </c>
      <c r="F8142" s="586">
        <f>'822100'!AA$29</f>
        <v>0</v>
      </c>
      <c r="I8142" s="580" t="str">
        <f>Índice!$C$8</f>
        <v>2016-01-01</v>
      </c>
      <c r="J8142" s="580" t="str">
        <f>Índice!$C$9</f>
        <v>2016-12-31</v>
      </c>
      <c r="K8142" s="598" t="s">
        <v>2264</v>
      </c>
      <c r="L8142" s="598" t="s">
        <v>2277</v>
      </c>
      <c r="M8142" s="598" t="s">
        <v>2266</v>
      </c>
      <c r="N8142" s="598" t="s">
        <v>2267</v>
      </c>
    </row>
    <row r="8143" spans="1:14" ht="15.75">
      <c r="C8143" s="598" t="str">
        <f>'822100'!B$30</f>
        <v>Incrementos (disminuciones) por otros cambios, propiedades, planta y equipo</v>
      </c>
      <c r="F8143" s="586">
        <f>'822100'!AA$30</f>
        <v>0</v>
      </c>
      <c r="I8143" s="580" t="str">
        <f>Índice!$C$8</f>
        <v>2016-01-01</v>
      </c>
      <c r="J8143" s="580" t="str">
        <f>Índice!$C$9</f>
        <v>2016-12-31</v>
      </c>
      <c r="K8143" s="598" t="s">
        <v>2264</v>
      </c>
      <c r="L8143" s="598" t="s">
        <v>2277</v>
      </c>
      <c r="M8143" s="598" t="s">
        <v>2266</v>
      </c>
      <c r="N8143" s="598" t="s">
        <v>2267</v>
      </c>
    </row>
    <row r="8144" spans="1:14" ht="15.75">
      <c r="C8144" s="598" t="str">
        <f>'822100'!B$31</f>
        <v>Disposiciones, propiedades, planta y equipo</v>
      </c>
      <c r="F8144" s="586">
        <f>'822100'!AA$31</f>
        <v>0</v>
      </c>
      <c r="I8144" s="580" t="str">
        <f>Índice!$C$8</f>
        <v>2016-01-01</v>
      </c>
      <c r="J8144" s="580" t="str">
        <f>Índice!$C$9</f>
        <v>2016-12-31</v>
      </c>
      <c r="K8144" s="598" t="s">
        <v>2264</v>
      </c>
      <c r="L8144" s="598" t="s">
        <v>2277</v>
      </c>
      <c r="M8144" s="598" t="s">
        <v>2266</v>
      </c>
      <c r="N8144" s="598" t="s">
        <v>2267</v>
      </c>
    </row>
    <row r="8145" spans="1:14" ht="15.75">
      <c r="C8145" s="598" t="str">
        <f>'822100'!B$32</f>
        <v>Total incremento (disminución) en propiedades, planta y equipo</v>
      </c>
      <c r="F8145" s="586">
        <f>'822100'!AA$32</f>
        <v>0</v>
      </c>
      <c r="I8145" s="580" t="str">
        <f>Índice!$C$8</f>
        <v>2016-01-01</v>
      </c>
      <c r="J8145" s="580" t="str">
        <f>Índice!$C$9</f>
        <v>2016-12-31</v>
      </c>
      <c r="K8145" s="598" t="s">
        <v>2264</v>
      </c>
      <c r="L8145" s="598" t="s">
        <v>2277</v>
      </c>
      <c r="M8145" s="598" t="s">
        <v>2266</v>
      </c>
      <c r="N8145" s="598" t="s">
        <v>2267</v>
      </c>
    </row>
    <row r="8146" spans="1:14" ht="15.75">
      <c r="C8146" s="598" t="str">
        <f>'822100'!B$33</f>
        <v>Propiedades, planta y equipo al final del periodo</v>
      </c>
      <c r="F8146" s="586">
        <f>'822100'!AA$33</f>
        <v>0</v>
      </c>
      <c r="I8146" s="580"/>
      <c r="J8146" s="580" t="str">
        <f>Índice!$C$9</f>
        <v>2016-12-31</v>
      </c>
      <c r="K8146" s="598" t="s">
        <v>2264</v>
      </c>
      <c r="L8146" s="598" t="s">
        <v>2277</v>
      </c>
      <c r="M8146" s="598" t="s">
        <v>2266</v>
      </c>
      <c r="N8146" s="598" t="s">
        <v>2267</v>
      </c>
    </row>
    <row r="8147" spans="1:14" ht="15.75">
      <c r="A8147" s="593" t="s">
        <v>15</v>
      </c>
      <c r="C8147" s="598" t="s">
        <v>1655</v>
      </c>
      <c r="I8147" s="580" t="str">
        <f>Índice!$C$8</f>
        <v>2016-01-01</v>
      </c>
      <c r="J8147" s="580" t="str">
        <f>Índice!$C$9</f>
        <v>2016-12-31</v>
      </c>
      <c r="L8147" s="598"/>
    </row>
    <row r="8148" spans="1:14" ht="15.75">
      <c r="A8148" s="593" t="s">
        <v>15</v>
      </c>
      <c r="C8148" s="598" t="str">
        <f>'822100'!B$13</f>
        <v>Información detallada a revelar sobre propiedades, planta y equipo</v>
      </c>
      <c r="F8148" s="555"/>
      <c r="I8148" s="580" t="str">
        <f>Índice!$C$8</f>
        <v>2016-01-01</v>
      </c>
      <c r="J8148" s="580" t="str">
        <f>Índice!$C$9</f>
        <v>2016-12-31</v>
      </c>
      <c r="L8148" s="598"/>
    </row>
    <row r="8149" spans="1:14" ht="15.75">
      <c r="C8149" s="598" t="str">
        <f>'822100'!B$14</f>
        <v>Bases de medición, propiedades, planta y equipo</v>
      </c>
      <c r="F8149" s="555" t="str">
        <f>'822100'!AB$14</f>
        <v>Por incluir información</v>
      </c>
      <c r="I8149" s="580" t="str">
        <f>Índice!$C$8</f>
        <v>2016-01-01</v>
      </c>
      <c r="J8149" s="580" t="str">
        <f>Índice!$C$9</f>
        <v>2016-12-31</v>
      </c>
      <c r="K8149" s="598" t="s">
        <v>2264</v>
      </c>
      <c r="L8149" s="598" t="s">
        <v>2277</v>
      </c>
      <c r="M8149" s="598" t="s">
        <v>2266</v>
      </c>
      <c r="N8149" s="598" t="s">
        <v>2268</v>
      </c>
    </row>
    <row r="8150" spans="1:14" ht="15.75">
      <c r="C8150" s="598" t="str">
        <f>'822100'!B$15</f>
        <v>Método de depreciación, propiedades, planta y equipo</v>
      </c>
      <c r="F8150" s="555" t="str">
        <f>'822100'!AB$15</f>
        <v>Por incluir información</v>
      </c>
      <c r="I8150" s="580" t="str">
        <f>Índice!$C$8</f>
        <v>2016-01-01</v>
      </c>
      <c r="J8150" s="580" t="str">
        <f>Índice!$C$9</f>
        <v>2016-12-31</v>
      </c>
      <c r="K8150" s="598" t="s">
        <v>2264</v>
      </c>
      <c r="L8150" s="598" t="s">
        <v>2277</v>
      </c>
      <c r="M8150" s="598" t="s">
        <v>2266</v>
      </c>
      <c r="N8150" s="598" t="s">
        <v>2268</v>
      </c>
    </row>
    <row r="8151" spans="1:14" ht="15.75">
      <c r="C8151" s="598" t="str">
        <f>'822100'!B$16</f>
        <v>Vidas útiles o tasas de depreciación, propiedades, planta y equipo</v>
      </c>
      <c r="F8151" s="555" t="str">
        <f>'822100'!AB$16</f>
        <v>Por incluir información</v>
      </c>
      <c r="I8151" s="580" t="str">
        <f>Índice!$C$8</f>
        <v>2016-01-01</v>
      </c>
      <c r="J8151" s="580" t="str">
        <f>Índice!$C$9</f>
        <v>2016-12-31</v>
      </c>
      <c r="K8151" s="598" t="s">
        <v>2264</v>
      </c>
      <c r="L8151" s="598" t="s">
        <v>2277</v>
      </c>
      <c r="M8151" s="598" t="s">
        <v>2266</v>
      </c>
      <c r="N8151" s="598" t="s">
        <v>2268</v>
      </c>
    </row>
    <row r="8152" spans="1:14" ht="15.75">
      <c r="A8152" s="593" t="s">
        <v>15</v>
      </c>
      <c r="C8152" s="598" t="str">
        <f>'822100'!B$17</f>
        <v>Conciliación de cambios en propiedades, planta y equipo</v>
      </c>
      <c r="F8152" s="555"/>
      <c r="I8152" s="580" t="str">
        <f>Índice!$C$8</f>
        <v>2016-01-01</v>
      </c>
      <c r="J8152" s="580" t="str">
        <f>Índice!$C$9</f>
        <v>2016-12-31</v>
      </c>
      <c r="L8152" s="598"/>
    </row>
    <row r="8153" spans="1:14" ht="15.75">
      <c r="C8153" s="598" t="str">
        <f>'822100'!B$18</f>
        <v>Propiedades, planta y equipo al comienzo del periodo</v>
      </c>
      <c r="F8153" s="586">
        <f>'822100'!AB$18</f>
        <v>0</v>
      </c>
      <c r="J8153" s="580" t="str">
        <f>Índice!$C$8</f>
        <v>2016-01-01</v>
      </c>
      <c r="K8153" s="598" t="s">
        <v>2264</v>
      </c>
      <c r="L8153" s="598" t="s">
        <v>2277</v>
      </c>
      <c r="M8153" s="598" t="s">
        <v>2266</v>
      </c>
      <c r="N8153" s="598" t="s">
        <v>2268</v>
      </c>
    </row>
    <row r="8154" spans="1:14" ht="15.75">
      <c r="A8154" s="593" t="s">
        <v>15</v>
      </c>
      <c r="C8154" s="598" t="str">
        <f>'822100'!B$19</f>
        <v>Cambios en propiedades, planta y equipo</v>
      </c>
      <c r="F8154" s="586"/>
      <c r="I8154" s="580"/>
      <c r="J8154" s="580"/>
      <c r="K8154" s="598" t="s">
        <v>2264</v>
      </c>
      <c r="L8154" s="598" t="s">
        <v>2277</v>
      </c>
      <c r="M8154" s="598" t="s">
        <v>2266</v>
      </c>
      <c r="N8154" s="598" t="s">
        <v>2268</v>
      </c>
    </row>
    <row r="8155" spans="1:14" ht="15.75">
      <c r="C8155" s="598" t="str">
        <f>'822100'!B$20</f>
        <v>Incrementos distintos de los procedentes de combinaciones de negocios, propiedades, planta y equipo</v>
      </c>
      <c r="F8155" s="586">
        <f>'822100'!AB$20</f>
        <v>0</v>
      </c>
      <c r="I8155" s="580" t="str">
        <f>Índice!$C$8</f>
        <v>2016-01-01</v>
      </c>
      <c r="J8155" s="580" t="str">
        <f>Índice!$C$9</f>
        <v>2016-12-31</v>
      </c>
      <c r="K8155" s="598" t="s">
        <v>2264</v>
      </c>
      <c r="L8155" s="598" t="s">
        <v>2277</v>
      </c>
      <c r="M8155" s="598" t="s">
        <v>2266</v>
      </c>
      <c r="N8155" s="598" t="s">
        <v>2268</v>
      </c>
    </row>
    <row r="8156" spans="1:14" ht="15.75">
      <c r="C8156" s="598" t="str">
        <f>'822100'!B$21</f>
        <v>Adquisiciones realizadas mediante combinaciones de negocios, propiedades, planta y equipo</v>
      </c>
      <c r="F8156" s="586">
        <f>'822100'!AB$21</f>
        <v>0</v>
      </c>
      <c r="I8156" s="580" t="str">
        <f>Índice!$C$8</f>
        <v>2016-01-01</v>
      </c>
      <c r="J8156" s="580" t="str">
        <f>Índice!$C$9</f>
        <v>2016-12-31</v>
      </c>
      <c r="K8156" s="598" t="s">
        <v>2264</v>
      </c>
      <c r="L8156" s="598" t="s">
        <v>2277</v>
      </c>
      <c r="M8156" s="598" t="s">
        <v>2266</v>
      </c>
      <c r="N8156" s="598" t="s">
        <v>2268</v>
      </c>
    </row>
    <row r="8157" spans="1:14" ht="15.75">
      <c r="C8157" s="598" t="str">
        <f>'822100'!B$22</f>
        <v>Transferencias de propiedades de inversión cuando pasa a estar disponible la medición fiable del valor razonable, propiedades, planta y equipo</v>
      </c>
      <c r="F8157" s="586">
        <f>'822100'!AB$22</f>
        <v>0</v>
      </c>
      <c r="I8157" s="580" t="str">
        <f>Índice!$C$8</f>
        <v>2016-01-01</v>
      </c>
      <c r="J8157" s="580" t="str">
        <f>Índice!$C$9</f>
        <v>2016-12-31</v>
      </c>
      <c r="K8157" s="598" t="s">
        <v>2264</v>
      </c>
      <c r="L8157" s="598" t="s">
        <v>2277</v>
      </c>
      <c r="M8157" s="598" t="s">
        <v>2266</v>
      </c>
      <c r="N8157" s="598" t="s">
        <v>2268</v>
      </c>
    </row>
    <row r="8158" spans="1:14" ht="15.75">
      <c r="C8158" s="598" t="str">
        <f>'822100'!B$23</f>
        <v>Incremento (disminución) por diferencias de cambio netas, propiedades, planta y equipo</v>
      </c>
      <c r="F8158" s="586">
        <f>'822100'!AB$23</f>
        <v>0</v>
      </c>
      <c r="I8158" s="580" t="str">
        <f>Índice!$C$8</f>
        <v>2016-01-01</v>
      </c>
      <c r="J8158" s="580" t="str">
        <f>Índice!$C$9</f>
        <v>2016-12-31</v>
      </c>
      <c r="K8158" s="598" t="s">
        <v>2264</v>
      </c>
      <c r="L8158" s="598" t="s">
        <v>2277</v>
      </c>
      <c r="M8158" s="598" t="s">
        <v>2266</v>
      </c>
      <c r="N8158" s="598" t="s">
        <v>2268</v>
      </c>
    </row>
    <row r="8159" spans="1:14" ht="15.75">
      <c r="C8159" s="598" t="str">
        <f>'822100'!B$24</f>
        <v>Depreciación, propiedades, planta y equipo</v>
      </c>
      <c r="F8159" s="586">
        <f>'822100'!AB$24</f>
        <v>0</v>
      </c>
      <c r="I8159" s="580" t="str">
        <f>Índice!$C$8</f>
        <v>2016-01-01</v>
      </c>
      <c r="J8159" s="580" t="str">
        <f>Índice!$C$9</f>
        <v>2016-12-31</v>
      </c>
      <c r="K8159" s="598" t="s">
        <v>2264</v>
      </c>
      <c r="L8159" s="598" t="s">
        <v>2277</v>
      </c>
      <c r="M8159" s="598" t="s">
        <v>2266</v>
      </c>
      <c r="N8159" s="598" t="s">
        <v>2268</v>
      </c>
    </row>
    <row r="8160" spans="1:14" ht="15.75">
      <c r="C8160" s="598" t="str">
        <f>'822100'!B$25</f>
        <v>Incremento (disminución) de revaluaciones, propiedades, planta y equipo</v>
      </c>
      <c r="F8160" s="586">
        <f>'822100'!AB$25</f>
        <v>0</v>
      </c>
      <c r="I8160" s="580" t="str">
        <f>Índice!$C$8</f>
        <v>2016-01-01</v>
      </c>
      <c r="J8160" s="580" t="str">
        <f>Índice!$C$9</f>
        <v>2016-12-31</v>
      </c>
      <c r="K8160" s="598" t="s">
        <v>2264</v>
      </c>
      <c r="L8160" s="598" t="s">
        <v>2277</v>
      </c>
      <c r="M8160" s="598" t="s">
        <v>2266</v>
      </c>
      <c r="N8160" s="598" t="s">
        <v>2268</v>
      </c>
    </row>
    <row r="8161" spans="1:14" ht="15.75">
      <c r="C8161" s="598" t="str">
        <f>'822100'!B$26</f>
        <v>Pérdidas por deterioro de valor reconocidas en otro resultado integral, propiedades, planta y equipo</v>
      </c>
      <c r="F8161" s="586">
        <f>'822100'!AB$26</f>
        <v>0</v>
      </c>
      <c r="I8161" s="580" t="str">
        <f>Índice!$C$8</f>
        <v>2016-01-01</v>
      </c>
      <c r="J8161" s="580" t="str">
        <f>Índice!$C$9</f>
        <v>2016-12-31</v>
      </c>
      <c r="K8161" s="598" t="s">
        <v>2264</v>
      </c>
      <c r="L8161" s="598" t="s">
        <v>2277</v>
      </c>
      <c r="M8161" s="598" t="s">
        <v>2266</v>
      </c>
      <c r="N8161" s="598" t="s">
        <v>2268</v>
      </c>
    </row>
    <row r="8162" spans="1:14" ht="15.75">
      <c r="C8162" s="598" t="str">
        <f>'822100'!B$27</f>
        <v>Reversión de deterioros de valor reconocidos en otro resultado integral, propiedades, planta y equipo</v>
      </c>
      <c r="F8162" s="586">
        <f>'822100'!AB$27</f>
        <v>0</v>
      </c>
      <c r="I8162" s="580" t="str">
        <f>Índice!$C$8</f>
        <v>2016-01-01</v>
      </c>
      <c r="J8162" s="580" t="str">
        <f>Índice!$C$9</f>
        <v>2016-12-31</v>
      </c>
      <c r="K8162" s="598" t="s">
        <v>2264</v>
      </c>
      <c r="L8162" s="598" t="s">
        <v>2277</v>
      </c>
      <c r="M8162" s="598" t="s">
        <v>2266</v>
      </c>
      <c r="N8162" s="598" t="s">
        <v>2268</v>
      </c>
    </row>
    <row r="8163" spans="1:14" ht="15.75">
      <c r="C8163" s="598" t="str">
        <f>'822100'!B$28</f>
        <v>Pérdidas por deterioro de valor reconocidas en el resultado del periodo, propiedades, planta y equipo</v>
      </c>
      <c r="F8163" s="586">
        <f>'822100'!AB$28</f>
        <v>0</v>
      </c>
      <c r="I8163" s="580" t="str">
        <f>Índice!$C$8</f>
        <v>2016-01-01</v>
      </c>
      <c r="J8163" s="580" t="str">
        <f>Índice!$C$9</f>
        <v>2016-12-31</v>
      </c>
      <c r="K8163" s="598" t="s">
        <v>2264</v>
      </c>
      <c r="L8163" s="598" t="s">
        <v>2277</v>
      </c>
      <c r="M8163" s="598" t="s">
        <v>2266</v>
      </c>
      <c r="N8163" s="598" t="s">
        <v>2268</v>
      </c>
    </row>
    <row r="8164" spans="1:14" ht="15.75">
      <c r="C8164" s="598" t="str">
        <f>'822100'!B$29</f>
        <v>Reversión de pérdidas por deterioro de valor reconocidas en el resultado del periodo, propiedades, planta y equipo</v>
      </c>
      <c r="F8164" s="586">
        <f>'822100'!AB$29</f>
        <v>0</v>
      </c>
      <c r="I8164" s="580" t="str">
        <f>Índice!$C$8</f>
        <v>2016-01-01</v>
      </c>
      <c r="J8164" s="580" t="str">
        <f>Índice!$C$9</f>
        <v>2016-12-31</v>
      </c>
      <c r="K8164" s="598" t="s">
        <v>2264</v>
      </c>
      <c r="L8164" s="598" t="s">
        <v>2277</v>
      </c>
      <c r="M8164" s="598" t="s">
        <v>2266</v>
      </c>
      <c r="N8164" s="598" t="s">
        <v>2268</v>
      </c>
    </row>
    <row r="8165" spans="1:14" ht="15.75">
      <c r="C8165" s="598" t="str">
        <f>'822100'!B$30</f>
        <v>Incrementos (disminuciones) por otros cambios, propiedades, planta y equipo</v>
      </c>
      <c r="F8165" s="586">
        <f>'822100'!AB$30</f>
        <v>0</v>
      </c>
      <c r="I8165" s="580" t="str">
        <f>Índice!$C$8</f>
        <v>2016-01-01</v>
      </c>
      <c r="J8165" s="580" t="str">
        <f>Índice!$C$9</f>
        <v>2016-12-31</v>
      </c>
      <c r="K8165" s="598" t="s">
        <v>2264</v>
      </c>
      <c r="L8165" s="598" t="s">
        <v>2277</v>
      </c>
      <c r="M8165" s="598" t="s">
        <v>2266</v>
      </c>
      <c r="N8165" s="598" t="s">
        <v>2268</v>
      </c>
    </row>
    <row r="8166" spans="1:14" ht="15.75">
      <c r="C8166" s="598" t="str">
        <f>'822100'!B$31</f>
        <v>Disposiciones, propiedades, planta y equipo</v>
      </c>
      <c r="F8166" s="586">
        <f>'822100'!AB$31</f>
        <v>0</v>
      </c>
      <c r="I8166" s="580" t="str">
        <f>Índice!$C$8</f>
        <v>2016-01-01</v>
      </c>
      <c r="J8166" s="580" t="str">
        <f>Índice!$C$9</f>
        <v>2016-12-31</v>
      </c>
      <c r="K8166" s="598" t="s">
        <v>2264</v>
      </c>
      <c r="L8166" s="598" t="s">
        <v>2277</v>
      </c>
      <c r="M8166" s="598" t="s">
        <v>2266</v>
      </c>
      <c r="N8166" s="598" t="s">
        <v>2268</v>
      </c>
    </row>
    <row r="8167" spans="1:14" ht="15.75">
      <c r="C8167" s="598" t="str">
        <f>'822100'!B$32</f>
        <v>Total incremento (disminución) en propiedades, planta y equipo</v>
      </c>
      <c r="F8167" s="586">
        <f>'822100'!AB$32</f>
        <v>0</v>
      </c>
      <c r="I8167" s="580" t="str">
        <f>Índice!$C$8</f>
        <v>2016-01-01</v>
      </c>
      <c r="J8167" s="580" t="str">
        <f>Índice!$C$9</f>
        <v>2016-12-31</v>
      </c>
      <c r="K8167" s="598" t="s">
        <v>2264</v>
      </c>
      <c r="L8167" s="598" t="s">
        <v>2277</v>
      </c>
      <c r="M8167" s="598" t="s">
        <v>2266</v>
      </c>
      <c r="N8167" s="598" t="s">
        <v>2268</v>
      </c>
    </row>
    <row r="8168" spans="1:14" ht="15.75">
      <c r="C8168" s="598" t="str">
        <f>'822100'!B$33</f>
        <v>Propiedades, planta y equipo al final del periodo</v>
      </c>
      <c r="F8168" s="586">
        <f>'822100'!AB$33</f>
        <v>0</v>
      </c>
      <c r="I8168" s="580"/>
      <c r="J8168" s="580" t="str">
        <f>Índice!$C$9</f>
        <v>2016-12-31</v>
      </c>
      <c r="K8168" s="598" t="s">
        <v>2264</v>
      </c>
      <c r="L8168" s="598" t="s">
        <v>2277</v>
      </c>
      <c r="M8168" s="598" t="s">
        <v>2266</v>
      </c>
      <c r="N8168" s="598" t="s">
        <v>2268</v>
      </c>
    </row>
    <row r="8169" spans="1:14" ht="15.75">
      <c r="A8169" s="593" t="s">
        <v>15</v>
      </c>
      <c r="C8169" s="598" t="s">
        <v>1654</v>
      </c>
      <c r="I8169" s="580" t="str">
        <f>Índice!$C$8</f>
        <v>2016-01-01</v>
      </c>
      <c r="J8169" s="580" t="str">
        <f>Índice!$C$9</f>
        <v>2016-12-31</v>
      </c>
      <c r="L8169" s="598"/>
    </row>
    <row r="8170" spans="1:14" ht="15.75">
      <c r="A8170" s="593" t="s">
        <v>15</v>
      </c>
      <c r="C8170" s="598" t="str">
        <f>'822100'!B$13</f>
        <v>Información detallada a revelar sobre propiedades, planta y equipo</v>
      </c>
      <c r="F8170" s="555"/>
      <c r="I8170" s="580" t="str">
        <f>Índice!$C$8</f>
        <v>2016-01-01</v>
      </c>
      <c r="J8170" s="580" t="str">
        <f>Índice!$C$9</f>
        <v>2016-12-31</v>
      </c>
      <c r="L8170" s="598"/>
    </row>
    <row r="8171" spans="1:14" ht="15.75">
      <c r="C8171" s="598" t="str">
        <f>'822100'!B$14</f>
        <v>Bases de medición, propiedades, planta y equipo</v>
      </c>
      <c r="F8171" s="555" t="str">
        <f>'822100'!AC$14</f>
        <v>Por incluir información</v>
      </c>
      <c r="I8171" s="580" t="str">
        <f>Índice!$C$8</f>
        <v>2016-01-01</v>
      </c>
      <c r="J8171" s="580" t="str">
        <f>Índice!$C$9</f>
        <v>2016-12-31</v>
      </c>
      <c r="K8171" s="598" t="s">
        <v>2264</v>
      </c>
      <c r="L8171" s="598" t="s">
        <v>2277</v>
      </c>
      <c r="M8171" s="598" t="s">
        <v>2266</v>
      </c>
      <c r="N8171" s="598" t="s">
        <v>2269</v>
      </c>
    </row>
    <row r="8172" spans="1:14" ht="15.75">
      <c r="C8172" s="598" t="str">
        <f>'822100'!B$15</f>
        <v>Método de depreciación, propiedades, planta y equipo</v>
      </c>
      <c r="F8172" s="555" t="str">
        <f>'822100'!AC$15</f>
        <v>Por incluir información</v>
      </c>
      <c r="I8172" s="580" t="str">
        <f>Índice!$C$8</f>
        <v>2016-01-01</v>
      </c>
      <c r="J8172" s="580" t="str">
        <f>Índice!$C$9</f>
        <v>2016-12-31</v>
      </c>
      <c r="K8172" s="598" t="s">
        <v>2264</v>
      </c>
      <c r="L8172" s="598" t="s">
        <v>2277</v>
      </c>
      <c r="M8172" s="598" t="s">
        <v>2266</v>
      </c>
      <c r="N8172" s="598" t="s">
        <v>2269</v>
      </c>
    </row>
    <row r="8173" spans="1:14" ht="15.75">
      <c r="C8173" s="598" t="str">
        <f>'822100'!B$16</f>
        <v>Vidas útiles o tasas de depreciación, propiedades, planta y equipo</v>
      </c>
      <c r="F8173" s="555" t="str">
        <f>'822100'!AC$16</f>
        <v>Por incluir información</v>
      </c>
      <c r="I8173" s="580" t="str">
        <f>Índice!$C$8</f>
        <v>2016-01-01</v>
      </c>
      <c r="J8173" s="580" t="str">
        <f>Índice!$C$9</f>
        <v>2016-12-31</v>
      </c>
      <c r="K8173" s="598" t="s">
        <v>2264</v>
      </c>
      <c r="L8173" s="598" t="s">
        <v>2277</v>
      </c>
      <c r="M8173" s="598" t="s">
        <v>2266</v>
      </c>
      <c r="N8173" s="598" t="s">
        <v>2269</v>
      </c>
    </row>
    <row r="8174" spans="1:14" ht="15.75">
      <c r="A8174" s="593" t="s">
        <v>15</v>
      </c>
      <c r="C8174" s="598" t="str">
        <f>'822100'!B$17</f>
        <v>Conciliación de cambios en propiedades, planta y equipo</v>
      </c>
      <c r="F8174" s="555"/>
      <c r="I8174" s="580" t="str">
        <f>Índice!$C$8</f>
        <v>2016-01-01</v>
      </c>
      <c r="J8174" s="580" t="str">
        <f>Índice!$C$9</f>
        <v>2016-12-31</v>
      </c>
      <c r="L8174" s="598"/>
    </row>
    <row r="8175" spans="1:14" ht="15.75">
      <c r="C8175" s="598" t="str">
        <f>'822100'!B$18</f>
        <v>Propiedades, planta y equipo al comienzo del periodo</v>
      </c>
      <c r="F8175" s="586">
        <f>'822100'!AC$18</f>
        <v>0</v>
      </c>
      <c r="J8175" s="580" t="str">
        <f>Índice!$C$8</f>
        <v>2016-01-01</v>
      </c>
      <c r="K8175" s="598" t="s">
        <v>2264</v>
      </c>
      <c r="L8175" s="598" t="s">
        <v>2277</v>
      </c>
      <c r="M8175" s="598" t="s">
        <v>2266</v>
      </c>
      <c r="N8175" s="598" t="s">
        <v>2269</v>
      </c>
    </row>
    <row r="8176" spans="1:14" ht="15.75">
      <c r="A8176" s="593" t="s">
        <v>15</v>
      </c>
      <c r="C8176" s="598" t="str">
        <f>'822100'!B$19</f>
        <v>Cambios en propiedades, planta y equipo</v>
      </c>
      <c r="F8176" s="586"/>
      <c r="I8176" s="580"/>
      <c r="J8176" s="580"/>
      <c r="K8176" s="598" t="s">
        <v>2264</v>
      </c>
      <c r="L8176" s="598" t="s">
        <v>2277</v>
      </c>
      <c r="M8176" s="598" t="s">
        <v>2266</v>
      </c>
      <c r="N8176" s="598" t="s">
        <v>2269</v>
      </c>
    </row>
    <row r="8177" spans="1:14" ht="15.75">
      <c r="C8177" s="598" t="str">
        <f>'822100'!B$20</f>
        <v>Incrementos distintos de los procedentes de combinaciones de negocios, propiedades, planta y equipo</v>
      </c>
      <c r="F8177" s="586">
        <f>'822100'!AC$20</f>
        <v>0</v>
      </c>
      <c r="I8177" s="580" t="str">
        <f>Índice!$C$8</f>
        <v>2016-01-01</v>
      </c>
      <c r="J8177" s="580" t="str">
        <f>Índice!$C$9</f>
        <v>2016-12-31</v>
      </c>
      <c r="K8177" s="598" t="s">
        <v>2264</v>
      </c>
      <c r="L8177" s="598" t="s">
        <v>2277</v>
      </c>
      <c r="M8177" s="598" t="s">
        <v>2266</v>
      </c>
      <c r="N8177" s="598" t="s">
        <v>2269</v>
      </c>
    </row>
    <row r="8178" spans="1:14" ht="15.75">
      <c r="C8178" s="598" t="str">
        <f>'822100'!B$21</f>
        <v>Adquisiciones realizadas mediante combinaciones de negocios, propiedades, planta y equipo</v>
      </c>
      <c r="F8178" s="586">
        <f>'822100'!AC$21</f>
        <v>0</v>
      </c>
      <c r="I8178" s="580" t="str">
        <f>Índice!$C$8</f>
        <v>2016-01-01</v>
      </c>
      <c r="J8178" s="580" t="str">
        <f>Índice!$C$9</f>
        <v>2016-12-31</v>
      </c>
      <c r="K8178" s="598" t="s">
        <v>2264</v>
      </c>
      <c r="L8178" s="598" t="s">
        <v>2277</v>
      </c>
      <c r="M8178" s="598" t="s">
        <v>2266</v>
      </c>
      <c r="N8178" s="598" t="s">
        <v>2269</v>
      </c>
    </row>
    <row r="8179" spans="1:14" ht="15.75">
      <c r="C8179" s="598" t="str">
        <f>'822100'!B$22</f>
        <v>Transferencias de propiedades de inversión cuando pasa a estar disponible la medición fiable del valor razonable, propiedades, planta y equipo</v>
      </c>
      <c r="F8179" s="586">
        <f>'822100'!AC$22</f>
        <v>0</v>
      </c>
      <c r="I8179" s="580" t="str">
        <f>Índice!$C$8</f>
        <v>2016-01-01</v>
      </c>
      <c r="J8179" s="580" t="str">
        <f>Índice!$C$9</f>
        <v>2016-12-31</v>
      </c>
      <c r="K8179" s="598" t="s">
        <v>2264</v>
      </c>
      <c r="L8179" s="598" t="s">
        <v>2277</v>
      </c>
      <c r="M8179" s="598" t="s">
        <v>2266</v>
      </c>
      <c r="N8179" s="598" t="s">
        <v>2269</v>
      </c>
    </row>
    <row r="8180" spans="1:14" ht="15.75">
      <c r="C8180" s="598" t="str">
        <f>'822100'!B$23</f>
        <v>Incremento (disminución) por diferencias de cambio netas, propiedades, planta y equipo</v>
      </c>
      <c r="F8180" s="586">
        <f>'822100'!AC$23</f>
        <v>0</v>
      </c>
      <c r="I8180" s="580" t="str">
        <f>Índice!$C$8</f>
        <v>2016-01-01</v>
      </c>
      <c r="J8180" s="580" t="str">
        <f>Índice!$C$9</f>
        <v>2016-12-31</v>
      </c>
      <c r="K8180" s="598" t="s">
        <v>2264</v>
      </c>
      <c r="L8180" s="598" t="s">
        <v>2277</v>
      </c>
      <c r="M8180" s="598" t="s">
        <v>2266</v>
      </c>
      <c r="N8180" s="598" t="s">
        <v>2269</v>
      </c>
    </row>
    <row r="8181" spans="1:14" ht="15.75">
      <c r="C8181" s="598" t="str">
        <f>'822100'!B$24</f>
        <v>Depreciación, propiedades, planta y equipo</v>
      </c>
      <c r="F8181" s="586">
        <f>'822100'!AC$24</f>
        <v>0</v>
      </c>
      <c r="I8181" s="580" t="str">
        <f>Índice!$C$8</f>
        <v>2016-01-01</v>
      </c>
      <c r="J8181" s="580" t="str">
        <f>Índice!$C$9</f>
        <v>2016-12-31</v>
      </c>
      <c r="K8181" s="598" t="s">
        <v>2264</v>
      </c>
      <c r="L8181" s="598" t="s">
        <v>2277</v>
      </c>
      <c r="M8181" s="598" t="s">
        <v>2266</v>
      </c>
      <c r="N8181" s="598" t="s">
        <v>2269</v>
      </c>
    </row>
    <row r="8182" spans="1:14" ht="15.75">
      <c r="C8182" s="598" t="str">
        <f>'822100'!B$25</f>
        <v>Incremento (disminución) de revaluaciones, propiedades, planta y equipo</v>
      </c>
      <c r="F8182" s="586">
        <f>'822100'!AC$25</f>
        <v>0</v>
      </c>
      <c r="I8182" s="580" t="str">
        <f>Índice!$C$8</f>
        <v>2016-01-01</v>
      </c>
      <c r="J8182" s="580" t="str">
        <f>Índice!$C$9</f>
        <v>2016-12-31</v>
      </c>
      <c r="K8182" s="598" t="s">
        <v>2264</v>
      </c>
      <c r="L8182" s="598" t="s">
        <v>2277</v>
      </c>
      <c r="M8182" s="598" t="s">
        <v>2266</v>
      </c>
      <c r="N8182" s="598" t="s">
        <v>2269</v>
      </c>
    </row>
    <row r="8183" spans="1:14" ht="15.75">
      <c r="C8183" s="598" t="str">
        <f>'822100'!B$26</f>
        <v>Pérdidas por deterioro de valor reconocidas en otro resultado integral, propiedades, planta y equipo</v>
      </c>
      <c r="F8183" s="586">
        <f>'822100'!AC$26</f>
        <v>0</v>
      </c>
      <c r="I8183" s="580" t="str">
        <f>Índice!$C$8</f>
        <v>2016-01-01</v>
      </c>
      <c r="J8183" s="580" t="str">
        <f>Índice!$C$9</f>
        <v>2016-12-31</v>
      </c>
      <c r="K8183" s="598" t="s">
        <v>2264</v>
      </c>
      <c r="L8183" s="598" t="s">
        <v>2277</v>
      </c>
      <c r="M8183" s="598" t="s">
        <v>2266</v>
      </c>
      <c r="N8183" s="598" t="s">
        <v>2269</v>
      </c>
    </row>
    <row r="8184" spans="1:14" ht="15.75">
      <c r="C8184" s="598" t="str">
        <f>'822100'!B$27</f>
        <v>Reversión de deterioros de valor reconocidos en otro resultado integral, propiedades, planta y equipo</v>
      </c>
      <c r="F8184" s="586">
        <f>'822100'!AC$27</f>
        <v>0</v>
      </c>
      <c r="I8184" s="580" t="str">
        <f>Índice!$C$8</f>
        <v>2016-01-01</v>
      </c>
      <c r="J8184" s="580" t="str">
        <f>Índice!$C$9</f>
        <v>2016-12-31</v>
      </c>
      <c r="K8184" s="598" t="s">
        <v>2264</v>
      </c>
      <c r="L8184" s="598" t="s">
        <v>2277</v>
      </c>
      <c r="M8184" s="598" t="s">
        <v>2266</v>
      </c>
      <c r="N8184" s="598" t="s">
        <v>2269</v>
      </c>
    </row>
    <row r="8185" spans="1:14" ht="15.75">
      <c r="C8185" s="598" t="str">
        <f>'822100'!B$28</f>
        <v>Pérdidas por deterioro de valor reconocidas en el resultado del periodo, propiedades, planta y equipo</v>
      </c>
      <c r="F8185" s="586">
        <f>'822100'!AC$28</f>
        <v>0</v>
      </c>
      <c r="I8185" s="580" t="str">
        <f>Índice!$C$8</f>
        <v>2016-01-01</v>
      </c>
      <c r="J8185" s="580" t="str">
        <f>Índice!$C$9</f>
        <v>2016-12-31</v>
      </c>
      <c r="K8185" s="598" t="s">
        <v>2264</v>
      </c>
      <c r="L8185" s="598" t="s">
        <v>2277</v>
      </c>
      <c r="M8185" s="598" t="s">
        <v>2266</v>
      </c>
      <c r="N8185" s="598" t="s">
        <v>2269</v>
      </c>
    </row>
    <row r="8186" spans="1:14" ht="15.75">
      <c r="C8186" s="598" t="str">
        <f>'822100'!B$29</f>
        <v>Reversión de pérdidas por deterioro de valor reconocidas en el resultado del periodo, propiedades, planta y equipo</v>
      </c>
      <c r="F8186" s="586">
        <f>'822100'!AC$29</f>
        <v>0</v>
      </c>
      <c r="I8186" s="580" t="str">
        <f>Índice!$C$8</f>
        <v>2016-01-01</v>
      </c>
      <c r="J8186" s="580" t="str">
        <f>Índice!$C$9</f>
        <v>2016-12-31</v>
      </c>
      <c r="K8186" s="598" t="s">
        <v>2264</v>
      </c>
      <c r="L8186" s="598" t="s">
        <v>2277</v>
      </c>
      <c r="M8186" s="598" t="s">
        <v>2266</v>
      </c>
      <c r="N8186" s="598" t="s">
        <v>2269</v>
      </c>
    </row>
    <row r="8187" spans="1:14" ht="15.75">
      <c r="C8187" s="598" t="str">
        <f>'822100'!B$30</f>
        <v>Incrementos (disminuciones) por otros cambios, propiedades, planta y equipo</v>
      </c>
      <c r="F8187" s="586">
        <f>'822100'!AC$30</f>
        <v>0</v>
      </c>
      <c r="I8187" s="580" t="str">
        <f>Índice!$C$8</f>
        <v>2016-01-01</v>
      </c>
      <c r="J8187" s="580" t="str">
        <f>Índice!$C$9</f>
        <v>2016-12-31</v>
      </c>
      <c r="K8187" s="598" t="s">
        <v>2264</v>
      </c>
      <c r="L8187" s="598" t="s">
        <v>2277</v>
      </c>
      <c r="M8187" s="598" t="s">
        <v>2266</v>
      </c>
      <c r="N8187" s="598" t="s">
        <v>2269</v>
      </c>
    </row>
    <row r="8188" spans="1:14" ht="15.75">
      <c r="C8188" s="598" t="str">
        <f>'822100'!B$31</f>
        <v>Disposiciones, propiedades, planta y equipo</v>
      </c>
      <c r="F8188" s="586">
        <f>'822100'!AC$31</f>
        <v>0</v>
      </c>
      <c r="I8188" s="580" t="str">
        <f>Índice!$C$8</f>
        <v>2016-01-01</v>
      </c>
      <c r="J8188" s="580" t="str">
        <f>Índice!$C$9</f>
        <v>2016-12-31</v>
      </c>
      <c r="K8188" s="598" t="s">
        <v>2264</v>
      </c>
      <c r="L8188" s="598" t="s">
        <v>2277</v>
      </c>
      <c r="M8188" s="598" t="s">
        <v>2266</v>
      </c>
      <c r="N8188" s="598" t="s">
        <v>2269</v>
      </c>
    </row>
    <row r="8189" spans="1:14" ht="15.75">
      <c r="C8189" s="598" t="str">
        <f>'822100'!B$32</f>
        <v>Total incremento (disminución) en propiedades, planta y equipo</v>
      </c>
      <c r="F8189" s="586">
        <f>'822100'!AC$32</f>
        <v>0</v>
      </c>
      <c r="I8189" s="580" t="str">
        <f>Índice!$C$8</f>
        <v>2016-01-01</v>
      </c>
      <c r="J8189" s="580" t="str">
        <f>Índice!$C$9</f>
        <v>2016-12-31</v>
      </c>
      <c r="K8189" s="598" t="s">
        <v>2264</v>
      </c>
      <c r="L8189" s="598" t="s">
        <v>2277</v>
      </c>
      <c r="M8189" s="598" t="s">
        <v>2266</v>
      </c>
      <c r="N8189" s="598" t="s">
        <v>2269</v>
      </c>
    </row>
    <row r="8190" spans="1:14" ht="15.75">
      <c r="C8190" s="598" t="str">
        <f>'822100'!B$33</f>
        <v>Propiedades, planta y equipo al final del periodo</v>
      </c>
      <c r="F8190" s="586">
        <f>'822100'!AC$33</f>
        <v>0</v>
      </c>
      <c r="I8190" s="580"/>
      <c r="J8190" s="580" t="str">
        <f>Índice!$C$9</f>
        <v>2016-12-31</v>
      </c>
      <c r="K8190" s="598" t="s">
        <v>2264</v>
      </c>
      <c r="L8190" s="598" t="s">
        <v>2277</v>
      </c>
      <c r="M8190" s="598" t="s">
        <v>2266</v>
      </c>
      <c r="N8190" s="598" t="s">
        <v>2269</v>
      </c>
    </row>
    <row r="8191" spans="1:14" ht="15.75">
      <c r="A8191" s="593" t="s">
        <v>15</v>
      </c>
      <c r="C8191" s="598" t="s">
        <v>1354</v>
      </c>
      <c r="I8191" s="580" t="str">
        <f>Índice!$C$8</f>
        <v>2016-01-01</v>
      </c>
      <c r="J8191" s="580" t="str">
        <f>Índice!$C$9</f>
        <v>2016-12-31</v>
      </c>
      <c r="L8191" s="598"/>
    </row>
    <row r="8192" spans="1:14" ht="15.75">
      <c r="A8192" s="593" t="s">
        <v>15</v>
      </c>
      <c r="C8192" s="598" t="str">
        <f>'822100'!B$13</f>
        <v>Información detallada a revelar sobre propiedades, planta y equipo</v>
      </c>
      <c r="F8192" s="555"/>
      <c r="I8192" s="580" t="str">
        <f>Índice!$C$8</f>
        <v>2016-01-01</v>
      </c>
      <c r="J8192" s="580" t="str">
        <f>Índice!$C$9</f>
        <v>2016-12-31</v>
      </c>
      <c r="L8192" s="598"/>
    </row>
    <row r="8193" spans="1:14" ht="15.75">
      <c r="C8193" s="598" t="str">
        <f>'822100'!B$14</f>
        <v>Bases de medición, propiedades, planta y equipo</v>
      </c>
      <c r="F8193" s="555" t="str">
        <f>'822100'!AD$14</f>
        <v>Por incluir información</v>
      </c>
      <c r="I8193" s="580" t="str">
        <f>Índice!$C$8</f>
        <v>2016-01-01</v>
      </c>
      <c r="J8193" s="580" t="str">
        <f>Índice!$C$9</f>
        <v>2016-12-31</v>
      </c>
      <c r="K8193" s="598" t="s">
        <v>2264</v>
      </c>
      <c r="L8193" s="598" t="s">
        <v>2278</v>
      </c>
      <c r="M8193" s="598" t="s">
        <v>2266</v>
      </c>
      <c r="N8193" s="598" t="s">
        <v>2267</v>
      </c>
    </row>
    <row r="8194" spans="1:14" ht="15.75">
      <c r="C8194" s="598" t="str">
        <f>'822100'!B$15</f>
        <v>Método de depreciación, propiedades, planta y equipo</v>
      </c>
      <c r="F8194" s="555" t="str">
        <f>'822100'!AD$15</f>
        <v>Por incluir información</v>
      </c>
      <c r="I8194" s="580" t="str">
        <f>Índice!$C$8</f>
        <v>2016-01-01</v>
      </c>
      <c r="J8194" s="580" t="str">
        <f>Índice!$C$9</f>
        <v>2016-12-31</v>
      </c>
      <c r="K8194" s="598" t="s">
        <v>2264</v>
      </c>
      <c r="L8194" s="598" t="s">
        <v>2278</v>
      </c>
      <c r="M8194" s="598" t="s">
        <v>2266</v>
      </c>
      <c r="N8194" s="598" t="s">
        <v>2267</v>
      </c>
    </row>
    <row r="8195" spans="1:14" ht="15.75">
      <c r="C8195" s="598" t="str">
        <f>'822100'!B$16</f>
        <v>Vidas útiles o tasas de depreciación, propiedades, planta y equipo</v>
      </c>
      <c r="F8195" s="555" t="str">
        <f>'822100'!AD$16</f>
        <v>Por incluir información</v>
      </c>
      <c r="I8195" s="580" t="str">
        <f>Índice!$C$8</f>
        <v>2016-01-01</v>
      </c>
      <c r="J8195" s="580" t="str">
        <f>Índice!$C$9</f>
        <v>2016-12-31</v>
      </c>
      <c r="K8195" s="598" t="s">
        <v>2264</v>
      </c>
      <c r="L8195" s="598" t="s">
        <v>2278</v>
      </c>
      <c r="M8195" s="598" t="s">
        <v>2266</v>
      </c>
      <c r="N8195" s="598" t="s">
        <v>2267</v>
      </c>
    </row>
    <row r="8196" spans="1:14" ht="15.75">
      <c r="A8196" s="593" t="s">
        <v>15</v>
      </c>
      <c r="C8196" s="598" t="str">
        <f>'822100'!B$17</f>
        <v>Conciliación de cambios en propiedades, planta y equipo</v>
      </c>
      <c r="F8196" s="555"/>
      <c r="I8196" s="580" t="str">
        <f>Índice!$C$8</f>
        <v>2016-01-01</v>
      </c>
      <c r="J8196" s="580" t="str">
        <f>Índice!$C$9</f>
        <v>2016-12-31</v>
      </c>
      <c r="L8196" s="598"/>
    </row>
    <row r="8197" spans="1:14" ht="15.75">
      <c r="C8197" s="598" t="str">
        <f>'822100'!B$18</f>
        <v>Propiedades, planta y equipo al comienzo del periodo</v>
      </c>
      <c r="F8197" s="586">
        <f>'822100'!AD$18</f>
        <v>0</v>
      </c>
      <c r="J8197" s="580" t="str">
        <f>Índice!$C$8</f>
        <v>2016-01-01</v>
      </c>
      <c r="K8197" s="598" t="s">
        <v>2264</v>
      </c>
      <c r="L8197" s="598" t="s">
        <v>2278</v>
      </c>
      <c r="M8197" s="598" t="s">
        <v>2266</v>
      </c>
      <c r="N8197" s="598" t="s">
        <v>2267</v>
      </c>
    </row>
    <row r="8198" spans="1:14" ht="15.75">
      <c r="A8198" s="593" t="s">
        <v>15</v>
      </c>
      <c r="C8198" s="598" t="str">
        <f>'822100'!B$19</f>
        <v>Cambios en propiedades, planta y equipo</v>
      </c>
      <c r="F8198" s="586"/>
      <c r="I8198" s="580"/>
      <c r="J8198" s="580"/>
      <c r="K8198" s="598" t="s">
        <v>2264</v>
      </c>
      <c r="L8198" s="598" t="s">
        <v>2278</v>
      </c>
      <c r="M8198" s="598" t="s">
        <v>2266</v>
      </c>
      <c r="N8198" s="598" t="s">
        <v>2267</v>
      </c>
    </row>
    <row r="8199" spans="1:14" ht="15.75">
      <c r="C8199" s="598" t="str">
        <f>'822100'!B$20</f>
        <v>Incrementos distintos de los procedentes de combinaciones de negocios, propiedades, planta y equipo</v>
      </c>
      <c r="F8199" s="586">
        <f>'822100'!AD$20</f>
        <v>0</v>
      </c>
      <c r="I8199" s="580" t="str">
        <f>Índice!$C$8</f>
        <v>2016-01-01</v>
      </c>
      <c r="J8199" s="580" t="str">
        <f>Índice!$C$9</f>
        <v>2016-12-31</v>
      </c>
      <c r="K8199" s="598" t="s">
        <v>2264</v>
      </c>
      <c r="L8199" s="598" t="s">
        <v>2278</v>
      </c>
      <c r="M8199" s="598" t="s">
        <v>2266</v>
      </c>
      <c r="N8199" s="598" t="s">
        <v>2267</v>
      </c>
    </row>
    <row r="8200" spans="1:14" ht="15.75">
      <c r="C8200" s="598" t="str">
        <f>'822100'!B$21</f>
        <v>Adquisiciones realizadas mediante combinaciones de negocios, propiedades, planta y equipo</v>
      </c>
      <c r="F8200" s="586">
        <f>'822100'!AD$21</f>
        <v>0</v>
      </c>
      <c r="I8200" s="580" t="str">
        <f>Índice!$C$8</f>
        <v>2016-01-01</v>
      </c>
      <c r="J8200" s="580" t="str">
        <f>Índice!$C$9</f>
        <v>2016-12-31</v>
      </c>
      <c r="K8200" s="598" t="s">
        <v>2264</v>
      </c>
      <c r="L8200" s="598" t="s">
        <v>2278</v>
      </c>
      <c r="M8200" s="598" t="s">
        <v>2266</v>
      </c>
      <c r="N8200" s="598" t="s">
        <v>2267</v>
      </c>
    </row>
    <row r="8201" spans="1:14" ht="15.75">
      <c r="C8201" s="598" t="str">
        <f>'822100'!B$22</f>
        <v>Transferencias de propiedades de inversión cuando pasa a estar disponible la medición fiable del valor razonable, propiedades, planta y equipo</v>
      </c>
      <c r="F8201" s="586">
        <f>'822100'!AD$22</f>
        <v>0</v>
      </c>
      <c r="I8201" s="580" t="str">
        <f>Índice!$C$8</f>
        <v>2016-01-01</v>
      </c>
      <c r="J8201" s="580" t="str">
        <f>Índice!$C$9</f>
        <v>2016-12-31</v>
      </c>
      <c r="K8201" s="598" t="s">
        <v>2264</v>
      </c>
      <c r="L8201" s="598" t="s">
        <v>2278</v>
      </c>
      <c r="M8201" s="598" t="s">
        <v>2266</v>
      </c>
      <c r="N8201" s="598" t="s">
        <v>2267</v>
      </c>
    </row>
    <row r="8202" spans="1:14" ht="15.75">
      <c r="C8202" s="598" t="str">
        <f>'822100'!B$23</f>
        <v>Incremento (disminución) por diferencias de cambio netas, propiedades, planta y equipo</v>
      </c>
      <c r="F8202" s="586">
        <f>'822100'!AD$23</f>
        <v>0</v>
      </c>
      <c r="I8202" s="580" t="str">
        <f>Índice!$C$8</f>
        <v>2016-01-01</v>
      </c>
      <c r="J8202" s="580" t="str">
        <f>Índice!$C$9</f>
        <v>2016-12-31</v>
      </c>
      <c r="K8202" s="598" t="s">
        <v>2264</v>
      </c>
      <c r="L8202" s="598" t="s">
        <v>2278</v>
      </c>
      <c r="M8202" s="598" t="s">
        <v>2266</v>
      </c>
      <c r="N8202" s="598" t="s">
        <v>2267</v>
      </c>
    </row>
    <row r="8203" spans="1:14" ht="15.75">
      <c r="C8203" s="598" t="str">
        <f>'822100'!B$24</f>
        <v>Depreciación, propiedades, planta y equipo</v>
      </c>
      <c r="F8203" s="586">
        <f>'822100'!AD$24</f>
        <v>0</v>
      </c>
      <c r="I8203" s="580" t="str">
        <f>Índice!$C$8</f>
        <v>2016-01-01</v>
      </c>
      <c r="J8203" s="580" t="str">
        <f>Índice!$C$9</f>
        <v>2016-12-31</v>
      </c>
      <c r="K8203" s="598" t="s">
        <v>2264</v>
      </c>
      <c r="L8203" s="598" t="s">
        <v>2278</v>
      </c>
      <c r="M8203" s="598" t="s">
        <v>2266</v>
      </c>
      <c r="N8203" s="598" t="s">
        <v>2267</v>
      </c>
    </row>
    <row r="8204" spans="1:14" ht="15.75">
      <c r="C8204" s="598" t="str">
        <f>'822100'!B$25</f>
        <v>Incremento (disminución) de revaluaciones, propiedades, planta y equipo</v>
      </c>
      <c r="F8204" s="586">
        <f>'822100'!AD$25</f>
        <v>0</v>
      </c>
      <c r="I8204" s="580" t="str">
        <f>Índice!$C$8</f>
        <v>2016-01-01</v>
      </c>
      <c r="J8204" s="580" t="str">
        <f>Índice!$C$9</f>
        <v>2016-12-31</v>
      </c>
      <c r="K8204" s="598" t="s">
        <v>2264</v>
      </c>
      <c r="L8204" s="598" t="s">
        <v>2278</v>
      </c>
      <c r="M8204" s="598" t="s">
        <v>2266</v>
      </c>
      <c r="N8204" s="598" t="s">
        <v>2267</v>
      </c>
    </row>
    <row r="8205" spans="1:14" ht="15.75">
      <c r="C8205" s="598" t="str">
        <f>'822100'!B$26</f>
        <v>Pérdidas por deterioro de valor reconocidas en otro resultado integral, propiedades, planta y equipo</v>
      </c>
      <c r="F8205" s="586">
        <f>'822100'!AD$26</f>
        <v>0</v>
      </c>
      <c r="I8205" s="580" t="str">
        <f>Índice!$C$8</f>
        <v>2016-01-01</v>
      </c>
      <c r="J8205" s="580" t="str">
        <f>Índice!$C$9</f>
        <v>2016-12-31</v>
      </c>
      <c r="K8205" s="598" t="s">
        <v>2264</v>
      </c>
      <c r="L8205" s="598" t="s">
        <v>2278</v>
      </c>
      <c r="M8205" s="598" t="s">
        <v>2266</v>
      </c>
      <c r="N8205" s="598" t="s">
        <v>2267</v>
      </c>
    </row>
    <row r="8206" spans="1:14" ht="15.75">
      <c r="C8206" s="598" t="str">
        <f>'822100'!B$27</f>
        <v>Reversión de deterioros de valor reconocidos en otro resultado integral, propiedades, planta y equipo</v>
      </c>
      <c r="F8206" s="586">
        <f>'822100'!AD$27</f>
        <v>0</v>
      </c>
      <c r="I8206" s="580" t="str">
        <f>Índice!$C$8</f>
        <v>2016-01-01</v>
      </c>
      <c r="J8206" s="580" t="str">
        <f>Índice!$C$9</f>
        <v>2016-12-31</v>
      </c>
      <c r="K8206" s="598" t="s">
        <v>2264</v>
      </c>
      <c r="L8206" s="598" t="s">
        <v>2278</v>
      </c>
      <c r="M8206" s="598" t="s">
        <v>2266</v>
      </c>
      <c r="N8206" s="598" t="s">
        <v>2267</v>
      </c>
    </row>
    <row r="8207" spans="1:14" ht="15.75">
      <c r="C8207" s="598" t="str">
        <f>'822100'!B$28</f>
        <v>Pérdidas por deterioro de valor reconocidas en el resultado del periodo, propiedades, planta y equipo</v>
      </c>
      <c r="F8207" s="586">
        <f>'822100'!AD$28</f>
        <v>0</v>
      </c>
      <c r="I8207" s="580" t="str">
        <f>Índice!$C$8</f>
        <v>2016-01-01</v>
      </c>
      <c r="J8207" s="580" t="str">
        <f>Índice!$C$9</f>
        <v>2016-12-31</v>
      </c>
      <c r="K8207" s="598" t="s">
        <v>2264</v>
      </c>
      <c r="L8207" s="598" t="s">
        <v>2278</v>
      </c>
      <c r="M8207" s="598" t="s">
        <v>2266</v>
      </c>
      <c r="N8207" s="598" t="s">
        <v>2267</v>
      </c>
    </row>
    <row r="8208" spans="1:14" ht="15.75">
      <c r="C8208" s="598" t="str">
        <f>'822100'!B$29</f>
        <v>Reversión de pérdidas por deterioro de valor reconocidas en el resultado del periodo, propiedades, planta y equipo</v>
      </c>
      <c r="F8208" s="586">
        <f>'822100'!AD$29</f>
        <v>0</v>
      </c>
      <c r="I8208" s="580" t="str">
        <f>Índice!$C$8</f>
        <v>2016-01-01</v>
      </c>
      <c r="J8208" s="580" t="str">
        <f>Índice!$C$9</f>
        <v>2016-12-31</v>
      </c>
      <c r="K8208" s="598" t="s">
        <v>2264</v>
      </c>
      <c r="L8208" s="598" t="s">
        <v>2278</v>
      </c>
      <c r="M8208" s="598" t="s">
        <v>2266</v>
      </c>
      <c r="N8208" s="598" t="s">
        <v>2267</v>
      </c>
    </row>
    <row r="8209" spans="1:14" ht="15.75">
      <c r="C8209" s="598" t="str">
        <f>'822100'!B$30</f>
        <v>Incrementos (disminuciones) por otros cambios, propiedades, planta y equipo</v>
      </c>
      <c r="F8209" s="586">
        <f>'822100'!AD$30</f>
        <v>0</v>
      </c>
      <c r="I8209" s="580" t="str">
        <f>Índice!$C$8</f>
        <v>2016-01-01</v>
      </c>
      <c r="J8209" s="580" t="str">
        <f>Índice!$C$9</f>
        <v>2016-12-31</v>
      </c>
      <c r="K8209" s="598" t="s">
        <v>2264</v>
      </c>
      <c r="L8209" s="598" t="s">
        <v>2278</v>
      </c>
      <c r="M8209" s="598" t="s">
        <v>2266</v>
      </c>
      <c r="N8209" s="598" t="s">
        <v>2267</v>
      </c>
    </row>
    <row r="8210" spans="1:14" ht="15.75">
      <c r="C8210" s="598" t="str">
        <f>'822100'!B$31</f>
        <v>Disposiciones, propiedades, planta y equipo</v>
      </c>
      <c r="F8210" s="586">
        <f>'822100'!AD$31</f>
        <v>0</v>
      </c>
      <c r="I8210" s="580" t="str">
        <f>Índice!$C$8</f>
        <v>2016-01-01</v>
      </c>
      <c r="J8210" s="580" t="str">
        <f>Índice!$C$9</f>
        <v>2016-12-31</v>
      </c>
      <c r="K8210" s="598" t="s">
        <v>2264</v>
      </c>
      <c r="L8210" s="598" t="s">
        <v>2278</v>
      </c>
      <c r="M8210" s="598" t="s">
        <v>2266</v>
      </c>
      <c r="N8210" s="598" t="s">
        <v>2267</v>
      </c>
    </row>
    <row r="8211" spans="1:14" ht="15.75">
      <c r="C8211" s="598" t="str">
        <f>'822100'!B$32</f>
        <v>Total incremento (disminución) en propiedades, planta y equipo</v>
      </c>
      <c r="F8211" s="586">
        <f>'822100'!AD$32</f>
        <v>0</v>
      </c>
      <c r="I8211" s="580" t="str">
        <f>Índice!$C$8</f>
        <v>2016-01-01</v>
      </c>
      <c r="J8211" s="580" t="str">
        <f>Índice!$C$9</f>
        <v>2016-12-31</v>
      </c>
      <c r="K8211" s="598" t="s">
        <v>2264</v>
      </c>
      <c r="L8211" s="598" t="s">
        <v>2278</v>
      </c>
      <c r="M8211" s="598" t="s">
        <v>2266</v>
      </c>
      <c r="N8211" s="598" t="s">
        <v>2267</v>
      </c>
    </row>
    <row r="8212" spans="1:14" ht="15.75">
      <c r="C8212" s="598" t="str">
        <f>'822100'!B$33</f>
        <v>Propiedades, planta y equipo al final del periodo</v>
      </c>
      <c r="F8212" s="586">
        <f>'822100'!AD$33</f>
        <v>0</v>
      </c>
      <c r="I8212" s="580"/>
      <c r="J8212" s="580" t="str">
        <f>Índice!$C$9</f>
        <v>2016-12-31</v>
      </c>
      <c r="K8212" s="598" t="s">
        <v>2264</v>
      </c>
      <c r="L8212" s="598" t="s">
        <v>2278</v>
      </c>
      <c r="M8212" s="598" t="s">
        <v>2266</v>
      </c>
      <c r="N8212" s="598" t="s">
        <v>2267</v>
      </c>
    </row>
    <row r="8213" spans="1:14" ht="15.75">
      <c r="A8213" s="593" t="s">
        <v>15</v>
      </c>
      <c r="C8213" s="598" t="s">
        <v>1672</v>
      </c>
      <c r="I8213" s="580" t="str">
        <f>Índice!$C$8</f>
        <v>2016-01-01</v>
      </c>
      <c r="J8213" s="580" t="str">
        <f>Índice!$C$9</f>
        <v>2016-12-31</v>
      </c>
      <c r="L8213" s="598"/>
    </row>
    <row r="8214" spans="1:14" ht="15.75">
      <c r="A8214" s="593" t="s">
        <v>15</v>
      </c>
      <c r="C8214" s="598" t="str">
        <f>'822100'!B$13</f>
        <v>Información detallada a revelar sobre propiedades, planta y equipo</v>
      </c>
      <c r="F8214" s="555"/>
      <c r="I8214" s="580" t="str">
        <f>Índice!$C$8</f>
        <v>2016-01-01</v>
      </c>
      <c r="J8214" s="580" t="str">
        <f>Índice!$C$9</f>
        <v>2016-12-31</v>
      </c>
      <c r="L8214" s="598"/>
    </row>
    <row r="8215" spans="1:14" ht="15.75">
      <c r="C8215" s="598" t="str">
        <f>'822100'!B$14</f>
        <v>Bases de medición, propiedades, planta y equipo</v>
      </c>
      <c r="F8215" s="555" t="str">
        <f>'822100'!AE$14</f>
        <v>Por incluir información</v>
      </c>
      <c r="I8215" s="580" t="str">
        <f>Índice!$C$8</f>
        <v>2016-01-01</v>
      </c>
      <c r="J8215" s="580" t="str">
        <f>Índice!$C$9</f>
        <v>2016-12-31</v>
      </c>
      <c r="K8215" s="598" t="s">
        <v>2264</v>
      </c>
      <c r="L8215" s="598" t="s">
        <v>2278</v>
      </c>
      <c r="M8215" s="598" t="s">
        <v>2266</v>
      </c>
      <c r="N8215" s="598" t="s">
        <v>2268</v>
      </c>
    </row>
    <row r="8216" spans="1:14" ht="15.75">
      <c r="C8216" s="598" t="str">
        <f>'822100'!B$15</f>
        <v>Método de depreciación, propiedades, planta y equipo</v>
      </c>
      <c r="F8216" s="555" t="str">
        <f>'822100'!AE$15</f>
        <v>Por incluir información</v>
      </c>
      <c r="I8216" s="580" t="str">
        <f>Índice!$C$8</f>
        <v>2016-01-01</v>
      </c>
      <c r="J8216" s="580" t="str">
        <f>Índice!$C$9</f>
        <v>2016-12-31</v>
      </c>
      <c r="K8216" s="598" t="s">
        <v>2264</v>
      </c>
      <c r="L8216" s="598" t="s">
        <v>2278</v>
      </c>
      <c r="M8216" s="598" t="s">
        <v>2266</v>
      </c>
      <c r="N8216" s="598" t="s">
        <v>2268</v>
      </c>
    </row>
    <row r="8217" spans="1:14" ht="15.75">
      <c r="C8217" s="598" t="str">
        <f>'822100'!B$16</f>
        <v>Vidas útiles o tasas de depreciación, propiedades, planta y equipo</v>
      </c>
      <c r="F8217" s="555" t="str">
        <f>'822100'!AE$16</f>
        <v>Por incluir información</v>
      </c>
      <c r="I8217" s="580" t="str">
        <f>Índice!$C$8</f>
        <v>2016-01-01</v>
      </c>
      <c r="J8217" s="580" t="str">
        <f>Índice!$C$9</f>
        <v>2016-12-31</v>
      </c>
      <c r="K8217" s="598" t="s">
        <v>2264</v>
      </c>
      <c r="L8217" s="598" t="s">
        <v>2278</v>
      </c>
      <c r="M8217" s="598" t="s">
        <v>2266</v>
      </c>
      <c r="N8217" s="598" t="s">
        <v>2268</v>
      </c>
    </row>
    <row r="8218" spans="1:14" ht="15.75">
      <c r="A8218" s="593" t="s">
        <v>15</v>
      </c>
      <c r="C8218" s="598" t="str">
        <f>'822100'!B$17</f>
        <v>Conciliación de cambios en propiedades, planta y equipo</v>
      </c>
      <c r="F8218" s="555"/>
      <c r="I8218" s="580" t="str">
        <f>Índice!$C$8</f>
        <v>2016-01-01</v>
      </c>
      <c r="J8218" s="580" t="str">
        <f>Índice!$C$9</f>
        <v>2016-12-31</v>
      </c>
      <c r="L8218" s="598"/>
    </row>
    <row r="8219" spans="1:14" ht="15.75">
      <c r="C8219" s="598" t="str">
        <f>'822100'!B$18</f>
        <v>Propiedades, planta y equipo al comienzo del periodo</v>
      </c>
      <c r="F8219" s="586">
        <f>'822100'!AE$18</f>
        <v>0</v>
      </c>
      <c r="J8219" s="580" t="str">
        <f>Índice!$C$8</f>
        <v>2016-01-01</v>
      </c>
      <c r="K8219" s="598" t="s">
        <v>2264</v>
      </c>
      <c r="L8219" s="598" t="s">
        <v>2278</v>
      </c>
      <c r="M8219" s="598" t="s">
        <v>2266</v>
      </c>
      <c r="N8219" s="598" t="s">
        <v>2268</v>
      </c>
    </row>
    <row r="8220" spans="1:14" ht="15.75">
      <c r="A8220" s="593" t="s">
        <v>15</v>
      </c>
      <c r="C8220" s="598" t="str">
        <f>'822100'!B$19</f>
        <v>Cambios en propiedades, planta y equipo</v>
      </c>
      <c r="F8220" s="586"/>
      <c r="I8220" s="580"/>
      <c r="J8220" s="580"/>
      <c r="K8220" s="598" t="s">
        <v>2264</v>
      </c>
      <c r="L8220" s="598" t="s">
        <v>2278</v>
      </c>
      <c r="M8220" s="598" t="s">
        <v>2266</v>
      </c>
      <c r="N8220" s="598" t="s">
        <v>2268</v>
      </c>
    </row>
    <row r="8221" spans="1:14" ht="15.75">
      <c r="C8221" s="598" t="str">
        <f>'822100'!B$20</f>
        <v>Incrementos distintos de los procedentes de combinaciones de negocios, propiedades, planta y equipo</v>
      </c>
      <c r="F8221" s="586">
        <f>'822100'!AE$20</f>
        <v>0</v>
      </c>
      <c r="I8221" s="580" t="str">
        <f>Índice!$C$8</f>
        <v>2016-01-01</v>
      </c>
      <c r="J8221" s="580" t="str">
        <f>Índice!$C$9</f>
        <v>2016-12-31</v>
      </c>
      <c r="K8221" s="598" t="s">
        <v>2264</v>
      </c>
      <c r="L8221" s="598" t="s">
        <v>2278</v>
      </c>
      <c r="M8221" s="598" t="s">
        <v>2266</v>
      </c>
      <c r="N8221" s="598" t="s">
        <v>2268</v>
      </c>
    </row>
    <row r="8222" spans="1:14" ht="15.75">
      <c r="C8222" s="598" t="str">
        <f>'822100'!B$21</f>
        <v>Adquisiciones realizadas mediante combinaciones de negocios, propiedades, planta y equipo</v>
      </c>
      <c r="F8222" s="586">
        <f>'822100'!AE$21</f>
        <v>0</v>
      </c>
      <c r="I8222" s="580" t="str">
        <f>Índice!$C$8</f>
        <v>2016-01-01</v>
      </c>
      <c r="J8222" s="580" t="str">
        <f>Índice!$C$9</f>
        <v>2016-12-31</v>
      </c>
      <c r="K8222" s="598" t="s">
        <v>2264</v>
      </c>
      <c r="L8222" s="598" t="s">
        <v>2278</v>
      </c>
      <c r="M8222" s="598" t="s">
        <v>2266</v>
      </c>
      <c r="N8222" s="598" t="s">
        <v>2268</v>
      </c>
    </row>
    <row r="8223" spans="1:14" ht="15.75">
      <c r="C8223" s="598" t="str">
        <f>'822100'!B$22</f>
        <v>Transferencias de propiedades de inversión cuando pasa a estar disponible la medición fiable del valor razonable, propiedades, planta y equipo</v>
      </c>
      <c r="F8223" s="586">
        <f>'822100'!AE$22</f>
        <v>0</v>
      </c>
      <c r="I8223" s="580" t="str">
        <f>Índice!$C$8</f>
        <v>2016-01-01</v>
      </c>
      <c r="J8223" s="580" t="str">
        <f>Índice!$C$9</f>
        <v>2016-12-31</v>
      </c>
      <c r="K8223" s="598" t="s">
        <v>2264</v>
      </c>
      <c r="L8223" s="598" t="s">
        <v>2278</v>
      </c>
      <c r="M8223" s="598" t="s">
        <v>2266</v>
      </c>
      <c r="N8223" s="598" t="s">
        <v>2268</v>
      </c>
    </row>
    <row r="8224" spans="1:14" ht="15.75">
      <c r="C8224" s="598" t="str">
        <f>'822100'!B$23</f>
        <v>Incremento (disminución) por diferencias de cambio netas, propiedades, planta y equipo</v>
      </c>
      <c r="F8224" s="586">
        <f>'822100'!AE$23</f>
        <v>0</v>
      </c>
      <c r="I8224" s="580" t="str">
        <f>Índice!$C$8</f>
        <v>2016-01-01</v>
      </c>
      <c r="J8224" s="580" t="str">
        <f>Índice!$C$9</f>
        <v>2016-12-31</v>
      </c>
      <c r="K8224" s="598" t="s">
        <v>2264</v>
      </c>
      <c r="L8224" s="598" t="s">
        <v>2278</v>
      </c>
      <c r="M8224" s="598" t="s">
        <v>2266</v>
      </c>
      <c r="N8224" s="598" t="s">
        <v>2268</v>
      </c>
    </row>
    <row r="8225" spans="1:14" ht="15.75">
      <c r="C8225" s="598" t="str">
        <f>'822100'!B$24</f>
        <v>Depreciación, propiedades, planta y equipo</v>
      </c>
      <c r="F8225" s="586">
        <f>'822100'!AE$24</f>
        <v>0</v>
      </c>
      <c r="I8225" s="580" t="str">
        <f>Índice!$C$8</f>
        <v>2016-01-01</v>
      </c>
      <c r="J8225" s="580" t="str">
        <f>Índice!$C$9</f>
        <v>2016-12-31</v>
      </c>
      <c r="K8225" s="598" t="s">
        <v>2264</v>
      </c>
      <c r="L8225" s="598" t="s">
        <v>2278</v>
      </c>
      <c r="M8225" s="598" t="s">
        <v>2266</v>
      </c>
      <c r="N8225" s="598" t="s">
        <v>2268</v>
      </c>
    </row>
    <row r="8226" spans="1:14" ht="15.75">
      <c r="C8226" s="598" t="str">
        <f>'822100'!B$25</f>
        <v>Incremento (disminución) de revaluaciones, propiedades, planta y equipo</v>
      </c>
      <c r="F8226" s="660">
        <f>'822100'!AE$25</f>
        <v>0</v>
      </c>
      <c r="I8226" s="580" t="str">
        <f>Índice!$C$8</f>
        <v>2016-01-01</v>
      </c>
      <c r="J8226" s="580" t="str">
        <f>Índice!$C$9</f>
        <v>2016-12-31</v>
      </c>
      <c r="K8226" s="598" t="s">
        <v>2264</v>
      </c>
      <c r="L8226" s="598" t="s">
        <v>2278</v>
      </c>
      <c r="M8226" s="598" t="s">
        <v>2266</v>
      </c>
      <c r="N8226" s="598" t="s">
        <v>2268</v>
      </c>
    </row>
    <row r="8227" spans="1:14" ht="15.75">
      <c r="C8227" s="598" t="str">
        <f>'822100'!B$26</f>
        <v>Pérdidas por deterioro de valor reconocidas en otro resultado integral, propiedades, planta y equipo</v>
      </c>
      <c r="F8227" s="660">
        <f>'822100'!AE$26</f>
        <v>0</v>
      </c>
      <c r="I8227" s="580" t="str">
        <f>Índice!$C$8</f>
        <v>2016-01-01</v>
      </c>
      <c r="J8227" s="580" t="str">
        <f>Índice!$C$9</f>
        <v>2016-12-31</v>
      </c>
      <c r="K8227" s="598" t="s">
        <v>2264</v>
      </c>
      <c r="L8227" s="598" t="s">
        <v>2278</v>
      </c>
      <c r="M8227" s="598" t="s">
        <v>2266</v>
      </c>
      <c r="N8227" s="598" t="s">
        <v>2268</v>
      </c>
    </row>
    <row r="8228" spans="1:14" ht="15.75">
      <c r="C8228" s="598" t="str">
        <f>'822100'!B$27</f>
        <v>Reversión de deterioros de valor reconocidos en otro resultado integral, propiedades, planta y equipo</v>
      </c>
      <c r="F8228" s="660">
        <f>'822100'!AE$27</f>
        <v>0</v>
      </c>
      <c r="I8228" s="580" t="str">
        <f>Índice!$C$8</f>
        <v>2016-01-01</v>
      </c>
      <c r="J8228" s="580" t="str">
        <f>Índice!$C$9</f>
        <v>2016-12-31</v>
      </c>
      <c r="K8228" s="598" t="s">
        <v>2264</v>
      </c>
      <c r="L8228" s="598" t="s">
        <v>2278</v>
      </c>
      <c r="M8228" s="598" t="s">
        <v>2266</v>
      </c>
      <c r="N8228" s="598" t="s">
        <v>2268</v>
      </c>
    </row>
    <row r="8229" spans="1:14" ht="15.75">
      <c r="C8229" s="598" t="str">
        <f>'822100'!B$28</f>
        <v>Pérdidas por deterioro de valor reconocidas en el resultado del periodo, propiedades, planta y equipo</v>
      </c>
      <c r="F8229" s="586">
        <f>'822100'!AE$28</f>
        <v>0</v>
      </c>
      <c r="I8229" s="580" t="str">
        <f>Índice!$C$8</f>
        <v>2016-01-01</v>
      </c>
      <c r="J8229" s="580" t="str">
        <f>Índice!$C$9</f>
        <v>2016-12-31</v>
      </c>
      <c r="K8229" s="598" t="s">
        <v>2264</v>
      </c>
      <c r="L8229" s="598" t="s">
        <v>2278</v>
      </c>
      <c r="M8229" s="598" t="s">
        <v>2266</v>
      </c>
      <c r="N8229" s="598" t="s">
        <v>2268</v>
      </c>
    </row>
    <row r="8230" spans="1:14" ht="15.75">
      <c r="C8230" s="598" t="str">
        <f>'822100'!B$29</f>
        <v>Reversión de pérdidas por deterioro de valor reconocidas en el resultado del periodo, propiedades, planta y equipo</v>
      </c>
      <c r="F8230" s="586">
        <f>'822100'!AE$29</f>
        <v>0</v>
      </c>
      <c r="I8230" s="580" t="str">
        <f>Índice!$C$8</f>
        <v>2016-01-01</v>
      </c>
      <c r="J8230" s="580" t="str">
        <f>Índice!$C$9</f>
        <v>2016-12-31</v>
      </c>
      <c r="K8230" s="598" t="s">
        <v>2264</v>
      </c>
      <c r="L8230" s="598" t="s">
        <v>2278</v>
      </c>
      <c r="M8230" s="598" t="s">
        <v>2266</v>
      </c>
      <c r="N8230" s="598" t="s">
        <v>2268</v>
      </c>
    </row>
    <row r="8231" spans="1:14" ht="15.75">
      <c r="C8231" s="598" t="str">
        <f>'822100'!B$30</f>
        <v>Incrementos (disminuciones) por otros cambios, propiedades, planta y equipo</v>
      </c>
      <c r="F8231" s="586">
        <f>'822100'!AE$30</f>
        <v>0</v>
      </c>
      <c r="I8231" s="580" t="str">
        <f>Índice!$C$8</f>
        <v>2016-01-01</v>
      </c>
      <c r="J8231" s="580" t="str">
        <f>Índice!$C$9</f>
        <v>2016-12-31</v>
      </c>
      <c r="K8231" s="598" t="s">
        <v>2264</v>
      </c>
      <c r="L8231" s="598" t="s">
        <v>2278</v>
      </c>
      <c r="M8231" s="598" t="s">
        <v>2266</v>
      </c>
      <c r="N8231" s="598" t="s">
        <v>2268</v>
      </c>
    </row>
    <row r="8232" spans="1:14" ht="15.75">
      <c r="C8232" s="598" t="str">
        <f>'822100'!B$31</f>
        <v>Disposiciones, propiedades, planta y equipo</v>
      </c>
      <c r="F8232" s="586">
        <f>'822100'!AE$31</f>
        <v>0</v>
      </c>
      <c r="I8232" s="580" t="str">
        <f>Índice!$C$8</f>
        <v>2016-01-01</v>
      </c>
      <c r="J8232" s="580" t="str">
        <f>Índice!$C$9</f>
        <v>2016-12-31</v>
      </c>
      <c r="K8232" s="598" t="s">
        <v>2264</v>
      </c>
      <c r="L8232" s="598" t="s">
        <v>2278</v>
      </c>
      <c r="M8232" s="598" t="s">
        <v>2266</v>
      </c>
      <c r="N8232" s="598" t="s">
        <v>2268</v>
      </c>
    </row>
    <row r="8233" spans="1:14" ht="15.75">
      <c r="C8233" s="598" t="str">
        <f>'822100'!B$32</f>
        <v>Total incremento (disminución) en propiedades, planta y equipo</v>
      </c>
      <c r="F8233" s="586">
        <f>'822100'!AE$32</f>
        <v>0</v>
      </c>
      <c r="I8233" s="580" t="str">
        <f>Índice!$C$8</f>
        <v>2016-01-01</v>
      </c>
      <c r="J8233" s="580" t="str">
        <f>Índice!$C$9</f>
        <v>2016-12-31</v>
      </c>
      <c r="K8233" s="598" t="s">
        <v>2264</v>
      </c>
      <c r="L8233" s="598" t="s">
        <v>2278</v>
      </c>
      <c r="M8233" s="598" t="s">
        <v>2266</v>
      </c>
      <c r="N8233" s="598" t="s">
        <v>2268</v>
      </c>
    </row>
    <row r="8234" spans="1:14" ht="15.75">
      <c r="C8234" s="598" t="str">
        <f>'822100'!B$33</f>
        <v>Propiedades, planta y equipo al final del periodo</v>
      </c>
      <c r="F8234" s="586">
        <f>'822100'!AE$33</f>
        <v>0</v>
      </c>
      <c r="I8234" s="580"/>
      <c r="J8234" s="580" t="str">
        <f>Índice!$C$9</f>
        <v>2016-12-31</v>
      </c>
      <c r="K8234" s="598" t="s">
        <v>2264</v>
      </c>
      <c r="L8234" s="598" t="s">
        <v>2278</v>
      </c>
      <c r="M8234" s="598" t="s">
        <v>2266</v>
      </c>
      <c r="N8234" s="598" t="s">
        <v>2268</v>
      </c>
    </row>
    <row r="8235" spans="1:14" ht="15.75">
      <c r="A8235" s="593" t="s">
        <v>15</v>
      </c>
      <c r="C8235" s="598" t="s">
        <v>1673</v>
      </c>
      <c r="I8235" s="580" t="str">
        <f>Índice!$C$8</f>
        <v>2016-01-01</v>
      </c>
      <c r="J8235" s="580" t="str">
        <f>Índice!$C$9</f>
        <v>2016-12-31</v>
      </c>
      <c r="L8235" s="598"/>
    </row>
    <row r="8236" spans="1:14" ht="15.75">
      <c r="A8236" s="593" t="s">
        <v>15</v>
      </c>
      <c r="C8236" s="598" t="str">
        <f>'822100'!B$13</f>
        <v>Información detallada a revelar sobre propiedades, planta y equipo</v>
      </c>
      <c r="F8236" s="555"/>
      <c r="I8236" s="580" t="str">
        <f>Índice!$C$8</f>
        <v>2016-01-01</v>
      </c>
      <c r="J8236" s="580" t="str">
        <f>Índice!$C$9</f>
        <v>2016-12-31</v>
      </c>
      <c r="L8236" s="598"/>
    </row>
    <row r="8237" spans="1:14" ht="15.75">
      <c r="C8237" s="598" t="str">
        <f>'822100'!B$14</f>
        <v>Bases de medición, propiedades, planta y equipo</v>
      </c>
      <c r="F8237" s="555" t="str">
        <f>'822100'!AF$14</f>
        <v>Por incluir información</v>
      </c>
      <c r="I8237" s="580" t="str">
        <f>Índice!$C$8</f>
        <v>2016-01-01</v>
      </c>
      <c r="J8237" s="580" t="str">
        <f>Índice!$C$9</f>
        <v>2016-12-31</v>
      </c>
      <c r="K8237" s="598" t="s">
        <v>2264</v>
      </c>
      <c r="L8237" s="598" t="s">
        <v>2278</v>
      </c>
      <c r="M8237" s="598" t="s">
        <v>2266</v>
      </c>
      <c r="N8237" s="598" t="s">
        <v>2269</v>
      </c>
    </row>
    <row r="8238" spans="1:14" ht="15.75">
      <c r="C8238" s="598" t="str">
        <f>'822100'!B$15</f>
        <v>Método de depreciación, propiedades, planta y equipo</v>
      </c>
      <c r="F8238" s="555" t="str">
        <f>'822100'!AF$15</f>
        <v>Por incluir información</v>
      </c>
      <c r="I8238" s="580" t="str">
        <f>Índice!$C$8</f>
        <v>2016-01-01</v>
      </c>
      <c r="J8238" s="580" t="str">
        <f>Índice!$C$9</f>
        <v>2016-12-31</v>
      </c>
      <c r="K8238" s="598" t="s">
        <v>2264</v>
      </c>
      <c r="L8238" s="598" t="s">
        <v>2278</v>
      </c>
      <c r="M8238" s="598" t="s">
        <v>2266</v>
      </c>
      <c r="N8238" s="598" t="s">
        <v>2269</v>
      </c>
    </row>
    <row r="8239" spans="1:14" ht="15.75">
      <c r="C8239" s="598" t="str">
        <f>'822100'!B$16</f>
        <v>Vidas útiles o tasas de depreciación, propiedades, planta y equipo</v>
      </c>
      <c r="F8239" s="555" t="str">
        <f>'822100'!AF$16</f>
        <v>Por incluir información</v>
      </c>
      <c r="I8239" s="580" t="str">
        <f>Índice!$C$8</f>
        <v>2016-01-01</v>
      </c>
      <c r="J8239" s="580" t="str">
        <f>Índice!$C$9</f>
        <v>2016-12-31</v>
      </c>
      <c r="K8239" s="598" t="s">
        <v>2264</v>
      </c>
      <c r="L8239" s="598" t="s">
        <v>2278</v>
      </c>
      <c r="M8239" s="598" t="s">
        <v>2266</v>
      </c>
      <c r="N8239" s="598" t="s">
        <v>2269</v>
      </c>
    </row>
    <row r="8240" spans="1:14" ht="15.75">
      <c r="A8240" s="593" t="s">
        <v>15</v>
      </c>
      <c r="C8240" s="598" t="str">
        <f>'822100'!B$17</f>
        <v>Conciliación de cambios en propiedades, planta y equipo</v>
      </c>
      <c r="F8240" s="555"/>
      <c r="I8240" s="580" t="str">
        <f>Índice!$C$8</f>
        <v>2016-01-01</v>
      </c>
      <c r="J8240" s="580" t="str">
        <f>Índice!$C$9</f>
        <v>2016-12-31</v>
      </c>
      <c r="L8240" s="598"/>
    </row>
    <row r="8241" spans="1:14" ht="15.75">
      <c r="C8241" s="598" t="str">
        <f>'822100'!B$18</f>
        <v>Propiedades, planta y equipo al comienzo del periodo</v>
      </c>
      <c r="F8241" s="586">
        <f>'822100'!AF$18</f>
        <v>0</v>
      </c>
      <c r="J8241" s="580" t="str">
        <f>Índice!$C$8</f>
        <v>2016-01-01</v>
      </c>
      <c r="K8241" s="598" t="s">
        <v>2264</v>
      </c>
      <c r="L8241" s="598" t="s">
        <v>2278</v>
      </c>
      <c r="M8241" s="598" t="s">
        <v>2266</v>
      </c>
      <c r="N8241" s="598" t="s">
        <v>2269</v>
      </c>
    </row>
    <row r="8242" spans="1:14" ht="15.75">
      <c r="A8242" s="593" t="s">
        <v>15</v>
      </c>
      <c r="C8242" s="598" t="str">
        <f>'822100'!B$19</f>
        <v>Cambios en propiedades, planta y equipo</v>
      </c>
      <c r="F8242" s="586"/>
      <c r="I8242" s="580"/>
      <c r="J8242" s="580"/>
      <c r="K8242" s="598" t="s">
        <v>2264</v>
      </c>
      <c r="L8242" s="598" t="s">
        <v>2278</v>
      </c>
      <c r="M8242" s="598" t="s">
        <v>2266</v>
      </c>
      <c r="N8242" s="598" t="s">
        <v>2269</v>
      </c>
    </row>
    <row r="8243" spans="1:14" ht="15.75">
      <c r="C8243" s="598" t="str">
        <f>'822100'!B$20</f>
        <v>Incrementos distintos de los procedentes de combinaciones de negocios, propiedades, planta y equipo</v>
      </c>
      <c r="F8243" s="586">
        <f>'822100'!AF$20</f>
        <v>0</v>
      </c>
      <c r="I8243" s="580" t="str">
        <f>Índice!$C$8</f>
        <v>2016-01-01</v>
      </c>
      <c r="J8243" s="580" t="str">
        <f>Índice!$C$9</f>
        <v>2016-12-31</v>
      </c>
      <c r="K8243" s="598" t="s">
        <v>2264</v>
      </c>
      <c r="L8243" s="598" t="s">
        <v>2278</v>
      </c>
      <c r="M8243" s="598" t="s">
        <v>2266</v>
      </c>
      <c r="N8243" s="598" t="s">
        <v>2269</v>
      </c>
    </row>
    <row r="8244" spans="1:14" ht="15.75">
      <c r="C8244" s="598" t="str">
        <f>'822100'!B$21</f>
        <v>Adquisiciones realizadas mediante combinaciones de negocios, propiedades, planta y equipo</v>
      </c>
      <c r="F8244" s="586">
        <f>'822100'!AF$21</f>
        <v>0</v>
      </c>
      <c r="I8244" s="580" t="str">
        <f>Índice!$C$8</f>
        <v>2016-01-01</v>
      </c>
      <c r="J8244" s="580" t="str">
        <f>Índice!$C$9</f>
        <v>2016-12-31</v>
      </c>
      <c r="K8244" s="598" t="s">
        <v>2264</v>
      </c>
      <c r="L8244" s="598" t="s">
        <v>2278</v>
      </c>
      <c r="M8244" s="598" t="s">
        <v>2266</v>
      </c>
      <c r="N8244" s="598" t="s">
        <v>2269</v>
      </c>
    </row>
    <row r="8245" spans="1:14" ht="15.75">
      <c r="C8245" s="598" t="str">
        <f>'822100'!B$22</f>
        <v>Transferencias de propiedades de inversión cuando pasa a estar disponible la medición fiable del valor razonable, propiedades, planta y equipo</v>
      </c>
      <c r="F8245" s="586">
        <f>'822100'!AF$22</f>
        <v>0</v>
      </c>
      <c r="I8245" s="580" t="str">
        <f>Índice!$C$8</f>
        <v>2016-01-01</v>
      </c>
      <c r="J8245" s="580" t="str">
        <f>Índice!$C$9</f>
        <v>2016-12-31</v>
      </c>
      <c r="K8245" s="598" t="s">
        <v>2264</v>
      </c>
      <c r="L8245" s="598" t="s">
        <v>2278</v>
      </c>
      <c r="M8245" s="598" t="s">
        <v>2266</v>
      </c>
      <c r="N8245" s="598" t="s">
        <v>2269</v>
      </c>
    </row>
    <row r="8246" spans="1:14" ht="15.75">
      <c r="C8246" s="598" t="str">
        <f>'822100'!B$23</f>
        <v>Incremento (disminución) por diferencias de cambio netas, propiedades, planta y equipo</v>
      </c>
      <c r="F8246" s="586">
        <f>'822100'!AF$23</f>
        <v>0</v>
      </c>
      <c r="I8246" s="580" t="str">
        <f>Índice!$C$8</f>
        <v>2016-01-01</v>
      </c>
      <c r="J8246" s="580" t="str">
        <f>Índice!$C$9</f>
        <v>2016-12-31</v>
      </c>
      <c r="K8246" s="598" t="s">
        <v>2264</v>
      </c>
      <c r="L8246" s="598" t="s">
        <v>2278</v>
      </c>
      <c r="M8246" s="598" t="s">
        <v>2266</v>
      </c>
      <c r="N8246" s="598" t="s">
        <v>2269</v>
      </c>
    </row>
    <row r="8247" spans="1:14" ht="15.75">
      <c r="C8247" s="598" t="str">
        <f>'822100'!B$24</f>
        <v>Depreciación, propiedades, planta y equipo</v>
      </c>
      <c r="F8247" s="586">
        <f>'822100'!AF$24</f>
        <v>0</v>
      </c>
      <c r="I8247" s="580" t="str">
        <f>Índice!$C$8</f>
        <v>2016-01-01</v>
      </c>
      <c r="J8247" s="580" t="str">
        <f>Índice!$C$9</f>
        <v>2016-12-31</v>
      </c>
      <c r="K8247" s="598" t="s">
        <v>2264</v>
      </c>
      <c r="L8247" s="598" t="s">
        <v>2278</v>
      </c>
      <c r="M8247" s="598" t="s">
        <v>2266</v>
      </c>
      <c r="N8247" s="598" t="s">
        <v>2269</v>
      </c>
    </row>
    <row r="8248" spans="1:14" ht="15.75">
      <c r="C8248" s="598" t="str">
        <f>'822100'!B$25</f>
        <v>Incremento (disminución) de revaluaciones, propiedades, planta y equipo</v>
      </c>
      <c r="F8248" s="586">
        <f>'822100'!AF$25</f>
        <v>0</v>
      </c>
      <c r="I8248" s="580" t="str">
        <f>Índice!$C$8</f>
        <v>2016-01-01</v>
      </c>
      <c r="J8248" s="580" t="str">
        <f>Índice!$C$9</f>
        <v>2016-12-31</v>
      </c>
      <c r="K8248" s="598" t="s">
        <v>2264</v>
      </c>
      <c r="L8248" s="598" t="s">
        <v>2278</v>
      </c>
      <c r="M8248" s="598" t="s">
        <v>2266</v>
      </c>
      <c r="N8248" s="598" t="s">
        <v>2269</v>
      </c>
    </row>
    <row r="8249" spans="1:14" ht="15.75">
      <c r="C8249" s="598" t="str">
        <f>'822100'!B$26</f>
        <v>Pérdidas por deterioro de valor reconocidas en otro resultado integral, propiedades, planta y equipo</v>
      </c>
      <c r="F8249" s="586">
        <f>'822100'!AF$26</f>
        <v>0</v>
      </c>
      <c r="I8249" s="580" t="str">
        <f>Índice!$C$8</f>
        <v>2016-01-01</v>
      </c>
      <c r="J8249" s="580" t="str">
        <f>Índice!$C$9</f>
        <v>2016-12-31</v>
      </c>
      <c r="K8249" s="598" t="s">
        <v>2264</v>
      </c>
      <c r="L8249" s="598" t="s">
        <v>2278</v>
      </c>
      <c r="M8249" s="598" t="s">
        <v>2266</v>
      </c>
      <c r="N8249" s="598" t="s">
        <v>2269</v>
      </c>
    </row>
    <row r="8250" spans="1:14" ht="15.75">
      <c r="C8250" s="598" t="str">
        <f>'822100'!B$27</f>
        <v>Reversión de deterioros de valor reconocidos en otro resultado integral, propiedades, planta y equipo</v>
      </c>
      <c r="F8250" s="586">
        <f>'822100'!AF$27</f>
        <v>0</v>
      </c>
      <c r="I8250" s="580" t="str">
        <f>Índice!$C$8</f>
        <v>2016-01-01</v>
      </c>
      <c r="J8250" s="580" t="str">
        <f>Índice!$C$9</f>
        <v>2016-12-31</v>
      </c>
      <c r="K8250" s="598" t="s">
        <v>2264</v>
      </c>
      <c r="L8250" s="598" t="s">
        <v>2278</v>
      </c>
      <c r="M8250" s="598" t="s">
        <v>2266</v>
      </c>
      <c r="N8250" s="598" t="s">
        <v>2269</v>
      </c>
    </row>
    <row r="8251" spans="1:14" ht="15.75">
      <c r="C8251" s="598" t="str">
        <f>'822100'!B$28</f>
        <v>Pérdidas por deterioro de valor reconocidas en el resultado del periodo, propiedades, planta y equipo</v>
      </c>
      <c r="F8251" s="586">
        <f>'822100'!AF$28</f>
        <v>0</v>
      </c>
      <c r="I8251" s="580" t="str">
        <f>Índice!$C$8</f>
        <v>2016-01-01</v>
      </c>
      <c r="J8251" s="580" t="str">
        <f>Índice!$C$9</f>
        <v>2016-12-31</v>
      </c>
      <c r="K8251" s="598" t="s">
        <v>2264</v>
      </c>
      <c r="L8251" s="598" t="s">
        <v>2278</v>
      </c>
      <c r="M8251" s="598" t="s">
        <v>2266</v>
      </c>
      <c r="N8251" s="598" t="s">
        <v>2269</v>
      </c>
    </row>
    <row r="8252" spans="1:14" ht="15.75">
      <c r="C8252" s="598" t="str">
        <f>'822100'!B$29</f>
        <v>Reversión de pérdidas por deterioro de valor reconocidas en el resultado del periodo, propiedades, planta y equipo</v>
      </c>
      <c r="F8252" s="586">
        <f>'822100'!AF$29</f>
        <v>0</v>
      </c>
      <c r="I8252" s="580" t="str">
        <f>Índice!$C$8</f>
        <v>2016-01-01</v>
      </c>
      <c r="J8252" s="580" t="str">
        <f>Índice!$C$9</f>
        <v>2016-12-31</v>
      </c>
      <c r="K8252" s="598" t="s">
        <v>2264</v>
      </c>
      <c r="L8252" s="598" t="s">
        <v>2278</v>
      </c>
      <c r="M8252" s="598" t="s">
        <v>2266</v>
      </c>
      <c r="N8252" s="598" t="s">
        <v>2269</v>
      </c>
    </row>
    <row r="8253" spans="1:14" ht="15.75">
      <c r="C8253" s="598" t="str">
        <f>'822100'!B$30</f>
        <v>Incrementos (disminuciones) por otros cambios, propiedades, planta y equipo</v>
      </c>
      <c r="F8253" s="586">
        <f>'822100'!AF$30</f>
        <v>0</v>
      </c>
      <c r="I8253" s="580" t="str">
        <f>Índice!$C$8</f>
        <v>2016-01-01</v>
      </c>
      <c r="J8253" s="580" t="str">
        <f>Índice!$C$9</f>
        <v>2016-12-31</v>
      </c>
      <c r="K8253" s="598" t="s">
        <v>2264</v>
      </c>
      <c r="L8253" s="598" t="s">
        <v>2278</v>
      </c>
      <c r="M8253" s="598" t="s">
        <v>2266</v>
      </c>
      <c r="N8253" s="598" t="s">
        <v>2269</v>
      </c>
    </row>
    <row r="8254" spans="1:14" ht="15.75">
      <c r="C8254" s="598" t="str">
        <f>'822100'!B$31</f>
        <v>Disposiciones, propiedades, planta y equipo</v>
      </c>
      <c r="F8254" s="586">
        <f>'822100'!AF$31</f>
        <v>0</v>
      </c>
      <c r="I8254" s="580" t="str">
        <f>Índice!$C$8</f>
        <v>2016-01-01</v>
      </c>
      <c r="J8254" s="580" t="str">
        <f>Índice!$C$9</f>
        <v>2016-12-31</v>
      </c>
      <c r="K8254" s="598" t="s">
        <v>2264</v>
      </c>
      <c r="L8254" s="598" t="s">
        <v>2278</v>
      </c>
      <c r="M8254" s="598" t="s">
        <v>2266</v>
      </c>
      <c r="N8254" s="598" t="s">
        <v>2269</v>
      </c>
    </row>
    <row r="8255" spans="1:14" ht="15.75">
      <c r="C8255" s="598" t="str">
        <f>'822100'!B$32</f>
        <v>Total incremento (disminución) en propiedades, planta y equipo</v>
      </c>
      <c r="F8255" s="586">
        <f>'822100'!AF$32</f>
        <v>0</v>
      </c>
      <c r="I8255" s="580" t="str">
        <f>Índice!$C$8</f>
        <v>2016-01-01</v>
      </c>
      <c r="J8255" s="580" t="str">
        <f>Índice!$C$9</f>
        <v>2016-12-31</v>
      </c>
      <c r="K8255" s="598" t="s">
        <v>2264</v>
      </c>
      <c r="L8255" s="598" t="s">
        <v>2278</v>
      </c>
      <c r="M8255" s="598" t="s">
        <v>2266</v>
      </c>
      <c r="N8255" s="598" t="s">
        <v>2269</v>
      </c>
    </row>
    <row r="8256" spans="1:14" ht="15.75">
      <c r="C8256" s="598" t="str">
        <f>'822100'!B$33</f>
        <v>Propiedades, planta y equipo al final del periodo</v>
      </c>
      <c r="F8256" s="586">
        <f>'822100'!AF$33</f>
        <v>0</v>
      </c>
      <c r="I8256" s="580"/>
      <c r="J8256" s="580" t="str">
        <f>Índice!$C$9</f>
        <v>2016-12-31</v>
      </c>
      <c r="K8256" s="598" t="s">
        <v>2264</v>
      </c>
      <c r="L8256" s="598" t="s">
        <v>2278</v>
      </c>
      <c r="M8256" s="598" t="s">
        <v>2266</v>
      </c>
      <c r="N8256" s="598" t="s">
        <v>2269</v>
      </c>
    </row>
    <row r="8257" spans="1:14" ht="15.75">
      <c r="A8257" s="593" t="s">
        <v>15</v>
      </c>
      <c r="C8257" s="598" t="s">
        <v>1355</v>
      </c>
      <c r="I8257" s="580" t="str">
        <f>Índice!$C$8</f>
        <v>2016-01-01</v>
      </c>
      <c r="J8257" s="580" t="str">
        <f>Índice!$C$9</f>
        <v>2016-12-31</v>
      </c>
      <c r="L8257" s="598"/>
    </row>
    <row r="8258" spans="1:14" ht="15.75">
      <c r="A8258" s="593" t="s">
        <v>15</v>
      </c>
      <c r="C8258" s="598" t="str">
        <f>'822100'!B$13</f>
        <v>Información detallada a revelar sobre propiedades, planta y equipo</v>
      </c>
      <c r="F8258" s="555"/>
      <c r="I8258" s="580" t="str">
        <f>Índice!$C$8</f>
        <v>2016-01-01</v>
      </c>
      <c r="J8258" s="580" t="str">
        <f>Índice!$C$9</f>
        <v>2016-12-31</v>
      </c>
      <c r="L8258" s="598"/>
    </row>
    <row r="8259" spans="1:14" ht="15.75">
      <c r="C8259" s="598" t="str">
        <f>'822100'!B$14</f>
        <v>Bases de medición, propiedades, planta y equipo</v>
      </c>
      <c r="F8259" s="555" t="str">
        <f>'822100'!AG$14</f>
        <v>Por incluir información</v>
      </c>
      <c r="I8259" s="580" t="str">
        <f>Índice!$C$8</f>
        <v>2016-01-01</v>
      </c>
      <c r="J8259" s="580" t="str">
        <f>Índice!$C$9</f>
        <v>2016-12-31</v>
      </c>
      <c r="K8259" s="598" t="s">
        <v>2264</v>
      </c>
      <c r="L8259" s="598" t="s">
        <v>2279</v>
      </c>
      <c r="M8259" s="598" t="s">
        <v>2266</v>
      </c>
      <c r="N8259" s="598" t="s">
        <v>2267</v>
      </c>
    </row>
    <row r="8260" spans="1:14" ht="15.75">
      <c r="C8260" s="598" t="str">
        <f>'822100'!B$15</f>
        <v>Método de depreciación, propiedades, planta y equipo</v>
      </c>
      <c r="F8260" s="555" t="str">
        <f>'822100'!AG$15</f>
        <v>Por incluir información</v>
      </c>
      <c r="I8260" s="580" t="str">
        <f>Índice!$C$8</f>
        <v>2016-01-01</v>
      </c>
      <c r="J8260" s="580" t="str">
        <f>Índice!$C$9</f>
        <v>2016-12-31</v>
      </c>
      <c r="K8260" s="598" t="s">
        <v>2264</v>
      </c>
      <c r="L8260" s="598" t="s">
        <v>2279</v>
      </c>
      <c r="M8260" s="598" t="s">
        <v>2266</v>
      </c>
      <c r="N8260" s="598" t="s">
        <v>2267</v>
      </c>
    </row>
    <row r="8261" spans="1:14" ht="15.75">
      <c r="C8261" s="598" t="str">
        <f>'822100'!B$16</f>
        <v>Vidas útiles o tasas de depreciación, propiedades, planta y equipo</v>
      </c>
      <c r="F8261" s="555" t="str">
        <f>'822100'!AG$16</f>
        <v>Por incluir información</v>
      </c>
      <c r="I8261" s="580" t="str">
        <f>Índice!$C$8</f>
        <v>2016-01-01</v>
      </c>
      <c r="J8261" s="580" t="str">
        <f>Índice!$C$9</f>
        <v>2016-12-31</v>
      </c>
      <c r="K8261" s="598" t="s">
        <v>2264</v>
      </c>
      <c r="L8261" s="598" t="s">
        <v>2279</v>
      </c>
      <c r="M8261" s="598" t="s">
        <v>2266</v>
      </c>
      <c r="N8261" s="598" t="s">
        <v>2267</v>
      </c>
    </row>
    <row r="8262" spans="1:14" ht="15.75">
      <c r="A8262" s="593" t="s">
        <v>15</v>
      </c>
      <c r="C8262" s="598" t="str">
        <f>'822100'!B$17</f>
        <v>Conciliación de cambios en propiedades, planta y equipo</v>
      </c>
      <c r="F8262" s="555"/>
      <c r="I8262" s="580" t="str">
        <f>Índice!$C$8</f>
        <v>2016-01-01</v>
      </c>
      <c r="J8262" s="580" t="str">
        <f>Índice!$C$9</f>
        <v>2016-12-31</v>
      </c>
      <c r="L8262" s="598"/>
    </row>
    <row r="8263" spans="1:14" ht="15.75">
      <c r="C8263" s="598" t="str">
        <f>'822100'!B$18</f>
        <v>Propiedades, planta y equipo al comienzo del periodo</v>
      </c>
      <c r="F8263" s="586">
        <f>'822100'!AG$18</f>
        <v>0</v>
      </c>
      <c r="J8263" s="580" t="str">
        <f>Índice!$C$8</f>
        <v>2016-01-01</v>
      </c>
      <c r="K8263" s="598" t="s">
        <v>2264</v>
      </c>
      <c r="L8263" s="598" t="s">
        <v>2279</v>
      </c>
      <c r="M8263" s="598" t="s">
        <v>2266</v>
      </c>
      <c r="N8263" s="598" t="s">
        <v>2267</v>
      </c>
    </row>
    <row r="8264" spans="1:14" ht="15.75">
      <c r="A8264" s="593" t="s">
        <v>15</v>
      </c>
      <c r="C8264" s="598" t="str">
        <f>'822100'!B$19</f>
        <v>Cambios en propiedades, planta y equipo</v>
      </c>
      <c r="F8264" s="586"/>
      <c r="I8264" s="580"/>
      <c r="J8264" s="580"/>
      <c r="K8264" s="598" t="s">
        <v>2264</v>
      </c>
      <c r="L8264" s="598" t="s">
        <v>2279</v>
      </c>
      <c r="M8264" s="598" t="s">
        <v>2266</v>
      </c>
      <c r="N8264" s="598" t="s">
        <v>2267</v>
      </c>
    </row>
    <row r="8265" spans="1:14" ht="15.75">
      <c r="C8265" s="598" t="str">
        <f>'822100'!B$20</f>
        <v>Incrementos distintos de los procedentes de combinaciones de negocios, propiedades, planta y equipo</v>
      </c>
      <c r="F8265" s="586">
        <f>'822100'!AG$20</f>
        <v>0</v>
      </c>
      <c r="I8265" s="580" t="str">
        <f>Índice!$C$8</f>
        <v>2016-01-01</v>
      </c>
      <c r="J8265" s="580" t="str">
        <f>Índice!$C$9</f>
        <v>2016-12-31</v>
      </c>
      <c r="K8265" s="598" t="s">
        <v>2264</v>
      </c>
      <c r="L8265" s="598" t="s">
        <v>2279</v>
      </c>
      <c r="M8265" s="598" t="s">
        <v>2266</v>
      </c>
      <c r="N8265" s="598" t="s">
        <v>2267</v>
      </c>
    </row>
    <row r="8266" spans="1:14" ht="15.75">
      <c r="C8266" s="598" t="str">
        <f>'822100'!B$21</f>
        <v>Adquisiciones realizadas mediante combinaciones de negocios, propiedades, planta y equipo</v>
      </c>
      <c r="F8266" s="586">
        <f>'822100'!AG$21</f>
        <v>0</v>
      </c>
      <c r="I8266" s="580" t="str">
        <f>Índice!$C$8</f>
        <v>2016-01-01</v>
      </c>
      <c r="J8266" s="580" t="str">
        <f>Índice!$C$9</f>
        <v>2016-12-31</v>
      </c>
      <c r="K8266" s="598" t="s">
        <v>2264</v>
      </c>
      <c r="L8266" s="598" t="s">
        <v>2279</v>
      </c>
      <c r="M8266" s="598" t="s">
        <v>2266</v>
      </c>
      <c r="N8266" s="598" t="s">
        <v>2267</v>
      </c>
    </row>
    <row r="8267" spans="1:14" ht="15.75">
      <c r="C8267" s="598" t="str">
        <f>'822100'!B$22</f>
        <v>Transferencias de propiedades de inversión cuando pasa a estar disponible la medición fiable del valor razonable, propiedades, planta y equipo</v>
      </c>
      <c r="F8267" s="586">
        <f>'822100'!AG$22</f>
        <v>0</v>
      </c>
      <c r="I8267" s="580" t="str">
        <f>Índice!$C$8</f>
        <v>2016-01-01</v>
      </c>
      <c r="J8267" s="580" t="str">
        <f>Índice!$C$9</f>
        <v>2016-12-31</v>
      </c>
      <c r="K8267" s="598" t="s">
        <v>2264</v>
      </c>
      <c r="L8267" s="598" t="s">
        <v>2279</v>
      </c>
      <c r="M8267" s="598" t="s">
        <v>2266</v>
      </c>
      <c r="N8267" s="598" t="s">
        <v>2267</v>
      </c>
    </row>
    <row r="8268" spans="1:14" ht="15.75">
      <c r="C8268" s="598" t="str">
        <f>'822100'!B$23</f>
        <v>Incremento (disminución) por diferencias de cambio netas, propiedades, planta y equipo</v>
      </c>
      <c r="F8268" s="586">
        <f>'822100'!AG$23</f>
        <v>0</v>
      </c>
      <c r="I8268" s="580" t="str">
        <f>Índice!$C$8</f>
        <v>2016-01-01</v>
      </c>
      <c r="J8268" s="580" t="str">
        <f>Índice!$C$9</f>
        <v>2016-12-31</v>
      </c>
      <c r="K8268" s="598" t="s">
        <v>2264</v>
      </c>
      <c r="L8268" s="598" t="s">
        <v>2279</v>
      </c>
      <c r="M8268" s="598" t="s">
        <v>2266</v>
      </c>
      <c r="N8268" s="598" t="s">
        <v>2267</v>
      </c>
    </row>
    <row r="8269" spans="1:14" ht="15.75">
      <c r="C8269" s="598" t="str">
        <f>'822100'!B$24</f>
        <v>Depreciación, propiedades, planta y equipo</v>
      </c>
      <c r="F8269" s="586">
        <f>'822100'!AG$24</f>
        <v>0</v>
      </c>
      <c r="I8269" s="580" t="str">
        <f>Índice!$C$8</f>
        <v>2016-01-01</v>
      </c>
      <c r="J8269" s="580" t="str">
        <f>Índice!$C$9</f>
        <v>2016-12-31</v>
      </c>
      <c r="K8269" s="598" t="s">
        <v>2264</v>
      </c>
      <c r="L8269" s="598" t="s">
        <v>2279</v>
      </c>
      <c r="M8269" s="598" t="s">
        <v>2266</v>
      </c>
      <c r="N8269" s="598" t="s">
        <v>2267</v>
      </c>
    </row>
    <row r="8270" spans="1:14" ht="15.75">
      <c r="C8270" s="598" t="str">
        <f>'822100'!B$25</f>
        <v>Incremento (disminución) de revaluaciones, propiedades, planta y equipo</v>
      </c>
      <c r="F8270" s="586">
        <f>'822100'!AG$25</f>
        <v>0</v>
      </c>
      <c r="I8270" s="580" t="str">
        <f>Índice!$C$8</f>
        <v>2016-01-01</v>
      </c>
      <c r="J8270" s="580" t="str">
        <f>Índice!$C$9</f>
        <v>2016-12-31</v>
      </c>
      <c r="K8270" s="598" t="s">
        <v>2264</v>
      </c>
      <c r="L8270" s="598" t="s">
        <v>2279</v>
      </c>
      <c r="M8270" s="598" t="s">
        <v>2266</v>
      </c>
      <c r="N8270" s="598" t="s">
        <v>2267</v>
      </c>
    </row>
    <row r="8271" spans="1:14" ht="15.75">
      <c r="C8271" s="598" t="str">
        <f>'822100'!B$26</f>
        <v>Pérdidas por deterioro de valor reconocidas en otro resultado integral, propiedades, planta y equipo</v>
      </c>
      <c r="F8271" s="586">
        <f>'822100'!AG$26</f>
        <v>0</v>
      </c>
      <c r="I8271" s="580" t="str">
        <f>Índice!$C$8</f>
        <v>2016-01-01</v>
      </c>
      <c r="J8271" s="580" t="str">
        <f>Índice!$C$9</f>
        <v>2016-12-31</v>
      </c>
      <c r="K8271" s="598" t="s">
        <v>2264</v>
      </c>
      <c r="L8271" s="598" t="s">
        <v>2279</v>
      </c>
      <c r="M8271" s="598" t="s">
        <v>2266</v>
      </c>
      <c r="N8271" s="598" t="s">
        <v>2267</v>
      </c>
    </row>
    <row r="8272" spans="1:14" ht="15.75">
      <c r="C8272" s="598" t="str">
        <f>'822100'!B$27</f>
        <v>Reversión de deterioros de valor reconocidos en otro resultado integral, propiedades, planta y equipo</v>
      </c>
      <c r="F8272" s="586">
        <f>'822100'!AG$27</f>
        <v>0</v>
      </c>
      <c r="I8272" s="580" t="str">
        <f>Índice!$C$8</f>
        <v>2016-01-01</v>
      </c>
      <c r="J8272" s="580" t="str">
        <f>Índice!$C$9</f>
        <v>2016-12-31</v>
      </c>
      <c r="K8272" s="598" t="s">
        <v>2264</v>
      </c>
      <c r="L8272" s="598" t="s">
        <v>2279</v>
      </c>
      <c r="M8272" s="598" t="s">
        <v>2266</v>
      </c>
      <c r="N8272" s="598" t="s">
        <v>2267</v>
      </c>
    </row>
    <row r="8273" spans="1:14" ht="15.75">
      <c r="C8273" s="598" t="str">
        <f>'822100'!B$28</f>
        <v>Pérdidas por deterioro de valor reconocidas en el resultado del periodo, propiedades, planta y equipo</v>
      </c>
      <c r="F8273" s="586">
        <f>'822100'!AG$28</f>
        <v>0</v>
      </c>
      <c r="I8273" s="580" t="str">
        <f>Índice!$C$8</f>
        <v>2016-01-01</v>
      </c>
      <c r="J8273" s="580" t="str">
        <f>Índice!$C$9</f>
        <v>2016-12-31</v>
      </c>
      <c r="K8273" s="598" t="s">
        <v>2264</v>
      </c>
      <c r="L8273" s="598" t="s">
        <v>2279</v>
      </c>
      <c r="M8273" s="598" t="s">
        <v>2266</v>
      </c>
      <c r="N8273" s="598" t="s">
        <v>2267</v>
      </c>
    </row>
    <row r="8274" spans="1:14" ht="15.75">
      <c r="C8274" s="598" t="str">
        <f>'822100'!B$29</f>
        <v>Reversión de pérdidas por deterioro de valor reconocidas en el resultado del periodo, propiedades, planta y equipo</v>
      </c>
      <c r="F8274" s="586">
        <f>'822100'!AG$29</f>
        <v>0</v>
      </c>
      <c r="I8274" s="580" t="str">
        <f>Índice!$C$8</f>
        <v>2016-01-01</v>
      </c>
      <c r="J8274" s="580" t="str">
        <f>Índice!$C$9</f>
        <v>2016-12-31</v>
      </c>
      <c r="K8274" s="598" t="s">
        <v>2264</v>
      </c>
      <c r="L8274" s="598" t="s">
        <v>2279</v>
      </c>
      <c r="M8274" s="598" t="s">
        <v>2266</v>
      </c>
      <c r="N8274" s="598" t="s">
        <v>2267</v>
      </c>
    </row>
    <row r="8275" spans="1:14" ht="15.75">
      <c r="C8275" s="598" t="str">
        <f>'822100'!B$30</f>
        <v>Incrementos (disminuciones) por otros cambios, propiedades, planta y equipo</v>
      </c>
      <c r="F8275" s="586">
        <f>'822100'!AG$30</f>
        <v>0</v>
      </c>
      <c r="I8275" s="580" t="str">
        <f>Índice!$C$8</f>
        <v>2016-01-01</v>
      </c>
      <c r="J8275" s="580" t="str">
        <f>Índice!$C$9</f>
        <v>2016-12-31</v>
      </c>
      <c r="K8275" s="598" t="s">
        <v>2264</v>
      </c>
      <c r="L8275" s="598" t="s">
        <v>2279</v>
      </c>
      <c r="M8275" s="598" t="s">
        <v>2266</v>
      </c>
      <c r="N8275" s="598" t="s">
        <v>2267</v>
      </c>
    </row>
    <row r="8276" spans="1:14" ht="15.75">
      <c r="C8276" s="598" t="str">
        <f>'822100'!B$31</f>
        <v>Disposiciones, propiedades, planta y equipo</v>
      </c>
      <c r="F8276" s="586">
        <f>'822100'!AG$31</f>
        <v>0</v>
      </c>
      <c r="I8276" s="580" t="str">
        <f>Índice!$C$8</f>
        <v>2016-01-01</v>
      </c>
      <c r="J8276" s="580" t="str">
        <f>Índice!$C$9</f>
        <v>2016-12-31</v>
      </c>
      <c r="K8276" s="598" t="s">
        <v>2264</v>
      </c>
      <c r="L8276" s="598" t="s">
        <v>2279</v>
      </c>
      <c r="M8276" s="598" t="s">
        <v>2266</v>
      </c>
      <c r="N8276" s="598" t="s">
        <v>2267</v>
      </c>
    </row>
    <row r="8277" spans="1:14" ht="15.75">
      <c r="C8277" s="598" t="str">
        <f>'822100'!B$32</f>
        <v>Total incremento (disminución) en propiedades, planta y equipo</v>
      </c>
      <c r="F8277" s="586">
        <f>'822100'!AG$32</f>
        <v>0</v>
      </c>
      <c r="I8277" s="580" t="str">
        <f>Índice!$C$8</f>
        <v>2016-01-01</v>
      </c>
      <c r="J8277" s="580" t="str">
        <f>Índice!$C$9</f>
        <v>2016-12-31</v>
      </c>
      <c r="K8277" s="598" t="s">
        <v>2264</v>
      </c>
      <c r="L8277" s="598" t="s">
        <v>2279</v>
      </c>
      <c r="M8277" s="598" t="s">
        <v>2266</v>
      </c>
      <c r="N8277" s="598" t="s">
        <v>2267</v>
      </c>
    </row>
    <row r="8278" spans="1:14" ht="15.75">
      <c r="C8278" s="598" t="str">
        <f>'822100'!B$33</f>
        <v>Propiedades, planta y equipo al final del periodo</v>
      </c>
      <c r="F8278" s="586">
        <f>'822100'!AG$33</f>
        <v>0</v>
      </c>
      <c r="I8278" s="580"/>
      <c r="J8278" s="580" t="str">
        <f>Índice!$C$9</f>
        <v>2016-12-31</v>
      </c>
      <c r="K8278" s="598" t="s">
        <v>2264</v>
      </c>
      <c r="L8278" s="598" t="s">
        <v>2279</v>
      </c>
      <c r="M8278" s="598" t="s">
        <v>2266</v>
      </c>
      <c r="N8278" s="598" t="s">
        <v>2267</v>
      </c>
    </row>
    <row r="8279" spans="1:14" ht="15.75">
      <c r="A8279" s="593" t="s">
        <v>15</v>
      </c>
      <c r="C8279" s="598" t="s">
        <v>1674</v>
      </c>
      <c r="I8279" s="580" t="str">
        <f>Índice!$C$8</f>
        <v>2016-01-01</v>
      </c>
      <c r="J8279" s="580" t="str">
        <f>Índice!$C$9</f>
        <v>2016-12-31</v>
      </c>
      <c r="L8279" s="598"/>
    </row>
    <row r="8280" spans="1:14" ht="15.75">
      <c r="A8280" s="593" t="s">
        <v>15</v>
      </c>
      <c r="C8280" s="598" t="str">
        <f>'822100'!B$13</f>
        <v>Información detallada a revelar sobre propiedades, planta y equipo</v>
      </c>
      <c r="F8280" s="555"/>
      <c r="I8280" s="580" t="str">
        <f>Índice!$C$8</f>
        <v>2016-01-01</v>
      </c>
      <c r="J8280" s="580" t="str">
        <f>Índice!$C$9</f>
        <v>2016-12-31</v>
      </c>
      <c r="L8280" s="598"/>
    </row>
    <row r="8281" spans="1:14" ht="15.75">
      <c r="C8281" s="598" t="str">
        <f>'822100'!B$14</f>
        <v>Bases de medición, propiedades, planta y equipo</v>
      </c>
      <c r="F8281" s="555" t="str">
        <f>'822100'!AH$14</f>
        <v>Por incluir información</v>
      </c>
      <c r="I8281" s="580" t="str">
        <f>Índice!$C$8</f>
        <v>2016-01-01</v>
      </c>
      <c r="J8281" s="580" t="str">
        <f>Índice!$C$9</f>
        <v>2016-12-31</v>
      </c>
      <c r="K8281" s="598" t="s">
        <v>2264</v>
      </c>
      <c r="L8281" s="598" t="s">
        <v>2279</v>
      </c>
      <c r="M8281" s="598" t="s">
        <v>2266</v>
      </c>
      <c r="N8281" s="598" t="s">
        <v>2268</v>
      </c>
    </row>
    <row r="8282" spans="1:14" ht="15.75">
      <c r="C8282" s="598" t="str">
        <f>'822100'!B$15</f>
        <v>Método de depreciación, propiedades, planta y equipo</v>
      </c>
      <c r="F8282" s="555" t="str">
        <f>'822100'!AH$15</f>
        <v>Por incluir información</v>
      </c>
      <c r="I8282" s="580" t="str">
        <f>Índice!$C$8</f>
        <v>2016-01-01</v>
      </c>
      <c r="J8282" s="580" t="str">
        <f>Índice!$C$9</f>
        <v>2016-12-31</v>
      </c>
      <c r="K8282" s="598" t="s">
        <v>2264</v>
      </c>
      <c r="L8282" s="598" t="s">
        <v>2279</v>
      </c>
      <c r="M8282" s="598" t="s">
        <v>2266</v>
      </c>
      <c r="N8282" s="598" t="s">
        <v>2268</v>
      </c>
    </row>
    <row r="8283" spans="1:14" ht="15.75">
      <c r="C8283" s="598" t="str">
        <f>'822100'!B$16</f>
        <v>Vidas útiles o tasas de depreciación, propiedades, planta y equipo</v>
      </c>
      <c r="F8283" s="555" t="str">
        <f>'822100'!AH$16</f>
        <v>Por incluir información</v>
      </c>
      <c r="I8283" s="580" t="str">
        <f>Índice!$C$8</f>
        <v>2016-01-01</v>
      </c>
      <c r="J8283" s="580" t="str">
        <f>Índice!$C$9</f>
        <v>2016-12-31</v>
      </c>
      <c r="K8283" s="598" t="s">
        <v>2264</v>
      </c>
      <c r="L8283" s="598" t="s">
        <v>2279</v>
      </c>
      <c r="M8283" s="598" t="s">
        <v>2266</v>
      </c>
      <c r="N8283" s="598" t="s">
        <v>2268</v>
      </c>
    </row>
    <row r="8284" spans="1:14" ht="15.75">
      <c r="A8284" s="593" t="s">
        <v>15</v>
      </c>
      <c r="C8284" s="598" t="str">
        <f>'822100'!B$17</f>
        <v>Conciliación de cambios en propiedades, planta y equipo</v>
      </c>
      <c r="F8284" s="555"/>
      <c r="I8284" s="580" t="str">
        <f>Índice!$C$8</f>
        <v>2016-01-01</v>
      </c>
      <c r="J8284" s="580" t="str">
        <f>Índice!$C$9</f>
        <v>2016-12-31</v>
      </c>
      <c r="L8284" s="598"/>
    </row>
    <row r="8285" spans="1:14" ht="15.75">
      <c r="C8285" s="598" t="str">
        <f>'822100'!B$18</f>
        <v>Propiedades, planta y equipo al comienzo del periodo</v>
      </c>
      <c r="F8285" s="586">
        <f>'822100'!AH$18</f>
        <v>0</v>
      </c>
      <c r="J8285" s="580" t="str">
        <f>Índice!$C$8</f>
        <v>2016-01-01</v>
      </c>
      <c r="K8285" s="598" t="s">
        <v>2264</v>
      </c>
      <c r="L8285" s="598" t="s">
        <v>2279</v>
      </c>
      <c r="M8285" s="598" t="s">
        <v>2266</v>
      </c>
      <c r="N8285" s="598" t="s">
        <v>2268</v>
      </c>
    </row>
    <row r="8286" spans="1:14" ht="15.75">
      <c r="A8286" s="593" t="s">
        <v>15</v>
      </c>
      <c r="C8286" s="598" t="str">
        <f>'822100'!B$19</f>
        <v>Cambios en propiedades, planta y equipo</v>
      </c>
      <c r="F8286" s="586"/>
      <c r="I8286" s="580"/>
      <c r="J8286" s="580"/>
      <c r="K8286" s="598" t="s">
        <v>2264</v>
      </c>
      <c r="L8286" s="598" t="s">
        <v>2279</v>
      </c>
      <c r="M8286" s="598" t="s">
        <v>2266</v>
      </c>
      <c r="N8286" s="598" t="s">
        <v>2268</v>
      </c>
    </row>
    <row r="8287" spans="1:14" ht="15.75">
      <c r="C8287" s="598" t="str">
        <f>'822100'!B$20</f>
        <v>Incrementos distintos de los procedentes de combinaciones de negocios, propiedades, planta y equipo</v>
      </c>
      <c r="F8287" s="586">
        <f>'822100'!AH$20</f>
        <v>0</v>
      </c>
      <c r="I8287" s="580" t="str">
        <f>Índice!$C$8</f>
        <v>2016-01-01</v>
      </c>
      <c r="J8287" s="580" t="str">
        <f>Índice!$C$9</f>
        <v>2016-12-31</v>
      </c>
      <c r="K8287" s="598" t="s">
        <v>2264</v>
      </c>
      <c r="L8287" s="598" t="s">
        <v>2279</v>
      </c>
      <c r="M8287" s="598" t="s">
        <v>2266</v>
      </c>
      <c r="N8287" s="598" t="s">
        <v>2268</v>
      </c>
    </row>
    <row r="8288" spans="1:14" ht="15.75">
      <c r="C8288" s="598" t="str">
        <f>'822100'!B$21</f>
        <v>Adquisiciones realizadas mediante combinaciones de negocios, propiedades, planta y equipo</v>
      </c>
      <c r="F8288" s="586">
        <f>'822100'!AH$21</f>
        <v>0</v>
      </c>
      <c r="I8288" s="580" t="str">
        <f>Índice!$C$8</f>
        <v>2016-01-01</v>
      </c>
      <c r="J8288" s="580" t="str">
        <f>Índice!$C$9</f>
        <v>2016-12-31</v>
      </c>
      <c r="K8288" s="598" t="s">
        <v>2264</v>
      </c>
      <c r="L8288" s="598" t="s">
        <v>2279</v>
      </c>
      <c r="M8288" s="598" t="s">
        <v>2266</v>
      </c>
      <c r="N8288" s="598" t="s">
        <v>2268</v>
      </c>
    </row>
    <row r="8289" spans="1:14" ht="15.75">
      <c r="C8289" s="598" t="str">
        <f>'822100'!B$22</f>
        <v>Transferencias de propiedades de inversión cuando pasa a estar disponible la medición fiable del valor razonable, propiedades, planta y equipo</v>
      </c>
      <c r="F8289" s="586">
        <f>'822100'!AH$22</f>
        <v>0</v>
      </c>
      <c r="I8289" s="580" t="str">
        <f>Índice!$C$8</f>
        <v>2016-01-01</v>
      </c>
      <c r="J8289" s="580" t="str">
        <f>Índice!$C$9</f>
        <v>2016-12-31</v>
      </c>
      <c r="K8289" s="598" t="s">
        <v>2264</v>
      </c>
      <c r="L8289" s="598" t="s">
        <v>2279</v>
      </c>
      <c r="M8289" s="598" t="s">
        <v>2266</v>
      </c>
      <c r="N8289" s="598" t="s">
        <v>2268</v>
      </c>
    </row>
    <row r="8290" spans="1:14" ht="15.75">
      <c r="C8290" s="598" t="str">
        <f>'822100'!B$23</f>
        <v>Incremento (disminución) por diferencias de cambio netas, propiedades, planta y equipo</v>
      </c>
      <c r="F8290" s="586">
        <f>'822100'!AH$23</f>
        <v>0</v>
      </c>
      <c r="I8290" s="580" t="str">
        <f>Índice!$C$8</f>
        <v>2016-01-01</v>
      </c>
      <c r="J8290" s="580" t="str">
        <f>Índice!$C$9</f>
        <v>2016-12-31</v>
      </c>
      <c r="K8290" s="598" t="s">
        <v>2264</v>
      </c>
      <c r="L8290" s="598" t="s">
        <v>2279</v>
      </c>
      <c r="M8290" s="598" t="s">
        <v>2266</v>
      </c>
      <c r="N8290" s="598" t="s">
        <v>2268</v>
      </c>
    </row>
    <row r="8291" spans="1:14" ht="15.75">
      <c r="C8291" s="598" t="str">
        <f>'822100'!B$24</f>
        <v>Depreciación, propiedades, planta y equipo</v>
      </c>
      <c r="F8291" s="586">
        <f>'822100'!AH$24</f>
        <v>0</v>
      </c>
      <c r="I8291" s="580" t="str">
        <f>Índice!$C$8</f>
        <v>2016-01-01</v>
      </c>
      <c r="J8291" s="580" t="str">
        <f>Índice!$C$9</f>
        <v>2016-12-31</v>
      </c>
      <c r="K8291" s="598" t="s">
        <v>2264</v>
      </c>
      <c r="L8291" s="598" t="s">
        <v>2279</v>
      </c>
      <c r="M8291" s="598" t="s">
        <v>2266</v>
      </c>
      <c r="N8291" s="598" t="s">
        <v>2268</v>
      </c>
    </row>
    <row r="8292" spans="1:14" ht="15.75">
      <c r="C8292" s="598" t="str">
        <f>'822100'!B$25</f>
        <v>Incremento (disminución) de revaluaciones, propiedades, planta y equipo</v>
      </c>
      <c r="F8292" s="586">
        <f>'822100'!AH$25</f>
        <v>0</v>
      </c>
      <c r="I8292" s="580" t="str">
        <f>Índice!$C$8</f>
        <v>2016-01-01</v>
      </c>
      <c r="J8292" s="580" t="str">
        <f>Índice!$C$9</f>
        <v>2016-12-31</v>
      </c>
      <c r="K8292" s="598" t="s">
        <v>2264</v>
      </c>
      <c r="L8292" s="598" t="s">
        <v>2279</v>
      </c>
      <c r="M8292" s="598" t="s">
        <v>2266</v>
      </c>
      <c r="N8292" s="598" t="s">
        <v>2268</v>
      </c>
    </row>
    <row r="8293" spans="1:14" ht="15.75">
      <c r="C8293" s="598" t="str">
        <f>'822100'!B$26</f>
        <v>Pérdidas por deterioro de valor reconocidas en otro resultado integral, propiedades, planta y equipo</v>
      </c>
      <c r="F8293" s="586">
        <f>'822100'!AH$26</f>
        <v>0</v>
      </c>
      <c r="I8293" s="580" t="str">
        <f>Índice!$C$8</f>
        <v>2016-01-01</v>
      </c>
      <c r="J8293" s="580" t="str">
        <f>Índice!$C$9</f>
        <v>2016-12-31</v>
      </c>
      <c r="K8293" s="598" t="s">
        <v>2264</v>
      </c>
      <c r="L8293" s="598" t="s">
        <v>2279</v>
      </c>
      <c r="M8293" s="598" t="s">
        <v>2266</v>
      </c>
      <c r="N8293" s="598" t="s">
        <v>2268</v>
      </c>
    </row>
    <row r="8294" spans="1:14" ht="15.75">
      <c r="C8294" s="598" t="str">
        <f>'822100'!B$27</f>
        <v>Reversión de deterioros de valor reconocidos en otro resultado integral, propiedades, planta y equipo</v>
      </c>
      <c r="F8294" s="586">
        <f>'822100'!AH$27</f>
        <v>0</v>
      </c>
      <c r="I8294" s="580" t="str">
        <f>Índice!$C$8</f>
        <v>2016-01-01</v>
      </c>
      <c r="J8294" s="580" t="str">
        <f>Índice!$C$9</f>
        <v>2016-12-31</v>
      </c>
      <c r="K8294" s="598" t="s">
        <v>2264</v>
      </c>
      <c r="L8294" s="598" t="s">
        <v>2279</v>
      </c>
      <c r="M8294" s="598" t="s">
        <v>2266</v>
      </c>
      <c r="N8294" s="598" t="s">
        <v>2268</v>
      </c>
    </row>
    <row r="8295" spans="1:14" ht="15.75">
      <c r="C8295" s="598" t="str">
        <f>'822100'!B$28</f>
        <v>Pérdidas por deterioro de valor reconocidas en el resultado del periodo, propiedades, planta y equipo</v>
      </c>
      <c r="F8295" s="586">
        <f>'822100'!AH$28</f>
        <v>0</v>
      </c>
      <c r="I8295" s="580" t="str">
        <f>Índice!$C$8</f>
        <v>2016-01-01</v>
      </c>
      <c r="J8295" s="580" t="str">
        <f>Índice!$C$9</f>
        <v>2016-12-31</v>
      </c>
      <c r="K8295" s="598" t="s">
        <v>2264</v>
      </c>
      <c r="L8295" s="598" t="s">
        <v>2279</v>
      </c>
      <c r="M8295" s="598" t="s">
        <v>2266</v>
      </c>
      <c r="N8295" s="598" t="s">
        <v>2268</v>
      </c>
    </row>
    <row r="8296" spans="1:14" ht="15.75">
      <c r="C8296" s="598" t="str">
        <f>'822100'!B$29</f>
        <v>Reversión de pérdidas por deterioro de valor reconocidas en el resultado del periodo, propiedades, planta y equipo</v>
      </c>
      <c r="F8296" s="586">
        <f>'822100'!AH$29</f>
        <v>0</v>
      </c>
      <c r="I8296" s="580" t="str">
        <f>Índice!$C$8</f>
        <v>2016-01-01</v>
      </c>
      <c r="J8296" s="580" t="str">
        <f>Índice!$C$9</f>
        <v>2016-12-31</v>
      </c>
      <c r="K8296" s="598" t="s">
        <v>2264</v>
      </c>
      <c r="L8296" s="598" t="s">
        <v>2279</v>
      </c>
      <c r="M8296" s="598" t="s">
        <v>2266</v>
      </c>
      <c r="N8296" s="598" t="s">
        <v>2268</v>
      </c>
    </row>
    <row r="8297" spans="1:14" ht="15.75">
      <c r="C8297" s="598" t="str">
        <f>'822100'!B$30</f>
        <v>Incrementos (disminuciones) por otros cambios, propiedades, planta y equipo</v>
      </c>
      <c r="F8297" s="586">
        <f>'822100'!AH$30</f>
        <v>0</v>
      </c>
      <c r="I8297" s="580" t="str">
        <f>Índice!$C$8</f>
        <v>2016-01-01</v>
      </c>
      <c r="J8297" s="580" t="str">
        <f>Índice!$C$9</f>
        <v>2016-12-31</v>
      </c>
      <c r="K8297" s="598" t="s">
        <v>2264</v>
      </c>
      <c r="L8297" s="598" t="s">
        <v>2279</v>
      </c>
      <c r="M8297" s="598" t="s">
        <v>2266</v>
      </c>
      <c r="N8297" s="598" t="s">
        <v>2268</v>
      </c>
    </row>
    <row r="8298" spans="1:14" ht="15.75">
      <c r="C8298" s="598" t="str">
        <f>'822100'!B$31</f>
        <v>Disposiciones, propiedades, planta y equipo</v>
      </c>
      <c r="F8298" s="586">
        <f>'822100'!AH$31</f>
        <v>0</v>
      </c>
      <c r="I8298" s="580" t="str">
        <f>Índice!$C$8</f>
        <v>2016-01-01</v>
      </c>
      <c r="J8298" s="580" t="str">
        <f>Índice!$C$9</f>
        <v>2016-12-31</v>
      </c>
      <c r="K8298" s="598" t="s">
        <v>2264</v>
      </c>
      <c r="L8298" s="598" t="s">
        <v>2279</v>
      </c>
      <c r="M8298" s="598" t="s">
        <v>2266</v>
      </c>
      <c r="N8298" s="598" t="s">
        <v>2268</v>
      </c>
    </row>
    <row r="8299" spans="1:14" ht="15.75">
      <c r="C8299" s="598" t="str">
        <f>'822100'!B$32</f>
        <v>Total incremento (disminución) en propiedades, planta y equipo</v>
      </c>
      <c r="F8299" s="586">
        <f>'822100'!AH$32</f>
        <v>0</v>
      </c>
      <c r="I8299" s="580" t="str">
        <f>Índice!$C$8</f>
        <v>2016-01-01</v>
      </c>
      <c r="J8299" s="580" t="str">
        <f>Índice!$C$9</f>
        <v>2016-12-31</v>
      </c>
      <c r="K8299" s="598" t="s">
        <v>2264</v>
      </c>
      <c r="L8299" s="598" t="s">
        <v>2279</v>
      </c>
      <c r="M8299" s="598" t="s">
        <v>2266</v>
      </c>
      <c r="N8299" s="598" t="s">
        <v>2268</v>
      </c>
    </row>
    <row r="8300" spans="1:14" ht="15.75">
      <c r="C8300" s="598" t="str">
        <f>'822100'!B$33</f>
        <v>Propiedades, planta y equipo al final del periodo</v>
      </c>
      <c r="F8300" s="586">
        <f>'822100'!AH$33</f>
        <v>0</v>
      </c>
      <c r="I8300" s="580"/>
      <c r="J8300" s="580" t="str">
        <f>Índice!$C$9</f>
        <v>2016-12-31</v>
      </c>
      <c r="K8300" s="598" t="s">
        <v>2264</v>
      </c>
      <c r="L8300" s="598" t="s">
        <v>2279</v>
      </c>
      <c r="M8300" s="598" t="s">
        <v>2266</v>
      </c>
      <c r="N8300" s="598" t="s">
        <v>2268</v>
      </c>
    </row>
    <row r="8301" spans="1:14" ht="15.75">
      <c r="A8301" s="593" t="s">
        <v>15</v>
      </c>
      <c r="C8301" s="598" t="s">
        <v>1675</v>
      </c>
      <c r="I8301" s="580" t="str">
        <f>Índice!$C$8</f>
        <v>2016-01-01</v>
      </c>
      <c r="J8301" s="580" t="str">
        <f>Índice!$C$9</f>
        <v>2016-12-31</v>
      </c>
      <c r="L8301" s="598"/>
    </row>
    <row r="8302" spans="1:14" ht="15.75">
      <c r="A8302" s="593" t="s">
        <v>15</v>
      </c>
      <c r="C8302" s="598" t="str">
        <f>'822100'!B$13</f>
        <v>Información detallada a revelar sobre propiedades, planta y equipo</v>
      </c>
      <c r="F8302" s="555"/>
      <c r="I8302" s="580" t="str">
        <f>Índice!$C$8</f>
        <v>2016-01-01</v>
      </c>
      <c r="J8302" s="580" t="str">
        <f>Índice!$C$9</f>
        <v>2016-12-31</v>
      </c>
      <c r="L8302" s="598"/>
    </row>
    <row r="8303" spans="1:14" ht="15.75">
      <c r="C8303" s="598" t="str">
        <f>'822100'!B$14</f>
        <v>Bases de medición, propiedades, planta y equipo</v>
      </c>
      <c r="F8303" s="555" t="str">
        <f>'822100'!AI$14</f>
        <v>Por incluir información</v>
      </c>
      <c r="I8303" s="580" t="str">
        <f>Índice!$C$8</f>
        <v>2016-01-01</v>
      </c>
      <c r="J8303" s="580" t="str">
        <f>Índice!$C$9</f>
        <v>2016-12-31</v>
      </c>
      <c r="K8303" s="598" t="s">
        <v>2264</v>
      </c>
      <c r="L8303" s="598" t="s">
        <v>2279</v>
      </c>
      <c r="M8303" s="598" t="s">
        <v>2266</v>
      </c>
      <c r="N8303" s="598" t="s">
        <v>2269</v>
      </c>
    </row>
    <row r="8304" spans="1:14" ht="15.75">
      <c r="C8304" s="598" t="str">
        <f>'822100'!B$15</f>
        <v>Método de depreciación, propiedades, planta y equipo</v>
      </c>
      <c r="F8304" s="555" t="str">
        <f>'822100'!AI$15</f>
        <v>Por incluir información</v>
      </c>
      <c r="I8304" s="580" t="str">
        <f>Índice!$C$8</f>
        <v>2016-01-01</v>
      </c>
      <c r="J8304" s="580" t="str">
        <f>Índice!$C$9</f>
        <v>2016-12-31</v>
      </c>
      <c r="K8304" s="598" t="s">
        <v>2264</v>
      </c>
      <c r="L8304" s="598" t="s">
        <v>2279</v>
      </c>
      <c r="M8304" s="598" t="s">
        <v>2266</v>
      </c>
      <c r="N8304" s="598" t="s">
        <v>2269</v>
      </c>
    </row>
    <row r="8305" spans="1:14" ht="15.75">
      <c r="C8305" s="598" t="str">
        <f>'822100'!B$16</f>
        <v>Vidas útiles o tasas de depreciación, propiedades, planta y equipo</v>
      </c>
      <c r="F8305" s="555" t="str">
        <f>'822100'!AI$16</f>
        <v>Por incluir información</v>
      </c>
      <c r="I8305" s="580" t="str">
        <f>Índice!$C$8</f>
        <v>2016-01-01</v>
      </c>
      <c r="J8305" s="580" t="str">
        <f>Índice!$C$9</f>
        <v>2016-12-31</v>
      </c>
      <c r="K8305" s="598" t="s">
        <v>2264</v>
      </c>
      <c r="L8305" s="598" t="s">
        <v>2279</v>
      </c>
      <c r="M8305" s="598" t="s">
        <v>2266</v>
      </c>
      <c r="N8305" s="598" t="s">
        <v>2269</v>
      </c>
    </row>
    <row r="8306" spans="1:14" ht="15.75">
      <c r="A8306" s="593" t="s">
        <v>15</v>
      </c>
      <c r="C8306" s="598" t="str">
        <f>'822100'!B$17</f>
        <v>Conciliación de cambios en propiedades, planta y equipo</v>
      </c>
      <c r="F8306" s="555"/>
      <c r="I8306" s="580" t="str">
        <f>Índice!$C$8</f>
        <v>2016-01-01</v>
      </c>
      <c r="J8306" s="580" t="str">
        <f>Índice!$C$9</f>
        <v>2016-12-31</v>
      </c>
      <c r="L8306" s="598"/>
    </row>
    <row r="8307" spans="1:14" ht="15.75">
      <c r="C8307" s="598" t="str">
        <f>'822100'!B$18</f>
        <v>Propiedades, planta y equipo al comienzo del periodo</v>
      </c>
      <c r="F8307" s="586">
        <f>'822100'!AI$18</f>
        <v>0</v>
      </c>
      <c r="J8307" s="580" t="str">
        <f>Índice!$C$8</f>
        <v>2016-01-01</v>
      </c>
      <c r="K8307" s="598" t="s">
        <v>2264</v>
      </c>
      <c r="L8307" s="598" t="s">
        <v>2279</v>
      </c>
      <c r="M8307" s="598" t="s">
        <v>2266</v>
      </c>
      <c r="N8307" s="598" t="s">
        <v>2269</v>
      </c>
    </row>
    <row r="8308" spans="1:14" ht="15.75">
      <c r="A8308" s="593" t="s">
        <v>15</v>
      </c>
      <c r="C8308" s="598" t="str">
        <f>'822100'!B$19</f>
        <v>Cambios en propiedades, planta y equipo</v>
      </c>
      <c r="F8308" s="586"/>
      <c r="I8308" s="580"/>
      <c r="J8308" s="580"/>
      <c r="K8308" s="598" t="s">
        <v>2264</v>
      </c>
      <c r="L8308" s="598" t="s">
        <v>2279</v>
      </c>
      <c r="M8308" s="598" t="s">
        <v>2266</v>
      </c>
      <c r="N8308" s="598" t="s">
        <v>2269</v>
      </c>
    </row>
    <row r="8309" spans="1:14" ht="15.75">
      <c r="C8309" s="598" t="str">
        <f>'822100'!B$20</f>
        <v>Incrementos distintos de los procedentes de combinaciones de negocios, propiedades, planta y equipo</v>
      </c>
      <c r="F8309" s="586">
        <f>'822100'!AI$20</f>
        <v>0</v>
      </c>
      <c r="I8309" s="580" t="str">
        <f>Índice!$C$8</f>
        <v>2016-01-01</v>
      </c>
      <c r="J8309" s="580" t="str">
        <f>Índice!$C$9</f>
        <v>2016-12-31</v>
      </c>
      <c r="K8309" s="598" t="s">
        <v>2264</v>
      </c>
      <c r="L8309" s="598" t="s">
        <v>2279</v>
      </c>
      <c r="M8309" s="598" t="s">
        <v>2266</v>
      </c>
      <c r="N8309" s="598" t="s">
        <v>2269</v>
      </c>
    </row>
    <row r="8310" spans="1:14" ht="15.75">
      <c r="C8310" s="598" t="str">
        <f>'822100'!B$21</f>
        <v>Adquisiciones realizadas mediante combinaciones de negocios, propiedades, planta y equipo</v>
      </c>
      <c r="F8310" s="586">
        <f>'822100'!AI$21</f>
        <v>0</v>
      </c>
      <c r="I8310" s="580" t="str">
        <f>Índice!$C$8</f>
        <v>2016-01-01</v>
      </c>
      <c r="J8310" s="580" t="str">
        <f>Índice!$C$9</f>
        <v>2016-12-31</v>
      </c>
      <c r="K8310" s="598" t="s">
        <v>2264</v>
      </c>
      <c r="L8310" s="598" t="s">
        <v>2279</v>
      </c>
      <c r="M8310" s="598" t="s">
        <v>2266</v>
      </c>
      <c r="N8310" s="598" t="s">
        <v>2269</v>
      </c>
    </row>
    <row r="8311" spans="1:14" ht="15.75">
      <c r="C8311" s="598" t="str">
        <f>'822100'!B$22</f>
        <v>Transferencias de propiedades de inversión cuando pasa a estar disponible la medición fiable del valor razonable, propiedades, planta y equipo</v>
      </c>
      <c r="F8311" s="586">
        <f>'822100'!AI$22</f>
        <v>0</v>
      </c>
      <c r="I8311" s="580" t="str">
        <f>Índice!$C$8</f>
        <v>2016-01-01</v>
      </c>
      <c r="J8311" s="580" t="str">
        <f>Índice!$C$9</f>
        <v>2016-12-31</v>
      </c>
      <c r="K8311" s="598" t="s">
        <v>2264</v>
      </c>
      <c r="L8311" s="598" t="s">
        <v>2279</v>
      </c>
      <c r="M8311" s="598" t="s">
        <v>2266</v>
      </c>
      <c r="N8311" s="598" t="s">
        <v>2269</v>
      </c>
    </row>
    <row r="8312" spans="1:14" ht="15.75">
      <c r="C8312" s="598" t="str">
        <f>'822100'!B$23</f>
        <v>Incremento (disminución) por diferencias de cambio netas, propiedades, planta y equipo</v>
      </c>
      <c r="F8312" s="586">
        <f>'822100'!AI$23</f>
        <v>0</v>
      </c>
      <c r="I8312" s="580" t="str">
        <f>Índice!$C$8</f>
        <v>2016-01-01</v>
      </c>
      <c r="J8312" s="580" t="str">
        <f>Índice!$C$9</f>
        <v>2016-12-31</v>
      </c>
      <c r="K8312" s="598" t="s">
        <v>2264</v>
      </c>
      <c r="L8312" s="598" t="s">
        <v>2279</v>
      </c>
      <c r="M8312" s="598" t="s">
        <v>2266</v>
      </c>
      <c r="N8312" s="598" t="s">
        <v>2269</v>
      </c>
    </row>
    <row r="8313" spans="1:14" ht="15.75">
      <c r="C8313" s="598" t="str">
        <f>'822100'!B$24</f>
        <v>Depreciación, propiedades, planta y equipo</v>
      </c>
      <c r="F8313" s="586">
        <f>'822100'!AI$24</f>
        <v>0</v>
      </c>
      <c r="I8313" s="580" t="str">
        <f>Índice!$C$8</f>
        <v>2016-01-01</v>
      </c>
      <c r="J8313" s="580" t="str">
        <f>Índice!$C$9</f>
        <v>2016-12-31</v>
      </c>
      <c r="K8313" s="598" t="s">
        <v>2264</v>
      </c>
      <c r="L8313" s="598" t="s">
        <v>2279</v>
      </c>
      <c r="M8313" s="598" t="s">
        <v>2266</v>
      </c>
      <c r="N8313" s="598" t="s">
        <v>2269</v>
      </c>
    </row>
    <row r="8314" spans="1:14" ht="15.75">
      <c r="C8314" s="598" t="str">
        <f>'822100'!B$25</f>
        <v>Incremento (disminución) de revaluaciones, propiedades, planta y equipo</v>
      </c>
      <c r="F8314" s="586">
        <f>'822100'!AI$25</f>
        <v>0</v>
      </c>
      <c r="I8314" s="580" t="str">
        <f>Índice!$C$8</f>
        <v>2016-01-01</v>
      </c>
      <c r="J8314" s="580" t="str">
        <f>Índice!$C$9</f>
        <v>2016-12-31</v>
      </c>
      <c r="K8314" s="598" t="s">
        <v>2264</v>
      </c>
      <c r="L8314" s="598" t="s">
        <v>2279</v>
      </c>
      <c r="M8314" s="598" t="s">
        <v>2266</v>
      </c>
      <c r="N8314" s="598" t="s">
        <v>2269</v>
      </c>
    </row>
    <row r="8315" spans="1:14" ht="15.75">
      <c r="C8315" s="598" t="str">
        <f>'822100'!B$26</f>
        <v>Pérdidas por deterioro de valor reconocidas en otro resultado integral, propiedades, planta y equipo</v>
      </c>
      <c r="F8315" s="586">
        <f>'822100'!AI$26</f>
        <v>0</v>
      </c>
      <c r="I8315" s="580" t="str">
        <f>Índice!$C$8</f>
        <v>2016-01-01</v>
      </c>
      <c r="J8315" s="580" t="str">
        <f>Índice!$C$9</f>
        <v>2016-12-31</v>
      </c>
      <c r="K8315" s="598" t="s">
        <v>2264</v>
      </c>
      <c r="L8315" s="598" t="s">
        <v>2279</v>
      </c>
      <c r="M8315" s="598" t="s">
        <v>2266</v>
      </c>
      <c r="N8315" s="598" t="s">
        <v>2269</v>
      </c>
    </row>
    <row r="8316" spans="1:14" ht="15.75">
      <c r="C8316" s="598" t="str">
        <f>'822100'!B$27</f>
        <v>Reversión de deterioros de valor reconocidos en otro resultado integral, propiedades, planta y equipo</v>
      </c>
      <c r="F8316" s="586">
        <f>'822100'!AI$27</f>
        <v>0</v>
      </c>
      <c r="I8316" s="580" t="str">
        <f>Índice!$C$8</f>
        <v>2016-01-01</v>
      </c>
      <c r="J8316" s="580" t="str">
        <f>Índice!$C$9</f>
        <v>2016-12-31</v>
      </c>
      <c r="K8316" s="598" t="s">
        <v>2264</v>
      </c>
      <c r="L8316" s="598" t="s">
        <v>2279</v>
      </c>
      <c r="M8316" s="598" t="s">
        <v>2266</v>
      </c>
      <c r="N8316" s="598" t="s">
        <v>2269</v>
      </c>
    </row>
    <row r="8317" spans="1:14" ht="15.75">
      <c r="C8317" s="598" t="str">
        <f>'822100'!B$28</f>
        <v>Pérdidas por deterioro de valor reconocidas en el resultado del periodo, propiedades, planta y equipo</v>
      </c>
      <c r="F8317" s="586">
        <f>'822100'!AI$28</f>
        <v>0</v>
      </c>
      <c r="I8317" s="580" t="str">
        <f>Índice!$C$8</f>
        <v>2016-01-01</v>
      </c>
      <c r="J8317" s="580" t="str">
        <f>Índice!$C$9</f>
        <v>2016-12-31</v>
      </c>
      <c r="K8317" s="598" t="s">
        <v>2264</v>
      </c>
      <c r="L8317" s="598" t="s">
        <v>2279</v>
      </c>
      <c r="M8317" s="598" t="s">
        <v>2266</v>
      </c>
      <c r="N8317" s="598" t="s">
        <v>2269</v>
      </c>
    </row>
    <row r="8318" spans="1:14" ht="15.75">
      <c r="C8318" s="598" t="str">
        <f>'822100'!B$29</f>
        <v>Reversión de pérdidas por deterioro de valor reconocidas en el resultado del periodo, propiedades, planta y equipo</v>
      </c>
      <c r="F8318" s="586">
        <f>'822100'!AI$29</f>
        <v>0</v>
      </c>
      <c r="I8318" s="580" t="str">
        <f>Índice!$C$8</f>
        <v>2016-01-01</v>
      </c>
      <c r="J8318" s="580" t="str">
        <f>Índice!$C$9</f>
        <v>2016-12-31</v>
      </c>
      <c r="K8318" s="598" t="s">
        <v>2264</v>
      </c>
      <c r="L8318" s="598" t="s">
        <v>2279</v>
      </c>
      <c r="M8318" s="598" t="s">
        <v>2266</v>
      </c>
      <c r="N8318" s="598" t="s">
        <v>2269</v>
      </c>
    </row>
    <row r="8319" spans="1:14" ht="15.75">
      <c r="C8319" s="598" t="str">
        <f>'822100'!B$30</f>
        <v>Incrementos (disminuciones) por otros cambios, propiedades, planta y equipo</v>
      </c>
      <c r="F8319" s="586">
        <f>'822100'!AI$30</f>
        <v>0</v>
      </c>
      <c r="I8319" s="580" t="str">
        <f>Índice!$C$8</f>
        <v>2016-01-01</v>
      </c>
      <c r="J8319" s="580" t="str">
        <f>Índice!$C$9</f>
        <v>2016-12-31</v>
      </c>
      <c r="K8319" s="598" t="s">
        <v>2264</v>
      </c>
      <c r="L8319" s="598" t="s">
        <v>2279</v>
      </c>
      <c r="M8319" s="598" t="s">
        <v>2266</v>
      </c>
      <c r="N8319" s="598" t="s">
        <v>2269</v>
      </c>
    </row>
    <row r="8320" spans="1:14" ht="15.75">
      <c r="C8320" s="598" t="str">
        <f>'822100'!B$31</f>
        <v>Disposiciones, propiedades, planta y equipo</v>
      </c>
      <c r="F8320" s="586">
        <f>'822100'!AI$31</f>
        <v>0</v>
      </c>
      <c r="I8320" s="580" t="str">
        <f>Índice!$C$8</f>
        <v>2016-01-01</v>
      </c>
      <c r="J8320" s="580" t="str">
        <f>Índice!$C$9</f>
        <v>2016-12-31</v>
      </c>
      <c r="K8320" s="598" t="s">
        <v>2264</v>
      </c>
      <c r="L8320" s="598" t="s">
        <v>2279</v>
      </c>
      <c r="M8320" s="598" t="s">
        <v>2266</v>
      </c>
      <c r="N8320" s="598" t="s">
        <v>2269</v>
      </c>
    </row>
    <row r="8321" spans="1:14" ht="15.75">
      <c r="C8321" s="598" t="str">
        <f>'822100'!B$32</f>
        <v>Total incremento (disminución) en propiedades, planta y equipo</v>
      </c>
      <c r="F8321" s="586">
        <f>'822100'!AI$32</f>
        <v>0</v>
      </c>
      <c r="I8321" s="580" t="str">
        <f>Índice!$C$8</f>
        <v>2016-01-01</v>
      </c>
      <c r="J8321" s="580" t="str">
        <f>Índice!$C$9</f>
        <v>2016-12-31</v>
      </c>
      <c r="K8321" s="598" t="s">
        <v>2264</v>
      </c>
      <c r="L8321" s="598" t="s">
        <v>2279</v>
      </c>
      <c r="M8321" s="598" t="s">
        <v>2266</v>
      </c>
      <c r="N8321" s="598" t="s">
        <v>2269</v>
      </c>
    </row>
    <row r="8322" spans="1:14" ht="15.75">
      <c r="C8322" s="598" t="str">
        <f>'822100'!B$33</f>
        <v>Propiedades, planta y equipo al final del periodo</v>
      </c>
      <c r="F8322" s="586">
        <f>'822100'!AI$33</f>
        <v>0</v>
      </c>
      <c r="I8322" s="580"/>
      <c r="J8322" s="580" t="str">
        <f>Índice!$C$9</f>
        <v>2016-12-31</v>
      </c>
      <c r="K8322" s="598" t="s">
        <v>2264</v>
      </c>
      <c r="L8322" s="598" t="s">
        <v>2279</v>
      </c>
      <c r="M8322" s="598" t="s">
        <v>2266</v>
      </c>
      <c r="N8322" s="598" t="s">
        <v>2269</v>
      </c>
    </row>
    <row r="8323" spans="1:14" ht="15.75">
      <c r="A8323" s="593" t="s">
        <v>15</v>
      </c>
      <c r="C8323" s="598" t="s">
        <v>1356</v>
      </c>
      <c r="I8323" s="580" t="str">
        <f>Índice!$C$8</f>
        <v>2016-01-01</v>
      </c>
      <c r="J8323" s="580" t="str">
        <f>Índice!$C$9</f>
        <v>2016-12-31</v>
      </c>
      <c r="L8323" s="598"/>
    </row>
    <row r="8324" spans="1:14" ht="15.75">
      <c r="A8324" s="593" t="s">
        <v>15</v>
      </c>
      <c r="C8324" s="598" t="str">
        <f>'822100'!B$13</f>
        <v>Información detallada a revelar sobre propiedades, planta y equipo</v>
      </c>
      <c r="F8324" s="555"/>
      <c r="I8324" s="580" t="str">
        <f>Índice!$C$8</f>
        <v>2016-01-01</v>
      </c>
      <c r="J8324" s="580" t="str">
        <f>Índice!$C$9</f>
        <v>2016-12-31</v>
      </c>
      <c r="L8324" s="598"/>
    </row>
    <row r="8325" spans="1:14" ht="15.75">
      <c r="C8325" s="598" t="str">
        <f>'822100'!B$14</f>
        <v>Bases de medición, propiedades, planta y equipo</v>
      </c>
      <c r="F8325" s="555" t="str">
        <f>'822100'!AJ$14</f>
        <v>Por incluir información</v>
      </c>
      <c r="I8325" s="580" t="str">
        <f>Índice!$C$8</f>
        <v>2016-01-01</v>
      </c>
      <c r="J8325" s="580" t="str">
        <f>Índice!$C$9</f>
        <v>2016-12-31</v>
      </c>
      <c r="K8325" s="598" t="s">
        <v>2264</v>
      </c>
      <c r="L8325" s="598" t="s">
        <v>2280</v>
      </c>
      <c r="M8325" s="598" t="s">
        <v>2266</v>
      </c>
      <c r="N8325" s="598" t="s">
        <v>2267</v>
      </c>
    </row>
    <row r="8326" spans="1:14" ht="15.75">
      <c r="C8326" s="598" t="str">
        <f>'822100'!B$15</f>
        <v>Método de depreciación, propiedades, planta y equipo</v>
      </c>
      <c r="F8326" s="555" t="str">
        <f>'822100'!AJ$15</f>
        <v>Por incluir información</v>
      </c>
      <c r="I8326" s="580" t="str">
        <f>Índice!$C$8</f>
        <v>2016-01-01</v>
      </c>
      <c r="J8326" s="580" t="str">
        <f>Índice!$C$9</f>
        <v>2016-12-31</v>
      </c>
      <c r="K8326" s="598" t="s">
        <v>2264</v>
      </c>
      <c r="L8326" s="598" t="s">
        <v>2280</v>
      </c>
      <c r="M8326" s="598" t="s">
        <v>2266</v>
      </c>
      <c r="N8326" s="598" t="s">
        <v>2267</v>
      </c>
    </row>
    <row r="8327" spans="1:14" ht="15.75">
      <c r="C8327" s="598" t="str">
        <f>'822100'!B$16</f>
        <v>Vidas útiles o tasas de depreciación, propiedades, planta y equipo</v>
      </c>
      <c r="F8327" s="555" t="str">
        <f>'822100'!AJ$16</f>
        <v>Por incluir información</v>
      </c>
      <c r="I8327" s="580" t="str">
        <f>Índice!$C$8</f>
        <v>2016-01-01</v>
      </c>
      <c r="J8327" s="580" t="str">
        <f>Índice!$C$9</f>
        <v>2016-12-31</v>
      </c>
      <c r="K8327" s="598" t="s">
        <v>2264</v>
      </c>
      <c r="L8327" s="598" t="s">
        <v>2280</v>
      </c>
      <c r="M8327" s="598" t="s">
        <v>2266</v>
      </c>
      <c r="N8327" s="598" t="s">
        <v>2267</v>
      </c>
    </row>
    <row r="8328" spans="1:14" ht="15.75">
      <c r="A8328" s="593" t="s">
        <v>15</v>
      </c>
      <c r="C8328" s="598" t="str">
        <f>'822100'!B$17</f>
        <v>Conciliación de cambios en propiedades, planta y equipo</v>
      </c>
      <c r="F8328" s="555"/>
      <c r="I8328" s="580" t="str">
        <f>Índice!$C$8</f>
        <v>2016-01-01</v>
      </c>
      <c r="J8328" s="580" t="str">
        <f>Índice!$C$9</f>
        <v>2016-12-31</v>
      </c>
      <c r="L8328" s="598"/>
    </row>
    <row r="8329" spans="1:14" ht="15.75">
      <c r="C8329" s="598" t="str">
        <f>'822100'!B$18</f>
        <v>Propiedades, planta y equipo al comienzo del periodo</v>
      </c>
      <c r="F8329" s="586">
        <f>'822100'!AJ$18</f>
        <v>0</v>
      </c>
      <c r="J8329" s="580" t="str">
        <f>Índice!$C$8</f>
        <v>2016-01-01</v>
      </c>
      <c r="K8329" s="598" t="s">
        <v>2264</v>
      </c>
      <c r="L8329" s="598" t="s">
        <v>2280</v>
      </c>
      <c r="M8329" s="598" t="s">
        <v>2266</v>
      </c>
      <c r="N8329" s="598" t="s">
        <v>2267</v>
      </c>
    </row>
    <row r="8330" spans="1:14" ht="15.75">
      <c r="A8330" s="593" t="s">
        <v>15</v>
      </c>
      <c r="C8330" s="598" t="str">
        <f>'822100'!B$19</f>
        <v>Cambios en propiedades, planta y equipo</v>
      </c>
      <c r="F8330" s="586"/>
      <c r="I8330" s="580"/>
      <c r="J8330" s="580"/>
      <c r="K8330" s="598" t="s">
        <v>2264</v>
      </c>
      <c r="L8330" s="598" t="s">
        <v>2280</v>
      </c>
      <c r="M8330" s="598" t="s">
        <v>2266</v>
      </c>
      <c r="N8330" s="598" t="s">
        <v>2267</v>
      </c>
    </row>
    <row r="8331" spans="1:14" ht="15.75">
      <c r="C8331" s="598" t="str">
        <f>'822100'!B$20</f>
        <v>Incrementos distintos de los procedentes de combinaciones de negocios, propiedades, planta y equipo</v>
      </c>
      <c r="F8331" s="586">
        <f>'822100'!AJ$20</f>
        <v>0</v>
      </c>
      <c r="I8331" s="580" t="str">
        <f>Índice!$C$8</f>
        <v>2016-01-01</v>
      </c>
      <c r="J8331" s="580" t="str">
        <f>Índice!$C$9</f>
        <v>2016-12-31</v>
      </c>
      <c r="K8331" s="598" t="s">
        <v>2264</v>
      </c>
      <c r="L8331" s="598" t="s">
        <v>2280</v>
      </c>
      <c r="M8331" s="598" t="s">
        <v>2266</v>
      </c>
      <c r="N8331" s="598" t="s">
        <v>2267</v>
      </c>
    </row>
    <row r="8332" spans="1:14" ht="15.75">
      <c r="C8332" s="598" t="str">
        <f>'822100'!B$21</f>
        <v>Adquisiciones realizadas mediante combinaciones de negocios, propiedades, planta y equipo</v>
      </c>
      <c r="F8332" s="586">
        <f>'822100'!AJ$21</f>
        <v>0</v>
      </c>
      <c r="I8332" s="580" t="str">
        <f>Índice!$C$8</f>
        <v>2016-01-01</v>
      </c>
      <c r="J8332" s="580" t="str">
        <f>Índice!$C$9</f>
        <v>2016-12-31</v>
      </c>
      <c r="K8332" s="598" t="s">
        <v>2264</v>
      </c>
      <c r="L8332" s="598" t="s">
        <v>2280</v>
      </c>
      <c r="M8332" s="598" t="s">
        <v>2266</v>
      </c>
      <c r="N8332" s="598" t="s">
        <v>2267</v>
      </c>
    </row>
    <row r="8333" spans="1:14" ht="15.75">
      <c r="C8333" s="598" t="str">
        <f>'822100'!B$22</f>
        <v>Transferencias de propiedades de inversión cuando pasa a estar disponible la medición fiable del valor razonable, propiedades, planta y equipo</v>
      </c>
      <c r="F8333" s="586">
        <f>'822100'!AJ$22</f>
        <v>0</v>
      </c>
      <c r="I8333" s="580" t="str">
        <f>Índice!$C$8</f>
        <v>2016-01-01</v>
      </c>
      <c r="J8333" s="580" t="str">
        <f>Índice!$C$9</f>
        <v>2016-12-31</v>
      </c>
      <c r="K8333" s="598" t="s">
        <v>2264</v>
      </c>
      <c r="L8333" s="598" t="s">
        <v>2280</v>
      </c>
      <c r="M8333" s="598" t="s">
        <v>2266</v>
      </c>
      <c r="N8333" s="598" t="s">
        <v>2267</v>
      </c>
    </row>
    <row r="8334" spans="1:14" ht="15.75">
      <c r="C8334" s="598" t="str">
        <f>'822100'!B$23</f>
        <v>Incremento (disminución) por diferencias de cambio netas, propiedades, planta y equipo</v>
      </c>
      <c r="F8334" s="586">
        <f>'822100'!AJ$23</f>
        <v>0</v>
      </c>
      <c r="I8334" s="580" t="str">
        <f>Índice!$C$8</f>
        <v>2016-01-01</v>
      </c>
      <c r="J8334" s="580" t="str">
        <f>Índice!$C$9</f>
        <v>2016-12-31</v>
      </c>
      <c r="K8334" s="598" t="s">
        <v>2264</v>
      </c>
      <c r="L8334" s="598" t="s">
        <v>2280</v>
      </c>
      <c r="M8334" s="598" t="s">
        <v>2266</v>
      </c>
      <c r="N8334" s="598" t="s">
        <v>2267</v>
      </c>
    </row>
    <row r="8335" spans="1:14" ht="15.75">
      <c r="C8335" s="598" t="str">
        <f>'822100'!B$24</f>
        <v>Depreciación, propiedades, planta y equipo</v>
      </c>
      <c r="F8335" s="586">
        <f>'822100'!AJ$24</f>
        <v>0</v>
      </c>
      <c r="I8335" s="580" t="str">
        <f>Índice!$C$8</f>
        <v>2016-01-01</v>
      </c>
      <c r="J8335" s="580" t="str">
        <f>Índice!$C$9</f>
        <v>2016-12-31</v>
      </c>
      <c r="K8335" s="598" t="s">
        <v>2264</v>
      </c>
      <c r="L8335" s="598" t="s">
        <v>2280</v>
      </c>
      <c r="M8335" s="598" t="s">
        <v>2266</v>
      </c>
      <c r="N8335" s="598" t="s">
        <v>2267</v>
      </c>
    </row>
    <row r="8336" spans="1:14" ht="15.75">
      <c r="C8336" s="598" t="str">
        <f>'822100'!B$25</f>
        <v>Incremento (disminución) de revaluaciones, propiedades, planta y equipo</v>
      </c>
      <c r="F8336" s="586">
        <f>'822100'!AJ$25</f>
        <v>0</v>
      </c>
      <c r="I8336" s="580" t="str">
        <f>Índice!$C$8</f>
        <v>2016-01-01</v>
      </c>
      <c r="J8336" s="580" t="str">
        <f>Índice!$C$9</f>
        <v>2016-12-31</v>
      </c>
      <c r="K8336" s="598" t="s">
        <v>2264</v>
      </c>
      <c r="L8336" s="598" t="s">
        <v>2280</v>
      </c>
      <c r="M8336" s="598" t="s">
        <v>2266</v>
      </c>
      <c r="N8336" s="598" t="s">
        <v>2267</v>
      </c>
    </row>
    <row r="8337" spans="1:14" ht="15.75">
      <c r="C8337" s="598" t="str">
        <f>'822100'!B$26</f>
        <v>Pérdidas por deterioro de valor reconocidas en otro resultado integral, propiedades, planta y equipo</v>
      </c>
      <c r="F8337" s="586">
        <f>'822100'!AJ$26</f>
        <v>0</v>
      </c>
      <c r="I8337" s="580" t="str">
        <f>Índice!$C$8</f>
        <v>2016-01-01</v>
      </c>
      <c r="J8337" s="580" t="str">
        <f>Índice!$C$9</f>
        <v>2016-12-31</v>
      </c>
      <c r="K8337" s="598" t="s">
        <v>2264</v>
      </c>
      <c r="L8337" s="598" t="s">
        <v>2280</v>
      </c>
      <c r="M8337" s="598" t="s">
        <v>2266</v>
      </c>
      <c r="N8337" s="598" t="s">
        <v>2267</v>
      </c>
    </row>
    <row r="8338" spans="1:14" ht="15.75">
      <c r="C8338" s="598" t="str">
        <f>'822100'!B$27</f>
        <v>Reversión de deterioros de valor reconocidos en otro resultado integral, propiedades, planta y equipo</v>
      </c>
      <c r="F8338" s="586">
        <f>'822100'!AJ$27</f>
        <v>0</v>
      </c>
      <c r="I8338" s="580" t="str">
        <f>Índice!$C$8</f>
        <v>2016-01-01</v>
      </c>
      <c r="J8338" s="580" t="str">
        <f>Índice!$C$9</f>
        <v>2016-12-31</v>
      </c>
      <c r="K8338" s="598" t="s">
        <v>2264</v>
      </c>
      <c r="L8338" s="598" t="s">
        <v>2280</v>
      </c>
      <c r="M8338" s="598" t="s">
        <v>2266</v>
      </c>
      <c r="N8338" s="598" t="s">
        <v>2267</v>
      </c>
    </row>
    <row r="8339" spans="1:14" ht="15.75">
      <c r="C8339" s="598" t="str">
        <f>'822100'!B$28</f>
        <v>Pérdidas por deterioro de valor reconocidas en el resultado del periodo, propiedades, planta y equipo</v>
      </c>
      <c r="F8339" s="586">
        <f>'822100'!AJ$28</f>
        <v>0</v>
      </c>
      <c r="I8339" s="580" t="str">
        <f>Índice!$C$8</f>
        <v>2016-01-01</v>
      </c>
      <c r="J8339" s="580" t="str">
        <f>Índice!$C$9</f>
        <v>2016-12-31</v>
      </c>
      <c r="K8339" s="598" t="s">
        <v>2264</v>
      </c>
      <c r="L8339" s="598" t="s">
        <v>2280</v>
      </c>
      <c r="M8339" s="598" t="s">
        <v>2266</v>
      </c>
      <c r="N8339" s="598" t="s">
        <v>2267</v>
      </c>
    </row>
    <row r="8340" spans="1:14" ht="15.75">
      <c r="C8340" s="598" t="str">
        <f>'822100'!B$29</f>
        <v>Reversión de pérdidas por deterioro de valor reconocidas en el resultado del periodo, propiedades, planta y equipo</v>
      </c>
      <c r="F8340" s="586">
        <f>'822100'!AJ$29</f>
        <v>0</v>
      </c>
      <c r="I8340" s="580" t="str">
        <f>Índice!$C$8</f>
        <v>2016-01-01</v>
      </c>
      <c r="J8340" s="580" t="str">
        <f>Índice!$C$9</f>
        <v>2016-12-31</v>
      </c>
      <c r="K8340" s="598" t="s">
        <v>2264</v>
      </c>
      <c r="L8340" s="598" t="s">
        <v>2280</v>
      </c>
      <c r="M8340" s="598" t="s">
        <v>2266</v>
      </c>
      <c r="N8340" s="598" t="s">
        <v>2267</v>
      </c>
    </row>
    <row r="8341" spans="1:14" ht="15.75">
      <c r="C8341" s="598" t="str">
        <f>'822100'!B$30</f>
        <v>Incrementos (disminuciones) por otros cambios, propiedades, planta y equipo</v>
      </c>
      <c r="F8341" s="586">
        <f>'822100'!AJ$30</f>
        <v>0</v>
      </c>
      <c r="I8341" s="580" t="str">
        <f>Índice!$C$8</f>
        <v>2016-01-01</v>
      </c>
      <c r="J8341" s="580" t="str">
        <f>Índice!$C$9</f>
        <v>2016-12-31</v>
      </c>
      <c r="K8341" s="598" t="s">
        <v>2264</v>
      </c>
      <c r="L8341" s="598" t="s">
        <v>2280</v>
      </c>
      <c r="M8341" s="598" t="s">
        <v>2266</v>
      </c>
      <c r="N8341" s="598" t="s">
        <v>2267</v>
      </c>
    </row>
    <row r="8342" spans="1:14" ht="15.75">
      <c r="C8342" s="598" t="str">
        <f>'822100'!B$31</f>
        <v>Disposiciones, propiedades, planta y equipo</v>
      </c>
      <c r="F8342" s="586">
        <f>'822100'!AJ$31</f>
        <v>0</v>
      </c>
      <c r="I8342" s="580" t="str">
        <f>Índice!$C$8</f>
        <v>2016-01-01</v>
      </c>
      <c r="J8342" s="580" t="str">
        <f>Índice!$C$9</f>
        <v>2016-12-31</v>
      </c>
      <c r="K8342" s="598" t="s">
        <v>2264</v>
      </c>
      <c r="L8342" s="598" t="s">
        <v>2280</v>
      </c>
      <c r="M8342" s="598" t="s">
        <v>2266</v>
      </c>
      <c r="N8342" s="598" t="s">
        <v>2267</v>
      </c>
    </row>
    <row r="8343" spans="1:14" ht="15.75">
      <c r="C8343" s="598" t="str">
        <f>'822100'!B$32</f>
        <v>Total incremento (disminución) en propiedades, planta y equipo</v>
      </c>
      <c r="F8343" s="586">
        <f>'822100'!AJ$32</f>
        <v>0</v>
      </c>
      <c r="I8343" s="580" t="str">
        <f>Índice!$C$8</f>
        <v>2016-01-01</v>
      </c>
      <c r="J8343" s="580" t="str">
        <f>Índice!$C$9</f>
        <v>2016-12-31</v>
      </c>
      <c r="K8343" s="598" t="s">
        <v>2264</v>
      </c>
      <c r="L8343" s="598" t="s">
        <v>2280</v>
      </c>
      <c r="M8343" s="598" t="s">
        <v>2266</v>
      </c>
      <c r="N8343" s="598" t="s">
        <v>2267</v>
      </c>
    </row>
    <row r="8344" spans="1:14" ht="15.75">
      <c r="C8344" s="598" t="str">
        <f>'822100'!B$33</f>
        <v>Propiedades, planta y equipo al final del periodo</v>
      </c>
      <c r="F8344" s="586">
        <f>'822100'!AJ$33</f>
        <v>0</v>
      </c>
      <c r="I8344" s="580"/>
      <c r="J8344" s="580" t="str">
        <f>Índice!$C$9</f>
        <v>2016-12-31</v>
      </c>
      <c r="K8344" s="598" t="s">
        <v>2264</v>
      </c>
      <c r="L8344" s="598" t="s">
        <v>2280</v>
      </c>
      <c r="M8344" s="598" t="s">
        <v>2266</v>
      </c>
      <c r="N8344" s="598" t="s">
        <v>2267</v>
      </c>
    </row>
    <row r="8345" spans="1:14" ht="15.75">
      <c r="A8345" s="593" t="s">
        <v>15</v>
      </c>
      <c r="C8345" s="598" t="s">
        <v>1676</v>
      </c>
      <c r="I8345" s="580" t="str">
        <f>Índice!$C$8</f>
        <v>2016-01-01</v>
      </c>
      <c r="J8345" s="580" t="str">
        <f>Índice!$C$9</f>
        <v>2016-12-31</v>
      </c>
      <c r="L8345" s="598"/>
    </row>
    <row r="8346" spans="1:14" ht="15.75">
      <c r="A8346" s="593" t="s">
        <v>15</v>
      </c>
      <c r="C8346" s="598" t="str">
        <f>'822100'!B$13</f>
        <v>Información detallada a revelar sobre propiedades, planta y equipo</v>
      </c>
      <c r="F8346" s="555"/>
      <c r="I8346" s="580" t="str">
        <f>Índice!$C$8</f>
        <v>2016-01-01</v>
      </c>
      <c r="J8346" s="580" t="str">
        <f>Índice!$C$9</f>
        <v>2016-12-31</v>
      </c>
      <c r="L8346" s="598"/>
    </row>
    <row r="8347" spans="1:14" ht="15.75">
      <c r="C8347" s="598" t="str">
        <f>'822100'!B$14</f>
        <v>Bases de medición, propiedades, planta y equipo</v>
      </c>
      <c r="F8347" s="555" t="str">
        <f>'822100'!AK$14</f>
        <v>Por incluir información</v>
      </c>
      <c r="I8347" s="580" t="str">
        <f>Índice!$C$8</f>
        <v>2016-01-01</v>
      </c>
      <c r="J8347" s="580" t="str">
        <f>Índice!$C$9</f>
        <v>2016-12-31</v>
      </c>
      <c r="K8347" s="598" t="s">
        <v>2264</v>
      </c>
      <c r="L8347" s="598" t="s">
        <v>2280</v>
      </c>
      <c r="M8347" s="598" t="s">
        <v>2266</v>
      </c>
      <c r="N8347" s="598" t="s">
        <v>2268</v>
      </c>
    </row>
    <row r="8348" spans="1:14" ht="15.75">
      <c r="C8348" s="598" t="str">
        <f>'822100'!B$15</f>
        <v>Método de depreciación, propiedades, planta y equipo</v>
      </c>
      <c r="F8348" s="555" t="str">
        <f>'822100'!AK$15</f>
        <v>Por incluir información</v>
      </c>
      <c r="I8348" s="580" t="str">
        <f>Índice!$C$8</f>
        <v>2016-01-01</v>
      </c>
      <c r="J8348" s="580" t="str">
        <f>Índice!$C$9</f>
        <v>2016-12-31</v>
      </c>
      <c r="K8348" s="598" t="s">
        <v>2264</v>
      </c>
      <c r="L8348" s="598" t="s">
        <v>2280</v>
      </c>
      <c r="M8348" s="598" t="s">
        <v>2266</v>
      </c>
      <c r="N8348" s="598" t="s">
        <v>2268</v>
      </c>
    </row>
    <row r="8349" spans="1:14" ht="15.75">
      <c r="C8349" s="598" t="str">
        <f>'822100'!B$16</f>
        <v>Vidas útiles o tasas de depreciación, propiedades, planta y equipo</v>
      </c>
      <c r="F8349" s="555" t="str">
        <f>'822100'!AK$16</f>
        <v>Por incluir información</v>
      </c>
      <c r="I8349" s="580" t="str">
        <f>Índice!$C$8</f>
        <v>2016-01-01</v>
      </c>
      <c r="J8349" s="580" t="str">
        <f>Índice!$C$9</f>
        <v>2016-12-31</v>
      </c>
      <c r="K8349" s="598" t="s">
        <v>2264</v>
      </c>
      <c r="L8349" s="598" t="s">
        <v>2280</v>
      </c>
      <c r="M8349" s="598" t="s">
        <v>2266</v>
      </c>
      <c r="N8349" s="598" t="s">
        <v>2268</v>
      </c>
    </row>
    <row r="8350" spans="1:14" ht="15.75">
      <c r="A8350" s="593" t="s">
        <v>15</v>
      </c>
      <c r="C8350" s="598" t="str">
        <f>'822100'!B$17</f>
        <v>Conciliación de cambios en propiedades, planta y equipo</v>
      </c>
      <c r="F8350" s="555"/>
      <c r="I8350" s="580" t="str">
        <f>Índice!$C$8</f>
        <v>2016-01-01</v>
      </c>
      <c r="J8350" s="580" t="str">
        <f>Índice!$C$9</f>
        <v>2016-12-31</v>
      </c>
      <c r="L8350" s="598"/>
    </row>
    <row r="8351" spans="1:14" ht="15.75">
      <c r="C8351" s="598" t="str">
        <f>'822100'!B$18</f>
        <v>Propiedades, planta y equipo al comienzo del periodo</v>
      </c>
      <c r="F8351" s="586">
        <f>'822100'!AK$18</f>
        <v>0</v>
      </c>
      <c r="J8351" s="580" t="str">
        <f>Índice!$C$8</f>
        <v>2016-01-01</v>
      </c>
      <c r="K8351" s="598" t="s">
        <v>2264</v>
      </c>
      <c r="L8351" s="598" t="s">
        <v>2280</v>
      </c>
      <c r="M8351" s="598" t="s">
        <v>2266</v>
      </c>
      <c r="N8351" s="598" t="s">
        <v>2268</v>
      </c>
    </row>
    <row r="8352" spans="1:14" ht="15.75">
      <c r="A8352" s="593" t="s">
        <v>15</v>
      </c>
      <c r="C8352" s="598" t="str">
        <f>'822100'!B$19</f>
        <v>Cambios en propiedades, planta y equipo</v>
      </c>
      <c r="F8352" s="586"/>
      <c r="I8352" s="580"/>
      <c r="J8352" s="580"/>
      <c r="K8352" s="598" t="s">
        <v>2264</v>
      </c>
      <c r="L8352" s="598" t="s">
        <v>2280</v>
      </c>
      <c r="M8352" s="598" t="s">
        <v>2266</v>
      </c>
      <c r="N8352" s="598" t="s">
        <v>2268</v>
      </c>
    </row>
    <row r="8353" spans="1:14" ht="15.75">
      <c r="C8353" s="598" t="str">
        <f>'822100'!B$20</f>
        <v>Incrementos distintos de los procedentes de combinaciones de negocios, propiedades, planta y equipo</v>
      </c>
      <c r="F8353" s="586">
        <f>'822100'!AK$20</f>
        <v>0</v>
      </c>
      <c r="I8353" s="580" t="str">
        <f>Índice!$C$8</f>
        <v>2016-01-01</v>
      </c>
      <c r="J8353" s="580" t="str">
        <f>Índice!$C$9</f>
        <v>2016-12-31</v>
      </c>
      <c r="K8353" s="598" t="s">
        <v>2264</v>
      </c>
      <c r="L8353" s="598" t="s">
        <v>2280</v>
      </c>
      <c r="M8353" s="598" t="s">
        <v>2266</v>
      </c>
      <c r="N8353" s="598" t="s">
        <v>2268</v>
      </c>
    </row>
    <row r="8354" spans="1:14" ht="15.75">
      <c r="C8354" s="598" t="str">
        <f>'822100'!B$21</f>
        <v>Adquisiciones realizadas mediante combinaciones de negocios, propiedades, planta y equipo</v>
      </c>
      <c r="F8354" s="586">
        <f>'822100'!AK$21</f>
        <v>0</v>
      </c>
      <c r="I8354" s="580" t="str">
        <f>Índice!$C$8</f>
        <v>2016-01-01</v>
      </c>
      <c r="J8354" s="580" t="str">
        <f>Índice!$C$9</f>
        <v>2016-12-31</v>
      </c>
      <c r="K8354" s="598" t="s">
        <v>2264</v>
      </c>
      <c r="L8354" s="598" t="s">
        <v>2280</v>
      </c>
      <c r="M8354" s="598" t="s">
        <v>2266</v>
      </c>
      <c r="N8354" s="598" t="s">
        <v>2268</v>
      </c>
    </row>
    <row r="8355" spans="1:14" ht="15.75">
      <c r="C8355" s="598" t="str">
        <f>'822100'!B$22</f>
        <v>Transferencias de propiedades de inversión cuando pasa a estar disponible la medición fiable del valor razonable, propiedades, planta y equipo</v>
      </c>
      <c r="F8355" s="586">
        <f>'822100'!AK$22</f>
        <v>0</v>
      </c>
      <c r="I8355" s="580" t="str">
        <f>Índice!$C$8</f>
        <v>2016-01-01</v>
      </c>
      <c r="J8355" s="580" t="str">
        <f>Índice!$C$9</f>
        <v>2016-12-31</v>
      </c>
      <c r="K8355" s="598" t="s">
        <v>2264</v>
      </c>
      <c r="L8355" s="598" t="s">
        <v>2280</v>
      </c>
      <c r="M8355" s="598" t="s">
        <v>2266</v>
      </c>
      <c r="N8355" s="598" t="s">
        <v>2268</v>
      </c>
    </row>
    <row r="8356" spans="1:14" ht="15.75">
      <c r="C8356" s="598" t="str">
        <f>'822100'!B$23</f>
        <v>Incremento (disminución) por diferencias de cambio netas, propiedades, planta y equipo</v>
      </c>
      <c r="F8356" s="586">
        <f>'822100'!AK$23</f>
        <v>0</v>
      </c>
      <c r="I8356" s="580" t="str">
        <f>Índice!$C$8</f>
        <v>2016-01-01</v>
      </c>
      <c r="J8356" s="580" t="str">
        <f>Índice!$C$9</f>
        <v>2016-12-31</v>
      </c>
      <c r="K8356" s="598" t="s">
        <v>2264</v>
      </c>
      <c r="L8356" s="598" t="s">
        <v>2280</v>
      </c>
      <c r="M8356" s="598" t="s">
        <v>2266</v>
      </c>
      <c r="N8356" s="598" t="s">
        <v>2268</v>
      </c>
    </row>
    <row r="8357" spans="1:14" ht="15.75">
      <c r="C8357" s="598" t="str">
        <f>'822100'!B$24</f>
        <v>Depreciación, propiedades, planta y equipo</v>
      </c>
      <c r="F8357" s="586">
        <f>'822100'!AK$24</f>
        <v>0</v>
      </c>
      <c r="I8357" s="580" t="str">
        <f>Índice!$C$8</f>
        <v>2016-01-01</v>
      </c>
      <c r="J8357" s="580" t="str">
        <f>Índice!$C$9</f>
        <v>2016-12-31</v>
      </c>
      <c r="K8357" s="598" t="s">
        <v>2264</v>
      </c>
      <c r="L8357" s="598" t="s">
        <v>2280</v>
      </c>
      <c r="M8357" s="598" t="s">
        <v>2266</v>
      </c>
      <c r="N8357" s="598" t="s">
        <v>2268</v>
      </c>
    </row>
    <row r="8358" spans="1:14" ht="15.75">
      <c r="C8358" s="598" t="str">
        <f>'822100'!B$25</f>
        <v>Incremento (disminución) de revaluaciones, propiedades, planta y equipo</v>
      </c>
      <c r="F8358" s="586">
        <f>'822100'!AK$25</f>
        <v>0</v>
      </c>
      <c r="I8358" s="580" t="str">
        <f>Índice!$C$8</f>
        <v>2016-01-01</v>
      </c>
      <c r="J8358" s="580" t="str">
        <f>Índice!$C$9</f>
        <v>2016-12-31</v>
      </c>
      <c r="K8358" s="598" t="s">
        <v>2264</v>
      </c>
      <c r="L8358" s="598" t="s">
        <v>2280</v>
      </c>
      <c r="M8358" s="598" t="s">
        <v>2266</v>
      </c>
      <c r="N8358" s="598" t="s">
        <v>2268</v>
      </c>
    </row>
    <row r="8359" spans="1:14" ht="15.75">
      <c r="C8359" s="598" t="str">
        <f>'822100'!B$26</f>
        <v>Pérdidas por deterioro de valor reconocidas en otro resultado integral, propiedades, planta y equipo</v>
      </c>
      <c r="F8359" s="586">
        <f>'822100'!AK$26</f>
        <v>0</v>
      </c>
      <c r="I8359" s="580" t="str">
        <f>Índice!$C$8</f>
        <v>2016-01-01</v>
      </c>
      <c r="J8359" s="580" t="str">
        <f>Índice!$C$9</f>
        <v>2016-12-31</v>
      </c>
      <c r="K8359" s="598" t="s">
        <v>2264</v>
      </c>
      <c r="L8359" s="598" t="s">
        <v>2280</v>
      </c>
      <c r="M8359" s="598" t="s">
        <v>2266</v>
      </c>
      <c r="N8359" s="598" t="s">
        <v>2268</v>
      </c>
    </row>
    <row r="8360" spans="1:14" ht="15.75">
      <c r="C8360" s="598" t="str">
        <f>'822100'!B$27</f>
        <v>Reversión de deterioros de valor reconocidos en otro resultado integral, propiedades, planta y equipo</v>
      </c>
      <c r="F8360" s="586">
        <f>'822100'!AK$27</f>
        <v>0</v>
      </c>
      <c r="I8360" s="580" t="str">
        <f>Índice!$C$8</f>
        <v>2016-01-01</v>
      </c>
      <c r="J8360" s="580" t="str">
        <f>Índice!$C$9</f>
        <v>2016-12-31</v>
      </c>
      <c r="K8360" s="598" t="s">
        <v>2264</v>
      </c>
      <c r="L8360" s="598" t="s">
        <v>2280</v>
      </c>
      <c r="M8360" s="598" t="s">
        <v>2266</v>
      </c>
      <c r="N8360" s="598" t="s">
        <v>2268</v>
      </c>
    </row>
    <row r="8361" spans="1:14" ht="15.75">
      <c r="C8361" s="598" t="str">
        <f>'822100'!B$28</f>
        <v>Pérdidas por deterioro de valor reconocidas en el resultado del periodo, propiedades, planta y equipo</v>
      </c>
      <c r="F8361" s="586">
        <f>'822100'!AK$28</f>
        <v>0</v>
      </c>
      <c r="I8361" s="580" t="str">
        <f>Índice!$C$8</f>
        <v>2016-01-01</v>
      </c>
      <c r="J8361" s="580" t="str">
        <f>Índice!$C$9</f>
        <v>2016-12-31</v>
      </c>
      <c r="K8361" s="598" t="s">
        <v>2264</v>
      </c>
      <c r="L8361" s="598" t="s">
        <v>2280</v>
      </c>
      <c r="M8361" s="598" t="s">
        <v>2266</v>
      </c>
      <c r="N8361" s="598" t="s">
        <v>2268</v>
      </c>
    </row>
    <row r="8362" spans="1:14" ht="15.75">
      <c r="C8362" s="598" t="str">
        <f>'822100'!B$29</f>
        <v>Reversión de pérdidas por deterioro de valor reconocidas en el resultado del periodo, propiedades, planta y equipo</v>
      </c>
      <c r="F8362" s="586">
        <f>'822100'!AK$29</f>
        <v>0</v>
      </c>
      <c r="I8362" s="580" t="str">
        <f>Índice!$C$8</f>
        <v>2016-01-01</v>
      </c>
      <c r="J8362" s="580" t="str">
        <f>Índice!$C$9</f>
        <v>2016-12-31</v>
      </c>
      <c r="K8362" s="598" t="s">
        <v>2264</v>
      </c>
      <c r="L8362" s="598" t="s">
        <v>2280</v>
      </c>
      <c r="M8362" s="598" t="s">
        <v>2266</v>
      </c>
      <c r="N8362" s="598" t="s">
        <v>2268</v>
      </c>
    </row>
    <row r="8363" spans="1:14" ht="15.75">
      <c r="C8363" s="598" t="str">
        <f>'822100'!B$30</f>
        <v>Incrementos (disminuciones) por otros cambios, propiedades, planta y equipo</v>
      </c>
      <c r="F8363" s="586">
        <f>'822100'!AK$30</f>
        <v>0</v>
      </c>
      <c r="I8363" s="580" t="str">
        <f>Índice!$C$8</f>
        <v>2016-01-01</v>
      </c>
      <c r="J8363" s="580" t="str">
        <f>Índice!$C$9</f>
        <v>2016-12-31</v>
      </c>
      <c r="K8363" s="598" t="s">
        <v>2264</v>
      </c>
      <c r="L8363" s="598" t="s">
        <v>2280</v>
      </c>
      <c r="M8363" s="598" t="s">
        <v>2266</v>
      </c>
      <c r="N8363" s="598" t="s">
        <v>2268</v>
      </c>
    </row>
    <row r="8364" spans="1:14" ht="15.75">
      <c r="C8364" s="598" t="str">
        <f>'822100'!B$31</f>
        <v>Disposiciones, propiedades, planta y equipo</v>
      </c>
      <c r="F8364" s="586">
        <f>'822100'!AK$31</f>
        <v>0</v>
      </c>
      <c r="I8364" s="580" t="str">
        <f>Índice!$C$8</f>
        <v>2016-01-01</v>
      </c>
      <c r="J8364" s="580" t="str">
        <f>Índice!$C$9</f>
        <v>2016-12-31</v>
      </c>
      <c r="K8364" s="598" t="s">
        <v>2264</v>
      </c>
      <c r="L8364" s="598" t="s">
        <v>2280</v>
      </c>
      <c r="M8364" s="598" t="s">
        <v>2266</v>
      </c>
      <c r="N8364" s="598" t="s">
        <v>2268</v>
      </c>
    </row>
    <row r="8365" spans="1:14" ht="15.75">
      <c r="C8365" s="598" t="str">
        <f>'822100'!B$32</f>
        <v>Total incremento (disminución) en propiedades, planta y equipo</v>
      </c>
      <c r="F8365" s="586">
        <f>'822100'!AK$32</f>
        <v>0</v>
      </c>
      <c r="I8365" s="580" t="str">
        <f>Índice!$C$8</f>
        <v>2016-01-01</v>
      </c>
      <c r="J8365" s="580" t="str">
        <f>Índice!$C$9</f>
        <v>2016-12-31</v>
      </c>
      <c r="K8365" s="598" t="s">
        <v>2264</v>
      </c>
      <c r="L8365" s="598" t="s">
        <v>2280</v>
      </c>
      <c r="M8365" s="598" t="s">
        <v>2266</v>
      </c>
      <c r="N8365" s="598" t="s">
        <v>2268</v>
      </c>
    </row>
    <row r="8366" spans="1:14" ht="15.75">
      <c r="C8366" s="598" t="str">
        <f>'822100'!B$33</f>
        <v>Propiedades, planta y equipo al final del periodo</v>
      </c>
      <c r="F8366" s="586">
        <f>'822100'!AK$33</f>
        <v>0</v>
      </c>
      <c r="I8366" s="580"/>
      <c r="J8366" s="580" t="str">
        <f>Índice!$C$9</f>
        <v>2016-12-31</v>
      </c>
      <c r="K8366" s="598" t="s">
        <v>2264</v>
      </c>
      <c r="L8366" s="598" t="s">
        <v>2280</v>
      </c>
      <c r="M8366" s="598" t="s">
        <v>2266</v>
      </c>
      <c r="N8366" s="598" t="s">
        <v>2268</v>
      </c>
    </row>
    <row r="8367" spans="1:14" ht="15.75">
      <c r="A8367" s="593" t="s">
        <v>15</v>
      </c>
      <c r="C8367" s="598" t="s">
        <v>1677</v>
      </c>
      <c r="I8367" s="580" t="str">
        <f>Índice!$C$8</f>
        <v>2016-01-01</v>
      </c>
      <c r="J8367" s="580" t="str">
        <f>Índice!$C$9</f>
        <v>2016-12-31</v>
      </c>
      <c r="L8367" s="598"/>
    </row>
    <row r="8368" spans="1:14" ht="15.75">
      <c r="A8368" s="593" t="s">
        <v>15</v>
      </c>
      <c r="C8368" s="598" t="str">
        <f>'822100'!B$13</f>
        <v>Información detallada a revelar sobre propiedades, planta y equipo</v>
      </c>
      <c r="F8368" s="555"/>
      <c r="I8368" s="580" t="str">
        <f>Índice!$C$8</f>
        <v>2016-01-01</v>
      </c>
      <c r="J8368" s="580" t="str">
        <f>Índice!$C$9</f>
        <v>2016-12-31</v>
      </c>
      <c r="L8368" s="598"/>
    </row>
    <row r="8369" spans="1:14" ht="15.75">
      <c r="C8369" s="598" t="str">
        <f>'822100'!B$14</f>
        <v>Bases de medición, propiedades, planta y equipo</v>
      </c>
      <c r="F8369" s="555" t="str">
        <f>'822100'!AL$14</f>
        <v>Por incluir información</v>
      </c>
      <c r="I8369" s="580" t="str">
        <f>Índice!$C$8</f>
        <v>2016-01-01</v>
      </c>
      <c r="J8369" s="580" t="str">
        <f>Índice!$C$9</f>
        <v>2016-12-31</v>
      </c>
      <c r="K8369" s="598" t="s">
        <v>2264</v>
      </c>
      <c r="L8369" s="598" t="s">
        <v>2280</v>
      </c>
      <c r="M8369" s="598" t="s">
        <v>2266</v>
      </c>
      <c r="N8369" s="598" t="s">
        <v>2269</v>
      </c>
    </row>
    <row r="8370" spans="1:14" ht="15.75">
      <c r="C8370" s="598" t="str">
        <f>'822100'!B$15</f>
        <v>Método de depreciación, propiedades, planta y equipo</v>
      </c>
      <c r="F8370" s="555" t="str">
        <f>'822100'!AL$15</f>
        <v>Por incluir información</v>
      </c>
      <c r="I8370" s="580" t="str">
        <f>Índice!$C$8</f>
        <v>2016-01-01</v>
      </c>
      <c r="J8370" s="580" t="str">
        <f>Índice!$C$9</f>
        <v>2016-12-31</v>
      </c>
      <c r="K8370" s="598" t="s">
        <v>2264</v>
      </c>
      <c r="L8370" s="598" t="s">
        <v>2280</v>
      </c>
      <c r="M8370" s="598" t="s">
        <v>2266</v>
      </c>
      <c r="N8370" s="598" t="s">
        <v>2269</v>
      </c>
    </row>
    <row r="8371" spans="1:14" ht="15.75">
      <c r="C8371" s="598" t="str">
        <f>'822100'!B$16</f>
        <v>Vidas útiles o tasas de depreciación, propiedades, planta y equipo</v>
      </c>
      <c r="F8371" s="555" t="str">
        <f>'822100'!AL$16</f>
        <v>Por incluir información</v>
      </c>
      <c r="I8371" s="580" t="str">
        <f>Índice!$C$8</f>
        <v>2016-01-01</v>
      </c>
      <c r="J8371" s="580" t="str">
        <f>Índice!$C$9</f>
        <v>2016-12-31</v>
      </c>
      <c r="K8371" s="598" t="s">
        <v>2264</v>
      </c>
      <c r="L8371" s="598" t="s">
        <v>2280</v>
      </c>
      <c r="M8371" s="598" t="s">
        <v>2266</v>
      </c>
      <c r="N8371" s="598" t="s">
        <v>2269</v>
      </c>
    </row>
    <row r="8372" spans="1:14" ht="15.75">
      <c r="A8372" s="593" t="s">
        <v>15</v>
      </c>
      <c r="C8372" s="598" t="str">
        <f>'822100'!B$17</f>
        <v>Conciliación de cambios en propiedades, planta y equipo</v>
      </c>
      <c r="F8372" s="555"/>
      <c r="I8372" s="580" t="str">
        <f>Índice!$C$8</f>
        <v>2016-01-01</v>
      </c>
      <c r="J8372" s="580" t="str">
        <f>Índice!$C$9</f>
        <v>2016-12-31</v>
      </c>
      <c r="L8372" s="598"/>
    </row>
    <row r="8373" spans="1:14" ht="15.75">
      <c r="C8373" s="598" t="str">
        <f>'822100'!B$18</f>
        <v>Propiedades, planta y equipo al comienzo del periodo</v>
      </c>
      <c r="F8373" s="586">
        <f>'822100'!AL$18</f>
        <v>0</v>
      </c>
      <c r="J8373" s="580" t="str">
        <f>Índice!$C$8</f>
        <v>2016-01-01</v>
      </c>
      <c r="K8373" s="598" t="s">
        <v>2264</v>
      </c>
      <c r="L8373" s="598" t="s">
        <v>2280</v>
      </c>
      <c r="M8373" s="598" t="s">
        <v>2266</v>
      </c>
      <c r="N8373" s="598" t="s">
        <v>2269</v>
      </c>
    </row>
    <row r="8374" spans="1:14" ht="15.75">
      <c r="A8374" s="593" t="s">
        <v>15</v>
      </c>
      <c r="C8374" s="598" t="str">
        <f>'822100'!B$19</f>
        <v>Cambios en propiedades, planta y equipo</v>
      </c>
      <c r="F8374" s="586"/>
      <c r="I8374" s="580"/>
      <c r="J8374" s="580"/>
      <c r="K8374" s="598" t="s">
        <v>2264</v>
      </c>
      <c r="L8374" s="598" t="s">
        <v>2280</v>
      </c>
      <c r="M8374" s="598" t="s">
        <v>2266</v>
      </c>
      <c r="N8374" s="598" t="s">
        <v>2269</v>
      </c>
    </row>
    <row r="8375" spans="1:14" ht="15.75">
      <c r="C8375" s="598" t="str">
        <f>'822100'!B$20</f>
        <v>Incrementos distintos de los procedentes de combinaciones de negocios, propiedades, planta y equipo</v>
      </c>
      <c r="F8375" s="586">
        <f>'822100'!AL$20</f>
        <v>0</v>
      </c>
      <c r="I8375" s="580" t="str">
        <f>Índice!$C$8</f>
        <v>2016-01-01</v>
      </c>
      <c r="J8375" s="580" t="str">
        <f>Índice!$C$9</f>
        <v>2016-12-31</v>
      </c>
      <c r="K8375" s="598" t="s">
        <v>2264</v>
      </c>
      <c r="L8375" s="598" t="s">
        <v>2280</v>
      </c>
      <c r="M8375" s="598" t="s">
        <v>2266</v>
      </c>
      <c r="N8375" s="598" t="s">
        <v>2269</v>
      </c>
    </row>
    <row r="8376" spans="1:14" ht="15.75">
      <c r="C8376" s="598" t="str">
        <f>'822100'!B$21</f>
        <v>Adquisiciones realizadas mediante combinaciones de negocios, propiedades, planta y equipo</v>
      </c>
      <c r="F8376" s="586">
        <f>'822100'!AL$21</f>
        <v>0</v>
      </c>
      <c r="I8376" s="580" t="str">
        <f>Índice!$C$8</f>
        <v>2016-01-01</v>
      </c>
      <c r="J8376" s="580" t="str">
        <f>Índice!$C$9</f>
        <v>2016-12-31</v>
      </c>
      <c r="K8376" s="598" t="s">
        <v>2264</v>
      </c>
      <c r="L8376" s="598" t="s">
        <v>2280</v>
      </c>
      <c r="M8376" s="598" t="s">
        <v>2266</v>
      </c>
      <c r="N8376" s="598" t="s">
        <v>2269</v>
      </c>
    </row>
    <row r="8377" spans="1:14" ht="15.75">
      <c r="C8377" s="598" t="str">
        <f>'822100'!B$22</f>
        <v>Transferencias de propiedades de inversión cuando pasa a estar disponible la medición fiable del valor razonable, propiedades, planta y equipo</v>
      </c>
      <c r="F8377" s="586">
        <f>'822100'!AL$22</f>
        <v>0</v>
      </c>
      <c r="I8377" s="580" t="str">
        <f>Índice!$C$8</f>
        <v>2016-01-01</v>
      </c>
      <c r="J8377" s="580" t="str">
        <f>Índice!$C$9</f>
        <v>2016-12-31</v>
      </c>
      <c r="K8377" s="598" t="s">
        <v>2264</v>
      </c>
      <c r="L8377" s="598" t="s">
        <v>2280</v>
      </c>
      <c r="M8377" s="598" t="s">
        <v>2266</v>
      </c>
      <c r="N8377" s="598" t="s">
        <v>2269</v>
      </c>
    </row>
    <row r="8378" spans="1:14" ht="15.75">
      <c r="C8378" s="598" t="str">
        <f>'822100'!B$23</f>
        <v>Incremento (disminución) por diferencias de cambio netas, propiedades, planta y equipo</v>
      </c>
      <c r="F8378" s="586">
        <f>'822100'!AL$23</f>
        <v>0</v>
      </c>
      <c r="I8378" s="580" t="str">
        <f>Índice!$C$8</f>
        <v>2016-01-01</v>
      </c>
      <c r="J8378" s="580" t="str">
        <f>Índice!$C$9</f>
        <v>2016-12-31</v>
      </c>
      <c r="K8378" s="598" t="s">
        <v>2264</v>
      </c>
      <c r="L8378" s="598" t="s">
        <v>2280</v>
      </c>
      <c r="M8378" s="598" t="s">
        <v>2266</v>
      </c>
      <c r="N8378" s="598" t="s">
        <v>2269</v>
      </c>
    </row>
    <row r="8379" spans="1:14" ht="15.75">
      <c r="C8379" s="598" t="str">
        <f>'822100'!B$24</f>
        <v>Depreciación, propiedades, planta y equipo</v>
      </c>
      <c r="F8379" s="586">
        <f>'822100'!AL$24</f>
        <v>0</v>
      </c>
      <c r="I8379" s="580" t="str">
        <f>Índice!$C$8</f>
        <v>2016-01-01</v>
      </c>
      <c r="J8379" s="580" t="str">
        <f>Índice!$C$9</f>
        <v>2016-12-31</v>
      </c>
      <c r="K8379" s="598" t="s">
        <v>2264</v>
      </c>
      <c r="L8379" s="598" t="s">
        <v>2280</v>
      </c>
      <c r="M8379" s="598" t="s">
        <v>2266</v>
      </c>
      <c r="N8379" s="598" t="s">
        <v>2269</v>
      </c>
    </row>
    <row r="8380" spans="1:14" ht="15.75">
      <c r="C8380" s="598" t="str">
        <f>'822100'!B$25</f>
        <v>Incremento (disminución) de revaluaciones, propiedades, planta y equipo</v>
      </c>
      <c r="F8380" s="586">
        <f>'822100'!AL$25</f>
        <v>0</v>
      </c>
      <c r="I8380" s="580" t="str">
        <f>Índice!$C$8</f>
        <v>2016-01-01</v>
      </c>
      <c r="J8380" s="580" t="str">
        <f>Índice!$C$9</f>
        <v>2016-12-31</v>
      </c>
      <c r="K8380" s="598" t="s">
        <v>2264</v>
      </c>
      <c r="L8380" s="598" t="s">
        <v>2280</v>
      </c>
      <c r="M8380" s="598" t="s">
        <v>2266</v>
      </c>
      <c r="N8380" s="598" t="s">
        <v>2269</v>
      </c>
    </row>
    <row r="8381" spans="1:14" ht="15.75">
      <c r="C8381" s="598" t="str">
        <f>'822100'!B$26</f>
        <v>Pérdidas por deterioro de valor reconocidas en otro resultado integral, propiedades, planta y equipo</v>
      </c>
      <c r="F8381" s="586">
        <f>'822100'!AL$26</f>
        <v>0</v>
      </c>
      <c r="I8381" s="580" t="str">
        <f>Índice!$C$8</f>
        <v>2016-01-01</v>
      </c>
      <c r="J8381" s="580" t="str">
        <f>Índice!$C$9</f>
        <v>2016-12-31</v>
      </c>
      <c r="K8381" s="598" t="s">
        <v>2264</v>
      </c>
      <c r="L8381" s="598" t="s">
        <v>2280</v>
      </c>
      <c r="M8381" s="598" t="s">
        <v>2266</v>
      </c>
      <c r="N8381" s="598" t="s">
        <v>2269</v>
      </c>
    </row>
    <row r="8382" spans="1:14" ht="15.75">
      <c r="C8382" s="598" t="str">
        <f>'822100'!B$27</f>
        <v>Reversión de deterioros de valor reconocidos en otro resultado integral, propiedades, planta y equipo</v>
      </c>
      <c r="F8382" s="586">
        <f>'822100'!AL$27</f>
        <v>0</v>
      </c>
      <c r="I8382" s="580" t="str">
        <f>Índice!$C$8</f>
        <v>2016-01-01</v>
      </c>
      <c r="J8382" s="580" t="str">
        <f>Índice!$C$9</f>
        <v>2016-12-31</v>
      </c>
      <c r="K8382" s="598" t="s">
        <v>2264</v>
      </c>
      <c r="L8382" s="598" t="s">
        <v>2280</v>
      </c>
      <c r="M8382" s="598" t="s">
        <v>2266</v>
      </c>
      <c r="N8382" s="598" t="s">
        <v>2269</v>
      </c>
    </row>
    <row r="8383" spans="1:14" ht="15.75">
      <c r="C8383" s="598" t="str">
        <f>'822100'!B$28</f>
        <v>Pérdidas por deterioro de valor reconocidas en el resultado del periodo, propiedades, planta y equipo</v>
      </c>
      <c r="F8383" s="586">
        <f>'822100'!AL$28</f>
        <v>0</v>
      </c>
      <c r="I8383" s="580" t="str">
        <f>Índice!$C$8</f>
        <v>2016-01-01</v>
      </c>
      <c r="J8383" s="580" t="str">
        <f>Índice!$C$9</f>
        <v>2016-12-31</v>
      </c>
      <c r="K8383" s="598" t="s">
        <v>2264</v>
      </c>
      <c r="L8383" s="598" t="s">
        <v>2280</v>
      </c>
      <c r="M8383" s="598" t="s">
        <v>2266</v>
      </c>
      <c r="N8383" s="598" t="s">
        <v>2269</v>
      </c>
    </row>
    <row r="8384" spans="1:14" ht="15.75">
      <c r="C8384" s="598" t="str">
        <f>'822100'!B$29</f>
        <v>Reversión de pérdidas por deterioro de valor reconocidas en el resultado del periodo, propiedades, planta y equipo</v>
      </c>
      <c r="F8384" s="586">
        <f>'822100'!AL$29</f>
        <v>0</v>
      </c>
      <c r="I8384" s="580" t="str">
        <f>Índice!$C$8</f>
        <v>2016-01-01</v>
      </c>
      <c r="J8384" s="580" t="str">
        <f>Índice!$C$9</f>
        <v>2016-12-31</v>
      </c>
      <c r="K8384" s="598" t="s">
        <v>2264</v>
      </c>
      <c r="L8384" s="598" t="s">
        <v>2280</v>
      </c>
      <c r="M8384" s="598" t="s">
        <v>2266</v>
      </c>
      <c r="N8384" s="598" t="s">
        <v>2269</v>
      </c>
    </row>
    <row r="8385" spans="1:14" ht="15.75">
      <c r="C8385" s="598" t="str">
        <f>'822100'!B$30</f>
        <v>Incrementos (disminuciones) por otros cambios, propiedades, planta y equipo</v>
      </c>
      <c r="F8385" s="586">
        <f>'822100'!AL$30</f>
        <v>0</v>
      </c>
      <c r="I8385" s="580" t="str">
        <f>Índice!$C$8</f>
        <v>2016-01-01</v>
      </c>
      <c r="J8385" s="580" t="str">
        <f>Índice!$C$9</f>
        <v>2016-12-31</v>
      </c>
      <c r="K8385" s="598" t="s">
        <v>2264</v>
      </c>
      <c r="L8385" s="598" t="s">
        <v>2280</v>
      </c>
      <c r="M8385" s="598" t="s">
        <v>2266</v>
      </c>
      <c r="N8385" s="598" t="s">
        <v>2269</v>
      </c>
    </row>
    <row r="8386" spans="1:14" ht="15.75">
      <c r="C8386" s="598" t="str">
        <f>'822100'!B$31</f>
        <v>Disposiciones, propiedades, planta y equipo</v>
      </c>
      <c r="F8386" s="586">
        <f>'822100'!AL$31</f>
        <v>0</v>
      </c>
      <c r="I8386" s="580" t="str">
        <f>Índice!$C$8</f>
        <v>2016-01-01</v>
      </c>
      <c r="J8386" s="580" t="str">
        <f>Índice!$C$9</f>
        <v>2016-12-31</v>
      </c>
      <c r="K8386" s="598" t="s">
        <v>2264</v>
      </c>
      <c r="L8386" s="598" t="s">
        <v>2280</v>
      </c>
      <c r="M8386" s="598" t="s">
        <v>2266</v>
      </c>
      <c r="N8386" s="598" t="s">
        <v>2269</v>
      </c>
    </row>
    <row r="8387" spans="1:14" ht="15.75">
      <c r="C8387" s="598" t="str">
        <f>'822100'!B$32</f>
        <v>Total incremento (disminución) en propiedades, planta y equipo</v>
      </c>
      <c r="F8387" s="586">
        <f>'822100'!AL$32</f>
        <v>0</v>
      </c>
      <c r="I8387" s="580" t="str">
        <f>Índice!$C$8</f>
        <v>2016-01-01</v>
      </c>
      <c r="J8387" s="580" t="str">
        <f>Índice!$C$9</f>
        <v>2016-12-31</v>
      </c>
      <c r="K8387" s="598" t="s">
        <v>2264</v>
      </c>
      <c r="L8387" s="598" t="s">
        <v>2280</v>
      </c>
      <c r="M8387" s="598" t="s">
        <v>2266</v>
      </c>
      <c r="N8387" s="598" t="s">
        <v>2269</v>
      </c>
    </row>
    <row r="8388" spans="1:14" ht="15.75">
      <c r="C8388" s="598" t="str">
        <f>'822100'!B$33</f>
        <v>Propiedades, planta y equipo al final del periodo</v>
      </c>
      <c r="F8388" s="586">
        <f>'822100'!AL$33</f>
        <v>0</v>
      </c>
      <c r="I8388" s="580"/>
      <c r="J8388" s="580" t="str">
        <f>Índice!$C$9</f>
        <v>2016-12-31</v>
      </c>
      <c r="K8388" s="598" t="s">
        <v>2264</v>
      </c>
      <c r="L8388" s="598" t="s">
        <v>2280</v>
      </c>
      <c r="M8388" s="598" t="s">
        <v>2266</v>
      </c>
      <c r="N8388" s="598" t="s">
        <v>2269</v>
      </c>
    </row>
    <row r="8389" spans="1:14" ht="15.75">
      <c r="A8389" s="593" t="s">
        <v>15</v>
      </c>
      <c r="C8389" s="598" t="s">
        <v>1357</v>
      </c>
      <c r="I8389" s="580"/>
      <c r="J8389" s="580"/>
      <c r="L8389" s="598"/>
    </row>
    <row r="8390" spans="1:14" ht="15.75">
      <c r="A8390" s="593" t="s">
        <v>15</v>
      </c>
      <c r="C8390" s="598" t="str">
        <f>'822100'!B$13</f>
        <v>Información detallada a revelar sobre propiedades, planta y equipo</v>
      </c>
      <c r="F8390" s="555"/>
      <c r="I8390" s="580"/>
      <c r="J8390" s="580"/>
    </row>
    <row r="8391" spans="1:14" ht="15.75">
      <c r="C8391" s="598" t="str">
        <f>'822100'!B$14</f>
        <v>Bases de medición, propiedades, planta y equipo</v>
      </c>
      <c r="F8391" s="555" t="str">
        <f>'822100'!AM$14</f>
        <v>Por incluir información</v>
      </c>
      <c r="I8391" s="580" t="str">
        <f>Índice!$C$8</f>
        <v>2016-01-01</v>
      </c>
      <c r="J8391" s="580" t="str">
        <f>Índice!$C$9</f>
        <v>2016-12-31</v>
      </c>
      <c r="K8391" s="598" t="s">
        <v>2266</v>
      </c>
      <c r="L8391" s="598" t="s">
        <v>2267</v>
      </c>
    </row>
    <row r="8392" spans="1:14" ht="15.75">
      <c r="C8392" s="598" t="str">
        <f>'822100'!B$15</f>
        <v>Método de depreciación, propiedades, planta y equipo</v>
      </c>
      <c r="F8392" s="555" t="str">
        <f>'822100'!AM$15</f>
        <v>Por incluir información</v>
      </c>
      <c r="I8392" s="580" t="str">
        <f>Índice!$C$8</f>
        <v>2016-01-01</v>
      </c>
      <c r="J8392" s="580" t="str">
        <f>Índice!$C$9</f>
        <v>2016-12-31</v>
      </c>
      <c r="K8392" s="598" t="s">
        <v>2266</v>
      </c>
      <c r="L8392" s="598" t="s">
        <v>2267</v>
      </c>
    </row>
    <row r="8393" spans="1:14" ht="15.75">
      <c r="C8393" s="598" t="str">
        <f>'822100'!B$16</f>
        <v>Vidas útiles o tasas de depreciación, propiedades, planta y equipo</v>
      </c>
      <c r="F8393" s="555" t="str">
        <f>'822100'!AM$16</f>
        <v>Por incluir información</v>
      </c>
      <c r="I8393" s="580" t="str">
        <f>Índice!$C$8</f>
        <v>2016-01-01</v>
      </c>
      <c r="J8393" s="580" t="str">
        <f>Índice!$C$9</f>
        <v>2016-12-31</v>
      </c>
      <c r="K8393" s="598" t="s">
        <v>2266</v>
      </c>
      <c r="L8393" s="598" t="s">
        <v>2267</v>
      </c>
    </row>
    <row r="8394" spans="1:14" ht="15.75">
      <c r="A8394" s="593" t="s">
        <v>15</v>
      </c>
      <c r="C8394" s="598" t="str">
        <f>'822100'!B$17</f>
        <v>Conciliación de cambios en propiedades, planta y equipo</v>
      </c>
      <c r="F8394" s="555"/>
      <c r="I8394" s="580"/>
      <c r="J8394" s="580"/>
      <c r="L8394" s="557"/>
    </row>
    <row r="8395" spans="1:14" ht="15.75">
      <c r="C8395" s="598" t="str">
        <f>'822100'!B$18</f>
        <v>Propiedades, planta y equipo al comienzo del periodo</v>
      </c>
      <c r="F8395" s="586">
        <f>'822100'!AM$18</f>
        <v>0</v>
      </c>
      <c r="J8395" s="580" t="str">
        <f>Índice!$C$8</f>
        <v>2016-01-01</v>
      </c>
      <c r="K8395" s="598" t="s">
        <v>2266</v>
      </c>
      <c r="L8395" s="598" t="s">
        <v>2267</v>
      </c>
    </row>
    <row r="8396" spans="1:14" ht="15.75">
      <c r="A8396" s="593" t="s">
        <v>15</v>
      </c>
      <c r="C8396" s="598" t="str">
        <f>'822100'!B$19</f>
        <v>Cambios en propiedades, planta y equipo</v>
      </c>
      <c r="F8396" s="586"/>
      <c r="I8396" s="580"/>
      <c r="J8396" s="580"/>
      <c r="K8396" s="598"/>
      <c r="L8396" s="598"/>
    </row>
    <row r="8397" spans="1:14" ht="15.75">
      <c r="C8397" s="598" t="str">
        <f>'822100'!B$20</f>
        <v>Incrementos distintos de los procedentes de combinaciones de negocios, propiedades, planta y equipo</v>
      </c>
      <c r="F8397" s="586">
        <f>'822100'!AM$20</f>
        <v>0</v>
      </c>
      <c r="I8397" s="580" t="str">
        <f>Índice!$C$8</f>
        <v>2016-01-01</v>
      </c>
      <c r="J8397" s="580" t="str">
        <f>Índice!$C$9</f>
        <v>2016-12-31</v>
      </c>
      <c r="K8397" s="598" t="s">
        <v>2266</v>
      </c>
      <c r="L8397" s="598" t="s">
        <v>2267</v>
      </c>
    </row>
    <row r="8398" spans="1:14" ht="15.75">
      <c r="C8398" s="598" t="str">
        <f>'822100'!B$21</f>
        <v>Adquisiciones realizadas mediante combinaciones de negocios, propiedades, planta y equipo</v>
      </c>
      <c r="F8398" s="586">
        <f>'822100'!AM$21</f>
        <v>0</v>
      </c>
      <c r="I8398" s="580" t="str">
        <f>Índice!$C$8</f>
        <v>2016-01-01</v>
      </c>
      <c r="J8398" s="580" t="str">
        <f>Índice!$C$9</f>
        <v>2016-12-31</v>
      </c>
      <c r="K8398" s="598" t="s">
        <v>2266</v>
      </c>
      <c r="L8398" s="598" t="s">
        <v>2267</v>
      </c>
    </row>
    <row r="8399" spans="1:14" ht="15.75">
      <c r="C8399" s="598" t="str">
        <f>'822100'!B$22</f>
        <v>Transferencias de propiedades de inversión cuando pasa a estar disponible la medición fiable del valor razonable, propiedades, planta y equipo</v>
      </c>
      <c r="F8399" s="586">
        <f>'822100'!AM$22</f>
        <v>0</v>
      </c>
      <c r="I8399" s="580" t="str">
        <f>Índice!$C$8</f>
        <v>2016-01-01</v>
      </c>
      <c r="J8399" s="580" t="str">
        <f>Índice!$C$9</f>
        <v>2016-12-31</v>
      </c>
      <c r="K8399" s="598" t="s">
        <v>2266</v>
      </c>
      <c r="L8399" s="598" t="s">
        <v>2267</v>
      </c>
    </row>
    <row r="8400" spans="1:14" ht="15.75">
      <c r="C8400" s="598" t="str">
        <f>'822100'!B$23</f>
        <v>Incremento (disminución) por diferencias de cambio netas, propiedades, planta y equipo</v>
      </c>
      <c r="F8400" s="586">
        <f>'822100'!AM$23</f>
        <v>0</v>
      </c>
      <c r="I8400" s="580" t="str">
        <f>Índice!$C$8</f>
        <v>2016-01-01</v>
      </c>
      <c r="J8400" s="580" t="str">
        <f>Índice!$C$9</f>
        <v>2016-12-31</v>
      </c>
      <c r="K8400" s="598" t="s">
        <v>2266</v>
      </c>
      <c r="L8400" s="598" t="s">
        <v>2267</v>
      </c>
    </row>
    <row r="8401" spans="1:12" ht="15.75">
      <c r="C8401" s="598" t="str">
        <f>'822100'!B$24</f>
        <v>Depreciación, propiedades, planta y equipo</v>
      </c>
      <c r="F8401" s="586">
        <f>'822100'!AM$24</f>
        <v>0</v>
      </c>
      <c r="I8401" s="580" t="str">
        <f>Índice!$C$8</f>
        <v>2016-01-01</v>
      </c>
      <c r="J8401" s="580" t="str">
        <f>Índice!$C$9</f>
        <v>2016-12-31</v>
      </c>
      <c r="K8401" s="598" t="s">
        <v>2266</v>
      </c>
      <c r="L8401" s="598" t="s">
        <v>2267</v>
      </c>
    </row>
    <row r="8402" spans="1:12" ht="15.75">
      <c r="C8402" s="598" t="str">
        <f>'822100'!B$25</f>
        <v>Incremento (disminución) de revaluaciones, propiedades, planta y equipo</v>
      </c>
      <c r="F8402" s="586">
        <f>'822100'!AM$25</f>
        <v>0</v>
      </c>
      <c r="I8402" s="580" t="str">
        <f>Índice!$C$8</f>
        <v>2016-01-01</v>
      </c>
      <c r="J8402" s="580" t="str">
        <f>Índice!$C$9</f>
        <v>2016-12-31</v>
      </c>
      <c r="K8402" s="598" t="s">
        <v>2266</v>
      </c>
      <c r="L8402" s="598" t="s">
        <v>2267</v>
      </c>
    </row>
    <row r="8403" spans="1:12" ht="15.75">
      <c r="C8403" s="598" t="str">
        <f>'822100'!B$26</f>
        <v>Pérdidas por deterioro de valor reconocidas en otro resultado integral, propiedades, planta y equipo</v>
      </c>
      <c r="F8403" s="586">
        <f>'822100'!AM$26</f>
        <v>0</v>
      </c>
      <c r="I8403" s="580" t="str">
        <f>Índice!$C$8</f>
        <v>2016-01-01</v>
      </c>
      <c r="J8403" s="580" t="str">
        <f>Índice!$C$9</f>
        <v>2016-12-31</v>
      </c>
      <c r="K8403" s="598" t="s">
        <v>2266</v>
      </c>
      <c r="L8403" s="598" t="s">
        <v>2267</v>
      </c>
    </row>
    <row r="8404" spans="1:12" ht="15.75">
      <c r="C8404" s="598" t="str">
        <f>'822100'!B$27</f>
        <v>Reversión de deterioros de valor reconocidos en otro resultado integral, propiedades, planta y equipo</v>
      </c>
      <c r="F8404" s="586">
        <f>'822100'!AM$27</f>
        <v>0</v>
      </c>
      <c r="I8404" s="580" t="str">
        <f>Índice!$C$8</f>
        <v>2016-01-01</v>
      </c>
      <c r="J8404" s="580" t="str">
        <f>Índice!$C$9</f>
        <v>2016-12-31</v>
      </c>
      <c r="K8404" s="598" t="s">
        <v>2266</v>
      </c>
      <c r="L8404" s="598" t="s">
        <v>2267</v>
      </c>
    </row>
    <row r="8405" spans="1:12" ht="15.75">
      <c r="C8405" s="598" t="str">
        <f>'822100'!B$28</f>
        <v>Pérdidas por deterioro de valor reconocidas en el resultado del periodo, propiedades, planta y equipo</v>
      </c>
      <c r="F8405" s="586">
        <f>'822100'!AM$28</f>
        <v>0</v>
      </c>
      <c r="I8405" s="580" t="str">
        <f>Índice!$C$8</f>
        <v>2016-01-01</v>
      </c>
      <c r="J8405" s="580" t="str">
        <f>Índice!$C$9</f>
        <v>2016-12-31</v>
      </c>
      <c r="K8405" s="598" t="s">
        <v>2266</v>
      </c>
      <c r="L8405" s="598" t="s">
        <v>2267</v>
      </c>
    </row>
    <row r="8406" spans="1:12" ht="15.75">
      <c r="C8406" s="598" t="str">
        <f>'822100'!B$29</f>
        <v>Reversión de pérdidas por deterioro de valor reconocidas en el resultado del periodo, propiedades, planta y equipo</v>
      </c>
      <c r="F8406" s="586">
        <f>'822100'!AM$29</f>
        <v>0</v>
      </c>
      <c r="I8406" s="580" t="str">
        <f>Índice!$C$8</f>
        <v>2016-01-01</v>
      </c>
      <c r="J8406" s="580" t="str">
        <f>Índice!$C$9</f>
        <v>2016-12-31</v>
      </c>
      <c r="K8406" s="598" t="s">
        <v>2266</v>
      </c>
      <c r="L8406" s="598" t="s">
        <v>2267</v>
      </c>
    </row>
    <row r="8407" spans="1:12" ht="15.75">
      <c r="C8407" s="598" t="str">
        <f>'822100'!B$30</f>
        <v>Incrementos (disminuciones) por otros cambios, propiedades, planta y equipo</v>
      </c>
      <c r="F8407" s="586">
        <f>'822100'!AM$30</f>
        <v>0</v>
      </c>
      <c r="I8407" s="580" t="str">
        <f>Índice!$C$8</f>
        <v>2016-01-01</v>
      </c>
      <c r="J8407" s="580" t="str">
        <f>Índice!$C$9</f>
        <v>2016-12-31</v>
      </c>
      <c r="K8407" s="598" t="s">
        <v>2266</v>
      </c>
      <c r="L8407" s="598" t="s">
        <v>2267</v>
      </c>
    </row>
    <row r="8408" spans="1:12" ht="15.75">
      <c r="C8408" s="598" t="str">
        <f>'822100'!B$31</f>
        <v>Disposiciones, propiedades, planta y equipo</v>
      </c>
      <c r="F8408" s="586">
        <f>'822100'!AM$31</f>
        <v>0</v>
      </c>
      <c r="I8408" s="580" t="str">
        <f>Índice!$C$8</f>
        <v>2016-01-01</v>
      </c>
      <c r="J8408" s="580" t="str">
        <f>Índice!$C$9</f>
        <v>2016-12-31</v>
      </c>
      <c r="K8408" s="598" t="s">
        <v>2266</v>
      </c>
      <c r="L8408" s="598" t="s">
        <v>2267</v>
      </c>
    </row>
    <row r="8409" spans="1:12" ht="15.75">
      <c r="C8409" s="598" t="str">
        <f>'822100'!B$32</f>
        <v>Total incremento (disminución) en propiedades, planta y equipo</v>
      </c>
      <c r="F8409" s="586">
        <f>'822100'!AM$32</f>
        <v>0</v>
      </c>
      <c r="I8409" s="580" t="str">
        <f>Índice!$C$8</f>
        <v>2016-01-01</v>
      </c>
      <c r="J8409" s="580" t="str">
        <f>Índice!$C$9</f>
        <v>2016-12-31</v>
      </c>
      <c r="K8409" s="598" t="s">
        <v>2266</v>
      </c>
      <c r="L8409" s="598" t="s">
        <v>2267</v>
      </c>
    </row>
    <row r="8410" spans="1:12" ht="15.75">
      <c r="C8410" s="598" t="str">
        <f>'822100'!B$33</f>
        <v>Propiedades, planta y equipo al final del periodo</v>
      </c>
      <c r="F8410" s="586">
        <f>'822100'!AM$33</f>
        <v>0</v>
      </c>
      <c r="I8410" s="580"/>
      <c r="J8410" s="580" t="str">
        <f>Índice!$C$9</f>
        <v>2016-12-31</v>
      </c>
      <c r="K8410" s="598" t="s">
        <v>2266</v>
      </c>
      <c r="L8410" s="598" t="s">
        <v>2267</v>
      </c>
    </row>
    <row r="8411" spans="1:12" ht="15.75">
      <c r="A8411" s="593" t="s">
        <v>15</v>
      </c>
      <c r="C8411" s="598" t="s">
        <v>1671</v>
      </c>
      <c r="I8411" s="580"/>
      <c r="J8411" s="580"/>
      <c r="L8411" s="557"/>
    </row>
    <row r="8412" spans="1:12" ht="15.75">
      <c r="A8412" s="593" t="s">
        <v>15</v>
      </c>
      <c r="C8412" s="598" t="str">
        <f>'822100'!B$13</f>
        <v>Información detallada a revelar sobre propiedades, planta y equipo</v>
      </c>
      <c r="F8412" s="555"/>
      <c r="I8412" s="580"/>
      <c r="J8412" s="580"/>
      <c r="L8412" s="557"/>
    </row>
    <row r="8413" spans="1:12" ht="15.75">
      <c r="C8413" s="598" t="str">
        <f>'822100'!B$14</f>
        <v>Bases de medición, propiedades, planta y equipo</v>
      </c>
      <c r="F8413" s="555" t="str">
        <f>'822100'!AN$14</f>
        <v>Por incluir información</v>
      </c>
      <c r="I8413" s="580" t="str">
        <f>Índice!$C$8</f>
        <v>2016-01-01</v>
      </c>
      <c r="J8413" s="580" t="str">
        <f>Índice!$C$9</f>
        <v>2016-12-31</v>
      </c>
      <c r="K8413" s="598" t="s">
        <v>2266</v>
      </c>
      <c r="L8413" s="598" t="s">
        <v>2268</v>
      </c>
    </row>
    <row r="8414" spans="1:12" ht="15.75">
      <c r="C8414" s="598" t="str">
        <f>'822100'!B$15</f>
        <v>Método de depreciación, propiedades, planta y equipo</v>
      </c>
      <c r="F8414" s="555" t="str">
        <f>'822100'!AN$15</f>
        <v>Por incluir información</v>
      </c>
      <c r="I8414" s="580" t="str">
        <f>Índice!$C$8</f>
        <v>2016-01-01</v>
      </c>
      <c r="J8414" s="580" t="str">
        <f>Índice!$C$9</f>
        <v>2016-12-31</v>
      </c>
      <c r="K8414" s="598" t="s">
        <v>2266</v>
      </c>
      <c r="L8414" s="598" t="s">
        <v>2268</v>
      </c>
    </row>
    <row r="8415" spans="1:12" ht="15.75">
      <c r="C8415" s="598" t="str">
        <f>'822100'!B$16</f>
        <v>Vidas útiles o tasas de depreciación, propiedades, planta y equipo</v>
      </c>
      <c r="F8415" s="555" t="str">
        <f>'822100'!AN$16</f>
        <v>Por incluir información</v>
      </c>
      <c r="I8415" s="580" t="str">
        <f>Índice!$C$8</f>
        <v>2016-01-01</v>
      </c>
      <c r="J8415" s="580" t="str">
        <f>Índice!$C$9</f>
        <v>2016-12-31</v>
      </c>
      <c r="K8415" s="598" t="s">
        <v>2266</v>
      </c>
      <c r="L8415" s="598" t="s">
        <v>2268</v>
      </c>
    </row>
    <row r="8416" spans="1:12" ht="15.75">
      <c r="A8416" s="593" t="s">
        <v>15</v>
      </c>
      <c r="C8416" s="598" t="str">
        <f>'822100'!B$17</f>
        <v>Conciliación de cambios en propiedades, planta y equipo</v>
      </c>
      <c r="F8416" s="555"/>
      <c r="I8416" s="580"/>
      <c r="J8416" s="580"/>
      <c r="K8416" s="598"/>
      <c r="L8416" s="598"/>
    </row>
    <row r="8417" spans="1:12" ht="15.75">
      <c r="C8417" s="598" t="str">
        <f>'822100'!B$18</f>
        <v>Propiedades, planta y equipo al comienzo del periodo</v>
      </c>
      <c r="F8417" s="586">
        <f>'822100'!AN$18</f>
        <v>0</v>
      </c>
      <c r="J8417" s="580" t="str">
        <f>Índice!$C$8</f>
        <v>2016-01-01</v>
      </c>
      <c r="K8417" s="598" t="s">
        <v>2266</v>
      </c>
      <c r="L8417" s="598" t="s">
        <v>2268</v>
      </c>
    </row>
    <row r="8418" spans="1:12" ht="15.75">
      <c r="A8418" s="593" t="s">
        <v>15</v>
      </c>
      <c r="C8418" s="598" t="str">
        <f>'822100'!B$19</f>
        <v>Cambios en propiedades, planta y equipo</v>
      </c>
      <c r="F8418" s="586"/>
      <c r="I8418" s="580"/>
      <c r="J8418" s="580"/>
      <c r="K8418" s="598"/>
      <c r="L8418" s="598"/>
    </row>
    <row r="8419" spans="1:12" ht="15.75">
      <c r="C8419" s="598" t="str">
        <f>'822100'!B$20</f>
        <v>Incrementos distintos de los procedentes de combinaciones de negocios, propiedades, planta y equipo</v>
      </c>
      <c r="F8419" s="586">
        <f>'822100'!AN$20</f>
        <v>0</v>
      </c>
      <c r="I8419" s="580" t="str">
        <f>Índice!$C$8</f>
        <v>2016-01-01</v>
      </c>
      <c r="J8419" s="580" t="str">
        <f>Índice!$C$9</f>
        <v>2016-12-31</v>
      </c>
      <c r="K8419" s="598" t="s">
        <v>2266</v>
      </c>
      <c r="L8419" s="598" t="s">
        <v>2268</v>
      </c>
    </row>
    <row r="8420" spans="1:12" ht="15.75">
      <c r="C8420" s="598" t="str">
        <f>'822100'!B$21</f>
        <v>Adquisiciones realizadas mediante combinaciones de negocios, propiedades, planta y equipo</v>
      </c>
      <c r="F8420" s="586">
        <f>'822100'!AN$21</f>
        <v>0</v>
      </c>
      <c r="I8420" s="580" t="str">
        <f>Índice!$C$8</f>
        <v>2016-01-01</v>
      </c>
      <c r="J8420" s="580" t="str">
        <f>Índice!$C$9</f>
        <v>2016-12-31</v>
      </c>
      <c r="K8420" s="598" t="s">
        <v>2266</v>
      </c>
      <c r="L8420" s="598" t="s">
        <v>2268</v>
      </c>
    </row>
    <row r="8421" spans="1:12" ht="15.75">
      <c r="C8421" s="598" t="str">
        <f>'822100'!B$22</f>
        <v>Transferencias de propiedades de inversión cuando pasa a estar disponible la medición fiable del valor razonable, propiedades, planta y equipo</v>
      </c>
      <c r="F8421" s="586">
        <f>'822100'!AN$22</f>
        <v>0</v>
      </c>
      <c r="I8421" s="580" t="str">
        <f>Índice!$C$8</f>
        <v>2016-01-01</v>
      </c>
      <c r="J8421" s="580" t="str">
        <f>Índice!$C$9</f>
        <v>2016-12-31</v>
      </c>
      <c r="K8421" s="598" t="s">
        <v>2266</v>
      </c>
      <c r="L8421" s="598" t="s">
        <v>2268</v>
      </c>
    </row>
    <row r="8422" spans="1:12" ht="15.75">
      <c r="C8422" s="598" t="str">
        <f>'822100'!B$23</f>
        <v>Incremento (disminución) por diferencias de cambio netas, propiedades, planta y equipo</v>
      </c>
      <c r="F8422" s="586">
        <f>'822100'!AN$23</f>
        <v>0</v>
      </c>
      <c r="I8422" s="580" t="str">
        <f>Índice!$C$8</f>
        <v>2016-01-01</v>
      </c>
      <c r="J8422" s="580" t="str">
        <f>Índice!$C$9</f>
        <v>2016-12-31</v>
      </c>
      <c r="K8422" s="598" t="s">
        <v>2266</v>
      </c>
      <c r="L8422" s="598" t="s">
        <v>2268</v>
      </c>
    </row>
    <row r="8423" spans="1:12" ht="15.75">
      <c r="C8423" s="598" t="str">
        <f>'822100'!B$24</f>
        <v>Depreciación, propiedades, planta y equipo</v>
      </c>
      <c r="F8423" s="586">
        <f>'822100'!AN$24</f>
        <v>0</v>
      </c>
      <c r="I8423" s="580" t="str">
        <f>Índice!$C$8</f>
        <v>2016-01-01</v>
      </c>
      <c r="J8423" s="580" t="str">
        <f>Índice!$C$9</f>
        <v>2016-12-31</v>
      </c>
      <c r="K8423" s="598" t="s">
        <v>2266</v>
      </c>
      <c r="L8423" s="598" t="s">
        <v>2268</v>
      </c>
    </row>
    <row r="8424" spans="1:12" ht="15.75">
      <c r="C8424" s="598" t="str">
        <f>'822100'!B$25</f>
        <v>Incremento (disminución) de revaluaciones, propiedades, planta y equipo</v>
      </c>
      <c r="F8424" s="586">
        <f>'822100'!AN$25</f>
        <v>0</v>
      </c>
      <c r="I8424" s="580" t="str">
        <f>Índice!$C$8</f>
        <v>2016-01-01</v>
      </c>
      <c r="J8424" s="580" t="str">
        <f>Índice!$C$9</f>
        <v>2016-12-31</v>
      </c>
      <c r="K8424" s="598" t="s">
        <v>2266</v>
      </c>
      <c r="L8424" s="598" t="s">
        <v>2268</v>
      </c>
    </row>
    <row r="8425" spans="1:12" ht="15.75">
      <c r="C8425" s="598" t="str">
        <f>'822100'!B$26</f>
        <v>Pérdidas por deterioro de valor reconocidas en otro resultado integral, propiedades, planta y equipo</v>
      </c>
      <c r="F8425" s="586">
        <f>'822100'!AN$26</f>
        <v>0</v>
      </c>
      <c r="I8425" s="580" t="str">
        <f>Índice!$C$8</f>
        <v>2016-01-01</v>
      </c>
      <c r="J8425" s="580" t="str">
        <f>Índice!$C$9</f>
        <v>2016-12-31</v>
      </c>
      <c r="K8425" s="598" t="s">
        <v>2266</v>
      </c>
      <c r="L8425" s="598" t="s">
        <v>2268</v>
      </c>
    </row>
    <row r="8426" spans="1:12" ht="15.75">
      <c r="C8426" s="598" t="str">
        <f>'822100'!B$27</f>
        <v>Reversión de deterioros de valor reconocidos en otro resultado integral, propiedades, planta y equipo</v>
      </c>
      <c r="F8426" s="586">
        <f>'822100'!AN$27</f>
        <v>0</v>
      </c>
      <c r="I8426" s="580" t="str">
        <f>Índice!$C$8</f>
        <v>2016-01-01</v>
      </c>
      <c r="J8426" s="580" t="str">
        <f>Índice!$C$9</f>
        <v>2016-12-31</v>
      </c>
      <c r="K8426" s="598" t="s">
        <v>2266</v>
      </c>
      <c r="L8426" s="598" t="s">
        <v>2268</v>
      </c>
    </row>
    <row r="8427" spans="1:12" ht="15.75">
      <c r="C8427" s="598" t="str">
        <f>'822100'!B$28</f>
        <v>Pérdidas por deterioro de valor reconocidas en el resultado del periodo, propiedades, planta y equipo</v>
      </c>
      <c r="F8427" s="586">
        <f>'822100'!AN$28</f>
        <v>0</v>
      </c>
      <c r="I8427" s="580" t="str">
        <f>Índice!$C$8</f>
        <v>2016-01-01</v>
      </c>
      <c r="J8427" s="580" t="str">
        <f>Índice!$C$9</f>
        <v>2016-12-31</v>
      </c>
      <c r="K8427" s="598" t="s">
        <v>2266</v>
      </c>
      <c r="L8427" s="598" t="s">
        <v>2268</v>
      </c>
    </row>
    <row r="8428" spans="1:12" ht="15.75">
      <c r="C8428" s="598" t="str">
        <f>'822100'!B$29</f>
        <v>Reversión de pérdidas por deterioro de valor reconocidas en el resultado del periodo, propiedades, planta y equipo</v>
      </c>
      <c r="F8428" s="586">
        <f>'822100'!AN$29</f>
        <v>0</v>
      </c>
      <c r="I8428" s="580" t="str">
        <f>Índice!$C$8</f>
        <v>2016-01-01</v>
      </c>
      <c r="J8428" s="580" t="str">
        <f>Índice!$C$9</f>
        <v>2016-12-31</v>
      </c>
      <c r="K8428" s="598" t="s">
        <v>2266</v>
      </c>
      <c r="L8428" s="598" t="s">
        <v>2268</v>
      </c>
    </row>
    <row r="8429" spans="1:12" ht="15.75">
      <c r="C8429" s="598" t="str">
        <f>'822100'!B$30</f>
        <v>Incrementos (disminuciones) por otros cambios, propiedades, planta y equipo</v>
      </c>
      <c r="F8429" s="586">
        <f>'822100'!AN$30</f>
        <v>0</v>
      </c>
      <c r="I8429" s="580" t="str">
        <f>Índice!$C$8</f>
        <v>2016-01-01</v>
      </c>
      <c r="J8429" s="580" t="str">
        <f>Índice!$C$9</f>
        <v>2016-12-31</v>
      </c>
      <c r="K8429" s="598" t="s">
        <v>2266</v>
      </c>
      <c r="L8429" s="598" t="s">
        <v>2268</v>
      </c>
    </row>
    <row r="8430" spans="1:12" ht="15.75">
      <c r="C8430" s="598" t="str">
        <f>'822100'!B$31</f>
        <v>Disposiciones, propiedades, planta y equipo</v>
      </c>
      <c r="F8430" s="586">
        <f>'822100'!AN$31</f>
        <v>0</v>
      </c>
      <c r="I8430" s="580" t="str">
        <f>Índice!$C$8</f>
        <v>2016-01-01</v>
      </c>
      <c r="J8430" s="580" t="str">
        <f>Índice!$C$9</f>
        <v>2016-12-31</v>
      </c>
      <c r="K8430" s="598" t="s">
        <v>2266</v>
      </c>
      <c r="L8430" s="598" t="s">
        <v>2268</v>
      </c>
    </row>
    <row r="8431" spans="1:12" ht="15.75">
      <c r="C8431" s="598" t="str">
        <f>'822100'!B$32</f>
        <v>Total incremento (disminución) en propiedades, planta y equipo</v>
      </c>
      <c r="F8431" s="586">
        <f>'822100'!AN$32</f>
        <v>0</v>
      </c>
      <c r="I8431" s="580" t="str">
        <f>Índice!$C$8</f>
        <v>2016-01-01</v>
      </c>
      <c r="J8431" s="580" t="str">
        <f>Índice!$C$9</f>
        <v>2016-12-31</v>
      </c>
      <c r="K8431" s="598" t="s">
        <v>2266</v>
      </c>
      <c r="L8431" s="598" t="s">
        <v>2268</v>
      </c>
    </row>
    <row r="8432" spans="1:12" ht="15.75">
      <c r="C8432" s="598" t="str">
        <f>'822100'!B$33</f>
        <v>Propiedades, planta y equipo al final del periodo</v>
      </c>
      <c r="F8432" s="586">
        <f>'822100'!AN$33</f>
        <v>0</v>
      </c>
      <c r="I8432" s="580"/>
      <c r="J8432" s="580" t="str">
        <f>Índice!$C$9</f>
        <v>2016-12-31</v>
      </c>
      <c r="K8432" s="598" t="s">
        <v>2266</v>
      </c>
      <c r="L8432" s="598" t="s">
        <v>2268</v>
      </c>
    </row>
    <row r="8433" spans="1:12" ht="15.75">
      <c r="A8433" s="593" t="s">
        <v>15</v>
      </c>
      <c r="C8433" s="598" t="s">
        <v>1670</v>
      </c>
      <c r="I8433" s="580"/>
      <c r="J8433" s="580"/>
      <c r="L8433" s="557"/>
    </row>
    <row r="8434" spans="1:12" ht="15.75">
      <c r="A8434" s="593" t="s">
        <v>15</v>
      </c>
      <c r="C8434" s="598" t="str">
        <f>'822100'!B$13</f>
        <v>Información detallada a revelar sobre propiedades, planta y equipo</v>
      </c>
      <c r="F8434" s="555"/>
      <c r="I8434" s="580"/>
      <c r="J8434" s="580"/>
      <c r="L8434" s="557"/>
    </row>
    <row r="8435" spans="1:12" ht="15.75">
      <c r="C8435" s="598" t="str">
        <f>'822100'!B$14</f>
        <v>Bases de medición, propiedades, planta y equipo</v>
      </c>
      <c r="F8435" s="555" t="str">
        <f>'822100'!AO$14</f>
        <v>Por incluir información</v>
      </c>
      <c r="I8435" s="580" t="str">
        <f>Índice!$C$8</f>
        <v>2016-01-01</v>
      </c>
      <c r="J8435" s="580" t="str">
        <f>Índice!$C$9</f>
        <v>2016-12-31</v>
      </c>
      <c r="K8435" s="598" t="s">
        <v>2266</v>
      </c>
      <c r="L8435" s="598" t="s">
        <v>2269</v>
      </c>
    </row>
    <row r="8436" spans="1:12" ht="15.75">
      <c r="C8436" s="598" t="str">
        <f>'822100'!B$15</f>
        <v>Método de depreciación, propiedades, planta y equipo</v>
      </c>
      <c r="F8436" s="555" t="str">
        <f>'822100'!AO$15</f>
        <v>Por incluir información</v>
      </c>
      <c r="I8436" s="580" t="str">
        <f>Índice!$C$8</f>
        <v>2016-01-01</v>
      </c>
      <c r="J8436" s="580" t="str">
        <f>Índice!$C$9</f>
        <v>2016-12-31</v>
      </c>
      <c r="K8436" s="598" t="s">
        <v>2266</v>
      </c>
      <c r="L8436" s="598" t="s">
        <v>2269</v>
      </c>
    </row>
    <row r="8437" spans="1:12" ht="15.75">
      <c r="C8437" s="598" t="str">
        <f>'822100'!B$16</f>
        <v>Vidas útiles o tasas de depreciación, propiedades, planta y equipo</v>
      </c>
      <c r="F8437" s="555" t="str">
        <f>'822100'!AO$16</f>
        <v>Por incluir información</v>
      </c>
      <c r="I8437" s="580" t="str">
        <f>Índice!$C$8</f>
        <v>2016-01-01</v>
      </c>
      <c r="J8437" s="580" t="str">
        <f>Índice!$C$9</f>
        <v>2016-12-31</v>
      </c>
      <c r="K8437" s="598" t="s">
        <v>2266</v>
      </c>
      <c r="L8437" s="598" t="s">
        <v>2269</v>
      </c>
    </row>
    <row r="8438" spans="1:12" ht="15.75">
      <c r="A8438" s="593" t="s">
        <v>15</v>
      </c>
      <c r="C8438" s="598" t="str">
        <f>'822100'!B$17</f>
        <v>Conciliación de cambios en propiedades, planta y equipo</v>
      </c>
      <c r="F8438" s="555"/>
      <c r="I8438" s="580"/>
      <c r="J8438" s="580"/>
      <c r="L8438" s="557"/>
    </row>
    <row r="8439" spans="1:12" ht="15.75">
      <c r="C8439" s="598" t="str">
        <f>'822100'!B$18</f>
        <v>Propiedades, planta y equipo al comienzo del periodo</v>
      </c>
      <c r="F8439" s="586">
        <f>'822100'!AO$18</f>
        <v>0</v>
      </c>
      <c r="J8439" s="580" t="str">
        <f>Índice!$C$8</f>
        <v>2016-01-01</v>
      </c>
      <c r="K8439" s="598" t="s">
        <v>2266</v>
      </c>
      <c r="L8439" s="598" t="s">
        <v>2269</v>
      </c>
    </row>
    <row r="8440" spans="1:12" ht="15.75">
      <c r="A8440" s="593" t="s">
        <v>15</v>
      </c>
      <c r="C8440" s="598" t="str">
        <f>'822100'!B$19</f>
        <v>Cambios en propiedades, planta y equipo</v>
      </c>
      <c r="F8440" s="586"/>
      <c r="I8440" s="580"/>
      <c r="J8440" s="580"/>
      <c r="K8440" s="598"/>
      <c r="L8440" s="598"/>
    </row>
    <row r="8441" spans="1:12" ht="15.75">
      <c r="C8441" s="598" t="str">
        <f>'822100'!B$20</f>
        <v>Incrementos distintos de los procedentes de combinaciones de negocios, propiedades, planta y equipo</v>
      </c>
      <c r="F8441" s="586">
        <f>'822100'!AO$20</f>
        <v>0</v>
      </c>
      <c r="I8441" s="580" t="str">
        <f>Índice!$C$8</f>
        <v>2016-01-01</v>
      </c>
      <c r="J8441" s="580" t="str">
        <f>Índice!$C$9</f>
        <v>2016-12-31</v>
      </c>
      <c r="K8441" s="598" t="s">
        <v>2266</v>
      </c>
      <c r="L8441" s="598" t="s">
        <v>2269</v>
      </c>
    </row>
    <row r="8442" spans="1:12" ht="15.75">
      <c r="C8442" s="598" t="str">
        <f>'822100'!B$21</f>
        <v>Adquisiciones realizadas mediante combinaciones de negocios, propiedades, planta y equipo</v>
      </c>
      <c r="F8442" s="586">
        <f>'822100'!AO$21</f>
        <v>0</v>
      </c>
      <c r="I8442" s="580" t="str">
        <f>Índice!$C$8</f>
        <v>2016-01-01</v>
      </c>
      <c r="J8442" s="580" t="str">
        <f>Índice!$C$9</f>
        <v>2016-12-31</v>
      </c>
      <c r="K8442" s="598" t="s">
        <v>2266</v>
      </c>
      <c r="L8442" s="598" t="s">
        <v>2269</v>
      </c>
    </row>
    <row r="8443" spans="1:12" ht="15.75">
      <c r="C8443" s="598" t="str">
        <f>'822100'!B$22</f>
        <v>Transferencias de propiedades de inversión cuando pasa a estar disponible la medición fiable del valor razonable, propiedades, planta y equipo</v>
      </c>
      <c r="F8443" s="586">
        <f>'822100'!AO$22</f>
        <v>0</v>
      </c>
      <c r="I8443" s="580" t="str">
        <f>Índice!$C$8</f>
        <v>2016-01-01</v>
      </c>
      <c r="J8443" s="580" t="str">
        <f>Índice!$C$9</f>
        <v>2016-12-31</v>
      </c>
      <c r="K8443" s="598" t="s">
        <v>2266</v>
      </c>
      <c r="L8443" s="598" t="s">
        <v>2269</v>
      </c>
    </row>
    <row r="8444" spans="1:12" ht="15.75">
      <c r="C8444" s="598" t="str">
        <f>'822100'!B$23</f>
        <v>Incremento (disminución) por diferencias de cambio netas, propiedades, planta y equipo</v>
      </c>
      <c r="F8444" s="586">
        <f>'822100'!AO$23</f>
        <v>0</v>
      </c>
      <c r="I8444" s="580" t="str">
        <f>Índice!$C$8</f>
        <v>2016-01-01</v>
      </c>
      <c r="J8444" s="580" t="str">
        <f>Índice!$C$9</f>
        <v>2016-12-31</v>
      </c>
      <c r="K8444" s="598" t="s">
        <v>2266</v>
      </c>
      <c r="L8444" s="598" t="s">
        <v>2269</v>
      </c>
    </row>
    <row r="8445" spans="1:12" ht="15.75">
      <c r="C8445" s="598" t="str">
        <f>'822100'!B$24</f>
        <v>Depreciación, propiedades, planta y equipo</v>
      </c>
      <c r="F8445" s="586">
        <f>'822100'!AO$24</f>
        <v>0</v>
      </c>
      <c r="I8445" s="580" t="str">
        <f>Índice!$C$8</f>
        <v>2016-01-01</v>
      </c>
      <c r="J8445" s="580" t="str">
        <f>Índice!$C$9</f>
        <v>2016-12-31</v>
      </c>
      <c r="K8445" s="598" t="s">
        <v>2266</v>
      </c>
      <c r="L8445" s="598" t="s">
        <v>2269</v>
      </c>
    </row>
    <row r="8446" spans="1:12" ht="15.75">
      <c r="C8446" s="598" t="str">
        <f>'822100'!B$25</f>
        <v>Incremento (disminución) de revaluaciones, propiedades, planta y equipo</v>
      </c>
      <c r="F8446" s="586">
        <f>'822100'!AO$25</f>
        <v>0</v>
      </c>
      <c r="I8446" s="580" t="str">
        <f>Índice!$C$8</f>
        <v>2016-01-01</v>
      </c>
      <c r="J8446" s="580" t="str">
        <f>Índice!$C$9</f>
        <v>2016-12-31</v>
      </c>
      <c r="K8446" s="598" t="s">
        <v>2266</v>
      </c>
      <c r="L8446" s="598" t="s">
        <v>2269</v>
      </c>
    </row>
    <row r="8447" spans="1:12" ht="15.75">
      <c r="C8447" s="598" t="str">
        <f>'822100'!B$26</f>
        <v>Pérdidas por deterioro de valor reconocidas en otro resultado integral, propiedades, planta y equipo</v>
      </c>
      <c r="F8447" s="586">
        <f>'822100'!AO$26</f>
        <v>0</v>
      </c>
      <c r="I8447" s="580" t="str">
        <f>Índice!$C$8</f>
        <v>2016-01-01</v>
      </c>
      <c r="J8447" s="580" t="str">
        <f>Índice!$C$9</f>
        <v>2016-12-31</v>
      </c>
      <c r="K8447" s="598" t="s">
        <v>2266</v>
      </c>
      <c r="L8447" s="598" t="s">
        <v>2269</v>
      </c>
    </row>
    <row r="8448" spans="1:12" ht="15.75">
      <c r="C8448" s="598" t="str">
        <f>'822100'!B$27</f>
        <v>Reversión de deterioros de valor reconocidos en otro resultado integral, propiedades, planta y equipo</v>
      </c>
      <c r="F8448" s="586">
        <f>'822100'!AO$27</f>
        <v>0</v>
      </c>
      <c r="I8448" s="580" t="str">
        <f>Índice!$C$8</f>
        <v>2016-01-01</v>
      </c>
      <c r="J8448" s="580" t="str">
        <f>Índice!$C$9</f>
        <v>2016-12-31</v>
      </c>
      <c r="K8448" s="598" t="s">
        <v>2266</v>
      </c>
      <c r="L8448" s="598" t="s">
        <v>2269</v>
      </c>
    </row>
    <row r="8449" spans="1:12" ht="15.75">
      <c r="C8449" s="598" t="str">
        <f>'822100'!B$28</f>
        <v>Pérdidas por deterioro de valor reconocidas en el resultado del periodo, propiedades, planta y equipo</v>
      </c>
      <c r="F8449" s="586">
        <f>'822100'!AO$28</f>
        <v>0</v>
      </c>
      <c r="I8449" s="580" t="str">
        <f>Índice!$C$8</f>
        <v>2016-01-01</v>
      </c>
      <c r="J8449" s="580" t="str">
        <f>Índice!$C$9</f>
        <v>2016-12-31</v>
      </c>
      <c r="K8449" s="598" t="s">
        <v>2266</v>
      </c>
      <c r="L8449" s="598" t="s">
        <v>2269</v>
      </c>
    </row>
    <row r="8450" spans="1:12" ht="15.75">
      <c r="C8450" s="598" t="str">
        <f>'822100'!B$29</f>
        <v>Reversión de pérdidas por deterioro de valor reconocidas en el resultado del periodo, propiedades, planta y equipo</v>
      </c>
      <c r="F8450" s="586">
        <f>'822100'!AO$29</f>
        <v>0</v>
      </c>
      <c r="I8450" s="580" t="str">
        <f>Índice!$C$8</f>
        <v>2016-01-01</v>
      </c>
      <c r="J8450" s="580" t="str">
        <f>Índice!$C$9</f>
        <v>2016-12-31</v>
      </c>
      <c r="K8450" s="598" t="s">
        <v>2266</v>
      </c>
      <c r="L8450" s="598" t="s">
        <v>2269</v>
      </c>
    </row>
    <row r="8451" spans="1:12" ht="15.75">
      <c r="C8451" s="598" t="str">
        <f>'822100'!B$30</f>
        <v>Incrementos (disminuciones) por otros cambios, propiedades, planta y equipo</v>
      </c>
      <c r="F8451" s="586">
        <f>'822100'!AO$30</f>
        <v>0</v>
      </c>
      <c r="I8451" s="580" t="str">
        <f>Índice!$C$8</f>
        <v>2016-01-01</v>
      </c>
      <c r="J8451" s="580" t="str">
        <f>Índice!$C$9</f>
        <v>2016-12-31</v>
      </c>
      <c r="K8451" s="598" t="s">
        <v>2266</v>
      </c>
      <c r="L8451" s="598" t="s">
        <v>2269</v>
      </c>
    </row>
    <row r="8452" spans="1:12" ht="15.75">
      <c r="C8452" s="598" t="str">
        <f>'822100'!B$31</f>
        <v>Disposiciones, propiedades, planta y equipo</v>
      </c>
      <c r="F8452" s="586">
        <f>'822100'!AO$31</f>
        <v>0</v>
      </c>
      <c r="I8452" s="580" t="str">
        <f>Índice!$C$8</f>
        <v>2016-01-01</v>
      </c>
      <c r="J8452" s="580" t="str">
        <f>Índice!$C$9</f>
        <v>2016-12-31</v>
      </c>
      <c r="K8452" s="598" t="s">
        <v>2266</v>
      </c>
      <c r="L8452" s="598" t="s">
        <v>2269</v>
      </c>
    </row>
    <row r="8453" spans="1:12" ht="15.75">
      <c r="C8453" s="598" t="str">
        <f>'822100'!B$32</f>
        <v>Total incremento (disminución) en propiedades, planta y equipo</v>
      </c>
      <c r="F8453" s="586">
        <f>'822100'!AO$32</f>
        <v>0</v>
      </c>
      <c r="I8453" s="580" t="str">
        <f>Índice!$C$8</f>
        <v>2016-01-01</v>
      </c>
      <c r="J8453" s="580" t="str">
        <f>Índice!$C$9</f>
        <v>2016-12-31</v>
      </c>
      <c r="K8453" s="598" t="s">
        <v>2266</v>
      </c>
      <c r="L8453" s="598" t="s">
        <v>2269</v>
      </c>
    </row>
    <row r="8454" spans="1:12" ht="15.75">
      <c r="C8454" s="598" t="str">
        <f>'822100'!B$33</f>
        <v>Propiedades, planta y equipo al final del periodo</v>
      </c>
      <c r="F8454" s="586">
        <f>'822100'!AO$33</f>
        <v>0</v>
      </c>
      <c r="I8454" s="580"/>
      <c r="J8454" s="580" t="str">
        <f>Índice!$C$9</f>
        <v>2016-12-31</v>
      </c>
      <c r="K8454" s="598" t="s">
        <v>2266</v>
      </c>
      <c r="L8454" s="598" t="s">
        <v>2269</v>
      </c>
    </row>
    <row r="8455" spans="1:12" s="550" customFormat="1" ht="15.75">
      <c r="A8455" s="575" t="s">
        <v>15</v>
      </c>
      <c r="C8455" s="607">
        <f>'822100'!B34</f>
        <v>0</v>
      </c>
      <c r="F8455" s="591"/>
      <c r="I8455" s="576"/>
      <c r="J8455" s="576"/>
      <c r="K8455" s="607"/>
      <c r="L8455" s="607"/>
    </row>
    <row r="8456" spans="1:12" ht="15.75">
      <c r="A8456" s="593"/>
      <c r="C8456" s="598" t="str">
        <f>'822100'!B35</f>
        <v>Fecha de vigencia de revaluación, propiedades, planta y equipo</v>
      </c>
      <c r="F8456" s="598" t="str">
        <f>'822100'!C35</f>
        <v>2016-12-31</v>
      </c>
      <c r="I8456" s="580" t="str">
        <f>Índice!$C$8</f>
        <v>2016-01-01</v>
      </c>
      <c r="J8456" s="580" t="str">
        <f>Índice!$C$9</f>
        <v>2016-12-31</v>
      </c>
      <c r="K8456" s="598"/>
      <c r="L8456" s="598"/>
    </row>
    <row r="8457" spans="1:12" ht="15.75">
      <c r="A8457" s="593"/>
      <c r="C8457" s="598" t="str">
        <f>'822100'!B36</f>
        <v>Explicación de la implicación del tasador independiente en la revaluación, propiedades, planta y equipo</v>
      </c>
      <c r="F8457" s="598" t="str">
        <f>'822100'!C36</f>
        <v>Por incluir información</v>
      </c>
      <c r="I8457" s="580" t="str">
        <f>Índice!$C$8</f>
        <v>2016-01-01</v>
      </c>
      <c r="J8457" s="580" t="str">
        <f>Índice!$C$9</f>
        <v>2016-12-31</v>
      </c>
      <c r="K8457" s="598"/>
      <c r="L8457" s="598"/>
    </row>
    <row r="8458" spans="1:12" ht="15.75">
      <c r="A8458" s="593"/>
      <c r="C8458" s="598" t="str">
        <f>'822100'!B37</f>
        <v>Explicación de los métodos de revaluación y suposiciones significativas, propiedades, planta y equipo</v>
      </c>
      <c r="F8458" s="598" t="str">
        <f>'822100'!C37</f>
        <v>Por incluir información</v>
      </c>
      <c r="I8458" s="580" t="str">
        <f>Índice!$C$8</f>
        <v>2016-01-01</v>
      </c>
      <c r="J8458" s="580" t="str">
        <f>Índice!$C$9</f>
        <v>2016-12-31</v>
      </c>
      <c r="K8458" s="598"/>
      <c r="L8458" s="598"/>
    </row>
    <row r="8459" spans="1:12" ht="15.75">
      <c r="A8459" s="593"/>
      <c r="C8459" s="598" t="str">
        <f>'822100'!B38</f>
        <v>Propiedades, planta y equipo, activos revaluados, al costo</v>
      </c>
      <c r="F8459" s="598">
        <f>'822100'!C38</f>
        <v>0</v>
      </c>
      <c r="I8459" s="580"/>
      <c r="J8459" s="580" t="str">
        <f>Índice!$C$9</f>
        <v>2016-12-31</v>
      </c>
      <c r="K8459" s="598"/>
      <c r="L8459" s="598"/>
    </row>
    <row r="8460" spans="1:12" ht="15.75">
      <c r="A8460" s="593"/>
      <c r="C8460" s="598" t="str">
        <f>'822100'!B39</f>
        <v>Bases de medición, propiedades de inversión al costo menos la depreciación y deterioro de valor acumulados</v>
      </c>
      <c r="F8460" s="598" t="str">
        <f>'822100'!C39</f>
        <v>Por incluir información</v>
      </c>
      <c r="I8460" s="580" t="str">
        <f>Índice!$C$8</f>
        <v>2016-01-01</v>
      </c>
      <c r="J8460" s="580" t="str">
        <f>Índice!$C$9</f>
        <v>2016-12-31</v>
      </c>
      <c r="K8460" s="598"/>
      <c r="L8460" s="598"/>
    </row>
    <row r="8461" spans="1:12" ht="15.75">
      <c r="A8461" s="593"/>
      <c r="C8461" s="598" t="str">
        <f>'822100'!B40</f>
        <v>Método de depreciación, propiedades de inversión al costo menos la depreciación y deterioro de valor acumulados</v>
      </c>
      <c r="F8461" s="598" t="str">
        <f>'822100'!C40</f>
        <v>Por incluir información</v>
      </c>
      <c r="I8461" s="580" t="str">
        <f>Índice!$C$8</f>
        <v>2016-01-01</v>
      </c>
      <c r="J8461" s="580" t="str">
        <f>Índice!$C$9</f>
        <v>2016-12-31</v>
      </c>
      <c r="K8461" s="598"/>
      <c r="L8461" s="598"/>
    </row>
    <row r="8462" spans="1:12" ht="15.75">
      <c r="A8462" s="593"/>
      <c r="C8462" s="598" t="str">
        <f>'822100'!B41</f>
        <v>Vidas útiles o tasas de depreciación, propiedades de inversión al costo menos la depreciación y deterioro de valor acumulados</v>
      </c>
      <c r="F8462" s="598" t="str">
        <f>'822100'!C41</f>
        <v>Por incluir información</v>
      </c>
      <c r="I8462" s="580" t="str">
        <f>Índice!$C$8</f>
        <v>2016-01-01</v>
      </c>
      <c r="J8462" s="580" t="str">
        <f>Índice!$C$9</f>
        <v>2016-12-31</v>
      </c>
      <c r="K8462" s="598"/>
      <c r="L8462" s="598"/>
    </row>
    <row r="8463" spans="1:12" ht="15.75">
      <c r="A8463" s="575"/>
      <c r="C8463" s="598" t="str">
        <f>'822100'!B43</f>
        <v>Información a revelar sobre la conciliación de propiedades de inversión al costo menos la depreciación y deterioro de valor acumulados [bloque de texto]</v>
      </c>
      <c r="F8463" s="598" t="str">
        <f>'822100'!C43</f>
        <v>Por incluir información</v>
      </c>
      <c r="I8463" s="580" t="str">
        <f>Índice!$C$8</f>
        <v>2016-01-01</v>
      </c>
      <c r="J8463" s="580" t="str">
        <f>Índice!$C$9</f>
        <v>2016-12-31</v>
      </c>
      <c r="K8463" s="598"/>
      <c r="L8463" s="598"/>
    </row>
    <row r="8464" spans="1:12" ht="15.75">
      <c r="A8464" s="593"/>
      <c r="C8464" s="598" t="str">
        <f>'822100'!$B$47</f>
        <v xml:space="preserve">Propiedades de inversión al costo menos la depreciación y deterioro de valor acumulados al comienzo del periodo </v>
      </c>
      <c r="F8464" s="598">
        <f>'822100'!$C$47</f>
        <v>0</v>
      </c>
      <c r="J8464" s="580" t="str">
        <f>Índice!$C$8</f>
        <v>2016-01-01</v>
      </c>
      <c r="K8464" s="598" t="s">
        <v>2266</v>
      </c>
      <c r="L8464" s="598" t="s">
        <v>2267</v>
      </c>
    </row>
    <row r="8465" spans="1:12" ht="15.75">
      <c r="A8465" s="593" t="s">
        <v>15</v>
      </c>
      <c r="B8465" s="557" t="s">
        <v>3182</v>
      </c>
      <c r="C8465" s="598" t="str">
        <f>'822100'!$B$48</f>
        <v>Cambios en las propiedades de inversión al costo menos la depreciación y deterioro de valor acumulados [resumen]</v>
      </c>
      <c r="F8465" s="598">
        <f>'822100'!$C$48</f>
        <v>0</v>
      </c>
      <c r="I8465" s="580" t="str">
        <f>Índice!$C$8</f>
        <v>2016-01-01</v>
      </c>
      <c r="J8465" s="580" t="str">
        <f>Índice!$C$9</f>
        <v>2016-12-31</v>
      </c>
      <c r="K8465" s="598" t="s">
        <v>2266</v>
      </c>
      <c r="L8465" s="598" t="s">
        <v>2267</v>
      </c>
    </row>
    <row r="8466" spans="1:12" ht="15.75">
      <c r="A8466" s="593"/>
      <c r="C8466" s="598" t="str">
        <f>'822100'!$B$49</f>
        <v>Incorporaciones por otras vías distintas a las combinaciones de negocios, propiedades de inversión al costo menos la depreciación y deterioro acumulados</v>
      </c>
      <c r="F8466" s="598">
        <f>'822100'!$C$49</f>
        <v>0</v>
      </c>
      <c r="I8466" s="580" t="str">
        <f>Índice!$C$8</f>
        <v>2016-01-01</v>
      </c>
      <c r="J8466" s="580" t="str">
        <f>Índice!$C$9</f>
        <v>2016-12-31</v>
      </c>
      <c r="K8466" s="598" t="s">
        <v>2266</v>
      </c>
      <c r="L8466" s="598" t="s">
        <v>2267</v>
      </c>
    </row>
    <row r="8467" spans="1:12" ht="15.75">
      <c r="A8467" s="593"/>
      <c r="C8467" s="598" t="str">
        <f>'822100'!$B$50</f>
        <v>Adquisiciones a través de combinaciones de negocios, propiedades de inversión al costo menos la depreciación y deterioro acumulados</v>
      </c>
      <c r="F8467" s="598">
        <f>'822100'!$C$50</f>
        <v>0</v>
      </c>
      <c r="I8467" s="580" t="str">
        <f>Índice!$C$8</f>
        <v>2016-01-01</v>
      </c>
      <c r="J8467" s="580" t="str">
        <f>Índice!$C$9</f>
        <v>2016-12-31</v>
      </c>
      <c r="K8467" s="598" t="s">
        <v>2266</v>
      </c>
      <c r="L8467" s="598" t="s">
        <v>2267</v>
      </c>
    </row>
    <row r="8468" spans="1:12" ht="15.75">
      <c r="A8468" s="593" t="s">
        <v>15</v>
      </c>
      <c r="B8468" s="557" t="s">
        <v>3182</v>
      </c>
      <c r="C8468" s="598" t="str">
        <f>'822100'!$B$51</f>
        <v>Transferencia a (desde) propiedades de inversión a valor razonable con cambios en resultados [resumen]</v>
      </c>
      <c r="F8468" s="598">
        <f>'822100'!$C$51</f>
        <v>0</v>
      </c>
      <c r="I8468" s="580" t="str">
        <f>Índice!$C$8</f>
        <v>2016-01-01</v>
      </c>
      <c r="J8468" s="580" t="str">
        <f>Índice!$C$9</f>
        <v>2016-12-31</v>
      </c>
      <c r="K8468" s="598" t="s">
        <v>2266</v>
      </c>
      <c r="L8468" s="598" t="s">
        <v>2267</v>
      </c>
    </row>
    <row r="8469" spans="1:12" ht="15.75">
      <c r="A8469" s="593"/>
      <c r="C8469" s="598" t="str">
        <f>'822100'!$B$52</f>
        <v>Transferencia a propiedades de inversión a valor razonable con cambios en resultados</v>
      </c>
      <c r="F8469" s="598">
        <f>'822100'!$C$52</f>
        <v>0</v>
      </c>
      <c r="I8469" s="580" t="str">
        <f>Índice!$C$8</f>
        <v>2016-01-01</v>
      </c>
      <c r="J8469" s="580" t="str">
        <f>Índice!$C$9</f>
        <v>2016-12-31</v>
      </c>
      <c r="K8469" s="598" t="s">
        <v>2266</v>
      </c>
      <c r="L8469" s="598" t="s">
        <v>2267</v>
      </c>
    </row>
    <row r="8470" spans="1:12" ht="15.75">
      <c r="A8470" s="593"/>
      <c r="C8470" s="598" t="str">
        <f>'822100'!$B$53</f>
        <v>Transferencia desde propiedades de inversión a valor razonable con cambios en resultados</v>
      </c>
      <c r="F8470" s="598">
        <f>'822100'!$C$53</f>
        <v>0</v>
      </c>
      <c r="I8470" s="580" t="str">
        <f>Índice!$C$8</f>
        <v>2016-01-01</v>
      </c>
      <c r="J8470" s="580" t="str">
        <f>Índice!$C$9</f>
        <v>2016-12-31</v>
      </c>
      <c r="K8470" s="598" t="s">
        <v>2266</v>
      </c>
      <c r="L8470" s="598" t="s">
        <v>2267</v>
      </c>
    </row>
    <row r="8471" spans="1:12" ht="15.75">
      <c r="A8471" s="593"/>
      <c r="C8471" s="598" t="str">
        <f>'822100'!$B$54</f>
        <v>Transferencia neta a (desde) propiedades de inversión a valor razonable con cambios en resultados</v>
      </c>
      <c r="F8471" s="598">
        <f>'822100'!$C$54</f>
        <v>0</v>
      </c>
      <c r="I8471" s="580" t="str">
        <f>Índice!$C$8</f>
        <v>2016-01-01</v>
      </c>
      <c r="J8471" s="580" t="str">
        <f>Índice!$C$9</f>
        <v>2016-12-31</v>
      </c>
      <c r="K8471" s="598" t="s">
        <v>2266</v>
      </c>
      <c r="L8471" s="598" t="s">
        <v>2267</v>
      </c>
    </row>
    <row r="8472" spans="1:12" ht="15.75">
      <c r="A8472" s="593"/>
      <c r="C8472" s="598" t="str">
        <f>'822100'!$B$55</f>
        <v>Incremento (disminución) por diferencias de cambio, propiedades de inversión al costo menos la depreciación y deterioro de valor acumulados</v>
      </c>
      <c r="F8472" s="598">
        <f>'822100'!$C$55</f>
        <v>0</v>
      </c>
      <c r="I8472" s="580" t="str">
        <f>Índice!$C$8</f>
        <v>2016-01-01</v>
      </c>
      <c r="J8472" s="580" t="str">
        <f>Índice!$C$9</f>
        <v>2016-12-31</v>
      </c>
      <c r="K8472" s="598" t="s">
        <v>2266</v>
      </c>
      <c r="L8472" s="598" t="s">
        <v>2267</v>
      </c>
    </row>
    <row r="8473" spans="1:12" ht="15.75">
      <c r="A8473" s="593"/>
      <c r="C8473" s="598" t="str">
        <f>'822100'!$B$56</f>
        <v>Depreciación, propiedades de inversión al costo menos la depreciación y deterioro de valor acumulados</v>
      </c>
      <c r="F8473" s="598">
        <f>'822100'!$C$56</f>
        <v>0</v>
      </c>
      <c r="I8473" s="580" t="str">
        <f>Índice!$C$8</f>
        <v>2016-01-01</v>
      </c>
      <c r="J8473" s="580" t="str">
        <f>Índice!$C$9</f>
        <v>2016-12-31</v>
      </c>
      <c r="K8473" s="598" t="s">
        <v>2266</v>
      </c>
      <c r="L8473" s="598" t="s">
        <v>2267</v>
      </c>
    </row>
    <row r="8474" spans="1:12" ht="15.75">
      <c r="A8474" s="593"/>
      <c r="C8474" s="598" t="str">
        <f>'822100'!$B$57</f>
        <v>Pérdidas por deterioro de valor reconocidas en el resultado del periodo, propiedades de inversión, al costo menos la depreciación y deterioro de valor acumulados</v>
      </c>
      <c r="F8474" s="598">
        <f>'822100'!$C$57</f>
        <v>0</v>
      </c>
      <c r="I8474" s="580" t="str">
        <f>Índice!$C$8</f>
        <v>2016-01-01</v>
      </c>
      <c r="J8474" s="580" t="str">
        <f>Índice!$C$9</f>
        <v>2016-12-31</v>
      </c>
      <c r="K8474" s="598" t="s">
        <v>2266</v>
      </c>
      <c r="L8474" s="598" t="s">
        <v>2267</v>
      </c>
    </row>
    <row r="8475" spans="1:12" ht="15.75">
      <c r="A8475" s="593"/>
      <c r="C8475" s="598" t="str">
        <f>'822100'!$B$58</f>
        <v>Reversión de deterioros de valor reconocidos en el resultado del periodo, propiedades de inversión, al costo menos la depreciación y deterioro de valor acumulados</v>
      </c>
      <c r="F8475" s="598">
        <f>'822100'!$C$58</f>
        <v>0</v>
      </c>
      <c r="I8475" s="580" t="str">
        <f>Índice!$C$8</f>
        <v>2016-01-01</v>
      </c>
      <c r="J8475" s="580" t="str">
        <f>Índice!$C$9</f>
        <v>2016-12-31</v>
      </c>
      <c r="K8475" s="598" t="s">
        <v>2266</v>
      </c>
      <c r="L8475" s="598" t="s">
        <v>2267</v>
      </c>
    </row>
    <row r="8476" spans="1:12" ht="15.75">
      <c r="A8476" s="593"/>
      <c r="C8476" s="598" t="str">
        <f>'822100'!$B$59</f>
        <v>Incremento (disminución) por otros cambios, propiedades de inversión al costo menos la depreciación y deterioro de valor acumulados</v>
      </c>
      <c r="F8476" s="598">
        <f>'822100'!$C$59</f>
        <v>0</v>
      </c>
      <c r="I8476" s="580" t="str">
        <f>Índice!$C$8</f>
        <v>2016-01-01</v>
      </c>
      <c r="J8476" s="580" t="str">
        <f>Índice!$C$9</f>
        <v>2016-12-31</v>
      </c>
      <c r="K8476" s="598" t="s">
        <v>2266</v>
      </c>
      <c r="L8476" s="598" t="s">
        <v>2267</v>
      </c>
    </row>
    <row r="8477" spans="1:12" ht="15.75">
      <c r="A8477" s="593"/>
      <c r="C8477" s="598" t="str">
        <f>'822100'!$B$60</f>
        <v>Disposiciones, propiedades de inversión al costo menos la depreciación y deterioro de valor acumulados</v>
      </c>
      <c r="F8477" s="598">
        <f>'822100'!$C$60</f>
        <v>0</v>
      </c>
      <c r="I8477" s="580" t="str">
        <f>Índice!$C$8</f>
        <v>2016-01-01</v>
      </c>
      <c r="J8477" s="580" t="str">
        <f>Índice!$C$9</f>
        <v>2016-12-31</v>
      </c>
      <c r="K8477" s="598" t="s">
        <v>2266</v>
      </c>
      <c r="L8477" s="598" t="s">
        <v>2267</v>
      </c>
    </row>
    <row r="8478" spans="1:12" ht="15.75">
      <c r="A8478" s="593"/>
      <c r="C8478" s="598" t="str">
        <f>'822100'!$B$61</f>
        <v>Incremento (disminución) total en propiedades de inversión al costo menos la depreciación y deterioro de valor acumulados</v>
      </c>
      <c r="F8478" s="598">
        <f>'822100'!$C$61</f>
        <v>0</v>
      </c>
      <c r="I8478" s="580" t="str">
        <f>Índice!$C$8</f>
        <v>2016-01-01</v>
      </c>
      <c r="J8478" s="580" t="str">
        <f>Índice!$C$9</f>
        <v>2016-12-31</v>
      </c>
      <c r="K8478" s="598" t="s">
        <v>2266</v>
      </c>
      <c r="L8478" s="598" t="s">
        <v>2267</v>
      </c>
    </row>
    <row r="8479" spans="1:12" ht="15.75">
      <c r="A8479" s="593"/>
      <c r="C8479" s="598" t="str">
        <f>'822100'!$B$62</f>
        <v>Propiedades de inversión al costo menos la depreciación y deterioro acumulados al final del periodo</v>
      </c>
      <c r="F8479" s="598">
        <f>'822100'!$C$62</f>
        <v>0</v>
      </c>
      <c r="I8479" s="580"/>
      <c r="J8479" s="580" t="str">
        <f>Índice!$C$9</f>
        <v>2016-12-31</v>
      </c>
      <c r="K8479" s="598" t="s">
        <v>2266</v>
      </c>
      <c r="L8479" s="598" t="s">
        <v>2267</v>
      </c>
    </row>
    <row r="8480" spans="1:12" ht="15.75">
      <c r="A8480" s="593" t="s">
        <v>15</v>
      </c>
      <c r="C8480" s="598">
        <f>'822100'!B63</f>
        <v>0</v>
      </c>
      <c r="F8480" s="598"/>
      <c r="I8480" s="580"/>
      <c r="J8480" s="580"/>
      <c r="K8480" s="598"/>
      <c r="L8480" s="598"/>
    </row>
    <row r="8481" spans="1:12" ht="15.75">
      <c r="A8481" s="593"/>
      <c r="C8481" s="598" t="str">
        <f>'822100'!$B$47</f>
        <v xml:space="preserve">Propiedades de inversión al costo menos la depreciación y deterioro de valor acumulados al comienzo del periodo </v>
      </c>
      <c r="F8481" s="598">
        <f>'822100'!$D$47</f>
        <v>0</v>
      </c>
      <c r="J8481" s="580" t="str">
        <f>Índice!$C$8</f>
        <v>2016-01-01</v>
      </c>
      <c r="K8481" s="598" t="s">
        <v>2266</v>
      </c>
      <c r="L8481" s="598" t="s">
        <v>2268</v>
      </c>
    </row>
    <row r="8482" spans="1:12" ht="15.75">
      <c r="A8482" s="593" t="s">
        <v>15</v>
      </c>
      <c r="B8482" s="557" t="s">
        <v>3182</v>
      </c>
      <c r="C8482" s="598" t="str">
        <f>'822100'!$B$48</f>
        <v>Cambios en las propiedades de inversión al costo menos la depreciación y deterioro de valor acumulados [resumen]</v>
      </c>
      <c r="F8482" s="598">
        <f>'822100'!$D$48</f>
        <v>0</v>
      </c>
      <c r="I8482" s="580" t="str">
        <f>Índice!$C$8</f>
        <v>2016-01-01</v>
      </c>
      <c r="J8482" s="580" t="str">
        <f>Índice!$C$9</f>
        <v>2016-12-31</v>
      </c>
      <c r="K8482" s="598" t="s">
        <v>2266</v>
      </c>
      <c r="L8482" s="598" t="s">
        <v>2268</v>
      </c>
    </row>
    <row r="8483" spans="1:12" ht="15.75">
      <c r="A8483" s="593"/>
      <c r="C8483" s="598" t="str">
        <f>'822100'!$B$49</f>
        <v>Incorporaciones por otras vías distintas a las combinaciones de negocios, propiedades de inversión al costo menos la depreciación y deterioro acumulados</v>
      </c>
      <c r="F8483" s="598">
        <f>'822100'!$D$49</f>
        <v>0</v>
      </c>
      <c r="I8483" s="580" t="str">
        <f>Índice!$C$8</f>
        <v>2016-01-01</v>
      </c>
      <c r="J8483" s="580" t="str">
        <f>Índice!$C$9</f>
        <v>2016-12-31</v>
      </c>
      <c r="K8483" s="598" t="s">
        <v>2266</v>
      </c>
      <c r="L8483" s="598" t="s">
        <v>2268</v>
      </c>
    </row>
    <row r="8484" spans="1:12" ht="15.75">
      <c r="A8484" s="593"/>
      <c r="C8484" s="598" t="str">
        <f>'822100'!$B$50</f>
        <v>Adquisiciones a través de combinaciones de negocios, propiedades de inversión al costo menos la depreciación y deterioro acumulados</v>
      </c>
      <c r="F8484" s="598">
        <f>'822100'!$D$50</f>
        <v>0</v>
      </c>
      <c r="I8484" s="580" t="str">
        <f>Índice!$C$8</f>
        <v>2016-01-01</v>
      </c>
      <c r="J8484" s="580" t="str">
        <f>Índice!$C$9</f>
        <v>2016-12-31</v>
      </c>
      <c r="K8484" s="598" t="s">
        <v>2266</v>
      </c>
      <c r="L8484" s="598" t="s">
        <v>2268</v>
      </c>
    </row>
    <row r="8485" spans="1:12" ht="15.75">
      <c r="A8485" s="593" t="s">
        <v>15</v>
      </c>
      <c r="B8485" s="557" t="s">
        <v>3182</v>
      </c>
      <c r="C8485" s="598" t="str">
        <f>'822100'!$B$51</f>
        <v>Transferencia a (desde) propiedades de inversión a valor razonable con cambios en resultados [resumen]</v>
      </c>
      <c r="F8485" s="598">
        <f>'822100'!$D$51</f>
        <v>0</v>
      </c>
      <c r="I8485" s="580" t="str">
        <f>Índice!$C$8</f>
        <v>2016-01-01</v>
      </c>
      <c r="J8485" s="580" t="str">
        <f>Índice!$C$9</f>
        <v>2016-12-31</v>
      </c>
      <c r="K8485" s="598" t="s">
        <v>2266</v>
      </c>
      <c r="L8485" s="598" t="s">
        <v>2268</v>
      </c>
    </row>
    <row r="8486" spans="1:12" ht="15.75">
      <c r="A8486" s="593"/>
      <c r="C8486" s="598" t="str">
        <f>'822100'!$B$52</f>
        <v>Transferencia a propiedades de inversión a valor razonable con cambios en resultados</v>
      </c>
      <c r="F8486" s="598">
        <f>'822100'!$D$52</f>
        <v>0</v>
      </c>
      <c r="I8486" s="580" t="str">
        <f>Índice!$C$8</f>
        <v>2016-01-01</v>
      </c>
      <c r="J8486" s="580" t="str">
        <f>Índice!$C$9</f>
        <v>2016-12-31</v>
      </c>
      <c r="K8486" s="598" t="s">
        <v>2266</v>
      </c>
      <c r="L8486" s="598" t="s">
        <v>2268</v>
      </c>
    </row>
    <row r="8487" spans="1:12" ht="15.75">
      <c r="A8487" s="593"/>
      <c r="C8487" s="598" t="str">
        <f>'822100'!$B$53</f>
        <v>Transferencia desde propiedades de inversión a valor razonable con cambios en resultados</v>
      </c>
      <c r="F8487" s="598">
        <f>'822100'!$D$53</f>
        <v>0</v>
      </c>
      <c r="I8487" s="580" t="str">
        <f>Índice!$C$8</f>
        <v>2016-01-01</v>
      </c>
      <c r="J8487" s="580" t="str">
        <f>Índice!$C$9</f>
        <v>2016-12-31</v>
      </c>
      <c r="K8487" s="598" t="s">
        <v>2266</v>
      </c>
      <c r="L8487" s="598" t="s">
        <v>2268</v>
      </c>
    </row>
    <row r="8488" spans="1:12" ht="15.75">
      <c r="A8488" s="593"/>
      <c r="C8488" s="598" t="str">
        <f>'822100'!$B$54</f>
        <v>Transferencia neta a (desde) propiedades de inversión a valor razonable con cambios en resultados</v>
      </c>
      <c r="F8488" s="598">
        <f>'822100'!$D$54</f>
        <v>0</v>
      </c>
      <c r="I8488" s="580" t="str">
        <f>Índice!$C$8</f>
        <v>2016-01-01</v>
      </c>
      <c r="J8488" s="580" t="str">
        <f>Índice!$C$9</f>
        <v>2016-12-31</v>
      </c>
      <c r="K8488" s="598" t="s">
        <v>2266</v>
      </c>
      <c r="L8488" s="598" t="s">
        <v>2268</v>
      </c>
    </row>
    <row r="8489" spans="1:12" ht="15.75">
      <c r="A8489" s="593"/>
      <c r="C8489" s="598" t="str">
        <f>'822100'!$B$55</f>
        <v>Incremento (disminución) por diferencias de cambio, propiedades de inversión al costo menos la depreciación y deterioro de valor acumulados</v>
      </c>
      <c r="F8489" s="598">
        <f>'822100'!$D$55</f>
        <v>0</v>
      </c>
      <c r="I8489" s="580" t="str">
        <f>Índice!$C$8</f>
        <v>2016-01-01</v>
      </c>
      <c r="J8489" s="580" t="str">
        <f>Índice!$C$9</f>
        <v>2016-12-31</v>
      </c>
      <c r="K8489" s="598" t="s">
        <v>2266</v>
      </c>
      <c r="L8489" s="598" t="s">
        <v>2268</v>
      </c>
    </row>
    <row r="8490" spans="1:12" ht="15.75">
      <c r="A8490" s="593"/>
      <c r="C8490" s="598" t="str">
        <f>'822100'!$B$56</f>
        <v>Depreciación, propiedades de inversión al costo menos la depreciación y deterioro de valor acumulados</v>
      </c>
      <c r="F8490" s="598">
        <f>'822100'!$D$56</f>
        <v>0</v>
      </c>
      <c r="I8490" s="580" t="str">
        <f>Índice!$C$8</f>
        <v>2016-01-01</v>
      </c>
      <c r="J8490" s="580" t="str">
        <f>Índice!$C$9</f>
        <v>2016-12-31</v>
      </c>
      <c r="K8490" s="598" t="s">
        <v>2266</v>
      </c>
      <c r="L8490" s="598" t="s">
        <v>2268</v>
      </c>
    </row>
    <row r="8491" spans="1:12" ht="15.75">
      <c r="A8491" s="593"/>
      <c r="C8491" s="598" t="str">
        <f>'822100'!$B$57</f>
        <v>Pérdidas por deterioro de valor reconocidas en el resultado del periodo, propiedades de inversión, al costo menos la depreciación y deterioro de valor acumulados</v>
      </c>
      <c r="F8491" s="598">
        <f>'822100'!$D$57</f>
        <v>0</v>
      </c>
      <c r="I8491" s="580" t="str">
        <f>Índice!$C$8</f>
        <v>2016-01-01</v>
      </c>
      <c r="J8491" s="580" t="str">
        <f>Índice!$C$9</f>
        <v>2016-12-31</v>
      </c>
      <c r="K8491" s="598" t="s">
        <v>2266</v>
      </c>
      <c r="L8491" s="598" t="s">
        <v>2268</v>
      </c>
    </row>
    <row r="8492" spans="1:12" ht="15.75">
      <c r="A8492" s="593"/>
      <c r="C8492" s="598" t="str">
        <f>'822100'!$B$58</f>
        <v>Reversión de deterioros de valor reconocidos en el resultado del periodo, propiedades de inversión, al costo menos la depreciación y deterioro de valor acumulados</v>
      </c>
      <c r="F8492" s="598">
        <f>'822100'!$D$58</f>
        <v>0</v>
      </c>
      <c r="I8492" s="580" t="str">
        <f>Índice!$C$8</f>
        <v>2016-01-01</v>
      </c>
      <c r="J8492" s="580" t="str">
        <f>Índice!$C$9</f>
        <v>2016-12-31</v>
      </c>
      <c r="K8492" s="598" t="s">
        <v>2266</v>
      </c>
      <c r="L8492" s="598" t="s">
        <v>2268</v>
      </c>
    </row>
    <row r="8493" spans="1:12" ht="15.75">
      <c r="A8493" s="593"/>
      <c r="C8493" s="598" t="str">
        <f>'822100'!$B$59</f>
        <v>Incremento (disminución) por otros cambios, propiedades de inversión al costo menos la depreciación y deterioro de valor acumulados</v>
      </c>
      <c r="F8493" s="598">
        <f>'822100'!$D$59</f>
        <v>0</v>
      </c>
      <c r="I8493" s="580" t="str">
        <f>Índice!$C$8</f>
        <v>2016-01-01</v>
      </c>
      <c r="J8493" s="580" t="str">
        <f>Índice!$C$9</f>
        <v>2016-12-31</v>
      </c>
      <c r="K8493" s="598" t="s">
        <v>2266</v>
      </c>
      <c r="L8493" s="598" t="s">
        <v>2268</v>
      </c>
    </row>
    <row r="8494" spans="1:12" ht="15.75">
      <c r="A8494" s="593"/>
      <c r="C8494" s="598" t="str">
        <f>'822100'!$B$60</f>
        <v>Disposiciones, propiedades de inversión al costo menos la depreciación y deterioro de valor acumulados</v>
      </c>
      <c r="F8494" s="598">
        <f>'822100'!$D$60</f>
        <v>0</v>
      </c>
      <c r="I8494" s="580" t="str">
        <f>Índice!$C$8</f>
        <v>2016-01-01</v>
      </c>
      <c r="J8494" s="580" t="str">
        <f>Índice!$C$9</f>
        <v>2016-12-31</v>
      </c>
      <c r="K8494" s="598" t="s">
        <v>2266</v>
      </c>
      <c r="L8494" s="598" t="s">
        <v>2268</v>
      </c>
    </row>
    <row r="8495" spans="1:12" ht="15.75">
      <c r="A8495" s="593"/>
      <c r="C8495" s="598" t="str">
        <f>'822100'!$B$61</f>
        <v>Incremento (disminución) total en propiedades de inversión al costo menos la depreciación y deterioro de valor acumulados</v>
      </c>
      <c r="F8495" s="598">
        <f>'822100'!$D$61</f>
        <v>0</v>
      </c>
      <c r="I8495" s="580" t="str">
        <f>Índice!$C$8</f>
        <v>2016-01-01</v>
      </c>
      <c r="J8495" s="580" t="str">
        <f>Índice!$C$9</f>
        <v>2016-12-31</v>
      </c>
      <c r="K8495" s="598" t="s">
        <v>2266</v>
      </c>
      <c r="L8495" s="598" t="s">
        <v>2268</v>
      </c>
    </row>
    <row r="8496" spans="1:12" ht="15.75">
      <c r="A8496" s="593"/>
      <c r="C8496" s="598" t="str">
        <f>'822100'!$B$62</f>
        <v>Propiedades de inversión al costo menos la depreciación y deterioro acumulados al final del periodo</v>
      </c>
      <c r="F8496" s="598">
        <f>'822100'!$D$62</f>
        <v>0</v>
      </c>
      <c r="I8496" s="580"/>
      <c r="J8496" s="580" t="str">
        <f>Índice!$C$9</f>
        <v>2016-12-31</v>
      </c>
      <c r="K8496" s="598" t="s">
        <v>2266</v>
      </c>
      <c r="L8496" s="598" t="s">
        <v>2268</v>
      </c>
    </row>
    <row r="8497" spans="1:18" ht="15.75">
      <c r="A8497" s="593"/>
      <c r="C8497" s="598" t="str">
        <f>'822100'!B64</f>
        <v>Propiedades, planta y equipo, restricciones en la titularidad</v>
      </c>
      <c r="F8497" s="598">
        <f>'822100'!C64</f>
        <v>0</v>
      </c>
      <c r="I8497" s="580"/>
      <c r="J8497" s="580" t="str">
        <f>Índice!$C$9</f>
        <v>2016-12-31</v>
      </c>
      <c r="K8497" s="598"/>
      <c r="L8497" s="598"/>
    </row>
    <row r="8498" spans="1:18" ht="15.75">
      <c r="A8498" s="593"/>
      <c r="C8498" s="598" t="str">
        <f>'822100'!B65</f>
        <v>Descripción de la existencia de restricciones en la titularidad, propiedades, planta y equipo</v>
      </c>
      <c r="F8498" s="598" t="str">
        <f>'822100'!C65</f>
        <v>Por incluir información</v>
      </c>
      <c r="I8498" s="580" t="str">
        <f>Índice!$C$8</f>
        <v>2016-01-01</v>
      </c>
      <c r="J8498" s="580" t="str">
        <f>Índice!$C$9</f>
        <v>2016-12-31</v>
      </c>
      <c r="K8498" s="598"/>
      <c r="L8498" s="598"/>
    </row>
    <row r="8499" spans="1:18" ht="15.75">
      <c r="A8499" s="593"/>
      <c r="C8499" s="598" t="str">
        <f>'822100'!B66</f>
        <v>Propiedades, planta y equipo, pignoradas como garantía</v>
      </c>
      <c r="F8499" s="598">
        <f>'822100'!C66</f>
        <v>0</v>
      </c>
      <c r="I8499" s="580"/>
      <c r="J8499" s="580" t="str">
        <f>Índice!$C$9</f>
        <v>2016-12-31</v>
      </c>
      <c r="K8499" s="598"/>
      <c r="L8499" s="598"/>
    </row>
    <row r="8500" spans="1:18" ht="15.75">
      <c r="A8500" s="593"/>
      <c r="C8500" s="598" t="str">
        <f>'822100'!B67</f>
        <v>Compromisos contractuales para la adquisición de propiedades, planta y equipo</v>
      </c>
      <c r="F8500" s="598">
        <f>'822100'!C67</f>
        <v>0</v>
      </c>
      <c r="I8500" s="580"/>
      <c r="J8500" s="580" t="str">
        <f>Índice!$C$9</f>
        <v>2016-12-31</v>
      </c>
      <c r="K8500" s="598"/>
      <c r="L8500" s="598"/>
    </row>
    <row r="8501" spans="1:18" ht="15.75">
      <c r="C8501" s="598" t="str">
        <f>'822100'!B68</f>
        <v>Declaración de que la entidad tiene propiedades de inversión cuyo valor razonable no puede medirse con fiabilidad sin costo o esfuerzo desproporcionado</v>
      </c>
      <c r="F8501" s="598" t="str">
        <f>'822100'!C68</f>
        <v>Por incluir información</v>
      </c>
      <c r="I8501" s="580" t="str">
        <f>Índice!$C$8</f>
        <v>2016-01-01</v>
      </c>
      <c r="J8501" s="580" t="str">
        <f>Índice!$C$9</f>
        <v>2016-12-31</v>
      </c>
      <c r="K8501" s="598"/>
      <c r="L8501" s="598"/>
    </row>
    <row r="8502" spans="1:18" ht="15.75">
      <c r="C8502" s="598" t="str">
        <f>'822100'!B69</f>
        <v>Descripción de las razones por las que la medición del valor razonable de propiedades de inversión implicaría un costo o esfuerzo desproporcionado</v>
      </c>
      <c r="F8502" s="598" t="str">
        <f>'822100'!C69</f>
        <v>Por incluir información</v>
      </c>
      <c r="I8502" s="580" t="str">
        <f>Índice!$C$8</f>
        <v>2016-01-01</v>
      </c>
      <c r="J8502" s="580" t="str">
        <f>Índice!$C$9</f>
        <v>2016-12-31</v>
      </c>
      <c r="K8502" s="598"/>
      <c r="L8502" s="598"/>
    </row>
    <row r="8503" spans="1:18" ht="15.75">
      <c r="C8503" s="598" t="str">
        <f>'822100'!B70</f>
        <v>Propiedades, planta y equipo, superávit de revaluación</v>
      </c>
      <c r="F8503" s="598">
        <f>'822100'!C70</f>
        <v>0</v>
      </c>
      <c r="I8503" s="580"/>
      <c r="J8503" s="580" t="str">
        <f>Índice!$C$9</f>
        <v>2016-12-31</v>
      </c>
      <c r="K8503" s="598"/>
      <c r="L8503" s="598"/>
    </row>
    <row r="8504" spans="1:18" ht="15.75">
      <c r="C8504" s="598" t="str">
        <f>'822100'!B71</f>
        <v>Descripción de restricciones sobre la distribución del superávit de revaluación a los accionistas, propiedades, planta y equipo</v>
      </c>
      <c r="F8504" s="598" t="str">
        <f>'822100'!C71</f>
        <v>Por incluir información</v>
      </c>
      <c r="I8504" s="580" t="str">
        <f>Índice!$C$8</f>
        <v>2016-01-01</v>
      </c>
      <c r="J8504" s="580" t="str">
        <f>Índice!$C$9</f>
        <v>2016-12-31</v>
      </c>
      <c r="K8504" s="598"/>
      <c r="L8504" s="598"/>
    </row>
    <row r="8505" spans="1:18" ht="15.75">
      <c r="A8505" s="575" t="s">
        <v>15</v>
      </c>
      <c r="B8505" s="550"/>
      <c r="C8505" s="549" t="s">
        <v>1358</v>
      </c>
      <c r="D8505" s="550"/>
      <c r="E8505" s="550"/>
      <c r="F8505" s="551"/>
      <c r="G8505" s="550"/>
      <c r="H8505" s="550"/>
      <c r="I8505" s="580" t="str">
        <f>Índice!$C$8</f>
        <v>2016-01-01</v>
      </c>
      <c r="J8505" s="580" t="str">
        <f>Índice!$C$9</f>
        <v>2016-12-31</v>
      </c>
      <c r="K8505" s="584"/>
      <c r="L8505" s="584"/>
      <c r="M8505" s="550"/>
      <c r="N8505" s="550"/>
      <c r="O8505" s="550"/>
      <c r="P8505" s="550"/>
      <c r="Q8505" s="550"/>
      <c r="R8505" s="550"/>
    </row>
    <row r="8506" spans="1:18" ht="15.75">
      <c r="C8506" s="598" t="str">
        <f>'822390'!B6</f>
        <v>Información a revelar sobre instrumentos financieros</v>
      </c>
      <c r="F8506" s="572" t="str">
        <f>'822390'!C6</f>
        <v>Por incluir información</v>
      </c>
      <c r="I8506" s="580" t="str">
        <f>Índice!$C$8</f>
        <v>2016-01-01</v>
      </c>
      <c r="J8506" s="580" t="str">
        <f>Índice!$C$9</f>
        <v>2016-12-31</v>
      </c>
    </row>
    <row r="8507" spans="1:18" ht="15.75">
      <c r="A8507" s="593" t="s">
        <v>15</v>
      </c>
      <c r="C8507" s="598" t="str">
        <f>'822390'!B7</f>
        <v>Categorías de activos financieros y pasivos financieros [sinopsis]</v>
      </c>
      <c r="F8507" s="572">
        <f>'822390'!C7</f>
        <v>0</v>
      </c>
      <c r="I8507" s="580"/>
      <c r="J8507" s="580" t="str">
        <f>Índice!$C$9</f>
        <v>2016-12-31</v>
      </c>
    </row>
    <row r="8508" spans="1:18" ht="15.75">
      <c r="C8508" s="598" t="str">
        <f>'822390'!B8</f>
        <v>Activos financieros al valor razonable con cambios en resultados</v>
      </c>
      <c r="F8508" s="572">
        <f>'822390'!C8</f>
        <v>0</v>
      </c>
      <c r="I8508" s="580"/>
      <c r="J8508" s="580" t="str">
        <f>Índice!$C$9</f>
        <v>2016-12-31</v>
      </c>
    </row>
    <row r="8509" spans="1:18" ht="15.75">
      <c r="C8509" s="598" t="str">
        <f>'822390'!B9</f>
        <v>Activos financieros que son instrumentos de deuda, al costo amortizado</v>
      </c>
      <c r="F8509" s="572">
        <f>'822390'!C9</f>
        <v>0</v>
      </c>
      <c r="I8509" s="580"/>
      <c r="J8509" s="580" t="str">
        <f>Índice!$C$9</f>
        <v>2016-12-31</v>
      </c>
    </row>
    <row r="8510" spans="1:18" ht="15.75">
      <c r="C8510" s="598" t="str">
        <f>'822390'!B10</f>
        <v>Activos financieros que son instrumentos de patrimonio, al costo</v>
      </c>
      <c r="F8510" s="572">
        <f>'822390'!C10</f>
        <v>0</v>
      </c>
      <c r="I8510" s="580"/>
      <c r="J8510" s="580" t="str">
        <f>Índice!$C$9</f>
        <v>2016-12-31</v>
      </c>
    </row>
    <row r="8511" spans="1:18" ht="15.75">
      <c r="C8511" s="598" t="str">
        <f>'822390'!B11</f>
        <v>Pasivos financieros al valor razonable con cambios en resultados</v>
      </c>
      <c r="F8511" s="572">
        <f>'822390'!C11</f>
        <v>0</v>
      </c>
      <c r="I8511" s="580"/>
      <c r="J8511" s="580" t="str">
        <f>Índice!$C$9</f>
        <v>2016-12-31</v>
      </c>
    </row>
    <row r="8512" spans="1:18" ht="15.75">
      <c r="C8512" s="598" t="str">
        <f>'822390'!B12</f>
        <v>Pasivos financieros al costo amortizado</v>
      </c>
      <c r="F8512" s="572">
        <f>'822390'!C12</f>
        <v>0</v>
      </c>
      <c r="I8512" s="580"/>
      <c r="J8512" s="580" t="str">
        <f>Índice!$C$9</f>
        <v>2016-12-31</v>
      </c>
    </row>
    <row r="8513" spans="1:12" ht="15.75">
      <c r="C8513" s="598" t="str">
        <f>'822390'!B13</f>
        <v>Compromisos de préstamo, al costo</v>
      </c>
      <c r="F8513" s="572">
        <f>'822390'!C13</f>
        <v>0</v>
      </c>
      <c r="I8513" s="580"/>
      <c r="J8513" s="580" t="str">
        <f>Índice!$C$9</f>
        <v>2016-12-31</v>
      </c>
    </row>
    <row r="8514" spans="1:12" ht="15.75">
      <c r="C8514" s="598" t="str">
        <f>'822390'!B14</f>
        <v>Descripción de los métodos y suposiciones para determinar el valor razonable</v>
      </c>
      <c r="F8514" s="572" t="str">
        <f>'822390'!C14</f>
        <v>Por incluir información</v>
      </c>
      <c r="I8514" s="580" t="str">
        <f>Índice!$C$8</f>
        <v>2016-01-01</v>
      </c>
      <c r="J8514" s="580" t="str">
        <f>Índice!$C$9</f>
        <v>2016-12-31</v>
      </c>
    </row>
    <row r="8515" spans="1:12" ht="15.75">
      <c r="A8515" s="593" t="s">
        <v>15</v>
      </c>
      <c r="C8515" s="598">
        <f>'822390'!B15</f>
        <v>0</v>
      </c>
      <c r="I8515" s="580" t="str">
        <f>Índice!$C$8</f>
        <v>2016-01-01</v>
      </c>
      <c r="J8515" s="580" t="str">
        <f>Índice!$C$9</f>
        <v>2016-12-31</v>
      </c>
    </row>
    <row r="8516" spans="1:12" ht="15.75">
      <c r="A8516" s="593" t="s">
        <v>15</v>
      </c>
      <c r="C8516" s="598" t="str">
        <f>'822390'!B$17</f>
        <v>Información a revelar sobre activos financieros transferidos que no se dan de baja en cuentas en su totalidad [partidas]</v>
      </c>
      <c r="I8516" s="580" t="str">
        <f>Índice!$C$8</f>
        <v>2016-01-01</v>
      </c>
      <c r="J8516" s="580" t="str">
        <f>Índice!$C$9</f>
        <v>2016-12-31</v>
      </c>
    </row>
    <row r="8517" spans="1:12" ht="15.75">
      <c r="A8517" s="593"/>
      <c r="C8517" s="598" t="str">
        <f>'822390'!B$18</f>
        <v>Descripción de la naturaleza de activos financieros transferidos que no se dan de baja en cuentas en su totalidad</v>
      </c>
      <c r="F8517" s="555" t="str">
        <f>'822390'!C$18</f>
        <v>Por incluir información</v>
      </c>
      <c r="I8517" s="580" t="str">
        <f>Índice!$C$8</f>
        <v>2016-01-01</v>
      </c>
      <c r="J8517" s="580" t="str">
        <f>Índice!$C$9</f>
        <v>2016-12-31</v>
      </c>
      <c r="K8517" s="598" t="s">
        <v>2282</v>
      </c>
      <c r="L8517" s="598" t="s">
        <v>2283</v>
      </c>
    </row>
    <row r="8518" spans="1:12" ht="15.75">
      <c r="A8518" s="593"/>
      <c r="C8518" s="598" t="str">
        <f>'822390'!B$19</f>
        <v>Descripción de la naturaleza de los riesgos y ventajas inherentes a la propiedad a los que la entidad está expuesta</v>
      </c>
      <c r="F8518" s="555" t="str">
        <f>'822390'!C$19</f>
        <v>Por incluir información</v>
      </c>
      <c r="I8518" s="580" t="str">
        <f>Índice!$C$8</f>
        <v>2016-01-01</v>
      </c>
      <c r="J8518" s="580" t="str">
        <f>Índice!$C$9</f>
        <v>2016-12-31</v>
      </c>
      <c r="K8518" s="598" t="s">
        <v>2282</v>
      </c>
      <c r="L8518" s="598" t="s">
        <v>2283</v>
      </c>
    </row>
    <row r="8519" spans="1:12" ht="15.75">
      <c r="C8519" s="598" t="str">
        <f>'822390'!B$20</f>
        <v>Activos que la entidad continúa reconociendo</v>
      </c>
      <c r="F8519" s="555">
        <f>'822390'!C$20</f>
        <v>0</v>
      </c>
      <c r="I8519" s="580"/>
      <c r="J8519" s="580" t="str">
        <f>Índice!$C$9</f>
        <v>2016-12-31</v>
      </c>
      <c r="K8519" s="598" t="s">
        <v>2282</v>
      </c>
      <c r="L8519" s="598" t="s">
        <v>2283</v>
      </c>
    </row>
    <row r="8520" spans="1:12" ht="15.75">
      <c r="C8520" s="598" t="str">
        <f>'822390'!B$21</f>
        <v>Pasivos asociados que la entidad continúa reconociendo</v>
      </c>
      <c r="F8520" s="555">
        <f>'822390'!C$21</f>
        <v>0</v>
      </c>
      <c r="I8520" s="580"/>
      <c r="J8520" s="580" t="str">
        <f>Índice!$C$9</f>
        <v>2016-12-31</v>
      </c>
      <c r="K8520" s="598" t="s">
        <v>2282</v>
      </c>
      <c r="L8520" s="598" t="s">
        <v>2283</v>
      </c>
    </row>
    <row r="8521" spans="1:12" ht="15.75">
      <c r="A8521" s="593" t="s">
        <v>15</v>
      </c>
      <c r="C8521" s="598">
        <f>'822390'!B22</f>
        <v>0</v>
      </c>
      <c r="I8521" s="580" t="str">
        <f>Índice!$C$8</f>
        <v>2016-01-01</v>
      </c>
      <c r="J8521" s="580" t="str">
        <f>Índice!$C$9</f>
        <v>2016-12-31</v>
      </c>
    </row>
    <row r="8522" spans="1:12" ht="15.75">
      <c r="C8522" s="598" t="str">
        <f>'822390'!B23</f>
        <v>Activos financieros pignorados como garantía de pasivos o pasivos contingentes</v>
      </c>
      <c r="F8522" s="555">
        <f>'822390'!C23</f>
        <v>0</v>
      </c>
      <c r="I8522" s="580"/>
      <c r="J8522" s="580" t="str">
        <f>Índice!$C$9</f>
        <v>2016-12-31</v>
      </c>
    </row>
    <row r="8523" spans="1:12" ht="15.75">
      <c r="A8523" s="593"/>
      <c r="C8523" s="598" t="str">
        <f>'822390'!B24</f>
        <v>Descripción de los plazos y condiciones de activos financieros pignorados como garantía colateral para pasivos o pasivos contingentes</v>
      </c>
      <c r="F8523" s="555" t="str">
        <f>'822390'!C24</f>
        <v>Por incluir información</v>
      </c>
      <c r="I8523" s="580" t="str">
        <f>Índice!$C$8</f>
        <v>2016-01-01</v>
      </c>
      <c r="J8523" s="580" t="str">
        <f>Índice!$C$9</f>
        <v>2016-12-31</v>
      </c>
    </row>
    <row r="8524" spans="1:12" ht="15.75">
      <c r="A8524" s="593"/>
      <c r="C8524" s="598" t="str">
        <f>'822390'!B25</f>
        <v>Descripción de los detalles de incumplimientos durante el período que se refieran al principal, a los intereses, a los fondos de amortización para cancelación de deudas o a las condiciones de rescate relativas a esos préstamos por pagar</v>
      </c>
      <c r="F8524" s="555" t="str">
        <f>'822390'!C25</f>
        <v>Por incluir información</v>
      </c>
      <c r="I8524" s="580" t="str">
        <f>Índice!$C$8</f>
        <v>2016-01-01</v>
      </c>
      <c r="J8524" s="580" t="str">
        <f>Índice!$C$9</f>
        <v>2016-12-31</v>
      </c>
    </row>
    <row r="8525" spans="1:12" ht="15.75">
      <c r="A8525" s="593"/>
      <c r="C8525" s="598" t="str">
        <f>'822390'!B26</f>
        <v>Préstamos pagaderos por incumplimiento</v>
      </c>
      <c r="F8525" s="555">
        <f>'822390'!C26</f>
        <v>0</v>
      </c>
      <c r="I8525" s="580"/>
      <c r="J8525" s="580" t="str">
        <f>Índice!$C$9</f>
        <v>2016-12-31</v>
      </c>
    </row>
    <row r="8526" spans="1:12" ht="15.75">
      <c r="C8526" s="598" t="str">
        <f>'822390'!B27</f>
        <v>Explicación de si se subsanaron los incumplimientos o se renegociaron los plazos de préstamos pagaderos antes de que los estados financieros se autorizasen para su publicación</v>
      </c>
      <c r="F8526" s="555" t="str">
        <f>'822390'!C27</f>
        <v>Por incluir información</v>
      </c>
      <c r="I8526" s="580" t="str">
        <f>Índice!$C$8</f>
        <v>2016-01-01</v>
      </c>
      <c r="J8526" s="580" t="str">
        <f>Índice!$C$9</f>
        <v>2016-12-31</v>
      </c>
      <c r="K8526" s="598"/>
      <c r="L8526" s="598"/>
    </row>
    <row r="8527" spans="1:12" ht="15.75">
      <c r="A8527" s="593" t="s">
        <v>15</v>
      </c>
      <c r="C8527" s="598" t="str">
        <f>'822390'!B28</f>
        <v>Ingresos, gastos, ganancias o pérdidas de instrumentos financieros [sinopsis]</v>
      </c>
      <c r="F8527" s="555"/>
      <c r="I8527" s="580" t="str">
        <f>Índice!$C$8</f>
        <v>2016-01-01</v>
      </c>
      <c r="J8527" s="580" t="str">
        <f>Índice!$C$9</f>
        <v>2016-12-31</v>
      </c>
      <c r="K8527" s="598"/>
      <c r="L8527" s="598"/>
    </row>
    <row r="8528" spans="1:12" ht="15.75">
      <c r="A8528" s="593" t="s">
        <v>15</v>
      </c>
      <c r="C8528" s="598" t="str">
        <f>'822390'!B29</f>
        <v>Ganancias (pérdidas) por instrumentos financieros [sinopsis]</v>
      </c>
      <c r="F8528" s="555"/>
      <c r="I8528" s="580" t="str">
        <f>Índice!$C$8</f>
        <v>2016-01-01</v>
      </c>
      <c r="J8528" s="580" t="str">
        <f>Índice!$C$9</f>
        <v>2016-12-31</v>
      </c>
      <c r="K8528" s="598"/>
      <c r="L8528" s="598"/>
    </row>
    <row r="8529" spans="1:12" ht="15.75">
      <c r="C8529" s="598" t="str">
        <f>'822390'!B30</f>
        <v>Ganancias (pérdidas) en activos financieros al valor razonable con cambios en resultados</v>
      </c>
      <c r="F8529" s="555">
        <f>'822390'!C30</f>
        <v>0</v>
      </c>
      <c r="I8529" s="580" t="str">
        <f>Índice!$C$8</f>
        <v>2016-01-01</v>
      </c>
      <c r="J8529" s="580" t="str">
        <f>Índice!$C$9</f>
        <v>2016-12-31</v>
      </c>
      <c r="K8529" s="598"/>
      <c r="L8529" s="598"/>
    </row>
    <row r="8530" spans="1:12" ht="15.75">
      <c r="C8530" s="598" t="str">
        <f>'822390'!B31</f>
        <v>Ganancias (pérdidas) en pasivos financieros al valor razonable con cambios en resultados</v>
      </c>
      <c r="F8530" s="555">
        <f>'822390'!C31</f>
        <v>0</v>
      </c>
      <c r="I8530" s="580" t="str">
        <f>Índice!$C$8</f>
        <v>2016-01-01</v>
      </c>
      <c r="J8530" s="580" t="str">
        <f>Índice!$C$9</f>
        <v>2016-12-31</v>
      </c>
      <c r="K8530" s="598"/>
      <c r="L8530" s="598"/>
    </row>
    <row r="8531" spans="1:12" ht="15.75">
      <c r="C8531" s="598" t="str">
        <f>'822390'!B32</f>
        <v>Ganancias (pérdidas) por activos financieros al costo amortizado</v>
      </c>
      <c r="F8531" s="555">
        <f>'822390'!C32</f>
        <v>0</v>
      </c>
      <c r="I8531" s="580" t="str">
        <f>Índice!$C$8</f>
        <v>2016-01-01</v>
      </c>
      <c r="J8531" s="580" t="str">
        <f>Índice!$C$9</f>
        <v>2016-12-31</v>
      </c>
      <c r="K8531" s="598"/>
      <c r="L8531" s="598"/>
    </row>
    <row r="8532" spans="1:12" ht="15.75">
      <c r="C8532" s="598" t="str">
        <f>'822390'!B33</f>
        <v>Ganancias (pérdidas) por pasivos financieros al costo amortizado</v>
      </c>
      <c r="F8532" s="555">
        <f>'822390'!C33</f>
        <v>0</v>
      </c>
      <c r="I8532" s="580" t="str">
        <f>Índice!$C$8</f>
        <v>2016-01-01</v>
      </c>
      <c r="J8532" s="580" t="str">
        <f>Índice!$C$9</f>
        <v>2016-12-31</v>
      </c>
      <c r="K8532" s="598"/>
      <c r="L8532" s="598"/>
    </row>
    <row r="8533" spans="1:12" ht="15.75">
      <c r="A8533" s="593" t="s">
        <v>15</v>
      </c>
      <c r="C8533" s="598" t="str">
        <f>'822390'!B34</f>
        <v>Ingresos por intereses y gastos por intereses por activos financieros o pasivos financieros valorados de forma distinta al valor razonable con cambios en resultados [sinopsis]</v>
      </c>
      <c r="F8533" s="555">
        <f>'822390'!C34</f>
        <v>0</v>
      </c>
      <c r="I8533" s="580" t="str">
        <f>Índice!$C$8</f>
        <v>2016-01-01</v>
      </c>
      <c r="J8533" s="580" t="str">
        <f>Índice!$C$9</f>
        <v>2016-12-31</v>
      </c>
      <c r="K8533" s="598"/>
      <c r="L8533" s="598"/>
    </row>
    <row r="8534" spans="1:12" ht="15.75">
      <c r="C8534" s="598" t="str">
        <f>'822390'!B35</f>
        <v>Ingresos por intereses por activos financieros valorados de forma distinta al valor razonable con cambios en resultados</v>
      </c>
      <c r="F8534" s="555">
        <f>'822390'!C35</f>
        <v>0</v>
      </c>
      <c r="I8534" s="580" t="str">
        <f>Índice!$C$8</f>
        <v>2016-01-01</v>
      </c>
      <c r="J8534" s="580" t="str">
        <f>Índice!$C$9</f>
        <v>2016-12-31</v>
      </c>
      <c r="K8534" s="598"/>
      <c r="L8534" s="598"/>
    </row>
    <row r="8535" spans="1:12" ht="15.75">
      <c r="C8535" s="598" t="str">
        <f>'822390'!B36</f>
        <v>Gastos por intereses por pasivos financieros valorados de forma distinta al valor razonable con cambios en resultados</v>
      </c>
      <c r="F8535" s="555">
        <f>'822390'!C36</f>
        <v>0</v>
      </c>
      <c r="I8535" s="580" t="str">
        <f>Índice!$C$8</f>
        <v>2016-01-01</v>
      </c>
      <c r="J8535" s="580" t="str">
        <f>Índice!$C$9</f>
        <v>2016-12-31</v>
      </c>
      <c r="K8535" s="598"/>
      <c r="L8535" s="598"/>
    </row>
    <row r="8536" spans="1:12" ht="15.75">
      <c r="C8536" s="598" t="str">
        <f>'822390'!B37</f>
        <v>Información a revelar de activos financieros [Texto]</v>
      </c>
      <c r="F8536" s="555" t="str">
        <f>'822390'!C37</f>
        <v>Por incluir información</v>
      </c>
      <c r="I8536" s="580" t="str">
        <f>Índice!$C$8</f>
        <v>2016-01-01</v>
      </c>
      <c r="J8536" s="580" t="str">
        <f>Índice!$C$9</f>
        <v>2016-12-31</v>
      </c>
      <c r="K8536" s="598"/>
      <c r="L8536" s="598"/>
    </row>
    <row r="8537" spans="1:12" ht="15.75">
      <c r="A8537" s="593" t="s">
        <v>15</v>
      </c>
      <c r="C8537" s="598" t="str">
        <f>'822390'!B40</f>
        <v>Información a revelar sobre activos financieros [resumen]</v>
      </c>
      <c r="F8537" s="555"/>
      <c r="I8537" s="580" t="str">
        <f>Índice!$C$8</f>
        <v>2016-01-01</v>
      </c>
      <c r="J8537" s="580" t="str">
        <f>Índice!$C$9</f>
        <v>2016-12-31</v>
      </c>
      <c r="K8537" s="598"/>
      <c r="L8537" s="598"/>
    </row>
    <row r="8538" spans="1:12" ht="15.75">
      <c r="C8538" s="598" t="str">
        <f>'822390'!B41</f>
        <v>Pérdidas por deterioro de valor, activos financieros</v>
      </c>
      <c r="F8538" s="555">
        <f>'822390'!C41</f>
        <v>0</v>
      </c>
      <c r="I8538" s="580" t="str">
        <f>Índice!$C$8</f>
        <v>2016-01-01</v>
      </c>
      <c r="J8538" s="580" t="str">
        <f>Índice!$C$9</f>
        <v>2016-12-31</v>
      </c>
      <c r="K8538" s="598" t="s">
        <v>2284</v>
      </c>
      <c r="L8538" s="598" t="s">
        <v>2285</v>
      </c>
    </row>
    <row r="8539" spans="1:12" ht="15.75">
      <c r="A8539" s="593" t="s">
        <v>15</v>
      </c>
      <c r="C8539" s="598">
        <f>'822390'!B42</f>
        <v>0</v>
      </c>
      <c r="F8539" s="555"/>
      <c r="I8539" s="580" t="str">
        <f>Índice!$C$8</f>
        <v>2016-01-01</v>
      </c>
      <c r="J8539" s="580" t="str">
        <f>Índice!$C$9</f>
        <v>2016-12-31</v>
      </c>
      <c r="K8539" s="598"/>
      <c r="L8539" s="598"/>
    </row>
    <row r="8540" spans="1:12" ht="15.75">
      <c r="C8540" s="598" t="str">
        <f>'822390'!B43</f>
        <v>Información a revelar sobre contabilidad de coberturas [Texto]</v>
      </c>
      <c r="F8540" s="555" t="str">
        <f>'822390'!C43</f>
        <v>Por incluir información</v>
      </c>
      <c r="I8540" s="580" t="str">
        <f>Índice!$C$8</f>
        <v>2016-01-01</v>
      </c>
      <c r="J8540" s="580" t="str">
        <f>Índice!$C$9</f>
        <v>2016-12-31</v>
      </c>
      <c r="K8540" s="598"/>
      <c r="L8540" s="598"/>
    </row>
    <row r="8541" spans="1:12" ht="15.75">
      <c r="C8541" s="598" t="str">
        <f>'822390'!B44</f>
        <v>Información a revelar detallada sobre coberturas [Texto]</v>
      </c>
      <c r="F8541" s="555" t="str">
        <f>'822390'!C44</f>
        <v>Por incluir información</v>
      </c>
      <c r="I8541" s="580" t="str">
        <f>Índice!$C$8</f>
        <v>2016-01-01</v>
      </c>
      <c r="J8541" s="580" t="str">
        <f>Índice!$C$9</f>
        <v>2016-12-31</v>
      </c>
      <c r="K8541" s="598"/>
      <c r="L8541" s="598"/>
    </row>
    <row r="8542" spans="1:12" ht="15.75">
      <c r="A8542" s="593" t="s">
        <v>15</v>
      </c>
      <c r="C8542" s="598" t="str">
        <f>'822390'!B47</f>
        <v>Información a revelar detallada sobre coberturas</v>
      </c>
      <c r="I8542" s="580" t="str">
        <f>Índice!$C$8</f>
        <v>2016-01-01</v>
      </c>
      <c r="J8542" s="580" t="str">
        <f>Índice!$C$9</f>
        <v>2016-12-31</v>
      </c>
    </row>
    <row r="8543" spans="1:12" ht="15.75">
      <c r="C8543" s="598" t="str">
        <f>'822390'!B$48</f>
        <v>Descripción del tipo de cobertura</v>
      </c>
      <c r="F8543" s="571" t="str">
        <f>'822390'!C$48</f>
        <v>Por incluir información</v>
      </c>
      <c r="I8543" s="580" t="str">
        <f>Índice!$C$8</f>
        <v>2016-01-01</v>
      </c>
      <c r="J8543" s="580" t="str">
        <f>Índice!$C$9</f>
        <v>2016-12-31</v>
      </c>
      <c r="K8543" s="598" t="s">
        <v>2286</v>
      </c>
      <c r="L8543" s="598" t="s">
        <v>2287</v>
      </c>
    </row>
    <row r="8544" spans="1:12" ht="15.75">
      <c r="C8544" s="598" t="str">
        <f>'822390'!B$49</f>
        <v>Descripción de instrumentos financieros designados como instrumentos de cobertura</v>
      </c>
      <c r="F8544" s="571" t="str">
        <f>'822390'!C$49</f>
        <v>Por incluir información</v>
      </c>
      <c r="I8544" s="580" t="str">
        <f>Índice!$C$8</f>
        <v>2016-01-01</v>
      </c>
      <c r="J8544" s="580" t="str">
        <f>Índice!$C$9</f>
        <v>2016-12-31</v>
      </c>
      <c r="K8544" s="598" t="s">
        <v>2286</v>
      </c>
      <c r="L8544" s="598" t="s">
        <v>2287</v>
      </c>
    </row>
    <row r="8545" spans="1:12" ht="15.75">
      <c r="C8545" s="598" t="str">
        <f>'822390'!B$50</f>
        <v>Instrumentos financieros designados como instrumentos de cobertura, al valor razonable</v>
      </c>
      <c r="F8545" s="555">
        <f>'822390'!C$50</f>
        <v>0</v>
      </c>
      <c r="I8545" s="580"/>
      <c r="J8545" s="580" t="str">
        <f>Índice!$C$9</f>
        <v>2016-12-31</v>
      </c>
      <c r="K8545" s="598" t="s">
        <v>2286</v>
      </c>
      <c r="L8545" s="598" t="s">
        <v>2287</v>
      </c>
    </row>
    <row r="8546" spans="1:12" ht="15.75">
      <c r="C8546" s="598" t="str">
        <f>'822390'!B$51</f>
        <v>Descripción de la naturaleza de los riesgos que han sido cubiertos</v>
      </c>
      <c r="F8546" s="571" t="str">
        <f>'822390'!C$51</f>
        <v>Por incluir información</v>
      </c>
      <c r="I8546" s="580" t="str">
        <f>Índice!$C$8</f>
        <v>2016-01-01</v>
      </c>
      <c r="J8546" s="580" t="str">
        <f>Índice!$C$9</f>
        <v>2016-12-31</v>
      </c>
      <c r="K8546" s="598" t="s">
        <v>2286</v>
      </c>
      <c r="L8546" s="598" t="s">
        <v>2287</v>
      </c>
    </row>
    <row r="8547" spans="1:12" ht="15.75">
      <c r="A8547" s="557"/>
      <c r="C8547" s="598" t="str">
        <f>'822390'!B$48</f>
        <v>Descripción del tipo de cobertura</v>
      </c>
      <c r="F8547" s="571" t="str">
        <f>'822390'!D$48</f>
        <v>Por incluir información</v>
      </c>
      <c r="I8547" s="580" t="str">
        <f>Índice!$C$8</f>
        <v>2016-01-01</v>
      </c>
      <c r="J8547" s="580" t="str">
        <f>Índice!$C$9</f>
        <v>2016-12-31</v>
      </c>
      <c r="K8547" s="598" t="s">
        <v>2286</v>
      </c>
      <c r="L8547" s="598" t="s">
        <v>2288</v>
      </c>
    </row>
    <row r="8548" spans="1:12" ht="15.75">
      <c r="A8548" s="557"/>
      <c r="C8548" s="598" t="str">
        <f>'822390'!B$49</f>
        <v>Descripción de instrumentos financieros designados como instrumentos de cobertura</v>
      </c>
      <c r="F8548" s="571" t="str">
        <f>'822390'!D$49</f>
        <v>Por incluir información</v>
      </c>
      <c r="I8548" s="580" t="str">
        <f>Índice!$C$8</f>
        <v>2016-01-01</v>
      </c>
      <c r="J8548" s="580" t="str">
        <f>Índice!$C$9</f>
        <v>2016-12-31</v>
      </c>
      <c r="K8548" s="598" t="s">
        <v>2286</v>
      </c>
      <c r="L8548" s="598" t="s">
        <v>2288</v>
      </c>
    </row>
    <row r="8549" spans="1:12" ht="15.75">
      <c r="A8549" s="557"/>
      <c r="C8549" s="598" t="str">
        <f>'822390'!B$50</f>
        <v>Instrumentos financieros designados como instrumentos de cobertura, al valor razonable</v>
      </c>
      <c r="F8549" s="555">
        <f>'822390'!D$50</f>
        <v>0</v>
      </c>
      <c r="I8549" s="580"/>
      <c r="J8549" s="580" t="str">
        <f>Índice!$C$9</f>
        <v>2016-12-31</v>
      </c>
      <c r="K8549" s="598" t="s">
        <v>2286</v>
      </c>
      <c r="L8549" s="598" t="s">
        <v>2288</v>
      </c>
    </row>
    <row r="8550" spans="1:12" ht="15.75">
      <c r="A8550" s="557"/>
      <c r="C8550" s="598" t="str">
        <f>'822390'!B$51</f>
        <v>Descripción de la naturaleza de los riesgos que han sido cubiertos</v>
      </c>
      <c r="F8550" s="571" t="str">
        <f>'822390'!D$51</f>
        <v>Por incluir información</v>
      </c>
      <c r="I8550" s="580" t="str">
        <f>Índice!$C$8</f>
        <v>2016-01-01</v>
      </c>
      <c r="J8550" s="580" t="str">
        <f>Índice!$C$9</f>
        <v>2016-12-31</v>
      </c>
      <c r="K8550" s="598" t="s">
        <v>2286</v>
      </c>
      <c r="L8550" s="598" t="s">
        <v>2288</v>
      </c>
    </row>
    <row r="8551" spans="1:12" ht="15.75">
      <c r="A8551" s="557"/>
      <c r="C8551" s="598" t="str">
        <f>'822390'!B$48</f>
        <v>Descripción del tipo de cobertura</v>
      </c>
      <c r="F8551" s="571" t="str">
        <f>'822390'!E$48</f>
        <v>Por incluir información</v>
      </c>
      <c r="I8551" s="580" t="str">
        <f>Índice!$C$8</f>
        <v>2016-01-01</v>
      </c>
      <c r="J8551" s="580" t="str">
        <f>Índice!$C$9</f>
        <v>2016-12-31</v>
      </c>
      <c r="K8551" s="598" t="s">
        <v>2286</v>
      </c>
      <c r="L8551" s="598" t="s">
        <v>2289</v>
      </c>
    </row>
    <row r="8552" spans="1:12" ht="15.75">
      <c r="A8552" s="557"/>
      <c r="C8552" s="598" t="str">
        <f>'822390'!B$49</f>
        <v>Descripción de instrumentos financieros designados como instrumentos de cobertura</v>
      </c>
      <c r="F8552" s="571" t="str">
        <f>'822390'!E$49</f>
        <v>Por incluir información</v>
      </c>
      <c r="I8552" s="580" t="str">
        <f>Índice!$C$8</f>
        <v>2016-01-01</v>
      </c>
      <c r="J8552" s="580" t="str">
        <f>Índice!$C$9</f>
        <v>2016-12-31</v>
      </c>
      <c r="K8552" s="598" t="s">
        <v>2286</v>
      </c>
      <c r="L8552" s="598" t="s">
        <v>2289</v>
      </c>
    </row>
    <row r="8553" spans="1:12" ht="15.75">
      <c r="A8553" s="557"/>
      <c r="C8553" s="598" t="str">
        <f>'822390'!B$50</f>
        <v>Instrumentos financieros designados como instrumentos de cobertura, al valor razonable</v>
      </c>
      <c r="F8553" s="555">
        <f>'822390'!E$50</f>
        <v>0</v>
      </c>
      <c r="I8553" s="580"/>
      <c r="J8553" s="580" t="str">
        <f>Índice!$C$9</f>
        <v>2016-12-31</v>
      </c>
      <c r="K8553" s="598" t="s">
        <v>2286</v>
      </c>
      <c r="L8553" s="598" t="s">
        <v>2289</v>
      </c>
    </row>
    <row r="8554" spans="1:12" ht="15.75">
      <c r="A8554" s="557"/>
      <c r="C8554" s="598" t="str">
        <f>'822390'!B$51</f>
        <v>Descripción de la naturaleza de los riesgos que han sido cubiertos</v>
      </c>
      <c r="F8554" s="571" t="str">
        <f>'822390'!E$51</f>
        <v>Por incluir información</v>
      </c>
      <c r="I8554" s="580" t="str">
        <f>Índice!$C$8</f>
        <v>2016-01-01</v>
      </c>
      <c r="J8554" s="580" t="str">
        <f>Índice!$C$9</f>
        <v>2016-12-31</v>
      </c>
      <c r="K8554" s="598" t="s">
        <v>2286</v>
      </c>
      <c r="L8554" s="598" t="s">
        <v>2289</v>
      </c>
    </row>
    <row r="8555" spans="1:12" ht="15.75">
      <c r="A8555" s="557"/>
      <c r="C8555" s="598" t="str">
        <f>'822390'!B$48</f>
        <v>Descripción del tipo de cobertura</v>
      </c>
      <c r="F8555" s="571" t="str">
        <f>'822390'!F$48</f>
        <v>Por incluir información</v>
      </c>
      <c r="I8555" s="580" t="str">
        <f>Índice!$C$8</f>
        <v>2016-01-01</v>
      </c>
      <c r="J8555" s="580" t="str">
        <f>Índice!$C$9</f>
        <v>2016-12-31</v>
      </c>
      <c r="K8555" s="598" t="s">
        <v>2286</v>
      </c>
      <c r="L8555" s="598" t="s">
        <v>2290</v>
      </c>
    </row>
    <row r="8556" spans="1:12" ht="15.75">
      <c r="A8556" s="557"/>
      <c r="C8556" s="598" t="str">
        <f>'822390'!B$49</f>
        <v>Descripción de instrumentos financieros designados como instrumentos de cobertura</v>
      </c>
      <c r="F8556" s="571" t="str">
        <f>'822390'!F$49</f>
        <v>Por incluir información</v>
      </c>
      <c r="I8556" s="580" t="str">
        <f>Índice!$C$8</f>
        <v>2016-01-01</v>
      </c>
      <c r="J8556" s="580" t="str">
        <f>Índice!$C$9</f>
        <v>2016-12-31</v>
      </c>
      <c r="K8556" s="598" t="s">
        <v>2286</v>
      </c>
      <c r="L8556" s="598" t="s">
        <v>2290</v>
      </c>
    </row>
    <row r="8557" spans="1:12" ht="15.75">
      <c r="A8557" s="557"/>
      <c r="C8557" s="598" t="str">
        <f>'822390'!B$50</f>
        <v>Instrumentos financieros designados como instrumentos de cobertura, al valor razonable</v>
      </c>
      <c r="F8557" s="555">
        <f>'822390'!F$50</f>
        <v>0</v>
      </c>
      <c r="I8557" s="580"/>
      <c r="J8557" s="580" t="str">
        <f>Índice!$C$9</f>
        <v>2016-12-31</v>
      </c>
      <c r="K8557" s="598" t="s">
        <v>2286</v>
      </c>
      <c r="L8557" s="598" t="s">
        <v>2290</v>
      </c>
    </row>
    <row r="8558" spans="1:12" ht="15.75">
      <c r="A8558" s="557"/>
      <c r="C8558" s="598" t="str">
        <f>'822390'!B$51</f>
        <v>Descripción de la naturaleza de los riesgos que han sido cubiertos</v>
      </c>
      <c r="F8558" s="571" t="str">
        <f>'822390'!F$51</f>
        <v>Por incluir información</v>
      </c>
      <c r="I8558" s="580" t="str">
        <f>Índice!$C$8</f>
        <v>2016-01-01</v>
      </c>
      <c r="J8558" s="580" t="str">
        <f>Índice!$C$9</f>
        <v>2016-12-31</v>
      </c>
      <c r="K8558" s="598" t="s">
        <v>2286</v>
      </c>
      <c r="L8558" s="598" t="s">
        <v>2290</v>
      </c>
    </row>
    <row r="8559" spans="1:12" ht="15.75">
      <c r="A8559" s="557"/>
      <c r="C8559" s="598" t="str">
        <f>'822390'!B$48</f>
        <v>Descripción del tipo de cobertura</v>
      </c>
      <c r="F8559" s="571" t="str">
        <f>'822390'!G$48</f>
        <v>Por incluir información</v>
      </c>
      <c r="I8559" s="580" t="str">
        <f>Índice!$C$8</f>
        <v>2016-01-01</v>
      </c>
      <c r="J8559" s="580" t="str">
        <f>Índice!$C$9</f>
        <v>2016-12-31</v>
      </c>
      <c r="K8559" s="598" t="s">
        <v>2286</v>
      </c>
      <c r="L8559" s="598" t="s">
        <v>2291</v>
      </c>
    </row>
    <row r="8560" spans="1:12" ht="15.75">
      <c r="A8560" s="557"/>
      <c r="C8560" s="598" t="str">
        <f>'822390'!B$49</f>
        <v>Descripción de instrumentos financieros designados como instrumentos de cobertura</v>
      </c>
      <c r="F8560" s="571" t="str">
        <f>'822390'!G$49</f>
        <v>Por incluir información</v>
      </c>
      <c r="I8560" s="580" t="str">
        <f>Índice!$C$8</f>
        <v>2016-01-01</v>
      </c>
      <c r="J8560" s="580" t="str">
        <f>Índice!$C$9</f>
        <v>2016-12-31</v>
      </c>
      <c r="K8560" s="598" t="s">
        <v>2286</v>
      </c>
      <c r="L8560" s="598" t="s">
        <v>2291</v>
      </c>
    </row>
    <row r="8561" spans="1:18" ht="15.75">
      <c r="A8561" s="557"/>
      <c r="C8561" s="598" t="str">
        <f>'822390'!B$50</f>
        <v>Instrumentos financieros designados como instrumentos de cobertura, al valor razonable</v>
      </c>
      <c r="F8561" s="555">
        <f>'822390'!G$50</f>
        <v>0</v>
      </c>
      <c r="I8561" s="580"/>
      <c r="J8561" s="580" t="str">
        <f>Índice!$C$9</f>
        <v>2016-12-31</v>
      </c>
      <c r="K8561" s="598" t="s">
        <v>2286</v>
      </c>
      <c r="L8561" s="598" t="s">
        <v>2291</v>
      </c>
    </row>
    <row r="8562" spans="1:18" ht="15.75">
      <c r="A8562" s="557"/>
      <c r="C8562" s="598" t="str">
        <f>'822390'!B$51</f>
        <v>Descripción de la naturaleza de los riesgos que han sido cubiertos</v>
      </c>
      <c r="F8562" s="571" t="str">
        <f>'822390'!G$51</f>
        <v>Por incluir información</v>
      </c>
      <c r="I8562" s="580" t="str">
        <f>Índice!$C$8</f>
        <v>2016-01-01</v>
      </c>
      <c r="J8562" s="580" t="str">
        <f>Índice!$C$9</f>
        <v>2016-12-31</v>
      </c>
      <c r="K8562" s="598" t="s">
        <v>2286</v>
      </c>
      <c r="L8562" s="598" t="s">
        <v>2291</v>
      </c>
    </row>
    <row r="8563" spans="1:18" ht="15.75">
      <c r="A8563" s="593" t="s">
        <v>15</v>
      </c>
      <c r="C8563" s="598">
        <f>'822390'!B52</f>
        <v>0</v>
      </c>
      <c r="F8563" s="571"/>
      <c r="I8563" s="580" t="str">
        <f>Índice!$C$8</f>
        <v>2016-01-01</v>
      </c>
      <c r="J8563" s="580" t="str">
        <f>Índice!$C$9</f>
        <v>2016-12-31</v>
      </c>
      <c r="K8563" s="598"/>
      <c r="L8563" s="598"/>
    </row>
    <row r="8564" spans="1:18" ht="15.75">
      <c r="C8564" s="598" t="str">
        <f>'822390'!B53</f>
        <v>Ganancias (pérdidas) por instrumentos de cobertura, coberturas a valor razonable</v>
      </c>
      <c r="F8564" s="555">
        <f>'822390'!C53</f>
        <v>0</v>
      </c>
      <c r="I8564" s="580" t="str">
        <f>Índice!$C$8</f>
        <v>2016-01-01</v>
      </c>
      <c r="J8564" s="580" t="str">
        <f>Índice!$C$9</f>
        <v>2016-12-31</v>
      </c>
      <c r="K8564" s="598"/>
      <c r="L8564" s="598"/>
    </row>
    <row r="8565" spans="1:18" ht="15.75">
      <c r="C8565" s="598" t="str">
        <f>'822390'!B54</f>
        <v>Ganancias (pérdidas) por partidas cubiertas atribuibles al riesgo cubierto, coberturas a valor razonable</v>
      </c>
      <c r="F8565" s="555">
        <f>'822390'!C54</f>
        <v>0</v>
      </c>
      <c r="I8565" s="580" t="str">
        <f>Índice!$C$8</f>
        <v>2016-01-01</v>
      </c>
      <c r="J8565" s="580" t="str">
        <f>Índice!$C$9</f>
        <v>2016-12-31</v>
      </c>
      <c r="K8565" s="598"/>
      <c r="L8565" s="598"/>
    </row>
    <row r="8566" spans="1:18" ht="15.75">
      <c r="C8566" s="598" t="str">
        <f>'822390'!B55</f>
        <v>Descripción de los periodos en los que ocurren los flujos de efectivo esperados</v>
      </c>
      <c r="F8566" s="555" t="str">
        <f>'822390'!C55</f>
        <v>Por incluir información</v>
      </c>
      <c r="I8566" s="580" t="str">
        <f>Índice!$C$8</f>
        <v>2016-01-01</v>
      </c>
      <c r="J8566" s="580" t="str">
        <f>Índice!$C$9</f>
        <v>2016-12-31</v>
      </c>
      <c r="K8566" s="598"/>
      <c r="L8566" s="598"/>
    </row>
    <row r="8567" spans="1:18" ht="15.75">
      <c r="C8567" s="598" t="str">
        <f>'822390'!B56</f>
        <v>Descripción de los periodos en los que los flujos de efectivo afectan al resultado</v>
      </c>
      <c r="F8567" s="555" t="str">
        <f>'822390'!C56</f>
        <v>Por incluir información</v>
      </c>
      <c r="I8567" s="580" t="str">
        <f>Índice!$C$8</f>
        <v>2016-01-01</v>
      </c>
      <c r="J8567" s="580" t="str">
        <f>Índice!$C$9</f>
        <v>2016-12-31</v>
      </c>
      <c r="K8567" s="598"/>
      <c r="L8567" s="598"/>
    </row>
    <row r="8568" spans="1:18" ht="15.75">
      <c r="C8568" s="598" t="str">
        <f>'822390'!B57</f>
        <v>Descripción de las transacciones previstas para las que anteriormente se utilizó la contabilidad de coberturas pero que no se espera que vuelvan a suceder</v>
      </c>
      <c r="F8568" s="555" t="str">
        <f>'822390'!C57</f>
        <v>Por incluir información</v>
      </c>
      <c r="I8568" s="580" t="str">
        <f>Índice!$C$8</f>
        <v>2016-01-01</v>
      </c>
      <c r="J8568" s="580" t="str">
        <f>Índice!$C$9</f>
        <v>2016-12-31</v>
      </c>
      <c r="K8568" s="598"/>
      <c r="L8568" s="598"/>
    </row>
    <row r="8569" spans="1:18" ht="15.75">
      <c r="C8569" s="598" t="str">
        <f>'822390'!B58</f>
        <v>Ganancias (pérdidas) por coberturas de flujos de efectivo, neto de impuestos</v>
      </c>
      <c r="F8569" s="555">
        <f>'822390'!C58</f>
        <v>0</v>
      </c>
      <c r="I8569" s="580" t="str">
        <f>Índice!$C$8</f>
        <v>2016-01-01</v>
      </c>
      <c r="J8569" s="580" t="str">
        <f>Índice!$C$9</f>
        <v>2016-12-31</v>
      </c>
      <c r="K8569" s="598"/>
      <c r="L8569" s="598"/>
    </row>
    <row r="8570" spans="1:18" ht="15.75">
      <c r="C8570" s="598" t="str">
        <f>'822390'!B59</f>
        <v>Ganancias (pérdidas) por coberturas de flujos de efectivo, antes de impuestos</v>
      </c>
      <c r="F8570" s="555">
        <f>'822390'!C59</f>
        <v>0</v>
      </c>
      <c r="I8570" s="580" t="str">
        <f>Índice!$C$8</f>
        <v>2016-01-01</v>
      </c>
      <c r="J8570" s="580" t="str">
        <f>Índice!$C$9</f>
        <v>2016-12-31</v>
      </c>
      <c r="K8570" s="598"/>
      <c r="L8570" s="598"/>
    </row>
    <row r="8571" spans="1:18" ht="15.75">
      <c r="C8571" s="598" t="str">
        <f>'822390'!B60</f>
        <v>Ajustes de reclasificación en coberturas de flujos de efectivo, neto de impuestos</v>
      </c>
      <c r="F8571" s="555">
        <f>'822390'!C60</f>
        <v>0</v>
      </c>
      <c r="I8571" s="580" t="str">
        <f>Índice!$C$8</f>
        <v>2016-01-01</v>
      </c>
      <c r="J8571" s="580" t="str">
        <f>Índice!$C$9</f>
        <v>2016-12-31</v>
      </c>
      <c r="K8571" s="598"/>
      <c r="L8571" s="598"/>
    </row>
    <row r="8572" spans="1:18" ht="15.75">
      <c r="C8572" s="598" t="str">
        <f>'822390'!B61</f>
        <v>Ajustes de reclasificación en coberturas de flujos de efectivo, antes de impuestos</v>
      </c>
      <c r="F8572" s="555">
        <f>'822390'!C61</f>
        <v>0</v>
      </c>
      <c r="I8572" s="580" t="str">
        <f>Índice!$C$8</f>
        <v>2016-01-01</v>
      </c>
      <c r="J8572" s="580" t="str">
        <f>Índice!$C$9</f>
        <v>2016-12-31</v>
      </c>
      <c r="K8572" s="598"/>
      <c r="L8572" s="598"/>
    </row>
    <row r="8573" spans="1:18" ht="15.75">
      <c r="C8573" s="598" t="str">
        <f>'822390'!B62</f>
        <v>Ganancias (pérdidas) por ineficacia de las coberturas de flujos de efectivo reconocidas en el resultado del periodo</v>
      </c>
      <c r="F8573" s="555">
        <f>'822390'!C62</f>
        <v>0</v>
      </c>
      <c r="I8573" s="580" t="str">
        <f>Índice!$C$8</f>
        <v>2016-01-01</v>
      </c>
      <c r="J8573" s="580" t="str">
        <f>Índice!$C$9</f>
        <v>2016-12-31</v>
      </c>
      <c r="K8573" s="598"/>
      <c r="L8573" s="598"/>
    </row>
    <row r="8574" spans="1:18" ht="15.75">
      <c r="A8574" s="575" t="s">
        <v>15</v>
      </c>
      <c r="B8574" s="550"/>
      <c r="C8574" s="549" t="s">
        <v>1359</v>
      </c>
      <c r="D8574" s="550"/>
      <c r="E8574" s="550"/>
      <c r="F8574" s="551"/>
      <c r="G8574" s="550"/>
      <c r="H8574" s="550"/>
      <c r="I8574" s="580" t="str">
        <f>Índice!$C$8</f>
        <v>2016-01-01</v>
      </c>
      <c r="J8574" s="580" t="str">
        <f>Índice!$C$9</f>
        <v>2016-12-31</v>
      </c>
      <c r="K8574" s="584"/>
      <c r="L8574" s="584"/>
      <c r="M8574" s="550"/>
      <c r="N8574" s="550"/>
      <c r="O8574" s="550"/>
      <c r="P8574" s="550"/>
      <c r="Q8574" s="550"/>
      <c r="R8574" s="550"/>
    </row>
    <row r="8575" spans="1:18" ht="15.75">
      <c r="C8575" s="598" t="str">
        <f>'823180'!B6</f>
        <v>Información a revelar sobre activos intangibles [Texto]</v>
      </c>
      <c r="F8575" s="598" t="str">
        <f>'823180'!C6</f>
        <v>Por incluir información</v>
      </c>
      <c r="I8575" s="580" t="str">
        <f>Índice!$C$8</f>
        <v>2016-01-01</v>
      </c>
      <c r="J8575" s="580" t="str">
        <f>Índice!$C$9</f>
        <v>2016-12-31</v>
      </c>
    </row>
    <row r="8576" spans="1:18" ht="15.75">
      <c r="A8576" s="593"/>
      <c r="C8576" s="598" t="str">
        <f>'823180'!B7</f>
        <v>Información a revelar detallada sobre activos intangibles [Texto]</v>
      </c>
      <c r="F8576" s="598" t="str">
        <f>'823180'!C7</f>
        <v>Por incluir información</v>
      </c>
      <c r="I8576" s="580" t="str">
        <f>Índice!$C$8</f>
        <v>2016-01-01</v>
      </c>
      <c r="J8576" s="580" t="str">
        <f>Índice!$C$9</f>
        <v>2016-12-31</v>
      </c>
    </row>
    <row r="8577" spans="1:14" ht="15.75">
      <c r="A8577" s="593" t="s">
        <v>15</v>
      </c>
      <c r="C8577" s="598" t="s">
        <v>1338</v>
      </c>
      <c r="I8577" s="580"/>
      <c r="J8577" s="580"/>
    </row>
    <row r="8578" spans="1:14" ht="15.75">
      <c r="A8578" s="593" t="s">
        <v>15</v>
      </c>
      <c r="C8578" s="598" t="str">
        <f>'823180'!B$11</f>
        <v>Información a revelar detallada sobre activos intangibles</v>
      </c>
      <c r="F8578" s="598"/>
      <c r="I8578" s="580" t="str">
        <f>Índice!$C$8</f>
        <v>2016-01-01</v>
      </c>
      <c r="J8578" s="580" t="str">
        <f>Índice!$C$9</f>
        <v>2016-12-31</v>
      </c>
    </row>
    <row r="8579" spans="1:14" ht="15.75">
      <c r="C8579" s="598" t="str">
        <f>'823180'!B$12</f>
        <v>Descripción de la partida o partidas, del estado de resultado integral en las que está incluida la amortización de los activos intangibles</v>
      </c>
      <c r="F8579" s="598" t="str">
        <f>'823180'!C$12</f>
        <v>Por incluir infornación</v>
      </c>
      <c r="I8579" s="580" t="str">
        <f>Índice!$C$8</f>
        <v>2016-01-01</v>
      </c>
      <c r="J8579" s="580" t="str">
        <f>Índice!$C$9</f>
        <v>2016-12-31</v>
      </c>
      <c r="K8579" s="598" t="s">
        <v>2292</v>
      </c>
      <c r="L8579" s="598" t="s">
        <v>2293</v>
      </c>
      <c r="M8579" s="598" t="s">
        <v>2266</v>
      </c>
      <c r="N8579" s="598" t="s">
        <v>2267</v>
      </c>
    </row>
    <row r="8580" spans="1:14" ht="15.75">
      <c r="C8580" s="598" t="str">
        <f>'823180'!B$13</f>
        <v>Método de amortización, activos intangibles distintos de la plusvalía</v>
      </c>
      <c r="F8580" s="598" t="str">
        <f>'823180'!C$13</f>
        <v>Por incluir infornación</v>
      </c>
      <c r="I8580" s="580" t="str">
        <f>Índice!$C$8</f>
        <v>2016-01-01</v>
      </c>
      <c r="J8580" s="580" t="str">
        <f>Índice!$C$9</f>
        <v>2016-12-31</v>
      </c>
      <c r="K8580" s="598" t="s">
        <v>2292</v>
      </c>
      <c r="L8580" s="598" t="s">
        <v>2293</v>
      </c>
      <c r="M8580" s="598" t="s">
        <v>2266</v>
      </c>
      <c r="N8580" s="598" t="s">
        <v>2267</v>
      </c>
    </row>
    <row r="8581" spans="1:14" ht="15.75">
      <c r="C8581" s="598" t="str">
        <f>'823180'!B$14</f>
        <v>Vidas útiles o tasas de amortización, activos intangibles distintos de la plusvalía</v>
      </c>
      <c r="F8581" s="598" t="str">
        <f>'823180'!C$14</f>
        <v>Por incluir infornación</v>
      </c>
      <c r="I8581" s="580" t="str">
        <f>Índice!$C$8</f>
        <v>2016-01-01</v>
      </c>
      <c r="J8581" s="580" t="str">
        <f>Índice!$C$9</f>
        <v>2016-12-31</v>
      </c>
      <c r="K8581" s="598" t="s">
        <v>2292</v>
      </c>
      <c r="L8581" s="598" t="s">
        <v>2293</v>
      </c>
      <c r="M8581" s="598" t="s">
        <v>2266</v>
      </c>
      <c r="N8581" s="598" t="s">
        <v>2267</v>
      </c>
    </row>
    <row r="8582" spans="1:14" ht="15.75">
      <c r="A8582" s="593" t="s">
        <v>15</v>
      </c>
      <c r="C8582" s="598" t="str">
        <f>'823180'!B$15</f>
        <v>Conciliación de cambios en activos intangibles distintos de la plusvalía [sinopsis]</v>
      </c>
      <c r="F8582" s="598"/>
      <c r="I8582" s="580"/>
      <c r="J8582" s="580"/>
      <c r="K8582" s="598"/>
    </row>
    <row r="8583" spans="1:14" ht="15.75">
      <c r="A8583" s="593"/>
      <c r="C8583" s="598" t="str">
        <f>'823180'!B$16</f>
        <v>Activos intangibles distintos de la plusvalía al comienzo del periodo</v>
      </c>
      <c r="F8583" s="600">
        <f>'823180'!C$16</f>
        <v>0</v>
      </c>
      <c r="J8583" s="580" t="str">
        <f>Índice!$C$8</f>
        <v>2016-01-01</v>
      </c>
      <c r="K8583" s="598" t="s">
        <v>2292</v>
      </c>
      <c r="L8583" s="598" t="s">
        <v>2293</v>
      </c>
      <c r="M8583" s="598" t="s">
        <v>2266</v>
      </c>
      <c r="N8583" s="598" t="s">
        <v>2267</v>
      </c>
    </row>
    <row r="8584" spans="1:14" ht="15.75">
      <c r="A8584" s="593" t="s">
        <v>15</v>
      </c>
      <c r="C8584" s="598" t="str">
        <f>'823180'!B$17</f>
        <v>Cambios en activos intangibles distintos de la plusvalía [sinopsis]</v>
      </c>
      <c r="F8584" s="600"/>
      <c r="I8584" s="580" t="str">
        <f>Índice!$C$8</f>
        <v>2016-01-01</v>
      </c>
      <c r="J8584" s="580" t="str">
        <f>Índice!$C$9</f>
        <v>2016-12-31</v>
      </c>
      <c r="K8584" s="598" t="s">
        <v>2292</v>
      </c>
      <c r="L8584" s="598" t="s">
        <v>2293</v>
      </c>
      <c r="M8584" s="598" t="s">
        <v>2266</v>
      </c>
      <c r="N8584" s="598" t="s">
        <v>2267</v>
      </c>
    </row>
    <row r="8585" spans="1:14" ht="15.75">
      <c r="A8585" s="593"/>
      <c r="C8585" s="598" t="str">
        <f>'823180'!B$18</f>
        <v>Incrementos distintos de los procedentes de combinaciones de negocios, activos intangibles distintos de la plusvalía</v>
      </c>
      <c r="F8585" s="600">
        <f>'823180'!C$18</f>
        <v>0</v>
      </c>
      <c r="I8585" s="580" t="str">
        <f>Índice!$C$8</f>
        <v>2016-01-01</v>
      </c>
      <c r="J8585" s="580" t="str">
        <f>Índice!$C$9</f>
        <v>2016-12-31</v>
      </c>
      <c r="K8585" s="598" t="s">
        <v>2292</v>
      </c>
      <c r="L8585" s="598" t="s">
        <v>2293</v>
      </c>
      <c r="M8585" s="598" t="s">
        <v>2266</v>
      </c>
      <c r="N8585" s="598" t="s">
        <v>2267</v>
      </c>
    </row>
    <row r="8586" spans="1:14" ht="15.75">
      <c r="C8586" s="598" t="str">
        <f>'823180'!B$19</f>
        <v>Adquisiciones realizadas mediante combinaciones de negocios, activos intangibles distintos a la plusvalía</v>
      </c>
      <c r="F8586" s="600">
        <f>'823180'!C$19</f>
        <v>0</v>
      </c>
      <c r="I8586" s="580" t="str">
        <f>Índice!$C$8</f>
        <v>2016-01-01</v>
      </c>
      <c r="J8586" s="580" t="str">
        <f>Índice!$C$9</f>
        <v>2016-12-31</v>
      </c>
      <c r="K8586" s="598" t="s">
        <v>2292</v>
      </c>
      <c r="L8586" s="598" t="s">
        <v>2293</v>
      </c>
      <c r="M8586" s="598" t="s">
        <v>2266</v>
      </c>
      <c r="N8586" s="598" t="s">
        <v>2267</v>
      </c>
    </row>
    <row r="8587" spans="1:14" ht="15.75">
      <c r="C8587" s="598" t="str">
        <f>'823180'!B$20</f>
        <v>Incremento (disminución) por diferencias de cambio netas, activos intangibles distintos de la plusvalía</v>
      </c>
      <c r="F8587" s="600">
        <f>'823180'!C$20</f>
        <v>0</v>
      </c>
      <c r="I8587" s="580" t="str">
        <f>Índice!$C$8</f>
        <v>2016-01-01</v>
      </c>
      <c r="J8587" s="580" t="str">
        <f>Índice!$C$9</f>
        <v>2016-12-31</v>
      </c>
      <c r="K8587" s="598" t="s">
        <v>2292</v>
      </c>
      <c r="L8587" s="598" t="s">
        <v>2293</v>
      </c>
      <c r="M8587" s="598" t="s">
        <v>2266</v>
      </c>
      <c r="N8587" s="598" t="s">
        <v>2267</v>
      </c>
    </row>
    <row r="8588" spans="1:14" ht="15.75">
      <c r="C8588" s="598" t="str">
        <f>'823180'!B$21</f>
        <v>Amortización, activos intangibles distintos de la plusvalía</v>
      </c>
      <c r="F8588" s="600">
        <f>'823180'!C$21</f>
        <v>0</v>
      </c>
      <c r="I8588" s="580" t="str">
        <f>Índice!$C$8</f>
        <v>2016-01-01</v>
      </c>
      <c r="J8588" s="580" t="str">
        <f>Índice!$C$9</f>
        <v>2016-12-31</v>
      </c>
      <c r="K8588" s="598" t="s">
        <v>2292</v>
      </c>
      <c r="L8588" s="598" t="s">
        <v>2293</v>
      </c>
      <c r="M8588" s="598" t="s">
        <v>2266</v>
      </c>
      <c r="N8588" s="598" t="s">
        <v>2267</v>
      </c>
    </row>
    <row r="8589" spans="1:14" ht="15.75">
      <c r="C8589" s="598" t="str">
        <f>'823180'!B$22</f>
        <v>Pérdidas por deterioro de valor reconocidas en el resultado del periodo, activos intangibles distintos de la plusvalía</v>
      </c>
      <c r="F8589" s="600">
        <f>'823180'!C$22</f>
        <v>0</v>
      </c>
      <c r="I8589" s="580" t="str">
        <f>Índice!$C$8</f>
        <v>2016-01-01</v>
      </c>
      <c r="J8589" s="580" t="str">
        <f>Índice!$C$9</f>
        <v>2016-12-31</v>
      </c>
      <c r="K8589" s="598" t="s">
        <v>2292</v>
      </c>
      <c r="L8589" s="598" t="s">
        <v>2293</v>
      </c>
      <c r="M8589" s="598" t="s">
        <v>2266</v>
      </c>
      <c r="N8589" s="598" t="s">
        <v>2267</v>
      </c>
    </row>
    <row r="8590" spans="1:14" ht="15.75">
      <c r="C8590" s="598" t="str">
        <f>'823180'!B$23</f>
        <v>Reversión de pérdidas por deterioro de valor reconocidas en el resultado del periodo, activos intangibles distintos de la plusvalía</v>
      </c>
      <c r="F8590" s="600">
        <f>'823180'!C$23</f>
        <v>0</v>
      </c>
      <c r="I8590" s="580" t="str">
        <f>Índice!$C$8</f>
        <v>2016-01-01</v>
      </c>
      <c r="J8590" s="580" t="str">
        <f>Índice!$C$9</f>
        <v>2016-12-31</v>
      </c>
      <c r="K8590" s="598" t="s">
        <v>2292</v>
      </c>
      <c r="L8590" s="598" t="s">
        <v>2293</v>
      </c>
      <c r="M8590" s="598" t="s">
        <v>2266</v>
      </c>
      <c r="N8590" s="598" t="s">
        <v>2267</v>
      </c>
    </row>
    <row r="8591" spans="1:14" ht="15.75">
      <c r="C8591" s="598" t="str">
        <f>'823180'!B$24</f>
        <v>Incrementos (disminuciones) por otros cambios, activos intangibles distintos de la plusvalía</v>
      </c>
      <c r="F8591" s="600">
        <f>'823180'!C$24</f>
        <v>0</v>
      </c>
      <c r="I8591" s="580" t="str">
        <f>Índice!$C$8</f>
        <v>2016-01-01</v>
      </c>
      <c r="J8591" s="580" t="str">
        <f>Índice!$C$9</f>
        <v>2016-12-31</v>
      </c>
      <c r="K8591" s="598" t="s">
        <v>2292</v>
      </c>
      <c r="L8591" s="598" t="s">
        <v>2293</v>
      </c>
      <c r="M8591" s="598" t="s">
        <v>2266</v>
      </c>
      <c r="N8591" s="598" t="s">
        <v>2267</v>
      </c>
    </row>
    <row r="8592" spans="1:14" ht="15.75">
      <c r="C8592" s="598" t="str">
        <f>'823180'!B$25</f>
        <v>Disposiciones, activos intangibles distintos de la plusvalía</v>
      </c>
      <c r="F8592" s="600">
        <f>'823180'!C$25</f>
        <v>0</v>
      </c>
      <c r="I8592" s="580" t="str">
        <f>Índice!$C$8</f>
        <v>2016-01-01</v>
      </c>
      <c r="J8592" s="580" t="str">
        <f>Índice!$C$9</f>
        <v>2016-12-31</v>
      </c>
      <c r="K8592" s="598" t="s">
        <v>2292</v>
      </c>
      <c r="L8592" s="598" t="s">
        <v>2293</v>
      </c>
      <c r="M8592" s="598" t="s">
        <v>2266</v>
      </c>
      <c r="N8592" s="598" t="s">
        <v>2267</v>
      </c>
    </row>
    <row r="8593" spans="1:14" ht="15.75">
      <c r="C8593" s="598" t="str">
        <f>'823180'!B$26</f>
        <v>Total incremento (disminución) en activos intangibles distintos de la plusvalía</v>
      </c>
      <c r="F8593" s="600">
        <f>'823180'!C$26</f>
        <v>0</v>
      </c>
      <c r="I8593" s="580" t="str">
        <f>Índice!$C$8</f>
        <v>2016-01-01</v>
      </c>
      <c r="J8593" s="580" t="str">
        <f>Índice!$C$9</f>
        <v>2016-12-31</v>
      </c>
      <c r="K8593" s="598" t="s">
        <v>2292</v>
      </c>
      <c r="L8593" s="598" t="s">
        <v>2293</v>
      </c>
      <c r="M8593" s="598" t="s">
        <v>2266</v>
      </c>
      <c r="N8593" s="598" t="s">
        <v>2267</v>
      </c>
    </row>
    <row r="8594" spans="1:14" ht="15.75">
      <c r="C8594" s="598" t="str">
        <f>'823180'!B$27</f>
        <v>Activos intangibles distintos de la plusvalía al final del periodo</v>
      </c>
      <c r="F8594" s="600">
        <f>'823180'!C$27</f>
        <v>0</v>
      </c>
      <c r="I8594" s="580"/>
      <c r="J8594" s="580" t="str">
        <f>Índice!$C$9</f>
        <v>2016-12-31</v>
      </c>
      <c r="K8594" s="598" t="s">
        <v>2292</v>
      </c>
      <c r="L8594" s="598" t="s">
        <v>2293</v>
      </c>
      <c r="M8594" s="598" t="s">
        <v>2266</v>
      </c>
      <c r="N8594" s="598" t="s">
        <v>2267</v>
      </c>
    </row>
    <row r="8595" spans="1:14" ht="15.75">
      <c r="A8595" s="593" t="s">
        <v>15</v>
      </c>
      <c r="C8595" s="598" t="s">
        <v>1648</v>
      </c>
      <c r="I8595" s="580"/>
      <c r="J8595" s="580"/>
    </row>
    <row r="8596" spans="1:14" ht="15.75">
      <c r="A8596" s="593" t="s">
        <v>15</v>
      </c>
      <c r="C8596" s="598" t="str">
        <f>'823180'!B$11</f>
        <v>Información a revelar detallada sobre activos intangibles</v>
      </c>
      <c r="F8596" s="598"/>
      <c r="I8596" s="580" t="str">
        <f>Índice!$C$8</f>
        <v>2016-01-01</v>
      </c>
      <c r="J8596" s="580" t="str">
        <f>Índice!$C$9</f>
        <v>2016-12-31</v>
      </c>
    </row>
    <row r="8597" spans="1:14" ht="15.75">
      <c r="C8597" s="598" t="str">
        <f>'823180'!B$12</f>
        <v>Descripción de la partida o partidas, del estado de resultado integral en las que está incluida la amortización de los activos intangibles</v>
      </c>
      <c r="F8597" s="598" t="str">
        <f>'823180'!D$12</f>
        <v>Por incluir infornación</v>
      </c>
      <c r="I8597" s="580" t="str">
        <f>Índice!$C$8</f>
        <v>2016-01-01</v>
      </c>
      <c r="J8597" s="580" t="str">
        <f>Índice!$C$9</f>
        <v>2016-12-31</v>
      </c>
      <c r="K8597" s="598" t="s">
        <v>2292</v>
      </c>
      <c r="L8597" s="598" t="s">
        <v>2293</v>
      </c>
      <c r="M8597" s="598" t="s">
        <v>2266</v>
      </c>
      <c r="N8597" s="598" t="s">
        <v>2268</v>
      </c>
    </row>
    <row r="8598" spans="1:14" ht="15.75">
      <c r="C8598" s="598" t="str">
        <f>'823180'!B$13</f>
        <v>Método de amortización, activos intangibles distintos de la plusvalía</v>
      </c>
      <c r="F8598" s="598" t="str">
        <f>'823180'!D$13</f>
        <v>Por incluir infornación</v>
      </c>
      <c r="I8598" s="580" t="str">
        <f>Índice!$C$8</f>
        <v>2016-01-01</v>
      </c>
      <c r="J8598" s="580" t="str">
        <f>Índice!$C$9</f>
        <v>2016-12-31</v>
      </c>
      <c r="K8598" s="598" t="s">
        <v>2292</v>
      </c>
      <c r="L8598" s="598" t="s">
        <v>2293</v>
      </c>
      <c r="M8598" s="598" t="s">
        <v>2266</v>
      </c>
      <c r="N8598" s="598" t="s">
        <v>2268</v>
      </c>
    </row>
    <row r="8599" spans="1:14" ht="15.75">
      <c r="C8599" s="598" t="str">
        <f>'823180'!B$14</f>
        <v>Vidas útiles o tasas de amortización, activos intangibles distintos de la plusvalía</v>
      </c>
      <c r="F8599" s="598" t="str">
        <f>'823180'!D$14</f>
        <v>Por incluir infornación</v>
      </c>
      <c r="I8599" s="580" t="str">
        <f>Índice!$C$8</f>
        <v>2016-01-01</v>
      </c>
      <c r="J8599" s="580" t="str">
        <f>Índice!$C$9</f>
        <v>2016-12-31</v>
      </c>
      <c r="K8599" s="598" t="s">
        <v>2292</v>
      </c>
      <c r="L8599" s="598" t="s">
        <v>2293</v>
      </c>
      <c r="M8599" s="598" t="s">
        <v>2266</v>
      </c>
      <c r="N8599" s="598" t="s">
        <v>2268</v>
      </c>
    </row>
    <row r="8600" spans="1:14" ht="15.75">
      <c r="A8600" s="593" t="s">
        <v>15</v>
      </c>
      <c r="C8600" s="598" t="str">
        <f>'823180'!B$15</f>
        <v>Conciliación de cambios en activos intangibles distintos de la plusvalía [sinopsis]</v>
      </c>
      <c r="F8600" s="598"/>
      <c r="I8600" s="580"/>
      <c r="J8600" s="580"/>
      <c r="K8600" s="598"/>
    </row>
    <row r="8601" spans="1:14" ht="15.75">
      <c r="A8601" s="593"/>
      <c r="C8601" s="598" t="str">
        <f>'823180'!B$16</f>
        <v>Activos intangibles distintos de la plusvalía al comienzo del periodo</v>
      </c>
      <c r="F8601" s="600">
        <f>'823180'!D$16</f>
        <v>0</v>
      </c>
      <c r="J8601" s="580" t="str">
        <f>Índice!$C$8</f>
        <v>2016-01-01</v>
      </c>
      <c r="K8601" s="598" t="s">
        <v>2292</v>
      </c>
      <c r="L8601" s="598" t="s">
        <v>2293</v>
      </c>
      <c r="M8601" s="598" t="s">
        <v>2266</v>
      </c>
      <c r="N8601" s="598" t="s">
        <v>2268</v>
      </c>
    </row>
    <row r="8602" spans="1:14" ht="15.75">
      <c r="A8602" s="593" t="s">
        <v>15</v>
      </c>
      <c r="C8602" s="598" t="str">
        <f>'823180'!B$17</f>
        <v>Cambios en activos intangibles distintos de la plusvalía [sinopsis]</v>
      </c>
      <c r="F8602" s="600"/>
      <c r="I8602" s="580" t="str">
        <f>Índice!$C$8</f>
        <v>2016-01-01</v>
      </c>
      <c r="J8602" s="580" t="str">
        <f>Índice!$C$9</f>
        <v>2016-12-31</v>
      </c>
      <c r="K8602" s="598" t="s">
        <v>2292</v>
      </c>
      <c r="L8602" s="598" t="s">
        <v>2293</v>
      </c>
      <c r="M8602" s="598" t="s">
        <v>2266</v>
      </c>
      <c r="N8602" s="598" t="s">
        <v>2268</v>
      </c>
    </row>
    <row r="8603" spans="1:14" ht="15.75">
      <c r="A8603" s="593"/>
      <c r="C8603" s="598" t="str">
        <f>'823180'!B$18</f>
        <v>Incrementos distintos de los procedentes de combinaciones de negocios, activos intangibles distintos de la plusvalía</v>
      </c>
      <c r="F8603" s="600">
        <f>'823180'!D$18</f>
        <v>0</v>
      </c>
      <c r="I8603" s="580" t="str">
        <f>Índice!$C$8</f>
        <v>2016-01-01</v>
      </c>
      <c r="J8603" s="580" t="str">
        <f>Índice!$C$9</f>
        <v>2016-12-31</v>
      </c>
      <c r="K8603" s="598" t="s">
        <v>2292</v>
      </c>
      <c r="L8603" s="598" t="s">
        <v>2293</v>
      </c>
      <c r="M8603" s="598" t="s">
        <v>2266</v>
      </c>
      <c r="N8603" s="598" t="s">
        <v>2268</v>
      </c>
    </row>
    <row r="8604" spans="1:14" ht="15.75">
      <c r="C8604" s="598" t="str">
        <f>'823180'!B$19</f>
        <v>Adquisiciones realizadas mediante combinaciones de negocios, activos intangibles distintos a la plusvalía</v>
      </c>
      <c r="F8604" s="600">
        <f>'823180'!D$19</f>
        <v>0</v>
      </c>
      <c r="I8604" s="580" t="str">
        <f>Índice!$C$8</f>
        <v>2016-01-01</v>
      </c>
      <c r="J8604" s="580" t="str">
        <f>Índice!$C$9</f>
        <v>2016-12-31</v>
      </c>
      <c r="K8604" s="598" t="s">
        <v>2292</v>
      </c>
      <c r="L8604" s="598" t="s">
        <v>2293</v>
      </c>
      <c r="M8604" s="598" t="s">
        <v>2266</v>
      </c>
      <c r="N8604" s="598" t="s">
        <v>2268</v>
      </c>
    </row>
    <row r="8605" spans="1:14" ht="15.75">
      <c r="C8605" s="598" t="str">
        <f>'823180'!B$20</f>
        <v>Incremento (disminución) por diferencias de cambio netas, activos intangibles distintos de la plusvalía</v>
      </c>
      <c r="F8605" s="600">
        <f>'823180'!D$20</f>
        <v>0</v>
      </c>
      <c r="I8605" s="580" t="str">
        <f>Índice!$C$8</f>
        <v>2016-01-01</v>
      </c>
      <c r="J8605" s="580" t="str">
        <f>Índice!$C$9</f>
        <v>2016-12-31</v>
      </c>
      <c r="K8605" s="598" t="s">
        <v>2292</v>
      </c>
      <c r="L8605" s="598" t="s">
        <v>2293</v>
      </c>
      <c r="M8605" s="598" t="s">
        <v>2266</v>
      </c>
      <c r="N8605" s="598" t="s">
        <v>2268</v>
      </c>
    </row>
    <row r="8606" spans="1:14" ht="15.75">
      <c r="C8606" s="598" t="str">
        <f>'823180'!B$21</f>
        <v>Amortización, activos intangibles distintos de la plusvalía</v>
      </c>
      <c r="F8606" s="600">
        <f>'823180'!D$21</f>
        <v>0</v>
      </c>
      <c r="I8606" s="580" t="str">
        <f>Índice!$C$8</f>
        <v>2016-01-01</v>
      </c>
      <c r="J8606" s="580" t="str">
        <f>Índice!$C$9</f>
        <v>2016-12-31</v>
      </c>
      <c r="K8606" s="598" t="s">
        <v>2292</v>
      </c>
      <c r="L8606" s="598" t="s">
        <v>2293</v>
      </c>
      <c r="M8606" s="598" t="s">
        <v>2266</v>
      </c>
      <c r="N8606" s="598" t="s">
        <v>2268</v>
      </c>
    </row>
    <row r="8607" spans="1:14" ht="15.75">
      <c r="C8607" s="598" t="str">
        <f>'823180'!B$22</f>
        <v>Pérdidas por deterioro de valor reconocidas en el resultado del periodo, activos intangibles distintos de la plusvalía</v>
      </c>
      <c r="F8607" s="600">
        <f>'823180'!D$22</f>
        <v>0</v>
      </c>
      <c r="I8607" s="580" t="str">
        <f>Índice!$C$8</f>
        <v>2016-01-01</v>
      </c>
      <c r="J8607" s="580" t="str">
        <f>Índice!$C$9</f>
        <v>2016-12-31</v>
      </c>
      <c r="K8607" s="598" t="s">
        <v>2292</v>
      </c>
      <c r="L8607" s="598" t="s">
        <v>2293</v>
      </c>
      <c r="M8607" s="598" t="s">
        <v>2266</v>
      </c>
      <c r="N8607" s="598" t="s">
        <v>2268</v>
      </c>
    </row>
    <row r="8608" spans="1:14" ht="15.75">
      <c r="C8608" s="598" t="str">
        <f>'823180'!B$23</f>
        <v>Reversión de pérdidas por deterioro de valor reconocidas en el resultado del periodo, activos intangibles distintos de la plusvalía</v>
      </c>
      <c r="F8608" s="600">
        <f>'823180'!D$23</f>
        <v>0</v>
      </c>
      <c r="I8608" s="580" t="str">
        <f>Índice!$C$8</f>
        <v>2016-01-01</v>
      </c>
      <c r="J8608" s="580" t="str">
        <f>Índice!$C$9</f>
        <v>2016-12-31</v>
      </c>
      <c r="K8608" s="598" t="s">
        <v>2292</v>
      </c>
      <c r="L8608" s="598" t="s">
        <v>2293</v>
      </c>
      <c r="M8608" s="598" t="s">
        <v>2266</v>
      </c>
      <c r="N8608" s="598" t="s">
        <v>2268</v>
      </c>
    </row>
    <row r="8609" spans="1:14" ht="15.75">
      <c r="C8609" s="598" t="str">
        <f>'823180'!B$24</f>
        <v>Incrementos (disminuciones) por otros cambios, activos intangibles distintos de la plusvalía</v>
      </c>
      <c r="F8609" s="600">
        <f>'823180'!D$24</f>
        <v>0</v>
      </c>
      <c r="I8609" s="580" t="str">
        <f>Índice!$C$8</f>
        <v>2016-01-01</v>
      </c>
      <c r="J8609" s="580" t="str">
        <f>Índice!$C$9</f>
        <v>2016-12-31</v>
      </c>
      <c r="K8609" s="598" t="s">
        <v>2292</v>
      </c>
      <c r="L8609" s="598" t="s">
        <v>2293</v>
      </c>
      <c r="M8609" s="598" t="s">
        <v>2266</v>
      </c>
      <c r="N8609" s="598" t="s">
        <v>2268</v>
      </c>
    </row>
    <row r="8610" spans="1:14" ht="15.75">
      <c r="C8610" s="598" t="str">
        <f>'823180'!B$25</f>
        <v>Disposiciones, activos intangibles distintos de la plusvalía</v>
      </c>
      <c r="F8610" s="600">
        <f>'823180'!D$25</f>
        <v>0</v>
      </c>
      <c r="I8610" s="580" t="str">
        <f>Índice!$C$8</f>
        <v>2016-01-01</v>
      </c>
      <c r="J8610" s="580" t="str">
        <f>Índice!$C$9</f>
        <v>2016-12-31</v>
      </c>
      <c r="K8610" s="598" t="s">
        <v>2292</v>
      </c>
      <c r="L8610" s="598" t="s">
        <v>2293</v>
      </c>
      <c r="M8610" s="598" t="s">
        <v>2266</v>
      </c>
      <c r="N8610" s="598" t="s">
        <v>2268</v>
      </c>
    </row>
    <row r="8611" spans="1:14" ht="15.75">
      <c r="C8611" s="598" t="str">
        <f>'823180'!B$26</f>
        <v>Total incremento (disminución) en activos intangibles distintos de la plusvalía</v>
      </c>
      <c r="F8611" s="600">
        <f>'823180'!D$26</f>
        <v>0</v>
      </c>
      <c r="I8611" s="580" t="str">
        <f>Índice!$C$8</f>
        <v>2016-01-01</v>
      </c>
      <c r="J8611" s="580" t="str">
        <f>Índice!$C$9</f>
        <v>2016-12-31</v>
      </c>
      <c r="K8611" s="598" t="s">
        <v>2292</v>
      </c>
      <c r="L8611" s="598" t="s">
        <v>2293</v>
      </c>
      <c r="M8611" s="598" t="s">
        <v>2266</v>
      </c>
      <c r="N8611" s="598" t="s">
        <v>2268</v>
      </c>
    </row>
    <row r="8612" spans="1:14" ht="15.75">
      <c r="C8612" s="598" t="str">
        <f>'823180'!B$27</f>
        <v>Activos intangibles distintos de la plusvalía al final del periodo</v>
      </c>
      <c r="F8612" s="600">
        <f>'823180'!D$27</f>
        <v>0</v>
      </c>
      <c r="I8612" s="580"/>
      <c r="J8612" s="580" t="str">
        <f>Índice!$C$9</f>
        <v>2016-12-31</v>
      </c>
      <c r="K8612" s="598" t="s">
        <v>2292</v>
      </c>
      <c r="L8612" s="598" t="s">
        <v>2293</v>
      </c>
      <c r="M8612" s="598" t="s">
        <v>2266</v>
      </c>
      <c r="N8612" s="598" t="s">
        <v>2268</v>
      </c>
    </row>
    <row r="8613" spans="1:14" ht="15.75">
      <c r="A8613" s="593" t="s">
        <v>15</v>
      </c>
      <c r="C8613" s="598" t="s">
        <v>1649</v>
      </c>
      <c r="I8613" s="580"/>
      <c r="J8613" s="580"/>
    </row>
    <row r="8614" spans="1:14" ht="15.75">
      <c r="A8614" s="593" t="s">
        <v>15</v>
      </c>
      <c r="C8614" s="598" t="str">
        <f>'823180'!B$11</f>
        <v>Información a revelar detallada sobre activos intangibles</v>
      </c>
      <c r="F8614" s="598"/>
      <c r="I8614" s="580" t="str">
        <f>Índice!$C$8</f>
        <v>2016-01-01</v>
      </c>
      <c r="J8614" s="580" t="str">
        <f>Índice!$C$9</f>
        <v>2016-12-31</v>
      </c>
    </row>
    <row r="8615" spans="1:14" ht="15.75">
      <c r="C8615" s="598" t="str">
        <f>'823180'!B$12</f>
        <v>Descripción de la partida o partidas, del estado de resultado integral en las que está incluida la amortización de los activos intangibles</v>
      </c>
      <c r="F8615" s="598" t="str">
        <f>'823180'!E$12</f>
        <v>Por incluir infornación</v>
      </c>
      <c r="I8615" s="580" t="str">
        <f>Índice!$C$8</f>
        <v>2016-01-01</v>
      </c>
      <c r="J8615" s="580" t="str">
        <f>Índice!$C$9</f>
        <v>2016-12-31</v>
      </c>
      <c r="K8615" s="598" t="s">
        <v>2292</v>
      </c>
      <c r="L8615" s="598" t="s">
        <v>2293</v>
      </c>
      <c r="M8615" s="598" t="s">
        <v>2266</v>
      </c>
      <c r="N8615" s="598" t="s">
        <v>2269</v>
      </c>
    </row>
    <row r="8616" spans="1:14" ht="15.75">
      <c r="C8616" s="598" t="str">
        <f>'823180'!B$13</f>
        <v>Método de amortización, activos intangibles distintos de la plusvalía</v>
      </c>
      <c r="F8616" s="598" t="str">
        <f>'823180'!E$13</f>
        <v>Por incluir infornación</v>
      </c>
      <c r="I8616" s="580" t="str">
        <f>Índice!$C$8</f>
        <v>2016-01-01</v>
      </c>
      <c r="J8616" s="580" t="str">
        <f>Índice!$C$9</f>
        <v>2016-12-31</v>
      </c>
      <c r="K8616" s="598" t="s">
        <v>2292</v>
      </c>
      <c r="L8616" s="598" t="s">
        <v>2293</v>
      </c>
      <c r="M8616" s="598" t="s">
        <v>2266</v>
      </c>
      <c r="N8616" s="598" t="s">
        <v>2269</v>
      </c>
    </row>
    <row r="8617" spans="1:14" ht="15.75">
      <c r="C8617" s="598" t="str">
        <f>'823180'!B$14</f>
        <v>Vidas útiles o tasas de amortización, activos intangibles distintos de la plusvalía</v>
      </c>
      <c r="F8617" s="598" t="str">
        <f>'823180'!E$14</f>
        <v>Por incluir infornación</v>
      </c>
      <c r="I8617" s="580" t="str">
        <f>Índice!$C$8</f>
        <v>2016-01-01</v>
      </c>
      <c r="J8617" s="580" t="str">
        <f>Índice!$C$9</f>
        <v>2016-12-31</v>
      </c>
      <c r="K8617" s="598" t="s">
        <v>2292</v>
      </c>
      <c r="L8617" s="598" t="s">
        <v>2293</v>
      </c>
      <c r="M8617" s="598" t="s">
        <v>2266</v>
      </c>
      <c r="N8617" s="598" t="s">
        <v>2269</v>
      </c>
    </row>
    <row r="8618" spans="1:14" ht="15.75">
      <c r="A8618" s="593" t="s">
        <v>15</v>
      </c>
      <c r="C8618" s="598" t="str">
        <f>'823180'!B$15</f>
        <v>Conciliación de cambios en activos intangibles distintos de la plusvalía [sinopsis]</v>
      </c>
      <c r="F8618" s="598"/>
      <c r="I8618" s="580"/>
      <c r="J8618" s="580"/>
      <c r="K8618" s="598"/>
    </row>
    <row r="8619" spans="1:14" ht="15.75">
      <c r="A8619" s="593"/>
      <c r="C8619" s="598" t="str">
        <f>'823180'!B$16</f>
        <v>Activos intangibles distintos de la plusvalía al comienzo del periodo</v>
      </c>
      <c r="F8619" s="600">
        <f>'823180'!E$16</f>
        <v>0</v>
      </c>
      <c r="J8619" s="580" t="str">
        <f>Índice!$C$8</f>
        <v>2016-01-01</v>
      </c>
      <c r="K8619" s="598" t="s">
        <v>2292</v>
      </c>
      <c r="L8619" s="598" t="s">
        <v>2293</v>
      </c>
      <c r="M8619" s="598" t="s">
        <v>2266</v>
      </c>
      <c r="N8619" s="598" t="s">
        <v>2269</v>
      </c>
    </row>
    <row r="8620" spans="1:14" ht="15.75">
      <c r="A8620" s="593" t="s">
        <v>15</v>
      </c>
      <c r="C8620" s="598" t="str">
        <f>'823180'!B$17</f>
        <v>Cambios en activos intangibles distintos de la plusvalía [sinopsis]</v>
      </c>
      <c r="F8620" s="600"/>
      <c r="I8620" s="580" t="str">
        <f>Índice!$C$8</f>
        <v>2016-01-01</v>
      </c>
      <c r="J8620" s="580" t="str">
        <f>Índice!$C$9</f>
        <v>2016-12-31</v>
      </c>
      <c r="K8620" s="598" t="s">
        <v>2292</v>
      </c>
      <c r="L8620" s="598" t="s">
        <v>2293</v>
      </c>
      <c r="M8620" s="598" t="s">
        <v>2266</v>
      </c>
      <c r="N8620" s="598" t="s">
        <v>2269</v>
      </c>
    </row>
    <row r="8621" spans="1:14" ht="15.75">
      <c r="A8621" s="593"/>
      <c r="C8621" s="598" t="str">
        <f>'823180'!B$18</f>
        <v>Incrementos distintos de los procedentes de combinaciones de negocios, activos intangibles distintos de la plusvalía</v>
      </c>
      <c r="F8621" s="600">
        <f>'823180'!E$18</f>
        <v>0</v>
      </c>
      <c r="I8621" s="580" t="str">
        <f>Índice!$C$8</f>
        <v>2016-01-01</v>
      </c>
      <c r="J8621" s="580" t="str">
        <f>Índice!$C$9</f>
        <v>2016-12-31</v>
      </c>
      <c r="K8621" s="598" t="s">
        <v>2292</v>
      </c>
      <c r="L8621" s="598" t="s">
        <v>2293</v>
      </c>
      <c r="M8621" s="598" t="s">
        <v>2266</v>
      </c>
      <c r="N8621" s="598" t="s">
        <v>2269</v>
      </c>
    </row>
    <row r="8622" spans="1:14" ht="15.75">
      <c r="C8622" s="598" t="str">
        <f>'823180'!B$19</f>
        <v>Adquisiciones realizadas mediante combinaciones de negocios, activos intangibles distintos a la plusvalía</v>
      </c>
      <c r="F8622" s="600">
        <f>'823180'!E$19</f>
        <v>0</v>
      </c>
      <c r="I8622" s="580" t="str">
        <f>Índice!$C$8</f>
        <v>2016-01-01</v>
      </c>
      <c r="J8622" s="580" t="str">
        <f>Índice!$C$9</f>
        <v>2016-12-31</v>
      </c>
      <c r="K8622" s="598" t="s">
        <v>2292</v>
      </c>
      <c r="L8622" s="598" t="s">
        <v>2293</v>
      </c>
      <c r="M8622" s="598" t="s">
        <v>2266</v>
      </c>
      <c r="N8622" s="598" t="s">
        <v>2269</v>
      </c>
    </row>
    <row r="8623" spans="1:14" ht="15.75">
      <c r="C8623" s="598" t="str">
        <f>'823180'!B$20</f>
        <v>Incremento (disminución) por diferencias de cambio netas, activos intangibles distintos de la plusvalía</v>
      </c>
      <c r="F8623" s="600">
        <f>'823180'!E$20</f>
        <v>0</v>
      </c>
      <c r="I8623" s="580" t="str">
        <f>Índice!$C$8</f>
        <v>2016-01-01</v>
      </c>
      <c r="J8623" s="580" t="str">
        <f>Índice!$C$9</f>
        <v>2016-12-31</v>
      </c>
      <c r="K8623" s="598" t="s">
        <v>2292</v>
      </c>
      <c r="L8623" s="598" t="s">
        <v>2293</v>
      </c>
      <c r="M8623" s="598" t="s">
        <v>2266</v>
      </c>
      <c r="N8623" s="598" t="s">
        <v>2269</v>
      </c>
    </row>
    <row r="8624" spans="1:14" ht="15.75">
      <c r="C8624" s="598" t="str">
        <f>'823180'!B$21</f>
        <v>Amortización, activos intangibles distintos de la plusvalía</v>
      </c>
      <c r="F8624" s="600">
        <f>'823180'!E$21</f>
        <v>0</v>
      </c>
      <c r="I8624" s="580" t="str">
        <f>Índice!$C$8</f>
        <v>2016-01-01</v>
      </c>
      <c r="J8624" s="580" t="str">
        <f>Índice!$C$9</f>
        <v>2016-12-31</v>
      </c>
      <c r="K8624" s="598" t="s">
        <v>2292</v>
      </c>
      <c r="L8624" s="598" t="s">
        <v>2293</v>
      </c>
      <c r="M8624" s="598" t="s">
        <v>2266</v>
      </c>
      <c r="N8624" s="598" t="s">
        <v>2269</v>
      </c>
    </row>
    <row r="8625" spans="1:14" ht="15.75">
      <c r="C8625" s="598" t="str">
        <f>'823180'!B$22</f>
        <v>Pérdidas por deterioro de valor reconocidas en el resultado del periodo, activos intangibles distintos de la plusvalía</v>
      </c>
      <c r="F8625" s="600">
        <f>'823180'!E$22</f>
        <v>0</v>
      </c>
      <c r="I8625" s="580" t="str">
        <f>Índice!$C$8</f>
        <v>2016-01-01</v>
      </c>
      <c r="J8625" s="580" t="str">
        <f>Índice!$C$9</f>
        <v>2016-12-31</v>
      </c>
      <c r="K8625" s="598" t="s">
        <v>2292</v>
      </c>
      <c r="L8625" s="598" t="s">
        <v>2293</v>
      </c>
      <c r="M8625" s="598" t="s">
        <v>2266</v>
      </c>
      <c r="N8625" s="598" t="s">
        <v>2269</v>
      </c>
    </row>
    <row r="8626" spans="1:14" ht="15.75">
      <c r="C8626" s="598" t="str">
        <f>'823180'!B$23</f>
        <v>Reversión de pérdidas por deterioro de valor reconocidas en el resultado del periodo, activos intangibles distintos de la plusvalía</v>
      </c>
      <c r="F8626" s="600">
        <f>'823180'!E$23</f>
        <v>0</v>
      </c>
      <c r="I8626" s="580" t="str">
        <f>Índice!$C$8</f>
        <v>2016-01-01</v>
      </c>
      <c r="J8626" s="580" t="str">
        <f>Índice!$C$9</f>
        <v>2016-12-31</v>
      </c>
      <c r="K8626" s="598" t="s">
        <v>2292</v>
      </c>
      <c r="L8626" s="598" t="s">
        <v>2293</v>
      </c>
      <c r="M8626" s="598" t="s">
        <v>2266</v>
      </c>
      <c r="N8626" s="598" t="s">
        <v>2269</v>
      </c>
    </row>
    <row r="8627" spans="1:14" ht="15.75">
      <c r="C8627" s="598" t="str">
        <f>'823180'!B$24</f>
        <v>Incrementos (disminuciones) por otros cambios, activos intangibles distintos de la plusvalía</v>
      </c>
      <c r="F8627" s="600">
        <f>'823180'!E$24</f>
        <v>0</v>
      </c>
      <c r="I8627" s="580" t="str">
        <f>Índice!$C$8</f>
        <v>2016-01-01</v>
      </c>
      <c r="J8627" s="580" t="str">
        <f>Índice!$C$9</f>
        <v>2016-12-31</v>
      </c>
      <c r="K8627" s="598" t="s">
        <v>2292</v>
      </c>
      <c r="L8627" s="598" t="s">
        <v>2293</v>
      </c>
      <c r="M8627" s="598" t="s">
        <v>2266</v>
      </c>
      <c r="N8627" s="598" t="s">
        <v>2269</v>
      </c>
    </row>
    <row r="8628" spans="1:14" ht="15.75">
      <c r="C8628" s="598" t="str">
        <f>'823180'!B$25</f>
        <v>Disposiciones, activos intangibles distintos de la plusvalía</v>
      </c>
      <c r="F8628" s="600">
        <f>'823180'!E$25</f>
        <v>0</v>
      </c>
      <c r="I8628" s="580" t="str">
        <f>Índice!$C$8</f>
        <v>2016-01-01</v>
      </c>
      <c r="J8628" s="580" t="str">
        <f>Índice!$C$9</f>
        <v>2016-12-31</v>
      </c>
      <c r="K8628" s="598" t="s">
        <v>2292</v>
      </c>
      <c r="L8628" s="598" t="s">
        <v>2293</v>
      </c>
      <c r="M8628" s="598" t="s">
        <v>2266</v>
      </c>
      <c r="N8628" s="598" t="s">
        <v>2269</v>
      </c>
    </row>
    <row r="8629" spans="1:14" ht="15.75">
      <c r="C8629" s="598" t="str">
        <f>'823180'!B$26</f>
        <v>Total incremento (disminución) en activos intangibles distintos de la plusvalía</v>
      </c>
      <c r="F8629" s="600">
        <f>'823180'!E$26</f>
        <v>0</v>
      </c>
      <c r="I8629" s="580" t="str">
        <f>Índice!$C$8</f>
        <v>2016-01-01</v>
      </c>
      <c r="J8629" s="580" t="str">
        <f>Índice!$C$9</f>
        <v>2016-12-31</v>
      </c>
      <c r="K8629" s="598" t="s">
        <v>2292</v>
      </c>
      <c r="L8629" s="598" t="s">
        <v>2293</v>
      </c>
      <c r="M8629" s="598" t="s">
        <v>2266</v>
      </c>
      <c r="N8629" s="598" t="s">
        <v>2269</v>
      </c>
    </row>
    <row r="8630" spans="1:14" ht="15.75">
      <c r="C8630" s="598" t="str">
        <f>'823180'!B$27</f>
        <v>Activos intangibles distintos de la plusvalía al final del periodo</v>
      </c>
      <c r="F8630" s="600">
        <f>'823180'!E$27</f>
        <v>0</v>
      </c>
      <c r="I8630" s="580"/>
      <c r="J8630" s="580" t="str">
        <f>Índice!$C$9</f>
        <v>2016-12-31</v>
      </c>
      <c r="K8630" s="598" t="s">
        <v>2292</v>
      </c>
      <c r="L8630" s="598" t="s">
        <v>2293</v>
      </c>
      <c r="M8630" s="598" t="s">
        <v>2266</v>
      </c>
      <c r="N8630" s="598" t="s">
        <v>2269</v>
      </c>
    </row>
    <row r="8631" spans="1:14" ht="15.75">
      <c r="A8631" s="593" t="s">
        <v>15</v>
      </c>
      <c r="C8631" s="598" t="s">
        <v>1340</v>
      </c>
      <c r="I8631" s="580"/>
      <c r="J8631" s="580"/>
    </row>
    <row r="8632" spans="1:14" ht="15.75">
      <c r="A8632" s="593" t="s">
        <v>15</v>
      </c>
      <c r="C8632" s="598" t="str">
        <f>'823180'!B$11</f>
        <v>Información a revelar detallada sobre activos intangibles</v>
      </c>
      <c r="F8632" s="598"/>
      <c r="I8632" s="580" t="str">
        <f>Índice!$C$8</f>
        <v>2016-01-01</v>
      </c>
      <c r="J8632" s="580" t="str">
        <f>Índice!$C$9</f>
        <v>2016-12-31</v>
      </c>
      <c r="L8632" s="598"/>
    </row>
    <row r="8633" spans="1:14" ht="15.75">
      <c r="C8633" s="598" t="str">
        <f>'823180'!B$12</f>
        <v>Descripción de la partida o partidas, del estado de resultado integral en las que está incluida la amortización de los activos intangibles</v>
      </c>
      <c r="F8633" s="598" t="str">
        <f>'823180'!F$12</f>
        <v>Por incluir infornación</v>
      </c>
      <c r="I8633" s="580" t="str">
        <f>Índice!$C$8</f>
        <v>2016-01-01</v>
      </c>
      <c r="J8633" s="580" t="str">
        <f>Índice!$C$9</f>
        <v>2016-12-31</v>
      </c>
      <c r="K8633" s="598" t="s">
        <v>2292</v>
      </c>
      <c r="L8633" s="598" t="s">
        <v>2294</v>
      </c>
      <c r="M8633" s="598" t="s">
        <v>2266</v>
      </c>
      <c r="N8633" s="598" t="s">
        <v>2267</v>
      </c>
    </row>
    <row r="8634" spans="1:14" ht="15.75">
      <c r="C8634" s="598" t="str">
        <f>'823180'!B$13</f>
        <v>Método de amortización, activos intangibles distintos de la plusvalía</v>
      </c>
      <c r="F8634" s="598" t="str">
        <f>'823180'!F$13</f>
        <v>Por incluir infornación</v>
      </c>
      <c r="I8634" s="580" t="str">
        <f>Índice!$C$8</f>
        <v>2016-01-01</v>
      </c>
      <c r="J8634" s="580" t="str">
        <f>Índice!$C$9</f>
        <v>2016-12-31</v>
      </c>
      <c r="K8634" s="598" t="s">
        <v>2292</v>
      </c>
      <c r="L8634" s="598" t="s">
        <v>2294</v>
      </c>
      <c r="M8634" s="598" t="s">
        <v>2266</v>
      </c>
      <c r="N8634" s="598" t="s">
        <v>2267</v>
      </c>
    </row>
    <row r="8635" spans="1:14" ht="15.75">
      <c r="C8635" s="598" t="str">
        <f>'823180'!B$14</f>
        <v>Vidas útiles o tasas de amortización, activos intangibles distintos de la plusvalía</v>
      </c>
      <c r="F8635" s="598" t="str">
        <f>'823180'!F$14</f>
        <v>Por incluir infornación</v>
      </c>
      <c r="I8635" s="580" t="str">
        <f>Índice!$C$8</f>
        <v>2016-01-01</v>
      </c>
      <c r="J8635" s="580" t="str">
        <f>Índice!$C$9</f>
        <v>2016-12-31</v>
      </c>
      <c r="K8635" s="598" t="s">
        <v>2292</v>
      </c>
      <c r="L8635" s="598" t="s">
        <v>2294</v>
      </c>
      <c r="M8635" s="598" t="s">
        <v>2266</v>
      </c>
      <c r="N8635" s="598" t="s">
        <v>2267</v>
      </c>
    </row>
    <row r="8636" spans="1:14" ht="15.75">
      <c r="A8636" s="593" t="s">
        <v>15</v>
      </c>
      <c r="C8636" s="598" t="str">
        <f>'823180'!B$15</f>
        <v>Conciliación de cambios en activos intangibles distintos de la plusvalía [sinopsis]</v>
      </c>
      <c r="F8636" s="598"/>
      <c r="I8636" s="580"/>
      <c r="J8636" s="580"/>
      <c r="K8636" s="598"/>
    </row>
    <row r="8637" spans="1:14" ht="15.75">
      <c r="A8637" s="593"/>
      <c r="C8637" s="598" t="str">
        <f>'823180'!B$16</f>
        <v>Activos intangibles distintos de la plusvalía al comienzo del periodo</v>
      </c>
      <c r="F8637" s="600">
        <f>'823180'!F$16</f>
        <v>0</v>
      </c>
      <c r="J8637" s="580" t="str">
        <f>Índice!$C$8</f>
        <v>2016-01-01</v>
      </c>
      <c r="K8637" s="598" t="s">
        <v>2292</v>
      </c>
      <c r="L8637" s="598" t="s">
        <v>2294</v>
      </c>
      <c r="M8637" s="598" t="s">
        <v>2266</v>
      </c>
      <c r="N8637" s="598" t="s">
        <v>2267</v>
      </c>
    </row>
    <row r="8638" spans="1:14" ht="15.75">
      <c r="A8638" s="593" t="s">
        <v>15</v>
      </c>
      <c r="C8638" s="598" t="str">
        <f>'823180'!B$17</f>
        <v>Cambios en activos intangibles distintos de la plusvalía [sinopsis]</v>
      </c>
      <c r="F8638" s="600"/>
      <c r="I8638" s="580" t="str">
        <f>Índice!$C$8</f>
        <v>2016-01-01</v>
      </c>
      <c r="J8638" s="580" t="str">
        <f>Índice!$C$9</f>
        <v>2016-12-31</v>
      </c>
      <c r="K8638" s="598" t="s">
        <v>2292</v>
      </c>
      <c r="L8638" s="598" t="s">
        <v>2294</v>
      </c>
      <c r="M8638" s="598" t="s">
        <v>2266</v>
      </c>
      <c r="N8638" s="598" t="s">
        <v>2267</v>
      </c>
    </row>
    <row r="8639" spans="1:14" ht="15.75">
      <c r="A8639" s="593"/>
      <c r="C8639" s="598" t="str">
        <f>'823180'!B$18</f>
        <v>Incrementos distintos de los procedentes de combinaciones de negocios, activos intangibles distintos de la plusvalía</v>
      </c>
      <c r="F8639" s="600">
        <f>'823180'!F$18</f>
        <v>0</v>
      </c>
      <c r="I8639" s="580" t="str">
        <f>Índice!$C$8</f>
        <v>2016-01-01</v>
      </c>
      <c r="J8639" s="580" t="str">
        <f>Índice!$C$9</f>
        <v>2016-12-31</v>
      </c>
      <c r="K8639" s="598" t="s">
        <v>2292</v>
      </c>
      <c r="L8639" s="598" t="s">
        <v>2294</v>
      </c>
      <c r="M8639" s="598" t="s">
        <v>2266</v>
      </c>
      <c r="N8639" s="598" t="s">
        <v>2267</v>
      </c>
    </row>
    <row r="8640" spans="1:14" ht="15.75">
      <c r="C8640" s="598" t="str">
        <f>'823180'!B$19</f>
        <v>Adquisiciones realizadas mediante combinaciones de negocios, activos intangibles distintos a la plusvalía</v>
      </c>
      <c r="F8640" s="600">
        <f>'823180'!F$19</f>
        <v>0</v>
      </c>
      <c r="I8640" s="580" t="str">
        <f>Índice!$C$8</f>
        <v>2016-01-01</v>
      </c>
      <c r="J8640" s="580" t="str">
        <f>Índice!$C$9</f>
        <v>2016-12-31</v>
      </c>
      <c r="K8640" s="598" t="s">
        <v>2292</v>
      </c>
      <c r="L8640" s="598" t="s">
        <v>2294</v>
      </c>
      <c r="M8640" s="598" t="s">
        <v>2266</v>
      </c>
      <c r="N8640" s="598" t="s">
        <v>2267</v>
      </c>
    </row>
    <row r="8641" spans="1:14" ht="15.75">
      <c r="C8641" s="598" t="str">
        <f>'823180'!B$20</f>
        <v>Incremento (disminución) por diferencias de cambio netas, activos intangibles distintos de la plusvalía</v>
      </c>
      <c r="F8641" s="600">
        <f>'823180'!F$20</f>
        <v>0</v>
      </c>
      <c r="I8641" s="580" t="str">
        <f>Índice!$C$8</f>
        <v>2016-01-01</v>
      </c>
      <c r="J8641" s="580" t="str">
        <f>Índice!$C$9</f>
        <v>2016-12-31</v>
      </c>
      <c r="K8641" s="598" t="s">
        <v>2292</v>
      </c>
      <c r="L8641" s="598" t="s">
        <v>2294</v>
      </c>
      <c r="M8641" s="598" t="s">
        <v>2266</v>
      </c>
      <c r="N8641" s="598" t="s">
        <v>2267</v>
      </c>
    </row>
    <row r="8642" spans="1:14" ht="15.75">
      <c r="C8642" s="598" t="str">
        <f>'823180'!B$21</f>
        <v>Amortización, activos intangibles distintos de la plusvalía</v>
      </c>
      <c r="F8642" s="600">
        <f>'823180'!F$21</f>
        <v>0</v>
      </c>
      <c r="I8642" s="580" t="str">
        <f>Índice!$C$8</f>
        <v>2016-01-01</v>
      </c>
      <c r="J8642" s="580" t="str">
        <f>Índice!$C$9</f>
        <v>2016-12-31</v>
      </c>
      <c r="K8642" s="598" t="s">
        <v>2292</v>
      </c>
      <c r="L8642" s="598" t="s">
        <v>2294</v>
      </c>
      <c r="M8642" s="598" t="s">
        <v>2266</v>
      </c>
      <c r="N8642" s="598" t="s">
        <v>2267</v>
      </c>
    </row>
    <row r="8643" spans="1:14" ht="15.75">
      <c r="C8643" s="598" t="str">
        <f>'823180'!B$22</f>
        <v>Pérdidas por deterioro de valor reconocidas en el resultado del periodo, activos intangibles distintos de la plusvalía</v>
      </c>
      <c r="F8643" s="600">
        <f>'823180'!F$22</f>
        <v>0</v>
      </c>
      <c r="I8643" s="580" t="str">
        <f>Índice!$C$8</f>
        <v>2016-01-01</v>
      </c>
      <c r="J8643" s="580" t="str">
        <f>Índice!$C$9</f>
        <v>2016-12-31</v>
      </c>
      <c r="K8643" s="598" t="s">
        <v>2292</v>
      </c>
      <c r="L8643" s="598" t="s">
        <v>2294</v>
      </c>
      <c r="M8643" s="598" t="s">
        <v>2266</v>
      </c>
      <c r="N8643" s="598" t="s">
        <v>2267</v>
      </c>
    </row>
    <row r="8644" spans="1:14" ht="15.75">
      <c r="C8644" s="598" t="str">
        <f>'823180'!B$23</f>
        <v>Reversión de pérdidas por deterioro de valor reconocidas en el resultado del periodo, activos intangibles distintos de la plusvalía</v>
      </c>
      <c r="F8644" s="600">
        <f>'823180'!F$23</f>
        <v>0</v>
      </c>
      <c r="I8644" s="580" t="str">
        <f>Índice!$C$8</f>
        <v>2016-01-01</v>
      </c>
      <c r="J8644" s="580" t="str">
        <f>Índice!$C$9</f>
        <v>2016-12-31</v>
      </c>
      <c r="K8644" s="598" t="s">
        <v>2292</v>
      </c>
      <c r="L8644" s="598" t="s">
        <v>2294</v>
      </c>
      <c r="M8644" s="598" t="s">
        <v>2266</v>
      </c>
      <c r="N8644" s="598" t="s">
        <v>2267</v>
      </c>
    </row>
    <row r="8645" spans="1:14" ht="15.75">
      <c r="C8645" s="598" t="str">
        <f>'823180'!B$24</f>
        <v>Incrementos (disminuciones) por otros cambios, activos intangibles distintos de la plusvalía</v>
      </c>
      <c r="F8645" s="600">
        <f>'823180'!F$24</f>
        <v>0</v>
      </c>
      <c r="I8645" s="580" t="str">
        <f>Índice!$C$8</f>
        <v>2016-01-01</v>
      </c>
      <c r="J8645" s="580" t="str">
        <f>Índice!$C$9</f>
        <v>2016-12-31</v>
      </c>
      <c r="K8645" s="598" t="s">
        <v>2292</v>
      </c>
      <c r="L8645" s="598" t="s">
        <v>2294</v>
      </c>
      <c r="M8645" s="598" t="s">
        <v>2266</v>
      </c>
      <c r="N8645" s="598" t="s">
        <v>2267</v>
      </c>
    </row>
    <row r="8646" spans="1:14" ht="15.75">
      <c r="C8646" s="598" t="str">
        <f>'823180'!B$25</f>
        <v>Disposiciones, activos intangibles distintos de la plusvalía</v>
      </c>
      <c r="F8646" s="600">
        <f>'823180'!F$25</f>
        <v>0</v>
      </c>
      <c r="I8646" s="580" t="str">
        <f>Índice!$C$8</f>
        <v>2016-01-01</v>
      </c>
      <c r="J8646" s="580" t="str">
        <f>Índice!$C$9</f>
        <v>2016-12-31</v>
      </c>
      <c r="K8646" s="598" t="s">
        <v>2292</v>
      </c>
      <c r="L8646" s="598" t="s">
        <v>2294</v>
      </c>
      <c r="M8646" s="598" t="s">
        <v>2266</v>
      </c>
      <c r="N8646" s="598" t="s">
        <v>2267</v>
      </c>
    </row>
    <row r="8647" spans="1:14" ht="15.75">
      <c r="C8647" s="598" t="str">
        <f>'823180'!B$26</f>
        <v>Total incremento (disminución) en activos intangibles distintos de la plusvalía</v>
      </c>
      <c r="F8647" s="600">
        <f>'823180'!F$26</f>
        <v>0</v>
      </c>
      <c r="I8647" s="580" t="str">
        <f>Índice!$C$8</f>
        <v>2016-01-01</v>
      </c>
      <c r="J8647" s="580" t="str">
        <f>Índice!$C$9</f>
        <v>2016-12-31</v>
      </c>
      <c r="K8647" s="598" t="s">
        <v>2292</v>
      </c>
      <c r="L8647" s="598" t="s">
        <v>2294</v>
      </c>
      <c r="M8647" s="598" t="s">
        <v>2266</v>
      </c>
      <c r="N8647" s="598" t="s">
        <v>2267</v>
      </c>
    </row>
    <row r="8648" spans="1:14" ht="15.75">
      <c r="C8648" s="598" t="str">
        <f>'823180'!B$27</f>
        <v>Activos intangibles distintos de la plusvalía al final del periodo</v>
      </c>
      <c r="F8648" s="600">
        <f>'823180'!F$27</f>
        <v>0</v>
      </c>
      <c r="I8648" s="580"/>
      <c r="J8648" s="580" t="str">
        <f>Índice!$C$9</f>
        <v>2016-12-31</v>
      </c>
      <c r="K8648" s="598" t="s">
        <v>2292</v>
      </c>
      <c r="L8648" s="598" t="s">
        <v>2294</v>
      </c>
      <c r="M8648" s="598" t="s">
        <v>2266</v>
      </c>
      <c r="N8648" s="598" t="s">
        <v>2267</v>
      </c>
    </row>
    <row r="8649" spans="1:14" ht="15.75">
      <c r="A8649" s="593" t="s">
        <v>15</v>
      </c>
      <c r="C8649" s="598" t="s">
        <v>1650</v>
      </c>
      <c r="I8649" s="580"/>
      <c r="J8649" s="580"/>
    </row>
    <row r="8650" spans="1:14" ht="15.75">
      <c r="A8650" s="593" t="s">
        <v>15</v>
      </c>
      <c r="C8650" s="598" t="str">
        <f>'823180'!B$11</f>
        <v>Información a revelar detallada sobre activos intangibles</v>
      </c>
      <c r="F8650" s="598"/>
      <c r="I8650" s="580" t="str">
        <f>Índice!$C$8</f>
        <v>2016-01-01</v>
      </c>
      <c r="J8650" s="580" t="str">
        <f>Índice!$C$9</f>
        <v>2016-12-31</v>
      </c>
      <c r="L8650" s="598"/>
    </row>
    <row r="8651" spans="1:14" ht="15.75">
      <c r="C8651" s="598" t="str">
        <f>'823180'!B$12</f>
        <v>Descripción de la partida o partidas, del estado de resultado integral en las que está incluida la amortización de los activos intangibles</v>
      </c>
      <c r="F8651" s="598" t="str">
        <f>'823180'!G$12</f>
        <v>Por incluir infornación</v>
      </c>
      <c r="I8651" s="580" t="str">
        <f>Índice!$C$8</f>
        <v>2016-01-01</v>
      </c>
      <c r="J8651" s="580" t="str">
        <f>Índice!$C$9</f>
        <v>2016-12-31</v>
      </c>
      <c r="K8651" s="598" t="s">
        <v>2292</v>
      </c>
      <c r="L8651" s="598" t="s">
        <v>2294</v>
      </c>
      <c r="M8651" s="598" t="s">
        <v>2266</v>
      </c>
      <c r="N8651" s="598" t="s">
        <v>2268</v>
      </c>
    </row>
    <row r="8652" spans="1:14" ht="15.75">
      <c r="C8652" s="598" t="str">
        <f>'823180'!B$13</f>
        <v>Método de amortización, activos intangibles distintos de la plusvalía</v>
      </c>
      <c r="F8652" s="598" t="str">
        <f>'823180'!G$13</f>
        <v>Por incluir infornación</v>
      </c>
      <c r="I8652" s="580" t="str">
        <f>Índice!$C$8</f>
        <v>2016-01-01</v>
      </c>
      <c r="J8652" s="580" t="str">
        <f>Índice!$C$9</f>
        <v>2016-12-31</v>
      </c>
      <c r="K8652" s="598" t="s">
        <v>2292</v>
      </c>
      <c r="L8652" s="598" t="s">
        <v>2294</v>
      </c>
      <c r="M8652" s="598" t="s">
        <v>2266</v>
      </c>
      <c r="N8652" s="598" t="s">
        <v>2268</v>
      </c>
    </row>
    <row r="8653" spans="1:14" ht="15.75">
      <c r="C8653" s="598" t="str">
        <f>'823180'!B$14</f>
        <v>Vidas útiles o tasas de amortización, activos intangibles distintos de la plusvalía</v>
      </c>
      <c r="F8653" s="598" t="str">
        <f>'823180'!G$14</f>
        <v>Por incluir infornación</v>
      </c>
      <c r="I8653" s="580" t="str">
        <f>Índice!$C$8</f>
        <v>2016-01-01</v>
      </c>
      <c r="J8653" s="580" t="str">
        <f>Índice!$C$9</f>
        <v>2016-12-31</v>
      </c>
      <c r="K8653" s="598" t="s">
        <v>2292</v>
      </c>
      <c r="L8653" s="598" t="s">
        <v>2294</v>
      </c>
      <c r="M8653" s="598" t="s">
        <v>2266</v>
      </c>
      <c r="N8653" s="598" t="s">
        <v>2268</v>
      </c>
    </row>
    <row r="8654" spans="1:14" ht="15.75">
      <c r="A8654" s="593" t="s">
        <v>15</v>
      </c>
      <c r="C8654" s="598" t="str">
        <f>'823180'!B$15</f>
        <v>Conciliación de cambios en activos intangibles distintos de la plusvalía [sinopsis]</v>
      </c>
      <c r="F8654" s="598"/>
      <c r="I8654" s="580"/>
      <c r="J8654" s="580"/>
      <c r="K8654" s="598"/>
    </row>
    <row r="8655" spans="1:14" ht="15.75">
      <c r="A8655" s="593"/>
      <c r="C8655" s="598" t="str">
        <f>'823180'!B$16</f>
        <v>Activos intangibles distintos de la plusvalía al comienzo del periodo</v>
      </c>
      <c r="F8655" s="600">
        <f>'823180'!G$16</f>
        <v>0</v>
      </c>
      <c r="J8655" s="580" t="str">
        <f>Índice!$C$8</f>
        <v>2016-01-01</v>
      </c>
      <c r="K8655" s="598" t="s">
        <v>2292</v>
      </c>
      <c r="L8655" s="598" t="s">
        <v>2294</v>
      </c>
      <c r="M8655" s="598" t="s">
        <v>2266</v>
      </c>
      <c r="N8655" s="598" t="s">
        <v>2268</v>
      </c>
    </row>
    <row r="8656" spans="1:14" ht="15.75">
      <c r="A8656" s="593" t="s">
        <v>15</v>
      </c>
      <c r="C8656" s="598" t="str">
        <f>'823180'!B$17</f>
        <v>Cambios en activos intangibles distintos de la plusvalía [sinopsis]</v>
      </c>
      <c r="F8656" s="600"/>
      <c r="I8656" s="580" t="str">
        <f>Índice!$C$8</f>
        <v>2016-01-01</v>
      </c>
      <c r="J8656" s="580" t="str">
        <f>Índice!$C$9</f>
        <v>2016-12-31</v>
      </c>
      <c r="K8656" s="598" t="s">
        <v>2292</v>
      </c>
      <c r="L8656" s="598" t="s">
        <v>2294</v>
      </c>
      <c r="M8656" s="598" t="s">
        <v>2266</v>
      </c>
      <c r="N8656" s="598" t="s">
        <v>2268</v>
      </c>
    </row>
    <row r="8657" spans="1:14" ht="15.75">
      <c r="A8657" s="593"/>
      <c r="C8657" s="598" t="str">
        <f>'823180'!B$18</f>
        <v>Incrementos distintos de los procedentes de combinaciones de negocios, activos intangibles distintos de la plusvalía</v>
      </c>
      <c r="F8657" s="600">
        <f>'823180'!G$18</f>
        <v>0</v>
      </c>
      <c r="I8657" s="580" t="str">
        <f>Índice!$C$8</f>
        <v>2016-01-01</v>
      </c>
      <c r="J8657" s="580" t="str">
        <f>Índice!$C$9</f>
        <v>2016-12-31</v>
      </c>
      <c r="K8657" s="598" t="s">
        <v>2292</v>
      </c>
      <c r="L8657" s="598" t="s">
        <v>2294</v>
      </c>
      <c r="M8657" s="598" t="s">
        <v>2266</v>
      </c>
      <c r="N8657" s="598" t="s">
        <v>2268</v>
      </c>
    </row>
    <row r="8658" spans="1:14" ht="15.75">
      <c r="C8658" s="598" t="str">
        <f>'823180'!B$19</f>
        <v>Adquisiciones realizadas mediante combinaciones de negocios, activos intangibles distintos a la plusvalía</v>
      </c>
      <c r="F8658" s="600">
        <f>'823180'!G$19</f>
        <v>0</v>
      </c>
      <c r="I8658" s="580" t="str">
        <f>Índice!$C$8</f>
        <v>2016-01-01</v>
      </c>
      <c r="J8658" s="580" t="str">
        <f>Índice!$C$9</f>
        <v>2016-12-31</v>
      </c>
      <c r="K8658" s="598" t="s">
        <v>2292</v>
      </c>
      <c r="L8658" s="598" t="s">
        <v>2294</v>
      </c>
      <c r="M8658" s="598" t="s">
        <v>2266</v>
      </c>
      <c r="N8658" s="598" t="s">
        <v>2268</v>
      </c>
    </row>
    <row r="8659" spans="1:14" ht="15.75">
      <c r="C8659" s="598" t="str">
        <f>'823180'!B$20</f>
        <v>Incremento (disminución) por diferencias de cambio netas, activos intangibles distintos de la plusvalía</v>
      </c>
      <c r="F8659" s="600">
        <f>'823180'!G$20</f>
        <v>0</v>
      </c>
      <c r="I8659" s="580" t="str">
        <f>Índice!$C$8</f>
        <v>2016-01-01</v>
      </c>
      <c r="J8659" s="580" t="str">
        <f>Índice!$C$9</f>
        <v>2016-12-31</v>
      </c>
      <c r="K8659" s="598" t="s">
        <v>2292</v>
      </c>
      <c r="L8659" s="598" t="s">
        <v>2294</v>
      </c>
      <c r="M8659" s="598" t="s">
        <v>2266</v>
      </c>
      <c r="N8659" s="598" t="s">
        <v>2268</v>
      </c>
    </row>
    <row r="8660" spans="1:14" ht="15.75">
      <c r="C8660" s="598" t="str">
        <f>'823180'!B$21</f>
        <v>Amortización, activos intangibles distintos de la plusvalía</v>
      </c>
      <c r="F8660" s="600">
        <f>'823180'!G$21</f>
        <v>0</v>
      </c>
      <c r="I8660" s="580" t="str">
        <f>Índice!$C$8</f>
        <v>2016-01-01</v>
      </c>
      <c r="J8660" s="580" t="str">
        <f>Índice!$C$9</f>
        <v>2016-12-31</v>
      </c>
      <c r="K8660" s="598" t="s">
        <v>2292</v>
      </c>
      <c r="L8660" s="598" t="s">
        <v>2294</v>
      </c>
      <c r="M8660" s="598" t="s">
        <v>2266</v>
      </c>
      <c r="N8660" s="598" t="s">
        <v>2268</v>
      </c>
    </row>
    <row r="8661" spans="1:14" ht="15.75">
      <c r="C8661" s="598" t="str">
        <f>'823180'!B$22</f>
        <v>Pérdidas por deterioro de valor reconocidas en el resultado del periodo, activos intangibles distintos de la plusvalía</v>
      </c>
      <c r="F8661" s="600">
        <f>'823180'!G$22</f>
        <v>0</v>
      </c>
      <c r="I8661" s="580" t="str">
        <f>Índice!$C$8</f>
        <v>2016-01-01</v>
      </c>
      <c r="J8661" s="580" t="str">
        <f>Índice!$C$9</f>
        <v>2016-12-31</v>
      </c>
      <c r="K8661" s="598" t="s">
        <v>2292</v>
      </c>
      <c r="L8661" s="598" t="s">
        <v>2294</v>
      </c>
      <c r="M8661" s="598" t="s">
        <v>2266</v>
      </c>
      <c r="N8661" s="598" t="s">
        <v>2268</v>
      </c>
    </row>
    <row r="8662" spans="1:14" ht="15.75">
      <c r="C8662" s="598" t="str">
        <f>'823180'!B$23</f>
        <v>Reversión de pérdidas por deterioro de valor reconocidas en el resultado del periodo, activos intangibles distintos de la plusvalía</v>
      </c>
      <c r="F8662" s="600">
        <f>'823180'!G$23</f>
        <v>0</v>
      </c>
      <c r="I8662" s="580" t="str">
        <f>Índice!$C$8</f>
        <v>2016-01-01</v>
      </c>
      <c r="J8662" s="580" t="str">
        <f>Índice!$C$9</f>
        <v>2016-12-31</v>
      </c>
      <c r="K8662" s="598" t="s">
        <v>2292</v>
      </c>
      <c r="L8662" s="598" t="s">
        <v>2294</v>
      </c>
      <c r="M8662" s="598" t="s">
        <v>2266</v>
      </c>
      <c r="N8662" s="598" t="s">
        <v>2268</v>
      </c>
    </row>
    <row r="8663" spans="1:14" ht="15.75">
      <c r="C8663" s="598" t="str">
        <f>'823180'!B$24</f>
        <v>Incrementos (disminuciones) por otros cambios, activos intangibles distintos de la plusvalía</v>
      </c>
      <c r="F8663" s="600">
        <f>'823180'!G$24</f>
        <v>0</v>
      </c>
      <c r="I8663" s="580" t="str">
        <f>Índice!$C$8</f>
        <v>2016-01-01</v>
      </c>
      <c r="J8663" s="580" t="str">
        <f>Índice!$C$9</f>
        <v>2016-12-31</v>
      </c>
      <c r="K8663" s="598" t="s">
        <v>2292</v>
      </c>
      <c r="L8663" s="598" t="s">
        <v>2294</v>
      </c>
      <c r="M8663" s="598" t="s">
        <v>2266</v>
      </c>
      <c r="N8663" s="598" t="s">
        <v>2268</v>
      </c>
    </row>
    <row r="8664" spans="1:14" ht="15.75">
      <c r="C8664" s="598" t="str">
        <f>'823180'!B$25</f>
        <v>Disposiciones, activos intangibles distintos de la plusvalía</v>
      </c>
      <c r="F8664" s="600">
        <f>'823180'!G$25</f>
        <v>0</v>
      </c>
      <c r="I8664" s="580" t="str">
        <f>Índice!$C$8</f>
        <v>2016-01-01</v>
      </c>
      <c r="J8664" s="580" t="str">
        <f>Índice!$C$9</f>
        <v>2016-12-31</v>
      </c>
      <c r="K8664" s="598" t="s">
        <v>2292</v>
      </c>
      <c r="L8664" s="598" t="s">
        <v>2294</v>
      </c>
      <c r="M8664" s="598" t="s">
        <v>2266</v>
      </c>
      <c r="N8664" s="598" t="s">
        <v>2268</v>
      </c>
    </row>
    <row r="8665" spans="1:14" ht="15.75">
      <c r="C8665" s="598" t="str">
        <f>'823180'!B$26</f>
        <v>Total incremento (disminución) en activos intangibles distintos de la plusvalía</v>
      </c>
      <c r="F8665" s="600">
        <f>'823180'!G$26</f>
        <v>0</v>
      </c>
      <c r="I8665" s="580" t="str">
        <f>Índice!$C$8</f>
        <v>2016-01-01</v>
      </c>
      <c r="J8665" s="580" t="str">
        <f>Índice!$C$9</f>
        <v>2016-12-31</v>
      </c>
      <c r="K8665" s="598" t="s">
        <v>2292</v>
      </c>
      <c r="L8665" s="598" t="s">
        <v>2294</v>
      </c>
      <c r="M8665" s="598" t="s">
        <v>2266</v>
      </c>
      <c r="N8665" s="598" t="s">
        <v>2268</v>
      </c>
    </row>
    <row r="8666" spans="1:14" ht="15.75">
      <c r="C8666" s="598" t="str">
        <f>'823180'!B$27</f>
        <v>Activos intangibles distintos de la plusvalía al final del periodo</v>
      </c>
      <c r="F8666" s="600">
        <f>'823180'!G$27</f>
        <v>0</v>
      </c>
      <c r="I8666" s="580"/>
      <c r="J8666" s="580" t="str">
        <f>Índice!$C$9</f>
        <v>2016-12-31</v>
      </c>
      <c r="K8666" s="598" t="s">
        <v>2292</v>
      </c>
      <c r="L8666" s="598" t="s">
        <v>2294</v>
      </c>
      <c r="M8666" s="598" t="s">
        <v>2266</v>
      </c>
      <c r="N8666" s="598" t="s">
        <v>2268</v>
      </c>
    </row>
    <row r="8667" spans="1:14" ht="15.75">
      <c r="A8667" s="593" t="s">
        <v>15</v>
      </c>
      <c r="C8667" s="598" t="s">
        <v>1651</v>
      </c>
      <c r="I8667" s="580"/>
      <c r="J8667" s="580"/>
    </row>
    <row r="8668" spans="1:14" ht="15.75">
      <c r="A8668" s="593" t="s">
        <v>15</v>
      </c>
      <c r="C8668" s="598" t="str">
        <f>'823180'!B$11</f>
        <v>Información a revelar detallada sobre activos intangibles</v>
      </c>
      <c r="F8668" s="598"/>
      <c r="I8668" s="580" t="str">
        <f>Índice!$C$8</f>
        <v>2016-01-01</v>
      </c>
      <c r="J8668" s="580" t="str">
        <f>Índice!$C$9</f>
        <v>2016-12-31</v>
      </c>
      <c r="L8668" s="598"/>
    </row>
    <row r="8669" spans="1:14" ht="15.75">
      <c r="C8669" s="598" t="str">
        <f>'823180'!B$12</f>
        <v>Descripción de la partida o partidas, del estado de resultado integral en las que está incluida la amortización de los activos intangibles</v>
      </c>
      <c r="F8669" s="598" t="str">
        <f>'823180'!H$12</f>
        <v>Por incluir infornación</v>
      </c>
      <c r="I8669" s="580" t="str">
        <f>Índice!$C$8</f>
        <v>2016-01-01</v>
      </c>
      <c r="J8669" s="580" t="str">
        <f>Índice!$C$9</f>
        <v>2016-12-31</v>
      </c>
      <c r="K8669" s="598" t="s">
        <v>2292</v>
      </c>
      <c r="L8669" s="598" t="s">
        <v>2294</v>
      </c>
      <c r="M8669" s="598" t="s">
        <v>2266</v>
      </c>
      <c r="N8669" s="598" t="s">
        <v>2269</v>
      </c>
    </row>
    <row r="8670" spans="1:14" ht="15.75">
      <c r="C8670" s="598" t="str">
        <f>'823180'!B$13</f>
        <v>Método de amortización, activos intangibles distintos de la plusvalía</v>
      </c>
      <c r="F8670" s="598" t="str">
        <f>'823180'!H$13</f>
        <v>Por incluir infornación</v>
      </c>
      <c r="I8670" s="580" t="str">
        <f>Índice!$C$8</f>
        <v>2016-01-01</v>
      </c>
      <c r="J8670" s="580" t="str">
        <f>Índice!$C$9</f>
        <v>2016-12-31</v>
      </c>
      <c r="K8670" s="598" t="s">
        <v>2292</v>
      </c>
      <c r="L8670" s="598" t="s">
        <v>2294</v>
      </c>
      <c r="M8670" s="598" t="s">
        <v>2266</v>
      </c>
      <c r="N8670" s="598" t="s">
        <v>2269</v>
      </c>
    </row>
    <row r="8671" spans="1:14" ht="15.75">
      <c r="C8671" s="598" t="str">
        <f>'823180'!B$14</f>
        <v>Vidas útiles o tasas de amortización, activos intangibles distintos de la plusvalía</v>
      </c>
      <c r="F8671" s="598" t="str">
        <f>'823180'!H$14</f>
        <v>Por incluir infornación</v>
      </c>
      <c r="I8671" s="580" t="str">
        <f>Índice!$C$8</f>
        <v>2016-01-01</v>
      </c>
      <c r="J8671" s="580" t="str">
        <f>Índice!$C$9</f>
        <v>2016-12-31</v>
      </c>
      <c r="K8671" s="598" t="s">
        <v>2292</v>
      </c>
      <c r="L8671" s="598" t="s">
        <v>2294</v>
      </c>
      <c r="M8671" s="598" t="s">
        <v>2266</v>
      </c>
      <c r="N8671" s="598" t="s">
        <v>2269</v>
      </c>
    </row>
    <row r="8672" spans="1:14" ht="15.75">
      <c r="A8672" s="593" t="s">
        <v>15</v>
      </c>
      <c r="C8672" s="598" t="str">
        <f>'823180'!B$15</f>
        <v>Conciliación de cambios en activos intangibles distintos de la plusvalía [sinopsis]</v>
      </c>
      <c r="F8672" s="598"/>
      <c r="I8672" s="580"/>
      <c r="J8672" s="580"/>
      <c r="K8672" s="598"/>
    </row>
    <row r="8673" spans="1:14" ht="15.75">
      <c r="A8673" s="593"/>
      <c r="C8673" s="598" t="str">
        <f>'823180'!B$16</f>
        <v>Activos intangibles distintos de la plusvalía al comienzo del periodo</v>
      </c>
      <c r="F8673" s="600">
        <f>'823180'!H$16</f>
        <v>0</v>
      </c>
      <c r="J8673" s="580" t="str">
        <f>Índice!$C$8</f>
        <v>2016-01-01</v>
      </c>
      <c r="K8673" s="598" t="s">
        <v>2292</v>
      </c>
      <c r="L8673" s="598" t="s">
        <v>2294</v>
      </c>
      <c r="M8673" s="598" t="s">
        <v>2266</v>
      </c>
      <c r="N8673" s="598" t="s">
        <v>2269</v>
      </c>
    </row>
    <row r="8674" spans="1:14" ht="15.75">
      <c r="A8674" s="593" t="s">
        <v>15</v>
      </c>
      <c r="C8674" s="598" t="str">
        <f>'823180'!B$17</f>
        <v>Cambios en activos intangibles distintos de la plusvalía [sinopsis]</v>
      </c>
      <c r="F8674" s="600"/>
      <c r="I8674" s="580" t="str">
        <f>Índice!$C$8</f>
        <v>2016-01-01</v>
      </c>
      <c r="J8674" s="580" t="str">
        <f>Índice!$C$9</f>
        <v>2016-12-31</v>
      </c>
      <c r="K8674" s="598" t="s">
        <v>2292</v>
      </c>
      <c r="L8674" s="598" t="s">
        <v>2294</v>
      </c>
      <c r="M8674" s="598" t="s">
        <v>2266</v>
      </c>
      <c r="N8674" s="598" t="s">
        <v>2269</v>
      </c>
    </row>
    <row r="8675" spans="1:14" ht="15.75">
      <c r="A8675" s="593"/>
      <c r="C8675" s="598" t="str">
        <f>'823180'!B$18</f>
        <v>Incrementos distintos de los procedentes de combinaciones de negocios, activos intangibles distintos de la plusvalía</v>
      </c>
      <c r="F8675" s="600">
        <f>'823180'!H$18</f>
        <v>0</v>
      </c>
      <c r="I8675" s="580" t="str">
        <f>Índice!$C$8</f>
        <v>2016-01-01</v>
      </c>
      <c r="J8675" s="580" t="str">
        <f>Índice!$C$9</f>
        <v>2016-12-31</v>
      </c>
      <c r="K8675" s="598" t="s">
        <v>2292</v>
      </c>
      <c r="L8675" s="598" t="s">
        <v>2294</v>
      </c>
      <c r="M8675" s="598" t="s">
        <v>2266</v>
      </c>
      <c r="N8675" s="598" t="s">
        <v>2269</v>
      </c>
    </row>
    <row r="8676" spans="1:14" ht="15.75">
      <c r="C8676" s="598" t="str">
        <f>'823180'!B$19</f>
        <v>Adquisiciones realizadas mediante combinaciones de negocios, activos intangibles distintos a la plusvalía</v>
      </c>
      <c r="F8676" s="600">
        <f>'823180'!H$19</f>
        <v>0</v>
      </c>
      <c r="I8676" s="580" t="str">
        <f>Índice!$C$8</f>
        <v>2016-01-01</v>
      </c>
      <c r="J8676" s="580" t="str">
        <f>Índice!$C$9</f>
        <v>2016-12-31</v>
      </c>
      <c r="K8676" s="598" t="s">
        <v>2292</v>
      </c>
      <c r="L8676" s="598" t="s">
        <v>2294</v>
      </c>
      <c r="M8676" s="598" t="s">
        <v>2266</v>
      </c>
      <c r="N8676" s="598" t="s">
        <v>2269</v>
      </c>
    </row>
    <row r="8677" spans="1:14" ht="15.75">
      <c r="C8677" s="598" t="str">
        <f>'823180'!B$20</f>
        <v>Incremento (disminución) por diferencias de cambio netas, activos intangibles distintos de la plusvalía</v>
      </c>
      <c r="F8677" s="600">
        <f>'823180'!H$20</f>
        <v>0</v>
      </c>
      <c r="I8677" s="580" t="str">
        <f>Índice!$C$8</f>
        <v>2016-01-01</v>
      </c>
      <c r="J8677" s="580" t="str">
        <f>Índice!$C$9</f>
        <v>2016-12-31</v>
      </c>
      <c r="K8677" s="598" t="s">
        <v>2292</v>
      </c>
      <c r="L8677" s="598" t="s">
        <v>2294</v>
      </c>
      <c r="M8677" s="598" t="s">
        <v>2266</v>
      </c>
      <c r="N8677" s="598" t="s">
        <v>2269</v>
      </c>
    </row>
    <row r="8678" spans="1:14" ht="15.75">
      <c r="C8678" s="598" t="str">
        <f>'823180'!B$21</f>
        <v>Amortización, activos intangibles distintos de la plusvalía</v>
      </c>
      <c r="F8678" s="600">
        <f>'823180'!H$21</f>
        <v>0</v>
      </c>
      <c r="I8678" s="580" t="str">
        <f>Índice!$C$8</f>
        <v>2016-01-01</v>
      </c>
      <c r="J8678" s="580" t="str">
        <f>Índice!$C$9</f>
        <v>2016-12-31</v>
      </c>
      <c r="K8678" s="598" t="s">
        <v>2292</v>
      </c>
      <c r="L8678" s="598" t="s">
        <v>2294</v>
      </c>
      <c r="M8678" s="598" t="s">
        <v>2266</v>
      </c>
      <c r="N8678" s="598" t="s">
        <v>2269</v>
      </c>
    </row>
    <row r="8679" spans="1:14" ht="15.75">
      <c r="C8679" s="598" t="str">
        <f>'823180'!B$22</f>
        <v>Pérdidas por deterioro de valor reconocidas en el resultado del periodo, activos intangibles distintos de la plusvalía</v>
      </c>
      <c r="F8679" s="600">
        <f>'823180'!H$22</f>
        <v>0</v>
      </c>
      <c r="I8679" s="580" t="str">
        <f>Índice!$C$8</f>
        <v>2016-01-01</v>
      </c>
      <c r="J8679" s="580" t="str">
        <f>Índice!$C$9</f>
        <v>2016-12-31</v>
      </c>
      <c r="K8679" s="598" t="s">
        <v>2292</v>
      </c>
      <c r="L8679" s="598" t="s">
        <v>2294</v>
      </c>
      <c r="M8679" s="598" t="s">
        <v>2266</v>
      </c>
      <c r="N8679" s="598" t="s">
        <v>2269</v>
      </c>
    </row>
    <row r="8680" spans="1:14" ht="15.75">
      <c r="C8680" s="598" t="str">
        <f>'823180'!B$23</f>
        <v>Reversión de pérdidas por deterioro de valor reconocidas en el resultado del periodo, activos intangibles distintos de la plusvalía</v>
      </c>
      <c r="F8680" s="600">
        <f>'823180'!H$23</f>
        <v>0</v>
      </c>
      <c r="I8680" s="580" t="str">
        <f>Índice!$C$8</f>
        <v>2016-01-01</v>
      </c>
      <c r="J8680" s="580" t="str">
        <f>Índice!$C$9</f>
        <v>2016-12-31</v>
      </c>
      <c r="K8680" s="598" t="s">
        <v>2292</v>
      </c>
      <c r="L8680" s="598" t="s">
        <v>2294</v>
      </c>
      <c r="M8680" s="598" t="s">
        <v>2266</v>
      </c>
      <c r="N8680" s="598" t="s">
        <v>2269</v>
      </c>
    </row>
    <row r="8681" spans="1:14" ht="15.75">
      <c r="C8681" s="598" t="str">
        <f>'823180'!B$24</f>
        <v>Incrementos (disminuciones) por otros cambios, activos intangibles distintos de la plusvalía</v>
      </c>
      <c r="F8681" s="600">
        <f>'823180'!H$24</f>
        <v>0</v>
      </c>
      <c r="I8681" s="580" t="str">
        <f>Índice!$C$8</f>
        <v>2016-01-01</v>
      </c>
      <c r="J8681" s="580" t="str">
        <f>Índice!$C$9</f>
        <v>2016-12-31</v>
      </c>
      <c r="K8681" s="598" t="s">
        <v>2292</v>
      </c>
      <c r="L8681" s="598" t="s">
        <v>2294</v>
      </c>
      <c r="M8681" s="598" t="s">
        <v>2266</v>
      </c>
      <c r="N8681" s="598" t="s">
        <v>2269</v>
      </c>
    </row>
    <row r="8682" spans="1:14" ht="15.75">
      <c r="C8682" s="598" t="str">
        <f>'823180'!B$25</f>
        <v>Disposiciones, activos intangibles distintos de la plusvalía</v>
      </c>
      <c r="F8682" s="600">
        <f>'823180'!H$25</f>
        <v>0</v>
      </c>
      <c r="I8682" s="580" t="str">
        <f>Índice!$C$8</f>
        <v>2016-01-01</v>
      </c>
      <c r="J8682" s="580" t="str">
        <f>Índice!$C$9</f>
        <v>2016-12-31</v>
      </c>
      <c r="K8682" s="598" t="s">
        <v>2292</v>
      </c>
      <c r="L8682" s="598" t="s">
        <v>2294</v>
      </c>
      <c r="M8682" s="598" t="s">
        <v>2266</v>
      </c>
      <c r="N8682" s="598" t="s">
        <v>2269</v>
      </c>
    </row>
    <row r="8683" spans="1:14" ht="15.75">
      <c r="C8683" s="598" t="str">
        <f>'823180'!B$26</f>
        <v>Total incremento (disminución) en activos intangibles distintos de la plusvalía</v>
      </c>
      <c r="F8683" s="600">
        <f>'823180'!H$26</f>
        <v>0</v>
      </c>
      <c r="I8683" s="580" t="str">
        <f>Índice!$C$8</f>
        <v>2016-01-01</v>
      </c>
      <c r="J8683" s="580" t="str">
        <f>Índice!$C$9</f>
        <v>2016-12-31</v>
      </c>
      <c r="K8683" s="598" t="s">
        <v>2292</v>
      </c>
      <c r="L8683" s="598" t="s">
        <v>2294</v>
      </c>
      <c r="M8683" s="598" t="s">
        <v>2266</v>
      </c>
      <c r="N8683" s="598" t="s">
        <v>2269</v>
      </c>
    </row>
    <row r="8684" spans="1:14" ht="15.75">
      <c r="C8684" s="598" t="str">
        <f>'823180'!B$27</f>
        <v>Activos intangibles distintos de la plusvalía al final del periodo</v>
      </c>
      <c r="F8684" s="600">
        <f>'823180'!H$27</f>
        <v>0</v>
      </c>
      <c r="I8684" s="580"/>
      <c r="J8684" s="580" t="str">
        <f>Índice!$C$9</f>
        <v>2016-12-31</v>
      </c>
      <c r="K8684" s="598" t="s">
        <v>2292</v>
      </c>
      <c r="L8684" s="598" t="s">
        <v>2294</v>
      </c>
      <c r="M8684" s="598" t="s">
        <v>2266</v>
      </c>
      <c r="N8684" s="598" t="s">
        <v>2269</v>
      </c>
    </row>
    <row r="8685" spans="1:14" ht="15.75">
      <c r="A8685" s="593" t="s">
        <v>15</v>
      </c>
      <c r="C8685" s="598" t="s">
        <v>1339</v>
      </c>
      <c r="I8685" s="580"/>
      <c r="J8685" s="580"/>
      <c r="L8685" s="598"/>
    </row>
    <row r="8686" spans="1:14" ht="15.75">
      <c r="A8686" s="593" t="s">
        <v>15</v>
      </c>
      <c r="C8686" s="598" t="str">
        <f>'823180'!B$11</f>
        <v>Información a revelar detallada sobre activos intangibles</v>
      </c>
      <c r="F8686" s="598"/>
      <c r="I8686" s="580" t="str">
        <f>Índice!$C$8</f>
        <v>2016-01-01</v>
      </c>
      <c r="J8686" s="580" t="str">
        <f>Índice!$C$9</f>
        <v>2016-12-31</v>
      </c>
      <c r="L8686" s="598"/>
    </row>
    <row r="8687" spans="1:14" ht="15.75">
      <c r="C8687" s="598" t="str">
        <f>'823180'!B$12</f>
        <v>Descripción de la partida o partidas, del estado de resultado integral en las que está incluida la amortización de los activos intangibles</v>
      </c>
      <c r="F8687" s="598" t="str">
        <f>'823180'!I$12</f>
        <v>Por incluir infornación</v>
      </c>
      <c r="I8687" s="580" t="str">
        <f>Índice!$C$8</f>
        <v>2016-01-01</v>
      </c>
      <c r="J8687" s="580" t="str">
        <f>Índice!$C$9</f>
        <v>2016-12-31</v>
      </c>
      <c r="K8687" s="598" t="s">
        <v>2292</v>
      </c>
      <c r="L8687" s="598" t="s">
        <v>2295</v>
      </c>
      <c r="M8687" s="598" t="s">
        <v>2266</v>
      </c>
      <c r="N8687" s="598" t="s">
        <v>2267</v>
      </c>
    </row>
    <row r="8688" spans="1:14" ht="15.75">
      <c r="C8688" s="598" t="str">
        <f>'823180'!B$13</f>
        <v>Método de amortización, activos intangibles distintos de la plusvalía</v>
      </c>
      <c r="F8688" s="598" t="str">
        <f>'823180'!I$13</f>
        <v>Por incluir infornación</v>
      </c>
      <c r="I8688" s="580" t="str">
        <f>Índice!$C$8</f>
        <v>2016-01-01</v>
      </c>
      <c r="J8688" s="580" t="str">
        <f>Índice!$C$9</f>
        <v>2016-12-31</v>
      </c>
      <c r="K8688" s="598" t="s">
        <v>2292</v>
      </c>
      <c r="L8688" s="598" t="s">
        <v>2295</v>
      </c>
      <c r="M8688" s="598" t="s">
        <v>2266</v>
      </c>
      <c r="N8688" s="598" t="s">
        <v>2267</v>
      </c>
    </row>
    <row r="8689" spans="1:14" ht="15.75">
      <c r="C8689" s="598" t="str">
        <f>'823180'!B$14</f>
        <v>Vidas útiles o tasas de amortización, activos intangibles distintos de la plusvalía</v>
      </c>
      <c r="F8689" s="598" t="str">
        <f>'823180'!I$14</f>
        <v>Por incluir infornación</v>
      </c>
      <c r="I8689" s="580" t="str">
        <f>Índice!$C$8</f>
        <v>2016-01-01</v>
      </c>
      <c r="J8689" s="580" t="str">
        <f>Índice!$C$9</f>
        <v>2016-12-31</v>
      </c>
      <c r="K8689" s="598" t="s">
        <v>2292</v>
      </c>
      <c r="L8689" s="598" t="s">
        <v>2295</v>
      </c>
      <c r="M8689" s="598" t="s">
        <v>2266</v>
      </c>
      <c r="N8689" s="598" t="s">
        <v>2267</v>
      </c>
    </row>
    <row r="8690" spans="1:14" ht="15.75">
      <c r="A8690" s="593" t="s">
        <v>15</v>
      </c>
      <c r="C8690" s="598" t="str">
        <f>'823180'!B$15</f>
        <v>Conciliación de cambios en activos intangibles distintos de la plusvalía [sinopsis]</v>
      </c>
      <c r="F8690" s="598"/>
      <c r="I8690" s="580"/>
      <c r="J8690" s="580"/>
      <c r="K8690" s="598"/>
    </row>
    <row r="8691" spans="1:14" ht="15.75">
      <c r="A8691" s="593"/>
      <c r="C8691" s="598" t="str">
        <f>'823180'!B$16</f>
        <v>Activos intangibles distintos de la plusvalía al comienzo del periodo</v>
      </c>
      <c r="F8691" s="600">
        <f>'823180'!I$16</f>
        <v>0</v>
      </c>
      <c r="J8691" s="580" t="str">
        <f>Índice!$C$8</f>
        <v>2016-01-01</v>
      </c>
      <c r="K8691" s="598" t="s">
        <v>2292</v>
      </c>
      <c r="L8691" s="598" t="s">
        <v>2295</v>
      </c>
      <c r="M8691" s="598" t="s">
        <v>2266</v>
      </c>
      <c r="N8691" s="598" t="s">
        <v>2267</v>
      </c>
    </row>
    <row r="8692" spans="1:14" ht="15.75">
      <c r="A8692" s="593" t="s">
        <v>15</v>
      </c>
      <c r="C8692" s="598" t="str">
        <f>'823180'!B$17</f>
        <v>Cambios en activos intangibles distintos de la plusvalía [sinopsis]</v>
      </c>
      <c r="F8692" s="600"/>
      <c r="I8692" s="580" t="str">
        <f>Índice!$C$8</f>
        <v>2016-01-01</v>
      </c>
      <c r="J8692" s="580" t="str">
        <f>Índice!$C$9</f>
        <v>2016-12-31</v>
      </c>
      <c r="K8692" s="598" t="s">
        <v>2292</v>
      </c>
      <c r="L8692" s="598" t="s">
        <v>2295</v>
      </c>
      <c r="M8692" s="598" t="s">
        <v>2266</v>
      </c>
      <c r="N8692" s="598" t="s">
        <v>2267</v>
      </c>
    </row>
    <row r="8693" spans="1:14" ht="15.75">
      <c r="A8693" s="593"/>
      <c r="C8693" s="598" t="str">
        <f>'823180'!B$18</f>
        <v>Incrementos distintos de los procedentes de combinaciones de negocios, activos intangibles distintos de la plusvalía</v>
      </c>
      <c r="F8693" s="600">
        <f>'823180'!I$18</f>
        <v>0</v>
      </c>
      <c r="I8693" s="580" t="str">
        <f>Índice!$C$8</f>
        <v>2016-01-01</v>
      </c>
      <c r="J8693" s="580" t="str">
        <f>Índice!$C$9</f>
        <v>2016-12-31</v>
      </c>
      <c r="K8693" s="598" t="s">
        <v>2292</v>
      </c>
      <c r="L8693" s="598" t="s">
        <v>2295</v>
      </c>
      <c r="M8693" s="598" t="s">
        <v>2266</v>
      </c>
      <c r="N8693" s="598" t="s">
        <v>2267</v>
      </c>
    </row>
    <row r="8694" spans="1:14" ht="15.75">
      <c r="C8694" s="598" t="str">
        <f>'823180'!B$19</f>
        <v>Adquisiciones realizadas mediante combinaciones de negocios, activos intangibles distintos a la plusvalía</v>
      </c>
      <c r="F8694" s="600">
        <f>'823180'!I$19</f>
        <v>0</v>
      </c>
      <c r="I8694" s="580" t="str">
        <f>Índice!$C$8</f>
        <v>2016-01-01</v>
      </c>
      <c r="J8694" s="580" t="str">
        <f>Índice!$C$9</f>
        <v>2016-12-31</v>
      </c>
      <c r="K8694" s="598" t="s">
        <v>2292</v>
      </c>
      <c r="L8694" s="598" t="s">
        <v>2295</v>
      </c>
      <c r="M8694" s="598" t="s">
        <v>2266</v>
      </c>
      <c r="N8694" s="598" t="s">
        <v>2267</v>
      </c>
    </row>
    <row r="8695" spans="1:14" ht="15.75">
      <c r="C8695" s="598" t="str">
        <f>'823180'!B$20</f>
        <v>Incremento (disminución) por diferencias de cambio netas, activos intangibles distintos de la plusvalía</v>
      </c>
      <c r="F8695" s="600">
        <f>'823180'!I$20</f>
        <v>0</v>
      </c>
      <c r="I8695" s="580" t="str">
        <f>Índice!$C$8</f>
        <v>2016-01-01</v>
      </c>
      <c r="J8695" s="580" t="str">
        <f>Índice!$C$9</f>
        <v>2016-12-31</v>
      </c>
      <c r="K8695" s="598" t="s">
        <v>2292</v>
      </c>
      <c r="L8695" s="598" t="s">
        <v>2295</v>
      </c>
      <c r="M8695" s="598" t="s">
        <v>2266</v>
      </c>
      <c r="N8695" s="598" t="s">
        <v>2267</v>
      </c>
    </row>
    <row r="8696" spans="1:14" ht="15.75">
      <c r="C8696" s="598" t="str">
        <f>'823180'!B$21</f>
        <v>Amortización, activos intangibles distintos de la plusvalía</v>
      </c>
      <c r="F8696" s="600">
        <f>'823180'!I$21</f>
        <v>0</v>
      </c>
      <c r="I8696" s="580" t="str">
        <f>Índice!$C$8</f>
        <v>2016-01-01</v>
      </c>
      <c r="J8696" s="580" t="str">
        <f>Índice!$C$9</f>
        <v>2016-12-31</v>
      </c>
      <c r="K8696" s="598" t="s">
        <v>2292</v>
      </c>
      <c r="L8696" s="598" t="s">
        <v>2295</v>
      </c>
      <c r="M8696" s="598" t="s">
        <v>2266</v>
      </c>
      <c r="N8696" s="598" t="s">
        <v>2267</v>
      </c>
    </row>
    <row r="8697" spans="1:14" ht="15.75">
      <c r="C8697" s="598" t="str">
        <f>'823180'!B$22</f>
        <v>Pérdidas por deterioro de valor reconocidas en el resultado del periodo, activos intangibles distintos de la plusvalía</v>
      </c>
      <c r="F8697" s="600">
        <f>'823180'!I$22</f>
        <v>0</v>
      </c>
      <c r="I8697" s="580" t="str">
        <f>Índice!$C$8</f>
        <v>2016-01-01</v>
      </c>
      <c r="J8697" s="580" t="str">
        <f>Índice!$C$9</f>
        <v>2016-12-31</v>
      </c>
      <c r="K8697" s="598" t="s">
        <v>2292</v>
      </c>
      <c r="L8697" s="598" t="s">
        <v>2295</v>
      </c>
      <c r="M8697" s="598" t="s">
        <v>2266</v>
      </c>
      <c r="N8697" s="598" t="s">
        <v>2267</v>
      </c>
    </row>
    <row r="8698" spans="1:14" ht="15.75">
      <c r="C8698" s="598" t="str">
        <f>'823180'!B$23</f>
        <v>Reversión de pérdidas por deterioro de valor reconocidas en el resultado del periodo, activos intangibles distintos de la plusvalía</v>
      </c>
      <c r="F8698" s="600">
        <f>'823180'!I$23</f>
        <v>0</v>
      </c>
      <c r="I8698" s="580" t="str">
        <f>Índice!$C$8</f>
        <v>2016-01-01</v>
      </c>
      <c r="J8698" s="580" t="str">
        <f>Índice!$C$9</f>
        <v>2016-12-31</v>
      </c>
      <c r="K8698" s="598" t="s">
        <v>2292</v>
      </c>
      <c r="L8698" s="598" t="s">
        <v>2295</v>
      </c>
      <c r="M8698" s="598" t="s">
        <v>2266</v>
      </c>
      <c r="N8698" s="598" t="s">
        <v>2267</v>
      </c>
    </row>
    <row r="8699" spans="1:14" ht="15.75">
      <c r="C8699" s="598" t="str">
        <f>'823180'!B$24</f>
        <v>Incrementos (disminuciones) por otros cambios, activos intangibles distintos de la plusvalía</v>
      </c>
      <c r="F8699" s="600">
        <f>'823180'!I$24</f>
        <v>0</v>
      </c>
      <c r="I8699" s="580" t="str">
        <f>Índice!$C$8</f>
        <v>2016-01-01</v>
      </c>
      <c r="J8699" s="580" t="str">
        <f>Índice!$C$9</f>
        <v>2016-12-31</v>
      </c>
      <c r="K8699" s="598" t="s">
        <v>2292</v>
      </c>
      <c r="L8699" s="598" t="s">
        <v>2295</v>
      </c>
      <c r="M8699" s="598" t="s">
        <v>2266</v>
      </c>
      <c r="N8699" s="598" t="s">
        <v>2267</v>
      </c>
    </row>
    <row r="8700" spans="1:14" ht="15.75">
      <c r="C8700" s="598" t="str">
        <f>'823180'!B$25</f>
        <v>Disposiciones, activos intangibles distintos de la plusvalía</v>
      </c>
      <c r="F8700" s="600">
        <f>'823180'!I$25</f>
        <v>0</v>
      </c>
      <c r="I8700" s="580" t="str">
        <f>Índice!$C$8</f>
        <v>2016-01-01</v>
      </c>
      <c r="J8700" s="580" t="str">
        <f>Índice!$C$9</f>
        <v>2016-12-31</v>
      </c>
      <c r="K8700" s="598" t="s">
        <v>2292</v>
      </c>
      <c r="L8700" s="598" t="s">
        <v>2295</v>
      </c>
      <c r="M8700" s="598" t="s">
        <v>2266</v>
      </c>
      <c r="N8700" s="598" t="s">
        <v>2267</v>
      </c>
    </row>
    <row r="8701" spans="1:14" ht="15.75">
      <c r="C8701" s="598" t="str">
        <f>'823180'!B$26</f>
        <v>Total incremento (disminución) en activos intangibles distintos de la plusvalía</v>
      </c>
      <c r="F8701" s="600">
        <f>'823180'!I$26</f>
        <v>0</v>
      </c>
      <c r="I8701" s="580" t="str">
        <f>Índice!$C$8</f>
        <v>2016-01-01</v>
      </c>
      <c r="J8701" s="580" t="str">
        <f>Índice!$C$9</f>
        <v>2016-12-31</v>
      </c>
      <c r="K8701" s="598" t="s">
        <v>2292</v>
      </c>
      <c r="L8701" s="598" t="s">
        <v>2295</v>
      </c>
      <c r="M8701" s="598" t="s">
        <v>2266</v>
      </c>
      <c r="N8701" s="598" t="s">
        <v>2267</v>
      </c>
    </row>
    <row r="8702" spans="1:14" ht="15.75">
      <c r="C8702" s="598" t="str">
        <f>'823180'!B$27</f>
        <v>Activos intangibles distintos de la plusvalía al final del periodo</v>
      </c>
      <c r="F8702" s="600">
        <f>'823180'!I$27</f>
        <v>0</v>
      </c>
      <c r="I8702" s="580"/>
      <c r="J8702" s="580" t="str">
        <f>Índice!$C$9</f>
        <v>2016-12-31</v>
      </c>
      <c r="K8702" s="598" t="s">
        <v>2292</v>
      </c>
      <c r="L8702" s="598" t="s">
        <v>2295</v>
      </c>
      <c r="M8702" s="598" t="s">
        <v>2266</v>
      </c>
      <c r="N8702" s="598" t="s">
        <v>2267</v>
      </c>
    </row>
    <row r="8703" spans="1:14" ht="15.75">
      <c r="A8703" s="593" t="s">
        <v>15</v>
      </c>
      <c r="C8703" s="598" t="s">
        <v>1652</v>
      </c>
      <c r="I8703" s="580"/>
      <c r="J8703" s="580"/>
      <c r="L8703" s="598"/>
    </row>
    <row r="8704" spans="1:14" ht="15.75">
      <c r="A8704" s="593" t="s">
        <v>15</v>
      </c>
      <c r="C8704" s="598" t="str">
        <f>'823180'!B$11</f>
        <v>Información a revelar detallada sobre activos intangibles</v>
      </c>
      <c r="F8704" s="598"/>
      <c r="I8704" s="580" t="str">
        <f>Índice!$C$8</f>
        <v>2016-01-01</v>
      </c>
      <c r="J8704" s="580" t="str">
        <f>Índice!$C$9</f>
        <v>2016-12-31</v>
      </c>
      <c r="L8704" s="598"/>
    </row>
    <row r="8705" spans="1:14" ht="15.75">
      <c r="C8705" s="598" t="str">
        <f>'823180'!B$12</f>
        <v>Descripción de la partida o partidas, del estado de resultado integral en las que está incluida la amortización de los activos intangibles</v>
      </c>
      <c r="F8705" s="598" t="str">
        <f>'823180'!J$12</f>
        <v>Por incluir infornación</v>
      </c>
      <c r="I8705" s="580" t="str">
        <f>Índice!$C$8</f>
        <v>2016-01-01</v>
      </c>
      <c r="J8705" s="580" t="str">
        <f>Índice!$C$9</f>
        <v>2016-12-31</v>
      </c>
      <c r="K8705" s="598" t="s">
        <v>2292</v>
      </c>
      <c r="L8705" s="598" t="s">
        <v>2295</v>
      </c>
      <c r="M8705" s="598" t="s">
        <v>2266</v>
      </c>
      <c r="N8705" s="598" t="s">
        <v>2268</v>
      </c>
    </row>
    <row r="8706" spans="1:14" ht="15.75">
      <c r="C8706" s="598" t="str">
        <f>'823180'!B$13</f>
        <v>Método de amortización, activos intangibles distintos de la plusvalía</v>
      </c>
      <c r="F8706" s="598" t="str">
        <f>'823180'!J$13</f>
        <v>Por incluir infornación</v>
      </c>
      <c r="I8706" s="580" t="str">
        <f>Índice!$C$8</f>
        <v>2016-01-01</v>
      </c>
      <c r="J8706" s="580" t="str">
        <f>Índice!$C$9</f>
        <v>2016-12-31</v>
      </c>
      <c r="K8706" s="598" t="s">
        <v>2292</v>
      </c>
      <c r="L8706" s="598" t="s">
        <v>2295</v>
      </c>
      <c r="M8706" s="598" t="s">
        <v>2266</v>
      </c>
      <c r="N8706" s="598" t="s">
        <v>2268</v>
      </c>
    </row>
    <row r="8707" spans="1:14" ht="15.75">
      <c r="C8707" s="598" t="str">
        <f>'823180'!B$14</f>
        <v>Vidas útiles o tasas de amortización, activos intangibles distintos de la plusvalía</v>
      </c>
      <c r="F8707" s="598" t="str">
        <f>'823180'!J$14</f>
        <v>Por incluir infornación</v>
      </c>
      <c r="I8707" s="580" t="str">
        <f>Índice!$C$8</f>
        <v>2016-01-01</v>
      </c>
      <c r="J8707" s="580" t="str">
        <f>Índice!$C$9</f>
        <v>2016-12-31</v>
      </c>
      <c r="K8707" s="598" t="s">
        <v>2292</v>
      </c>
      <c r="L8707" s="598" t="s">
        <v>2295</v>
      </c>
      <c r="M8707" s="598" t="s">
        <v>2266</v>
      </c>
      <c r="N8707" s="598" t="s">
        <v>2268</v>
      </c>
    </row>
    <row r="8708" spans="1:14" ht="15.75">
      <c r="A8708" s="593" t="s">
        <v>15</v>
      </c>
      <c r="C8708" s="598" t="str">
        <f>'823180'!B$15</f>
        <v>Conciliación de cambios en activos intangibles distintos de la plusvalía [sinopsis]</v>
      </c>
      <c r="F8708" s="598"/>
      <c r="I8708" s="580"/>
      <c r="J8708" s="580"/>
      <c r="K8708" s="598"/>
    </row>
    <row r="8709" spans="1:14" ht="15.75">
      <c r="A8709" s="593"/>
      <c r="C8709" s="598" t="str">
        <f>'823180'!B$16</f>
        <v>Activos intangibles distintos de la plusvalía al comienzo del periodo</v>
      </c>
      <c r="F8709" s="600">
        <f>'823180'!J$16</f>
        <v>0</v>
      </c>
      <c r="J8709" s="580" t="str">
        <f>Índice!$C$8</f>
        <v>2016-01-01</v>
      </c>
      <c r="K8709" s="598" t="s">
        <v>2292</v>
      </c>
      <c r="L8709" s="598" t="s">
        <v>2295</v>
      </c>
      <c r="M8709" s="598" t="s">
        <v>2266</v>
      </c>
      <c r="N8709" s="598" t="s">
        <v>2268</v>
      </c>
    </row>
    <row r="8710" spans="1:14" ht="15.75">
      <c r="A8710" s="593" t="s">
        <v>15</v>
      </c>
      <c r="C8710" s="598" t="str">
        <f>'823180'!B$17</f>
        <v>Cambios en activos intangibles distintos de la plusvalía [sinopsis]</v>
      </c>
      <c r="F8710" s="600"/>
      <c r="I8710" s="580" t="str">
        <f>Índice!$C$8</f>
        <v>2016-01-01</v>
      </c>
      <c r="J8710" s="580" t="str">
        <f>Índice!$C$9</f>
        <v>2016-12-31</v>
      </c>
      <c r="K8710" s="598" t="s">
        <v>2292</v>
      </c>
      <c r="L8710" s="598" t="s">
        <v>2295</v>
      </c>
      <c r="M8710" s="598" t="s">
        <v>2266</v>
      </c>
      <c r="N8710" s="598" t="s">
        <v>2268</v>
      </c>
    </row>
    <row r="8711" spans="1:14" ht="15.75">
      <c r="A8711" s="593"/>
      <c r="C8711" s="598" t="str">
        <f>'823180'!B$18</f>
        <v>Incrementos distintos de los procedentes de combinaciones de negocios, activos intangibles distintos de la plusvalía</v>
      </c>
      <c r="F8711" s="600">
        <f>'823180'!J$18</f>
        <v>0</v>
      </c>
      <c r="I8711" s="580" t="str">
        <f>Índice!$C$8</f>
        <v>2016-01-01</v>
      </c>
      <c r="J8711" s="580" t="str">
        <f>Índice!$C$9</f>
        <v>2016-12-31</v>
      </c>
      <c r="K8711" s="598" t="s">
        <v>2292</v>
      </c>
      <c r="L8711" s="598" t="s">
        <v>2295</v>
      </c>
      <c r="M8711" s="598" t="s">
        <v>2266</v>
      </c>
      <c r="N8711" s="598" t="s">
        <v>2268</v>
      </c>
    </row>
    <row r="8712" spans="1:14" ht="15.75">
      <c r="C8712" s="598" t="str">
        <f>'823180'!B$19</f>
        <v>Adquisiciones realizadas mediante combinaciones de negocios, activos intangibles distintos a la plusvalía</v>
      </c>
      <c r="F8712" s="600">
        <f>'823180'!J$19</f>
        <v>0</v>
      </c>
      <c r="I8712" s="580" t="str">
        <f>Índice!$C$8</f>
        <v>2016-01-01</v>
      </c>
      <c r="J8712" s="580" t="str">
        <f>Índice!$C$9</f>
        <v>2016-12-31</v>
      </c>
      <c r="K8712" s="598" t="s">
        <v>2292</v>
      </c>
      <c r="L8712" s="598" t="s">
        <v>2295</v>
      </c>
      <c r="M8712" s="598" t="s">
        <v>2266</v>
      </c>
      <c r="N8712" s="598" t="s">
        <v>2268</v>
      </c>
    </row>
    <row r="8713" spans="1:14" ht="15.75">
      <c r="C8713" s="598" t="str">
        <f>'823180'!B$20</f>
        <v>Incremento (disminución) por diferencias de cambio netas, activos intangibles distintos de la plusvalía</v>
      </c>
      <c r="F8713" s="600">
        <f>'823180'!J$20</f>
        <v>0</v>
      </c>
      <c r="I8713" s="580" t="str">
        <f>Índice!$C$8</f>
        <v>2016-01-01</v>
      </c>
      <c r="J8713" s="580" t="str">
        <f>Índice!$C$9</f>
        <v>2016-12-31</v>
      </c>
      <c r="K8713" s="598" t="s">
        <v>2292</v>
      </c>
      <c r="L8713" s="598" t="s">
        <v>2295</v>
      </c>
      <c r="M8713" s="598" t="s">
        <v>2266</v>
      </c>
      <c r="N8713" s="598" t="s">
        <v>2268</v>
      </c>
    </row>
    <row r="8714" spans="1:14" ht="15.75">
      <c r="C8714" s="598" t="str">
        <f>'823180'!B$21</f>
        <v>Amortización, activos intangibles distintos de la plusvalía</v>
      </c>
      <c r="F8714" s="600">
        <f>'823180'!J$21</f>
        <v>0</v>
      </c>
      <c r="I8714" s="580" t="str">
        <f>Índice!$C$8</f>
        <v>2016-01-01</v>
      </c>
      <c r="J8714" s="580" t="str">
        <f>Índice!$C$9</f>
        <v>2016-12-31</v>
      </c>
      <c r="K8714" s="598" t="s">
        <v>2292</v>
      </c>
      <c r="L8714" s="598" t="s">
        <v>2295</v>
      </c>
      <c r="M8714" s="598" t="s">
        <v>2266</v>
      </c>
      <c r="N8714" s="598" t="s">
        <v>2268</v>
      </c>
    </row>
    <row r="8715" spans="1:14" ht="15.75">
      <c r="C8715" s="598" t="str">
        <f>'823180'!B$22</f>
        <v>Pérdidas por deterioro de valor reconocidas en el resultado del periodo, activos intangibles distintos de la plusvalía</v>
      </c>
      <c r="F8715" s="600">
        <f>'823180'!J$22</f>
        <v>0</v>
      </c>
      <c r="I8715" s="580" t="str">
        <f>Índice!$C$8</f>
        <v>2016-01-01</v>
      </c>
      <c r="J8715" s="580" t="str">
        <f>Índice!$C$9</f>
        <v>2016-12-31</v>
      </c>
      <c r="K8715" s="598" t="s">
        <v>2292</v>
      </c>
      <c r="L8715" s="598" t="s">
        <v>2295</v>
      </c>
      <c r="M8715" s="598" t="s">
        <v>2266</v>
      </c>
      <c r="N8715" s="598" t="s">
        <v>2268</v>
      </c>
    </row>
    <row r="8716" spans="1:14" ht="15.75">
      <c r="C8716" s="598" t="str">
        <f>'823180'!B$23</f>
        <v>Reversión de pérdidas por deterioro de valor reconocidas en el resultado del periodo, activos intangibles distintos de la plusvalía</v>
      </c>
      <c r="F8716" s="600">
        <f>'823180'!J$23</f>
        <v>0</v>
      </c>
      <c r="I8716" s="580" t="str">
        <f>Índice!$C$8</f>
        <v>2016-01-01</v>
      </c>
      <c r="J8716" s="580" t="str">
        <f>Índice!$C$9</f>
        <v>2016-12-31</v>
      </c>
      <c r="K8716" s="598" t="s">
        <v>2292</v>
      </c>
      <c r="L8716" s="598" t="s">
        <v>2295</v>
      </c>
      <c r="M8716" s="598" t="s">
        <v>2266</v>
      </c>
      <c r="N8716" s="598" t="s">
        <v>2268</v>
      </c>
    </row>
    <row r="8717" spans="1:14" ht="15.75">
      <c r="C8717" s="598" t="str">
        <f>'823180'!B$24</f>
        <v>Incrementos (disminuciones) por otros cambios, activos intangibles distintos de la plusvalía</v>
      </c>
      <c r="F8717" s="600">
        <f>'823180'!J$24</f>
        <v>0</v>
      </c>
      <c r="I8717" s="580" t="str">
        <f>Índice!$C$8</f>
        <v>2016-01-01</v>
      </c>
      <c r="J8717" s="580" t="str">
        <f>Índice!$C$9</f>
        <v>2016-12-31</v>
      </c>
      <c r="K8717" s="598" t="s">
        <v>2292</v>
      </c>
      <c r="L8717" s="598" t="s">
        <v>2295</v>
      </c>
      <c r="M8717" s="598" t="s">
        <v>2266</v>
      </c>
      <c r="N8717" s="598" t="s">
        <v>2268</v>
      </c>
    </row>
    <row r="8718" spans="1:14" ht="15.75">
      <c r="C8718" s="598" t="str">
        <f>'823180'!B$25</f>
        <v>Disposiciones, activos intangibles distintos de la plusvalía</v>
      </c>
      <c r="F8718" s="600">
        <f>'823180'!J$25</f>
        <v>0</v>
      </c>
      <c r="I8718" s="580" t="str">
        <f>Índice!$C$8</f>
        <v>2016-01-01</v>
      </c>
      <c r="J8718" s="580" t="str">
        <f>Índice!$C$9</f>
        <v>2016-12-31</v>
      </c>
      <c r="K8718" s="598" t="s">
        <v>2292</v>
      </c>
      <c r="L8718" s="598" t="s">
        <v>2295</v>
      </c>
      <c r="M8718" s="598" t="s">
        <v>2266</v>
      </c>
      <c r="N8718" s="598" t="s">
        <v>2268</v>
      </c>
    </row>
    <row r="8719" spans="1:14" ht="15.75">
      <c r="C8719" s="598" t="str">
        <f>'823180'!B$26</f>
        <v>Total incremento (disminución) en activos intangibles distintos de la plusvalía</v>
      </c>
      <c r="F8719" s="600">
        <f>'823180'!J$26</f>
        <v>0</v>
      </c>
      <c r="I8719" s="580" t="str">
        <f>Índice!$C$8</f>
        <v>2016-01-01</v>
      </c>
      <c r="J8719" s="580" t="str">
        <f>Índice!$C$9</f>
        <v>2016-12-31</v>
      </c>
      <c r="K8719" s="598" t="s">
        <v>2292</v>
      </c>
      <c r="L8719" s="598" t="s">
        <v>2295</v>
      </c>
      <c r="M8719" s="598" t="s">
        <v>2266</v>
      </c>
      <c r="N8719" s="598" t="s">
        <v>2268</v>
      </c>
    </row>
    <row r="8720" spans="1:14" ht="15.75">
      <c r="C8720" s="598" t="str">
        <f>'823180'!B$27</f>
        <v>Activos intangibles distintos de la plusvalía al final del periodo</v>
      </c>
      <c r="F8720" s="600">
        <f>'823180'!J$27</f>
        <v>0</v>
      </c>
      <c r="I8720" s="580"/>
      <c r="J8720" s="580" t="str">
        <f>Índice!$C$9</f>
        <v>2016-12-31</v>
      </c>
      <c r="K8720" s="598" t="s">
        <v>2292</v>
      </c>
      <c r="L8720" s="598" t="s">
        <v>2295</v>
      </c>
      <c r="M8720" s="598" t="s">
        <v>2266</v>
      </c>
      <c r="N8720" s="598" t="s">
        <v>2268</v>
      </c>
    </row>
    <row r="8721" spans="1:14" ht="15.75">
      <c r="A8721" s="593" t="s">
        <v>15</v>
      </c>
      <c r="C8721" s="598" t="s">
        <v>1653</v>
      </c>
      <c r="I8721" s="580"/>
      <c r="J8721" s="580"/>
      <c r="L8721" s="598"/>
    </row>
    <row r="8722" spans="1:14" ht="15.75">
      <c r="A8722" s="593" t="s">
        <v>15</v>
      </c>
      <c r="C8722" s="598" t="str">
        <f>'823180'!B$11</f>
        <v>Información a revelar detallada sobre activos intangibles</v>
      </c>
      <c r="F8722" s="598"/>
      <c r="I8722" s="580" t="str">
        <f>Índice!$C$8</f>
        <v>2016-01-01</v>
      </c>
      <c r="J8722" s="580" t="str">
        <f>Índice!$C$9</f>
        <v>2016-12-31</v>
      </c>
      <c r="L8722" s="598"/>
    </row>
    <row r="8723" spans="1:14" ht="15.75">
      <c r="C8723" s="598" t="str">
        <f>'823180'!B$12</f>
        <v>Descripción de la partida o partidas, del estado de resultado integral en las que está incluida la amortización de los activos intangibles</v>
      </c>
      <c r="F8723" s="598" t="str">
        <f>'823180'!K$12</f>
        <v>Por incluir infornación</v>
      </c>
      <c r="I8723" s="580" t="str">
        <f>Índice!$C$8</f>
        <v>2016-01-01</v>
      </c>
      <c r="J8723" s="580" t="str">
        <f>Índice!$C$9</f>
        <v>2016-12-31</v>
      </c>
      <c r="K8723" s="598" t="s">
        <v>2292</v>
      </c>
      <c r="L8723" s="598" t="s">
        <v>2295</v>
      </c>
      <c r="M8723" s="598" t="s">
        <v>2266</v>
      </c>
      <c r="N8723" s="598" t="s">
        <v>2269</v>
      </c>
    </row>
    <row r="8724" spans="1:14" ht="15.75">
      <c r="C8724" s="598" t="str">
        <f>'823180'!B$13</f>
        <v>Método de amortización, activos intangibles distintos de la plusvalía</v>
      </c>
      <c r="F8724" s="598" t="str">
        <f>'823180'!K$13</f>
        <v>Por incluir infornación</v>
      </c>
      <c r="I8724" s="580" t="str">
        <f>Índice!$C$8</f>
        <v>2016-01-01</v>
      </c>
      <c r="J8724" s="580" t="str">
        <f>Índice!$C$9</f>
        <v>2016-12-31</v>
      </c>
      <c r="K8724" s="598" t="s">
        <v>2292</v>
      </c>
      <c r="L8724" s="598" t="s">
        <v>2295</v>
      </c>
      <c r="M8724" s="598" t="s">
        <v>2266</v>
      </c>
      <c r="N8724" s="598" t="s">
        <v>2269</v>
      </c>
    </row>
    <row r="8725" spans="1:14" ht="15.75">
      <c r="C8725" s="598" t="str">
        <f>'823180'!B$14</f>
        <v>Vidas útiles o tasas de amortización, activos intangibles distintos de la plusvalía</v>
      </c>
      <c r="F8725" s="598" t="str">
        <f>'823180'!K$14</f>
        <v>Por incluir infornación</v>
      </c>
      <c r="I8725" s="580" t="str">
        <f>Índice!$C$8</f>
        <v>2016-01-01</v>
      </c>
      <c r="J8725" s="580" t="str">
        <f>Índice!$C$9</f>
        <v>2016-12-31</v>
      </c>
      <c r="K8725" s="598" t="s">
        <v>2292</v>
      </c>
      <c r="L8725" s="598" t="s">
        <v>2295</v>
      </c>
      <c r="M8725" s="598" t="s">
        <v>2266</v>
      </c>
      <c r="N8725" s="598" t="s">
        <v>2269</v>
      </c>
    </row>
    <row r="8726" spans="1:14" ht="15.75">
      <c r="A8726" s="593" t="s">
        <v>15</v>
      </c>
      <c r="C8726" s="598" t="str">
        <f>'823180'!B$15</f>
        <v>Conciliación de cambios en activos intangibles distintos de la plusvalía [sinopsis]</v>
      </c>
      <c r="F8726" s="598"/>
      <c r="I8726" s="580"/>
      <c r="J8726" s="580"/>
      <c r="K8726" s="598"/>
    </row>
    <row r="8727" spans="1:14" ht="15.75">
      <c r="A8727" s="593"/>
      <c r="C8727" s="598" t="str">
        <f>'823180'!B$16</f>
        <v>Activos intangibles distintos de la plusvalía al comienzo del periodo</v>
      </c>
      <c r="F8727" s="600">
        <f>'823180'!K$16</f>
        <v>0</v>
      </c>
      <c r="J8727" s="580" t="str">
        <f>Índice!$C$8</f>
        <v>2016-01-01</v>
      </c>
      <c r="K8727" s="598" t="s">
        <v>2292</v>
      </c>
      <c r="L8727" s="598" t="s">
        <v>2295</v>
      </c>
      <c r="M8727" s="598" t="s">
        <v>2266</v>
      </c>
      <c r="N8727" s="598" t="s">
        <v>2269</v>
      </c>
    </row>
    <row r="8728" spans="1:14" ht="15.75">
      <c r="A8728" s="593" t="s">
        <v>15</v>
      </c>
      <c r="C8728" s="598" t="str">
        <f>'823180'!B$17</f>
        <v>Cambios en activos intangibles distintos de la plusvalía [sinopsis]</v>
      </c>
      <c r="F8728" s="600"/>
      <c r="I8728" s="580" t="str">
        <f>Índice!$C$8</f>
        <v>2016-01-01</v>
      </c>
      <c r="J8728" s="580" t="str">
        <f>Índice!$C$9</f>
        <v>2016-12-31</v>
      </c>
      <c r="K8728" s="598" t="s">
        <v>2292</v>
      </c>
      <c r="L8728" s="598" t="s">
        <v>2295</v>
      </c>
      <c r="M8728" s="598" t="s">
        <v>2266</v>
      </c>
      <c r="N8728" s="598" t="s">
        <v>2269</v>
      </c>
    </row>
    <row r="8729" spans="1:14" ht="15.75">
      <c r="A8729" s="593"/>
      <c r="C8729" s="598" t="str">
        <f>'823180'!B$18</f>
        <v>Incrementos distintos de los procedentes de combinaciones de negocios, activos intangibles distintos de la plusvalía</v>
      </c>
      <c r="F8729" s="600">
        <f>'823180'!K$18</f>
        <v>0</v>
      </c>
      <c r="I8729" s="580" t="str">
        <f>Índice!$C$8</f>
        <v>2016-01-01</v>
      </c>
      <c r="J8729" s="580" t="str">
        <f>Índice!$C$9</f>
        <v>2016-12-31</v>
      </c>
      <c r="K8729" s="598" t="s">
        <v>2292</v>
      </c>
      <c r="L8729" s="598" t="s">
        <v>2295</v>
      </c>
      <c r="M8729" s="598" t="s">
        <v>2266</v>
      </c>
      <c r="N8729" s="598" t="s">
        <v>2269</v>
      </c>
    </row>
    <row r="8730" spans="1:14" ht="15.75">
      <c r="C8730" s="598" t="str">
        <f>'823180'!B$19</f>
        <v>Adquisiciones realizadas mediante combinaciones de negocios, activos intangibles distintos a la plusvalía</v>
      </c>
      <c r="F8730" s="600">
        <f>'823180'!K$19</f>
        <v>0</v>
      </c>
      <c r="I8730" s="580" t="str">
        <f>Índice!$C$8</f>
        <v>2016-01-01</v>
      </c>
      <c r="J8730" s="580" t="str">
        <f>Índice!$C$9</f>
        <v>2016-12-31</v>
      </c>
      <c r="K8730" s="598" t="s">
        <v>2292</v>
      </c>
      <c r="L8730" s="598" t="s">
        <v>2295</v>
      </c>
      <c r="M8730" s="598" t="s">
        <v>2266</v>
      </c>
      <c r="N8730" s="598" t="s">
        <v>2269</v>
      </c>
    </row>
    <row r="8731" spans="1:14" ht="15.75">
      <c r="C8731" s="598" t="str">
        <f>'823180'!B$20</f>
        <v>Incremento (disminución) por diferencias de cambio netas, activos intangibles distintos de la plusvalía</v>
      </c>
      <c r="F8731" s="600">
        <f>'823180'!K$20</f>
        <v>0</v>
      </c>
      <c r="I8731" s="580" t="str">
        <f>Índice!$C$8</f>
        <v>2016-01-01</v>
      </c>
      <c r="J8731" s="580" t="str">
        <f>Índice!$C$9</f>
        <v>2016-12-31</v>
      </c>
      <c r="K8731" s="598" t="s">
        <v>2292</v>
      </c>
      <c r="L8731" s="598" t="s">
        <v>2295</v>
      </c>
      <c r="M8731" s="598" t="s">
        <v>2266</v>
      </c>
      <c r="N8731" s="598" t="s">
        <v>2269</v>
      </c>
    </row>
    <row r="8732" spans="1:14" ht="15.75">
      <c r="C8732" s="598" t="str">
        <f>'823180'!B$21</f>
        <v>Amortización, activos intangibles distintos de la plusvalía</v>
      </c>
      <c r="F8732" s="600">
        <f>'823180'!K$21</f>
        <v>0</v>
      </c>
      <c r="I8732" s="580" t="str">
        <f>Índice!$C$8</f>
        <v>2016-01-01</v>
      </c>
      <c r="J8732" s="580" t="str">
        <f>Índice!$C$9</f>
        <v>2016-12-31</v>
      </c>
      <c r="K8732" s="598" t="s">
        <v>2292</v>
      </c>
      <c r="L8732" s="598" t="s">
        <v>2295</v>
      </c>
      <c r="M8732" s="598" t="s">
        <v>2266</v>
      </c>
      <c r="N8732" s="598" t="s">
        <v>2269</v>
      </c>
    </row>
    <row r="8733" spans="1:14" ht="15.75">
      <c r="C8733" s="598" t="str">
        <f>'823180'!B$22</f>
        <v>Pérdidas por deterioro de valor reconocidas en el resultado del periodo, activos intangibles distintos de la plusvalía</v>
      </c>
      <c r="F8733" s="600">
        <f>'823180'!K$22</f>
        <v>0</v>
      </c>
      <c r="I8733" s="580" t="str">
        <f>Índice!$C$8</f>
        <v>2016-01-01</v>
      </c>
      <c r="J8733" s="580" t="str">
        <f>Índice!$C$9</f>
        <v>2016-12-31</v>
      </c>
      <c r="K8733" s="598" t="s">
        <v>2292</v>
      </c>
      <c r="L8733" s="598" t="s">
        <v>2295</v>
      </c>
      <c r="M8733" s="598" t="s">
        <v>2266</v>
      </c>
      <c r="N8733" s="598" t="s">
        <v>2269</v>
      </c>
    </row>
    <row r="8734" spans="1:14" ht="15.75">
      <c r="C8734" s="598" t="str">
        <f>'823180'!B$23</f>
        <v>Reversión de pérdidas por deterioro de valor reconocidas en el resultado del periodo, activos intangibles distintos de la plusvalía</v>
      </c>
      <c r="F8734" s="600">
        <f>'823180'!K$23</f>
        <v>0</v>
      </c>
      <c r="I8734" s="580" t="str">
        <f>Índice!$C$8</f>
        <v>2016-01-01</v>
      </c>
      <c r="J8734" s="580" t="str">
        <f>Índice!$C$9</f>
        <v>2016-12-31</v>
      </c>
      <c r="K8734" s="598" t="s">
        <v>2292</v>
      </c>
      <c r="L8734" s="598" t="s">
        <v>2295</v>
      </c>
      <c r="M8734" s="598" t="s">
        <v>2266</v>
      </c>
      <c r="N8734" s="598" t="s">
        <v>2269</v>
      </c>
    </row>
    <row r="8735" spans="1:14" ht="15.75">
      <c r="C8735" s="598" t="str">
        <f>'823180'!B$24</f>
        <v>Incrementos (disminuciones) por otros cambios, activos intangibles distintos de la plusvalía</v>
      </c>
      <c r="F8735" s="600">
        <f>'823180'!K$24</f>
        <v>0</v>
      </c>
      <c r="I8735" s="580" t="str">
        <f>Índice!$C$8</f>
        <v>2016-01-01</v>
      </c>
      <c r="J8735" s="580" t="str">
        <f>Índice!$C$9</f>
        <v>2016-12-31</v>
      </c>
      <c r="K8735" s="598" t="s">
        <v>2292</v>
      </c>
      <c r="L8735" s="598" t="s">
        <v>2295</v>
      </c>
      <c r="M8735" s="598" t="s">
        <v>2266</v>
      </c>
      <c r="N8735" s="598" t="s">
        <v>2269</v>
      </c>
    </row>
    <row r="8736" spans="1:14" ht="15.75">
      <c r="C8736" s="598" t="str">
        <f>'823180'!B$25</f>
        <v>Disposiciones, activos intangibles distintos de la plusvalía</v>
      </c>
      <c r="F8736" s="600">
        <f>'823180'!K$25</f>
        <v>0</v>
      </c>
      <c r="I8736" s="580" t="str">
        <f>Índice!$C$8</f>
        <v>2016-01-01</v>
      </c>
      <c r="J8736" s="580" t="str">
        <f>Índice!$C$9</f>
        <v>2016-12-31</v>
      </c>
      <c r="K8736" s="598" t="s">
        <v>2292</v>
      </c>
      <c r="L8736" s="598" t="s">
        <v>2295</v>
      </c>
      <c r="M8736" s="598" t="s">
        <v>2266</v>
      </c>
      <c r="N8736" s="598" t="s">
        <v>2269</v>
      </c>
    </row>
    <row r="8737" spans="1:14" ht="15.75">
      <c r="C8737" s="598" t="str">
        <f>'823180'!B$26</f>
        <v>Total incremento (disminución) en activos intangibles distintos de la plusvalía</v>
      </c>
      <c r="F8737" s="600">
        <f>'823180'!K$26</f>
        <v>0</v>
      </c>
      <c r="I8737" s="580" t="str">
        <f>Índice!$C$8</f>
        <v>2016-01-01</v>
      </c>
      <c r="J8737" s="580" t="str">
        <f>Índice!$C$9</f>
        <v>2016-12-31</v>
      </c>
      <c r="K8737" s="598" t="s">
        <v>2292</v>
      </c>
      <c r="L8737" s="598" t="s">
        <v>2295</v>
      </c>
      <c r="M8737" s="598" t="s">
        <v>2266</v>
      </c>
      <c r="N8737" s="598" t="s">
        <v>2269</v>
      </c>
    </row>
    <row r="8738" spans="1:14" ht="15.75">
      <c r="C8738" s="598" t="str">
        <f>'823180'!B$27</f>
        <v>Activos intangibles distintos de la plusvalía al final del periodo</v>
      </c>
      <c r="F8738" s="600">
        <f>'823180'!K$27</f>
        <v>0</v>
      </c>
      <c r="I8738" s="580"/>
      <c r="J8738" s="580" t="str">
        <f>Índice!$C$9</f>
        <v>2016-12-31</v>
      </c>
      <c r="K8738" s="598" t="s">
        <v>2292</v>
      </c>
      <c r="L8738" s="598" t="s">
        <v>2295</v>
      </c>
      <c r="M8738" s="598" t="s">
        <v>2266</v>
      </c>
      <c r="N8738" s="598" t="s">
        <v>2269</v>
      </c>
    </row>
    <row r="8739" spans="1:14" ht="15.75">
      <c r="A8739" s="593" t="s">
        <v>15</v>
      </c>
      <c r="C8739" s="598" t="s">
        <v>1346</v>
      </c>
      <c r="I8739" s="580"/>
      <c r="J8739" s="580"/>
      <c r="L8739" s="598"/>
    </row>
    <row r="8740" spans="1:14" ht="15.75">
      <c r="A8740" s="593" t="s">
        <v>15</v>
      </c>
      <c r="C8740" s="598" t="str">
        <f>'823180'!B$11</f>
        <v>Información a revelar detallada sobre activos intangibles</v>
      </c>
      <c r="F8740" s="598"/>
      <c r="I8740" s="580" t="str">
        <f>Índice!$C$8</f>
        <v>2016-01-01</v>
      </c>
      <c r="J8740" s="580" t="str">
        <f>Índice!$C$9</f>
        <v>2016-12-31</v>
      </c>
      <c r="L8740" s="598"/>
    </row>
    <row r="8741" spans="1:14" ht="15.75">
      <c r="C8741" s="598" t="str">
        <f>'823180'!B$12</f>
        <v>Descripción de la partida o partidas, del estado de resultado integral en las que está incluida la amortización de los activos intangibles</v>
      </c>
      <c r="F8741" s="598" t="str">
        <f>'823180'!L$12</f>
        <v>Por incluir infornación</v>
      </c>
      <c r="I8741" s="580" t="str">
        <f>Índice!$C$8</f>
        <v>2016-01-01</v>
      </c>
      <c r="J8741" s="580" t="str">
        <f>Índice!$C$9</f>
        <v>2016-12-31</v>
      </c>
      <c r="K8741" s="598" t="s">
        <v>2292</v>
      </c>
      <c r="L8741" s="598" t="s">
        <v>2296</v>
      </c>
      <c r="M8741" s="598" t="s">
        <v>2266</v>
      </c>
      <c r="N8741" s="598" t="s">
        <v>2267</v>
      </c>
    </row>
    <row r="8742" spans="1:14" ht="15.75">
      <c r="C8742" s="598" t="str">
        <f>'823180'!B$13</f>
        <v>Método de amortización, activos intangibles distintos de la plusvalía</v>
      </c>
      <c r="F8742" s="598" t="str">
        <f>'823180'!L$13</f>
        <v>Por incluir infornación</v>
      </c>
      <c r="I8742" s="580" t="str">
        <f>Índice!$C$8</f>
        <v>2016-01-01</v>
      </c>
      <c r="J8742" s="580" t="str">
        <f>Índice!$C$9</f>
        <v>2016-12-31</v>
      </c>
      <c r="K8742" s="598" t="s">
        <v>2292</v>
      </c>
      <c r="L8742" s="598" t="s">
        <v>2296</v>
      </c>
      <c r="M8742" s="598" t="s">
        <v>2266</v>
      </c>
      <c r="N8742" s="598" t="s">
        <v>2267</v>
      </c>
    </row>
    <row r="8743" spans="1:14" ht="15.75">
      <c r="C8743" s="598" t="str">
        <f>'823180'!B$14</f>
        <v>Vidas útiles o tasas de amortización, activos intangibles distintos de la plusvalía</v>
      </c>
      <c r="F8743" s="598" t="str">
        <f>'823180'!L$14</f>
        <v>Por incluir infornación</v>
      </c>
      <c r="I8743" s="580" t="str">
        <f>Índice!$C$8</f>
        <v>2016-01-01</v>
      </c>
      <c r="J8743" s="580" t="str">
        <f>Índice!$C$9</f>
        <v>2016-12-31</v>
      </c>
      <c r="K8743" s="598" t="s">
        <v>2292</v>
      </c>
      <c r="L8743" s="598" t="s">
        <v>2296</v>
      </c>
      <c r="M8743" s="598" t="s">
        <v>2266</v>
      </c>
      <c r="N8743" s="598" t="s">
        <v>2267</v>
      </c>
    </row>
    <row r="8744" spans="1:14" ht="15.75">
      <c r="A8744" s="593" t="s">
        <v>15</v>
      </c>
      <c r="C8744" s="598" t="str">
        <f>'823180'!B$15</f>
        <v>Conciliación de cambios en activos intangibles distintos de la plusvalía [sinopsis]</v>
      </c>
      <c r="F8744" s="598"/>
      <c r="I8744" s="580"/>
      <c r="J8744" s="580"/>
      <c r="K8744" s="598"/>
      <c r="L8744" s="598"/>
    </row>
    <row r="8745" spans="1:14" ht="15.75">
      <c r="A8745" s="593"/>
      <c r="C8745" s="598" t="str">
        <f>'823180'!B$16</f>
        <v>Activos intangibles distintos de la plusvalía al comienzo del periodo</v>
      </c>
      <c r="F8745" s="600">
        <f>'823180'!L$16</f>
        <v>0</v>
      </c>
      <c r="J8745" s="580" t="str">
        <f>Índice!$C$8</f>
        <v>2016-01-01</v>
      </c>
      <c r="K8745" s="598" t="s">
        <v>2292</v>
      </c>
      <c r="L8745" s="598" t="s">
        <v>2296</v>
      </c>
      <c r="M8745" s="598" t="s">
        <v>2266</v>
      </c>
      <c r="N8745" s="598" t="s">
        <v>2267</v>
      </c>
    </row>
    <row r="8746" spans="1:14" ht="15.75">
      <c r="A8746" s="593" t="s">
        <v>15</v>
      </c>
      <c r="C8746" s="598" t="str">
        <f>'823180'!B$17</f>
        <v>Cambios en activos intangibles distintos de la plusvalía [sinopsis]</v>
      </c>
      <c r="F8746" s="600"/>
      <c r="I8746" s="580" t="str">
        <f>Índice!$C$8</f>
        <v>2016-01-01</v>
      </c>
      <c r="J8746" s="580" t="str">
        <f>Índice!$C$9</f>
        <v>2016-12-31</v>
      </c>
      <c r="K8746" s="598" t="s">
        <v>2292</v>
      </c>
      <c r="L8746" s="598" t="s">
        <v>2296</v>
      </c>
      <c r="M8746" s="598" t="s">
        <v>2266</v>
      </c>
      <c r="N8746" s="598" t="s">
        <v>2267</v>
      </c>
    </row>
    <row r="8747" spans="1:14" ht="15.75">
      <c r="A8747" s="593"/>
      <c r="C8747" s="598" t="str">
        <f>'823180'!B$18</f>
        <v>Incrementos distintos de los procedentes de combinaciones de negocios, activos intangibles distintos de la plusvalía</v>
      </c>
      <c r="F8747" s="600">
        <f>'823180'!L$18</f>
        <v>0</v>
      </c>
      <c r="I8747" s="580" t="str">
        <f>Índice!$C$8</f>
        <v>2016-01-01</v>
      </c>
      <c r="J8747" s="580" t="str">
        <f>Índice!$C$9</f>
        <v>2016-12-31</v>
      </c>
      <c r="K8747" s="598" t="s">
        <v>2292</v>
      </c>
      <c r="L8747" s="598" t="s">
        <v>2296</v>
      </c>
      <c r="M8747" s="598" t="s">
        <v>2266</v>
      </c>
      <c r="N8747" s="598" t="s">
        <v>2267</v>
      </c>
    </row>
    <row r="8748" spans="1:14" ht="15.75">
      <c r="C8748" s="598" t="str">
        <f>'823180'!B$19</f>
        <v>Adquisiciones realizadas mediante combinaciones de negocios, activos intangibles distintos a la plusvalía</v>
      </c>
      <c r="F8748" s="600">
        <f>'823180'!L$19</f>
        <v>0</v>
      </c>
      <c r="I8748" s="580" t="str">
        <f>Índice!$C$8</f>
        <v>2016-01-01</v>
      </c>
      <c r="J8748" s="580" t="str">
        <f>Índice!$C$9</f>
        <v>2016-12-31</v>
      </c>
      <c r="K8748" s="598" t="s">
        <v>2292</v>
      </c>
      <c r="L8748" s="598" t="s">
        <v>2296</v>
      </c>
      <c r="M8748" s="598" t="s">
        <v>2266</v>
      </c>
      <c r="N8748" s="598" t="s">
        <v>2267</v>
      </c>
    </row>
    <row r="8749" spans="1:14" ht="15.75">
      <c r="C8749" s="598" t="str">
        <f>'823180'!B$20</f>
        <v>Incremento (disminución) por diferencias de cambio netas, activos intangibles distintos de la plusvalía</v>
      </c>
      <c r="F8749" s="600">
        <f>'823180'!L$20</f>
        <v>0</v>
      </c>
      <c r="I8749" s="580" t="str">
        <f>Índice!$C$8</f>
        <v>2016-01-01</v>
      </c>
      <c r="J8749" s="580" t="str">
        <f>Índice!$C$9</f>
        <v>2016-12-31</v>
      </c>
      <c r="K8749" s="598" t="s">
        <v>2292</v>
      </c>
      <c r="L8749" s="598" t="s">
        <v>2296</v>
      </c>
      <c r="M8749" s="598" t="s">
        <v>2266</v>
      </c>
      <c r="N8749" s="598" t="s">
        <v>2267</v>
      </c>
    </row>
    <row r="8750" spans="1:14" ht="15.75">
      <c r="C8750" s="598" t="str">
        <f>'823180'!B$21</f>
        <v>Amortización, activos intangibles distintos de la plusvalía</v>
      </c>
      <c r="F8750" s="600">
        <f>'823180'!L$21</f>
        <v>0</v>
      </c>
      <c r="I8750" s="580" t="str">
        <f>Índice!$C$8</f>
        <v>2016-01-01</v>
      </c>
      <c r="J8750" s="580" t="str">
        <f>Índice!$C$9</f>
        <v>2016-12-31</v>
      </c>
      <c r="K8750" s="598" t="s">
        <v>2292</v>
      </c>
      <c r="L8750" s="598" t="s">
        <v>2296</v>
      </c>
      <c r="M8750" s="598" t="s">
        <v>2266</v>
      </c>
      <c r="N8750" s="598" t="s">
        <v>2267</v>
      </c>
    </row>
    <row r="8751" spans="1:14" ht="15.75">
      <c r="C8751" s="598" t="str">
        <f>'823180'!B$22</f>
        <v>Pérdidas por deterioro de valor reconocidas en el resultado del periodo, activos intangibles distintos de la plusvalía</v>
      </c>
      <c r="F8751" s="600">
        <f>'823180'!L$22</f>
        <v>0</v>
      </c>
      <c r="I8751" s="580" t="str">
        <f>Índice!$C$8</f>
        <v>2016-01-01</v>
      </c>
      <c r="J8751" s="580" t="str">
        <f>Índice!$C$9</f>
        <v>2016-12-31</v>
      </c>
      <c r="K8751" s="598" t="s">
        <v>2292</v>
      </c>
      <c r="L8751" s="598" t="s">
        <v>2296</v>
      </c>
      <c r="M8751" s="598" t="s">
        <v>2266</v>
      </c>
      <c r="N8751" s="598" t="s">
        <v>2267</v>
      </c>
    </row>
    <row r="8752" spans="1:14" ht="15.75">
      <c r="C8752" s="598" t="str">
        <f>'823180'!B$23</f>
        <v>Reversión de pérdidas por deterioro de valor reconocidas en el resultado del periodo, activos intangibles distintos de la plusvalía</v>
      </c>
      <c r="F8752" s="600">
        <f>'823180'!L$23</f>
        <v>0</v>
      </c>
      <c r="I8752" s="580" t="str">
        <f>Índice!$C$8</f>
        <v>2016-01-01</v>
      </c>
      <c r="J8752" s="580" t="str">
        <f>Índice!$C$9</f>
        <v>2016-12-31</v>
      </c>
      <c r="K8752" s="598" t="s">
        <v>2292</v>
      </c>
      <c r="L8752" s="598" t="s">
        <v>2296</v>
      </c>
      <c r="M8752" s="598" t="s">
        <v>2266</v>
      </c>
      <c r="N8752" s="598" t="s">
        <v>2267</v>
      </c>
    </row>
    <row r="8753" spans="1:14" ht="15.75">
      <c r="C8753" s="598" t="str">
        <f>'823180'!B$24</f>
        <v>Incrementos (disminuciones) por otros cambios, activos intangibles distintos de la plusvalía</v>
      </c>
      <c r="F8753" s="600">
        <f>'823180'!L$24</f>
        <v>0</v>
      </c>
      <c r="I8753" s="580" t="str">
        <f>Índice!$C$8</f>
        <v>2016-01-01</v>
      </c>
      <c r="J8753" s="580" t="str">
        <f>Índice!$C$9</f>
        <v>2016-12-31</v>
      </c>
      <c r="K8753" s="598" t="s">
        <v>2292</v>
      </c>
      <c r="L8753" s="598" t="s">
        <v>2296</v>
      </c>
      <c r="M8753" s="598" t="s">
        <v>2266</v>
      </c>
      <c r="N8753" s="598" t="s">
        <v>2267</v>
      </c>
    </row>
    <row r="8754" spans="1:14" ht="15.75">
      <c r="C8754" s="598" t="str">
        <f>'823180'!B$25</f>
        <v>Disposiciones, activos intangibles distintos de la plusvalía</v>
      </c>
      <c r="F8754" s="600">
        <f>'823180'!L$25</f>
        <v>0</v>
      </c>
      <c r="I8754" s="580" t="str">
        <f>Índice!$C$8</f>
        <v>2016-01-01</v>
      </c>
      <c r="J8754" s="580" t="str">
        <f>Índice!$C$9</f>
        <v>2016-12-31</v>
      </c>
      <c r="K8754" s="598" t="s">
        <v>2292</v>
      </c>
      <c r="L8754" s="598" t="s">
        <v>2296</v>
      </c>
      <c r="M8754" s="598" t="s">
        <v>2266</v>
      </c>
      <c r="N8754" s="598" t="s">
        <v>2267</v>
      </c>
    </row>
    <row r="8755" spans="1:14" ht="15.75">
      <c r="C8755" s="598" t="str">
        <f>'823180'!B$26</f>
        <v>Total incremento (disminución) en activos intangibles distintos de la plusvalía</v>
      </c>
      <c r="F8755" s="600">
        <f>'823180'!L$26</f>
        <v>0</v>
      </c>
      <c r="I8755" s="580" t="str">
        <f>Índice!$C$8</f>
        <v>2016-01-01</v>
      </c>
      <c r="J8755" s="580" t="str">
        <f>Índice!$C$9</f>
        <v>2016-12-31</v>
      </c>
      <c r="K8755" s="598" t="s">
        <v>2292</v>
      </c>
      <c r="L8755" s="598" t="s">
        <v>2296</v>
      </c>
      <c r="M8755" s="598" t="s">
        <v>2266</v>
      </c>
      <c r="N8755" s="598" t="s">
        <v>2267</v>
      </c>
    </row>
    <row r="8756" spans="1:14" ht="15.75">
      <c r="C8756" s="598" t="str">
        <f>'823180'!B$27</f>
        <v>Activos intangibles distintos de la plusvalía al final del periodo</v>
      </c>
      <c r="F8756" s="600">
        <f>'823180'!L$27</f>
        <v>0</v>
      </c>
      <c r="I8756" s="580"/>
      <c r="J8756" s="580" t="str">
        <f>Índice!$C$9</f>
        <v>2016-12-31</v>
      </c>
      <c r="K8756" s="598" t="s">
        <v>2292</v>
      </c>
      <c r="L8756" s="598" t="s">
        <v>2296</v>
      </c>
      <c r="M8756" s="598" t="s">
        <v>2266</v>
      </c>
      <c r="N8756" s="598" t="s">
        <v>2267</v>
      </c>
    </row>
    <row r="8757" spans="1:14" ht="15.75">
      <c r="A8757" s="593" t="s">
        <v>15</v>
      </c>
      <c r="C8757" s="598" t="s">
        <v>1669</v>
      </c>
      <c r="I8757" s="580"/>
      <c r="J8757" s="580"/>
      <c r="L8757" s="598"/>
    </row>
    <row r="8758" spans="1:14" ht="15.75">
      <c r="A8758" s="593" t="s">
        <v>15</v>
      </c>
      <c r="C8758" s="598" t="str">
        <f>'823180'!B$11</f>
        <v>Información a revelar detallada sobre activos intangibles</v>
      </c>
      <c r="F8758" s="598"/>
      <c r="I8758" s="580" t="str">
        <f>Índice!$C$8</f>
        <v>2016-01-01</v>
      </c>
      <c r="J8758" s="580" t="str">
        <f>Índice!$C$9</f>
        <v>2016-12-31</v>
      </c>
      <c r="L8758" s="598"/>
    </row>
    <row r="8759" spans="1:14" ht="15.75">
      <c r="C8759" s="598" t="str">
        <f>'823180'!B$12</f>
        <v>Descripción de la partida o partidas, del estado de resultado integral en las que está incluida la amortización de los activos intangibles</v>
      </c>
      <c r="F8759" s="598" t="str">
        <f>'823180'!M$12</f>
        <v>Por incluir infornación</v>
      </c>
      <c r="I8759" s="580" t="str">
        <f>Índice!$C$8</f>
        <v>2016-01-01</v>
      </c>
      <c r="J8759" s="580" t="str">
        <f>Índice!$C$9</f>
        <v>2016-12-31</v>
      </c>
      <c r="K8759" s="598" t="s">
        <v>2292</v>
      </c>
      <c r="L8759" s="598" t="s">
        <v>2296</v>
      </c>
      <c r="M8759" s="598" t="s">
        <v>2266</v>
      </c>
      <c r="N8759" s="598" t="s">
        <v>2268</v>
      </c>
    </row>
    <row r="8760" spans="1:14" ht="15.75">
      <c r="C8760" s="598" t="str">
        <f>'823180'!B$13</f>
        <v>Método de amortización, activos intangibles distintos de la plusvalía</v>
      </c>
      <c r="F8760" s="598" t="str">
        <f>'823180'!M$13</f>
        <v>Por incluir infornación</v>
      </c>
      <c r="I8760" s="580" t="str">
        <f>Índice!$C$8</f>
        <v>2016-01-01</v>
      </c>
      <c r="J8760" s="580" t="str">
        <f>Índice!$C$9</f>
        <v>2016-12-31</v>
      </c>
      <c r="K8760" s="598" t="s">
        <v>2292</v>
      </c>
      <c r="L8760" s="598" t="s">
        <v>2296</v>
      </c>
      <c r="M8760" s="598" t="s">
        <v>2266</v>
      </c>
      <c r="N8760" s="598" t="s">
        <v>2268</v>
      </c>
    </row>
    <row r="8761" spans="1:14" ht="15.75">
      <c r="C8761" s="598" t="str">
        <f>'823180'!B$14</f>
        <v>Vidas útiles o tasas de amortización, activos intangibles distintos de la plusvalía</v>
      </c>
      <c r="F8761" s="598" t="str">
        <f>'823180'!M$14</f>
        <v>Por incluir infornación</v>
      </c>
      <c r="I8761" s="580" t="str">
        <f>Índice!$C$8</f>
        <v>2016-01-01</v>
      </c>
      <c r="J8761" s="580" t="str">
        <f>Índice!$C$9</f>
        <v>2016-12-31</v>
      </c>
      <c r="K8761" s="598" t="s">
        <v>2292</v>
      </c>
      <c r="L8761" s="598" t="s">
        <v>2296</v>
      </c>
      <c r="M8761" s="598" t="s">
        <v>2266</v>
      </c>
      <c r="N8761" s="598" t="s">
        <v>2268</v>
      </c>
    </row>
    <row r="8762" spans="1:14" ht="15.75">
      <c r="A8762" s="593" t="s">
        <v>15</v>
      </c>
      <c r="C8762" s="598" t="str">
        <f>'823180'!B$15</f>
        <v>Conciliación de cambios en activos intangibles distintos de la plusvalía [sinopsis]</v>
      </c>
      <c r="F8762" s="598"/>
      <c r="I8762" s="580"/>
      <c r="J8762" s="580"/>
      <c r="K8762" s="598"/>
      <c r="L8762" s="598"/>
    </row>
    <row r="8763" spans="1:14" ht="15.75">
      <c r="A8763" s="593"/>
      <c r="C8763" s="598" t="str">
        <f>'823180'!B$16</f>
        <v>Activos intangibles distintos de la plusvalía al comienzo del periodo</v>
      </c>
      <c r="F8763" s="600">
        <f>'823180'!M$16</f>
        <v>0</v>
      </c>
      <c r="J8763" s="580" t="str">
        <f>Índice!$C$8</f>
        <v>2016-01-01</v>
      </c>
      <c r="K8763" s="598" t="s">
        <v>2292</v>
      </c>
      <c r="L8763" s="598" t="s">
        <v>2296</v>
      </c>
      <c r="M8763" s="598" t="s">
        <v>2266</v>
      </c>
      <c r="N8763" s="598" t="s">
        <v>2268</v>
      </c>
    </row>
    <row r="8764" spans="1:14" ht="15.75">
      <c r="A8764" s="593" t="s">
        <v>15</v>
      </c>
      <c r="C8764" s="598" t="str">
        <f>'823180'!B$17</f>
        <v>Cambios en activos intangibles distintos de la plusvalía [sinopsis]</v>
      </c>
      <c r="F8764" s="600"/>
      <c r="I8764" s="580" t="str">
        <f>Índice!$C$8</f>
        <v>2016-01-01</v>
      </c>
      <c r="J8764" s="580" t="str">
        <f>Índice!$C$9</f>
        <v>2016-12-31</v>
      </c>
      <c r="K8764" s="598" t="s">
        <v>2292</v>
      </c>
      <c r="L8764" s="598" t="s">
        <v>2296</v>
      </c>
      <c r="M8764" s="598" t="s">
        <v>2266</v>
      </c>
      <c r="N8764" s="598" t="s">
        <v>2268</v>
      </c>
    </row>
    <row r="8765" spans="1:14" ht="15.75">
      <c r="A8765" s="593"/>
      <c r="C8765" s="598" t="str">
        <f>'823180'!B$18</f>
        <v>Incrementos distintos de los procedentes de combinaciones de negocios, activos intangibles distintos de la plusvalía</v>
      </c>
      <c r="F8765" s="600">
        <f>'823180'!M$18</f>
        <v>0</v>
      </c>
      <c r="I8765" s="580" t="str">
        <f>Índice!$C$8</f>
        <v>2016-01-01</v>
      </c>
      <c r="J8765" s="580" t="str">
        <f>Índice!$C$9</f>
        <v>2016-12-31</v>
      </c>
      <c r="K8765" s="598" t="s">
        <v>2292</v>
      </c>
      <c r="L8765" s="598" t="s">
        <v>2296</v>
      </c>
      <c r="M8765" s="598" t="s">
        <v>2266</v>
      </c>
      <c r="N8765" s="598" t="s">
        <v>2268</v>
      </c>
    </row>
    <row r="8766" spans="1:14" ht="15.75">
      <c r="C8766" s="598" t="str">
        <f>'823180'!B$19</f>
        <v>Adquisiciones realizadas mediante combinaciones de negocios, activos intangibles distintos a la plusvalía</v>
      </c>
      <c r="F8766" s="600">
        <f>'823180'!M$19</f>
        <v>0</v>
      </c>
      <c r="I8766" s="580" t="str">
        <f>Índice!$C$8</f>
        <v>2016-01-01</v>
      </c>
      <c r="J8766" s="580" t="str">
        <f>Índice!$C$9</f>
        <v>2016-12-31</v>
      </c>
      <c r="K8766" s="598" t="s">
        <v>2292</v>
      </c>
      <c r="L8766" s="598" t="s">
        <v>2296</v>
      </c>
      <c r="M8766" s="598" t="s">
        <v>2266</v>
      </c>
      <c r="N8766" s="598" t="s">
        <v>2268</v>
      </c>
    </row>
    <row r="8767" spans="1:14" ht="15.75">
      <c r="C8767" s="598" t="str">
        <f>'823180'!B$20</f>
        <v>Incremento (disminución) por diferencias de cambio netas, activos intangibles distintos de la plusvalía</v>
      </c>
      <c r="F8767" s="600">
        <f>'823180'!M$20</f>
        <v>0</v>
      </c>
      <c r="I8767" s="580" t="str">
        <f>Índice!$C$8</f>
        <v>2016-01-01</v>
      </c>
      <c r="J8767" s="580" t="str">
        <f>Índice!$C$9</f>
        <v>2016-12-31</v>
      </c>
      <c r="K8767" s="598" t="s">
        <v>2292</v>
      </c>
      <c r="L8767" s="598" t="s">
        <v>2296</v>
      </c>
      <c r="M8767" s="598" t="s">
        <v>2266</v>
      </c>
      <c r="N8767" s="598" t="s">
        <v>2268</v>
      </c>
    </row>
    <row r="8768" spans="1:14" ht="15.75">
      <c r="C8768" s="598" t="str">
        <f>'823180'!B$21</f>
        <v>Amortización, activos intangibles distintos de la plusvalía</v>
      </c>
      <c r="F8768" s="600">
        <f>'823180'!M$21</f>
        <v>0</v>
      </c>
      <c r="I8768" s="580" t="str">
        <f>Índice!$C$8</f>
        <v>2016-01-01</v>
      </c>
      <c r="J8768" s="580" t="str">
        <f>Índice!$C$9</f>
        <v>2016-12-31</v>
      </c>
      <c r="K8768" s="598" t="s">
        <v>2292</v>
      </c>
      <c r="L8768" s="598" t="s">
        <v>2296</v>
      </c>
      <c r="M8768" s="598" t="s">
        <v>2266</v>
      </c>
      <c r="N8768" s="598" t="s">
        <v>2268</v>
      </c>
    </row>
    <row r="8769" spans="1:14" ht="15.75">
      <c r="C8769" s="598" t="str">
        <f>'823180'!B$22</f>
        <v>Pérdidas por deterioro de valor reconocidas en el resultado del periodo, activos intangibles distintos de la plusvalía</v>
      </c>
      <c r="F8769" s="600">
        <f>'823180'!M$22</f>
        <v>0</v>
      </c>
      <c r="I8769" s="580" t="str">
        <f>Índice!$C$8</f>
        <v>2016-01-01</v>
      </c>
      <c r="J8769" s="580" t="str">
        <f>Índice!$C$9</f>
        <v>2016-12-31</v>
      </c>
      <c r="K8769" s="598" t="s">
        <v>2292</v>
      </c>
      <c r="L8769" s="598" t="s">
        <v>2296</v>
      </c>
      <c r="M8769" s="598" t="s">
        <v>2266</v>
      </c>
      <c r="N8769" s="598" t="s">
        <v>2268</v>
      </c>
    </row>
    <row r="8770" spans="1:14" ht="15.75">
      <c r="C8770" s="598" t="str">
        <f>'823180'!B$23</f>
        <v>Reversión de pérdidas por deterioro de valor reconocidas en el resultado del periodo, activos intangibles distintos de la plusvalía</v>
      </c>
      <c r="F8770" s="600">
        <f>'823180'!M$23</f>
        <v>0</v>
      </c>
      <c r="I8770" s="580" t="str">
        <f>Índice!$C$8</f>
        <v>2016-01-01</v>
      </c>
      <c r="J8770" s="580" t="str">
        <f>Índice!$C$9</f>
        <v>2016-12-31</v>
      </c>
      <c r="K8770" s="598" t="s">
        <v>2292</v>
      </c>
      <c r="L8770" s="598" t="s">
        <v>2296</v>
      </c>
      <c r="M8770" s="598" t="s">
        <v>2266</v>
      </c>
      <c r="N8770" s="598" t="s">
        <v>2268</v>
      </c>
    </row>
    <row r="8771" spans="1:14" ht="15.75">
      <c r="C8771" s="598" t="str">
        <f>'823180'!B$24</f>
        <v>Incrementos (disminuciones) por otros cambios, activos intangibles distintos de la plusvalía</v>
      </c>
      <c r="F8771" s="600">
        <f>'823180'!M$24</f>
        <v>0</v>
      </c>
      <c r="I8771" s="580" t="str">
        <f>Índice!$C$8</f>
        <v>2016-01-01</v>
      </c>
      <c r="J8771" s="580" t="str">
        <f>Índice!$C$9</f>
        <v>2016-12-31</v>
      </c>
      <c r="K8771" s="598" t="s">
        <v>2292</v>
      </c>
      <c r="L8771" s="598" t="s">
        <v>2296</v>
      </c>
      <c r="M8771" s="598" t="s">
        <v>2266</v>
      </c>
      <c r="N8771" s="598" t="s">
        <v>2268</v>
      </c>
    </row>
    <row r="8772" spans="1:14" ht="15.75">
      <c r="C8772" s="598" t="str">
        <f>'823180'!B$25</f>
        <v>Disposiciones, activos intangibles distintos de la plusvalía</v>
      </c>
      <c r="F8772" s="600">
        <f>'823180'!M$25</f>
        <v>0</v>
      </c>
      <c r="I8772" s="580" t="str">
        <f>Índice!$C$8</f>
        <v>2016-01-01</v>
      </c>
      <c r="J8772" s="580" t="str">
        <f>Índice!$C$9</f>
        <v>2016-12-31</v>
      </c>
      <c r="K8772" s="598" t="s">
        <v>2292</v>
      </c>
      <c r="L8772" s="598" t="s">
        <v>2296</v>
      </c>
      <c r="M8772" s="598" t="s">
        <v>2266</v>
      </c>
      <c r="N8772" s="598" t="s">
        <v>2268</v>
      </c>
    </row>
    <row r="8773" spans="1:14" ht="15.75">
      <c r="C8773" s="598" t="str">
        <f>'823180'!B$26</f>
        <v>Total incremento (disminución) en activos intangibles distintos de la plusvalía</v>
      </c>
      <c r="F8773" s="600">
        <f>'823180'!M$26</f>
        <v>0</v>
      </c>
      <c r="I8773" s="580" t="str">
        <f>Índice!$C$8</f>
        <v>2016-01-01</v>
      </c>
      <c r="J8773" s="580" t="str">
        <f>Índice!$C$9</f>
        <v>2016-12-31</v>
      </c>
      <c r="K8773" s="598" t="s">
        <v>2292</v>
      </c>
      <c r="L8773" s="598" t="s">
        <v>2296</v>
      </c>
      <c r="M8773" s="598" t="s">
        <v>2266</v>
      </c>
      <c r="N8773" s="598" t="s">
        <v>2268</v>
      </c>
    </row>
    <row r="8774" spans="1:14" ht="15.75">
      <c r="C8774" s="598" t="str">
        <f>'823180'!B$27</f>
        <v>Activos intangibles distintos de la plusvalía al final del periodo</v>
      </c>
      <c r="F8774" s="600">
        <f>'823180'!M$27</f>
        <v>0</v>
      </c>
      <c r="I8774" s="580"/>
      <c r="J8774" s="580" t="str">
        <f>Índice!$C$9</f>
        <v>2016-12-31</v>
      </c>
      <c r="K8774" s="598" t="s">
        <v>2292</v>
      </c>
      <c r="L8774" s="598" t="s">
        <v>2296</v>
      </c>
      <c r="M8774" s="598" t="s">
        <v>2266</v>
      </c>
      <c r="N8774" s="598" t="s">
        <v>2268</v>
      </c>
    </row>
    <row r="8775" spans="1:14" ht="15.75">
      <c r="A8775" s="593" t="s">
        <v>15</v>
      </c>
      <c r="C8775" s="598" t="s">
        <v>1668</v>
      </c>
      <c r="I8775" s="580"/>
      <c r="J8775" s="580"/>
      <c r="L8775" s="598"/>
    </row>
    <row r="8776" spans="1:14" ht="15.75">
      <c r="A8776" s="593" t="s">
        <v>15</v>
      </c>
      <c r="C8776" s="598" t="str">
        <f>'823180'!B$11</f>
        <v>Información a revelar detallada sobre activos intangibles</v>
      </c>
      <c r="F8776" s="598"/>
      <c r="I8776" s="580" t="str">
        <f>Índice!$C$8</f>
        <v>2016-01-01</v>
      </c>
      <c r="J8776" s="580" t="str">
        <f>Índice!$C$9</f>
        <v>2016-12-31</v>
      </c>
      <c r="L8776" s="598"/>
    </row>
    <row r="8777" spans="1:14" ht="15.75">
      <c r="C8777" s="598" t="str">
        <f>'823180'!B$12</f>
        <v>Descripción de la partida o partidas, del estado de resultado integral en las que está incluida la amortización de los activos intangibles</v>
      </c>
      <c r="F8777" s="598" t="str">
        <f>'823180'!N$12</f>
        <v>Por incluir infornación</v>
      </c>
      <c r="I8777" s="580" t="str">
        <f>Índice!$C$8</f>
        <v>2016-01-01</v>
      </c>
      <c r="J8777" s="580" t="str">
        <f>Índice!$C$9</f>
        <v>2016-12-31</v>
      </c>
      <c r="K8777" s="598" t="s">
        <v>2292</v>
      </c>
      <c r="L8777" s="598" t="s">
        <v>2296</v>
      </c>
      <c r="M8777" s="598" t="s">
        <v>2266</v>
      </c>
      <c r="N8777" s="598" t="s">
        <v>2269</v>
      </c>
    </row>
    <row r="8778" spans="1:14" ht="15.75">
      <c r="C8778" s="598" t="str">
        <f>'823180'!B$13</f>
        <v>Método de amortización, activos intangibles distintos de la plusvalía</v>
      </c>
      <c r="F8778" s="598" t="str">
        <f>'823180'!N$13</f>
        <v>Por incluir infornación</v>
      </c>
      <c r="I8778" s="580" t="str">
        <f>Índice!$C$8</f>
        <v>2016-01-01</v>
      </c>
      <c r="J8778" s="580" t="str">
        <f>Índice!$C$9</f>
        <v>2016-12-31</v>
      </c>
      <c r="K8778" s="598" t="s">
        <v>2292</v>
      </c>
      <c r="L8778" s="598" t="s">
        <v>2296</v>
      </c>
      <c r="M8778" s="598" t="s">
        <v>2266</v>
      </c>
      <c r="N8778" s="598" t="s">
        <v>2269</v>
      </c>
    </row>
    <row r="8779" spans="1:14" ht="15.75">
      <c r="C8779" s="598" t="str">
        <f>'823180'!B$14</f>
        <v>Vidas útiles o tasas de amortización, activos intangibles distintos de la plusvalía</v>
      </c>
      <c r="F8779" s="598" t="str">
        <f>'823180'!N$14</f>
        <v>Por incluir infornación</v>
      </c>
      <c r="I8779" s="580" t="str">
        <f>Índice!$C$8</f>
        <v>2016-01-01</v>
      </c>
      <c r="J8779" s="580" t="str">
        <f>Índice!$C$9</f>
        <v>2016-12-31</v>
      </c>
      <c r="K8779" s="598" t="s">
        <v>2292</v>
      </c>
      <c r="L8779" s="598" t="s">
        <v>2296</v>
      </c>
      <c r="M8779" s="598" t="s">
        <v>2266</v>
      </c>
      <c r="N8779" s="598" t="s">
        <v>2269</v>
      </c>
    </row>
    <row r="8780" spans="1:14" ht="15.75">
      <c r="A8780" s="593" t="s">
        <v>15</v>
      </c>
      <c r="C8780" s="598" t="str">
        <f>'823180'!B$15</f>
        <v>Conciliación de cambios en activos intangibles distintos de la plusvalía [sinopsis]</v>
      </c>
      <c r="F8780" s="598"/>
      <c r="I8780" s="580"/>
      <c r="J8780" s="580"/>
      <c r="K8780" s="598"/>
      <c r="L8780" s="598"/>
    </row>
    <row r="8781" spans="1:14" ht="15.75">
      <c r="A8781" s="593"/>
      <c r="C8781" s="598" t="str">
        <f>'823180'!B$16</f>
        <v>Activos intangibles distintos de la plusvalía al comienzo del periodo</v>
      </c>
      <c r="F8781" s="600">
        <f>'823180'!N$16</f>
        <v>0</v>
      </c>
      <c r="J8781" s="580" t="str">
        <f>Índice!$C$8</f>
        <v>2016-01-01</v>
      </c>
      <c r="K8781" s="598" t="s">
        <v>2292</v>
      </c>
      <c r="L8781" s="598" t="s">
        <v>2296</v>
      </c>
      <c r="M8781" s="598" t="s">
        <v>2266</v>
      </c>
      <c r="N8781" s="598" t="s">
        <v>2269</v>
      </c>
    </row>
    <row r="8782" spans="1:14" ht="15.75">
      <c r="A8782" s="593" t="s">
        <v>15</v>
      </c>
      <c r="C8782" s="598" t="str">
        <f>'823180'!B$17</f>
        <v>Cambios en activos intangibles distintos de la plusvalía [sinopsis]</v>
      </c>
      <c r="F8782" s="600"/>
      <c r="I8782" s="580" t="str">
        <f>Índice!$C$8</f>
        <v>2016-01-01</v>
      </c>
      <c r="J8782" s="580" t="str">
        <f>Índice!$C$9</f>
        <v>2016-12-31</v>
      </c>
      <c r="K8782" s="598" t="s">
        <v>2292</v>
      </c>
      <c r="L8782" s="598" t="s">
        <v>2296</v>
      </c>
      <c r="M8782" s="598" t="s">
        <v>2266</v>
      </c>
      <c r="N8782" s="598" t="s">
        <v>2269</v>
      </c>
    </row>
    <row r="8783" spans="1:14" ht="15.75">
      <c r="A8783" s="593"/>
      <c r="C8783" s="598" t="str">
        <f>'823180'!B$18</f>
        <v>Incrementos distintos de los procedentes de combinaciones de negocios, activos intangibles distintos de la plusvalía</v>
      </c>
      <c r="F8783" s="600">
        <f>'823180'!N$18</f>
        <v>0</v>
      </c>
      <c r="I8783" s="580" t="str">
        <f>Índice!$C$8</f>
        <v>2016-01-01</v>
      </c>
      <c r="J8783" s="580" t="str">
        <f>Índice!$C$9</f>
        <v>2016-12-31</v>
      </c>
      <c r="K8783" s="598" t="s">
        <v>2292</v>
      </c>
      <c r="L8783" s="598" t="s">
        <v>2296</v>
      </c>
      <c r="M8783" s="598" t="s">
        <v>2266</v>
      </c>
      <c r="N8783" s="598" t="s">
        <v>2269</v>
      </c>
    </row>
    <row r="8784" spans="1:14" ht="15.75">
      <c r="C8784" s="598" t="str">
        <f>'823180'!B$19</f>
        <v>Adquisiciones realizadas mediante combinaciones de negocios, activos intangibles distintos a la plusvalía</v>
      </c>
      <c r="F8784" s="600">
        <f>'823180'!N$19</f>
        <v>0</v>
      </c>
      <c r="I8784" s="580" t="str">
        <f>Índice!$C$8</f>
        <v>2016-01-01</v>
      </c>
      <c r="J8784" s="580" t="str">
        <f>Índice!$C$9</f>
        <v>2016-12-31</v>
      </c>
      <c r="K8784" s="598" t="s">
        <v>2292</v>
      </c>
      <c r="L8784" s="598" t="s">
        <v>2296</v>
      </c>
      <c r="M8784" s="598" t="s">
        <v>2266</v>
      </c>
      <c r="N8784" s="598" t="s">
        <v>2269</v>
      </c>
    </row>
    <row r="8785" spans="1:14" ht="15.75">
      <c r="C8785" s="598" t="str">
        <f>'823180'!B$20</f>
        <v>Incremento (disminución) por diferencias de cambio netas, activos intangibles distintos de la plusvalía</v>
      </c>
      <c r="F8785" s="600">
        <f>'823180'!N$20</f>
        <v>0</v>
      </c>
      <c r="I8785" s="580" t="str">
        <f>Índice!$C$8</f>
        <v>2016-01-01</v>
      </c>
      <c r="J8785" s="580" t="str">
        <f>Índice!$C$9</f>
        <v>2016-12-31</v>
      </c>
      <c r="K8785" s="598" t="s">
        <v>2292</v>
      </c>
      <c r="L8785" s="598" t="s">
        <v>2296</v>
      </c>
      <c r="M8785" s="598" t="s">
        <v>2266</v>
      </c>
      <c r="N8785" s="598" t="s">
        <v>2269</v>
      </c>
    </row>
    <row r="8786" spans="1:14" ht="15.75">
      <c r="C8786" s="598" t="str">
        <f>'823180'!B$21</f>
        <v>Amortización, activos intangibles distintos de la plusvalía</v>
      </c>
      <c r="F8786" s="600">
        <f>'823180'!N$21</f>
        <v>0</v>
      </c>
      <c r="I8786" s="580" t="str">
        <f>Índice!$C$8</f>
        <v>2016-01-01</v>
      </c>
      <c r="J8786" s="580" t="str">
        <f>Índice!$C$9</f>
        <v>2016-12-31</v>
      </c>
      <c r="K8786" s="598" t="s">
        <v>2292</v>
      </c>
      <c r="L8786" s="598" t="s">
        <v>2296</v>
      </c>
      <c r="M8786" s="598" t="s">
        <v>2266</v>
      </c>
      <c r="N8786" s="598" t="s">
        <v>2269</v>
      </c>
    </row>
    <row r="8787" spans="1:14" ht="15.75">
      <c r="C8787" s="598" t="str">
        <f>'823180'!B$22</f>
        <v>Pérdidas por deterioro de valor reconocidas en el resultado del periodo, activos intangibles distintos de la plusvalía</v>
      </c>
      <c r="F8787" s="600">
        <f>'823180'!N$22</f>
        <v>0</v>
      </c>
      <c r="I8787" s="580" t="str">
        <f>Índice!$C$8</f>
        <v>2016-01-01</v>
      </c>
      <c r="J8787" s="580" t="str">
        <f>Índice!$C$9</f>
        <v>2016-12-31</v>
      </c>
      <c r="K8787" s="598" t="s">
        <v>2292</v>
      </c>
      <c r="L8787" s="598" t="s">
        <v>2296</v>
      </c>
      <c r="M8787" s="598" t="s">
        <v>2266</v>
      </c>
      <c r="N8787" s="598" t="s">
        <v>2269</v>
      </c>
    </row>
    <row r="8788" spans="1:14" ht="15.75">
      <c r="C8788" s="598" t="str">
        <f>'823180'!B$23</f>
        <v>Reversión de pérdidas por deterioro de valor reconocidas en el resultado del periodo, activos intangibles distintos de la plusvalía</v>
      </c>
      <c r="F8788" s="600">
        <f>'823180'!N$23</f>
        <v>0</v>
      </c>
      <c r="I8788" s="580" t="str">
        <f>Índice!$C$8</f>
        <v>2016-01-01</v>
      </c>
      <c r="J8788" s="580" t="str">
        <f>Índice!$C$9</f>
        <v>2016-12-31</v>
      </c>
      <c r="K8788" s="598" t="s">
        <v>2292</v>
      </c>
      <c r="L8788" s="598" t="s">
        <v>2296</v>
      </c>
      <c r="M8788" s="598" t="s">
        <v>2266</v>
      </c>
      <c r="N8788" s="598" t="s">
        <v>2269</v>
      </c>
    </row>
    <row r="8789" spans="1:14" ht="15.75">
      <c r="C8789" s="598" t="str">
        <f>'823180'!B$24</f>
        <v>Incrementos (disminuciones) por otros cambios, activos intangibles distintos de la plusvalía</v>
      </c>
      <c r="F8789" s="600">
        <f>'823180'!N$24</f>
        <v>0</v>
      </c>
      <c r="I8789" s="580" t="str">
        <f>Índice!$C$8</f>
        <v>2016-01-01</v>
      </c>
      <c r="J8789" s="580" t="str">
        <f>Índice!$C$9</f>
        <v>2016-12-31</v>
      </c>
      <c r="K8789" s="598" t="s">
        <v>2292</v>
      </c>
      <c r="L8789" s="598" t="s">
        <v>2296</v>
      </c>
      <c r="M8789" s="598" t="s">
        <v>2266</v>
      </c>
      <c r="N8789" s="598" t="s">
        <v>2269</v>
      </c>
    </row>
    <row r="8790" spans="1:14" ht="15.75">
      <c r="C8790" s="598" t="str">
        <f>'823180'!B$25</f>
        <v>Disposiciones, activos intangibles distintos de la plusvalía</v>
      </c>
      <c r="F8790" s="600">
        <f>'823180'!N$25</f>
        <v>0</v>
      </c>
      <c r="I8790" s="580" t="str">
        <f>Índice!$C$8</f>
        <v>2016-01-01</v>
      </c>
      <c r="J8790" s="580" t="str">
        <f>Índice!$C$9</f>
        <v>2016-12-31</v>
      </c>
      <c r="K8790" s="598" t="s">
        <v>2292</v>
      </c>
      <c r="L8790" s="598" t="s">
        <v>2296</v>
      </c>
      <c r="M8790" s="598" t="s">
        <v>2266</v>
      </c>
      <c r="N8790" s="598" t="s">
        <v>2269</v>
      </c>
    </row>
    <row r="8791" spans="1:14" ht="15.75">
      <c r="C8791" s="598" t="str">
        <f>'823180'!B$26</f>
        <v>Total incremento (disminución) en activos intangibles distintos de la plusvalía</v>
      </c>
      <c r="F8791" s="600">
        <f>'823180'!N$26</f>
        <v>0</v>
      </c>
      <c r="I8791" s="580" t="str">
        <f>Índice!$C$8</f>
        <v>2016-01-01</v>
      </c>
      <c r="J8791" s="580" t="str">
        <f>Índice!$C$9</f>
        <v>2016-12-31</v>
      </c>
      <c r="K8791" s="598" t="s">
        <v>2292</v>
      </c>
      <c r="L8791" s="598" t="s">
        <v>2296</v>
      </c>
      <c r="M8791" s="598" t="s">
        <v>2266</v>
      </c>
      <c r="N8791" s="598" t="s">
        <v>2269</v>
      </c>
    </row>
    <row r="8792" spans="1:14" ht="15.75">
      <c r="C8792" s="598" t="str">
        <f>'823180'!B$27</f>
        <v>Activos intangibles distintos de la plusvalía al final del periodo</v>
      </c>
      <c r="F8792" s="600">
        <f>'823180'!N$27</f>
        <v>0</v>
      </c>
      <c r="I8792" s="580"/>
      <c r="J8792" s="580" t="str">
        <f>Índice!$C$9</f>
        <v>2016-12-31</v>
      </c>
      <c r="K8792" s="598" t="s">
        <v>2292</v>
      </c>
      <c r="L8792" s="598" t="s">
        <v>2296</v>
      </c>
      <c r="M8792" s="598" t="s">
        <v>2266</v>
      </c>
      <c r="N8792" s="598" t="s">
        <v>2269</v>
      </c>
    </row>
    <row r="8793" spans="1:14" ht="15.75">
      <c r="A8793" s="593" t="s">
        <v>15</v>
      </c>
      <c r="C8793" s="598" t="s">
        <v>1345</v>
      </c>
      <c r="I8793" s="580"/>
      <c r="J8793" s="580"/>
    </row>
    <row r="8794" spans="1:14" ht="15.75">
      <c r="A8794" s="593" t="s">
        <v>15</v>
      </c>
      <c r="C8794" s="598" t="str">
        <f>'823180'!B$11</f>
        <v>Información a revelar detallada sobre activos intangibles</v>
      </c>
      <c r="F8794" s="598"/>
      <c r="I8794" s="580" t="str">
        <f>Índice!$C$8</f>
        <v>2016-01-01</v>
      </c>
      <c r="J8794" s="580" t="str">
        <f>Índice!$C$9</f>
        <v>2016-12-31</v>
      </c>
      <c r="L8794" s="598"/>
    </row>
    <row r="8795" spans="1:14" ht="15.75">
      <c r="C8795" s="598" t="str">
        <f>'823180'!B$12</f>
        <v>Descripción de la partida o partidas, del estado de resultado integral en las que está incluida la amortización de los activos intangibles</v>
      </c>
      <c r="F8795" s="598" t="str">
        <f>'823180'!O$12</f>
        <v>Por incluir infornación</v>
      </c>
      <c r="I8795" s="580" t="str">
        <f>Índice!$C$8</f>
        <v>2016-01-01</v>
      </c>
      <c r="J8795" s="580" t="str">
        <f>Índice!$C$9</f>
        <v>2016-12-31</v>
      </c>
      <c r="K8795" s="598" t="s">
        <v>2292</v>
      </c>
      <c r="L8795" s="598" t="s">
        <v>2297</v>
      </c>
      <c r="M8795" s="598" t="s">
        <v>2266</v>
      </c>
      <c r="N8795" s="598" t="s">
        <v>2267</v>
      </c>
    </row>
    <row r="8796" spans="1:14" ht="15.75">
      <c r="C8796" s="598" t="str">
        <f>'823180'!B$13</f>
        <v>Método de amortización, activos intangibles distintos de la plusvalía</v>
      </c>
      <c r="F8796" s="598" t="str">
        <f>'823180'!O$13</f>
        <v>Por incluir infornación</v>
      </c>
      <c r="I8796" s="580" t="str">
        <f>Índice!$C$8</f>
        <v>2016-01-01</v>
      </c>
      <c r="J8796" s="580" t="str">
        <f>Índice!$C$9</f>
        <v>2016-12-31</v>
      </c>
      <c r="K8796" s="598" t="s">
        <v>2292</v>
      </c>
      <c r="L8796" s="598" t="s">
        <v>2297</v>
      </c>
      <c r="M8796" s="598" t="s">
        <v>2266</v>
      </c>
      <c r="N8796" s="598" t="s">
        <v>2267</v>
      </c>
    </row>
    <row r="8797" spans="1:14" ht="15.75">
      <c r="C8797" s="598" t="str">
        <f>'823180'!B$14</f>
        <v>Vidas útiles o tasas de amortización, activos intangibles distintos de la plusvalía</v>
      </c>
      <c r="F8797" s="598" t="str">
        <f>'823180'!O$14</f>
        <v>Por incluir infornación</v>
      </c>
      <c r="I8797" s="580" t="str">
        <f>Índice!$C$8</f>
        <v>2016-01-01</v>
      </c>
      <c r="J8797" s="580" t="str">
        <f>Índice!$C$9</f>
        <v>2016-12-31</v>
      </c>
      <c r="K8797" s="598" t="s">
        <v>2292</v>
      </c>
      <c r="L8797" s="598" t="s">
        <v>2297</v>
      </c>
      <c r="M8797" s="598" t="s">
        <v>2266</v>
      </c>
      <c r="N8797" s="598" t="s">
        <v>2267</v>
      </c>
    </row>
    <row r="8798" spans="1:14" ht="15.75">
      <c r="A8798" s="593" t="s">
        <v>15</v>
      </c>
      <c r="C8798" s="598" t="str">
        <f>'823180'!B$15</f>
        <v>Conciliación de cambios en activos intangibles distintos de la plusvalía [sinopsis]</v>
      </c>
      <c r="F8798" s="598"/>
      <c r="I8798" s="580"/>
      <c r="J8798" s="580"/>
      <c r="K8798" s="598"/>
      <c r="L8798" s="598"/>
    </row>
    <row r="8799" spans="1:14" ht="15.75">
      <c r="A8799" s="593"/>
      <c r="C8799" s="598" t="str">
        <f>'823180'!B$16</f>
        <v>Activos intangibles distintos de la plusvalía al comienzo del periodo</v>
      </c>
      <c r="F8799" s="600">
        <f>'823180'!O$16</f>
        <v>0</v>
      </c>
      <c r="J8799" s="580" t="str">
        <f>Índice!$C$8</f>
        <v>2016-01-01</v>
      </c>
      <c r="K8799" s="598" t="s">
        <v>2292</v>
      </c>
      <c r="L8799" s="598" t="s">
        <v>2297</v>
      </c>
      <c r="M8799" s="598" t="s">
        <v>2266</v>
      </c>
      <c r="N8799" s="598" t="s">
        <v>2267</v>
      </c>
    </row>
    <row r="8800" spans="1:14" ht="15.75">
      <c r="A8800" s="593" t="s">
        <v>15</v>
      </c>
      <c r="C8800" s="598" t="str">
        <f>'823180'!B$17</f>
        <v>Cambios en activos intangibles distintos de la plusvalía [sinopsis]</v>
      </c>
      <c r="F8800" s="600"/>
      <c r="I8800" s="580" t="str">
        <f>Índice!$C$8</f>
        <v>2016-01-01</v>
      </c>
      <c r="J8800" s="580" t="str">
        <f>Índice!$C$9</f>
        <v>2016-12-31</v>
      </c>
      <c r="K8800" s="598" t="s">
        <v>2292</v>
      </c>
      <c r="L8800" s="598" t="s">
        <v>2297</v>
      </c>
      <c r="M8800" s="598" t="s">
        <v>2266</v>
      </c>
      <c r="N8800" s="598" t="s">
        <v>2267</v>
      </c>
    </row>
    <row r="8801" spans="1:14" ht="15.75">
      <c r="A8801" s="593"/>
      <c r="C8801" s="598" t="str">
        <f>'823180'!B$18</f>
        <v>Incrementos distintos de los procedentes de combinaciones de negocios, activos intangibles distintos de la plusvalía</v>
      </c>
      <c r="F8801" s="600">
        <f>'823180'!O$18</f>
        <v>0</v>
      </c>
      <c r="I8801" s="580" t="str">
        <f>Índice!$C$8</f>
        <v>2016-01-01</v>
      </c>
      <c r="J8801" s="580" t="str">
        <f>Índice!$C$9</f>
        <v>2016-12-31</v>
      </c>
      <c r="K8801" s="598" t="s">
        <v>2292</v>
      </c>
      <c r="L8801" s="598" t="s">
        <v>2297</v>
      </c>
      <c r="M8801" s="598" t="s">
        <v>2266</v>
      </c>
      <c r="N8801" s="598" t="s">
        <v>2267</v>
      </c>
    </row>
    <row r="8802" spans="1:14" ht="15.75">
      <c r="C8802" s="598" t="str">
        <f>'823180'!B$19</f>
        <v>Adquisiciones realizadas mediante combinaciones de negocios, activos intangibles distintos a la plusvalía</v>
      </c>
      <c r="F8802" s="600">
        <f>'823180'!O$19</f>
        <v>0</v>
      </c>
      <c r="I8802" s="580" t="str">
        <f>Índice!$C$8</f>
        <v>2016-01-01</v>
      </c>
      <c r="J8802" s="580" t="str">
        <f>Índice!$C$9</f>
        <v>2016-12-31</v>
      </c>
      <c r="K8802" s="598" t="s">
        <v>2292</v>
      </c>
      <c r="L8802" s="598" t="s">
        <v>2297</v>
      </c>
      <c r="M8802" s="598" t="s">
        <v>2266</v>
      </c>
      <c r="N8802" s="598" t="s">
        <v>2267</v>
      </c>
    </row>
    <row r="8803" spans="1:14" ht="15.75">
      <c r="C8803" s="598" t="str">
        <f>'823180'!B$20</f>
        <v>Incremento (disminución) por diferencias de cambio netas, activos intangibles distintos de la plusvalía</v>
      </c>
      <c r="F8803" s="600">
        <f>'823180'!O$20</f>
        <v>0</v>
      </c>
      <c r="I8803" s="580" t="str">
        <f>Índice!$C$8</f>
        <v>2016-01-01</v>
      </c>
      <c r="J8803" s="580" t="str">
        <f>Índice!$C$9</f>
        <v>2016-12-31</v>
      </c>
      <c r="K8803" s="598" t="s">
        <v>2292</v>
      </c>
      <c r="L8803" s="598" t="s">
        <v>2297</v>
      </c>
      <c r="M8803" s="598" t="s">
        <v>2266</v>
      </c>
      <c r="N8803" s="598" t="s">
        <v>2267</v>
      </c>
    </row>
    <row r="8804" spans="1:14" ht="15.75">
      <c r="C8804" s="598" t="str">
        <f>'823180'!B$21</f>
        <v>Amortización, activos intangibles distintos de la plusvalía</v>
      </c>
      <c r="F8804" s="600">
        <f>'823180'!O$21</f>
        <v>0</v>
      </c>
      <c r="I8804" s="580" t="str">
        <f>Índice!$C$8</f>
        <v>2016-01-01</v>
      </c>
      <c r="J8804" s="580" t="str">
        <f>Índice!$C$9</f>
        <v>2016-12-31</v>
      </c>
      <c r="K8804" s="598" t="s">
        <v>2292</v>
      </c>
      <c r="L8804" s="598" t="s">
        <v>2297</v>
      </c>
      <c r="M8804" s="598" t="s">
        <v>2266</v>
      </c>
      <c r="N8804" s="598" t="s">
        <v>2267</v>
      </c>
    </row>
    <row r="8805" spans="1:14" ht="15.75">
      <c r="C8805" s="598" t="str">
        <f>'823180'!B$22</f>
        <v>Pérdidas por deterioro de valor reconocidas en el resultado del periodo, activos intangibles distintos de la plusvalía</v>
      </c>
      <c r="F8805" s="600">
        <f>'823180'!O$22</f>
        <v>0</v>
      </c>
      <c r="I8805" s="580" t="str">
        <f>Índice!$C$8</f>
        <v>2016-01-01</v>
      </c>
      <c r="J8805" s="580" t="str">
        <f>Índice!$C$9</f>
        <v>2016-12-31</v>
      </c>
      <c r="K8805" s="598" t="s">
        <v>2292</v>
      </c>
      <c r="L8805" s="598" t="s">
        <v>2297</v>
      </c>
      <c r="M8805" s="598" t="s">
        <v>2266</v>
      </c>
      <c r="N8805" s="598" t="s">
        <v>2267</v>
      </c>
    </row>
    <row r="8806" spans="1:14" ht="15.75">
      <c r="C8806" s="598" t="str">
        <f>'823180'!B$23</f>
        <v>Reversión de pérdidas por deterioro de valor reconocidas en el resultado del periodo, activos intangibles distintos de la plusvalía</v>
      </c>
      <c r="F8806" s="600">
        <f>'823180'!O$23</f>
        <v>0</v>
      </c>
      <c r="I8806" s="580" t="str">
        <f>Índice!$C$8</f>
        <v>2016-01-01</v>
      </c>
      <c r="J8806" s="580" t="str">
        <f>Índice!$C$9</f>
        <v>2016-12-31</v>
      </c>
      <c r="K8806" s="598" t="s">
        <v>2292</v>
      </c>
      <c r="L8806" s="598" t="s">
        <v>2297</v>
      </c>
      <c r="M8806" s="598" t="s">
        <v>2266</v>
      </c>
      <c r="N8806" s="598" t="s">
        <v>2267</v>
      </c>
    </row>
    <row r="8807" spans="1:14" ht="15.75">
      <c r="C8807" s="598" t="str">
        <f>'823180'!B$24</f>
        <v>Incrementos (disminuciones) por otros cambios, activos intangibles distintos de la plusvalía</v>
      </c>
      <c r="F8807" s="600">
        <f>'823180'!O$24</f>
        <v>0</v>
      </c>
      <c r="I8807" s="580" t="str">
        <f>Índice!$C$8</f>
        <v>2016-01-01</v>
      </c>
      <c r="J8807" s="580" t="str">
        <f>Índice!$C$9</f>
        <v>2016-12-31</v>
      </c>
      <c r="K8807" s="598" t="s">
        <v>2292</v>
      </c>
      <c r="L8807" s="598" t="s">
        <v>2297</v>
      </c>
      <c r="M8807" s="598" t="s">
        <v>2266</v>
      </c>
      <c r="N8807" s="598" t="s">
        <v>2267</v>
      </c>
    </row>
    <row r="8808" spans="1:14" ht="15.75">
      <c r="C8808" s="598" t="str">
        <f>'823180'!B$25</f>
        <v>Disposiciones, activos intangibles distintos de la plusvalía</v>
      </c>
      <c r="F8808" s="600">
        <f>'823180'!O$25</f>
        <v>0</v>
      </c>
      <c r="I8808" s="580" t="str">
        <f>Índice!$C$8</f>
        <v>2016-01-01</v>
      </c>
      <c r="J8808" s="580" t="str">
        <f>Índice!$C$9</f>
        <v>2016-12-31</v>
      </c>
      <c r="K8808" s="598" t="s">
        <v>2292</v>
      </c>
      <c r="L8808" s="598" t="s">
        <v>2297</v>
      </c>
      <c r="M8808" s="598" t="s">
        <v>2266</v>
      </c>
      <c r="N8808" s="598" t="s">
        <v>2267</v>
      </c>
    </row>
    <row r="8809" spans="1:14" ht="15.75">
      <c r="C8809" s="598" t="str">
        <f>'823180'!B$26</f>
        <v>Total incremento (disminución) en activos intangibles distintos de la plusvalía</v>
      </c>
      <c r="F8809" s="600">
        <f>'823180'!O$26</f>
        <v>0</v>
      </c>
      <c r="I8809" s="580" t="str">
        <f>Índice!$C$8</f>
        <v>2016-01-01</v>
      </c>
      <c r="J8809" s="580" t="str">
        <f>Índice!$C$9</f>
        <v>2016-12-31</v>
      </c>
      <c r="K8809" s="598" t="s">
        <v>2292</v>
      </c>
      <c r="L8809" s="598" t="s">
        <v>2297</v>
      </c>
      <c r="M8809" s="598" t="s">
        <v>2266</v>
      </c>
      <c r="N8809" s="598" t="s">
        <v>2267</v>
      </c>
    </row>
    <row r="8810" spans="1:14" ht="15.75">
      <c r="C8810" s="598" t="str">
        <f>'823180'!B$27</f>
        <v>Activos intangibles distintos de la plusvalía al final del periodo</v>
      </c>
      <c r="F8810" s="600">
        <f>'823180'!O$27</f>
        <v>0</v>
      </c>
      <c r="I8810" s="580"/>
      <c r="J8810" s="580" t="str">
        <f>Índice!$C$9</f>
        <v>2016-12-31</v>
      </c>
      <c r="K8810" s="598" t="s">
        <v>2292</v>
      </c>
      <c r="L8810" s="598" t="s">
        <v>2297</v>
      </c>
      <c r="M8810" s="598" t="s">
        <v>2266</v>
      </c>
      <c r="N8810" s="598" t="s">
        <v>2267</v>
      </c>
    </row>
    <row r="8811" spans="1:14" ht="15.75">
      <c r="A8811" s="593" t="s">
        <v>15</v>
      </c>
      <c r="C8811" s="598" t="s">
        <v>1667</v>
      </c>
      <c r="I8811" s="580"/>
      <c r="J8811" s="580"/>
    </row>
    <row r="8812" spans="1:14" ht="15.75">
      <c r="A8812" s="593" t="s">
        <v>15</v>
      </c>
      <c r="C8812" s="598" t="str">
        <f>'823180'!B$11</f>
        <v>Información a revelar detallada sobre activos intangibles</v>
      </c>
      <c r="F8812" s="598"/>
      <c r="I8812" s="580" t="str">
        <f>Índice!$C$8</f>
        <v>2016-01-01</v>
      </c>
      <c r="J8812" s="580" t="str">
        <f>Índice!$C$9</f>
        <v>2016-12-31</v>
      </c>
      <c r="L8812" s="598"/>
    </row>
    <row r="8813" spans="1:14" ht="15.75">
      <c r="C8813" s="598" t="str">
        <f>'823180'!B$12</f>
        <v>Descripción de la partida o partidas, del estado de resultado integral en las que está incluida la amortización de los activos intangibles</v>
      </c>
      <c r="F8813" s="598" t="str">
        <f>'823180'!P$12</f>
        <v>Por incluir infornación</v>
      </c>
      <c r="I8813" s="580" t="str">
        <f>Índice!$C$8</f>
        <v>2016-01-01</v>
      </c>
      <c r="J8813" s="580" t="str">
        <f>Índice!$C$9</f>
        <v>2016-12-31</v>
      </c>
      <c r="K8813" s="598" t="s">
        <v>2292</v>
      </c>
      <c r="L8813" s="598" t="s">
        <v>2297</v>
      </c>
      <c r="M8813" s="598" t="s">
        <v>2266</v>
      </c>
      <c r="N8813" s="598" t="s">
        <v>2268</v>
      </c>
    </row>
    <row r="8814" spans="1:14" ht="15.75">
      <c r="C8814" s="598" t="str">
        <f>'823180'!B$13</f>
        <v>Método de amortización, activos intangibles distintos de la plusvalía</v>
      </c>
      <c r="F8814" s="598" t="str">
        <f>'823180'!P$13</f>
        <v>Por incluir infornación</v>
      </c>
      <c r="I8814" s="580" t="str">
        <f>Índice!$C$8</f>
        <v>2016-01-01</v>
      </c>
      <c r="J8814" s="580" t="str">
        <f>Índice!$C$9</f>
        <v>2016-12-31</v>
      </c>
      <c r="K8814" s="598" t="s">
        <v>2292</v>
      </c>
      <c r="L8814" s="598" t="s">
        <v>2297</v>
      </c>
      <c r="M8814" s="598" t="s">
        <v>2266</v>
      </c>
      <c r="N8814" s="598" t="s">
        <v>2268</v>
      </c>
    </row>
    <row r="8815" spans="1:14" ht="15.75">
      <c r="C8815" s="598" t="str">
        <f>'823180'!B$14</f>
        <v>Vidas útiles o tasas de amortización, activos intangibles distintos de la plusvalía</v>
      </c>
      <c r="F8815" s="598" t="str">
        <f>'823180'!P$14</f>
        <v>Por incluir infornación</v>
      </c>
      <c r="I8815" s="580" t="str">
        <f>Índice!$C$8</f>
        <v>2016-01-01</v>
      </c>
      <c r="J8815" s="580" t="str">
        <f>Índice!$C$9</f>
        <v>2016-12-31</v>
      </c>
      <c r="K8815" s="598" t="s">
        <v>2292</v>
      </c>
      <c r="L8815" s="598" t="s">
        <v>2297</v>
      </c>
      <c r="M8815" s="598" t="s">
        <v>2266</v>
      </c>
      <c r="N8815" s="598" t="s">
        <v>2268</v>
      </c>
    </row>
    <row r="8816" spans="1:14" ht="15.75">
      <c r="A8816" s="593" t="s">
        <v>15</v>
      </c>
      <c r="C8816" s="598" t="str">
        <f>'823180'!B$15</f>
        <v>Conciliación de cambios en activos intangibles distintos de la plusvalía [sinopsis]</v>
      </c>
      <c r="F8816" s="598"/>
      <c r="I8816" s="580"/>
      <c r="J8816" s="580"/>
      <c r="K8816" s="598"/>
      <c r="L8816" s="598"/>
    </row>
    <row r="8817" spans="1:14" ht="15.75">
      <c r="A8817" s="593"/>
      <c r="C8817" s="598" t="str">
        <f>'823180'!B$16</f>
        <v>Activos intangibles distintos de la plusvalía al comienzo del periodo</v>
      </c>
      <c r="F8817" s="600">
        <f>'823180'!P$16</f>
        <v>0</v>
      </c>
      <c r="J8817" s="580" t="str">
        <f>Índice!$C$8</f>
        <v>2016-01-01</v>
      </c>
      <c r="K8817" s="598" t="s">
        <v>2292</v>
      </c>
      <c r="L8817" s="598" t="s">
        <v>2297</v>
      </c>
      <c r="M8817" s="598" t="s">
        <v>2266</v>
      </c>
      <c r="N8817" s="598" t="s">
        <v>2268</v>
      </c>
    </row>
    <row r="8818" spans="1:14" ht="15.75">
      <c r="A8818" s="593" t="s">
        <v>15</v>
      </c>
      <c r="C8818" s="598" t="str">
        <f>'823180'!B$17</f>
        <v>Cambios en activos intangibles distintos de la plusvalía [sinopsis]</v>
      </c>
      <c r="F8818" s="600"/>
      <c r="I8818" s="580" t="str">
        <f>Índice!$C$8</f>
        <v>2016-01-01</v>
      </c>
      <c r="J8818" s="580" t="str">
        <f>Índice!$C$9</f>
        <v>2016-12-31</v>
      </c>
      <c r="K8818" s="598" t="s">
        <v>2292</v>
      </c>
      <c r="L8818" s="598" t="s">
        <v>2297</v>
      </c>
      <c r="M8818" s="598" t="s">
        <v>2266</v>
      </c>
      <c r="N8818" s="598" t="s">
        <v>2268</v>
      </c>
    </row>
    <row r="8819" spans="1:14" ht="15.75">
      <c r="A8819" s="593"/>
      <c r="C8819" s="598" t="str">
        <f>'823180'!B$18</f>
        <v>Incrementos distintos de los procedentes de combinaciones de negocios, activos intangibles distintos de la plusvalía</v>
      </c>
      <c r="F8819" s="600">
        <f>'823180'!P$18</f>
        <v>0</v>
      </c>
      <c r="I8819" s="580" t="str">
        <f>Índice!$C$8</f>
        <v>2016-01-01</v>
      </c>
      <c r="J8819" s="580" t="str">
        <f>Índice!$C$9</f>
        <v>2016-12-31</v>
      </c>
      <c r="K8819" s="598" t="s">
        <v>2292</v>
      </c>
      <c r="L8819" s="598" t="s">
        <v>2297</v>
      </c>
      <c r="M8819" s="598" t="s">
        <v>2266</v>
      </c>
      <c r="N8819" s="598" t="s">
        <v>2268</v>
      </c>
    </row>
    <row r="8820" spans="1:14" ht="15.75">
      <c r="C8820" s="598" t="str">
        <f>'823180'!B$19</f>
        <v>Adquisiciones realizadas mediante combinaciones de negocios, activos intangibles distintos a la plusvalía</v>
      </c>
      <c r="F8820" s="600">
        <f>'823180'!P$19</f>
        <v>0</v>
      </c>
      <c r="I8820" s="580" t="str">
        <f>Índice!$C$8</f>
        <v>2016-01-01</v>
      </c>
      <c r="J8820" s="580" t="str">
        <f>Índice!$C$9</f>
        <v>2016-12-31</v>
      </c>
      <c r="K8820" s="598" t="s">
        <v>2292</v>
      </c>
      <c r="L8820" s="598" t="s">
        <v>2297</v>
      </c>
      <c r="M8820" s="598" t="s">
        <v>2266</v>
      </c>
      <c r="N8820" s="598" t="s">
        <v>2268</v>
      </c>
    </row>
    <row r="8821" spans="1:14" ht="15.75">
      <c r="C8821" s="598" t="str">
        <f>'823180'!B$20</f>
        <v>Incremento (disminución) por diferencias de cambio netas, activos intangibles distintos de la plusvalía</v>
      </c>
      <c r="F8821" s="600">
        <f>'823180'!P$20</f>
        <v>0</v>
      </c>
      <c r="I8821" s="580" t="str">
        <f>Índice!$C$8</f>
        <v>2016-01-01</v>
      </c>
      <c r="J8821" s="580" t="str">
        <f>Índice!$C$9</f>
        <v>2016-12-31</v>
      </c>
      <c r="K8821" s="598" t="s">
        <v>2292</v>
      </c>
      <c r="L8821" s="598" t="s">
        <v>2297</v>
      </c>
      <c r="M8821" s="598" t="s">
        <v>2266</v>
      </c>
      <c r="N8821" s="598" t="s">
        <v>2268</v>
      </c>
    </row>
    <row r="8822" spans="1:14" ht="15.75">
      <c r="C8822" s="598" t="str">
        <f>'823180'!B$21</f>
        <v>Amortización, activos intangibles distintos de la plusvalía</v>
      </c>
      <c r="F8822" s="600">
        <f>'823180'!P$21</f>
        <v>0</v>
      </c>
      <c r="I8822" s="580" t="str">
        <f>Índice!$C$8</f>
        <v>2016-01-01</v>
      </c>
      <c r="J8822" s="580" t="str">
        <f>Índice!$C$9</f>
        <v>2016-12-31</v>
      </c>
      <c r="K8822" s="598" t="s">
        <v>2292</v>
      </c>
      <c r="L8822" s="598" t="s">
        <v>2297</v>
      </c>
      <c r="M8822" s="598" t="s">
        <v>2266</v>
      </c>
      <c r="N8822" s="598" t="s">
        <v>2268</v>
      </c>
    </row>
    <row r="8823" spans="1:14" ht="15.75">
      <c r="C8823" s="598" t="str">
        <f>'823180'!B$22</f>
        <v>Pérdidas por deterioro de valor reconocidas en el resultado del periodo, activos intangibles distintos de la plusvalía</v>
      </c>
      <c r="F8823" s="600">
        <f>'823180'!P$22</f>
        <v>0</v>
      </c>
      <c r="I8823" s="580" t="str">
        <f>Índice!$C$8</f>
        <v>2016-01-01</v>
      </c>
      <c r="J8823" s="580" t="str">
        <f>Índice!$C$9</f>
        <v>2016-12-31</v>
      </c>
      <c r="K8823" s="598" t="s">
        <v>2292</v>
      </c>
      <c r="L8823" s="598" t="s">
        <v>2297</v>
      </c>
      <c r="M8823" s="598" t="s">
        <v>2266</v>
      </c>
      <c r="N8823" s="598" t="s">
        <v>2268</v>
      </c>
    </row>
    <row r="8824" spans="1:14" ht="15.75">
      <c r="C8824" s="598" t="str">
        <f>'823180'!B$23</f>
        <v>Reversión de pérdidas por deterioro de valor reconocidas en el resultado del periodo, activos intangibles distintos de la plusvalía</v>
      </c>
      <c r="F8824" s="600">
        <f>'823180'!P$23</f>
        <v>0</v>
      </c>
      <c r="I8824" s="580" t="str">
        <f>Índice!$C$8</f>
        <v>2016-01-01</v>
      </c>
      <c r="J8824" s="580" t="str">
        <f>Índice!$C$9</f>
        <v>2016-12-31</v>
      </c>
      <c r="K8824" s="598" t="s">
        <v>2292</v>
      </c>
      <c r="L8824" s="598" t="s">
        <v>2297</v>
      </c>
      <c r="M8824" s="598" t="s">
        <v>2266</v>
      </c>
      <c r="N8824" s="598" t="s">
        <v>2268</v>
      </c>
    </row>
    <row r="8825" spans="1:14" ht="15.75">
      <c r="C8825" s="598" t="str">
        <f>'823180'!B$24</f>
        <v>Incrementos (disminuciones) por otros cambios, activos intangibles distintos de la plusvalía</v>
      </c>
      <c r="F8825" s="600">
        <f>'823180'!P$24</f>
        <v>0</v>
      </c>
      <c r="I8825" s="580" t="str">
        <f>Índice!$C$8</f>
        <v>2016-01-01</v>
      </c>
      <c r="J8825" s="580" t="str">
        <f>Índice!$C$9</f>
        <v>2016-12-31</v>
      </c>
      <c r="K8825" s="598" t="s">
        <v>2292</v>
      </c>
      <c r="L8825" s="598" t="s">
        <v>2297</v>
      </c>
      <c r="M8825" s="598" t="s">
        <v>2266</v>
      </c>
      <c r="N8825" s="598" t="s">
        <v>2268</v>
      </c>
    </row>
    <row r="8826" spans="1:14" ht="15.75">
      <c r="C8826" s="598" t="str">
        <f>'823180'!B$25</f>
        <v>Disposiciones, activos intangibles distintos de la plusvalía</v>
      </c>
      <c r="F8826" s="600">
        <f>'823180'!P$25</f>
        <v>0</v>
      </c>
      <c r="I8826" s="580" t="str">
        <f>Índice!$C$8</f>
        <v>2016-01-01</v>
      </c>
      <c r="J8826" s="580" t="str">
        <f>Índice!$C$9</f>
        <v>2016-12-31</v>
      </c>
      <c r="K8826" s="598" t="s">
        <v>2292</v>
      </c>
      <c r="L8826" s="598" t="s">
        <v>2297</v>
      </c>
      <c r="M8826" s="598" t="s">
        <v>2266</v>
      </c>
      <c r="N8826" s="598" t="s">
        <v>2268</v>
      </c>
    </row>
    <row r="8827" spans="1:14" ht="15.75">
      <c r="C8827" s="598" t="str">
        <f>'823180'!B$26</f>
        <v>Total incremento (disminución) en activos intangibles distintos de la plusvalía</v>
      </c>
      <c r="F8827" s="600">
        <f>'823180'!P$26</f>
        <v>0</v>
      </c>
      <c r="I8827" s="580" t="str">
        <f>Índice!$C$8</f>
        <v>2016-01-01</v>
      </c>
      <c r="J8827" s="580" t="str">
        <f>Índice!$C$9</f>
        <v>2016-12-31</v>
      </c>
      <c r="K8827" s="598" t="s">
        <v>2292</v>
      </c>
      <c r="L8827" s="598" t="s">
        <v>2297</v>
      </c>
      <c r="M8827" s="598" t="s">
        <v>2266</v>
      </c>
      <c r="N8827" s="598" t="s">
        <v>2268</v>
      </c>
    </row>
    <row r="8828" spans="1:14" ht="15.75">
      <c r="C8828" s="598" t="str">
        <f>'823180'!B$27</f>
        <v>Activos intangibles distintos de la plusvalía al final del periodo</v>
      </c>
      <c r="F8828" s="600">
        <f>'823180'!P$27</f>
        <v>0</v>
      </c>
      <c r="I8828" s="580"/>
      <c r="J8828" s="580" t="str">
        <f>Índice!$C$9</f>
        <v>2016-12-31</v>
      </c>
      <c r="K8828" s="598" t="s">
        <v>2292</v>
      </c>
      <c r="L8828" s="598" t="s">
        <v>2297</v>
      </c>
      <c r="M8828" s="598" t="s">
        <v>2266</v>
      </c>
      <c r="N8828" s="598" t="s">
        <v>2268</v>
      </c>
    </row>
    <row r="8829" spans="1:14" ht="15.75">
      <c r="A8829" s="593" t="s">
        <v>15</v>
      </c>
      <c r="C8829" s="598" t="s">
        <v>1666</v>
      </c>
      <c r="I8829" s="580"/>
      <c r="J8829" s="580"/>
    </row>
    <row r="8830" spans="1:14" ht="15.75">
      <c r="A8830" s="593" t="s">
        <v>15</v>
      </c>
      <c r="C8830" s="598" t="str">
        <f>'823180'!B$11</f>
        <v>Información a revelar detallada sobre activos intangibles</v>
      </c>
      <c r="F8830" s="598"/>
      <c r="I8830" s="580" t="str">
        <f>Índice!$C$8</f>
        <v>2016-01-01</v>
      </c>
      <c r="J8830" s="580" t="str">
        <f>Índice!$C$9</f>
        <v>2016-12-31</v>
      </c>
      <c r="L8830" s="598"/>
    </row>
    <row r="8831" spans="1:14" ht="15.75">
      <c r="C8831" s="598" t="str">
        <f>'823180'!B$12</f>
        <v>Descripción de la partida o partidas, del estado de resultado integral en las que está incluida la amortización de los activos intangibles</v>
      </c>
      <c r="F8831" s="598" t="str">
        <f>'823180'!Q$12</f>
        <v>Por incluir infornación</v>
      </c>
      <c r="I8831" s="580" t="str">
        <f>Índice!$C$8</f>
        <v>2016-01-01</v>
      </c>
      <c r="J8831" s="580" t="str">
        <f>Índice!$C$9</f>
        <v>2016-12-31</v>
      </c>
      <c r="K8831" s="598" t="s">
        <v>2292</v>
      </c>
      <c r="L8831" s="598" t="s">
        <v>2297</v>
      </c>
      <c r="M8831" s="598" t="s">
        <v>2266</v>
      </c>
      <c r="N8831" s="598" t="s">
        <v>2269</v>
      </c>
    </row>
    <row r="8832" spans="1:14" ht="15.75">
      <c r="C8832" s="598" t="str">
        <f>'823180'!B$13</f>
        <v>Método de amortización, activos intangibles distintos de la plusvalía</v>
      </c>
      <c r="F8832" s="598" t="str">
        <f>'823180'!Q$13</f>
        <v>Por incluir infornación</v>
      </c>
      <c r="I8832" s="580" t="str">
        <f>Índice!$C$8</f>
        <v>2016-01-01</v>
      </c>
      <c r="J8832" s="580" t="str">
        <f>Índice!$C$9</f>
        <v>2016-12-31</v>
      </c>
      <c r="K8832" s="598" t="s">
        <v>2292</v>
      </c>
      <c r="L8832" s="598" t="s">
        <v>2297</v>
      </c>
      <c r="M8832" s="598" t="s">
        <v>2266</v>
      </c>
      <c r="N8832" s="598" t="s">
        <v>2269</v>
      </c>
    </row>
    <row r="8833" spans="1:14" ht="15.75">
      <c r="C8833" s="598" t="str">
        <f>'823180'!B$14</f>
        <v>Vidas útiles o tasas de amortización, activos intangibles distintos de la plusvalía</v>
      </c>
      <c r="F8833" s="598" t="str">
        <f>'823180'!Q$14</f>
        <v>Por incluir infornación</v>
      </c>
      <c r="I8833" s="580" t="str">
        <f>Índice!$C$8</f>
        <v>2016-01-01</v>
      </c>
      <c r="J8833" s="580" t="str">
        <f>Índice!$C$9</f>
        <v>2016-12-31</v>
      </c>
      <c r="K8833" s="598" t="s">
        <v>2292</v>
      </c>
      <c r="L8833" s="598" t="s">
        <v>2297</v>
      </c>
      <c r="M8833" s="598" t="s">
        <v>2266</v>
      </c>
      <c r="N8833" s="598" t="s">
        <v>2269</v>
      </c>
    </row>
    <row r="8834" spans="1:14" ht="15.75">
      <c r="A8834" s="593" t="s">
        <v>15</v>
      </c>
      <c r="C8834" s="598" t="str">
        <f>'823180'!B$15</f>
        <v>Conciliación de cambios en activos intangibles distintos de la plusvalía [sinopsis]</v>
      </c>
      <c r="F8834" s="598"/>
      <c r="I8834" s="580"/>
      <c r="J8834" s="580"/>
      <c r="K8834" s="598"/>
      <c r="L8834" s="598"/>
    </row>
    <row r="8835" spans="1:14" ht="15.75">
      <c r="A8835" s="593"/>
      <c r="C8835" s="598" t="str">
        <f>'823180'!B$16</f>
        <v>Activos intangibles distintos de la plusvalía al comienzo del periodo</v>
      </c>
      <c r="F8835" s="600">
        <f>'823180'!Q$16</f>
        <v>0</v>
      </c>
      <c r="J8835" s="580" t="str">
        <f>Índice!$C$8</f>
        <v>2016-01-01</v>
      </c>
      <c r="K8835" s="598" t="s">
        <v>2292</v>
      </c>
      <c r="L8835" s="598" t="s">
        <v>2297</v>
      </c>
      <c r="M8835" s="598" t="s">
        <v>2266</v>
      </c>
      <c r="N8835" s="598" t="s">
        <v>2269</v>
      </c>
    </row>
    <row r="8836" spans="1:14" ht="15.75">
      <c r="A8836" s="593" t="s">
        <v>15</v>
      </c>
      <c r="C8836" s="598" t="str">
        <f>'823180'!B$17</f>
        <v>Cambios en activos intangibles distintos de la plusvalía [sinopsis]</v>
      </c>
      <c r="F8836" s="600"/>
      <c r="I8836" s="580" t="str">
        <f>Índice!$C$8</f>
        <v>2016-01-01</v>
      </c>
      <c r="J8836" s="580" t="str">
        <f>Índice!$C$9</f>
        <v>2016-12-31</v>
      </c>
      <c r="K8836" s="598" t="s">
        <v>2292</v>
      </c>
      <c r="L8836" s="598" t="s">
        <v>2297</v>
      </c>
      <c r="M8836" s="598" t="s">
        <v>2266</v>
      </c>
      <c r="N8836" s="598" t="s">
        <v>2269</v>
      </c>
    </row>
    <row r="8837" spans="1:14" ht="15.75">
      <c r="A8837" s="593"/>
      <c r="C8837" s="598" t="str">
        <f>'823180'!B$18</f>
        <v>Incrementos distintos de los procedentes de combinaciones de negocios, activos intangibles distintos de la plusvalía</v>
      </c>
      <c r="F8837" s="600">
        <f>'823180'!Q$18</f>
        <v>0</v>
      </c>
      <c r="I8837" s="580" t="str">
        <f>Índice!$C$8</f>
        <v>2016-01-01</v>
      </c>
      <c r="J8837" s="580" t="str">
        <f>Índice!$C$9</f>
        <v>2016-12-31</v>
      </c>
      <c r="K8837" s="598" t="s">
        <v>2292</v>
      </c>
      <c r="L8837" s="598" t="s">
        <v>2297</v>
      </c>
      <c r="M8837" s="598" t="s">
        <v>2266</v>
      </c>
      <c r="N8837" s="598" t="s">
        <v>2269</v>
      </c>
    </row>
    <row r="8838" spans="1:14" ht="15.75">
      <c r="C8838" s="598" t="str">
        <f>'823180'!B$19</f>
        <v>Adquisiciones realizadas mediante combinaciones de negocios, activos intangibles distintos a la plusvalía</v>
      </c>
      <c r="F8838" s="600">
        <f>'823180'!Q$19</f>
        <v>0</v>
      </c>
      <c r="I8838" s="580" t="str">
        <f>Índice!$C$8</f>
        <v>2016-01-01</v>
      </c>
      <c r="J8838" s="580" t="str">
        <f>Índice!$C$9</f>
        <v>2016-12-31</v>
      </c>
      <c r="K8838" s="598" t="s">
        <v>2292</v>
      </c>
      <c r="L8838" s="598" t="s">
        <v>2297</v>
      </c>
      <c r="M8838" s="598" t="s">
        <v>2266</v>
      </c>
      <c r="N8838" s="598" t="s">
        <v>2269</v>
      </c>
    </row>
    <row r="8839" spans="1:14" ht="15.75">
      <c r="C8839" s="598" t="str">
        <f>'823180'!B$20</f>
        <v>Incremento (disminución) por diferencias de cambio netas, activos intangibles distintos de la plusvalía</v>
      </c>
      <c r="F8839" s="600">
        <f>'823180'!Q$20</f>
        <v>0</v>
      </c>
      <c r="I8839" s="580" t="str">
        <f>Índice!$C$8</f>
        <v>2016-01-01</v>
      </c>
      <c r="J8839" s="580" t="str">
        <f>Índice!$C$9</f>
        <v>2016-12-31</v>
      </c>
      <c r="K8839" s="598" t="s">
        <v>2292</v>
      </c>
      <c r="L8839" s="598" t="s">
        <v>2297</v>
      </c>
      <c r="M8839" s="598" t="s">
        <v>2266</v>
      </c>
      <c r="N8839" s="598" t="s">
        <v>2269</v>
      </c>
    </row>
    <row r="8840" spans="1:14" ht="15.75">
      <c r="C8840" s="598" t="str">
        <f>'823180'!B$21</f>
        <v>Amortización, activos intangibles distintos de la plusvalía</v>
      </c>
      <c r="F8840" s="600">
        <f>'823180'!Q$21</f>
        <v>0</v>
      </c>
      <c r="I8840" s="580" t="str">
        <f>Índice!$C$8</f>
        <v>2016-01-01</v>
      </c>
      <c r="J8840" s="580" t="str">
        <f>Índice!$C$9</f>
        <v>2016-12-31</v>
      </c>
      <c r="K8840" s="598" t="s">
        <v>2292</v>
      </c>
      <c r="L8840" s="598" t="s">
        <v>2297</v>
      </c>
      <c r="M8840" s="598" t="s">
        <v>2266</v>
      </c>
      <c r="N8840" s="598" t="s">
        <v>2269</v>
      </c>
    </row>
    <row r="8841" spans="1:14" ht="15.75">
      <c r="C8841" s="598" t="str">
        <f>'823180'!B$22</f>
        <v>Pérdidas por deterioro de valor reconocidas en el resultado del periodo, activos intangibles distintos de la plusvalía</v>
      </c>
      <c r="F8841" s="600">
        <f>'823180'!Q$22</f>
        <v>0</v>
      </c>
      <c r="I8841" s="580" t="str">
        <f>Índice!$C$8</f>
        <v>2016-01-01</v>
      </c>
      <c r="J8841" s="580" t="str">
        <f>Índice!$C$9</f>
        <v>2016-12-31</v>
      </c>
      <c r="K8841" s="598" t="s">
        <v>2292</v>
      </c>
      <c r="L8841" s="598" t="s">
        <v>2297</v>
      </c>
      <c r="M8841" s="598" t="s">
        <v>2266</v>
      </c>
      <c r="N8841" s="598" t="s">
        <v>2269</v>
      </c>
    </row>
    <row r="8842" spans="1:14" ht="15.75">
      <c r="C8842" s="598" t="str">
        <f>'823180'!B$23</f>
        <v>Reversión de pérdidas por deterioro de valor reconocidas en el resultado del periodo, activos intangibles distintos de la plusvalía</v>
      </c>
      <c r="F8842" s="600">
        <f>'823180'!Q$23</f>
        <v>0</v>
      </c>
      <c r="I8842" s="580" t="str">
        <f>Índice!$C$8</f>
        <v>2016-01-01</v>
      </c>
      <c r="J8842" s="580" t="str">
        <f>Índice!$C$9</f>
        <v>2016-12-31</v>
      </c>
      <c r="K8842" s="598" t="s">
        <v>2292</v>
      </c>
      <c r="L8842" s="598" t="s">
        <v>2297</v>
      </c>
      <c r="M8842" s="598" t="s">
        <v>2266</v>
      </c>
      <c r="N8842" s="598" t="s">
        <v>2269</v>
      </c>
    </row>
    <row r="8843" spans="1:14" ht="15.75">
      <c r="C8843" s="598" t="str">
        <f>'823180'!B$24</f>
        <v>Incrementos (disminuciones) por otros cambios, activos intangibles distintos de la plusvalía</v>
      </c>
      <c r="F8843" s="600">
        <f>'823180'!Q$24</f>
        <v>0</v>
      </c>
      <c r="I8843" s="580" t="str">
        <f>Índice!$C$8</f>
        <v>2016-01-01</v>
      </c>
      <c r="J8843" s="580" t="str">
        <f>Índice!$C$9</f>
        <v>2016-12-31</v>
      </c>
      <c r="K8843" s="598" t="s">
        <v>2292</v>
      </c>
      <c r="L8843" s="598" t="s">
        <v>2297</v>
      </c>
      <c r="M8843" s="598" t="s">
        <v>2266</v>
      </c>
      <c r="N8843" s="598" t="s">
        <v>2269</v>
      </c>
    </row>
    <row r="8844" spans="1:14" ht="15.75">
      <c r="C8844" s="598" t="str">
        <f>'823180'!B$25</f>
        <v>Disposiciones, activos intangibles distintos de la plusvalía</v>
      </c>
      <c r="F8844" s="600">
        <f>'823180'!Q$25</f>
        <v>0</v>
      </c>
      <c r="I8844" s="580" t="str">
        <f>Índice!$C$8</f>
        <v>2016-01-01</v>
      </c>
      <c r="J8844" s="580" t="str">
        <f>Índice!$C$9</f>
        <v>2016-12-31</v>
      </c>
      <c r="K8844" s="598" t="s">
        <v>2292</v>
      </c>
      <c r="L8844" s="598" t="s">
        <v>2297</v>
      </c>
      <c r="M8844" s="598" t="s">
        <v>2266</v>
      </c>
      <c r="N8844" s="598" t="s">
        <v>2269</v>
      </c>
    </row>
    <row r="8845" spans="1:14" ht="15.75">
      <c r="C8845" s="598" t="str">
        <f>'823180'!B$26</f>
        <v>Total incremento (disminución) en activos intangibles distintos de la plusvalía</v>
      </c>
      <c r="F8845" s="600">
        <f>'823180'!Q$26</f>
        <v>0</v>
      </c>
      <c r="I8845" s="580" t="str">
        <f>Índice!$C$8</f>
        <v>2016-01-01</v>
      </c>
      <c r="J8845" s="580" t="str">
        <f>Índice!$C$9</f>
        <v>2016-12-31</v>
      </c>
      <c r="K8845" s="598" t="s">
        <v>2292</v>
      </c>
      <c r="L8845" s="598" t="s">
        <v>2297</v>
      </c>
      <c r="M8845" s="598" t="s">
        <v>2266</v>
      </c>
      <c r="N8845" s="598" t="s">
        <v>2269</v>
      </c>
    </row>
    <row r="8846" spans="1:14" ht="15.75">
      <c r="C8846" s="598" t="str">
        <f>'823180'!B$27</f>
        <v>Activos intangibles distintos de la plusvalía al final del periodo</v>
      </c>
      <c r="F8846" s="600">
        <f>'823180'!Q$27</f>
        <v>0</v>
      </c>
      <c r="I8846" s="580"/>
      <c r="J8846" s="580" t="str">
        <f>Índice!$C$9</f>
        <v>2016-12-31</v>
      </c>
      <c r="K8846" s="598" t="s">
        <v>2292</v>
      </c>
      <c r="L8846" s="598" t="s">
        <v>2297</v>
      </c>
      <c r="M8846" s="598" t="s">
        <v>2266</v>
      </c>
      <c r="N8846" s="598" t="s">
        <v>2269</v>
      </c>
    </row>
    <row r="8847" spans="1:14" ht="15.75">
      <c r="A8847" s="593" t="s">
        <v>15</v>
      </c>
      <c r="C8847" s="598" t="s">
        <v>1344</v>
      </c>
      <c r="I8847" s="580"/>
      <c r="J8847" s="580"/>
      <c r="L8847" s="598"/>
    </row>
    <row r="8848" spans="1:14" ht="15.75">
      <c r="A8848" s="593" t="s">
        <v>15</v>
      </c>
      <c r="C8848" s="598" t="str">
        <f>'823180'!B$11</f>
        <v>Información a revelar detallada sobre activos intangibles</v>
      </c>
      <c r="F8848" s="598"/>
      <c r="I8848" s="580" t="str">
        <f>Índice!$C$8</f>
        <v>2016-01-01</v>
      </c>
      <c r="J8848" s="580" t="str">
        <f>Índice!$C$9</f>
        <v>2016-12-31</v>
      </c>
      <c r="L8848" s="598"/>
    </row>
    <row r="8849" spans="1:14" ht="15.75">
      <c r="C8849" s="598" t="str">
        <f>'823180'!B$12</f>
        <v>Descripción de la partida o partidas, del estado de resultado integral en las que está incluida la amortización de los activos intangibles</v>
      </c>
      <c r="F8849" s="598" t="str">
        <f>'823180'!R$12</f>
        <v>Por incluir infornación</v>
      </c>
      <c r="I8849" s="580" t="str">
        <f>Índice!$C$8</f>
        <v>2016-01-01</v>
      </c>
      <c r="J8849" s="580" t="str">
        <f>Índice!$C$9</f>
        <v>2016-12-31</v>
      </c>
      <c r="K8849" s="598" t="s">
        <v>2292</v>
      </c>
      <c r="L8849" s="598" t="s">
        <v>2298</v>
      </c>
      <c r="M8849" s="598" t="s">
        <v>2266</v>
      </c>
      <c r="N8849" s="598" t="s">
        <v>2267</v>
      </c>
    </row>
    <row r="8850" spans="1:14" ht="15.75">
      <c r="C8850" s="598" t="str">
        <f>'823180'!B$13</f>
        <v>Método de amortización, activos intangibles distintos de la plusvalía</v>
      </c>
      <c r="F8850" s="598" t="str">
        <f>'823180'!R$13</f>
        <v>Por incluir infornación</v>
      </c>
      <c r="I8850" s="580" t="str">
        <f>Índice!$C$8</f>
        <v>2016-01-01</v>
      </c>
      <c r="J8850" s="580" t="str">
        <f>Índice!$C$9</f>
        <v>2016-12-31</v>
      </c>
      <c r="K8850" s="598" t="s">
        <v>2292</v>
      </c>
      <c r="L8850" s="598" t="s">
        <v>2298</v>
      </c>
      <c r="M8850" s="598" t="s">
        <v>2266</v>
      </c>
      <c r="N8850" s="598" t="s">
        <v>2267</v>
      </c>
    </row>
    <row r="8851" spans="1:14" ht="15.75">
      <c r="C8851" s="598" t="str">
        <f>'823180'!B$14</f>
        <v>Vidas útiles o tasas de amortización, activos intangibles distintos de la plusvalía</v>
      </c>
      <c r="F8851" s="598" t="str">
        <f>'823180'!R$14</f>
        <v>Por incluir infornación</v>
      </c>
      <c r="I8851" s="580" t="str">
        <f>Índice!$C$8</f>
        <v>2016-01-01</v>
      </c>
      <c r="J8851" s="580" t="str">
        <f>Índice!$C$9</f>
        <v>2016-12-31</v>
      </c>
      <c r="K8851" s="598" t="s">
        <v>2292</v>
      </c>
      <c r="L8851" s="598" t="s">
        <v>2298</v>
      </c>
      <c r="M8851" s="598" t="s">
        <v>2266</v>
      </c>
      <c r="N8851" s="598" t="s">
        <v>2267</v>
      </c>
    </row>
    <row r="8852" spans="1:14" ht="15.75">
      <c r="A8852" s="593" t="s">
        <v>15</v>
      </c>
      <c r="C8852" s="598" t="str">
        <f>'823180'!B$15</f>
        <v>Conciliación de cambios en activos intangibles distintos de la plusvalía [sinopsis]</v>
      </c>
      <c r="F8852" s="598"/>
      <c r="I8852" s="580"/>
      <c r="J8852" s="580"/>
      <c r="K8852" s="598"/>
    </row>
    <row r="8853" spans="1:14" ht="15.75">
      <c r="A8853" s="593"/>
      <c r="C8853" s="598" t="str">
        <f>'823180'!B$16</f>
        <v>Activos intangibles distintos de la plusvalía al comienzo del periodo</v>
      </c>
      <c r="F8853" s="600">
        <f>'823180'!R$16</f>
        <v>0</v>
      </c>
      <c r="J8853" s="580" t="str">
        <f>Índice!$C$8</f>
        <v>2016-01-01</v>
      </c>
      <c r="K8853" s="598" t="s">
        <v>2292</v>
      </c>
      <c r="L8853" s="598" t="s">
        <v>2298</v>
      </c>
      <c r="M8853" s="598" t="s">
        <v>2266</v>
      </c>
      <c r="N8853" s="598" t="s">
        <v>2267</v>
      </c>
    </row>
    <row r="8854" spans="1:14" ht="15.75">
      <c r="A8854" s="593" t="s">
        <v>15</v>
      </c>
      <c r="C8854" s="598" t="str">
        <f>'823180'!B$17</f>
        <v>Cambios en activos intangibles distintos de la plusvalía [sinopsis]</v>
      </c>
      <c r="F8854" s="600"/>
      <c r="I8854" s="580" t="str">
        <f>Índice!$C$8</f>
        <v>2016-01-01</v>
      </c>
      <c r="J8854" s="580" t="str">
        <f>Índice!$C$9</f>
        <v>2016-12-31</v>
      </c>
      <c r="K8854" s="598" t="s">
        <v>2292</v>
      </c>
      <c r="L8854" s="598" t="s">
        <v>2298</v>
      </c>
      <c r="M8854" s="598" t="s">
        <v>2266</v>
      </c>
      <c r="N8854" s="598" t="s">
        <v>2267</v>
      </c>
    </row>
    <row r="8855" spans="1:14" ht="15.75">
      <c r="A8855" s="593"/>
      <c r="C8855" s="598" t="str">
        <f>'823180'!B$18</f>
        <v>Incrementos distintos de los procedentes de combinaciones de negocios, activos intangibles distintos de la plusvalía</v>
      </c>
      <c r="F8855" s="600">
        <f>'823180'!R$18</f>
        <v>0</v>
      </c>
      <c r="I8855" s="580" t="str">
        <f>Índice!$C$8</f>
        <v>2016-01-01</v>
      </c>
      <c r="J8855" s="580" t="str">
        <f>Índice!$C$9</f>
        <v>2016-12-31</v>
      </c>
      <c r="K8855" s="598" t="s">
        <v>2292</v>
      </c>
      <c r="L8855" s="598" t="s">
        <v>2298</v>
      </c>
      <c r="M8855" s="598" t="s">
        <v>2266</v>
      </c>
      <c r="N8855" s="598" t="s">
        <v>2267</v>
      </c>
    </row>
    <row r="8856" spans="1:14" ht="15.75">
      <c r="C8856" s="598" t="str">
        <f>'823180'!B$19</f>
        <v>Adquisiciones realizadas mediante combinaciones de negocios, activos intangibles distintos a la plusvalía</v>
      </c>
      <c r="F8856" s="600">
        <f>'823180'!R$19</f>
        <v>0</v>
      </c>
      <c r="I8856" s="580" t="str">
        <f>Índice!$C$8</f>
        <v>2016-01-01</v>
      </c>
      <c r="J8856" s="580" t="str">
        <f>Índice!$C$9</f>
        <v>2016-12-31</v>
      </c>
      <c r="K8856" s="598" t="s">
        <v>2292</v>
      </c>
      <c r="L8856" s="598" t="s">
        <v>2298</v>
      </c>
      <c r="M8856" s="598" t="s">
        <v>2266</v>
      </c>
      <c r="N8856" s="598" t="s">
        <v>2267</v>
      </c>
    </row>
    <row r="8857" spans="1:14" ht="15.75">
      <c r="C8857" s="598" t="str">
        <f>'823180'!B$20</f>
        <v>Incremento (disminución) por diferencias de cambio netas, activos intangibles distintos de la plusvalía</v>
      </c>
      <c r="F8857" s="600">
        <f>'823180'!R$20</f>
        <v>0</v>
      </c>
      <c r="I8857" s="580" t="str">
        <f>Índice!$C$8</f>
        <v>2016-01-01</v>
      </c>
      <c r="J8857" s="580" t="str">
        <f>Índice!$C$9</f>
        <v>2016-12-31</v>
      </c>
      <c r="K8857" s="598" t="s">
        <v>2292</v>
      </c>
      <c r="L8857" s="598" t="s">
        <v>2298</v>
      </c>
      <c r="M8857" s="598" t="s">
        <v>2266</v>
      </c>
      <c r="N8857" s="598" t="s">
        <v>2267</v>
      </c>
    </row>
    <row r="8858" spans="1:14" ht="15.75">
      <c r="C8858" s="598" t="str">
        <f>'823180'!B$21</f>
        <v>Amortización, activos intangibles distintos de la plusvalía</v>
      </c>
      <c r="F8858" s="600">
        <f>'823180'!R$21</f>
        <v>0</v>
      </c>
      <c r="I8858" s="580" t="str">
        <f>Índice!$C$8</f>
        <v>2016-01-01</v>
      </c>
      <c r="J8858" s="580" t="str">
        <f>Índice!$C$9</f>
        <v>2016-12-31</v>
      </c>
      <c r="K8858" s="598" t="s">
        <v>2292</v>
      </c>
      <c r="L8858" s="598" t="s">
        <v>2298</v>
      </c>
      <c r="M8858" s="598" t="s">
        <v>2266</v>
      </c>
      <c r="N8858" s="598" t="s">
        <v>2267</v>
      </c>
    </row>
    <row r="8859" spans="1:14" ht="15.75">
      <c r="C8859" s="598" t="str">
        <f>'823180'!B$22</f>
        <v>Pérdidas por deterioro de valor reconocidas en el resultado del periodo, activos intangibles distintos de la plusvalía</v>
      </c>
      <c r="F8859" s="600">
        <f>'823180'!R$22</f>
        <v>0</v>
      </c>
      <c r="I8859" s="580" t="str">
        <f>Índice!$C$8</f>
        <v>2016-01-01</v>
      </c>
      <c r="J8859" s="580" t="str">
        <f>Índice!$C$9</f>
        <v>2016-12-31</v>
      </c>
      <c r="K8859" s="598" t="s">
        <v>2292</v>
      </c>
      <c r="L8859" s="598" t="s">
        <v>2298</v>
      </c>
      <c r="M8859" s="598" t="s">
        <v>2266</v>
      </c>
      <c r="N8859" s="598" t="s">
        <v>2267</v>
      </c>
    </row>
    <row r="8860" spans="1:14" ht="15.75">
      <c r="C8860" s="598" t="str">
        <f>'823180'!B$23</f>
        <v>Reversión de pérdidas por deterioro de valor reconocidas en el resultado del periodo, activos intangibles distintos de la plusvalía</v>
      </c>
      <c r="F8860" s="600">
        <f>'823180'!R$23</f>
        <v>0</v>
      </c>
      <c r="I8860" s="580" t="str">
        <f>Índice!$C$8</f>
        <v>2016-01-01</v>
      </c>
      <c r="J8860" s="580" t="str">
        <f>Índice!$C$9</f>
        <v>2016-12-31</v>
      </c>
      <c r="K8860" s="598" t="s">
        <v>2292</v>
      </c>
      <c r="L8860" s="598" t="s">
        <v>2298</v>
      </c>
      <c r="M8860" s="598" t="s">
        <v>2266</v>
      </c>
      <c r="N8860" s="598" t="s">
        <v>2267</v>
      </c>
    </row>
    <row r="8861" spans="1:14" ht="15.75">
      <c r="C8861" s="598" t="str">
        <f>'823180'!B$24</f>
        <v>Incrementos (disminuciones) por otros cambios, activos intangibles distintos de la plusvalía</v>
      </c>
      <c r="F8861" s="600">
        <f>'823180'!R$24</f>
        <v>0</v>
      </c>
      <c r="I8861" s="580" t="str">
        <f>Índice!$C$8</f>
        <v>2016-01-01</v>
      </c>
      <c r="J8861" s="580" t="str">
        <f>Índice!$C$9</f>
        <v>2016-12-31</v>
      </c>
      <c r="K8861" s="598" t="s">
        <v>2292</v>
      </c>
      <c r="L8861" s="598" t="s">
        <v>2298</v>
      </c>
      <c r="M8861" s="598" t="s">
        <v>2266</v>
      </c>
      <c r="N8861" s="598" t="s">
        <v>2267</v>
      </c>
    </row>
    <row r="8862" spans="1:14" ht="15.75">
      <c r="C8862" s="598" t="str">
        <f>'823180'!B$25</f>
        <v>Disposiciones, activos intangibles distintos de la plusvalía</v>
      </c>
      <c r="F8862" s="600">
        <f>'823180'!R$25</f>
        <v>0</v>
      </c>
      <c r="I8862" s="580" t="str">
        <f>Índice!$C$8</f>
        <v>2016-01-01</v>
      </c>
      <c r="J8862" s="580" t="str">
        <f>Índice!$C$9</f>
        <v>2016-12-31</v>
      </c>
      <c r="K8862" s="598" t="s">
        <v>2292</v>
      </c>
      <c r="L8862" s="598" t="s">
        <v>2298</v>
      </c>
      <c r="M8862" s="598" t="s">
        <v>2266</v>
      </c>
      <c r="N8862" s="598" t="s">
        <v>2267</v>
      </c>
    </row>
    <row r="8863" spans="1:14" ht="15.75">
      <c r="C8863" s="598" t="str">
        <f>'823180'!B$26</f>
        <v>Total incremento (disminución) en activos intangibles distintos de la plusvalía</v>
      </c>
      <c r="F8863" s="600">
        <f>'823180'!R$26</f>
        <v>0</v>
      </c>
      <c r="I8863" s="580" t="str">
        <f>Índice!$C$8</f>
        <v>2016-01-01</v>
      </c>
      <c r="J8863" s="580" t="str">
        <f>Índice!$C$9</f>
        <v>2016-12-31</v>
      </c>
      <c r="K8863" s="598" t="s">
        <v>2292</v>
      </c>
      <c r="L8863" s="598" t="s">
        <v>2298</v>
      </c>
      <c r="M8863" s="598" t="s">
        <v>2266</v>
      </c>
      <c r="N8863" s="598" t="s">
        <v>2267</v>
      </c>
    </row>
    <row r="8864" spans="1:14" ht="15.75">
      <c r="C8864" s="598" t="str">
        <f>'823180'!B$27</f>
        <v>Activos intangibles distintos de la plusvalía al final del periodo</v>
      </c>
      <c r="F8864" s="600">
        <f>'823180'!R$27</f>
        <v>0</v>
      </c>
      <c r="I8864" s="580"/>
      <c r="J8864" s="580" t="str">
        <f>Índice!$C$9</f>
        <v>2016-12-31</v>
      </c>
      <c r="K8864" s="598" t="s">
        <v>2292</v>
      </c>
      <c r="L8864" s="598" t="s">
        <v>2298</v>
      </c>
      <c r="M8864" s="598" t="s">
        <v>2266</v>
      </c>
      <c r="N8864" s="598" t="s">
        <v>2267</v>
      </c>
    </row>
    <row r="8865" spans="1:14" ht="15.75">
      <c r="A8865" s="593" t="s">
        <v>15</v>
      </c>
      <c r="C8865" s="598" t="s">
        <v>1665</v>
      </c>
      <c r="I8865" s="580"/>
      <c r="J8865" s="580"/>
      <c r="L8865" s="598"/>
    </row>
    <row r="8866" spans="1:14" ht="15.75">
      <c r="A8866" s="593" t="s">
        <v>15</v>
      </c>
      <c r="C8866" s="598" t="str">
        <f>'823180'!B$11</f>
        <v>Información a revelar detallada sobre activos intangibles</v>
      </c>
      <c r="F8866" s="598"/>
      <c r="I8866" s="580" t="str">
        <f>Índice!$C$8</f>
        <v>2016-01-01</v>
      </c>
      <c r="J8866" s="580" t="str">
        <f>Índice!$C$9</f>
        <v>2016-12-31</v>
      </c>
      <c r="L8866" s="598"/>
    </row>
    <row r="8867" spans="1:14" ht="15.75">
      <c r="C8867" s="598" t="str">
        <f>'823180'!B$12</f>
        <v>Descripción de la partida o partidas, del estado de resultado integral en las que está incluida la amortización de los activos intangibles</v>
      </c>
      <c r="F8867" s="598" t="str">
        <f>'823180'!S$12</f>
        <v>Por incluir infornación</v>
      </c>
      <c r="I8867" s="580" t="str">
        <f>Índice!$C$8</f>
        <v>2016-01-01</v>
      </c>
      <c r="J8867" s="580" t="str">
        <f>Índice!$C$9</f>
        <v>2016-12-31</v>
      </c>
      <c r="K8867" s="598" t="s">
        <v>2292</v>
      </c>
      <c r="L8867" s="598" t="s">
        <v>2298</v>
      </c>
      <c r="M8867" s="598" t="s">
        <v>2266</v>
      </c>
      <c r="N8867" s="598" t="s">
        <v>2268</v>
      </c>
    </row>
    <row r="8868" spans="1:14" ht="15.75">
      <c r="C8868" s="598" t="str">
        <f>'823180'!B$13</f>
        <v>Método de amortización, activos intangibles distintos de la plusvalía</v>
      </c>
      <c r="F8868" s="598" t="str">
        <f>'823180'!S$13</f>
        <v>Por incluir infornación</v>
      </c>
      <c r="I8868" s="580" t="str">
        <f>Índice!$C$8</f>
        <v>2016-01-01</v>
      </c>
      <c r="J8868" s="580" t="str">
        <f>Índice!$C$9</f>
        <v>2016-12-31</v>
      </c>
      <c r="K8868" s="598" t="s">
        <v>2292</v>
      </c>
      <c r="L8868" s="598" t="s">
        <v>2298</v>
      </c>
      <c r="M8868" s="598" t="s">
        <v>2266</v>
      </c>
      <c r="N8868" s="598" t="s">
        <v>2268</v>
      </c>
    </row>
    <row r="8869" spans="1:14" ht="15.75">
      <c r="C8869" s="598" t="str">
        <f>'823180'!B$14</f>
        <v>Vidas útiles o tasas de amortización, activos intangibles distintos de la plusvalía</v>
      </c>
      <c r="F8869" s="598" t="str">
        <f>'823180'!S$14</f>
        <v>Por incluir infornación</v>
      </c>
      <c r="I8869" s="580" t="str">
        <f>Índice!$C$8</f>
        <v>2016-01-01</v>
      </c>
      <c r="J8869" s="580" t="str">
        <f>Índice!$C$9</f>
        <v>2016-12-31</v>
      </c>
      <c r="K8869" s="598" t="s">
        <v>2292</v>
      </c>
      <c r="L8869" s="598" t="s">
        <v>2298</v>
      </c>
      <c r="M8869" s="598" t="s">
        <v>2266</v>
      </c>
      <c r="N8869" s="598" t="s">
        <v>2268</v>
      </c>
    </row>
    <row r="8870" spans="1:14" ht="15.75">
      <c r="A8870" s="593" t="s">
        <v>15</v>
      </c>
      <c r="C8870" s="598" t="str">
        <f>'823180'!B$15</f>
        <v>Conciliación de cambios en activos intangibles distintos de la plusvalía [sinopsis]</v>
      </c>
      <c r="F8870" s="598"/>
      <c r="I8870" s="580"/>
      <c r="J8870" s="580"/>
      <c r="K8870" s="598"/>
    </row>
    <row r="8871" spans="1:14" ht="15.75">
      <c r="A8871" s="593"/>
      <c r="C8871" s="598" t="str">
        <f>'823180'!B$16</f>
        <v>Activos intangibles distintos de la plusvalía al comienzo del periodo</v>
      </c>
      <c r="F8871" s="600">
        <f>'823180'!S$16</f>
        <v>0</v>
      </c>
      <c r="J8871" s="580" t="str">
        <f>Índice!$C$8</f>
        <v>2016-01-01</v>
      </c>
      <c r="K8871" s="598" t="s">
        <v>2292</v>
      </c>
      <c r="L8871" s="598" t="s">
        <v>2298</v>
      </c>
      <c r="M8871" s="598" t="s">
        <v>2266</v>
      </c>
      <c r="N8871" s="598" t="s">
        <v>2268</v>
      </c>
    </row>
    <row r="8872" spans="1:14" ht="15.75">
      <c r="A8872" s="593" t="s">
        <v>15</v>
      </c>
      <c r="C8872" s="598" t="str">
        <f>'823180'!B$17</f>
        <v>Cambios en activos intangibles distintos de la plusvalía [sinopsis]</v>
      </c>
      <c r="F8872" s="600"/>
      <c r="I8872" s="580" t="str">
        <f>Índice!$C$8</f>
        <v>2016-01-01</v>
      </c>
      <c r="J8872" s="580" t="str">
        <f>Índice!$C$9</f>
        <v>2016-12-31</v>
      </c>
      <c r="K8872" s="598" t="s">
        <v>2292</v>
      </c>
      <c r="L8872" s="598" t="s">
        <v>2298</v>
      </c>
      <c r="M8872" s="598" t="s">
        <v>2266</v>
      </c>
      <c r="N8872" s="598" t="s">
        <v>2268</v>
      </c>
    </row>
    <row r="8873" spans="1:14" ht="15.75">
      <c r="A8873" s="593"/>
      <c r="C8873" s="598" t="str">
        <f>'823180'!B$18</f>
        <v>Incrementos distintos de los procedentes de combinaciones de negocios, activos intangibles distintos de la plusvalía</v>
      </c>
      <c r="F8873" s="600">
        <f>'823180'!S$18</f>
        <v>0</v>
      </c>
      <c r="I8873" s="580" t="str">
        <f>Índice!$C$8</f>
        <v>2016-01-01</v>
      </c>
      <c r="J8873" s="580" t="str">
        <f>Índice!$C$9</f>
        <v>2016-12-31</v>
      </c>
      <c r="K8873" s="598" t="s">
        <v>2292</v>
      </c>
      <c r="L8873" s="598" t="s">
        <v>2298</v>
      </c>
      <c r="M8873" s="598" t="s">
        <v>2266</v>
      </c>
      <c r="N8873" s="598" t="s">
        <v>2268</v>
      </c>
    </row>
    <row r="8874" spans="1:14" ht="15.75">
      <c r="C8874" s="598" t="str">
        <f>'823180'!B$19</f>
        <v>Adquisiciones realizadas mediante combinaciones de negocios, activos intangibles distintos a la plusvalía</v>
      </c>
      <c r="F8874" s="600">
        <f>'823180'!S$19</f>
        <v>0</v>
      </c>
      <c r="I8874" s="580" t="str">
        <f>Índice!$C$8</f>
        <v>2016-01-01</v>
      </c>
      <c r="J8874" s="580" t="str">
        <f>Índice!$C$9</f>
        <v>2016-12-31</v>
      </c>
      <c r="K8874" s="598" t="s">
        <v>2292</v>
      </c>
      <c r="L8874" s="598" t="s">
        <v>2298</v>
      </c>
      <c r="M8874" s="598" t="s">
        <v>2266</v>
      </c>
      <c r="N8874" s="598" t="s">
        <v>2268</v>
      </c>
    </row>
    <row r="8875" spans="1:14" ht="15.75">
      <c r="C8875" s="598" t="str">
        <f>'823180'!B$20</f>
        <v>Incremento (disminución) por diferencias de cambio netas, activos intangibles distintos de la plusvalía</v>
      </c>
      <c r="F8875" s="600">
        <f>'823180'!S$20</f>
        <v>0</v>
      </c>
      <c r="I8875" s="580" t="str">
        <f>Índice!$C$8</f>
        <v>2016-01-01</v>
      </c>
      <c r="J8875" s="580" t="str">
        <f>Índice!$C$9</f>
        <v>2016-12-31</v>
      </c>
      <c r="K8875" s="598" t="s">
        <v>2292</v>
      </c>
      <c r="L8875" s="598" t="s">
        <v>2298</v>
      </c>
      <c r="M8875" s="598" t="s">
        <v>2266</v>
      </c>
      <c r="N8875" s="598" t="s">
        <v>2268</v>
      </c>
    </row>
    <row r="8876" spans="1:14" ht="15.75">
      <c r="C8876" s="598" t="str">
        <f>'823180'!B$21</f>
        <v>Amortización, activos intangibles distintos de la plusvalía</v>
      </c>
      <c r="F8876" s="600">
        <f>'823180'!S$21</f>
        <v>0</v>
      </c>
      <c r="I8876" s="580" t="str">
        <f>Índice!$C$8</f>
        <v>2016-01-01</v>
      </c>
      <c r="J8876" s="580" t="str">
        <f>Índice!$C$9</f>
        <v>2016-12-31</v>
      </c>
      <c r="K8876" s="598" t="s">
        <v>2292</v>
      </c>
      <c r="L8876" s="598" t="s">
        <v>2298</v>
      </c>
      <c r="M8876" s="598" t="s">
        <v>2266</v>
      </c>
      <c r="N8876" s="598" t="s">
        <v>2268</v>
      </c>
    </row>
    <row r="8877" spans="1:14" ht="15.75">
      <c r="C8877" s="598" t="str">
        <f>'823180'!B$22</f>
        <v>Pérdidas por deterioro de valor reconocidas en el resultado del periodo, activos intangibles distintos de la plusvalía</v>
      </c>
      <c r="F8877" s="600">
        <f>'823180'!S$22</f>
        <v>0</v>
      </c>
      <c r="I8877" s="580" t="str">
        <f>Índice!$C$8</f>
        <v>2016-01-01</v>
      </c>
      <c r="J8877" s="580" t="str">
        <f>Índice!$C$9</f>
        <v>2016-12-31</v>
      </c>
      <c r="K8877" s="598" t="s">
        <v>2292</v>
      </c>
      <c r="L8877" s="598" t="s">
        <v>2298</v>
      </c>
      <c r="M8877" s="598" t="s">
        <v>2266</v>
      </c>
      <c r="N8877" s="598" t="s">
        <v>2268</v>
      </c>
    </row>
    <row r="8878" spans="1:14" ht="15.75">
      <c r="C8878" s="598" t="str">
        <f>'823180'!B$23</f>
        <v>Reversión de pérdidas por deterioro de valor reconocidas en el resultado del periodo, activos intangibles distintos de la plusvalía</v>
      </c>
      <c r="F8878" s="600">
        <f>'823180'!S$23</f>
        <v>0</v>
      </c>
      <c r="I8878" s="580" t="str">
        <f>Índice!$C$8</f>
        <v>2016-01-01</v>
      </c>
      <c r="J8878" s="580" t="str">
        <f>Índice!$C$9</f>
        <v>2016-12-31</v>
      </c>
      <c r="K8878" s="598" t="s">
        <v>2292</v>
      </c>
      <c r="L8878" s="598" t="s">
        <v>2298</v>
      </c>
      <c r="M8878" s="598" t="s">
        <v>2266</v>
      </c>
      <c r="N8878" s="598" t="s">
        <v>2268</v>
      </c>
    </row>
    <row r="8879" spans="1:14" ht="15.75">
      <c r="C8879" s="598" t="str">
        <f>'823180'!B$24</f>
        <v>Incrementos (disminuciones) por otros cambios, activos intangibles distintos de la plusvalía</v>
      </c>
      <c r="F8879" s="600">
        <f>'823180'!S$24</f>
        <v>0</v>
      </c>
      <c r="I8879" s="580" t="str">
        <f>Índice!$C$8</f>
        <v>2016-01-01</v>
      </c>
      <c r="J8879" s="580" t="str">
        <f>Índice!$C$9</f>
        <v>2016-12-31</v>
      </c>
      <c r="K8879" s="598" t="s">
        <v>2292</v>
      </c>
      <c r="L8879" s="598" t="s">
        <v>2298</v>
      </c>
      <c r="M8879" s="598" t="s">
        <v>2266</v>
      </c>
      <c r="N8879" s="598" t="s">
        <v>2268</v>
      </c>
    </row>
    <row r="8880" spans="1:14" ht="15.75">
      <c r="C8880" s="598" t="str">
        <f>'823180'!B$25</f>
        <v>Disposiciones, activos intangibles distintos de la plusvalía</v>
      </c>
      <c r="F8880" s="600">
        <f>'823180'!S$25</f>
        <v>0</v>
      </c>
      <c r="I8880" s="580" t="str">
        <f>Índice!$C$8</f>
        <v>2016-01-01</v>
      </c>
      <c r="J8880" s="580" t="str">
        <f>Índice!$C$9</f>
        <v>2016-12-31</v>
      </c>
      <c r="K8880" s="598" t="s">
        <v>2292</v>
      </c>
      <c r="L8880" s="598" t="s">
        <v>2298</v>
      </c>
      <c r="M8880" s="598" t="s">
        <v>2266</v>
      </c>
      <c r="N8880" s="598" t="s">
        <v>2268</v>
      </c>
    </row>
    <row r="8881" spans="1:14" ht="15.75">
      <c r="C8881" s="598" t="str">
        <f>'823180'!B$26</f>
        <v>Total incremento (disminución) en activos intangibles distintos de la plusvalía</v>
      </c>
      <c r="F8881" s="600">
        <f>'823180'!S$26</f>
        <v>0</v>
      </c>
      <c r="I8881" s="580" t="str">
        <f>Índice!$C$8</f>
        <v>2016-01-01</v>
      </c>
      <c r="J8881" s="580" t="str">
        <f>Índice!$C$9</f>
        <v>2016-12-31</v>
      </c>
      <c r="K8881" s="598" t="s">
        <v>2292</v>
      </c>
      <c r="L8881" s="598" t="s">
        <v>2298</v>
      </c>
      <c r="M8881" s="598" t="s">
        <v>2266</v>
      </c>
      <c r="N8881" s="598" t="s">
        <v>2268</v>
      </c>
    </row>
    <row r="8882" spans="1:14" ht="15.75">
      <c r="C8882" s="598" t="str">
        <f>'823180'!B$27</f>
        <v>Activos intangibles distintos de la plusvalía al final del periodo</v>
      </c>
      <c r="F8882" s="600">
        <f>'823180'!S$27</f>
        <v>0</v>
      </c>
      <c r="I8882" s="580"/>
      <c r="J8882" s="580" t="str">
        <f>Índice!$C$9</f>
        <v>2016-12-31</v>
      </c>
      <c r="K8882" s="598" t="s">
        <v>2292</v>
      </c>
      <c r="L8882" s="598" t="s">
        <v>2298</v>
      </c>
      <c r="M8882" s="598" t="s">
        <v>2266</v>
      </c>
      <c r="N8882" s="598" t="s">
        <v>2268</v>
      </c>
    </row>
    <row r="8883" spans="1:14" ht="15.75">
      <c r="A8883" s="593" t="s">
        <v>15</v>
      </c>
      <c r="C8883" s="598" t="s">
        <v>1664</v>
      </c>
      <c r="I8883" s="580"/>
      <c r="J8883" s="580"/>
      <c r="L8883" s="598"/>
    </row>
    <row r="8884" spans="1:14" ht="15.75">
      <c r="A8884" s="593" t="s">
        <v>15</v>
      </c>
      <c r="C8884" s="598" t="str">
        <f>'823180'!B$11</f>
        <v>Información a revelar detallada sobre activos intangibles</v>
      </c>
      <c r="F8884" s="598"/>
      <c r="I8884" s="580" t="str">
        <f>Índice!$C$8</f>
        <v>2016-01-01</v>
      </c>
      <c r="J8884" s="580" t="str">
        <f>Índice!$C$9</f>
        <v>2016-12-31</v>
      </c>
      <c r="L8884" s="598"/>
    </row>
    <row r="8885" spans="1:14" ht="15.75">
      <c r="C8885" s="598" t="str">
        <f>'823180'!B$12</f>
        <v>Descripción de la partida o partidas, del estado de resultado integral en las que está incluida la amortización de los activos intangibles</v>
      </c>
      <c r="F8885" s="598" t="str">
        <f>'823180'!T$12</f>
        <v>Por incluir infornación</v>
      </c>
      <c r="I8885" s="580" t="str">
        <f>Índice!$C$8</f>
        <v>2016-01-01</v>
      </c>
      <c r="J8885" s="580" t="str">
        <f>Índice!$C$9</f>
        <v>2016-12-31</v>
      </c>
      <c r="K8885" s="598" t="s">
        <v>2292</v>
      </c>
      <c r="L8885" s="598" t="s">
        <v>2298</v>
      </c>
      <c r="M8885" s="598" t="s">
        <v>2266</v>
      </c>
      <c r="N8885" s="598" t="s">
        <v>2269</v>
      </c>
    </row>
    <row r="8886" spans="1:14" ht="15.75">
      <c r="C8886" s="598" t="str">
        <f>'823180'!B$13</f>
        <v>Método de amortización, activos intangibles distintos de la plusvalía</v>
      </c>
      <c r="F8886" s="598" t="str">
        <f>'823180'!T$13</f>
        <v>Por incluir infornación</v>
      </c>
      <c r="I8886" s="580" t="str">
        <f>Índice!$C$8</f>
        <v>2016-01-01</v>
      </c>
      <c r="J8886" s="580" t="str">
        <f>Índice!$C$9</f>
        <v>2016-12-31</v>
      </c>
      <c r="K8886" s="598" t="s">
        <v>2292</v>
      </c>
      <c r="L8886" s="598" t="s">
        <v>2298</v>
      </c>
      <c r="M8886" s="598" t="s">
        <v>2266</v>
      </c>
      <c r="N8886" s="598" t="s">
        <v>2269</v>
      </c>
    </row>
    <row r="8887" spans="1:14" ht="15.75">
      <c r="C8887" s="598" t="str">
        <f>'823180'!B$14</f>
        <v>Vidas útiles o tasas de amortización, activos intangibles distintos de la plusvalía</v>
      </c>
      <c r="F8887" s="598" t="str">
        <f>'823180'!T$14</f>
        <v>Por incluir infornación</v>
      </c>
      <c r="I8887" s="580" t="str">
        <f>Índice!$C$8</f>
        <v>2016-01-01</v>
      </c>
      <c r="J8887" s="580" t="str">
        <f>Índice!$C$9</f>
        <v>2016-12-31</v>
      </c>
      <c r="K8887" s="598" t="s">
        <v>2292</v>
      </c>
      <c r="L8887" s="598" t="s">
        <v>2298</v>
      </c>
      <c r="M8887" s="598" t="s">
        <v>2266</v>
      </c>
      <c r="N8887" s="598" t="s">
        <v>2269</v>
      </c>
    </row>
    <row r="8888" spans="1:14" ht="15.75">
      <c r="A8888" s="593" t="s">
        <v>15</v>
      </c>
      <c r="C8888" s="598" t="str">
        <f>'823180'!B$15</f>
        <v>Conciliación de cambios en activos intangibles distintos de la plusvalía [sinopsis]</v>
      </c>
      <c r="F8888" s="598"/>
      <c r="I8888" s="580"/>
      <c r="J8888" s="580"/>
      <c r="K8888" s="598"/>
    </row>
    <row r="8889" spans="1:14" ht="15.75">
      <c r="A8889" s="593"/>
      <c r="C8889" s="598" t="str">
        <f>'823180'!B$16</f>
        <v>Activos intangibles distintos de la plusvalía al comienzo del periodo</v>
      </c>
      <c r="F8889" s="600">
        <f>'823180'!T$16</f>
        <v>0</v>
      </c>
      <c r="J8889" s="580" t="str">
        <f>Índice!$C$8</f>
        <v>2016-01-01</v>
      </c>
      <c r="K8889" s="598" t="s">
        <v>2292</v>
      </c>
      <c r="L8889" s="598" t="s">
        <v>2298</v>
      </c>
      <c r="M8889" s="598" t="s">
        <v>2266</v>
      </c>
      <c r="N8889" s="598" t="s">
        <v>2269</v>
      </c>
    </row>
    <row r="8890" spans="1:14" ht="15.75">
      <c r="A8890" s="593" t="s">
        <v>15</v>
      </c>
      <c r="C8890" s="598" t="str">
        <f>'823180'!B$17</f>
        <v>Cambios en activos intangibles distintos de la plusvalía [sinopsis]</v>
      </c>
      <c r="F8890" s="600"/>
      <c r="I8890" s="580" t="str">
        <f>Índice!$C$8</f>
        <v>2016-01-01</v>
      </c>
      <c r="J8890" s="580" t="str">
        <f>Índice!$C$9</f>
        <v>2016-12-31</v>
      </c>
      <c r="K8890" s="598" t="s">
        <v>2292</v>
      </c>
      <c r="L8890" s="598" t="s">
        <v>2298</v>
      </c>
      <c r="M8890" s="598" t="s">
        <v>2266</v>
      </c>
      <c r="N8890" s="598" t="s">
        <v>2269</v>
      </c>
    </row>
    <row r="8891" spans="1:14" ht="15.75">
      <c r="A8891" s="593"/>
      <c r="C8891" s="598" t="str">
        <f>'823180'!B$18</f>
        <v>Incrementos distintos de los procedentes de combinaciones de negocios, activos intangibles distintos de la plusvalía</v>
      </c>
      <c r="F8891" s="600">
        <f>'823180'!T$18</f>
        <v>0</v>
      </c>
      <c r="I8891" s="580" t="str">
        <f>Índice!$C$8</f>
        <v>2016-01-01</v>
      </c>
      <c r="J8891" s="580" t="str">
        <f>Índice!$C$9</f>
        <v>2016-12-31</v>
      </c>
      <c r="K8891" s="598" t="s">
        <v>2292</v>
      </c>
      <c r="L8891" s="598" t="s">
        <v>2298</v>
      </c>
      <c r="M8891" s="598" t="s">
        <v>2266</v>
      </c>
      <c r="N8891" s="598" t="s">
        <v>2269</v>
      </c>
    </row>
    <row r="8892" spans="1:14" ht="15.75">
      <c r="C8892" s="598" t="str">
        <f>'823180'!B$19</f>
        <v>Adquisiciones realizadas mediante combinaciones de negocios, activos intangibles distintos a la plusvalía</v>
      </c>
      <c r="F8892" s="600">
        <f>'823180'!T$19</f>
        <v>0</v>
      </c>
      <c r="I8892" s="580" t="str">
        <f>Índice!$C$8</f>
        <v>2016-01-01</v>
      </c>
      <c r="J8892" s="580" t="str">
        <f>Índice!$C$9</f>
        <v>2016-12-31</v>
      </c>
      <c r="K8892" s="598" t="s">
        <v>2292</v>
      </c>
      <c r="L8892" s="598" t="s">
        <v>2298</v>
      </c>
      <c r="M8892" s="598" t="s">
        <v>2266</v>
      </c>
      <c r="N8892" s="598" t="s">
        <v>2269</v>
      </c>
    </row>
    <row r="8893" spans="1:14" ht="15.75">
      <c r="C8893" s="598" t="str">
        <f>'823180'!B$20</f>
        <v>Incremento (disminución) por diferencias de cambio netas, activos intangibles distintos de la plusvalía</v>
      </c>
      <c r="F8893" s="600">
        <f>'823180'!T$20</f>
        <v>0</v>
      </c>
      <c r="I8893" s="580" t="str">
        <f>Índice!$C$8</f>
        <v>2016-01-01</v>
      </c>
      <c r="J8893" s="580" t="str">
        <f>Índice!$C$9</f>
        <v>2016-12-31</v>
      </c>
      <c r="K8893" s="598" t="s">
        <v>2292</v>
      </c>
      <c r="L8893" s="598" t="s">
        <v>2298</v>
      </c>
      <c r="M8893" s="598" t="s">
        <v>2266</v>
      </c>
      <c r="N8893" s="598" t="s">
        <v>2269</v>
      </c>
    </row>
    <row r="8894" spans="1:14" ht="15.75">
      <c r="C8894" s="598" t="str">
        <f>'823180'!B$21</f>
        <v>Amortización, activos intangibles distintos de la plusvalía</v>
      </c>
      <c r="F8894" s="600">
        <f>'823180'!T$21</f>
        <v>0</v>
      </c>
      <c r="I8894" s="580" t="str">
        <f>Índice!$C$8</f>
        <v>2016-01-01</v>
      </c>
      <c r="J8894" s="580" t="str">
        <f>Índice!$C$9</f>
        <v>2016-12-31</v>
      </c>
      <c r="K8894" s="598" t="s">
        <v>2292</v>
      </c>
      <c r="L8894" s="598" t="s">
        <v>2298</v>
      </c>
      <c r="M8894" s="598" t="s">
        <v>2266</v>
      </c>
      <c r="N8894" s="598" t="s">
        <v>2269</v>
      </c>
    </row>
    <row r="8895" spans="1:14" ht="15.75">
      <c r="C8895" s="598" t="str">
        <f>'823180'!B$22</f>
        <v>Pérdidas por deterioro de valor reconocidas en el resultado del periodo, activos intangibles distintos de la plusvalía</v>
      </c>
      <c r="F8895" s="600">
        <f>'823180'!T$22</f>
        <v>0</v>
      </c>
      <c r="I8895" s="580" t="str">
        <f>Índice!$C$8</f>
        <v>2016-01-01</v>
      </c>
      <c r="J8895" s="580" t="str">
        <f>Índice!$C$9</f>
        <v>2016-12-31</v>
      </c>
      <c r="K8895" s="598" t="s">
        <v>2292</v>
      </c>
      <c r="L8895" s="598" t="s">
        <v>2298</v>
      </c>
      <c r="M8895" s="598" t="s">
        <v>2266</v>
      </c>
      <c r="N8895" s="598" t="s">
        <v>2269</v>
      </c>
    </row>
    <row r="8896" spans="1:14" ht="15.75">
      <c r="C8896" s="598" t="str">
        <f>'823180'!B$23</f>
        <v>Reversión de pérdidas por deterioro de valor reconocidas en el resultado del periodo, activos intangibles distintos de la plusvalía</v>
      </c>
      <c r="F8896" s="600">
        <f>'823180'!T$23</f>
        <v>0</v>
      </c>
      <c r="I8896" s="580" t="str">
        <f>Índice!$C$8</f>
        <v>2016-01-01</v>
      </c>
      <c r="J8896" s="580" t="str">
        <f>Índice!$C$9</f>
        <v>2016-12-31</v>
      </c>
      <c r="K8896" s="598" t="s">
        <v>2292</v>
      </c>
      <c r="L8896" s="598" t="s">
        <v>2298</v>
      </c>
      <c r="M8896" s="598" t="s">
        <v>2266</v>
      </c>
      <c r="N8896" s="598" t="s">
        <v>2269</v>
      </c>
    </row>
    <row r="8897" spans="1:14" ht="15.75">
      <c r="C8897" s="598" t="str">
        <f>'823180'!B$24</f>
        <v>Incrementos (disminuciones) por otros cambios, activos intangibles distintos de la plusvalía</v>
      </c>
      <c r="F8897" s="600">
        <f>'823180'!T$24</f>
        <v>0</v>
      </c>
      <c r="I8897" s="580" t="str">
        <f>Índice!$C$8</f>
        <v>2016-01-01</v>
      </c>
      <c r="J8897" s="580" t="str">
        <f>Índice!$C$9</f>
        <v>2016-12-31</v>
      </c>
      <c r="K8897" s="598" t="s">
        <v>2292</v>
      </c>
      <c r="L8897" s="598" t="s">
        <v>2298</v>
      </c>
      <c r="M8897" s="598" t="s">
        <v>2266</v>
      </c>
      <c r="N8897" s="598" t="s">
        <v>2269</v>
      </c>
    </row>
    <row r="8898" spans="1:14" ht="15.75">
      <c r="C8898" s="598" t="str">
        <f>'823180'!B$25</f>
        <v>Disposiciones, activos intangibles distintos de la plusvalía</v>
      </c>
      <c r="F8898" s="600">
        <f>'823180'!T$25</f>
        <v>0</v>
      </c>
      <c r="I8898" s="580" t="str">
        <f>Índice!$C$8</f>
        <v>2016-01-01</v>
      </c>
      <c r="J8898" s="580" t="str">
        <f>Índice!$C$9</f>
        <v>2016-12-31</v>
      </c>
      <c r="K8898" s="598" t="s">
        <v>2292</v>
      </c>
      <c r="L8898" s="598" t="s">
        <v>2298</v>
      </c>
      <c r="M8898" s="598" t="s">
        <v>2266</v>
      </c>
      <c r="N8898" s="598" t="s">
        <v>2269</v>
      </c>
    </row>
    <row r="8899" spans="1:14" ht="15.75">
      <c r="C8899" s="598" t="str">
        <f>'823180'!B$26</f>
        <v>Total incremento (disminución) en activos intangibles distintos de la plusvalía</v>
      </c>
      <c r="F8899" s="600">
        <f>'823180'!T$26</f>
        <v>0</v>
      </c>
      <c r="I8899" s="580" t="str">
        <f>Índice!$C$8</f>
        <v>2016-01-01</v>
      </c>
      <c r="J8899" s="580" t="str">
        <f>Índice!$C$9</f>
        <v>2016-12-31</v>
      </c>
      <c r="K8899" s="598" t="s">
        <v>2292</v>
      </c>
      <c r="L8899" s="598" t="s">
        <v>2298</v>
      </c>
      <c r="M8899" s="598" t="s">
        <v>2266</v>
      </c>
      <c r="N8899" s="598" t="s">
        <v>2269</v>
      </c>
    </row>
    <row r="8900" spans="1:14" ht="15.75">
      <c r="C8900" s="598" t="str">
        <f>'823180'!B$27</f>
        <v>Activos intangibles distintos de la plusvalía al final del periodo</v>
      </c>
      <c r="F8900" s="600">
        <f>'823180'!T$27</f>
        <v>0</v>
      </c>
      <c r="I8900" s="580"/>
      <c r="J8900" s="580" t="str">
        <f>Índice!$C$9</f>
        <v>2016-12-31</v>
      </c>
      <c r="K8900" s="598" t="s">
        <v>2292</v>
      </c>
      <c r="L8900" s="598" t="s">
        <v>2298</v>
      </c>
      <c r="M8900" s="598" t="s">
        <v>2266</v>
      </c>
      <c r="N8900" s="598" t="s">
        <v>2269</v>
      </c>
    </row>
    <row r="8901" spans="1:14" ht="15.75">
      <c r="A8901" s="593" t="s">
        <v>15</v>
      </c>
      <c r="C8901" s="598" t="s">
        <v>1343</v>
      </c>
      <c r="I8901" s="580"/>
      <c r="J8901" s="580"/>
      <c r="L8901" s="598"/>
    </row>
    <row r="8902" spans="1:14" ht="15.75">
      <c r="A8902" s="593" t="s">
        <v>15</v>
      </c>
      <c r="C8902" s="598" t="str">
        <f>'823180'!B$11</f>
        <v>Información a revelar detallada sobre activos intangibles</v>
      </c>
      <c r="F8902" s="598"/>
      <c r="I8902" s="580" t="str">
        <f>Índice!$C$8</f>
        <v>2016-01-01</v>
      </c>
      <c r="J8902" s="580" t="str">
        <f>Índice!$C$9</f>
        <v>2016-12-31</v>
      </c>
      <c r="L8902" s="598"/>
    </row>
    <row r="8903" spans="1:14" ht="15.75">
      <c r="C8903" s="598" t="str">
        <f>'823180'!B$12</f>
        <v>Descripción de la partida o partidas, del estado de resultado integral en las que está incluida la amortización de los activos intangibles</v>
      </c>
      <c r="F8903" s="598" t="str">
        <f>'823180'!U$12</f>
        <v>Por incluir infornación</v>
      </c>
      <c r="I8903" s="580" t="str">
        <f>Índice!$C$8</f>
        <v>2016-01-01</v>
      </c>
      <c r="J8903" s="580" t="str">
        <f>Índice!$C$9</f>
        <v>2016-12-31</v>
      </c>
      <c r="K8903" s="598" t="s">
        <v>2292</v>
      </c>
      <c r="L8903" s="598" t="s">
        <v>2299</v>
      </c>
      <c r="M8903" s="598" t="s">
        <v>2266</v>
      </c>
      <c r="N8903" s="598" t="s">
        <v>2267</v>
      </c>
    </row>
    <row r="8904" spans="1:14" ht="15.75">
      <c r="C8904" s="598" t="str">
        <f>'823180'!B$13</f>
        <v>Método de amortización, activos intangibles distintos de la plusvalía</v>
      </c>
      <c r="F8904" s="598" t="str">
        <f>'823180'!U$13</f>
        <v>Por incluir infornación</v>
      </c>
      <c r="I8904" s="580" t="str">
        <f>Índice!$C$8</f>
        <v>2016-01-01</v>
      </c>
      <c r="J8904" s="580" t="str">
        <f>Índice!$C$9</f>
        <v>2016-12-31</v>
      </c>
      <c r="K8904" s="598" t="s">
        <v>2292</v>
      </c>
      <c r="L8904" s="598" t="s">
        <v>2299</v>
      </c>
      <c r="M8904" s="598" t="s">
        <v>2266</v>
      </c>
      <c r="N8904" s="598" t="s">
        <v>2267</v>
      </c>
    </row>
    <row r="8905" spans="1:14" ht="15.75">
      <c r="C8905" s="598" t="str">
        <f>'823180'!B$14</f>
        <v>Vidas útiles o tasas de amortización, activos intangibles distintos de la plusvalía</v>
      </c>
      <c r="F8905" s="598" t="str">
        <f>'823180'!U$14</f>
        <v>Por incluir infornación</v>
      </c>
      <c r="I8905" s="580" t="str">
        <f>Índice!$C$8</f>
        <v>2016-01-01</v>
      </c>
      <c r="J8905" s="580" t="str">
        <f>Índice!$C$9</f>
        <v>2016-12-31</v>
      </c>
      <c r="K8905" s="598" t="s">
        <v>2292</v>
      </c>
      <c r="L8905" s="598" t="s">
        <v>2299</v>
      </c>
      <c r="M8905" s="598" t="s">
        <v>2266</v>
      </c>
      <c r="N8905" s="598" t="s">
        <v>2267</v>
      </c>
    </row>
    <row r="8906" spans="1:14" ht="15.75">
      <c r="A8906" s="593" t="s">
        <v>15</v>
      </c>
      <c r="C8906" s="598" t="str">
        <f>'823180'!B$15</f>
        <v>Conciliación de cambios en activos intangibles distintos de la plusvalía [sinopsis]</v>
      </c>
      <c r="F8906" s="598"/>
      <c r="I8906" s="580"/>
      <c r="J8906" s="580"/>
      <c r="K8906" s="598"/>
      <c r="L8906" s="598"/>
    </row>
    <row r="8907" spans="1:14" ht="15.75">
      <c r="A8907" s="593"/>
      <c r="C8907" s="598" t="str">
        <f>'823180'!B$16</f>
        <v>Activos intangibles distintos de la plusvalía al comienzo del periodo</v>
      </c>
      <c r="F8907" s="600">
        <f>'823180'!U$16</f>
        <v>0</v>
      </c>
      <c r="J8907" s="580" t="str">
        <f>Índice!$C$8</f>
        <v>2016-01-01</v>
      </c>
      <c r="K8907" s="598" t="s">
        <v>2292</v>
      </c>
      <c r="L8907" s="598" t="s">
        <v>2299</v>
      </c>
      <c r="M8907" s="598" t="s">
        <v>2266</v>
      </c>
      <c r="N8907" s="598" t="s">
        <v>2267</v>
      </c>
    </row>
    <row r="8908" spans="1:14" ht="15.75">
      <c r="A8908" s="593" t="s">
        <v>15</v>
      </c>
      <c r="C8908" s="598" t="str">
        <f>'823180'!B$17</f>
        <v>Cambios en activos intangibles distintos de la plusvalía [sinopsis]</v>
      </c>
      <c r="F8908" s="600"/>
      <c r="I8908" s="580" t="str">
        <f>Índice!$C$8</f>
        <v>2016-01-01</v>
      </c>
      <c r="J8908" s="580" t="str">
        <f>Índice!$C$9</f>
        <v>2016-12-31</v>
      </c>
      <c r="K8908" s="598" t="s">
        <v>2292</v>
      </c>
      <c r="L8908" s="598" t="s">
        <v>2299</v>
      </c>
      <c r="M8908" s="598" t="s">
        <v>2266</v>
      </c>
      <c r="N8908" s="598" t="s">
        <v>2267</v>
      </c>
    </row>
    <row r="8909" spans="1:14" ht="15.75">
      <c r="A8909" s="593"/>
      <c r="C8909" s="598" t="str">
        <f>'823180'!B$18</f>
        <v>Incrementos distintos de los procedentes de combinaciones de negocios, activos intangibles distintos de la plusvalía</v>
      </c>
      <c r="F8909" s="600">
        <f>'823180'!U$18</f>
        <v>0</v>
      </c>
      <c r="I8909" s="580" t="str">
        <f>Índice!$C$8</f>
        <v>2016-01-01</v>
      </c>
      <c r="J8909" s="580" t="str">
        <f>Índice!$C$9</f>
        <v>2016-12-31</v>
      </c>
      <c r="K8909" s="598" t="s">
        <v>2292</v>
      </c>
      <c r="L8909" s="598" t="s">
        <v>2299</v>
      </c>
      <c r="M8909" s="598" t="s">
        <v>2266</v>
      </c>
      <c r="N8909" s="598" t="s">
        <v>2267</v>
      </c>
    </row>
    <row r="8910" spans="1:14" ht="15.75">
      <c r="C8910" s="598" t="str">
        <f>'823180'!B$19</f>
        <v>Adquisiciones realizadas mediante combinaciones de negocios, activos intangibles distintos a la plusvalía</v>
      </c>
      <c r="F8910" s="600">
        <f>'823180'!U$19</f>
        <v>0</v>
      </c>
      <c r="I8910" s="580" t="str">
        <f>Índice!$C$8</f>
        <v>2016-01-01</v>
      </c>
      <c r="J8910" s="580" t="str">
        <f>Índice!$C$9</f>
        <v>2016-12-31</v>
      </c>
      <c r="K8910" s="598" t="s">
        <v>2292</v>
      </c>
      <c r="L8910" s="598" t="s">
        <v>2299</v>
      </c>
      <c r="M8910" s="598" t="s">
        <v>2266</v>
      </c>
      <c r="N8910" s="598" t="s">
        <v>2267</v>
      </c>
    </row>
    <row r="8911" spans="1:14" ht="15.75">
      <c r="C8911" s="598" t="str">
        <f>'823180'!B$20</f>
        <v>Incremento (disminución) por diferencias de cambio netas, activos intangibles distintos de la plusvalía</v>
      </c>
      <c r="F8911" s="600">
        <f>'823180'!U$20</f>
        <v>0</v>
      </c>
      <c r="I8911" s="580" t="str">
        <f>Índice!$C$8</f>
        <v>2016-01-01</v>
      </c>
      <c r="J8911" s="580" t="str">
        <f>Índice!$C$9</f>
        <v>2016-12-31</v>
      </c>
      <c r="K8911" s="598" t="s">
        <v>2292</v>
      </c>
      <c r="L8911" s="598" t="s">
        <v>2299</v>
      </c>
      <c r="M8911" s="598" t="s">
        <v>2266</v>
      </c>
      <c r="N8911" s="598" t="s">
        <v>2267</v>
      </c>
    </row>
    <row r="8912" spans="1:14" ht="15.75">
      <c r="C8912" s="598" t="str">
        <f>'823180'!B$21</f>
        <v>Amortización, activos intangibles distintos de la plusvalía</v>
      </c>
      <c r="F8912" s="600">
        <f>'823180'!U$21</f>
        <v>0</v>
      </c>
      <c r="I8912" s="580" t="str">
        <f>Índice!$C$8</f>
        <v>2016-01-01</v>
      </c>
      <c r="J8912" s="580" t="str">
        <f>Índice!$C$9</f>
        <v>2016-12-31</v>
      </c>
      <c r="K8912" s="598" t="s">
        <v>2292</v>
      </c>
      <c r="L8912" s="598" t="s">
        <v>2299</v>
      </c>
      <c r="M8912" s="598" t="s">
        <v>2266</v>
      </c>
      <c r="N8912" s="598" t="s">
        <v>2267</v>
      </c>
    </row>
    <row r="8913" spans="1:14" ht="15.75">
      <c r="C8913" s="598" t="str">
        <f>'823180'!B$22</f>
        <v>Pérdidas por deterioro de valor reconocidas en el resultado del periodo, activos intangibles distintos de la plusvalía</v>
      </c>
      <c r="F8913" s="600">
        <f>'823180'!U$22</f>
        <v>0</v>
      </c>
      <c r="I8913" s="580" t="str">
        <f>Índice!$C$8</f>
        <v>2016-01-01</v>
      </c>
      <c r="J8913" s="580" t="str">
        <f>Índice!$C$9</f>
        <v>2016-12-31</v>
      </c>
      <c r="K8913" s="598" t="s">
        <v>2292</v>
      </c>
      <c r="L8913" s="598" t="s">
        <v>2299</v>
      </c>
      <c r="M8913" s="598" t="s">
        <v>2266</v>
      </c>
      <c r="N8913" s="598" t="s">
        <v>2267</v>
      </c>
    </row>
    <row r="8914" spans="1:14" ht="15.75">
      <c r="C8914" s="598" t="str">
        <f>'823180'!B$23</f>
        <v>Reversión de pérdidas por deterioro de valor reconocidas en el resultado del periodo, activos intangibles distintos de la plusvalía</v>
      </c>
      <c r="F8914" s="600">
        <f>'823180'!U$23</f>
        <v>0</v>
      </c>
      <c r="I8914" s="580" t="str">
        <f>Índice!$C$8</f>
        <v>2016-01-01</v>
      </c>
      <c r="J8914" s="580" t="str">
        <f>Índice!$C$9</f>
        <v>2016-12-31</v>
      </c>
      <c r="K8914" s="598" t="s">
        <v>2292</v>
      </c>
      <c r="L8914" s="598" t="s">
        <v>2299</v>
      </c>
      <c r="M8914" s="598" t="s">
        <v>2266</v>
      </c>
      <c r="N8914" s="598" t="s">
        <v>2267</v>
      </c>
    </row>
    <row r="8915" spans="1:14" ht="15.75">
      <c r="C8915" s="598" t="str">
        <f>'823180'!B$24</f>
        <v>Incrementos (disminuciones) por otros cambios, activos intangibles distintos de la plusvalía</v>
      </c>
      <c r="F8915" s="600">
        <f>'823180'!U$24</f>
        <v>0</v>
      </c>
      <c r="I8915" s="580" t="str">
        <f>Índice!$C$8</f>
        <v>2016-01-01</v>
      </c>
      <c r="J8915" s="580" t="str">
        <f>Índice!$C$9</f>
        <v>2016-12-31</v>
      </c>
      <c r="K8915" s="598" t="s">
        <v>2292</v>
      </c>
      <c r="L8915" s="598" t="s">
        <v>2299</v>
      </c>
      <c r="M8915" s="598" t="s">
        <v>2266</v>
      </c>
      <c r="N8915" s="598" t="s">
        <v>2267</v>
      </c>
    </row>
    <row r="8916" spans="1:14" ht="15.75">
      <c r="C8916" s="598" t="str">
        <f>'823180'!B$25</f>
        <v>Disposiciones, activos intangibles distintos de la plusvalía</v>
      </c>
      <c r="F8916" s="600">
        <f>'823180'!U$25</f>
        <v>0</v>
      </c>
      <c r="I8916" s="580" t="str">
        <f>Índice!$C$8</f>
        <v>2016-01-01</v>
      </c>
      <c r="J8916" s="580" t="str">
        <f>Índice!$C$9</f>
        <v>2016-12-31</v>
      </c>
      <c r="K8916" s="598" t="s">
        <v>2292</v>
      </c>
      <c r="L8916" s="598" t="s">
        <v>2299</v>
      </c>
      <c r="M8916" s="598" t="s">
        <v>2266</v>
      </c>
      <c r="N8916" s="598" t="s">
        <v>2267</v>
      </c>
    </row>
    <row r="8917" spans="1:14" ht="15.75">
      <c r="C8917" s="598" t="str">
        <f>'823180'!B$26</f>
        <v>Total incremento (disminución) en activos intangibles distintos de la plusvalía</v>
      </c>
      <c r="F8917" s="600">
        <f>'823180'!U$26</f>
        <v>0</v>
      </c>
      <c r="I8917" s="580" t="str">
        <f>Índice!$C$8</f>
        <v>2016-01-01</v>
      </c>
      <c r="J8917" s="580" t="str">
        <f>Índice!$C$9</f>
        <v>2016-12-31</v>
      </c>
      <c r="K8917" s="598" t="s">
        <v>2292</v>
      </c>
      <c r="L8917" s="598" t="s">
        <v>2299</v>
      </c>
      <c r="M8917" s="598" t="s">
        <v>2266</v>
      </c>
      <c r="N8917" s="598" t="s">
        <v>2267</v>
      </c>
    </row>
    <row r="8918" spans="1:14" ht="15.75">
      <c r="C8918" s="598" t="str">
        <f>'823180'!B$27</f>
        <v>Activos intangibles distintos de la plusvalía al final del periodo</v>
      </c>
      <c r="F8918" s="600">
        <f>'823180'!U$27</f>
        <v>0</v>
      </c>
      <c r="I8918" s="580"/>
      <c r="J8918" s="580" t="str">
        <f>Índice!$C$9</f>
        <v>2016-12-31</v>
      </c>
      <c r="K8918" s="598" t="s">
        <v>2292</v>
      </c>
      <c r="L8918" s="598" t="s">
        <v>2299</v>
      </c>
      <c r="M8918" s="598" t="s">
        <v>2266</v>
      </c>
      <c r="N8918" s="598" t="s">
        <v>2267</v>
      </c>
    </row>
    <row r="8919" spans="1:14" ht="15.75">
      <c r="A8919" s="593" t="s">
        <v>15</v>
      </c>
      <c r="C8919" s="598" t="s">
        <v>1663</v>
      </c>
      <c r="I8919" s="580"/>
      <c r="J8919" s="580"/>
      <c r="L8919" s="598"/>
    </row>
    <row r="8920" spans="1:14" ht="15.75">
      <c r="A8920" s="593" t="s">
        <v>15</v>
      </c>
      <c r="C8920" s="598" t="str">
        <f>'823180'!B$11</f>
        <v>Información a revelar detallada sobre activos intangibles</v>
      </c>
      <c r="F8920" s="598"/>
      <c r="I8920" s="580" t="str">
        <f>Índice!$C$8</f>
        <v>2016-01-01</v>
      </c>
      <c r="J8920" s="580" t="str">
        <f>Índice!$C$9</f>
        <v>2016-12-31</v>
      </c>
      <c r="L8920" s="598"/>
    </row>
    <row r="8921" spans="1:14" ht="15.75">
      <c r="C8921" s="598" t="str">
        <f>'823180'!B$12</f>
        <v>Descripción de la partida o partidas, del estado de resultado integral en las que está incluida la amortización de los activos intangibles</v>
      </c>
      <c r="F8921" s="598" t="str">
        <f>'823180'!V$12</f>
        <v>Por incluir infornación</v>
      </c>
      <c r="I8921" s="580" t="str">
        <f>Índice!$C$8</f>
        <v>2016-01-01</v>
      </c>
      <c r="J8921" s="580" t="str">
        <f>Índice!$C$9</f>
        <v>2016-12-31</v>
      </c>
      <c r="K8921" s="598" t="s">
        <v>2292</v>
      </c>
      <c r="L8921" s="598" t="s">
        <v>2299</v>
      </c>
      <c r="M8921" s="598" t="s">
        <v>2266</v>
      </c>
      <c r="N8921" s="598" t="s">
        <v>2268</v>
      </c>
    </row>
    <row r="8922" spans="1:14" ht="15.75">
      <c r="C8922" s="598" t="str">
        <f>'823180'!B$13</f>
        <v>Método de amortización, activos intangibles distintos de la plusvalía</v>
      </c>
      <c r="F8922" s="598" t="str">
        <f>'823180'!V$13</f>
        <v>Por incluir infornación</v>
      </c>
      <c r="I8922" s="580" t="str">
        <f>Índice!$C$8</f>
        <v>2016-01-01</v>
      </c>
      <c r="J8922" s="580" t="str">
        <f>Índice!$C$9</f>
        <v>2016-12-31</v>
      </c>
      <c r="K8922" s="598" t="s">
        <v>2292</v>
      </c>
      <c r="L8922" s="598" t="s">
        <v>2299</v>
      </c>
      <c r="M8922" s="598" t="s">
        <v>2266</v>
      </c>
      <c r="N8922" s="598" t="s">
        <v>2268</v>
      </c>
    </row>
    <row r="8923" spans="1:14" ht="15.75">
      <c r="C8923" s="598" t="str">
        <f>'823180'!B$14</f>
        <v>Vidas útiles o tasas de amortización, activos intangibles distintos de la plusvalía</v>
      </c>
      <c r="F8923" s="598" t="str">
        <f>'823180'!V$14</f>
        <v>Por incluir infornación</v>
      </c>
      <c r="I8923" s="580" t="str">
        <f>Índice!$C$8</f>
        <v>2016-01-01</v>
      </c>
      <c r="J8923" s="580" t="str">
        <f>Índice!$C$9</f>
        <v>2016-12-31</v>
      </c>
      <c r="K8923" s="598" t="s">
        <v>2292</v>
      </c>
      <c r="L8923" s="598" t="s">
        <v>2299</v>
      </c>
      <c r="M8923" s="598" t="s">
        <v>2266</v>
      </c>
      <c r="N8923" s="598" t="s">
        <v>2268</v>
      </c>
    </row>
    <row r="8924" spans="1:14" ht="15.75">
      <c r="A8924" s="593" t="s">
        <v>15</v>
      </c>
      <c r="C8924" s="598" t="str">
        <f>'823180'!B$15</f>
        <v>Conciliación de cambios en activos intangibles distintos de la plusvalía [sinopsis]</v>
      </c>
      <c r="F8924" s="598"/>
      <c r="I8924" s="580"/>
      <c r="J8924" s="580"/>
      <c r="K8924" s="598"/>
      <c r="L8924" s="598"/>
    </row>
    <row r="8925" spans="1:14" ht="15.75">
      <c r="A8925" s="593"/>
      <c r="C8925" s="598" t="str">
        <f>'823180'!B$16</f>
        <v>Activos intangibles distintos de la plusvalía al comienzo del periodo</v>
      </c>
      <c r="F8925" s="600">
        <f>'823180'!V$16</f>
        <v>0</v>
      </c>
      <c r="J8925" s="580" t="str">
        <f>Índice!$C$8</f>
        <v>2016-01-01</v>
      </c>
      <c r="K8925" s="598" t="s">
        <v>2292</v>
      </c>
      <c r="L8925" s="598" t="s">
        <v>2299</v>
      </c>
      <c r="M8925" s="598" t="s">
        <v>2266</v>
      </c>
      <c r="N8925" s="598" t="s">
        <v>2268</v>
      </c>
    </row>
    <row r="8926" spans="1:14" ht="15.75">
      <c r="A8926" s="593" t="s">
        <v>15</v>
      </c>
      <c r="C8926" s="598" t="str">
        <f>'823180'!B$17</f>
        <v>Cambios en activos intangibles distintos de la plusvalía [sinopsis]</v>
      </c>
      <c r="F8926" s="600"/>
      <c r="I8926" s="580" t="str">
        <f>Índice!$C$8</f>
        <v>2016-01-01</v>
      </c>
      <c r="J8926" s="580" t="str">
        <f>Índice!$C$9</f>
        <v>2016-12-31</v>
      </c>
      <c r="K8926" s="598" t="s">
        <v>2292</v>
      </c>
      <c r="L8926" s="598" t="s">
        <v>2299</v>
      </c>
      <c r="M8926" s="598" t="s">
        <v>2266</v>
      </c>
      <c r="N8926" s="598" t="s">
        <v>2268</v>
      </c>
    </row>
    <row r="8927" spans="1:14" ht="15.75">
      <c r="A8927" s="593"/>
      <c r="C8927" s="598" t="str">
        <f>'823180'!B$18</f>
        <v>Incrementos distintos de los procedentes de combinaciones de negocios, activos intangibles distintos de la plusvalía</v>
      </c>
      <c r="F8927" s="600">
        <f>'823180'!V$18</f>
        <v>0</v>
      </c>
      <c r="I8927" s="580" t="str">
        <f>Índice!$C$8</f>
        <v>2016-01-01</v>
      </c>
      <c r="J8927" s="580" t="str">
        <f>Índice!$C$9</f>
        <v>2016-12-31</v>
      </c>
      <c r="K8927" s="598" t="s">
        <v>2292</v>
      </c>
      <c r="L8927" s="598" t="s">
        <v>2299</v>
      </c>
      <c r="M8927" s="598" t="s">
        <v>2266</v>
      </c>
      <c r="N8927" s="598" t="s">
        <v>2268</v>
      </c>
    </row>
    <row r="8928" spans="1:14" ht="15.75">
      <c r="C8928" s="598" t="str">
        <f>'823180'!B$19</f>
        <v>Adquisiciones realizadas mediante combinaciones de negocios, activos intangibles distintos a la plusvalía</v>
      </c>
      <c r="F8928" s="600">
        <f>'823180'!V$19</f>
        <v>0</v>
      </c>
      <c r="I8928" s="580" t="str">
        <f>Índice!$C$8</f>
        <v>2016-01-01</v>
      </c>
      <c r="J8928" s="580" t="str">
        <f>Índice!$C$9</f>
        <v>2016-12-31</v>
      </c>
      <c r="K8928" s="598" t="s">
        <v>2292</v>
      </c>
      <c r="L8928" s="598" t="s">
        <v>2299</v>
      </c>
      <c r="M8928" s="598" t="s">
        <v>2266</v>
      </c>
      <c r="N8928" s="598" t="s">
        <v>2268</v>
      </c>
    </row>
    <row r="8929" spans="1:14" ht="15.75">
      <c r="C8929" s="598" t="str">
        <f>'823180'!B$20</f>
        <v>Incremento (disminución) por diferencias de cambio netas, activos intangibles distintos de la plusvalía</v>
      </c>
      <c r="F8929" s="600">
        <f>'823180'!V$20</f>
        <v>0</v>
      </c>
      <c r="I8929" s="580" t="str">
        <f>Índice!$C$8</f>
        <v>2016-01-01</v>
      </c>
      <c r="J8929" s="580" t="str">
        <f>Índice!$C$9</f>
        <v>2016-12-31</v>
      </c>
      <c r="K8929" s="598" t="s">
        <v>2292</v>
      </c>
      <c r="L8929" s="598" t="s">
        <v>2299</v>
      </c>
      <c r="M8929" s="598" t="s">
        <v>2266</v>
      </c>
      <c r="N8929" s="598" t="s">
        <v>2268</v>
      </c>
    </row>
    <row r="8930" spans="1:14" ht="15.75">
      <c r="C8930" s="598" t="str">
        <f>'823180'!B$21</f>
        <v>Amortización, activos intangibles distintos de la plusvalía</v>
      </c>
      <c r="F8930" s="600">
        <f>'823180'!V$21</f>
        <v>0</v>
      </c>
      <c r="I8930" s="580" t="str">
        <f>Índice!$C$8</f>
        <v>2016-01-01</v>
      </c>
      <c r="J8930" s="580" t="str">
        <f>Índice!$C$9</f>
        <v>2016-12-31</v>
      </c>
      <c r="K8930" s="598" t="s">
        <v>2292</v>
      </c>
      <c r="L8930" s="598" t="s">
        <v>2299</v>
      </c>
      <c r="M8930" s="598" t="s">
        <v>2266</v>
      </c>
      <c r="N8930" s="598" t="s">
        <v>2268</v>
      </c>
    </row>
    <row r="8931" spans="1:14" ht="15.75">
      <c r="C8931" s="598" t="str">
        <f>'823180'!B$22</f>
        <v>Pérdidas por deterioro de valor reconocidas en el resultado del periodo, activos intangibles distintos de la plusvalía</v>
      </c>
      <c r="F8931" s="600">
        <f>'823180'!V$22</f>
        <v>0</v>
      </c>
      <c r="I8931" s="580" t="str">
        <f>Índice!$C$8</f>
        <v>2016-01-01</v>
      </c>
      <c r="J8931" s="580" t="str">
        <f>Índice!$C$9</f>
        <v>2016-12-31</v>
      </c>
      <c r="K8931" s="598" t="s">
        <v>2292</v>
      </c>
      <c r="L8931" s="598" t="s">
        <v>2299</v>
      </c>
      <c r="M8931" s="598" t="s">
        <v>2266</v>
      </c>
      <c r="N8931" s="598" t="s">
        <v>2268</v>
      </c>
    </row>
    <row r="8932" spans="1:14" ht="15.75">
      <c r="C8932" s="598" t="str">
        <f>'823180'!B$23</f>
        <v>Reversión de pérdidas por deterioro de valor reconocidas en el resultado del periodo, activos intangibles distintos de la plusvalía</v>
      </c>
      <c r="F8932" s="600">
        <f>'823180'!V$23</f>
        <v>0</v>
      </c>
      <c r="I8932" s="580" t="str">
        <f>Índice!$C$8</f>
        <v>2016-01-01</v>
      </c>
      <c r="J8932" s="580" t="str">
        <f>Índice!$C$9</f>
        <v>2016-12-31</v>
      </c>
      <c r="K8932" s="598" t="s">
        <v>2292</v>
      </c>
      <c r="L8932" s="598" t="s">
        <v>2299</v>
      </c>
      <c r="M8932" s="598" t="s">
        <v>2266</v>
      </c>
      <c r="N8932" s="598" t="s">
        <v>2268</v>
      </c>
    </row>
    <row r="8933" spans="1:14" ht="15.75">
      <c r="C8933" s="598" t="str">
        <f>'823180'!B$24</f>
        <v>Incrementos (disminuciones) por otros cambios, activos intangibles distintos de la plusvalía</v>
      </c>
      <c r="F8933" s="600">
        <f>'823180'!V$24</f>
        <v>0</v>
      </c>
      <c r="I8933" s="580" t="str">
        <f>Índice!$C$8</f>
        <v>2016-01-01</v>
      </c>
      <c r="J8933" s="580" t="str">
        <f>Índice!$C$9</f>
        <v>2016-12-31</v>
      </c>
      <c r="K8933" s="598" t="s">
        <v>2292</v>
      </c>
      <c r="L8933" s="598" t="s">
        <v>2299</v>
      </c>
      <c r="M8933" s="598" t="s">
        <v>2266</v>
      </c>
      <c r="N8933" s="598" t="s">
        <v>2268</v>
      </c>
    </row>
    <row r="8934" spans="1:14" ht="15.75">
      <c r="C8934" s="598" t="str">
        <f>'823180'!B$25</f>
        <v>Disposiciones, activos intangibles distintos de la plusvalía</v>
      </c>
      <c r="F8934" s="600">
        <f>'823180'!V$25</f>
        <v>0</v>
      </c>
      <c r="I8934" s="580" t="str">
        <f>Índice!$C$8</f>
        <v>2016-01-01</v>
      </c>
      <c r="J8934" s="580" t="str">
        <f>Índice!$C$9</f>
        <v>2016-12-31</v>
      </c>
      <c r="K8934" s="598" t="s">
        <v>2292</v>
      </c>
      <c r="L8934" s="598" t="s">
        <v>2299</v>
      </c>
      <c r="M8934" s="598" t="s">
        <v>2266</v>
      </c>
      <c r="N8934" s="598" t="s">
        <v>2268</v>
      </c>
    </row>
    <row r="8935" spans="1:14" ht="15.75">
      <c r="C8935" s="598" t="str">
        <f>'823180'!B$26</f>
        <v>Total incremento (disminución) en activos intangibles distintos de la plusvalía</v>
      </c>
      <c r="F8935" s="600">
        <f>'823180'!V$26</f>
        <v>0</v>
      </c>
      <c r="I8935" s="580" t="str">
        <f>Índice!$C$8</f>
        <v>2016-01-01</v>
      </c>
      <c r="J8935" s="580" t="str">
        <f>Índice!$C$9</f>
        <v>2016-12-31</v>
      </c>
      <c r="K8935" s="598" t="s">
        <v>2292</v>
      </c>
      <c r="L8935" s="598" t="s">
        <v>2299</v>
      </c>
      <c r="M8935" s="598" t="s">
        <v>2266</v>
      </c>
      <c r="N8935" s="598" t="s">
        <v>2268</v>
      </c>
    </row>
    <row r="8936" spans="1:14" ht="15.75">
      <c r="C8936" s="598" t="str">
        <f>'823180'!B$27</f>
        <v>Activos intangibles distintos de la plusvalía al final del periodo</v>
      </c>
      <c r="F8936" s="600">
        <f>'823180'!V$27</f>
        <v>0</v>
      </c>
      <c r="I8936" s="580"/>
      <c r="J8936" s="580" t="str">
        <f>Índice!$C$9</f>
        <v>2016-12-31</v>
      </c>
      <c r="K8936" s="598" t="s">
        <v>2292</v>
      </c>
      <c r="L8936" s="598" t="s">
        <v>2299</v>
      </c>
      <c r="M8936" s="598" t="s">
        <v>2266</v>
      </c>
      <c r="N8936" s="598" t="s">
        <v>2268</v>
      </c>
    </row>
    <row r="8937" spans="1:14" ht="15.75">
      <c r="A8937" s="593" t="s">
        <v>15</v>
      </c>
      <c r="C8937" s="598" t="s">
        <v>1662</v>
      </c>
      <c r="I8937" s="580"/>
      <c r="J8937" s="580"/>
      <c r="L8937" s="598"/>
    </row>
    <row r="8938" spans="1:14" ht="15.75">
      <c r="A8938" s="593" t="s">
        <v>15</v>
      </c>
      <c r="C8938" s="598" t="str">
        <f>'823180'!B$11</f>
        <v>Información a revelar detallada sobre activos intangibles</v>
      </c>
      <c r="F8938" s="598"/>
      <c r="I8938" s="580" t="str">
        <f>Índice!$C$8</f>
        <v>2016-01-01</v>
      </c>
      <c r="J8938" s="580" t="str">
        <f>Índice!$C$9</f>
        <v>2016-12-31</v>
      </c>
      <c r="L8938" s="598"/>
    </row>
    <row r="8939" spans="1:14" ht="15.75">
      <c r="C8939" s="598" t="str">
        <f>'823180'!B$12</f>
        <v>Descripción de la partida o partidas, del estado de resultado integral en las que está incluida la amortización de los activos intangibles</v>
      </c>
      <c r="F8939" s="598" t="str">
        <f>'823180'!W$12</f>
        <v>Por incluir infornación</v>
      </c>
      <c r="I8939" s="580" t="str">
        <f>Índice!$C$8</f>
        <v>2016-01-01</v>
      </c>
      <c r="J8939" s="580" t="str">
        <f>Índice!$C$9</f>
        <v>2016-12-31</v>
      </c>
      <c r="K8939" s="598" t="s">
        <v>2292</v>
      </c>
      <c r="L8939" s="598" t="s">
        <v>2299</v>
      </c>
      <c r="M8939" s="598" t="s">
        <v>2266</v>
      </c>
      <c r="N8939" s="598" t="s">
        <v>2269</v>
      </c>
    </row>
    <row r="8940" spans="1:14" ht="15.75">
      <c r="C8940" s="598" t="str">
        <f>'823180'!B$13</f>
        <v>Método de amortización, activos intangibles distintos de la plusvalía</v>
      </c>
      <c r="F8940" s="598" t="str">
        <f>'823180'!W$13</f>
        <v>Por incluir infornación</v>
      </c>
      <c r="I8940" s="580" t="str">
        <f>Índice!$C$8</f>
        <v>2016-01-01</v>
      </c>
      <c r="J8940" s="580" t="str">
        <f>Índice!$C$9</f>
        <v>2016-12-31</v>
      </c>
      <c r="K8940" s="598" t="s">
        <v>2292</v>
      </c>
      <c r="L8940" s="598" t="s">
        <v>2299</v>
      </c>
      <c r="M8940" s="598" t="s">
        <v>2266</v>
      </c>
      <c r="N8940" s="598" t="s">
        <v>2269</v>
      </c>
    </row>
    <row r="8941" spans="1:14" ht="15.75">
      <c r="C8941" s="598" t="str">
        <f>'823180'!B$14</f>
        <v>Vidas útiles o tasas de amortización, activos intangibles distintos de la plusvalía</v>
      </c>
      <c r="F8941" s="598" t="str">
        <f>'823180'!W$14</f>
        <v>Por incluir infornación</v>
      </c>
      <c r="I8941" s="580" t="str">
        <f>Índice!$C$8</f>
        <v>2016-01-01</v>
      </c>
      <c r="J8941" s="580" t="str">
        <f>Índice!$C$9</f>
        <v>2016-12-31</v>
      </c>
      <c r="K8941" s="598" t="s">
        <v>2292</v>
      </c>
      <c r="L8941" s="598" t="s">
        <v>2299</v>
      </c>
      <c r="M8941" s="598" t="s">
        <v>2266</v>
      </c>
      <c r="N8941" s="598" t="s">
        <v>2269</v>
      </c>
    </row>
    <row r="8942" spans="1:14" ht="15.75">
      <c r="A8942" s="593" t="s">
        <v>15</v>
      </c>
      <c r="C8942" s="598" t="str">
        <f>'823180'!B$15</f>
        <v>Conciliación de cambios en activos intangibles distintos de la plusvalía [sinopsis]</v>
      </c>
      <c r="F8942" s="598"/>
      <c r="I8942" s="580"/>
      <c r="J8942" s="580"/>
      <c r="K8942" s="598"/>
      <c r="L8942" s="598"/>
    </row>
    <row r="8943" spans="1:14" ht="15.75">
      <c r="A8943" s="593"/>
      <c r="C8943" s="598" t="str">
        <f>'823180'!B$16</f>
        <v>Activos intangibles distintos de la plusvalía al comienzo del periodo</v>
      </c>
      <c r="F8943" s="600">
        <f>'823180'!W$16</f>
        <v>0</v>
      </c>
      <c r="J8943" s="580" t="str">
        <f>Índice!$C$8</f>
        <v>2016-01-01</v>
      </c>
      <c r="K8943" s="598" t="s">
        <v>2292</v>
      </c>
      <c r="L8943" s="598" t="s">
        <v>2299</v>
      </c>
      <c r="M8943" s="598" t="s">
        <v>2266</v>
      </c>
      <c r="N8943" s="598" t="s">
        <v>2269</v>
      </c>
    </row>
    <row r="8944" spans="1:14" ht="15.75">
      <c r="A8944" s="593" t="s">
        <v>15</v>
      </c>
      <c r="C8944" s="598" t="str">
        <f>'823180'!B$17</f>
        <v>Cambios en activos intangibles distintos de la plusvalía [sinopsis]</v>
      </c>
      <c r="F8944" s="600"/>
      <c r="I8944" s="580" t="str">
        <f>Índice!$C$8</f>
        <v>2016-01-01</v>
      </c>
      <c r="J8944" s="580" t="str">
        <f>Índice!$C$9</f>
        <v>2016-12-31</v>
      </c>
      <c r="K8944" s="598" t="s">
        <v>2292</v>
      </c>
      <c r="L8944" s="598" t="s">
        <v>2299</v>
      </c>
      <c r="M8944" s="598" t="s">
        <v>2266</v>
      </c>
      <c r="N8944" s="598" t="s">
        <v>2269</v>
      </c>
    </row>
    <row r="8945" spans="1:14" ht="15.75">
      <c r="A8945" s="593"/>
      <c r="C8945" s="598" t="str">
        <f>'823180'!B$18</f>
        <v>Incrementos distintos de los procedentes de combinaciones de negocios, activos intangibles distintos de la plusvalía</v>
      </c>
      <c r="F8945" s="600">
        <f>'823180'!W$18</f>
        <v>0</v>
      </c>
      <c r="I8945" s="580" t="str">
        <f>Índice!$C$8</f>
        <v>2016-01-01</v>
      </c>
      <c r="J8945" s="580" t="str">
        <f>Índice!$C$9</f>
        <v>2016-12-31</v>
      </c>
      <c r="K8945" s="598" t="s">
        <v>2292</v>
      </c>
      <c r="L8945" s="598" t="s">
        <v>2299</v>
      </c>
      <c r="M8945" s="598" t="s">
        <v>2266</v>
      </c>
      <c r="N8945" s="598" t="s">
        <v>2269</v>
      </c>
    </row>
    <row r="8946" spans="1:14" ht="15.75">
      <c r="C8946" s="598" t="str">
        <f>'823180'!B$19</f>
        <v>Adquisiciones realizadas mediante combinaciones de negocios, activos intangibles distintos a la plusvalía</v>
      </c>
      <c r="F8946" s="600">
        <f>'823180'!W$19</f>
        <v>0</v>
      </c>
      <c r="I8946" s="580" t="str">
        <f>Índice!$C$8</f>
        <v>2016-01-01</v>
      </c>
      <c r="J8946" s="580" t="str">
        <f>Índice!$C$9</f>
        <v>2016-12-31</v>
      </c>
      <c r="K8946" s="598" t="s">
        <v>2292</v>
      </c>
      <c r="L8946" s="598" t="s">
        <v>2299</v>
      </c>
      <c r="M8946" s="598" t="s">
        <v>2266</v>
      </c>
      <c r="N8946" s="598" t="s">
        <v>2269</v>
      </c>
    </row>
    <row r="8947" spans="1:14" ht="15.75">
      <c r="C8947" s="598" t="str">
        <f>'823180'!B$20</f>
        <v>Incremento (disminución) por diferencias de cambio netas, activos intangibles distintos de la plusvalía</v>
      </c>
      <c r="F8947" s="600">
        <f>'823180'!W$20</f>
        <v>0</v>
      </c>
      <c r="I8947" s="580" t="str">
        <f>Índice!$C$8</f>
        <v>2016-01-01</v>
      </c>
      <c r="J8947" s="580" t="str">
        <f>Índice!$C$9</f>
        <v>2016-12-31</v>
      </c>
      <c r="K8947" s="598" t="s">
        <v>2292</v>
      </c>
      <c r="L8947" s="598" t="s">
        <v>2299</v>
      </c>
      <c r="M8947" s="598" t="s">
        <v>2266</v>
      </c>
      <c r="N8947" s="598" t="s">
        <v>2269</v>
      </c>
    </row>
    <row r="8948" spans="1:14" ht="15.75">
      <c r="C8948" s="598" t="str">
        <f>'823180'!B$21</f>
        <v>Amortización, activos intangibles distintos de la plusvalía</v>
      </c>
      <c r="F8948" s="600">
        <f>'823180'!W$21</f>
        <v>0</v>
      </c>
      <c r="I8948" s="580" t="str">
        <f>Índice!$C$8</f>
        <v>2016-01-01</v>
      </c>
      <c r="J8948" s="580" t="str">
        <f>Índice!$C$9</f>
        <v>2016-12-31</v>
      </c>
      <c r="K8948" s="598" t="s">
        <v>2292</v>
      </c>
      <c r="L8948" s="598" t="s">
        <v>2299</v>
      </c>
      <c r="M8948" s="598" t="s">
        <v>2266</v>
      </c>
      <c r="N8948" s="598" t="s">
        <v>2269</v>
      </c>
    </row>
    <row r="8949" spans="1:14" ht="15.75">
      <c r="C8949" s="598" t="str">
        <f>'823180'!B$22</f>
        <v>Pérdidas por deterioro de valor reconocidas en el resultado del periodo, activos intangibles distintos de la plusvalía</v>
      </c>
      <c r="F8949" s="600">
        <f>'823180'!W$22</f>
        <v>0</v>
      </c>
      <c r="I8949" s="580" t="str">
        <f>Índice!$C$8</f>
        <v>2016-01-01</v>
      </c>
      <c r="J8949" s="580" t="str">
        <f>Índice!$C$9</f>
        <v>2016-12-31</v>
      </c>
      <c r="K8949" s="598" t="s">
        <v>2292</v>
      </c>
      <c r="L8949" s="598" t="s">
        <v>2299</v>
      </c>
      <c r="M8949" s="598" t="s">
        <v>2266</v>
      </c>
      <c r="N8949" s="598" t="s">
        <v>2269</v>
      </c>
    </row>
    <row r="8950" spans="1:14" ht="15.75">
      <c r="C8950" s="598" t="str">
        <f>'823180'!B$23</f>
        <v>Reversión de pérdidas por deterioro de valor reconocidas en el resultado del periodo, activos intangibles distintos de la plusvalía</v>
      </c>
      <c r="F8950" s="600">
        <f>'823180'!W$23</f>
        <v>0</v>
      </c>
      <c r="I8950" s="580" t="str">
        <f>Índice!$C$8</f>
        <v>2016-01-01</v>
      </c>
      <c r="J8950" s="580" t="str">
        <f>Índice!$C$9</f>
        <v>2016-12-31</v>
      </c>
      <c r="K8950" s="598" t="s">
        <v>2292</v>
      </c>
      <c r="L8950" s="598" t="s">
        <v>2299</v>
      </c>
      <c r="M8950" s="598" t="s">
        <v>2266</v>
      </c>
      <c r="N8950" s="598" t="s">
        <v>2269</v>
      </c>
    </row>
    <row r="8951" spans="1:14" ht="15.75">
      <c r="C8951" s="598" t="str">
        <f>'823180'!B$24</f>
        <v>Incrementos (disminuciones) por otros cambios, activos intangibles distintos de la plusvalía</v>
      </c>
      <c r="F8951" s="600">
        <f>'823180'!W$24</f>
        <v>0</v>
      </c>
      <c r="I8951" s="580" t="str">
        <f>Índice!$C$8</f>
        <v>2016-01-01</v>
      </c>
      <c r="J8951" s="580" t="str">
        <f>Índice!$C$9</f>
        <v>2016-12-31</v>
      </c>
      <c r="K8951" s="598" t="s">
        <v>2292</v>
      </c>
      <c r="L8951" s="598" t="s">
        <v>2299</v>
      </c>
      <c r="M8951" s="598" t="s">
        <v>2266</v>
      </c>
      <c r="N8951" s="598" t="s">
        <v>2269</v>
      </c>
    </row>
    <row r="8952" spans="1:14" ht="15.75">
      <c r="C8952" s="598" t="str">
        <f>'823180'!B$25</f>
        <v>Disposiciones, activos intangibles distintos de la plusvalía</v>
      </c>
      <c r="F8952" s="600">
        <f>'823180'!W$25</f>
        <v>0</v>
      </c>
      <c r="I8952" s="580" t="str">
        <f>Índice!$C$8</f>
        <v>2016-01-01</v>
      </c>
      <c r="J8952" s="580" t="str">
        <f>Índice!$C$9</f>
        <v>2016-12-31</v>
      </c>
      <c r="K8952" s="598" t="s">
        <v>2292</v>
      </c>
      <c r="L8952" s="598" t="s">
        <v>2299</v>
      </c>
      <c r="M8952" s="598" t="s">
        <v>2266</v>
      </c>
      <c r="N8952" s="598" t="s">
        <v>2269</v>
      </c>
    </row>
    <row r="8953" spans="1:14" ht="15.75">
      <c r="C8953" s="598" t="str">
        <f>'823180'!B$26</f>
        <v>Total incremento (disminución) en activos intangibles distintos de la plusvalía</v>
      </c>
      <c r="F8953" s="600">
        <f>'823180'!W$26</f>
        <v>0</v>
      </c>
      <c r="I8953" s="580" t="str">
        <f>Índice!$C$8</f>
        <v>2016-01-01</v>
      </c>
      <c r="J8953" s="580" t="str">
        <f>Índice!$C$9</f>
        <v>2016-12-31</v>
      </c>
      <c r="K8953" s="598" t="s">
        <v>2292</v>
      </c>
      <c r="L8953" s="598" t="s">
        <v>2299</v>
      </c>
      <c r="M8953" s="598" t="s">
        <v>2266</v>
      </c>
      <c r="N8953" s="598" t="s">
        <v>2269</v>
      </c>
    </row>
    <row r="8954" spans="1:14" ht="15.75">
      <c r="C8954" s="598" t="str">
        <f>'823180'!B$27</f>
        <v>Activos intangibles distintos de la plusvalía al final del periodo</v>
      </c>
      <c r="F8954" s="600">
        <f>'823180'!W$27</f>
        <v>0</v>
      </c>
      <c r="I8954" s="580"/>
      <c r="J8954" s="580" t="str">
        <f>Índice!$C$9</f>
        <v>2016-12-31</v>
      </c>
      <c r="K8954" s="598" t="s">
        <v>2292</v>
      </c>
      <c r="L8954" s="598" t="s">
        <v>2299</v>
      </c>
      <c r="M8954" s="598" t="s">
        <v>2266</v>
      </c>
      <c r="N8954" s="598" t="s">
        <v>2269</v>
      </c>
    </row>
    <row r="8955" spans="1:14" ht="15.75">
      <c r="A8955" s="593" t="s">
        <v>15</v>
      </c>
      <c r="C8955" s="598" t="s">
        <v>1342</v>
      </c>
      <c r="I8955" s="580"/>
      <c r="J8955" s="580"/>
      <c r="L8955" s="598"/>
    </row>
    <row r="8956" spans="1:14" ht="15.75">
      <c r="A8956" s="593" t="s">
        <v>15</v>
      </c>
      <c r="C8956" s="598" t="str">
        <f>'823180'!B$11</f>
        <v>Información a revelar detallada sobre activos intangibles</v>
      </c>
      <c r="F8956" s="598"/>
      <c r="I8956" s="580" t="str">
        <f>Índice!$C$8</f>
        <v>2016-01-01</v>
      </c>
      <c r="J8956" s="580" t="str">
        <f>Índice!$C$9</f>
        <v>2016-12-31</v>
      </c>
      <c r="L8956" s="598"/>
    </row>
    <row r="8957" spans="1:14" ht="15.75">
      <c r="C8957" s="598" t="str">
        <f>'823180'!B$12</f>
        <v>Descripción de la partida o partidas, del estado de resultado integral en las que está incluida la amortización de los activos intangibles</v>
      </c>
      <c r="F8957" s="598" t="str">
        <f>'823180'!X$12</f>
        <v>Por incluir infornación</v>
      </c>
      <c r="I8957" s="580" t="str">
        <f>Índice!$C$8</f>
        <v>2016-01-01</v>
      </c>
      <c r="J8957" s="580" t="str">
        <f>Índice!$C$9</f>
        <v>2016-12-31</v>
      </c>
      <c r="K8957" s="598" t="s">
        <v>2292</v>
      </c>
      <c r="L8957" s="598" t="s">
        <v>2300</v>
      </c>
      <c r="M8957" s="598" t="s">
        <v>2266</v>
      </c>
      <c r="N8957" s="598" t="s">
        <v>2267</v>
      </c>
    </row>
    <row r="8958" spans="1:14" ht="15.75">
      <c r="C8958" s="598" t="str">
        <f>'823180'!B$13</f>
        <v>Método de amortización, activos intangibles distintos de la plusvalía</v>
      </c>
      <c r="F8958" s="598" t="str">
        <f>'823180'!X$13</f>
        <v>Por incluir infornación</v>
      </c>
      <c r="I8958" s="580" t="str">
        <f>Índice!$C$8</f>
        <v>2016-01-01</v>
      </c>
      <c r="J8958" s="580" t="str">
        <f>Índice!$C$9</f>
        <v>2016-12-31</v>
      </c>
      <c r="K8958" s="598" t="s">
        <v>2292</v>
      </c>
      <c r="L8958" s="598" t="s">
        <v>2300</v>
      </c>
      <c r="M8958" s="598" t="s">
        <v>2266</v>
      </c>
      <c r="N8958" s="598" t="s">
        <v>2267</v>
      </c>
    </row>
    <row r="8959" spans="1:14" ht="15.75">
      <c r="C8959" s="598" t="str">
        <f>'823180'!B$14</f>
        <v>Vidas útiles o tasas de amortización, activos intangibles distintos de la plusvalía</v>
      </c>
      <c r="F8959" s="598" t="str">
        <f>'823180'!X$14</f>
        <v>Por incluir infornación</v>
      </c>
      <c r="I8959" s="580" t="str">
        <f>Índice!$C$8</f>
        <v>2016-01-01</v>
      </c>
      <c r="J8959" s="580" t="str">
        <f>Índice!$C$9</f>
        <v>2016-12-31</v>
      </c>
      <c r="K8959" s="598" t="s">
        <v>2292</v>
      </c>
      <c r="L8959" s="598" t="s">
        <v>2300</v>
      </c>
      <c r="M8959" s="598" t="s">
        <v>2266</v>
      </c>
      <c r="N8959" s="598" t="s">
        <v>2267</v>
      </c>
    </row>
    <row r="8960" spans="1:14" ht="15.75">
      <c r="A8960" s="593" t="s">
        <v>15</v>
      </c>
      <c r="C8960" s="598" t="str">
        <f>'823180'!B$15</f>
        <v>Conciliación de cambios en activos intangibles distintos de la plusvalía [sinopsis]</v>
      </c>
      <c r="F8960" s="598"/>
      <c r="I8960" s="580"/>
      <c r="J8960" s="580"/>
      <c r="K8960" s="598"/>
      <c r="L8960" s="598"/>
    </row>
    <row r="8961" spans="1:14" ht="15.75">
      <c r="A8961" s="593"/>
      <c r="C8961" s="598" t="str">
        <f>'823180'!B$16</f>
        <v>Activos intangibles distintos de la plusvalía al comienzo del periodo</v>
      </c>
      <c r="F8961" s="600">
        <f>'823180'!X$16</f>
        <v>0</v>
      </c>
      <c r="J8961" s="580" t="str">
        <f>Índice!$C$8</f>
        <v>2016-01-01</v>
      </c>
      <c r="K8961" s="598" t="s">
        <v>2292</v>
      </c>
      <c r="L8961" s="598" t="s">
        <v>2300</v>
      </c>
      <c r="M8961" s="598" t="s">
        <v>2266</v>
      </c>
      <c r="N8961" s="598" t="s">
        <v>2267</v>
      </c>
    </row>
    <row r="8962" spans="1:14" ht="15.75">
      <c r="A8962" s="593" t="s">
        <v>15</v>
      </c>
      <c r="C8962" s="598" t="str">
        <f>'823180'!B$17</f>
        <v>Cambios en activos intangibles distintos de la plusvalía [sinopsis]</v>
      </c>
      <c r="F8962" s="600"/>
      <c r="I8962" s="580" t="str">
        <f>Índice!$C$8</f>
        <v>2016-01-01</v>
      </c>
      <c r="J8962" s="580" t="str">
        <f>Índice!$C$9</f>
        <v>2016-12-31</v>
      </c>
      <c r="K8962" s="598" t="s">
        <v>2292</v>
      </c>
      <c r="L8962" s="598" t="s">
        <v>2300</v>
      </c>
      <c r="M8962" s="598" t="s">
        <v>2266</v>
      </c>
      <c r="N8962" s="598" t="s">
        <v>2267</v>
      </c>
    </row>
    <row r="8963" spans="1:14" ht="15.75">
      <c r="A8963" s="593"/>
      <c r="C8963" s="598" t="str">
        <f>'823180'!B$18</f>
        <v>Incrementos distintos de los procedentes de combinaciones de negocios, activos intangibles distintos de la plusvalía</v>
      </c>
      <c r="F8963" s="600">
        <f>'823180'!X$18</f>
        <v>0</v>
      </c>
      <c r="I8963" s="580" t="str">
        <f>Índice!$C$8</f>
        <v>2016-01-01</v>
      </c>
      <c r="J8963" s="580" t="str">
        <f>Índice!$C$9</f>
        <v>2016-12-31</v>
      </c>
      <c r="K8963" s="598" t="s">
        <v>2292</v>
      </c>
      <c r="L8963" s="598" t="s">
        <v>2300</v>
      </c>
      <c r="M8963" s="598" t="s">
        <v>2266</v>
      </c>
      <c r="N8963" s="598" t="s">
        <v>2267</v>
      </c>
    </row>
    <row r="8964" spans="1:14" ht="15.75">
      <c r="C8964" s="598" t="str">
        <f>'823180'!B$19</f>
        <v>Adquisiciones realizadas mediante combinaciones de negocios, activos intangibles distintos a la plusvalía</v>
      </c>
      <c r="F8964" s="600">
        <f>'823180'!X$19</f>
        <v>0</v>
      </c>
      <c r="I8964" s="580" t="str">
        <f>Índice!$C$8</f>
        <v>2016-01-01</v>
      </c>
      <c r="J8964" s="580" t="str">
        <f>Índice!$C$9</f>
        <v>2016-12-31</v>
      </c>
      <c r="K8964" s="598" t="s">
        <v>2292</v>
      </c>
      <c r="L8964" s="598" t="s">
        <v>2300</v>
      </c>
      <c r="M8964" s="598" t="s">
        <v>2266</v>
      </c>
      <c r="N8964" s="598" t="s">
        <v>2267</v>
      </c>
    </row>
    <row r="8965" spans="1:14" ht="15.75">
      <c r="C8965" s="598" t="str">
        <f>'823180'!B$20</f>
        <v>Incremento (disminución) por diferencias de cambio netas, activos intangibles distintos de la plusvalía</v>
      </c>
      <c r="F8965" s="600">
        <f>'823180'!X$20</f>
        <v>0</v>
      </c>
      <c r="I8965" s="580" t="str">
        <f>Índice!$C$8</f>
        <v>2016-01-01</v>
      </c>
      <c r="J8965" s="580" t="str">
        <f>Índice!$C$9</f>
        <v>2016-12-31</v>
      </c>
      <c r="K8965" s="598" t="s">
        <v>2292</v>
      </c>
      <c r="L8965" s="598" t="s">
        <v>2300</v>
      </c>
      <c r="M8965" s="598" t="s">
        <v>2266</v>
      </c>
      <c r="N8965" s="598" t="s">
        <v>2267</v>
      </c>
    </row>
    <row r="8966" spans="1:14" ht="15.75">
      <c r="C8966" s="598" t="str">
        <f>'823180'!B$21</f>
        <v>Amortización, activos intangibles distintos de la plusvalía</v>
      </c>
      <c r="F8966" s="600">
        <f>'823180'!X$21</f>
        <v>0</v>
      </c>
      <c r="I8966" s="580" t="str">
        <f>Índice!$C$8</f>
        <v>2016-01-01</v>
      </c>
      <c r="J8966" s="580" t="str">
        <f>Índice!$C$9</f>
        <v>2016-12-31</v>
      </c>
      <c r="K8966" s="598" t="s">
        <v>2292</v>
      </c>
      <c r="L8966" s="598" t="s">
        <v>2300</v>
      </c>
      <c r="M8966" s="598" t="s">
        <v>2266</v>
      </c>
      <c r="N8966" s="598" t="s">
        <v>2267</v>
      </c>
    </row>
    <row r="8967" spans="1:14" ht="15.75">
      <c r="C8967" s="598" t="str">
        <f>'823180'!B$22</f>
        <v>Pérdidas por deterioro de valor reconocidas en el resultado del periodo, activos intangibles distintos de la plusvalía</v>
      </c>
      <c r="F8967" s="600">
        <f>'823180'!X$22</f>
        <v>0</v>
      </c>
      <c r="I8967" s="580" t="str">
        <f>Índice!$C$8</f>
        <v>2016-01-01</v>
      </c>
      <c r="J8967" s="580" t="str">
        <f>Índice!$C$9</f>
        <v>2016-12-31</v>
      </c>
      <c r="K8967" s="598" t="s">
        <v>2292</v>
      </c>
      <c r="L8967" s="598" t="s">
        <v>2300</v>
      </c>
      <c r="M8967" s="598" t="s">
        <v>2266</v>
      </c>
      <c r="N8967" s="598" t="s">
        <v>2267</v>
      </c>
    </row>
    <row r="8968" spans="1:14" ht="15.75">
      <c r="C8968" s="598" t="str">
        <f>'823180'!B$23</f>
        <v>Reversión de pérdidas por deterioro de valor reconocidas en el resultado del periodo, activos intangibles distintos de la plusvalía</v>
      </c>
      <c r="F8968" s="600">
        <f>'823180'!X$23</f>
        <v>0</v>
      </c>
      <c r="I8968" s="580" t="str">
        <f>Índice!$C$8</f>
        <v>2016-01-01</v>
      </c>
      <c r="J8968" s="580" t="str">
        <f>Índice!$C$9</f>
        <v>2016-12-31</v>
      </c>
      <c r="K8968" s="598" t="s">
        <v>2292</v>
      </c>
      <c r="L8968" s="598" t="s">
        <v>2300</v>
      </c>
      <c r="M8968" s="598" t="s">
        <v>2266</v>
      </c>
      <c r="N8968" s="598" t="s">
        <v>2267</v>
      </c>
    </row>
    <row r="8969" spans="1:14" ht="15.75">
      <c r="C8969" s="598" t="str">
        <f>'823180'!B$24</f>
        <v>Incrementos (disminuciones) por otros cambios, activos intangibles distintos de la plusvalía</v>
      </c>
      <c r="F8969" s="600">
        <f>'823180'!X$24</f>
        <v>0</v>
      </c>
      <c r="I8969" s="580" t="str">
        <f>Índice!$C$8</f>
        <v>2016-01-01</v>
      </c>
      <c r="J8969" s="580" t="str">
        <f>Índice!$C$9</f>
        <v>2016-12-31</v>
      </c>
      <c r="K8969" s="598" t="s">
        <v>2292</v>
      </c>
      <c r="L8969" s="598" t="s">
        <v>2300</v>
      </c>
      <c r="M8969" s="598" t="s">
        <v>2266</v>
      </c>
      <c r="N8969" s="598" t="s">
        <v>2267</v>
      </c>
    </row>
    <row r="8970" spans="1:14" ht="15.75">
      <c r="C8970" s="598" t="str">
        <f>'823180'!B$25</f>
        <v>Disposiciones, activos intangibles distintos de la plusvalía</v>
      </c>
      <c r="F8970" s="600">
        <f>'823180'!X$25</f>
        <v>0</v>
      </c>
      <c r="I8970" s="580" t="str">
        <f>Índice!$C$8</f>
        <v>2016-01-01</v>
      </c>
      <c r="J8970" s="580" t="str">
        <f>Índice!$C$9</f>
        <v>2016-12-31</v>
      </c>
      <c r="K8970" s="598" t="s">
        <v>2292</v>
      </c>
      <c r="L8970" s="598" t="s">
        <v>2300</v>
      </c>
      <c r="M8970" s="598" t="s">
        <v>2266</v>
      </c>
      <c r="N8970" s="598" t="s">
        <v>2267</v>
      </c>
    </row>
    <row r="8971" spans="1:14" ht="15.75">
      <c r="C8971" s="598" t="str">
        <f>'823180'!B$26</f>
        <v>Total incremento (disminución) en activos intangibles distintos de la plusvalía</v>
      </c>
      <c r="F8971" s="600">
        <f>'823180'!X$26</f>
        <v>0</v>
      </c>
      <c r="I8971" s="580" t="str">
        <f>Índice!$C$8</f>
        <v>2016-01-01</v>
      </c>
      <c r="J8971" s="580" t="str">
        <f>Índice!$C$9</f>
        <v>2016-12-31</v>
      </c>
      <c r="K8971" s="598" t="s">
        <v>2292</v>
      </c>
      <c r="L8971" s="598" t="s">
        <v>2300</v>
      </c>
      <c r="M8971" s="598" t="s">
        <v>2266</v>
      </c>
      <c r="N8971" s="598" t="s">
        <v>2267</v>
      </c>
    </row>
    <row r="8972" spans="1:14" ht="15.75">
      <c r="C8972" s="598" t="str">
        <f>'823180'!B$27</f>
        <v>Activos intangibles distintos de la plusvalía al final del periodo</v>
      </c>
      <c r="F8972" s="600">
        <f>'823180'!X$27</f>
        <v>0</v>
      </c>
      <c r="I8972" s="580"/>
      <c r="J8972" s="580" t="str">
        <f>Índice!$C$9</f>
        <v>2016-12-31</v>
      </c>
      <c r="K8972" s="598" t="s">
        <v>2292</v>
      </c>
      <c r="L8972" s="598" t="s">
        <v>2300</v>
      </c>
      <c r="M8972" s="598" t="s">
        <v>2266</v>
      </c>
      <c r="N8972" s="598" t="s">
        <v>2267</v>
      </c>
    </row>
    <row r="8973" spans="1:14" ht="15.75">
      <c r="A8973" s="593" t="s">
        <v>15</v>
      </c>
      <c r="C8973" s="598" t="s">
        <v>1661</v>
      </c>
      <c r="I8973" s="580"/>
      <c r="J8973" s="580"/>
      <c r="L8973" s="598"/>
    </row>
    <row r="8974" spans="1:14" ht="15.75">
      <c r="A8974" s="593" t="s">
        <v>15</v>
      </c>
      <c r="C8974" s="598" t="str">
        <f>'823180'!B$11</f>
        <v>Información a revelar detallada sobre activos intangibles</v>
      </c>
      <c r="F8974" s="598"/>
      <c r="I8974" s="580" t="str">
        <f>Índice!$C$8</f>
        <v>2016-01-01</v>
      </c>
      <c r="J8974" s="580" t="str">
        <f>Índice!$C$9</f>
        <v>2016-12-31</v>
      </c>
      <c r="L8974" s="598"/>
    </row>
    <row r="8975" spans="1:14" ht="15.75">
      <c r="C8975" s="598" t="str">
        <f>'823180'!B$12</f>
        <v>Descripción de la partida o partidas, del estado de resultado integral en las que está incluida la amortización de los activos intangibles</v>
      </c>
      <c r="F8975" s="598" t="str">
        <f>'823180'!Y$12</f>
        <v>Por incluir infornación</v>
      </c>
      <c r="I8975" s="580" t="str">
        <f>Índice!$C$8</f>
        <v>2016-01-01</v>
      </c>
      <c r="J8975" s="580" t="str">
        <f>Índice!$C$9</f>
        <v>2016-12-31</v>
      </c>
      <c r="K8975" s="598" t="s">
        <v>2292</v>
      </c>
      <c r="L8975" s="598" t="s">
        <v>2300</v>
      </c>
      <c r="M8975" s="598" t="s">
        <v>2266</v>
      </c>
      <c r="N8975" s="598" t="s">
        <v>2268</v>
      </c>
    </row>
    <row r="8976" spans="1:14" ht="15.75">
      <c r="C8976" s="598" t="str">
        <f>'823180'!B$13</f>
        <v>Método de amortización, activos intangibles distintos de la plusvalía</v>
      </c>
      <c r="F8976" s="598" t="str">
        <f>'823180'!Y$13</f>
        <v>Por incluir infornación</v>
      </c>
      <c r="I8976" s="580" t="str">
        <f>Índice!$C$8</f>
        <v>2016-01-01</v>
      </c>
      <c r="J8976" s="580" t="str">
        <f>Índice!$C$9</f>
        <v>2016-12-31</v>
      </c>
      <c r="K8976" s="598" t="s">
        <v>2292</v>
      </c>
      <c r="L8976" s="598" t="s">
        <v>2300</v>
      </c>
      <c r="M8976" s="598" t="s">
        <v>2266</v>
      </c>
      <c r="N8976" s="598" t="s">
        <v>2268</v>
      </c>
    </row>
    <row r="8977" spans="1:14" ht="15.75">
      <c r="C8977" s="598" t="str">
        <f>'823180'!B$14</f>
        <v>Vidas útiles o tasas de amortización, activos intangibles distintos de la plusvalía</v>
      </c>
      <c r="F8977" s="598" t="str">
        <f>'823180'!Y$14</f>
        <v>Por incluir infornación</v>
      </c>
      <c r="I8977" s="580" t="str">
        <f>Índice!$C$8</f>
        <v>2016-01-01</v>
      </c>
      <c r="J8977" s="580" t="str">
        <f>Índice!$C$9</f>
        <v>2016-12-31</v>
      </c>
      <c r="K8977" s="598" t="s">
        <v>2292</v>
      </c>
      <c r="L8977" s="598" t="s">
        <v>2300</v>
      </c>
      <c r="M8977" s="598" t="s">
        <v>2266</v>
      </c>
      <c r="N8977" s="598" t="s">
        <v>2268</v>
      </c>
    </row>
    <row r="8978" spans="1:14" ht="15.75">
      <c r="A8978" s="593" t="s">
        <v>15</v>
      </c>
      <c r="C8978" s="598" t="str">
        <f>'823180'!B$15</f>
        <v>Conciliación de cambios en activos intangibles distintos de la plusvalía [sinopsis]</v>
      </c>
      <c r="F8978" s="598"/>
      <c r="I8978" s="580"/>
      <c r="J8978" s="580"/>
      <c r="K8978" s="598"/>
      <c r="L8978" s="598"/>
    </row>
    <row r="8979" spans="1:14" ht="15.75">
      <c r="A8979" s="593"/>
      <c r="C8979" s="598" t="str">
        <f>'823180'!B$16</f>
        <v>Activos intangibles distintos de la plusvalía al comienzo del periodo</v>
      </c>
      <c r="F8979" s="600">
        <f>'823180'!Y$16</f>
        <v>0</v>
      </c>
      <c r="J8979" s="580" t="str">
        <f>Índice!$C$8</f>
        <v>2016-01-01</v>
      </c>
      <c r="K8979" s="598" t="s">
        <v>2292</v>
      </c>
      <c r="L8979" s="598" t="s">
        <v>2300</v>
      </c>
      <c r="M8979" s="598" t="s">
        <v>2266</v>
      </c>
      <c r="N8979" s="598" t="s">
        <v>2268</v>
      </c>
    </row>
    <row r="8980" spans="1:14" ht="15.75">
      <c r="A8980" s="593" t="s">
        <v>15</v>
      </c>
      <c r="C8980" s="598" t="str">
        <f>'823180'!B$17</f>
        <v>Cambios en activos intangibles distintos de la plusvalía [sinopsis]</v>
      </c>
      <c r="F8980" s="600"/>
      <c r="I8980" s="580" t="str">
        <f>Índice!$C$8</f>
        <v>2016-01-01</v>
      </c>
      <c r="J8980" s="580" t="str">
        <f>Índice!$C$9</f>
        <v>2016-12-31</v>
      </c>
      <c r="K8980" s="598" t="s">
        <v>2292</v>
      </c>
      <c r="L8980" s="598" t="s">
        <v>2300</v>
      </c>
      <c r="M8980" s="598" t="s">
        <v>2266</v>
      </c>
      <c r="N8980" s="598" t="s">
        <v>2268</v>
      </c>
    </row>
    <row r="8981" spans="1:14" ht="15.75">
      <c r="A8981" s="593"/>
      <c r="C8981" s="598" t="str">
        <f>'823180'!B$18</f>
        <v>Incrementos distintos de los procedentes de combinaciones de negocios, activos intangibles distintos de la plusvalía</v>
      </c>
      <c r="F8981" s="600">
        <f>'823180'!Y$18</f>
        <v>0</v>
      </c>
      <c r="I8981" s="580" t="str">
        <f>Índice!$C$8</f>
        <v>2016-01-01</v>
      </c>
      <c r="J8981" s="580" t="str">
        <f>Índice!$C$9</f>
        <v>2016-12-31</v>
      </c>
      <c r="K8981" s="598" t="s">
        <v>2292</v>
      </c>
      <c r="L8981" s="598" t="s">
        <v>2300</v>
      </c>
      <c r="M8981" s="598" t="s">
        <v>2266</v>
      </c>
      <c r="N8981" s="598" t="s">
        <v>2268</v>
      </c>
    </row>
    <row r="8982" spans="1:14" ht="15.75">
      <c r="C8982" s="598" t="str">
        <f>'823180'!B$19</f>
        <v>Adquisiciones realizadas mediante combinaciones de negocios, activos intangibles distintos a la plusvalía</v>
      </c>
      <c r="F8982" s="600">
        <f>'823180'!Y$19</f>
        <v>0</v>
      </c>
      <c r="I8982" s="580" t="str">
        <f>Índice!$C$8</f>
        <v>2016-01-01</v>
      </c>
      <c r="J8982" s="580" t="str">
        <f>Índice!$C$9</f>
        <v>2016-12-31</v>
      </c>
      <c r="K8982" s="598" t="s">
        <v>2292</v>
      </c>
      <c r="L8982" s="598" t="s">
        <v>2300</v>
      </c>
      <c r="M8982" s="598" t="s">
        <v>2266</v>
      </c>
      <c r="N8982" s="598" t="s">
        <v>2268</v>
      </c>
    </row>
    <row r="8983" spans="1:14" ht="15.75">
      <c r="C8983" s="598" t="str">
        <f>'823180'!B$20</f>
        <v>Incremento (disminución) por diferencias de cambio netas, activos intangibles distintos de la plusvalía</v>
      </c>
      <c r="F8983" s="600">
        <f>'823180'!Y$20</f>
        <v>0</v>
      </c>
      <c r="I8983" s="580" t="str">
        <f>Índice!$C$8</f>
        <v>2016-01-01</v>
      </c>
      <c r="J8983" s="580" t="str">
        <f>Índice!$C$9</f>
        <v>2016-12-31</v>
      </c>
      <c r="K8983" s="598" t="s">
        <v>2292</v>
      </c>
      <c r="L8983" s="598" t="s">
        <v>2300</v>
      </c>
      <c r="M8983" s="598" t="s">
        <v>2266</v>
      </c>
      <c r="N8983" s="598" t="s">
        <v>2268</v>
      </c>
    </row>
    <row r="8984" spans="1:14" ht="15.75">
      <c r="C8984" s="598" t="str">
        <f>'823180'!B$21</f>
        <v>Amortización, activos intangibles distintos de la plusvalía</v>
      </c>
      <c r="F8984" s="600">
        <f>'823180'!Y$21</f>
        <v>0</v>
      </c>
      <c r="I8984" s="580" t="str">
        <f>Índice!$C$8</f>
        <v>2016-01-01</v>
      </c>
      <c r="J8984" s="580" t="str">
        <f>Índice!$C$9</f>
        <v>2016-12-31</v>
      </c>
      <c r="K8984" s="598" t="s">
        <v>2292</v>
      </c>
      <c r="L8984" s="598" t="s">
        <v>2300</v>
      </c>
      <c r="M8984" s="598" t="s">
        <v>2266</v>
      </c>
      <c r="N8984" s="598" t="s">
        <v>2268</v>
      </c>
    </row>
    <row r="8985" spans="1:14" ht="15.75">
      <c r="C8985" s="598" t="str">
        <f>'823180'!B$22</f>
        <v>Pérdidas por deterioro de valor reconocidas en el resultado del periodo, activos intangibles distintos de la plusvalía</v>
      </c>
      <c r="F8985" s="600">
        <f>'823180'!Y$22</f>
        <v>0</v>
      </c>
      <c r="I8985" s="580" t="str">
        <f>Índice!$C$8</f>
        <v>2016-01-01</v>
      </c>
      <c r="J8985" s="580" t="str">
        <f>Índice!$C$9</f>
        <v>2016-12-31</v>
      </c>
      <c r="K8985" s="598" t="s">
        <v>2292</v>
      </c>
      <c r="L8985" s="598" t="s">
        <v>2300</v>
      </c>
      <c r="M8985" s="598" t="s">
        <v>2266</v>
      </c>
      <c r="N8985" s="598" t="s">
        <v>2268</v>
      </c>
    </row>
    <row r="8986" spans="1:14" ht="15.75">
      <c r="C8986" s="598" t="str">
        <f>'823180'!B$23</f>
        <v>Reversión de pérdidas por deterioro de valor reconocidas en el resultado del periodo, activos intangibles distintos de la plusvalía</v>
      </c>
      <c r="F8986" s="600">
        <f>'823180'!Y$23</f>
        <v>0</v>
      </c>
      <c r="I8986" s="580" t="str">
        <f>Índice!$C$8</f>
        <v>2016-01-01</v>
      </c>
      <c r="J8986" s="580" t="str">
        <f>Índice!$C$9</f>
        <v>2016-12-31</v>
      </c>
      <c r="K8986" s="598" t="s">
        <v>2292</v>
      </c>
      <c r="L8986" s="598" t="s">
        <v>2300</v>
      </c>
      <c r="M8986" s="598" t="s">
        <v>2266</v>
      </c>
      <c r="N8986" s="598" t="s">
        <v>2268</v>
      </c>
    </row>
    <row r="8987" spans="1:14" ht="15.75">
      <c r="C8987" s="598" t="str">
        <f>'823180'!B$24</f>
        <v>Incrementos (disminuciones) por otros cambios, activos intangibles distintos de la plusvalía</v>
      </c>
      <c r="F8987" s="600">
        <f>'823180'!Y$24</f>
        <v>0</v>
      </c>
      <c r="I8987" s="580" t="str">
        <f>Índice!$C$8</f>
        <v>2016-01-01</v>
      </c>
      <c r="J8987" s="580" t="str">
        <f>Índice!$C$9</f>
        <v>2016-12-31</v>
      </c>
      <c r="K8987" s="598" t="s">
        <v>2292</v>
      </c>
      <c r="L8987" s="598" t="s">
        <v>2300</v>
      </c>
      <c r="M8987" s="598" t="s">
        <v>2266</v>
      </c>
      <c r="N8987" s="598" t="s">
        <v>2268</v>
      </c>
    </row>
    <row r="8988" spans="1:14" ht="15.75">
      <c r="C8988" s="598" t="str">
        <f>'823180'!B$25</f>
        <v>Disposiciones, activos intangibles distintos de la plusvalía</v>
      </c>
      <c r="F8988" s="600">
        <f>'823180'!Y$25</f>
        <v>0</v>
      </c>
      <c r="I8988" s="580" t="str">
        <f>Índice!$C$8</f>
        <v>2016-01-01</v>
      </c>
      <c r="J8988" s="580" t="str">
        <f>Índice!$C$9</f>
        <v>2016-12-31</v>
      </c>
      <c r="K8988" s="598" t="s">
        <v>2292</v>
      </c>
      <c r="L8988" s="598" t="s">
        <v>2300</v>
      </c>
      <c r="M8988" s="598" t="s">
        <v>2266</v>
      </c>
      <c r="N8988" s="598" t="s">
        <v>2268</v>
      </c>
    </row>
    <row r="8989" spans="1:14" ht="15.75">
      <c r="C8989" s="598" t="str">
        <f>'823180'!B$26</f>
        <v>Total incremento (disminución) en activos intangibles distintos de la plusvalía</v>
      </c>
      <c r="F8989" s="600">
        <f>'823180'!Y$26</f>
        <v>0</v>
      </c>
      <c r="I8989" s="580" t="str">
        <f>Índice!$C$8</f>
        <v>2016-01-01</v>
      </c>
      <c r="J8989" s="580" t="str">
        <f>Índice!$C$9</f>
        <v>2016-12-31</v>
      </c>
      <c r="K8989" s="598" t="s">
        <v>2292</v>
      </c>
      <c r="L8989" s="598" t="s">
        <v>2300</v>
      </c>
      <c r="M8989" s="598" t="s">
        <v>2266</v>
      </c>
      <c r="N8989" s="598" t="s">
        <v>2268</v>
      </c>
    </row>
    <row r="8990" spans="1:14" ht="15.75">
      <c r="C8990" s="598" t="str">
        <f>'823180'!B$27</f>
        <v>Activos intangibles distintos de la plusvalía al final del periodo</v>
      </c>
      <c r="F8990" s="600">
        <f>'823180'!Y$27</f>
        <v>0</v>
      </c>
      <c r="I8990" s="580"/>
      <c r="J8990" s="580" t="str">
        <f>Índice!$C$9</f>
        <v>2016-12-31</v>
      </c>
      <c r="K8990" s="598" t="s">
        <v>2292</v>
      </c>
      <c r="L8990" s="598" t="s">
        <v>2300</v>
      </c>
      <c r="M8990" s="598" t="s">
        <v>2266</v>
      </c>
      <c r="N8990" s="598" t="s">
        <v>2268</v>
      </c>
    </row>
    <row r="8991" spans="1:14" ht="15.75">
      <c r="A8991" s="593" t="s">
        <v>15</v>
      </c>
      <c r="C8991" s="598" t="s">
        <v>1660</v>
      </c>
      <c r="I8991" s="580"/>
      <c r="J8991" s="580"/>
      <c r="L8991" s="598"/>
    </row>
    <row r="8992" spans="1:14" ht="15.75">
      <c r="A8992" s="593" t="s">
        <v>15</v>
      </c>
      <c r="C8992" s="598" t="str">
        <f>'823180'!B$11</f>
        <v>Información a revelar detallada sobre activos intangibles</v>
      </c>
      <c r="F8992" s="598"/>
      <c r="I8992" s="580" t="str">
        <f>Índice!$C$8</f>
        <v>2016-01-01</v>
      </c>
      <c r="J8992" s="580" t="str">
        <f>Índice!$C$9</f>
        <v>2016-12-31</v>
      </c>
      <c r="L8992" s="598"/>
    </row>
    <row r="8993" spans="1:14" ht="15.75">
      <c r="C8993" s="598" t="str">
        <f>'823180'!B$12</f>
        <v>Descripción de la partida o partidas, del estado de resultado integral en las que está incluida la amortización de los activos intangibles</v>
      </c>
      <c r="F8993" s="598" t="str">
        <f>'823180'!Z$12</f>
        <v>Por incluir infornación</v>
      </c>
      <c r="I8993" s="580" t="str">
        <f>Índice!$C$8</f>
        <v>2016-01-01</v>
      </c>
      <c r="J8993" s="580" t="str">
        <f>Índice!$C$9</f>
        <v>2016-12-31</v>
      </c>
      <c r="K8993" s="598" t="s">
        <v>2292</v>
      </c>
      <c r="L8993" s="598" t="s">
        <v>2300</v>
      </c>
      <c r="M8993" s="598" t="s">
        <v>2266</v>
      </c>
      <c r="N8993" s="598" t="s">
        <v>2269</v>
      </c>
    </row>
    <row r="8994" spans="1:14" ht="15.75">
      <c r="C8994" s="598" t="str">
        <f>'823180'!B$13</f>
        <v>Método de amortización, activos intangibles distintos de la plusvalía</v>
      </c>
      <c r="F8994" s="598" t="str">
        <f>'823180'!Z$13</f>
        <v>Por incluir infornación</v>
      </c>
      <c r="I8994" s="580" t="str">
        <f>Índice!$C$8</f>
        <v>2016-01-01</v>
      </c>
      <c r="J8994" s="580" t="str">
        <f>Índice!$C$9</f>
        <v>2016-12-31</v>
      </c>
      <c r="K8994" s="598" t="s">
        <v>2292</v>
      </c>
      <c r="L8994" s="598" t="s">
        <v>2300</v>
      </c>
      <c r="M8994" s="598" t="s">
        <v>2266</v>
      </c>
      <c r="N8994" s="598" t="s">
        <v>2269</v>
      </c>
    </row>
    <row r="8995" spans="1:14" ht="15.75">
      <c r="C8995" s="598" t="str">
        <f>'823180'!B$14</f>
        <v>Vidas útiles o tasas de amortización, activos intangibles distintos de la plusvalía</v>
      </c>
      <c r="F8995" s="598" t="str">
        <f>'823180'!Z$14</f>
        <v>Por incluir infornación</v>
      </c>
      <c r="I8995" s="580" t="str">
        <f>Índice!$C$8</f>
        <v>2016-01-01</v>
      </c>
      <c r="J8995" s="580" t="str">
        <f>Índice!$C$9</f>
        <v>2016-12-31</v>
      </c>
      <c r="K8995" s="598" t="s">
        <v>2292</v>
      </c>
      <c r="L8995" s="598" t="s">
        <v>2300</v>
      </c>
      <c r="M8995" s="598" t="s">
        <v>2266</v>
      </c>
      <c r="N8995" s="598" t="s">
        <v>2269</v>
      </c>
    </row>
    <row r="8996" spans="1:14" ht="15.75">
      <c r="A8996" s="593" t="s">
        <v>15</v>
      </c>
      <c r="C8996" s="598" t="str">
        <f>'823180'!B$15</f>
        <v>Conciliación de cambios en activos intangibles distintos de la plusvalía [sinopsis]</v>
      </c>
      <c r="F8996" s="598"/>
      <c r="I8996" s="580"/>
      <c r="J8996" s="580"/>
      <c r="K8996" s="598"/>
      <c r="L8996" s="598"/>
    </row>
    <row r="8997" spans="1:14" ht="15.75">
      <c r="A8997" s="593"/>
      <c r="C8997" s="598" t="str">
        <f>'823180'!B$16</f>
        <v>Activos intangibles distintos de la plusvalía al comienzo del periodo</v>
      </c>
      <c r="F8997" s="600">
        <f>'823180'!Z$16</f>
        <v>0</v>
      </c>
      <c r="J8997" s="580" t="str">
        <f>Índice!$C$8</f>
        <v>2016-01-01</v>
      </c>
      <c r="K8997" s="598" t="s">
        <v>2292</v>
      </c>
      <c r="L8997" s="598" t="s">
        <v>2300</v>
      </c>
      <c r="M8997" s="598" t="s">
        <v>2266</v>
      </c>
      <c r="N8997" s="598" t="s">
        <v>2269</v>
      </c>
    </row>
    <row r="8998" spans="1:14" ht="15.75">
      <c r="A8998" s="593" t="s">
        <v>15</v>
      </c>
      <c r="C8998" s="598" t="str">
        <f>'823180'!B$17</f>
        <v>Cambios en activos intangibles distintos de la plusvalía [sinopsis]</v>
      </c>
      <c r="F8998" s="600"/>
      <c r="I8998" s="580" t="str">
        <f>Índice!$C$8</f>
        <v>2016-01-01</v>
      </c>
      <c r="J8998" s="580" t="str">
        <f>Índice!$C$9</f>
        <v>2016-12-31</v>
      </c>
      <c r="K8998" s="598" t="s">
        <v>2292</v>
      </c>
      <c r="L8998" s="598" t="s">
        <v>2300</v>
      </c>
      <c r="M8998" s="598" t="s">
        <v>2266</v>
      </c>
      <c r="N8998" s="598" t="s">
        <v>2269</v>
      </c>
    </row>
    <row r="8999" spans="1:14" ht="15.75">
      <c r="A8999" s="593"/>
      <c r="C8999" s="598" t="str">
        <f>'823180'!B$18</f>
        <v>Incrementos distintos de los procedentes de combinaciones de negocios, activos intangibles distintos de la plusvalía</v>
      </c>
      <c r="F8999" s="600">
        <f>'823180'!Z$18</f>
        <v>0</v>
      </c>
      <c r="I8999" s="580" t="str">
        <f>Índice!$C$8</f>
        <v>2016-01-01</v>
      </c>
      <c r="J8999" s="580" t="str">
        <f>Índice!$C$9</f>
        <v>2016-12-31</v>
      </c>
      <c r="K8999" s="598" t="s">
        <v>2292</v>
      </c>
      <c r="L8999" s="598" t="s">
        <v>2300</v>
      </c>
      <c r="M8999" s="598" t="s">
        <v>2266</v>
      </c>
      <c r="N8999" s="598" t="s">
        <v>2269</v>
      </c>
    </row>
    <row r="9000" spans="1:14" ht="15.75">
      <c r="C9000" s="598" t="str">
        <f>'823180'!B$19</f>
        <v>Adquisiciones realizadas mediante combinaciones de negocios, activos intangibles distintos a la plusvalía</v>
      </c>
      <c r="F9000" s="600">
        <f>'823180'!Z$19</f>
        <v>0</v>
      </c>
      <c r="I9000" s="580" t="str">
        <f>Índice!$C$8</f>
        <v>2016-01-01</v>
      </c>
      <c r="J9000" s="580" t="str">
        <f>Índice!$C$9</f>
        <v>2016-12-31</v>
      </c>
      <c r="K9000" s="598" t="s">
        <v>2292</v>
      </c>
      <c r="L9000" s="598" t="s">
        <v>2300</v>
      </c>
      <c r="M9000" s="598" t="s">
        <v>2266</v>
      </c>
      <c r="N9000" s="598" t="s">
        <v>2269</v>
      </c>
    </row>
    <row r="9001" spans="1:14" ht="15.75">
      <c r="C9001" s="598" t="str">
        <f>'823180'!B$20</f>
        <v>Incremento (disminución) por diferencias de cambio netas, activos intangibles distintos de la plusvalía</v>
      </c>
      <c r="F9001" s="600">
        <f>'823180'!Z$20</f>
        <v>0</v>
      </c>
      <c r="I9001" s="580" t="str">
        <f>Índice!$C$8</f>
        <v>2016-01-01</v>
      </c>
      <c r="J9001" s="580" t="str">
        <f>Índice!$C$9</f>
        <v>2016-12-31</v>
      </c>
      <c r="K9001" s="598" t="s">
        <v>2292</v>
      </c>
      <c r="L9001" s="598" t="s">
        <v>2300</v>
      </c>
      <c r="M9001" s="598" t="s">
        <v>2266</v>
      </c>
      <c r="N9001" s="598" t="s">
        <v>2269</v>
      </c>
    </row>
    <row r="9002" spans="1:14" ht="15.75">
      <c r="C9002" s="598" t="str">
        <f>'823180'!B$21</f>
        <v>Amortización, activos intangibles distintos de la plusvalía</v>
      </c>
      <c r="F9002" s="600">
        <f>'823180'!Z$21</f>
        <v>0</v>
      </c>
      <c r="I9002" s="580" t="str">
        <f>Índice!$C$8</f>
        <v>2016-01-01</v>
      </c>
      <c r="J9002" s="580" t="str">
        <f>Índice!$C$9</f>
        <v>2016-12-31</v>
      </c>
      <c r="K9002" s="598" t="s">
        <v>2292</v>
      </c>
      <c r="L9002" s="598" t="s">
        <v>2300</v>
      </c>
      <c r="M9002" s="598" t="s">
        <v>2266</v>
      </c>
      <c r="N9002" s="598" t="s">
        <v>2269</v>
      </c>
    </row>
    <row r="9003" spans="1:14" ht="15.75">
      <c r="C9003" s="598" t="str">
        <f>'823180'!B$22</f>
        <v>Pérdidas por deterioro de valor reconocidas en el resultado del periodo, activos intangibles distintos de la plusvalía</v>
      </c>
      <c r="F9003" s="600">
        <f>'823180'!Z$22</f>
        <v>0</v>
      </c>
      <c r="I9003" s="580" t="str">
        <f>Índice!$C$8</f>
        <v>2016-01-01</v>
      </c>
      <c r="J9003" s="580" t="str">
        <f>Índice!$C$9</f>
        <v>2016-12-31</v>
      </c>
      <c r="K9003" s="598" t="s">
        <v>2292</v>
      </c>
      <c r="L9003" s="598" t="s">
        <v>2300</v>
      </c>
      <c r="M9003" s="598" t="s">
        <v>2266</v>
      </c>
      <c r="N9003" s="598" t="s">
        <v>2269</v>
      </c>
    </row>
    <row r="9004" spans="1:14" ht="15.75">
      <c r="C9004" s="598" t="str">
        <f>'823180'!B$23</f>
        <v>Reversión de pérdidas por deterioro de valor reconocidas en el resultado del periodo, activos intangibles distintos de la plusvalía</v>
      </c>
      <c r="F9004" s="600">
        <f>'823180'!Z$23</f>
        <v>0</v>
      </c>
      <c r="I9004" s="580" t="str">
        <f>Índice!$C$8</f>
        <v>2016-01-01</v>
      </c>
      <c r="J9004" s="580" t="str">
        <f>Índice!$C$9</f>
        <v>2016-12-31</v>
      </c>
      <c r="K9004" s="598" t="s">
        <v>2292</v>
      </c>
      <c r="L9004" s="598" t="s">
        <v>2300</v>
      </c>
      <c r="M9004" s="598" t="s">
        <v>2266</v>
      </c>
      <c r="N9004" s="598" t="s">
        <v>2269</v>
      </c>
    </row>
    <row r="9005" spans="1:14" ht="15.75">
      <c r="C9005" s="598" t="str">
        <f>'823180'!B$24</f>
        <v>Incrementos (disminuciones) por otros cambios, activos intangibles distintos de la plusvalía</v>
      </c>
      <c r="F9005" s="600">
        <f>'823180'!Z$24</f>
        <v>0</v>
      </c>
      <c r="I9005" s="580" t="str">
        <f>Índice!$C$8</f>
        <v>2016-01-01</v>
      </c>
      <c r="J9005" s="580" t="str">
        <f>Índice!$C$9</f>
        <v>2016-12-31</v>
      </c>
      <c r="K9005" s="598" t="s">
        <v>2292</v>
      </c>
      <c r="L9005" s="598" t="s">
        <v>2300</v>
      </c>
      <c r="M9005" s="598" t="s">
        <v>2266</v>
      </c>
      <c r="N9005" s="598" t="s">
        <v>2269</v>
      </c>
    </row>
    <row r="9006" spans="1:14" ht="15.75">
      <c r="C9006" s="598" t="str">
        <f>'823180'!B$25</f>
        <v>Disposiciones, activos intangibles distintos de la plusvalía</v>
      </c>
      <c r="F9006" s="600">
        <f>'823180'!Z$25</f>
        <v>0</v>
      </c>
      <c r="I9006" s="580" t="str">
        <f>Índice!$C$8</f>
        <v>2016-01-01</v>
      </c>
      <c r="J9006" s="580" t="str">
        <f>Índice!$C$9</f>
        <v>2016-12-31</v>
      </c>
      <c r="K9006" s="598" t="s">
        <v>2292</v>
      </c>
      <c r="L9006" s="598" t="s">
        <v>2300</v>
      </c>
      <c r="M9006" s="598" t="s">
        <v>2266</v>
      </c>
      <c r="N9006" s="598" t="s">
        <v>2269</v>
      </c>
    </row>
    <row r="9007" spans="1:14" ht="15.75">
      <c r="C9007" s="598" t="str">
        <f>'823180'!B$26</f>
        <v>Total incremento (disminución) en activos intangibles distintos de la plusvalía</v>
      </c>
      <c r="F9007" s="600">
        <f>'823180'!Z$26</f>
        <v>0</v>
      </c>
      <c r="I9007" s="580" t="str">
        <f>Índice!$C$8</f>
        <v>2016-01-01</v>
      </c>
      <c r="J9007" s="580" t="str">
        <f>Índice!$C$9</f>
        <v>2016-12-31</v>
      </c>
      <c r="K9007" s="598" t="s">
        <v>2292</v>
      </c>
      <c r="L9007" s="598" t="s">
        <v>2300</v>
      </c>
      <c r="M9007" s="598" t="s">
        <v>2266</v>
      </c>
      <c r="N9007" s="598" t="s">
        <v>2269</v>
      </c>
    </row>
    <row r="9008" spans="1:14" ht="15.75">
      <c r="C9008" s="598" t="str">
        <f>'823180'!B$27</f>
        <v>Activos intangibles distintos de la plusvalía al final del periodo</v>
      </c>
      <c r="F9008" s="600">
        <f>'823180'!Z$27</f>
        <v>0</v>
      </c>
      <c r="I9008" s="580"/>
      <c r="J9008" s="580" t="str">
        <f>Índice!$C$9</f>
        <v>2016-12-31</v>
      </c>
      <c r="K9008" s="598" t="s">
        <v>2292</v>
      </c>
      <c r="L9008" s="598" t="s">
        <v>2300</v>
      </c>
      <c r="M9008" s="598" t="s">
        <v>2266</v>
      </c>
      <c r="N9008" s="598" t="s">
        <v>2269</v>
      </c>
    </row>
    <row r="9009" spans="1:14" ht="15.75">
      <c r="A9009" s="593" t="s">
        <v>15</v>
      </c>
      <c r="C9009" s="598" t="s">
        <v>1341</v>
      </c>
      <c r="I9009" s="580"/>
      <c r="J9009" s="580"/>
      <c r="L9009" s="598"/>
    </row>
    <row r="9010" spans="1:14" ht="15.75">
      <c r="A9010" s="593" t="s">
        <v>15</v>
      </c>
      <c r="C9010" s="598" t="str">
        <f>'823180'!B$11</f>
        <v>Información a revelar detallada sobre activos intangibles</v>
      </c>
      <c r="F9010" s="598"/>
      <c r="I9010" s="580" t="str">
        <f>Índice!$C$8</f>
        <v>2016-01-01</v>
      </c>
      <c r="J9010" s="580" t="str">
        <f>Índice!$C$9</f>
        <v>2016-12-31</v>
      </c>
      <c r="L9010" s="598"/>
    </row>
    <row r="9011" spans="1:14" ht="15.75">
      <c r="C9011" s="598" t="str">
        <f>'823180'!B$12</f>
        <v>Descripción de la partida o partidas, del estado de resultado integral en las que está incluida la amortización de los activos intangibles</v>
      </c>
      <c r="F9011" s="598" t="str">
        <f>'823180'!AA$12</f>
        <v>Por incluir infornación</v>
      </c>
      <c r="I9011" s="580" t="str">
        <f>Índice!$C$8</f>
        <v>2016-01-01</v>
      </c>
      <c r="J9011" s="580" t="str">
        <f>Índice!$C$9</f>
        <v>2016-12-31</v>
      </c>
      <c r="K9011" s="598" t="s">
        <v>2292</v>
      </c>
      <c r="L9011" s="598" t="s">
        <v>2301</v>
      </c>
      <c r="M9011" s="598" t="s">
        <v>2266</v>
      </c>
      <c r="N9011" s="598" t="s">
        <v>2267</v>
      </c>
    </row>
    <row r="9012" spans="1:14" ht="15.75">
      <c r="C9012" s="598" t="str">
        <f>'823180'!B$13</f>
        <v>Método de amortización, activos intangibles distintos de la plusvalía</v>
      </c>
      <c r="F9012" s="598" t="str">
        <f>'823180'!AA$13</f>
        <v>Por incluir infornación</v>
      </c>
      <c r="I9012" s="580" t="str">
        <f>Índice!$C$8</f>
        <v>2016-01-01</v>
      </c>
      <c r="J9012" s="580" t="str">
        <f>Índice!$C$9</f>
        <v>2016-12-31</v>
      </c>
      <c r="K9012" s="598" t="s">
        <v>2292</v>
      </c>
      <c r="L9012" s="598" t="s">
        <v>2301</v>
      </c>
      <c r="M9012" s="598" t="s">
        <v>2266</v>
      </c>
      <c r="N9012" s="598" t="s">
        <v>2267</v>
      </c>
    </row>
    <row r="9013" spans="1:14" ht="15.75">
      <c r="C9013" s="598" t="str">
        <f>'823180'!B$14</f>
        <v>Vidas útiles o tasas de amortización, activos intangibles distintos de la plusvalía</v>
      </c>
      <c r="F9013" s="598" t="str">
        <f>'823180'!AA$14</f>
        <v>Por incluir infornación</v>
      </c>
      <c r="I9013" s="580" t="str">
        <f>Índice!$C$8</f>
        <v>2016-01-01</v>
      </c>
      <c r="J9013" s="580" t="str">
        <f>Índice!$C$9</f>
        <v>2016-12-31</v>
      </c>
      <c r="K9013" s="598" t="s">
        <v>2292</v>
      </c>
      <c r="L9013" s="598" t="s">
        <v>2301</v>
      </c>
      <c r="M9013" s="598" t="s">
        <v>2266</v>
      </c>
      <c r="N9013" s="598" t="s">
        <v>2267</v>
      </c>
    </row>
    <row r="9014" spans="1:14" ht="15.75">
      <c r="A9014" s="593" t="s">
        <v>15</v>
      </c>
      <c r="C9014" s="598" t="str">
        <f>'823180'!B$15</f>
        <v>Conciliación de cambios en activos intangibles distintos de la plusvalía [sinopsis]</v>
      </c>
      <c r="F9014" s="598"/>
      <c r="I9014" s="580"/>
      <c r="J9014" s="580"/>
      <c r="K9014" s="598"/>
      <c r="L9014" s="598"/>
    </row>
    <row r="9015" spans="1:14" ht="15.75">
      <c r="A9015" s="593"/>
      <c r="C9015" s="598" t="str">
        <f>'823180'!B$16</f>
        <v>Activos intangibles distintos de la plusvalía al comienzo del periodo</v>
      </c>
      <c r="F9015" s="600">
        <f>'823180'!AA$16</f>
        <v>0</v>
      </c>
      <c r="J9015" s="580" t="str">
        <f>Índice!$C$8</f>
        <v>2016-01-01</v>
      </c>
      <c r="K9015" s="598" t="s">
        <v>2292</v>
      </c>
      <c r="L9015" s="598" t="s">
        <v>2301</v>
      </c>
      <c r="M9015" s="598" t="s">
        <v>2266</v>
      </c>
      <c r="N9015" s="598" t="s">
        <v>2267</v>
      </c>
    </row>
    <row r="9016" spans="1:14" ht="15.75">
      <c r="A9016" s="593" t="s">
        <v>15</v>
      </c>
      <c r="C9016" s="598" t="str">
        <f>'823180'!B$17</f>
        <v>Cambios en activos intangibles distintos de la plusvalía [sinopsis]</v>
      </c>
      <c r="F9016" s="600"/>
      <c r="I9016" s="580" t="str">
        <f>Índice!$C$8</f>
        <v>2016-01-01</v>
      </c>
      <c r="J9016" s="580" t="str">
        <f>Índice!$C$9</f>
        <v>2016-12-31</v>
      </c>
      <c r="K9016" s="598" t="s">
        <v>2292</v>
      </c>
      <c r="L9016" s="598" t="s">
        <v>2301</v>
      </c>
      <c r="M9016" s="598" t="s">
        <v>2266</v>
      </c>
      <c r="N9016" s="598" t="s">
        <v>2267</v>
      </c>
    </row>
    <row r="9017" spans="1:14" ht="15.75">
      <c r="A9017" s="593"/>
      <c r="C9017" s="598" t="str">
        <f>'823180'!B$18</f>
        <v>Incrementos distintos de los procedentes de combinaciones de negocios, activos intangibles distintos de la plusvalía</v>
      </c>
      <c r="F9017" s="600">
        <f>'823180'!AA$18</f>
        <v>0</v>
      </c>
      <c r="I9017" s="580" t="str">
        <f>Índice!$C$8</f>
        <v>2016-01-01</v>
      </c>
      <c r="J9017" s="580" t="str">
        <f>Índice!$C$9</f>
        <v>2016-12-31</v>
      </c>
      <c r="K9017" s="598" t="s">
        <v>2292</v>
      </c>
      <c r="L9017" s="598" t="s">
        <v>2301</v>
      </c>
      <c r="M9017" s="598" t="s">
        <v>2266</v>
      </c>
      <c r="N9017" s="598" t="s">
        <v>2267</v>
      </c>
    </row>
    <row r="9018" spans="1:14" ht="15.75">
      <c r="C9018" s="598" t="str">
        <f>'823180'!B$19</f>
        <v>Adquisiciones realizadas mediante combinaciones de negocios, activos intangibles distintos a la plusvalía</v>
      </c>
      <c r="F9018" s="600">
        <f>'823180'!AA$19</f>
        <v>0</v>
      </c>
      <c r="I9018" s="580" t="str">
        <f>Índice!$C$8</f>
        <v>2016-01-01</v>
      </c>
      <c r="J9018" s="580" t="str">
        <f>Índice!$C$9</f>
        <v>2016-12-31</v>
      </c>
      <c r="K9018" s="598" t="s">
        <v>2292</v>
      </c>
      <c r="L9018" s="598" t="s">
        <v>2301</v>
      </c>
      <c r="M9018" s="598" t="s">
        <v>2266</v>
      </c>
      <c r="N9018" s="598" t="s">
        <v>2267</v>
      </c>
    </row>
    <row r="9019" spans="1:14" ht="15.75">
      <c r="C9019" s="598" t="str">
        <f>'823180'!B$20</f>
        <v>Incremento (disminución) por diferencias de cambio netas, activos intangibles distintos de la plusvalía</v>
      </c>
      <c r="F9019" s="600">
        <f>'823180'!AA$20</f>
        <v>0</v>
      </c>
      <c r="I9019" s="580" t="str">
        <f>Índice!$C$8</f>
        <v>2016-01-01</v>
      </c>
      <c r="J9019" s="580" t="str">
        <f>Índice!$C$9</f>
        <v>2016-12-31</v>
      </c>
      <c r="K9019" s="598" t="s">
        <v>2292</v>
      </c>
      <c r="L9019" s="598" t="s">
        <v>2301</v>
      </c>
      <c r="M9019" s="598" t="s">
        <v>2266</v>
      </c>
      <c r="N9019" s="598" t="s">
        <v>2267</v>
      </c>
    </row>
    <row r="9020" spans="1:14" ht="15.75">
      <c r="C9020" s="598" t="str">
        <f>'823180'!B$21</f>
        <v>Amortización, activos intangibles distintos de la plusvalía</v>
      </c>
      <c r="F9020" s="600">
        <f>'823180'!AA$21</f>
        <v>0</v>
      </c>
      <c r="I9020" s="580" t="str">
        <f>Índice!$C$8</f>
        <v>2016-01-01</v>
      </c>
      <c r="J9020" s="580" t="str">
        <f>Índice!$C$9</f>
        <v>2016-12-31</v>
      </c>
      <c r="K9020" s="598" t="s">
        <v>2292</v>
      </c>
      <c r="L9020" s="598" t="s">
        <v>2301</v>
      </c>
      <c r="M9020" s="598" t="s">
        <v>2266</v>
      </c>
      <c r="N9020" s="598" t="s">
        <v>2267</v>
      </c>
    </row>
    <row r="9021" spans="1:14" ht="15.75">
      <c r="C9021" s="598" t="str">
        <f>'823180'!B$22</f>
        <v>Pérdidas por deterioro de valor reconocidas en el resultado del periodo, activos intangibles distintos de la plusvalía</v>
      </c>
      <c r="F9021" s="600">
        <f>'823180'!AA$22</f>
        <v>0</v>
      </c>
      <c r="I9021" s="580" t="str">
        <f>Índice!$C$8</f>
        <v>2016-01-01</v>
      </c>
      <c r="J9021" s="580" t="str">
        <f>Índice!$C$9</f>
        <v>2016-12-31</v>
      </c>
      <c r="K9021" s="598" t="s">
        <v>2292</v>
      </c>
      <c r="L9021" s="598" t="s">
        <v>2301</v>
      </c>
      <c r="M9021" s="598" t="s">
        <v>2266</v>
      </c>
      <c r="N9021" s="598" t="s">
        <v>2267</v>
      </c>
    </row>
    <row r="9022" spans="1:14" ht="15.75">
      <c r="C9022" s="598" t="str">
        <f>'823180'!B$23</f>
        <v>Reversión de pérdidas por deterioro de valor reconocidas en el resultado del periodo, activos intangibles distintos de la plusvalía</v>
      </c>
      <c r="F9022" s="600">
        <f>'823180'!AA$23</f>
        <v>0</v>
      </c>
      <c r="I9022" s="580" t="str">
        <f>Índice!$C$8</f>
        <v>2016-01-01</v>
      </c>
      <c r="J9022" s="580" t="str">
        <f>Índice!$C$9</f>
        <v>2016-12-31</v>
      </c>
      <c r="K9022" s="598" t="s">
        <v>2292</v>
      </c>
      <c r="L9022" s="598" t="s">
        <v>2301</v>
      </c>
      <c r="M9022" s="598" t="s">
        <v>2266</v>
      </c>
      <c r="N9022" s="598" t="s">
        <v>2267</v>
      </c>
    </row>
    <row r="9023" spans="1:14" ht="15.75">
      <c r="C9023" s="598" t="str">
        <f>'823180'!B$24</f>
        <v>Incrementos (disminuciones) por otros cambios, activos intangibles distintos de la plusvalía</v>
      </c>
      <c r="F9023" s="600">
        <f>'823180'!AA$24</f>
        <v>0</v>
      </c>
      <c r="I9023" s="580" t="str">
        <f>Índice!$C$8</f>
        <v>2016-01-01</v>
      </c>
      <c r="J9023" s="580" t="str">
        <f>Índice!$C$9</f>
        <v>2016-12-31</v>
      </c>
      <c r="K9023" s="598" t="s">
        <v>2292</v>
      </c>
      <c r="L9023" s="598" t="s">
        <v>2301</v>
      </c>
      <c r="M9023" s="598" t="s">
        <v>2266</v>
      </c>
      <c r="N9023" s="598" t="s">
        <v>2267</v>
      </c>
    </row>
    <row r="9024" spans="1:14" ht="15.75">
      <c r="C9024" s="598" t="str">
        <f>'823180'!B$25</f>
        <v>Disposiciones, activos intangibles distintos de la plusvalía</v>
      </c>
      <c r="F9024" s="600">
        <f>'823180'!AA$25</f>
        <v>0</v>
      </c>
      <c r="I9024" s="580" t="str">
        <f>Índice!$C$8</f>
        <v>2016-01-01</v>
      </c>
      <c r="J9024" s="580" t="str">
        <f>Índice!$C$9</f>
        <v>2016-12-31</v>
      </c>
      <c r="K9024" s="598" t="s">
        <v>2292</v>
      </c>
      <c r="L9024" s="598" t="s">
        <v>2301</v>
      </c>
      <c r="M9024" s="598" t="s">
        <v>2266</v>
      </c>
      <c r="N9024" s="598" t="s">
        <v>2267</v>
      </c>
    </row>
    <row r="9025" spans="1:14" ht="15.75">
      <c r="C9025" s="598" t="str">
        <f>'823180'!B$26</f>
        <v>Total incremento (disminución) en activos intangibles distintos de la plusvalía</v>
      </c>
      <c r="F9025" s="600">
        <f>'823180'!AA$26</f>
        <v>0</v>
      </c>
      <c r="I9025" s="580" t="str">
        <f>Índice!$C$8</f>
        <v>2016-01-01</v>
      </c>
      <c r="J9025" s="580" t="str">
        <f>Índice!$C$9</f>
        <v>2016-12-31</v>
      </c>
      <c r="K9025" s="598" t="s">
        <v>2292</v>
      </c>
      <c r="L9025" s="598" t="s">
        <v>2301</v>
      </c>
      <c r="M9025" s="598" t="s">
        <v>2266</v>
      </c>
      <c r="N9025" s="598" t="s">
        <v>2267</v>
      </c>
    </row>
    <row r="9026" spans="1:14" ht="15.75">
      <c r="C9026" s="598" t="str">
        <f>'823180'!B$27</f>
        <v>Activos intangibles distintos de la plusvalía al final del periodo</v>
      </c>
      <c r="F9026" s="600">
        <f>'823180'!AA$27</f>
        <v>0</v>
      </c>
      <c r="I9026" s="580"/>
      <c r="J9026" s="580" t="str">
        <f>Índice!$C$9</f>
        <v>2016-12-31</v>
      </c>
      <c r="K9026" s="598" t="s">
        <v>2292</v>
      </c>
      <c r="L9026" s="598" t="s">
        <v>2301</v>
      </c>
      <c r="M9026" s="598" t="s">
        <v>2266</v>
      </c>
      <c r="N9026" s="598" t="s">
        <v>2267</v>
      </c>
    </row>
    <row r="9027" spans="1:14" ht="15.75">
      <c r="A9027" s="593" t="s">
        <v>15</v>
      </c>
      <c r="C9027" s="598" t="s">
        <v>1659</v>
      </c>
      <c r="I9027" s="580"/>
      <c r="J9027" s="580"/>
      <c r="L9027" s="598"/>
    </row>
    <row r="9028" spans="1:14" ht="15.75">
      <c r="A9028" s="593" t="s">
        <v>15</v>
      </c>
      <c r="C9028" s="598" t="str">
        <f>'823180'!B$11</f>
        <v>Información a revelar detallada sobre activos intangibles</v>
      </c>
      <c r="F9028" s="598"/>
      <c r="I9028" s="580" t="str">
        <f>Índice!$C$8</f>
        <v>2016-01-01</v>
      </c>
      <c r="J9028" s="580" t="str">
        <f>Índice!$C$9</f>
        <v>2016-12-31</v>
      </c>
      <c r="L9028" s="598"/>
    </row>
    <row r="9029" spans="1:14" ht="15.75">
      <c r="C9029" s="598" t="str">
        <f>'823180'!B$12</f>
        <v>Descripción de la partida o partidas, del estado de resultado integral en las que está incluida la amortización de los activos intangibles</v>
      </c>
      <c r="F9029" s="598" t="str">
        <f>'823180'!AB$12</f>
        <v>Por incluir infornación</v>
      </c>
      <c r="I9029" s="580" t="str">
        <f>Índice!$C$8</f>
        <v>2016-01-01</v>
      </c>
      <c r="J9029" s="580" t="str">
        <f>Índice!$C$9</f>
        <v>2016-12-31</v>
      </c>
      <c r="K9029" s="598" t="s">
        <v>2292</v>
      </c>
      <c r="L9029" s="598" t="s">
        <v>2301</v>
      </c>
      <c r="M9029" s="598" t="s">
        <v>2266</v>
      </c>
      <c r="N9029" s="598" t="s">
        <v>2268</v>
      </c>
    </row>
    <row r="9030" spans="1:14" ht="15.75">
      <c r="C9030" s="598" t="str">
        <f>'823180'!B$13</f>
        <v>Método de amortización, activos intangibles distintos de la plusvalía</v>
      </c>
      <c r="F9030" s="598" t="str">
        <f>'823180'!AB$13</f>
        <v>Por incluir infornación</v>
      </c>
      <c r="I9030" s="580" t="str">
        <f>Índice!$C$8</f>
        <v>2016-01-01</v>
      </c>
      <c r="J9030" s="580" t="str">
        <f>Índice!$C$9</f>
        <v>2016-12-31</v>
      </c>
      <c r="K9030" s="598" t="s">
        <v>2292</v>
      </c>
      <c r="L9030" s="598" t="s">
        <v>2301</v>
      </c>
      <c r="M9030" s="598" t="s">
        <v>2266</v>
      </c>
      <c r="N9030" s="598" t="s">
        <v>2268</v>
      </c>
    </row>
    <row r="9031" spans="1:14" ht="15.75">
      <c r="C9031" s="598" t="str">
        <f>'823180'!B$14</f>
        <v>Vidas útiles o tasas de amortización, activos intangibles distintos de la plusvalía</v>
      </c>
      <c r="F9031" s="598" t="str">
        <f>'823180'!AB$14</f>
        <v>Por incluir infornación</v>
      </c>
      <c r="I9031" s="580" t="str">
        <f>Índice!$C$8</f>
        <v>2016-01-01</v>
      </c>
      <c r="J9031" s="580" t="str">
        <f>Índice!$C$9</f>
        <v>2016-12-31</v>
      </c>
      <c r="K9031" s="598" t="s">
        <v>2292</v>
      </c>
      <c r="L9031" s="598" t="s">
        <v>2301</v>
      </c>
      <c r="M9031" s="598" t="s">
        <v>2266</v>
      </c>
      <c r="N9031" s="598" t="s">
        <v>2268</v>
      </c>
    </row>
    <row r="9032" spans="1:14" ht="15.75">
      <c r="A9032" s="593" t="s">
        <v>15</v>
      </c>
      <c r="C9032" s="598" t="str">
        <f>'823180'!B$15</f>
        <v>Conciliación de cambios en activos intangibles distintos de la plusvalía [sinopsis]</v>
      </c>
      <c r="F9032" s="598"/>
      <c r="I9032" s="580"/>
      <c r="J9032" s="580"/>
      <c r="K9032" s="598"/>
      <c r="L9032" s="598"/>
    </row>
    <row r="9033" spans="1:14" ht="15.75">
      <c r="A9033" s="593"/>
      <c r="C9033" s="598" t="str">
        <f>'823180'!B$16</f>
        <v>Activos intangibles distintos de la plusvalía al comienzo del periodo</v>
      </c>
      <c r="F9033" s="600">
        <f>'823180'!AB$16</f>
        <v>0</v>
      </c>
      <c r="J9033" s="580" t="str">
        <f>Índice!$C$8</f>
        <v>2016-01-01</v>
      </c>
      <c r="K9033" s="598" t="s">
        <v>2292</v>
      </c>
      <c r="L9033" s="598" t="s">
        <v>2301</v>
      </c>
      <c r="M9033" s="598" t="s">
        <v>2266</v>
      </c>
      <c r="N9033" s="598" t="s">
        <v>2268</v>
      </c>
    </row>
    <row r="9034" spans="1:14" ht="15.75">
      <c r="A9034" s="593" t="s">
        <v>15</v>
      </c>
      <c r="C9034" s="598" t="str">
        <f>'823180'!B$17</f>
        <v>Cambios en activos intangibles distintos de la plusvalía [sinopsis]</v>
      </c>
      <c r="F9034" s="600"/>
      <c r="I9034" s="580" t="str">
        <f>Índice!$C$8</f>
        <v>2016-01-01</v>
      </c>
      <c r="J9034" s="580" t="str">
        <f>Índice!$C$9</f>
        <v>2016-12-31</v>
      </c>
      <c r="K9034" s="598" t="s">
        <v>2292</v>
      </c>
      <c r="L9034" s="598" t="s">
        <v>2301</v>
      </c>
      <c r="M9034" s="598" t="s">
        <v>2266</v>
      </c>
      <c r="N9034" s="598" t="s">
        <v>2268</v>
      </c>
    </row>
    <row r="9035" spans="1:14" ht="15.75">
      <c r="A9035" s="593"/>
      <c r="C9035" s="598" t="str">
        <f>'823180'!B$18</f>
        <v>Incrementos distintos de los procedentes de combinaciones de negocios, activos intangibles distintos de la plusvalía</v>
      </c>
      <c r="F9035" s="600">
        <f>'823180'!AB$18</f>
        <v>0</v>
      </c>
      <c r="I9035" s="580" t="str">
        <f>Índice!$C$8</f>
        <v>2016-01-01</v>
      </c>
      <c r="J9035" s="580" t="str">
        <f>Índice!$C$9</f>
        <v>2016-12-31</v>
      </c>
      <c r="K9035" s="598" t="s">
        <v>2292</v>
      </c>
      <c r="L9035" s="598" t="s">
        <v>2301</v>
      </c>
      <c r="M9035" s="598" t="s">
        <v>2266</v>
      </c>
      <c r="N9035" s="598" t="s">
        <v>2268</v>
      </c>
    </row>
    <row r="9036" spans="1:14" ht="15.75">
      <c r="C9036" s="598" t="str">
        <f>'823180'!B$19</f>
        <v>Adquisiciones realizadas mediante combinaciones de negocios, activos intangibles distintos a la plusvalía</v>
      </c>
      <c r="F9036" s="600">
        <f>'823180'!AB$19</f>
        <v>0</v>
      </c>
      <c r="I9036" s="580" t="str">
        <f>Índice!$C$8</f>
        <v>2016-01-01</v>
      </c>
      <c r="J9036" s="580" t="str">
        <f>Índice!$C$9</f>
        <v>2016-12-31</v>
      </c>
      <c r="K9036" s="598" t="s">
        <v>2292</v>
      </c>
      <c r="L9036" s="598" t="s">
        <v>2301</v>
      </c>
      <c r="M9036" s="598" t="s">
        <v>2266</v>
      </c>
      <c r="N9036" s="598" t="s">
        <v>2268</v>
      </c>
    </row>
    <row r="9037" spans="1:14" ht="15.75">
      <c r="C9037" s="598" t="str">
        <f>'823180'!B$20</f>
        <v>Incremento (disminución) por diferencias de cambio netas, activos intangibles distintos de la plusvalía</v>
      </c>
      <c r="F9037" s="600">
        <f>'823180'!AB$20</f>
        <v>0</v>
      </c>
      <c r="I9037" s="580" t="str">
        <f>Índice!$C$8</f>
        <v>2016-01-01</v>
      </c>
      <c r="J9037" s="580" t="str">
        <f>Índice!$C$9</f>
        <v>2016-12-31</v>
      </c>
      <c r="K9037" s="598" t="s">
        <v>2292</v>
      </c>
      <c r="L9037" s="598" t="s">
        <v>2301</v>
      </c>
      <c r="M9037" s="598" t="s">
        <v>2266</v>
      </c>
      <c r="N9037" s="598" t="s">
        <v>2268</v>
      </c>
    </row>
    <row r="9038" spans="1:14" ht="15.75">
      <c r="C9038" s="598" t="str">
        <f>'823180'!B$21</f>
        <v>Amortización, activos intangibles distintos de la plusvalía</v>
      </c>
      <c r="F9038" s="600">
        <f>'823180'!AB$21</f>
        <v>0</v>
      </c>
      <c r="I9038" s="580" t="str">
        <f>Índice!$C$8</f>
        <v>2016-01-01</v>
      </c>
      <c r="J9038" s="580" t="str">
        <f>Índice!$C$9</f>
        <v>2016-12-31</v>
      </c>
      <c r="K9038" s="598" t="s">
        <v>2292</v>
      </c>
      <c r="L9038" s="598" t="s">
        <v>2301</v>
      </c>
      <c r="M9038" s="598" t="s">
        <v>2266</v>
      </c>
      <c r="N9038" s="598" t="s">
        <v>2268</v>
      </c>
    </row>
    <row r="9039" spans="1:14" ht="15.75">
      <c r="C9039" s="598" t="str">
        <f>'823180'!B$22</f>
        <v>Pérdidas por deterioro de valor reconocidas en el resultado del periodo, activos intangibles distintos de la plusvalía</v>
      </c>
      <c r="F9039" s="600">
        <f>'823180'!AB$22</f>
        <v>0</v>
      </c>
      <c r="I9039" s="580" t="str">
        <f>Índice!$C$8</f>
        <v>2016-01-01</v>
      </c>
      <c r="J9039" s="580" t="str">
        <f>Índice!$C$9</f>
        <v>2016-12-31</v>
      </c>
      <c r="K9039" s="598" t="s">
        <v>2292</v>
      </c>
      <c r="L9039" s="598" t="s">
        <v>2301</v>
      </c>
      <c r="M9039" s="598" t="s">
        <v>2266</v>
      </c>
      <c r="N9039" s="598" t="s">
        <v>2268</v>
      </c>
    </row>
    <row r="9040" spans="1:14" ht="15.75">
      <c r="C9040" s="598" t="str">
        <f>'823180'!B$23</f>
        <v>Reversión de pérdidas por deterioro de valor reconocidas en el resultado del periodo, activos intangibles distintos de la plusvalía</v>
      </c>
      <c r="F9040" s="600">
        <f>'823180'!AB$23</f>
        <v>0</v>
      </c>
      <c r="I9040" s="580" t="str">
        <f>Índice!$C$8</f>
        <v>2016-01-01</v>
      </c>
      <c r="J9040" s="580" t="str">
        <f>Índice!$C$9</f>
        <v>2016-12-31</v>
      </c>
      <c r="K9040" s="598" t="s">
        <v>2292</v>
      </c>
      <c r="L9040" s="598" t="s">
        <v>2301</v>
      </c>
      <c r="M9040" s="598" t="s">
        <v>2266</v>
      </c>
      <c r="N9040" s="598" t="s">
        <v>2268</v>
      </c>
    </row>
    <row r="9041" spans="1:14" ht="15.75">
      <c r="C9041" s="598" t="str">
        <f>'823180'!B$24</f>
        <v>Incrementos (disminuciones) por otros cambios, activos intangibles distintos de la plusvalía</v>
      </c>
      <c r="F9041" s="600">
        <f>'823180'!AB$24</f>
        <v>0</v>
      </c>
      <c r="I9041" s="580" t="str">
        <f>Índice!$C$8</f>
        <v>2016-01-01</v>
      </c>
      <c r="J9041" s="580" t="str">
        <f>Índice!$C$9</f>
        <v>2016-12-31</v>
      </c>
      <c r="K9041" s="598" t="s">
        <v>2292</v>
      </c>
      <c r="L9041" s="598" t="s">
        <v>2301</v>
      </c>
      <c r="M9041" s="598" t="s">
        <v>2266</v>
      </c>
      <c r="N9041" s="598" t="s">
        <v>2268</v>
      </c>
    </row>
    <row r="9042" spans="1:14" ht="15.75">
      <c r="C9042" s="598" t="str">
        <f>'823180'!B$25</f>
        <v>Disposiciones, activos intangibles distintos de la plusvalía</v>
      </c>
      <c r="F9042" s="600">
        <f>'823180'!AB$25</f>
        <v>0</v>
      </c>
      <c r="I9042" s="580" t="str">
        <f>Índice!$C$8</f>
        <v>2016-01-01</v>
      </c>
      <c r="J9042" s="580" t="str">
        <f>Índice!$C$9</f>
        <v>2016-12-31</v>
      </c>
      <c r="K9042" s="598" t="s">
        <v>2292</v>
      </c>
      <c r="L9042" s="598" t="s">
        <v>2301</v>
      </c>
      <c r="M9042" s="598" t="s">
        <v>2266</v>
      </c>
      <c r="N9042" s="598" t="s">
        <v>2268</v>
      </c>
    </row>
    <row r="9043" spans="1:14" ht="15.75">
      <c r="C9043" s="598" t="str">
        <f>'823180'!B$26</f>
        <v>Total incremento (disminución) en activos intangibles distintos de la plusvalía</v>
      </c>
      <c r="F9043" s="600">
        <f>'823180'!AB$26</f>
        <v>0</v>
      </c>
      <c r="I9043" s="580" t="str">
        <f>Índice!$C$8</f>
        <v>2016-01-01</v>
      </c>
      <c r="J9043" s="580" t="str">
        <f>Índice!$C$9</f>
        <v>2016-12-31</v>
      </c>
      <c r="K9043" s="598" t="s">
        <v>2292</v>
      </c>
      <c r="L9043" s="598" t="s">
        <v>2301</v>
      </c>
      <c r="M9043" s="598" t="s">
        <v>2266</v>
      </c>
      <c r="N9043" s="598" t="s">
        <v>2268</v>
      </c>
    </row>
    <row r="9044" spans="1:14" ht="15.75">
      <c r="C9044" s="598" t="str">
        <f>'823180'!B$27</f>
        <v>Activos intangibles distintos de la plusvalía al final del periodo</v>
      </c>
      <c r="F9044" s="600">
        <f>'823180'!AB$27</f>
        <v>0</v>
      </c>
      <c r="I9044" s="580"/>
      <c r="J9044" s="580" t="str">
        <f>Índice!$C$9</f>
        <v>2016-12-31</v>
      </c>
      <c r="K9044" s="598" t="s">
        <v>2292</v>
      </c>
      <c r="L9044" s="598" t="s">
        <v>2301</v>
      </c>
      <c r="M9044" s="598" t="s">
        <v>2266</v>
      </c>
      <c r="N9044" s="598" t="s">
        <v>2268</v>
      </c>
    </row>
    <row r="9045" spans="1:14" ht="15.75">
      <c r="A9045" s="593" t="s">
        <v>15</v>
      </c>
      <c r="C9045" s="598" t="s">
        <v>1658</v>
      </c>
      <c r="I9045" s="580"/>
      <c r="J9045" s="580"/>
      <c r="L9045" s="598"/>
    </row>
    <row r="9046" spans="1:14" ht="15.75">
      <c r="A9046" s="593" t="s">
        <v>15</v>
      </c>
      <c r="C9046" s="598" t="str">
        <f>'823180'!B$11</f>
        <v>Información a revelar detallada sobre activos intangibles</v>
      </c>
      <c r="F9046" s="598"/>
      <c r="I9046" s="580" t="str">
        <f>Índice!$C$8</f>
        <v>2016-01-01</v>
      </c>
      <c r="J9046" s="580" t="str">
        <f>Índice!$C$9</f>
        <v>2016-12-31</v>
      </c>
      <c r="L9046" s="598"/>
    </row>
    <row r="9047" spans="1:14" ht="15.75">
      <c r="C9047" s="598" t="str">
        <f>'823180'!B$12</f>
        <v>Descripción de la partida o partidas, del estado de resultado integral en las que está incluida la amortización de los activos intangibles</v>
      </c>
      <c r="F9047" s="598" t="str">
        <f>'823180'!AC$12</f>
        <v>Por incluir infornación</v>
      </c>
      <c r="I9047" s="580" t="str">
        <f>Índice!$C$8</f>
        <v>2016-01-01</v>
      </c>
      <c r="J9047" s="580" t="str">
        <f>Índice!$C$9</f>
        <v>2016-12-31</v>
      </c>
      <c r="K9047" s="598" t="s">
        <v>2292</v>
      </c>
      <c r="L9047" s="598" t="s">
        <v>2301</v>
      </c>
      <c r="M9047" s="598" t="s">
        <v>2266</v>
      </c>
      <c r="N9047" s="598" t="s">
        <v>2269</v>
      </c>
    </row>
    <row r="9048" spans="1:14" ht="15.75">
      <c r="C9048" s="598" t="str">
        <f>'823180'!B$13</f>
        <v>Método de amortización, activos intangibles distintos de la plusvalía</v>
      </c>
      <c r="F9048" s="598" t="str">
        <f>'823180'!AC$13</f>
        <v>Por incluir infornación</v>
      </c>
      <c r="I9048" s="580" t="str">
        <f>Índice!$C$8</f>
        <v>2016-01-01</v>
      </c>
      <c r="J9048" s="580" t="str">
        <f>Índice!$C$9</f>
        <v>2016-12-31</v>
      </c>
      <c r="K9048" s="598" t="s">
        <v>2292</v>
      </c>
      <c r="L9048" s="598" t="s">
        <v>2301</v>
      </c>
      <c r="M9048" s="598" t="s">
        <v>2266</v>
      </c>
      <c r="N9048" s="598" t="s">
        <v>2269</v>
      </c>
    </row>
    <row r="9049" spans="1:14" ht="15.75">
      <c r="C9049" s="598" t="str">
        <f>'823180'!B$14</f>
        <v>Vidas útiles o tasas de amortización, activos intangibles distintos de la plusvalía</v>
      </c>
      <c r="F9049" s="598" t="str">
        <f>'823180'!AC$14</f>
        <v>Por incluir infornación</v>
      </c>
      <c r="I9049" s="580" t="str">
        <f>Índice!$C$8</f>
        <v>2016-01-01</v>
      </c>
      <c r="J9049" s="580" t="str">
        <f>Índice!$C$9</f>
        <v>2016-12-31</v>
      </c>
      <c r="K9049" s="598" t="s">
        <v>2292</v>
      </c>
      <c r="L9049" s="598" t="s">
        <v>2301</v>
      </c>
      <c r="M9049" s="598" t="s">
        <v>2266</v>
      </c>
      <c r="N9049" s="598" t="s">
        <v>2269</v>
      </c>
    </row>
    <row r="9050" spans="1:14" ht="15.75">
      <c r="A9050" s="593" t="s">
        <v>15</v>
      </c>
      <c r="C9050" s="598" t="str">
        <f>'823180'!B$15</f>
        <v>Conciliación de cambios en activos intangibles distintos de la plusvalía [sinopsis]</v>
      </c>
      <c r="F9050" s="598"/>
      <c r="I9050" s="580"/>
      <c r="J9050" s="580"/>
      <c r="K9050" s="598"/>
      <c r="L9050" s="598"/>
    </row>
    <row r="9051" spans="1:14" ht="15.75">
      <c r="A9051" s="593"/>
      <c r="C9051" s="598" t="str">
        <f>'823180'!B$16</f>
        <v>Activos intangibles distintos de la plusvalía al comienzo del periodo</v>
      </c>
      <c r="F9051" s="600">
        <f>'823180'!AC$16</f>
        <v>0</v>
      </c>
      <c r="J9051" s="580" t="str">
        <f>Índice!$C$8</f>
        <v>2016-01-01</v>
      </c>
      <c r="K9051" s="598" t="s">
        <v>2292</v>
      </c>
      <c r="L9051" s="598" t="s">
        <v>2301</v>
      </c>
      <c r="M9051" s="598" t="s">
        <v>2266</v>
      </c>
      <c r="N9051" s="598" t="s">
        <v>2269</v>
      </c>
    </row>
    <row r="9052" spans="1:14" ht="15.75">
      <c r="A9052" s="593" t="s">
        <v>15</v>
      </c>
      <c r="C9052" s="598" t="str">
        <f>'823180'!B$17</f>
        <v>Cambios en activos intangibles distintos de la plusvalía [sinopsis]</v>
      </c>
      <c r="F9052" s="600"/>
      <c r="I9052" s="580" t="str">
        <f>Índice!$C$8</f>
        <v>2016-01-01</v>
      </c>
      <c r="J9052" s="580" t="str">
        <f>Índice!$C$9</f>
        <v>2016-12-31</v>
      </c>
      <c r="K9052" s="598" t="s">
        <v>2292</v>
      </c>
      <c r="L9052" s="598" t="s">
        <v>2301</v>
      </c>
      <c r="M9052" s="598" t="s">
        <v>2266</v>
      </c>
      <c r="N9052" s="598" t="s">
        <v>2269</v>
      </c>
    </row>
    <row r="9053" spans="1:14" ht="15.75">
      <c r="A9053" s="593"/>
      <c r="C9053" s="598" t="str">
        <f>'823180'!B$18</f>
        <v>Incrementos distintos de los procedentes de combinaciones de negocios, activos intangibles distintos de la plusvalía</v>
      </c>
      <c r="F9053" s="600">
        <f>'823180'!AC$18</f>
        <v>0</v>
      </c>
      <c r="I9053" s="580" t="str">
        <f>Índice!$C$8</f>
        <v>2016-01-01</v>
      </c>
      <c r="J9053" s="580" t="str">
        <f>Índice!$C$9</f>
        <v>2016-12-31</v>
      </c>
      <c r="K9053" s="598" t="s">
        <v>2292</v>
      </c>
      <c r="L9053" s="598" t="s">
        <v>2301</v>
      </c>
      <c r="M9053" s="598" t="s">
        <v>2266</v>
      </c>
      <c r="N9053" s="598" t="s">
        <v>2269</v>
      </c>
    </row>
    <row r="9054" spans="1:14" ht="15.75">
      <c r="C9054" s="598" t="str">
        <f>'823180'!B$19</f>
        <v>Adquisiciones realizadas mediante combinaciones de negocios, activos intangibles distintos a la plusvalía</v>
      </c>
      <c r="F9054" s="600">
        <f>'823180'!AC$19</f>
        <v>0</v>
      </c>
      <c r="I9054" s="580" t="str">
        <f>Índice!$C$8</f>
        <v>2016-01-01</v>
      </c>
      <c r="J9054" s="580" t="str">
        <f>Índice!$C$9</f>
        <v>2016-12-31</v>
      </c>
      <c r="K9054" s="598" t="s">
        <v>2292</v>
      </c>
      <c r="L9054" s="598" t="s">
        <v>2301</v>
      </c>
      <c r="M9054" s="598" t="s">
        <v>2266</v>
      </c>
      <c r="N9054" s="598" t="s">
        <v>2269</v>
      </c>
    </row>
    <row r="9055" spans="1:14" ht="15.75">
      <c r="C9055" s="598" t="str">
        <f>'823180'!B$20</f>
        <v>Incremento (disminución) por diferencias de cambio netas, activos intangibles distintos de la plusvalía</v>
      </c>
      <c r="F9055" s="600">
        <f>'823180'!AC$20</f>
        <v>0</v>
      </c>
      <c r="I9055" s="580" t="str">
        <f>Índice!$C$8</f>
        <v>2016-01-01</v>
      </c>
      <c r="J9055" s="580" t="str">
        <f>Índice!$C$9</f>
        <v>2016-12-31</v>
      </c>
      <c r="K9055" s="598" t="s">
        <v>2292</v>
      </c>
      <c r="L9055" s="598" t="s">
        <v>2301</v>
      </c>
      <c r="M9055" s="598" t="s">
        <v>2266</v>
      </c>
      <c r="N9055" s="598" t="s">
        <v>2269</v>
      </c>
    </row>
    <row r="9056" spans="1:14" ht="15.75">
      <c r="C9056" s="598" t="str">
        <f>'823180'!B$21</f>
        <v>Amortización, activos intangibles distintos de la plusvalía</v>
      </c>
      <c r="F9056" s="600">
        <f>'823180'!AC$21</f>
        <v>0</v>
      </c>
      <c r="I9056" s="580" t="str">
        <f>Índice!$C$8</f>
        <v>2016-01-01</v>
      </c>
      <c r="J9056" s="580" t="str">
        <f>Índice!$C$9</f>
        <v>2016-12-31</v>
      </c>
      <c r="K9056" s="598" t="s">
        <v>2292</v>
      </c>
      <c r="L9056" s="598" t="s">
        <v>2301</v>
      </c>
      <c r="M9056" s="598" t="s">
        <v>2266</v>
      </c>
      <c r="N9056" s="598" t="s">
        <v>2269</v>
      </c>
    </row>
    <row r="9057" spans="1:14" ht="15.75">
      <c r="C9057" s="598" t="str">
        <f>'823180'!B$22</f>
        <v>Pérdidas por deterioro de valor reconocidas en el resultado del periodo, activos intangibles distintos de la plusvalía</v>
      </c>
      <c r="F9057" s="600">
        <f>'823180'!AC$22</f>
        <v>0</v>
      </c>
      <c r="I9057" s="580" t="str">
        <f>Índice!$C$8</f>
        <v>2016-01-01</v>
      </c>
      <c r="J9057" s="580" t="str">
        <f>Índice!$C$9</f>
        <v>2016-12-31</v>
      </c>
      <c r="K9057" s="598" t="s">
        <v>2292</v>
      </c>
      <c r="L9057" s="598" t="s">
        <v>2301</v>
      </c>
      <c r="M9057" s="598" t="s">
        <v>2266</v>
      </c>
      <c r="N9057" s="598" t="s">
        <v>2269</v>
      </c>
    </row>
    <row r="9058" spans="1:14" ht="15.75">
      <c r="C9058" s="598" t="str">
        <f>'823180'!B$23</f>
        <v>Reversión de pérdidas por deterioro de valor reconocidas en el resultado del periodo, activos intangibles distintos de la plusvalía</v>
      </c>
      <c r="F9058" s="600">
        <f>'823180'!AC$23</f>
        <v>0</v>
      </c>
      <c r="I9058" s="580" t="str">
        <f>Índice!$C$8</f>
        <v>2016-01-01</v>
      </c>
      <c r="J9058" s="580" t="str">
        <f>Índice!$C$9</f>
        <v>2016-12-31</v>
      </c>
      <c r="K9058" s="598" t="s">
        <v>2292</v>
      </c>
      <c r="L9058" s="598" t="s">
        <v>2301</v>
      </c>
      <c r="M9058" s="598" t="s">
        <v>2266</v>
      </c>
      <c r="N9058" s="598" t="s">
        <v>2269</v>
      </c>
    </row>
    <row r="9059" spans="1:14" ht="15.75">
      <c r="C9059" s="598" t="str">
        <f>'823180'!B$24</f>
        <v>Incrementos (disminuciones) por otros cambios, activos intangibles distintos de la plusvalía</v>
      </c>
      <c r="F9059" s="600">
        <f>'823180'!AC$24</f>
        <v>0</v>
      </c>
      <c r="I9059" s="580" t="str">
        <f>Índice!$C$8</f>
        <v>2016-01-01</v>
      </c>
      <c r="J9059" s="580" t="str">
        <f>Índice!$C$9</f>
        <v>2016-12-31</v>
      </c>
      <c r="K9059" s="598" t="s">
        <v>2292</v>
      </c>
      <c r="L9059" s="598" t="s">
        <v>2301</v>
      </c>
      <c r="M9059" s="598" t="s">
        <v>2266</v>
      </c>
      <c r="N9059" s="598" t="s">
        <v>2269</v>
      </c>
    </row>
    <row r="9060" spans="1:14" ht="15.75">
      <c r="C9060" s="598" t="str">
        <f>'823180'!B$25</f>
        <v>Disposiciones, activos intangibles distintos de la plusvalía</v>
      </c>
      <c r="F9060" s="600">
        <f>'823180'!AC$25</f>
        <v>0</v>
      </c>
      <c r="I9060" s="580" t="str">
        <f>Índice!$C$8</f>
        <v>2016-01-01</v>
      </c>
      <c r="J9060" s="580" t="str">
        <f>Índice!$C$9</f>
        <v>2016-12-31</v>
      </c>
      <c r="K9060" s="598" t="s">
        <v>2292</v>
      </c>
      <c r="L9060" s="598" t="s">
        <v>2301</v>
      </c>
      <c r="M9060" s="598" t="s">
        <v>2266</v>
      </c>
      <c r="N9060" s="598" t="s">
        <v>2269</v>
      </c>
    </row>
    <row r="9061" spans="1:14" ht="15.75">
      <c r="C9061" s="598" t="str">
        <f>'823180'!B$26</f>
        <v>Total incremento (disminución) en activos intangibles distintos de la plusvalía</v>
      </c>
      <c r="F9061" s="600">
        <f>'823180'!AC$26</f>
        <v>0</v>
      </c>
      <c r="I9061" s="580" t="str">
        <f>Índice!$C$8</f>
        <v>2016-01-01</v>
      </c>
      <c r="J9061" s="580" t="str">
        <f>Índice!$C$9</f>
        <v>2016-12-31</v>
      </c>
      <c r="K9061" s="598" t="s">
        <v>2292</v>
      </c>
      <c r="L9061" s="598" t="s">
        <v>2301</v>
      </c>
      <c r="M9061" s="598" t="s">
        <v>2266</v>
      </c>
      <c r="N9061" s="598" t="s">
        <v>2269</v>
      </c>
    </row>
    <row r="9062" spans="1:14" ht="15.75">
      <c r="C9062" s="598" t="str">
        <f>'823180'!B$27</f>
        <v>Activos intangibles distintos de la plusvalía al final del periodo</v>
      </c>
      <c r="F9062" s="600">
        <f>'823180'!AC$27</f>
        <v>0</v>
      </c>
      <c r="I9062" s="580"/>
      <c r="J9062" s="580" t="str">
        <f>Índice!$C$9</f>
        <v>2016-12-31</v>
      </c>
      <c r="K9062" s="598" t="s">
        <v>2292</v>
      </c>
      <c r="L9062" s="598" t="s">
        <v>2301</v>
      </c>
      <c r="M9062" s="598" t="s">
        <v>2266</v>
      </c>
      <c r="N9062" s="598" t="s">
        <v>2269</v>
      </c>
    </row>
    <row r="9063" spans="1:14" ht="15.75">
      <c r="A9063" s="593" t="s">
        <v>15</v>
      </c>
      <c r="C9063" s="598" t="s">
        <v>1352</v>
      </c>
      <c r="I9063" s="580"/>
      <c r="J9063" s="580"/>
      <c r="L9063" s="598"/>
    </row>
    <row r="9064" spans="1:14" ht="15.75">
      <c r="A9064" s="593" t="s">
        <v>15</v>
      </c>
      <c r="C9064" s="598" t="str">
        <f>'823180'!B$11</f>
        <v>Información a revelar detallada sobre activos intangibles</v>
      </c>
      <c r="F9064" s="598"/>
      <c r="I9064" s="580" t="str">
        <f>Índice!$C$8</f>
        <v>2016-01-01</v>
      </c>
      <c r="J9064" s="580" t="str">
        <f>Índice!$C$9</f>
        <v>2016-12-31</v>
      </c>
      <c r="L9064" s="598"/>
    </row>
    <row r="9065" spans="1:14" ht="15.75">
      <c r="C9065" s="598" t="str">
        <f>'823180'!B$12</f>
        <v>Descripción de la partida o partidas, del estado de resultado integral en las que está incluida la amortización de los activos intangibles</v>
      </c>
      <c r="F9065" s="598" t="str">
        <f>'823180'!AD$12</f>
        <v>Por incluir infornación</v>
      </c>
      <c r="I9065" s="580" t="str">
        <f>Índice!$C$8</f>
        <v>2016-01-01</v>
      </c>
      <c r="J9065" s="580" t="str">
        <f>Índice!$C$9</f>
        <v>2016-12-31</v>
      </c>
      <c r="K9065" s="598" t="s">
        <v>2292</v>
      </c>
      <c r="L9065" s="598" t="s">
        <v>2302</v>
      </c>
      <c r="M9065" s="598" t="s">
        <v>2266</v>
      </c>
      <c r="N9065" s="598" t="s">
        <v>2267</v>
      </c>
    </row>
    <row r="9066" spans="1:14" ht="15.75">
      <c r="C9066" s="598" t="str">
        <f>'823180'!B$13</f>
        <v>Método de amortización, activos intangibles distintos de la plusvalía</v>
      </c>
      <c r="F9066" s="598" t="str">
        <f>'823180'!AD$13</f>
        <v>Por incluir infornación</v>
      </c>
      <c r="I9066" s="580" t="str">
        <f>Índice!$C$8</f>
        <v>2016-01-01</v>
      </c>
      <c r="J9066" s="580" t="str">
        <f>Índice!$C$9</f>
        <v>2016-12-31</v>
      </c>
      <c r="K9066" s="598" t="s">
        <v>2292</v>
      </c>
      <c r="L9066" s="598" t="s">
        <v>2302</v>
      </c>
      <c r="M9066" s="598" t="s">
        <v>2266</v>
      </c>
      <c r="N9066" s="598" t="s">
        <v>2267</v>
      </c>
    </row>
    <row r="9067" spans="1:14" ht="15.75">
      <c r="C9067" s="598" t="str">
        <f>'823180'!B$14</f>
        <v>Vidas útiles o tasas de amortización, activos intangibles distintos de la plusvalía</v>
      </c>
      <c r="F9067" s="598" t="str">
        <f>'823180'!AD$14</f>
        <v>Por incluir infornación</v>
      </c>
      <c r="I9067" s="580" t="str">
        <f>Índice!$C$8</f>
        <v>2016-01-01</v>
      </c>
      <c r="J9067" s="580" t="str">
        <f>Índice!$C$9</f>
        <v>2016-12-31</v>
      </c>
      <c r="K9067" s="598" t="s">
        <v>2292</v>
      </c>
      <c r="L9067" s="598" t="s">
        <v>2302</v>
      </c>
      <c r="M9067" s="598" t="s">
        <v>2266</v>
      </c>
      <c r="N9067" s="598" t="s">
        <v>2267</v>
      </c>
    </row>
    <row r="9068" spans="1:14" ht="15.75">
      <c r="A9068" s="593" t="s">
        <v>15</v>
      </c>
      <c r="C9068" s="598" t="str">
        <f>'823180'!B$15</f>
        <v>Conciliación de cambios en activos intangibles distintos de la plusvalía [sinopsis]</v>
      </c>
      <c r="F9068" s="598"/>
      <c r="I9068" s="580"/>
      <c r="J9068" s="580"/>
      <c r="K9068" s="598"/>
      <c r="L9068" s="598"/>
    </row>
    <row r="9069" spans="1:14" ht="15.75">
      <c r="A9069" s="593"/>
      <c r="C9069" s="598" t="str">
        <f>'823180'!B$16</f>
        <v>Activos intangibles distintos de la plusvalía al comienzo del periodo</v>
      </c>
      <c r="F9069" s="600">
        <f>'823180'!AD$16</f>
        <v>0</v>
      </c>
      <c r="J9069" s="580" t="str">
        <f>Índice!$C$8</f>
        <v>2016-01-01</v>
      </c>
      <c r="K9069" s="598" t="s">
        <v>2292</v>
      </c>
      <c r="L9069" s="598" t="s">
        <v>2302</v>
      </c>
      <c r="M9069" s="598" t="s">
        <v>2266</v>
      </c>
      <c r="N9069" s="598" t="s">
        <v>2267</v>
      </c>
    </row>
    <row r="9070" spans="1:14" ht="15.75">
      <c r="A9070" s="593" t="s">
        <v>15</v>
      </c>
      <c r="C9070" s="598" t="str">
        <f>'823180'!B$17</f>
        <v>Cambios en activos intangibles distintos de la plusvalía [sinopsis]</v>
      </c>
      <c r="F9070" s="600"/>
      <c r="I9070" s="580" t="str">
        <f>Índice!$C$8</f>
        <v>2016-01-01</v>
      </c>
      <c r="J9070" s="580" t="str">
        <f>Índice!$C$9</f>
        <v>2016-12-31</v>
      </c>
      <c r="K9070" s="598" t="s">
        <v>2292</v>
      </c>
      <c r="L9070" s="598" t="s">
        <v>2302</v>
      </c>
      <c r="M9070" s="598" t="s">
        <v>2266</v>
      </c>
      <c r="N9070" s="598" t="s">
        <v>2267</v>
      </c>
    </row>
    <row r="9071" spans="1:14" ht="15.75">
      <c r="A9071" s="593"/>
      <c r="C9071" s="598" t="str">
        <f>'823180'!B$18</f>
        <v>Incrementos distintos de los procedentes de combinaciones de negocios, activos intangibles distintos de la plusvalía</v>
      </c>
      <c r="F9071" s="600">
        <f>'823180'!AD$18</f>
        <v>0</v>
      </c>
      <c r="I9071" s="580" t="str">
        <f>Índice!$C$8</f>
        <v>2016-01-01</v>
      </c>
      <c r="J9071" s="580" t="str">
        <f>Índice!$C$9</f>
        <v>2016-12-31</v>
      </c>
      <c r="K9071" s="598" t="s">
        <v>2292</v>
      </c>
      <c r="L9071" s="598" t="s">
        <v>2302</v>
      </c>
      <c r="M9071" s="598" t="s">
        <v>2266</v>
      </c>
      <c r="N9071" s="598" t="s">
        <v>2267</v>
      </c>
    </row>
    <row r="9072" spans="1:14" ht="15.75">
      <c r="C9072" s="598" t="str">
        <f>'823180'!B$19</f>
        <v>Adquisiciones realizadas mediante combinaciones de negocios, activos intangibles distintos a la plusvalía</v>
      </c>
      <c r="F9072" s="600">
        <f>'823180'!AD$19</f>
        <v>0</v>
      </c>
      <c r="I9072" s="580" t="str">
        <f>Índice!$C$8</f>
        <v>2016-01-01</v>
      </c>
      <c r="J9072" s="580" t="str">
        <f>Índice!$C$9</f>
        <v>2016-12-31</v>
      </c>
      <c r="K9072" s="598" t="s">
        <v>2292</v>
      </c>
      <c r="L9072" s="598" t="s">
        <v>2302</v>
      </c>
      <c r="M9072" s="598" t="s">
        <v>2266</v>
      </c>
      <c r="N9072" s="598" t="s">
        <v>2267</v>
      </c>
    </row>
    <row r="9073" spans="1:14" ht="15.75">
      <c r="C9073" s="598" t="str">
        <f>'823180'!B$20</f>
        <v>Incremento (disminución) por diferencias de cambio netas, activos intangibles distintos de la plusvalía</v>
      </c>
      <c r="F9073" s="600">
        <f>'823180'!AD$20</f>
        <v>0</v>
      </c>
      <c r="I9073" s="580" t="str">
        <f>Índice!$C$8</f>
        <v>2016-01-01</v>
      </c>
      <c r="J9073" s="580" t="str">
        <f>Índice!$C$9</f>
        <v>2016-12-31</v>
      </c>
      <c r="K9073" s="598" t="s">
        <v>2292</v>
      </c>
      <c r="L9073" s="598" t="s">
        <v>2302</v>
      </c>
      <c r="M9073" s="598" t="s">
        <v>2266</v>
      </c>
      <c r="N9073" s="598" t="s">
        <v>2267</v>
      </c>
    </row>
    <row r="9074" spans="1:14" ht="15.75">
      <c r="C9074" s="598" t="str">
        <f>'823180'!B$21</f>
        <v>Amortización, activos intangibles distintos de la plusvalía</v>
      </c>
      <c r="F9074" s="600">
        <f>'823180'!AD$21</f>
        <v>0</v>
      </c>
      <c r="I9074" s="580" t="str">
        <f>Índice!$C$8</f>
        <v>2016-01-01</v>
      </c>
      <c r="J9074" s="580" t="str">
        <f>Índice!$C$9</f>
        <v>2016-12-31</v>
      </c>
      <c r="K9074" s="598" t="s">
        <v>2292</v>
      </c>
      <c r="L9074" s="598" t="s">
        <v>2302</v>
      </c>
      <c r="M9074" s="598" t="s">
        <v>2266</v>
      </c>
      <c r="N9074" s="598" t="s">
        <v>2267</v>
      </c>
    </row>
    <row r="9075" spans="1:14" ht="15.75">
      <c r="C9075" s="598" t="str">
        <f>'823180'!B$22</f>
        <v>Pérdidas por deterioro de valor reconocidas en el resultado del periodo, activos intangibles distintos de la plusvalía</v>
      </c>
      <c r="F9075" s="600">
        <f>'823180'!AD$22</f>
        <v>0</v>
      </c>
      <c r="I9075" s="580" t="str">
        <f>Índice!$C$8</f>
        <v>2016-01-01</v>
      </c>
      <c r="J9075" s="580" t="str">
        <f>Índice!$C$9</f>
        <v>2016-12-31</v>
      </c>
      <c r="K9075" s="598" t="s">
        <v>2292</v>
      </c>
      <c r="L9075" s="598" t="s">
        <v>2302</v>
      </c>
      <c r="M9075" s="598" t="s">
        <v>2266</v>
      </c>
      <c r="N9075" s="598" t="s">
        <v>2267</v>
      </c>
    </row>
    <row r="9076" spans="1:14" ht="15.75">
      <c r="C9076" s="598" t="str">
        <f>'823180'!B$23</f>
        <v>Reversión de pérdidas por deterioro de valor reconocidas en el resultado del periodo, activos intangibles distintos de la plusvalía</v>
      </c>
      <c r="F9076" s="600">
        <f>'823180'!AD$23</f>
        <v>0</v>
      </c>
      <c r="I9076" s="580" t="str">
        <f>Índice!$C$8</f>
        <v>2016-01-01</v>
      </c>
      <c r="J9076" s="580" t="str">
        <f>Índice!$C$9</f>
        <v>2016-12-31</v>
      </c>
      <c r="K9076" s="598" t="s">
        <v>2292</v>
      </c>
      <c r="L9076" s="598" t="s">
        <v>2302</v>
      </c>
      <c r="M9076" s="598" t="s">
        <v>2266</v>
      </c>
      <c r="N9076" s="598" t="s">
        <v>2267</v>
      </c>
    </row>
    <row r="9077" spans="1:14" ht="15.75">
      <c r="C9077" s="598" t="str">
        <f>'823180'!B$24</f>
        <v>Incrementos (disminuciones) por otros cambios, activos intangibles distintos de la plusvalía</v>
      </c>
      <c r="F9077" s="600">
        <f>'823180'!AD$24</f>
        <v>0</v>
      </c>
      <c r="I9077" s="580" t="str">
        <f>Índice!$C$8</f>
        <v>2016-01-01</v>
      </c>
      <c r="J9077" s="580" t="str">
        <f>Índice!$C$9</f>
        <v>2016-12-31</v>
      </c>
      <c r="K9077" s="598" t="s">
        <v>2292</v>
      </c>
      <c r="L9077" s="598" t="s">
        <v>2302</v>
      </c>
      <c r="M9077" s="598" t="s">
        <v>2266</v>
      </c>
      <c r="N9077" s="598" t="s">
        <v>2267</v>
      </c>
    </row>
    <row r="9078" spans="1:14" ht="15.75">
      <c r="C9078" s="598" t="str">
        <f>'823180'!B$25</f>
        <v>Disposiciones, activos intangibles distintos de la plusvalía</v>
      </c>
      <c r="F9078" s="600">
        <f>'823180'!AD$25</f>
        <v>0</v>
      </c>
      <c r="I9078" s="580" t="str">
        <f>Índice!$C$8</f>
        <v>2016-01-01</v>
      </c>
      <c r="J9078" s="580" t="str">
        <f>Índice!$C$9</f>
        <v>2016-12-31</v>
      </c>
      <c r="K9078" s="598" t="s">
        <v>2292</v>
      </c>
      <c r="L9078" s="598" t="s">
        <v>2302</v>
      </c>
      <c r="M9078" s="598" t="s">
        <v>2266</v>
      </c>
      <c r="N9078" s="598" t="s">
        <v>2267</v>
      </c>
    </row>
    <row r="9079" spans="1:14" ht="15.75">
      <c r="C9079" s="598" t="str">
        <f>'823180'!B$26</f>
        <v>Total incremento (disminución) en activos intangibles distintos de la plusvalía</v>
      </c>
      <c r="F9079" s="600">
        <f>'823180'!AD$26</f>
        <v>0</v>
      </c>
      <c r="I9079" s="580" t="str">
        <f>Índice!$C$8</f>
        <v>2016-01-01</v>
      </c>
      <c r="J9079" s="580" t="str">
        <f>Índice!$C$9</f>
        <v>2016-12-31</v>
      </c>
      <c r="K9079" s="598" t="s">
        <v>2292</v>
      </c>
      <c r="L9079" s="598" t="s">
        <v>2302</v>
      </c>
      <c r="M9079" s="598" t="s">
        <v>2266</v>
      </c>
      <c r="N9079" s="598" t="s">
        <v>2267</v>
      </c>
    </row>
    <row r="9080" spans="1:14" ht="15.75">
      <c r="C9080" s="598" t="str">
        <f>'823180'!B$27</f>
        <v>Activos intangibles distintos de la plusvalía al final del periodo</v>
      </c>
      <c r="F9080" s="600">
        <f>'823180'!AD$27</f>
        <v>0</v>
      </c>
      <c r="I9080" s="580"/>
      <c r="J9080" s="580" t="str">
        <f>Índice!$C$9</f>
        <v>2016-12-31</v>
      </c>
      <c r="K9080" s="598" t="s">
        <v>2292</v>
      </c>
      <c r="L9080" s="598" t="s">
        <v>2302</v>
      </c>
      <c r="M9080" s="598" t="s">
        <v>2266</v>
      </c>
      <c r="N9080" s="598" t="s">
        <v>2267</v>
      </c>
    </row>
    <row r="9081" spans="1:14" ht="15.75">
      <c r="A9081" s="593" t="s">
        <v>15</v>
      </c>
      <c r="C9081" s="598" t="s">
        <v>1657</v>
      </c>
      <c r="I9081" s="580"/>
      <c r="J9081" s="580"/>
      <c r="L9081" s="598"/>
    </row>
    <row r="9082" spans="1:14" ht="15.75">
      <c r="A9082" s="593" t="s">
        <v>15</v>
      </c>
      <c r="C9082" s="598" t="str">
        <f>'823180'!B$11</f>
        <v>Información a revelar detallada sobre activos intangibles</v>
      </c>
      <c r="F9082" s="598"/>
      <c r="I9082" s="580" t="str">
        <f>Índice!$C$8</f>
        <v>2016-01-01</v>
      </c>
      <c r="J9082" s="580" t="str">
        <f>Índice!$C$9</f>
        <v>2016-12-31</v>
      </c>
      <c r="L9082" s="598"/>
    </row>
    <row r="9083" spans="1:14" ht="15.75">
      <c r="C9083" s="598" t="str">
        <f>'823180'!B$12</f>
        <v>Descripción de la partida o partidas, del estado de resultado integral en las que está incluida la amortización de los activos intangibles</v>
      </c>
      <c r="F9083" s="598" t="str">
        <f>'823180'!AE$12</f>
        <v>Por incluir infornación</v>
      </c>
      <c r="I9083" s="580" t="str">
        <f>Índice!$C$8</f>
        <v>2016-01-01</v>
      </c>
      <c r="J9083" s="580" t="str">
        <f>Índice!$C$9</f>
        <v>2016-12-31</v>
      </c>
      <c r="K9083" s="598" t="s">
        <v>2292</v>
      </c>
      <c r="L9083" s="598" t="s">
        <v>2302</v>
      </c>
      <c r="M9083" s="598" t="s">
        <v>2266</v>
      </c>
      <c r="N9083" s="598" t="s">
        <v>2268</v>
      </c>
    </row>
    <row r="9084" spans="1:14" ht="15.75">
      <c r="C9084" s="598" t="str">
        <f>'823180'!B$13</f>
        <v>Método de amortización, activos intangibles distintos de la plusvalía</v>
      </c>
      <c r="F9084" s="598" t="str">
        <f>'823180'!AE$13</f>
        <v>Por incluir infornación</v>
      </c>
      <c r="I9084" s="580" t="str">
        <f>Índice!$C$8</f>
        <v>2016-01-01</v>
      </c>
      <c r="J9084" s="580" t="str">
        <f>Índice!$C$9</f>
        <v>2016-12-31</v>
      </c>
      <c r="K9084" s="598" t="s">
        <v>2292</v>
      </c>
      <c r="L9084" s="598" t="s">
        <v>2302</v>
      </c>
      <c r="M9084" s="598" t="s">
        <v>2266</v>
      </c>
      <c r="N9084" s="598" t="s">
        <v>2268</v>
      </c>
    </row>
    <row r="9085" spans="1:14" ht="15.75">
      <c r="C9085" s="598" t="str">
        <f>'823180'!B$14</f>
        <v>Vidas útiles o tasas de amortización, activos intangibles distintos de la plusvalía</v>
      </c>
      <c r="F9085" s="598" t="str">
        <f>'823180'!AE$14</f>
        <v>Por incluir infornación</v>
      </c>
      <c r="I9085" s="580" t="str">
        <f>Índice!$C$8</f>
        <v>2016-01-01</v>
      </c>
      <c r="J9085" s="580" t="str">
        <f>Índice!$C$9</f>
        <v>2016-12-31</v>
      </c>
      <c r="K9085" s="598" t="s">
        <v>2292</v>
      </c>
      <c r="L9085" s="598" t="s">
        <v>2302</v>
      </c>
      <c r="M9085" s="598" t="s">
        <v>2266</v>
      </c>
      <c r="N9085" s="598" t="s">
        <v>2268</v>
      </c>
    </row>
    <row r="9086" spans="1:14" ht="15.75">
      <c r="A9086" s="593" t="s">
        <v>15</v>
      </c>
      <c r="C9086" s="598" t="str">
        <f>'823180'!B$15</f>
        <v>Conciliación de cambios en activos intangibles distintos de la plusvalía [sinopsis]</v>
      </c>
      <c r="F9086" s="598"/>
      <c r="I9086" s="580"/>
      <c r="J9086" s="580"/>
      <c r="K9086" s="598"/>
      <c r="L9086" s="598"/>
    </row>
    <row r="9087" spans="1:14" ht="15.75">
      <c r="A9087" s="593"/>
      <c r="C9087" s="598" t="str">
        <f>'823180'!B$16</f>
        <v>Activos intangibles distintos de la plusvalía al comienzo del periodo</v>
      </c>
      <c r="F9087" s="600">
        <f>'823180'!AE$16</f>
        <v>0</v>
      </c>
      <c r="J9087" s="580" t="str">
        <f>Índice!$C$8</f>
        <v>2016-01-01</v>
      </c>
      <c r="K9087" s="598" t="s">
        <v>2292</v>
      </c>
      <c r="L9087" s="598" t="s">
        <v>2302</v>
      </c>
      <c r="M9087" s="598" t="s">
        <v>2266</v>
      </c>
      <c r="N9087" s="598" t="s">
        <v>2268</v>
      </c>
    </row>
    <row r="9088" spans="1:14" ht="15.75">
      <c r="A9088" s="593" t="s">
        <v>15</v>
      </c>
      <c r="C9088" s="598" t="str">
        <f>'823180'!B$17</f>
        <v>Cambios en activos intangibles distintos de la plusvalía [sinopsis]</v>
      </c>
      <c r="F9088" s="600"/>
      <c r="I9088" s="580" t="str">
        <f>Índice!$C$8</f>
        <v>2016-01-01</v>
      </c>
      <c r="J9088" s="580" t="str">
        <f>Índice!$C$9</f>
        <v>2016-12-31</v>
      </c>
      <c r="K9088" s="598" t="s">
        <v>2292</v>
      </c>
      <c r="L9088" s="598" t="s">
        <v>2302</v>
      </c>
      <c r="M9088" s="598" t="s">
        <v>2266</v>
      </c>
      <c r="N9088" s="598" t="s">
        <v>2268</v>
      </c>
    </row>
    <row r="9089" spans="1:14" ht="15.75">
      <c r="A9089" s="593"/>
      <c r="C9089" s="598" t="str">
        <f>'823180'!B$18</f>
        <v>Incrementos distintos de los procedentes de combinaciones de negocios, activos intangibles distintos de la plusvalía</v>
      </c>
      <c r="F9089" s="600">
        <f>'823180'!AE$18</f>
        <v>0</v>
      </c>
      <c r="I9089" s="580" t="str">
        <f>Índice!$C$8</f>
        <v>2016-01-01</v>
      </c>
      <c r="J9089" s="580" t="str">
        <f>Índice!$C$9</f>
        <v>2016-12-31</v>
      </c>
      <c r="K9089" s="598" t="s">
        <v>2292</v>
      </c>
      <c r="L9089" s="598" t="s">
        <v>2302</v>
      </c>
      <c r="M9089" s="598" t="s">
        <v>2266</v>
      </c>
      <c r="N9089" s="598" t="s">
        <v>2268</v>
      </c>
    </row>
    <row r="9090" spans="1:14" ht="15.75">
      <c r="C9090" s="598" t="str">
        <f>'823180'!B$19</f>
        <v>Adquisiciones realizadas mediante combinaciones de negocios, activos intangibles distintos a la plusvalía</v>
      </c>
      <c r="F9090" s="600">
        <f>'823180'!AE$19</f>
        <v>0</v>
      </c>
      <c r="I9090" s="580" t="str">
        <f>Índice!$C$8</f>
        <v>2016-01-01</v>
      </c>
      <c r="J9090" s="580" t="str">
        <f>Índice!$C$9</f>
        <v>2016-12-31</v>
      </c>
      <c r="K9090" s="598" t="s">
        <v>2292</v>
      </c>
      <c r="L9090" s="598" t="s">
        <v>2302</v>
      </c>
      <c r="M9090" s="598" t="s">
        <v>2266</v>
      </c>
      <c r="N9090" s="598" t="s">
        <v>2268</v>
      </c>
    </row>
    <row r="9091" spans="1:14" ht="15.75">
      <c r="C9091" s="598" t="str">
        <f>'823180'!B$20</f>
        <v>Incremento (disminución) por diferencias de cambio netas, activos intangibles distintos de la plusvalía</v>
      </c>
      <c r="F9091" s="600">
        <f>'823180'!AE$20</f>
        <v>0</v>
      </c>
      <c r="I9091" s="580" t="str">
        <f>Índice!$C$8</f>
        <v>2016-01-01</v>
      </c>
      <c r="J9091" s="580" t="str">
        <f>Índice!$C$9</f>
        <v>2016-12-31</v>
      </c>
      <c r="K9091" s="598" t="s">
        <v>2292</v>
      </c>
      <c r="L9091" s="598" t="s">
        <v>2302</v>
      </c>
      <c r="M9091" s="598" t="s">
        <v>2266</v>
      </c>
      <c r="N9091" s="598" t="s">
        <v>2268</v>
      </c>
    </row>
    <row r="9092" spans="1:14" ht="15.75">
      <c r="C9092" s="598" t="str">
        <f>'823180'!B$21</f>
        <v>Amortización, activos intangibles distintos de la plusvalía</v>
      </c>
      <c r="F9092" s="600">
        <f>'823180'!AE$21</f>
        <v>0</v>
      </c>
      <c r="I9092" s="580" t="str">
        <f>Índice!$C$8</f>
        <v>2016-01-01</v>
      </c>
      <c r="J9092" s="580" t="str">
        <f>Índice!$C$9</f>
        <v>2016-12-31</v>
      </c>
      <c r="K9092" s="598" t="s">
        <v>2292</v>
      </c>
      <c r="L9092" s="598" t="s">
        <v>2302</v>
      </c>
      <c r="M9092" s="598" t="s">
        <v>2266</v>
      </c>
      <c r="N9092" s="598" t="s">
        <v>2268</v>
      </c>
    </row>
    <row r="9093" spans="1:14" ht="15.75">
      <c r="C9093" s="598" t="str">
        <f>'823180'!B$22</f>
        <v>Pérdidas por deterioro de valor reconocidas en el resultado del periodo, activos intangibles distintos de la plusvalía</v>
      </c>
      <c r="F9093" s="600">
        <f>'823180'!AE$22</f>
        <v>0</v>
      </c>
      <c r="I9093" s="580" t="str">
        <f>Índice!$C$8</f>
        <v>2016-01-01</v>
      </c>
      <c r="J9093" s="580" t="str">
        <f>Índice!$C$9</f>
        <v>2016-12-31</v>
      </c>
      <c r="K9093" s="598" t="s">
        <v>2292</v>
      </c>
      <c r="L9093" s="598" t="s">
        <v>2302</v>
      </c>
      <c r="M9093" s="598" t="s">
        <v>2266</v>
      </c>
      <c r="N9093" s="598" t="s">
        <v>2268</v>
      </c>
    </row>
    <row r="9094" spans="1:14" ht="15.75">
      <c r="C9094" s="598" t="str">
        <f>'823180'!B$23</f>
        <v>Reversión de pérdidas por deterioro de valor reconocidas en el resultado del periodo, activos intangibles distintos de la plusvalía</v>
      </c>
      <c r="F9094" s="600">
        <f>'823180'!AE$23</f>
        <v>0</v>
      </c>
      <c r="I9094" s="580" t="str">
        <f>Índice!$C$8</f>
        <v>2016-01-01</v>
      </c>
      <c r="J9094" s="580" t="str">
        <f>Índice!$C$9</f>
        <v>2016-12-31</v>
      </c>
      <c r="K9094" s="598" t="s">
        <v>2292</v>
      </c>
      <c r="L9094" s="598" t="s">
        <v>2302</v>
      </c>
      <c r="M9094" s="598" t="s">
        <v>2266</v>
      </c>
      <c r="N9094" s="598" t="s">
        <v>2268</v>
      </c>
    </row>
    <row r="9095" spans="1:14" ht="15.75">
      <c r="C9095" s="598" t="str">
        <f>'823180'!B$24</f>
        <v>Incrementos (disminuciones) por otros cambios, activos intangibles distintos de la plusvalía</v>
      </c>
      <c r="F9095" s="600">
        <f>'823180'!AE$24</f>
        <v>0</v>
      </c>
      <c r="I9095" s="580" t="str">
        <f>Índice!$C$8</f>
        <v>2016-01-01</v>
      </c>
      <c r="J9095" s="580" t="str">
        <f>Índice!$C$9</f>
        <v>2016-12-31</v>
      </c>
      <c r="K9095" s="598" t="s">
        <v>2292</v>
      </c>
      <c r="L9095" s="598" t="s">
        <v>2302</v>
      </c>
      <c r="M9095" s="598" t="s">
        <v>2266</v>
      </c>
      <c r="N9095" s="598" t="s">
        <v>2268</v>
      </c>
    </row>
    <row r="9096" spans="1:14" ht="15.75">
      <c r="C9096" s="598" t="str">
        <f>'823180'!B$25</f>
        <v>Disposiciones, activos intangibles distintos de la plusvalía</v>
      </c>
      <c r="F9096" s="600">
        <f>'823180'!AE$25</f>
        <v>0</v>
      </c>
      <c r="I9096" s="580" t="str">
        <f>Índice!$C$8</f>
        <v>2016-01-01</v>
      </c>
      <c r="J9096" s="580" t="str">
        <f>Índice!$C$9</f>
        <v>2016-12-31</v>
      </c>
      <c r="K9096" s="598" t="s">
        <v>2292</v>
      </c>
      <c r="L9096" s="598" t="s">
        <v>2302</v>
      </c>
      <c r="M9096" s="598" t="s">
        <v>2266</v>
      </c>
      <c r="N9096" s="598" t="s">
        <v>2268</v>
      </c>
    </row>
    <row r="9097" spans="1:14" ht="15.75">
      <c r="C9097" s="598" t="str">
        <f>'823180'!B$26</f>
        <v>Total incremento (disminución) en activos intangibles distintos de la plusvalía</v>
      </c>
      <c r="F9097" s="600">
        <f>'823180'!AE$26</f>
        <v>0</v>
      </c>
      <c r="I9097" s="580" t="str">
        <f>Índice!$C$8</f>
        <v>2016-01-01</v>
      </c>
      <c r="J9097" s="580" t="str">
        <f>Índice!$C$9</f>
        <v>2016-12-31</v>
      </c>
      <c r="K9097" s="598" t="s">
        <v>2292</v>
      </c>
      <c r="L9097" s="598" t="s">
        <v>2302</v>
      </c>
      <c r="M9097" s="598" t="s">
        <v>2266</v>
      </c>
      <c r="N9097" s="598" t="s">
        <v>2268</v>
      </c>
    </row>
    <row r="9098" spans="1:14" ht="15.75">
      <c r="C9098" s="598" t="str">
        <f>'823180'!B$27</f>
        <v>Activos intangibles distintos de la plusvalía al final del periodo</v>
      </c>
      <c r="F9098" s="600">
        <f>'823180'!AE$27</f>
        <v>0</v>
      </c>
      <c r="I9098" s="580"/>
      <c r="J9098" s="580" t="str">
        <f>Índice!$C$9</f>
        <v>2016-12-31</v>
      </c>
      <c r="K9098" s="598" t="s">
        <v>2292</v>
      </c>
      <c r="L9098" s="598" t="s">
        <v>2302</v>
      </c>
      <c r="M9098" s="598" t="s">
        <v>2266</v>
      </c>
      <c r="N9098" s="598" t="s">
        <v>2268</v>
      </c>
    </row>
    <row r="9099" spans="1:14" ht="15.75">
      <c r="A9099" s="593" t="s">
        <v>15</v>
      </c>
      <c r="C9099" s="598" t="s">
        <v>1656</v>
      </c>
      <c r="I9099" s="580"/>
      <c r="J9099" s="580"/>
      <c r="L9099" s="598"/>
    </row>
    <row r="9100" spans="1:14" ht="15.75">
      <c r="A9100" s="593" t="s">
        <v>15</v>
      </c>
      <c r="C9100" s="598" t="str">
        <f>'823180'!B$11</f>
        <v>Información a revelar detallada sobre activos intangibles</v>
      </c>
      <c r="F9100" s="598"/>
      <c r="I9100" s="580" t="str">
        <f>Índice!$C$8</f>
        <v>2016-01-01</v>
      </c>
      <c r="J9100" s="580" t="str">
        <f>Índice!$C$9</f>
        <v>2016-12-31</v>
      </c>
      <c r="L9100" s="598"/>
    </row>
    <row r="9101" spans="1:14" ht="15.75">
      <c r="C9101" s="598" t="str">
        <f>'823180'!B$12</f>
        <v>Descripción de la partida o partidas, del estado de resultado integral en las que está incluida la amortización de los activos intangibles</v>
      </c>
      <c r="F9101" s="598" t="str">
        <f>'823180'!AF$12</f>
        <v>Por incluir infornación</v>
      </c>
      <c r="I9101" s="580" t="str">
        <f>Índice!$C$8</f>
        <v>2016-01-01</v>
      </c>
      <c r="J9101" s="580" t="str">
        <f>Índice!$C$9</f>
        <v>2016-12-31</v>
      </c>
      <c r="K9101" s="598" t="s">
        <v>2292</v>
      </c>
      <c r="L9101" s="598" t="s">
        <v>2302</v>
      </c>
      <c r="M9101" s="598" t="s">
        <v>2266</v>
      </c>
      <c r="N9101" s="598" t="s">
        <v>2269</v>
      </c>
    </row>
    <row r="9102" spans="1:14" ht="15.75">
      <c r="C9102" s="598" t="str">
        <f>'823180'!B$13</f>
        <v>Método de amortización, activos intangibles distintos de la plusvalía</v>
      </c>
      <c r="F9102" s="598" t="str">
        <f>'823180'!AF$13</f>
        <v>Por incluir infornación</v>
      </c>
      <c r="I9102" s="580" t="str">
        <f>Índice!$C$8</f>
        <v>2016-01-01</v>
      </c>
      <c r="J9102" s="580" t="str">
        <f>Índice!$C$9</f>
        <v>2016-12-31</v>
      </c>
      <c r="K9102" s="598" t="s">
        <v>2292</v>
      </c>
      <c r="L9102" s="598" t="s">
        <v>2302</v>
      </c>
      <c r="M9102" s="598" t="s">
        <v>2266</v>
      </c>
      <c r="N9102" s="598" t="s">
        <v>2269</v>
      </c>
    </row>
    <row r="9103" spans="1:14" ht="15.75">
      <c r="C9103" s="598" t="str">
        <f>'823180'!B$14</f>
        <v>Vidas útiles o tasas de amortización, activos intangibles distintos de la plusvalía</v>
      </c>
      <c r="F9103" s="598" t="str">
        <f>'823180'!AF$14</f>
        <v>Por incluir infornación</v>
      </c>
      <c r="I9103" s="580" t="str">
        <f>Índice!$C$8</f>
        <v>2016-01-01</v>
      </c>
      <c r="J9103" s="580" t="str">
        <f>Índice!$C$9</f>
        <v>2016-12-31</v>
      </c>
      <c r="K9103" s="598" t="s">
        <v>2292</v>
      </c>
      <c r="L9103" s="598" t="s">
        <v>2302</v>
      </c>
      <c r="M9103" s="598" t="s">
        <v>2266</v>
      </c>
      <c r="N9103" s="598" t="s">
        <v>2269</v>
      </c>
    </row>
    <row r="9104" spans="1:14" ht="15.75">
      <c r="A9104" s="593" t="s">
        <v>15</v>
      </c>
      <c r="C9104" s="598" t="str">
        <f>'823180'!B$15</f>
        <v>Conciliación de cambios en activos intangibles distintos de la plusvalía [sinopsis]</v>
      </c>
      <c r="F9104" s="598"/>
      <c r="I9104" s="580"/>
      <c r="J9104" s="580"/>
      <c r="K9104" s="598"/>
      <c r="L9104" s="598"/>
    </row>
    <row r="9105" spans="1:14" ht="15.75">
      <c r="A9105" s="593"/>
      <c r="C9105" s="598" t="str">
        <f>'823180'!B$16</f>
        <v>Activos intangibles distintos de la plusvalía al comienzo del periodo</v>
      </c>
      <c r="F9105" s="600">
        <f>'823180'!AF$16</f>
        <v>0</v>
      </c>
      <c r="J9105" s="580" t="str">
        <f>Índice!$C$8</f>
        <v>2016-01-01</v>
      </c>
      <c r="K9105" s="598" t="s">
        <v>2292</v>
      </c>
      <c r="L9105" s="598" t="s">
        <v>2302</v>
      </c>
      <c r="M9105" s="598" t="s">
        <v>2266</v>
      </c>
      <c r="N9105" s="598" t="s">
        <v>2269</v>
      </c>
    </row>
    <row r="9106" spans="1:14" ht="15.75">
      <c r="A9106" s="593" t="s">
        <v>15</v>
      </c>
      <c r="C9106" s="598" t="str">
        <f>'823180'!B$17</f>
        <v>Cambios en activos intangibles distintos de la plusvalía [sinopsis]</v>
      </c>
      <c r="F9106" s="600"/>
      <c r="I9106" s="580" t="str">
        <f>Índice!$C$8</f>
        <v>2016-01-01</v>
      </c>
      <c r="J9106" s="580" t="str">
        <f>Índice!$C$9</f>
        <v>2016-12-31</v>
      </c>
      <c r="K9106" s="598" t="s">
        <v>2292</v>
      </c>
      <c r="L9106" s="598" t="s">
        <v>2302</v>
      </c>
      <c r="M9106" s="598" t="s">
        <v>2266</v>
      </c>
      <c r="N9106" s="598" t="s">
        <v>2269</v>
      </c>
    </row>
    <row r="9107" spans="1:14" ht="15.75">
      <c r="A9107" s="593"/>
      <c r="C9107" s="598" t="str">
        <f>'823180'!B$18</f>
        <v>Incrementos distintos de los procedentes de combinaciones de negocios, activos intangibles distintos de la plusvalía</v>
      </c>
      <c r="F9107" s="600">
        <f>'823180'!AF$18</f>
        <v>0</v>
      </c>
      <c r="I9107" s="580" t="str">
        <f>Índice!$C$8</f>
        <v>2016-01-01</v>
      </c>
      <c r="J9107" s="580" t="str">
        <f>Índice!$C$9</f>
        <v>2016-12-31</v>
      </c>
      <c r="K9107" s="598" t="s">
        <v>2292</v>
      </c>
      <c r="L9107" s="598" t="s">
        <v>2302</v>
      </c>
      <c r="M9107" s="598" t="s">
        <v>2266</v>
      </c>
      <c r="N9107" s="598" t="s">
        <v>2269</v>
      </c>
    </row>
    <row r="9108" spans="1:14" ht="15.75">
      <c r="C9108" s="598" t="str">
        <f>'823180'!B$19</f>
        <v>Adquisiciones realizadas mediante combinaciones de negocios, activos intangibles distintos a la plusvalía</v>
      </c>
      <c r="F9108" s="600">
        <f>'823180'!AF$19</f>
        <v>0</v>
      </c>
      <c r="I9108" s="580" t="str">
        <f>Índice!$C$8</f>
        <v>2016-01-01</v>
      </c>
      <c r="J9108" s="580" t="str">
        <f>Índice!$C$9</f>
        <v>2016-12-31</v>
      </c>
      <c r="K9108" s="598" t="s">
        <v>2292</v>
      </c>
      <c r="L9108" s="598" t="s">
        <v>2302</v>
      </c>
      <c r="M9108" s="598" t="s">
        <v>2266</v>
      </c>
      <c r="N9108" s="598" t="s">
        <v>2269</v>
      </c>
    </row>
    <row r="9109" spans="1:14" ht="15.75">
      <c r="C9109" s="598" t="str">
        <f>'823180'!B$20</f>
        <v>Incremento (disminución) por diferencias de cambio netas, activos intangibles distintos de la plusvalía</v>
      </c>
      <c r="F9109" s="600">
        <f>'823180'!AF$20</f>
        <v>0</v>
      </c>
      <c r="I9109" s="580" t="str">
        <f>Índice!$C$8</f>
        <v>2016-01-01</v>
      </c>
      <c r="J9109" s="580" t="str">
        <f>Índice!$C$9</f>
        <v>2016-12-31</v>
      </c>
      <c r="K9109" s="598" t="s">
        <v>2292</v>
      </c>
      <c r="L9109" s="598" t="s">
        <v>2302</v>
      </c>
      <c r="M9109" s="598" t="s">
        <v>2266</v>
      </c>
      <c r="N9109" s="598" t="s">
        <v>2269</v>
      </c>
    </row>
    <row r="9110" spans="1:14" ht="15.75">
      <c r="C9110" s="598" t="str">
        <f>'823180'!B$21</f>
        <v>Amortización, activos intangibles distintos de la plusvalía</v>
      </c>
      <c r="F9110" s="600">
        <f>'823180'!AF$21</f>
        <v>0</v>
      </c>
      <c r="I9110" s="580" t="str">
        <f>Índice!$C$8</f>
        <v>2016-01-01</v>
      </c>
      <c r="J9110" s="580" t="str">
        <f>Índice!$C$9</f>
        <v>2016-12-31</v>
      </c>
      <c r="K9110" s="598" t="s">
        <v>2292</v>
      </c>
      <c r="L9110" s="598" t="s">
        <v>2302</v>
      </c>
      <c r="M9110" s="598" t="s">
        <v>2266</v>
      </c>
      <c r="N9110" s="598" t="s">
        <v>2269</v>
      </c>
    </row>
    <row r="9111" spans="1:14" ht="15.75">
      <c r="C9111" s="598" t="str">
        <f>'823180'!B$22</f>
        <v>Pérdidas por deterioro de valor reconocidas en el resultado del periodo, activos intangibles distintos de la plusvalía</v>
      </c>
      <c r="F9111" s="600">
        <f>'823180'!AF$22</f>
        <v>0</v>
      </c>
      <c r="I9111" s="580" t="str">
        <f>Índice!$C$8</f>
        <v>2016-01-01</v>
      </c>
      <c r="J9111" s="580" t="str">
        <f>Índice!$C$9</f>
        <v>2016-12-31</v>
      </c>
      <c r="K9111" s="598" t="s">
        <v>2292</v>
      </c>
      <c r="L9111" s="598" t="s">
        <v>2302</v>
      </c>
      <c r="M9111" s="598" t="s">
        <v>2266</v>
      </c>
      <c r="N9111" s="598" t="s">
        <v>2269</v>
      </c>
    </row>
    <row r="9112" spans="1:14" ht="15.75">
      <c r="C9112" s="598" t="str">
        <f>'823180'!B$23</f>
        <v>Reversión de pérdidas por deterioro de valor reconocidas en el resultado del periodo, activos intangibles distintos de la plusvalía</v>
      </c>
      <c r="F9112" s="600">
        <f>'823180'!AF$23</f>
        <v>0</v>
      </c>
      <c r="I9112" s="580" t="str">
        <f>Índice!$C$8</f>
        <v>2016-01-01</v>
      </c>
      <c r="J9112" s="580" t="str">
        <f>Índice!$C$9</f>
        <v>2016-12-31</v>
      </c>
      <c r="K9112" s="598" t="s">
        <v>2292</v>
      </c>
      <c r="L9112" s="598" t="s">
        <v>2302</v>
      </c>
      <c r="M9112" s="598" t="s">
        <v>2266</v>
      </c>
      <c r="N9112" s="598" t="s">
        <v>2269</v>
      </c>
    </row>
    <row r="9113" spans="1:14" ht="15.75">
      <c r="C9113" s="598" t="str">
        <f>'823180'!B$24</f>
        <v>Incrementos (disminuciones) por otros cambios, activos intangibles distintos de la plusvalía</v>
      </c>
      <c r="F9113" s="600">
        <f>'823180'!AF$24</f>
        <v>0</v>
      </c>
      <c r="I9113" s="580" t="str">
        <f>Índice!$C$8</f>
        <v>2016-01-01</v>
      </c>
      <c r="J9113" s="580" t="str">
        <f>Índice!$C$9</f>
        <v>2016-12-31</v>
      </c>
      <c r="K9113" s="598" t="s">
        <v>2292</v>
      </c>
      <c r="L9113" s="598" t="s">
        <v>2302</v>
      </c>
      <c r="M9113" s="598" t="s">
        <v>2266</v>
      </c>
      <c r="N9113" s="598" t="s">
        <v>2269</v>
      </c>
    </row>
    <row r="9114" spans="1:14" ht="15.75">
      <c r="C9114" s="598" t="str">
        <f>'823180'!B$25</f>
        <v>Disposiciones, activos intangibles distintos de la plusvalía</v>
      </c>
      <c r="F9114" s="600">
        <f>'823180'!AF$25</f>
        <v>0</v>
      </c>
      <c r="I9114" s="580" t="str">
        <f>Índice!$C$8</f>
        <v>2016-01-01</v>
      </c>
      <c r="J9114" s="580" t="str">
        <f>Índice!$C$9</f>
        <v>2016-12-31</v>
      </c>
      <c r="K9114" s="598" t="s">
        <v>2292</v>
      </c>
      <c r="L9114" s="598" t="s">
        <v>2302</v>
      </c>
      <c r="M9114" s="598" t="s">
        <v>2266</v>
      </c>
      <c r="N9114" s="598" t="s">
        <v>2269</v>
      </c>
    </row>
    <row r="9115" spans="1:14" ht="15.75">
      <c r="C9115" s="598" t="str">
        <f>'823180'!B$26</f>
        <v>Total incremento (disminución) en activos intangibles distintos de la plusvalía</v>
      </c>
      <c r="F9115" s="600">
        <f>'823180'!AF$26</f>
        <v>0</v>
      </c>
      <c r="I9115" s="580" t="str">
        <f>Índice!$C$8</f>
        <v>2016-01-01</v>
      </c>
      <c r="J9115" s="580" t="str">
        <f>Índice!$C$9</f>
        <v>2016-12-31</v>
      </c>
      <c r="K9115" s="598" t="s">
        <v>2292</v>
      </c>
      <c r="L9115" s="598" t="s">
        <v>2302</v>
      </c>
      <c r="M9115" s="598" t="s">
        <v>2266</v>
      </c>
      <c r="N9115" s="598" t="s">
        <v>2269</v>
      </c>
    </row>
    <row r="9116" spans="1:14" ht="15.75">
      <c r="C9116" s="598" t="str">
        <f>'823180'!B$27</f>
        <v>Activos intangibles distintos de la plusvalía al final del periodo</v>
      </c>
      <c r="F9116" s="600">
        <f>'823180'!AF$27</f>
        <v>0</v>
      </c>
      <c r="I9116" s="580"/>
      <c r="J9116" s="580" t="str">
        <f>Índice!$C$9</f>
        <v>2016-12-31</v>
      </c>
      <c r="K9116" s="598" t="s">
        <v>2292</v>
      </c>
      <c r="L9116" s="598" t="s">
        <v>2302</v>
      </c>
      <c r="M9116" s="598" t="s">
        <v>2266</v>
      </c>
      <c r="N9116" s="598" t="s">
        <v>2269</v>
      </c>
    </row>
    <row r="9117" spans="1:14" ht="15.75">
      <c r="A9117" s="593" t="s">
        <v>15</v>
      </c>
      <c r="C9117" s="598" t="s">
        <v>1353</v>
      </c>
      <c r="I9117" s="580"/>
      <c r="J9117" s="580"/>
      <c r="L9117" s="598"/>
    </row>
    <row r="9118" spans="1:14" ht="15.75">
      <c r="A9118" s="593" t="s">
        <v>15</v>
      </c>
      <c r="C9118" s="598" t="str">
        <f>'823180'!B$11</f>
        <v>Información a revelar detallada sobre activos intangibles</v>
      </c>
      <c r="F9118" s="598"/>
      <c r="I9118" s="580" t="str">
        <f>Índice!$C$8</f>
        <v>2016-01-01</v>
      </c>
      <c r="J9118" s="580" t="str">
        <f>Índice!$C$9</f>
        <v>2016-12-31</v>
      </c>
      <c r="L9118" s="598"/>
    </row>
    <row r="9119" spans="1:14" ht="15.75">
      <c r="C9119" s="598" t="str">
        <f>'823180'!B$12</f>
        <v>Descripción de la partida o partidas, del estado de resultado integral en las que está incluida la amortización de los activos intangibles</v>
      </c>
      <c r="F9119" s="598" t="str">
        <f>'823180'!AG$12</f>
        <v>Por incluir infornación</v>
      </c>
      <c r="I9119" s="580" t="str">
        <f>Índice!$C$8</f>
        <v>2016-01-01</v>
      </c>
      <c r="J9119" s="580" t="str">
        <f>Índice!$C$9</f>
        <v>2016-12-31</v>
      </c>
      <c r="K9119" s="598" t="s">
        <v>2292</v>
      </c>
      <c r="L9119" s="598" t="s">
        <v>2303</v>
      </c>
      <c r="M9119" s="598" t="s">
        <v>2266</v>
      </c>
      <c r="N9119" s="598" t="s">
        <v>2267</v>
      </c>
    </row>
    <row r="9120" spans="1:14" ht="15.75">
      <c r="C9120" s="598" t="str">
        <f>'823180'!B$13</f>
        <v>Método de amortización, activos intangibles distintos de la plusvalía</v>
      </c>
      <c r="F9120" s="598" t="str">
        <f>'823180'!AG$13</f>
        <v>Por incluir infornación</v>
      </c>
      <c r="I9120" s="580" t="str">
        <f>Índice!$C$8</f>
        <v>2016-01-01</v>
      </c>
      <c r="J9120" s="580" t="str">
        <f>Índice!$C$9</f>
        <v>2016-12-31</v>
      </c>
      <c r="K9120" s="598" t="s">
        <v>2292</v>
      </c>
      <c r="L9120" s="598" t="s">
        <v>2303</v>
      </c>
      <c r="M9120" s="598" t="s">
        <v>2266</v>
      </c>
      <c r="N9120" s="598" t="s">
        <v>2267</v>
      </c>
    </row>
    <row r="9121" spans="1:14" ht="15.75">
      <c r="C9121" s="598" t="str">
        <f>'823180'!B$14</f>
        <v>Vidas útiles o tasas de amortización, activos intangibles distintos de la plusvalía</v>
      </c>
      <c r="F9121" s="598" t="str">
        <f>'823180'!AG$14</f>
        <v>Por incluir infornación</v>
      </c>
      <c r="I9121" s="580" t="str">
        <f>Índice!$C$8</f>
        <v>2016-01-01</v>
      </c>
      <c r="J9121" s="580" t="str">
        <f>Índice!$C$9</f>
        <v>2016-12-31</v>
      </c>
      <c r="K9121" s="598" t="s">
        <v>2292</v>
      </c>
      <c r="L9121" s="598" t="s">
        <v>2303</v>
      </c>
      <c r="M9121" s="598" t="s">
        <v>2266</v>
      </c>
      <c r="N9121" s="598" t="s">
        <v>2267</v>
      </c>
    </row>
    <row r="9122" spans="1:14" ht="15.75">
      <c r="A9122" s="593" t="s">
        <v>15</v>
      </c>
      <c r="C9122" s="598" t="str">
        <f>'823180'!B$15</f>
        <v>Conciliación de cambios en activos intangibles distintos de la plusvalía [sinopsis]</v>
      </c>
      <c r="F9122" s="598"/>
      <c r="I9122" s="580"/>
      <c r="J9122" s="580"/>
      <c r="K9122" s="598"/>
      <c r="L9122" s="598"/>
    </row>
    <row r="9123" spans="1:14" ht="15.75">
      <c r="A9123" s="593"/>
      <c r="C9123" s="598" t="str">
        <f>'823180'!B$16</f>
        <v>Activos intangibles distintos de la plusvalía al comienzo del periodo</v>
      </c>
      <c r="F9123" s="600">
        <f>'823180'!AG$16</f>
        <v>0</v>
      </c>
      <c r="J9123" s="580" t="str">
        <f>Índice!$C$8</f>
        <v>2016-01-01</v>
      </c>
      <c r="K9123" s="598" t="s">
        <v>2292</v>
      </c>
      <c r="L9123" s="598" t="s">
        <v>2303</v>
      </c>
      <c r="M9123" s="598" t="s">
        <v>2266</v>
      </c>
      <c r="N9123" s="598" t="s">
        <v>2267</v>
      </c>
    </row>
    <row r="9124" spans="1:14" ht="15.75">
      <c r="A9124" s="593" t="s">
        <v>15</v>
      </c>
      <c r="C9124" s="598" t="str">
        <f>'823180'!B$17</f>
        <v>Cambios en activos intangibles distintos de la plusvalía [sinopsis]</v>
      </c>
      <c r="F9124" s="600"/>
      <c r="I9124" s="580" t="str">
        <f>Índice!$C$8</f>
        <v>2016-01-01</v>
      </c>
      <c r="J9124" s="580" t="str">
        <f>Índice!$C$9</f>
        <v>2016-12-31</v>
      </c>
      <c r="K9124" s="598" t="s">
        <v>2292</v>
      </c>
      <c r="L9124" s="598" t="s">
        <v>2303</v>
      </c>
      <c r="M9124" s="598" t="s">
        <v>2266</v>
      </c>
      <c r="N9124" s="598" t="s">
        <v>2267</v>
      </c>
    </row>
    <row r="9125" spans="1:14" ht="15.75">
      <c r="A9125" s="593"/>
      <c r="C9125" s="598" t="str">
        <f>'823180'!B$18</f>
        <v>Incrementos distintos de los procedentes de combinaciones de negocios, activos intangibles distintos de la plusvalía</v>
      </c>
      <c r="F9125" s="600">
        <f>'823180'!AG$18</f>
        <v>0</v>
      </c>
      <c r="I9125" s="580" t="str">
        <f>Índice!$C$8</f>
        <v>2016-01-01</v>
      </c>
      <c r="J9125" s="580" t="str">
        <f>Índice!$C$9</f>
        <v>2016-12-31</v>
      </c>
      <c r="K9125" s="598" t="s">
        <v>2292</v>
      </c>
      <c r="L9125" s="598" t="s">
        <v>2303</v>
      </c>
      <c r="M9125" s="598" t="s">
        <v>2266</v>
      </c>
      <c r="N9125" s="598" t="s">
        <v>2267</v>
      </c>
    </row>
    <row r="9126" spans="1:14" ht="15.75">
      <c r="C9126" s="598" t="str">
        <f>'823180'!B$19</f>
        <v>Adquisiciones realizadas mediante combinaciones de negocios, activos intangibles distintos a la plusvalía</v>
      </c>
      <c r="F9126" s="600">
        <f>'823180'!AG$19</f>
        <v>0</v>
      </c>
      <c r="I9126" s="580" t="str">
        <f>Índice!$C$8</f>
        <v>2016-01-01</v>
      </c>
      <c r="J9126" s="580" t="str">
        <f>Índice!$C$9</f>
        <v>2016-12-31</v>
      </c>
      <c r="K9126" s="598" t="s">
        <v>2292</v>
      </c>
      <c r="L9126" s="598" t="s">
        <v>2303</v>
      </c>
      <c r="M9126" s="598" t="s">
        <v>2266</v>
      </c>
      <c r="N9126" s="598" t="s">
        <v>2267</v>
      </c>
    </row>
    <row r="9127" spans="1:14" ht="15.75">
      <c r="C9127" s="598" t="str">
        <f>'823180'!B$20</f>
        <v>Incremento (disminución) por diferencias de cambio netas, activos intangibles distintos de la plusvalía</v>
      </c>
      <c r="F9127" s="600">
        <f>'823180'!AG$20</f>
        <v>0</v>
      </c>
      <c r="I9127" s="580" t="str">
        <f>Índice!$C$8</f>
        <v>2016-01-01</v>
      </c>
      <c r="J9127" s="580" t="str">
        <f>Índice!$C$9</f>
        <v>2016-12-31</v>
      </c>
      <c r="K9127" s="598" t="s">
        <v>2292</v>
      </c>
      <c r="L9127" s="598" t="s">
        <v>2303</v>
      </c>
      <c r="M9127" s="598" t="s">
        <v>2266</v>
      </c>
      <c r="N9127" s="598" t="s">
        <v>2267</v>
      </c>
    </row>
    <row r="9128" spans="1:14" ht="15.75">
      <c r="C9128" s="598" t="str">
        <f>'823180'!B$21</f>
        <v>Amortización, activos intangibles distintos de la plusvalía</v>
      </c>
      <c r="F9128" s="600">
        <f>'823180'!AG$21</f>
        <v>0</v>
      </c>
      <c r="I9128" s="580" t="str">
        <f>Índice!$C$8</f>
        <v>2016-01-01</v>
      </c>
      <c r="J9128" s="580" t="str">
        <f>Índice!$C$9</f>
        <v>2016-12-31</v>
      </c>
      <c r="K9128" s="598" t="s">
        <v>2292</v>
      </c>
      <c r="L9128" s="598" t="s">
        <v>2303</v>
      </c>
      <c r="M9128" s="598" t="s">
        <v>2266</v>
      </c>
      <c r="N9128" s="598" t="s">
        <v>2267</v>
      </c>
    </row>
    <row r="9129" spans="1:14" ht="15.75">
      <c r="C9129" s="598" t="str">
        <f>'823180'!B$22</f>
        <v>Pérdidas por deterioro de valor reconocidas en el resultado del periodo, activos intangibles distintos de la plusvalía</v>
      </c>
      <c r="F9129" s="600">
        <f>'823180'!AG$22</f>
        <v>0</v>
      </c>
      <c r="I9129" s="580" t="str">
        <f>Índice!$C$8</f>
        <v>2016-01-01</v>
      </c>
      <c r="J9129" s="580" t="str">
        <f>Índice!$C$9</f>
        <v>2016-12-31</v>
      </c>
      <c r="K9129" s="598" t="s">
        <v>2292</v>
      </c>
      <c r="L9129" s="598" t="s">
        <v>2303</v>
      </c>
      <c r="M9129" s="598" t="s">
        <v>2266</v>
      </c>
      <c r="N9129" s="598" t="s">
        <v>2267</v>
      </c>
    </row>
    <row r="9130" spans="1:14" ht="15.75">
      <c r="C9130" s="598" t="str">
        <f>'823180'!B$23</f>
        <v>Reversión de pérdidas por deterioro de valor reconocidas en el resultado del periodo, activos intangibles distintos de la plusvalía</v>
      </c>
      <c r="F9130" s="600">
        <f>'823180'!AG$23</f>
        <v>0</v>
      </c>
      <c r="I9130" s="580" t="str">
        <f>Índice!$C$8</f>
        <v>2016-01-01</v>
      </c>
      <c r="J9130" s="580" t="str">
        <f>Índice!$C$9</f>
        <v>2016-12-31</v>
      </c>
      <c r="K9130" s="598" t="s">
        <v>2292</v>
      </c>
      <c r="L9130" s="598" t="s">
        <v>2303</v>
      </c>
      <c r="M9130" s="598" t="s">
        <v>2266</v>
      </c>
      <c r="N9130" s="598" t="s">
        <v>2267</v>
      </c>
    </row>
    <row r="9131" spans="1:14" ht="15.75">
      <c r="C9131" s="598" t="str">
        <f>'823180'!B$24</f>
        <v>Incrementos (disminuciones) por otros cambios, activos intangibles distintos de la plusvalía</v>
      </c>
      <c r="F9131" s="600">
        <f>'823180'!AG$24</f>
        <v>0</v>
      </c>
      <c r="I9131" s="580" t="str">
        <f>Índice!$C$8</f>
        <v>2016-01-01</v>
      </c>
      <c r="J9131" s="580" t="str">
        <f>Índice!$C$9</f>
        <v>2016-12-31</v>
      </c>
      <c r="K9131" s="598" t="s">
        <v>2292</v>
      </c>
      <c r="L9131" s="598" t="s">
        <v>2303</v>
      </c>
      <c r="M9131" s="598" t="s">
        <v>2266</v>
      </c>
      <c r="N9131" s="598" t="s">
        <v>2267</v>
      </c>
    </row>
    <row r="9132" spans="1:14" ht="15.75">
      <c r="C9132" s="598" t="str">
        <f>'823180'!B$25</f>
        <v>Disposiciones, activos intangibles distintos de la plusvalía</v>
      </c>
      <c r="F9132" s="600">
        <f>'823180'!AG$25</f>
        <v>0</v>
      </c>
      <c r="I9132" s="580" t="str">
        <f>Índice!$C$8</f>
        <v>2016-01-01</v>
      </c>
      <c r="J9132" s="580" t="str">
        <f>Índice!$C$9</f>
        <v>2016-12-31</v>
      </c>
      <c r="K9132" s="598" t="s">
        <v>2292</v>
      </c>
      <c r="L9132" s="598" t="s">
        <v>2303</v>
      </c>
      <c r="M9132" s="598" t="s">
        <v>2266</v>
      </c>
      <c r="N9132" s="598" t="s">
        <v>2267</v>
      </c>
    </row>
    <row r="9133" spans="1:14" ht="15.75">
      <c r="C9133" s="598" t="str">
        <f>'823180'!B$26</f>
        <v>Total incremento (disminución) en activos intangibles distintos de la plusvalía</v>
      </c>
      <c r="F9133" s="600">
        <f>'823180'!AG$26</f>
        <v>0</v>
      </c>
      <c r="I9133" s="580" t="str">
        <f>Índice!$C$8</f>
        <v>2016-01-01</v>
      </c>
      <c r="J9133" s="580" t="str">
        <f>Índice!$C$9</f>
        <v>2016-12-31</v>
      </c>
      <c r="K9133" s="598" t="s">
        <v>2292</v>
      </c>
      <c r="L9133" s="598" t="s">
        <v>2303</v>
      </c>
      <c r="M9133" s="598" t="s">
        <v>2266</v>
      </c>
      <c r="N9133" s="598" t="s">
        <v>2267</v>
      </c>
    </row>
    <row r="9134" spans="1:14" ht="15.75">
      <c r="C9134" s="598" t="str">
        <f>'823180'!B$27</f>
        <v>Activos intangibles distintos de la plusvalía al final del periodo</v>
      </c>
      <c r="F9134" s="600">
        <f>'823180'!AG$27</f>
        <v>0</v>
      </c>
      <c r="I9134" s="580"/>
      <c r="J9134" s="580" t="str">
        <f>Índice!$C$9</f>
        <v>2016-12-31</v>
      </c>
      <c r="K9134" s="598" t="s">
        <v>2292</v>
      </c>
      <c r="L9134" s="598" t="s">
        <v>2303</v>
      </c>
      <c r="M9134" s="598" t="s">
        <v>2266</v>
      </c>
      <c r="N9134" s="598" t="s">
        <v>2267</v>
      </c>
    </row>
    <row r="9135" spans="1:14" ht="15.75">
      <c r="A9135" s="593" t="s">
        <v>15</v>
      </c>
      <c r="C9135" s="598" t="s">
        <v>1655</v>
      </c>
      <c r="I9135" s="580"/>
      <c r="J9135" s="580"/>
      <c r="L9135" s="598"/>
    </row>
    <row r="9136" spans="1:14" ht="15.75">
      <c r="A9136" s="593" t="s">
        <v>15</v>
      </c>
      <c r="C9136" s="598" t="str">
        <f>'823180'!B$11</f>
        <v>Información a revelar detallada sobre activos intangibles</v>
      </c>
      <c r="F9136" s="598"/>
      <c r="I9136" s="580" t="str">
        <f>Índice!$C$8</f>
        <v>2016-01-01</v>
      </c>
      <c r="J9136" s="580" t="str">
        <f>Índice!$C$9</f>
        <v>2016-12-31</v>
      </c>
      <c r="L9136" s="598"/>
    </row>
    <row r="9137" spans="1:14" ht="15.75">
      <c r="C9137" s="598" t="str">
        <f>'823180'!B$12</f>
        <v>Descripción de la partida o partidas, del estado de resultado integral en las que está incluida la amortización de los activos intangibles</v>
      </c>
      <c r="F9137" s="598" t="str">
        <f>'823180'!AH$12</f>
        <v>Por incluir infornación</v>
      </c>
      <c r="I9137" s="580" t="str">
        <f>Índice!$C$8</f>
        <v>2016-01-01</v>
      </c>
      <c r="J9137" s="580" t="str">
        <f>Índice!$C$9</f>
        <v>2016-12-31</v>
      </c>
      <c r="K9137" s="598" t="s">
        <v>2292</v>
      </c>
      <c r="L9137" s="598" t="s">
        <v>2303</v>
      </c>
      <c r="M9137" s="598" t="s">
        <v>2266</v>
      </c>
      <c r="N9137" s="598" t="s">
        <v>2268</v>
      </c>
    </row>
    <row r="9138" spans="1:14" ht="15.75">
      <c r="C9138" s="598" t="str">
        <f>'823180'!B$13</f>
        <v>Método de amortización, activos intangibles distintos de la plusvalía</v>
      </c>
      <c r="F9138" s="598" t="str">
        <f>'823180'!AH$13</f>
        <v>Por incluir infornación</v>
      </c>
      <c r="I9138" s="580" t="str">
        <f>Índice!$C$8</f>
        <v>2016-01-01</v>
      </c>
      <c r="J9138" s="580" t="str">
        <f>Índice!$C$9</f>
        <v>2016-12-31</v>
      </c>
      <c r="K9138" s="598" t="s">
        <v>2292</v>
      </c>
      <c r="L9138" s="598" t="s">
        <v>2303</v>
      </c>
      <c r="M9138" s="598" t="s">
        <v>2266</v>
      </c>
      <c r="N9138" s="598" t="s">
        <v>2268</v>
      </c>
    </row>
    <row r="9139" spans="1:14" ht="15.75">
      <c r="C9139" s="598" t="str">
        <f>'823180'!B$14</f>
        <v>Vidas útiles o tasas de amortización, activos intangibles distintos de la plusvalía</v>
      </c>
      <c r="F9139" s="598" t="str">
        <f>'823180'!AH$14</f>
        <v>Por incluir infornación</v>
      </c>
      <c r="I9139" s="580" t="str">
        <f>Índice!$C$8</f>
        <v>2016-01-01</v>
      </c>
      <c r="J9139" s="580" t="str">
        <f>Índice!$C$9</f>
        <v>2016-12-31</v>
      </c>
      <c r="K9139" s="598" t="s">
        <v>2292</v>
      </c>
      <c r="L9139" s="598" t="s">
        <v>2303</v>
      </c>
      <c r="M9139" s="598" t="s">
        <v>2266</v>
      </c>
      <c r="N9139" s="598" t="s">
        <v>2268</v>
      </c>
    </row>
    <row r="9140" spans="1:14" ht="15.75">
      <c r="A9140" s="593" t="s">
        <v>15</v>
      </c>
      <c r="C9140" s="598" t="str">
        <f>'823180'!B$15</f>
        <v>Conciliación de cambios en activos intangibles distintos de la plusvalía [sinopsis]</v>
      </c>
      <c r="F9140" s="598"/>
      <c r="I9140" s="580"/>
      <c r="J9140" s="580"/>
      <c r="K9140" s="598"/>
      <c r="L9140" s="598"/>
    </row>
    <row r="9141" spans="1:14" ht="15.75">
      <c r="A9141" s="593"/>
      <c r="C9141" s="598" t="str">
        <f>'823180'!B$16</f>
        <v>Activos intangibles distintos de la plusvalía al comienzo del periodo</v>
      </c>
      <c r="F9141" s="600">
        <f>'823180'!AH$16</f>
        <v>0</v>
      </c>
      <c r="J9141" s="580" t="str">
        <f>Índice!$C$8</f>
        <v>2016-01-01</v>
      </c>
      <c r="K9141" s="598" t="s">
        <v>2292</v>
      </c>
      <c r="L9141" s="598" t="s">
        <v>2303</v>
      </c>
      <c r="M9141" s="598" t="s">
        <v>2266</v>
      </c>
      <c r="N9141" s="598" t="s">
        <v>2268</v>
      </c>
    </row>
    <row r="9142" spans="1:14" ht="15.75">
      <c r="A9142" s="593" t="s">
        <v>15</v>
      </c>
      <c r="C9142" s="598" t="str">
        <f>'823180'!B$17</f>
        <v>Cambios en activos intangibles distintos de la plusvalía [sinopsis]</v>
      </c>
      <c r="F9142" s="600"/>
      <c r="I9142" s="580" t="str">
        <f>Índice!$C$8</f>
        <v>2016-01-01</v>
      </c>
      <c r="J9142" s="580" t="str">
        <f>Índice!$C$9</f>
        <v>2016-12-31</v>
      </c>
      <c r="K9142" s="598" t="s">
        <v>2292</v>
      </c>
      <c r="L9142" s="598" t="s">
        <v>2303</v>
      </c>
      <c r="M9142" s="598" t="s">
        <v>2266</v>
      </c>
      <c r="N9142" s="598" t="s">
        <v>2268</v>
      </c>
    </row>
    <row r="9143" spans="1:14" ht="15.75">
      <c r="A9143" s="593"/>
      <c r="C9143" s="598" t="str">
        <f>'823180'!B$18</f>
        <v>Incrementos distintos de los procedentes de combinaciones de negocios, activos intangibles distintos de la plusvalía</v>
      </c>
      <c r="F9143" s="600">
        <f>'823180'!AH$18</f>
        <v>0</v>
      </c>
      <c r="I9143" s="580" t="str">
        <f>Índice!$C$8</f>
        <v>2016-01-01</v>
      </c>
      <c r="J9143" s="580" t="str">
        <f>Índice!$C$9</f>
        <v>2016-12-31</v>
      </c>
      <c r="K9143" s="598" t="s">
        <v>2292</v>
      </c>
      <c r="L9143" s="598" t="s">
        <v>2303</v>
      </c>
      <c r="M9143" s="598" t="s">
        <v>2266</v>
      </c>
      <c r="N9143" s="598" t="s">
        <v>2268</v>
      </c>
    </row>
    <row r="9144" spans="1:14" ht="15.75">
      <c r="C9144" s="598" t="str">
        <f>'823180'!B$19</f>
        <v>Adquisiciones realizadas mediante combinaciones de negocios, activos intangibles distintos a la plusvalía</v>
      </c>
      <c r="F9144" s="600">
        <f>'823180'!AH$19</f>
        <v>0</v>
      </c>
      <c r="I9144" s="580" t="str">
        <f>Índice!$C$8</f>
        <v>2016-01-01</v>
      </c>
      <c r="J9144" s="580" t="str">
        <f>Índice!$C$9</f>
        <v>2016-12-31</v>
      </c>
      <c r="K9144" s="598" t="s">
        <v>2292</v>
      </c>
      <c r="L9144" s="598" t="s">
        <v>2303</v>
      </c>
      <c r="M9144" s="598" t="s">
        <v>2266</v>
      </c>
      <c r="N9144" s="598" t="s">
        <v>2268</v>
      </c>
    </row>
    <row r="9145" spans="1:14" ht="15.75">
      <c r="C9145" s="598" t="str">
        <f>'823180'!B$20</f>
        <v>Incremento (disminución) por diferencias de cambio netas, activos intangibles distintos de la plusvalía</v>
      </c>
      <c r="F9145" s="600">
        <f>'823180'!AH$20</f>
        <v>0</v>
      </c>
      <c r="I9145" s="580" t="str">
        <f>Índice!$C$8</f>
        <v>2016-01-01</v>
      </c>
      <c r="J9145" s="580" t="str">
        <f>Índice!$C$9</f>
        <v>2016-12-31</v>
      </c>
      <c r="K9145" s="598" t="s">
        <v>2292</v>
      </c>
      <c r="L9145" s="598" t="s">
        <v>2303</v>
      </c>
      <c r="M9145" s="598" t="s">
        <v>2266</v>
      </c>
      <c r="N9145" s="598" t="s">
        <v>2268</v>
      </c>
    </row>
    <row r="9146" spans="1:14" ht="15.75">
      <c r="C9146" s="598" t="str">
        <f>'823180'!B$21</f>
        <v>Amortización, activos intangibles distintos de la plusvalía</v>
      </c>
      <c r="F9146" s="600">
        <f>'823180'!AH$21</f>
        <v>0</v>
      </c>
      <c r="I9146" s="580" t="str">
        <f>Índice!$C$8</f>
        <v>2016-01-01</v>
      </c>
      <c r="J9146" s="580" t="str">
        <f>Índice!$C$9</f>
        <v>2016-12-31</v>
      </c>
      <c r="K9146" s="598" t="s">
        <v>2292</v>
      </c>
      <c r="L9146" s="598" t="s">
        <v>2303</v>
      </c>
      <c r="M9146" s="598" t="s">
        <v>2266</v>
      </c>
      <c r="N9146" s="598" t="s">
        <v>2268</v>
      </c>
    </row>
    <row r="9147" spans="1:14" ht="15.75">
      <c r="C9147" s="598" t="str">
        <f>'823180'!B$22</f>
        <v>Pérdidas por deterioro de valor reconocidas en el resultado del periodo, activos intangibles distintos de la plusvalía</v>
      </c>
      <c r="F9147" s="600">
        <f>'823180'!AH$22</f>
        <v>0</v>
      </c>
      <c r="I9147" s="580" t="str">
        <f>Índice!$C$8</f>
        <v>2016-01-01</v>
      </c>
      <c r="J9147" s="580" t="str">
        <f>Índice!$C$9</f>
        <v>2016-12-31</v>
      </c>
      <c r="K9147" s="598" t="s">
        <v>2292</v>
      </c>
      <c r="L9147" s="598" t="s">
        <v>2303</v>
      </c>
      <c r="M9147" s="598" t="s">
        <v>2266</v>
      </c>
      <c r="N9147" s="598" t="s">
        <v>2268</v>
      </c>
    </row>
    <row r="9148" spans="1:14" ht="15.75">
      <c r="C9148" s="598" t="str">
        <f>'823180'!B$23</f>
        <v>Reversión de pérdidas por deterioro de valor reconocidas en el resultado del periodo, activos intangibles distintos de la plusvalía</v>
      </c>
      <c r="F9148" s="600">
        <f>'823180'!AH$23</f>
        <v>0</v>
      </c>
      <c r="I9148" s="580" t="str">
        <f>Índice!$C$8</f>
        <v>2016-01-01</v>
      </c>
      <c r="J9148" s="580" t="str">
        <f>Índice!$C$9</f>
        <v>2016-12-31</v>
      </c>
      <c r="K9148" s="598" t="s">
        <v>2292</v>
      </c>
      <c r="L9148" s="598" t="s">
        <v>2303</v>
      </c>
      <c r="M9148" s="598" t="s">
        <v>2266</v>
      </c>
      <c r="N9148" s="598" t="s">
        <v>2268</v>
      </c>
    </row>
    <row r="9149" spans="1:14" ht="15.75">
      <c r="C9149" s="598" t="str">
        <f>'823180'!B$24</f>
        <v>Incrementos (disminuciones) por otros cambios, activos intangibles distintos de la plusvalía</v>
      </c>
      <c r="F9149" s="600">
        <f>'823180'!AH$24</f>
        <v>0</v>
      </c>
      <c r="I9149" s="580" t="str">
        <f>Índice!$C$8</f>
        <v>2016-01-01</v>
      </c>
      <c r="J9149" s="580" t="str">
        <f>Índice!$C$9</f>
        <v>2016-12-31</v>
      </c>
      <c r="K9149" s="598" t="s">
        <v>2292</v>
      </c>
      <c r="L9149" s="598" t="s">
        <v>2303</v>
      </c>
      <c r="M9149" s="598" t="s">
        <v>2266</v>
      </c>
      <c r="N9149" s="598" t="s">
        <v>2268</v>
      </c>
    </row>
    <row r="9150" spans="1:14" ht="15.75">
      <c r="C9150" s="598" t="str">
        <f>'823180'!B$25</f>
        <v>Disposiciones, activos intangibles distintos de la plusvalía</v>
      </c>
      <c r="F9150" s="600">
        <f>'823180'!AH$25</f>
        <v>0</v>
      </c>
      <c r="I9150" s="580" t="str">
        <f>Índice!$C$8</f>
        <v>2016-01-01</v>
      </c>
      <c r="J9150" s="580" t="str">
        <f>Índice!$C$9</f>
        <v>2016-12-31</v>
      </c>
      <c r="K9150" s="598" t="s">
        <v>2292</v>
      </c>
      <c r="L9150" s="598" t="s">
        <v>2303</v>
      </c>
      <c r="M9150" s="598" t="s">
        <v>2266</v>
      </c>
      <c r="N9150" s="598" t="s">
        <v>2268</v>
      </c>
    </row>
    <row r="9151" spans="1:14" ht="15.75">
      <c r="C9151" s="598" t="str">
        <f>'823180'!B$26</f>
        <v>Total incremento (disminución) en activos intangibles distintos de la plusvalía</v>
      </c>
      <c r="F9151" s="600">
        <f>'823180'!AH$26</f>
        <v>0</v>
      </c>
      <c r="I9151" s="580" t="str">
        <f>Índice!$C$8</f>
        <v>2016-01-01</v>
      </c>
      <c r="J9151" s="580" t="str">
        <f>Índice!$C$9</f>
        <v>2016-12-31</v>
      </c>
      <c r="K9151" s="598" t="s">
        <v>2292</v>
      </c>
      <c r="L9151" s="598" t="s">
        <v>2303</v>
      </c>
      <c r="M9151" s="598" t="s">
        <v>2266</v>
      </c>
      <c r="N9151" s="598" t="s">
        <v>2268</v>
      </c>
    </row>
    <row r="9152" spans="1:14" ht="15.75">
      <c r="C9152" s="598" t="str">
        <f>'823180'!B$27</f>
        <v>Activos intangibles distintos de la plusvalía al final del periodo</v>
      </c>
      <c r="F9152" s="600">
        <f>'823180'!AH$27</f>
        <v>0</v>
      </c>
      <c r="I9152" s="580"/>
      <c r="J9152" s="580" t="str">
        <f>Índice!$C$9</f>
        <v>2016-12-31</v>
      </c>
      <c r="K9152" s="598" t="s">
        <v>2292</v>
      </c>
      <c r="L9152" s="598" t="s">
        <v>2303</v>
      </c>
      <c r="M9152" s="598" t="s">
        <v>2266</v>
      </c>
      <c r="N9152" s="598" t="s">
        <v>2268</v>
      </c>
    </row>
    <row r="9153" spans="1:14" ht="15.75">
      <c r="A9153" s="593" t="s">
        <v>15</v>
      </c>
      <c r="C9153" s="598" t="s">
        <v>1654</v>
      </c>
      <c r="I9153" s="580"/>
      <c r="J9153" s="580"/>
      <c r="L9153" s="598"/>
    </row>
    <row r="9154" spans="1:14" ht="15.75">
      <c r="A9154" s="593" t="s">
        <v>15</v>
      </c>
      <c r="C9154" s="598" t="str">
        <f>'823180'!B$11</f>
        <v>Información a revelar detallada sobre activos intangibles</v>
      </c>
      <c r="F9154" s="598"/>
      <c r="I9154" s="580" t="str">
        <f>Índice!$C$8</f>
        <v>2016-01-01</v>
      </c>
      <c r="J9154" s="580" t="str">
        <f>Índice!$C$9</f>
        <v>2016-12-31</v>
      </c>
      <c r="L9154" s="598"/>
    </row>
    <row r="9155" spans="1:14" ht="15.75">
      <c r="C9155" s="598" t="str">
        <f>'823180'!B$12</f>
        <v>Descripción de la partida o partidas, del estado de resultado integral en las que está incluida la amortización de los activos intangibles</v>
      </c>
      <c r="F9155" s="598" t="str">
        <f>'823180'!AI$12</f>
        <v>Por incluir infornación</v>
      </c>
      <c r="I9155" s="580" t="str">
        <f>Índice!$C$8</f>
        <v>2016-01-01</v>
      </c>
      <c r="J9155" s="580" t="str">
        <f>Índice!$C$9</f>
        <v>2016-12-31</v>
      </c>
      <c r="K9155" s="598" t="s">
        <v>2292</v>
      </c>
      <c r="L9155" s="598" t="s">
        <v>2303</v>
      </c>
      <c r="M9155" s="598" t="s">
        <v>2266</v>
      </c>
      <c r="N9155" s="598" t="s">
        <v>2269</v>
      </c>
    </row>
    <row r="9156" spans="1:14" ht="15.75">
      <c r="C9156" s="598" t="str">
        <f>'823180'!B$13</f>
        <v>Método de amortización, activos intangibles distintos de la plusvalía</v>
      </c>
      <c r="F9156" s="598" t="str">
        <f>'823180'!AI$13</f>
        <v>Por incluir infornación</v>
      </c>
      <c r="I9156" s="580" t="str">
        <f>Índice!$C$8</f>
        <v>2016-01-01</v>
      </c>
      <c r="J9156" s="580" t="str">
        <f>Índice!$C$9</f>
        <v>2016-12-31</v>
      </c>
      <c r="K9156" s="598" t="s">
        <v>2292</v>
      </c>
      <c r="L9156" s="598" t="s">
        <v>2303</v>
      </c>
      <c r="M9156" s="598" t="s">
        <v>2266</v>
      </c>
      <c r="N9156" s="598" t="s">
        <v>2269</v>
      </c>
    </row>
    <row r="9157" spans="1:14" ht="15.75">
      <c r="C9157" s="598" t="str">
        <f>'823180'!B$14</f>
        <v>Vidas útiles o tasas de amortización, activos intangibles distintos de la plusvalía</v>
      </c>
      <c r="F9157" s="598" t="str">
        <f>'823180'!AI$14</f>
        <v>Por incluir infornación</v>
      </c>
      <c r="I9157" s="580" t="str">
        <f>Índice!$C$8</f>
        <v>2016-01-01</v>
      </c>
      <c r="J9157" s="580" t="str">
        <f>Índice!$C$9</f>
        <v>2016-12-31</v>
      </c>
      <c r="K9157" s="598" t="s">
        <v>2292</v>
      </c>
      <c r="L9157" s="598" t="s">
        <v>2303</v>
      </c>
      <c r="M9157" s="598" t="s">
        <v>2266</v>
      </c>
      <c r="N9157" s="598" t="s">
        <v>2269</v>
      </c>
    </row>
    <row r="9158" spans="1:14" ht="15.75">
      <c r="A9158" s="593" t="s">
        <v>15</v>
      </c>
      <c r="C9158" s="598" t="str">
        <f>'823180'!B$15</f>
        <v>Conciliación de cambios en activos intangibles distintos de la plusvalía [sinopsis]</v>
      </c>
      <c r="F9158" s="598"/>
      <c r="I9158" s="580"/>
      <c r="J9158" s="580"/>
      <c r="K9158" s="598"/>
      <c r="L9158" s="598"/>
    </row>
    <row r="9159" spans="1:14" ht="15.75">
      <c r="A9159" s="593"/>
      <c r="C9159" s="598" t="str">
        <f>'823180'!B$16</f>
        <v>Activos intangibles distintos de la plusvalía al comienzo del periodo</v>
      </c>
      <c r="F9159" s="600">
        <f>'823180'!AI$16</f>
        <v>0</v>
      </c>
      <c r="J9159" s="580" t="str">
        <f>Índice!$C$8</f>
        <v>2016-01-01</v>
      </c>
      <c r="K9159" s="598" t="s">
        <v>2292</v>
      </c>
      <c r="L9159" s="598" t="s">
        <v>2303</v>
      </c>
      <c r="M9159" s="598" t="s">
        <v>2266</v>
      </c>
      <c r="N9159" s="598" t="s">
        <v>2269</v>
      </c>
    </row>
    <row r="9160" spans="1:14" ht="15.75">
      <c r="A9160" s="593" t="s">
        <v>15</v>
      </c>
      <c r="C9160" s="598" t="str">
        <f>'823180'!B$17</f>
        <v>Cambios en activos intangibles distintos de la plusvalía [sinopsis]</v>
      </c>
      <c r="F9160" s="600"/>
      <c r="I9160" s="580" t="str">
        <f>Índice!$C$8</f>
        <v>2016-01-01</v>
      </c>
      <c r="J9160" s="580" t="str">
        <f>Índice!$C$9</f>
        <v>2016-12-31</v>
      </c>
      <c r="K9160" s="598" t="s">
        <v>2292</v>
      </c>
      <c r="L9160" s="598" t="s">
        <v>2303</v>
      </c>
      <c r="M9160" s="598" t="s">
        <v>2266</v>
      </c>
      <c r="N9160" s="598" t="s">
        <v>2269</v>
      </c>
    </row>
    <row r="9161" spans="1:14" ht="15.75">
      <c r="A9161" s="593"/>
      <c r="C9161" s="598" t="str">
        <f>'823180'!B$18</f>
        <v>Incrementos distintos de los procedentes de combinaciones de negocios, activos intangibles distintos de la plusvalía</v>
      </c>
      <c r="F9161" s="600">
        <f>'823180'!AI$18</f>
        <v>0</v>
      </c>
      <c r="I9161" s="580" t="str">
        <f>Índice!$C$8</f>
        <v>2016-01-01</v>
      </c>
      <c r="J9161" s="580" t="str">
        <f>Índice!$C$9</f>
        <v>2016-12-31</v>
      </c>
      <c r="K9161" s="598" t="s">
        <v>2292</v>
      </c>
      <c r="L9161" s="598" t="s">
        <v>2303</v>
      </c>
      <c r="M9161" s="598" t="s">
        <v>2266</v>
      </c>
      <c r="N9161" s="598" t="s">
        <v>2269</v>
      </c>
    </row>
    <row r="9162" spans="1:14" ht="15.75">
      <c r="C9162" s="598" t="str">
        <f>'823180'!B$19</f>
        <v>Adquisiciones realizadas mediante combinaciones de negocios, activos intangibles distintos a la plusvalía</v>
      </c>
      <c r="F9162" s="600">
        <f>'823180'!AI$19</f>
        <v>0</v>
      </c>
      <c r="I9162" s="580" t="str">
        <f>Índice!$C$8</f>
        <v>2016-01-01</v>
      </c>
      <c r="J9162" s="580" t="str">
        <f>Índice!$C$9</f>
        <v>2016-12-31</v>
      </c>
      <c r="K9162" s="598" t="s">
        <v>2292</v>
      </c>
      <c r="L9162" s="598" t="s">
        <v>2303</v>
      </c>
      <c r="M9162" s="598" t="s">
        <v>2266</v>
      </c>
      <c r="N9162" s="598" t="s">
        <v>2269</v>
      </c>
    </row>
    <row r="9163" spans="1:14" ht="15.75">
      <c r="C9163" s="598" t="str">
        <f>'823180'!B$20</f>
        <v>Incremento (disminución) por diferencias de cambio netas, activos intangibles distintos de la plusvalía</v>
      </c>
      <c r="F9163" s="600">
        <f>'823180'!AI$20</f>
        <v>0</v>
      </c>
      <c r="I9163" s="580" t="str">
        <f>Índice!$C$8</f>
        <v>2016-01-01</v>
      </c>
      <c r="J9163" s="580" t="str">
        <f>Índice!$C$9</f>
        <v>2016-12-31</v>
      </c>
      <c r="K9163" s="598" t="s">
        <v>2292</v>
      </c>
      <c r="L9163" s="598" t="s">
        <v>2303</v>
      </c>
      <c r="M9163" s="598" t="s">
        <v>2266</v>
      </c>
      <c r="N9163" s="598" t="s">
        <v>2269</v>
      </c>
    </row>
    <row r="9164" spans="1:14" ht="15.75">
      <c r="C9164" s="598" t="str">
        <f>'823180'!B$21</f>
        <v>Amortización, activos intangibles distintos de la plusvalía</v>
      </c>
      <c r="F9164" s="600">
        <f>'823180'!AI$21</f>
        <v>0</v>
      </c>
      <c r="I9164" s="580" t="str">
        <f>Índice!$C$8</f>
        <v>2016-01-01</v>
      </c>
      <c r="J9164" s="580" t="str">
        <f>Índice!$C$9</f>
        <v>2016-12-31</v>
      </c>
      <c r="K9164" s="598" t="s">
        <v>2292</v>
      </c>
      <c r="L9164" s="598" t="s">
        <v>2303</v>
      </c>
      <c r="M9164" s="598" t="s">
        <v>2266</v>
      </c>
      <c r="N9164" s="598" t="s">
        <v>2269</v>
      </c>
    </row>
    <row r="9165" spans="1:14" ht="15.75">
      <c r="C9165" s="598" t="str">
        <f>'823180'!B$22</f>
        <v>Pérdidas por deterioro de valor reconocidas en el resultado del periodo, activos intangibles distintos de la plusvalía</v>
      </c>
      <c r="F9165" s="600">
        <f>'823180'!AI$22</f>
        <v>0</v>
      </c>
      <c r="I9165" s="580" t="str">
        <f>Índice!$C$8</f>
        <v>2016-01-01</v>
      </c>
      <c r="J9165" s="580" t="str">
        <f>Índice!$C$9</f>
        <v>2016-12-31</v>
      </c>
      <c r="K9165" s="598" t="s">
        <v>2292</v>
      </c>
      <c r="L9165" s="598" t="s">
        <v>2303</v>
      </c>
      <c r="M9165" s="598" t="s">
        <v>2266</v>
      </c>
      <c r="N9165" s="598" t="s">
        <v>2269</v>
      </c>
    </row>
    <row r="9166" spans="1:14" ht="15.75">
      <c r="C9166" s="598" t="str">
        <f>'823180'!B$23</f>
        <v>Reversión de pérdidas por deterioro de valor reconocidas en el resultado del periodo, activos intangibles distintos de la plusvalía</v>
      </c>
      <c r="F9166" s="600">
        <f>'823180'!AI$23</f>
        <v>0</v>
      </c>
      <c r="I9166" s="580" t="str">
        <f>Índice!$C$8</f>
        <v>2016-01-01</v>
      </c>
      <c r="J9166" s="580" t="str">
        <f>Índice!$C$9</f>
        <v>2016-12-31</v>
      </c>
      <c r="K9166" s="598" t="s">
        <v>2292</v>
      </c>
      <c r="L9166" s="598" t="s">
        <v>2303</v>
      </c>
      <c r="M9166" s="598" t="s">
        <v>2266</v>
      </c>
      <c r="N9166" s="598" t="s">
        <v>2269</v>
      </c>
    </row>
    <row r="9167" spans="1:14" ht="15.75">
      <c r="C9167" s="598" t="str">
        <f>'823180'!B$24</f>
        <v>Incrementos (disminuciones) por otros cambios, activos intangibles distintos de la plusvalía</v>
      </c>
      <c r="F9167" s="600">
        <f>'823180'!AI$24</f>
        <v>0</v>
      </c>
      <c r="I9167" s="580" t="str">
        <f>Índice!$C$8</f>
        <v>2016-01-01</v>
      </c>
      <c r="J9167" s="580" t="str">
        <f>Índice!$C$9</f>
        <v>2016-12-31</v>
      </c>
      <c r="K9167" s="598" t="s">
        <v>2292</v>
      </c>
      <c r="L9167" s="598" t="s">
        <v>2303</v>
      </c>
      <c r="M9167" s="598" t="s">
        <v>2266</v>
      </c>
      <c r="N9167" s="598" t="s">
        <v>2269</v>
      </c>
    </row>
    <row r="9168" spans="1:14" ht="15.75">
      <c r="C9168" s="598" t="str">
        <f>'823180'!B$25</f>
        <v>Disposiciones, activos intangibles distintos de la plusvalía</v>
      </c>
      <c r="F9168" s="600">
        <f>'823180'!AI$25</f>
        <v>0</v>
      </c>
      <c r="I9168" s="580" t="str">
        <f>Índice!$C$8</f>
        <v>2016-01-01</v>
      </c>
      <c r="J9168" s="580" t="str">
        <f>Índice!$C$9</f>
        <v>2016-12-31</v>
      </c>
      <c r="K9168" s="598" t="s">
        <v>2292</v>
      </c>
      <c r="L9168" s="598" t="s">
        <v>2303</v>
      </c>
      <c r="M9168" s="598" t="s">
        <v>2266</v>
      </c>
      <c r="N9168" s="598" t="s">
        <v>2269</v>
      </c>
    </row>
    <row r="9169" spans="1:14" ht="15.75">
      <c r="C9169" s="598" t="str">
        <f>'823180'!B$26</f>
        <v>Total incremento (disminución) en activos intangibles distintos de la plusvalía</v>
      </c>
      <c r="F9169" s="600">
        <f>'823180'!AI$26</f>
        <v>0</v>
      </c>
      <c r="I9169" s="580" t="str">
        <f>Índice!$C$8</f>
        <v>2016-01-01</v>
      </c>
      <c r="J9169" s="580" t="str">
        <f>Índice!$C$9</f>
        <v>2016-12-31</v>
      </c>
      <c r="K9169" s="598" t="s">
        <v>2292</v>
      </c>
      <c r="L9169" s="598" t="s">
        <v>2303</v>
      </c>
      <c r="M9169" s="598" t="s">
        <v>2266</v>
      </c>
      <c r="N9169" s="598" t="s">
        <v>2269</v>
      </c>
    </row>
    <row r="9170" spans="1:14" ht="15.75">
      <c r="C9170" s="598" t="str">
        <f>'823180'!B$27</f>
        <v>Activos intangibles distintos de la plusvalía al final del periodo</v>
      </c>
      <c r="F9170" s="600">
        <f>'823180'!AI$27</f>
        <v>0</v>
      </c>
      <c r="I9170" s="580"/>
      <c r="J9170" s="580" t="str">
        <f>Índice!$C$9</f>
        <v>2016-12-31</v>
      </c>
      <c r="K9170" s="598" t="s">
        <v>2292</v>
      </c>
      <c r="L9170" s="598" t="s">
        <v>2303</v>
      </c>
      <c r="M9170" s="598" t="s">
        <v>2266</v>
      </c>
      <c r="N9170" s="598" t="s">
        <v>2269</v>
      </c>
    </row>
    <row r="9171" spans="1:14" ht="15.75">
      <c r="A9171" s="593" t="s">
        <v>15</v>
      </c>
      <c r="C9171" s="598">
        <f>'823180'!B28</f>
        <v>0</v>
      </c>
      <c r="I9171" s="580" t="str">
        <f>Índice!$C$8</f>
        <v>2016-01-01</v>
      </c>
      <c r="J9171" s="580" t="str">
        <f>Índice!$C$9</f>
        <v>2016-12-31</v>
      </c>
    </row>
    <row r="9172" spans="1:14" ht="15.75">
      <c r="A9172" s="593"/>
      <c r="C9172" s="598" t="str">
        <f>'823180'!B29</f>
        <v>Información a revelar sobre activos intangibles significativos para la entidad [Texto]</v>
      </c>
      <c r="F9172" s="598" t="str">
        <f>'823180'!C29</f>
        <v>Por incluir información</v>
      </c>
      <c r="I9172" s="580" t="str">
        <f>Índice!$C$8</f>
        <v>2016-01-01</v>
      </c>
      <c r="J9172" s="580" t="str">
        <f>Índice!$C$9</f>
        <v>2016-12-31</v>
      </c>
    </row>
    <row r="9173" spans="1:14" ht="15.75">
      <c r="A9173" s="593" t="s">
        <v>15</v>
      </c>
      <c r="C9173" s="598">
        <f>'823180'!B30</f>
        <v>0</v>
      </c>
      <c r="F9173" s="598"/>
      <c r="I9173" s="580" t="str">
        <f>Índice!$C$8</f>
        <v>2016-01-01</v>
      </c>
      <c r="J9173" s="580" t="str">
        <f>Índice!$C$9</f>
        <v>2016-12-31</v>
      </c>
      <c r="K9173" s="598"/>
      <c r="L9173" s="598"/>
    </row>
    <row r="9174" spans="1:14" ht="15.75">
      <c r="A9174" s="593" t="s">
        <v>15</v>
      </c>
      <c r="C9174" s="598">
        <f>'823180'!B31</f>
        <v>0</v>
      </c>
      <c r="F9174" s="598"/>
      <c r="I9174" s="580" t="str">
        <f>Índice!$C$8</f>
        <v>2016-01-01</v>
      </c>
      <c r="J9174" s="580" t="str">
        <f>Índice!$C$9</f>
        <v>2016-12-31</v>
      </c>
      <c r="K9174" s="598"/>
      <c r="L9174" s="598"/>
    </row>
    <row r="9175" spans="1:14" ht="15.75">
      <c r="A9175" s="593" t="s">
        <v>15</v>
      </c>
      <c r="C9175" s="598" t="str">
        <f>'823180'!B32</f>
        <v>Información a revelar sobre activos intangibles significativos para la entidad</v>
      </c>
      <c r="F9175" s="598"/>
      <c r="I9175" s="580" t="str">
        <f>Índice!$C$8</f>
        <v>2016-01-01</v>
      </c>
      <c r="J9175" s="580" t="str">
        <f>Índice!$C$9</f>
        <v>2016-12-31</v>
      </c>
      <c r="K9175" s="598"/>
      <c r="L9175" s="598"/>
    </row>
    <row r="9176" spans="1:14" ht="15.75">
      <c r="A9176" s="593"/>
      <c r="C9176" s="598" t="str">
        <f>'823180'!B33</f>
        <v>Descripción de los activos intangibles de importancia relativa para la entidad</v>
      </c>
      <c r="F9176" s="598" t="str">
        <f>'823180'!C33</f>
        <v>Por incluir información</v>
      </c>
      <c r="I9176" s="580" t="str">
        <f>Índice!$C$8</f>
        <v>2016-01-01</v>
      </c>
      <c r="J9176" s="580" t="str">
        <f>Índice!$C$9</f>
        <v>2016-12-31</v>
      </c>
      <c r="K9176" s="598" t="s">
        <v>2304</v>
      </c>
      <c r="L9176" s="598" t="s">
        <v>2305</v>
      </c>
    </row>
    <row r="9177" spans="1:14" ht="15.75">
      <c r="A9177" s="593"/>
      <c r="C9177" s="598" t="str">
        <f>'823180'!B34</f>
        <v>Activos intangibles materiales (con importancia relativa) para la entidad</v>
      </c>
      <c r="F9177" s="598">
        <f>'823180'!C34</f>
        <v>0</v>
      </c>
      <c r="I9177" s="580"/>
      <c r="J9177" s="580" t="str">
        <f>Índice!$C$9</f>
        <v>2016-12-31</v>
      </c>
      <c r="K9177" s="598" t="s">
        <v>2304</v>
      </c>
      <c r="L9177" s="598" t="s">
        <v>2305</v>
      </c>
    </row>
    <row r="9178" spans="1:14" ht="15.75">
      <c r="A9178" s="593"/>
      <c r="C9178" s="598" t="str">
        <f>'823180'!B35</f>
        <v>Periodo de amortización restante de activos intangibles significativos para la entidad</v>
      </c>
      <c r="F9178" s="610">
        <f>'823180'!C35</f>
        <v>0</v>
      </c>
      <c r="I9178" s="580"/>
      <c r="J9178" s="580" t="str">
        <f>Índice!$C$9</f>
        <v>2016-12-31</v>
      </c>
      <c r="K9178" s="598" t="s">
        <v>2304</v>
      </c>
      <c r="L9178" s="598" t="s">
        <v>2305</v>
      </c>
    </row>
    <row r="9179" spans="1:14" ht="15.75">
      <c r="A9179" s="593" t="s">
        <v>15</v>
      </c>
      <c r="C9179" s="598">
        <f>'823180'!B36</f>
        <v>0</v>
      </c>
      <c r="F9179" s="598"/>
      <c r="I9179" s="580"/>
      <c r="J9179" s="580" t="str">
        <f>Índice!$C$9</f>
        <v>2016-12-31</v>
      </c>
      <c r="K9179" s="598"/>
    </row>
    <row r="9180" spans="1:14" ht="15.75">
      <c r="C9180" s="598" t="str">
        <f>'823180'!B37</f>
        <v>Activos intangibles adquiridos mediante subvenciones del gobierno, valor razonable reconocido inicialmente</v>
      </c>
      <c r="F9180" s="600">
        <f>'823180'!C37</f>
        <v>0</v>
      </c>
      <c r="I9180" s="580"/>
      <c r="J9180" s="580" t="str">
        <f>Índice!$C$9</f>
        <v>2016-12-31</v>
      </c>
      <c r="K9180" s="598"/>
      <c r="L9180" s="598"/>
    </row>
    <row r="9181" spans="1:14" ht="15.75">
      <c r="C9181" s="598" t="str">
        <f>'823180'!B38</f>
        <v>Activos intangibles adquiridos mediante subvenciones del gobierno</v>
      </c>
      <c r="F9181" s="600">
        <f>'823180'!C38</f>
        <v>0</v>
      </c>
      <c r="I9181" s="580"/>
      <c r="J9181" s="580" t="str">
        <f>Índice!$C$9</f>
        <v>2016-12-31</v>
      </c>
      <c r="K9181" s="598"/>
      <c r="L9181" s="598"/>
    </row>
    <row r="9182" spans="1:14" ht="15.75">
      <c r="C9182" s="598" t="str">
        <f>'823180'!B39</f>
        <v>Activos intangibles cuya titularidad está restringida</v>
      </c>
      <c r="F9182" s="600">
        <f>'823180'!C39</f>
        <v>0</v>
      </c>
      <c r="I9182" s="580"/>
      <c r="J9182" s="580" t="str">
        <f>Índice!$C$9</f>
        <v>2016-12-31</v>
      </c>
      <c r="K9182" s="598"/>
      <c r="L9182" s="598"/>
    </row>
    <row r="9183" spans="1:14" ht="15.75">
      <c r="C9183" s="598" t="str">
        <f>'823180'!B40</f>
        <v>Activos intangibles pignorados como garantía al cumplimiento de deudas</v>
      </c>
      <c r="F9183" s="600">
        <f>'823180'!C40</f>
        <v>0</v>
      </c>
      <c r="I9183" s="580"/>
      <c r="J9183" s="580" t="str">
        <f>Índice!$C$9</f>
        <v>2016-12-31</v>
      </c>
      <c r="K9183" s="598"/>
      <c r="L9183" s="598"/>
    </row>
    <row r="9184" spans="1:14" ht="15.75">
      <c r="C9184" s="598" t="str">
        <f>'823180'!B41</f>
        <v>Compromisos contractuales para la adquisición de activos intangibles</v>
      </c>
      <c r="F9184" s="600">
        <f>'823180'!C41</f>
        <v>0</v>
      </c>
      <c r="I9184" s="580"/>
      <c r="J9184" s="580" t="str">
        <f>Índice!$C$9</f>
        <v>2016-12-31</v>
      </c>
      <c r="K9184" s="598"/>
      <c r="L9184" s="598"/>
    </row>
    <row r="9185" spans="1:18" ht="15.75">
      <c r="C9185" s="598" t="str">
        <f>'823180'!B42</f>
        <v>Gasto por investigación y desarrollo</v>
      </c>
      <c r="F9185" s="600">
        <f>'823180'!C42</f>
        <v>0</v>
      </c>
      <c r="I9185" s="580" t="str">
        <f>Índice!$C$8</f>
        <v>2016-01-01</v>
      </c>
      <c r="J9185" s="580" t="str">
        <f>Índice!$C$9</f>
        <v>2016-12-31</v>
      </c>
      <c r="K9185" s="598"/>
      <c r="L9185" s="598"/>
    </row>
    <row r="9186" spans="1:18" ht="15.75">
      <c r="A9186" s="575" t="s">
        <v>15</v>
      </c>
      <c r="B9186" s="550"/>
      <c r="C9186" s="549" t="s">
        <v>1360</v>
      </c>
      <c r="D9186" s="550"/>
      <c r="E9186" s="550"/>
      <c r="F9186" s="551"/>
      <c r="G9186" s="550"/>
      <c r="H9186" s="550"/>
      <c r="I9186" s="580" t="str">
        <f>Índice!$C$8</f>
        <v>2016-01-01</v>
      </c>
      <c r="J9186" s="580" t="str">
        <f>Índice!$C$9</f>
        <v>2016-12-31</v>
      </c>
      <c r="K9186" s="584"/>
      <c r="L9186" s="584"/>
      <c r="M9186" s="550"/>
      <c r="N9186" s="550"/>
      <c r="O9186" s="550"/>
      <c r="P9186" s="550"/>
      <c r="Q9186" s="550"/>
      <c r="R9186" s="550"/>
    </row>
    <row r="9187" spans="1:18" ht="15.75">
      <c r="A9187" s="604"/>
      <c r="C9187" s="598" t="str">
        <f>'825100'!B6</f>
        <v>Información a revelar sobre propiedades de inversión al valor razonable con cambios en resultados [texto]</v>
      </c>
      <c r="F9187" s="598" t="str">
        <f>'825100'!C6</f>
        <v>Por incluir información</v>
      </c>
      <c r="I9187" s="580" t="str">
        <f>Índice!$C$8</f>
        <v>2016-01-01</v>
      </c>
      <c r="J9187" s="580" t="str">
        <f>Índice!$C$9</f>
        <v>2016-12-31</v>
      </c>
      <c r="L9187" s="598"/>
    </row>
    <row r="9188" spans="1:18" ht="15.75">
      <c r="A9188" s="604"/>
      <c r="C9188" s="598" t="str">
        <f>'825100'!B7</f>
        <v>Descripción de los métodos y suposiciones significativas aplicadas para determinar el valor razonable de propiedades de inversión</v>
      </c>
      <c r="F9188" s="598" t="str">
        <f>'825100'!C7</f>
        <v>Por incluir información</v>
      </c>
      <c r="I9188" s="580" t="str">
        <f>Índice!$C$8</f>
        <v>2016-01-01</v>
      </c>
      <c r="J9188" s="580" t="str">
        <f>Índice!$C$9</f>
        <v>2016-12-31</v>
      </c>
    </row>
    <row r="9189" spans="1:18" ht="15.75">
      <c r="A9189" s="604"/>
      <c r="C9189" s="598" t="str">
        <f>'825100'!B8</f>
        <v>Descripción de la medida en que el valor razonable de las propiedades de inversión se basan en la valoración por un tasador independiente</v>
      </c>
      <c r="F9189" s="598" t="str">
        <f>'825100'!C8</f>
        <v>Por incluir información</v>
      </c>
      <c r="I9189" s="580" t="str">
        <f>Índice!$C$8</f>
        <v>2016-01-01</v>
      </c>
      <c r="J9189" s="580" t="str">
        <f>Índice!$C$9</f>
        <v>2016-12-31</v>
      </c>
      <c r="L9189" s="598"/>
    </row>
    <row r="9190" spans="1:18" ht="15.75">
      <c r="A9190" s="604"/>
      <c r="C9190" s="598" t="str">
        <f>'825100'!B9</f>
        <v>Explicación de las restricciones sobre la realización de las propiedades de inversión a valor razonable con cambios en resultadoso al envío de ingresos y recursos de la disposición de propiedades de inversión a valor razoable con cambios en resultados</v>
      </c>
      <c r="F9190" s="598" t="str">
        <f>'825100'!C9</f>
        <v>Por incluir información</v>
      </c>
      <c r="I9190" s="580" t="str">
        <f>Índice!$C$8</f>
        <v>2016-01-01</v>
      </c>
      <c r="J9190" s="580" t="str">
        <f>Índice!$C$9</f>
        <v>2016-12-31</v>
      </c>
      <c r="L9190" s="598"/>
    </row>
    <row r="9191" spans="1:18" ht="15.75">
      <c r="A9191" s="604"/>
      <c r="C9191" s="598" t="str">
        <f>'825100'!B10</f>
        <v xml:space="preserve"> Restricciones sobre la realización de propiedades de inversión a valor razonable con cambios en resultados o al envío de ingresos y recursos de la dispocición de propiedades de inversión a valor razonable con cambios en resultados</v>
      </c>
      <c r="F9191" s="598">
        <f>'825100'!C10</f>
        <v>0</v>
      </c>
      <c r="I9191" s="580"/>
      <c r="J9191" s="580" t="str">
        <f>Índice!$C$9</f>
        <v>2016-12-31</v>
      </c>
      <c r="L9191" s="598"/>
    </row>
    <row r="9192" spans="1:18" ht="15.75">
      <c r="A9192" s="604"/>
      <c r="C9192" s="598" t="str">
        <f>'825100'!B11</f>
        <v>Explicación de obligaciones contractuales para comprar, construir o desarrollar propiedades de inversión a valor razonable con cambios en resulados o para reparaciones,mantenimiento o mejoras</v>
      </c>
      <c r="F9192" s="598" t="str">
        <f>'825100'!C11</f>
        <v>Por incluir información</v>
      </c>
      <c r="I9192" s="580" t="str">
        <f>Índice!$C$8</f>
        <v>2016-01-01</v>
      </c>
      <c r="J9192" s="580" t="str">
        <f>Índice!$C$9</f>
        <v>2016-12-31</v>
      </c>
      <c r="K9192" s="598"/>
      <c r="L9192" s="598"/>
      <c r="M9192" s="598"/>
      <c r="N9192" s="598"/>
    </row>
    <row r="9193" spans="1:18" ht="15.75">
      <c r="A9193" s="575" t="s">
        <v>15</v>
      </c>
      <c r="C9193" s="598"/>
      <c r="F9193" s="598"/>
      <c r="I9193" s="580" t="str">
        <f>Índice!$C$8</f>
        <v>2016-01-01</v>
      </c>
      <c r="J9193" s="580" t="str">
        <f>Índice!$C$9</f>
        <v>2016-12-31</v>
      </c>
      <c r="K9193" s="598"/>
      <c r="L9193" s="598"/>
      <c r="M9193" s="598"/>
      <c r="N9193" s="598"/>
    </row>
    <row r="9194" spans="1:18" ht="15.75">
      <c r="A9194" s="575" t="s">
        <v>15</v>
      </c>
      <c r="C9194" s="598" t="str">
        <f>'825100'!B14</f>
        <v>Conciliación de cambios  en propiedades de inversión al valor razonable con cambios en resultados [resumen]</v>
      </c>
      <c r="F9194" s="598"/>
      <c r="I9194" s="580" t="str">
        <f>Índice!$C$8</f>
        <v>2016-01-01</v>
      </c>
      <c r="J9194" s="580" t="str">
        <f>Índice!$C$9</f>
        <v>2016-12-31</v>
      </c>
      <c r="K9194" s="598"/>
      <c r="L9194" s="598"/>
      <c r="M9194" s="598"/>
      <c r="N9194" s="598"/>
    </row>
    <row r="9195" spans="1:18" ht="15.75">
      <c r="A9195" s="604"/>
      <c r="C9195" s="598" t="str">
        <f>'825100'!B15</f>
        <v>Propiedades de inversión a valor razonable con cambios en resultados al comienzo del periodo</v>
      </c>
      <c r="F9195" s="598">
        <f>'825100'!C15</f>
        <v>0</v>
      </c>
      <c r="J9195" s="580" t="str">
        <f>Índice!$C$8</f>
        <v>2016-01-01</v>
      </c>
      <c r="K9195" s="598"/>
      <c r="L9195" s="598"/>
      <c r="M9195" s="598"/>
      <c r="N9195" s="598"/>
    </row>
    <row r="9196" spans="1:18" ht="15.75">
      <c r="A9196" s="604"/>
      <c r="C9196" s="598" t="str">
        <f>'825100'!B16</f>
        <v>Incorporaciones por otras vías distintas a las combinaciones de negocios, propiedades de inversión a valor razonable con cambios en resultados</v>
      </c>
      <c r="F9196" s="598">
        <f>'825100'!C16</f>
        <v>0</v>
      </c>
      <c r="I9196" s="580" t="str">
        <f>Índice!$C$8</f>
        <v>2016-01-01</v>
      </c>
      <c r="J9196" s="580" t="str">
        <f>Índice!$C$9</f>
        <v>2016-12-31</v>
      </c>
      <c r="K9196" s="598"/>
      <c r="L9196" s="598"/>
      <c r="M9196" s="598"/>
      <c r="N9196" s="598"/>
    </row>
    <row r="9197" spans="1:18" ht="15.75">
      <c r="A9197" s="604"/>
      <c r="C9197" s="598" t="str">
        <f>'825100'!B17</f>
        <v>Adquisición a través de combinaciones de negocios, propiedades de inversión a valor razonable con cambios en resultados</v>
      </c>
      <c r="F9197" s="598">
        <f>'825100'!C17</f>
        <v>0</v>
      </c>
      <c r="I9197" s="580" t="str">
        <f>Índice!$C$8</f>
        <v>2016-01-01</v>
      </c>
      <c r="J9197" s="580" t="str">
        <f>Índice!$C$9</f>
        <v>2016-12-31</v>
      </c>
      <c r="K9197" s="598"/>
      <c r="L9197" s="598"/>
      <c r="M9197" s="598"/>
      <c r="N9197" s="598"/>
    </row>
    <row r="9198" spans="1:18" ht="15.75">
      <c r="A9198" s="604"/>
      <c r="C9198" s="598" t="str">
        <f>'825100'!B18</f>
        <v>Ganancias (pérdidas) por el ajuste del valor razonable, propiedades de inversión a valor razonable con cambios en resultados</v>
      </c>
      <c r="F9198" s="598">
        <f>'825100'!C18</f>
        <v>0</v>
      </c>
      <c r="I9198" s="580" t="str">
        <f>Índice!$C$8</f>
        <v>2016-01-01</v>
      </c>
      <c r="J9198" s="580" t="str">
        <f>Índice!$C$9</f>
        <v>2016-12-31</v>
      </c>
      <c r="K9198" s="598"/>
      <c r="L9198" s="598"/>
      <c r="M9198" s="598"/>
      <c r="N9198" s="598"/>
    </row>
    <row r="9199" spans="1:18" ht="15.75">
      <c r="A9199" s="604"/>
      <c r="C9199" s="598" t="str">
        <f>'825100'!B19</f>
        <v>Transferencia a propiedades, planta y equipo cuando la medida fiable del valor razonable deja de estar disponible, propiedades de inversión a valor razonable con cambios en resultados</v>
      </c>
      <c r="F9199" s="598">
        <f>'825100'!C19</f>
        <v>0</v>
      </c>
      <c r="I9199" s="580" t="str">
        <f>Índice!$C$8</f>
        <v>2016-01-01</v>
      </c>
      <c r="J9199" s="580" t="str">
        <f>Índice!$C$9</f>
        <v>2016-12-31</v>
      </c>
      <c r="K9199" s="598"/>
      <c r="L9199" s="598"/>
      <c r="M9199" s="598"/>
      <c r="N9199" s="598"/>
    </row>
    <row r="9200" spans="1:18" ht="15.75">
      <c r="A9200" s="575" t="s">
        <v>15</v>
      </c>
      <c r="C9200" s="598" t="str">
        <f>'825100'!B20</f>
        <v>Transferencia a (desde) propiedades de inversión al costo menos la depreciación y deterioro de valor acumulados [resumen]</v>
      </c>
      <c r="F9200" s="598"/>
      <c r="I9200" s="580" t="str">
        <f>Índice!$C$8</f>
        <v>2016-01-01</v>
      </c>
      <c r="J9200" s="580" t="str">
        <f>Índice!$C$9</f>
        <v>2016-12-31</v>
      </c>
      <c r="K9200" s="598"/>
      <c r="L9200" s="598"/>
      <c r="M9200" s="598"/>
      <c r="N9200" s="598"/>
    </row>
    <row r="9201" spans="1:18" ht="15.75">
      <c r="A9201" s="604"/>
      <c r="C9201" s="598" t="str">
        <f>'825100'!B21</f>
        <v>Transferencias a propiedades de inversión al costo menos la depreciación y deterioro de valor acumulados</v>
      </c>
      <c r="F9201" s="598">
        <f>'825100'!C21</f>
        <v>0</v>
      </c>
      <c r="I9201" s="580" t="str">
        <f>Índice!$C$8</f>
        <v>2016-01-01</v>
      </c>
      <c r="J9201" s="580" t="str">
        <f>Índice!$C$9</f>
        <v>2016-12-31</v>
      </c>
      <c r="L9201" s="598"/>
    </row>
    <row r="9202" spans="1:18" ht="15.75">
      <c r="A9202" s="604"/>
      <c r="C9202" s="598" t="str">
        <f>'825100'!B22</f>
        <v>Transferencias de propiedades de inversión al costo menos la depreciación y deterioro de valor acumulados</v>
      </c>
      <c r="F9202" s="598">
        <f>'825100'!C22</f>
        <v>0</v>
      </c>
      <c r="I9202" s="580" t="str">
        <f>Índice!$C$8</f>
        <v>2016-01-01</v>
      </c>
      <c r="J9202" s="580" t="str">
        <f>Índice!$C$9</f>
        <v>2016-12-31</v>
      </c>
      <c r="L9202" s="598"/>
    </row>
    <row r="9203" spans="1:18" ht="15.75">
      <c r="A9203" s="604"/>
      <c r="C9203" s="598" t="str">
        <f>'825100'!B23</f>
        <v>Transferencia neta a (desde) propiedades de inversión al costo menos la depreciación y deterioro de valor acumulados</v>
      </c>
      <c r="F9203" s="598">
        <f>'825100'!C23</f>
        <v>0</v>
      </c>
      <c r="I9203" s="580" t="str">
        <f>Índice!$C$8</f>
        <v>2016-01-01</v>
      </c>
      <c r="J9203" s="580" t="str">
        <f>Índice!$C$9</f>
        <v>2016-12-31</v>
      </c>
      <c r="K9203" s="598"/>
      <c r="L9203" s="598"/>
      <c r="M9203" s="598"/>
      <c r="N9203" s="598"/>
    </row>
    <row r="9204" spans="1:18" ht="15.75">
      <c r="A9204" s="604"/>
      <c r="C9204" s="598" t="str">
        <f>'825100'!B24</f>
        <v>Transferencia desde (a) inventarios y propiedades ocupadas por el dueño, propiedades de inversión al valor razonable con cambios en resultados</v>
      </c>
      <c r="F9204" s="598">
        <f>'825100'!C24</f>
        <v>0</v>
      </c>
      <c r="I9204" s="580" t="str">
        <f>Índice!$C$8</f>
        <v>2016-01-01</v>
      </c>
      <c r="J9204" s="580" t="str">
        <f>Índice!$C$9</f>
        <v>2016-12-31</v>
      </c>
      <c r="K9204" s="598"/>
      <c r="L9204" s="598"/>
      <c r="M9204" s="598"/>
      <c r="N9204" s="598"/>
    </row>
    <row r="9205" spans="1:18" ht="15.75">
      <c r="A9205" s="604"/>
      <c r="C9205" s="598" t="str">
        <f>'825100'!B25</f>
        <v>Incremento (disminución) por diferencias de cambio, propiedades de inversión al valor razonable con cambios en resultados</v>
      </c>
      <c r="F9205" s="598">
        <f>'825100'!C25</f>
        <v>0</v>
      </c>
      <c r="I9205" s="580" t="str">
        <f>Índice!$C$8</f>
        <v>2016-01-01</v>
      </c>
      <c r="J9205" s="580" t="str">
        <f>Índice!$C$9</f>
        <v>2016-12-31</v>
      </c>
      <c r="K9205" s="598"/>
      <c r="L9205" s="598"/>
      <c r="M9205" s="598"/>
      <c r="N9205" s="598"/>
    </row>
    <row r="9206" spans="1:18" ht="15.75">
      <c r="A9206" s="604"/>
      <c r="C9206" s="598" t="str">
        <f>'825100'!B26</f>
        <v>Incremento (disminución) por otros cambios, propiedades de inversión al valor razonable con cambios en resultados</v>
      </c>
      <c r="F9206" s="598">
        <f>'825100'!C26</f>
        <v>0</v>
      </c>
      <c r="I9206" s="580" t="str">
        <f>Índice!$C$8</f>
        <v>2016-01-01</v>
      </c>
      <c r="J9206" s="580" t="str">
        <f>Índice!$C$9</f>
        <v>2016-12-31</v>
      </c>
      <c r="K9206" s="598"/>
      <c r="L9206" s="598"/>
      <c r="M9206" s="598"/>
      <c r="N9206" s="598"/>
    </row>
    <row r="9207" spans="1:18" ht="15.75">
      <c r="A9207" s="604"/>
      <c r="C9207" s="598" t="str">
        <f>'825100'!B27</f>
        <v>Incremento (disminución) total en inversión al valor razonable con cambios en resultados</v>
      </c>
      <c r="F9207" s="598">
        <f>'825100'!C27</f>
        <v>0</v>
      </c>
      <c r="I9207" s="580" t="str">
        <f>Índice!$C$8</f>
        <v>2016-01-01</v>
      </c>
      <c r="J9207" s="580" t="str">
        <f>Índice!$C$9</f>
        <v>2016-12-31</v>
      </c>
      <c r="K9207" s="598"/>
      <c r="L9207" s="598"/>
      <c r="M9207" s="598"/>
      <c r="N9207" s="598"/>
    </row>
    <row r="9208" spans="1:18" ht="15.75">
      <c r="A9208" s="604"/>
      <c r="C9208" s="598" t="str">
        <f>'825100'!B28</f>
        <v>Propiedades de inversión a valor razonable con cambios en resultados al final del periodo</v>
      </c>
      <c r="F9208" s="598">
        <f>'825100'!C28</f>
        <v>0</v>
      </c>
      <c r="I9208" s="580"/>
      <c r="J9208" s="580" t="str">
        <f>Índice!$C$9</f>
        <v>2016-12-31</v>
      </c>
      <c r="K9208" s="598"/>
      <c r="L9208" s="598"/>
      <c r="M9208" s="598"/>
      <c r="N9208" s="598"/>
    </row>
    <row r="9209" spans="1:18" ht="15.75">
      <c r="A9209" s="575" t="s">
        <v>15</v>
      </c>
      <c r="B9209" s="550"/>
      <c r="C9209" s="549" t="s">
        <v>1361</v>
      </c>
      <c r="D9209" s="550"/>
      <c r="E9209" s="550"/>
      <c r="F9209" s="551"/>
      <c r="G9209" s="550"/>
      <c r="H9209" s="550"/>
      <c r="I9209" s="580" t="str">
        <f>Índice!$C$8</f>
        <v>2016-01-01</v>
      </c>
      <c r="J9209" s="580" t="str">
        <f>Índice!$C$9</f>
        <v>2016-12-31</v>
      </c>
      <c r="K9209" s="584"/>
      <c r="L9209" s="584"/>
      <c r="M9209" s="550"/>
      <c r="N9209" s="550"/>
      <c r="O9209" s="550"/>
      <c r="P9209" s="550"/>
      <c r="Q9209" s="550"/>
      <c r="R9209" s="550"/>
    </row>
    <row r="9210" spans="1:18" ht="15.75">
      <c r="A9210" s="604"/>
      <c r="C9210" s="598" t="str">
        <f>'825480'!B6</f>
        <v>Información a revelar sobre estados financieros consolidados, separados y combinados [Texto]</v>
      </c>
      <c r="F9210" s="598" t="str">
        <f>'825480'!C6</f>
        <v>Por incluir información</v>
      </c>
      <c r="I9210" s="580" t="str">
        <f>Índice!$C$8</f>
        <v>2016-01-01</v>
      </c>
      <c r="J9210" s="580" t="str">
        <f>Índice!$C$9</f>
        <v>2016-12-31</v>
      </c>
    </row>
    <row r="9211" spans="1:18" ht="15.75">
      <c r="A9211" s="604"/>
      <c r="C9211" s="598" t="str">
        <f>'825480'!B7</f>
        <v>Descripción de los juicios significativos y suposiciones realizadas para determinar que la entidad controla otra entidad aun cuando mantenga menos de la mitad de los derechos de voto</v>
      </c>
      <c r="D9211" s="611"/>
      <c r="E9211" s="611"/>
      <c r="F9211" s="598" t="str">
        <f>'825480'!C7</f>
        <v>Por incluir información</v>
      </c>
      <c r="G9211" s="611"/>
      <c r="H9211" s="611"/>
      <c r="I9211" s="580" t="str">
        <f>Índice!$C$8</f>
        <v>2016-01-01</v>
      </c>
      <c r="J9211" s="580" t="str">
        <f>Índice!$C$9</f>
        <v>2016-12-31</v>
      </c>
    </row>
    <row r="9212" spans="1:18" ht="15.75">
      <c r="A9212" s="604"/>
      <c r="C9212" s="598" t="str">
        <f>'825480'!B8</f>
        <v>Fecha de terminación del periodo sobre el que se informa de los estados financieros de la subsidiaria</v>
      </c>
      <c r="D9212" s="611"/>
      <c r="E9212" s="611"/>
      <c r="F9212" s="598" t="str">
        <f>'825480'!C8</f>
        <v>2016-12-31</v>
      </c>
      <c r="G9212" s="611"/>
      <c r="H9212" s="611"/>
      <c r="I9212" s="580" t="str">
        <f>Índice!$C$8</f>
        <v>2016-01-01</v>
      </c>
      <c r="J9212" s="580" t="str">
        <f>Índice!$C$9</f>
        <v>2016-12-31</v>
      </c>
    </row>
    <row r="9213" spans="1:18" ht="15.75">
      <c r="A9213" s="604"/>
      <c r="C9213" s="598" t="str">
        <f>'825480'!B9</f>
        <v>Descripción de la naturaleza y alcance de restricciones significativas sobre transferencia de fondos a la entidad</v>
      </c>
      <c r="D9213" s="611"/>
      <c r="E9213" s="611"/>
      <c r="F9213" s="598" t="str">
        <f>'825480'!C9</f>
        <v>Por incluir información</v>
      </c>
      <c r="G9213" s="611"/>
      <c r="H9213" s="611"/>
      <c r="I9213" s="580" t="str">
        <f>Índice!$C$8</f>
        <v>2016-01-01</v>
      </c>
      <c r="J9213" s="580" t="str">
        <f>Índice!$C$9</f>
        <v>2016-12-31</v>
      </c>
    </row>
    <row r="9214" spans="1:18" ht="15.75">
      <c r="A9214" s="604"/>
      <c r="C9214" s="598" t="str">
        <f>'825480'!B10</f>
        <v>Descripción de la naturaleza de los estados financieros</v>
      </c>
      <c r="D9214" s="611"/>
      <c r="E9214" s="611"/>
      <c r="F9214" s="598" t="str">
        <f>'825480'!C10</f>
        <v>Por incluir información</v>
      </c>
      <c r="G9214" s="611"/>
      <c r="H9214" s="611"/>
      <c r="I9214" s="580" t="str">
        <f>Índice!$C$8</f>
        <v>2016-01-01</v>
      </c>
      <c r="J9214" s="580" t="str">
        <f>Índice!$C$9</f>
        <v>2016-12-31</v>
      </c>
    </row>
    <row r="9215" spans="1:18" ht="15.75">
      <c r="A9215" s="604"/>
      <c r="C9215" s="598" t="str">
        <f>'825480'!B11</f>
        <v>Inversiones en subsidiarias no consolidadas en la fecha de presentación</v>
      </c>
      <c r="D9215" s="611"/>
      <c r="E9215" s="611"/>
      <c r="F9215" s="598">
        <f>'825480'!C11</f>
        <v>0</v>
      </c>
      <c r="G9215" s="611"/>
      <c r="H9215" s="611"/>
      <c r="I9215" s="580"/>
      <c r="J9215" s="580" t="str">
        <f>Índice!$C$9</f>
        <v>2016-12-31</v>
      </c>
    </row>
    <row r="9216" spans="1:18" ht="15.75">
      <c r="A9216" s="604"/>
      <c r="C9216" s="598" t="str">
        <f>'825480'!B12</f>
        <v>Explicación de la razones por las que se preparan estados financieros combinados</v>
      </c>
      <c r="D9216" s="611"/>
      <c r="E9216" s="611"/>
      <c r="F9216" s="598" t="str">
        <f>'825480'!C12</f>
        <v>Por incluir información</v>
      </c>
      <c r="G9216" s="611"/>
      <c r="H9216" s="611"/>
      <c r="I9216" s="580" t="str">
        <f>Índice!$C$8</f>
        <v>2016-01-01</v>
      </c>
      <c r="J9216" s="580" t="str">
        <f>Índice!$C$9</f>
        <v>2016-12-31</v>
      </c>
    </row>
    <row r="9217" spans="1:18" ht="15.75">
      <c r="A9217" s="604"/>
      <c r="C9217" s="598" t="str">
        <f>'825480'!B13</f>
        <v>Descripción de los criterios para determinar qué entidades se incluyen en los estados financieros combinados</v>
      </c>
      <c r="D9217" s="611"/>
      <c r="E9217" s="611"/>
      <c r="F9217" s="598" t="str">
        <f>'825480'!C13</f>
        <v>Por incluir información</v>
      </c>
      <c r="G9217" s="611"/>
      <c r="H9217" s="611"/>
      <c r="I9217" s="580" t="str">
        <f>Índice!$C$8</f>
        <v>2016-01-01</v>
      </c>
      <c r="J9217" s="580" t="str">
        <f>Índice!$C$9</f>
        <v>2016-12-31</v>
      </c>
    </row>
    <row r="9218" spans="1:18" ht="15.75">
      <c r="A9218" s="604"/>
      <c r="C9218" s="598" t="str">
        <f>'825480'!B14</f>
        <v>Descripción de los criterios para la preparación de estados financieros combinados</v>
      </c>
      <c r="D9218" s="611"/>
      <c r="E9218" s="611"/>
      <c r="F9218" s="598" t="str">
        <f>'825480'!C14</f>
        <v>Por incluir información</v>
      </c>
      <c r="G9218" s="611"/>
      <c r="H9218" s="611"/>
      <c r="I9218" s="580" t="str">
        <f>Índice!$C$8</f>
        <v>2016-01-01</v>
      </c>
      <c r="J9218" s="580" t="str">
        <f>Índice!$C$9</f>
        <v>2016-12-31</v>
      </c>
    </row>
    <row r="9219" spans="1:18" ht="15.75">
      <c r="A9219" s="604"/>
      <c r="C9219" s="598" t="str">
        <f>'825480'!B15</f>
        <v>Método utilizado para contabilizar las inversiones en subsidiarias</v>
      </c>
      <c r="D9219" s="611"/>
      <c r="E9219" s="611"/>
      <c r="F9219" s="598" t="str">
        <f>'825480'!C15</f>
        <v>Por incluir información</v>
      </c>
      <c r="G9219" s="611"/>
      <c r="H9219" s="611"/>
      <c r="I9219" s="580" t="str">
        <f>Índice!$C$8</f>
        <v>2016-01-01</v>
      </c>
      <c r="J9219" s="580" t="str">
        <f>Índice!$C$9</f>
        <v>2016-12-31</v>
      </c>
    </row>
    <row r="9220" spans="1:18" ht="15.75">
      <c r="A9220" s="604"/>
      <c r="C9220" s="598" t="str">
        <f>'825480'!B16</f>
        <v>Método utilizado para contabilizar las inversiones en entidades controladas de forma conjunta</v>
      </c>
      <c r="D9220" s="611"/>
      <c r="E9220" s="611"/>
      <c r="F9220" s="598" t="str">
        <f>'825480'!C16</f>
        <v>Por incluir información</v>
      </c>
      <c r="G9220" s="611"/>
      <c r="H9220" s="611"/>
      <c r="I9220" s="580" t="str">
        <f>Índice!$C$8</f>
        <v>2016-01-01</v>
      </c>
      <c r="J9220" s="580" t="str">
        <f>Índice!$C$9</f>
        <v>2016-12-31</v>
      </c>
    </row>
    <row r="9221" spans="1:18" ht="15.75">
      <c r="A9221" s="604"/>
      <c r="C9221" s="598" t="str">
        <f>'825480'!B17</f>
        <v>Método utilizado para contabilizar las inversiones en asociadas</v>
      </c>
      <c r="D9221" s="611"/>
      <c r="E9221" s="611"/>
      <c r="F9221" s="598" t="str">
        <f>'825480'!C17</f>
        <v>Por incluir información</v>
      </c>
      <c r="G9221" s="611"/>
      <c r="H9221" s="611"/>
      <c r="I9221" s="580" t="str">
        <f>Índice!$C$8</f>
        <v>2016-01-01</v>
      </c>
      <c r="J9221" s="580" t="str">
        <f>Índice!$C$9</f>
        <v>2016-12-31</v>
      </c>
    </row>
    <row r="9222" spans="1:18" ht="15.75">
      <c r="A9222" s="604"/>
      <c r="C9222" s="598" t="str">
        <f>'825480'!B18</f>
        <v>Descripción de la identificación de los estados financieros con los que se relacionan los estados financieros separados</v>
      </c>
      <c r="F9222" s="598" t="str">
        <f>'825480'!C18</f>
        <v>Por incluir información</v>
      </c>
      <c r="I9222" s="580" t="str">
        <f>Índice!$C$8</f>
        <v>2016-01-01</v>
      </c>
      <c r="J9222" s="580" t="str">
        <f>Índice!$C$9</f>
        <v>2016-12-31</v>
      </c>
    </row>
    <row r="9223" spans="1:18" ht="15.75">
      <c r="A9223" s="575" t="s">
        <v>15</v>
      </c>
      <c r="B9223" s="550"/>
      <c r="C9223" s="549" t="s">
        <v>1555</v>
      </c>
      <c r="D9223" s="550"/>
      <c r="E9223" s="550"/>
      <c r="F9223" s="551"/>
      <c r="G9223" s="550"/>
      <c r="H9223" s="550"/>
      <c r="I9223" s="580" t="str">
        <f>Índice!$C$8</f>
        <v>2016-01-01</v>
      </c>
      <c r="J9223" s="580" t="str">
        <f>Índice!$C$9</f>
        <v>2016-12-31</v>
      </c>
      <c r="K9223" s="584"/>
      <c r="L9223" s="584"/>
      <c r="M9223" s="550"/>
      <c r="N9223" s="550"/>
      <c r="O9223" s="550"/>
      <c r="P9223" s="550"/>
      <c r="Q9223" s="550"/>
      <c r="R9223" s="550"/>
    </row>
    <row r="9224" spans="1:18" ht="15.75">
      <c r="A9224" s="604"/>
      <c r="C9224" s="598" t="str">
        <f>'825500'!B6</f>
        <v>Información a revelar sobre participaciones en negocios conjuntos [Texto] (825500)</v>
      </c>
      <c r="F9224" s="598" t="str">
        <f>'825500'!C6</f>
        <v>Por incluir información</v>
      </c>
      <c r="I9224" s="580" t="str">
        <f>Índice!$C$8</f>
        <v>2016-01-01</v>
      </c>
      <c r="J9224" s="580" t="str">
        <f>Índice!$C$9</f>
        <v>2016-12-31</v>
      </c>
    </row>
    <row r="9225" spans="1:18" ht="15.75">
      <c r="A9225" s="604"/>
      <c r="C9225" s="598" t="str">
        <f>'825500'!B7</f>
        <v>Descripción de las políticas contables para inversiones en negocios conjuntos                  [Texto] (825500)</v>
      </c>
      <c r="F9225" s="598" t="str">
        <f>'825500'!C7</f>
        <v>Por incluir información</v>
      </c>
      <c r="I9225" s="580" t="str">
        <f>Índice!$C$8</f>
        <v>2016-01-01</v>
      </c>
      <c r="J9225" s="580" t="str">
        <f>Índice!$C$9</f>
        <v>2016-12-31</v>
      </c>
    </row>
    <row r="9226" spans="1:18" ht="15.75">
      <c r="A9226" s="604"/>
      <c r="C9226" s="598" t="str">
        <f>'825500'!B8</f>
        <v>Valor razonable de inversiones en negocios conjuntos para las que existen precios de mercado cotizados (825500)</v>
      </c>
      <c r="F9226" s="598">
        <f>'825500'!C8</f>
        <v>0</v>
      </c>
      <c r="I9226" s="580"/>
      <c r="J9226" s="580" t="str">
        <f>Índice!$C$9</f>
        <v>2016-12-31</v>
      </c>
    </row>
    <row r="9227" spans="1:18" ht="15.75">
      <c r="A9227" s="604"/>
      <c r="C9227" s="598" t="str">
        <f>'825500'!B9</f>
        <v>Inversiones en negocios conjuntos (825500)</v>
      </c>
      <c r="F9227" s="598">
        <f>'825500'!C9</f>
        <v>0</v>
      </c>
      <c r="I9227" s="580"/>
      <c r="J9227" s="580" t="str">
        <f>Índice!$C$9</f>
        <v>2016-12-31</v>
      </c>
    </row>
    <row r="9228" spans="1:18" ht="15.75">
      <c r="A9228" s="604"/>
      <c r="C9228" s="598" t="str">
        <f>'825500'!B10</f>
        <v>Participación en las ganancias (pérdidas) de negocios conjuntos contabilizados utilizando el método de la participación (825500)</v>
      </c>
      <c r="F9228" s="598">
        <f>'825500'!C10</f>
        <v>0</v>
      </c>
      <c r="I9228" s="580" t="str">
        <f>Índice!$C$8</f>
        <v>2016-01-01</v>
      </c>
      <c r="J9228" s="580" t="str">
        <f>Índice!$C$9</f>
        <v>2016-12-31</v>
      </c>
    </row>
    <row r="9229" spans="1:18" ht="15.75">
      <c r="A9229" s="604"/>
      <c r="C9229" s="598" t="str">
        <f>'825500'!B11</f>
        <v>Declaración de que la exención de costo o esfuerzo desproporcionado se aplica para entidades controladas de forma conjunta (825500)</v>
      </c>
      <c r="F9229" s="598" t="str">
        <f>'825500'!C11</f>
        <v>Por incluir información</v>
      </c>
      <c r="I9229" s="580" t="str">
        <f>Índice!$C$8</f>
        <v>2016-01-01</v>
      </c>
      <c r="J9229" s="580" t="str">
        <f>Índice!$C$9</f>
        <v>2016-12-31</v>
      </c>
    </row>
    <row r="9230" spans="1:18" ht="15.75">
      <c r="A9230" s="604"/>
      <c r="C9230" s="598" t="str">
        <f>'825500'!B12</f>
        <v>Descripción de las razones por las que la medición del valor razonable de entidades controladas de forma conjunta implicaría un costo o esfuerzo desproporcionado</v>
      </c>
      <c r="F9230" s="598" t="str">
        <f>'825500'!C12</f>
        <v>Por incluir información</v>
      </c>
      <c r="I9230" s="580" t="str">
        <f>Índice!$C$8</f>
        <v>2016-01-01</v>
      </c>
      <c r="J9230" s="580" t="str">
        <f>Índice!$C$9</f>
        <v>2016-12-31</v>
      </c>
    </row>
    <row r="9231" spans="1:18" ht="15.75">
      <c r="A9231" s="604"/>
      <c r="C9231" s="598" t="str">
        <f>'825500'!B13</f>
        <v>Participación en las ganancias (pérdidas) de operaciones discontinuadas de negocios conjuntos contabilizados utilizando el método de la participación (825500)</v>
      </c>
      <c r="F9231" s="598">
        <f>'825500'!C13</f>
        <v>0</v>
      </c>
      <c r="I9231" s="580" t="str">
        <f>Índice!$C$8</f>
        <v>2016-01-01</v>
      </c>
      <c r="J9231" s="580" t="str">
        <f>Índice!$C$9</f>
        <v>2016-12-31</v>
      </c>
    </row>
    <row r="9232" spans="1:18" ht="15.75">
      <c r="A9232" s="604"/>
      <c r="C9232" s="598" t="str">
        <f>'825500'!B14</f>
        <v>Compromisos en relación con negocios conjuntos (825500)</v>
      </c>
      <c r="F9232" s="598">
        <f>'825500'!C14</f>
        <v>0</v>
      </c>
      <c r="I9232" s="580"/>
      <c r="J9232" s="580" t="str">
        <f>Índice!$C$9</f>
        <v>2016-12-31</v>
      </c>
    </row>
    <row r="9233" spans="1:18" ht="15.75">
      <c r="A9233" s="604"/>
      <c r="C9233" s="598" t="str">
        <f>'825500'!B15</f>
        <v>Inversiones en entidades controladas de forma conjunta contabilizadas según el modelo del costo por aplicarse la exención de costo o esfuerzo desproporcionado</v>
      </c>
      <c r="F9233" s="598">
        <f>'825500'!C15</f>
        <v>0</v>
      </c>
      <c r="I9233" s="580"/>
      <c r="J9233" s="580" t="str">
        <f>Índice!$C$9</f>
        <v>2016-12-31</v>
      </c>
    </row>
    <row r="9234" spans="1:18" ht="15.75">
      <c r="A9234" s="575" t="s">
        <v>15</v>
      </c>
      <c r="B9234" s="550"/>
      <c r="C9234" s="549" t="s">
        <v>1556</v>
      </c>
      <c r="D9234" s="550"/>
      <c r="E9234" s="550"/>
      <c r="F9234" s="551"/>
      <c r="G9234" s="550"/>
      <c r="H9234" s="550"/>
      <c r="I9234" s="580" t="str">
        <f>Índice!$C$8</f>
        <v>2016-01-01</v>
      </c>
      <c r="J9234" s="580" t="str">
        <f>Índice!$C$9</f>
        <v>2016-12-31</v>
      </c>
      <c r="K9234" s="584"/>
      <c r="L9234" s="584"/>
      <c r="M9234" s="550"/>
      <c r="N9234" s="550"/>
      <c r="O9234" s="550"/>
      <c r="P9234" s="550"/>
      <c r="Q9234" s="550"/>
      <c r="R9234" s="550"/>
    </row>
    <row r="9235" spans="1:18" ht="15.75">
      <c r="A9235" s="604"/>
      <c r="C9235" s="598" t="str">
        <f>'825600'!B6</f>
        <v>Información a revelar sobre inversiones en asociadas [Texto] (825600)</v>
      </c>
      <c r="F9235" s="598" t="str">
        <f>'825600'!C6</f>
        <v>Por incluir información</v>
      </c>
      <c r="I9235" s="580" t="str">
        <f>Índice!$C$8</f>
        <v>2016-01-01</v>
      </c>
      <c r="J9235" s="580" t="str">
        <f>Índice!$C$9</f>
        <v>2016-12-31</v>
      </c>
    </row>
    <row r="9236" spans="1:18" ht="15.75">
      <c r="A9236" s="604"/>
      <c r="C9236" s="598" t="str">
        <f>'825600'!B7</f>
        <v>Descripción de las políticas contables para inversiones en asociadas [Texto] (825600)</v>
      </c>
      <c r="F9236" s="598" t="str">
        <f>'825600'!C7</f>
        <v>Por incluir información</v>
      </c>
      <c r="I9236" s="580" t="str">
        <f>Índice!$C$8</f>
        <v>2016-01-01</v>
      </c>
      <c r="J9236" s="580" t="str">
        <f>Índice!$C$9</f>
        <v>2016-12-31</v>
      </c>
    </row>
    <row r="9237" spans="1:18" ht="15.75">
      <c r="A9237" s="604"/>
      <c r="C9237" s="598" t="str">
        <f>'825600'!B8</f>
        <v>Inversiones en asociadas (825600)</v>
      </c>
      <c r="F9237" s="598">
        <f>'825600'!C8</f>
        <v>0</v>
      </c>
      <c r="I9237" s="580"/>
      <c r="J9237" s="580" t="str">
        <f>Índice!$C$9</f>
        <v>2016-12-31</v>
      </c>
    </row>
    <row r="9238" spans="1:18" ht="15.75">
      <c r="A9238" s="604"/>
      <c r="C9238" s="598" t="str">
        <f>'825600'!B9</f>
        <v>Dividendos y otras distribuciones procedentes de asociadas contabilizados por el modelo del costo reconocidos como ingresos (825600)</v>
      </c>
      <c r="F9238" s="598">
        <f>'825600'!C9</f>
        <v>0</v>
      </c>
      <c r="I9238" s="580" t="str">
        <f>Índice!$C$8</f>
        <v>2016-01-01</v>
      </c>
      <c r="J9238" s="580" t="str">
        <f>Índice!$C$9</f>
        <v>2016-12-31</v>
      </c>
    </row>
    <row r="9239" spans="1:18" ht="15.75">
      <c r="A9239" s="604"/>
      <c r="C9239" s="598" t="str">
        <f>'825600'!B10</f>
        <v>Participación en ganancias (pérdidas) de asociadas contabilizadas utilizando el método de la participación (825600)</v>
      </c>
      <c r="F9239" s="598">
        <f>'825600'!C10</f>
        <v>0</v>
      </c>
      <c r="I9239" s="580" t="str">
        <f>Índice!$C$8</f>
        <v>2016-01-01</v>
      </c>
      <c r="J9239" s="580" t="str">
        <f>Índice!$C$9</f>
        <v>2016-12-31</v>
      </c>
    </row>
    <row r="9240" spans="1:18" ht="15.75">
      <c r="A9240" s="604"/>
      <c r="C9240" s="598" t="str">
        <f>'825600'!B11</f>
        <v>Valor razonable de inversiones en asociadas para las que existen precios de mercado cotizados (825600)</v>
      </c>
      <c r="F9240" s="598">
        <f>'825600'!C11</f>
        <v>0</v>
      </c>
      <c r="I9240" s="580"/>
      <c r="J9240" s="580" t="str">
        <f>Índice!$C$9</f>
        <v>2016-12-31</v>
      </c>
    </row>
    <row r="9241" spans="1:18" ht="15.75">
      <c r="A9241" s="604"/>
      <c r="C9241" s="598" t="str">
        <f>'825600'!B12</f>
        <v>Participación en ganancias (pérdidas) de operaciones discontinuadas de asociadas contabilizadas utilizando el método de la participación (825600)</v>
      </c>
      <c r="F9241" s="598">
        <f>'825600'!C12</f>
        <v>0</v>
      </c>
      <c r="I9241" s="580" t="str">
        <f>Índice!$C$8</f>
        <v>2016-01-01</v>
      </c>
      <c r="J9241" s="580" t="str">
        <f>Índice!$C$9</f>
        <v>2016-12-31</v>
      </c>
    </row>
    <row r="9242" spans="1:18" ht="15.75">
      <c r="A9242" s="604"/>
      <c r="C9242" s="598" t="str">
        <f>'825600'!B13</f>
        <v>Declaración de que la exención de costo o esfuerzo desproporcionado se aplica para asociadas</v>
      </c>
      <c r="F9242" s="598" t="str">
        <f>'825600'!C13</f>
        <v>Por incluir información</v>
      </c>
      <c r="I9242" s="580" t="str">
        <f>Índice!$C$8</f>
        <v>2016-01-01</v>
      </c>
      <c r="J9242" s="580" t="str">
        <f>Índice!$C$9</f>
        <v>2016-12-31</v>
      </c>
    </row>
    <row r="9243" spans="1:18" ht="15.75">
      <c r="A9243" s="604"/>
      <c r="C9243" s="598" t="str">
        <f>'825600'!B14</f>
        <v>Descripción de las razones por las que la medición del valor razonable de asociadas implicaría un costo o esfuerzo desproporcionado</v>
      </c>
      <c r="F9243" s="598" t="str">
        <f>'825600'!C14</f>
        <v>Por incluir información</v>
      </c>
      <c r="I9243" s="580" t="str">
        <f>Índice!$C$8</f>
        <v>2016-01-01</v>
      </c>
      <c r="J9243" s="580" t="str">
        <f>Índice!$C$9</f>
        <v>2016-12-31</v>
      </c>
    </row>
    <row r="9244" spans="1:18" ht="15.75">
      <c r="A9244" s="604"/>
      <c r="C9244" s="598" t="str">
        <f>'825600'!B15</f>
        <v>Inversiones en asociadas contabilizadas según el modelo del costo por aplicarse la exención de costo o esfuerzo desproporcionado</v>
      </c>
      <c r="F9244" s="598">
        <f>'825600'!C15</f>
        <v>0</v>
      </c>
      <c r="I9244" s="580"/>
      <c r="J9244" s="580" t="str">
        <f>Índice!$C$9</f>
        <v>2016-12-31</v>
      </c>
    </row>
    <row r="9245" spans="1:18" ht="15.75">
      <c r="A9245" s="575" t="s">
        <v>15</v>
      </c>
      <c r="B9245" s="550"/>
      <c r="C9245" s="549" t="s">
        <v>1362</v>
      </c>
      <c r="D9245" s="550"/>
      <c r="E9245" s="550"/>
      <c r="F9245" s="551"/>
      <c r="G9245" s="550"/>
      <c r="H9245" s="550"/>
      <c r="I9245" s="580" t="str">
        <f>Índice!$C$8</f>
        <v>2016-01-01</v>
      </c>
      <c r="J9245" s="580" t="str">
        <f>Índice!$C$9</f>
        <v>2016-12-31</v>
      </c>
      <c r="K9245" s="584"/>
      <c r="L9245" s="584"/>
      <c r="M9245" s="550"/>
      <c r="N9245" s="550"/>
      <c r="O9245" s="550"/>
      <c r="P9245" s="550"/>
      <c r="Q9245" s="550"/>
      <c r="R9245" s="550"/>
    </row>
    <row r="9246" spans="1:18" ht="15.75">
      <c r="A9246" s="604"/>
      <c r="C9246" s="598" t="str">
        <f>'825900'!B6</f>
        <v>Información a revelar del plan de venta de activos no corrientes o grupos de activos para su disposición [Texto]</v>
      </c>
      <c r="F9246" s="598" t="str">
        <f>'825900'!C6</f>
        <v>Por incluir información</v>
      </c>
      <c r="I9246" s="580" t="str">
        <f>Índice!$C$8</f>
        <v>2016-01-01</v>
      </c>
      <c r="J9246" s="580" t="str">
        <f>Índice!$C$9</f>
        <v>2016-12-31</v>
      </c>
    </row>
    <row r="9247" spans="1:18" ht="15.75">
      <c r="A9247" s="604"/>
      <c r="C9247" s="598" t="str">
        <f>'825900'!B7</f>
        <v>Descripción de los activos o grupos de activos y pasivos si la entidad tiene un acuerdo de venta en firme [Texto] (825900)</v>
      </c>
      <c r="F9247" s="598" t="str">
        <f>'825900'!C7</f>
        <v>Por incluir información</v>
      </c>
      <c r="I9247" s="580" t="str">
        <f>Índice!$C$8</f>
        <v>2016-01-01</v>
      </c>
      <c r="J9247" s="580" t="str">
        <f>Índice!$C$9</f>
        <v>2016-12-31</v>
      </c>
    </row>
    <row r="9248" spans="1:18" ht="15.75">
      <c r="A9248" s="604"/>
      <c r="C9248" s="598" t="str">
        <f>'825900'!B8</f>
        <v>Descripción de los hechos y circunstancias de la venta o del plan [Texto] (825900)</v>
      </c>
      <c r="F9248" s="598" t="str">
        <f>'825900'!C8</f>
        <v>Por incluir información</v>
      </c>
      <c r="I9248" s="580" t="str">
        <f>Índice!$C$8</f>
        <v>2016-01-01</v>
      </c>
      <c r="J9248" s="580" t="str">
        <f>Índice!$C$9</f>
        <v>2016-12-31</v>
      </c>
    </row>
    <row r="9249" spans="1:18" ht="15.75">
      <c r="A9249" s="604"/>
      <c r="C9249" s="598" t="str">
        <f>'825900'!B9</f>
        <v>Activos para los que la entidad tiene un acuerdo de venta en firme</v>
      </c>
      <c r="F9249" s="598">
        <f>'825900'!C9</f>
        <v>0</v>
      </c>
      <c r="I9249" s="580"/>
      <c r="J9249" s="580" t="str">
        <f>Índice!$C$9</f>
        <v>2016-12-31</v>
      </c>
    </row>
    <row r="9250" spans="1:18" ht="15.75">
      <c r="A9250" s="604"/>
      <c r="C9250" s="598" t="str">
        <f>'825900'!B10</f>
        <v>Pasivos para los que la entidad tiene un acuerdo de venta en firme</v>
      </c>
      <c r="F9250" s="598">
        <f>'825900'!C10</f>
        <v>0</v>
      </c>
      <c r="I9250" s="580"/>
      <c r="J9250" s="580" t="str">
        <f>Índice!$C$9</f>
        <v>2016-12-31</v>
      </c>
    </row>
    <row r="9251" spans="1:18" ht="15.75">
      <c r="A9251" s="575" t="s">
        <v>15</v>
      </c>
      <c r="B9251" s="550"/>
      <c r="C9251" s="549" t="s">
        <v>1363</v>
      </c>
      <c r="D9251" s="550"/>
      <c r="E9251" s="550"/>
      <c r="F9251" s="551"/>
      <c r="G9251" s="550"/>
      <c r="H9251" s="550"/>
      <c r="I9251" s="580" t="str">
        <f>Índice!$C$8</f>
        <v>2016-01-01</v>
      </c>
      <c r="J9251" s="580" t="str">
        <f>Índice!$C$9</f>
        <v>2016-12-31</v>
      </c>
      <c r="K9251" s="584"/>
      <c r="L9251" s="584"/>
      <c r="M9251" s="550"/>
      <c r="N9251" s="550"/>
      <c r="O9251" s="550"/>
      <c r="P9251" s="550"/>
      <c r="Q9251" s="550"/>
      <c r="R9251" s="550"/>
    </row>
    <row r="9252" spans="1:18" ht="15.75">
      <c r="A9252" s="604"/>
      <c r="C9252" s="598" t="str">
        <f>'826380'!B6</f>
        <v>Información a revelar sobre inventarios [Texto]</v>
      </c>
      <c r="F9252" s="598" t="str">
        <f>'826380'!C6</f>
        <v>Por incluir información</v>
      </c>
      <c r="I9252" s="580" t="str">
        <f>Índice!$C$8</f>
        <v>2016-01-01</v>
      </c>
      <c r="J9252" s="580" t="str">
        <f>Índice!$C$9</f>
        <v>2016-12-31</v>
      </c>
    </row>
    <row r="9253" spans="1:18" ht="15.75">
      <c r="A9253" s="604"/>
      <c r="C9253" s="598" t="str">
        <f>'826380'!B7</f>
        <v>Descripción de las políticas contables para la medición de inventarios [Texto]</v>
      </c>
      <c r="F9253" s="598" t="str">
        <f>'826380'!C7</f>
        <v>Por incluir información</v>
      </c>
      <c r="I9253" s="580" t="str">
        <f>Índice!$C$8</f>
        <v>2016-01-01</v>
      </c>
      <c r="J9253" s="580" t="str">
        <f>Índice!$C$9</f>
        <v>2016-12-31</v>
      </c>
    </row>
    <row r="9254" spans="1:18" ht="15.75">
      <c r="A9254" s="604"/>
      <c r="C9254" s="598" t="str">
        <f>'826380'!B8</f>
        <v>Descripción de las fórmulas del costo de inventario</v>
      </c>
      <c r="F9254" s="598" t="str">
        <f>'826380'!C8</f>
        <v>Por incluir información</v>
      </c>
      <c r="I9254" s="580" t="str">
        <f>Índice!$C$8</f>
        <v>2016-01-01</v>
      </c>
      <c r="J9254" s="580" t="str">
        <f>Índice!$C$9</f>
        <v>2016-12-31</v>
      </c>
    </row>
    <row r="9255" spans="1:18" ht="15.75">
      <c r="A9255" s="604"/>
      <c r="C9255" s="598" t="str">
        <f>'826380'!B9</f>
        <v>Rebaja del valor del inventario</v>
      </c>
      <c r="F9255" s="598">
        <f>'826380'!C9</f>
        <v>0</v>
      </c>
      <c r="I9255" s="580" t="str">
        <f>Índice!$C$8</f>
        <v>2016-01-01</v>
      </c>
      <c r="J9255" s="580" t="str">
        <f>Índice!$C$9</f>
        <v>2016-12-31</v>
      </c>
    </row>
    <row r="9256" spans="1:18" ht="15.75">
      <c r="A9256" s="604"/>
      <c r="C9256" s="598" t="str">
        <f>'826380'!B10</f>
        <v>Reversión de la rebaja del inventario</v>
      </c>
      <c r="F9256" s="598">
        <f>'826380'!C10</f>
        <v>0</v>
      </c>
      <c r="I9256" s="580" t="str">
        <f>Índice!$C$8</f>
        <v>2016-01-01</v>
      </c>
      <c r="J9256" s="580" t="str">
        <f>Índice!$C$9</f>
        <v>2016-12-31</v>
      </c>
    </row>
    <row r="9257" spans="1:18" ht="15.75">
      <c r="A9257" s="604"/>
      <c r="C9257" s="598" t="str">
        <f>'826380'!B11</f>
        <v>Costo de inventarios reconocidos como gasto durante el periodo</v>
      </c>
      <c r="F9257" s="598">
        <f>'826380'!C11</f>
        <v>0</v>
      </c>
      <c r="I9257" s="580" t="str">
        <f>Índice!$C$8</f>
        <v>2016-01-01</v>
      </c>
      <c r="J9257" s="580" t="str">
        <f>Índice!$C$9</f>
        <v>2016-12-31</v>
      </c>
    </row>
    <row r="9258" spans="1:18" ht="15.75">
      <c r="A9258" s="604"/>
      <c r="C9258" s="598" t="str">
        <f>'826380'!B12</f>
        <v>Inventarios pignorados como garantía de pasivos</v>
      </c>
      <c r="F9258" s="598">
        <f>'826380'!C12</f>
        <v>0</v>
      </c>
      <c r="I9258" s="580"/>
      <c r="J9258" s="580" t="str">
        <f>Índice!$C$9</f>
        <v>2016-12-31</v>
      </c>
    </row>
    <row r="9259" spans="1:18" ht="15.75">
      <c r="A9259" s="575" t="s">
        <v>15</v>
      </c>
      <c r="B9259" s="550"/>
      <c r="C9259" s="549" t="s">
        <v>1364</v>
      </c>
      <c r="D9259" s="550"/>
      <c r="E9259" s="550"/>
      <c r="F9259" s="551"/>
      <c r="G9259" s="550"/>
      <c r="H9259" s="550"/>
      <c r="I9259" s="580" t="str">
        <f>Índice!$C$8</f>
        <v>2016-01-01</v>
      </c>
      <c r="J9259" s="580" t="str">
        <f>Índice!$C$9</f>
        <v>2016-12-31</v>
      </c>
      <c r="K9259" s="584"/>
      <c r="L9259" s="584"/>
      <c r="M9259" s="550"/>
      <c r="N9259" s="550"/>
      <c r="O9259" s="550"/>
      <c r="P9259" s="550"/>
      <c r="Q9259" s="550"/>
      <c r="R9259" s="550"/>
    </row>
    <row r="9260" spans="1:18" ht="15.75">
      <c r="A9260" s="604"/>
      <c r="C9260" s="598" t="str">
        <f>'827570'!B6</f>
        <v>Información a revelar sobre otras provisiones, pasivos contingentes y activos contingentes [Texto]</v>
      </c>
      <c r="F9260" s="598" t="str">
        <f>'827570'!C6</f>
        <v>Por incluir información</v>
      </c>
      <c r="I9260" s="580" t="str">
        <f>Índice!$C$8</f>
        <v>2016-01-01</v>
      </c>
      <c r="J9260" s="580" t="str">
        <f>Índice!$C$9</f>
        <v>2016-12-31</v>
      </c>
    </row>
    <row r="9261" spans="1:18" ht="15.75">
      <c r="A9261" s="575" t="s">
        <v>15</v>
      </c>
      <c r="C9261" s="598">
        <f>'827570'!B7</f>
        <v>0</v>
      </c>
      <c r="I9261" s="580" t="str">
        <f>Índice!$C$8</f>
        <v>2016-01-01</v>
      </c>
      <c r="J9261" s="580" t="str">
        <f>Índice!$C$9</f>
        <v>2016-12-31</v>
      </c>
    </row>
    <row r="9262" spans="1:18" ht="15.75">
      <c r="A9262" s="604"/>
      <c r="C9262" s="598" t="str">
        <f>'827570'!B8</f>
        <v>Información a revelar sobre otras provisiones [Texto]</v>
      </c>
      <c r="F9262" s="598" t="str">
        <f>'827570'!C8</f>
        <v>Por incluir información</v>
      </c>
      <c r="I9262" s="580" t="str">
        <f>Índice!$C$8</f>
        <v>2016-01-01</v>
      </c>
      <c r="J9262" s="580" t="str">
        <f>Índice!$C$9</f>
        <v>2016-12-31</v>
      </c>
    </row>
    <row r="9263" spans="1:18" ht="15.75">
      <c r="A9263" s="575" t="s">
        <v>15</v>
      </c>
      <c r="C9263" s="598">
        <f>'827570'!B9</f>
        <v>0</v>
      </c>
      <c r="I9263" s="580" t="str">
        <f>Índice!$C$8</f>
        <v>2016-01-01</v>
      </c>
      <c r="J9263" s="580" t="str">
        <f>Índice!$C$9</f>
        <v>2016-12-31</v>
      </c>
    </row>
    <row r="9264" spans="1:18" s="550" customFormat="1" ht="15.75">
      <c r="A9264" s="575" t="s">
        <v>15</v>
      </c>
      <c r="C9264" s="607" t="s">
        <v>1338</v>
      </c>
      <c r="F9264" s="608"/>
      <c r="I9264" s="576"/>
      <c r="J9264" s="576"/>
      <c r="L9264" s="577"/>
    </row>
    <row r="9265" spans="1:12" ht="15.75">
      <c r="A9265" s="575" t="s">
        <v>15</v>
      </c>
      <c r="C9265" s="598" t="str">
        <f>'827570'!B$11</f>
        <v>Conciliación de cambios en otras provisiones</v>
      </c>
      <c r="I9265" s="580"/>
      <c r="J9265" s="580"/>
    </row>
    <row r="9266" spans="1:12" ht="15.75">
      <c r="A9266" s="604"/>
      <c r="C9266" s="598" t="str">
        <f>'827570'!B$12</f>
        <v>Otras provisiones al comienzo del periodo</v>
      </c>
      <c r="F9266" s="598">
        <f>'827570'!C$12</f>
        <v>0</v>
      </c>
      <c r="J9266" s="580" t="str">
        <f>Índice!$C$8</f>
        <v>2016-01-01</v>
      </c>
      <c r="K9266" s="598" t="s">
        <v>2306</v>
      </c>
      <c r="L9266" s="598" t="s">
        <v>2307</v>
      </c>
    </row>
    <row r="9267" spans="1:12" ht="15.75">
      <c r="A9267" s="575" t="s">
        <v>15</v>
      </c>
      <c r="C9267" s="598" t="str">
        <f>'827570'!B$13</f>
        <v>Cambios en otras provisiones [sinopsis]</v>
      </c>
      <c r="I9267" s="580" t="str">
        <f>Índice!$C$8</f>
        <v>2016-01-01</v>
      </c>
      <c r="J9267" s="580" t="str">
        <f>Índice!$C$9</f>
        <v>2016-12-31</v>
      </c>
      <c r="K9267" s="598"/>
      <c r="L9267" s="598"/>
    </row>
    <row r="9268" spans="1:12" ht="15.75">
      <c r="A9268" s="604"/>
      <c r="C9268" s="598" t="str">
        <f>'827570'!B$14</f>
        <v>Provisiones adicionales, otras provisiones</v>
      </c>
      <c r="F9268" s="598">
        <f>'827570'!C$14</f>
        <v>0</v>
      </c>
      <c r="I9268" s="580" t="str">
        <f>Índice!$C$8</f>
        <v>2016-01-01</v>
      </c>
      <c r="J9268" s="580" t="str">
        <f>Índice!$C$9</f>
        <v>2016-12-31</v>
      </c>
      <c r="K9268" s="598" t="s">
        <v>2306</v>
      </c>
      <c r="L9268" s="598" t="s">
        <v>2307</v>
      </c>
    </row>
    <row r="9269" spans="1:12" ht="15.75">
      <c r="A9269" s="604"/>
      <c r="C9269" s="598" t="str">
        <f>'827570'!B$15</f>
        <v>Provisiones utilizadas, otras provisiones</v>
      </c>
      <c r="F9269" s="598">
        <f>'827570'!C$15</f>
        <v>0</v>
      </c>
      <c r="I9269" s="580" t="str">
        <f>Índice!$C$8</f>
        <v>2016-01-01</v>
      </c>
      <c r="J9269" s="580" t="str">
        <f>Índice!$C$9</f>
        <v>2016-12-31</v>
      </c>
      <c r="K9269" s="598" t="s">
        <v>2306</v>
      </c>
      <c r="L9269" s="598" t="s">
        <v>2307</v>
      </c>
    </row>
    <row r="9270" spans="1:12" ht="15.75">
      <c r="A9270" s="604"/>
      <c r="C9270" s="598" t="str">
        <f>'827570'!B$16</f>
        <v>Provisiones revertidas no utilizadas, otras provisiones</v>
      </c>
      <c r="F9270" s="598">
        <f>'827570'!C$16</f>
        <v>0</v>
      </c>
      <c r="I9270" s="580" t="str">
        <f>Índice!$C$8</f>
        <v>2016-01-01</v>
      </c>
      <c r="J9270" s="580" t="str">
        <f>Índice!$C$9</f>
        <v>2016-12-31</v>
      </c>
      <c r="K9270" s="598" t="s">
        <v>2306</v>
      </c>
      <c r="L9270" s="598" t="s">
        <v>2307</v>
      </c>
    </row>
    <row r="9271" spans="1:12" ht="15.75">
      <c r="A9271" s="604"/>
      <c r="C9271" s="598" t="str">
        <f>'827570'!B$17</f>
        <v>Incremento (disminución) por diferencias de cambio netas, otras provisiones</v>
      </c>
      <c r="F9271" s="598">
        <f>'827570'!C$17</f>
        <v>0</v>
      </c>
      <c r="I9271" s="580" t="str">
        <f>Índice!$C$8</f>
        <v>2016-01-01</v>
      </c>
      <c r="J9271" s="580" t="str">
        <f>Índice!$C$9</f>
        <v>2016-12-31</v>
      </c>
      <c r="K9271" s="598" t="s">
        <v>2306</v>
      </c>
      <c r="L9271" s="598" t="s">
        <v>2307</v>
      </c>
    </row>
    <row r="9272" spans="1:12" ht="15.75">
      <c r="A9272" s="604"/>
      <c r="C9272" s="598" t="str">
        <f>'827570'!B$18</f>
        <v>Incremento (disminución) por transferencias y otros cambios, otras provisiones</v>
      </c>
      <c r="F9272" s="598">
        <f>'827570'!C$18</f>
        <v>0</v>
      </c>
      <c r="I9272" s="580" t="str">
        <f>Índice!$C$8</f>
        <v>2016-01-01</v>
      </c>
      <c r="J9272" s="580" t="str">
        <f>Índice!$C$9</f>
        <v>2016-12-31</v>
      </c>
      <c r="K9272" s="598" t="s">
        <v>2306</v>
      </c>
      <c r="L9272" s="598" t="s">
        <v>2307</v>
      </c>
    </row>
    <row r="9273" spans="1:12" ht="15.75">
      <c r="A9273" s="604"/>
      <c r="C9273" s="598" t="str">
        <f>'827570'!B$19</f>
        <v>Total incremento (disminución) en otras provisiones</v>
      </c>
      <c r="F9273" s="598">
        <f>'827570'!C$19</f>
        <v>0</v>
      </c>
      <c r="I9273" s="580" t="str">
        <f>Índice!$C$8</f>
        <v>2016-01-01</v>
      </c>
      <c r="J9273" s="580" t="str">
        <f>Índice!$C$9</f>
        <v>2016-12-31</v>
      </c>
      <c r="K9273" s="598" t="s">
        <v>2306</v>
      </c>
      <c r="L9273" s="598" t="s">
        <v>2307</v>
      </c>
    </row>
    <row r="9274" spans="1:12" ht="15.75">
      <c r="A9274" s="604"/>
      <c r="C9274" s="598" t="str">
        <f>'827570'!B$20</f>
        <v>Otras provisiones al final del periodo</v>
      </c>
      <c r="F9274" s="598">
        <f>'827570'!C$20</f>
        <v>0</v>
      </c>
      <c r="I9274" s="580"/>
      <c r="J9274" s="580" t="str">
        <f>Índice!$C$9</f>
        <v>2016-12-31</v>
      </c>
      <c r="K9274" s="598" t="s">
        <v>2306</v>
      </c>
      <c r="L9274" s="598" t="s">
        <v>2307</v>
      </c>
    </row>
    <row r="9275" spans="1:12" ht="15.75">
      <c r="A9275" s="604"/>
      <c r="C9275" s="598" t="str">
        <f>'827570'!B$21</f>
        <v>Descripción de la naturaleza de obligaciones, otras provisiones</v>
      </c>
      <c r="F9275" s="598" t="str">
        <f>'827570'!C$21</f>
        <v>Por incluir información</v>
      </c>
      <c r="I9275" s="580" t="str">
        <f>Índice!$C$8</f>
        <v>2016-01-01</v>
      </c>
      <c r="J9275" s="580" t="str">
        <f>Índice!$C$9</f>
        <v>2016-12-31</v>
      </c>
      <c r="K9275" s="598" t="s">
        <v>2306</v>
      </c>
      <c r="L9275" s="598" t="s">
        <v>2307</v>
      </c>
    </row>
    <row r="9276" spans="1:12" ht="15.75">
      <c r="A9276" s="604"/>
      <c r="C9276" s="598" t="str">
        <f>'827570'!B$22</f>
        <v>Descripción del calendario esperado de flujos de salida, otras provisiones</v>
      </c>
      <c r="F9276" s="598" t="str">
        <f>'827570'!C$22</f>
        <v>Por incluir información</v>
      </c>
      <c r="I9276" s="580" t="str">
        <f>Índice!$C$8</f>
        <v>2016-01-01</v>
      </c>
      <c r="J9276" s="580" t="str">
        <f>Índice!$C$9</f>
        <v>2016-12-31</v>
      </c>
      <c r="K9276" s="598" t="s">
        <v>2306</v>
      </c>
      <c r="L9276" s="598" t="s">
        <v>2307</v>
      </c>
    </row>
    <row r="9277" spans="1:12" ht="15.75">
      <c r="A9277" s="604"/>
      <c r="C9277" s="598" t="str">
        <f>'827570'!B$23</f>
        <v>Indicación de incertidumbres de importes o calendario de salidas, otras provisiones</v>
      </c>
      <c r="F9277" s="598" t="str">
        <f>'827570'!C$23</f>
        <v>Por incluir información</v>
      </c>
      <c r="I9277" s="580" t="str">
        <f>Índice!$C$8</f>
        <v>2016-01-01</v>
      </c>
      <c r="J9277" s="580" t="str">
        <f>Índice!$C$9</f>
        <v>2016-12-31</v>
      </c>
      <c r="K9277" s="598" t="s">
        <v>2306</v>
      </c>
      <c r="L9277" s="598" t="s">
        <v>2307</v>
      </c>
    </row>
    <row r="9278" spans="1:12" ht="15.75">
      <c r="A9278" s="604"/>
      <c r="C9278" s="598" t="str">
        <f>'827570'!B$24</f>
        <v>Activo reconocido por reembolsos esperados, otras provisiones</v>
      </c>
      <c r="F9278" s="598">
        <f>'827570'!C$24</f>
        <v>0</v>
      </c>
      <c r="I9278" s="580"/>
      <c r="J9278" s="580" t="str">
        <f>Índice!$C$9</f>
        <v>2016-12-31</v>
      </c>
      <c r="K9278" s="598" t="s">
        <v>2306</v>
      </c>
      <c r="L9278" s="598" t="s">
        <v>2307</v>
      </c>
    </row>
    <row r="9279" spans="1:12" ht="15.75">
      <c r="A9279" s="604"/>
      <c r="C9279" s="598" t="str">
        <f>'827570'!B$25</f>
        <v>Reembolso esperado, otras provisiones</v>
      </c>
      <c r="F9279" s="598">
        <f>'827570'!C$25</f>
        <v>0</v>
      </c>
      <c r="I9279" s="580"/>
      <c r="J9279" s="580" t="str">
        <f>Índice!$C$9</f>
        <v>2016-12-31</v>
      </c>
      <c r="K9279" s="598" t="s">
        <v>2306</v>
      </c>
      <c r="L9279" s="598" t="s">
        <v>2307</v>
      </c>
    </row>
    <row r="9280" spans="1:12" s="550" customFormat="1" ht="15.75">
      <c r="A9280" s="575" t="s">
        <v>15</v>
      </c>
      <c r="C9280" s="607" t="s">
        <v>1340</v>
      </c>
      <c r="F9280" s="608"/>
      <c r="I9280" s="576"/>
      <c r="J9280" s="576"/>
      <c r="L9280" s="577"/>
    </row>
    <row r="9281" spans="1:12" ht="15.75">
      <c r="A9281" s="575" t="s">
        <v>15</v>
      </c>
      <c r="C9281" s="598" t="str">
        <f>'827570'!B$11</f>
        <v>Conciliación de cambios en otras provisiones</v>
      </c>
      <c r="I9281" s="580"/>
      <c r="J9281" s="580"/>
    </row>
    <row r="9282" spans="1:12" ht="15.75">
      <c r="A9282" s="604"/>
      <c r="C9282" s="598" t="str">
        <f>'827570'!B$12</f>
        <v>Otras provisiones al comienzo del periodo</v>
      </c>
      <c r="F9282" s="598">
        <f>'827570'!D$12</f>
        <v>0</v>
      </c>
      <c r="J9282" s="580" t="str">
        <f>Índice!$C$8</f>
        <v>2016-01-01</v>
      </c>
      <c r="K9282" s="598" t="s">
        <v>2306</v>
      </c>
      <c r="L9282" s="598" t="s">
        <v>2308</v>
      </c>
    </row>
    <row r="9283" spans="1:12" ht="15.75">
      <c r="A9283" s="575" t="s">
        <v>15</v>
      </c>
      <c r="C9283" s="598" t="str">
        <f>'827570'!B$13</f>
        <v>Cambios en otras provisiones [sinopsis]</v>
      </c>
      <c r="I9283" s="580" t="str">
        <f>Índice!$C$8</f>
        <v>2016-01-01</v>
      </c>
      <c r="J9283" s="580" t="str">
        <f>Índice!$C$9</f>
        <v>2016-12-31</v>
      </c>
      <c r="K9283" s="598"/>
      <c r="L9283" s="598"/>
    </row>
    <row r="9284" spans="1:12" ht="15.75">
      <c r="A9284" s="604"/>
      <c r="C9284" s="598" t="str">
        <f>'827570'!B$14</f>
        <v>Provisiones adicionales, otras provisiones</v>
      </c>
      <c r="F9284" s="598">
        <f>'827570'!D$14</f>
        <v>0</v>
      </c>
      <c r="I9284" s="580" t="str">
        <f>Índice!$C$8</f>
        <v>2016-01-01</v>
      </c>
      <c r="J9284" s="580" t="str">
        <f>Índice!$C$9</f>
        <v>2016-12-31</v>
      </c>
      <c r="K9284" s="598" t="s">
        <v>2306</v>
      </c>
      <c r="L9284" s="598" t="s">
        <v>2308</v>
      </c>
    </row>
    <row r="9285" spans="1:12" ht="15.75">
      <c r="A9285" s="604"/>
      <c r="C9285" s="598" t="str">
        <f>'827570'!B$15</f>
        <v>Provisiones utilizadas, otras provisiones</v>
      </c>
      <c r="F9285" s="598">
        <f>'827570'!D$15</f>
        <v>0</v>
      </c>
      <c r="I9285" s="580" t="str">
        <f>Índice!$C$8</f>
        <v>2016-01-01</v>
      </c>
      <c r="J9285" s="580" t="str">
        <f>Índice!$C$9</f>
        <v>2016-12-31</v>
      </c>
      <c r="K9285" s="598" t="s">
        <v>2306</v>
      </c>
      <c r="L9285" s="598" t="s">
        <v>2308</v>
      </c>
    </row>
    <row r="9286" spans="1:12" ht="15.75">
      <c r="A9286" s="604"/>
      <c r="C9286" s="598" t="str">
        <f>'827570'!B$16</f>
        <v>Provisiones revertidas no utilizadas, otras provisiones</v>
      </c>
      <c r="F9286" s="598">
        <f>'827570'!D$16</f>
        <v>0</v>
      </c>
      <c r="I9286" s="580" t="str">
        <f>Índice!$C$8</f>
        <v>2016-01-01</v>
      </c>
      <c r="J9286" s="580" t="str">
        <f>Índice!$C$9</f>
        <v>2016-12-31</v>
      </c>
      <c r="K9286" s="598" t="s">
        <v>2306</v>
      </c>
      <c r="L9286" s="598" t="s">
        <v>2308</v>
      </c>
    </row>
    <row r="9287" spans="1:12" ht="15.75">
      <c r="A9287" s="604"/>
      <c r="C9287" s="598" t="str">
        <f>'827570'!B$17</f>
        <v>Incremento (disminución) por diferencias de cambio netas, otras provisiones</v>
      </c>
      <c r="F9287" s="598">
        <f>'827570'!D$17</f>
        <v>0</v>
      </c>
      <c r="I9287" s="580" t="str">
        <f>Índice!$C$8</f>
        <v>2016-01-01</v>
      </c>
      <c r="J9287" s="580" t="str">
        <f>Índice!$C$9</f>
        <v>2016-12-31</v>
      </c>
      <c r="K9287" s="598" t="s">
        <v>2306</v>
      </c>
      <c r="L9287" s="598" t="s">
        <v>2308</v>
      </c>
    </row>
    <row r="9288" spans="1:12" ht="15.75">
      <c r="A9288" s="604"/>
      <c r="C9288" s="598" t="str">
        <f>'827570'!B$18</f>
        <v>Incremento (disminución) por transferencias y otros cambios, otras provisiones</v>
      </c>
      <c r="F9288" s="598">
        <f>'827570'!D$18</f>
        <v>0</v>
      </c>
      <c r="I9288" s="580" t="str">
        <f>Índice!$C$8</f>
        <v>2016-01-01</v>
      </c>
      <c r="J9288" s="580" t="str">
        <f>Índice!$C$9</f>
        <v>2016-12-31</v>
      </c>
      <c r="K9288" s="598" t="s">
        <v>2306</v>
      </c>
      <c r="L9288" s="598" t="s">
        <v>2308</v>
      </c>
    </row>
    <row r="9289" spans="1:12" ht="15.75">
      <c r="A9289" s="604"/>
      <c r="C9289" s="598" t="str">
        <f>'827570'!B$19</f>
        <v>Total incremento (disminución) en otras provisiones</v>
      </c>
      <c r="F9289" s="598">
        <f>'827570'!D$19</f>
        <v>0</v>
      </c>
      <c r="I9289" s="580" t="str">
        <f>Índice!$C$8</f>
        <v>2016-01-01</v>
      </c>
      <c r="J9289" s="580" t="str">
        <f>Índice!$C$9</f>
        <v>2016-12-31</v>
      </c>
      <c r="K9289" s="598" t="s">
        <v>2306</v>
      </c>
      <c r="L9289" s="598" t="s">
        <v>2308</v>
      </c>
    </row>
    <row r="9290" spans="1:12" ht="15.75">
      <c r="A9290" s="604"/>
      <c r="C9290" s="598" t="str">
        <f>'827570'!B$20</f>
        <v>Otras provisiones al final del periodo</v>
      </c>
      <c r="F9290" s="598">
        <f>'827570'!D$20</f>
        <v>0</v>
      </c>
      <c r="I9290" s="580"/>
      <c r="J9290" s="580" t="str">
        <f>Índice!$C$9</f>
        <v>2016-12-31</v>
      </c>
      <c r="K9290" s="598" t="s">
        <v>2306</v>
      </c>
      <c r="L9290" s="598" t="s">
        <v>2308</v>
      </c>
    </row>
    <row r="9291" spans="1:12" ht="15.75">
      <c r="A9291" s="604"/>
      <c r="C9291" s="598" t="str">
        <f>'827570'!B$21</f>
        <v>Descripción de la naturaleza de obligaciones, otras provisiones</v>
      </c>
      <c r="F9291" s="598" t="str">
        <f>'827570'!D$21</f>
        <v>Por incluir información</v>
      </c>
      <c r="I9291" s="580" t="str">
        <f>Índice!$C$8</f>
        <v>2016-01-01</v>
      </c>
      <c r="J9291" s="580" t="str">
        <f>Índice!$C$9</f>
        <v>2016-12-31</v>
      </c>
      <c r="K9291" s="598" t="s">
        <v>2306</v>
      </c>
      <c r="L9291" s="598" t="s">
        <v>2308</v>
      </c>
    </row>
    <row r="9292" spans="1:12" ht="15.75">
      <c r="A9292" s="604"/>
      <c r="C9292" s="598" t="str">
        <f>'827570'!B$22</f>
        <v>Descripción del calendario esperado de flujos de salida, otras provisiones</v>
      </c>
      <c r="F9292" s="598" t="str">
        <f>'827570'!D$22</f>
        <v>Por incluir información</v>
      </c>
      <c r="I9292" s="580" t="str">
        <f>Índice!$C$8</f>
        <v>2016-01-01</v>
      </c>
      <c r="J9292" s="580" t="str">
        <f>Índice!$C$9</f>
        <v>2016-12-31</v>
      </c>
      <c r="K9292" s="598" t="s">
        <v>2306</v>
      </c>
      <c r="L9292" s="598" t="s">
        <v>2308</v>
      </c>
    </row>
    <row r="9293" spans="1:12" ht="15.75">
      <c r="A9293" s="604"/>
      <c r="C9293" s="598" t="str">
        <f>'827570'!B$23</f>
        <v>Indicación de incertidumbres de importes o calendario de salidas, otras provisiones</v>
      </c>
      <c r="F9293" s="598" t="str">
        <f>'827570'!D$23</f>
        <v>Por incluir información</v>
      </c>
      <c r="I9293" s="580" t="str">
        <f>Índice!$C$8</f>
        <v>2016-01-01</v>
      </c>
      <c r="J9293" s="580" t="str">
        <f>Índice!$C$9</f>
        <v>2016-12-31</v>
      </c>
      <c r="K9293" s="598" t="s">
        <v>2306</v>
      </c>
      <c r="L9293" s="598" t="s">
        <v>2308</v>
      </c>
    </row>
    <row r="9294" spans="1:12" ht="15.75">
      <c r="A9294" s="604"/>
      <c r="C9294" s="598" t="str">
        <f>'827570'!B$24</f>
        <v>Activo reconocido por reembolsos esperados, otras provisiones</v>
      </c>
      <c r="F9294" s="598">
        <f>'827570'!D$24</f>
        <v>0</v>
      </c>
      <c r="I9294" s="580"/>
      <c r="J9294" s="580" t="str">
        <f>Índice!$C$9</f>
        <v>2016-12-31</v>
      </c>
      <c r="K9294" s="598" t="s">
        <v>2306</v>
      </c>
      <c r="L9294" s="598" t="s">
        <v>2308</v>
      </c>
    </row>
    <row r="9295" spans="1:12" ht="15.75">
      <c r="A9295" s="604"/>
      <c r="C9295" s="598" t="str">
        <f>'827570'!B$25</f>
        <v>Reembolso esperado, otras provisiones</v>
      </c>
      <c r="F9295" s="598">
        <f>'827570'!D$25</f>
        <v>0</v>
      </c>
      <c r="I9295" s="580"/>
      <c r="J9295" s="580" t="str">
        <f>Índice!$C$9</f>
        <v>2016-12-31</v>
      </c>
      <c r="K9295" s="598" t="s">
        <v>2306</v>
      </c>
      <c r="L9295" s="598" t="s">
        <v>2308</v>
      </c>
    </row>
    <row r="9296" spans="1:12" s="550" customFormat="1" ht="15.75">
      <c r="A9296" s="575" t="s">
        <v>15</v>
      </c>
      <c r="C9296" s="607" t="s">
        <v>1339</v>
      </c>
      <c r="F9296" s="608"/>
      <c r="I9296" s="576"/>
      <c r="J9296" s="576"/>
      <c r="L9296" s="577"/>
    </row>
    <row r="9297" spans="1:12" ht="15.75">
      <c r="A9297" s="575" t="s">
        <v>15</v>
      </c>
      <c r="C9297" s="598" t="str">
        <f>'827570'!B$11</f>
        <v>Conciliación de cambios en otras provisiones</v>
      </c>
      <c r="I9297" s="580"/>
      <c r="J9297" s="580"/>
    </row>
    <row r="9298" spans="1:12" ht="15.75">
      <c r="A9298" s="604"/>
      <c r="C9298" s="598" t="str">
        <f>'827570'!B$12</f>
        <v>Otras provisiones al comienzo del periodo</v>
      </c>
      <c r="F9298" s="598">
        <f>'827570'!E$12</f>
        <v>0</v>
      </c>
      <c r="J9298" s="580" t="str">
        <f>Índice!$C$8</f>
        <v>2016-01-01</v>
      </c>
      <c r="K9298" s="598" t="s">
        <v>2306</v>
      </c>
      <c r="L9298" s="598" t="s">
        <v>2309</v>
      </c>
    </row>
    <row r="9299" spans="1:12" ht="15.75">
      <c r="A9299" s="575" t="s">
        <v>15</v>
      </c>
      <c r="C9299" s="598" t="str">
        <f>'827570'!B$13</f>
        <v>Cambios en otras provisiones [sinopsis]</v>
      </c>
      <c r="I9299" s="580" t="str">
        <f>Índice!$C$8</f>
        <v>2016-01-01</v>
      </c>
      <c r="J9299" s="580" t="str">
        <f>Índice!$C$9</f>
        <v>2016-12-31</v>
      </c>
      <c r="K9299" s="598"/>
      <c r="L9299" s="598"/>
    </row>
    <row r="9300" spans="1:12" ht="15.75">
      <c r="A9300" s="604"/>
      <c r="C9300" s="598" t="str">
        <f>'827570'!B$14</f>
        <v>Provisiones adicionales, otras provisiones</v>
      </c>
      <c r="F9300" s="598">
        <f>'827570'!E$14</f>
        <v>0</v>
      </c>
      <c r="I9300" s="580" t="str">
        <f>Índice!$C$8</f>
        <v>2016-01-01</v>
      </c>
      <c r="J9300" s="580" t="str">
        <f>Índice!$C$9</f>
        <v>2016-12-31</v>
      </c>
      <c r="K9300" s="598" t="s">
        <v>2306</v>
      </c>
      <c r="L9300" s="598" t="s">
        <v>2309</v>
      </c>
    </row>
    <row r="9301" spans="1:12" ht="15.75">
      <c r="A9301" s="604"/>
      <c r="C9301" s="598" t="str">
        <f>'827570'!B$15</f>
        <v>Provisiones utilizadas, otras provisiones</v>
      </c>
      <c r="F9301" s="598">
        <f>'827570'!E$15</f>
        <v>0</v>
      </c>
      <c r="I9301" s="580" t="str">
        <f>Índice!$C$8</f>
        <v>2016-01-01</v>
      </c>
      <c r="J9301" s="580" t="str">
        <f>Índice!$C$9</f>
        <v>2016-12-31</v>
      </c>
      <c r="K9301" s="598" t="s">
        <v>2306</v>
      </c>
      <c r="L9301" s="598" t="s">
        <v>2309</v>
      </c>
    </row>
    <row r="9302" spans="1:12" ht="15.75">
      <c r="A9302" s="604"/>
      <c r="C9302" s="598" t="str">
        <f>'827570'!B$16</f>
        <v>Provisiones revertidas no utilizadas, otras provisiones</v>
      </c>
      <c r="F9302" s="598">
        <f>'827570'!E$16</f>
        <v>0</v>
      </c>
      <c r="I9302" s="580" t="str">
        <f>Índice!$C$8</f>
        <v>2016-01-01</v>
      </c>
      <c r="J9302" s="580" t="str">
        <f>Índice!$C$9</f>
        <v>2016-12-31</v>
      </c>
      <c r="K9302" s="598" t="s">
        <v>2306</v>
      </c>
      <c r="L9302" s="598" t="s">
        <v>2309</v>
      </c>
    </row>
    <row r="9303" spans="1:12" ht="15.75">
      <c r="A9303" s="604"/>
      <c r="C9303" s="598" t="str">
        <f>'827570'!B$17</f>
        <v>Incremento (disminución) por diferencias de cambio netas, otras provisiones</v>
      </c>
      <c r="F9303" s="598">
        <f>'827570'!E$17</f>
        <v>0</v>
      </c>
      <c r="I9303" s="580" t="str">
        <f>Índice!$C$8</f>
        <v>2016-01-01</v>
      </c>
      <c r="J9303" s="580" t="str">
        <f>Índice!$C$9</f>
        <v>2016-12-31</v>
      </c>
      <c r="K9303" s="598" t="s">
        <v>2306</v>
      </c>
      <c r="L9303" s="598" t="s">
        <v>2309</v>
      </c>
    </row>
    <row r="9304" spans="1:12" ht="15.75">
      <c r="A9304" s="604"/>
      <c r="C9304" s="598" t="str">
        <f>'827570'!B$18</f>
        <v>Incremento (disminución) por transferencias y otros cambios, otras provisiones</v>
      </c>
      <c r="F9304" s="598">
        <f>'827570'!E$18</f>
        <v>0</v>
      </c>
      <c r="I9304" s="580" t="str">
        <f>Índice!$C$8</f>
        <v>2016-01-01</v>
      </c>
      <c r="J9304" s="580" t="str">
        <f>Índice!$C$9</f>
        <v>2016-12-31</v>
      </c>
      <c r="K9304" s="598" t="s">
        <v>2306</v>
      </c>
      <c r="L9304" s="598" t="s">
        <v>2309</v>
      </c>
    </row>
    <row r="9305" spans="1:12" ht="15.75">
      <c r="A9305" s="604"/>
      <c r="C9305" s="598" t="str">
        <f>'827570'!B$19</f>
        <v>Total incremento (disminución) en otras provisiones</v>
      </c>
      <c r="F9305" s="598">
        <f>'827570'!E$19</f>
        <v>0</v>
      </c>
      <c r="I9305" s="580" t="str">
        <f>Índice!$C$8</f>
        <v>2016-01-01</v>
      </c>
      <c r="J9305" s="580" t="str">
        <f>Índice!$C$9</f>
        <v>2016-12-31</v>
      </c>
      <c r="K9305" s="598" t="s">
        <v>2306</v>
      </c>
      <c r="L9305" s="598" t="s">
        <v>2309</v>
      </c>
    </row>
    <row r="9306" spans="1:12" ht="15.75">
      <c r="A9306" s="604"/>
      <c r="C9306" s="598" t="str">
        <f>'827570'!B$20</f>
        <v>Otras provisiones al final del periodo</v>
      </c>
      <c r="F9306" s="598">
        <f>'827570'!E$20</f>
        <v>0</v>
      </c>
      <c r="I9306" s="580"/>
      <c r="J9306" s="580" t="str">
        <f>Índice!$C$9</f>
        <v>2016-12-31</v>
      </c>
      <c r="K9306" s="598" t="s">
        <v>2306</v>
      </c>
      <c r="L9306" s="598" t="s">
        <v>2309</v>
      </c>
    </row>
    <row r="9307" spans="1:12" ht="15.75">
      <c r="A9307" s="604"/>
      <c r="C9307" s="598" t="str">
        <f>'827570'!B$21</f>
        <v>Descripción de la naturaleza de obligaciones, otras provisiones</v>
      </c>
      <c r="F9307" s="598" t="str">
        <f>'827570'!E$21</f>
        <v>Por incluir información</v>
      </c>
      <c r="I9307" s="580" t="str">
        <f>Índice!$C$8</f>
        <v>2016-01-01</v>
      </c>
      <c r="J9307" s="580" t="str">
        <f>Índice!$C$9</f>
        <v>2016-12-31</v>
      </c>
      <c r="K9307" s="598" t="s">
        <v>2306</v>
      </c>
      <c r="L9307" s="598" t="s">
        <v>2309</v>
      </c>
    </row>
    <row r="9308" spans="1:12" ht="15.75">
      <c r="A9308" s="604"/>
      <c r="C9308" s="598" t="str">
        <f>'827570'!B$22</f>
        <v>Descripción del calendario esperado de flujos de salida, otras provisiones</v>
      </c>
      <c r="F9308" s="598" t="str">
        <f>'827570'!E$22</f>
        <v>Por incluir información</v>
      </c>
      <c r="I9308" s="580" t="str">
        <f>Índice!$C$8</f>
        <v>2016-01-01</v>
      </c>
      <c r="J9308" s="580" t="str">
        <f>Índice!$C$9</f>
        <v>2016-12-31</v>
      </c>
      <c r="K9308" s="598" t="s">
        <v>2306</v>
      </c>
      <c r="L9308" s="598" t="s">
        <v>2309</v>
      </c>
    </row>
    <row r="9309" spans="1:12" ht="15.75">
      <c r="A9309" s="604"/>
      <c r="C9309" s="598" t="str">
        <f>'827570'!B$23</f>
        <v>Indicación de incertidumbres de importes o calendario de salidas, otras provisiones</v>
      </c>
      <c r="F9309" s="598" t="str">
        <f>'827570'!E$23</f>
        <v>Por incluir información</v>
      </c>
      <c r="I9309" s="580" t="str">
        <f>Índice!$C$8</f>
        <v>2016-01-01</v>
      </c>
      <c r="J9309" s="580" t="str">
        <f>Índice!$C$9</f>
        <v>2016-12-31</v>
      </c>
      <c r="K9309" s="598" t="s">
        <v>2306</v>
      </c>
      <c r="L9309" s="598" t="s">
        <v>2309</v>
      </c>
    </row>
    <row r="9310" spans="1:12" ht="15.75">
      <c r="A9310" s="604"/>
      <c r="C9310" s="598" t="str">
        <f>'827570'!B$24</f>
        <v>Activo reconocido por reembolsos esperados, otras provisiones</v>
      </c>
      <c r="F9310" s="598">
        <f>'827570'!E$24</f>
        <v>0</v>
      </c>
      <c r="I9310" s="580"/>
      <c r="J9310" s="580" t="str">
        <f>Índice!$C$9</f>
        <v>2016-12-31</v>
      </c>
      <c r="K9310" s="598" t="s">
        <v>2306</v>
      </c>
      <c r="L9310" s="598" t="s">
        <v>2309</v>
      </c>
    </row>
    <row r="9311" spans="1:12" ht="15.75">
      <c r="A9311" s="604"/>
      <c r="C9311" s="598" t="str">
        <f>'827570'!B$25</f>
        <v>Reembolso esperado, otras provisiones</v>
      </c>
      <c r="F9311" s="598">
        <f>'827570'!E$25</f>
        <v>0</v>
      </c>
      <c r="I9311" s="580"/>
      <c r="J9311" s="580" t="str">
        <f>Índice!$C$9</f>
        <v>2016-12-31</v>
      </c>
      <c r="K9311" s="598" t="s">
        <v>2306</v>
      </c>
      <c r="L9311" s="598" t="s">
        <v>2309</v>
      </c>
    </row>
    <row r="9312" spans="1:12" s="550" customFormat="1" ht="15.75">
      <c r="A9312" s="575" t="s">
        <v>15</v>
      </c>
      <c r="C9312" s="607" t="s">
        <v>1346</v>
      </c>
      <c r="F9312" s="608"/>
      <c r="I9312" s="576"/>
      <c r="J9312" s="576"/>
      <c r="L9312" s="577"/>
    </row>
    <row r="9313" spans="1:12" ht="15.75">
      <c r="A9313" s="575" t="s">
        <v>15</v>
      </c>
      <c r="C9313" s="598" t="str">
        <f>'827570'!B$11</f>
        <v>Conciliación de cambios en otras provisiones</v>
      </c>
      <c r="I9313" s="580"/>
      <c r="J9313" s="580"/>
    </row>
    <row r="9314" spans="1:12" ht="15.75">
      <c r="A9314" s="604"/>
      <c r="C9314" s="598" t="str">
        <f>'827570'!B$12</f>
        <v>Otras provisiones al comienzo del periodo</v>
      </c>
      <c r="F9314" s="598">
        <f>'827570'!F$12</f>
        <v>0</v>
      </c>
      <c r="J9314" s="580" t="str">
        <f>Índice!$C$8</f>
        <v>2016-01-01</v>
      </c>
      <c r="K9314" s="598" t="s">
        <v>2306</v>
      </c>
      <c r="L9314" s="598" t="s">
        <v>2310</v>
      </c>
    </row>
    <row r="9315" spans="1:12" ht="15.75">
      <c r="A9315" s="575" t="s">
        <v>15</v>
      </c>
      <c r="C9315" s="598" t="str">
        <f>'827570'!B$13</f>
        <v>Cambios en otras provisiones [sinopsis]</v>
      </c>
      <c r="I9315" s="580" t="str">
        <f>Índice!$C$8</f>
        <v>2016-01-01</v>
      </c>
      <c r="J9315" s="580" t="str">
        <f>Índice!$C$9</f>
        <v>2016-12-31</v>
      </c>
      <c r="K9315" s="598"/>
      <c r="L9315" s="598"/>
    </row>
    <row r="9316" spans="1:12" ht="15.75">
      <c r="A9316" s="604"/>
      <c r="C9316" s="598" t="str">
        <f>'827570'!B$14</f>
        <v>Provisiones adicionales, otras provisiones</v>
      </c>
      <c r="F9316" s="598">
        <f>'827570'!F$14</f>
        <v>0</v>
      </c>
      <c r="I9316" s="580" t="str">
        <f>Índice!$C$8</f>
        <v>2016-01-01</v>
      </c>
      <c r="J9316" s="580" t="str">
        <f>Índice!$C$9</f>
        <v>2016-12-31</v>
      </c>
      <c r="K9316" s="598" t="s">
        <v>2306</v>
      </c>
      <c r="L9316" s="598" t="s">
        <v>2310</v>
      </c>
    </row>
    <row r="9317" spans="1:12" ht="15.75">
      <c r="A9317" s="604"/>
      <c r="C9317" s="598" t="str">
        <f>'827570'!B$15</f>
        <v>Provisiones utilizadas, otras provisiones</v>
      </c>
      <c r="F9317" s="598">
        <f>'827570'!F$15</f>
        <v>0</v>
      </c>
      <c r="I9317" s="580" t="str">
        <f>Índice!$C$8</f>
        <v>2016-01-01</v>
      </c>
      <c r="J9317" s="580" t="str">
        <f>Índice!$C$9</f>
        <v>2016-12-31</v>
      </c>
      <c r="K9317" s="598" t="s">
        <v>2306</v>
      </c>
      <c r="L9317" s="598" t="s">
        <v>2310</v>
      </c>
    </row>
    <row r="9318" spans="1:12" ht="15.75">
      <c r="A9318" s="604"/>
      <c r="C9318" s="598" t="str">
        <f>'827570'!B$16</f>
        <v>Provisiones revertidas no utilizadas, otras provisiones</v>
      </c>
      <c r="F9318" s="598">
        <f>'827570'!F$16</f>
        <v>0</v>
      </c>
      <c r="I9318" s="580" t="str">
        <f>Índice!$C$8</f>
        <v>2016-01-01</v>
      </c>
      <c r="J9318" s="580" t="str">
        <f>Índice!$C$9</f>
        <v>2016-12-31</v>
      </c>
      <c r="K9318" s="598" t="s">
        <v>2306</v>
      </c>
      <c r="L9318" s="598" t="s">
        <v>2310</v>
      </c>
    </row>
    <row r="9319" spans="1:12" ht="15.75">
      <c r="A9319" s="604"/>
      <c r="C9319" s="598" t="str">
        <f>'827570'!B$17</f>
        <v>Incremento (disminución) por diferencias de cambio netas, otras provisiones</v>
      </c>
      <c r="F9319" s="598">
        <f>'827570'!F$17</f>
        <v>0</v>
      </c>
      <c r="I9319" s="580" t="str">
        <f>Índice!$C$8</f>
        <v>2016-01-01</v>
      </c>
      <c r="J9319" s="580" t="str">
        <f>Índice!$C$9</f>
        <v>2016-12-31</v>
      </c>
      <c r="K9319" s="598" t="s">
        <v>2306</v>
      </c>
      <c r="L9319" s="598" t="s">
        <v>2310</v>
      </c>
    </row>
    <row r="9320" spans="1:12" ht="15.75">
      <c r="A9320" s="604"/>
      <c r="C9320" s="598" t="str">
        <f>'827570'!B$18</f>
        <v>Incremento (disminución) por transferencias y otros cambios, otras provisiones</v>
      </c>
      <c r="F9320" s="598">
        <f>'827570'!F$18</f>
        <v>0</v>
      </c>
      <c r="I9320" s="580" t="str">
        <f>Índice!$C$8</f>
        <v>2016-01-01</v>
      </c>
      <c r="J9320" s="580" t="str">
        <f>Índice!$C$9</f>
        <v>2016-12-31</v>
      </c>
      <c r="K9320" s="598" t="s">
        <v>2306</v>
      </c>
      <c r="L9320" s="598" t="s">
        <v>2310</v>
      </c>
    </row>
    <row r="9321" spans="1:12" ht="15.75">
      <c r="A9321" s="604"/>
      <c r="C9321" s="598" t="str">
        <f>'827570'!B$19</f>
        <v>Total incremento (disminución) en otras provisiones</v>
      </c>
      <c r="F9321" s="598">
        <f>'827570'!F$19</f>
        <v>0</v>
      </c>
      <c r="I9321" s="580" t="str">
        <f>Índice!$C$8</f>
        <v>2016-01-01</v>
      </c>
      <c r="J9321" s="580" t="str">
        <f>Índice!$C$9</f>
        <v>2016-12-31</v>
      </c>
      <c r="K9321" s="598" t="s">
        <v>2306</v>
      </c>
      <c r="L9321" s="598" t="s">
        <v>2310</v>
      </c>
    </row>
    <row r="9322" spans="1:12" ht="15.75">
      <c r="A9322" s="604"/>
      <c r="C9322" s="598" t="str">
        <f>'827570'!B$20</f>
        <v>Otras provisiones al final del periodo</v>
      </c>
      <c r="F9322" s="598">
        <f>'827570'!F$20</f>
        <v>0</v>
      </c>
      <c r="I9322" s="580"/>
      <c r="J9322" s="580" t="str">
        <f>Índice!$C$9</f>
        <v>2016-12-31</v>
      </c>
      <c r="K9322" s="598" t="s">
        <v>2306</v>
      </c>
      <c r="L9322" s="598" t="s">
        <v>2310</v>
      </c>
    </row>
    <row r="9323" spans="1:12" ht="15.75">
      <c r="A9323" s="604"/>
      <c r="C9323" s="598" t="str">
        <f>'827570'!B$21</f>
        <v>Descripción de la naturaleza de obligaciones, otras provisiones</v>
      </c>
      <c r="F9323" s="598" t="str">
        <f>'827570'!F$21</f>
        <v>Por incluir información</v>
      </c>
      <c r="I9323" s="580" t="str">
        <f>Índice!$C$8</f>
        <v>2016-01-01</v>
      </c>
      <c r="J9323" s="580" t="str">
        <f>Índice!$C$9</f>
        <v>2016-12-31</v>
      </c>
      <c r="K9323" s="598" t="s">
        <v>2306</v>
      </c>
      <c r="L9323" s="598" t="s">
        <v>2310</v>
      </c>
    </row>
    <row r="9324" spans="1:12" ht="15.75">
      <c r="A9324" s="604"/>
      <c r="C9324" s="598" t="str">
        <f>'827570'!B$22</f>
        <v>Descripción del calendario esperado de flujos de salida, otras provisiones</v>
      </c>
      <c r="F9324" s="598" t="str">
        <f>'827570'!F$22</f>
        <v>Por incluir información</v>
      </c>
      <c r="I9324" s="580" t="str">
        <f>Índice!$C$8</f>
        <v>2016-01-01</v>
      </c>
      <c r="J9324" s="580" t="str">
        <f>Índice!$C$9</f>
        <v>2016-12-31</v>
      </c>
      <c r="K9324" s="598" t="s">
        <v>2306</v>
      </c>
      <c r="L9324" s="598" t="s">
        <v>2310</v>
      </c>
    </row>
    <row r="9325" spans="1:12" ht="15.75">
      <c r="A9325" s="604"/>
      <c r="C9325" s="598" t="str">
        <f>'827570'!B$23</f>
        <v>Indicación de incertidumbres de importes o calendario de salidas, otras provisiones</v>
      </c>
      <c r="F9325" s="598" t="str">
        <f>'827570'!F$23</f>
        <v>Por incluir información</v>
      </c>
      <c r="I9325" s="580" t="str">
        <f>Índice!$C$8</f>
        <v>2016-01-01</v>
      </c>
      <c r="J9325" s="580" t="str">
        <f>Índice!$C$9</f>
        <v>2016-12-31</v>
      </c>
      <c r="K9325" s="598" t="s">
        <v>2306</v>
      </c>
      <c r="L9325" s="598" t="s">
        <v>2310</v>
      </c>
    </row>
    <row r="9326" spans="1:12" ht="15.75">
      <c r="A9326" s="604"/>
      <c r="C9326" s="598" t="str">
        <f>'827570'!B$24</f>
        <v>Activo reconocido por reembolsos esperados, otras provisiones</v>
      </c>
      <c r="F9326" s="598">
        <f>'827570'!F$24</f>
        <v>0</v>
      </c>
      <c r="I9326" s="580"/>
      <c r="J9326" s="580" t="str">
        <f>Índice!$C$9</f>
        <v>2016-12-31</v>
      </c>
      <c r="K9326" s="598" t="s">
        <v>2306</v>
      </c>
      <c r="L9326" s="598" t="s">
        <v>2310</v>
      </c>
    </row>
    <row r="9327" spans="1:12" ht="15.75">
      <c r="A9327" s="604"/>
      <c r="C9327" s="598" t="str">
        <f>'827570'!B$25</f>
        <v>Reembolso esperado, otras provisiones</v>
      </c>
      <c r="F9327" s="598">
        <f>'827570'!F$25</f>
        <v>0</v>
      </c>
      <c r="I9327" s="580"/>
      <c r="J9327" s="580" t="str">
        <f>Índice!$C$9</f>
        <v>2016-12-31</v>
      </c>
      <c r="K9327" s="598" t="s">
        <v>2306</v>
      </c>
      <c r="L9327" s="598" t="s">
        <v>2310</v>
      </c>
    </row>
    <row r="9328" spans="1:12" s="550" customFormat="1" ht="15.75">
      <c r="A9328" s="575" t="s">
        <v>15</v>
      </c>
      <c r="C9328" s="607" t="s">
        <v>1345</v>
      </c>
      <c r="F9328" s="608"/>
      <c r="I9328" s="576"/>
      <c r="J9328" s="576"/>
      <c r="L9328" s="577"/>
    </row>
    <row r="9329" spans="1:12" ht="15.75">
      <c r="A9329" s="575" t="s">
        <v>15</v>
      </c>
      <c r="C9329" s="598" t="str">
        <f>'827570'!B$11</f>
        <v>Conciliación de cambios en otras provisiones</v>
      </c>
      <c r="I9329" s="580"/>
      <c r="J9329" s="580"/>
    </row>
    <row r="9330" spans="1:12" ht="15.75">
      <c r="A9330" s="604"/>
      <c r="C9330" s="598" t="str">
        <f>'827570'!B$12</f>
        <v>Otras provisiones al comienzo del periodo</v>
      </c>
      <c r="F9330" s="598">
        <f>'827570'!G$12</f>
        <v>0</v>
      </c>
      <c r="J9330" s="580" t="str">
        <f>Índice!$C$8</f>
        <v>2016-01-01</v>
      </c>
      <c r="K9330" s="598" t="s">
        <v>2306</v>
      </c>
      <c r="L9330" s="598" t="s">
        <v>2311</v>
      </c>
    </row>
    <row r="9331" spans="1:12" ht="15.75">
      <c r="A9331" s="575" t="s">
        <v>15</v>
      </c>
      <c r="C9331" s="598" t="str">
        <f>'827570'!B$13</f>
        <v>Cambios en otras provisiones [sinopsis]</v>
      </c>
      <c r="I9331" s="580" t="str">
        <f>Índice!$C$8</f>
        <v>2016-01-01</v>
      </c>
      <c r="J9331" s="580" t="str">
        <f>Índice!$C$9</f>
        <v>2016-12-31</v>
      </c>
      <c r="K9331" s="598"/>
      <c r="L9331" s="598"/>
    </row>
    <row r="9332" spans="1:12" ht="15.75">
      <c r="A9332" s="604"/>
      <c r="C9332" s="598" t="str">
        <f>'827570'!B$14</f>
        <v>Provisiones adicionales, otras provisiones</v>
      </c>
      <c r="F9332" s="598">
        <f>'827570'!G$14</f>
        <v>0</v>
      </c>
      <c r="I9332" s="580" t="str">
        <f>Índice!$C$8</f>
        <v>2016-01-01</v>
      </c>
      <c r="J9332" s="580" t="str">
        <f>Índice!$C$9</f>
        <v>2016-12-31</v>
      </c>
      <c r="K9332" s="598" t="s">
        <v>2306</v>
      </c>
      <c r="L9332" s="598" t="s">
        <v>2311</v>
      </c>
    </row>
    <row r="9333" spans="1:12" ht="15.75">
      <c r="A9333" s="604"/>
      <c r="C9333" s="598" t="str">
        <f>'827570'!B$15</f>
        <v>Provisiones utilizadas, otras provisiones</v>
      </c>
      <c r="F9333" s="598">
        <f>'827570'!G$15</f>
        <v>0</v>
      </c>
      <c r="I9333" s="580" t="str">
        <f>Índice!$C$8</f>
        <v>2016-01-01</v>
      </c>
      <c r="J9333" s="580" t="str">
        <f>Índice!$C$9</f>
        <v>2016-12-31</v>
      </c>
      <c r="K9333" s="598" t="s">
        <v>2306</v>
      </c>
      <c r="L9333" s="598" t="s">
        <v>2311</v>
      </c>
    </row>
    <row r="9334" spans="1:12" ht="15.75">
      <c r="A9334" s="604"/>
      <c r="C9334" s="598" t="str">
        <f>'827570'!B$16</f>
        <v>Provisiones revertidas no utilizadas, otras provisiones</v>
      </c>
      <c r="F9334" s="598">
        <f>'827570'!G$16</f>
        <v>0</v>
      </c>
      <c r="I9334" s="580" t="str">
        <f>Índice!$C$8</f>
        <v>2016-01-01</v>
      </c>
      <c r="J9334" s="580" t="str">
        <f>Índice!$C$9</f>
        <v>2016-12-31</v>
      </c>
      <c r="K9334" s="598" t="s">
        <v>2306</v>
      </c>
      <c r="L9334" s="598" t="s">
        <v>2311</v>
      </c>
    </row>
    <row r="9335" spans="1:12" ht="15.75">
      <c r="A9335" s="604"/>
      <c r="C9335" s="598" t="str">
        <f>'827570'!B$17</f>
        <v>Incremento (disminución) por diferencias de cambio netas, otras provisiones</v>
      </c>
      <c r="F9335" s="598">
        <f>'827570'!G$17</f>
        <v>0</v>
      </c>
      <c r="I9335" s="580" t="str">
        <f>Índice!$C$8</f>
        <v>2016-01-01</v>
      </c>
      <c r="J9335" s="580" t="str">
        <f>Índice!$C$9</f>
        <v>2016-12-31</v>
      </c>
      <c r="K9335" s="598" t="s">
        <v>2306</v>
      </c>
      <c r="L9335" s="598" t="s">
        <v>2311</v>
      </c>
    </row>
    <row r="9336" spans="1:12" ht="15.75">
      <c r="A9336" s="604"/>
      <c r="C9336" s="598" t="str">
        <f>'827570'!B$18</f>
        <v>Incremento (disminución) por transferencias y otros cambios, otras provisiones</v>
      </c>
      <c r="F9336" s="598">
        <f>'827570'!G$18</f>
        <v>0</v>
      </c>
      <c r="I9336" s="580" t="str">
        <f>Índice!$C$8</f>
        <v>2016-01-01</v>
      </c>
      <c r="J9336" s="580" t="str">
        <f>Índice!$C$9</f>
        <v>2016-12-31</v>
      </c>
      <c r="K9336" s="598" t="s">
        <v>2306</v>
      </c>
      <c r="L9336" s="598" t="s">
        <v>2311</v>
      </c>
    </row>
    <row r="9337" spans="1:12" ht="15.75">
      <c r="A9337" s="604"/>
      <c r="C9337" s="598" t="str">
        <f>'827570'!B$19</f>
        <v>Total incremento (disminución) en otras provisiones</v>
      </c>
      <c r="F9337" s="598">
        <f>'827570'!G$19</f>
        <v>0</v>
      </c>
      <c r="I9337" s="580" t="str">
        <f>Índice!$C$8</f>
        <v>2016-01-01</v>
      </c>
      <c r="J9337" s="580" t="str">
        <f>Índice!$C$9</f>
        <v>2016-12-31</v>
      </c>
      <c r="K9337" s="598" t="s">
        <v>2306</v>
      </c>
      <c r="L9337" s="598" t="s">
        <v>2311</v>
      </c>
    </row>
    <row r="9338" spans="1:12" ht="15.75">
      <c r="A9338" s="604"/>
      <c r="C9338" s="598" t="str">
        <f>'827570'!B$20</f>
        <v>Otras provisiones al final del periodo</v>
      </c>
      <c r="F9338" s="598">
        <f>'827570'!G$20</f>
        <v>0</v>
      </c>
      <c r="I9338" s="580"/>
      <c r="J9338" s="580" t="str">
        <f>Índice!$C$9</f>
        <v>2016-12-31</v>
      </c>
      <c r="K9338" s="598" t="s">
        <v>2306</v>
      </c>
      <c r="L9338" s="598" t="s">
        <v>2311</v>
      </c>
    </row>
    <row r="9339" spans="1:12" ht="15.75">
      <c r="A9339" s="604"/>
      <c r="C9339" s="598" t="str">
        <f>'827570'!B$21</f>
        <v>Descripción de la naturaleza de obligaciones, otras provisiones</v>
      </c>
      <c r="F9339" s="598" t="str">
        <f>'827570'!G$21</f>
        <v>Por incluir información</v>
      </c>
      <c r="I9339" s="580" t="str">
        <f>Índice!$C$8</f>
        <v>2016-01-01</v>
      </c>
      <c r="J9339" s="580" t="str">
        <f>Índice!$C$9</f>
        <v>2016-12-31</v>
      </c>
      <c r="K9339" s="598" t="s">
        <v>2306</v>
      </c>
      <c r="L9339" s="598" t="s">
        <v>2311</v>
      </c>
    </row>
    <row r="9340" spans="1:12" ht="15.75">
      <c r="A9340" s="604"/>
      <c r="C9340" s="598" t="str">
        <f>'827570'!B$22</f>
        <v>Descripción del calendario esperado de flujos de salida, otras provisiones</v>
      </c>
      <c r="F9340" s="598" t="str">
        <f>'827570'!G$22</f>
        <v>Por incluir información</v>
      </c>
      <c r="I9340" s="580" t="str">
        <f>Índice!$C$8</f>
        <v>2016-01-01</v>
      </c>
      <c r="J9340" s="580" t="str">
        <f>Índice!$C$9</f>
        <v>2016-12-31</v>
      </c>
      <c r="K9340" s="598" t="s">
        <v>2306</v>
      </c>
      <c r="L9340" s="598" t="s">
        <v>2311</v>
      </c>
    </row>
    <row r="9341" spans="1:12" ht="15.75">
      <c r="A9341" s="604"/>
      <c r="C9341" s="598" t="str">
        <f>'827570'!B$23</f>
        <v>Indicación de incertidumbres de importes o calendario de salidas, otras provisiones</v>
      </c>
      <c r="F9341" s="598" t="str">
        <f>'827570'!G$23</f>
        <v>Por incluir información</v>
      </c>
      <c r="I9341" s="580" t="str">
        <f>Índice!$C$8</f>
        <v>2016-01-01</v>
      </c>
      <c r="J9341" s="580" t="str">
        <f>Índice!$C$9</f>
        <v>2016-12-31</v>
      </c>
      <c r="K9341" s="598" t="s">
        <v>2306</v>
      </c>
      <c r="L9341" s="598" t="s">
        <v>2311</v>
      </c>
    </row>
    <row r="9342" spans="1:12" ht="15.75">
      <c r="A9342" s="604"/>
      <c r="C9342" s="598" t="str">
        <f>'827570'!B$24</f>
        <v>Activo reconocido por reembolsos esperados, otras provisiones</v>
      </c>
      <c r="F9342" s="598">
        <f>'827570'!G$24</f>
        <v>0</v>
      </c>
      <c r="I9342" s="580"/>
      <c r="J9342" s="580" t="str">
        <f>Índice!$C$9</f>
        <v>2016-12-31</v>
      </c>
      <c r="K9342" s="598" t="s">
        <v>2306</v>
      </c>
      <c r="L9342" s="598" t="s">
        <v>2311</v>
      </c>
    </row>
    <row r="9343" spans="1:12" ht="15.75">
      <c r="A9343" s="604"/>
      <c r="C9343" s="598" t="str">
        <f>'827570'!B$25</f>
        <v>Reembolso esperado, otras provisiones</v>
      </c>
      <c r="F9343" s="598">
        <f>'827570'!G$25</f>
        <v>0</v>
      </c>
      <c r="I9343" s="580"/>
      <c r="J9343" s="580" t="str">
        <f>Índice!$C$9</f>
        <v>2016-12-31</v>
      </c>
      <c r="K9343" s="598" t="s">
        <v>2306</v>
      </c>
      <c r="L9343" s="598" t="s">
        <v>2311</v>
      </c>
    </row>
    <row r="9344" spans="1:12" s="550" customFormat="1" ht="15.75">
      <c r="A9344" s="575" t="s">
        <v>15</v>
      </c>
      <c r="C9344" s="607" t="s">
        <v>1344</v>
      </c>
      <c r="F9344" s="608"/>
      <c r="I9344" s="576"/>
      <c r="J9344" s="576"/>
      <c r="L9344" s="577"/>
    </row>
    <row r="9345" spans="1:12" ht="15.75">
      <c r="A9345" s="575" t="s">
        <v>15</v>
      </c>
      <c r="C9345" s="598" t="str">
        <f>'827570'!B$11</f>
        <v>Conciliación de cambios en otras provisiones</v>
      </c>
      <c r="I9345" s="580"/>
      <c r="J9345" s="580"/>
    </row>
    <row r="9346" spans="1:12" ht="15.75">
      <c r="A9346" s="604"/>
      <c r="C9346" s="598" t="str">
        <f>'827570'!B$12</f>
        <v>Otras provisiones al comienzo del periodo</v>
      </c>
      <c r="F9346" s="598">
        <f>'827570'!H$12</f>
        <v>0</v>
      </c>
      <c r="J9346" s="580" t="str">
        <f>Índice!$C$8</f>
        <v>2016-01-01</v>
      </c>
      <c r="K9346" s="598" t="s">
        <v>2306</v>
      </c>
      <c r="L9346" s="598" t="s">
        <v>2312</v>
      </c>
    </row>
    <row r="9347" spans="1:12" ht="15.75">
      <c r="A9347" s="575" t="s">
        <v>15</v>
      </c>
      <c r="C9347" s="598" t="str">
        <f>'827570'!B$13</f>
        <v>Cambios en otras provisiones [sinopsis]</v>
      </c>
      <c r="I9347" s="580" t="str">
        <f>Índice!$C$8</f>
        <v>2016-01-01</v>
      </c>
      <c r="J9347" s="580" t="str">
        <f>Índice!$C$9</f>
        <v>2016-12-31</v>
      </c>
      <c r="K9347" s="598"/>
      <c r="L9347" s="598"/>
    </row>
    <row r="9348" spans="1:12" ht="15.75">
      <c r="A9348" s="604"/>
      <c r="C9348" s="598" t="str">
        <f>'827570'!B$14</f>
        <v>Provisiones adicionales, otras provisiones</v>
      </c>
      <c r="F9348" s="598">
        <f>'827570'!H$14</f>
        <v>0</v>
      </c>
      <c r="I9348" s="580" t="str">
        <f>Índice!$C$8</f>
        <v>2016-01-01</v>
      </c>
      <c r="J9348" s="580" t="str">
        <f>Índice!$C$9</f>
        <v>2016-12-31</v>
      </c>
      <c r="K9348" s="598" t="s">
        <v>2306</v>
      </c>
      <c r="L9348" s="598" t="s">
        <v>2312</v>
      </c>
    </row>
    <row r="9349" spans="1:12" ht="15.75">
      <c r="A9349" s="604"/>
      <c r="C9349" s="598" t="str">
        <f>'827570'!B$15</f>
        <v>Provisiones utilizadas, otras provisiones</v>
      </c>
      <c r="F9349" s="598">
        <f>'827570'!H$15</f>
        <v>0</v>
      </c>
      <c r="I9349" s="580" t="str">
        <f>Índice!$C$8</f>
        <v>2016-01-01</v>
      </c>
      <c r="J9349" s="580" t="str">
        <f>Índice!$C$9</f>
        <v>2016-12-31</v>
      </c>
      <c r="K9349" s="598" t="s">
        <v>2306</v>
      </c>
      <c r="L9349" s="598" t="s">
        <v>2312</v>
      </c>
    </row>
    <row r="9350" spans="1:12" ht="15.75">
      <c r="A9350" s="604"/>
      <c r="C9350" s="598" t="str">
        <f>'827570'!B$16</f>
        <v>Provisiones revertidas no utilizadas, otras provisiones</v>
      </c>
      <c r="F9350" s="598">
        <f>'827570'!H$16</f>
        <v>0</v>
      </c>
      <c r="I9350" s="580" t="str">
        <f>Índice!$C$8</f>
        <v>2016-01-01</v>
      </c>
      <c r="J9350" s="580" t="str">
        <f>Índice!$C$9</f>
        <v>2016-12-31</v>
      </c>
      <c r="K9350" s="598" t="s">
        <v>2306</v>
      </c>
      <c r="L9350" s="598" t="s">
        <v>2312</v>
      </c>
    </row>
    <row r="9351" spans="1:12" ht="15.75">
      <c r="A9351" s="604"/>
      <c r="C9351" s="598" t="str">
        <f>'827570'!B$17</f>
        <v>Incremento (disminución) por diferencias de cambio netas, otras provisiones</v>
      </c>
      <c r="F9351" s="598">
        <f>'827570'!H$17</f>
        <v>0</v>
      </c>
      <c r="I9351" s="580" t="str">
        <f>Índice!$C$8</f>
        <v>2016-01-01</v>
      </c>
      <c r="J9351" s="580" t="str">
        <f>Índice!$C$9</f>
        <v>2016-12-31</v>
      </c>
      <c r="K9351" s="598" t="s">
        <v>2306</v>
      </c>
      <c r="L9351" s="598" t="s">
        <v>2312</v>
      </c>
    </row>
    <row r="9352" spans="1:12" ht="15.75">
      <c r="A9352" s="604"/>
      <c r="C9352" s="598" t="str">
        <f>'827570'!B$18</f>
        <v>Incremento (disminución) por transferencias y otros cambios, otras provisiones</v>
      </c>
      <c r="F9352" s="598">
        <f>'827570'!H$18</f>
        <v>0</v>
      </c>
      <c r="I9352" s="580" t="str">
        <f>Índice!$C$8</f>
        <v>2016-01-01</v>
      </c>
      <c r="J9352" s="580" t="str">
        <f>Índice!$C$9</f>
        <v>2016-12-31</v>
      </c>
      <c r="K9352" s="598" t="s">
        <v>2306</v>
      </c>
      <c r="L9352" s="598" t="s">
        <v>2312</v>
      </c>
    </row>
    <row r="9353" spans="1:12" ht="15.75">
      <c r="A9353" s="604"/>
      <c r="C9353" s="598" t="str">
        <f>'827570'!B$19</f>
        <v>Total incremento (disminución) en otras provisiones</v>
      </c>
      <c r="F9353" s="598">
        <f>'827570'!H$19</f>
        <v>0</v>
      </c>
      <c r="I9353" s="580" t="str">
        <f>Índice!$C$8</f>
        <v>2016-01-01</v>
      </c>
      <c r="J9353" s="580" t="str">
        <f>Índice!$C$9</f>
        <v>2016-12-31</v>
      </c>
      <c r="K9353" s="598" t="s">
        <v>2306</v>
      </c>
      <c r="L9353" s="598" t="s">
        <v>2312</v>
      </c>
    </row>
    <row r="9354" spans="1:12" ht="15.75">
      <c r="A9354" s="604"/>
      <c r="C9354" s="598" t="str">
        <f>'827570'!B$20</f>
        <v>Otras provisiones al final del periodo</v>
      </c>
      <c r="F9354" s="598">
        <f>'827570'!H$20</f>
        <v>0</v>
      </c>
      <c r="I9354" s="580"/>
      <c r="J9354" s="580" t="str">
        <f>Índice!$C$9</f>
        <v>2016-12-31</v>
      </c>
      <c r="K9354" s="598" t="s">
        <v>2306</v>
      </c>
      <c r="L9354" s="598" t="s">
        <v>2312</v>
      </c>
    </row>
    <row r="9355" spans="1:12" ht="15.75">
      <c r="A9355" s="604"/>
      <c r="C9355" s="598" t="str">
        <f>'827570'!B$21</f>
        <v>Descripción de la naturaleza de obligaciones, otras provisiones</v>
      </c>
      <c r="F9355" s="598" t="str">
        <f>'827570'!H$21</f>
        <v>Por incluir información</v>
      </c>
      <c r="I9355" s="580" t="str">
        <f>Índice!$C$8</f>
        <v>2016-01-01</v>
      </c>
      <c r="J9355" s="580" t="str">
        <f>Índice!$C$9</f>
        <v>2016-12-31</v>
      </c>
      <c r="K9355" s="598" t="s">
        <v>2306</v>
      </c>
      <c r="L9355" s="598" t="s">
        <v>2312</v>
      </c>
    </row>
    <row r="9356" spans="1:12" ht="15.75">
      <c r="A9356" s="604"/>
      <c r="C9356" s="598" t="str">
        <f>'827570'!B$22</f>
        <v>Descripción del calendario esperado de flujos de salida, otras provisiones</v>
      </c>
      <c r="F9356" s="598" t="str">
        <f>'827570'!H$22</f>
        <v>Por incluir información</v>
      </c>
      <c r="I9356" s="580" t="str">
        <f>Índice!$C$8</f>
        <v>2016-01-01</v>
      </c>
      <c r="J9356" s="580" t="str">
        <f>Índice!$C$9</f>
        <v>2016-12-31</v>
      </c>
      <c r="K9356" s="598" t="s">
        <v>2306</v>
      </c>
      <c r="L9356" s="598" t="s">
        <v>2312</v>
      </c>
    </row>
    <row r="9357" spans="1:12" ht="15.75">
      <c r="A9357" s="604"/>
      <c r="C9357" s="598" t="str">
        <f>'827570'!B$23</f>
        <v>Indicación de incertidumbres de importes o calendario de salidas, otras provisiones</v>
      </c>
      <c r="F9357" s="598" t="str">
        <f>'827570'!H$23</f>
        <v>Por incluir información</v>
      </c>
      <c r="I9357" s="580" t="str">
        <f>Índice!$C$8</f>
        <v>2016-01-01</v>
      </c>
      <c r="J9357" s="580" t="str">
        <f>Índice!$C$9</f>
        <v>2016-12-31</v>
      </c>
      <c r="K9357" s="598" t="s">
        <v>2306</v>
      </c>
      <c r="L9357" s="598" t="s">
        <v>2312</v>
      </c>
    </row>
    <row r="9358" spans="1:12" ht="15.75">
      <c r="A9358" s="604"/>
      <c r="C9358" s="598" t="str">
        <f>'827570'!B$24</f>
        <v>Activo reconocido por reembolsos esperados, otras provisiones</v>
      </c>
      <c r="F9358" s="598">
        <f>'827570'!H$24</f>
        <v>0</v>
      </c>
      <c r="I9358" s="580"/>
      <c r="J9358" s="580" t="str">
        <f>Índice!$C$9</f>
        <v>2016-12-31</v>
      </c>
      <c r="K9358" s="598" t="s">
        <v>2306</v>
      </c>
      <c r="L9358" s="598" t="s">
        <v>2312</v>
      </c>
    </row>
    <row r="9359" spans="1:12" ht="15.75">
      <c r="A9359" s="604"/>
      <c r="C9359" s="598" t="str">
        <f>'827570'!B$25</f>
        <v>Reembolso esperado, otras provisiones</v>
      </c>
      <c r="F9359" s="598">
        <f>'827570'!H$25</f>
        <v>0</v>
      </c>
      <c r="I9359" s="580"/>
      <c r="J9359" s="580" t="str">
        <f>Índice!$C$9</f>
        <v>2016-12-31</v>
      </c>
      <c r="K9359" s="598" t="s">
        <v>2306</v>
      </c>
      <c r="L9359" s="598" t="s">
        <v>2312</v>
      </c>
    </row>
    <row r="9360" spans="1:12" s="550" customFormat="1" ht="15.75">
      <c r="A9360" s="575" t="s">
        <v>15</v>
      </c>
      <c r="C9360" s="607" t="s">
        <v>1343</v>
      </c>
      <c r="F9360" s="608"/>
      <c r="I9360" s="576"/>
      <c r="J9360" s="576"/>
      <c r="L9360" s="577"/>
    </row>
    <row r="9361" spans="1:12" ht="15.75">
      <c r="A9361" s="575" t="s">
        <v>15</v>
      </c>
      <c r="C9361" s="598" t="str">
        <f>'827570'!B$11</f>
        <v>Conciliación de cambios en otras provisiones</v>
      </c>
      <c r="I9361" s="580"/>
      <c r="J9361" s="580"/>
    </row>
    <row r="9362" spans="1:12" ht="15.75">
      <c r="A9362" s="604"/>
      <c r="C9362" s="598" t="str">
        <f>'827570'!B$12</f>
        <v>Otras provisiones al comienzo del periodo</v>
      </c>
      <c r="F9362" s="598">
        <f>'827570'!I$12</f>
        <v>0</v>
      </c>
      <c r="J9362" s="580" t="str">
        <f>Índice!$C$8</f>
        <v>2016-01-01</v>
      </c>
      <c r="K9362" s="598" t="s">
        <v>2306</v>
      </c>
      <c r="L9362" s="598" t="s">
        <v>3237</v>
      </c>
    </row>
    <row r="9363" spans="1:12" ht="15.75">
      <c r="A9363" s="575" t="s">
        <v>15</v>
      </c>
      <c r="C9363" s="598" t="str">
        <f>'827570'!B$13</f>
        <v>Cambios en otras provisiones [sinopsis]</v>
      </c>
      <c r="I9363" s="580"/>
      <c r="J9363" s="580"/>
      <c r="K9363" s="598"/>
      <c r="L9363" s="598"/>
    </row>
    <row r="9364" spans="1:12" ht="15.75">
      <c r="A9364" s="604"/>
      <c r="C9364" s="598" t="str">
        <f>'827570'!B$14</f>
        <v>Provisiones adicionales, otras provisiones</v>
      </c>
      <c r="F9364" s="598">
        <f>'827570'!I$14</f>
        <v>0</v>
      </c>
      <c r="I9364" s="580" t="str">
        <f>Índice!$C$8</f>
        <v>2016-01-01</v>
      </c>
      <c r="J9364" s="580" t="str">
        <f>Índice!$C$9</f>
        <v>2016-12-31</v>
      </c>
      <c r="K9364" s="598" t="s">
        <v>2306</v>
      </c>
      <c r="L9364" s="598" t="s">
        <v>3237</v>
      </c>
    </row>
    <row r="9365" spans="1:12" ht="15.75">
      <c r="A9365" s="604"/>
      <c r="C9365" s="598" t="str">
        <f>'827570'!B$15</f>
        <v>Provisiones utilizadas, otras provisiones</v>
      </c>
      <c r="F9365" s="598">
        <f>'827570'!I$15</f>
        <v>0</v>
      </c>
      <c r="I9365" s="580" t="str">
        <f>Índice!$C$8</f>
        <v>2016-01-01</v>
      </c>
      <c r="J9365" s="580" t="str">
        <f>Índice!$C$9</f>
        <v>2016-12-31</v>
      </c>
      <c r="K9365" s="598" t="s">
        <v>2306</v>
      </c>
      <c r="L9365" s="598" t="s">
        <v>3237</v>
      </c>
    </row>
    <row r="9366" spans="1:12" ht="15.75">
      <c r="A9366" s="604"/>
      <c r="C9366" s="598" t="str">
        <f>'827570'!B$16</f>
        <v>Provisiones revertidas no utilizadas, otras provisiones</v>
      </c>
      <c r="F9366" s="598">
        <f>'827570'!I$16</f>
        <v>0</v>
      </c>
      <c r="I9366" s="580" t="str">
        <f>Índice!$C$8</f>
        <v>2016-01-01</v>
      </c>
      <c r="J9366" s="580" t="str">
        <f>Índice!$C$9</f>
        <v>2016-12-31</v>
      </c>
      <c r="K9366" s="598" t="s">
        <v>2306</v>
      </c>
      <c r="L9366" s="598" t="s">
        <v>3237</v>
      </c>
    </row>
    <row r="9367" spans="1:12" ht="15.75">
      <c r="A9367" s="604"/>
      <c r="C9367" s="598" t="str">
        <f>'827570'!B$17</f>
        <v>Incremento (disminución) por diferencias de cambio netas, otras provisiones</v>
      </c>
      <c r="F9367" s="598">
        <f>'827570'!I$17</f>
        <v>0</v>
      </c>
      <c r="I9367" s="580" t="str">
        <f>Índice!$C$8</f>
        <v>2016-01-01</v>
      </c>
      <c r="J9367" s="580" t="str">
        <f>Índice!$C$9</f>
        <v>2016-12-31</v>
      </c>
      <c r="K9367" s="598" t="s">
        <v>2306</v>
      </c>
      <c r="L9367" s="598" t="s">
        <v>3237</v>
      </c>
    </row>
    <row r="9368" spans="1:12" ht="15.75">
      <c r="A9368" s="604"/>
      <c r="C9368" s="598" t="str">
        <f>'827570'!B$18</f>
        <v>Incremento (disminución) por transferencias y otros cambios, otras provisiones</v>
      </c>
      <c r="F9368" s="598">
        <f>'827570'!I$18</f>
        <v>0</v>
      </c>
      <c r="I9368" s="580" t="str">
        <f>Índice!$C$8</f>
        <v>2016-01-01</v>
      </c>
      <c r="J9368" s="580" t="str">
        <f>Índice!$C$9</f>
        <v>2016-12-31</v>
      </c>
      <c r="K9368" s="598" t="s">
        <v>2306</v>
      </c>
      <c r="L9368" s="598" t="s">
        <v>3237</v>
      </c>
    </row>
    <row r="9369" spans="1:12" ht="15.75">
      <c r="A9369" s="604"/>
      <c r="C9369" s="598" t="str">
        <f>'827570'!B$19</f>
        <v>Total incremento (disminución) en otras provisiones</v>
      </c>
      <c r="F9369" s="598">
        <f>'827570'!I$19</f>
        <v>0</v>
      </c>
      <c r="I9369" s="580" t="str">
        <f>Índice!$C$8</f>
        <v>2016-01-01</v>
      </c>
      <c r="J9369" s="580" t="str">
        <f>Índice!$C$9</f>
        <v>2016-12-31</v>
      </c>
      <c r="K9369" s="598" t="s">
        <v>2306</v>
      </c>
      <c r="L9369" s="598" t="s">
        <v>3237</v>
      </c>
    </row>
    <row r="9370" spans="1:12" ht="15.75">
      <c r="A9370" s="604"/>
      <c r="C9370" s="598" t="str">
        <f>'827570'!B$20</f>
        <v>Otras provisiones al final del periodo</v>
      </c>
      <c r="F9370" s="598">
        <f>'827570'!I$20</f>
        <v>0</v>
      </c>
      <c r="I9370" s="580"/>
      <c r="J9370" s="580" t="str">
        <f>Índice!$C$9</f>
        <v>2016-12-31</v>
      </c>
      <c r="K9370" s="598" t="s">
        <v>2306</v>
      </c>
      <c r="L9370" s="598" t="s">
        <v>3237</v>
      </c>
    </row>
    <row r="9371" spans="1:12" ht="15.75">
      <c r="A9371" s="604"/>
      <c r="C9371" s="598" t="str">
        <f>'827570'!B$21</f>
        <v>Descripción de la naturaleza de obligaciones, otras provisiones</v>
      </c>
      <c r="F9371" s="598" t="str">
        <f>'827570'!I$21</f>
        <v>Por incluir información</v>
      </c>
      <c r="I9371" s="580" t="str">
        <f>Índice!$C$8</f>
        <v>2016-01-01</v>
      </c>
      <c r="J9371" s="580" t="str">
        <f>Índice!$C$9</f>
        <v>2016-12-31</v>
      </c>
      <c r="K9371" s="598" t="s">
        <v>2306</v>
      </c>
      <c r="L9371" s="598" t="s">
        <v>3237</v>
      </c>
    </row>
    <row r="9372" spans="1:12" ht="15.75">
      <c r="A9372" s="604"/>
      <c r="C9372" s="598" t="str">
        <f>'827570'!B$22</f>
        <v>Descripción del calendario esperado de flujos de salida, otras provisiones</v>
      </c>
      <c r="F9372" s="598" t="str">
        <f>'827570'!I$22</f>
        <v>Por incluir información</v>
      </c>
      <c r="I9372" s="580" t="str">
        <f>Índice!$C$8</f>
        <v>2016-01-01</v>
      </c>
      <c r="J9372" s="580" t="str">
        <f>Índice!$C$9</f>
        <v>2016-12-31</v>
      </c>
      <c r="K9372" s="598" t="s">
        <v>2306</v>
      </c>
      <c r="L9372" s="598" t="s">
        <v>3237</v>
      </c>
    </row>
    <row r="9373" spans="1:12" ht="15.75">
      <c r="A9373" s="604"/>
      <c r="C9373" s="598" t="str">
        <f>'827570'!B$23</f>
        <v>Indicación de incertidumbres de importes o calendario de salidas, otras provisiones</v>
      </c>
      <c r="F9373" s="598" t="str">
        <f>'827570'!I$23</f>
        <v>Por incluir información</v>
      </c>
      <c r="I9373" s="580" t="str">
        <f>Índice!$C$8</f>
        <v>2016-01-01</v>
      </c>
      <c r="J9373" s="580" t="str">
        <f>Índice!$C$9</f>
        <v>2016-12-31</v>
      </c>
      <c r="K9373" s="598" t="s">
        <v>2306</v>
      </c>
      <c r="L9373" s="598" t="s">
        <v>3237</v>
      </c>
    </row>
    <row r="9374" spans="1:12" ht="15.75">
      <c r="A9374" s="604"/>
      <c r="C9374" s="598" t="str">
        <f>'827570'!B$24</f>
        <v>Activo reconocido por reembolsos esperados, otras provisiones</v>
      </c>
      <c r="F9374" s="598">
        <f>'827570'!I$24</f>
        <v>0</v>
      </c>
      <c r="I9374" s="580"/>
      <c r="J9374" s="580" t="str">
        <f>Índice!$C$9</f>
        <v>2016-12-31</v>
      </c>
      <c r="K9374" s="598" t="s">
        <v>2306</v>
      </c>
      <c r="L9374" s="598" t="s">
        <v>3237</v>
      </c>
    </row>
    <row r="9375" spans="1:12" ht="15.75">
      <c r="A9375" s="604"/>
      <c r="C9375" s="598" t="str">
        <f>'827570'!B$25</f>
        <v>Reembolso esperado, otras provisiones</v>
      </c>
      <c r="F9375" s="598">
        <f>'827570'!I$25</f>
        <v>0</v>
      </c>
      <c r="I9375" s="580"/>
      <c r="J9375" s="580" t="str">
        <f>Índice!$C$9</f>
        <v>2016-12-31</v>
      </c>
      <c r="K9375" s="598" t="s">
        <v>2306</v>
      </c>
      <c r="L9375" s="598" t="s">
        <v>3237</v>
      </c>
    </row>
    <row r="9376" spans="1:12" s="550" customFormat="1" ht="15.75">
      <c r="A9376" s="575" t="s">
        <v>15</v>
      </c>
      <c r="C9376" s="607">
        <f>'827570'!B26</f>
        <v>0</v>
      </c>
      <c r="F9376" s="608"/>
      <c r="I9376" s="576" t="str">
        <f>Índice!$C$8</f>
        <v>2016-01-01</v>
      </c>
      <c r="J9376" s="576" t="str">
        <f>Índice!$C$9</f>
        <v>2016-12-31</v>
      </c>
      <c r="L9376" s="577"/>
    </row>
    <row r="9377" spans="1:12" ht="15.75">
      <c r="A9377" s="604"/>
      <c r="C9377" s="598" t="str">
        <f>'827570'!B27</f>
        <v>Información a revelar sobre pasivos contingentes [Texto]</v>
      </c>
      <c r="F9377" s="598" t="str">
        <f>'827570'!C27</f>
        <v>Por incluir información</v>
      </c>
      <c r="I9377" s="580" t="str">
        <f>Índice!$C$8</f>
        <v>2016-01-01</v>
      </c>
      <c r="J9377" s="580" t="str">
        <f>Índice!$C$9</f>
        <v>2016-12-31</v>
      </c>
    </row>
    <row r="9378" spans="1:12" ht="15.75">
      <c r="A9378" s="575" t="s">
        <v>15</v>
      </c>
      <c r="C9378" s="598" t="s">
        <v>1338</v>
      </c>
      <c r="I9378" s="580" t="str">
        <f>Índice!$C$8</f>
        <v>2016-01-01</v>
      </c>
      <c r="J9378" s="580" t="str">
        <f>Índice!$C$9</f>
        <v>2016-12-31</v>
      </c>
    </row>
    <row r="9379" spans="1:12" ht="15.75">
      <c r="A9379" s="604"/>
      <c r="B9379" s="556"/>
      <c r="C9379" s="598" t="str">
        <f>'827570'!B$31</f>
        <v>Descripción de la naturaleza de obligaciones, pasivos contingentes</v>
      </c>
      <c r="F9379" s="598" t="str">
        <f>'827570'!C$31</f>
        <v>Por incluir información</v>
      </c>
      <c r="I9379" s="580" t="str">
        <f>Índice!$C$8</f>
        <v>2016-01-01</v>
      </c>
      <c r="J9379" s="580" t="str">
        <f>Índice!$C$9</f>
        <v>2016-12-31</v>
      </c>
      <c r="K9379" s="598" t="s">
        <v>2313</v>
      </c>
      <c r="L9379" s="598" t="s">
        <v>2314</v>
      </c>
    </row>
    <row r="9380" spans="1:12" ht="15.75">
      <c r="A9380" s="604"/>
      <c r="B9380" s="556"/>
      <c r="C9380" s="598" t="str">
        <f>'827570'!B$32</f>
        <v>Explicación del efecto financiero estimado de los pasivos contingentes</v>
      </c>
      <c r="F9380" s="598" t="str">
        <f>'827570'!C$32</f>
        <v>Por incluir información</v>
      </c>
      <c r="I9380" s="580" t="str">
        <f>Índice!$C$8</f>
        <v>2016-01-01</v>
      </c>
      <c r="J9380" s="580" t="str">
        <f>Índice!$C$9</f>
        <v>2016-12-31</v>
      </c>
      <c r="K9380" s="598" t="s">
        <v>2313</v>
      </c>
      <c r="L9380" s="598" t="s">
        <v>2314</v>
      </c>
    </row>
    <row r="9381" spans="1:12" ht="15.75">
      <c r="A9381" s="604"/>
      <c r="B9381" s="556"/>
      <c r="C9381" s="598" t="str">
        <f>'827570'!B$33</f>
        <v>Efecto financiero esperado de pasivos contingentes</v>
      </c>
      <c r="F9381" s="598">
        <f>'827570'!C$33</f>
        <v>0</v>
      </c>
      <c r="I9381" s="580"/>
      <c r="J9381" s="580" t="str">
        <f>Índice!$C$9</f>
        <v>2016-12-31</v>
      </c>
      <c r="K9381" s="598" t="s">
        <v>2313</v>
      </c>
      <c r="L9381" s="598" t="s">
        <v>2314</v>
      </c>
    </row>
    <row r="9382" spans="1:12" ht="15.75">
      <c r="A9382" s="604"/>
      <c r="B9382" s="556"/>
      <c r="C9382" s="598" t="str">
        <f>'827570'!B$34</f>
        <v>Explicación de la posibilidad de reembolso, pasivos contingentes</v>
      </c>
      <c r="F9382" s="598" t="str">
        <f>'827570'!C$34</f>
        <v>Por incluir información</v>
      </c>
      <c r="I9382" s="580" t="str">
        <f>Índice!$C$8</f>
        <v>2016-01-01</v>
      </c>
      <c r="J9382" s="580" t="str">
        <f>Índice!$C$9</f>
        <v>2016-12-31</v>
      </c>
      <c r="K9382" s="598" t="s">
        <v>2313</v>
      </c>
      <c r="L9382" s="598" t="s">
        <v>2314</v>
      </c>
    </row>
    <row r="9383" spans="1:12" ht="15.75">
      <c r="A9383" s="604"/>
      <c r="B9383" s="556"/>
      <c r="C9383" s="598" t="str">
        <f>'827570'!B$35</f>
        <v>Indicación de incertidumbres de importes o calendario de salidas, pasivos contingentes</v>
      </c>
      <c r="F9383" s="598" t="str">
        <f>'827570'!C$35</f>
        <v>Por incluir información</v>
      </c>
      <c r="I9383" s="580" t="str">
        <f>Índice!$C$8</f>
        <v>2016-01-01</v>
      </c>
      <c r="J9383" s="580" t="str">
        <f>Índice!$C$9</f>
        <v>2016-12-31</v>
      </c>
      <c r="K9383" s="598" t="s">
        <v>2313</v>
      </c>
      <c r="L9383" s="598" t="s">
        <v>2314</v>
      </c>
    </row>
    <row r="9384" spans="1:12" ht="15.75">
      <c r="A9384" s="575" t="s">
        <v>15</v>
      </c>
      <c r="C9384" s="598" t="s">
        <v>1340</v>
      </c>
      <c r="I9384" s="580" t="str">
        <f>Índice!$C$8</f>
        <v>2016-01-01</v>
      </c>
      <c r="J9384" s="580" t="str">
        <f>Índice!$C$9</f>
        <v>2016-12-31</v>
      </c>
    </row>
    <row r="9385" spans="1:12" ht="15.75">
      <c r="A9385" s="604"/>
      <c r="C9385" s="598" t="str">
        <f>'827570'!B$31</f>
        <v>Descripción de la naturaleza de obligaciones, pasivos contingentes</v>
      </c>
      <c r="F9385" s="598" t="str">
        <f>'827570'!D$31</f>
        <v>Por incluir información</v>
      </c>
      <c r="I9385" s="580" t="str">
        <f>Índice!$C$8</f>
        <v>2016-01-01</v>
      </c>
      <c r="J9385" s="580" t="str">
        <f>Índice!$C$9</f>
        <v>2016-12-31</v>
      </c>
      <c r="K9385" s="598" t="s">
        <v>2313</v>
      </c>
      <c r="L9385" s="598" t="s">
        <v>2315</v>
      </c>
    </row>
    <row r="9386" spans="1:12" ht="15.75">
      <c r="A9386" s="604"/>
      <c r="C9386" s="598" t="str">
        <f>'827570'!B$32</f>
        <v>Explicación del efecto financiero estimado de los pasivos contingentes</v>
      </c>
      <c r="F9386" s="598" t="str">
        <f>'827570'!D$32</f>
        <v>Por incluir información</v>
      </c>
      <c r="I9386" s="580" t="str">
        <f>Índice!$C$8</f>
        <v>2016-01-01</v>
      </c>
      <c r="J9386" s="580" t="str">
        <f>Índice!$C$9</f>
        <v>2016-12-31</v>
      </c>
      <c r="K9386" s="598" t="s">
        <v>2313</v>
      </c>
      <c r="L9386" s="598" t="s">
        <v>2315</v>
      </c>
    </row>
    <row r="9387" spans="1:12" ht="15.75">
      <c r="A9387" s="604"/>
      <c r="C9387" s="598" t="str">
        <f>'827570'!B$33</f>
        <v>Efecto financiero esperado de pasivos contingentes</v>
      </c>
      <c r="F9387" s="598">
        <f>'827570'!D$33</f>
        <v>0</v>
      </c>
      <c r="I9387" s="580"/>
      <c r="J9387" s="580" t="str">
        <f>Índice!$C$9</f>
        <v>2016-12-31</v>
      </c>
      <c r="K9387" s="598" t="s">
        <v>2313</v>
      </c>
      <c r="L9387" s="598" t="s">
        <v>2315</v>
      </c>
    </row>
    <row r="9388" spans="1:12" ht="15.75">
      <c r="A9388" s="604"/>
      <c r="C9388" s="598" t="str">
        <f>'827570'!B$34</f>
        <v>Explicación de la posibilidad de reembolso, pasivos contingentes</v>
      </c>
      <c r="F9388" s="598" t="str">
        <f>'827570'!D$34</f>
        <v>Por incluir información</v>
      </c>
      <c r="I9388" s="580" t="str">
        <f>Índice!$C$8</f>
        <v>2016-01-01</v>
      </c>
      <c r="J9388" s="580" t="str">
        <f>Índice!$C$9</f>
        <v>2016-12-31</v>
      </c>
      <c r="K9388" s="598" t="s">
        <v>2313</v>
      </c>
      <c r="L9388" s="598" t="s">
        <v>2315</v>
      </c>
    </row>
    <row r="9389" spans="1:12" ht="15.75">
      <c r="A9389" s="604"/>
      <c r="C9389" s="598" t="str">
        <f>'827570'!B$35</f>
        <v>Indicación de incertidumbres de importes o calendario de salidas, pasivos contingentes</v>
      </c>
      <c r="F9389" s="598" t="str">
        <f>'827570'!D$35</f>
        <v>Por incluir información</v>
      </c>
      <c r="I9389" s="580" t="str">
        <f>Índice!$C$8</f>
        <v>2016-01-01</v>
      </c>
      <c r="J9389" s="580" t="str">
        <f>Índice!$C$9</f>
        <v>2016-12-31</v>
      </c>
      <c r="K9389" s="598" t="s">
        <v>2313</v>
      </c>
      <c r="L9389" s="598" t="s">
        <v>2315</v>
      </c>
    </row>
    <row r="9390" spans="1:12" ht="15.75">
      <c r="A9390" s="575" t="s">
        <v>15</v>
      </c>
      <c r="C9390" s="598" t="s">
        <v>1339</v>
      </c>
      <c r="I9390" s="580" t="str">
        <f>Índice!$C$8</f>
        <v>2016-01-01</v>
      </c>
      <c r="J9390" s="580" t="str">
        <f>Índice!$C$9</f>
        <v>2016-12-31</v>
      </c>
    </row>
    <row r="9391" spans="1:12" ht="15.75">
      <c r="A9391" s="604"/>
      <c r="C9391" s="598" t="str">
        <f>'827570'!B$31</f>
        <v>Descripción de la naturaleza de obligaciones, pasivos contingentes</v>
      </c>
      <c r="F9391" s="598" t="str">
        <f>'827570'!E$31</f>
        <v>Por incluir información</v>
      </c>
      <c r="I9391" s="580" t="str">
        <f>Índice!$C$8</f>
        <v>2016-01-01</v>
      </c>
      <c r="J9391" s="580" t="str">
        <f>Índice!$C$9</f>
        <v>2016-12-31</v>
      </c>
      <c r="K9391" s="598" t="s">
        <v>2313</v>
      </c>
      <c r="L9391" s="598" t="s">
        <v>2316</v>
      </c>
    </row>
    <row r="9392" spans="1:12" ht="15.75">
      <c r="A9392" s="604"/>
      <c r="C9392" s="598" t="str">
        <f>'827570'!B$32</f>
        <v>Explicación del efecto financiero estimado de los pasivos contingentes</v>
      </c>
      <c r="F9392" s="598" t="str">
        <f>'827570'!E$32</f>
        <v>Por incluir información</v>
      </c>
      <c r="I9392" s="580" t="str">
        <f>Índice!$C$8</f>
        <v>2016-01-01</v>
      </c>
      <c r="J9392" s="580" t="str">
        <f>Índice!$C$9</f>
        <v>2016-12-31</v>
      </c>
      <c r="K9392" s="598" t="s">
        <v>2313</v>
      </c>
      <c r="L9392" s="598" t="s">
        <v>2316</v>
      </c>
    </row>
    <row r="9393" spans="1:12" ht="15.75">
      <c r="A9393" s="604"/>
      <c r="C9393" s="598" t="str">
        <f>'827570'!B$33</f>
        <v>Efecto financiero esperado de pasivos contingentes</v>
      </c>
      <c r="F9393" s="598">
        <f>'827570'!E$33</f>
        <v>0</v>
      </c>
      <c r="I9393" s="580"/>
      <c r="J9393" s="580" t="str">
        <f>Índice!$C$9</f>
        <v>2016-12-31</v>
      </c>
      <c r="K9393" s="598" t="s">
        <v>2313</v>
      </c>
      <c r="L9393" s="598" t="s">
        <v>2316</v>
      </c>
    </row>
    <row r="9394" spans="1:12" ht="15.75">
      <c r="A9394" s="604"/>
      <c r="C9394" s="598" t="str">
        <f>'827570'!B$34</f>
        <v>Explicación de la posibilidad de reembolso, pasivos contingentes</v>
      </c>
      <c r="F9394" s="598" t="str">
        <f>'827570'!E$34</f>
        <v>Por incluir información</v>
      </c>
      <c r="I9394" s="580" t="str">
        <f>Índice!$C$8</f>
        <v>2016-01-01</v>
      </c>
      <c r="J9394" s="580" t="str">
        <f>Índice!$C$9</f>
        <v>2016-12-31</v>
      </c>
      <c r="K9394" s="598" t="s">
        <v>2313</v>
      </c>
      <c r="L9394" s="598" t="s">
        <v>2316</v>
      </c>
    </row>
    <row r="9395" spans="1:12" ht="15.75">
      <c r="A9395" s="604"/>
      <c r="C9395" s="598" t="str">
        <f>'827570'!B$35</f>
        <v>Indicación de incertidumbres de importes o calendario de salidas, pasivos contingentes</v>
      </c>
      <c r="F9395" s="598" t="str">
        <f>'827570'!E$35</f>
        <v>Por incluir información</v>
      </c>
      <c r="I9395" s="580" t="str">
        <f>Índice!$C$8</f>
        <v>2016-01-01</v>
      </c>
      <c r="J9395" s="580" t="str">
        <f>Índice!$C$9</f>
        <v>2016-12-31</v>
      </c>
      <c r="K9395" s="598" t="s">
        <v>2313</v>
      </c>
      <c r="L9395" s="598" t="s">
        <v>2316</v>
      </c>
    </row>
    <row r="9396" spans="1:12" ht="15.75">
      <c r="A9396" s="575" t="s">
        <v>15</v>
      </c>
      <c r="C9396" s="598" t="s">
        <v>1346</v>
      </c>
      <c r="I9396" s="580" t="str">
        <f>Índice!$C$8</f>
        <v>2016-01-01</v>
      </c>
      <c r="J9396" s="580" t="str">
        <f>Índice!$C$9</f>
        <v>2016-12-31</v>
      </c>
    </row>
    <row r="9397" spans="1:12" ht="15.75">
      <c r="A9397" s="604"/>
      <c r="C9397" s="598" t="str">
        <f>'827570'!B$31</f>
        <v>Descripción de la naturaleza de obligaciones, pasivos contingentes</v>
      </c>
      <c r="F9397" s="598" t="str">
        <f>'827570'!F$31</f>
        <v>Por incluir información</v>
      </c>
      <c r="I9397" s="580" t="str">
        <f>Índice!$C$8</f>
        <v>2016-01-01</v>
      </c>
      <c r="J9397" s="580" t="str">
        <f>Índice!$C$9</f>
        <v>2016-12-31</v>
      </c>
      <c r="K9397" s="598" t="s">
        <v>2313</v>
      </c>
      <c r="L9397" s="598" t="s">
        <v>2317</v>
      </c>
    </row>
    <row r="9398" spans="1:12" ht="15.75">
      <c r="A9398" s="604"/>
      <c r="C9398" s="598" t="str">
        <f>'827570'!B$32</f>
        <v>Explicación del efecto financiero estimado de los pasivos contingentes</v>
      </c>
      <c r="F9398" s="598" t="str">
        <f>'827570'!F$32</f>
        <v>Por incluir información</v>
      </c>
      <c r="I9398" s="580" t="str">
        <f>Índice!$C$8</f>
        <v>2016-01-01</v>
      </c>
      <c r="J9398" s="580" t="str">
        <f>Índice!$C$9</f>
        <v>2016-12-31</v>
      </c>
      <c r="K9398" s="598" t="s">
        <v>2313</v>
      </c>
      <c r="L9398" s="598" t="s">
        <v>2317</v>
      </c>
    </row>
    <row r="9399" spans="1:12" ht="15.75">
      <c r="A9399" s="604"/>
      <c r="C9399" s="598" t="str">
        <f>'827570'!B$33</f>
        <v>Efecto financiero esperado de pasivos contingentes</v>
      </c>
      <c r="F9399" s="598">
        <f>'827570'!F$33</f>
        <v>0</v>
      </c>
      <c r="I9399" s="580"/>
      <c r="J9399" s="580" t="str">
        <f>Índice!$C$9</f>
        <v>2016-12-31</v>
      </c>
      <c r="K9399" s="598" t="s">
        <v>2313</v>
      </c>
      <c r="L9399" s="598" t="s">
        <v>2317</v>
      </c>
    </row>
    <row r="9400" spans="1:12" ht="15.75">
      <c r="A9400" s="604"/>
      <c r="C9400" s="598" t="str">
        <f>'827570'!B$34</f>
        <v>Explicación de la posibilidad de reembolso, pasivos contingentes</v>
      </c>
      <c r="F9400" s="598" t="str">
        <f>'827570'!F$34</f>
        <v>Por incluir información</v>
      </c>
      <c r="I9400" s="580" t="str">
        <f>Índice!$C$8</f>
        <v>2016-01-01</v>
      </c>
      <c r="J9400" s="580" t="str">
        <f>Índice!$C$9</f>
        <v>2016-12-31</v>
      </c>
      <c r="K9400" s="598" t="s">
        <v>2313</v>
      </c>
      <c r="L9400" s="598" t="s">
        <v>2317</v>
      </c>
    </row>
    <row r="9401" spans="1:12" ht="15.75">
      <c r="A9401" s="604"/>
      <c r="C9401" s="598" t="str">
        <f>'827570'!B$35</f>
        <v>Indicación de incertidumbres de importes o calendario de salidas, pasivos contingentes</v>
      </c>
      <c r="F9401" s="598" t="str">
        <f>'827570'!F$35</f>
        <v>Por incluir información</v>
      </c>
      <c r="I9401" s="580" t="str">
        <f>Índice!$C$8</f>
        <v>2016-01-01</v>
      </c>
      <c r="J9401" s="580" t="str">
        <f>Índice!$C$9</f>
        <v>2016-12-31</v>
      </c>
      <c r="K9401" s="598" t="s">
        <v>2313</v>
      </c>
      <c r="L9401" s="598" t="s">
        <v>2317</v>
      </c>
    </row>
    <row r="9402" spans="1:12" ht="15.75">
      <c r="A9402" s="575" t="s">
        <v>15</v>
      </c>
      <c r="C9402" s="598" t="s">
        <v>1345</v>
      </c>
      <c r="I9402" s="580" t="str">
        <f>Índice!$C$8</f>
        <v>2016-01-01</v>
      </c>
      <c r="J9402" s="580" t="str">
        <f>Índice!$C$9</f>
        <v>2016-12-31</v>
      </c>
    </row>
    <row r="9403" spans="1:12" ht="15.75">
      <c r="A9403" s="604"/>
      <c r="C9403" s="598" t="str">
        <f>'827570'!B$31</f>
        <v>Descripción de la naturaleza de obligaciones, pasivos contingentes</v>
      </c>
      <c r="F9403" s="598" t="str">
        <f>'827570'!G$31</f>
        <v>Por incluir información</v>
      </c>
      <c r="I9403" s="580" t="str">
        <f>Índice!$C$8</f>
        <v>2016-01-01</v>
      </c>
      <c r="J9403" s="580" t="str">
        <f>Índice!$C$9</f>
        <v>2016-12-31</v>
      </c>
      <c r="K9403" s="598" t="s">
        <v>2313</v>
      </c>
      <c r="L9403" s="598" t="s">
        <v>2318</v>
      </c>
    </row>
    <row r="9404" spans="1:12" ht="15.75">
      <c r="A9404" s="604"/>
      <c r="C9404" s="598" t="str">
        <f>'827570'!B$32</f>
        <v>Explicación del efecto financiero estimado de los pasivos contingentes</v>
      </c>
      <c r="F9404" s="598" t="str">
        <f>'827570'!G$32</f>
        <v>Por incluir información</v>
      </c>
      <c r="I9404" s="580" t="str">
        <f>Índice!$C$8</f>
        <v>2016-01-01</v>
      </c>
      <c r="J9404" s="580" t="str">
        <f>Índice!$C$9</f>
        <v>2016-12-31</v>
      </c>
      <c r="K9404" s="598" t="s">
        <v>2313</v>
      </c>
      <c r="L9404" s="598" t="s">
        <v>2318</v>
      </c>
    </row>
    <row r="9405" spans="1:12" ht="15.75">
      <c r="A9405" s="604"/>
      <c r="C9405" s="598" t="str">
        <f>'827570'!B$33</f>
        <v>Efecto financiero esperado de pasivos contingentes</v>
      </c>
      <c r="F9405" s="598">
        <f>'827570'!G$33</f>
        <v>0</v>
      </c>
      <c r="I9405" s="580"/>
      <c r="J9405" s="580" t="str">
        <f>Índice!$C$9</f>
        <v>2016-12-31</v>
      </c>
      <c r="K9405" s="598" t="s">
        <v>2313</v>
      </c>
      <c r="L9405" s="598" t="s">
        <v>2318</v>
      </c>
    </row>
    <row r="9406" spans="1:12" ht="15.75">
      <c r="A9406" s="604"/>
      <c r="C9406" s="598" t="str">
        <f>'827570'!B$34</f>
        <v>Explicación de la posibilidad de reembolso, pasivos contingentes</v>
      </c>
      <c r="F9406" s="598" t="str">
        <f>'827570'!G$34</f>
        <v>Por incluir información</v>
      </c>
      <c r="I9406" s="580" t="str">
        <f>Índice!$C$8</f>
        <v>2016-01-01</v>
      </c>
      <c r="J9406" s="580" t="str">
        <f>Índice!$C$9</f>
        <v>2016-12-31</v>
      </c>
      <c r="K9406" s="598" t="s">
        <v>2313</v>
      </c>
      <c r="L9406" s="598" t="s">
        <v>2318</v>
      </c>
    </row>
    <row r="9407" spans="1:12" ht="15.75">
      <c r="A9407" s="604"/>
      <c r="C9407" s="598" t="str">
        <f>'827570'!B$35</f>
        <v>Indicación de incertidumbres de importes o calendario de salidas, pasivos contingentes</v>
      </c>
      <c r="F9407" s="598" t="str">
        <f>'827570'!G$35</f>
        <v>Por incluir información</v>
      </c>
      <c r="I9407" s="580" t="str">
        <f>Índice!$C$8</f>
        <v>2016-01-01</v>
      </c>
      <c r="J9407" s="580" t="str">
        <f>Índice!$C$9</f>
        <v>2016-12-31</v>
      </c>
      <c r="K9407" s="598" t="s">
        <v>2313</v>
      </c>
      <c r="L9407" s="598" t="s">
        <v>2318</v>
      </c>
    </row>
    <row r="9408" spans="1:12" ht="15.75">
      <c r="A9408" s="575" t="s">
        <v>15</v>
      </c>
      <c r="C9408" s="598" t="s">
        <v>1344</v>
      </c>
      <c r="I9408" s="580" t="str">
        <f>Índice!$C$8</f>
        <v>2016-01-01</v>
      </c>
      <c r="J9408" s="580" t="str">
        <f>Índice!$C$9</f>
        <v>2016-12-31</v>
      </c>
    </row>
    <row r="9409" spans="1:12" ht="15.75">
      <c r="A9409" s="604"/>
      <c r="C9409" s="598" t="str">
        <f>'827570'!B$31</f>
        <v>Descripción de la naturaleza de obligaciones, pasivos contingentes</v>
      </c>
      <c r="F9409" s="598" t="str">
        <f>'827570'!H$31</f>
        <v>Por incluir información</v>
      </c>
      <c r="I9409" s="580" t="str">
        <f>Índice!$C$8</f>
        <v>2016-01-01</v>
      </c>
      <c r="J9409" s="580" t="str">
        <f>Índice!$C$9</f>
        <v>2016-12-31</v>
      </c>
      <c r="K9409" s="598" t="s">
        <v>2313</v>
      </c>
      <c r="L9409" s="598" t="s">
        <v>2319</v>
      </c>
    </row>
    <row r="9410" spans="1:12" ht="15.75">
      <c r="A9410" s="604"/>
      <c r="C9410" s="598" t="str">
        <f>'827570'!B$32</f>
        <v>Explicación del efecto financiero estimado de los pasivos contingentes</v>
      </c>
      <c r="F9410" s="598" t="str">
        <f>'827570'!H$32</f>
        <v>Por incluir información</v>
      </c>
      <c r="I9410" s="580" t="str">
        <f>Índice!$C$8</f>
        <v>2016-01-01</v>
      </c>
      <c r="J9410" s="580" t="str">
        <f>Índice!$C$9</f>
        <v>2016-12-31</v>
      </c>
      <c r="K9410" s="598" t="s">
        <v>2313</v>
      </c>
      <c r="L9410" s="598" t="s">
        <v>2319</v>
      </c>
    </row>
    <row r="9411" spans="1:12" ht="15.75">
      <c r="A9411" s="604"/>
      <c r="C9411" s="598" t="str">
        <f>'827570'!B$33</f>
        <v>Efecto financiero esperado de pasivos contingentes</v>
      </c>
      <c r="F9411" s="598">
        <f>'827570'!H$33</f>
        <v>0</v>
      </c>
      <c r="I9411" s="580"/>
      <c r="J9411" s="580" t="str">
        <f>Índice!$C$9</f>
        <v>2016-12-31</v>
      </c>
      <c r="K9411" s="598" t="s">
        <v>2313</v>
      </c>
      <c r="L9411" s="598" t="s">
        <v>2319</v>
      </c>
    </row>
    <row r="9412" spans="1:12" ht="15.75">
      <c r="A9412" s="604"/>
      <c r="C9412" s="598" t="str">
        <f>'827570'!B$34</f>
        <v>Explicación de la posibilidad de reembolso, pasivos contingentes</v>
      </c>
      <c r="F9412" s="598" t="str">
        <f>'827570'!H$34</f>
        <v>Por incluir información</v>
      </c>
      <c r="I9412" s="580" t="str">
        <f>Índice!$C$8</f>
        <v>2016-01-01</v>
      </c>
      <c r="J9412" s="580" t="str">
        <f>Índice!$C$9</f>
        <v>2016-12-31</v>
      </c>
      <c r="K9412" s="598" t="s">
        <v>2313</v>
      </c>
      <c r="L9412" s="598" t="s">
        <v>2319</v>
      </c>
    </row>
    <row r="9413" spans="1:12" ht="15.75">
      <c r="A9413" s="604"/>
      <c r="C9413" s="598" t="str">
        <f>'827570'!B$35</f>
        <v>Indicación de incertidumbres de importes o calendario de salidas, pasivos contingentes</v>
      </c>
      <c r="F9413" s="598" t="str">
        <f>'827570'!H$35</f>
        <v>Por incluir información</v>
      </c>
      <c r="I9413" s="580" t="str">
        <f>Índice!$C$8</f>
        <v>2016-01-01</v>
      </c>
      <c r="J9413" s="580" t="str">
        <f>Índice!$C$9</f>
        <v>2016-12-31</v>
      </c>
      <c r="K9413" s="598" t="s">
        <v>2313</v>
      </c>
      <c r="L9413" s="598" t="s">
        <v>2319</v>
      </c>
    </row>
    <row r="9414" spans="1:12" ht="15.75">
      <c r="A9414" s="575" t="s">
        <v>15</v>
      </c>
      <c r="C9414" s="598" t="s">
        <v>1343</v>
      </c>
      <c r="I9414" s="580" t="str">
        <f>Índice!$C$8</f>
        <v>2016-01-01</v>
      </c>
      <c r="J9414" s="580" t="str">
        <f>Índice!$C$9</f>
        <v>2016-12-31</v>
      </c>
    </row>
    <row r="9415" spans="1:12" ht="15.75">
      <c r="A9415" s="604"/>
      <c r="C9415" s="598" t="str">
        <f>'827570'!B$31</f>
        <v>Descripción de la naturaleza de obligaciones, pasivos contingentes</v>
      </c>
      <c r="F9415" s="598" t="str">
        <f>'827570'!I$31</f>
        <v>Por incluir información</v>
      </c>
      <c r="I9415" s="580" t="str">
        <f>Índice!$C$8</f>
        <v>2016-01-01</v>
      </c>
      <c r="J9415" s="580" t="str">
        <f>Índice!$C$9</f>
        <v>2016-12-31</v>
      </c>
      <c r="K9415" s="598" t="s">
        <v>2313</v>
      </c>
      <c r="L9415" s="598" t="s">
        <v>2320</v>
      </c>
    </row>
    <row r="9416" spans="1:12" ht="15.75">
      <c r="A9416" s="604"/>
      <c r="C9416" s="598" t="str">
        <f>'827570'!B$32</f>
        <v>Explicación del efecto financiero estimado de los pasivos contingentes</v>
      </c>
      <c r="F9416" s="598" t="str">
        <f>'827570'!I$32</f>
        <v>Por incluir información</v>
      </c>
      <c r="I9416" s="580" t="str">
        <f>Índice!$C$8</f>
        <v>2016-01-01</v>
      </c>
      <c r="J9416" s="580" t="str">
        <f>Índice!$C$9</f>
        <v>2016-12-31</v>
      </c>
      <c r="K9416" s="598" t="s">
        <v>2313</v>
      </c>
      <c r="L9416" s="598" t="s">
        <v>2320</v>
      </c>
    </row>
    <row r="9417" spans="1:12" ht="15.75">
      <c r="A9417" s="604"/>
      <c r="C9417" s="598" t="str">
        <f>'827570'!B$33</f>
        <v>Efecto financiero esperado de pasivos contingentes</v>
      </c>
      <c r="F9417" s="598">
        <f>'827570'!I$33</f>
        <v>0</v>
      </c>
      <c r="I9417" s="580"/>
      <c r="J9417" s="580" t="str">
        <f>Índice!$C$9</f>
        <v>2016-12-31</v>
      </c>
      <c r="K9417" s="598" t="s">
        <v>2313</v>
      </c>
      <c r="L9417" s="598" t="s">
        <v>2320</v>
      </c>
    </row>
    <row r="9418" spans="1:12" ht="15.75">
      <c r="A9418" s="604"/>
      <c r="C9418" s="598" t="str">
        <f>'827570'!B$34</f>
        <v>Explicación de la posibilidad de reembolso, pasivos contingentes</v>
      </c>
      <c r="F9418" s="598" t="str">
        <f>'827570'!I$34</f>
        <v>Por incluir información</v>
      </c>
      <c r="I9418" s="580" t="str">
        <f>Índice!$C$8</f>
        <v>2016-01-01</v>
      </c>
      <c r="J9418" s="580" t="str">
        <f>Índice!$C$9</f>
        <v>2016-12-31</v>
      </c>
      <c r="K9418" s="598" t="s">
        <v>2313</v>
      </c>
      <c r="L9418" s="598" t="s">
        <v>2320</v>
      </c>
    </row>
    <row r="9419" spans="1:12" ht="15.75">
      <c r="A9419" s="604"/>
      <c r="C9419" s="598" t="str">
        <f>'827570'!B$35</f>
        <v>Indicación de incertidumbres de importes o calendario de salidas, pasivos contingentes</v>
      </c>
      <c r="F9419" s="598" t="str">
        <f>'827570'!I$35</f>
        <v>Por incluir información</v>
      </c>
      <c r="I9419" s="580" t="str">
        <f>Índice!$C$8</f>
        <v>2016-01-01</v>
      </c>
      <c r="J9419" s="580" t="str">
        <f>Índice!$C$9</f>
        <v>2016-12-31</v>
      </c>
      <c r="K9419" s="598" t="s">
        <v>2313</v>
      </c>
      <c r="L9419" s="598" t="s">
        <v>2320</v>
      </c>
    </row>
    <row r="9420" spans="1:12" ht="15.75">
      <c r="A9420" s="575" t="s">
        <v>15</v>
      </c>
      <c r="C9420" s="598">
        <f>'827570'!B36</f>
        <v>0</v>
      </c>
      <c r="I9420" s="580" t="str">
        <f>Índice!$C$8</f>
        <v>2016-01-01</v>
      </c>
      <c r="J9420" s="580" t="str">
        <f>Índice!$C$9</f>
        <v>2016-12-31</v>
      </c>
    </row>
    <row r="9421" spans="1:12" ht="15.75">
      <c r="A9421" s="604"/>
      <c r="C9421" s="598" t="str">
        <f>'827570'!B37</f>
        <v>Descripción de la naturaleza de activos contingentes</v>
      </c>
      <c r="F9421" s="598" t="str">
        <f>'827570'!C37</f>
        <v>Por incluir información</v>
      </c>
      <c r="I9421" s="580" t="str">
        <f>Índice!$C$8</f>
        <v>2016-01-01</v>
      </c>
      <c r="J9421" s="580" t="str">
        <f>Índice!$C$9</f>
        <v>2016-12-31</v>
      </c>
    </row>
    <row r="9422" spans="1:12" ht="15.75">
      <c r="A9422" s="604"/>
      <c r="C9422" s="598" t="str">
        <f>'827570'!B38</f>
        <v>Explicación del efecto financiero estimado de activos contingentes</v>
      </c>
      <c r="F9422" s="598" t="str">
        <f>'827570'!C38</f>
        <v>Por incluir información</v>
      </c>
      <c r="I9422" s="580" t="str">
        <f>Índice!$C$8</f>
        <v>2016-01-01</v>
      </c>
      <c r="J9422" s="580" t="str">
        <f>Índice!$C$9</f>
        <v>2016-12-31</v>
      </c>
    </row>
    <row r="9423" spans="1:12" ht="15.75">
      <c r="A9423" s="604"/>
      <c r="C9423" s="598" t="str">
        <f>'827570'!B39</f>
        <v>Efecto financiero esperado de activos contingentes</v>
      </c>
      <c r="F9423" s="598">
        <f>'827570'!C39</f>
        <v>0</v>
      </c>
      <c r="I9423" s="580"/>
      <c r="J9423" s="580" t="str">
        <f>Índice!$C$9</f>
        <v>2016-12-31</v>
      </c>
    </row>
    <row r="9424" spans="1:12" ht="15.75">
      <c r="A9424" s="604"/>
      <c r="C9424" s="598" t="str">
        <f>'827570'!B40</f>
        <v>Declaración de que la exención de costo o esfuerzo desproporcionado se aplica para entidades controladas de forma conjunta</v>
      </c>
      <c r="F9424" s="598" t="str">
        <f>'827570'!C40</f>
        <v>Por incluir información</v>
      </c>
      <c r="I9424" s="580" t="str">
        <f>Índice!$C$8</f>
        <v>2016-01-01</v>
      </c>
      <c r="J9424" s="580" t="str">
        <f>Índice!$C$9</f>
        <v>2016-12-31</v>
      </c>
    </row>
    <row r="9425" spans="1:18" ht="15.75">
      <c r="A9425" s="604"/>
      <c r="C9425" s="598" t="str">
        <f>'827570'!B41</f>
        <v>Descripción de las razones por las que la estimación del efecto financiero de activos contingentes implicaría un costo o esfuerzo desproporcionado</v>
      </c>
      <c r="F9425" s="598" t="str">
        <f>'827570'!C41</f>
        <v>Por incluir información</v>
      </c>
      <c r="I9425" s="580" t="str">
        <f>Índice!$C$8</f>
        <v>2016-01-01</v>
      </c>
      <c r="J9425" s="580" t="str">
        <f>Índice!$C$9</f>
        <v>2016-12-31</v>
      </c>
    </row>
    <row r="9426" spans="1:18" ht="15.75">
      <c r="A9426" s="604"/>
      <c r="C9426" s="598" t="str">
        <f>'827570'!B42</f>
        <v>Información sobre activos contingentes cuya información a revelar no es practicable</v>
      </c>
      <c r="F9426" s="598" t="str">
        <f>'827570'!C42</f>
        <v>Por incluir información</v>
      </c>
      <c r="I9426" s="580" t="str">
        <f>Índice!$C$8</f>
        <v>2016-01-01</v>
      </c>
      <c r="J9426" s="580" t="str">
        <f>Índice!$C$9</f>
        <v>2016-12-31</v>
      </c>
    </row>
    <row r="9427" spans="1:18" ht="15.75">
      <c r="A9427" s="604"/>
      <c r="C9427" s="598" t="str">
        <f>'827570'!B43</f>
        <v>Información sobre pasivos contingentes cuya información a revelar no es practicable</v>
      </c>
      <c r="F9427" s="598" t="str">
        <f>'827570'!C43</f>
        <v>Por incluir información</v>
      </c>
      <c r="I9427" s="580" t="str">
        <f>Índice!$C$8</f>
        <v>2016-01-01</v>
      </c>
      <c r="J9427" s="580" t="str">
        <f>Índice!$C$9</f>
        <v>2016-12-31</v>
      </c>
    </row>
    <row r="9428" spans="1:18" ht="15.75">
      <c r="A9428" s="604"/>
      <c r="C9428" s="598" t="str">
        <f>'827570'!B44</f>
        <v>Explicación de la naturaleza general del conflicto y de la razón para no revelar información con respecto a provisiones</v>
      </c>
      <c r="F9428" s="598" t="str">
        <f>'827570'!C44</f>
        <v>Por incluir información</v>
      </c>
      <c r="I9428" s="580" t="str">
        <f>Índice!$C$8</f>
        <v>2016-01-01</v>
      </c>
      <c r="J9428" s="580" t="str">
        <f>Índice!$C$9</f>
        <v>2016-12-31</v>
      </c>
    </row>
    <row r="9429" spans="1:18" ht="15.75">
      <c r="A9429" s="604"/>
      <c r="C9429" s="598" t="str">
        <f>'827570'!B45</f>
        <v>Explicación de la naturaleza general del conflicto y de la razón para no revelar información con respecto a pasivos contingentes</v>
      </c>
      <c r="F9429" s="598" t="str">
        <f>'827570'!C45</f>
        <v>Por incluir información</v>
      </c>
      <c r="I9429" s="580" t="str">
        <f>Índice!$C$8</f>
        <v>2016-01-01</v>
      </c>
      <c r="J9429" s="580" t="str">
        <f>Índice!$C$9</f>
        <v>2016-12-31</v>
      </c>
    </row>
    <row r="9430" spans="1:18" ht="15.75">
      <c r="A9430" s="604"/>
      <c r="C9430" s="598" t="str">
        <f>'827570'!B46</f>
        <v>Explicación de la naturaleza general del conflicto y de la razón para no revelar información con respecto a activos contingentes</v>
      </c>
      <c r="F9430" s="598" t="str">
        <f>'827570'!C46</f>
        <v>Por incluir información</v>
      </c>
      <c r="I9430" s="580" t="str">
        <f>Índice!$C$8</f>
        <v>2016-01-01</v>
      </c>
      <c r="J9430" s="580" t="str">
        <f>Índice!$C$9</f>
        <v>2016-12-31</v>
      </c>
    </row>
    <row r="9431" spans="1:18" ht="15.75">
      <c r="A9431" s="575" t="s">
        <v>15</v>
      </c>
      <c r="B9431" s="550"/>
      <c r="C9431" s="549" t="s">
        <v>1365</v>
      </c>
      <c r="D9431" s="550"/>
      <c r="E9431" s="550"/>
      <c r="F9431" s="551"/>
      <c r="G9431" s="550"/>
      <c r="H9431" s="550"/>
      <c r="I9431" s="580" t="str">
        <f>Índice!$C$8</f>
        <v>2016-01-01</v>
      </c>
      <c r="J9431" s="580" t="str">
        <f>Índice!$C$9</f>
        <v>2016-12-31</v>
      </c>
      <c r="K9431" s="584"/>
      <c r="L9431" s="584"/>
      <c r="M9431" s="550"/>
      <c r="N9431" s="550"/>
      <c r="O9431" s="550"/>
      <c r="P9431" s="550"/>
      <c r="Q9431" s="550"/>
      <c r="R9431" s="550"/>
    </row>
    <row r="9432" spans="1:18" ht="15.75">
      <c r="A9432" s="604"/>
      <c r="C9432" s="598" t="str">
        <f>'831110'!B6</f>
        <v>Información a revelar sobre ingresos de actividades ordinarias [Texto] (831110)</v>
      </c>
      <c r="F9432" s="598" t="str">
        <f>'831110'!C6</f>
        <v>Por incluir información</v>
      </c>
      <c r="I9432" s="580" t="str">
        <f>Índice!$C$8</f>
        <v>2016-01-01</v>
      </c>
      <c r="J9432" s="580" t="str">
        <f>Índice!$C$9</f>
        <v>2016-12-31</v>
      </c>
    </row>
    <row r="9433" spans="1:18" ht="15.75">
      <c r="A9433" s="604"/>
      <c r="C9433" s="598" t="str">
        <f>'831110'!B7</f>
        <v>Descripción de las políticas contables para el reconocimiento de ingresos de actividades ordinarias [Texto] (831110)</v>
      </c>
      <c r="F9433" s="598" t="str">
        <f>'831110'!C7</f>
        <v>Por incluir información</v>
      </c>
      <c r="I9433" s="580" t="str">
        <f>Índice!$C$8</f>
        <v>2016-01-01</v>
      </c>
      <c r="J9433" s="580" t="str">
        <f>Índice!$C$9</f>
        <v>2016-12-31</v>
      </c>
    </row>
    <row r="9434" spans="1:18" ht="15.75">
      <c r="A9434" s="575" t="s">
        <v>15</v>
      </c>
      <c r="B9434" s="550"/>
      <c r="C9434" s="549" t="s">
        <v>1367</v>
      </c>
      <c r="D9434" s="550"/>
      <c r="E9434" s="550"/>
      <c r="F9434" s="551"/>
      <c r="G9434" s="550"/>
      <c r="H9434" s="550"/>
      <c r="I9434" s="580" t="str">
        <f>Índice!$C$8</f>
        <v>2016-01-01</v>
      </c>
      <c r="J9434" s="580" t="str">
        <f>Índice!$C$9</f>
        <v>2016-12-31</v>
      </c>
      <c r="K9434" s="584"/>
      <c r="L9434" s="584"/>
      <c r="M9434" s="550"/>
      <c r="N9434" s="550"/>
      <c r="O9434" s="550"/>
      <c r="P9434" s="550"/>
      <c r="Q9434" s="550"/>
      <c r="R9434" s="550"/>
    </row>
    <row r="9435" spans="1:18" ht="15.75">
      <c r="A9435" s="604"/>
      <c r="B9435" s="556"/>
      <c r="C9435" s="598" t="str">
        <f>'831400'!B6</f>
        <v>Información a revelar sobre subvenciones del gobierno [Texto] (831400)</v>
      </c>
      <c r="F9435" s="598" t="str">
        <f>'831400'!C6</f>
        <v>Por incluir información</v>
      </c>
      <c r="I9435" s="580" t="str">
        <f>Índice!$C$8</f>
        <v>2016-01-01</v>
      </c>
      <c r="J9435" s="580" t="str">
        <f>Índice!$C$9</f>
        <v>2016-12-31</v>
      </c>
    </row>
    <row r="9436" spans="1:18" ht="15.75">
      <c r="A9436" s="604"/>
      <c r="B9436" s="556"/>
      <c r="C9436" s="598" t="str">
        <f>'831400'!B7</f>
        <v>Descripción de la naturaleza y alcance de las subvenciones del gobierno reconocidas en los estados financieros</v>
      </c>
      <c r="F9436" s="598" t="str">
        <f>'831400'!C7</f>
        <v>Por incluir información</v>
      </c>
      <c r="I9436" s="580" t="str">
        <f>Índice!$C$8</f>
        <v>2016-01-01</v>
      </c>
      <c r="J9436" s="580" t="str">
        <f>Índice!$C$9</f>
        <v>2016-12-31</v>
      </c>
    </row>
    <row r="9437" spans="1:18" ht="15.75">
      <c r="A9437" s="604"/>
      <c r="B9437" s="556"/>
      <c r="C9437" s="598" t="str">
        <f>'831400'!B8</f>
        <v>Subvenciones del gobierno (831400)</v>
      </c>
      <c r="F9437" s="598">
        <f>'831400'!C8</f>
        <v>0</v>
      </c>
      <c r="I9437" s="580"/>
      <c r="J9437" s="580" t="str">
        <f>Índice!$C$9</f>
        <v>2016-12-31</v>
      </c>
    </row>
    <row r="9438" spans="1:18" ht="15.75">
      <c r="A9438" s="604"/>
      <c r="B9438" s="556"/>
      <c r="C9438" s="598" t="str">
        <f>'831400'!B9</f>
        <v>Ingresos procedentes de subvenciones del gobierno (831400)</v>
      </c>
      <c r="F9438" s="598">
        <f>'831400'!C9</f>
        <v>0</v>
      </c>
      <c r="I9438" s="580" t="str">
        <f>Índice!$C$8</f>
        <v>2016-01-01</v>
      </c>
      <c r="J9438" s="580" t="str">
        <f>Índice!$C$9</f>
        <v>2016-12-31</v>
      </c>
    </row>
    <row r="9439" spans="1:18" ht="15.75">
      <c r="A9439" s="604"/>
      <c r="B9439" s="556"/>
      <c r="C9439" s="598" t="str">
        <f>'831400'!B10</f>
        <v>Indicación de otras formas de ayudas del gobierno con beneficios directos para la entidad</v>
      </c>
      <c r="F9439" s="598" t="str">
        <f>'831400'!C10</f>
        <v>Por incluir información</v>
      </c>
      <c r="I9439" s="580" t="str">
        <f>Índice!$C$8</f>
        <v>2016-01-01</v>
      </c>
      <c r="J9439" s="580" t="str">
        <f>Índice!$C$9</f>
        <v>2016-12-31</v>
      </c>
    </row>
    <row r="9440" spans="1:18" ht="15.75">
      <c r="A9440" s="604"/>
      <c r="B9440" s="556"/>
      <c r="C9440" s="598" t="str">
        <f>'831400'!B11</f>
        <v>Explicación de las condiciones no cumplidas y otras contingencias anexas a las ayudas del gobierno</v>
      </c>
      <c r="F9440" s="598" t="str">
        <f>'831400'!C11</f>
        <v>Por incluir información</v>
      </c>
      <c r="I9440" s="580" t="str">
        <f>Índice!$C$8</f>
        <v>2016-01-01</v>
      </c>
      <c r="J9440" s="580" t="str">
        <f>Índice!$C$9</f>
        <v>2016-12-31</v>
      </c>
    </row>
    <row r="9441" spans="1:18" ht="15.75">
      <c r="A9441" s="575" t="s">
        <v>15</v>
      </c>
      <c r="B9441" s="550"/>
      <c r="C9441" s="549" t="s">
        <v>1368</v>
      </c>
      <c r="D9441" s="550"/>
      <c r="E9441" s="550"/>
      <c r="F9441" s="551"/>
      <c r="G9441" s="550"/>
      <c r="H9441" s="550"/>
      <c r="I9441" s="580" t="str">
        <f>Índice!$C$8</f>
        <v>2016-01-01</v>
      </c>
      <c r="J9441" s="580" t="str">
        <f>Índice!$C$9</f>
        <v>2016-12-31</v>
      </c>
      <c r="K9441" s="584"/>
      <c r="L9441" s="584"/>
      <c r="M9441" s="550"/>
      <c r="N9441" s="550"/>
      <c r="O9441" s="550"/>
      <c r="P9441" s="550"/>
      <c r="Q9441" s="550"/>
      <c r="R9441" s="550"/>
    </row>
    <row r="9442" spans="1:18" ht="15.75">
      <c r="A9442" s="604"/>
      <c r="C9442" s="598" t="str">
        <f>'831710'!B6</f>
        <v>Información a revelar sobre ingresos de actividades ordinarias reconocidos procedentes de contratos de construcción [Texto]</v>
      </c>
      <c r="F9442" s="598" t="str">
        <f>'831710'!C6</f>
        <v>Por incluir información</v>
      </c>
      <c r="I9442" s="580" t="str">
        <f>Índice!$C$8</f>
        <v>2016-01-01</v>
      </c>
      <c r="J9442" s="580" t="str">
        <f>Índice!$C$9</f>
        <v>2016-12-31</v>
      </c>
    </row>
    <row r="9443" spans="1:18" ht="15.75">
      <c r="A9443" s="604"/>
      <c r="C9443" s="598" t="str">
        <f>'831710'!B7</f>
        <v>Ingresos de actividades ordinarias procedentes de contratos de construcción</v>
      </c>
      <c r="F9443" s="598">
        <f>'831710'!C7</f>
        <v>0</v>
      </c>
      <c r="I9443" s="580" t="str">
        <f>Índice!$C$8</f>
        <v>2016-01-01</v>
      </c>
      <c r="J9443" s="580" t="str">
        <f>Índice!$C$9</f>
        <v>2016-12-31</v>
      </c>
    </row>
    <row r="9444" spans="1:18" ht="15.75">
      <c r="A9444" s="604"/>
      <c r="C9444" s="598" t="str">
        <f>'831710'!B8</f>
        <v>Métodos utilizados para determinar los ingresos de actividades ordinarias por contratos de construcción reconocidos</v>
      </c>
      <c r="F9444" s="598" t="str">
        <f>'831710'!C8</f>
        <v>Por incluir información</v>
      </c>
      <c r="I9444" s="580" t="str">
        <f>Índice!$C$8</f>
        <v>2016-01-01</v>
      </c>
      <c r="J9444" s="580" t="str">
        <f>Índice!$C$9</f>
        <v>2016-12-31</v>
      </c>
    </row>
    <row r="9445" spans="1:18" ht="15.75">
      <c r="A9445" s="604"/>
      <c r="C9445" s="598" t="str">
        <f>'831710'!B9</f>
        <v>Métodos utilizados para determinar el grado de avance de construcciones en curso</v>
      </c>
      <c r="F9445" s="598" t="str">
        <f>'831710'!C9</f>
        <v>Por incluir información</v>
      </c>
      <c r="I9445" s="580" t="str">
        <f>Índice!$C$8</f>
        <v>2016-01-01</v>
      </c>
      <c r="J9445" s="580" t="str">
        <f>Índice!$C$9</f>
        <v>2016-12-31</v>
      </c>
    </row>
    <row r="9446" spans="1:18" ht="15.75">
      <c r="A9446" s="604"/>
      <c r="C9446" s="598" t="str">
        <f>'831710'!B10</f>
        <v>Importe bruto debido por los clientes por contratos de construcción como activo</v>
      </c>
      <c r="F9446" s="598">
        <f>'831710'!C10</f>
        <v>0</v>
      </c>
      <c r="I9446" s="580"/>
      <c r="J9446" s="580" t="str">
        <f>Índice!$C$9</f>
        <v>2016-12-31</v>
      </c>
    </row>
    <row r="9447" spans="1:18" ht="15.75">
      <c r="A9447" s="604"/>
      <c r="C9447" s="598" t="str">
        <f>'831710'!B11</f>
        <v>Importe bruto debido a los clientes por contratos de construcción como pasivo</v>
      </c>
      <c r="F9447" s="598">
        <f>'831710'!C11</f>
        <v>0</v>
      </c>
      <c r="I9447" s="580"/>
      <c r="J9447" s="580" t="str">
        <f>Índice!$C$9</f>
        <v>2016-12-31</v>
      </c>
    </row>
    <row r="9448" spans="1:18" ht="15.75">
      <c r="A9448" s="575" t="s">
        <v>15</v>
      </c>
      <c r="B9448" s="550"/>
      <c r="C9448" s="549" t="s">
        <v>1372</v>
      </c>
      <c r="D9448" s="550"/>
      <c r="E9448" s="550"/>
      <c r="F9448" s="551"/>
      <c r="G9448" s="550"/>
      <c r="H9448" s="550"/>
      <c r="I9448" s="580" t="str">
        <f>Índice!$C$8</f>
        <v>2016-01-01</v>
      </c>
      <c r="J9448" s="580" t="str">
        <f>Índice!$C$9</f>
        <v>2016-12-31</v>
      </c>
      <c r="K9448" s="584"/>
      <c r="L9448" s="584"/>
      <c r="M9448" s="550"/>
      <c r="N9448" s="550"/>
      <c r="O9448" s="550"/>
      <c r="P9448" s="550"/>
      <c r="Q9448" s="550"/>
      <c r="R9448" s="550"/>
    </row>
    <row r="9449" spans="1:18" ht="15.75">
      <c r="C9449" s="598" t="str">
        <f>'832410'!B6</f>
        <v>Información a revelar sobre deterioro de valor de activos [Texto]</v>
      </c>
      <c r="F9449" s="598" t="str">
        <f>'832410'!C6</f>
        <v>Por incluir información</v>
      </c>
      <c r="I9449" s="580" t="str">
        <f>Índice!$C$8</f>
        <v>2016-01-01</v>
      </c>
      <c r="J9449" s="580" t="str">
        <f>Índice!$C$9</f>
        <v>2016-12-31</v>
      </c>
    </row>
    <row r="9450" spans="1:18" ht="15.75">
      <c r="C9450" s="598" t="str">
        <f>'832410'!B7</f>
        <v>Información a revelar sobre pérdidas por deterioro del valor y reversión de las pérdidas por deterioro del valor [Texto]</v>
      </c>
      <c r="F9450" s="598" t="str">
        <f>'832410'!C7</f>
        <v>Por incluir información</v>
      </c>
      <c r="I9450" s="580" t="str">
        <f>Índice!$C$8</f>
        <v>2016-01-01</v>
      </c>
      <c r="J9450" s="580" t="str">
        <f>Índice!$C$9</f>
        <v>2016-12-31</v>
      </c>
    </row>
    <row r="9451" spans="1:18" ht="15.75">
      <c r="A9451" s="593" t="s">
        <v>15</v>
      </c>
      <c r="C9451" s="598">
        <f>'832410'!B8</f>
        <v>0</v>
      </c>
      <c r="F9451" s="598"/>
      <c r="I9451" s="580" t="str">
        <f>Índice!$C$8</f>
        <v>2016-01-01</v>
      </c>
      <c r="J9451" s="580" t="str">
        <f>Índice!$C$9</f>
        <v>2016-12-31</v>
      </c>
    </row>
    <row r="9452" spans="1:18" ht="15.75">
      <c r="A9452" s="593" t="s">
        <v>15</v>
      </c>
      <c r="C9452" s="598" t="s">
        <v>1338</v>
      </c>
      <c r="F9452" s="598"/>
      <c r="I9452" s="580" t="str">
        <f>Índice!$C$8</f>
        <v>2016-01-01</v>
      </c>
      <c r="J9452" s="580" t="str">
        <f>Índice!$C$9</f>
        <v>2016-12-31</v>
      </c>
    </row>
    <row r="9453" spans="1:18" ht="15.75">
      <c r="C9453" s="598" t="str">
        <f>'832410'!B$10</f>
        <v>Pérdidas por deterioro de valor reconocidas en el resultado del periodo</v>
      </c>
      <c r="F9453" s="598">
        <f>'832410'!C$10</f>
        <v>0</v>
      </c>
      <c r="I9453" s="580" t="str">
        <f>Índice!$C$8</f>
        <v>2016-01-01</v>
      </c>
      <c r="J9453" s="580" t="str">
        <f>Índice!$C$9</f>
        <v>2016-12-31</v>
      </c>
      <c r="K9453" s="598" t="s">
        <v>2321</v>
      </c>
      <c r="L9453" s="598" t="s">
        <v>2322</v>
      </c>
    </row>
    <row r="9454" spans="1:18" ht="15.75">
      <c r="C9454" s="598" t="str">
        <f>'832410'!B$11</f>
        <v>Descripción de la partida o partidas del estado del resultado integral en las que se incluyen las pérdidas por deterioro de valor reconocidas en el resultado del periodo</v>
      </c>
      <c r="F9454" s="598" t="str">
        <f>'832410'!C$11</f>
        <v>Por incluir información</v>
      </c>
      <c r="I9454" s="580" t="str">
        <f>Índice!$C$8</f>
        <v>2016-01-01</v>
      </c>
      <c r="J9454" s="580" t="str">
        <f>Índice!$C$9</f>
        <v>2016-12-31</v>
      </c>
      <c r="K9454" s="598" t="s">
        <v>2321</v>
      </c>
      <c r="L9454" s="598" t="s">
        <v>2322</v>
      </c>
    </row>
    <row r="9455" spans="1:18" ht="15.75">
      <c r="C9455" s="598" t="str">
        <f>'832410'!B$12</f>
        <v>Reversión de pérdidas por deterioro de valor reconocidas en el resultado del periodo (832410)</v>
      </c>
      <c r="F9455" s="598">
        <f>'832410'!C$12</f>
        <v>0</v>
      </c>
      <c r="I9455" s="580" t="str">
        <f>Índice!$C$8</f>
        <v>2016-01-01</v>
      </c>
      <c r="J9455" s="580" t="str">
        <f>Índice!$C$9</f>
        <v>2016-12-31</v>
      </c>
      <c r="K9455" s="598" t="s">
        <v>2321</v>
      </c>
      <c r="L9455" s="598" t="s">
        <v>2322</v>
      </c>
    </row>
    <row r="9456" spans="1:18" ht="15.75">
      <c r="C9456" s="598" t="str">
        <f>'832410'!B$13</f>
        <v>Descripción de la partida o partidas del estado del resultado integral en las que se revierten las pérdidas por deterioro de valor reconocidas en el resultado del periodo</v>
      </c>
      <c r="F9456" s="598" t="str">
        <f>'832410'!C$13</f>
        <v>Por incluir información</v>
      </c>
      <c r="I9456" s="580" t="str">
        <f>Índice!$C$8</f>
        <v>2016-01-01</v>
      </c>
      <c r="J9456" s="580" t="str">
        <f>Índice!$C$9</f>
        <v>2016-12-31</v>
      </c>
      <c r="K9456" s="598" t="s">
        <v>2321</v>
      </c>
      <c r="L9456" s="598" t="s">
        <v>2322</v>
      </c>
    </row>
    <row r="9457" spans="1:12" ht="15.75">
      <c r="A9457" s="593" t="s">
        <v>15</v>
      </c>
      <c r="C9457" s="598" t="s">
        <v>1340</v>
      </c>
      <c r="F9457" s="598"/>
      <c r="I9457" s="580" t="str">
        <f>Índice!$C$8</f>
        <v>2016-01-01</v>
      </c>
      <c r="J9457" s="580" t="str">
        <f>Índice!$C$9</f>
        <v>2016-12-31</v>
      </c>
    </row>
    <row r="9458" spans="1:12" ht="15.75">
      <c r="C9458" s="598" t="str">
        <f>'832410'!B$10</f>
        <v>Pérdidas por deterioro de valor reconocidas en el resultado del periodo</v>
      </c>
      <c r="F9458" s="598">
        <f>'832410'!D$10</f>
        <v>0</v>
      </c>
      <c r="I9458" s="580" t="str">
        <f>Índice!$C$8</f>
        <v>2016-01-01</v>
      </c>
      <c r="J9458" s="580" t="str">
        <f>Índice!$C$9</f>
        <v>2016-12-31</v>
      </c>
      <c r="K9458" s="598" t="s">
        <v>2321</v>
      </c>
      <c r="L9458" s="598" t="s">
        <v>2281</v>
      </c>
    </row>
    <row r="9459" spans="1:12" ht="15.75">
      <c r="C9459" s="598" t="str">
        <f>'832410'!B$11</f>
        <v>Descripción de la partida o partidas del estado del resultado integral en las que se incluyen las pérdidas por deterioro de valor reconocidas en el resultado del periodo</v>
      </c>
      <c r="F9459" s="598" t="str">
        <f>'832410'!D$11</f>
        <v>Por incluir información</v>
      </c>
      <c r="I9459" s="580" t="str">
        <f>Índice!$C$8</f>
        <v>2016-01-01</v>
      </c>
      <c r="J9459" s="580" t="str">
        <f>Índice!$C$9</f>
        <v>2016-12-31</v>
      </c>
      <c r="K9459" s="598" t="s">
        <v>2321</v>
      </c>
      <c r="L9459" s="598" t="s">
        <v>2281</v>
      </c>
    </row>
    <row r="9460" spans="1:12" ht="15.75">
      <c r="C9460" s="598" t="str">
        <f>'832410'!B$12</f>
        <v>Reversión de pérdidas por deterioro de valor reconocidas en el resultado del periodo (832410)</v>
      </c>
      <c r="F9460" s="598">
        <f>'832410'!D$12</f>
        <v>0</v>
      </c>
      <c r="I9460" s="580" t="str">
        <f>Índice!$C$8</f>
        <v>2016-01-01</v>
      </c>
      <c r="J9460" s="580" t="str">
        <f>Índice!$C$9</f>
        <v>2016-12-31</v>
      </c>
      <c r="K9460" s="598" t="s">
        <v>2321</v>
      </c>
      <c r="L9460" s="598" t="s">
        <v>2281</v>
      </c>
    </row>
    <row r="9461" spans="1:12" ht="15.75">
      <c r="C9461" s="598" t="str">
        <f>'832410'!B$13</f>
        <v>Descripción de la partida o partidas del estado del resultado integral en las que se revierten las pérdidas por deterioro de valor reconocidas en el resultado del periodo</v>
      </c>
      <c r="F9461" s="598" t="str">
        <f>'832410'!D$13</f>
        <v>0</v>
      </c>
      <c r="I9461" s="580" t="str">
        <f>Índice!$C$8</f>
        <v>2016-01-01</v>
      </c>
      <c r="J9461" s="580" t="str">
        <f>Índice!$C$9</f>
        <v>2016-12-31</v>
      </c>
      <c r="K9461" s="598" t="s">
        <v>2321</v>
      </c>
      <c r="L9461" s="598" t="s">
        <v>2281</v>
      </c>
    </row>
    <row r="9462" spans="1:12" ht="15.75">
      <c r="A9462" s="593" t="s">
        <v>15</v>
      </c>
      <c r="C9462" s="598" t="s">
        <v>1339</v>
      </c>
      <c r="F9462" s="598"/>
      <c r="I9462" s="580" t="str">
        <f>Índice!$C$8</f>
        <v>2016-01-01</v>
      </c>
      <c r="J9462" s="580" t="str">
        <f>Índice!$C$9</f>
        <v>2016-12-31</v>
      </c>
    </row>
    <row r="9463" spans="1:12" ht="15.75">
      <c r="C9463" s="598" t="str">
        <f>'832410'!B$10</f>
        <v>Pérdidas por deterioro de valor reconocidas en el resultado del periodo</v>
      </c>
      <c r="F9463" s="598">
        <f>'832410'!E$10</f>
        <v>0</v>
      </c>
      <c r="I9463" s="580" t="str">
        <f>Índice!$C$8</f>
        <v>2016-01-01</v>
      </c>
      <c r="J9463" s="580" t="str">
        <f>Índice!$C$9</f>
        <v>2016-12-31</v>
      </c>
      <c r="K9463" s="598" t="s">
        <v>2321</v>
      </c>
      <c r="L9463" s="598" t="s">
        <v>2323</v>
      </c>
    </row>
    <row r="9464" spans="1:12" ht="15.75">
      <c r="C9464" s="598" t="str">
        <f>'832410'!B$11</f>
        <v>Descripción de la partida o partidas del estado del resultado integral en las que se incluyen las pérdidas por deterioro de valor reconocidas en el resultado del periodo</v>
      </c>
      <c r="F9464" s="598" t="str">
        <f>'832410'!E$11</f>
        <v>Por incluir información</v>
      </c>
      <c r="I9464" s="580" t="str">
        <f>Índice!$C$8</f>
        <v>2016-01-01</v>
      </c>
      <c r="J9464" s="580" t="str">
        <f>Índice!$C$9</f>
        <v>2016-12-31</v>
      </c>
      <c r="K9464" s="598" t="s">
        <v>2321</v>
      </c>
      <c r="L9464" s="598" t="s">
        <v>2323</v>
      </c>
    </row>
    <row r="9465" spans="1:12" ht="15.75">
      <c r="C9465" s="598" t="str">
        <f>'832410'!B$12</f>
        <v>Reversión de pérdidas por deterioro de valor reconocidas en el resultado del periodo (832410)</v>
      </c>
      <c r="F9465" s="598">
        <f>'832410'!E$12</f>
        <v>0</v>
      </c>
      <c r="I9465" s="580" t="str">
        <f>Índice!$C$8</f>
        <v>2016-01-01</v>
      </c>
      <c r="J9465" s="580" t="str">
        <f>Índice!$C$9</f>
        <v>2016-12-31</v>
      </c>
      <c r="K9465" s="598" t="s">
        <v>2321</v>
      </c>
      <c r="L9465" s="598" t="s">
        <v>2323</v>
      </c>
    </row>
    <row r="9466" spans="1:12" ht="15.75">
      <c r="C9466" s="598" t="str">
        <f>'832410'!B$13</f>
        <v>Descripción de la partida o partidas del estado del resultado integral en las que se revierten las pérdidas por deterioro de valor reconocidas en el resultado del periodo</v>
      </c>
      <c r="F9466" s="598" t="str">
        <f>'832410'!E$13</f>
        <v>Por incluir información</v>
      </c>
      <c r="I9466" s="580" t="str">
        <f>Índice!$C$8</f>
        <v>2016-01-01</v>
      </c>
      <c r="J9466" s="580" t="str">
        <f>Índice!$C$9</f>
        <v>2016-12-31</v>
      </c>
      <c r="K9466" s="598" t="s">
        <v>2321</v>
      </c>
      <c r="L9466" s="598" t="s">
        <v>2323</v>
      </c>
    </row>
    <row r="9467" spans="1:12" ht="15.75">
      <c r="A9467" s="593" t="s">
        <v>15</v>
      </c>
      <c r="C9467" s="598" t="s">
        <v>1346</v>
      </c>
      <c r="F9467" s="598"/>
      <c r="I9467" s="580" t="str">
        <f>Índice!$C$8</f>
        <v>2016-01-01</v>
      </c>
      <c r="J9467" s="580" t="str">
        <f>Índice!$C$9</f>
        <v>2016-12-31</v>
      </c>
    </row>
    <row r="9468" spans="1:12" ht="15.75">
      <c r="C9468" s="598" t="str">
        <f>'832410'!B$10</f>
        <v>Pérdidas por deterioro de valor reconocidas en el resultado del periodo</v>
      </c>
      <c r="F9468" s="598">
        <f>'832410'!F$10</f>
        <v>0</v>
      </c>
      <c r="I9468" s="580" t="str">
        <f>Índice!$C$8</f>
        <v>2016-01-01</v>
      </c>
      <c r="J9468" s="580" t="str">
        <f>Índice!$C$9</f>
        <v>2016-12-31</v>
      </c>
      <c r="K9468" s="598" t="s">
        <v>2321</v>
      </c>
      <c r="L9468" s="598" t="s">
        <v>2303</v>
      </c>
    </row>
    <row r="9469" spans="1:12" ht="15.75">
      <c r="C9469" s="598" t="str">
        <f>'832410'!B$11</f>
        <v>Descripción de la partida o partidas del estado del resultado integral en las que se incluyen las pérdidas por deterioro de valor reconocidas en el resultado del periodo</v>
      </c>
      <c r="F9469" s="598" t="str">
        <f>'832410'!F$11</f>
        <v>Por incluir información</v>
      </c>
      <c r="I9469" s="580" t="str">
        <f>Índice!$C$8</f>
        <v>2016-01-01</v>
      </c>
      <c r="J9469" s="580" t="str">
        <f>Índice!$C$9</f>
        <v>2016-12-31</v>
      </c>
      <c r="K9469" s="598" t="s">
        <v>2321</v>
      </c>
      <c r="L9469" s="598" t="s">
        <v>2303</v>
      </c>
    </row>
    <row r="9470" spans="1:12" ht="15.75">
      <c r="C9470" s="598" t="str">
        <f>'832410'!B$12</f>
        <v>Reversión de pérdidas por deterioro de valor reconocidas en el resultado del periodo (832410)</v>
      </c>
      <c r="F9470" s="598">
        <f>'832410'!F$12</f>
        <v>0</v>
      </c>
      <c r="I9470" s="580" t="str">
        <f>Índice!$C$8</f>
        <v>2016-01-01</v>
      </c>
      <c r="J9470" s="580" t="str">
        <f>Índice!$C$9</f>
        <v>2016-12-31</v>
      </c>
      <c r="K9470" s="598" t="s">
        <v>2321</v>
      </c>
      <c r="L9470" s="598" t="s">
        <v>2303</v>
      </c>
    </row>
    <row r="9471" spans="1:12" ht="15.75">
      <c r="C9471" s="598" t="str">
        <f>'832410'!B$13</f>
        <v>Descripción de la partida o partidas del estado del resultado integral en las que se revierten las pérdidas por deterioro de valor reconocidas en el resultado del periodo</v>
      </c>
      <c r="F9471" s="598" t="str">
        <f>'832410'!F$13</f>
        <v>Por incluir información</v>
      </c>
      <c r="I9471" s="580" t="str">
        <f>Índice!$C$8</f>
        <v>2016-01-01</v>
      </c>
      <c r="J9471" s="580" t="str">
        <f>Índice!$C$9</f>
        <v>2016-12-31</v>
      </c>
      <c r="K9471" s="598" t="s">
        <v>2321</v>
      </c>
      <c r="L9471" s="598" t="s">
        <v>2303</v>
      </c>
    </row>
    <row r="9472" spans="1:12" ht="15.75">
      <c r="A9472" s="593" t="s">
        <v>15</v>
      </c>
      <c r="C9472" s="598" t="s">
        <v>1345</v>
      </c>
      <c r="F9472" s="598"/>
      <c r="I9472" s="580" t="str">
        <f>Índice!$C$8</f>
        <v>2016-01-01</v>
      </c>
      <c r="J9472" s="580" t="str">
        <f>Índice!$C$9</f>
        <v>2016-12-31</v>
      </c>
    </row>
    <row r="9473" spans="1:18" ht="15.75">
      <c r="C9473" s="598" t="str">
        <f>'832410'!B$10</f>
        <v>Pérdidas por deterioro de valor reconocidas en el resultado del periodo</v>
      </c>
      <c r="F9473" s="598">
        <f>'832410'!G$10</f>
        <v>0</v>
      </c>
      <c r="I9473" s="580" t="str">
        <f>Índice!$C$8</f>
        <v>2016-01-01</v>
      </c>
      <c r="J9473" s="580" t="str">
        <f>Índice!$C$9</f>
        <v>2016-12-31</v>
      </c>
      <c r="K9473" s="598" t="s">
        <v>2321</v>
      </c>
      <c r="L9473" s="598" t="s">
        <v>2324</v>
      </c>
    </row>
    <row r="9474" spans="1:18" ht="15.75">
      <c r="C9474" s="598" t="str">
        <f>'832410'!B$11</f>
        <v>Descripción de la partida o partidas del estado del resultado integral en las que se incluyen las pérdidas por deterioro de valor reconocidas en el resultado del periodo</v>
      </c>
      <c r="F9474" s="598" t="str">
        <f>'832410'!G$11</f>
        <v>Por incluir información</v>
      </c>
      <c r="I9474" s="580" t="str">
        <f>Índice!$C$8</f>
        <v>2016-01-01</v>
      </c>
      <c r="J9474" s="580" t="str">
        <f>Índice!$C$9</f>
        <v>2016-12-31</v>
      </c>
      <c r="K9474" s="598" t="s">
        <v>2321</v>
      </c>
      <c r="L9474" s="598" t="s">
        <v>2324</v>
      </c>
    </row>
    <row r="9475" spans="1:18" ht="15.75">
      <c r="C9475" s="598" t="str">
        <f>'832410'!B$12</f>
        <v>Reversión de pérdidas por deterioro de valor reconocidas en el resultado del periodo (832410)</v>
      </c>
      <c r="F9475" s="598">
        <f>'832410'!G$12</f>
        <v>0</v>
      </c>
      <c r="I9475" s="580" t="str">
        <f>Índice!$C$8</f>
        <v>2016-01-01</v>
      </c>
      <c r="J9475" s="580" t="str">
        <f>Índice!$C$9</f>
        <v>2016-12-31</v>
      </c>
      <c r="K9475" s="598" t="s">
        <v>2321</v>
      </c>
      <c r="L9475" s="598" t="s">
        <v>2324</v>
      </c>
    </row>
    <row r="9476" spans="1:18" ht="15.75">
      <c r="C9476" s="598" t="str">
        <f>'832410'!B$13</f>
        <v>Descripción de la partida o partidas del estado del resultado integral en las que se revierten las pérdidas por deterioro de valor reconocidas en el resultado del periodo</v>
      </c>
      <c r="F9476" s="598" t="str">
        <f>'832410'!G$13</f>
        <v>Por incluir información</v>
      </c>
      <c r="I9476" s="580" t="str">
        <f>Índice!$C$8</f>
        <v>2016-01-01</v>
      </c>
      <c r="J9476" s="580" t="str">
        <f>Índice!$C$9</f>
        <v>2016-12-31</v>
      </c>
      <c r="K9476" s="598" t="s">
        <v>2321</v>
      </c>
      <c r="L9476" s="598" t="s">
        <v>2324</v>
      </c>
    </row>
    <row r="9477" spans="1:18" ht="15.75">
      <c r="A9477" s="593" t="s">
        <v>15</v>
      </c>
      <c r="C9477" s="598" t="s">
        <v>1344</v>
      </c>
      <c r="F9477" s="598"/>
      <c r="I9477" s="580" t="str">
        <f>Índice!$C$8</f>
        <v>2016-01-01</v>
      </c>
      <c r="J9477" s="580" t="str">
        <f>Índice!$C$9</f>
        <v>2016-12-31</v>
      </c>
    </row>
    <row r="9478" spans="1:18" ht="15.75">
      <c r="C9478" s="598" t="str">
        <f>'832410'!B$10</f>
        <v>Pérdidas por deterioro de valor reconocidas en el resultado del periodo</v>
      </c>
      <c r="F9478" s="598">
        <f>'832410'!H$10</f>
        <v>0</v>
      </c>
      <c r="I9478" s="580" t="str">
        <f>Índice!$C$8</f>
        <v>2016-01-01</v>
      </c>
      <c r="J9478" s="580" t="str">
        <f>Índice!$C$9</f>
        <v>2016-12-31</v>
      </c>
      <c r="K9478" s="598" t="s">
        <v>2321</v>
      </c>
      <c r="L9478" s="598" t="s">
        <v>2325</v>
      </c>
    </row>
    <row r="9479" spans="1:18" ht="15.75">
      <c r="C9479" s="598" t="str">
        <f>'832410'!B$11</f>
        <v>Descripción de la partida o partidas del estado del resultado integral en las que se incluyen las pérdidas por deterioro de valor reconocidas en el resultado del periodo</v>
      </c>
      <c r="F9479" s="598" t="str">
        <f>'832410'!H$11</f>
        <v>Por incluir información</v>
      </c>
      <c r="I9479" s="580" t="str">
        <f>Índice!$C$8</f>
        <v>2016-01-01</v>
      </c>
      <c r="J9479" s="580" t="str">
        <f>Índice!$C$9</f>
        <v>2016-12-31</v>
      </c>
      <c r="K9479" s="598" t="s">
        <v>2321</v>
      </c>
      <c r="L9479" s="598" t="s">
        <v>2325</v>
      </c>
    </row>
    <row r="9480" spans="1:18" ht="15.75">
      <c r="C9480" s="598" t="str">
        <f>'832410'!B$12</f>
        <v>Reversión de pérdidas por deterioro de valor reconocidas en el resultado del periodo (832410)</v>
      </c>
      <c r="F9480" s="598">
        <f>'832410'!H$12</f>
        <v>0</v>
      </c>
      <c r="I9480" s="580" t="str">
        <f>Índice!$C$8</f>
        <v>2016-01-01</v>
      </c>
      <c r="J9480" s="580" t="str">
        <f>Índice!$C$9</f>
        <v>2016-12-31</v>
      </c>
      <c r="K9480" s="598" t="s">
        <v>2321</v>
      </c>
      <c r="L9480" s="598" t="s">
        <v>2325</v>
      </c>
    </row>
    <row r="9481" spans="1:18" ht="15.75">
      <c r="C9481" s="598" t="str">
        <f>'832410'!B$13</f>
        <v>Descripción de la partida o partidas del estado del resultado integral en las que se revierten las pérdidas por deterioro de valor reconocidas en el resultado del periodo</v>
      </c>
      <c r="F9481" s="598" t="str">
        <f>'832410'!H$13</f>
        <v>Por incluir información</v>
      </c>
      <c r="I9481" s="580" t="str">
        <f>Índice!$C$8</f>
        <v>2016-01-01</v>
      </c>
      <c r="J9481" s="580" t="str">
        <f>Índice!$C$9</f>
        <v>2016-12-31</v>
      </c>
      <c r="K9481" s="598" t="s">
        <v>2321</v>
      </c>
      <c r="L9481" s="598" t="s">
        <v>2325</v>
      </c>
    </row>
    <row r="9482" spans="1:18" ht="15.75">
      <c r="A9482" s="593" t="s">
        <v>15</v>
      </c>
      <c r="C9482" s="598" t="s">
        <v>1343</v>
      </c>
      <c r="F9482" s="598"/>
      <c r="I9482" s="580" t="str">
        <f>Índice!$C$8</f>
        <v>2016-01-01</v>
      </c>
      <c r="J9482" s="580" t="str">
        <f>Índice!$C$9</f>
        <v>2016-12-31</v>
      </c>
    </row>
    <row r="9483" spans="1:18" ht="15.75">
      <c r="C9483" s="598" t="str">
        <f>'832410'!B$10</f>
        <v>Pérdidas por deterioro de valor reconocidas en el resultado del periodo</v>
      </c>
      <c r="F9483" s="598">
        <f>'832410'!I$10</f>
        <v>0</v>
      </c>
      <c r="I9483" s="580" t="str">
        <f>Índice!$C$8</f>
        <v>2016-01-01</v>
      </c>
      <c r="J9483" s="580" t="str">
        <f>Índice!$C$9</f>
        <v>2016-12-31</v>
      </c>
      <c r="K9483" s="598" t="s">
        <v>2321</v>
      </c>
      <c r="L9483" s="598" t="s">
        <v>2326</v>
      </c>
    </row>
    <row r="9484" spans="1:18" ht="15.75">
      <c r="C9484" s="598" t="str">
        <f>'832410'!B$11</f>
        <v>Descripción de la partida o partidas del estado del resultado integral en las que se incluyen las pérdidas por deterioro de valor reconocidas en el resultado del periodo</v>
      </c>
      <c r="F9484" s="598" t="str">
        <f>'832410'!I$11</f>
        <v>Por incluir información</v>
      </c>
      <c r="I9484" s="580" t="str">
        <f>Índice!$C$8</f>
        <v>2016-01-01</v>
      </c>
      <c r="J9484" s="580" t="str">
        <f>Índice!$C$9</f>
        <v>2016-12-31</v>
      </c>
      <c r="K9484" s="598" t="s">
        <v>2321</v>
      </c>
      <c r="L9484" s="598" t="s">
        <v>2326</v>
      </c>
    </row>
    <row r="9485" spans="1:18" ht="15.75">
      <c r="C9485" s="598" t="str">
        <f>'832410'!B$12</f>
        <v>Reversión de pérdidas por deterioro de valor reconocidas en el resultado del periodo (832410)</v>
      </c>
      <c r="F9485" s="598">
        <f>'832410'!I$12</f>
        <v>0</v>
      </c>
      <c r="I9485" s="580" t="str">
        <f>Índice!$C$8</f>
        <v>2016-01-01</v>
      </c>
      <c r="J9485" s="580" t="str">
        <f>Índice!$C$9</f>
        <v>2016-12-31</v>
      </c>
      <c r="K9485" s="598" t="s">
        <v>2321</v>
      </c>
      <c r="L9485" s="598" t="s">
        <v>2326</v>
      </c>
    </row>
    <row r="9486" spans="1:18" ht="15.75">
      <c r="C9486" s="598" t="str">
        <f>'832410'!B$13</f>
        <v>Descripción de la partida o partidas del estado del resultado integral en las que se revierten las pérdidas por deterioro de valor reconocidas en el resultado del periodo</v>
      </c>
      <c r="F9486" s="598" t="str">
        <f>'832410'!I$13</f>
        <v>Por incluir información</v>
      </c>
      <c r="I9486" s="580" t="str">
        <f>Índice!$C$8</f>
        <v>2016-01-01</v>
      </c>
      <c r="J9486" s="580" t="str">
        <f>Índice!$C$9</f>
        <v>2016-12-31</v>
      </c>
      <c r="K9486" s="598" t="s">
        <v>2321</v>
      </c>
      <c r="L9486" s="598" t="s">
        <v>2326</v>
      </c>
    </row>
    <row r="9487" spans="1:18" ht="15.75">
      <c r="A9487" s="575" t="s">
        <v>15</v>
      </c>
      <c r="B9487" s="550"/>
      <c r="C9487" s="549" t="s">
        <v>1381</v>
      </c>
      <c r="D9487" s="550"/>
      <c r="E9487" s="550"/>
      <c r="F9487" s="551"/>
      <c r="G9487" s="550"/>
      <c r="H9487" s="550"/>
      <c r="I9487" s="580" t="str">
        <f>Índice!$C$8</f>
        <v>2016-01-01</v>
      </c>
      <c r="J9487" s="580" t="str">
        <f>Índice!$C$9</f>
        <v>2016-12-31</v>
      </c>
      <c r="K9487" s="584"/>
      <c r="L9487" s="584"/>
      <c r="M9487" s="550"/>
      <c r="N9487" s="550"/>
      <c r="O9487" s="550"/>
      <c r="P9487" s="550"/>
      <c r="Q9487" s="550"/>
      <c r="R9487" s="550"/>
    </row>
    <row r="9488" spans="1:18" ht="15.75">
      <c r="A9488" s="604"/>
      <c r="C9488" s="598" t="str">
        <f>'832600'!B6</f>
        <v>Información a revelar sobre arrendamientos [Texto]</v>
      </c>
      <c r="F9488" s="597" t="str">
        <f>'832600'!C6</f>
        <v>Por incluir información</v>
      </c>
      <c r="I9488" s="580" t="str">
        <f>Índice!$C$8</f>
        <v>2016-01-01</v>
      </c>
      <c r="J9488" s="580" t="str">
        <f>Índice!$C$9</f>
        <v>2016-12-31</v>
      </c>
    </row>
    <row r="9489" spans="1:14" ht="15.75">
      <c r="A9489" s="604"/>
      <c r="C9489" s="598" t="str">
        <f>'832600'!B7</f>
        <v>Información a revelar por el arrendatario sobre arrendamientos financieros reconocidos como activos [Texto]</v>
      </c>
      <c r="F9489" s="597" t="str">
        <f>'832600'!C7</f>
        <v>Por incluir información</v>
      </c>
      <c r="I9489" s="580" t="str">
        <f>Índice!$C$8</f>
        <v>2016-01-01</v>
      </c>
      <c r="J9489" s="580" t="str">
        <f>Índice!$C$9</f>
        <v>2016-12-31</v>
      </c>
    </row>
    <row r="9490" spans="1:14" ht="15.75">
      <c r="A9490" s="575" t="s">
        <v>15</v>
      </c>
      <c r="C9490" s="598">
        <f>'832600'!B8</f>
        <v>0</v>
      </c>
      <c r="I9490" s="580" t="str">
        <f>Índice!$C$8</f>
        <v>2016-01-01</v>
      </c>
      <c r="J9490" s="580" t="str">
        <f>Índice!$C$9</f>
        <v>2016-12-31</v>
      </c>
    </row>
    <row r="9491" spans="1:14" ht="15.75">
      <c r="A9491" s="604"/>
      <c r="C9491" s="598" t="str">
        <f>'832600'!B$11</f>
        <v>Arrendamientos financieros reconocidos como activos</v>
      </c>
      <c r="F9491" s="598">
        <f>'832600'!C$11</f>
        <v>0</v>
      </c>
      <c r="I9491" s="580"/>
      <c r="J9491" s="580" t="str">
        <f>Índice!$C$9</f>
        <v>2016-12-31</v>
      </c>
      <c r="K9491" s="598" t="s">
        <v>2321</v>
      </c>
      <c r="L9491" s="598" t="s">
        <v>2281</v>
      </c>
      <c r="M9491" s="598" t="s">
        <v>2266</v>
      </c>
      <c r="N9491" s="598" t="s">
        <v>2267</v>
      </c>
    </row>
    <row r="9492" spans="1:14" ht="15.75">
      <c r="A9492" s="604"/>
      <c r="C9492" s="598" t="str">
        <f>'832600'!B$11</f>
        <v>Arrendamientos financieros reconocidos como activos</v>
      </c>
      <c r="F9492" s="598">
        <f>'832600'!D$11</f>
        <v>0</v>
      </c>
      <c r="I9492" s="580"/>
      <c r="J9492" s="580" t="str">
        <f>Índice!$C$9</f>
        <v>2016-12-31</v>
      </c>
      <c r="K9492" s="598" t="s">
        <v>2321</v>
      </c>
      <c r="L9492" s="598" t="s">
        <v>2281</v>
      </c>
      <c r="M9492" s="598" t="s">
        <v>2266</v>
      </c>
      <c r="N9492" s="598" t="s">
        <v>2268</v>
      </c>
    </row>
    <row r="9493" spans="1:14" ht="15.75">
      <c r="A9493" s="604"/>
      <c r="C9493" s="598" t="str">
        <f>'832600'!B$11</f>
        <v>Arrendamientos financieros reconocidos como activos</v>
      </c>
      <c r="F9493" s="598">
        <f>'832600'!E$11</f>
        <v>0</v>
      </c>
      <c r="I9493" s="580"/>
      <c r="J9493" s="580" t="str">
        <f>Índice!$C$9</f>
        <v>2016-12-31</v>
      </c>
      <c r="K9493" s="598" t="s">
        <v>2321</v>
      </c>
      <c r="L9493" s="598" t="s">
        <v>2281</v>
      </c>
      <c r="M9493" s="598" t="s">
        <v>2266</v>
      </c>
      <c r="N9493" s="598" t="s">
        <v>2269</v>
      </c>
    </row>
    <row r="9494" spans="1:14" ht="15.75">
      <c r="A9494" s="604"/>
      <c r="C9494" s="598" t="str">
        <f>'832600'!B$11</f>
        <v>Arrendamientos financieros reconocidos como activos</v>
      </c>
      <c r="F9494" s="598">
        <f>'832600'!F$11</f>
        <v>0</v>
      </c>
      <c r="I9494" s="580"/>
      <c r="J9494" s="580" t="str">
        <f>Índice!$C$9</f>
        <v>2016-12-31</v>
      </c>
      <c r="K9494" s="598" t="s">
        <v>2321</v>
      </c>
      <c r="L9494" s="598" t="s">
        <v>2303</v>
      </c>
      <c r="M9494" s="598" t="s">
        <v>2266</v>
      </c>
      <c r="N9494" s="598" t="s">
        <v>2267</v>
      </c>
    </row>
    <row r="9495" spans="1:14" ht="15.75">
      <c r="A9495" s="604"/>
      <c r="C9495" s="598" t="str">
        <f>'832600'!B$11</f>
        <v>Arrendamientos financieros reconocidos como activos</v>
      </c>
      <c r="F9495" s="598">
        <f>'832600'!G$11</f>
        <v>0</v>
      </c>
      <c r="I9495" s="580"/>
      <c r="J9495" s="580" t="str">
        <f>Índice!$C$9</f>
        <v>2016-12-31</v>
      </c>
      <c r="K9495" s="598" t="s">
        <v>2321</v>
      </c>
      <c r="L9495" s="598" t="s">
        <v>2303</v>
      </c>
      <c r="M9495" s="598" t="s">
        <v>2266</v>
      </c>
      <c r="N9495" s="598" t="s">
        <v>2268</v>
      </c>
    </row>
    <row r="9496" spans="1:14" ht="15.75">
      <c r="A9496" s="604"/>
      <c r="C9496" s="598" t="str">
        <f>'832600'!B$11</f>
        <v>Arrendamientos financieros reconocidos como activos</v>
      </c>
      <c r="F9496" s="598">
        <f>'832600'!H$11</f>
        <v>0</v>
      </c>
      <c r="I9496" s="580"/>
      <c r="J9496" s="580" t="str">
        <f>Índice!$C$9</f>
        <v>2016-12-31</v>
      </c>
      <c r="K9496" s="598" t="s">
        <v>2321</v>
      </c>
      <c r="L9496" s="598" t="s">
        <v>2303</v>
      </c>
      <c r="M9496" s="598" t="s">
        <v>2266</v>
      </c>
      <c r="N9496" s="598" t="s">
        <v>2269</v>
      </c>
    </row>
    <row r="9497" spans="1:14" ht="15.75">
      <c r="A9497" s="604"/>
      <c r="C9497" s="598" t="str">
        <f>'832600'!B$11</f>
        <v>Arrendamientos financieros reconocidos como activos</v>
      </c>
      <c r="F9497" s="598">
        <f>'832600'!I$11</f>
        <v>0</v>
      </c>
      <c r="I9497" s="580"/>
      <c r="J9497" s="580" t="str">
        <f>Índice!$C$9</f>
        <v>2016-12-31</v>
      </c>
      <c r="K9497" s="598" t="s">
        <v>2321</v>
      </c>
      <c r="L9497" s="598" t="s">
        <v>2327</v>
      </c>
      <c r="M9497" s="598" t="s">
        <v>2266</v>
      </c>
      <c r="N9497" s="598" t="s">
        <v>2267</v>
      </c>
    </row>
    <row r="9498" spans="1:14" ht="15.75">
      <c r="A9498" s="604"/>
      <c r="C9498" s="598" t="str">
        <f>'832600'!B$11</f>
        <v>Arrendamientos financieros reconocidos como activos</v>
      </c>
      <c r="F9498" s="598">
        <f>'832600'!J$11</f>
        <v>0</v>
      </c>
      <c r="I9498" s="580"/>
      <c r="J9498" s="580" t="str">
        <f>Índice!$C$9</f>
        <v>2016-12-31</v>
      </c>
      <c r="K9498" s="598" t="s">
        <v>2321</v>
      </c>
      <c r="L9498" s="598" t="s">
        <v>2327</v>
      </c>
      <c r="M9498" s="598" t="s">
        <v>2266</v>
      </c>
      <c r="N9498" s="598" t="s">
        <v>2268</v>
      </c>
    </row>
    <row r="9499" spans="1:14" ht="15.75">
      <c r="A9499" s="604"/>
      <c r="C9499" s="598" t="str">
        <f>'832600'!B$11</f>
        <v>Arrendamientos financieros reconocidos como activos</v>
      </c>
      <c r="F9499" s="598">
        <f>'832600'!K$11</f>
        <v>0</v>
      </c>
      <c r="I9499" s="580"/>
      <c r="J9499" s="580" t="str">
        <f>Índice!$C$9</f>
        <v>2016-12-31</v>
      </c>
      <c r="K9499" s="598" t="s">
        <v>2321</v>
      </c>
      <c r="L9499" s="598" t="s">
        <v>2327</v>
      </c>
      <c r="M9499" s="598" t="s">
        <v>2266</v>
      </c>
      <c r="N9499" s="598" t="s">
        <v>2269</v>
      </c>
    </row>
    <row r="9500" spans="1:14" ht="15.75">
      <c r="A9500" s="604"/>
      <c r="C9500" s="598" t="str">
        <f>'832600'!B$11</f>
        <v>Arrendamientos financieros reconocidos como activos</v>
      </c>
      <c r="F9500" s="598">
        <f>'832600'!L$11</f>
        <v>0</v>
      </c>
      <c r="I9500" s="580"/>
      <c r="J9500" s="580" t="str">
        <f>Índice!$C$9</f>
        <v>2016-12-31</v>
      </c>
      <c r="K9500" s="598" t="s">
        <v>2321</v>
      </c>
      <c r="L9500" s="598" t="s">
        <v>2328</v>
      </c>
      <c r="M9500" s="598" t="s">
        <v>2266</v>
      </c>
      <c r="N9500" s="598" t="s">
        <v>2267</v>
      </c>
    </row>
    <row r="9501" spans="1:14" ht="15.75">
      <c r="A9501" s="604"/>
      <c r="C9501" s="598" t="str">
        <f>'832600'!B$11</f>
        <v>Arrendamientos financieros reconocidos como activos</v>
      </c>
      <c r="F9501" s="598">
        <f>'832600'!M$11</f>
        <v>0</v>
      </c>
      <c r="I9501" s="580"/>
      <c r="J9501" s="580" t="str">
        <f>Índice!$C$9</f>
        <v>2016-12-31</v>
      </c>
      <c r="K9501" s="598" t="s">
        <v>2321</v>
      </c>
      <c r="L9501" s="598" t="s">
        <v>2328</v>
      </c>
      <c r="M9501" s="598" t="s">
        <v>2266</v>
      </c>
      <c r="N9501" s="598" t="s">
        <v>2268</v>
      </c>
    </row>
    <row r="9502" spans="1:14" ht="15.75">
      <c r="A9502" s="604"/>
      <c r="C9502" s="598" t="str">
        <f>'832600'!B$11</f>
        <v>Arrendamientos financieros reconocidos como activos</v>
      </c>
      <c r="F9502" s="598">
        <f>'832600'!N$11</f>
        <v>0</v>
      </c>
      <c r="I9502" s="580"/>
      <c r="J9502" s="580" t="str">
        <f>Índice!$C$9</f>
        <v>2016-12-31</v>
      </c>
      <c r="K9502" s="598" t="s">
        <v>2321</v>
      </c>
      <c r="L9502" s="598" t="s">
        <v>2328</v>
      </c>
      <c r="M9502" s="598" t="s">
        <v>2266</v>
      </c>
      <c r="N9502" s="598" t="s">
        <v>2269</v>
      </c>
    </row>
    <row r="9503" spans="1:14" ht="15.75">
      <c r="A9503" s="604"/>
      <c r="C9503" s="598" t="str">
        <f>'832600'!B$11</f>
        <v>Arrendamientos financieros reconocidos como activos</v>
      </c>
      <c r="F9503" s="598">
        <f>'832600'!O$11</f>
        <v>0</v>
      </c>
      <c r="I9503" s="580"/>
      <c r="J9503" s="580" t="str">
        <f>Índice!$C$9</f>
        <v>2016-12-31</v>
      </c>
      <c r="K9503" s="598" t="s">
        <v>2321</v>
      </c>
      <c r="L9503" s="598" t="s">
        <v>2329</v>
      </c>
      <c r="M9503" s="598" t="s">
        <v>2266</v>
      </c>
      <c r="N9503" s="598" t="s">
        <v>2267</v>
      </c>
    </row>
    <row r="9504" spans="1:14" ht="15.75">
      <c r="A9504" s="604"/>
      <c r="C9504" s="598" t="str">
        <f>'832600'!B$11</f>
        <v>Arrendamientos financieros reconocidos como activos</v>
      </c>
      <c r="F9504" s="598">
        <f>'832600'!P$11</f>
        <v>0</v>
      </c>
      <c r="I9504" s="580"/>
      <c r="J9504" s="580" t="str">
        <f>Índice!$C$9</f>
        <v>2016-12-31</v>
      </c>
      <c r="K9504" s="598" t="s">
        <v>2321</v>
      </c>
      <c r="L9504" s="598" t="s">
        <v>2329</v>
      </c>
      <c r="M9504" s="598" t="s">
        <v>2266</v>
      </c>
      <c r="N9504" s="598" t="s">
        <v>2268</v>
      </c>
    </row>
    <row r="9505" spans="1:14" ht="15.75">
      <c r="A9505" s="604"/>
      <c r="C9505" s="598" t="str">
        <f>'832600'!B$11</f>
        <v>Arrendamientos financieros reconocidos como activos</v>
      </c>
      <c r="F9505" s="598">
        <f>'832600'!Q$11</f>
        <v>0</v>
      </c>
      <c r="I9505" s="580"/>
      <c r="J9505" s="580" t="str">
        <f>Índice!$C$9</f>
        <v>2016-12-31</v>
      </c>
      <c r="K9505" s="598" t="s">
        <v>2321</v>
      </c>
      <c r="L9505" s="598" t="s">
        <v>2329</v>
      </c>
      <c r="M9505" s="598" t="s">
        <v>2266</v>
      </c>
      <c r="N9505" s="598" t="s">
        <v>2269</v>
      </c>
    </row>
    <row r="9506" spans="1:14" ht="15.75">
      <c r="A9506" s="604"/>
      <c r="C9506" s="598" t="str">
        <f>'832600'!B$11</f>
        <v>Arrendamientos financieros reconocidos como activos</v>
      </c>
      <c r="F9506" s="598">
        <f>'832600'!R$11</f>
        <v>0</v>
      </c>
      <c r="I9506" s="580"/>
      <c r="J9506" s="580" t="str">
        <f>Índice!$C$9</f>
        <v>2016-12-31</v>
      </c>
      <c r="K9506" s="598" t="s">
        <v>2321</v>
      </c>
      <c r="L9506" s="598" t="s">
        <v>2326</v>
      </c>
      <c r="M9506" s="598" t="s">
        <v>2266</v>
      </c>
      <c r="N9506" s="598" t="s">
        <v>2267</v>
      </c>
    </row>
    <row r="9507" spans="1:14" ht="15.75">
      <c r="A9507" s="604"/>
      <c r="C9507" s="598" t="str">
        <f>'832600'!B$11</f>
        <v>Arrendamientos financieros reconocidos como activos</v>
      </c>
      <c r="F9507" s="598">
        <f>'832600'!S$11</f>
        <v>0</v>
      </c>
      <c r="I9507" s="580"/>
      <c r="J9507" s="580" t="str">
        <f>Índice!$C$9</f>
        <v>2016-12-31</v>
      </c>
      <c r="K9507" s="598" t="s">
        <v>2321</v>
      </c>
      <c r="L9507" s="598" t="s">
        <v>2326</v>
      </c>
      <c r="M9507" s="598" t="s">
        <v>2266</v>
      </c>
      <c r="N9507" s="598" t="s">
        <v>2268</v>
      </c>
    </row>
    <row r="9508" spans="1:14" ht="15.75">
      <c r="A9508" s="604"/>
      <c r="C9508" s="598" t="str">
        <f>'832600'!B$11</f>
        <v>Arrendamientos financieros reconocidos como activos</v>
      </c>
      <c r="F9508" s="598">
        <f>'832600'!T$11</f>
        <v>0</v>
      </c>
      <c r="I9508" s="580"/>
      <c r="J9508" s="580" t="str">
        <f>Índice!$C$9</f>
        <v>2016-12-31</v>
      </c>
      <c r="K9508" s="598" t="s">
        <v>2321</v>
      </c>
      <c r="L9508" s="598" t="s">
        <v>2326</v>
      </c>
      <c r="M9508" s="598" t="s">
        <v>2266</v>
      </c>
      <c r="N9508" s="598" t="s">
        <v>2269</v>
      </c>
    </row>
    <row r="9509" spans="1:14" ht="15.75">
      <c r="A9509" s="575" t="s">
        <v>15</v>
      </c>
      <c r="C9509" s="598">
        <f>'832600'!B12</f>
        <v>0</v>
      </c>
      <c r="I9509" s="580" t="str">
        <f>Índice!$C$8</f>
        <v>2016-01-01</v>
      </c>
      <c r="J9509" s="580" t="str">
        <f>Índice!$C$9</f>
        <v>2016-12-31</v>
      </c>
    </row>
    <row r="9510" spans="1:14" ht="15.75">
      <c r="A9510" s="604"/>
      <c r="C9510" s="598" t="str">
        <f>'832600'!B13</f>
        <v>Información a revelar por el arrendatario sobre arrendamientos financieros y operativos [Texto]</v>
      </c>
      <c r="F9510" s="597" t="str">
        <f>'832600'!C13</f>
        <v>Por incluir información</v>
      </c>
      <c r="I9510" s="580" t="str">
        <f>Índice!$C$8</f>
        <v>2016-01-01</v>
      </c>
      <c r="J9510" s="580" t="str">
        <f>Índice!$C$9</f>
        <v>2016-12-31</v>
      </c>
    </row>
    <row r="9511" spans="1:14" ht="15.75">
      <c r="A9511" s="575" t="s">
        <v>15</v>
      </c>
      <c r="C9511" s="598">
        <f>'832600'!B14</f>
        <v>0</v>
      </c>
      <c r="I9511" s="580" t="str">
        <f>Índice!$C$8</f>
        <v>2016-01-01</v>
      </c>
      <c r="J9511" s="580" t="str">
        <f>Índice!$C$9</f>
        <v>2016-12-31</v>
      </c>
    </row>
    <row r="9512" spans="1:14" ht="15.75">
      <c r="A9512" s="575" t="s">
        <v>15</v>
      </c>
      <c r="C9512" s="598" t="s">
        <v>1338</v>
      </c>
      <c r="I9512" s="580" t="str">
        <f>Índice!$C$8</f>
        <v>2016-01-01</v>
      </c>
      <c r="J9512" s="580" t="str">
        <f>Índice!$C$9</f>
        <v>2016-12-31</v>
      </c>
    </row>
    <row r="9513" spans="1:14" ht="15.75">
      <c r="A9513" s="604"/>
      <c r="C9513" s="598" t="str">
        <f>'832600'!B$16</f>
        <v>Pagos mínimos de arrendamientos financieros por pagar</v>
      </c>
      <c r="F9513" s="598">
        <f>'832600'!C$16</f>
        <v>0</v>
      </c>
      <c r="I9513" s="580"/>
      <c r="J9513" s="580" t="str">
        <f>Índice!$C$9</f>
        <v>2016-12-31</v>
      </c>
      <c r="K9513" s="598" t="s">
        <v>2330</v>
      </c>
      <c r="L9513" s="598" t="s">
        <v>2331</v>
      </c>
    </row>
    <row r="9514" spans="1:14" ht="15.75">
      <c r="A9514" s="604"/>
      <c r="C9514" s="598" t="str">
        <f>'832600'!B$17</f>
        <v>Pagos mínimos de arrendamientos por pagar bajo arrendamientos operativos no cancelables</v>
      </c>
      <c r="F9514" s="598">
        <f>'832600'!C$17</f>
        <v>0</v>
      </c>
      <c r="I9514" s="580"/>
      <c r="J9514" s="580" t="str">
        <f>Índice!$C$9</f>
        <v>2016-12-31</v>
      </c>
      <c r="K9514" s="598" t="s">
        <v>2330</v>
      </c>
      <c r="L9514" s="598" t="s">
        <v>2331</v>
      </c>
    </row>
    <row r="9515" spans="1:14" ht="15.75">
      <c r="A9515" s="575" t="s">
        <v>15</v>
      </c>
      <c r="C9515" s="598" t="s">
        <v>1340</v>
      </c>
      <c r="I9515" s="580" t="str">
        <f>Índice!$C$8</f>
        <v>2016-01-01</v>
      </c>
      <c r="J9515" s="580" t="str">
        <f>Índice!$C$9</f>
        <v>2016-12-31</v>
      </c>
    </row>
    <row r="9516" spans="1:14" ht="15.75">
      <c r="A9516" s="604"/>
      <c r="C9516" s="598" t="str">
        <f>'832600'!B$16</f>
        <v>Pagos mínimos de arrendamientos financieros por pagar</v>
      </c>
      <c r="F9516" s="598">
        <f>'832600'!D$16</f>
        <v>0</v>
      </c>
      <c r="I9516" s="580"/>
      <c r="J9516" s="580" t="str">
        <f>Índice!$C$9</f>
        <v>2016-12-31</v>
      </c>
      <c r="K9516" s="598" t="s">
        <v>2330</v>
      </c>
      <c r="L9516" s="598" t="s">
        <v>2332</v>
      </c>
    </row>
    <row r="9517" spans="1:14" ht="15.75">
      <c r="A9517" s="604"/>
      <c r="C9517" s="598" t="str">
        <f>'832600'!B$17</f>
        <v>Pagos mínimos de arrendamientos por pagar bajo arrendamientos operativos no cancelables</v>
      </c>
      <c r="F9517" s="598">
        <f>'832600'!D$17</f>
        <v>0</v>
      </c>
      <c r="I9517" s="580"/>
      <c r="J9517" s="580" t="str">
        <f>Índice!$C$9</f>
        <v>2016-12-31</v>
      </c>
      <c r="K9517" s="598" t="s">
        <v>2330</v>
      </c>
      <c r="L9517" s="598" t="s">
        <v>2332</v>
      </c>
    </row>
    <row r="9518" spans="1:14" ht="15.75">
      <c r="A9518" s="575" t="s">
        <v>15</v>
      </c>
      <c r="C9518" s="598" t="s">
        <v>1339</v>
      </c>
      <c r="I9518" s="580" t="str">
        <f>Índice!$C$8</f>
        <v>2016-01-01</v>
      </c>
      <c r="J9518" s="580" t="str">
        <f>Índice!$C$9</f>
        <v>2016-12-31</v>
      </c>
    </row>
    <row r="9519" spans="1:14" ht="15.75">
      <c r="A9519" s="604"/>
      <c r="C9519" s="598" t="str">
        <f>'832600'!B$16</f>
        <v>Pagos mínimos de arrendamientos financieros por pagar</v>
      </c>
      <c r="F9519" s="598">
        <f>'832600'!E$16</f>
        <v>0</v>
      </c>
      <c r="I9519" s="580"/>
      <c r="J9519" s="580" t="str">
        <f>Índice!$C$9</f>
        <v>2016-12-31</v>
      </c>
      <c r="K9519" s="598" t="s">
        <v>2330</v>
      </c>
      <c r="L9519" s="598" t="s">
        <v>2333</v>
      </c>
    </row>
    <row r="9520" spans="1:14" ht="15.75">
      <c r="A9520" s="604"/>
      <c r="C9520" s="598" t="str">
        <f>'832600'!B$17</f>
        <v>Pagos mínimos de arrendamientos por pagar bajo arrendamientos operativos no cancelables</v>
      </c>
      <c r="F9520" s="598">
        <f>'832600'!E$17</f>
        <v>0</v>
      </c>
      <c r="I9520" s="580"/>
      <c r="J9520" s="580" t="str">
        <f>Índice!$C$9</f>
        <v>2016-12-31</v>
      </c>
      <c r="K9520" s="598" t="s">
        <v>2330</v>
      </c>
      <c r="L9520" s="598" t="s">
        <v>2333</v>
      </c>
    </row>
    <row r="9521" spans="1:12" ht="15.75">
      <c r="A9521" s="575" t="s">
        <v>15</v>
      </c>
      <c r="C9521" s="598" t="s">
        <v>1346</v>
      </c>
      <c r="I9521" s="580" t="str">
        <f>Índice!$C$8</f>
        <v>2016-01-01</v>
      </c>
      <c r="J9521" s="580" t="str">
        <f>Índice!$C$9</f>
        <v>2016-12-31</v>
      </c>
    </row>
    <row r="9522" spans="1:12" ht="15.75">
      <c r="A9522" s="604"/>
      <c r="C9522" s="598" t="str">
        <f>'832600'!B$16</f>
        <v>Pagos mínimos de arrendamientos financieros por pagar</v>
      </c>
      <c r="F9522" s="598">
        <f>'832600'!F$16</f>
        <v>0</v>
      </c>
      <c r="I9522" s="580"/>
      <c r="J9522" s="580" t="str">
        <f>Índice!$C$9</f>
        <v>2016-12-31</v>
      </c>
      <c r="K9522" s="598" t="s">
        <v>2330</v>
      </c>
      <c r="L9522" s="598" t="s">
        <v>2334</v>
      </c>
    </row>
    <row r="9523" spans="1:12" ht="15.75">
      <c r="A9523" s="604"/>
      <c r="C9523" s="598" t="str">
        <f>'832600'!B$17</f>
        <v>Pagos mínimos de arrendamientos por pagar bajo arrendamientos operativos no cancelables</v>
      </c>
      <c r="F9523" s="598">
        <f>'832600'!F$17</f>
        <v>0</v>
      </c>
      <c r="I9523" s="580"/>
      <c r="J9523" s="580" t="str">
        <f>Índice!$C$9</f>
        <v>2016-12-31</v>
      </c>
      <c r="K9523" s="598" t="s">
        <v>2330</v>
      </c>
      <c r="L9523" s="598" t="s">
        <v>2334</v>
      </c>
    </row>
    <row r="9524" spans="1:12" ht="15.75">
      <c r="A9524" s="575" t="s">
        <v>15</v>
      </c>
      <c r="C9524" s="598" t="str">
        <f>'832600'!B19</f>
        <v>Pagos de arriendos y subarriendos reconocidos como gasto</v>
      </c>
      <c r="I9524" s="580" t="str">
        <f>Índice!$C$8</f>
        <v>2016-01-01</v>
      </c>
      <c r="J9524" s="580" t="str">
        <f>Índice!$C$9</f>
        <v>2016-12-31</v>
      </c>
    </row>
    <row r="9525" spans="1:12" ht="15.75">
      <c r="A9525" s="604"/>
      <c r="C9525" s="598" t="str">
        <f>'832600'!B20</f>
        <v>Pagos de arriendos y subarriendos reconocidos como gasto</v>
      </c>
      <c r="F9525" s="598">
        <f>'832600'!C20</f>
        <v>0</v>
      </c>
      <c r="I9525" s="580" t="str">
        <f>Índice!$C$8</f>
        <v>2016-01-01</v>
      </c>
      <c r="J9525" s="580" t="str">
        <f>Índice!$C$9</f>
        <v>2016-12-31</v>
      </c>
    </row>
    <row r="9526" spans="1:12" ht="15.75">
      <c r="A9526" s="604"/>
      <c r="C9526" s="598" t="str">
        <f>'832600'!B21</f>
        <v>Descripción de los acuerdos de arrendamiento significativos clasificados por los arrendatarios como arrendamientos financieros</v>
      </c>
      <c r="F9526" s="598" t="str">
        <f>'832600'!C21</f>
        <v>Por incluir información</v>
      </c>
      <c r="I9526" s="580" t="str">
        <f>Índice!$C$8</f>
        <v>2016-01-01</v>
      </c>
      <c r="J9526" s="580" t="str">
        <f>Índice!$C$9</f>
        <v>2016-12-31</v>
      </c>
    </row>
    <row r="9527" spans="1:12" ht="15.75">
      <c r="A9527" s="604"/>
      <c r="C9527" s="598" t="str">
        <f>'832600'!B22</f>
        <v>Descripción de los acuerdos de arrendamiento significativos clasificados por los arrendatarios como arrendamientos operativos</v>
      </c>
      <c r="F9527" s="598" t="str">
        <f>'832600'!C22</f>
        <v>Por incluir información</v>
      </c>
      <c r="I9527" s="580" t="str">
        <f>Índice!$C$8</f>
        <v>2016-01-01</v>
      </c>
      <c r="J9527" s="580" t="str">
        <f>Índice!$C$9</f>
        <v>2016-12-31</v>
      </c>
    </row>
    <row r="9528" spans="1:12" ht="15.75">
      <c r="A9528" s="575" t="s">
        <v>15</v>
      </c>
      <c r="C9528" s="598">
        <f>'832600'!B23</f>
        <v>0</v>
      </c>
      <c r="F9528" s="598"/>
      <c r="I9528" s="580" t="str">
        <f>Índice!$C$8</f>
        <v>2016-01-01</v>
      </c>
      <c r="J9528" s="580" t="str">
        <f>Índice!$C$9</f>
        <v>2016-12-31</v>
      </c>
    </row>
    <row r="9529" spans="1:12" ht="15.75">
      <c r="A9529" s="604"/>
      <c r="C9529" s="598" t="str">
        <f>'832600'!B24</f>
        <v>Información a revelar por el arrendador sobre arrendamientos financieros y operativos [Texto]</v>
      </c>
      <c r="F9529" s="598" t="str">
        <f>'832600'!C24</f>
        <v>Por incluir información</v>
      </c>
      <c r="I9529" s="580" t="str">
        <f>Índice!$C$8</f>
        <v>2016-01-01</v>
      </c>
      <c r="J9529" s="580" t="str">
        <f>Índice!$C$9</f>
        <v>2016-12-31</v>
      </c>
    </row>
    <row r="9530" spans="1:12" ht="15.75">
      <c r="A9530" s="575" t="s">
        <v>15</v>
      </c>
      <c r="C9530" s="598">
        <f>'832600'!B25</f>
        <v>0</v>
      </c>
      <c r="F9530" s="598"/>
      <c r="I9530" s="580" t="str">
        <f>Índice!$C$8</f>
        <v>2016-01-01</v>
      </c>
      <c r="J9530" s="580" t="str">
        <f>Índice!$C$9</f>
        <v>2016-12-31</v>
      </c>
    </row>
    <row r="9531" spans="1:12" ht="15.75">
      <c r="A9531" s="575" t="s">
        <v>15</v>
      </c>
      <c r="C9531" s="598" t="s">
        <v>1338</v>
      </c>
      <c r="F9531" s="598"/>
      <c r="I9531" s="580" t="str">
        <f>Índice!$C$8</f>
        <v>2016-01-01</v>
      </c>
      <c r="J9531" s="580" t="str">
        <f>Índice!$C$9</f>
        <v>2016-12-31</v>
      </c>
    </row>
    <row r="9532" spans="1:12" ht="15.75">
      <c r="A9532" s="604"/>
      <c r="C9532" s="598" t="str">
        <f>'832600'!B$27</f>
        <v>Inversión bruta en arrendamientos financieros</v>
      </c>
      <c r="F9532" s="598">
        <f>'832600'!C$27</f>
        <v>0</v>
      </c>
      <c r="I9532" s="580"/>
      <c r="J9532" s="580" t="str">
        <f>Índice!$C$9</f>
        <v>2016-12-31</v>
      </c>
      <c r="K9532" s="598" t="s">
        <v>2330</v>
      </c>
      <c r="L9532" s="598" t="s">
        <v>2331</v>
      </c>
    </row>
    <row r="9533" spans="1:12" ht="15.75">
      <c r="A9533" s="604"/>
      <c r="C9533" s="598" t="str">
        <f>'832600'!B$28</f>
        <v>Ingresos financieros no devengados por arrendamientos financieros</v>
      </c>
      <c r="F9533" s="598">
        <f>'832600'!C$28</f>
        <v>0</v>
      </c>
      <c r="I9533" s="580"/>
      <c r="J9533" s="580" t="str">
        <f>Índice!$C$9</f>
        <v>2016-12-31</v>
      </c>
      <c r="K9533" s="598" t="s">
        <v>2330</v>
      </c>
      <c r="L9533" s="598" t="s">
        <v>2331</v>
      </c>
    </row>
    <row r="9534" spans="1:12" ht="15.75">
      <c r="A9534" s="604"/>
      <c r="C9534" s="598" t="str">
        <f>'832600'!B$29</f>
        <v>Pagos mínimos de arrendamientos financieros por cobrar, al valor presente</v>
      </c>
      <c r="F9534" s="598">
        <f>'832600'!C$29</f>
        <v>0</v>
      </c>
      <c r="I9534" s="580"/>
      <c r="J9534" s="580" t="str">
        <f>Índice!$C$9</f>
        <v>2016-12-31</v>
      </c>
      <c r="K9534" s="598" t="s">
        <v>2330</v>
      </c>
      <c r="L9534" s="598" t="s">
        <v>2331</v>
      </c>
    </row>
    <row r="9535" spans="1:12" ht="15.75">
      <c r="A9535" s="604"/>
      <c r="C9535" s="598" t="str">
        <f>'832600'!B$30</f>
        <v>Pagos mínimos de arrendamientos por cobrar bajo arrendamientos operativos no cancelables</v>
      </c>
      <c r="F9535" s="598">
        <f>'832600'!C$30</f>
        <v>0</v>
      </c>
      <c r="I9535" s="580"/>
      <c r="J9535" s="580" t="str">
        <f>Índice!$C$9</f>
        <v>2016-12-31</v>
      </c>
      <c r="K9535" s="598" t="s">
        <v>2330</v>
      </c>
      <c r="L9535" s="598" t="s">
        <v>2331</v>
      </c>
    </row>
    <row r="9536" spans="1:12" ht="15.75">
      <c r="A9536" s="575" t="s">
        <v>15</v>
      </c>
      <c r="C9536" s="598" t="s">
        <v>1340</v>
      </c>
      <c r="F9536" s="598"/>
      <c r="I9536" s="580" t="str">
        <f>Índice!$C$8</f>
        <v>2016-01-01</v>
      </c>
      <c r="J9536" s="580" t="str">
        <f>Índice!$C$9</f>
        <v>2016-12-31</v>
      </c>
      <c r="L9536" s="598"/>
    </row>
    <row r="9537" spans="1:12" ht="15.75">
      <c r="A9537" s="604"/>
      <c r="C9537" s="598" t="str">
        <f>'832600'!B$27</f>
        <v>Inversión bruta en arrendamientos financieros</v>
      </c>
      <c r="F9537" s="598">
        <f>'832600'!D$27</f>
        <v>0</v>
      </c>
      <c r="I9537" s="580"/>
      <c r="J9537" s="580" t="str">
        <f>Índice!$C$9</f>
        <v>2016-12-31</v>
      </c>
      <c r="K9537" s="598" t="s">
        <v>2330</v>
      </c>
      <c r="L9537" s="598" t="s">
        <v>2332</v>
      </c>
    </row>
    <row r="9538" spans="1:12" ht="15.75">
      <c r="A9538" s="604"/>
      <c r="C9538" s="598" t="str">
        <f>'832600'!B$28</f>
        <v>Ingresos financieros no devengados por arrendamientos financieros</v>
      </c>
      <c r="F9538" s="598">
        <f>'832600'!D$28</f>
        <v>0</v>
      </c>
      <c r="I9538" s="580"/>
      <c r="J9538" s="580" t="str">
        <f>Índice!$C$9</f>
        <v>2016-12-31</v>
      </c>
      <c r="K9538" s="598" t="s">
        <v>2330</v>
      </c>
      <c r="L9538" s="598" t="s">
        <v>2332</v>
      </c>
    </row>
    <row r="9539" spans="1:12" ht="15.75">
      <c r="A9539" s="604"/>
      <c r="C9539" s="598" t="str">
        <f>'832600'!B$29</f>
        <v>Pagos mínimos de arrendamientos financieros por cobrar, al valor presente</v>
      </c>
      <c r="F9539" s="598">
        <f>'832600'!D$29</f>
        <v>0</v>
      </c>
      <c r="I9539" s="580"/>
      <c r="J9539" s="580" t="str">
        <f>Índice!$C$9</f>
        <v>2016-12-31</v>
      </c>
      <c r="K9539" s="598" t="s">
        <v>2330</v>
      </c>
      <c r="L9539" s="598" t="s">
        <v>2332</v>
      </c>
    </row>
    <row r="9540" spans="1:12" ht="15.75">
      <c r="A9540" s="604"/>
      <c r="C9540" s="598" t="str">
        <f>'832600'!B$30</f>
        <v>Pagos mínimos de arrendamientos por cobrar bajo arrendamientos operativos no cancelables</v>
      </c>
      <c r="F9540" s="598">
        <f>'832600'!D$30</f>
        <v>0</v>
      </c>
      <c r="I9540" s="580"/>
      <c r="J9540" s="580" t="str">
        <f>Índice!$C$9</f>
        <v>2016-12-31</v>
      </c>
      <c r="K9540" s="598" t="s">
        <v>2330</v>
      </c>
      <c r="L9540" s="598" t="s">
        <v>2332</v>
      </c>
    </row>
    <row r="9541" spans="1:12" ht="15.75">
      <c r="A9541" s="575" t="s">
        <v>15</v>
      </c>
      <c r="C9541" s="598" t="s">
        <v>1339</v>
      </c>
      <c r="F9541" s="598"/>
      <c r="I9541" s="580" t="str">
        <f>Índice!$C$8</f>
        <v>2016-01-01</v>
      </c>
      <c r="J9541" s="580" t="str">
        <f>Índice!$C$9</f>
        <v>2016-12-31</v>
      </c>
    </row>
    <row r="9542" spans="1:12" ht="15.75">
      <c r="A9542" s="604"/>
      <c r="C9542" s="598" t="str">
        <f>'832600'!B$27</f>
        <v>Inversión bruta en arrendamientos financieros</v>
      </c>
      <c r="F9542" s="598">
        <f>'832600'!E$27</f>
        <v>0</v>
      </c>
      <c r="I9542" s="580"/>
      <c r="J9542" s="580" t="str">
        <f>Índice!$C$9</f>
        <v>2016-12-31</v>
      </c>
      <c r="K9542" s="598" t="s">
        <v>2330</v>
      </c>
      <c r="L9542" s="598" t="s">
        <v>2333</v>
      </c>
    </row>
    <row r="9543" spans="1:12" ht="15.75">
      <c r="A9543" s="604"/>
      <c r="C9543" s="598" t="str">
        <f>'832600'!B$28</f>
        <v>Ingresos financieros no devengados por arrendamientos financieros</v>
      </c>
      <c r="F9543" s="598">
        <f>'832600'!E$28</f>
        <v>0</v>
      </c>
      <c r="I9543" s="580"/>
      <c r="J9543" s="580" t="str">
        <f>Índice!$C$9</f>
        <v>2016-12-31</v>
      </c>
      <c r="K9543" s="598" t="s">
        <v>2330</v>
      </c>
      <c r="L9543" s="598" t="s">
        <v>2333</v>
      </c>
    </row>
    <row r="9544" spans="1:12" ht="15.75">
      <c r="A9544" s="604"/>
      <c r="C9544" s="598" t="str">
        <f>'832600'!B$29</f>
        <v>Pagos mínimos de arrendamientos financieros por cobrar, al valor presente</v>
      </c>
      <c r="F9544" s="598">
        <f>'832600'!E$29</f>
        <v>0</v>
      </c>
      <c r="I9544" s="580"/>
      <c r="J9544" s="580" t="str">
        <f>Índice!$C$9</f>
        <v>2016-12-31</v>
      </c>
      <c r="K9544" s="598" t="s">
        <v>2330</v>
      </c>
      <c r="L9544" s="598" t="s">
        <v>2333</v>
      </c>
    </row>
    <row r="9545" spans="1:12" ht="15.75">
      <c r="A9545" s="604"/>
      <c r="C9545" s="598" t="str">
        <f>'832600'!B$30</f>
        <v>Pagos mínimos de arrendamientos por cobrar bajo arrendamientos operativos no cancelables</v>
      </c>
      <c r="F9545" s="598">
        <f>'832600'!E$30</f>
        <v>0</v>
      </c>
      <c r="I9545" s="580"/>
      <c r="J9545" s="580" t="str">
        <f>Índice!$C$9</f>
        <v>2016-12-31</v>
      </c>
      <c r="K9545" s="598" t="s">
        <v>2330</v>
      </c>
      <c r="L9545" s="598" t="s">
        <v>2333</v>
      </c>
    </row>
    <row r="9546" spans="1:12" ht="15.75">
      <c r="A9546" s="575" t="s">
        <v>15</v>
      </c>
      <c r="C9546" s="598" t="s">
        <v>1346</v>
      </c>
      <c r="F9546" s="598"/>
      <c r="I9546" s="580" t="str">
        <f>Índice!$C$8</f>
        <v>2016-01-01</v>
      </c>
      <c r="J9546" s="580" t="str">
        <f>Índice!$C$9</f>
        <v>2016-12-31</v>
      </c>
    </row>
    <row r="9547" spans="1:12" ht="15.75">
      <c r="A9547" s="604"/>
      <c r="C9547" s="598" t="str">
        <f>'832600'!B$27</f>
        <v>Inversión bruta en arrendamientos financieros</v>
      </c>
      <c r="F9547" s="598">
        <f>'832600'!F$27</f>
        <v>0</v>
      </c>
      <c r="I9547" s="580"/>
      <c r="J9547" s="580" t="str">
        <f>Índice!$C$9</f>
        <v>2016-12-31</v>
      </c>
      <c r="K9547" s="598" t="s">
        <v>2330</v>
      </c>
      <c r="L9547" s="598" t="s">
        <v>2334</v>
      </c>
    </row>
    <row r="9548" spans="1:12" ht="15.75">
      <c r="A9548" s="604"/>
      <c r="C9548" s="598" t="str">
        <f>'832600'!B$28</f>
        <v>Ingresos financieros no devengados por arrendamientos financieros</v>
      </c>
      <c r="F9548" s="598">
        <f>'832600'!F$28</f>
        <v>0</v>
      </c>
      <c r="I9548" s="580"/>
      <c r="J9548" s="580" t="str">
        <f>Índice!$C$9</f>
        <v>2016-12-31</v>
      </c>
      <c r="K9548" s="598" t="s">
        <v>2330</v>
      </c>
      <c r="L9548" s="598" t="s">
        <v>2334</v>
      </c>
    </row>
    <row r="9549" spans="1:12" ht="15.75">
      <c r="A9549" s="604"/>
      <c r="C9549" s="598" t="str">
        <f>'832600'!B$29</f>
        <v>Pagos mínimos de arrendamientos financieros por cobrar, al valor presente</v>
      </c>
      <c r="F9549" s="598">
        <f>'832600'!F$29</f>
        <v>0</v>
      </c>
      <c r="I9549" s="580"/>
      <c r="J9549" s="580" t="str">
        <f>Índice!$C$9</f>
        <v>2016-12-31</v>
      </c>
      <c r="K9549" s="598" t="s">
        <v>2330</v>
      </c>
      <c r="L9549" s="598" t="s">
        <v>2334</v>
      </c>
    </row>
    <row r="9550" spans="1:12" ht="15.75">
      <c r="A9550" s="604"/>
      <c r="C9550" s="598" t="str">
        <f>'832600'!B$30</f>
        <v>Pagos mínimos de arrendamientos por cobrar bajo arrendamientos operativos no cancelables</v>
      </c>
      <c r="F9550" s="598">
        <f>'832600'!F$30</f>
        <v>0</v>
      </c>
      <c r="I9550" s="580"/>
      <c r="J9550" s="580" t="str">
        <f>Índice!$C$9</f>
        <v>2016-12-31</v>
      </c>
      <c r="K9550" s="598" t="s">
        <v>2330</v>
      </c>
      <c r="L9550" s="598" t="s">
        <v>2334</v>
      </c>
    </row>
    <row r="9551" spans="1:12" ht="15.75">
      <c r="A9551" s="575" t="s">
        <v>15</v>
      </c>
      <c r="C9551" s="598" t="str">
        <f>'832600'!B32</f>
        <v>Cuotas contingentes reconocidas como ingreso [sinopsis]</v>
      </c>
      <c r="I9551" s="580" t="str">
        <f>Índice!$C$8</f>
        <v>2016-01-01</v>
      </c>
      <c r="J9551" s="580" t="str">
        <f>Índice!$C$9</f>
        <v>2016-12-31</v>
      </c>
      <c r="L9551" s="598"/>
    </row>
    <row r="9552" spans="1:12" ht="15.75">
      <c r="A9552" s="604"/>
      <c r="C9552" s="598" t="str">
        <f>'832600'!B33</f>
        <v>Cuotas contingentes reconocidas como ingreso, clasificadas como arrendamiento financiero</v>
      </c>
      <c r="F9552" s="598">
        <f>'832600'!C33</f>
        <v>0</v>
      </c>
      <c r="I9552" s="580" t="str">
        <f>Índice!$C$8</f>
        <v>2016-01-01</v>
      </c>
      <c r="J9552" s="580" t="str">
        <f>Índice!$C$9</f>
        <v>2016-12-31</v>
      </c>
    </row>
    <row r="9553" spans="1:18" ht="15.75">
      <c r="A9553" s="604"/>
      <c r="C9553" s="598" t="str">
        <f>'832600'!B34</f>
        <v>Cuotas contingentes reconocidas como ingreso, clasificadas como arrendamiento operativo</v>
      </c>
      <c r="F9553" s="598">
        <f>'832600'!C34</f>
        <v>0</v>
      </c>
      <c r="I9553" s="580" t="str">
        <f>Índice!$C$8</f>
        <v>2016-01-01</v>
      </c>
      <c r="J9553" s="580" t="str">
        <f>Índice!$C$9</f>
        <v>2016-12-31</v>
      </c>
    </row>
    <row r="9554" spans="1:18" ht="15.75">
      <c r="A9554" s="604"/>
      <c r="C9554" s="598" t="str">
        <f>'832600'!B35</f>
        <v>Total de cuotas contingentes reconocidas como ingreso</v>
      </c>
      <c r="F9554" s="598">
        <f>'832600'!C35</f>
        <v>0</v>
      </c>
      <c r="I9554" s="580" t="str">
        <f>Índice!$C$8</f>
        <v>2016-01-01</v>
      </c>
      <c r="J9554" s="580" t="str">
        <f>Índice!$C$9</f>
        <v>2016-12-31</v>
      </c>
    </row>
    <row r="9555" spans="1:18" ht="15.75">
      <c r="A9555" s="604"/>
      <c r="C9555" s="598" t="str">
        <f>'832600'!B36</f>
        <v>Explicación de los valores residuales no garantizados reconocidos a favor del arrendador</v>
      </c>
      <c r="F9555" s="595" t="str">
        <f>'832600'!C36</f>
        <v>Por incluir información</v>
      </c>
      <c r="I9555" s="580" t="str">
        <f>Índice!$C$8</f>
        <v>2016-01-01</v>
      </c>
      <c r="J9555" s="580" t="str">
        <f>Índice!$C$9</f>
        <v>2016-12-31</v>
      </c>
    </row>
    <row r="9556" spans="1:18" ht="15.75">
      <c r="A9556" s="604"/>
      <c r="C9556" s="598" t="str">
        <f>'832600'!B37</f>
        <v>Correcciones de valor acumuladas que cubran insolvencias relativas a los pagos mínimos por el arrendamiento pendientes de cobro</v>
      </c>
      <c r="F9556" s="598">
        <f>'832600'!C37</f>
        <v>0</v>
      </c>
      <c r="I9556" s="580"/>
      <c r="J9556" s="580" t="str">
        <f>Índice!$C$9</f>
        <v>2016-12-31</v>
      </c>
    </row>
    <row r="9557" spans="1:18" ht="15.75">
      <c r="A9557" s="604"/>
      <c r="C9557" s="598" t="str">
        <f>'832600'!B38</f>
        <v>Descripción de los acuerdos de arrendamiento significativos clasificados por los arrendadores como arrendamientos financieros</v>
      </c>
      <c r="F9557" s="595" t="str">
        <f>'832600'!C38</f>
        <v>Por incluir información</v>
      </c>
      <c r="I9557" s="580" t="str">
        <f>Índice!$C$8</f>
        <v>2016-01-01</v>
      </c>
      <c r="J9557" s="580" t="str">
        <f>Índice!$C$9</f>
        <v>2016-12-31</v>
      </c>
      <c r="L9557" s="598"/>
    </row>
    <row r="9558" spans="1:18" ht="15.75">
      <c r="A9558" s="604"/>
      <c r="C9558" s="598" t="str">
        <f>'832600'!B39</f>
        <v>Descripción de los acuerdos de arrendamiento significativos clasificados por los arrendadores como arrendamientos operativos</v>
      </c>
      <c r="F9558" s="595" t="str">
        <f>'832600'!C39</f>
        <v>Por incluir información</v>
      </c>
      <c r="I9558" s="580" t="str">
        <f>Índice!$C$8</f>
        <v>2016-01-01</v>
      </c>
      <c r="J9558" s="580" t="str">
        <f>Índice!$C$9</f>
        <v>2016-12-31</v>
      </c>
      <c r="L9558" s="598"/>
    </row>
    <row r="9559" spans="1:18" ht="15.75">
      <c r="A9559" s="575" t="s">
        <v>15</v>
      </c>
      <c r="B9559" s="550"/>
      <c r="C9559" s="549" t="s">
        <v>1382</v>
      </c>
      <c r="D9559" s="550"/>
      <c r="E9559" s="550"/>
      <c r="F9559" s="551"/>
      <c r="G9559" s="550"/>
      <c r="H9559" s="550"/>
      <c r="I9559" s="580" t="str">
        <f>Índice!$C$8</f>
        <v>2016-01-01</v>
      </c>
      <c r="J9559" s="580" t="str">
        <f>Índice!$C$9</f>
        <v>2016-12-31</v>
      </c>
      <c r="K9559" s="584"/>
      <c r="L9559" s="584"/>
      <c r="M9559" s="550"/>
      <c r="N9559" s="550"/>
      <c r="O9559" s="550"/>
      <c r="P9559" s="550"/>
      <c r="Q9559" s="550"/>
      <c r="R9559" s="550"/>
    </row>
    <row r="9560" spans="1:18" ht="15.75">
      <c r="A9560" s="604"/>
      <c r="C9560" s="598" t="str">
        <f>'834120'!B6</f>
        <v>Información a revelar sobre acuerdos con pagos basados en acciones [Texto]</v>
      </c>
      <c r="F9560" s="597" t="str">
        <f>'834120'!C6</f>
        <v>Por incluir  información</v>
      </c>
      <c r="I9560" s="580" t="str">
        <f>Índice!$C$8</f>
        <v>2016-01-01</v>
      </c>
      <c r="J9560" s="580" t="str">
        <f>Índice!$C$9</f>
        <v>2016-12-31</v>
      </c>
    </row>
    <row r="9561" spans="1:18" ht="15.75">
      <c r="A9561" s="604"/>
      <c r="C9561" s="598" t="str">
        <f>'834120'!B7</f>
        <v>Información a revelar sobre los plazos y condiciones de acuerdos con pagos basados en acciones [Texto]</v>
      </c>
      <c r="F9561" s="597" t="str">
        <f>'834120'!C7</f>
        <v>Por incluir  información</v>
      </c>
      <c r="I9561" s="580" t="str">
        <f>Índice!$C$8</f>
        <v>2016-01-01</v>
      </c>
      <c r="J9561" s="580" t="str">
        <f>Índice!$C$9</f>
        <v>2016-12-31</v>
      </c>
    </row>
    <row r="9562" spans="1:18" ht="15.75">
      <c r="A9562" s="575" t="s">
        <v>15</v>
      </c>
      <c r="C9562" s="598">
        <f>'834120'!B8</f>
        <v>0</v>
      </c>
      <c r="F9562" s="597" t="str">
        <f>'834120'!C8</f>
        <v>Acuerdos con pagos basados en acciones</v>
      </c>
      <c r="I9562" s="580" t="str">
        <f>Índice!$C$8</f>
        <v>2016-01-01</v>
      </c>
      <c r="J9562" s="580" t="str">
        <f>Índice!$C$9</f>
        <v>2016-12-31</v>
      </c>
    </row>
    <row r="9563" spans="1:18" ht="15.75">
      <c r="A9563" s="604"/>
      <c r="C9563" s="598" t="str">
        <f>'834120'!B9</f>
        <v>Descripción de acuerdos con pagos basados en acciones</v>
      </c>
      <c r="F9563" s="597" t="str">
        <f>'834120'!C9</f>
        <v>Por incluir  información</v>
      </c>
      <c r="I9563" s="580" t="str">
        <f>Índice!$C$8</f>
        <v>2016-01-01</v>
      </c>
      <c r="J9563" s="580" t="str">
        <f>Índice!$C$9</f>
        <v>2016-12-31</v>
      </c>
      <c r="K9563" s="598" t="s">
        <v>2335</v>
      </c>
      <c r="L9563" s="598" t="s">
        <v>2336</v>
      </c>
    </row>
    <row r="9564" spans="1:18" ht="15.75">
      <c r="A9564" s="604"/>
      <c r="C9564" s="598" t="str">
        <f>'834120'!B10</f>
        <v>Descripción de los requerimientos de consolidación (irrevocabilidad) de acuerdos con pagos basados en acciones</v>
      </c>
      <c r="F9564" s="597" t="str">
        <f>'834120'!C10</f>
        <v>Por incluir  información</v>
      </c>
      <c r="I9564" s="580" t="str">
        <f>Índice!$C$8</f>
        <v>2016-01-01</v>
      </c>
      <c r="J9564" s="580" t="str">
        <f>Índice!$C$9</f>
        <v>2016-12-31</v>
      </c>
      <c r="K9564" s="598" t="s">
        <v>2335</v>
      </c>
      <c r="L9564" s="598" t="s">
        <v>2336</v>
      </c>
    </row>
    <row r="9565" spans="1:18" ht="15.75">
      <c r="A9565" s="604"/>
      <c r="C9565" s="598" t="str">
        <f>'834120'!B11</f>
        <v>Descripción del plazo máximo de opciones concedidas para acuerdos con pagos basados en acciones</v>
      </c>
      <c r="F9565" s="597" t="str">
        <f>'834120'!C11</f>
        <v>Por incluir  información</v>
      </c>
      <c r="I9565" s="580" t="str">
        <f>Índice!$C$8</f>
        <v>2016-01-01</v>
      </c>
      <c r="J9565" s="580" t="str">
        <f>Índice!$C$9</f>
        <v>2016-12-31</v>
      </c>
      <c r="K9565" s="598" t="s">
        <v>2335</v>
      </c>
      <c r="L9565" s="598" t="s">
        <v>2336</v>
      </c>
    </row>
    <row r="9566" spans="1:18" ht="15.75">
      <c r="A9566" s="604"/>
      <c r="C9566" s="598" t="str">
        <f>'834120'!B12</f>
        <v>Descripción del método de liquidación de acuerdos con pagos basados en acciones</v>
      </c>
      <c r="F9566" s="597" t="str">
        <f>'834120'!C12</f>
        <v>Por incluir  información</v>
      </c>
      <c r="I9566" s="580" t="str">
        <f>Índice!$C$8</f>
        <v>2016-01-01</v>
      </c>
      <c r="J9566" s="580" t="str">
        <f>Índice!$C$9</f>
        <v>2016-12-31</v>
      </c>
      <c r="K9566" s="598" t="s">
        <v>2335</v>
      </c>
      <c r="L9566" s="598" t="s">
        <v>2336</v>
      </c>
    </row>
    <row r="9567" spans="1:18" ht="15.75">
      <c r="A9567" s="575" t="s">
        <v>15</v>
      </c>
      <c r="C9567" s="598">
        <f>'834120'!B13</f>
        <v>0</v>
      </c>
      <c r="F9567" s="597">
        <f>'834120'!C13</f>
        <v>0</v>
      </c>
      <c r="I9567" s="580" t="str">
        <f>Índice!$C$8</f>
        <v>2016-01-01</v>
      </c>
      <c r="J9567" s="580" t="str">
        <f>Índice!$C$9</f>
        <v>2016-12-31</v>
      </c>
    </row>
    <row r="9568" spans="1:18" ht="15.75">
      <c r="A9568" s="604"/>
      <c r="C9568" s="598" t="str">
        <f>'834120'!B14</f>
        <v>Información a revelar del número y media ponderada de los precios de ejercicio de las opciones sobre acciones [Texto]</v>
      </c>
      <c r="F9568" s="597" t="str">
        <f>'834120'!C14</f>
        <v>Por incluir  información</v>
      </c>
      <c r="I9568" s="580" t="str">
        <f>Índice!$C$8</f>
        <v>2016-01-01</v>
      </c>
      <c r="J9568" s="580" t="str">
        <f>Índice!$C$9</f>
        <v>2016-12-31</v>
      </c>
    </row>
    <row r="9569" spans="1:12" ht="15.75">
      <c r="A9569" s="604"/>
      <c r="C9569" s="598" t="str">
        <f>'834120'!B15</f>
        <v>Número de opciones sobre acciones en circulación en acuerdos con pagos basados en acciones al comienzo del periodo</v>
      </c>
      <c r="F9569" s="598">
        <f>'834120'!C15</f>
        <v>0</v>
      </c>
      <c r="J9569" s="580" t="str">
        <f>Índice!$C$8</f>
        <v>2016-01-01</v>
      </c>
      <c r="L9569" s="557"/>
    </row>
    <row r="9570" spans="1:12" ht="15.75">
      <c r="A9570" s="604"/>
      <c r="C9570" s="598" t="str">
        <f>'834120'!B16</f>
        <v>Número de opciones sobre acciones concedidas en acuerdos con pagos basados en acciones</v>
      </c>
      <c r="F9570" s="598">
        <f>'834120'!C16</f>
        <v>0</v>
      </c>
      <c r="I9570" s="580" t="str">
        <f>Índice!$C$8</f>
        <v>2016-01-01</v>
      </c>
      <c r="J9570" s="580" t="str">
        <f>Índice!$C$9</f>
        <v>2016-12-31</v>
      </c>
      <c r="L9570" s="557"/>
    </row>
    <row r="9571" spans="1:12" ht="15.75">
      <c r="A9571" s="604"/>
      <c r="C9571" s="598" t="str">
        <f>'834120'!B17</f>
        <v>Número de opciones sobre acciones anuladas en acuerdos con pagos basados en acciones</v>
      </c>
      <c r="F9571" s="598">
        <f>'834120'!C17</f>
        <v>0</v>
      </c>
      <c r="I9571" s="580" t="str">
        <f>Índice!$C$8</f>
        <v>2016-01-01</v>
      </c>
      <c r="J9571" s="580" t="str">
        <f>Índice!$C$9</f>
        <v>2016-12-31</v>
      </c>
      <c r="L9571" s="557"/>
    </row>
    <row r="9572" spans="1:12" ht="15.75">
      <c r="A9572" s="604"/>
      <c r="C9572" s="598" t="str">
        <f>'834120'!B18</f>
        <v>Número de opciones sobre acciones ejercidas en acuerdos con pagos basados en acciones</v>
      </c>
      <c r="F9572" s="598">
        <f>'834120'!C18</f>
        <v>0</v>
      </c>
      <c r="I9572" s="580" t="str">
        <f>Índice!$C$8</f>
        <v>2016-01-01</v>
      </c>
      <c r="J9572" s="580" t="str">
        <f>Índice!$C$9</f>
        <v>2016-12-31</v>
      </c>
      <c r="L9572" s="557"/>
    </row>
    <row r="9573" spans="1:12" ht="15.75">
      <c r="A9573" s="604"/>
      <c r="C9573" s="598" t="str">
        <f>'834120'!B19</f>
        <v>Número de opciones sobre acciones expiradas en acuerdos con pagos basados en acciones</v>
      </c>
      <c r="F9573" s="598">
        <f>'834120'!C19</f>
        <v>0</v>
      </c>
      <c r="I9573" s="580" t="str">
        <f>Índice!$C$8</f>
        <v>2016-01-01</v>
      </c>
      <c r="J9573" s="580" t="str">
        <f>Índice!$C$9</f>
        <v>2016-12-31</v>
      </c>
      <c r="L9573" s="557"/>
    </row>
    <row r="9574" spans="1:12" ht="15.75">
      <c r="A9574" s="604"/>
      <c r="C9574" s="598" t="str">
        <f>'834120'!B20</f>
        <v>Número de opciones sobre acciones en circulación en acuerdos con pagos basados en acciones al final del periodo</v>
      </c>
      <c r="F9574" s="598">
        <f>'834120'!C20</f>
        <v>0</v>
      </c>
      <c r="I9574" s="580"/>
      <c r="J9574" s="580" t="str">
        <f>Índice!$C$9</f>
        <v>2016-12-31</v>
      </c>
      <c r="L9574" s="557"/>
    </row>
    <row r="9575" spans="1:12" ht="15.75">
      <c r="A9575" s="604"/>
      <c r="C9575" s="598" t="str">
        <f>'834120'!B21</f>
        <v>Número de opciones sobre acciones ejercitables en acuerdos con pagos basados en acciones</v>
      </c>
      <c r="F9575" s="598">
        <f>'834120'!C21</f>
        <v>0</v>
      </c>
      <c r="I9575" s="580"/>
      <c r="J9575" s="580" t="str">
        <f>Índice!$C$9</f>
        <v>2016-12-31</v>
      </c>
      <c r="L9575" s="557"/>
    </row>
    <row r="9576" spans="1:12" ht="15.75">
      <c r="A9576" s="604"/>
      <c r="C9576" s="598" t="str">
        <f>'834120'!B22</f>
        <v>Promedio ponderado del precio de ejercicio de opciones sobre acciones en circulación en acuerdos con pagos basados en acciones, al comienzo del periodo</v>
      </c>
      <c r="F9576" s="598">
        <f>'834120'!C22</f>
        <v>0</v>
      </c>
      <c r="J9576" s="580" t="str">
        <f>Índice!$C$8</f>
        <v>2016-01-01</v>
      </c>
      <c r="L9576" s="557"/>
    </row>
    <row r="9577" spans="1:12" ht="15.75">
      <c r="A9577" s="604"/>
      <c r="C9577" s="598" t="str">
        <f>'834120'!B23</f>
        <v>Promedio ponderado del precio de ejercicio de opciones sobre acciones concedidas en acuerdos con pagos basados en acciones</v>
      </c>
      <c r="F9577" s="598">
        <f>'834120'!C23</f>
        <v>0</v>
      </c>
      <c r="I9577" s="580" t="str">
        <f>Índice!$C$8</f>
        <v>2016-01-01</v>
      </c>
      <c r="J9577" s="580" t="str">
        <f>Índice!$C$9</f>
        <v>2016-12-31</v>
      </c>
      <c r="L9577" s="557"/>
    </row>
    <row r="9578" spans="1:12" ht="15.75">
      <c r="A9578" s="604"/>
      <c r="C9578" s="598" t="str">
        <f>'834120'!B24</f>
        <v>Promedio ponderado del precio de ejercicio de opciones sobre acciones anuladas en acuerdos con pagos basados en acciones</v>
      </c>
      <c r="F9578" s="598">
        <f>'834120'!C24</f>
        <v>0</v>
      </c>
      <c r="I9578" s="580" t="str">
        <f>Índice!$C$8</f>
        <v>2016-01-01</v>
      </c>
      <c r="J9578" s="580" t="str">
        <f>Índice!$C$9</f>
        <v>2016-12-31</v>
      </c>
      <c r="L9578" s="557"/>
    </row>
    <row r="9579" spans="1:12" ht="15.75">
      <c r="A9579" s="604"/>
      <c r="C9579" s="598" t="str">
        <f>'834120'!B25</f>
        <v>Promedio ponderado del precio de ejercicio de opciones sobre acciones ejercidas en acuerdos con pagos basados en acciones</v>
      </c>
      <c r="F9579" s="598">
        <f>'834120'!C25</f>
        <v>0</v>
      </c>
      <c r="I9579" s="580" t="str">
        <f>Índice!$C$8</f>
        <v>2016-01-01</v>
      </c>
      <c r="J9579" s="580" t="str">
        <f>Índice!$C$9</f>
        <v>2016-12-31</v>
      </c>
      <c r="L9579" s="557"/>
    </row>
    <row r="9580" spans="1:12" ht="15.75">
      <c r="A9580" s="604"/>
      <c r="C9580" s="598" t="str">
        <f>'834120'!B26</f>
        <v>Promedio ponderado del precio de ejercicio de opciones sobre acciones expiradas en acuerdos con pagos basados en acciones</v>
      </c>
      <c r="F9580" s="598">
        <f>'834120'!C26</f>
        <v>0</v>
      </c>
      <c r="I9580" s="580" t="str">
        <f>Índice!$C$8</f>
        <v>2016-01-01</v>
      </c>
      <c r="J9580" s="580" t="str">
        <f>Índice!$C$9</f>
        <v>2016-12-31</v>
      </c>
      <c r="L9580" s="557"/>
    </row>
    <row r="9581" spans="1:12" ht="15.75">
      <c r="A9581" s="604"/>
      <c r="C9581" s="598" t="str">
        <f>'834120'!B27</f>
        <v>Promedio ponderado del precio de ejercicio de opciones sobre acciones en circulación en acuerdos con pagos basados en acciones, al final del periodo</v>
      </c>
      <c r="F9581" s="598">
        <f>'834120'!C27</f>
        <v>0</v>
      </c>
      <c r="I9581" s="580"/>
      <c r="J9581" s="580" t="str">
        <f>Índice!$C$9</f>
        <v>2016-12-31</v>
      </c>
      <c r="L9581" s="557"/>
    </row>
    <row r="9582" spans="1:12" ht="15.75">
      <c r="A9582" s="604"/>
      <c r="C9582" s="598" t="str">
        <f>'834120'!B28</f>
        <v>Promedio ponderado del precio de ejercicio de opciones sobre acciones ejercitables en acuerdos con pagos basados en acciones</v>
      </c>
      <c r="F9582" s="598">
        <f>'834120'!C28</f>
        <v>0</v>
      </c>
      <c r="I9582" s="580"/>
      <c r="J9582" s="580" t="str">
        <f>Índice!$C$9</f>
        <v>2016-12-31</v>
      </c>
      <c r="L9582" s="557"/>
    </row>
    <row r="9583" spans="1:12" ht="15.75">
      <c r="A9583" s="604"/>
      <c r="C9583" s="598" t="str">
        <f>'834120'!B29</f>
        <v>Explicación de la medición del valor razonable de bienes o servicios recibidos o valor razonable de instrumentos de patrimonio concedidos en pagos basados en acciones liquidados en instrumentos de patrimonio</v>
      </c>
      <c r="F9583" s="597" t="str">
        <f>'834120'!C29</f>
        <v>Por incluir  información</v>
      </c>
      <c r="I9583" s="580" t="str">
        <f>Índice!$C$8</f>
        <v>2016-01-01</v>
      </c>
      <c r="J9583" s="580" t="str">
        <f>Índice!$C$9</f>
        <v>2016-12-31</v>
      </c>
      <c r="L9583" s="557"/>
    </row>
    <row r="9584" spans="1:12" ht="15.75">
      <c r="A9584" s="604"/>
      <c r="C9584" s="598" t="str">
        <f>'834120'!B30</f>
        <v>Descripción de las mediciones de pasivo por acuerdos con pagos basados en acciones liquidadas en efectivo</v>
      </c>
      <c r="F9584" s="597" t="str">
        <f>'834120'!C30</f>
        <v>Por incluir  información</v>
      </c>
      <c r="I9584" s="580" t="str">
        <f>Índice!$C$8</f>
        <v>2016-01-01</v>
      </c>
      <c r="J9584" s="580" t="str">
        <f>Índice!$C$9</f>
        <v>2016-12-31</v>
      </c>
      <c r="L9584" s="557"/>
    </row>
    <row r="9585" spans="1:18" ht="15.75">
      <c r="A9585" s="604"/>
      <c r="C9585" s="598" t="str">
        <f>'834120'!B31</f>
        <v>Explicación de modificaciones, acuerdos con pagos basados en acciones modificados</v>
      </c>
      <c r="F9585" s="597" t="str">
        <f>'834120'!C31</f>
        <v>Por incluir  información</v>
      </c>
      <c r="I9585" s="580" t="str">
        <f>Índice!$C$8</f>
        <v>2016-01-01</v>
      </c>
      <c r="J9585" s="580" t="str">
        <f>Índice!$C$9</f>
        <v>2016-12-31</v>
      </c>
    </row>
    <row r="9586" spans="1:18" ht="15.75">
      <c r="A9586" s="604"/>
      <c r="C9586" s="598" t="str">
        <f>'834120'!B32</f>
        <v>Explicación del reconocimiento y medición de gastos con pagos basados en acciones sobre la base de la asignación razonable de los gastos reconocidos para el grupo</v>
      </c>
      <c r="F9586" s="597" t="str">
        <f>'834120'!C32</f>
        <v>Por incluir  información</v>
      </c>
      <c r="I9586" s="580" t="str">
        <f>Índice!$C$8</f>
        <v>2016-01-01</v>
      </c>
      <c r="J9586" s="580" t="str">
        <f>Índice!$C$9</f>
        <v>2016-12-31</v>
      </c>
    </row>
    <row r="9587" spans="1:18" ht="15.75">
      <c r="A9587" s="604"/>
      <c r="C9587" s="598" t="str">
        <f>'834120'!B33</f>
        <v>Gasto por transacciones con pagos basados en acciones</v>
      </c>
      <c r="F9587" s="598">
        <f>'834120'!C33</f>
        <v>0</v>
      </c>
      <c r="I9587" s="580" t="str">
        <f>Índice!$C$8</f>
        <v>2016-01-01</v>
      </c>
      <c r="J9587" s="580" t="str">
        <f>Índice!$C$9</f>
        <v>2016-12-31</v>
      </c>
    </row>
    <row r="9588" spans="1:18" ht="15.75">
      <c r="A9588" s="604"/>
      <c r="C9588" s="598" t="str">
        <f>'834120'!B34</f>
        <v>Pasivos procedentes de transacciones con pagos basados en acciones</v>
      </c>
      <c r="F9588" s="598">
        <f>'834120'!C34</f>
        <v>0</v>
      </c>
      <c r="I9588" s="580"/>
      <c r="J9588" s="580" t="str">
        <f>Índice!$C$9</f>
        <v>2016-12-31</v>
      </c>
    </row>
    <row r="9589" spans="1:18" ht="15.75">
      <c r="A9589" s="575" t="s">
        <v>15</v>
      </c>
      <c r="B9589" s="550"/>
      <c r="C9589" s="549" t="s">
        <v>1383</v>
      </c>
      <c r="D9589" s="550"/>
      <c r="E9589" s="550"/>
      <c r="F9589" s="551"/>
      <c r="G9589" s="550"/>
      <c r="H9589" s="550"/>
      <c r="I9589" s="580" t="str">
        <f>Índice!$C$8</f>
        <v>2016-01-01</v>
      </c>
      <c r="J9589" s="580" t="str">
        <f>Índice!$C$9</f>
        <v>2016-12-31</v>
      </c>
      <c r="K9589" s="584"/>
      <c r="L9589" s="584"/>
      <c r="M9589" s="550"/>
      <c r="N9589" s="550"/>
      <c r="O9589" s="550"/>
      <c r="P9589" s="550"/>
      <c r="Q9589" s="550"/>
      <c r="R9589" s="550"/>
    </row>
    <row r="9590" spans="1:18" ht="15.75">
      <c r="A9590" s="604"/>
      <c r="C9590" s="598" t="str">
        <f>'834480'!B6</f>
        <v>Información a revelar sobre beneficios a los empleados [Texto]</v>
      </c>
      <c r="F9590" s="597" t="str">
        <f>'834480'!C6</f>
        <v>Por incluir información</v>
      </c>
      <c r="I9590" s="580" t="str">
        <f>Índice!$C$8</f>
        <v>2016-01-01</v>
      </c>
      <c r="J9590" s="580" t="str">
        <f>Índice!$C$9</f>
        <v>2016-12-31</v>
      </c>
    </row>
    <row r="9591" spans="1:18" ht="15.75">
      <c r="A9591" s="604"/>
      <c r="C9591" s="598" t="str">
        <f>'834480'!B7</f>
        <v>Información a revelar sobre planes de beneficios definidos [Texto]</v>
      </c>
      <c r="F9591" s="597" t="str">
        <f>'834480'!C7</f>
        <v>Por incluir información</v>
      </c>
      <c r="I9591" s="580" t="str">
        <f>Índice!$C$8</f>
        <v>2016-01-01</v>
      </c>
      <c r="J9591" s="580" t="str">
        <f>Índice!$C$9</f>
        <v>2016-12-31</v>
      </c>
    </row>
    <row r="9592" spans="1:18" ht="15.75">
      <c r="A9592" s="604"/>
      <c r="C9592" s="598" t="str">
        <f>'834480'!B8</f>
        <v>Descripción del hecho de que el plan de gobierno o multi-patronal es un plan de beneficios definidos</v>
      </c>
      <c r="F9592" s="597" t="str">
        <f>'834480'!C8</f>
        <v>Por incluir información</v>
      </c>
      <c r="I9592" s="580" t="str">
        <f>Índice!$C$8</f>
        <v>2016-01-01</v>
      </c>
      <c r="J9592" s="580" t="str">
        <f>Índice!$C$9</f>
        <v>2016-12-31</v>
      </c>
    </row>
    <row r="9593" spans="1:18" ht="15.75">
      <c r="A9593" s="575" t="s">
        <v>15</v>
      </c>
      <c r="C9593" s="598" t="s">
        <v>1338</v>
      </c>
      <c r="F9593" s="597"/>
      <c r="I9593" s="580"/>
      <c r="J9593" s="580"/>
    </row>
    <row r="9594" spans="1:18" ht="15.75">
      <c r="A9594" s="575" t="s">
        <v>15</v>
      </c>
      <c r="C9594" s="598" t="str">
        <f>'834480'!B$12</f>
        <v>Información a revelar sobre planes de beneficios definidos [partidas]</v>
      </c>
      <c r="F9594" s="597"/>
      <c r="I9594" s="580"/>
      <c r="J9594" s="580"/>
    </row>
    <row r="9595" spans="1:18" ht="15.75">
      <c r="A9595" s="604"/>
      <c r="C9595" s="598" t="str">
        <f>'834480'!B$13</f>
        <v>Descripción del tipo de plan</v>
      </c>
      <c r="F9595" s="595" t="str">
        <f>'834480'!C$13</f>
        <v>Por incluir información</v>
      </c>
      <c r="I9595" s="580" t="str">
        <f>Índice!$C$8</f>
        <v>2016-01-01</v>
      </c>
      <c r="J9595" s="580" t="str">
        <f>Índice!$C$9</f>
        <v>2016-12-31</v>
      </c>
      <c r="K9595" s="598" t="s">
        <v>2337</v>
      </c>
      <c r="L9595" s="598" t="s">
        <v>2338</v>
      </c>
    </row>
    <row r="9596" spans="1:18" ht="15.75">
      <c r="A9596" s="604"/>
      <c r="C9596" s="598" t="str">
        <f>'834480'!B$14</f>
        <v>Descripción de las políticas contables para el reconocimiento de ganancias y pérdidas actuariales</v>
      </c>
      <c r="F9596" s="595" t="str">
        <f>'834480'!C$14</f>
        <v>Por incluir información</v>
      </c>
      <c r="I9596" s="580" t="str">
        <f>Índice!$C$8</f>
        <v>2016-01-01</v>
      </c>
      <c r="J9596" s="580" t="str">
        <f>Índice!$C$9</f>
        <v>2016-12-31</v>
      </c>
      <c r="K9596" s="598" t="s">
        <v>2337</v>
      </c>
      <c r="L9596" s="598" t="s">
        <v>2338</v>
      </c>
    </row>
    <row r="9597" spans="1:18" ht="15.75">
      <c r="A9597" s="604"/>
      <c r="C9597" s="598" t="str">
        <f>'834480'!B$15</f>
        <v>Ganancias (pérdidas) actuariales reconocidas en el resultado del periodo, planes de beneficios definidos</v>
      </c>
      <c r="F9597" s="598">
        <f>'834480'!C$15</f>
        <v>0</v>
      </c>
      <c r="I9597" s="580" t="str">
        <f>Índice!$C$8</f>
        <v>2016-01-01</v>
      </c>
      <c r="J9597" s="580" t="str">
        <f>Índice!$C$9</f>
        <v>2016-12-31</v>
      </c>
      <c r="K9597" s="598" t="s">
        <v>2337</v>
      </c>
      <c r="L9597" s="598" t="s">
        <v>2338</v>
      </c>
    </row>
    <row r="9598" spans="1:18" ht="15.75">
      <c r="A9598" s="604"/>
      <c r="C9598" s="598" t="str">
        <f>'834480'!B$16</f>
        <v>Otro resultado integral, antes de impuestos, ganancias (pérdidas) actuariales por planes de beneficios definidos</v>
      </c>
      <c r="F9598" s="598">
        <f>'834480'!C$16</f>
        <v>0</v>
      </c>
      <c r="I9598" s="580" t="str">
        <f>Índice!$C$8</f>
        <v>2016-01-01</v>
      </c>
      <c r="J9598" s="580" t="str">
        <f>Índice!$C$9</f>
        <v>2016-12-31</v>
      </c>
      <c r="K9598" s="598" t="s">
        <v>2337</v>
      </c>
      <c r="L9598" s="598" t="s">
        <v>2338</v>
      </c>
    </row>
    <row r="9599" spans="1:18" ht="15.75">
      <c r="A9599" s="604"/>
      <c r="C9599" s="598" t="str">
        <f>'834480'!B$17</f>
        <v>Explicación del uso de simplificaciones en la medición de obligaciones por beneficios definidos</v>
      </c>
      <c r="F9599" s="595" t="str">
        <f>'834480'!C$17</f>
        <v>Por incluir información</v>
      </c>
      <c r="I9599" s="580" t="str">
        <f>Índice!$C$8</f>
        <v>2016-01-01</v>
      </c>
      <c r="J9599" s="580" t="str">
        <f>Índice!$C$9</f>
        <v>2016-12-31</v>
      </c>
      <c r="K9599" s="598" t="s">
        <v>2337</v>
      </c>
      <c r="L9599" s="598" t="s">
        <v>2338</v>
      </c>
    </row>
    <row r="9600" spans="1:18" ht="15.75">
      <c r="A9600" s="604"/>
      <c r="C9600" s="598" t="str">
        <f>'834480'!B$18</f>
        <v>Descripción de las razones por las cuales el uso del método de la unidad de crédito proyectada para medir las obligaciones y el costo en planes de beneficios definidos implicaría un costo o esfuerzo desproporcionado</v>
      </c>
      <c r="F9600" s="598" t="str">
        <f>'834480'!C$18</f>
        <v>Por incluir información</v>
      </c>
      <c r="I9600" s="580" t="str">
        <f>Índice!$C$8</f>
        <v>2016-01-01</v>
      </c>
      <c r="J9600" s="580" t="str">
        <f>Índice!$C$9</f>
        <v>2016-12-31</v>
      </c>
      <c r="K9600" s="598" t="s">
        <v>2337</v>
      </c>
      <c r="L9600" s="598" t="s">
        <v>2338</v>
      </c>
    </row>
    <row r="9601" spans="1:12" ht="15.75">
      <c r="A9601" s="604"/>
      <c r="C9601" s="598" t="str">
        <f>'834480'!B$19</f>
        <v>Fecha de la valoración actuarial integral más reciente</v>
      </c>
      <c r="F9601" s="595" t="str">
        <f>'834480'!C$19</f>
        <v>2016-12-31</v>
      </c>
      <c r="I9601" s="580" t="str">
        <f>Índice!$C$8</f>
        <v>2016-01-01</v>
      </c>
      <c r="J9601" s="580" t="str">
        <f>Índice!$C$9</f>
        <v>2016-12-31</v>
      </c>
      <c r="K9601" s="598" t="s">
        <v>2337</v>
      </c>
      <c r="L9601" s="598" t="s">
        <v>2338</v>
      </c>
    </row>
    <row r="9602" spans="1:12" ht="15.75">
      <c r="A9602" s="604"/>
      <c r="C9602" s="598" t="str">
        <f>'834480'!B$20</f>
        <v>Descripción de ajustes realizados para medir obligaciones por beneficios definidos</v>
      </c>
      <c r="F9602" s="595" t="str">
        <f>'834480'!C$20</f>
        <v>Por incluir información</v>
      </c>
      <c r="I9602" s="580" t="str">
        <f>Índice!$C$8</f>
        <v>2016-01-01</v>
      </c>
      <c r="J9602" s="580" t="str">
        <f>Índice!$C$9</f>
        <v>2016-12-31</v>
      </c>
      <c r="K9602" s="598" t="s">
        <v>2337</v>
      </c>
      <c r="L9602" s="598" t="s">
        <v>2338</v>
      </c>
    </row>
    <row r="9603" spans="1:12" ht="15.75">
      <c r="A9603" s="575" t="s">
        <v>15</v>
      </c>
      <c r="C9603" s="598" t="str">
        <f>'834480'!B$21</f>
        <v>Conciliación de cambios en el valor presente de obligaciones de beneficios definidos</v>
      </c>
      <c r="F9603" s="595"/>
      <c r="I9603" s="580" t="str">
        <f>Índice!$C$8</f>
        <v>2016-01-01</v>
      </c>
      <c r="J9603" s="580" t="str">
        <f>Índice!$C$9</f>
        <v>2016-12-31</v>
      </c>
      <c r="K9603" s="598"/>
      <c r="L9603" s="598"/>
    </row>
    <row r="9604" spans="1:12" ht="15.75">
      <c r="A9604" s="604"/>
      <c r="C9604" s="598" t="str">
        <f>'834480'!B$22</f>
        <v>Obligación por beneficios definidos, al valor presente al comienzo del periodo</v>
      </c>
      <c r="F9604" s="598">
        <f>'834480'!C$22</f>
        <v>0</v>
      </c>
      <c r="J9604" s="580" t="str">
        <f>Índice!$C$8</f>
        <v>2016-01-01</v>
      </c>
      <c r="K9604" s="598" t="s">
        <v>2337</v>
      </c>
      <c r="L9604" s="598" t="s">
        <v>2338</v>
      </c>
    </row>
    <row r="9605" spans="1:12" ht="15.75">
      <c r="A9605" s="575" t="s">
        <v>15</v>
      </c>
      <c r="C9605" s="598" t="str">
        <f>'834480'!B$23</f>
        <v>Cambios en obligaciones por beneficios definidos, al valor presente</v>
      </c>
      <c r="F9605" s="595"/>
      <c r="I9605" s="580" t="str">
        <f>Índice!$C$8</f>
        <v>2016-01-01</v>
      </c>
      <c r="J9605" s="580" t="str">
        <f>Índice!$C$9</f>
        <v>2016-12-31</v>
      </c>
      <c r="K9605" s="598"/>
      <c r="L9605" s="598"/>
    </row>
    <row r="9606" spans="1:12" ht="15.75">
      <c r="A9606" s="604"/>
      <c r="C9606" s="598" t="str">
        <f>'834480'!B$24</f>
        <v>Incremento (disminución) por costos de servicios del periodo corriente, obligaciones de beneficios definidos, al valor presente</v>
      </c>
      <c r="F9606" s="598">
        <f>'834480'!C$24</f>
        <v>0</v>
      </c>
      <c r="I9606" s="580" t="str">
        <f>Índice!$C$8</f>
        <v>2016-01-01</v>
      </c>
      <c r="J9606" s="580" t="str">
        <f>Índice!$C$9</f>
        <v>2016-12-31</v>
      </c>
      <c r="K9606" s="598" t="s">
        <v>2337</v>
      </c>
      <c r="L9606" s="598" t="s">
        <v>2338</v>
      </c>
    </row>
    <row r="9607" spans="1:12" ht="15.75">
      <c r="A9607" s="604"/>
      <c r="C9607" s="598" t="str">
        <f>'834480'!B$25</f>
        <v>Incremento (disminución) por costos por intereses, obligaciones de beneficios definidos, al valor presente</v>
      </c>
      <c r="F9607" s="598">
        <f>'834480'!C$25</f>
        <v>0</v>
      </c>
      <c r="I9607" s="580" t="str">
        <f>Índice!$C$8</f>
        <v>2016-01-01</v>
      </c>
      <c r="J9607" s="580" t="str">
        <f>Índice!$C$9</f>
        <v>2016-12-31</v>
      </c>
      <c r="K9607" s="598" t="s">
        <v>2337</v>
      </c>
      <c r="L9607" s="598" t="s">
        <v>2338</v>
      </c>
    </row>
    <row r="9608" spans="1:12" ht="15.75">
      <c r="A9608" s="604"/>
      <c r="C9608" s="598" t="str">
        <f>'834480'!B$26</f>
        <v>Adquisiciones realizadas mediante combinaciones de negocios, obligaciones por beneficios definidos, al valor presente</v>
      </c>
      <c r="F9608" s="598">
        <f>'834480'!C$26</f>
        <v>0</v>
      </c>
      <c r="I9608" s="580" t="str">
        <f>Índice!$C$8</f>
        <v>2016-01-01</v>
      </c>
      <c r="J9608" s="580" t="str">
        <f>Índice!$C$9</f>
        <v>2016-12-31</v>
      </c>
      <c r="K9608" s="598" t="s">
        <v>2337</v>
      </c>
      <c r="L9608" s="598" t="s">
        <v>2338</v>
      </c>
    </row>
    <row r="9609" spans="1:12" ht="15.75">
      <c r="A9609" s="604"/>
      <c r="C9609" s="598" t="str">
        <f>'834480'!B$27</f>
        <v>Incrementos (disminuciones) por pérdidas (ganancias) actuariales, planes de beneficios definidos, al valor presente</v>
      </c>
      <c r="F9609" s="598">
        <f>'834480'!C$27</f>
        <v>0</v>
      </c>
      <c r="I9609" s="580" t="str">
        <f>Índice!$C$8</f>
        <v>2016-01-01</v>
      </c>
      <c r="J9609" s="580" t="str">
        <f>Índice!$C$9</f>
        <v>2016-12-31</v>
      </c>
      <c r="K9609" s="598" t="s">
        <v>2337</v>
      </c>
      <c r="L9609" s="598" t="s">
        <v>2338</v>
      </c>
    </row>
    <row r="9610" spans="1:12" ht="15.75">
      <c r="A9610" s="604"/>
      <c r="C9610" s="598" t="str">
        <f>'834480'!B$28</f>
        <v>Aportaciones efectuadas por los participantes del plan, obligaciones por beneficios definidos, al valor presente</v>
      </c>
      <c r="F9610" s="598">
        <f>'834480'!C$28</f>
        <v>0</v>
      </c>
      <c r="I9610" s="580" t="str">
        <f>Índice!$C$8</f>
        <v>2016-01-01</v>
      </c>
      <c r="J9610" s="580" t="str">
        <f>Índice!$C$9</f>
        <v>2016-12-31</v>
      </c>
      <c r="K9610" s="598" t="s">
        <v>2337</v>
      </c>
      <c r="L9610" s="598" t="s">
        <v>2338</v>
      </c>
    </row>
    <row r="9611" spans="1:12" ht="15.75">
      <c r="A9611" s="604"/>
      <c r="C9611" s="598" t="str">
        <f>'834480'!B$29</f>
        <v>Disminuciones por beneficios pagados, obligaciones de beneficios definidos, al valor presente</v>
      </c>
      <c r="F9611" s="598">
        <f>'834480'!C$29</f>
        <v>0</v>
      </c>
      <c r="I9611" s="580" t="str">
        <f>Índice!$C$8</f>
        <v>2016-01-01</v>
      </c>
      <c r="J9611" s="580" t="str">
        <f>Índice!$C$9</f>
        <v>2016-12-31</v>
      </c>
      <c r="K9611" s="598" t="s">
        <v>2337</v>
      </c>
      <c r="L9611" s="598" t="s">
        <v>2338</v>
      </c>
    </row>
    <row r="9612" spans="1:12" ht="15.75">
      <c r="A9612" s="604"/>
      <c r="C9612" s="598" t="str">
        <f>'834480'!B$30</f>
        <v>Incremento (disminución) por costos de servicios pasados, obligaciones de beneficios definidos, al valor presente</v>
      </c>
      <c r="F9612" s="598">
        <f>'834480'!C$30</f>
        <v>0</v>
      </c>
      <c r="I9612" s="580" t="str">
        <f>Índice!$C$8</f>
        <v>2016-01-01</v>
      </c>
      <c r="J9612" s="580" t="str">
        <f>Índice!$C$9</f>
        <v>2016-12-31</v>
      </c>
      <c r="K9612" s="598" t="s">
        <v>2337</v>
      </c>
      <c r="L9612" s="598" t="s">
        <v>2338</v>
      </c>
    </row>
    <row r="9613" spans="1:12" ht="15.75">
      <c r="A9613" s="604"/>
      <c r="C9613" s="598" t="str">
        <f>'834480'!B$31</f>
        <v>Incremento (disminuciones) por reducciones, obligaciones de beneficios definidos, al valor presente</v>
      </c>
      <c r="F9613" s="598">
        <f>'834480'!C$31</f>
        <v>0</v>
      </c>
      <c r="I9613" s="580" t="str">
        <f>Índice!$C$8</f>
        <v>2016-01-01</v>
      </c>
      <c r="J9613" s="580" t="str">
        <f>Índice!$C$9</f>
        <v>2016-12-31</v>
      </c>
      <c r="K9613" s="598" t="s">
        <v>2337</v>
      </c>
      <c r="L9613" s="598" t="s">
        <v>2338</v>
      </c>
    </row>
    <row r="9614" spans="1:12" ht="15.75">
      <c r="A9614" s="604"/>
      <c r="C9614" s="598" t="str">
        <f>'834480'!B$32</f>
        <v>Incrementos (disminuciones) por liquidaciones, obligaciones de beneficios definidos, a valor presente</v>
      </c>
      <c r="F9614" s="598">
        <f>'834480'!C$32</f>
        <v>0</v>
      </c>
      <c r="I9614" s="580" t="str">
        <f>Índice!$C$8</f>
        <v>2016-01-01</v>
      </c>
      <c r="J9614" s="580" t="str">
        <f>Índice!$C$9</f>
        <v>2016-12-31</v>
      </c>
      <c r="K9614" s="598" t="s">
        <v>2337</v>
      </c>
      <c r="L9614" s="598" t="s">
        <v>2338</v>
      </c>
    </row>
    <row r="9615" spans="1:12" ht="15.75">
      <c r="A9615" s="604"/>
      <c r="C9615" s="598" t="str">
        <f>'834480'!B$33</f>
        <v>Incremento (disminución) por diferencias de cambio netas, obligaciones de beneficios definidos, al valor presente</v>
      </c>
      <c r="F9615" s="598">
        <f>'834480'!C$33</f>
        <v>0</v>
      </c>
      <c r="I9615" s="580" t="str">
        <f>Índice!$C$8</f>
        <v>2016-01-01</v>
      </c>
      <c r="J9615" s="580" t="str">
        <f>Índice!$C$9</f>
        <v>2016-12-31</v>
      </c>
      <c r="K9615" s="598" t="s">
        <v>2337</v>
      </c>
      <c r="L9615" s="598" t="s">
        <v>2338</v>
      </c>
    </row>
    <row r="9616" spans="1:12" ht="15.75">
      <c r="A9616" s="604"/>
      <c r="C9616" s="598" t="str">
        <f>'834480'!B$34</f>
        <v>Total incremento (disminución) en obligaciones por beneficios definidos, a valor presente</v>
      </c>
      <c r="F9616" s="598">
        <f>'834480'!C$34</f>
        <v>0</v>
      </c>
      <c r="I9616" s="580" t="str">
        <f>Índice!$C$8</f>
        <v>2016-01-01</v>
      </c>
      <c r="J9616" s="580" t="str">
        <f>Índice!$C$9</f>
        <v>2016-12-31</v>
      </c>
      <c r="K9616" s="598" t="s">
        <v>2337</v>
      </c>
      <c r="L9616" s="598" t="s">
        <v>2338</v>
      </c>
    </row>
    <row r="9617" spans="1:12" ht="15.75">
      <c r="A9617" s="604"/>
      <c r="C9617" s="598" t="str">
        <f>'834480'!B$35</f>
        <v>Obligación por beneficios definidos, al valor presente al final del periodo</v>
      </c>
      <c r="F9617" s="598">
        <f>'834480'!C$35</f>
        <v>0</v>
      </c>
      <c r="I9617" s="580"/>
      <c r="J9617" s="580" t="str">
        <f>Índice!$C$9</f>
        <v>2016-12-31</v>
      </c>
      <c r="K9617" s="598" t="s">
        <v>2337</v>
      </c>
      <c r="L9617" s="598" t="s">
        <v>2338</v>
      </c>
    </row>
    <row r="9618" spans="1:12" ht="15.75">
      <c r="A9618" s="575" t="s">
        <v>15</v>
      </c>
      <c r="C9618" s="598" t="str">
        <f>'834480'!B$36</f>
        <v>Conciliación de cambios en el valor razonable de activos del plan</v>
      </c>
      <c r="F9618" s="595"/>
      <c r="I9618" s="580" t="str">
        <f>Índice!$C$8</f>
        <v>2016-01-01</v>
      </c>
      <c r="J9618" s="580" t="str">
        <f>Índice!$C$9</f>
        <v>2016-12-31</v>
      </c>
      <c r="K9618" s="598"/>
      <c r="L9618" s="598"/>
    </row>
    <row r="9619" spans="1:12" ht="15.75">
      <c r="A9619" s="604"/>
      <c r="C9619" s="598" t="str">
        <f>'834480'!B$37</f>
        <v>Activos del plan, a valor razonable al comienzo del periodo</v>
      </c>
      <c r="F9619" s="598">
        <f>'834480'!C$37</f>
        <v>0</v>
      </c>
      <c r="J9619" s="580" t="str">
        <f>Índice!$C$8</f>
        <v>2016-01-01</v>
      </c>
      <c r="K9619" s="598" t="s">
        <v>2337</v>
      </c>
      <c r="L9619" s="598" t="s">
        <v>2338</v>
      </c>
    </row>
    <row r="9620" spans="1:12" ht="15.75">
      <c r="A9620" s="575" t="s">
        <v>15</v>
      </c>
      <c r="C9620" s="598" t="str">
        <f>'834480'!B$38</f>
        <v>Cambios en activos del plan, al valor razonable</v>
      </c>
      <c r="F9620" s="595"/>
      <c r="I9620" s="580" t="str">
        <f>Índice!$C$8</f>
        <v>2016-01-01</v>
      </c>
      <c r="J9620" s="580" t="str">
        <f>Índice!$C$9</f>
        <v>2016-12-31</v>
      </c>
      <c r="K9620" s="598"/>
      <c r="L9620" s="598"/>
    </row>
    <row r="9621" spans="1:12" ht="15.75">
      <c r="A9621" s="604"/>
      <c r="C9621" s="598" t="str">
        <f>'834480'!B$39</f>
        <v>Incrementos (disminuciones) por ganancias (pérdidas) actuariales, activos del plan, al valor razonable</v>
      </c>
      <c r="F9621" s="598">
        <f>'834480'!C$39</f>
        <v>0</v>
      </c>
      <c r="I9621" s="580" t="str">
        <f>Índice!$C$8</f>
        <v>2016-01-01</v>
      </c>
      <c r="J9621" s="580" t="str">
        <f>Índice!$C$9</f>
        <v>2016-12-31</v>
      </c>
      <c r="K9621" s="598" t="s">
        <v>2337</v>
      </c>
      <c r="L9621" s="598" t="s">
        <v>2338</v>
      </c>
    </row>
    <row r="9622" spans="1:12" ht="15.75">
      <c r="A9622" s="604"/>
      <c r="C9622" s="598" t="str">
        <f>'834480'!B$40</f>
        <v>Incrementos (disminuciones) por combinaciones de negocios, activos del plan, al valor razonable</v>
      </c>
      <c r="F9622" s="598">
        <f>'834480'!C$40</f>
        <v>0</v>
      </c>
      <c r="I9622" s="580" t="str">
        <f>Índice!$C$8</f>
        <v>2016-01-01</v>
      </c>
      <c r="J9622" s="580" t="str">
        <f>Índice!$C$9</f>
        <v>2016-12-31</v>
      </c>
      <c r="K9622" s="598" t="s">
        <v>2337</v>
      </c>
      <c r="L9622" s="598" t="s">
        <v>2338</v>
      </c>
    </row>
    <row r="9623" spans="1:12" ht="15.75">
      <c r="A9623" s="604"/>
      <c r="C9623" s="598" t="str">
        <f>'834480'!B$41</f>
        <v>Disminuciones por beneficios pagados, activos del plan, al valor razonable</v>
      </c>
      <c r="F9623" s="598">
        <f>'834480'!C$41</f>
        <v>0</v>
      </c>
      <c r="I9623" s="580" t="str">
        <f>Índice!$C$8</f>
        <v>2016-01-01</v>
      </c>
      <c r="J9623" s="580" t="str">
        <f>Índice!$C$9</f>
        <v>2016-12-31</v>
      </c>
      <c r="K9623" s="598" t="s">
        <v>2337</v>
      </c>
      <c r="L9623" s="598" t="s">
        <v>2338</v>
      </c>
    </row>
    <row r="9624" spans="1:12" ht="15.75">
      <c r="A9624" s="604"/>
      <c r="C9624" s="598" t="str">
        <f>'834480'!B$42</f>
        <v>Incremento (disminución) por aportaciones de los partícipes del plan, activos del plan, al valor razonable</v>
      </c>
      <c r="F9624" s="598">
        <f>'834480'!C$42</f>
        <v>0</v>
      </c>
      <c r="I9624" s="580" t="str">
        <f>Índice!$C$8</f>
        <v>2016-01-01</v>
      </c>
      <c r="J9624" s="580" t="str">
        <f>Índice!$C$9</f>
        <v>2016-12-31</v>
      </c>
      <c r="K9624" s="598" t="s">
        <v>2337</v>
      </c>
      <c r="L9624" s="598" t="s">
        <v>2338</v>
      </c>
    </row>
    <row r="9625" spans="1:12" ht="15.75">
      <c r="A9625" s="604"/>
      <c r="C9625" s="598" t="str">
        <f>'834480'!B$43</f>
        <v>Incremento (disminuciones) por aportaciones del empleador, activos del plan, al valor razonable</v>
      </c>
      <c r="F9625" s="598">
        <f>'834480'!C$43</f>
        <v>0</v>
      </c>
      <c r="I9625" s="580" t="str">
        <f>Índice!$C$8</f>
        <v>2016-01-01</v>
      </c>
      <c r="J9625" s="580" t="str">
        <f>Índice!$C$9</f>
        <v>2016-12-31</v>
      </c>
      <c r="K9625" s="598" t="s">
        <v>2337</v>
      </c>
      <c r="L9625" s="598" t="s">
        <v>2338</v>
      </c>
    </row>
    <row r="9626" spans="1:12" ht="15.75">
      <c r="A9626" s="604"/>
      <c r="C9626" s="598" t="str">
        <f>'834480'!B$44</f>
        <v>Incremento (disminución) por diferencias de cambio netas, activos del plan, al valor razonable</v>
      </c>
      <c r="F9626" s="598">
        <f>'834480'!C$44</f>
        <v>0</v>
      </c>
      <c r="I9626" s="580" t="str">
        <f>Índice!$C$8</f>
        <v>2016-01-01</v>
      </c>
      <c r="J9626" s="580" t="str">
        <f>Índice!$C$9</f>
        <v>2016-12-31</v>
      </c>
      <c r="K9626" s="598" t="s">
        <v>2337</v>
      </c>
      <c r="L9626" s="598" t="s">
        <v>2338</v>
      </c>
    </row>
    <row r="9627" spans="1:12" ht="15.75">
      <c r="A9627" s="604"/>
      <c r="C9627" s="598" t="str">
        <f>'834480'!B$45</f>
        <v>Incrementos (disminuciones) por liquidaciones, activos del plan, a valor razonable</v>
      </c>
      <c r="F9627" s="598">
        <f>'834480'!C$45</f>
        <v>0</v>
      </c>
      <c r="I9627" s="580" t="str">
        <f>Índice!$C$8</f>
        <v>2016-01-01</v>
      </c>
      <c r="J9627" s="580" t="str">
        <f>Índice!$C$9</f>
        <v>2016-12-31</v>
      </c>
      <c r="K9627" s="598" t="s">
        <v>2337</v>
      </c>
      <c r="L9627" s="598" t="s">
        <v>2338</v>
      </c>
    </row>
    <row r="9628" spans="1:12" ht="15.75">
      <c r="A9628" s="604"/>
      <c r="C9628" s="598" t="str">
        <f>'834480'!B$46</f>
        <v>Total incremento (disminución) en activos del plan, a valor razonable</v>
      </c>
      <c r="F9628" s="598">
        <f>'834480'!C$46</f>
        <v>0</v>
      </c>
      <c r="I9628" s="580" t="str">
        <f>Índice!$C$8</f>
        <v>2016-01-01</v>
      </c>
      <c r="J9628" s="580" t="str">
        <f>Índice!$C$9</f>
        <v>2016-12-31</v>
      </c>
      <c r="K9628" s="598" t="s">
        <v>2337</v>
      </c>
      <c r="L9628" s="598" t="s">
        <v>2338</v>
      </c>
    </row>
    <row r="9629" spans="1:12" ht="15.75">
      <c r="A9629" s="604"/>
      <c r="C9629" s="598" t="str">
        <f>'834480'!B$47</f>
        <v>Activos del plan, a valor razonable al final del periodo</v>
      </c>
      <c r="F9629" s="598">
        <f>'834480'!C$47</f>
        <v>0</v>
      </c>
      <c r="I9629" s="580"/>
      <c r="J9629" s="580" t="str">
        <f>Índice!$C$9</f>
        <v>2016-12-31</v>
      </c>
      <c r="K9629" s="598" t="s">
        <v>2337</v>
      </c>
      <c r="L9629" s="598" t="s">
        <v>2338</v>
      </c>
    </row>
    <row r="9630" spans="1:12" ht="15.75">
      <c r="A9630" s="604"/>
      <c r="C9630" s="598" t="str">
        <f>'834480'!B$48</f>
        <v>Derechos de reembolso, a valor razonable al comienzo del periodo</v>
      </c>
      <c r="F9630" s="598">
        <f>'834480'!C$48</f>
        <v>0</v>
      </c>
      <c r="J9630" s="580" t="str">
        <f>Índice!$C$8</f>
        <v>2016-01-01</v>
      </c>
      <c r="K9630" s="598" t="s">
        <v>2337</v>
      </c>
      <c r="L9630" s="598" t="s">
        <v>2338</v>
      </c>
    </row>
    <row r="9631" spans="1:12" ht="15.75">
      <c r="A9631" s="575" t="s">
        <v>15</v>
      </c>
      <c r="C9631" s="598" t="str">
        <f>'834480'!B$49</f>
        <v>Cambios en derechos de reembolso, al valor razonable</v>
      </c>
      <c r="F9631" s="595"/>
      <c r="I9631" s="580" t="str">
        <f>Índice!$C$8</f>
        <v>2016-01-01</v>
      </c>
      <c r="J9631" s="580" t="str">
        <f>Índice!$C$9</f>
        <v>2016-12-31</v>
      </c>
      <c r="K9631" s="598"/>
      <c r="L9631" s="598"/>
    </row>
    <row r="9632" spans="1:12" ht="15.75">
      <c r="A9632" s="604"/>
      <c r="C9632" s="598" t="str">
        <f>'834480'!B$50</f>
        <v>Incrementos (disminuciones) por ganancias (pérdidas) actuariales, derechos de reembolso, al valor razonable</v>
      </c>
      <c r="F9632" s="598">
        <f>'834480'!C$50</f>
        <v>0</v>
      </c>
      <c r="I9632" s="580" t="str">
        <f>Índice!$C$8</f>
        <v>2016-01-01</v>
      </c>
      <c r="J9632" s="580" t="str">
        <f>Índice!$C$9</f>
        <v>2016-12-31</v>
      </c>
      <c r="K9632" s="598" t="s">
        <v>2337</v>
      </c>
      <c r="L9632" s="598" t="s">
        <v>2338</v>
      </c>
    </row>
    <row r="9633" spans="1:12" ht="15.75">
      <c r="A9633" s="604"/>
      <c r="C9633" s="598" t="str">
        <f>'834480'!B$51</f>
        <v>Incrementos (disminuciones) por combinaciones de negocios, derechos de reembolso, al valor razonable</v>
      </c>
      <c r="F9633" s="598">
        <f>'834480'!C$51</f>
        <v>0</v>
      </c>
      <c r="I9633" s="580" t="str">
        <f>Índice!$C$8</f>
        <v>2016-01-01</v>
      </c>
      <c r="J9633" s="580" t="str">
        <f>Índice!$C$9</f>
        <v>2016-12-31</v>
      </c>
      <c r="K9633" s="598" t="s">
        <v>2337</v>
      </c>
      <c r="L9633" s="598" t="s">
        <v>2338</v>
      </c>
    </row>
    <row r="9634" spans="1:12" ht="15.75">
      <c r="A9634" s="604"/>
      <c r="C9634" s="598" t="str">
        <f>'834480'!B$52</f>
        <v>Disminuciones por beneficios pagados, derechos de reembolso, al valor razonable</v>
      </c>
      <c r="F9634" s="598">
        <f>'834480'!C$52</f>
        <v>0</v>
      </c>
      <c r="I9634" s="580" t="str">
        <f>Índice!$C$8</f>
        <v>2016-01-01</v>
      </c>
      <c r="J9634" s="580" t="str">
        <f>Índice!$C$9</f>
        <v>2016-12-31</v>
      </c>
      <c r="K9634" s="598" t="s">
        <v>2337</v>
      </c>
      <c r="L9634" s="598" t="s">
        <v>2338</v>
      </c>
    </row>
    <row r="9635" spans="1:12" ht="15.75">
      <c r="A9635" s="604"/>
      <c r="C9635" s="598" t="str">
        <f>'834480'!B$53</f>
        <v>Incremento (disminución) por aportaciones de los partícipes del plan, derechos de reembolso, al valor razonable</v>
      </c>
      <c r="F9635" s="598">
        <f>'834480'!C$53</f>
        <v>0</v>
      </c>
      <c r="I9635" s="580" t="str">
        <f>Índice!$C$8</f>
        <v>2016-01-01</v>
      </c>
      <c r="J9635" s="580" t="str">
        <f>Índice!$C$9</f>
        <v>2016-12-31</v>
      </c>
      <c r="K9635" s="598" t="s">
        <v>2337</v>
      </c>
      <c r="L9635" s="598" t="s">
        <v>2338</v>
      </c>
    </row>
    <row r="9636" spans="1:12" ht="15.75">
      <c r="A9636" s="604"/>
      <c r="C9636" s="598" t="str">
        <f>'834480'!B$54</f>
        <v>Incremento (disminución) por aportaciones del empleador, derechos de reembolso, al valor razonable</v>
      </c>
      <c r="F9636" s="598">
        <f>'834480'!C$54</f>
        <v>0</v>
      </c>
      <c r="I9636" s="580" t="str">
        <f>Índice!$C$8</f>
        <v>2016-01-01</v>
      </c>
      <c r="J9636" s="580" t="str">
        <f>Índice!$C$9</f>
        <v>2016-12-31</v>
      </c>
      <c r="K9636" s="598" t="s">
        <v>2337</v>
      </c>
      <c r="L9636" s="598" t="s">
        <v>2338</v>
      </c>
    </row>
    <row r="9637" spans="1:12" ht="15.75">
      <c r="A9637" s="604"/>
      <c r="C9637" s="598" t="str">
        <f>'834480'!B$55</f>
        <v>Incremento (disminución) por diferencias de cambio netas, derechos de reembolso, al valor razonable</v>
      </c>
      <c r="F9637" s="598">
        <f>'834480'!C$55</f>
        <v>0</v>
      </c>
      <c r="I9637" s="580" t="str">
        <f>Índice!$C$8</f>
        <v>2016-01-01</v>
      </c>
      <c r="J9637" s="580" t="str">
        <f>Índice!$C$9</f>
        <v>2016-12-31</v>
      </c>
      <c r="K9637" s="598" t="s">
        <v>2337</v>
      </c>
      <c r="L9637" s="598" t="s">
        <v>2338</v>
      </c>
    </row>
    <row r="9638" spans="1:12" ht="15.75">
      <c r="A9638" s="604"/>
      <c r="C9638" s="598" t="str">
        <f>'834480'!B$56</f>
        <v>Incrementos (disminuciones) por liquidaciones, derechos de reembolso, a valor razonable</v>
      </c>
      <c r="F9638" s="598">
        <f>'834480'!C$56</f>
        <v>0</v>
      </c>
      <c r="I9638" s="580" t="str">
        <f>Índice!$C$8</f>
        <v>2016-01-01</v>
      </c>
      <c r="J9638" s="580" t="str">
        <f>Índice!$C$9</f>
        <v>2016-12-31</v>
      </c>
      <c r="K9638" s="598" t="s">
        <v>2337</v>
      </c>
      <c r="L9638" s="598" t="s">
        <v>2338</v>
      </c>
    </row>
    <row r="9639" spans="1:12" ht="15.75">
      <c r="A9639" s="604"/>
      <c r="C9639" s="598" t="str">
        <f>'834480'!B$57</f>
        <v>Total incremento (disminución) en derechos de reembolso, a valor razonable</v>
      </c>
      <c r="F9639" s="598">
        <f>'834480'!C$57</f>
        <v>0</v>
      </c>
      <c r="I9639" s="580" t="str">
        <f>Índice!$C$8</f>
        <v>2016-01-01</v>
      </c>
      <c r="J9639" s="580" t="str">
        <f>Índice!$C$9</f>
        <v>2016-12-31</v>
      </c>
      <c r="K9639" s="598" t="s">
        <v>2337</v>
      </c>
      <c r="L9639" s="598" t="s">
        <v>2338</v>
      </c>
    </row>
    <row r="9640" spans="1:12" ht="15.75">
      <c r="A9640" s="604"/>
      <c r="C9640" s="598" t="str">
        <f>'834480'!B$58</f>
        <v>Derechos de reembolso, a valor razonable al final del periodo</v>
      </c>
      <c r="F9640" s="598">
        <f>'834480'!C$58</f>
        <v>0</v>
      </c>
      <c r="I9640" s="580"/>
      <c r="J9640" s="580" t="str">
        <f>Índice!$C$9</f>
        <v>2016-12-31</v>
      </c>
      <c r="K9640" s="598" t="s">
        <v>2337</v>
      </c>
      <c r="L9640" s="598" t="s">
        <v>2338</v>
      </c>
    </row>
    <row r="9641" spans="1:12" ht="15.75">
      <c r="A9641" s="604"/>
      <c r="C9641" s="598" t="str">
        <f>'834480'!B$59</f>
        <v>Costo vinculado con planes de beneficios definidos</v>
      </c>
      <c r="F9641" s="598">
        <f>'834480'!C$59</f>
        <v>0</v>
      </c>
      <c r="I9641" s="580" t="str">
        <f>Índice!$C$8</f>
        <v>2016-01-01</v>
      </c>
      <c r="J9641" s="580" t="str">
        <f>Índice!$C$9</f>
        <v>2016-12-31</v>
      </c>
      <c r="K9641" s="598" t="s">
        <v>2337</v>
      </c>
      <c r="L9641" s="598" t="s">
        <v>2338</v>
      </c>
    </row>
    <row r="9642" spans="1:12" ht="15.75">
      <c r="A9642" s="604"/>
      <c r="C9642" s="598" t="str">
        <f>'834480'!B$60</f>
        <v>Gastos por beneficios post-empleo, planes de beneficios definidos</v>
      </c>
      <c r="F9642" s="598">
        <f>'834480'!C$60</f>
        <v>0</v>
      </c>
      <c r="I9642" s="580" t="str">
        <f>Índice!$C$8</f>
        <v>2016-01-01</v>
      </c>
      <c r="J9642" s="580" t="str">
        <f>Índice!$C$9</f>
        <v>2016-12-31</v>
      </c>
      <c r="K9642" s="598" t="s">
        <v>2337</v>
      </c>
      <c r="L9642" s="598" t="s">
        <v>2338</v>
      </c>
    </row>
    <row r="9643" spans="1:12" ht="15.75">
      <c r="A9643" s="604"/>
      <c r="C9643" s="598" t="str">
        <f>'834480'!B$61</f>
        <v>Costo vinculado con planes de beneficios definidos para periodos incluidos en el costo de activos</v>
      </c>
      <c r="F9643" s="598">
        <f>'834480'!C$61</f>
        <v>0</v>
      </c>
      <c r="I9643" s="580" t="str">
        <f>Índice!$C$8</f>
        <v>2016-01-01</v>
      </c>
      <c r="J9643" s="580" t="str">
        <f>Índice!$C$9</f>
        <v>2016-12-31</v>
      </c>
      <c r="K9643" s="598" t="s">
        <v>2337</v>
      </c>
      <c r="L9643" s="598" t="s">
        <v>2338</v>
      </c>
    </row>
    <row r="9644" spans="1:12" ht="15.75">
      <c r="A9644" s="604"/>
      <c r="C9644" s="598" t="str">
        <f>'834480'!B$62</f>
        <v>Descripción del porcentaje o importe en el que cada categoría importante contribuye al valor razonable de los activos del plan totales [Texto]</v>
      </c>
      <c r="F9644" s="595" t="str">
        <f>'834480'!C$62</f>
        <v>Por incluir información</v>
      </c>
      <c r="I9644" s="580" t="str">
        <f>Índice!$C$8</f>
        <v>2016-01-01</v>
      </c>
      <c r="J9644" s="580" t="str">
        <f>Índice!$C$9</f>
        <v>2016-12-31</v>
      </c>
      <c r="K9644" s="598" t="s">
        <v>2337</v>
      </c>
      <c r="L9644" s="598" t="s">
        <v>2338</v>
      </c>
    </row>
    <row r="9645" spans="1:12" ht="15.75">
      <c r="A9645" s="604"/>
      <c r="C9645" s="598" t="str">
        <f>'834480'!B$63</f>
        <v>Instrumentos de patrimonio, importes aportados a valor razonable de activos del plan</v>
      </c>
      <c r="F9645" s="598">
        <f>'834480'!C$63</f>
        <v>0</v>
      </c>
      <c r="I9645" s="580"/>
      <c r="J9645" s="580" t="str">
        <f>Índice!$C$9</f>
        <v>2016-12-31</v>
      </c>
      <c r="K9645" s="598" t="s">
        <v>2337</v>
      </c>
      <c r="L9645" s="598" t="s">
        <v>2338</v>
      </c>
    </row>
    <row r="9646" spans="1:12" ht="15.75">
      <c r="A9646" s="604"/>
      <c r="C9646" s="598" t="str">
        <f>'834480'!B$64</f>
        <v>Instrumentos de deuda, importes aportados al valor razonable de los activos del plan</v>
      </c>
      <c r="F9646" s="598">
        <f>'834480'!C$64</f>
        <v>0</v>
      </c>
      <c r="I9646" s="580"/>
      <c r="J9646" s="580" t="str">
        <f>Índice!$C$9</f>
        <v>2016-12-31</v>
      </c>
      <c r="K9646" s="598" t="s">
        <v>2337</v>
      </c>
      <c r="L9646" s="598" t="s">
        <v>2338</v>
      </c>
    </row>
    <row r="9647" spans="1:12" ht="15.75">
      <c r="A9647" s="604"/>
      <c r="C9647" s="598" t="str">
        <f>'834480'!B$65</f>
        <v>Bienes inmuebles, importe aportado al valor razonable de los activos del plan</v>
      </c>
      <c r="F9647" s="598">
        <f>'834480'!C$65</f>
        <v>0</v>
      </c>
      <c r="I9647" s="580"/>
      <c r="J9647" s="580" t="str">
        <f>Índice!$C$9</f>
        <v>2016-12-31</v>
      </c>
      <c r="K9647" s="598" t="s">
        <v>2337</v>
      </c>
      <c r="L9647" s="598" t="s">
        <v>2338</v>
      </c>
    </row>
    <row r="9648" spans="1:12" ht="15.75">
      <c r="A9648" s="604"/>
      <c r="C9648" s="598" t="str">
        <f>'834480'!B$66</f>
        <v>Otros activos, importes aportados a valor razonable de activos del plan</v>
      </c>
      <c r="F9648" s="598">
        <f>'834480'!C$66</f>
        <v>0</v>
      </c>
      <c r="I9648" s="580"/>
      <c r="J9648" s="580" t="str">
        <f>Índice!$C$9</f>
        <v>2016-12-31</v>
      </c>
      <c r="K9648" s="598" t="s">
        <v>2337</v>
      </c>
      <c r="L9648" s="598" t="s">
        <v>2338</v>
      </c>
    </row>
    <row r="9649" spans="1:12" ht="15.75">
      <c r="A9649" s="604"/>
      <c r="C9649" s="598" t="str">
        <f>'834480'!B$67</f>
        <v>Instrumentos de patrimonio, porcentaje aportado a valor razonable de activos del plan</v>
      </c>
      <c r="F9649" s="598">
        <f>'834480'!C$67</f>
        <v>0</v>
      </c>
      <c r="I9649" s="580"/>
      <c r="J9649" s="580" t="str">
        <f>Índice!$C$9</f>
        <v>2016-12-31</v>
      </c>
      <c r="K9649" s="598" t="s">
        <v>2337</v>
      </c>
      <c r="L9649" s="598" t="s">
        <v>2338</v>
      </c>
    </row>
    <row r="9650" spans="1:12" ht="15.75">
      <c r="A9650" s="604"/>
      <c r="C9650" s="598" t="str">
        <f>'834480'!B$68</f>
        <v>Instrumentos de deuda, porcentaje aportado al valor razonable de los activos del plan</v>
      </c>
      <c r="F9650" s="598">
        <f>'834480'!C$68</f>
        <v>0</v>
      </c>
      <c r="I9650" s="580"/>
      <c r="J9650" s="580" t="str">
        <f>Índice!$C$9</f>
        <v>2016-12-31</v>
      </c>
      <c r="K9650" s="598" t="s">
        <v>2337</v>
      </c>
      <c r="L9650" s="598" t="s">
        <v>2338</v>
      </c>
    </row>
    <row r="9651" spans="1:12" ht="15.75">
      <c r="A9651" s="604"/>
      <c r="C9651" s="598" t="str">
        <f>'834480'!B$69</f>
        <v>Bienes inmuebles, porcentaje aportado al valor razonable de los activos del plan</v>
      </c>
      <c r="F9651" s="598">
        <f>'834480'!C$69</f>
        <v>0</v>
      </c>
      <c r="I9651" s="580"/>
      <c r="J9651" s="580" t="str">
        <f>Índice!$C$9</f>
        <v>2016-12-31</v>
      </c>
      <c r="K9651" s="598" t="s">
        <v>2337</v>
      </c>
      <c r="L9651" s="598" t="s">
        <v>2338</v>
      </c>
    </row>
    <row r="9652" spans="1:12" ht="15.75">
      <c r="A9652" s="604"/>
      <c r="C9652" s="598" t="str">
        <f>'834480'!B$70</f>
        <v>Otros activos, porcentaje aportado a valor razonable de activos del plan</v>
      </c>
      <c r="F9652" s="598">
        <f>'834480'!C$70</f>
        <v>0</v>
      </c>
      <c r="I9652" s="580"/>
      <c r="J9652" s="580" t="str">
        <f>Índice!$C$9</f>
        <v>2016-12-31</v>
      </c>
      <c r="K9652" s="598" t="s">
        <v>2337</v>
      </c>
      <c r="L9652" s="598" t="s">
        <v>2338</v>
      </c>
    </row>
    <row r="9653" spans="1:12" ht="15.75">
      <c r="A9653" s="604"/>
      <c r="C9653" s="598" t="str">
        <f>'834480'!B$71</f>
        <v>Instrumentos financieros propios de la entidad incluidos en el valor razonable de los activos del plan</v>
      </c>
      <c r="F9653" s="598">
        <f>'834480'!C$71</f>
        <v>0</v>
      </c>
      <c r="I9653" s="580"/>
      <c r="J9653" s="580" t="str">
        <f>Índice!$C$9</f>
        <v>2016-12-31</v>
      </c>
      <c r="K9653" s="598" t="s">
        <v>2337</v>
      </c>
      <c r="L9653" s="598" t="s">
        <v>2338</v>
      </c>
    </row>
    <row r="9654" spans="1:12" ht="15.75">
      <c r="A9654" s="604"/>
      <c r="C9654" s="598" t="str">
        <f>'834480'!B$72</f>
        <v>Propiedad inmobiliaria ocupada por la entidad incluida en el valor razonable de los activos del plan</v>
      </c>
      <c r="F9654" s="598">
        <f>'834480'!C$72</f>
        <v>0</v>
      </c>
      <c r="I9654" s="580"/>
      <c r="J9654" s="580" t="str">
        <f>Índice!$C$9</f>
        <v>2016-12-31</v>
      </c>
      <c r="K9654" s="598" t="s">
        <v>2337</v>
      </c>
      <c r="L9654" s="598" t="s">
        <v>2338</v>
      </c>
    </row>
    <row r="9655" spans="1:12" ht="15.75">
      <c r="A9655" s="604"/>
      <c r="C9655" s="598" t="str">
        <f>'834480'!B$73</f>
        <v>Otros activos utilizados por la entidad incluidos en el valor razonable de los activos del plan</v>
      </c>
      <c r="F9655" s="598">
        <f>'834480'!C$73</f>
        <v>0</v>
      </c>
      <c r="I9655" s="580"/>
      <c r="J9655" s="580" t="str">
        <f>Índice!$C$9</f>
        <v>2016-12-31</v>
      </c>
      <c r="K9655" s="598" t="s">
        <v>2337</v>
      </c>
      <c r="L9655" s="598" t="s">
        <v>2338</v>
      </c>
    </row>
    <row r="9656" spans="1:12" ht="15.75">
      <c r="A9656" s="604"/>
      <c r="C9656" s="598" t="str">
        <f>'834480'!B$74</f>
        <v>Rendimiento real de los activos del plan y derechos de reembolso reconocidos como activo</v>
      </c>
      <c r="F9656" s="598">
        <f>'834480'!C$74</f>
        <v>0</v>
      </c>
      <c r="I9656" s="580" t="str">
        <f>Índice!$C$8</f>
        <v>2016-01-01</v>
      </c>
      <c r="J9656" s="580" t="str">
        <f>Índice!$C$9</f>
        <v>2016-12-31</v>
      </c>
      <c r="K9656" s="598" t="s">
        <v>2337</v>
      </c>
      <c r="L9656" s="598" t="s">
        <v>2338</v>
      </c>
    </row>
    <row r="9657" spans="1:12" ht="15.75">
      <c r="A9657" s="604"/>
      <c r="C9657" s="598" t="str">
        <f>'834480'!B$75</f>
        <v>Suposiciones actuariales de tasas de descuento</v>
      </c>
      <c r="F9657" s="610">
        <f>'834480'!C$75</f>
        <v>0</v>
      </c>
      <c r="I9657" s="580"/>
      <c r="J9657" s="580" t="str">
        <f>Índice!$C$9</f>
        <v>2016-12-31</v>
      </c>
      <c r="K9657" s="598" t="s">
        <v>2337</v>
      </c>
      <c r="L9657" s="598" t="s">
        <v>2338</v>
      </c>
    </row>
    <row r="9658" spans="1:12" ht="15.75">
      <c r="A9658" s="604"/>
      <c r="C9658" s="598" t="str">
        <f>'834480'!B$76</f>
        <v>Suposiciones actuariales de tasas de rendimiento esperados de los activos del plan</v>
      </c>
      <c r="F9658" s="610">
        <f>'834480'!C$76</f>
        <v>0</v>
      </c>
      <c r="I9658" s="580"/>
      <c r="J9658" s="580" t="str">
        <f>Índice!$C$9</f>
        <v>2016-12-31</v>
      </c>
      <c r="K9658" s="598" t="s">
        <v>2337</v>
      </c>
      <c r="L9658" s="598" t="s">
        <v>2338</v>
      </c>
    </row>
    <row r="9659" spans="1:12" ht="15.75">
      <c r="A9659" s="604"/>
      <c r="C9659" s="598" t="str">
        <f>'834480'!B$77</f>
        <v>Suposiciones actuariales de tasas esperadas de incrementos de salarios</v>
      </c>
      <c r="F9659" s="610">
        <f>'834480'!C$77</f>
        <v>0</v>
      </c>
      <c r="I9659" s="580"/>
      <c r="J9659" s="580" t="str">
        <f>Índice!$C$9</f>
        <v>2016-12-31</v>
      </c>
      <c r="K9659" s="598" t="s">
        <v>2337</v>
      </c>
      <c r="L9659" s="598" t="s">
        <v>2338</v>
      </c>
    </row>
    <row r="9660" spans="1:12" ht="15.75">
      <c r="A9660" s="604"/>
      <c r="C9660" s="598" t="str">
        <f>'834480'!B$78</f>
        <v>Suposiciones actuariales de la tendencia en la variación de los costos de atención sanitaria</v>
      </c>
      <c r="F9660" s="610">
        <f>'834480'!C$78</f>
        <v>0</v>
      </c>
      <c r="I9660" s="580"/>
      <c r="J9660" s="580" t="str">
        <f>Índice!$C$9</f>
        <v>2016-12-31</v>
      </c>
      <c r="K9660" s="598" t="s">
        <v>2337</v>
      </c>
      <c r="L9660" s="598" t="s">
        <v>2338</v>
      </c>
    </row>
    <row r="9661" spans="1:12" ht="15.75">
      <c r="A9661" s="604"/>
      <c r="C9661" s="598" t="str">
        <f>'834480'!B$79</f>
        <v>Otras suposiciones actuariales significativas</v>
      </c>
      <c r="F9661" s="610">
        <f>'834480'!C$79</f>
        <v>0</v>
      </c>
      <c r="I9661" s="580"/>
      <c r="J9661" s="580" t="str">
        <f>Índice!$C$9</f>
        <v>2016-12-31</v>
      </c>
      <c r="K9661" s="598" t="s">
        <v>2337</v>
      </c>
      <c r="L9661" s="598" t="s">
        <v>2338</v>
      </c>
    </row>
    <row r="9662" spans="1:12" ht="15.75">
      <c r="A9662" s="575" t="s">
        <v>15</v>
      </c>
      <c r="C9662" s="598" t="s">
        <v>1340</v>
      </c>
      <c r="F9662" s="597"/>
      <c r="I9662" s="580"/>
      <c r="J9662" s="580"/>
      <c r="L9662" s="598"/>
    </row>
    <row r="9663" spans="1:12" ht="15.75">
      <c r="A9663" s="575" t="s">
        <v>15</v>
      </c>
      <c r="C9663" s="598" t="str">
        <f>'834480'!B$12</f>
        <v>Información a revelar sobre planes de beneficios definidos [partidas]</v>
      </c>
      <c r="F9663" s="597"/>
      <c r="I9663" s="580"/>
      <c r="J9663" s="580"/>
      <c r="L9663" s="598"/>
    </row>
    <row r="9664" spans="1:12" ht="15.75">
      <c r="A9664" s="604"/>
      <c r="C9664" s="598" t="str">
        <f>'834480'!B$13</f>
        <v>Descripción del tipo de plan</v>
      </c>
      <c r="F9664" s="595" t="str">
        <f>'834480'!D$13</f>
        <v>Por incluir información</v>
      </c>
      <c r="I9664" s="580" t="str">
        <f>Índice!$C$8</f>
        <v>2016-01-01</v>
      </c>
      <c r="J9664" s="580" t="str">
        <f>Índice!$C$9</f>
        <v>2016-12-31</v>
      </c>
      <c r="K9664" s="598" t="s">
        <v>2337</v>
      </c>
      <c r="L9664" s="598" t="s">
        <v>3238</v>
      </c>
    </row>
    <row r="9665" spans="1:12" ht="15.75">
      <c r="A9665" s="604"/>
      <c r="C9665" s="598" t="str">
        <f>'834480'!B$14</f>
        <v>Descripción de las políticas contables para el reconocimiento de ganancias y pérdidas actuariales</v>
      </c>
      <c r="F9665" s="595" t="str">
        <f>'834480'!D$14</f>
        <v>Por incluir información</v>
      </c>
      <c r="I9665" s="580" t="str">
        <f>Índice!$C$8</f>
        <v>2016-01-01</v>
      </c>
      <c r="J9665" s="580" t="str">
        <f>Índice!$C$9</f>
        <v>2016-12-31</v>
      </c>
      <c r="K9665" s="598" t="s">
        <v>2337</v>
      </c>
      <c r="L9665" s="598" t="s">
        <v>3238</v>
      </c>
    </row>
    <row r="9666" spans="1:12" ht="15.75">
      <c r="A9666" s="604"/>
      <c r="C9666" s="598" t="str">
        <f>'834480'!B$15</f>
        <v>Ganancias (pérdidas) actuariales reconocidas en el resultado del periodo, planes de beneficios definidos</v>
      </c>
      <c r="F9666" s="598">
        <f>'834480'!D$15</f>
        <v>0</v>
      </c>
      <c r="I9666" s="580" t="str">
        <f>Índice!$C$8</f>
        <v>2016-01-01</v>
      </c>
      <c r="J9666" s="580" t="str">
        <f>Índice!$C$9</f>
        <v>2016-12-31</v>
      </c>
      <c r="K9666" s="598" t="s">
        <v>2337</v>
      </c>
      <c r="L9666" s="598" t="s">
        <v>3238</v>
      </c>
    </row>
    <row r="9667" spans="1:12" ht="15.75">
      <c r="A9667" s="604"/>
      <c r="C9667" s="598" t="str">
        <f>'834480'!B$16</f>
        <v>Otro resultado integral, antes de impuestos, ganancias (pérdidas) actuariales por planes de beneficios definidos</v>
      </c>
      <c r="F9667" s="598">
        <f>'834480'!D$16</f>
        <v>0</v>
      </c>
      <c r="I9667" s="580" t="str">
        <f>Índice!$C$8</f>
        <v>2016-01-01</v>
      </c>
      <c r="J9667" s="580" t="str">
        <f>Índice!$C$9</f>
        <v>2016-12-31</v>
      </c>
      <c r="K9667" s="598" t="s">
        <v>2337</v>
      </c>
      <c r="L9667" s="598" t="s">
        <v>3238</v>
      </c>
    </row>
    <row r="9668" spans="1:12" ht="15.75">
      <c r="A9668" s="604"/>
      <c r="C9668" s="598" t="str">
        <f>'834480'!B$17</f>
        <v>Explicación del uso de simplificaciones en la medición de obligaciones por beneficios definidos</v>
      </c>
      <c r="F9668" s="595" t="str">
        <f>'834480'!D$17</f>
        <v>Por incluir información</v>
      </c>
      <c r="I9668" s="580" t="str">
        <f>Índice!$C$8</f>
        <v>2016-01-01</v>
      </c>
      <c r="J9668" s="580" t="str">
        <f>Índice!$C$9</f>
        <v>2016-12-31</v>
      </c>
      <c r="K9668" s="598" t="s">
        <v>2337</v>
      </c>
      <c r="L9668" s="598" t="s">
        <v>3238</v>
      </c>
    </row>
    <row r="9669" spans="1:12" ht="15.75">
      <c r="A9669" s="604"/>
      <c r="C9669" s="598" t="str">
        <f>'834480'!B$18</f>
        <v>Descripción de las razones por las cuales el uso del método de la unidad de crédito proyectada para medir las obligaciones y el costo en planes de beneficios definidos implicaría un costo o esfuerzo desproporcionado</v>
      </c>
      <c r="F9669" s="598" t="str">
        <f>'834480'!D$18</f>
        <v>Por incluir información</v>
      </c>
      <c r="I9669" s="580" t="str">
        <f>Índice!$C$8</f>
        <v>2016-01-01</v>
      </c>
      <c r="J9669" s="580" t="str">
        <f>Índice!$C$9</f>
        <v>2016-12-31</v>
      </c>
      <c r="K9669" s="598" t="s">
        <v>2337</v>
      </c>
      <c r="L9669" s="598" t="s">
        <v>3238</v>
      </c>
    </row>
    <row r="9670" spans="1:12" ht="15.75">
      <c r="A9670" s="604"/>
      <c r="C9670" s="598" t="str">
        <f>'834480'!B$19</f>
        <v>Fecha de la valoración actuarial integral más reciente</v>
      </c>
      <c r="F9670" s="595" t="str">
        <f>'834480'!D$19</f>
        <v>2016-12-31</v>
      </c>
      <c r="I9670" s="580" t="str">
        <f>Índice!$C$8</f>
        <v>2016-01-01</v>
      </c>
      <c r="J9670" s="580" t="str">
        <f>Índice!$C$9</f>
        <v>2016-12-31</v>
      </c>
      <c r="K9670" s="598" t="s">
        <v>2337</v>
      </c>
      <c r="L9670" s="598" t="s">
        <v>3238</v>
      </c>
    </row>
    <row r="9671" spans="1:12" ht="15.75">
      <c r="A9671" s="604"/>
      <c r="C9671" s="598" t="str">
        <f>'834480'!B$20</f>
        <v>Descripción de ajustes realizados para medir obligaciones por beneficios definidos</v>
      </c>
      <c r="F9671" s="595" t="str">
        <f>'834480'!D$20</f>
        <v>Por incluir información</v>
      </c>
      <c r="I9671" s="580" t="str">
        <f>Índice!$C$8</f>
        <v>2016-01-01</v>
      </c>
      <c r="J9671" s="580" t="str">
        <f>Índice!$C$9</f>
        <v>2016-12-31</v>
      </c>
      <c r="K9671" s="598" t="s">
        <v>2337</v>
      </c>
      <c r="L9671" s="598" t="s">
        <v>3238</v>
      </c>
    </row>
    <row r="9672" spans="1:12" ht="15.75">
      <c r="A9672" s="575" t="s">
        <v>15</v>
      </c>
      <c r="C9672" s="598" t="str">
        <f>'834480'!B$21</f>
        <v>Conciliación de cambios en el valor presente de obligaciones de beneficios definidos</v>
      </c>
      <c r="F9672" s="595"/>
      <c r="I9672" s="580"/>
      <c r="J9672" s="580"/>
      <c r="K9672" s="598"/>
      <c r="L9672" s="598"/>
    </row>
    <row r="9673" spans="1:12" ht="15.75">
      <c r="A9673" s="604"/>
      <c r="C9673" s="598" t="str">
        <f>'834480'!B$22</f>
        <v>Obligación por beneficios definidos, al valor presente al comienzo del periodo</v>
      </c>
      <c r="F9673" s="598">
        <f>'834480'!D$22</f>
        <v>0</v>
      </c>
      <c r="J9673" s="580" t="str">
        <f>Índice!$C$8</f>
        <v>2016-01-01</v>
      </c>
      <c r="K9673" s="598" t="s">
        <v>2337</v>
      </c>
      <c r="L9673" s="598" t="s">
        <v>3238</v>
      </c>
    </row>
    <row r="9674" spans="1:12" ht="15.75">
      <c r="A9674" s="575" t="s">
        <v>15</v>
      </c>
      <c r="C9674" s="598" t="str">
        <f>'834480'!B$23</f>
        <v>Cambios en obligaciones por beneficios definidos, al valor presente</v>
      </c>
      <c r="F9674" s="595"/>
      <c r="I9674" s="580"/>
      <c r="J9674" s="580"/>
      <c r="K9674" s="598"/>
      <c r="L9674" s="598"/>
    </row>
    <row r="9675" spans="1:12" ht="15.75">
      <c r="A9675" s="604"/>
      <c r="C9675" s="598" t="str">
        <f>'834480'!B$24</f>
        <v>Incremento (disminución) por costos de servicios del periodo corriente, obligaciones de beneficios definidos, al valor presente</v>
      </c>
      <c r="F9675" s="598">
        <f>'834480'!D$24</f>
        <v>0</v>
      </c>
      <c r="I9675" s="580" t="str">
        <f>Índice!$C$8</f>
        <v>2016-01-01</v>
      </c>
      <c r="J9675" s="580" t="str">
        <f>Índice!$C$9</f>
        <v>2016-12-31</v>
      </c>
      <c r="K9675" s="598" t="s">
        <v>2337</v>
      </c>
      <c r="L9675" s="598" t="s">
        <v>3238</v>
      </c>
    </row>
    <row r="9676" spans="1:12" ht="15.75">
      <c r="A9676" s="604"/>
      <c r="C9676" s="598" t="str">
        <f>'834480'!B$25</f>
        <v>Incremento (disminución) por costos por intereses, obligaciones de beneficios definidos, al valor presente</v>
      </c>
      <c r="F9676" s="598">
        <f>'834480'!D$25</f>
        <v>0</v>
      </c>
      <c r="I9676" s="580" t="str">
        <f>Índice!$C$8</f>
        <v>2016-01-01</v>
      </c>
      <c r="J9676" s="580" t="str">
        <f>Índice!$C$9</f>
        <v>2016-12-31</v>
      </c>
      <c r="K9676" s="598" t="s">
        <v>2337</v>
      </c>
      <c r="L9676" s="598" t="s">
        <v>3238</v>
      </c>
    </row>
    <row r="9677" spans="1:12" ht="15.75">
      <c r="A9677" s="604"/>
      <c r="C9677" s="598" t="str">
        <f>'834480'!B$26</f>
        <v>Adquisiciones realizadas mediante combinaciones de negocios, obligaciones por beneficios definidos, al valor presente</v>
      </c>
      <c r="F9677" s="598">
        <f>'834480'!D$26</f>
        <v>0</v>
      </c>
      <c r="I9677" s="580" t="str">
        <f>Índice!$C$8</f>
        <v>2016-01-01</v>
      </c>
      <c r="J9677" s="580" t="str">
        <f>Índice!$C$9</f>
        <v>2016-12-31</v>
      </c>
      <c r="K9677" s="598" t="s">
        <v>2337</v>
      </c>
      <c r="L9677" s="598" t="s">
        <v>3238</v>
      </c>
    </row>
    <row r="9678" spans="1:12" ht="15.75">
      <c r="A9678" s="604"/>
      <c r="C9678" s="598" t="str">
        <f>'834480'!B$27</f>
        <v>Incrementos (disminuciones) por pérdidas (ganancias) actuariales, planes de beneficios definidos, al valor presente</v>
      </c>
      <c r="F9678" s="598">
        <f>'834480'!D$27</f>
        <v>0</v>
      </c>
      <c r="I9678" s="580" t="str">
        <f>Índice!$C$8</f>
        <v>2016-01-01</v>
      </c>
      <c r="J9678" s="580" t="str">
        <f>Índice!$C$9</f>
        <v>2016-12-31</v>
      </c>
      <c r="K9678" s="598" t="s">
        <v>2337</v>
      </c>
      <c r="L9678" s="598" t="s">
        <v>3238</v>
      </c>
    </row>
    <row r="9679" spans="1:12" ht="15.75">
      <c r="A9679" s="604"/>
      <c r="C9679" s="598" t="str">
        <f>'834480'!B$28</f>
        <v>Aportaciones efectuadas por los participantes del plan, obligaciones por beneficios definidos, al valor presente</v>
      </c>
      <c r="F9679" s="598">
        <f>'834480'!D$28</f>
        <v>0</v>
      </c>
      <c r="I9679" s="580" t="str">
        <f>Índice!$C$8</f>
        <v>2016-01-01</v>
      </c>
      <c r="J9679" s="580" t="str">
        <f>Índice!$C$9</f>
        <v>2016-12-31</v>
      </c>
      <c r="K9679" s="598" t="s">
        <v>2337</v>
      </c>
      <c r="L9679" s="598" t="s">
        <v>3238</v>
      </c>
    </row>
    <row r="9680" spans="1:12" ht="15.75">
      <c r="A9680" s="604"/>
      <c r="C9680" s="598" t="str">
        <f>'834480'!B$29</f>
        <v>Disminuciones por beneficios pagados, obligaciones de beneficios definidos, al valor presente</v>
      </c>
      <c r="F9680" s="598">
        <f>'834480'!D$29</f>
        <v>0</v>
      </c>
      <c r="I9680" s="580" t="str">
        <f>Índice!$C$8</f>
        <v>2016-01-01</v>
      </c>
      <c r="J9680" s="580" t="str">
        <f>Índice!$C$9</f>
        <v>2016-12-31</v>
      </c>
      <c r="K9680" s="598" t="s">
        <v>2337</v>
      </c>
      <c r="L9680" s="598" t="s">
        <v>3238</v>
      </c>
    </row>
    <row r="9681" spans="1:12" ht="15.75">
      <c r="A9681" s="604"/>
      <c r="C9681" s="598" t="str">
        <f>'834480'!B$30</f>
        <v>Incremento (disminución) por costos de servicios pasados, obligaciones de beneficios definidos, al valor presente</v>
      </c>
      <c r="F9681" s="598">
        <f>'834480'!D$30</f>
        <v>0</v>
      </c>
      <c r="I9681" s="580" t="str">
        <f>Índice!$C$8</f>
        <v>2016-01-01</v>
      </c>
      <c r="J9681" s="580" t="str">
        <f>Índice!$C$9</f>
        <v>2016-12-31</v>
      </c>
      <c r="K9681" s="598" t="s">
        <v>2337</v>
      </c>
      <c r="L9681" s="598" t="s">
        <v>3238</v>
      </c>
    </row>
    <row r="9682" spans="1:12" ht="15.75">
      <c r="A9682" s="604"/>
      <c r="C9682" s="598" t="str">
        <f>'834480'!B$31</f>
        <v>Incremento (disminuciones) por reducciones, obligaciones de beneficios definidos, al valor presente</v>
      </c>
      <c r="F9682" s="598">
        <f>'834480'!D$31</f>
        <v>0</v>
      </c>
      <c r="I9682" s="580" t="str">
        <f>Índice!$C$8</f>
        <v>2016-01-01</v>
      </c>
      <c r="J9682" s="580" t="str">
        <f>Índice!$C$9</f>
        <v>2016-12-31</v>
      </c>
      <c r="K9682" s="598" t="s">
        <v>2337</v>
      </c>
      <c r="L9682" s="598" t="s">
        <v>3238</v>
      </c>
    </row>
    <row r="9683" spans="1:12" ht="15.75">
      <c r="A9683" s="604"/>
      <c r="C9683" s="598" t="str">
        <f>'834480'!B$32</f>
        <v>Incrementos (disminuciones) por liquidaciones, obligaciones de beneficios definidos, a valor presente</v>
      </c>
      <c r="F9683" s="598">
        <f>'834480'!D$32</f>
        <v>0</v>
      </c>
      <c r="I9683" s="580" t="str">
        <f>Índice!$C$8</f>
        <v>2016-01-01</v>
      </c>
      <c r="J9683" s="580" t="str">
        <f>Índice!$C$9</f>
        <v>2016-12-31</v>
      </c>
      <c r="K9683" s="598" t="s">
        <v>2337</v>
      </c>
      <c r="L9683" s="598" t="s">
        <v>3238</v>
      </c>
    </row>
    <row r="9684" spans="1:12" ht="15.75">
      <c r="A9684" s="604"/>
      <c r="C9684" s="598" t="str">
        <f>'834480'!B$33</f>
        <v>Incremento (disminución) por diferencias de cambio netas, obligaciones de beneficios definidos, al valor presente</v>
      </c>
      <c r="F9684" s="598">
        <f>'834480'!D$33</f>
        <v>0</v>
      </c>
      <c r="I9684" s="580" t="str">
        <f>Índice!$C$8</f>
        <v>2016-01-01</v>
      </c>
      <c r="J9684" s="580" t="str">
        <f>Índice!$C$9</f>
        <v>2016-12-31</v>
      </c>
      <c r="K9684" s="598" t="s">
        <v>2337</v>
      </c>
      <c r="L9684" s="598" t="s">
        <v>3238</v>
      </c>
    </row>
    <row r="9685" spans="1:12" ht="15.75">
      <c r="A9685" s="604"/>
      <c r="C9685" s="598" t="str">
        <f>'834480'!B$34</f>
        <v>Total incremento (disminución) en obligaciones por beneficios definidos, a valor presente</v>
      </c>
      <c r="F9685" s="598">
        <f>'834480'!D$34</f>
        <v>0</v>
      </c>
      <c r="I9685" s="580" t="str">
        <f>Índice!$C$8</f>
        <v>2016-01-01</v>
      </c>
      <c r="J9685" s="580" t="str">
        <f>Índice!$C$9</f>
        <v>2016-12-31</v>
      </c>
      <c r="K9685" s="598" t="s">
        <v>2337</v>
      </c>
      <c r="L9685" s="598" t="s">
        <v>3238</v>
      </c>
    </row>
    <row r="9686" spans="1:12" ht="15.75">
      <c r="A9686" s="604"/>
      <c r="C9686" s="598" t="str">
        <f>'834480'!B$35</f>
        <v>Obligación por beneficios definidos, al valor presente al final del periodo</v>
      </c>
      <c r="F9686" s="598">
        <f>'834480'!D$35</f>
        <v>0</v>
      </c>
      <c r="I9686" s="580"/>
      <c r="J9686" s="580" t="str">
        <f>Índice!$C$9</f>
        <v>2016-12-31</v>
      </c>
      <c r="K9686" s="598" t="s">
        <v>2337</v>
      </c>
      <c r="L9686" s="598" t="s">
        <v>3238</v>
      </c>
    </row>
    <row r="9687" spans="1:12" ht="15.75">
      <c r="A9687" s="575" t="s">
        <v>15</v>
      </c>
      <c r="C9687" s="598" t="str">
        <f>'834480'!B$36</f>
        <v>Conciliación de cambios en el valor razonable de activos del plan</v>
      </c>
      <c r="F9687" s="595"/>
      <c r="I9687" s="580"/>
      <c r="J9687" s="580"/>
      <c r="K9687" s="598"/>
      <c r="L9687" s="598"/>
    </row>
    <row r="9688" spans="1:12" ht="15.75">
      <c r="A9688" s="604"/>
      <c r="C9688" s="598" t="str">
        <f>'834480'!B$37</f>
        <v>Activos del plan, a valor razonable al comienzo del periodo</v>
      </c>
      <c r="F9688" s="598">
        <f>'834480'!D$37</f>
        <v>0</v>
      </c>
      <c r="J9688" s="580" t="str">
        <f>Índice!$C$8</f>
        <v>2016-01-01</v>
      </c>
      <c r="K9688" s="598" t="s">
        <v>2337</v>
      </c>
      <c r="L9688" s="598" t="s">
        <v>3238</v>
      </c>
    </row>
    <row r="9689" spans="1:12" ht="15.75">
      <c r="A9689" s="575" t="s">
        <v>15</v>
      </c>
      <c r="C9689" s="598" t="str">
        <f>'834480'!B$38</f>
        <v>Cambios en activos del plan, al valor razonable</v>
      </c>
      <c r="F9689" s="595"/>
      <c r="I9689" s="580"/>
      <c r="J9689" s="580"/>
      <c r="K9689" s="598"/>
      <c r="L9689" s="598"/>
    </row>
    <row r="9690" spans="1:12" ht="15.75">
      <c r="A9690" s="604"/>
      <c r="C9690" s="598" t="str">
        <f>'834480'!B$39</f>
        <v>Incrementos (disminuciones) por ganancias (pérdidas) actuariales, activos del plan, al valor razonable</v>
      </c>
      <c r="F9690" s="598">
        <f>'834480'!D$39</f>
        <v>0</v>
      </c>
      <c r="I9690" s="580" t="str">
        <f>Índice!$C$8</f>
        <v>2016-01-01</v>
      </c>
      <c r="J9690" s="580" t="str">
        <f>Índice!$C$9</f>
        <v>2016-12-31</v>
      </c>
      <c r="K9690" s="598" t="s">
        <v>2337</v>
      </c>
      <c r="L9690" s="598" t="s">
        <v>3238</v>
      </c>
    </row>
    <row r="9691" spans="1:12" ht="15.75">
      <c r="A9691" s="604"/>
      <c r="C9691" s="598" t="str">
        <f>'834480'!B$40</f>
        <v>Incrementos (disminuciones) por combinaciones de negocios, activos del plan, al valor razonable</v>
      </c>
      <c r="F9691" s="598">
        <f>'834480'!D$40</f>
        <v>0</v>
      </c>
      <c r="I9691" s="580" t="str">
        <f>Índice!$C$8</f>
        <v>2016-01-01</v>
      </c>
      <c r="J9691" s="580" t="str">
        <f>Índice!$C$9</f>
        <v>2016-12-31</v>
      </c>
      <c r="K9691" s="598" t="s">
        <v>2337</v>
      </c>
      <c r="L9691" s="598" t="s">
        <v>3238</v>
      </c>
    </row>
    <row r="9692" spans="1:12" ht="15.75">
      <c r="A9692" s="604"/>
      <c r="C9692" s="598" t="str">
        <f>'834480'!B$41</f>
        <v>Disminuciones por beneficios pagados, activos del plan, al valor razonable</v>
      </c>
      <c r="F9692" s="598">
        <f>'834480'!D$41</f>
        <v>0</v>
      </c>
      <c r="I9692" s="580" t="str">
        <f>Índice!$C$8</f>
        <v>2016-01-01</v>
      </c>
      <c r="J9692" s="580" t="str">
        <f>Índice!$C$9</f>
        <v>2016-12-31</v>
      </c>
      <c r="K9692" s="598" t="s">
        <v>2337</v>
      </c>
      <c r="L9692" s="598" t="s">
        <v>3238</v>
      </c>
    </row>
    <row r="9693" spans="1:12" ht="15.75">
      <c r="A9693" s="604"/>
      <c r="C9693" s="598" t="str">
        <f>'834480'!B$42</f>
        <v>Incremento (disminución) por aportaciones de los partícipes del plan, activos del plan, al valor razonable</v>
      </c>
      <c r="F9693" s="598">
        <f>'834480'!D$42</f>
        <v>0</v>
      </c>
      <c r="I9693" s="580" t="str">
        <f>Índice!$C$8</f>
        <v>2016-01-01</v>
      </c>
      <c r="J9693" s="580" t="str">
        <f>Índice!$C$9</f>
        <v>2016-12-31</v>
      </c>
      <c r="K9693" s="598" t="s">
        <v>2337</v>
      </c>
      <c r="L9693" s="598" t="s">
        <v>3238</v>
      </c>
    </row>
    <row r="9694" spans="1:12" ht="15.75">
      <c r="A9694" s="604"/>
      <c r="C9694" s="598" t="str">
        <f>'834480'!B$43</f>
        <v>Incremento (disminuciones) por aportaciones del empleador, activos del plan, al valor razonable</v>
      </c>
      <c r="F9694" s="598">
        <f>'834480'!D$43</f>
        <v>0</v>
      </c>
      <c r="I9694" s="580" t="str">
        <f>Índice!$C$8</f>
        <v>2016-01-01</v>
      </c>
      <c r="J9694" s="580" t="str">
        <f>Índice!$C$9</f>
        <v>2016-12-31</v>
      </c>
      <c r="K9694" s="598" t="s">
        <v>2337</v>
      </c>
      <c r="L9694" s="598" t="s">
        <v>3238</v>
      </c>
    </row>
    <row r="9695" spans="1:12" ht="15.75">
      <c r="A9695" s="604"/>
      <c r="C9695" s="598" t="str">
        <f>'834480'!B$44</f>
        <v>Incremento (disminución) por diferencias de cambio netas, activos del plan, al valor razonable</v>
      </c>
      <c r="F9695" s="598">
        <f>'834480'!D$44</f>
        <v>0</v>
      </c>
      <c r="I9695" s="580" t="str">
        <f>Índice!$C$8</f>
        <v>2016-01-01</v>
      </c>
      <c r="J9695" s="580" t="str">
        <f>Índice!$C$9</f>
        <v>2016-12-31</v>
      </c>
      <c r="K9695" s="598" t="s">
        <v>2337</v>
      </c>
      <c r="L9695" s="598" t="s">
        <v>3238</v>
      </c>
    </row>
    <row r="9696" spans="1:12" ht="15.75">
      <c r="A9696" s="604"/>
      <c r="C9696" s="598" t="str">
        <f>'834480'!B$45</f>
        <v>Incrementos (disminuciones) por liquidaciones, activos del plan, a valor razonable</v>
      </c>
      <c r="F9696" s="598">
        <f>'834480'!D$45</f>
        <v>0</v>
      </c>
      <c r="I9696" s="580" t="str">
        <f>Índice!$C$8</f>
        <v>2016-01-01</v>
      </c>
      <c r="J9696" s="580" t="str">
        <f>Índice!$C$9</f>
        <v>2016-12-31</v>
      </c>
      <c r="K9696" s="598" t="s">
        <v>2337</v>
      </c>
      <c r="L9696" s="598" t="s">
        <v>3238</v>
      </c>
    </row>
    <row r="9697" spans="1:12" ht="15.75">
      <c r="A9697" s="604"/>
      <c r="C9697" s="598" t="str">
        <f>'834480'!B$46</f>
        <v>Total incremento (disminución) en activos del plan, a valor razonable</v>
      </c>
      <c r="F9697" s="598">
        <f>'834480'!D$46</f>
        <v>0</v>
      </c>
      <c r="I9697" s="580" t="str">
        <f>Índice!$C$8</f>
        <v>2016-01-01</v>
      </c>
      <c r="J9697" s="580" t="str">
        <f>Índice!$C$9</f>
        <v>2016-12-31</v>
      </c>
      <c r="K9697" s="598" t="s">
        <v>2337</v>
      </c>
      <c r="L9697" s="598" t="s">
        <v>3238</v>
      </c>
    </row>
    <row r="9698" spans="1:12" ht="15.75">
      <c r="A9698" s="604"/>
      <c r="C9698" s="598" t="str">
        <f>'834480'!B$47</f>
        <v>Activos del plan, a valor razonable al final del periodo</v>
      </c>
      <c r="F9698" s="598">
        <f>'834480'!D$47</f>
        <v>0</v>
      </c>
      <c r="I9698" s="580"/>
      <c r="J9698" s="580" t="str">
        <f>Índice!$C$9</f>
        <v>2016-12-31</v>
      </c>
      <c r="K9698" s="598" t="s">
        <v>2337</v>
      </c>
      <c r="L9698" s="598" t="s">
        <v>3238</v>
      </c>
    </row>
    <row r="9699" spans="1:12" ht="15.75">
      <c r="A9699" s="604"/>
      <c r="C9699" s="598" t="str">
        <f>'834480'!B$48</f>
        <v>Derechos de reembolso, a valor razonable al comienzo del periodo</v>
      </c>
      <c r="F9699" s="598">
        <f>'834480'!D$48</f>
        <v>0</v>
      </c>
      <c r="J9699" s="580" t="str">
        <f>Índice!$C$8</f>
        <v>2016-01-01</v>
      </c>
      <c r="K9699" s="598" t="s">
        <v>2337</v>
      </c>
      <c r="L9699" s="598" t="s">
        <v>3238</v>
      </c>
    </row>
    <row r="9700" spans="1:12" ht="15.75">
      <c r="A9700" s="575" t="s">
        <v>15</v>
      </c>
      <c r="C9700" s="598" t="str">
        <f>'834480'!B$49</f>
        <v>Cambios en derechos de reembolso, al valor razonable</v>
      </c>
      <c r="F9700" s="595"/>
      <c r="I9700" s="580"/>
      <c r="J9700" s="580"/>
      <c r="K9700" s="598"/>
      <c r="L9700" s="598"/>
    </row>
    <row r="9701" spans="1:12" ht="15.75">
      <c r="A9701" s="604"/>
      <c r="C9701" s="598" t="str">
        <f>'834480'!B$50</f>
        <v>Incrementos (disminuciones) por ganancias (pérdidas) actuariales, derechos de reembolso, al valor razonable</v>
      </c>
      <c r="F9701" s="598">
        <f>'834480'!D$50</f>
        <v>0</v>
      </c>
      <c r="I9701" s="580" t="str">
        <f>Índice!$C$8</f>
        <v>2016-01-01</v>
      </c>
      <c r="J9701" s="580" t="str">
        <f>Índice!$C$9</f>
        <v>2016-12-31</v>
      </c>
      <c r="K9701" s="598" t="s">
        <v>2337</v>
      </c>
      <c r="L9701" s="598" t="s">
        <v>3238</v>
      </c>
    </row>
    <row r="9702" spans="1:12" ht="15.75">
      <c r="A9702" s="604"/>
      <c r="C9702" s="598" t="str">
        <f>'834480'!B$51</f>
        <v>Incrementos (disminuciones) por combinaciones de negocios, derechos de reembolso, al valor razonable</v>
      </c>
      <c r="F9702" s="598">
        <f>'834480'!D$51</f>
        <v>0</v>
      </c>
      <c r="I9702" s="580" t="str">
        <f>Índice!$C$8</f>
        <v>2016-01-01</v>
      </c>
      <c r="J9702" s="580" t="str">
        <f>Índice!$C$9</f>
        <v>2016-12-31</v>
      </c>
      <c r="K9702" s="598" t="s">
        <v>2337</v>
      </c>
      <c r="L9702" s="598" t="s">
        <v>3238</v>
      </c>
    </row>
    <row r="9703" spans="1:12" ht="15.75">
      <c r="A9703" s="604"/>
      <c r="C9703" s="598" t="str">
        <f>'834480'!B$52</f>
        <v>Disminuciones por beneficios pagados, derechos de reembolso, al valor razonable</v>
      </c>
      <c r="F9703" s="598">
        <f>'834480'!D$52</f>
        <v>0</v>
      </c>
      <c r="I9703" s="580" t="str">
        <f>Índice!$C$8</f>
        <v>2016-01-01</v>
      </c>
      <c r="J9703" s="580" t="str">
        <f>Índice!$C$9</f>
        <v>2016-12-31</v>
      </c>
      <c r="K9703" s="598" t="s">
        <v>2337</v>
      </c>
      <c r="L9703" s="598" t="s">
        <v>3238</v>
      </c>
    </row>
    <row r="9704" spans="1:12" ht="15.75">
      <c r="A9704" s="604"/>
      <c r="C9704" s="598" t="str">
        <f>'834480'!B$53</f>
        <v>Incremento (disminución) por aportaciones de los partícipes del plan, derechos de reembolso, al valor razonable</v>
      </c>
      <c r="F9704" s="598">
        <f>'834480'!D$53</f>
        <v>0</v>
      </c>
      <c r="I9704" s="580" t="str">
        <f>Índice!$C$8</f>
        <v>2016-01-01</v>
      </c>
      <c r="J9704" s="580" t="str">
        <f>Índice!$C$9</f>
        <v>2016-12-31</v>
      </c>
      <c r="K9704" s="598" t="s">
        <v>2337</v>
      </c>
      <c r="L9704" s="598" t="s">
        <v>3238</v>
      </c>
    </row>
    <row r="9705" spans="1:12" ht="15.75">
      <c r="A9705" s="604"/>
      <c r="C9705" s="598" t="str">
        <f>'834480'!B$54</f>
        <v>Incremento (disminución) por aportaciones del empleador, derechos de reembolso, al valor razonable</v>
      </c>
      <c r="F9705" s="598">
        <f>'834480'!D$54</f>
        <v>0</v>
      </c>
      <c r="I9705" s="580" t="str">
        <f>Índice!$C$8</f>
        <v>2016-01-01</v>
      </c>
      <c r="J9705" s="580" t="str">
        <f>Índice!$C$9</f>
        <v>2016-12-31</v>
      </c>
      <c r="K9705" s="598" t="s">
        <v>2337</v>
      </c>
      <c r="L9705" s="598" t="s">
        <v>3238</v>
      </c>
    </row>
    <row r="9706" spans="1:12" ht="15.75">
      <c r="A9706" s="604"/>
      <c r="C9706" s="598" t="str">
        <f>'834480'!B$55</f>
        <v>Incremento (disminución) por diferencias de cambio netas, derechos de reembolso, al valor razonable</v>
      </c>
      <c r="F9706" s="598">
        <f>'834480'!D$55</f>
        <v>0</v>
      </c>
      <c r="I9706" s="580" t="str">
        <f>Índice!$C$8</f>
        <v>2016-01-01</v>
      </c>
      <c r="J9706" s="580" t="str">
        <f>Índice!$C$9</f>
        <v>2016-12-31</v>
      </c>
      <c r="K9706" s="598" t="s">
        <v>2337</v>
      </c>
      <c r="L9706" s="598" t="s">
        <v>3238</v>
      </c>
    </row>
    <row r="9707" spans="1:12" ht="15.75">
      <c r="A9707" s="604"/>
      <c r="C9707" s="598" t="str">
        <f>'834480'!B$56</f>
        <v>Incrementos (disminuciones) por liquidaciones, derechos de reembolso, a valor razonable</v>
      </c>
      <c r="F9707" s="598">
        <f>'834480'!D$56</f>
        <v>0</v>
      </c>
      <c r="I9707" s="580" t="str">
        <f>Índice!$C$8</f>
        <v>2016-01-01</v>
      </c>
      <c r="J9707" s="580" t="str">
        <f>Índice!$C$9</f>
        <v>2016-12-31</v>
      </c>
      <c r="K9707" s="598" t="s">
        <v>2337</v>
      </c>
      <c r="L9707" s="598" t="s">
        <v>3238</v>
      </c>
    </row>
    <row r="9708" spans="1:12" ht="15.75">
      <c r="A9708" s="604"/>
      <c r="C9708" s="598" t="str">
        <f>'834480'!B$57</f>
        <v>Total incremento (disminución) en derechos de reembolso, a valor razonable</v>
      </c>
      <c r="F9708" s="598">
        <f>'834480'!D$57</f>
        <v>0</v>
      </c>
      <c r="I9708" s="580" t="str">
        <f>Índice!$C$8</f>
        <v>2016-01-01</v>
      </c>
      <c r="J9708" s="580" t="str">
        <f>Índice!$C$9</f>
        <v>2016-12-31</v>
      </c>
      <c r="K9708" s="598" t="s">
        <v>2337</v>
      </c>
      <c r="L9708" s="598" t="s">
        <v>3238</v>
      </c>
    </row>
    <row r="9709" spans="1:12" ht="15.75">
      <c r="A9709" s="604"/>
      <c r="C9709" s="598" t="str">
        <f>'834480'!B$58</f>
        <v>Derechos de reembolso, a valor razonable al final del periodo</v>
      </c>
      <c r="F9709" s="598">
        <f>'834480'!D$58</f>
        <v>0</v>
      </c>
      <c r="I9709" s="580"/>
      <c r="J9709" s="580" t="str">
        <f>Índice!$C$9</f>
        <v>2016-12-31</v>
      </c>
      <c r="K9709" s="598" t="s">
        <v>2337</v>
      </c>
      <c r="L9709" s="598" t="s">
        <v>3238</v>
      </c>
    </row>
    <row r="9710" spans="1:12" ht="15.75">
      <c r="A9710" s="604"/>
      <c r="C9710" s="598" t="str">
        <f>'834480'!B$59</f>
        <v>Costo vinculado con planes de beneficios definidos</v>
      </c>
      <c r="F9710" s="598">
        <f>'834480'!D$59</f>
        <v>0</v>
      </c>
      <c r="I9710" s="580" t="str">
        <f>Índice!$C$8</f>
        <v>2016-01-01</v>
      </c>
      <c r="J9710" s="580" t="str">
        <f>Índice!$C$9</f>
        <v>2016-12-31</v>
      </c>
      <c r="K9710" s="598" t="s">
        <v>2337</v>
      </c>
      <c r="L9710" s="598" t="s">
        <v>3238</v>
      </c>
    </row>
    <row r="9711" spans="1:12" ht="15.75">
      <c r="A9711" s="604"/>
      <c r="C9711" s="598" t="str">
        <f>'834480'!B$60</f>
        <v>Gastos por beneficios post-empleo, planes de beneficios definidos</v>
      </c>
      <c r="F9711" s="598">
        <f>'834480'!D$60</f>
        <v>0</v>
      </c>
      <c r="I9711" s="580" t="str">
        <f>Índice!$C$8</f>
        <v>2016-01-01</v>
      </c>
      <c r="J9711" s="580" t="str">
        <f>Índice!$C$9</f>
        <v>2016-12-31</v>
      </c>
      <c r="K9711" s="598" t="s">
        <v>2337</v>
      </c>
      <c r="L9711" s="598" t="s">
        <v>3238</v>
      </c>
    </row>
    <row r="9712" spans="1:12" ht="15.75">
      <c r="A9712" s="604"/>
      <c r="C9712" s="598" t="str">
        <f>'834480'!B$61</f>
        <v>Costo vinculado con planes de beneficios definidos para periodos incluidos en el costo de activos</v>
      </c>
      <c r="F9712" s="598">
        <f>'834480'!D$61</f>
        <v>0</v>
      </c>
      <c r="I9712" s="580" t="str">
        <f>Índice!$C$8</f>
        <v>2016-01-01</v>
      </c>
      <c r="J9712" s="580" t="str">
        <f>Índice!$C$9</f>
        <v>2016-12-31</v>
      </c>
      <c r="K9712" s="598" t="s">
        <v>2337</v>
      </c>
      <c r="L9712" s="598" t="s">
        <v>3238</v>
      </c>
    </row>
    <row r="9713" spans="1:12" ht="15.75">
      <c r="A9713" s="604"/>
      <c r="C9713" s="598" t="str">
        <f>'834480'!B$62</f>
        <v>Descripción del porcentaje o importe en el que cada categoría importante contribuye al valor razonable de los activos del plan totales [Texto]</v>
      </c>
      <c r="F9713" s="595" t="str">
        <f>'834480'!D$62</f>
        <v>Por incluir información</v>
      </c>
      <c r="I9713" s="580" t="str">
        <f>Índice!$C$8</f>
        <v>2016-01-01</v>
      </c>
      <c r="J9713" s="580" t="str">
        <f>Índice!$C$9</f>
        <v>2016-12-31</v>
      </c>
      <c r="K9713" s="598" t="s">
        <v>2337</v>
      </c>
      <c r="L9713" s="598" t="s">
        <v>3238</v>
      </c>
    </row>
    <row r="9714" spans="1:12" ht="15.75">
      <c r="A9714" s="604"/>
      <c r="C9714" s="598" t="str">
        <f>'834480'!B$63</f>
        <v>Instrumentos de patrimonio, importes aportados a valor razonable de activos del plan</v>
      </c>
      <c r="F9714" s="598">
        <f>'834480'!D$63</f>
        <v>0</v>
      </c>
      <c r="I9714" s="580"/>
      <c r="J9714" s="580" t="str">
        <f>Índice!$C$9</f>
        <v>2016-12-31</v>
      </c>
      <c r="K9714" s="598" t="s">
        <v>2337</v>
      </c>
      <c r="L9714" s="598" t="s">
        <v>3238</v>
      </c>
    </row>
    <row r="9715" spans="1:12" ht="15.75">
      <c r="A9715" s="604"/>
      <c r="C9715" s="598" t="str">
        <f>'834480'!B$64</f>
        <v>Instrumentos de deuda, importes aportados al valor razonable de los activos del plan</v>
      </c>
      <c r="F9715" s="598">
        <f>'834480'!D$64</f>
        <v>0</v>
      </c>
      <c r="I9715" s="580"/>
      <c r="J9715" s="580" t="str">
        <f>Índice!$C$9</f>
        <v>2016-12-31</v>
      </c>
      <c r="K9715" s="598" t="s">
        <v>2337</v>
      </c>
      <c r="L9715" s="598" t="s">
        <v>3238</v>
      </c>
    </row>
    <row r="9716" spans="1:12" ht="15.75">
      <c r="A9716" s="604"/>
      <c r="C9716" s="598" t="str">
        <f>'834480'!B$65</f>
        <v>Bienes inmuebles, importe aportado al valor razonable de los activos del plan</v>
      </c>
      <c r="F9716" s="598">
        <f>'834480'!D$65</f>
        <v>0</v>
      </c>
      <c r="I9716" s="580"/>
      <c r="J9716" s="580" t="str">
        <f>Índice!$C$9</f>
        <v>2016-12-31</v>
      </c>
      <c r="K9716" s="598" t="s">
        <v>2337</v>
      </c>
      <c r="L9716" s="598" t="s">
        <v>3238</v>
      </c>
    </row>
    <row r="9717" spans="1:12" ht="15.75">
      <c r="A9717" s="604"/>
      <c r="C9717" s="598" t="str">
        <f>'834480'!B$66</f>
        <v>Otros activos, importes aportados a valor razonable de activos del plan</v>
      </c>
      <c r="F9717" s="598">
        <f>'834480'!D$66</f>
        <v>0</v>
      </c>
      <c r="I9717" s="580"/>
      <c r="J9717" s="580" t="str">
        <f>Índice!$C$9</f>
        <v>2016-12-31</v>
      </c>
      <c r="K9717" s="598" t="s">
        <v>2337</v>
      </c>
      <c r="L9717" s="598" t="s">
        <v>3238</v>
      </c>
    </row>
    <row r="9718" spans="1:12" ht="15.75">
      <c r="A9718" s="604"/>
      <c r="C9718" s="598" t="str">
        <f>'834480'!B$67</f>
        <v>Instrumentos de patrimonio, porcentaje aportado a valor razonable de activos del plan</v>
      </c>
      <c r="F9718" s="598">
        <f>'834480'!D$67</f>
        <v>0</v>
      </c>
      <c r="I9718" s="580"/>
      <c r="J9718" s="580" t="str">
        <f>Índice!$C$9</f>
        <v>2016-12-31</v>
      </c>
      <c r="K9718" s="598" t="s">
        <v>2337</v>
      </c>
      <c r="L9718" s="598" t="s">
        <v>3238</v>
      </c>
    </row>
    <row r="9719" spans="1:12" ht="15.75">
      <c r="A9719" s="604"/>
      <c r="C9719" s="598" t="str">
        <f>'834480'!B$68</f>
        <v>Instrumentos de deuda, porcentaje aportado al valor razonable de los activos del plan</v>
      </c>
      <c r="F9719" s="598">
        <f>'834480'!D$68</f>
        <v>0</v>
      </c>
      <c r="I9719" s="580"/>
      <c r="J9719" s="580" t="str">
        <f>Índice!$C$9</f>
        <v>2016-12-31</v>
      </c>
      <c r="K9719" s="598" t="s">
        <v>2337</v>
      </c>
      <c r="L9719" s="598" t="s">
        <v>3238</v>
      </c>
    </row>
    <row r="9720" spans="1:12" ht="15.75">
      <c r="A9720" s="604"/>
      <c r="C9720" s="598" t="str">
        <f>'834480'!B$69</f>
        <v>Bienes inmuebles, porcentaje aportado al valor razonable de los activos del plan</v>
      </c>
      <c r="F9720" s="598">
        <f>'834480'!D$69</f>
        <v>0</v>
      </c>
      <c r="I9720" s="580"/>
      <c r="J9720" s="580" t="str">
        <f>Índice!$C$9</f>
        <v>2016-12-31</v>
      </c>
      <c r="K9720" s="598" t="s">
        <v>2337</v>
      </c>
      <c r="L9720" s="598" t="s">
        <v>3238</v>
      </c>
    </row>
    <row r="9721" spans="1:12" ht="15.75">
      <c r="A9721" s="604"/>
      <c r="C9721" s="598" t="str">
        <f>'834480'!B$70</f>
        <v>Otros activos, porcentaje aportado a valor razonable de activos del plan</v>
      </c>
      <c r="F9721" s="598">
        <f>'834480'!D$70</f>
        <v>0</v>
      </c>
      <c r="I9721" s="580"/>
      <c r="J9721" s="580" t="str">
        <f>Índice!$C$9</f>
        <v>2016-12-31</v>
      </c>
      <c r="K9721" s="598" t="s">
        <v>2337</v>
      </c>
      <c r="L9721" s="598" t="s">
        <v>3238</v>
      </c>
    </row>
    <row r="9722" spans="1:12" ht="15.75">
      <c r="A9722" s="604"/>
      <c r="C9722" s="598" t="str">
        <f>'834480'!B$71</f>
        <v>Instrumentos financieros propios de la entidad incluidos en el valor razonable de los activos del plan</v>
      </c>
      <c r="F9722" s="598">
        <f>'834480'!D$71</f>
        <v>0</v>
      </c>
      <c r="I9722" s="580"/>
      <c r="J9722" s="580" t="str">
        <f>Índice!$C$9</f>
        <v>2016-12-31</v>
      </c>
      <c r="K9722" s="598" t="s">
        <v>2337</v>
      </c>
      <c r="L9722" s="598" t="s">
        <v>3238</v>
      </c>
    </row>
    <row r="9723" spans="1:12" ht="15.75">
      <c r="A9723" s="604"/>
      <c r="C9723" s="598" t="str">
        <f>'834480'!B$72</f>
        <v>Propiedad inmobiliaria ocupada por la entidad incluida en el valor razonable de los activos del plan</v>
      </c>
      <c r="F9723" s="598">
        <f>'834480'!D$72</f>
        <v>0</v>
      </c>
      <c r="I9723" s="580"/>
      <c r="J9723" s="580" t="str">
        <f>Índice!$C$9</f>
        <v>2016-12-31</v>
      </c>
      <c r="K9723" s="598" t="s">
        <v>2337</v>
      </c>
      <c r="L9723" s="598" t="s">
        <v>3238</v>
      </c>
    </row>
    <row r="9724" spans="1:12" ht="15.75">
      <c r="A9724" s="604"/>
      <c r="C9724" s="598" t="str">
        <f>'834480'!B$73</f>
        <v>Otros activos utilizados por la entidad incluidos en el valor razonable de los activos del plan</v>
      </c>
      <c r="F9724" s="598">
        <f>'834480'!D$73</f>
        <v>0</v>
      </c>
      <c r="I9724" s="580"/>
      <c r="J9724" s="580" t="str">
        <f>Índice!$C$9</f>
        <v>2016-12-31</v>
      </c>
      <c r="K9724" s="598" t="s">
        <v>2337</v>
      </c>
      <c r="L9724" s="598" t="s">
        <v>3238</v>
      </c>
    </row>
    <row r="9725" spans="1:12" ht="15.75">
      <c r="A9725" s="604"/>
      <c r="C9725" s="598" t="str">
        <f>'834480'!B$74</f>
        <v>Rendimiento real de los activos del plan y derechos de reembolso reconocidos como activo</v>
      </c>
      <c r="F9725" s="598">
        <f>'834480'!D$74</f>
        <v>0</v>
      </c>
      <c r="I9725" s="580" t="str">
        <f>Índice!$C$8</f>
        <v>2016-01-01</v>
      </c>
      <c r="J9725" s="580" t="str">
        <f>Índice!$C$9</f>
        <v>2016-12-31</v>
      </c>
      <c r="K9725" s="598" t="s">
        <v>2337</v>
      </c>
      <c r="L9725" s="598" t="s">
        <v>3238</v>
      </c>
    </row>
    <row r="9726" spans="1:12" ht="15.75">
      <c r="A9726" s="604"/>
      <c r="C9726" s="598" t="str">
        <f>'834480'!B$75</f>
        <v>Suposiciones actuariales de tasas de descuento</v>
      </c>
      <c r="F9726" s="610">
        <f>'834480'!D$75</f>
        <v>0</v>
      </c>
      <c r="I9726" s="580"/>
      <c r="J9726" s="580" t="str">
        <f>Índice!$C$9</f>
        <v>2016-12-31</v>
      </c>
      <c r="K9726" s="598" t="s">
        <v>2337</v>
      </c>
      <c r="L9726" s="598" t="s">
        <v>3238</v>
      </c>
    </row>
    <row r="9727" spans="1:12" ht="15.75">
      <c r="A9727" s="604"/>
      <c r="C9727" s="598" t="str">
        <f>'834480'!B$76</f>
        <v>Suposiciones actuariales de tasas de rendimiento esperados de los activos del plan</v>
      </c>
      <c r="F9727" s="610">
        <f>'834480'!D$76</f>
        <v>0</v>
      </c>
      <c r="I9727" s="580"/>
      <c r="J9727" s="580" t="str">
        <f>Índice!$C$9</f>
        <v>2016-12-31</v>
      </c>
      <c r="K9727" s="598" t="s">
        <v>2337</v>
      </c>
      <c r="L9727" s="598" t="s">
        <v>3238</v>
      </c>
    </row>
    <row r="9728" spans="1:12" ht="15.75">
      <c r="A9728" s="604"/>
      <c r="C9728" s="598" t="str">
        <f>'834480'!B$77</f>
        <v>Suposiciones actuariales de tasas esperadas de incrementos de salarios</v>
      </c>
      <c r="F9728" s="610">
        <f>'834480'!D$77</f>
        <v>0</v>
      </c>
      <c r="I9728" s="580"/>
      <c r="J9728" s="580" t="str">
        <f>Índice!$C$9</f>
        <v>2016-12-31</v>
      </c>
      <c r="K9728" s="598" t="s">
        <v>2337</v>
      </c>
      <c r="L9728" s="598" t="s">
        <v>3238</v>
      </c>
    </row>
    <row r="9729" spans="1:12" ht="15.75">
      <c r="A9729" s="604"/>
      <c r="C9729" s="598" t="str">
        <f>'834480'!B$78</f>
        <v>Suposiciones actuariales de la tendencia en la variación de los costos de atención sanitaria</v>
      </c>
      <c r="F9729" s="610">
        <f>'834480'!D$78</f>
        <v>0</v>
      </c>
      <c r="I9729" s="580"/>
      <c r="J9729" s="580" t="str">
        <f>Índice!$C$9</f>
        <v>2016-12-31</v>
      </c>
      <c r="K9729" s="598" t="s">
        <v>2337</v>
      </c>
      <c r="L9729" s="598" t="s">
        <v>3238</v>
      </c>
    </row>
    <row r="9730" spans="1:12" ht="15.75">
      <c r="A9730" s="604"/>
      <c r="C9730" s="598" t="str">
        <f>'834480'!B$79</f>
        <v>Otras suposiciones actuariales significativas</v>
      </c>
      <c r="F9730" s="610">
        <f>'834480'!D$79</f>
        <v>0</v>
      </c>
      <c r="I9730" s="580"/>
      <c r="J9730" s="580" t="str">
        <f>Índice!$C$9</f>
        <v>2016-12-31</v>
      </c>
      <c r="K9730" s="598" t="s">
        <v>2337</v>
      </c>
      <c r="L9730" s="598" t="s">
        <v>3238</v>
      </c>
    </row>
    <row r="9731" spans="1:12" ht="15.75">
      <c r="A9731" s="575" t="s">
        <v>15</v>
      </c>
      <c r="C9731" s="598">
        <f>'834480'!B80</f>
        <v>0</v>
      </c>
      <c r="F9731" s="598"/>
      <c r="I9731" s="580" t="str">
        <f>Índice!$C$8</f>
        <v>2016-01-01</v>
      </c>
      <c r="J9731" s="580" t="str">
        <f>Índice!$C$9</f>
        <v>2016-12-31</v>
      </c>
      <c r="K9731" s="598"/>
      <c r="L9731" s="598"/>
    </row>
    <row r="9732" spans="1:12" ht="15.75">
      <c r="A9732" s="604"/>
      <c r="C9732" s="598" t="str">
        <f>'834480'!B81</f>
        <v>Información a revelar sobre otros beneficios a los empleados a largo plazo [Texto]</v>
      </c>
      <c r="F9732" s="598" t="str">
        <f>'834480'!C81</f>
        <v>Por incluir información</v>
      </c>
      <c r="I9732" s="580" t="str">
        <f>Índice!$C$8</f>
        <v>2016-01-01</v>
      </c>
      <c r="J9732" s="580" t="str">
        <f>Índice!$C$9</f>
        <v>2016-12-31</v>
      </c>
      <c r="K9732" s="598"/>
      <c r="L9732" s="598"/>
    </row>
    <row r="9733" spans="1:12" ht="15.75">
      <c r="A9733" s="575" t="s">
        <v>15</v>
      </c>
      <c r="C9733" s="598">
        <f>'834480'!B82</f>
        <v>0</v>
      </c>
      <c r="F9733" s="598"/>
      <c r="I9733" s="580" t="str">
        <f>Índice!$C$8</f>
        <v>2016-01-01</v>
      </c>
      <c r="J9733" s="580" t="str">
        <f>Índice!$C$9</f>
        <v>2016-12-31</v>
      </c>
      <c r="K9733" s="598"/>
      <c r="L9733" s="598"/>
    </row>
    <row r="9734" spans="1:12" ht="15.75">
      <c r="A9734" s="604"/>
      <c r="C9734" s="598" t="str">
        <f>'834480'!B83</f>
        <v>Descripción de la naturaleza de beneficios a los empleados a largo plazo</v>
      </c>
      <c r="F9734" s="598" t="str">
        <f>'834480'!C83</f>
        <v>Por incluir información</v>
      </c>
      <c r="I9734" s="580" t="str">
        <f>Índice!$C$8</f>
        <v>2016-01-01</v>
      </c>
      <c r="J9734" s="580" t="str">
        <f>Índice!$C$9</f>
        <v>2016-12-31</v>
      </c>
      <c r="K9734" s="598" t="s">
        <v>2339</v>
      </c>
      <c r="L9734" s="598" t="s">
        <v>2340</v>
      </c>
    </row>
    <row r="9735" spans="1:12" ht="15.75">
      <c r="A9735" s="604"/>
      <c r="C9735" s="598" t="str">
        <f>'834480'!B84</f>
        <v>Otras obligaciones por beneficios a los empleados a largo plazo</v>
      </c>
      <c r="F9735" s="598">
        <f>'834480'!C84</f>
        <v>0</v>
      </c>
      <c r="I9735" s="580"/>
      <c r="J9735" s="580" t="str">
        <f>Índice!$C$9</f>
        <v>2016-12-31</v>
      </c>
      <c r="K9735" s="598" t="s">
        <v>2339</v>
      </c>
      <c r="L9735" s="598" t="s">
        <v>2340</v>
      </c>
    </row>
    <row r="9736" spans="1:12" ht="15.75">
      <c r="A9736" s="604"/>
      <c r="C9736" s="598" t="str">
        <f>'834480'!B85</f>
        <v>Descripción de la financiación de obligaciones de otros de beneficios a los empleados a largo plazo</v>
      </c>
      <c r="F9736" s="598" t="str">
        <f>'834480'!C85</f>
        <v>Por incluir información</v>
      </c>
      <c r="I9736" s="580" t="str">
        <f>Índice!$C$8</f>
        <v>2016-01-01</v>
      </c>
      <c r="J9736" s="580" t="str">
        <f>Índice!$C$9</f>
        <v>2016-12-31</v>
      </c>
      <c r="K9736" s="598" t="s">
        <v>2339</v>
      </c>
      <c r="L9736" s="598" t="s">
        <v>2340</v>
      </c>
    </row>
    <row r="9737" spans="1:12" ht="15.75">
      <c r="A9737" s="575" t="s">
        <v>15</v>
      </c>
      <c r="C9737" s="598">
        <f>'834480'!B86</f>
        <v>0</v>
      </c>
      <c r="F9737" s="598"/>
      <c r="I9737" s="580" t="str">
        <f>Índice!$C$8</f>
        <v>2016-01-01</v>
      </c>
      <c r="J9737" s="580" t="str">
        <f>Índice!$C$9</f>
        <v>2016-12-31</v>
      </c>
      <c r="K9737" s="598"/>
      <c r="L9737" s="598"/>
    </row>
    <row r="9738" spans="1:12" ht="15.75">
      <c r="A9738" s="604"/>
      <c r="C9738" s="598" t="str">
        <f>'834480'!B87</f>
        <v>Información a revelar sobre beneficios por terminación [Texto]</v>
      </c>
      <c r="F9738" s="598" t="str">
        <f>'834480'!C87</f>
        <v>Por incluir información</v>
      </c>
      <c r="I9738" s="580" t="str">
        <f>Índice!$C$8</f>
        <v>2016-01-01</v>
      </c>
      <c r="J9738" s="580" t="str">
        <f>Índice!$C$9</f>
        <v>2016-12-31</v>
      </c>
      <c r="K9738" s="598"/>
      <c r="L9738" s="598"/>
    </row>
    <row r="9739" spans="1:12" ht="15.75">
      <c r="A9739" s="575" t="s">
        <v>15</v>
      </c>
      <c r="C9739" s="598">
        <f>'834480'!B88</f>
        <v>0</v>
      </c>
      <c r="F9739" s="598"/>
      <c r="I9739" s="580" t="str">
        <f>Índice!$C$8</f>
        <v>2016-01-01</v>
      </c>
      <c r="J9739" s="580" t="str">
        <f>Índice!$C$9</f>
        <v>2016-12-31</v>
      </c>
      <c r="K9739" s="598"/>
      <c r="L9739" s="598"/>
    </row>
    <row r="9740" spans="1:12" ht="15.75">
      <c r="A9740" s="604"/>
      <c r="C9740" s="598" t="str">
        <f>'834480'!B89</f>
        <v>Descripción de la naturaleza de beneficios por terminación</v>
      </c>
      <c r="F9740" s="598" t="str">
        <f>'834480'!C89</f>
        <v>Por incluir información</v>
      </c>
      <c r="I9740" s="580" t="str">
        <f>Índice!$C$8</f>
        <v>2016-01-01</v>
      </c>
      <c r="J9740" s="580" t="str">
        <f>Índice!$C$9</f>
        <v>2016-12-31</v>
      </c>
      <c r="K9740" s="598" t="s">
        <v>2341</v>
      </c>
      <c r="L9740" s="598" t="s">
        <v>2342</v>
      </c>
    </row>
    <row r="9741" spans="1:12" ht="15.75">
      <c r="A9741" s="604"/>
      <c r="C9741" s="598" t="str">
        <f>'834480'!B90</f>
        <v>Descripción de las políticas contables para los beneficios por terminación [bloque de texto]</v>
      </c>
      <c r="F9741" s="598" t="str">
        <f>'834480'!C90</f>
        <v>Por incluir información</v>
      </c>
      <c r="I9741" s="580" t="str">
        <f>Índice!$C$8</f>
        <v>2016-01-01</v>
      </c>
      <c r="J9741" s="580" t="str">
        <f>Índice!$C$9</f>
        <v>2016-12-31</v>
      </c>
      <c r="K9741" s="598" t="s">
        <v>2341</v>
      </c>
      <c r="L9741" s="598" t="s">
        <v>2342</v>
      </c>
    </row>
    <row r="9742" spans="1:12" ht="15.75">
      <c r="A9742" s="604"/>
      <c r="C9742" s="598" t="str">
        <f>'834480'!B91</f>
        <v>Obligaciones de beneficios por terminación</v>
      </c>
      <c r="F9742" s="598">
        <f>'834480'!C91</f>
        <v>0</v>
      </c>
      <c r="I9742" s="580"/>
      <c r="J9742" s="580" t="str">
        <f>Índice!$C$9</f>
        <v>2016-12-31</v>
      </c>
      <c r="K9742" s="598" t="s">
        <v>2341</v>
      </c>
      <c r="L9742" s="598" t="s">
        <v>2342</v>
      </c>
    </row>
    <row r="9743" spans="1:12" ht="15.75">
      <c r="A9743" s="604"/>
      <c r="C9743" s="598" t="str">
        <f>'834480'!B92</f>
        <v>Descripción de la financiación de obligaciones de beneficios de terminación</v>
      </c>
      <c r="F9743" s="598" t="str">
        <f>'834480'!C92</f>
        <v>Por incluir información</v>
      </c>
      <c r="I9743" s="580" t="str">
        <f>Índice!$C$8</f>
        <v>2016-01-01</v>
      </c>
      <c r="J9743" s="580" t="str">
        <f>Índice!$C$9</f>
        <v>2016-12-31</v>
      </c>
      <c r="K9743" s="598" t="s">
        <v>2341</v>
      </c>
      <c r="L9743" s="598" t="s">
        <v>2342</v>
      </c>
    </row>
    <row r="9744" spans="1:12" ht="15.75">
      <c r="A9744" s="575" t="s">
        <v>15</v>
      </c>
      <c r="C9744" s="598">
        <f>'834480'!B93</f>
        <v>0</v>
      </c>
      <c r="F9744" s="598"/>
      <c r="I9744" s="580" t="str">
        <f>Índice!$C$8</f>
        <v>2016-01-01</v>
      </c>
      <c r="J9744" s="580" t="str">
        <f>Índice!$C$9</f>
        <v>2016-12-31</v>
      </c>
      <c r="K9744" s="598"/>
      <c r="L9744" s="598"/>
    </row>
    <row r="9745" spans="1:18" ht="15.75">
      <c r="A9745" s="604"/>
      <c r="C9745" s="598" t="str">
        <f>'834480'!B94</f>
        <v>Descripción de la naturaleza de obligaciones, pasivos contingentes por pasivos por terminación</v>
      </c>
      <c r="F9745" s="598" t="str">
        <f>'834480'!C94</f>
        <v>Por incluir información</v>
      </c>
      <c r="I9745" s="580" t="str">
        <f>Índice!$C$8</f>
        <v>2016-01-01</v>
      </c>
      <c r="J9745" s="580" t="str">
        <f>Índice!$C$9</f>
        <v>2016-12-31</v>
      </c>
      <c r="K9745" s="598"/>
      <c r="L9745" s="598"/>
    </row>
    <row r="9746" spans="1:18" ht="15.75">
      <c r="A9746" s="575" t="s">
        <v>15</v>
      </c>
      <c r="B9746" s="550"/>
      <c r="C9746" s="549" t="s">
        <v>1384</v>
      </c>
      <c r="D9746" s="550"/>
      <c r="E9746" s="550"/>
      <c r="F9746" s="551"/>
      <c r="G9746" s="550"/>
      <c r="H9746" s="550"/>
      <c r="I9746" s="580" t="str">
        <f>Índice!$C$8</f>
        <v>2016-01-01</v>
      </c>
      <c r="J9746" s="580" t="str">
        <f>Índice!$C$9</f>
        <v>2016-12-31</v>
      </c>
      <c r="K9746" s="584"/>
      <c r="L9746" s="584"/>
      <c r="M9746" s="550"/>
      <c r="N9746" s="550"/>
      <c r="O9746" s="550"/>
      <c r="P9746" s="550"/>
      <c r="Q9746" s="550"/>
      <c r="R9746" s="550"/>
    </row>
    <row r="9747" spans="1:18" ht="15.75">
      <c r="A9747" s="604"/>
      <c r="C9747" s="598" t="str">
        <f>'835110'!B6</f>
        <v>Información a revelar sobre impuestos a las ganancias [Texto]</v>
      </c>
      <c r="F9747" s="597" t="str">
        <f>'835110'!C6</f>
        <v>Por incluir información</v>
      </c>
      <c r="I9747" s="580" t="str">
        <f>Índice!$C$8</f>
        <v>2016-01-01</v>
      </c>
      <c r="J9747" s="580" t="str">
        <f>Índice!$C$9</f>
        <v>2016-12-31</v>
      </c>
    </row>
    <row r="9748" spans="1:18" ht="15.75">
      <c r="A9748" s="575" t="s">
        <v>15</v>
      </c>
      <c r="C9748" s="598" t="str">
        <f>'835110'!B7</f>
        <v>Principales componentes del gasto (ingreso) por impuestos</v>
      </c>
      <c r="F9748" s="598"/>
      <c r="I9748" s="580" t="str">
        <f>Índice!$C$8</f>
        <v>2016-01-01</v>
      </c>
      <c r="J9748" s="580" t="str">
        <f>Índice!$C$9</f>
        <v>2016-12-31</v>
      </c>
    </row>
    <row r="9749" spans="1:18" ht="15.75">
      <c r="A9749" s="604"/>
      <c r="C9749" s="598" t="str">
        <f>'835110'!B8</f>
        <v>Gasto (ingreso) por impuesto corriente</v>
      </c>
      <c r="F9749" s="600">
        <f>'835110'!C8</f>
        <v>0</v>
      </c>
      <c r="I9749" s="580" t="str">
        <f>Índice!$C$8</f>
        <v>2016-01-01</v>
      </c>
      <c r="J9749" s="580" t="str">
        <f>Índice!$C$9</f>
        <v>2016-12-31</v>
      </c>
    </row>
    <row r="9750" spans="1:18" ht="15.75">
      <c r="A9750" s="604"/>
      <c r="C9750" s="598" t="str">
        <f>'835110'!B9</f>
        <v>Ajustes por impuestos corrientes de periodos anteriores</v>
      </c>
      <c r="F9750" s="600">
        <f>'835110'!C9</f>
        <v>0</v>
      </c>
      <c r="I9750" s="580" t="str">
        <f>Índice!$C$8</f>
        <v>2016-01-01</v>
      </c>
      <c r="J9750" s="580" t="str">
        <f>Índice!$C$9</f>
        <v>2016-12-31</v>
      </c>
    </row>
    <row r="9751" spans="1:18" ht="15.75">
      <c r="A9751" s="604"/>
      <c r="C9751" s="598" t="str">
        <f>'835110'!B10</f>
        <v>Gasto (ingreso) por impuestos diferidos relacionado con el nacimiento y reversión de diferencias temporarias</v>
      </c>
      <c r="F9751" s="600">
        <f>'835110'!C10</f>
        <v>0</v>
      </c>
      <c r="I9751" s="580" t="str">
        <f>Índice!$C$8</f>
        <v>2016-01-01</v>
      </c>
      <c r="J9751" s="580" t="str">
        <f>Índice!$C$9</f>
        <v>2016-12-31</v>
      </c>
    </row>
    <row r="9752" spans="1:18" ht="15.75">
      <c r="A9752" s="604"/>
      <c r="C9752" s="598" t="str">
        <f>'835110'!B11</f>
        <v>Gasto (ingreso) por impuestos diferidos relacionado con cambios en las tasas fiscales o con la imposición de nuevos impuestos</v>
      </c>
      <c r="F9752" s="600">
        <f>'835110'!C11</f>
        <v>0</v>
      </c>
      <c r="I9752" s="580" t="str">
        <f>Índice!$C$8</f>
        <v>2016-01-01</v>
      </c>
      <c r="J9752" s="580" t="str">
        <f>Índice!$C$9</f>
        <v>2016-12-31</v>
      </c>
    </row>
    <row r="9753" spans="1:18" ht="15.75">
      <c r="A9753" s="604"/>
      <c r="C9753" s="598" t="str">
        <f>'835110'!B12</f>
        <v>Beneficios totales de carácter fiscal, procedentes de pérdidas fiscales, créditos fiscales o diferencias temporarias, no reconocidos en periodos anteriores utilizadas para reducir el gasto por impuestos</v>
      </c>
      <c r="F9753" s="600">
        <f>'835110'!C12</f>
        <v>0</v>
      </c>
      <c r="I9753" s="580" t="str">
        <f>Índice!$C$8</f>
        <v>2016-01-01</v>
      </c>
      <c r="J9753" s="580" t="str">
        <f>Índice!$C$9</f>
        <v>2016-12-31</v>
      </c>
    </row>
    <row r="9754" spans="1:18" ht="15.75">
      <c r="A9754" s="604"/>
      <c r="C9754" s="598" t="str">
        <f>'835110'!B13</f>
        <v>Gasto (ingreso) por impuestos diferidos que surgen de una reducción o reversión de una reducción del activo por por impuestos diferidos</v>
      </c>
      <c r="F9754" s="600">
        <f>'835110'!C13</f>
        <v>0</v>
      </c>
      <c r="I9754" s="580" t="str">
        <f>Índice!$C$8</f>
        <v>2016-01-01</v>
      </c>
      <c r="J9754" s="580" t="str">
        <f>Índice!$C$9</f>
        <v>2016-12-31</v>
      </c>
    </row>
    <row r="9755" spans="1:18" ht="15.75">
      <c r="A9755" s="604"/>
      <c r="C9755" s="598" t="str">
        <f>'835110'!B14</f>
        <v>Gasto (ingreso) por impuestos relacionado con cambios en políticas contables y errores incluidos en el resultado del periodo</v>
      </c>
      <c r="F9755" s="600">
        <f>'835110'!C14</f>
        <v>0</v>
      </c>
      <c r="I9755" s="580" t="str">
        <f>Índice!$C$8</f>
        <v>2016-01-01</v>
      </c>
      <c r="J9755" s="580" t="str">
        <f>Índice!$C$9</f>
        <v>2016-12-31</v>
      </c>
    </row>
    <row r="9756" spans="1:18" ht="15.75">
      <c r="A9756" s="604"/>
      <c r="C9756" s="598" t="str">
        <f>'835110'!B15</f>
        <v>Efecto sobre los gastos por impuestos diferidos procedentes de una revisión por las autoridades fiscales</v>
      </c>
      <c r="F9756" s="600">
        <f>'835110'!C15</f>
        <v>0</v>
      </c>
      <c r="I9756" s="580" t="str">
        <f>Índice!$C$8</f>
        <v>2016-01-01</v>
      </c>
      <c r="J9756" s="580" t="str">
        <f>Índice!$C$9</f>
        <v>2016-12-31</v>
      </c>
    </row>
    <row r="9757" spans="1:18" ht="15.75">
      <c r="A9757" s="604"/>
      <c r="C9757" s="598" t="str">
        <f>'835110'!B16</f>
        <v>Ajustes al gasto (ingreso) por impuestos diferidos que surge del cambio en el estatus fiscal de la entidad o de los accionistas</v>
      </c>
      <c r="F9757" s="600">
        <f>'835110'!C16</f>
        <v>0</v>
      </c>
      <c r="I9757" s="580" t="str">
        <f>Índice!$C$8</f>
        <v>2016-01-01</v>
      </c>
      <c r="J9757" s="580" t="str">
        <f>Índice!$C$9</f>
        <v>2016-12-31</v>
      </c>
    </row>
    <row r="9758" spans="1:18" ht="15.75">
      <c r="A9758" s="604"/>
      <c r="C9758" s="598" t="str">
        <f>'835110'!B17</f>
        <v>Gastos (ingresos) por impuestos procedentes de cambios en correcciones valorativas contra activos por impuestos diferidos</v>
      </c>
      <c r="F9758" s="600">
        <f>'835110'!C17</f>
        <v>0</v>
      </c>
      <c r="I9758" s="580" t="str">
        <f>Índice!$C$8</f>
        <v>2016-01-01</v>
      </c>
      <c r="J9758" s="580" t="str">
        <f>Índice!$C$9</f>
        <v>2016-12-31</v>
      </c>
      <c r="L9758" s="557"/>
    </row>
    <row r="9759" spans="1:18" ht="15.75">
      <c r="A9759" s="604"/>
      <c r="C9759" s="598" t="str">
        <f>'835110'!B18</f>
        <v>Otros componentes del gasto (ingreso) por impuestos diferido</v>
      </c>
      <c r="F9759" s="600">
        <f>'835110'!C18</f>
        <v>0</v>
      </c>
      <c r="I9759" s="580" t="str">
        <f>Índice!$C$8</f>
        <v>2016-01-01</v>
      </c>
      <c r="J9759" s="580" t="str">
        <f>Índice!$C$9</f>
        <v>2016-12-31</v>
      </c>
      <c r="L9759" s="557"/>
    </row>
    <row r="9760" spans="1:18" ht="15.75">
      <c r="A9760" s="604"/>
      <c r="C9760" s="598" t="str">
        <f>'835110'!B19</f>
        <v>Total de gasto (ingreso) por impuestos</v>
      </c>
      <c r="F9760" s="600">
        <f>'835110'!C19</f>
        <v>0</v>
      </c>
      <c r="I9760" s="580" t="str">
        <f>Índice!$C$8</f>
        <v>2016-01-01</v>
      </c>
      <c r="J9760" s="580" t="str">
        <f>Índice!$C$9</f>
        <v>2016-12-31</v>
      </c>
      <c r="L9760" s="557"/>
    </row>
    <row r="9761" spans="1:12" ht="15.75">
      <c r="A9761" s="604"/>
      <c r="C9761" s="598" t="str">
        <f>'835110'!B20</f>
        <v>Explicación de las diferencias significativas entre gastos (ingresos) por impuestos y ganancia contable multiplicada por la tasa fiscal aplicable</v>
      </c>
      <c r="F9761" s="598" t="str">
        <f>'835110'!C20</f>
        <v>Por incluir información</v>
      </c>
      <c r="I9761" s="580" t="str">
        <f>Índice!$C$8</f>
        <v>2016-01-01</v>
      </c>
      <c r="J9761" s="580" t="str">
        <f>Índice!$C$9</f>
        <v>2016-12-31</v>
      </c>
      <c r="L9761" s="557"/>
    </row>
    <row r="9762" spans="1:12" ht="15.75">
      <c r="A9762" s="575" t="s">
        <v>15</v>
      </c>
      <c r="C9762" s="598">
        <f>'835110'!B21</f>
        <v>0</v>
      </c>
      <c r="F9762" s="598">
        <f>'835110'!C21</f>
        <v>0</v>
      </c>
      <c r="I9762" s="580" t="str">
        <f>Índice!$C$8</f>
        <v>2016-01-01</v>
      </c>
      <c r="J9762" s="580" t="str">
        <f>Índice!$C$9</f>
        <v>2016-12-31</v>
      </c>
      <c r="L9762" s="557"/>
    </row>
    <row r="9763" spans="1:12" ht="15.75">
      <c r="A9763" s="604"/>
      <c r="C9763" s="598" t="str">
        <f>'835110'!B22</f>
        <v>Información a revelar sobre diferencias temporarias, pérdidas y créditos fiscales no utilizados [Texto]</v>
      </c>
      <c r="F9763" s="597" t="str">
        <f>'835110'!C22</f>
        <v>Por incluir información</v>
      </c>
      <c r="I9763" s="580" t="str">
        <f>Índice!$C$8</f>
        <v>2016-01-01</v>
      </c>
      <c r="J9763" s="580" t="str">
        <f>Índice!$C$9</f>
        <v>2016-12-31</v>
      </c>
      <c r="L9763" s="557"/>
    </row>
    <row r="9764" spans="1:12" ht="15.75">
      <c r="A9764" s="575" t="s">
        <v>15</v>
      </c>
      <c r="C9764" s="598">
        <f>'835110'!B23</f>
        <v>0</v>
      </c>
      <c r="F9764" s="597"/>
      <c r="I9764" s="580" t="str">
        <f>Índice!$C$8</f>
        <v>2016-01-01</v>
      </c>
      <c r="J9764" s="580" t="str">
        <f>Índice!$C$9</f>
        <v>2016-12-31</v>
      </c>
      <c r="L9764" s="557"/>
    </row>
    <row r="9765" spans="1:12" ht="15.75">
      <c r="A9765" s="575" t="s">
        <v>15</v>
      </c>
      <c r="C9765" s="598" t="s">
        <v>1338</v>
      </c>
      <c r="F9765" s="597"/>
      <c r="I9765" s="580" t="str">
        <f>Índice!$C$8</f>
        <v>2016-01-01</v>
      </c>
      <c r="J9765" s="580" t="str">
        <f>Índice!$C$9</f>
        <v>2016-12-31</v>
      </c>
      <c r="L9765" s="557"/>
    </row>
    <row r="9766" spans="1:12" ht="15.75">
      <c r="A9766" s="575" t="s">
        <v>15</v>
      </c>
      <c r="C9766" s="598" t="str">
        <f>'835110'!B$26</f>
        <v>Activos y pasivos por impuestos diferidos [sinopsis]</v>
      </c>
      <c r="F9766" s="597"/>
      <c r="I9766" s="580" t="str">
        <f>Índice!$C$8</f>
        <v>2016-01-01</v>
      </c>
      <c r="J9766" s="580" t="str">
        <f>Índice!$C$9</f>
        <v>2016-12-31</v>
      </c>
    </row>
    <row r="9767" spans="1:12" ht="15.75">
      <c r="A9767" s="604"/>
      <c r="C9767" s="598" t="str">
        <f>'835110'!B$27</f>
        <v>Activos por impuestos diferidos</v>
      </c>
      <c r="F9767" s="600">
        <f>'835110'!C$27</f>
        <v>0</v>
      </c>
      <c r="I9767" s="580"/>
      <c r="J9767" s="580" t="str">
        <f>Índice!$C$9</f>
        <v>2016-12-31</v>
      </c>
      <c r="K9767" s="598" t="s">
        <v>2343</v>
      </c>
      <c r="L9767" s="598" t="s">
        <v>2344</v>
      </c>
    </row>
    <row r="9768" spans="1:12" ht="15.75">
      <c r="A9768" s="604"/>
      <c r="C9768" s="598" t="str">
        <f>'835110'!B$28</f>
        <v>Pasivo por impuestos diferidos</v>
      </c>
      <c r="F9768" s="600">
        <f>'835110'!C$28</f>
        <v>0</v>
      </c>
      <c r="I9768" s="580"/>
      <c r="J9768" s="580" t="str">
        <f>Índice!$C$9</f>
        <v>2016-12-31</v>
      </c>
      <c r="K9768" s="598" t="s">
        <v>2343</v>
      </c>
      <c r="L9768" s="598" t="s">
        <v>2344</v>
      </c>
    </row>
    <row r="9769" spans="1:12" ht="15.75">
      <c r="A9769" s="604"/>
      <c r="C9769" s="598" t="str">
        <f>'835110'!B$29</f>
        <v>Pasivo (activo) por impuestos diferidos neto</v>
      </c>
      <c r="D9769" s="611"/>
      <c r="E9769" s="611"/>
      <c r="F9769" s="600">
        <f>'835110'!C$29</f>
        <v>0</v>
      </c>
      <c r="G9769" s="611"/>
      <c r="H9769" s="611"/>
      <c r="I9769" s="580"/>
      <c r="J9769" s="580" t="str">
        <f>Índice!$C$9</f>
        <v>2016-12-31</v>
      </c>
      <c r="K9769" s="598" t="s">
        <v>2343</v>
      </c>
      <c r="L9769" s="598" t="s">
        <v>2344</v>
      </c>
    </row>
    <row r="9770" spans="1:12" ht="15.75">
      <c r="A9770" s="604"/>
      <c r="C9770" s="598" t="str">
        <f>'835110'!B$30</f>
        <v>Correcciones de valoración contra activos por impuestos diferidos</v>
      </c>
      <c r="F9770" s="600">
        <f>'835110'!C$30</f>
        <v>0</v>
      </c>
      <c r="I9770" s="580"/>
      <c r="J9770" s="580" t="str">
        <f>Índice!$C$9</f>
        <v>2016-12-31</v>
      </c>
      <c r="K9770" s="598" t="s">
        <v>2343</v>
      </c>
      <c r="L9770" s="598" t="s">
        <v>2344</v>
      </c>
    </row>
    <row r="9771" spans="1:12" ht="15.75">
      <c r="A9771" s="604"/>
      <c r="C9771" s="598" t="str">
        <f>'835110'!B$31</f>
        <v>Análisis del cambio en los pasivos por impuestos diferidos [Texto]</v>
      </c>
      <c r="F9771" s="598" t="str">
        <f>'835110'!C$31</f>
        <v>Por incluir información</v>
      </c>
      <c r="I9771" s="580" t="str">
        <f>Índice!$C$8</f>
        <v>2016-01-01</v>
      </c>
      <c r="J9771" s="580" t="str">
        <f>Índice!$C$9</f>
        <v>2016-12-31</v>
      </c>
      <c r="K9771" s="598" t="s">
        <v>2343</v>
      </c>
      <c r="L9771" s="598" t="s">
        <v>2344</v>
      </c>
    </row>
    <row r="9772" spans="1:12" ht="15.75">
      <c r="A9772" s="604"/>
      <c r="C9772" s="598" t="str">
        <f>'835110'!B$32</f>
        <v>Análisis del cambio en activos por impuestos diferidos [Texto]</v>
      </c>
      <c r="F9772" s="598" t="str">
        <f>'835110'!C$32</f>
        <v>Por incluir información</v>
      </c>
      <c r="I9772" s="580" t="str">
        <f>Índice!$C$8</f>
        <v>2016-01-01</v>
      </c>
      <c r="J9772" s="580" t="str">
        <f>Índice!$C$9</f>
        <v>2016-12-31</v>
      </c>
      <c r="K9772" s="598" t="s">
        <v>2343</v>
      </c>
      <c r="L9772" s="598" t="s">
        <v>2344</v>
      </c>
    </row>
    <row r="9773" spans="1:12" ht="15.75">
      <c r="A9773" s="604"/>
      <c r="C9773" s="598" t="str">
        <f>'835110'!B$33</f>
        <v>Análisis del cambio en correcciones de valoración contra activos por impuestos diferidos [Texto]</v>
      </c>
      <c r="F9773" s="598" t="str">
        <f>'835110'!C$33</f>
        <v>Por incluir información</v>
      </c>
      <c r="I9773" s="580" t="str">
        <f>Índice!$C$8</f>
        <v>2016-01-01</v>
      </c>
      <c r="J9773" s="580" t="str">
        <f>Índice!$C$9</f>
        <v>2016-12-31</v>
      </c>
      <c r="K9773" s="598" t="s">
        <v>2343</v>
      </c>
      <c r="L9773" s="598" t="s">
        <v>2344</v>
      </c>
    </row>
    <row r="9774" spans="1:12" ht="15.75">
      <c r="A9774" s="575" t="s">
        <v>15</v>
      </c>
      <c r="C9774" s="598" t="s">
        <v>1340</v>
      </c>
      <c r="F9774" s="597"/>
      <c r="I9774" s="580" t="str">
        <f>Índice!$C$8</f>
        <v>2016-01-01</v>
      </c>
      <c r="J9774" s="580" t="str">
        <f>Índice!$C$9</f>
        <v>2016-12-31</v>
      </c>
      <c r="L9774" s="598"/>
    </row>
    <row r="9775" spans="1:12" ht="15.75">
      <c r="A9775" s="575" t="s">
        <v>15</v>
      </c>
      <c r="C9775" s="598" t="str">
        <f>'835110'!B$26</f>
        <v>Activos y pasivos por impuestos diferidos [sinopsis]</v>
      </c>
      <c r="F9775" s="597"/>
      <c r="I9775" s="580" t="str">
        <f>Índice!$C$8</f>
        <v>2016-01-01</v>
      </c>
      <c r="J9775" s="580" t="str">
        <f>Índice!$C$9</f>
        <v>2016-12-31</v>
      </c>
      <c r="L9775" s="598"/>
    </row>
    <row r="9776" spans="1:12" ht="15.75">
      <c r="A9776" s="604"/>
      <c r="C9776" s="598" t="str">
        <f>'835110'!B$27</f>
        <v>Activos por impuestos diferidos</v>
      </c>
      <c r="F9776" s="600">
        <f>'835110'!D$27</f>
        <v>0</v>
      </c>
      <c r="I9776" s="580"/>
      <c r="J9776" s="580" t="str">
        <f>Índice!$C$9</f>
        <v>2016-12-31</v>
      </c>
      <c r="K9776" s="598" t="s">
        <v>2343</v>
      </c>
      <c r="L9776" s="598" t="s">
        <v>2345</v>
      </c>
    </row>
    <row r="9777" spans="1:12" ht="15.75">
      <c r="A9777" s="604"/>
      <c r="C9777" s="598" t="str">
        <f>'835110'!B$28</f>
        <v>Pasivo por impuestos diferidos</v>
      </c>
      <c r="F9777" s="600">
        <f>'835110'!D$28</f>
        <v>0</v>
      </c>
      <c r="I9777" s="580"/>
      <c r="J9777" s="580" t="str">
        <f>Índice!$C$9</f>
        <v>2016-12-31</v>
      </c>
      <c r="K9777" s="598" t="s">
        <v>2343</v>
      </c>
      <c r="L9777" s="598" t="s">
        <v>2345</v>
      </c>
    </row>
    <row r="9778" spans="1:12" ht="15.75">
      <c r="A9778" s="604"/>
      <c r="C9778" s="598" t="str">
        <f>'835110'!B$29</f>
        <v>Pasivo (activo) por impuestos diferidos neto</v>
      </c>
      <c r="D9778" s="611"/>
      <c r="E9778" s="611"/>
      <c r="F9778" s="600">
        <f>'835110'!D$29</f>
        <v>0</v>
      </c>
      <c r="G9778" s="611"/>
      <c r="H9778" s="611"/>
      <c r="I9778" s="580"/>
      <c r="J9778" s="580" t="str">
        <f>Índice!$C$9</f>
        <v>2016-12-31</v>
      </c>
      <c r="K9778" s="598" t="s">
        <v>2343</v>
      </c>
      <c r="L9778" s="598" t="s">
        <v>2345</v>
      </c>
    </row>
    <row r="9779" spans="1:12" ht="15.75">
      <c r="A9779" s="604"/>
      <c r="C9779" s="598" t="str">
        <f>'835110'!B$30</f>
        <v>Correcciones de valoración contra activos por impuestos diferidos</v>
      </c>
      <c r="F9779" s="600">
        <f>'835110'!D$30</f>
        <v>0</v>
      </c>
      <c r="I9779" s="580"/>
      <c r="J9779" s="580" t="str">
        <f>Índice!$C$9</f>
        <v>2016-12-31</v>
      </c>
      <c r="K9779" s="598" t="s">
        <v>2343</v>
      </c>
      <c r="L9779" s="598" t="s">
        <v>2345</v>
      </c>
    </row>
    <row r="9780" spans="1:12" ht="15.75">
      <c r="A9780" s="604"/>
      <c r="C9780" s="598" t="str">
        <f>'835110'!B$31</f>
        <v>Análisis del cambio en los pasivos por impuestos diferidos [Texto]</v>
      </c>
      <c r="F9780" s="598" t="str">
        <f>'835110'!D$31</f>
        <v>Por incluir información</v>
      </c>
      <c r="I9780" s="580" t="str">
        <f>Índice!$C$8</f>
        <v>2016-01-01</v>
      </c>
      <c r="J9780" s="580" t="str">
        <f>Índice!$C$9</f>
        <v>2016-12-31</v>
      </c>
      <c r="K9780" s="598" t="s">
        <v>2343</v>
      </c>
      <c r="L9780" s="598" t="s">
        <v>2345</v>
      </c>
    </row>
    <row r="9781" spans="1:12" ht="15.75">
      <c r="A9781" s="604"/>
      <c r="C9781" s="598" t="str">
        <f>'835110'!B$32</f>
        <v>Análisis del cambio en activos por impuestos diferidos [Texto]</v>
      </c>
      <c r="F9781" s="598" t="str">
        <f>'835110'!D$32</f>
        <v>Por incluir información</v>
      </c>
      <c r="I9781" s="580" t="str">
        <f>Índice!$C$8</f>
        <v>2016-01-01</v>
      </c>
      <c r="J9781" s="580" t="str">
        <f>Índice!$C$9</f>
        <v>2016-12-31</v>
      </c>
      <c r="K9781" s="598" t="s">
        <v>2343</v>
      </c>
      <c r="L9781" s="598" t="s">
        <v>2345</v>
      </c>
    </row>
    <row r="9782" spans="1:12" ht="15.75">
      <c r="A9782" s="604"/>
      <c r="C9782" s="598" t="str">
        <f>'835110'!B$33</f>
        <v>Análisis del cambio en correcciones de valoración contra activos por impuestos diferidos [Texto]</v>
      </c>
      <c r="F9782" s="598" t="str">
        <f>'835110'!D$33</f>
        <v>Por incluir información</v>
      </c>
      <c r="I9782" s="580" t="str">
        <f>Índice!$C$8</f>
        <v>2016-01-01</v>
      </c>
      <c r="J9782" s="580" t="str">
        <f>Índice!$C$9</f>
        <v>2016-12-31</v>
      </c>
      <c r="K9782" s="598" t="s">
        <v>2343</v>
      </c>
      <c r="L9782" s="598" t="s">
        <v>2345</v>
      </c>
    </row>
    <row r="9783" spans="1:12" ht="15.75">
      <c r="A9783" s="575" t="s">
        <v>15</v>
      </c>
      <c r="C9783" s="598" t="s">
        <v>1339</v>
      </c>
      <c r="F9783" s="597"/>
      <c r="I9783" s="580" t="str">
        <f>Índice!$C$8</f>
        <v>2016-01-01</v>
      </c>
      <c r="J9783" s="580" t="str">
        <f>Índice!$C$9</f>
        <v>2016-12-31</v>
      </c>
      <c r="L9783" s="598"/>
    </row>
    <row r="9784" spans="1:12" ht="15.75">
      <c r="A9784" s="575" t="s">
        <v>15</v>
      </c>
      <c r="C9784" s="598" t="str">
        <f>'835110'!B$26</f>
        <v>Activos y pasivos por impuestos diferidos [sinopsis]</v>
      </c>
      <c r="F9784" s="597"/>
      <c r="I9784" s="580" t="str">
        <f>Índice!$C$8</f>
        <v>2016-01-01</v>
      </c>
      <c r="J9784" s="580" t="str">
        <f>Índice!$C$9</f>
        <v>2016-12-31</v>
      </c>
      <c r="L9784" s="598"/>
    </row>
    <row r="9785" spans="1:12" ht="15.75">
      <c r="A9785" s="604"/>
      <c r="C9785" s="598" t="str">
        <f>'835110'!B$27</f>
        <v>Activos por impuestos diferidos</v>
      </c>
      <c r="F9785" s="600">
        <f>'835110'!E$27</f>
        <v>0</v>
      </c>
      <c r="I9785" s="580"/>
      <c r="J9785" s="580" t="str">
        <f>Índice!$C$9</f>
        <v>2016-12-31</v>
      </c>
      <c r="K9785" s="598" t="s">
        <v>2343</v>
      </c>
      <c r="L9785" s="598" t="s">
        <v>2346</v>
      </c>
    </row>
    <row r="9786" spans="1:12" ht="15.75">
      <c r="A9786" s="604"/>
      <c r="C9786" s="598" t="str">
        <f>'835110'!B$28</f>
        <v>Pasivo por impuestos diferidos</v>
      </c>
      <c r="F9786" s="600">
        <f>'835110'!E$28</f>
        <v>0</v>
      </c>
      <c r="I9786" s="580"/>
      <c r="J9786" s="580" t="str">
        <f>Índice!$C$9</f>
        <v>2016-12-31</v>
      </c>
      <c r="K9786" s="598" t="s">
        <v>2343</v>
      </c>
      <c r="L9786" s="598" t="s">
        <v>2346</v>
      </c>
    </row>
    <row r="9787" spans="1:12" ht="15.75">
      <c r="A9787" s="604"/>
      <c r="C9787" s="598" t="str">
        <f>'835110'!B$29</f>
        <v>Pasivo (activo) por impuestos diferidos neto</v>
      </c>
      <c r="D9787" s="611"/>
      <c r="E9787" s="611"/>
      <c r="F9787" s="600">
        <f>'835110'!E$29</f>
        <v>0</v>
      </c>
      <c r="G9787" s="611"/>
      <c r="H9787" s="611"/>
      <c r="I9787" s="580"/>
      <c r="J9787" s="580" t="str">
        <f>Índice!$C$9</f>
        <v>2016-12-31</v>
      </c>
      <c r="K9787" s="598" t="s">
        <v>2343</v>
      </c>
      <c r="L9787" s="598" t="s">
        <v>2346</v>
      </c>
    </row>
    <row r="9788" spans="1:12" ht="15.75">
      <c r="A9788" s="604"/>
      <c r="C9788" s="598" t="str">
        <f>'835110'!B$30</f>
        <v>Correcciones de valoración contra activos por impuestos diferidos</v>
      </c>
      <c r="F9788" s="600">
        <f>'835110'!E$30</f>
        <v>0</v>
      </c>
      <c r="I9788" s="580"/>
      <c r="J9788" s="580" t="str">
        <f>Índice!$C$9</f>
        <v>2016-12-31</v>
      </c>
      <c r="K9788" s="598" t="s">
        <v>2343</v>
      </c>
      <c r="L9788" s="598" t="s">
        <v>2346</v>
      </c>
    </row>
    <row r="9789" spans="1:12" ht="15.75">
      <c r="A9789" s="604"/>
      <c r="C9789" s="598" t="str">
        <f>'835110'!B$31</f>
        <v>Análisis del cambio en los pasivos por impuestos diferidos [Texto]</v>
      </c>
      <c r="F9789" s="598" t="str">
        <f>'835110'!E$31</f>
        <v>Por incluir información</v>
      </c>
      <c r="I9789" s="580" t="str">
        <f>Índice!$C$8</f>
        <v>2016-01-01</v>
      </c>
      <c r="J9789" s="580" t="str">
        <f>Índice!$C$9</f>
        <v>2016-12-31</v>
      </c>
      <c r="K9789" s="598" t="s">
        <v>2343</v>
      </c>
      <c r="L9789" s="598" t="s">
        <v>2346</v>
      </c>
    </row>
    <row r="9790" spans="1:12" ht="15.75">
      <c r="A9790" s="604"/>
      <c r="C9790" s="598" t="str">
        <f>'835110'!B$32</f>
        <v>Análisis del cambio en activos por impuestos diferidos [Texto]</v>
      </c>
      <c r="F9790" s="598" t="str">
        <f>'835110'!E$32</f>
        <v>Por incluir información</v>
      </c>
      <c r="I9790" s="580" t="str">
        <f>Índice!$C$8</f>
        <v>2016-01-01</v>
      </c>
      <c r="J9790" s="580" t="str">
        <f>Índice!$C$9</f>
        <v>2016-12-31</v>
      </c>
      <c r="K9790" s="598" t="s">
        <v>2343</v>
      </c>
      <c r="L9790" s="598" t="s">
        <v>2346</v>
      </c>
    </row>
    <row r="9791" spans="1:12" ht="15.75">
      <c r="A9791" s="604"/>
      <c r="C9791" s="598" t="str">
        <f>'835110'!B$33</f>
        <v>Análisis del cambio en correcciones de valoración contra activos por impuestos diferidos [Texto]</v>
      </c>
      <c r="F9791" s="598" t="str">
        <f>'835110'!E$33</f>
        <v>Por incluir información</v>
      </c>
      <c r="I9791" s="580" t="str">
        <f>Índice!$C$8</f>
        <v>2016-01-01</v>
      </c>
      <c r="J9791" s="580" t="str">
        <f>Índice!$C$9</f>
        <v>2016-12-31</v>
      </c>
      <c r="K9791" s="598" t="s">
        <v>2343</v>
      </c>
      <c r="L9791" s="598" t="s">
        <v>2346</v>
      </c>
    </row>
    <row r="9792" spans="1:12" ht="15.75">
      <c r="A9792" s="575" t="s">
        <v>15</v>
      </c>
      <c r="C9792" s="598" t="s">
        <v>1346</v>
      </c>
      <c r="F9792" s="597"/>
      <c r="I9792" s="580" t="str">
        <f>Índice!$C$8</f>
        <v>2016-01-01</v>
      </c>
      <c r="J9792" s="580" t="str">
        <f>Índice!$C$9</f>
        <v>2016-12-31</v>
      </c>
      <c r="L9792" s="598"/>
    </row>
    <row r="9793" spans="1:12" ht="15.75">
      <c r="A9793" s="575" t="s">
        <v>15</v>
      </c>
      <c r="C9793" s="598" t="str">
        <f>'835110'!B$26</f>
        <v>Activos y pasivos por impuestos diferidos [sinopsis]</v>
      </c>
      <c r="F9793" s="597"/>
      <c r="I9793" s="580" t="str">
        <f>Índice!$C$8</f>
        <v>2016-01-01</v>
      </c>
      <c r="J9793" s="580" t="str">
        <f>Índice!$C$9</f>
        <v>2016-12-31</v>
      </c>
      <c r="L9793" s="598"/>
    </row>
    <row r="9794" spans="1:12" ht="15.75">
      <c r="A9794" s="604"/>
      <c r="C9794" s="598" t="str">
        <f>'835110'!B$27</f>
        <v>Activos por impuestos diferidos</v>
      </c>
      <c r="F9794" s="600">
        <f>'835110'!F$27</f>
        <v>0</v>
      </c>
      <c r="I9794" s="580"/>
      <c r="J9794" s="580" t="str">
        <f>Índice!$C$9</f>
        <v>2016-12-31</v>
      </c>
      <c r="K9794" s="598" t="s">
        <v>2343</v>
      </c>
      <c r="L9794" s="598" t="s">
        <v>2347</v>
      </c>
    </row>
    <row r="9795" spans="1:12" ht="15.75">
      <c r="A9795" s="604"/>
      <c r="C9795" s="598" t="str">
        <f>'835110'!B$28</f>
        <v>Pasivo por impuestos diferidos</v>
      </c>
      <c r="F9795" s="600">
        <f>'835110'!F$28</f>
        <v>0</v>
      </c>
      <c r="I9795" s="580"/>
      <c r="J9795" s="580" t="str">
        <f>Índice!$C$9</f>
        <v>2016-12-31</v>
      </c>
      <c r="K9795" s="598" t="s">
        <v>2343</v>
      </c>
      <c r="L9795" s="598" t="s">
        <v>2347</v>
      </c>
    </row>
    <row r="9796" spans="1:12" ht="15.75">
      <c r="A9796" s="604"/>
      <c r="C9796" s="598" t="str">
        <f>'835110'!B$29</f>
        <v>Pasivo (activo) por impuestos diferidos neto</v>
      </c>
      <c r="D9796" s="611"/>
      <c r="E9796" s="611"/>
      <c r="F9796" s="600">
        <f>'835110'!F$29</f>
        <v>0</v>
      </c>
      <c r="G9796" s="611"/>
      <c r="H9796" s="611"/>
      <c r="I9796" s="580"/>
      <c r="J9796" s="580" t="str">
        <f>Índice!$C$9</f>
        <v>2016-12-31</v>
      </c>
      <c r="K9796" s="598" t="s">
        <v>2343</v>
      </c>
      <c r="L9796" s="598" t="s">
        <v>2347</v>
      </c>
    </row>
    <row r="9797" spans="1:12" ht="15.75">
      <c r="A9797" s="604"/>
      <c r="C9797" s="598" t="str">
        <f>'835110'!B$30</f>
        <v>Correcciones de valoración contra activos por impuestos diferidos</v>
      </c>
      <c r="F9797" s="600">
        <f>'835110'!F$30</f>
        <v>0</v>
      </c>
      <c r="I9797" s="580"/>
      <c r="J9797" s="580" t="str">
        <f>Índice!$C$9</f>
        <v>2016-12-31</v>
      </c>
      <c r="K9797" s="598" t="s">
        <v>2343</v>
      </c>
      <c r="L9797" s="598" t="s">
        <v>2347</v>
      </c>
    </row>
    <row r="9798" spans="1:12" ht="15.75">
      <c r="A9798" s="604"/>
      <c r="C9798" s="598" t="str">
        <f>'835110'!B$31</f>
        <v>Análisis del cambio en los pasivos por impuestos diferidos [Texto]</v>
      </c>
      <c r="F9798" s="598" t="str">
        <f>'835110'!F$31</f>
        <v>Por incluir información</v>
      </c>
      <c r="I9798" s="580" t="str">
        <f>Índice!$C$8</f>
        <v>2016-01-01</v>
      </c>
      <c r="J9798" s="580" t="str">
        <f>Índice!$C$9</f>
        <v>2016-12-31</v>
      </c>
      <c r="K9798" s="598" t="s">
        <v>2343</v>
      </c>
      <c r="L9798" s="598" t="s">
        <v>2347</v>
      </c>
    </row>
    <row r="9799" spans="1:12" ht="15.75">
      <c r="A9799" s="604"/>
      <c r="C9799" s="598" t="str">
        <f>'835110'!B$32</f>
        <v>Análisis del cambio en activos por impuestos diferidos [Texto]</v>
      </c>
      <c r="F9799" s="598" t="str">
        <f>'835110'!F$32</f>
        <v>Por incluir información</v>
      </c>
      <c r="I9799" s="580" t="str">
        <f>Índice!$C$8</f>
        <v>2016-01-01</v>
      </c>
      <c r="J9799" s="580" t="str">
        <f>Índice!$C$9</f>
        <v>2016-12-31</v>
      </c>
      <c r="K9799" s="598" t="s">
        <v>2343</v>
      </c>
      <c r="L9799" s="598" t="s">
        <v>2347</v>
      </c>
    </row>
    <row r="9800" spans="1:12" ht="15.75">
      <c r="A9800" s="604"/>
      <c r="C9800" s="598" t="str">
        <f>'835110'!B$33</f>
        <v>Análisis del cambio en correcciones de valoración contra activos por impuestos diferidos [Texto]</v>
      </c>
      <c r="F9800" s="598" t="str">
        <f>'835110'!F$33</f>
        <v>Por incluir información</v>
      </c>
      <c r="I9800" s="580" t="str">
        <f>Índice!$C$8</f>
        <v>2016-01-01</v>
      </c>
      <c r="J9800" s="580" t="str">
        <f>Índice!$C$9</f>
        <v>2016-12-31</v>
      </c>
      <c r="K9800" s="598" t="s">
        <v>2343</v>
      </c>
      <c r="L9800" s="598" t="s">
        <v>2347</v>
      </c>
    </row>
    <row r="9801" spans="1:12" ht="15.75">
      <c r="A9801" s="575" t="s">
        <v>15</v>
      </c>
      <c r="C9801" s="598">
        <f>'835110'!B34</f>
        <v>0</v>
      </c>
      <c r="F9801" s="598"/>
      <c r="I9801" s="580" t="str">
        <f>Índice!$C$8</f>
        <v>2016-01-01</v>
      </c>
      <c r="J9801" s="580" t="str">
        <f>Índice!$C$9</f>
        <v>2016-12-31</v>
      </c>
      <c r="K9801" s="598"/>
      <c r="L9801" s="598"/>
    </row>
    <row r="9802" spans="1:12" ht="15.75">
      <c r="A9802" s="604"/>
      <c r="C9802" s="598" t="str">
        <f>'835110'!B35</f>
        <v>Diferencias temporarias deducibles , pérdidas fiscales no usadas y créditos fiscales no utilizados para los que no se reconoce un activo por impuestos diferidos (835110)</v>
      </c>
      <c r="F9802" s="598">
        <f>'835110'!C35</f>
        <v>0</v>
      </c>
      <c r="I9802" s="580"/>
      <c r="J9802" s="580" t="str">
        <f>Índice!$C$8</f>
        <v>2016-01-01</v>
      </c>
      <c r="K9802" s="598"/>
      <c r="L9802" s="598"/>
    </row>
    <row r="9803" spans="1:12" ht="15.75">
      <c r="A9803" s="604"/>
      <c r="C9803" s="598" t="str">
        <f>'835110'!B36</f>
        <v>Descripción de la fecha de caducidad de las diferencias temporarias deducibles, pérdidas fiscales no utilizadas y créditos fiscales no utilizados</v>
      </c>
      <c r="F9803" s="598" t="str">
        <f>'835110'!C36</f>
        <v>Por incluir información</v>
      </c>
      <c r="I9803" s="580" t="str">
        <f>Índice!$C$8</f>
        <v>2016-01-01</v>
      </c>
      <c r="J9803" s="580" t="str">
        <f>Índice!$C$9</f>
        <v>2016-12-31</v>
      </c>
      <c r="K9803" s="598"/>
      <c r="L9803" s="598"/>
    </row>
    <row r="9804" spans="1:12" ht="15.75">
      <c r="A9804" s="604"/>
      <c r="C9804" s="598" t="str">
        <f>'835110'!B37</f>
        <v>Descripción de la naturaleza de las consecuencias potenciales en el impuesto a las ganancias que podrían producirse por el pago de dividendos</v>
      </c>
      <c r="F9804" s="598" t="str">
        <f>'835110'!C37</f>
        <v>Por incluir información</v>
      </c>
      <c r="I9804" s="580" t="str">
        <f>Índice!$C$8</f>
        <v>2016-01-01</v>
      </c>
      <c r="J9804" s="580" t="str">
        <f>Índice!$C$9</f>
        <v>2016-12-31</v>
      </c>
      <c r="K9804" s="598"/>
      <c r="L9804" s="598"/>
    </row>
    <row r="9805" spans="1:12" ht="15.75">
      <c r="A9805" s="604"/>
      <c r="C9805" s="598" t="str">
        <f>'835110'!B38</f>
        <v>Impuestos corrientes y diferidos agregados relacionados con los elementos acreditados (cargados) directamente al patrimonio</v>
      </c>
      <c r="F9805" s="598">
        <f>'835110'!C38</f>
        <v>0</v>
      </c>
      <c r="I9805" s="580" t="str">
        <f>Índice!$C$8</f>
        <v>2016-01-01</v>
      </c>
      <c r="J9805" s="580" t="str">
        <f>Índice!$C$9</f>
        <v>2016-12-31</v>
      </c>
      <c r="K9805" s="598"/>
      <c r="L9805" s="598"/>
    </row>
    <row r="9806" spans="1:12" ht="15.75">
      <c r="A9806" s="604"/>
      <c r="C9806" s="598" t="str">
        <f>'835110'!B39</f>
        <v>Explicación de la diferencias significativas entre gastos (ingresos) por impuestos y ganancia contable multiplicada por la tasa fiscal aplicable</v>
      </c>
      <c r="F9806" s="598">
        <f>'835110'!C39</f>
        <v>0</v>
      </c>
      <c r="I9806" s="580" t="str">
        <f>Índice!$C$8</f>
        <v>2016-01-01</v>
      </c>
      <c r="J9806" s="580" t="str">
        <f>Índice!$C$9</f>
        <v>2016-12-31</v>
      </c>
      <c r="K9806" s="598"/>
      <c r="L9806" s="598"/>
    </row>
    <row r="9807" spans="1:12" ht="15.75">
      <c r="A9807" s="604"/>
      <c r="C9807" s="598" t="str">
        <f>'835110'!B40</f>
        <v>Efecto fiscal de ingresos de actividades ordinarias exentos de tributación</v>
      </c>
      <c r="F9807" s="598">
        <f>'835110'!C40</f>
        <v>0</v>
      </c>
      <c r="I9807" s="580" t="str">
        <f>Índice!$C$8</f>
        <v>2016-01-01</v>
      </c>
      <c r="J9807" s="580" t="str">
        <f>Índice!$C$9</f>
        <v>2016-12-31</v>
      </c>
      <c r="K9807" s="598"/>
      <c r="L9807" s="598"/>
    </row>
    <row r="9808" spans="1:12" ht="15.75">
      <c r="A9808" s="604"/>
      <c r="C9808" s="598" t="str">
        <f>'835110'!B41</f>
        <v>Efecto fiscal de gastos no deducibles para la determinación de la ganancia fiscal (pérdida fiscal)</v>
      </c>
      <c r="F9808" s="598">
        <f>'835110'!C41</f>
        <v>0</v>
      </c>
      <c r="I9808" s="580" t="str">
        <f>Índice!$C$8</f>
        <v>2016-01-01</v>
      </c>
      <c r="J9808" s="580" t="str">
        <f>Índice!$C$9</f>
        <v>2016-12-31</v>
      </c>
      <c r="K9808" s="598"/>
      <c r="L9808" s="598"/>
    </row>
    <row r="9809" spans="1:18" ht="15.75">
      <c r="A9809" s="604"/>
      <c r="C9809" s="598" t="str">
        <f>'835110'!B42</f>
        <v>Diferencias temporarias deducibles, pérdidas fiscales no usadas y créditos fiscales no utilizados para los que no se reconoce un activo por impuestos diferidos</v>
      </c>
      <c r="F9809" s="598">
        <f>'835110'!C42</f>
        <v>0</v>
      </c>
      <c r="I9809" s="580"/>
      <c r="J9809" s="580" t="str">
        <f>Índice!$C$9</f>
        <v>2016-12-31</v>
      </c>
      <c r="K9809" s="598"/>
      <c r="L9809" s="598"/>
    </row>
    <row r="9810" spans="1:18" ht="15.75">
      <c r="A9810" s="575" t="s">
        <v>15</v>
      </c>
      <c r="B9810" s="550"/>
      <c r="C9810" s="549" t="s">
        <v>1385</v>
      </c>
      <c r="D9810" s="550"/>
      <c r="E9810" s="550"/>
      <c r="F9810" s="551"/>
      <c r="G9810" s="550"/>
      <c r="H9810" s="550"/>
      <c r="I9810" s="580" t="str">
        <f>Índice!$C$8</f>
        <v>2016-01-01</v>
      </c>
      <c r="J9810" s="580" t="str">
        <f>Índice!$C$9</f>
        <v>2016-12-31</v>
      </c>
      <c r="K9810" s="584"/>
      <c r="L9810" s="584"/>
      <c r="M9810" s="550"/>
      <c r="N9810" s="550"/>
      <c r="O9810" s="550"/>
      <c r="P9810" s="550"/>
      <c r="Q9810" s="550"/>
      <c r="R9810" s="550"/>
    </row>
    <row r="9811" spans="1:18" ht="15.75">
      <c r="A9811" s="604"/>
      <c r="C9811" s="598" t="str">
        <f>'842000'!B6</f>
        <v>Información a revelar sobre el efecto de las variaciones en las tasas de cambio de la moneda extranjera</v>
      </c>
      <c r="F9811" s="597" t="str">
        <f>'842000'!C6</f>
        <v>Por incluir información</v>
      </c>
      <c r="I9811" s="580" t="str">
        <f>Índice!$C$8</f>
        <v>2016-01-01</v>
      </c>
      <c r="J9811" s="580" t="str">
        <f>Índice!$C$9</f>
        <v>2016-12-31</v>
      </c>
    </row>
    <row r="9812" spans="1:18" ht="15.75">
      <c r="A9812" s="604"/>
      <c r="C9812" s="598" t="str">
        <f>'842000'!B7</f>
        <v>Descripción de la moneda funcional</v>
      </c>
      <c r="F9812" s="597" t="str">
        <f>'842000'!C7</f>
        <v>Por incluir información</v>
      </c>
      <c r="I9812" s="580" t="str">
        <f>Índice!$C$8</f>
        <v>2016-01-01</v>
      </c>
      <c r="J9812" s="580" t="str">
        <f>Índice!$C$9</f>
        <v>2016-12-31</v>
      </c>
    </row>
    <row r="9813" spans="1:18" ht="15.75">
      <c r="A9813" s="604"/>
      <c r="C9813" s="598" t="str">
        <f>'842000'!B8</f>
        <v>Descripción de la moneda de presentación</v>
      </c>
      <c r="F9813" s="597" t="str">
        <f>'842000'!C8</f>
        <v>Por incluir información</v>
      </c>
      <c r="I9813" s="580" t="str">
        <f>Índice!$C$8</f>
        <v>2016-01-01</v>
      </c>
      <c r="J9813" s="580" t="str">
        <f>Índice!$C$9</f>
        <v>2016-12-31</v>
      </c>
    </row>
    <row r="9814" spans="1:18" ht="15.75">
      <c r="A9814" s="604"/>
      <c r="C9814" s="598" t="str">
        <f>'842000'!B9</f>
        <v>Descripción de la razón por la que la moneda de presentación es diferente de la moneda funcional</v>
      </c>
      <c r="F9814" s="597" t="str">
        <f>'842000'!C9</f>
        <v>Por incluir información</v>
      </c>
      <c r="I9814" s="580" t="str">
        <f>Índice!$C$8</f>
        <v>2016-01-01</v>
      </c>
      <c r="J9814" s="580" t="str">
        <f>Índice!$C$9</f>
        <v>2016-12-31</v>
      </c>
    </row>
    <row r="9815" spans="1:18" ht="15.75">
      <c r="A9815" s="604"/>
      <c r="C9815" s="598" t="str">
        <f>'842000'!B10</f>
        <v>Descripción de la razón para introducir cambios en la moneda funcional</v>
      </c>
      <c r="F9815" s="597" t="str">
        <f>'842000'!C10</f>
        <v>Por incluir información</v>
      </c>
      <c r="I9815" s="580" t="str">
        <f>Índice!$C$8</f>
        <v>2016-01-01</v>
      </c>
      <c r="J9815" s="580" t="str">
        <f>Índice!$C$9</f>
        <v>2016-12-31</v>
      </c>
    </row>
    <row r="9816" spans="1:18" ht="15.75">
      <c r="A9816" s="604"/>
      <c r="C9816" s="598" t="str">
        <f>'842000'!B11</f>
        <v>Ganancias (pérdidas) de cambio en moneda extranjera</v>
      </c>
      <c r="F9816" s="598">
        <f>'842000'!C11</f>
        <v>0</v>
      </c>
      <c r="I9816" s="580" t="str">
        <f>Índice!$C$8</f>
        <v>2016-01-01</v>
      </c>
      <c r="J9816" s="580" t="str">
        <f>Índice!$C$9</f>
        <v>2016-12-31</v>
      </c>
    </row>
    <row r="9817" spans="1:18" ht="15.75">
      <c r="A9817" s="604"/>
      <c r="C9817" s="598" t="str">
        <f>'842000'!B12</f>
        <v>Reserva de diferencias de cambio por conversión</v>
      </c>
      <c r="F9817" s="598">
        <f>'842000'!C12</f>
        <v>0</v>
      </c>
      <c r="I9817" s="580"/>
      <c r="J9817" s="580" t="str">
        <f>Índice!$C$9</f>
        <v>2016-12-31</v>
      </c>
    </row>
    <row r="9818" spans="1:18" ht="15.75">
      <c r="A9818" s="575" t="s">
        <v>15</v>
      </c>
      <c r="B9818" s="550"/>
      <c r="C9818" s="549" t="s">
        <v>1388</v>
      </c>
      <c r="D9818" s="550"/>
      <c r="E9818" s="550"/>
      <c r="F9818" s="551"/>
      <c r="G9818" s="550"/>
      <c r="H9818" s="550"/>
      <c r="I9818" s="580" t="str">
        <f>Índice!$C$8</f>
        <v>2016-01-01</v>
      </c>
      <c r="J9818" s="580" t="str">
        <f>Índice!$C$9</f>
        <v>2016-12-31</v>
      </c>
      <c r="K9818" s="584"/>
      <c r="L9818" s="584"/>
      <c r="M9818" s="550"/>
      <c r="N9818" s="550"/>
      <c r="O9818" s="550"/>
      <c r="P9818" s="550"/>
      <c r="Q9818" s="550"/>
      <c r="R9818" s="550"/>
    </row>
    <row r="9819" spans="1:18" ht="15.75">
      <c r="A9819" s="604"/>
      <c r="C9819" s="598" t="str">
        <f>'851100'!B6</f>
        <v>Información a revelar sobre el estado de flujos de efectivo [Texto]</v>
      </c>
      <c r="F9819" s="597" t="str">
        <f>'851100'!C6</f>
        <v>Por incluir información</v>
      </c>
      <c r="I9819" s="580" t="str">
        <f>Índice!$C$8</f>
        <v>2016-01-01</v>
      </c>
      <c r="J9819" s="580" t="str">
        <f>Índice!$C$9</f>
        <v>2016-12-31</v>
      </c>
    </row>
    <row r="9820" spans="1:18" ht="15.75">
      <c r="A9820" s="575" t="s">
        <v>15</v>
      </c>
      <c r="C9820" s="598" t="str">
        <f>'851100'!B7</f>
        <v>Efectivo y equivalentes al efectivo si son diferentes del estado de situación financiera</v>
      </c>
      <c r="F9820" s="597"/>
      <c r="I9820" s="580" t="str">
        <f>Índice!$C$8</f>
        <v>2016-01-01</v>
      </c>
      <c r="J9820" s="580" t="str">
        <f>Índice!$C$9</f>
        <v>2016-12-31</v>
      </c>
      <c r="L9820" s="557"/>
    </row>
    <row r="9821" spans="1:18" ht="15.75">
      <c r="A9821" s="604"/>
      <c r="C9821" s="598" t="str">
        <f>'851100'!B8</f>
        <v>Efectivo y equivalentes al efectivo</v>
      </c>
      <c r="F9821" s="598">
        <f>'851100'!C8</f>
        <v>0</v>
      </c>
      <c r="I9821" s="580"/>
      <c r="J9821" s="580" t="str">
        <f>Índice!$C$9</f>
        <v>2016-12-31</v>
      </c>
      <c r="L9821" s="557"/>
    </row>
    <row r="9822" spans="1:18" ht="15.75">
      <c r="A9822" s="604"/>
      <c r="C9822" s="598" t="str">
        <f>'851100'!B9</f>
        <v>Sobregiros bancarios</v>
      </c>
      <c r="F9822" s="598">
        <f>'851100'!C9</f>
        <v>0</v>
      </c>
      <c r="I9822" s="580"/>
      <c r="J9822" s="580" t="str">
        <f>Índice!$C$9</f>
        <v>2016-12-31</v>
      </c>
      <c r="L9822" s="557"/>
    </row>
    <row r="9823" spans="1:18" ht="15.75">
      <c r="A9823" s="604"/>
      <c r="C9823" s="598" t="str">
        <f>'851100'!B10</f>
        <v>Otras diferencias de efectivo y equivalentes al efectivo en el estado de flujos de efectivo</v>
      </c>
      <c r="F9823" s="598">
        <f>'851100'!C10</f>
        <v>0</v>
      </c>
      <c r="I9823" s="580"/>
      <c r="J9823" s="580" t="str">
        <f>Índice!$C$9</f>
        <v>2016-12-31</v>
      </c>
      <c r="L9823" s="557"/>
    </row>
    <row r="9824" spans="1:18" ht="15.75">
      <c r="A9824" s="604"/>
      <c r="C9824" s="598" t="str">
        <f>'851100'!B11</f>
        <v>Total efectivo y equivalentes al efectivo si son diferentes del estado de situación financiera</v>
      </c>
      <c r="F9824" s="598">
        <f>'851100'!C11</f>
        <v>0</v>
      </c>
      <c r="I9824" s="580"/>
      <c r="J9824" s="580" t="str">
        <f>Índice!$C$9</f>
        <v>2016-12-31</v>
      </c>
      <c r="L9824" s="557"/>
    </row>
    <row r="9825" spans="1:18" ht="15.75">
      <c r="A9825" s="604"/>
      <c r="C9825" s="598" t="str">
        <f>'851100'!B12</f>
        <v>Explicación de las transacciones de inversión y financiación que no requieren el uso de efectivo o equivalentes al efectivo</v>
      </c>
      <c r="F9825" s="597" t="str">
        <f>'851100'!C12</f>
        <v>Por incluir información</v>
      </c>
      <c r="I9825" s="580" t="str">
        <f>Índice!$C$8</f>
        <v>2016-01-01</v>
      </c>
      <c r="J9825" s="580" t="str">
        <f>Índice!$C$9</f>
        <v>2016-12-31</v>
      </c>
      <c r="L9825" s="557"/>
    </row>
    <row r="9826" spans="1:18" ht="15.75">
      <c r="A9826" s="604"/>
      <c r="C9826" s="598" t="str">
        <f>'851100'!B13</f>
        <v>Descripción de la adquisición de activos, ya sea asumiendo directamente los pasivos relacionados, o mediante operaciones de arrendamiento financiero</v>
      </c>
      <c r="F9826" s="597" t="str">
        <f>'851100'!C13</f>
        <v>Por incluir información</v>
      </c>
      <c r="I9826" s="580" t="str">
        <f>Índice!$C$8</f>
        <v>2016-01-01</v>
      </c>
      <c r="J9826" s="580" t="str">
        <f>Índice!$C$9</f>
        <v>2016-12-31</v>
      </c>
      <c r="L9826" s="557"/>
    </row>
    <row r="9827" spans="1:18" ht="15.75">
      <c r="A9827" s="604"/>
      <c r="C9827" s="598" t="str">
        <f>'851100'!B14</f>
        <v>Descripción de la adquisición de una entidad mediante una ampliación de capital</v>
      </c>
      <c r="F9827" s="597" t="str">
        <f>'851100'!C14</f>
        <v>Por incluir información</v>
      </c>
      <c r="I9827" s="580" t="str">
        <f>Índice!$C$8</f>
        <v>2016-01-01</v>
      </c>
      <c r="J9827" s="580" t="str">
        <f>Índice!$C$9</f>
        <v>2016-12-31</v>
      </c>
      <c r="L9827" s="557"/>
    </row>
    <row r="9828" spans="1:18" ht="15.75">
      <c r="A9828" s="604"/>
      <c r="C9828" s="598" t="str">
        <f>'851100'!B15</f>
        <v>Descripción de la conversión de deuda en patrimonio</v>
      </c>
      <c r="F9828" s="597" t="str">
        <f>'851100'!C15</f>
        <v>Por incluir información</v>
      </c>
      <c r="I9828" s="580" t="str">
        <f>Índice!$C$8</f>
        <v>2016-01-01</v>
      </c>
      <c r="J9828" s="580" t="str">
        <f>Índice!$C$9</f>
        <v>2016-12-31</v>
      </c>
      <c r="L9828" s="557"/>
    </row>
    <row r="9829" spans="1:18" ht="15.75">
      <c r="A9829" s="604"/>
      <c r="C9829" s="598" t="str">
        <f>'851100'!B16</f>
        <v>Efectivo y equivalentes al efectivo mantenido por la entidad no disponible para uso del grupo</v>
      </c>
      <c r="F9829" s="598">
        <f>'851100'!C16</f>
        <v>0</v>
      </c>
      <c r="I9829" s="580"/>
      <c r="J9829" s="580" t="str">
        <f>Índice!$C$9</f>
        <v>2016-12-31</v>
      </c>
      <c r="L9829" s="557"/>
    </row>
    <row r="9830" spans="1:18" ht="15.75">
      <c r="A9830" s="604"/>
      <c r="C9830" s="598" t="str">
        <f>'851100'!B17</f>
        <v>Comentario de la gerencia sobre saldos de efectivo y equivalentes al efectivo significativos mantenidos por la entidad que no están disponibles para su uso por el grupo</v>
      </c>
      <c r="F9830" s="597" t="str">
        <f>'851100'!C17</f>
        <v>Por incluir información</v>
      </c>
      <c r="I9830" s="580" t="str">
        <f>Índice!$C$8</f>
        <v>2016-01-01</v>
      </c>
      <c r="J9830" s="580" t="str">
        <f>Índice!$C$9</f>
        <v>2016-12-31</v>
      </c>
      <c r="L9830" s="557"/>
    </row>
    <row r="9831" spans="1:18" ht="15.75">
      <c r="A9831" s="575" t="s">
        <v>15</v>
      </c>
      <c r="C9831" s="598" t="str">
        <f>'851100'!B18</f>
        <v>Impuestos a las ganancias pagados (reembolso) [sinopsis]</v>
      </c>
      <c r="F9831" s="597"/>
      <c r="I9831" s="580" t="str">
        <f>Índice!$C$8</f>
        <v>2016-01-01</v>
      </c>
      <c r="J9831" s="580" t="str">
        <f>Índice!$C$9</f>
        <v>2016-12-31</v>
      </c>
      <c r="L9831" s="557"/>
    </row>
    <row r="9832" spans="1:18" ht="15.75">
      <c r="A9832" s="604"/>
      <c r="C9832" s="598" t="str">
        <f>'851100'!B19</f>
        <v>Impuestos a las ganancias pagados (reembolsados), clasificados como actividades de operación</v>
      </c>
      <c r="F9832" s="598">
        <f>'851100'!C19</f>
        <v>0</v>
      </c>
      <c r="I9832" s="580" t="str">
        <f>Índice!$C$8</f>
        <v>2016-01-01</v>
      </c>
      <c r="J9832" s="580" t="str">
        <f>Índice!$C$9</f>
        <v>2016-12-31</v>
      </c>
      <c r="L9832" s="557"/>
    </row>
    <row r="9833" spans="1:18" ht="15.75">
      <c r="A9833" s="604"/>
      <c r="C9833" s="598" t="str">
        <f>'851100'!B20</f>
        <v>Impuestos a las ganancias pagados (reembolsados), clasificados como actividades de inversión</v>
      </c>
      <c r="F9833" s="598">
        <f>'851100'!C20</f>
        <v>0</v>
      </c>
      <c r="I9833" s="580" t="str">
        <f>Índice!$C$8</f>
        <v>2016-01-01</v>
      </c>
      <c r="J9833" s="580" t="str">
        <f>Índice!$C$9</f>
        <v>2016-12-31</v>
      </c>
      <c r="L9833" s="557"/>
    </row>
    <row r="9834" spans="1:18" ht="15.75">
      <c r="A9834" s="604"/>
      <c r="C9834" s="598" t="str">
        <f>'851100'!B21</f>
        <v>Impuestos a las ganancias pagados (reembolsados), clasificados como actividades de financiación</v>
      </c>
      <c r="F9834" s="598">
        <f>'851100'!C21</f>
        <v>0</v>
      </c>
      <c r="I9834" s="580" t="str">
        <f>Índice!$C$8</f>
        <v>2016-01-01</v>
      </c>
      <c r="J9834" s="580" t="str">
        <f>Índice!$C$9</f>
        <v>2016-12-31</v>
      </c>
      <c r="L9834" s="557"/>
    </row>
    <row r="9835" spans="1:18" ht="15.75">
      <c r="A9835" s="604"/>
      <c r="C9835" s="598" t="str">
        <f>'851100'!B22</f>
        <v>Total impuestos a las ganancias pagados (reembolso)</v>
      </c>
      <c r="F9835" s="598">
        <f>'851100'!C22</f>
        <v>0</v>
      </c>
      <c r="I9835" s="580" t="str">
        <f>Índice!$C$8</f>
        <v>2016-01-01</v>
      </c>
      <c r="J9835" s="580" t="str">
        <f>Índice!$C$9</f>
        <v>2016-12-31</v>
      </c>
      <c r="L9835" s="557"/>
    </row>
    <row r="9836" spans="1:18" ht="15.75">
      <c r="A9836" s="575" t="s">
        <v>15</v>
      </c>
      <c r="B9836" s="550"/>
      <c r="C9836" s="549" t="s">
        <v>1389</v>
      </c>
      <c r="D9836" s="550"/>
      <c r="E9836" s="550"/>
      <c r="F9836" s="551"/>
      <c r="G9836" s="550"/>
      <c r="H9836" s="550"/>
      <c r="I9836" s="580" t="str">
        <f>Índice!$C$8</f>
        <v>2016-01-01</v>
      </c>
      <c r="J9836" s="580" t="str">
        <f>Índice!$C$9</f>
        <v>2016-12-31</v>
      </c>
      <c r="K9836" s="584"/>
      <c r="L9836" s="584"/>
      <c r="M9836" s="550"/>
      <c r="N9836" s="550"/>
      <c r="O9836" s="550"/>
      <c r="P9836" s="550"/>
      <c r="Q9836" s="550"/>
      <c r="R9836" s="550"/>
    </row>
    <row r="9837" spans="1:18" ht="15.75">
      <c r="A9837" s="604"/>
      <c r="C9837" s="598" t="str">
        <f>'861200'!B6</f>
        <v>Información a revelar sobre capital en acciones, reservas y otras participaciones en el patrimonio [Texto]</v>
      </c>
      <c r="F9837" s="597" t="str">
        <f>'861200'!C6</f>
        <v>Por incluir información</v>
      </c>
      <c r="I9837" s="580" t="str">
        <f>Índice!$C$8</f>
        <v>2016-01-01</v>
      </c>
      <c r="J9837" s="580" t="str">
        <f>Índice!$C$9</f>
        <v>2016-12-31</v>
      </c>
    </row>
    <row r="9838" spans="1:18" ht="15.75">
      <c r="A9838" s="575" t="s">
        <v>15</v>
      </c>
      <c r="C9838" s="598">
        <f>'861200'!B7</f>
        <v>0</v>
      </c>
      <c r="F9838" s="597"/>
      <c r="I9838" s="580" t="str">
        <f>Índice!$C$8</f>
        <v>2016-01-01</v>
      </c>
      <c r="J9838" s="580" t="str">
        <f>Índice!$C$9</f>
        <v>2016-12-31</v>
      </c>
    </row>
    <row r="9839" spans="1:18" ht="15.75">
      <c r="A9839" s="604"/>
      <c r="C9839" s="598" t="str">
        <f>'861200'!B8</f>
        <v>Información a revelar sobre clases de capital en acciones [Texto]</v>
      </c>
      <c r="F9839" s="597" t="str">
        <f>'861200'!C8</f>
        <v>Por incluir información</v>
      </c>
      <c r="I9839" s="580" t="str">
        <f>Índice!$C$8</f>
        <v>2016-01-01</v>
      </c>
      <c r="J9839" s="580" t="str">
        <f>Índice!$C$9</f>
        <v>2016-12-31</v>
      </c>
    </row>
    <row r="9840" spans="1:18" ht="15.75">
      <c r="A9840" s="575" t="s">
        <v>15</v>
      </c>
      <c r="C9840" s="598">
        <f>'861200'!B9</f>
        <v>0</v>
      </c>
      <c r="F9840" s="597"/>
      <c r="I9840" s="580" t="str">
        <f>Índice!$C$8</f>
        <v>2016-01-01</v>
      </c>
      <c r="J9840" s="580" t="str">
        <f>Índice!$C$9</f>
        <v>2016-12-31</v>
      </c>
    </row>
    <row r="9841" spans="1:12" ht="15.75">
      <c r="A9841" s="575" t="s">
        <v>15</v>
      </c>
      <c r="C9841" s="598">
        <f>'861200'!B10</f>
        <v>0</v>
      </c>
      <c r="F9841" s="597"/>
      <c r="I9841" s="580" t="str">
        <f>Índice!$C$8</f>
        <v>2016-01-01</v>
      </c>
      <c r="J9841" s="580" t="str">
        <f>Índice!$C$9</f>
        <v>2016-12-31</v>
      </c>
    </row>
    <row r="9842" spans="1:12" ht="15.75">
      <c r="A9842" s="604"/>
      <c r="C9842" s="598" t="str">
        <f>'861200'!B11</f>
        <v>Número de acciones autorizadas</v>
      </c>
      <c r="F9842" s="598">
        <f>'861200'!C11</f>
        <v>0</v>
      </c>
      <c r="I9842" s="580"/>
      <c r="J9842" s="580" t="str">
        <f>Índice!$C$9</f>
        <v>2016-12-31</v>
      </c>
      <c r="K9842" s="598" t="s">
        <v>2348</v>
      </c>
      <c r="L9842" s="598" t="s">
        <v>2349</v>
      </c>
    </row>
    <row r="9843" spans="1:12" ht="15.75">
      <c r="A9843" s="604"/>
      <c r="C9843" s="598" t="str">
        <f>'861200'!B12</f>
        <v>Número de acciones emitidas y completamente pagadas</v>
      </c>
      <c r="F9843" s="598">
        <f>'861200'!C12</f>
        <v>0</v>
      </c>
      <c r="I9843" s="580"/>
      <c r="J9843" s="580" t="str">
        <f>Índice!$C$9</f>
        <v>2016-12-31</v>
      </c>
      <c r="K9843" s="598" t="s">
        <v>2348</v>
      </c>
      <c r="L9843" s="598" t="s">
        <v>2349</v>
      </c>
    </row>
    <row r="9844" spans="1:12" ht="15.75">
      <c r="A9844" s="604"/>
      <c r="C9844" s="598" t="str">
        <f>'861200'!B13</f>
        <v>Número de acciones emitidas pero no completamente pagadas</v>
      </c>
      <c r="F9844" s="598">
        <f>'861200'!C13</f>
        <v>0</v>
      </c>
      <c r="I9844" s="580"/>
      <c r="J9844" s="580" t="str">
        <f>Índice!$C$9</f>
        <v>2016-12-31</v>
      </c>
      <c r="K9844" s="598" t="s">
        <v>2348</v>
      </c>
      <c r="L9844" s="598" t="s">
        <v>2349</v>
      </c>
    </row>
    <row r="9845" spans="1:12" ht="15.75">
      <c r="A9845" s="604"/>
      <c r="C9845" s="598" t="str">
        <f>'861200'!B14</f>
        <v>Valor nominal de las acciones</v>
      </c>
      <c r="F9845" s="598">
        <f>'861200'!C14</f>
        <v>0</v>
      </c>
      <c r="I9845" s="580"/>
      <c r="J9845" s="580" t="str">
        <f>Índice!$C$9</f>
        <v>2016-12-31</v>
      </c>
      <c r="K9845" s="598" t="s">
        <v>2348</v>
      </c>
      <c r="L9845" s="598" t="s">
        <v>2349</v>
      </c>
    </row>
    <row r="9846" spans="1:12" ht="15.75">
      <c r="A9846" s="604"/>
      <c r="C9846" s="598" t="str">
        <f>'861200'!B15</f>
        <v>Explicación del hecho de que las acciones no tienen valor nominal</v>
      </c>
      <c r="F9846" s="598" t="str">
        <f>'861200'!C15</f>
        <v>Por incluir información</v>
      </c>
      <c r="I9846" s="580" t="str">
        <f>Índice!$C$8</f>
        <v>2016-01-01</v>
      </c>
      <c r="J9846" s="580" t="str">
        <f>Índice!$C$9</f>
        <v>2016-12-31</v>
      </c>
      <c r="K9846" s="598" t="s">
        <v>2348</v>
      </c>
      <c r="L9846" s="598" t="s">
        <v>2349</v>
      </c>
    </row>
    <row r="9847" spans="1:12" ht="15.75">
      <c r="A9847" s="575" t="s">
        <v>15</v>
      </c>
      <c r="C9847" s="598" t="str">
        <f>'861200'!B16</f>
        <v>Conciliación del número de acciones en circulación [resumen]</v>
      </c>
      <c r="F9847" s="598"/>
      <c r="I9847" s="580" t="str">
        <f>Índice!$C$8</f>
        <v>2016-01-01</v>
      </c>
      <c r="J9847" s="580" t="str">
        <f>Índice!$C$9</f>
        <v>2016-12-31</v>
      </c>
      <c r="K9847" s="598"/>
      <c r="L9847" s="598"/>
    </row>
    <row r="9848" spans="1:12" ht="15.75">
      <c r="A9848" s="604"/>
      <c r="C9848" s="598" t="str">
        <f>'861200'!B17</f>
        <v>Número de acciones en circulación al comienzo del periodo</v>
      </c>
      <c r="F9848" s="598">
        <f>'861200'!C17</f>
        <v>0</v>
      </c>
      <c r="J9848" s="580" t="str">
        <f>Índice!$C$8</f>
        <v>2016-01-01</v>
      </c>
      <c r="K9848" s="598" t="s">
        <v>2348</v>
      </c>
      <c r="L9848" s="598" t="s">
        <v>2349</v>
      </c>
    </row>
    <row r="9849" spans="1:12" ht="15.75">
      <c r="A9849" s="604"/>
      <c r="C9849" s="598" t="str">
        <f>'861200'!B18</f>
        <v>Total incremento (disminución) en el número de acciones en circulación</v>
      </c>
      <c r="F9849" s="598">
        <f>'861200'!C18</f>
        <v>0</v>
      </c>
      <c r="I9849" s="580" t="str">
        <f>Índice!$C$8</f>
        <v>2016-01-01</v>
      </c>
      <c r="J9849" s="580" t="str">
        <f>Índice!$C$9</f>
        <v>2016-12-31</v>
      </c>
      <c r="K9849" s="598" t="s">
        <v>2348</v>
      </c>
      <c r="L9849" s="598" t="s">
        <v>2349</v>
      </c>
    </row>
    <row r="9850" spans="1:12" ht="15.75">
      <c r="A9850" s="604"/>
      <c r="C9850" s="598" t="str">
        <f>'861200'!B19</f>
        <v>Número de acciones en circulación al final del periodo</v>
      </c>
      <c r="F9850" s="598">
        <f>'861200'!C19</f>
        <v>0</v>
      </c>
      <c r="I9850" s="580"/>
      <c r="J9850" s="580" t="str">
        <f>Índice!$C$9</f>
        <v>2016-12-31</v>
      </c>
      <c r="K9850" s="598" t="s">
        <v>2348</v>
      </c>
      <c r="L9850" s="598" t="s">
        <v>2349</v>
      </c>
    </row>
    <row r="9851" spans="1:12" ht="15.75">
      <c r="A9851" s="604"/>
      <c r="C9851" s="598" t="str">
        <f>'861200'!B20</f>
        <v>Derechos, preferencias y restricciones asociadas a las clases de capital en acciones</v>
      </c>
      <c r="F9851" s="598" t="str">
        <f>'861200'!C20</f>
        <v>Por incluir información</v>
      </c>
      <c r="I9851" s="580" t="str">
        <f>Índice!$C$8</f>
        <v>2016-01-01</v>
      </c>
      <c r="J9851" s="580" t="str">
        <f>Índice!$C$9</f>
        <v>2016-12-31</v>
      </c>
      <c r="K9851" s="598" t="s">
        <v>2348</v>
      </c>
      <c r="L9851" s="598" t="s">
        <v>2349</v>
      </c>
    </row>
    <row r="9852" spans="1:12" ht="15.75">
      <c r="A9852" s="604"/>
      <c r="C9852" s="598" t="str">
        <f>'861200'!B21</f>
        <v>Número de acciones de la entidad que estén en su poder o bien en el de sus subsidiarias o asociadas</v>
      </c>
      <c r="F9852" s="598">
        <f>'861200'!C21</f>
        <v>0</v>
      </c>
      <c r="I9852" s="580"/>
      <c r="J9852" s="580" t="str">
        <f>Índice!$C$9</f>
        <v>2016-12-31</v>
      </c>
      <c r="K9852" s="598" t="s">
        <v>2348</v>
      </c>
      <c r="L9852" s="598" t="s">
        <v>2349</v>
      </c>
    </row>
    <row r="9853" spans="1:12" ht="15.75">
      <c r="A9853" s="604"/>
      <c r="C9853" s="598" t="str">
        <f>'861200'!B22</f>
        <v>Número de acciones cuya emisión está reservada como consecuencia de la existencia de opciones o contratos para la venta de acciones</v>
      </c>
      <c r="F9853" s="598">
        <f>'861200'!C22</f>
        <v>0</v>
      </c>
      <c r="I9853" s="580"/>
      <c r="J9853" s="580" t="str">
        <f>Índice!$C$9</f>
        <v>2016-12-31</v>
      </c>
      <c r="K9853" s="598" t="s">
        <v>2348</v>
      </c>
      <c r="L9853" s="598" t="s">
        <v>2349</v>
      </c>
    </row>
    <row r="9854" spans="1:12" ht="15.75">
      <c r="A9854" s="604"/>
      <c r="C9854" s="598" t="str">
        <f>'861200'!B23</f>
        <v>Descripción de los términos de acciones reservadas para su emisión bajo opciones y contratos para venta de acciones</v>
      </c>
      <c r="F9854" s="598" t="str">
        <f>'861200'!C23</f>
        <v>Por incluir información</v>
      </c>
      <c r="I9854" s="580" t="str">
        <f>Índice!$C$8</f>
        <v>2016-01-01</v>
      </c>
      <c r="J9854" s="580" t="str">
        <f>Índice!$C$9</f>
        <v>2016-12-31</v>
      </c>
      <c r="K9854" s="598" t="s">
        <v>2348</v>
      </c>
      <c r="L9854" s="598" t="s">
        <v>2349</v>
      </c>
    </row>
    <row r="9855" spans="1:12" ht="15.75">
      <c r="A9855" s="575" t="s">
        <v>15</v>
      </c>
      <c r="C9855" s="598">
        <f>'861200'!B24</f>
        <v>0</v>
      </c>
      <c r="F9855" s="598"/>
      <c r="I9855" s="580" t="str">
        <f>Índice!$C$8</f>
        <v>2016-01-01</v>
      </c>
      <c r="J9855" s="580" t="str">
        <f>Índice!$C$9</f>
        <v>2016-12-31</v>
      </c>
      <c r="K9855" s="598"/>
      <c r="L9855" s="598"/>
    </row>
    <row r="9856" spans="1:12" ht="15.75">
      <c r="A9856" s="604"/>
      <c r="C9856" s="598" t="str">
        <f>'861200'!B25</f>
        <v>Información a revelar sobre reservas dentro de patrimonio [Texto]</v>
      </c>
      <c r="F9856" s="598" t="str">
        <f>'861200'!C25</f>
        <v>Por incluir información</v>
      </c>
      <c r="I9856" s="580" t="str">
        <f>Índice!$C$8</f>
        <v>2016-01-01</v>
      </c>
      <c r="J9856" s="580" t="str">
        <f>Índice!$C$9</f>
        <v>2016-12-31</v>
      </c>
      <c r="K9856" s="598"/>
      <c r="L9856" s="598"/>
    </row>
    <row r="9857" spans="1:12" ht="15.75">
      <c r="A9857" s="575" t="s">
        <v>15</v>
      </c>
      <c r="C9857" s="598" t="str">
        <f>'861200'!B26</f>
        <v>Información a revelar sobre reservas dentro de patrimonio</v>
      </c>
      <c r="F9857" s="598" t="str">
        <f>'861200'!C26</f>
        <v>Reservas dentro del patrimonio</v>
      </c>
      <c r="I9857" s="580" t="str">
        <f>Índice!$C$8</f>
        <v>2016-01-01</v>
      </c>
      <c r="J9857" s="580" t="str">
        <f>Índice!$C$9</f>
        <v>2016-12-31</v>
      </c>
      <c r="K9857" s="598"/>
      <c r="L9857" s="598"/>
    </row>
    <row r="9858" spans="1:12" ht="15.75">
      <c r="A9858" s="575" t="s">
        <v>15</v>
      </c>
      <c r="C9858" s="598">
        <f>'861200'!B27</f>
        <v>0</v>
      </c>
      <c r="F9858" s="597"/>
      <c r="I9858" s="580" t="str">
        <f>Índice!$C$8</f>
        <v>2016-01-01</v>
      </c>
      <c r="J9858" s="580" t="str">
        <f>Índice!$C$9</f>
        <v>2016-12-31</v>
      </c>
    </row>
    <row r="9859" spans="1:12" ht="15.75">
      <c r="A9859" s="604"/>
      <c r="C9859" s="598" t="str">
        <f>'861200'!B$28</f>
        <v>Descripción de la naturaleza y propósito de las reservas dentro del patrimonio</v>
      </c>
      <c r="F9859" s="598" t="str">
        <f>'861200'!C28</f>
        <v>Por incluir información</v>
      </c>
      <c r="I9859" s="580" t="str">
        <f>Índice!$C$8</f>
        <v>2016-01-01</v>
      </c>
      <c r="J9859" s="580" t="str">
        <f>Índice!$C$9</f>
        <v>2016-12-31</v>
      </c>
      <c r="K9859" s="598" t="s">
        <v>2350</v>
      </c>
      <c r="L9859" s="598" t="s">
        <v>2229</v>
      </c>
    </row>
    <row r="9860" spans="1:12" ht="15.75">
      <c r="A9860" s="604"/>
      <c r="C9860" s="598" t="str">
        <f>'861200'!B$28</f>
        <v>Descripción de la naturaleza y propósito de las reservas dentro del patrimonio</v>
      </c>
      <c r="F9860" s="595" t="str">
        <f>'861200'!D28</f>
        <v>Por incluir información</v>
      </c>
      <c r="I9860" s="580" t="str">
        <f>Índice!$C$8</f>
        <v>2016-01-01</v>
      </c>
      <c r="J9860" s="580" t="str">
        <f>Índice!$C$9</f>
        <v>2016-12-31</v>
      </c>
      <c r="K9860" s="598" t="s">
        <v>2350</v>
      </c>
      <c r="L9860" s="598" t="s">
        <v>2230</v>
      </c>
    </row>
    <row r="9861" spans="1:12" ht="15.75">
      <c r="A9861" s="604"/>
      <c r="C9861" s="598" t="str">
        <f>'861200'!B$28</f>
        <v>Descripción de la naturaleza y propósito de las reservas dentro del patrimonio</v>
      </c>
      <c r="F9861" s="598" t="str">
        <f>'861200'!E28</f>
        <v>Por incluir información</v>
      </c>
      <c r="I9861" s="580" t="str">
        <f>Índice!$C$8</f>
        <v>2016-01-01</v>
      </c>
      <c r="J9861" s="580" t="str">
        <f>Índice!$C$9</f>
        <v>2016-12-31</v>
      </c>
      <c r="K9861" s="598" t="s">
        <v>2350</v>
      </c>
      <c r="L9861" s="598" t="s">
        <v>3232</v>
      </c>
    </row>
    <row r="9862" spans="1:12" ht="15.75">
      <c r="A9862" s="604"/>
      <c r="C9862" s="598" t="str">
        <f>'861200'!B$28</f>
        <v>Descripción de la naturaleza y propósito de las reservas dentro del patrimonio</v>
      </c>
      <c r="F9862" s="598" t="str">
        <f>'861200'!F28</f>
        <v>Por incluir información</v>
      </c>
      <c r="I9862" s="580" t="str">
        <f>Índice!$C$8</f>
        <v>2016-01-01</v>
      </c>
      <c r="J9862" s="580" t="str">
        <f>Índice!$C$9</f>
        <v>2016-12-31</v>
      </c>
      <c r="K9862" s="598" t="s">
        <v>2350</v>
      </c>
      <c r="L9862" s="598" t="s">
        <v>2231</v>
      </c>
    </row>
    <row r="9863" spans="1:12" ht="15.75">
      <c r="A9863" s="575" t="s">
        <v>15</v>
      </c>
      <c r="C9863" s="598"/>
      <c r="F9863" s="598"/>
      <c r="I9863" s="580" t="str">
        <f>Índice!$C$8</f>
        <v>2016-01-01</v>
      </c>
      <c r="J9863" s="580" t="str">
        <f>Índice!$C$9</f>
        <v>2016-12-31</v>
      </c>
      <c r="K9863" s="598"/>
    </row>
    <row r="9864" spans="1:12" ht="15.75">
      <c r="A9864" s="604"/>
      <c r="C9864" s="598" t="str">
        <f>'861200'!B29</f>
        <v>Descripción de derechos, preferencias y restricciones asociadas a la categoría de participación en el patrimonio por entidades sin capital por acciones</v>
      </c>
      <c r="F9864" s="598" t="str">
        <f>'861200'!C29</f>
        <v>Por incluir información</v>
      </c>
      <c r="I9864" s="580" t="str">
        <f>Índice!$C$8</f>
        <v>2016-01-01</v>
      </c>
      <c r="J9864" s="580" t="str">
        <f>Índice!$C$9</f>
        <v>2016-12-31</v>
      </c>
    </row>
    <row r="9865" spans="1:12" ht="15.75">
      <c r="C9865" s="598"/>
    </row>
  </sheetData>
  <sheetProtection selectLockedCells="1" selectUnlockedCells="1"/>
  <autoFilter ref="A6:X647"/>
  <conditionalFormatting sqref="J8">
    <cfRule type="cellIs" dxfId="20" priority="19939" operator="equal">
      <formula>42005</formula>
    </cfRule>
  </conditionalFormatting>
  <conditionalFormatting sqref="J8">
    <cfRule type="cellIs" dxfId="19" priority="19930" operator="equal">
      <formula>#REF!</formula>
    </cfRule>
    <cfRule type="cellIs" dxfId="18" priority="19931" operator="equal">
      <formula>42005</formula>
    </cfRule>
    <cfRule type="cellIs" dxfId="17" priority="19932" operator="equal">
      <formula>42005</formula>
    </cfRule>
    <cfRule type="cellIs" dxfId="16" priority="19933" operator="equal">
      <formula>42005</formula>
    </cfRule>
  </conditionalFormatting>
  <pageMargins left="0.7" right="0.7" top="0.75" bottom="0.75" header="0.3" footer="0.3"/>
  <pageSetup paperSize="9" orientation="portrait" r:id="rId1"/>
  <ignoredErrors>
    <ignoredError sqref="C7581 C7583" formula="1"/>
  </ignoredError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X8905"/>
  <sheetViews>
    <sheetView zoomScale="85" zoomScaleNormal="85" workbookViewId="0">
      <pane ySplit="1" topLeftCell="A41" activePane="bottomLeft" state="frozen"/>
      <selection activeCell="F1233" sqref="F1233"/>
      <selection pane="bottomLeft" activeCell="B52" sqref="B52"/>
    </sheetView>
  </sheetViews>
  <sheetFormatPr baseColWidth="10" defaultRowHeight="15.75" customHeight="1"/>
  <cols>
    <col min="1" max="1" width="23.33203125" style="12" customWidth="1"/>
    <col min="2" max="2" width="221.83203125" style="12" customWidth="1"/>
    <col min="3" max="3" width="34.6640625" style="12" customWidth="1"/>
    <col min="4" max="4" width="48.1640625" style="12" customWidth="1"/>
    <col min="5" max="5" width="24" style="12" customWidth="1"/>
    <col min="6" max="6" width="78.5" style="12" customWidth="1"/>
    <col min="7" max="7" width="13" style="12" bestFit="1" customWidth="1"/>
    <col min="8" max="10" width="34.6640625" style="12" customWidth="1"/>
    <col min="11" max="11" width="39.33203125" style="12" customWidth="1"/>
    <col min="12" max="12" width="19.33203125" style="12" customWidth="1"/>
    <col min="13" max="13" width="38.33203125" style="12" customWidth="1"/>
    <col min="14" max="14" width="22" style="12" bestFit="1" customWidth="1"/>
    <col min="15" max="15" width="21.6640625" style="12" customWidth="1"/>
    <col min="16" max="16" width="22" style="12" bestFit="1" customWidth="1"/>
    <col min="17" max="17" width="12.6640625" style="12" bestFit="1" customWidth="1"/>
    <col min="18" max="18" width="22" style="12" bestFit="1" customWidth="1"/>
    <col min="19" max="19" width="12.6640625" style="12" bestFit="1" customWidth="1"/>
    <col min="20" max="20" width="22" style="12" bestFit="1" customWidth="1"/>
    <col min="21" max="21" width="12.6640625" style="12" bestFit="1" customWidth="1"/>
    <col min="22" max="22" width="22" bestFit="1" customWidth="1"/>
    <col min="23" max="23" width="12.6640625" bestFit="1" customWidth="1"/>
    <col min="24" max="24" width="22" bestFit="1" customWidth="1"/>
  </cols>
  <sheetData>
    <row r="1" spans="1:24" s="8" customFormat="1" ht="15.75" customHeight="1">
      <c r="A1" s="5" t="s">
        <v>3</v>
      </c>
      <c r="B1" s="4" t="s">
        <v>4</v>
      </c>
      <c r="C1" s="4" t="s">
        <v>5</v>
      </c>
      <c r="D1" s="4" t="s">
        <v>6</v>
      </c>
      <c r="E1" s="4" t="s">
        <v>7</v>
      </c>
      <c r="F1" s="4" t="s">
        <v>8</v>
      </c>
      <c r="G1" s="4" t="s">
        <v>9</v>
      </c>
      <c r="H1" s="4" t="s">
        <v>10</v>
      </c>
      <c r="I1" s="5" t="s">
        <v>11</v>
      </c>
      <c r="J1" s="4"/>
      <c r="K1" s="4" t="s">
        <v>13</v>
      </c>
      <c r="L1" s="4" t="s">
        <v>14</v>
      </c>
      <c r="M1" s="4" t="s">
        <v>13</v>
      </c>
      <c r="N1" s="4" t="s">
        <v>14</v>
      </c>
      <c r="O1" s="4" t="s">
        <v>13</v>
      </c>
      <c r="P1" s="4" t="s">
        <v>14</v>
      </c>
      <c r="Q1" s="4" t="s">
        <v>13</v>
      </c>
      <c r="R1" s="4" t="s">
        <v>14</v>
      </c>
      <c r="S1" s="4" t="s">
        <v>13</v>
      </c>
      <c r="T1" s="4" t="s">
        <v>14</v>
      </c>
      <c r="U1" s="4" t="s">
        <v>13</v>
      </c>
      <c r="V1" s="4" t="s">
        <v>14</v>
      </c>
      <c r="W1" s="4" t="s">
        <v>13</v>
      </c>
      <c r="X1" s="4" t="s">
        <v>14</v>
      </c>
    </row>
    <row r="2" spans="1:24" s="8" customFormat="1" ht="15.75" customHeight="1">
      <c r="A2" s="9" t="s">
        <v>16</v>
      </c>
      <c r="B2" s="9"/>
      <c r="C2" s="9"/>
      <c r="D2" s="9"/>
      <c r="E2" s="9"/>
      <c r="F2" s="9"/>
      <c r="G2" s="9"/>
      <c r="H2" s="9"/>
      <c r="I2" s="9"/>
      <c r="J2" s="9"/>
      <c r="K2" s="9"/>
      <c r="L2" s="9"/>
      <c r="M2" s="9"/>
      <c r="N2" s="9"/>
      <c r="O2" s="9"/>
      <c r="P2" s="9"/>
      <c r="Q2" s="9"/>
      <c r="R2" s="9"/>
      <c r="S2" s="9"/>
      <c r="T2" s="9"/>
      <c r="U2" s="9"/>
      <c r="V2" s="9"/>
      <c r="W2" s="9"/>
      <c r="X2" s="9"/>
    </row>
    <row r="3" spans="1:24" s="8" customFormat="1" ht="15.75" customHeight="1">
      <c r="A3" s="9" t="s">
        <v>16</v>
      </c>
      <c r="B3" s="9"/>
      <c r="C3" s="9"/>
      <c r="D3" s="9"/>
      <c r="E3" s="9"/>
      <c r="F3" s="9"/>
      <c r="G3" s="9"/>
      <c r="H3" s="9"/>
      <c r="I3" s="9"/>
      <c r="J3" s="9"/>
      <c r="K3" s="9"/>
      <c r="L3" s="9"/>
      <c r="M3" s="9"/>
      <c r="N3" s="9"/>
      <c r="O3" s="9"/>
      <c r="P3" s="9"/>
      <c r="Q3" s="9"/>
      <c r="R3" s="9"/>
      <c r="S3" s="9"/>
      <c r="T3" s="9"/>
      <c r="U3" s="9"/>
      <c r="V3" s="9"/>
      <c r="W3" s="9"/>
      <c r="X3" s="9"/>
    </row>
    <row r="4" spans="1:24" s="8" customFormat="1" ht="15.75" customHeight="1">
      <c r="A4" s="9" t="s">
        <v>16</v>
      </c>
      <c r="B4" s="9"/>
      <c r="C4" s="9"/>
      <c r="D4" s="9"/>
      <c r="E4" s="9"/>
      <c r="F4" s="9"/>
      <c r="G4" s="9"/>
      <c r="H4" s="9"/>
      <c r="I4" s="9"/>
      <c r="J4" s="9"/>
      <c r="K4" s="9"/>
      <c r="L4" s="9"/>
      <c r="M4" s="9"/>
      <c r="N4" s="9"/>
      <c r="O4" s="9"/>
      <c r="P4" s="9"/>
      <c r="Q4" s="9"/>
      <c r="R4" s="9"/>
      <c r="S4" s="9"/>
      <c r="T4" s="9"/>
      <c r="U4" s="9"/>
      <c r="V4" s="9"/>
      <c r="W4" s="9"/>
      <c r="X4" s="9"/>
    </row>
    <row r="5" spans="1:24" s="8" customFormat="1" ht="15.75" customHeight="1">
      <c r="A5" s="9" t="s">
        <v>17</v>
      </c>
      <c r="B5" s="10" t="s">
        <v>3175</v>
      </c>
      <c r="D5" s="9"/>
      <c r="E5" s="9"/>
      <c r="F5" s="9"/>
      <c r="G5" s="9"/>
      <c r="H5" s="9"/>
      <c r="I5" s="9"/>
      <c r="J5" s="9"/>
      <c r="K5" s="9"/>
      <c r="L5" s="9"/>
      <c r="M5" s="9"/>
      <c r="N5" s="9"/>
      <c r="O5" s="9"/>
      <c r="P5" s="9"/>
      <c r="Q5" s="9"/>
      <c r="R5" s="9"/>
      <c r="S5" s="9"/>
      <c r="T5" s="9"/>
      <c r="U5" s="9"/>
      <c r="V5" s="9"/>
      <c r="W5" s="9"/>
      <c r="X5" s="9"/>
    </row>
    <row r="6" spans="1:24" s="8" customFormat="1">
      <c r="A6" s="9" t="s">
        <v>17</v>
      </c>
      <c r="B6" s="466" t="s">
        <v>3501</v>
      </c>
      <c r="D6" s="9"/>
      <c r="E6" s="9"/>
      <c r="F6" s="9"/>
      <c r="G6" s="9"/>
      <c r="H6" s="9"/>
      <c r="I6" s="9"/>
      <c r="J6" s="9"/>
      <c r="K6" s="9"/>
      <c r="L6" s="9"/>
      <c r="M6" s="9"/>
      <c r="N6" s="9"/>
      <c r="O6" s="9"/>
      <c r="P6" s="9"/>
      <c r="Q6" s="9"/>
      <c r="R6" s="9"/>
      <c r="S6" s="9"/>
      <c r="T6" s="9"/>
      <c r="U6" s="9"/>
      <c r="V6" s="9"/>
      <c r="W6" s="9"/>
      <c r="X6" s="9"/>
    </row>
    <row r="7" spans="1:24" s="8" customFormat="1" ht="15.75" customHeight="1">
      <c r="A7" s="9" t="s">
        <v>18</v>
      </c>
      <c r="B7" s="10" t="str">
        <f t="shared" ref="B7:B12" si="0">CONCATENATE(C7,D7,E7)</f>
        <v>&lt;xbrli:unit id="peso"&gt;
&lt;xbrli:measure&gt;iso4217:COP&lt;/xbrli:measure&gt;
&lt;/xbrli:unit&gt;</v>
      </c>
      <c r="C7" s="10" t="s">
        <v>27</v>
      </c>
      <c r="D7" s="11" t="s">
        <v>25</v>
      </c>
      <c r="E7" s="10" t="s">
        <v>19</v>
      </c>
      <c r="F7" s="9"/>
      <c r="G7" s="9"/>
      <c r="H7" s="9"/>
      <c r="I7" s="9"/>
      <c r="J7" s="9"/>
      <c r="K7" s="9"/>
      <c r="L7" s="9"/>
      <c r="M7" s="9"/>
      <c r="N7" s="9"/>
      <c r="O7" s="9"/>
      <c r="P7" s="9"/>
      <c r="Q7" s="9"/>
      <c r="R7" s="9"/>
      <c r="S7" s="9"/>
      <c r="T7" s="9"/>
      <c r="U7" s="9"/>
      <c r="V7" s="9"/>
      <c r="W7" s="9"/>
      <c r="X7" s="9"/>
    </row>
    <row r="8" spans="1:24" s="8" customFormat="1" ht="15.75" customHeight="1">
      <c r="A8" s="9" t="s">
        <v>18</v>
      </c>
      <c r="B8" s="10" t="str">
        <f t="shared" si="0"/>
        <v>&lt;xbrli:unit id="entero"&gt;
&lt;xbrli:measure&gt;xbrli:pure&lt;/xbrli:measure&gt;
&lt;/xbrli:unit&gt;</v>
      </c>
      <c r="C8" s="10" t="s">
        <v>29</v>
      </c>
      <c r="D8" s="11" t="s">
        <v>28</v>
      </c>
      <c r="E8" s="10" t="s">
        <v>19</v>
      </c>
      <c r="F8" s="9"/>
      <c r="G8" s="9"/>
      <c r="H8" s="9"/>
      <c r="I8" s="9"/>
      <c r="J8" s="9"/>
      <c r="K8" s="9"/>
      <c r="L8" s="9"/>
      <c r="M8" s="9"/>
      <c r="N8" s="9"/>
      <c r="O8" s="9"/>
      <c r="P8" s="9"/>
      <c r="Q8" s="9"/>
      <c r="R8" s="9"/>
      <c r="S8" s="9"/>
      <c r="T8" s="9"/>
      <c r="U8" s="9"/>
      <c r="V8" s="9"/>
      <c r="W8" s="9"/>
      <c r="X8" s="9"/>
    </row>
    <row r="9" spans="1:24" s="8" customFormat="1" ht="15.75" customHeight="1">
      <c r="A9" s="9" t="s">
        <v>18</v>
      </c>
      <c r="B9" s="10" t="str">
        <f t="shared" si="0"/>
        <v>&lt;xbrli:unit id="pesoXaccion"&gt;
    &lt;xbrli:divide&gt;
      &lt;xbrli:unitNumerator&gt;
        &lt;xbrli:measure&gt;iso4217:COP&lt;/xbrli:measure&gt;
      &lt;/xbrli:unitNumerator&gt;
      &lt;xbrli:unitDenominator&gt;
        &lt;xbrli:measure&gt;xbrli:shares&lt;/xbrli:measure&gt;
      &lt;/xbrli:unitDenominator&gt;
    &lt;/xbrli:divide&gt;
&lt;/xbrli:unit&gt;</v>
      </c>
      <c r="C9" s="10" t="s">
        <v>34</v>
      </c>
      <c r="D9" s="11" t="s">
        <v>32</v>
      </c>
      <c r="E9" s="10" t="s">
        <v>33</v>
      </c>
      <c r="F9" s="9"/>
      <c r="G9" s="9"/>
      <c r="H9" s="9"/>
      <c r="I9" s="9"/>
      <c r="J9" s="9"/>
      <c r="K9" s="9"/>
      <c r="L9" s="9"/>
      <c r="M9" s="9"/>
      <c r="N9" s="9"/>
      <c r="O9" s="9"/>
      <c r="P9" s="9"/>
      <c r="Q9" s="9"/>
      <c r="R9" s="9"/>
      <c r="S9" s="9"/>
      <c r="T9" s="9"/>
      <c r="U9" s="9"/>
      <c r="V9" s="9"/>
      <c r="W9" s="9"/>
      <c r="X9" s="9"/>
    </row>
    <row r="10" spans="1:24" s="8" customFormat="1" ht="15.75" customHeight="1">
      <c r="A10" s="9" t="s">
        <v>18</v>
      </c>
      <c r="B10" s="10" t="str">
        <f t="shared" si="0"/>
        <v>&lt;xbrli:unit id="porcentaje"&gt;
&lt;xbrli:measure&gt;xbrli:pure&lt;/xbrli:measure&gt;
&lt;/xbrli:unit&gt;</v>
      </c>
      <c r="C10" s="10" t="s">
        <v>39</v>
      </c>
      <c r="D10" s="11" t="s">
        <v>28</v>
      </c>
      <c r="E10" s="10" t="s">
        <v>19</v>
      </c>
      <c r="F10" s="9"/>
      <c r="G10" s="9"/>
      <c r="H10" s="9"/>
      <c r="I10" s="9"/>
      <c r="J10" s="425"/>
      <c r="K10" s="9"/>
      <c r="L10" s="9"/>
      <c r="M10" s="9"/>
      <c r="N10" s="9"/>
      <c r="O10" s="9"/>
      <c r="P10" s="9"/>
      <c r="Q10" s="9"/>
      <c r="R10" s="9"/>
      <c r="S10" s="9"/>
      <c r="T10" s="9"/>
      <c r="U10" s="9"/>
      <c r="V10" s="9"/>
      <c r="W10" s="9"/>
      <c r="X10" s="9"/>
    </row>
    <row r="11" spans="1:24" s="8" customFormat="1" ht="15.75" customHeight="1">
      <c r="A11" s="9" t="s">
        <v>18</v>
      </c>
      <c r="B11" s="10" t="str">
        <f t="shared" si="0"/>
        <v>&lt;xbrli:unit id="decimal"&gt;
&lt;xbrli:measure&gt;xbrli:pure&lt;/xbrli:measure&gt;
&lt;/xbrli:unit&gt;</v>
      </c>
      <c r="C11" s="10" t="s">
        <v>44</v>
      </c>
      <c r="D11" s="11" t="s">
        <v>28</v>
      </c>
      <c r="E11" s="10" t="s">
        <v>19</v>
      </c>
      <c r="F11" s="9"/>
      <c r="G11" s="9"/>
      <c r="H11" s="9"/>
      <c r="I11" s="9"/>
      <c r="J11" s="425"/>
      <c r="K11" s="9"/>
      <c r="L11" s="9"/>
      <c r="M11" s="9"/>
      <c r="N11" s="9"/>
      <c r="O11" s="9"/>
      <c r="P11" s="9"/>
      <c r="Q11" s="9"/>
      <c r="R11" s="9"/>
      <c r="S11" s="9"/>
      <c r="T11" s="9"/>
      <c r="U11" s="9"/>
      <c r="V11" s="9"/>
      <c r="W11" s="9"/>
      <c r="X11" s="9"/>
    </row>
    <row r="12" spans="1:24" s="321" customFormat="1" ht="15.75" customHeight="1">
      <c r="A12" s="318" t="s">
        <v>18</v>
      </c>
      <c r="B12" s="319" t="str">
        <f t="shared" si="0"/>
        <v>&lt;xbrli:unit id="acciones"&gt;
&lt;xbrli:measure&gt;xbrli:shares&lt;/xbrli:measure&gt;
&lt;/xbrli:unit&gt;</v>
      </c>
      <c r="C12" s="319" t="s">
        <v>1390</v>
      </c>
      <c r="D12" s="320" t="s">
        <v>1391</v>
      </c>
      <c r="E12" s="319" t="s">
        <v>19</v>
      </c>
      <c r="F12" s="318"/>
      <c r="G12" s="318"/>
      <c r="H12" s="318"/>
      <c r="I12" s="318"/>
      <c r="J12" s="425"/>
      <c r="K12" s="318"/>
      <c r="L12" s="318"/>
      <c r="M12" s="318"/>
      <c r="N12" s="318"/>
      <c r="O12" s="318"/>
      <c r="P12" s="318"/>
      <c r="Q12" s="318"/>
      <c r="R12" s="318"/>
      <c r="S12" s="318"/>
      <c r="T12" s="318"/>
      <c r="U12" s="318"/>
      <c r="V12" s="318"/>
      <c r="W12" s="318"/>
      <c r="X12" s="318"/>
    </row>
    <row r="13" spans="1:24" s="8" customFormat="1" ht="15.75" customHeight="1">
      <c r="A13" s="9" t="s">
        <v>20</v>
      </c>
      <c r="B13" s="9" t="s">
        <v>21</v>
      </c>
      <c r="D13" s="9"/>
      <c r="E13" s="9"/>
      <c r="F13" s="9"/>
      <c r="G13" s="9"/>
      <c r="H13" s="9"/>
      <c r="I13" s="9"/>
      <c r="J13" s="425"/>
      <c r="K13" s="9"/>
      <c r="L13" s="9"/>
      <c r="M13" s="9"/>
      <c r="N13" s="9"/>
      <c r="O13" s="9"/>
      <c r="P13" s="9"/>
      <c r="Q13" s="9"/>
      <c r="R13" s="9"/>
      <c r="S13" s="9"/>
      <c r="T13" s="9"/>
      <c r="U13" s="9"/>
      <c r="V13" s="9"/>
      <c r="W13" s="9"/>
      <c r="X13" s="9"/>
    </row>
    <row r="14" spans="1:24" s="8" customFormat="1" ht="15.75" customHeight="1">
      <c r="A14" s="9" t="s">
        <v>16</v>
      </c>
      <c r="B14" s="9"/>
      <c r="D14" s="9"/>
      <c r="E14" s="9"/>
      <c r="F14" s="9"/>
      <c r="G14" s="9"/>
      <c r="H14" s="9"/>
      <c r="I14" s="9"/>
      <c r="J14" s="425"/>
      <c r="K14" s="9"/>
      <c r="L14" s="9"/>
      <c r="M14" s="9"/>
      <c r="N14" s="9"/>
      <c r="O14" s="9"/>
      <c r="P14" s="9"/>
      <c r="Q14" s="9"/>
      <c r="R14" s="9"/>
      <c r="S14" s="9"/>
      <c r="T14" s="9"/>
      <c r="U14" s="9"/>
      <c r="V14" s="9"/>
      <c r="W14" s="9"/>
      <c r="X14" s="9"/>
    </row>
    <row r="15" spans="1:24" s="8" customFormat="1" ht="15.75" customHeight="1">
      <c r="A15" s="9" t="s">
        <v>22</v>
      </c>
      <c r="B15" s="9" t="s">
        <v>23</v>
      </c>
      <c r="C15" s="9"/>
      <c r="D15" s="9">
        <v>0</v>
      </c>
      <c r="E15" s="9" t="s">
        <v>26</v>
      </c>
      <c r="F15" s="9"/>
      <c r="G15" s="47" t="str">
        <f>'110000'!$C$8</f>
        <v>Por incluir información</v>
      </c>
      <c r="H15" s="9" t="s">
        <v>86</v>
      </c>
      <c r="J15" s="425"/>
      <c r="K15" s="9"/>
      <c r="L15" s="9"/>
      <c r="M15" s="9"/>
      <c r="N15" s="9"/>
      <c r="O15" s="9"/>
      <c r="P15" s="9"/>
      <c r="Q15" s="9"/>
      <c r="R15" s="9"/>
      <c r="S15" s="9"/>
      <c r="T15" s="9"/>
      <c r="U15" s="9"/>
      <c r="V15" s="9"/>
      <c r="W15" s="9"/>
      <c r="X15" s="9"/>
    </row>
    <row r="16" spans="1:24" s="8" customFormat="1" ht="15.75" customHeight="1">
      <c r="A16" s="9" t="s">
        <v>22</v>
      </c>
      <c r="B16" s="9" t="s">
        <v>24</v>
      </c>
      <c r="C16" s="9"/>
      <c r="D16" s="9"/>
      <c r="E16" s="9"/>
      <c r="F16" s="9"/>
      <c r="G16" s="47" t="str">
        <f>'110000'!$C$8</f>
        <v>Por incluir información</v>
      </c>
      <c r="H16" s="9" t="s">
        <v>86</v>
      </c>
      <c r="J16" s="425"/>
      <c r="K16" s="9"/>
      <c r="L16" s="9"/>
      <c r="M16" s="9"/>
      <c r="N16" s="9"/>
      <c r="O16" s="9"/>
      <c r="P16" s="9"/>
      <c r="Q16" s="9"/>
      <c r="R16" s="9"/>
      <c r="S16" s="9"/>
      <c r="T16" s="9"/>
      <c r="U16" s="9"/>
      <c r="V16" s="9"/>
      <c r="W16" s="9"/>
      <c r="X16" s="9"/>
    </row>
    <row r="17" spans="1:24" s="8" customFormat="1" ht="15.75" customHeight="1">
      <c r="A17" s="9" t="s">
        <v>22</v>
      </c>
      <c r="B17" s="9" t="s">
        <v>30</v>
      </c>
      <c r="C17" s="9"/>
      <c r="D17" s="9">
        <v>0</v>
      </c>
      <c r="E17" s="9" t="s">
        <v>31</v>
      </c>
      <c r="F17" s="9"/>
      <c r="G17" s="47" t="str">
        <f>'110000'!$C$8</f>
        <v>Por incluir información</v>
      </c>
      <c r="H17" s="9" t="s">
        <v>86</v>
      </c>
      <c r="J17" s="425"/>
      <c r="K17" s="9"/>
      <c r="L17" s="9"/>
      <c r="M17" s="9"/>
      <c r="N17" s="9"/>
      <c r="O17" s="9"/>
      <c r="P17" s="9"/>
      <c r="Q17" s="9"/>
      <c r="R17" s="9"/>
      <c r="S17" s="9"/>
      <c r="T17" s="9"/>
      <c r="U17" s="9"/>
      <c r="V17" s="9"/>
      <c r="W17" s="9"/>
      <c r="X17" s="9"/>
    </row>
    <row r="18" spans="1:24" s="8" customFormat="1" ht="15.75" customHeight="1">
      <c r="A18" s="9" t="s">
        <v>22</v>
      </c>
      <c r="B18" s="9" t="s">
        <v>35</v>
      </c>
      <c r="C18" s="9"/>
      <c r="D18" s="9" t="s">
        <v>45</v>
      </c>
      <c r="E18" s="9" t="s">
        <v>36</v>
      </c>
      <c r="F18" s="9"/>
      <c r="G18" s="47" t="str">
        <f>'110000'!$C$8</f>
        <v>Por incluir información</v>
      </c>
      <c r="H18" s="9" t="s">
        <v>86</v>
      </c>
      <c r="J18" s="425"/>
      <c r="K18" s="9"/>
      <c r="L18" s="9"/>
      <c r="M18" s="9"/>
      <c r="N18" s="9"/>
      <c r="O18" s="9"/>
      <c r="P18" s="9"/>
      <c r="Q18" s="9"/>
      <c r="R18" s="9"/>
      <c r="S18" s="9"/>
      <c r="T18" s="9"/>
      <c r="U18" s="9"/>
      <c r="V18" s="9"/>
      <c r="W18" s="9"/>
      <c r="X18" s="9"/>
    </row>
    <row r="19" spans="1:24" s="8" customFormat="1" ht="15.75" customHeight="1">
      <c r="A19" s="9" t="s">
        <v>22</v>
      </c>
      <c r="B19" s="9" t="s">
        <v>37</v>
      </c>
      <c r="C19" s="9"/>
      <c r="D19" s="9" t="s">
        <v>45</v>
      </c>
      <c r="E19" s="9" t="s">
        <v>38</v>
      </c>
      <c r="F19" s="9"/>
      <c r="G19" s="47" t="str">
        <f>'110000'!$C$8</f>
        <v>Por incluir información</v>
      </c>
      <c r="H19" s="9" t="s">
        <v>86</v>
      </c>
      <c r="J19" s="425"/>
      <c r="K19" s="9"/>
      <c r="L19" s="9"/>
      <c r="M19" s="9"/>
      <c r="N19" s="9"/>
      <c r="O19" s="9"/>
      <c r="P19" s="9"/>
      <c r="Q19" s="9"/>
      <c r="R19" s="9"/>
      <c r="S19" s="9"/>
      <c r="T19" s="9"/>
      <c r="U19" s="9"/>
      <c r="V19" s="9"/>
      <c r="W19" s="9"/>
      <c r="X19" s="9"/>
    </row>
    <row r="20" spans="1:24" s="8" customFormat="1" ht="15.75" customHeight="1">
      <c r="A20" s="9" t="s">
        <v>22</v>
      </c>
      <c r="B20" s="9" t="s">
        <v>42</v>
      </c>
      <c r="C20" s="9"/>
      <c r="D20" s="9" t="s">
        <v>45</v>
      </c>
      <c r="E20" s="9" t="s">
        <v>43</v>
      </c>
      <c r="F20" s="9"/>
      <c r="G20" s="47" t="str">
        <f>'110000'!$C$8</f>
        <v>Por incluir información</v>
      </c>
      <c r="H20" s="9" t="s">
        <v>86</v>
      </c>
      <c r="J20" s="425"/>
      <c r="K20" s="9"/>
      <c r="L20" s="9"/>
      <c r="M20" s="9"/>
      <c r="N20" s="9"/>
      <c r="O20" s="9"/>
      <c r="P20" s="9"/>
      <c r="Q20" s="9"/>
      <c r="R20" s="9"/>
      <c r="S20" s="9"/>
      <c r="T20" s="9"/>
      <c r="U20" s="9"/>
      <c r="V20" s="9"/>
      <c r="W20" s="9"/>
      <c r="X20" s="9"/>
    </row>
    <row r="21" spans="1:24" s="321" customFormat="1" ht="15.75" customHeight="1">
      <c r="A21" s="318" t="s">
        <v>22</v>
      </c>
      <c r="B21" s="318" t="s">
        <v>1392</v>
      </c>
      <c r="C21" s="318"/>
      <c r="D21" s="318" t="s">
        <v>45</v>
      </c>
      <c r="E21" s="318" t="s">
        <v>1393</v>
      </c>
      <c r="F21" s="318"/>
      <c r="G21" s="47" t="str">
        <f>'110000'!$C$8</f>
        <v>Por incluir información</v>
      </c>
      <c r="H21" s="9" t="s">
        <v>86</v>
      </c>
      <c r="I21" s="8"/>
      <c r="J21" s="425"/>
      <c r="K21" s="318"/>
      <c r="L21" s="318"/>
      <c r="M21" s="318"/>
      <c r="N21" s="318"/>
      <c r="O21" s="318"/>
      <c r="P21" s="318"/>
      <c r="Q21" s="318"/>
      <c r="R21" s="318"/>
      <c r="S21" s="318"/>
      <c r="T21" s="318"/>
      <c r="U21" s="318"/>
      <c r="V21" s="318"/>
      <c r="W21" s="318"/>
      <c r="X21" s="318"/>
    </row>
    <row r="22" spans="1:24" s="8" customFormat="1" ht="15.75" customHeight="1">
      <c r="A22" s="9" t="s">
        <v>16</v>
      </c>
      <c r="B22" s="9"/>
      <c r="C22" s="9"/>
      <c r="D22" s="9"/>
      <c r="E22" s="9"/>
      <c r="F22" s="9"/>
      <c r="G22" s="9"/>
      <c r="H22" s="9"/>
      <c r="J22" s="425"/>
      <c r="K22" s="9"/>
      <c r="L22" s="9"/>
      <c r="M22" s="9"/>
      <c r="N22" s="9"/>
      <c r="O22" s="9"/>
      <c r="P22" s="9"/>
      <c r="Q22" s="9"/>
      <c r="R22" s="9"/>
      <c r="S22" s="9"/>
      <c r="T22" s="9"/>
      <c r="U22" s="9"/>
      <c r="V22" s="9"/>
      <c r="W22" s="9"/>
      <c r="X22" s="9"/>
    </row>
    <row r="23" spans="1:24" s="12" customFormat="1" ht="15.75" customHeight="1">
      <c r="A23" s="9" t="s">
        <v>16</v>
      </c>
      <c r="B23" s="60" t="str">
        <f>data!C8</f>
        <v>--110000--</v>
      </c>
      <c r="C23" s="9"/>
      <c r="G23" s="9"/>
      <c r="I23" s="8"/>
      <c r="J23" s="425"/>
      <c r="V23"/>
      <c r="W23"/>
      <c r="X23"/>
    </row>
    <row r="24" spans="1:24" s="12" customFormat="1" ht="15.75" customHeight="1">
      <c r="A24" s="9" t="s">
        <v>22</v>
      </c>
      <c r="B24" s="50" t="str">
        <f>data!C9</f>
        <v>Información a revelar sobre información general sobre los estados financieros                 [Texto] (110000)</v>
      </c>
      <c r="C24" s="9" t="s">
        <v>2351</v>
      </c>
      <c r="G24" s="9" t="s">
        <v>24</v>
      </c>
      <c r="I24" s="8"/>
      <c r="J24" s="425"/>
      <c r="V24"/>
      <c r="W24"/>
      <c r="X24"/>
    </row>
    <row r="25" spans="1:24" s="12" customFormat="1" ht="15.75" customHeight="1">
      <c r="A25" s="9" t="s">
        <v>22</v>
      </c>
      <c r="B25" s="50" t="str">
        <f>data!C10</f>
        <v>Nombre de la entidad que informa u otras formas de identificación (110000)</v>
      </c>
      <c r="C25" s="9" t="s">
        <v>2352</v>
      </c>
      <c r="G25" s="9" t="s">
        <v>24</v>
      </c>
      <c r="I25" s="8"/>
      <c r="J25" s="425"/>
      <c r="V25"/>
      <c r="W25"/>
      <c r="X25"/>
    </row>
    <row r="26" spans="1:24" s="8" customFormat="1" ht="15.75" customHeight="1">
      <c r="A26" s="9" t="s">
        <v>22</v>
      </c>
      <c r="B26" s="50" t="str">
        <f>data!C11</f>
        <v>Identificación de la Empresa (ID) (110000)</v>
      </c>
      <c r="C26" s="9" t="s">
        <v>1881</v>
      </c>
      <c r="D26" s="9"/>
      <c r="E26" s="9"/>
      <c r="F26" s="9"/>
      <c r="G26" s="9" t="s">
        <v>24</v>
      </c>
      <c r="H26" s="9"/>
      <c r="J26" s="425"/>
      <c r="K26" s="9"/>
      <c r="L26" s="9"/>
      <c r="M26" s="9"/>
      <c r="N26" s="9"/>
      <c r="O26" s="9"/>
      <c r="P26" s="9"/>
      <c r="Q26" s="9"/>
      <c r="R26" s="9"/>
      <c r="S26" s="9"/>
      <c r="T26" s="9"/>
      <c r="U26" s="9"/>
      <c r="V26" s="9"/>
      <c r="W26" s="9"/>
      <c r="X26" s="9"/>
    </row>
    <row r="27" spans="1:24" ht="15.75" customHeight="1">
      <c r="A27" s="9" t="s">
        <v>22</v>
      </c>
      <c r="B27" s="50" t="str">
        <f>data!C12</f>
        <v>Explicación del cambio en el nombre de la entidad que informa u otras formas de identificación desde el final del periodo sobre el que se informa precedente (110000)</v>
      </c>
      <c r="C27" s="9" t="s">
        <v>2353</v>
      </c>
      <c r="D27" s="9"/>
      <c r="E27" s="9"/>
      <c r="G27" s="9" t="s">
        <v>24</v>
      </c>
      <c r="I27" s="8"/>
      <c r="J27" s="425"/>
    </row>
    <row r="28" spans="1:24" ht="15.75" customHeight="1">
      <c r="A28" s="9" t="s">
        <v>22</v>
      </c>
      <c r="B28" s="51" t="str">
        <f>data!C13</f>
        <v>Descripción de la naturaleza de los estados financieros (110000)</v>
      </c>
      <c r="C28" s="9" t="s">
        <v>2354</v>
      </c>
      <c r="G28" s="9" t="s">
        <v>24</v>
      </c>
      <c r="I28" s="8"/>
      <c r="J28" s="425"/>
    </row>
    <row r="29" spans="1:24" ht="15.75" customHeight="1">
      <c r="A29" s="9" t="s">
        <v>22</v>
      </c>
      <c r="B29" s="50" t="str">
        <f>data!C14</f>
        <v>Fecha de cierre del periodo sobre el que se informa (110000)</v>
      </c>
      <c r="C29" s="12" t="s">
        <v>2223</v>
      </c>
      <c r="G29" s="9" t="s">
        <v>24</v>
      </c>
      <c r="I29" s="8"/>
      <c r="J29" s="425"/>
    </row>
    <row r="30" spans="1:24" ht="15.75" customHeight="1">
      <c r="A30" s="9" t="s">
        <v>22</v>
      </c>
      <c r="B30" s="50" t="str">
        <f>data!C15</f>
        <v>Periodo cubierto por los estados financieros (110000)</v>
      </c>
      <c r="C30" s="12" t="s">
        <v>2355</v>
      </c>
      <c r="G30" s="9" t="s">
        <v>24</v>
      </c>
      <c r="I30" s="8"/>
      <c r="J30" s="425"/>
    </row>
    <row r="31" spans="1:24" ht="15.75" customHeight="1">
      <c r="A31" s="9" t="s">
        <v>22</v>
      </c>
      <c r="B31" s="50" t="str">
        <f>data!C16</f>
        <v>Descripción de la moneda de presentación (110000)</v>
      </c>
      <c r="C31" s="12" t="s">
        <v>2356</v>
      </c>
      <c r="G31" s="9" t="s">
        <v>24</v>
      </c>
      <c r="I31" s="8"/>
      <c r="J31" s="425"/>
    </row>
    <row r="32" spans="1:24" ht="15.75" customHeight="1">
      <c r="A32" s="9" t="s">
        <v>22</v>
      </c>
      <c r="B32" s="50" t="str">
        <f>data!C17</f>
        <v>Grado de redondeo utilizado en los estados financieros (110000)</v>
      </c>
      <c r="C32" s="12" t="s">
        <v>2357</v>
      </c>
      <c r="G32" s="9" t="s">
        <v>24</v>
      </c>
      <c r="I32" s="8"/>
      <c r="J32" s="425"/>
    </row>
    <row r="33" spans="1:24" ht="15.75" customHeight="1">
      <c r="A33" s="9" t="s">
        <v>16</v>
      </c>
      <c r="B33" s="60" t="str">
        <f>data!C18</f>
        <v>--21000--</v>
      </c>
      <c r="G33" s="9"/>
      <c r="I33" s="8"/>
      <c r="J33" s="425"/>
    </row>
    <row r="34" spans="1:24" ht="15.75" customHeight="1">
      <c r="A34" s="9" t="s">
        <v>16</v>
      </c>
      <c r="B34" s="51" t="str">
        <f>data!C567</f>
        <v>ACTIVOS</v>
      </c>
      <c r="G34" s="9"/>
      <c r="I34" s="8"/>
      <c r="J34" s="425"/>
    </row>
    <row r="35" spans="1:24" ht="15.75" customHeight="1">
      <c r="A35" s="9" t="s">
        <v>16</v>
      </c>
      <c r="B35" s="51" t="str">
        <f>data!C568</f>
        <v>Activos no corrientes</v>
      </c>
      <c r="C35" s="12" t="s">
        <v>2358</v>
      </c>
      <c r="G35" s="9"/>
      <c r="I35" s="8"/>
      <c r="J35" s="425"/>
    </row>
    <row r="36" spans="1:24" ht="15.75" customHeight="1">
      <c r="A36" s="9" t="s">
        <v>22</v>
      </c>
      <c r="B36" s="51" t="str">
        <f>data!C569</f>
        <v>Propiedades, planta y equipo</v>
      </c>
      <c r="C36" s="12" t="s">
        <v>2359</v>
      </c>
      <c r="G36" s="9" t="s">
        <v>23</v>
      </c>
      <c r="I36" s="8"/>
      <c r="J36" s="425"/>
    </row>
    <row r="37" spans="1:24" ht="15.75" customHeight="1">
      <c r="A37" s="9" t="s">
        <v>22</v>
      </c>
      <c r="B37" s="51" t="str">
        <f>data!C570</f>
        <v>Propiedades de inversión al costo menos la depreciación y deterioro de valor acumulados</v>
      </c>
      <c r="C37" s="150" t="s">
        <v>2556</v>
      </c>
      <c r="G37" s="9" t="s">
        <v>23</v>
      </c>
      <c r="I37" s="8"/>
      <c r="J37" s="425"/>
    </row>
    <row r="38" spans="1:24" ht="15.75" customHeight="1">
      <c r="A38" s="9" t="s">
        <v>22</v>
      </c>
      <c r="B38" s="51" t="str">
        <f>data!C571</f>
        <v>Propiedades de inversión a valor razonable con cambios en resultados</v>
      </c>
      <c r="C38" s="12" t="s">
        <v>2360</v>
      </c>
      <c r="G38" s="9" t="s">
        <v>23</v>
      </c>
      <c r="I38" s="8"/>
      <c r="J38" s="425"/>
    </row>
    <row r="39" spans="1:24" ht="15.75" customHeight="1">
      <c r="A39" s="9" t="s">
        <v>22</v>
      </c>
      <c r="B39" s="51" t="str">
        <f>data!C572</f>
        <v>Plusvalía</v>
      </c>
      <c r="C39" s="12" t="s">
        <v>2361</v>
      </c>
      <c r="G39" s="9" t="s">
        <v>23</v>
      </c>
      <c r="I39" s="8"/>
      <c r="J39" s="425"/>
    </row>
    <row r="40" spans="1:24" ht="15.75" customHeight="1">
      <c r="A40" s="9" t="s">
        <v>22</v>
      </c>
      <c r="B40" s="51" t="str">
        <f>data!C573</f>
        <v>Activos intangibles distintos de la plusvalía</v>
      </c>
      <c r="C40" s="12" t="s">
        <v>2362</v>
      </c>
      <c r="G40" s="9" t="s">
        <v>23</v>
      </c>
      <c r="I40" s="8"/>
      <c r="J40" s="425"/>
    </row>
    <row r="41" spans="1:24" ht="15.75" customHeight="1">
      <c r="A41" s="9" t="s">
        <v>22</v>
      </c>
      <c r="B41" s="51" t="str">
        <f>data!C574</f>
        <v>Inversiones en asociadas</v>
      </c>
      <c r="C41" s="12" t="s">
        <v>2363</v>
      </c>
      <c r="G41" s="9" t="s">
        <v>23</v>
      </c>
      <c r="I41" s="8"/>
      <c r="J41" s="425"/>
    </row>
    <row r="42" spans="1:24" ht="15.75" customHeight="1">
      <c r="A42" s="9" t="s">
        <v>22</v>
      </c>
      <c r="B42" s="51" t="str">
        <f>data!C575</f>
        <v>Inversiones en negocios conjuntos</v>
      </c>
      <c r="C42" s="12" t="s">
        <v>2364</v>
      </c>
      <c r="G42" s="9" t="s">
        <v>23</v>
      </c>
      <c r="I42" s="8"/>
      <c r="J42" s="425"/>
    </row>
    <row r="43" spans="1:24" ht="15.75" customHeight="1">
      <c r="A43" s="9" t="s">
        <v>22</v>
      </c>
      <c r="B43" s="51" t="str">
        <f>data!C576</f>
        <v>Activos biológicos no corrientes, al costo menos depreciación acumulada y deterioro de valor</v>
      </c>
      <c r="C43" s="12" t="s">
        <v>2365</v>
      </c>
      <c r="G43" s="9" t="s">
        <v>23</v>
      </c>
      <c r="I43" s="8"/>
      <c r="J43" s="425"/>
    </row>
    <row r="44" spans="1:24" ht="15.75" customHeight="1">
      <c r="A44" s="9" t="s">
        <v>22</v>
      </c>
      <c r="B44" s="51" t="str">
        <f>data!C577</f>
        <v>Activos biológicos no corrientes, al valor razonable</v>
      </c>
      <c r="C44" s="12" t="s">
        <v>2366</v>
      </c>
      <c r="G44" s="9" t="s">
        <v>23</v>
      </c>
      <c r="I44" s="8"/>
      <c r="J44" s="425"/>
    </row>
    <row r="45" spans="1:24" s="8" customFormat="1" ht="15.75" customHeight="1">
      <c r="A45" s="9" t="s">
        <v>22</v>
      </c>
      <c r="B45" s="51" t="str">
        <f>data!C578</f>
        <v>Cuentas comerciales por cobrar y otras cuentas por cobrar no corrientes</v>
      </c>
      <c r="C45" s="12" t="s">
        <v>2367</v>
      </c>
      <c r="D45" s="9"/>
      <c r="E45" s="9"/>
      <c r="F45" s="9"/>
      <c r="G45" s="9" t="s">
        <v>23</v>
      </c>
      <c r="H45" s="9"/>
      <c r="J45" s="425"/>
      <c r="K45" s="9"/>
      <c r="L45" s="9"/>
      <c r="M45" s="9"/>
      <c r="N45" s="9"/>
      <c r="O45" s="9"/>
      <c r="P45" s="9"/>
      <c r="Q45" s="9"/>
      <c r="R45" s="9"/>
      <c r="S45" s="9"/>
      <c r="T45" s="9"/>
      <c r="U45" s="9"/>
      <c r="V45" s="9"/>
      <c r="W45" s="9"/>
      <c r="X45" s="9"/>
    </row>
    <row r="46" spans="1:24" s="8" customFormat="1" ht="15.75" customHeight="1">
      <c r="A46" s="9" t="s">
        <v>22</v>
      </c>
      <c r="B46" s="51" t="str">
        <f>data!C579</f>
        <v xml:space="preserve">    Cuentas Comerciales por Cobrar por Prestación de Servicios públicos no corrientes</v>
      </c>
      <c r="C46" s="12" t="s">
        <v>3255</v>
      </c>
      <c r="D46" s="9"/>
      <c r="E46" s="9"/>
      <c r="F46" s="9"/>
      <c r="G46" s="9" t="s">
        <v>23</v>
      </c>
      <c r="H46" s="9"/>
      <c r="J46" s="425"/>
      <c r="K46" s="9"/>
      <c r="L46" s="9"/>
      <c r="M46" s="9"/>
      <c r="N46" s="9"/>
      <c r="O46" s="9"/>
      <c r="P46" s="9"/>
      <c r="Q46" s="9"/>
      <c r="R46" s="9"/>
      <c r="S46" s="9"/>
      <c r="T46" s="9"/>
      <c r="U46" s="9"/>
      <c r="V46" s="9"/>
      <c r="W46" s="9"/>
      <c r="X46" s="9"/>
    </row>
    <row r="47" spans="1:24" s="8" customFormat="1" ht="15.75" customHeight="1">
      <c r="A47" s="9" t="s">
        <v>22</v>
      </c>
      <c r="B47" s="51" t="str">
        <f>data!C580</f>
        <v xml:space="preserve">    Cuentas Comerciales por cobrar por Adquisición de Bienes no corrientes</v>
      </c>
      <c r="C47" s="12" t="s">
        <v>3256</v>
      </c>
      <c r="D47" s="9"/>
      <c r="E47" s="9"/>
      <c r="F47" s="9"/>
      <c r="G47" s="9" t="s">
        <v>23</v>
      </c>
      <c r="H47" s="9"/>
      <c r="J47" s="425"/>
      <c r="K47" s="9"/>
      <c r="L47" s="9"/>
      <c r="M47" s="9"/>
      <c r="N47" s="9"/>
      <c r="O47" s="9"/>
      <c r="P47" s="9"/>
      <c r="Q47" s="9"/>
      <c r="R47" s="9"/>
      <c r="S47" s="9"/>
      <c r="T47" s="9"/>
      <c r="U47" s="9"/>
      <c r="V47" s="9"/>
      <c r="W47" s="9"/>
      <c r="X47" s="9"/>
    </row>
    <row r="48" spans="1:24" s="8" customFormat="1" ht="15.75" customHeight="1">
      <c r="A48" s="9" t="s">
        <v>22</v>
      </c>
      <c r="B48" s="51" t="str">
        <f>data!C581</f>
        <v xml:space="preserve">    Otras cuentas por cobrar  no corrientes</v>
      </c>
      <c r="C48" s="12" t="s">
        <v>3257</v>
      </c>
      <c r="D48" s="9"/>
      <c r="E48" s="9"/>
      <c r="F48" s="9"/>
      <c r="G48" s="9" t="s">
        <v>23</v>
      </c>
      <c r="H48" s="9"/>
      <c r="J48" s="425"/>
      <c r="K48" s="9"/>
      <c r="L48" s="9"/>
      <c r="M48" s="9"/>
      <c r="N48" s="9"/>
      <c r="O48" s="9"/>
      <c r="P48" s="9"/>
      <c r="Q48" s="9"/>
      <c r="R48" s="9"/>
      <c r="S48" s="9"/>
      <c r="T48" s="9"/>
      <c r="U48" s="9"/>
      <c r="V48" s="9"/>
      <c r="W48" s="9"/>
      <c r="X48" s="9"/>
    </row>
    <row r="49" spans="1:10" ht="15.75" customHeight="1">
      <c r="A49" s="9" t="s">
        <v>22</v>
      </c>
      <c r="B49" s="51" t="str">
        <f>data!C582</f>
        <v>Inventarios (no corrientes)</v>
      </c>
      <c r="C49" s="12" t="s">
        <v>2368</v>
      </c>
      <c r="G49" s="9" t="s">
        <v>23</v>
      </c>
      <c r="I49" s="8"/>
      <c r="J49" s="425"/>
    </row>
    <row r="50" spans="1:10" ht="15.75" customHeight="1">
      <c r="A50" s="9" t="s">
        <v>22</v>
      </c>
      <c r="B50" s="51" t="str">
        <f>data!C583</f>
        <v>Activos por impuestos diferidos</v>
      </c>
      <c r="C50" s="12" t="s">
        <v>2369</v>
      </c>
      <c r="G50" s="9" t="s">
        <v>23</v>
      </c>
      <c r="I50" s="8"/>
      <c r="J50" s="425"/>
    </row>
    <row r="51" spans="1:10" ht="15.75" customHeight="1">
      <c r="A51" s="9" t="s">
        <v>22</v>
      </c>
      <c r="B51" s="51" t="str">
        <f>data!C584</f>
        <v>Activos por impuestos corrientes, no corriente</v>
      </c>
      <c r="C51" s="12" t="s">
        <v>2370</v>
      </c>
      <c r="E51"/>
      <c r="G51" s="9" t="s">
        <v>23</v>
      </c>
      <c r="I51" s="8"/>
      <c r="J51" s="425"/>
    </row>
    <row r="52" spans="1:10" ht="15.75" customHeight="1">
      <c r="A52" s="9" t="s">
        <v>22</v>
      </c>
      <c r="B52" s="51" t="str">
        <f>data!C585</f>
        <v>Otros activos financieros (no corrientes)</v>
      </c>
      <c r="C52" s="12" t="s">
        <v>2371</v>
      </c>
      <c r="E52"/>
      <c r="G52" s="9" t="s">
        <v>23</v>
      </c>
      <c r="I52" s="8"/>
      <c r="J52" s="425"/>
    </row>
    <row r="53" spans="1:10" ht="15.75" customHeight="1">
      <c r="A53" s="9" t="s">
        <v>22</v>
      </c>
      <c r="B53" s="51" t="str">
        <f>data!C586</f>
        <v>Otros activos no financieros (no corrientes)</v>
      </c>
      <c r="C53" s="12" t="s">
        <v>2372</v>
      </c>
      <c r="E53"/>
      <c r="G53" s="9" t="s">
        <v>23</v>
      </c>
      <c r="I53" s="8"/>
      <c r="J53" s="425"/>
    </row>
    <row r="54" spans="1:10" ht="15.75" customHeight="1">
      <c r="A54" s="9" t="s">
        <v>22</v>
      </c>
      <c r="B54" s="51" t="str">
        <f>data!C587</f>
        <v>Activos no corrientes distintos al efectivo pignorados como garantía colateral para la cual el receptor de la transferencia tiene derecho por contrato o costumbre a vender o pignorar nuevamente la garantía colateral</v>
      </c>
      <c r="C54" s="12" t="s">
        <v>3230</v>
      </c>
      <c r="E54"/>
      <c r="G54" s="9" t="s">
        <v>23</v>
      </c>
      <c r="I54" s="8"/>
      <c r="J54" s="425"/>
    </row>
    <row r="55" spans="1:10" ht="15.75" customHeight="1">
      <c r="A55" s="9" t="s">
        <v>22</v>
      </c>
      <c r="B55" s="51" t="str">
        <f>data!C588</f>
        <v>Total de activos no corrientes</v>
      </c>
      <c r="C55" s="12" t="s">
        <v>2373</v>
      </c>
      <c r="E55"/>
      <c r="G55" s="9" t="s">
        <v>23</v>
      </c>
      <c r="I55" s="8"/>
      <c r="J55" s="425"/>
    </row>
    <row r="56" spans="1:10" ht="15.75" customHeight="1">
      <c r="A56" s="9" t="s">
        <v>16</v>
      </c>
      <c r="B56" s="51" t="str">
        <f>data!C589</f>
        <v>Activos corrientes</v>
      </c>
      <c r="C56" s="12" t="s">
        <v>2374</v>
      </c>
      <c r="E56"/>
      <c r="G56" s="9"/>
      <c r="I56" s="8"/>
      <c r="J56" s="425"/>
    </row>
    <row r="57" spans="1:10" ht="15.75" customHeight="1">
      <c r="A57" s="9" t="s">
        <v>22</v>
      </c>
      <c r="B57" s="51" t="str">
        <f>data!C590</f>
        <v>Inventarios (corrientes)</v>
      </c>
      <c r="C57" s="12" t="s">
        <v>2375</v>
      </c>
      <c r="E57"/>
      <c r="G57" s="9" t="s">
        <v>23</v>
      </c>
      <c r="I57" s="8"/>
      <c r="J57" s="425"/>
    </row>
    <row r="58" spans="1:10" ht="15.75" customHeight="1">
      <c r="A58" s="9" t="s">
        <v>22</v>
      </c>
      <c r="B58" s="51" t="str">
        <f>data!C591</f>
        <v>Cuentas comerciales por cobrar y otras cuentas por cobrar corrientes (210000)</v>
      </c>
      <c r="C58" s="12" t="s">
        <v>2376</v>
      </c>
      <c r="E58"/>
      <c r="G58" s="9" t="s">
        <v>23</v>
      </c>
      <c r="I58" s="8"/>
      <c r="J58" s="425"/>
    </row>
    <row r="59" spans="1:10" ht="15.75" customHeight="1">
      <c r="A59" s="9" t="s">
        <v>22</v>
      </c>
      <c r="B59" s="51" t="str">
        <f>data!C592</f>
        <v xml:space="preserve">   Cuentas Comerciales por Cobrar por Prestación de Servicios públicos corrientes</v>
      </c>
      <c r="C59" s="12" t="s">
        <v>3228</v>
      </c>
      <c r="E59"/>
      <c r="G59" s="9" t="s">
        <v>23</v>
      </c>
      <c r="I59" s="8"/>
      <c r="J59" s="425"/>
    </row>
    <row r="60" spans="1:10" ht="15.75" customHeight="1">
      <c r="A60" s="9" t="s">
        <v>22</v>
      </c>
      <c r="B60" s="51" t="str">
        <f>data!C593</f>
        <v xml:space="preserve">   Cuentas Comerciales por cobrar por Adquisición de Bienes corrientes</v>
      </c>
      <c r="C60" s="12" t="s">
        <v>3231</v>
      </c>
      <c r="E60"/>
      <c r="G60" s="9" t="s">
        <v>23</v>
      </c>
      <c r="I60" s="8"/>
      <c r="J60" s="425"/>
    </row>
    <row r="61" spans="1:10" ht="15.75" customHeight="1">
      <c r="A61" s="9" t="s">
        <v>22</v>
      </c>
      <c r="B61" s="51" t="str">
        <f>data!C594</f>
        <v xml:space="preserve">    Otras cuentas por cobrar corrientes</v>
      </c>
      <c r="C61" s="12" t="s">
        <v>3229</v>
      </c>
      <c r="E61"/>
      <c r="G61" s="9" t="s">
        <v>23</v>
      </c>
      <c r="I61" s="8"/>
      <c r="J61" s="425"/>
    </row>
    <row r="62" spans="1:10" ht="15.75" customHeight="1">
      <c r="A62" s="9" t="s">
        <v>22</v>
      </c>
      <c r="B62" s="51" t="str">
        <f>data!C595</f>
        <v>Activos por impuestos corrientes (corrientes)</v>
      </c>
      <c r="C62" s="12" t="s">
        <v>2377</v>
      </c>
      <c r="E62"/>
      <c r="G62" s="9" t="s">
        <v>23</v>
      </c>
      <c r="I62" s="8"/>
      <c r="J62" s="425"/>
    </row>
    <row r="63" spans="1:10" ht="15.75" customHeight="1">
      <c r="A63" s="9" t="s">
        <v>22</v>
      </c>
      <c r="B63" s="51" t="str">
        <f>data!C596</f>
        <v>Activos biológicos corrientes, al costo menos depreciación acumulada y deterioro de valor</v>
      </c>
      <c r="C63" s="12" t="s">
        <v>2378</v>
      </c>
      <c r="E63"/>
      <c r="G63" s="9" t="s">
        <v>23</v>
      </c>
      <c r="I63" s="8"/>
      <c r="J63" s="425"/>
    </row>
    <row r="64" spans="1:10" ht="15.75" customHeight="1">
      <c r="A64" s="9" t="s">
        <v>22</v>
      </c>
      <c r="B64" s="51" t="str">
        <f>data!C597</f>
        <v>Activos biológicos corrientes, al valor razonable</v>
      </c>
      <c r="C64" s="12" t="s">
        <v>2379</v>
      </c>
      <c r="E64"/>
      <c r="G64" s="9" t="s">
        <v>23</v>
      </c>
      <c r="I64" s="8"/>
      <c r="J64" s="425"/>
    </row>
    <row r="65" spans="1:10" ht="15.75" customHeight="1">
      <c r="A65" s="9" t="s">
        <v>22</v>
      </c>
      <c r="B65" s="51" t="str">
        <f>data!C598</f>
        <v>Otros activos financieros (corrientes)</v>
      </c>
      <c r="C65" s="12" t="s">
        <v>2380</v>
      </c>
      <c r="E65"/>
      <c r="G65" s="9" t="s">
        <v>23</v>
      </c>
      <c r="I65" s="8"/>
      <c r="J65" s="425"/>
    </row>
    <row r="66" spans="1:10" ht="15.75" customHeight="1">
      <c r="A66" s="9" t="s">
        <v>22</v>
      </c>
      <c r="B66" s="51" t="str">
        <f>data!C599</f>
        <v>Otros activos no financieros (corrientes)</v>
      </c>
      <c r="C66" s="12" t="s">
        <v>2381</v>
      </c>
      <c r="E66"/>
      <c r="G66" s="9" t="s">
        <v>23</v>
      </c>
      <c r="I66" s="8"/>
      <c r="J66" s="425"/>
    </row>
    <row r="67" spans="1:10" ht="15.75" customHeight="1">
      <c r="A67" s="9" t="s">
        <v>22</v>
      </c>
      <c r="B67" s="51" t="str">
        <f>data!C600</f>
        <v>Efectivo y equivalentes al efectivo</v>
      </c>
      <c r="C67" s="12" t="s">
        <v>2382</v>
      </c>
      <c r="E67"/>
      <c r="G67" s="9" t="s">
        <v>23</v>
      </c>
      <c r="I67" s="8"/>
      <c r="J67" s="425"/>
    </row>
    <row r="68" spans="1:10" ht="15.75" customHeight="1">
      <c r="A68" s="9" t="s">
        <v>22</v>
      </c>
      <c r="B68" s="51" t="str">
        <f>data!C601</f>
        <v>Activos corrientes distintos al efectivo pignorados como garantía colateral para la cual el receptor de la transferencia tiene derecho por contrato o costumbre a vender o pignorar nuevamente la garantía colateral</v>
      </c>
      <c r="C68" s="12" t="s">
        <v>3227</v>
      </c>
      <c r="E68"/>
      <c r="G68" s="9" t="s">
        <v>23</v>
      </c>
      <c r="I68" s="8"/>
      <c r="J68" s="425"/>
    </row>
    <row r="69" spans="1:10" ht="15.75" customHeight="1">
      <c r="A69" s="9" t="s">
        <v>22</v>
      </c>
      <c r="B69" s="51" t="str">
        <f>data!C602</f>
        <v>Total de activos corrientes</v>
      </c>
      <c r="C69" s="12" t="s">
        <v>2383</v>
      </c>
      <c r="E69"/>
      <c r="G69" s="9" t="s">
        <v>23</v>
      </c>
      <c r="I69" s="8"/>
      <c r="J69" s="425"/>
    </row>
    <row r="70" spans="1:10" ht="15.75" customHeight="1">
      <c r="A70" s="9" t="s">
        <v>22</v>
      </c>
      <c r="B70" s="51" t="str">
        <f>data!C603</f>
        <v>TOTAL DE ACTIVOS</v>
      </c>
      <c r="C70" s="12" t="s">
        <v>2384</v>
      </c>
      <c r="G70" s="9" t="s">
        <v>23</v>
      </c>
      <c r="I70" s="8"/>
      <c r="J70" s="425"/>
    </row>
    <row r="71" spans="1:10" ht="15.75" customHeight="1">
      <c r="A71" s="9" t="s">
        <v>16</v>
      </c>
      <c r="B71" s="51" t="str">
        <f>data!C604</f>
        <v>PATRIMONIO Y PASIVOS</v>
      </c>
      <c r="C71" s="12" t="s">
        <v>2385</v>
      </c>
      <c r="G71" s="9"/>
      <c r="I71" s="8"/>
      <c r="J71" s="425"/>
    </row>
    <row r="72" spans="1:10" ht="15.75" customHeight="1">
      <c r="A72" s="9" t="s">
        <v>16</v>
      </c>
      <c r="B72" s="51" t="str">
        <f>data!C605</f>
        <v>PATRIMONIO</v>
      </c>
      <c r="C72" s="12" t="s">
        <v>2386</v>
      </c>
      <c r="G72" s="9"/>
      <c r="I72" s="8"/>
      <c r="J72" s="425"/>
    </row>
    <row r="73" spans="1:10" ht="15.75" customHeight="1">
      <c r="A73" s="9" t="s">
        <v>22</v>
      </c>
      <c r="B73" s="51" t="str">
        <f>data!C606</f>
        <v>Capital emitido</v>
      </c>
      <c r="C73" s="12" t="s">
        <v>2387</v>
      </c>
      <c r="G73" s="9" t="s">
        <v>23</v>
      </c>
      <c r="I73" s="8"/>
      <c r="J73" s="425"/>
    </row>
    <row r="74" spans="1:10" ht="15.75" customHeight="1">
      <c r="A74" s="9" t="s">
        <v>22</v>
      </c>
      <c r="B74" s="51" t="str">
        <f>data!C607</f>
        <v>Ganancias acumuladas</v>
      </c>
      <c r="C74" s="12" t="s">
        <v>2388</v>
      </c>
      <c r="G74" s="9" t="s">
        <v>23</v>
      </c>
      <c r="I74" s="8"/>
      <c r="J74" s="425"/>
    </row>
    <row r="75" spans="1:10" ht="15.75" customHeight="1">
      <c r="A75" s="9" t="s">
        <v>22</v>
      </c>
      <c r="B75" s="51" t="str">
        <f>data!C608</f>
        <v>Prima de emisión</v>
      </c>
      <c r="C75" s="12" t="s">
        <v>2389</v>
      </c>
      <c r="G75" s="9" t="s">
        <v>23</v>
      </c>
      <c r="I75" s="8"/>
      <c r="J75" s="425"/>
    </row>
    <row r="76" spans="1:10" ht="15.75" customHeight="1">
      <c r="A76" s="9" t="s">
        <v>22</v>
      </c>
      <c r="B76" s="51" t="str">
        <f>data!C609</f>
        <v>Acciones propias en cartera</v>
      </c>
      <c r="C76" s="12" t="s">
        <v>2390</v>
      </c>
      <c r="G76" s="9" t="s">
        <v>23</v>
      </c>
      <c r="I76" s="8"/>
      <c r="J76" s="425"/>
    </row>
    <row r="77" spans="1:10" ht="15.75" customHeight="1">
      <c r="A77" s="9" t="s">
        <v>22</v>
      </c>
      <c r="B77" s="51" t="str">
        <f>data!C610</f>
        <v>Otras participaciones en el patrimonio</v>
      </c>
      <c r="C77" s="12" t="s">
        <v>2391</v>
      </c>
      <c r="G77" s="9" t="s">
        <v>23</v>
      </c>
      <c r="I77" s="8"/>
      <c r="J77" s="425"/>
    </row>
    <row r="78" spans="1:10" ht="15.75" customHeight="1">
      <c r="A78" s="9" t="s">
        <v>22</v>
      </c>
      <c r="B78" s="51" t="str">
        <f>data!C611</f>
        <v>Otras reservas</v>
      </c>
      <c r="C78" s="12" t="s">
        <v>2392</v>
      </c>
      <c r="G78" s="9" t="s">
        <v>23</v>
      </c>
      <c r="I78" s="8"/>
      <c r="J78" s="425"/>
    </row>
    <row r="79" spans="1:10" ht="15.75" customHeight="1">
      <c r="A79" s="9" t="s">
        <v>22</v>
      </c>
      <c r="B79" s="51" t="str">
        <f>data!C612</f>
        <v>Total patrimonio</v>
      </c>
      <c r="C79" s="12" t="s">
        <v>2393</v>
      </c>
      <c r="G79" s="9" t="s">
        <v>23</v>
      </c>
      <c r="I79" s="8"/>
      <c r="J79" s="425"/>
    </row>
    <row r="80" spans="1:10" ht="15.75" customHeight="1">
      <c r="A80" s="9" t="s">
        <v>16</v>
      </c>
      <c r="B80" s="51" t="str">
        <f>data!C613</f>
        <v>PASIVOS</v>
      </c>
      <c r="C80" s="12" t="s">
        <v>2394</v>
      </c>
      <c r="G80" s="9"/>
      <c r="I80" s="8"/>
      <c r="J80" s="425"/>
    </row>
    <row r="81" spans="1:10" ht="15.75" customHeight="1">
      <c r="A81" s="9" t="s">
        <v>16</v>
      </c>
      <c r="B81" s="51" t="str">
        <f>data!C614</f>
        <v>Pasivos no corrientes</v>
      </c>
      <c r="C81" s="12" t="s">
        <v>2395</v>
      </c>
      <c r="G81" s="9"/>
      <c r="I81" s="8"/>
      <c r="J81" s="425"/>
    </row>
    <row r="82" spans="1:10" ht="15.75" customHeight="1">
      <c r="A82" s="9" t="s">
        <v>22</v>
      </c>
      <c r="B82" s="51" t="str">
        <f>data!C615</f>
        <v>Provisiones no corrientes por beneficios a los empleados</v>
      </c>
      <c r="C82" s="12" t="s">
        <v>2396</v>
      </c>
      <c r="G82" s="9" t="s">
        <v>23</v>
      </c>
      <c r="I82" s="8"/>
      <c r="J82" s="425"/>
    </row>
    <row r="83" spans="1:10" ht="15.75" customHeight="1">
      <c r="A83" s="9" t="s">
        <v>22</v>
      </c>
      <c r="B83" s="51" t="str">
        <f>data!C616</f>
        <v>Otras provisiones no corrientes</v>
      </c>
      <c r="C83" s="12" t="s">
        <v>2397</v>
      </c>
      <c r="G83" s="9" t="s">
        <v>23</v>
      </c>
      <c r="I83" s="8"/>
      <c r="J83" s="425"/>
    </row>
    <row r="84" spans="1:10" ht="15.75" customHeight="1">
      <c r="A84" s="9" t="s">
        <v>22</v>
      </c>
      <c r="B84" s="51" t="str">
        <f>data!C617</f>
        <v>Total Provisiones no corrientes</v>
      </c>
      <c r="C84" s="12" t="s">
        <v>2398</v>
      </c>
      <c r="G84" s="9" t="s">
        <v>23</v>
      </c>
      <c r="I84" s="8"/>
      <c r="J84" s="425"/>
    </row>
    <row r="85" spans="1:10" ht="15.75" customHeight="1">
      <c r="A85" s="9" t="s">
        <v>22</v>
      </c>
      <c r="B85" s="51" t="str">
        <f>data!C618</f>
        <v>Cuentas comerciales por pagar y otras cuentas por pagar no corrientes</v>
      </c>
      <c r="C85" s="12" t="s">
        <v>2399</v>
      </c>
      <c r="G85" s="9" t="s">
        <v>23</v>
      </c>
      <c r="I85" s="8"/>
      <c r="J85" s="425"/>
    </row>
    <row r="86" spans="1:10" ht="15.75" customHeight="1">
      <c r="A86" s="9" t="s">
        <v>22</v>
      </c>
      <c r="B86" s="51" t="str">
        <f>data!C619</f>
        <v>Cuentas Comerciales por Pagar por Adquisición de Bienes no corrientes</v>
      </c>
      <c r="C86" s="12" t="s">
        <v>3176</v>
      </c>
      <c r="G86" s="9" t="s">
        <v>23</v>
      </c>
      <c r="I86" s="8"/>
      <c r="J86" s="425"/>
    </row>
    <row r="87" spans="1:10" ht="15.75" customHeight="1">
      <c r="A87" s="9" t="s">
        <v>22</v>
      </c>
      <c r="B87" s="51" t="str">
        <f>data!C620</f>
        <v>Cuentas Comerciales por Pagar por Adquisición de Servicios no corrientes</v>
      </c>
      <c r="C87" s="12" t="s">
        <v>3177</v>
      </c>
      <c r="G87" s="9" t="s">
        <v>23</v>
      </c>
      <c r="I87" s="8"/>
      <c r="J87" s="425"/>
    </row>
    <row r="88" spans="1:10" ht="15.75" customHeight="1">
      <c r="A88" s="9" t="s">
        <v>22</v>
      </c>
      <c r="B88" s="51" t="str">
        <f>data!C621</f>
        <v>Otras Cuentas Comerciales por Pagar no corrientes</v>
      </c>
      <c r="C88" s="12" t="s">
        <v>3178</v>
      </c>
      <c r="G88" s="9" t="s">
        <v>23</v>
      </c>
      <c r="I88" s="8"/>
      <c r="J88" s="425"/>
    </row>
    <row r="89" spans="1:10" ht="15.75" customHeight="1">
      <c r="A89" s="9" t="s">
        <v>22</v>
      </c>
      <c r="B89" s="51" t="str">
        <f>data!C622</f>
        <v>Pasivo por impuestos diferidos</v>
      </c>
      <c r="C89" s="12" t="s">
        <v>2400</v>
      </c>
      <c r="G89" s="9" t="s">
        <v>23</v>
      </c>
      <c r="I89" s="8"/>
      <c r="J89" s="425"/>
    </row>
    <row r="90" spans="1:10" ht="15.75" customHeight="1">
      <c r="A90" s="9" t="s">
        <v>22</v>
      </c>
      <c r="B90" s="51" t="str">
        <f>data!C623</f>
        <v>Pasivos por impuestos corrientes, no corriente</v>
      </c>
      <c r="C90" s="12" t="s">
        <v>2401</v>
      </c>
      <c r="G90" s="9" t="s">
        <v>23</v>
      </c>
      <c r="I90" s="8"/>
      <c r="J90" s="425"/>
    </row>
    <row r="91" spans="1:10" ht="15.75" customHeight="1">
      <c r="A91" s="9" t="s">
        <v>22</v>
      </c>
      <c r="B91" s="51" t="str">
        <f>data!C624</f>
        <v>Otros pasivos financieros no corrientes</v>
      </c>
      <c r="C91" s="12" t="s">
        <v>2402</v>
      </c>
      <c r="G91" s="9" t="s">
        <v>23</v>
      </c>
      <c r="I91" s="8"/>
      <c r="J91" s="425"/>
    </row>
    <row r="92" spans="1:10" ht="15.75" customHeight="1">
      <c r="A92" s="9" t="s">
        <v>22</v>
      </c>
      <c r="B92" s="51" t="str">
        <f>data!C625</f>
        <v>Parte no corriente de préstamos no corrientes</v>
      </c>
      <c r="C92" s="12" t="s">
        <v>2403</v>
      </c>
      <c r="G92" s="9" t="s">
        <v>23</v>
      </c>
      <c r="I92" s="8"/>
      <c r="J92" s="425"/>
    </row>
    <row r="93" spans="1:10" ht="15.75" customHeight="1">
      <c r="A93" s="9" t="s">
        <v>22</v>
      </c>
      <c r="B93" s="51" t="str">
        <f>data!C626</f>
        <v>Otros pasivos no financieros no corrientes</v>
      </c>
      <c r="C93" s="12" t="s">
        <v>2404</v>
      </c>
      <c r="G93" s="9" t="s">
        <v>23</v>
      </c>
      <c r="I93" s="8"/>
      <c r="J93" s="425"/>
    </row>
    <row r="94" spans="1:10" ht="15.75" customHeight="1">
      <c r="A94" s="9" t="s">
        <v>22</v>
      </c>
      <c r="B94" s="51" t="str">
        <f>data!C627</f>
        <v>Total pasivos no corrientes</v>
      </c>
      <c r="C94" s="12" t="s">
        <v>2405</v>
      </c>
      <c r="G94" s="9" t="s">
        <v>23</v>
      </c>
      <c r="I94" s="8"/>
      <c r="J94" s="425"/>
    </row>
    <row r="95" spans="1:10" ht="15.75" customHeight="1">
      <c r="A95" s="9" t="s">
        <v>16</v>
      </c>
      <c r="B95" s="51" t="str">
        <f>data!C628</f>
        <v>Pasivos corrientes</v>
      </c>
      <c r="C95" s="12" t="s">
        <v>2406</v>
      </c>
      <c r="G95" s="9"/>
      <c r="I95" s="8"/>
      <c r="J95" s="425"/>
    </row>
    <row r="96" spans="1:10" ht="15.75" customHeight="1">
      <c r="A96" s="9" t="s">
        <v>22</v>
      </c>
      <c r="B96" s="51" t="str">
        <f>data!C629</f>
        <v>Provisiones corrientes por beneficios a los empleados</v>
      </c>
      <c r="C96" s="12" t="s">
        <v>2407</v>
      </c>
      <c r="G96" s="9" t="s">
        <v>23</v>
      </c>
      <c r="I96" s="8"/>
      <c r="J96" s="425"/>
    </row>
    <row r="97" spans="1:10" ht="15.75" customHeight="1">
      <c r="A97" s="9" t="s">
        <v>22</v>
      </c>
      <c r="B97" s="51" t="str">
        <f>data!C630</f>
        <v>Otras provisiones corrientes</v>
      </c>
      <c r="C97" s="12" t="s">
        <v>2408</v>
      </c>
      <c r="G97" s="9" t="s">
        <v>23</v>
      </c>
      <c r="I97" s="8"/>
      <c r="J97" s="425"/>
    </row>
    <row r="98" spans="1:10" ht="15.75" customHeight="1">
      <c r="A98" s="9" t="s">
        <v>22</v>
      </c>
      <c r="B98" s="51" t="str">
        <f>data!C631</f>
        <v>Total Provisiones corrientes</v>
      </c>
      <c r="C98" s="12" t="s">
        <v>2409</v>
      </c>
      <c r="G98" s="9" t="s">
        <v>23</v>
      </c>
      <c r="I98" s="8"/>
      <c r="J98" s="425"/>
    </row>
    <row r="99" spans="1:10" ht="15.75" customHeight="1">
      <c r="A99" s="9" t="s">
        <v>22</v>
      </c>
      <c r="B99" s="51" t="str">
        <f>data!C632</f>
        <v>Cuentas por pagar comerciales y otras cuentas por pagar corrientes</v>
      </c>
      <c r="C99" s="12" t="s">
        <v>2410</v>
      </c>
      <c r="G99" s="9" t="s">
        <v>23</v>
      </c>
      <c r="I99" s="8"/>
      <c r="J99" s="425"/>
    </row>
    <row r="100" spans="1:10" ht="15.75" customHeight="1">
      <c r="A100" s="9" t="s">
        <v>22</v>
      </c>
      <c r="B100" s="51" t="str">
        <f>data!C633</f>
        <v>Cuentas Comerciales por Pagar por Adquisición de Bienes corrientes</v>
      </c>
      <c r="C100" s="12" t="s">
        <v>3179</v>
      </c>
      <c r="G100" s="9" t="s">
        <v>23</v>
      </c>
      <c r="I100" s="8"/>
      <c r="J100" s="425"/>
    </row>
    <row r="101" spans="1:10" ht="15.75" customHeight="1">
      <c r="A101" s="9" t="s">
        <v>22</v>
      </c>
      <c r="B101" s="51" t="str">
        <f>data!C634</f>
        <v>Cuentas Comerciales por Pagar por Adquisición de Servicios corrientes</v>
      </c>
      <c r="C101" s="12" t="s">
        <v>3180</v>
      </c>
      <c r="G101" s="9" t="s">
        <v>23</v>
      </c>
      <c r="I101" s="8"/>
      <c r="J101" s="425"/>
    </row>
    <row r="102" spans="1:10" ht="15.75" customHeight="1">
      <c r="A102" s="9" t="s">
        <v>22</v>
      </c>
      <c r="B102" s="51" t="str">
        <f>data!C635</f>
        <v>Otras Cuentas Comerciales por Pagar corrientes</v>
      </c>
      <c r="C102" s="12" t="s">
        <v>3181</v>
      </c>
      <c r="G102" s="9" t="s">
        <v>23</v>
      </c>
      <c r="I102" s="8"/>
      <c r="J102" s="425"/>
    </row>
    <row r="103" spans="1:10" ht="15.75" customHeight="1">
      <c r="A103" s="9" t="s">
        <v>22</v>
      </c>
      <c r="B103" s="51" t="str">
        <f>data!C636</f>
        <v>Pasivos por impuestos corrientes, corriente</v>
      </c>
      <c r="C103" s="12" t="s">
        <v>2411</v>
      </c>
      <c r="G103" s="9" t="s">
        <v>23</v>
      </c>
      <c r="I103" s="8"/>
      <c r="J103" s="425"/>
    </row>
    <row r="104" spans="1:10" ht="15.75" customHeight="1">
      <c r="A104" s="9" t="s">
        <v>22</v>
      </c>
      <c r="B104" s="51" t="str">
        <f>data!C637</f>
        <v>Otros pasivos financieros corrientes</v>
      </c>
      <c r="C104" s="12" t="s">
        <v>2412</v>
      </c>
      <c r="G104" s="9" t="s">
        <v>23</v>
      </c>
      <c r="I104" s="8"/>
      <c r="J104" s="425"/>
    </row>
    <row r="105" spans="1:10" ht="15.75" customHeight="1">
      <c r="A105" s="9" t="s">
        <v>22</v>
      </c>
      <c r="B105" s="51" t="str">
        <f>data!C638</f>
        <v>Préstamos corrientes</v>
      </c>
      <c r="C105" s="12" t="s">
        <v>2413</v>
      </c>
      <c r="G105" s="9" t="s">
        <v>23</v>
      </c>
      <c r="I105" s="8"/>
      <c r="J105" s="425"/>
    </row>
    <row r="106" spans="1:10" ht="15.75" customHeight="1">
      <c r="A106" s="9" t="s">
        <v>22</v>
      </c>
      <c r="B106" s="51" t="str">
        <f>data!C639</f>
        <v>Parte corriente de préstamos no corrientes</v>
      </c>
      <c r="C106" s="12" t="s">
        <v>2414</v>
      </c>
      <c r="G106" s="9" t="s">
        <v>23</v>
      </c>
      <c r="I106" s="8"/>
      <c r="J106" s="425"/>
    </row>
    <row r="107" spans="1:10" ht="15.75" customHeight="1">
      <c r="A107" s="9" t="s">
        <v>22</v>
      </c>
      <c r="B107" s="51" t="str">
        <f>data!C640</f>
        <v>Otros pasivos no financieros corrientes</v>
      </c>
      <c r="C107" s="12" t="s">
        <v>2415</v>
      </c>
      <c r="G107" s="9" t="s">
        <v>23</v>
      </c>
      <c r="I107" s="8"/>
      <c r="J107" s="425"/>
    </row>
    <row r="108" spans="1:10" ht="15.75" customHeight="1">
      <c r="A108" s="9" t="s">
        <v>22</v>
      </c>
      <c r="B108" s="51" t="str">
        <f>data!C641</f>
        <v>Total pasivos corrientes</v>
      </c>
      <c r="C108" s="12" t="s">
        <v>2416</v>
      </c>
      <c r="G108" s="9" t="s">
        <v>23</v>
      </c>
      <c r="I108" s="8"/>
      <c r="J108" s="425"/>
    </row>
    <row r="109" spans="1:10" ht="15.75" customHeight="1">
      <c r="A109" s="9" t="s">
        <v>22</v>
      </c>
      <c r="B109" s="51" t="str">
        <f>data!C642</f>
        <v>Total pasivos</v>
      </c>
      <c r="C109" s="12" t="s">
        <v>2417</v>
      </c>
      <c r="G109" s="9" t="s">
        <v>23</v>
      </c>
      <c r="I109" s="8"/>
      <c r="J109" s="425"/>
    </row>
    <row r="110" spans="1:10" ht="15.75" customHeight="1">
      <c r="A110" s="9" t="s">
        <v>22</v>
      </c>
      <c r="B110" s="51" t="str">
        <f>data!C643</f>
        <v>TOTAL DE PATRIMONIO Y PASIVOS</v>
      </c>
      <c r="C110" s="12" t="s">
        <v>2418</v>
      </c>
      <c r="G110" s="9" t="s">
        <v>23</v>
      </c>
      <c r="I110" s="8"/>
      <c r="J110" s="425"/>
    </row>
    <row r="111" spans="1:10" ht="15.75" customHeight="1">
      <c r="A111" s="9" t="s">
        <v>16</v>
      </c>
      <c r="B111" s="60" t="str">
        <f>data!C644</f>
        <v>--310000--</v>
      </c>
      <c r="G111" s="9"/>
      <c r="I111" s="8"/>
      <c r="J111" s="425"/>
    </row>
    <row r="112" spans="1:10" ht="15.75" customHeight="1">
      <c r="A112" s="9" t="s">
        <v>16</v>
      </c>
      <c r="B112" s="51" t="str">
        <f>data!C835</f>
        <v>RESULTADO DEL PERIODO (310000)</v>
      </c>
      <c r="G112" s="9"/>
      <c r="I112" s="8"/>
      <c r="J112" s="425"/>
    </row>
    <row r="113" spans="1:10" ht="15.75" customHeight="1">
      <c r="A113" s="9" t="s">
        <v>16</v>
      </c>
      <c r="B113" s="51" t="str">
        <f>data!C836</f>
        <v>Estado de Resultados Integral por servicios (310000)</v>
      </c>
      <c r="C113" s="12" t="s">
        <v>2419</v>
      </c>
      <c r="G113" s="9"/>
      <c r="I113" s="8"/>
      <c r="J113" s="425"/>
    </row>
    <row r="114" spans="1:10" ht="15.75" customHeight="1">
      <c r="A114" s="9" t="s">
        <v>22</v>
      </c>
      <c r="B114" s="51" t="str">
        <f>data!C837</f>
        <v>Ingresos de actividades ordinarias (310000)</v>
      </c>
      <c r="C114" s="12" t="s">
        <v>2420</v>
      </c>
      <c r="G114" s="9" t="s">
        <v>23</v>
      </c>
      <c r="I114" s="8"/>
      <c r="J114" s="425"/>
    </row>
    <row r="115" spans="1:10" ht="15.75" customHeight="1">
      <c r="A115" s="9" t="s">
        <v>22</v>
      </c>
      <c r="B115" s="51" t="str">
        <f>data!C838</f>
        <v>Costo de ventas (310000)</v>
      </c>
      <c r="C115" s="12" t="s">
        <v>2421</v>
      </c>
      <c r="G115" s="9" t="s">
        <v>23</v>
      </c>
      <c r="I115" s="8"/>
      <c r="J115" s="425"/>
    </row>
    <row r="116" spans="1:10" ht="15.75" customHeight="1">
      <c r="A116" s="9" t="s">
        <v>22</v>
      </c>
      <c r="B116" s="51" t="str">
        <f>data!C839</f>
        <v>Ganancia Bruta (310000)</v>
      </c>
      <c r="C116" s="12" t="s">
        <v>2422</v>
      </c>
      <c r="G116" s="9" t="s">
        <v>23</v>
      </c>
      <c r="I116" s="8"/>
      <c r="J116" s="425"/>
    </row>
    <row r="117" spans="1:10" ht="15.75" customHeight="1">
      <c r="A117" s="9" t="s">
        <v>22</v>
      </c>
      <c r="B117" s="51" t="str">
        <f>data!C840</f>
        <v>Otros ingresos (310000)</v>
      </c>
      <c r="C117" s="12" t="s">
        <v>2423</v>
      </c>
      <c r="G117" s="9" t="s">
        <v>23</v>
      </c>
      <c r="I117" s="8"/>
      <c r="J117" s="425"/>
    </row>
    <row r="118" spans="1:10" ht="15.75" customHeight="1">
      <c r="A118" s="9" t="s">
        <v>22</v>
      </c>
      <c r="B118" s="51" t="str">
        <f>data!C841</f>
        <v>Costos de distribución (310000)</v>
      </c>
      <c r="C118" s="12" t="s">
        <v>2424</v>
      </c>
      <c r="G118" s="9" t="s">
        <v>23</v>
      </c>
      <c r="I118" s="8"/>
      <c r="J118" s="425"/>
    </row>
    <row r="119" spans="1:10" ht="15.75" customHeight="1">
      <c r="A119" s="9" t="s">
        <v>22</v>
      </c>
      <c r="B119" s="51" t="str">
        <f>data!C842</f>
        <v>Gastos de administración (310000)</v>
      </c>
      <c r="C119" s="12" t="s">
        <v>2425</v>
      </c>
      <c r="G119" s="9" t="s">
        <v>23</v>
      </c>
      <c r="I119" s="8"/>
      <c r="J119" s="425"/>
    </row>
    <row r="120" spans="1:10" ht="15.75" customHeight="1">
      <c r="A120" s="9" t="s">
        <v>22</v>
      </c>
      <c r="B120" s="51" t="str">
        <f>data!C843</f>
        <v>Otros gastos (310000)</v>
      </c>
      <c r="C120" s="12" t="s">
        <v>2426</v>
      </c>
      <c r="G120" s="9" t="s">
        <v>23</v>
      </c>
      <c r="I120" s="8"/>
      <c r="J120" s="425"/>
    </row>
    <row r="121" spans="1:10" ht="15.75" customHeight="1">
      <c r="A121" s="9" t="s">
        <v>22</v>
      </c>
      <c r="B121" s="51" t="str">
        <f>data!C844</f>
        <v>Otras ganancias (pérdidas) (310000)</v>
      </c>
      <c r="C121" s="12" t="s">
        <v>2427</v>
      </c>
      <c r="G121" s="9" t="s">
        <v>23</v>
      </c>
      <c r="I121" s="8"/>
      <c r="J121" s="425"/>
    </row>
    <row r="122" spans="1:10" ht="15.75" customHeight="1">
      <c r="A122" s="9" t="s">
        <v>22</v>
      </c>
      <c r="B122" s="51" t="str">
        <f>data!C845</f>
        <v>Ingresos financieros (310000)</v>
      </c>
      <c r="C122" s="12" t="s">
        <v>2428</v>
      </c>
      <c r="G122" s="9" t="s">
        <v>23</v>
      </c>
      <c r="I122" s="8"/>
      <c r="J122" s="425"/>
    </row>
    <row r="123" spans="1:10" ht="15.75" customHeight="1">
      <c r="A123" s="9" t="s">
        <v>22</v>
      </c>
      <c r="B123" s="51" t="str">
        <f>data!C846</f>
        <v>Costos financieros (310000)</v>
      </c>
      <c r="C123" s="12" t="s">
        <v>2429</v>
      </c>
      <c r="G123" s="9" t="s">
        <v>23</v>
      </c>
      <c r="I123" s="8"/>
      <c r="J123" s="425"/>
    </row>
    <row r="124" spans="1:10" ht="15.75" customHeight="1">
      <c r="A124" s="9" t="s">
        <v>22</v>
      </c>
      <c r="B124" s="51" t="str">
        <f>data!C847</f>
        <v>Participación en las ganancias (pérdidas) de asociadas y negocios conjuntos que se contabilicen utilizando el método de la participación (310000)</v>
      </c>
      <c r="C124" s="12" t="s">
        <v>2430</v>
      </c>
      <c r="G124" s="9" t="s">
        <v>23</v>
      </c>
      <c r="I124" s="8"/>
      <c r="J124" s="425"/>
    </row>
    <row r="125" spans="1:10" ht="15.75" customHeight="1">
      <c r="A125" s="9" t="s">
        <v>22</v>
      </c>
      <c r="B125" s="51" t="str">
        <f>data!C848</f>
        <v>Ganancia (pérdida), antes de Impuestos (310000)</v>
      </c>
      <c r="C125" s="12" t="s">
        <v>2431</v>
      </c>
      <c r="G125" s="9" t="s">
        <v>23</v>
      </c>
      <c r="I125" s="8"/>
      <c r="J125" s="425"/>
    </row>
    <row r="126" spans="1:10" ht="15.75" customHeight="1">
      <c r="A126" s="9" t="s">
        <v>22</v>
      </c>
      <c r="B126" s="51" t="str">
        <f>data!C849</f>
        <v>Ingreso (gasto) por impuestos (310000)</v>
      </c>
      <c r="C126" s="12" t="s">
        <v>2432</v>
      </c>
      <c r="G126" s="9" t="s">
        <v>23</v>
      </c>
      <c r="I126" s="8"/>
      <c r="J126" s="425"/>
    </row>
    <row r="127" spans="1:10" ht="15.75" customHeight="1">
      <c r="A127" s="9" t="s">
        <v>22</v>
      </c>
      <c r="B127" s="51" t="str">
        <f>data!C850</f>
        <v>Ganancia (pérdida) procedente de operaciones continuadas (310000)</v>
      </c>
      <c r="C127" s="12" t="s">
        <v>2433</v>
      </c>
      <c r="G127" s="9" t="s">
        <v>23</v>
      </c>
      <c r="I127" s="8"/>
      <c r="J127" s="425"/>
    </row>
    <row r="128" spans="1:10" ht="15.75" customHeight="1">
      <c r="A128" s="9" t="s">
        <v>22</v>
      </c>
      <c r="B128" s="51" t="str">
        <f>data!C851</f>
        <v>Ganancia (pérdida) procedente de operaciones discontinuadas  (310000)</v>
      </c>
      <c r="C128" s="12" t="s">
        <v>2434</v>
      </c>
      <c r="G128" s="9" t="s">
        <v>23</v>
      </c>
      <c r="I128" s="8"/>
      <c r="J128" s="425"/>
    </row>
    <row r="129" spans="1:21" ht="15.75" customHeight="1">
      <c r="A129" s="9" t="s">
        <v>22</v>
      </c>
      <c r="B129" s="51" t="str">
        <f>data!C852</f>
        <v>GANANCIA (PÉRDIDA) (310000)</v>
      </c>
      <c r="C129" s="12" t="s">
        <v>2435</v>
      </c>
      <c r="G129" s="9" t="s">
        <v>23</v>
      </c>
      <c r="I129" s="8"/>
      <c r="J129" s="425"/>
    </row>
    <row r="130" spans="1:21" ht="15.75" customHeight="1">
      <c r="A130" s="9" t="s">
        <v>16</v>
      </c>
      <c r="B130" s="51" t="str">
        <f>data!C853</f>
        <v>OTRO RESULTADO INTEGRAL</v>
      </c>
      <c r="C130" s="12" t="s">
        <v>2436</v>
      </c>
      <c r="G130" s="9"/>
      <c r="I130" s="8"/>
      <c r="J130" s="425"/>
    </row>
    <row r="131" spans="1:21" ht="15.75" customHeight="1">
      <c r="A131" s="9" t="s">
        <v>16</v>
      </c>
      <c r="B131" s="51" t="str">
        <f>data!C854</f>
        <v>Componentes de otro resultado integral, neto de impuestos</v>
      </c>
      <c r="C131" s="12" t="s">
        <v>2437</v>
      </c>
      <c r="G131" s="9"/>
      <c r="I131" s="8"/>
      <c r="J131" s="425"/>
    </row>
    <row r="132" spans="1:21" ht="15.75" customHeight="1">
      <c r="A132" s="9" t="s">
        <v>22</v>
      </c>
      <c r="B132" s="51" t="str">
        <f>data!C855</f>
        <v>Otro resultado integral, neto de impuestos, diferencias de cambio por conversión</v>
      </c>
      <c r="C132" s="12" t="s">
        <v>2438</v>
      </c>
      <c r="G132" s="9" t="s">
        <v>23</v>
      </c>
      <c r="I132" s="8"/>
      <c r="J132" s="425"/>
    </row>
    <row r="133" spans="1:21" ht="15.75" customHeight="1">
      <c r="A133" s="9" t="s">
        <v>22</v>
      </c>
      <c r="B133" s="51" t="str">
        <f>data!C856</f>
        <v>Otro resultado integral, neto de impuestos, coberturas del flujo de efectivo</v>
      </c>
      <c r="C133" s="12" t="s">
        <v>2439</v>
      </c>
      <c r="G133" s="9" t="s">
        <v>23</v>
      </c>
      <c r="I133" s="8"/>
      <c r="J133" s="425"/>
    </row>
    <row r="134" spans="1:21" ht="15.75" customHeight="1">
      <c r="A134" s="9" t="s">
        <v>22</v>
      </c>
      <c r="B134" s="51" t="str">
        <f>data!C857</f>
        <v>Otro resultado integral, neto de impuestos, ganancias (pérdidas) actuariales por planes de beneficios definidos</v>
      </c>
      <c r="C134" s="12" t="s">
        <v>2440</v>
      </c>
      <c r="G134" s="9" t="s">
        <v>23</v>
      </c>
      <c r="I134" s="8"/>
      <c r="J134" s="425"/>
    </row>
    <row r="135" spans="1:21" ht="15.75" customHeight="1">
      <c r="A135" s="9" t="s">
        <v>22</v>
      </c>
      <c r="B135" s="51" t="str">
        <f>data!C858</f>
        <v>Participación de otro resultado integral de asociadas y negocios conjuntos contabilizados utilizando el método de la participación, neto de impuestos</v>
      </c>
      <c r="C135" s="12" t="s">
        <v>2441</v>
      </c>
      <c r="G135" s="9" t="s">
        <v>23</v>
      </c>
      <c r="I135" s="8"/>
      <c r="J135" s="425"/>
    </row>
    <row r="136" spans="1:21" ht="15.75" customHeight="1">
      <c r="A136" s="9" t="s">
        <v>22</v>
      </c>
      <c r="B136" s="51" t="str">
        <f>data!C859</f>
        <v>Total Otro Resultado Integral</v>
      </c>
      <c r="C136" s="12" t="s">
        <v>2442</v>
      </c>
      <c r="G136" s="9" t="s">
        <v>23</v>
      </c>
      <c r="I136" s="8"/>
      <c r="J136" s="425"/>
    </row>
    <row r="137" spans="1:21" ht="15.75" customHeight="1">
      <c r="A137" s="9" t="s">
        <v>22</v>
      </c>
      <c r="B137" s="51" t="str">
        <f>data!C860</f>
        <v>RESULTADO INTEGRAL TOTAL (310000)</v>
      </c>
      <c r="C137" s="12" t="s">
        <v>2443</v>
      </c>
      <c r="G137" s="9" t="s">
        <v>23</v>
      </c>
      <c r="I137" s="8"/>
      <c r="J137" s="425"/>
    </row>
    <row r="138" spans="1:21" s="68" customFormat="1" ht="15.75" customHeight="1">
      <c r="A138" s="9" t="s">
        <v>16</v>
      </c>
      <c r="B138" s="60" t="str">
        <f>data!C888</f>
        <v>--510000--</v>
      </c>
      <c r="C138" s="12"/>
      <c r="D138" s="12"/>
      <c r="E138" s="12"/>
      <c r="F138" s="12"/>
      <c r="G138" s="12"/>
      <c r="H138" s="12"/>
      <c r="I138" s="8"/>
      <c r="J138" s="425"/>
      <c r="K138" s="12"/>
      <c r="L138" s="12"/>
      <c r="M138" s="12"/>
      <c r="N138" s="12"/>
      <c r="O138" s="12"/>
      <c r="P138" s="12"/>
      <c r="Q138" s="12"/>
      <c r="R138" s="12"/>
      <c r="S138" s="12"/>
      <c r="T138" s="12"/>
      <c r="U138" s="12"/>
    </row>
    <row r="139" spans="1:21" s="68" customFormat="1" ht="15.75" customHeight="1">
      <c r="A139" s="14" t="str">
        <f>IF(data!A889="/*","/*","/**Replace")</f>
        <v>/*</v>
      </c>
      <c r="B139" s="64" t="str">
        <f>data!C889</f>
        <v>--AÑO ACTUAL--</v>
      </c>
      <c r="C139" s="12"/>
      <c r="D139" s="12"/>
      <c r="E139" s="12"/>
      <c r="F139" s="12"/>
      <c r="G139" s="9"/>
      <c r="H139" s="12"/>
      <c r="I139" s="8"/>
      <c r="J139" s="425"/>
      <c r="K139" s="12"/>
      <c r="L139" s="12"/>
      <c r="M139" s="12"/>
      <c r="N139" s="12"/>
      <c r="O139" s="12"/>
      <c r="P139" s="12"/>
      <c r="Q139" s="12"/>
      <c r="R139" s="12"/>
      <c r="S139" s="12"/>
      <c r="T139" s="12"/>
      <c r="U139" s="12"/>
    </row>
    <row r="140" spans="1:21" s="68" customFormat="1" ht="15.75" customHeight="1">
      <c r="A140" s="14" t="str">
        <f>IF(data!A890="/*","/*","/**Replace")</f>
        <v>/*</v>
      </c>
      <c r="B140" s="64" t="str">
        <f>data!C890</f>
        <v>FLUJOS DE EFECTIVO PROCEDENTES DE (UTILIZADOS EN) ACTIVIDADES DE OPERACIÓN</v>
      </c>
      <c r="C140" s="12" t="s">
        <v>2444</v>
      </c>
      <c r="D140" s="12"/>
      <c r="E140" s="12"/>
      <c r="F140" s="12"/>
      <c r="G140" s="9"/>
      <c r="H140" s="12"/>
      <c r="I140" s="8"/>
      <c r="J140" s="425"/>
      <c r="K140" s="12"/>
      <c r="L140" s="12"/>
      <c r="M140" s="12"/>
      <c r="N140" s="12"/>
      <c r="O140" s="12"/>
      <c r="P140" s="12"/>
      <c r="Q140" s="12"/>
      <c r="R140" s="12"/>
      <c r="S140" s="12"/>
      <c r="T140" s="12"/>
      <c r="U140" s="12"/>
    </row>
    <row r="141" spans="1:21" s="68" customFormat="1" ht="15.75" customHeight="1">
      <c r="A141" s="14" t="str">
        <f>IF(data!A891="/*","/*","/**Replace")</f>
        <v>/*</v>
      </c>
      <c r="B141" s="64" t="str">
        <f>data!C891</f>
        <v>Clases de cobros por actividades de OPERACIÓN (510000)</v>
      </c>
      <c r="C141" s="12" t="s">
        <v>2445</v>
      </c>
      <c r="D141" s="12"/>
      <c r="E141" s="12"/>
      <c r="F141" s="12"/>
      <c r="G141" s="9"/>
      <c r="H141" s="12"/>
      <c r="I141" s="8"/>
      <c r="J141" s="425"/>
      <c r="K141" s="12"/>
      <c r="L141" s="12"/>
      <c r="M141" s="12"/>
      <c r="N141" s="12"/>
      <c r="O141" s="12"/>
      <c r="P141" s="12"/>
      <c r="Q141" s="12"/>
      <c r="R141" s="12"/>
      <c r="S141" s="12"/>
      <c r="T141" s="12"/>
      <c r="U141" s="12"/>
    </row>
    <row r="142" spans="1:21" s="68" customFormat="1" ht="15.75" customHeight="1">
      <c r="A142" s="14" t="str">
        <f>IF(data!A892="/*","/*","/**Replace")</f>
        <v>/*</v>
      </c>
      <c r="B142" s="64" t="str">
        <f>data!C892</f>
        <v>Cobros procedentes de las ventas de bienes y prestación de servicios (op) (510000)</v>
      </c>
      <c r="C142" s="12" t="s">
        <v>2446</v>
      </c>
      <c r="D142" s="12"/>
      <c r="E142" s="12"/>
      <c r="F142" s="12"/>
      <c r="G142" s="9" t="s">
        <v>23</v>
      </c>
      <c r="H142" s="12"/>
      <c r="I142" s="8"/>
      <c r="J142" s="425"/>
      <c r="K142" s="12"/>
      <c r="L142" s="12"/>
      <c r="M142" s="12"/>
      <c r="N142" s="12"/>
      <c r="O142" s="12"/>
      <c r="P142" s="12"/>
      <c r="Q142" s="12"/>
      <c r="R142" s="12"/>
      <c r="S142" s="12"/>
      <c r="T142" s="12"/>
      <c r="U142" s="12"/>
    </row>
    <row r="143" spans="1:21" s="68" customFormat="1" ht="15.75" customHeight="1">
      <c r="A143" s="14" t="str">
        <f>IF(data!A893="/*","/*","/**Replace")</f>
        <v>/*</v>
      </c>
      <c r="B143" s="64" t="str">
        <f>data!C893</f>
        <v>Cobros procedentes de regalías, cuotas, comisiones y otros ingresos de actividades ordinarias (op) (510000)</v>
      </c>
      <c r="C143" s="12" t="s">
        <v>2447</v>
      </c>
      <c r="D143" s="12"/>
      <c r="E143" s="12"/>
      <c r="F143" s="12"/>
      <c r="G143" s="9" t="s">
        <v>23</v>
      </c>
      <c r="H143" s="12"/>
      <c r="I143" s="8"/>
      <c r="J143" s="425"/>
      <c r="K143" s="12"/>
      <c r="L143" s="12"/>
      <c r="M143" s="12"/>
      <c r="N143" s="12"/>
      <c r="O143" s="12"/>
      <c r="P143" s="12"/>
      <c r="Q143" s="12"/>
      <c r="R143" s="12"/>
      <c r="S143" s="12"/>
      <c r="T143" s="12"/>
      <c r="U143" s="12"/>
    </row>
    <row r="144" spans="1:21" s="68" customFormat="1" ht="15.75" customHeight="1">
      <c r="A144" s="14" t="str">
        <f>IF(data!A894="/*","/*","/**Replace")</f>
        <v>/*</v>
      </c>
      <c r="B144" s="64" t="str">
        <f>data!C894</f>
        <v>Cobros derivados de contratos mantenidos para intermediación o para negociar con ellos (op) (510000)</v>
      </c>
      <c r="C144" s="12" t="s">
        <v>2448</v>
      </c>
      <c r="D144" s="12"/>
      <c r="E144" s="12"/>
      <c r="F144" s="12"/>
      <c r="G144" s="9" t="s">
        <v>23</v>
      </c>
      <c r="H144" s="12"/>
      <c r="I144" s="8"/>
      <c r="J144" s="425"/>
      <c r="K144" s="12"/>
      <c r="L144" s="12"/>
      <c r="M144" s="12"/>
      <c r="N144" s="12"/>
      <c r="O144" s="12"/>
      <c r="P144" s="12"/>
      <c r="Q144" s="12"/>
      <c r="R144" s="12"/>
      <c r="S144" s="12"/>
      <c r="T144" s="12"/>
      <c r="U144" s="12"/>
    </row>
    <row r="145" spans="1:21" s="68" customFormat="1" ht="15.75" customHeight="1">
      <c r="A145" s="14" t="str">
        <f>IF(data!A895="/*","/*","/**Replace")</f>
        <v>/*</v>
      </c>
      <c r="B145" s="64" t="str">
        <f>data!C895</f>
        <v>Cobros procedentes de primas y prestaciones, anualidades y otros beneficios de pólizas suscritas (op) (510000)</v>
      </c>
      <c r="C145" s="12" t="s">
        <v>2449</v>
      </c>
      <c r="D145" s="12"/>
      <c r="E145" s="12"/>
      <c r="F145" s="12"/>
      <c r="G145" s="9" t="s">
        <v>23</v>
      </c>
      <c r="H145" s="12"/>
      <c r="I145" s="8"/>
      <c r="J145" s="425"/>
      <c r="K145" s="12"/>
      <c r="L145" s="12"/>
      <c r="M145" s="12"/>
      <c r="N145" s="12"/>
      <c r="O145" s="12"/>
      <c r="P145" s="12"/>
      <c r="Q145" s="12"/>
      <c r="R145" s="12"/>
      <c r="S145" s="12"/>
      <c r="T145" s="12"/>
      <c r="U145" s="12"/>
    </row>
    <row r="146" spans="1:21" s="68" customFormat="1" ht="15.75" customHeight="1">
      <c r="A146" s="14" t="str">
        <f>IF(data!A896="/*","/*","/**Replace")</f>
        <v>/*</v>
      </c>
      <c r="B146" s="64" t="str">
        <f>data!C896</f>
        <v>Otros cobros por actividades de operación (op) (510000)</v>
      </c>
      <c r="C146" s="12" t="s">
        <v>2450</v>
      </c>
      <c r="D146" s="12"/>
      <c r="E146" s="12"/>
      <c r="F146" s="12"/>
      <c r="G146" s="9" t="s">
        <v>23</v>
      </c>
      <c r="H146" s="12"/>
      <c r="I146" s="8"/>
      <c r="J146" s="425"/>
      <c r="K146" s="12"/>
      <c r="L146" s="12"/>
      <c r="M146" s="12"/>
      <c r="N146" s="12"/>
      <c r="O146" s="12"/>
      <c r="P146" s="12"/>
      <c r="Q146" s="12"/>
      <c r="R146" s="12"/>
      <c r="S146" s="12"/>
      <c r="T146" s="12"/>
      <c r="U146" s="12"/>
    </row>
    <row r="147" spans="1:21" s="68" customFormat="1" ht="15.75" customHeight="1">
      <c r="A147" s="14" t="str">
        <f>IF(data!A897="/*","/*","/**Replace")</f>
        <v>/*</v>
      </c>
      <c r="B147" s="64" t="str">
        <f>data!C897</f>
        <v>Clases de pagos en efectivo procedentes de actividades de operación (op) (510000)</v>
      </c>
      <c r="C147" s="12" t="s">
        <v>2451</v>
      </c>
      <c r="D147" s="12"/>
      <c r="E147" s="12"/>
      <c r="F147" s="12"/>
      <c r="G147" s="9"/>
      <c r="H147" s="12"/>
      <c r="I147" s="8"/>
      <c r="J147" s="425"/>
      <c r="K147" s="12"/>
      <c r="L147" s="12"/>
      <c r="M147" s="12"/>
      <c r="N147" s="12"/>
      <c r="O147" s="12"/>
      <c r="P147" s="12"/>
      <c r="Q147" s="12"/>
      <c r="R147" s="12"/>
      <c r="S147" s="12"/>
      <c r="T147" s="12"/>
      <c r="U147" s="12"/>
    </row>
    <row r="148" spans="1:21" s="68" customFormat="1" ht="15.75" customHeight="1">
      <c r="A148" s="14" t="str">
        <f>IF(data!A898="/*","/*","/**Replace")</f>
        <v>/*</v>
      </c>
      <c r="B148" s="64" t="str">
        <f>data!C898</f>
        <v>Pagos a proveedores por el suministro de bienes y servicios (op) (510000)</v>
      </c>
      <c r="C148" s="12" t="s">
        <v>2452</v>
      </c>
      <c r="D148" s="12"/>
      <c r="E148" s="12"/>
      <c r="F148" s="12"/>
      <c r="G148" s="9" t="s">
        <v>23</v>
      </c>
      <c r="H148" s="12"/>
      <c r="I148" s="8"/>
      <c r="J148" s="425"/>
      <c r="K148" s="12"/>
      <c r="L148" s="12"/>
      <c r="M148" s="12"/>
      <c r="N148" s="12"/>
      <c r="O148" s="12"/>
      <c r="P148" s="12"/>
      <c r="Q148" s="12"/>
      <c r="R148" s="12"/>
      <c r="S148" s="12"/>
      <c r="T148" s="12"/>
      <c r="U148" s="12"/>
    </row>
    <row r="149" spans="1:21" s="68" customFormat="1" ht="15.75" customHeight="1">
      <c r="A149" s="14" t="str">
        <f>IF(data!A899="/*","/*","/**Replace")</f>
        <v>/*</v>
      </c>
      <c r="B149" s="64" t="str">
        <f>data!C899</f>
        <v>Pagos procedentes de contratos mantenidos para intermediación o para negociar (op) (510000)</v>
      </c>
      <c r="C149" s="12" t="s">
        <v>2453</v>
      </c>
      <c r="D149" s="12"/>
      <c r="E149" s="12"/>
      <c r="F149" s="12"/>
      <c r="G149" s="9" t="s">
        <v>23</v>
      </c>
      <c r="H149" s="12"/>
      <c r="I149" s="8"/>
      <c r="J149" s="425"/>
      <c r="K149" s="12"/>
      <c r="L149" s="12"/>
      <c r="M149" s="12"/>
      <c r="N149" s="12"/>
      <c r="O149" s="12"/>
      <c r="P149" s="12"/>
      <c r="Q149" s="12"/>
      <c r="R149" s="12"/>
      <c r="S149" s="12"/>
      <c r="T149" s="12"/>
      <c r="U149" s="12"/>
    </row>
    <row r="150" spans="1:21" s="68" customFormat="1" ht="15.75" customHeight="1">
      <c r="A150" s="14" t="str">
        <f>IF(data!A900="/*","/*","/**Replace")</f>
        <v>/*</v>
      </c>
      <c r="B150" s="64" t="str">
        <f>data!C900</f>
        <v>Pagos a y por cuenta de los empleados (op) (510000)</v>
      </c>
      <c r="C150" s="12" t="s">
        <v>2454</v>
      </c>
      <c r="D150" s="12"/>
      <c r="E150" s="12"/>
      <c r="F150" s="12"/>
      <c r="G150" s="9" t="s">
        <v>23</v>
      </c>
      <c r="H150" s="12"/>
      <c r="I150" s="8"/>
      <c r="J150" s="425"/>
      <c r="K150" s="12"/>
      <c r="L150" s="12"/>
      <c r="M150" s="12"/>
      <c r="N150" s="12"/>
      <c r="O150" s="12"/>
      <c r="P150" s="12"/>
      <c r="Q150" s="12"/>
      <c r="R150" s="12"/>
      <c r="S150" s="12"/>
      <c r="T150" s="12"/>
      <c r="U150" s="12"/>
    </row>
    <row r="151" spans="1:21" s="68" customFormat="1" ht="15.75" customHeight="1">
      <c r="A151" s="14" t="str">
        <f>IF(data!A901="/*","/*","/**Replace")</f>
        <v>/*</v>
      </c>
      <c r="B151" s="64" t="str">
        <f>data!C901</f>
        <v>Pagos por primas y prestaciones, anualidades y otras obligaciones derivadas de las pólizas suscritas (op) (510000)</v>
      </c>
      <c r="C151" s="12" t="s">
        <v>2455</v>
      </c>
      <c r="D151" s="12"/>
      <c r="E151" s="12"/>
      <c r="F151" s="12"/>
      <c r="G151" s="9" t="s">
        <v>23</v>
      </c>
      <c r="H151" s="12"/>
      <c r="I151" s="8"/>
      <c r="J151" s="425"/>
      <c r="K151" s="12"/>
      <c r="L151" s="12"/>
      <c r="M151" s="12"/>
      <c r="N151" s="12"/>
      <c r="O151" s="12"/>
      <c r="P151" s="12"/>
      <c r="Q151" s="12"/>
      <c r="R151" s="12"/>
      <c r="S151" s="12"/>
      <c r="T151" s="12"/>
      <c r="U151" s="12"/>
    </row>
    <row r="152" spans="1:21" s="68" customFormat="1" ht="15.75" customHeight="1">
      <c r="A152" s="14" t="str">
        <f>IF(data!A902="/*","/*","/**Replace")</f>
        <v>/*</v>
      </c>
      <c r="B152" s="64" t="str">
        <f>data!C902</f>
        <v>Otros pagos por actividades de operación (op) (510000)</v>
      </c>
      <c r="C152" s="12" t="s">
        <v>2456</v>
      </c>
      <c r="D152" s="12"/>
      <c r="E152" s="12"/>
      <c r="F152" s="12"/>
      <c r="G152" s="9" t="s">
        <v>23</v>
      </c>
      <c r="H152" s="12"/>
      <c r="I152" s="8"/>
      <c r="J152" s="425"/>
      <c r="K152" s="12"/>
      <c r="L152" s="12"/>
      <c r="M152" s="12"/>
      <c r="N152" s="12"/>
      <c r="O152" s="12"/>
      <c r="P152" s="12"/>
      <c r="Q152" s="12"/>
      <c r="R152" s="12"/>
      <c r="S152" s="12"/>
      <c r="T152" s="12"/>
      <c r="U152" s="12"/>
    </row>
    <row r="153" spans="1:21" s="68" customFormat="1" ht="15.75" customHeight="1">
      <c r="A153" s="14" t="str">
        <f>IF(data!A903="/*","/*","/**Replace")</f>
        <v>/*</v>
      </c>
      <c r="B153" s="64" t="str">
        <f>data!C903</f>
        <v>Dividendos pagados (op) (510000)</v>
      </c>
      <c r="C153" s="12" t="s">
        <v>2457</v>
      </c>
      <c r="D153" s="12"/>
      <c r="E153" s="12"/>
      <c r="F153" s="12"/>
      <c r="G153" s="9" t="s">
        <v>23</v>
      </c>
      <c r="H153" s="12"/>
      <c r="I153" s="8"/>
      <c r="J153" s="425"/>
      <c r="K153" s="12"/>
      <c r="L153" s="12"/>
      <c r="M153" s="12"/>
      <c r="N153" s="12"/>
      <c r="O153" s="12"/>
      <c r="P153" s="12"/>
      <c r="Q153" s="12"/>
      <c r="R153" s="12"/>
      <c r="S153" s="12"/>
      <c r="T153" s="12"/>
      <c r="U153" s="12"/>
    </row>
    <row r="154" spans="1:21" s="68" customFormat="1" ht="15.75" customHeight="1">
      <c r="A154" s="14" t="str">
        <f>IF(data!A904="/*","/*","/**Replace")</f>
        <v>/*</v>
      </c>
      <c r="B154" s="64" t="str">
        <f>data!C904</f>
        <v>Dividendos recibidos (op) (510000)</v>
      </c>
      <c r="C154" s="12" t="s">
        <v>2458</v>
      </c>
      <c r="D154" s="12"/>
      <c r="E154" s="12"/>
      <c r="F154" s="12"/>
      <c r="G154" s="9" t="s">
        <v>23</v>
      </c>
      <c r="H154" s="12"/>
      <c r="I154" s="8"/>
      <c r="J154" s="425"/>
      <c r="K154" s="12"/>
      <c r="L154" s="12"/>
      <c r="M154" s="12"/>
      <c r="N154" s="12"/>
      <c r="O154" s="12"/>
      <c r="P154" s="12"/>
      <c r="Q154" s="12"/>
      <c r="R154" s="12"/>
      <c r="S154" s="12"/>
      <c r="T154" s="12"/>
      <c r="U154" s="12"/>
    </row>
    <row r="155" spans="1:21" s="68" customFormat="1" ht="15.75" customHeight="1">
      <c r="A155" s="14" t="str">
        <f>IF(data!A905="/*","/*","/**Replace")</f>
        <v>/*</v>
      </c>
      <c r="B155" s="64" t="str">
        <f>data!C905</f>
        <v>Intereses pagados (op) (510000)</v>
      </c>
      <c r="C155" s="12" t="s">
        <v>2459</v>
      </c>
      <c r="D155" s="12"/>
      <c r="E155" s="12"/>
      <c r="F155" s="12"/>
      <c r="G155" s="9" t="s">
        <v>23</v>
      </c>
      <c r="H155" s="12"/>
      <c r="I155" s="8"/>
      <c r="J155" s="425"/>
      <c r="K155" s="12"/>
      <c r="L155" s="12"/>
      <c r="M155" s="12"/>
      <c r="N155" s="12"/>
      <c r="O155" s="12"/>
      <c r="P155" s="12"/>
      <c r="Q155" s="12"/>
      <c r="R155" s="12"/>
      <c r="S155" s="12"/>
      <c r="T155" s="12"/>
      <c r="U155" s="12"/>
    </row>
    <row r="156" spans="1:21" s="68" customFormat="1" ht="15.75" customHeight="1">
      <c r="A156" s="14" t="str">
        <f>IF(data!A906="/*","/*","/**Replace")</f>
        <v>/*</v>
      </c>
      <c r="B156" s="64" t="str">
        <f>data!C906</f>
        <v>Intereses recibidos (op) (510000)</v>
      </c>
      <c r="C156" s="12" t="s">
        <v>2460</v>
      </c>
      <c r="D156" s="12"/>
      <c r="E156" s="12"/>
      <c r="F156" s="12"/>
      <c r="G156" s="9" t="s">
        <v>23</v>
      </c>
      <c r="H156" s="12"/>
      <c r="I156" s="8"/>
      <c r="J156" s="425"/>
      <c r="K156" s="12"/>
      <c r="L156" s="12"/>
      <c r="M156" s="12"/>
      <c r="N156" s="12"/>
      <c r="O156" s="12"/>
      <c r="P156" s="12"/>
      <c r="Q156" s="12"/>
      <c r="R156" s="12"/>
      <c r="S156" s="12"/>
      <c r="T156" s="12"/>
      <c r="U156" s="12"/>
    </row>
    <row r="157" spans="1:21" s="68" customFormat="1" ht="15.75" customHeight="1">
      <c r="A157" s="14" t="str">
        <f>IF(data!A907="/*","/*","/**Replace")</f>
        <v>/*</v>
      </c>
      <c r="B157" s="64" t="str">
        <f>data!C907</f>
        <v>Impuestos a las ganancias reembolsados (pagados) (op) (510000)</v>
      </c>
      <c r="C157" s="12" t="s">
        <v>2461</v>
      </c>
      <c r="D157" s="12"/>
      <c r="E157" s="12"/>
      <c r="F157" s="12"/>
      <c r="G157" s="9" t="s">
        <v>23</v>
      </c>
      <c r="H157" s="12"/>
      <c r="I157" s="8"/>
      <c r="J157" s="425"/>
      <c r="K157" s="12"/>
      <c r="L157" s="12"/>
      <c r="M157" s="12"/>
      <c r="N157" s="12"/>
      <c r="O157" s="12"/>
      <c r="P157" s="12"/>
      <c r="Q157" s="12"/>
      <c r="R157" s="12"/>
      <c r="S157" s="12"/>
      <c r="T157" s="12"/>
      <c r="U157" s="12"/>
    </row>
    <row r="158" spans="1:21" s="68" customFormat="1" ht="15.75" customHeight="1">
      <c r="A158" s="14" t="str">
        <f>IF(data!A908="/*","/*","/**Replace")</f>
        <v>/*</v>
      </c>
      <c r="B158" s="64" t="str">
        <f>data!C908</f>
        <v>Otras entradas (salidas) de efectivo (op) (510000)</v>
      </c>
      <c r="C158" s="12" t="s">
        <v>2462</v>
      </c>
      <c r="D158" s="12"/>
      <c r="E158" s="12"/>
      <c r="F158" s="12"/>
      <c r="G158" s="9" t="s">
        <v>23</v>
      </c>
      <c r="H158" s="12"/>
      <c r="I158" s="8"/>
      <c r="J158" s="425"/>
      <c r="K158" s="12"/>
      <c r="L158" s="12"/>
      <c r="M158" s="12"/>
      <c r="N158" s="12"/>
      <c r="O158" s="12"/>
      <c r="P158" s="12"/>
      <c r="Q158" s="12"/>
      <c r="R158" s="12"/>
      <c r="S158" s="12"/>
      <c r="T158" s="12"/>
      <c r="U158" s="12"/>
    </row>
    <row r="159" spans="1:21" s="68" customFormat="1" ht="15.75" customHeight="1">
      <c r="A159" s="14" t="str">
        <f>IF(data!A909="/*","/*","/**Replace")</f>
        <v>/*</v>
      </c>
      <c r="B159" s="64" t="str">
        <f>data!C909</f>
        <v>Flujos de efectivo netos procedentes de (utilizados en) actividades de operación (op) (510000)</v>
      </c>
      <c r="C159" s="12" t="s">
        <v>2463</v>
      </c>
      <c r="D159" s="12"/>
      <c r="E159" s="12"/>
      <c r="F159" s="12"/>
      <c r="G159" s="9" t="s">
        <v>23</v>
      </c>
      <c r="H159" s="12"/>
      <c r="I159" s="8"/>
      <c r="J159" s="425"/>
      <c r="K159" s="12"/>
      <c r="L159" s="12"/>
      <c r="M159" s="12"/>
      <c r="N159" s="12"/>
      <c r="O159" s="12"/>
      <c r="P159" s="12"/>
      <c r="Q159" s="12"/>
      <c r="R159" s="12"/>
      <c r="S159" s="12"/>
      <c r="T159" s="12"/>
      <c r="U159" s="12"/>
    </row>
    <row r="160" spans="1:21" s="68" customFormat="1" ht="15.75" customHeight="1">
      <c r="A160" s="14" t="str">
        <f>IF(data!A910="/*","/*","/**Replace")</f>
        <v>/*</v>
      </c>
      <c r="B160" s="64" t="str">
        <f>data!C910</f>
        <v>Flujos de efectivo procedentes de (utilizados en) actividades de INVERSIÓN (510000)</v>
      </c>
      <c r="C160" s="12" t="s">
        <v>2464</v>
      </c>
      <c r="D160" s="12"/>
      <c r="E160" s="12"/>
      <c r="F160" s="12"/>
      <c r="G160" s="9"/>
      <c r="H160" s="12"/>
      <c r="I160" s="8"/>
      <c r="J160" s="425"/>
      <c r="K160" s="12"/>
      <c r="L160" s="12"/>
      <c r="M160" s="12"/>
      <c r="N160" s="12"/>
      <c r="O160" s="12"/>
      <c r="P160" s="12"/>
      <c r="Q160" s="12"/>
      <c r="R160" s="12"/>
      <c r="S160" s="12"/>
      <c r="T160" s="12"/>
      <c r="U160" s="12"/>
    </row>
    <row r="161" spans="1:24" s="68" customFormat="1" ht="15.75" customHeight="1">
      <c r="A161" s="14" t="str">
        <f>IF(data!A911="/*","/*","/**Replace")</f>
        <v>/*</v>
      </c>
      <c r="B161" s="64" t="str">
        <f>data!C911</f>
        <v>Flujos de efectivo procedentes de la pérdida de control de subsidiarias u otros negocios (inv) (510000)</v>
      </c>
      <c r="C161" s="12" t="s">
        <v>2465</v>
      </c>
      <c r="D161" s="12"/>
      <c r="E161" s="12"/>
      <c r="F161" s="12"/>
      <c r="G161" s="9" t="s">
        <v>23</v>
      </c>
      <c r="H161" s="12"/>
      <c r="I161" s="8"/>
      <c r="J161" s="425"/>
      <c r="K161" s="12"/>
      <c r="L161" s="12"/>
      <c r="M161" s="12"/>
      <c r="N161" s="12"/>
      <c r="O161" s="12"/>
      <c r="P161" s="12"/>
      <c r="Q161" s="12"/>
      <c r="R161" s="12"/>
      <c r="S161" s="12"/>
      <c r="T161" s="12"/>
      <c r="U161" s="12"/>
    </row>
    <row r="162" spans="1:24" s="68" customFormat="1" ht="15.75" customHeight="1">
      <c r="A162" s="14" t="str">
        <f>IF(data!A912="/*","/*","/**Replace")</f>
        <v>/*</v>
      </c>
      <c r="B162" s="64" t="str">
        <f>data!C912</f>
        <v>Flujos de efectivo utilizados para obtener el control de subsidiarias u otros negocios (inv) (510000)</v>
      </c>
      <c r="C162" s="12" t="s">
        <v>2466</v>
      </c>
      <c r="D162" s="12"/>
      <c r="E162" s="12"/>
      <c r="F162" s="12"/>
      <c r="G162" s="9" t="s">
        <v>23</v>
      </c>
      <c r="H162" s="12"/>
      <c r="I162" s="8"/>
      <c r="J162" s="425"/>
      <c r="K162" s="12"/>
      <c r="L162" s="12"/>
      <c r="M162" s="12"/>
      <c r="N162" s="12"/>
      <c r="O162" s="12"/>
      <c r="P162" s="12"/>
      <c r="Q162" s="12"/>
      <c r="R162" s="12"/>
      <c r="S162" s="12"/>
      <c r="T162" s="12"/>
      <c r="U162" s="12"/>
    </row>
    <row r="163" spans="1:24" s="68" customFormat="1" ht="15.75" customHeight="1">
      <c r="A163" s="14" t="str">
        <f>IF(data!A913="/*","/*","/**Replace")</f>
        <v>/*</v>
      </c>
      <c r="B163" s="64" t="str">
        <f>data!C913</f>
        <v>Otros cobros por la venta de patrimonio o instrumentos de deuda de otras entidades (inv) (510000)</v>
      </c>
      <c r="C163" s="12" t="s">
        <v>2467</v>
      </c>
      <c r="D163" s="12"/>
      <c r="E163" s="12"/>
      <c r="F163" s="12"/>
      <c r="G163" s="9" t="s">
        <v>23</v>
      </c>
      <c r="H163" s="12"/>
      <c r="I163" s="8"/>
      <c r="J163" s="425"/>
      <c r="K163" s="12"/>
      <c r="L163" s="12"/>
      <c r="M163" s="12"/>
      <c r="N163" s="12"/>
      <c r="O163" s="12"/>
      <c r="P163" s="12"/>
      <c r="Q163" s="12"/>
      <c r="R163" s="12"/>
      <c r="S163" s="12"/>
      <c r="T163" s="12"/>
      <c r="U163" s="12"/>
    </row>
    <row r="164" spans="1:24" s="68" customFormat="1" ht="15.75" customHeight="1">
      <c r="A164" s="14" t="str">
        <f>IF(data!A914="/*","/*","/**Replace")</f>
        <v>/*</v>
      </c>
      <c r="B164" s="64" t="str">
        <f>data!C914</f>
        <v>Otros pagos para adquirir patrimonio o instrumentos de deuda de otras entidades (inv) (510000)</v>
      </c>
      <c r="C164" s="12" t="s">
        <v>2468</v>
      </c>
      <c r="D164" s="12"/>
      <c r="E164" s="12"/>
      <c r="F164" s="12"/>
      <c r="G164" s="9" t="s">
        <v>23</v>
      </c>
      <c r="H164" s="12"/>
      <c r="I164" s="8"/>
      <c r="J164" s="425"/>
      <c r="K164" s="12"/>
      <c r="L164" s="12"/>
      <c r="M164" s="12"/>
      <c r="N164" s="12"/>
      <c r="O164" s="12"/>
      <c r="P164" s="12"/>
      <c r="Q164" s="12"/>
      <c r="R164" s="12"/>
      <c r="S164" s="12"/>
      <c r="T164" s="12"/>
      <c r="U164" s="12"/>
    </row>
    <row r="165" spans="1:24" s="96" customFormat="1" ht="15.75" customHeight="1">
      <c r="A165" s="14" t="str">
        <f>IF(data!A915="/*","/*","/**Replace")</f>
        <v>/*</v>
      </c>
      <c r="B165" s="64" t="str">
        <f>data!C915</f>
        <v>Otros cobros por la venta de participaciones en negocios conjuntos (inv) (510000)</v>
      </c>
      <c r="C165" s="9" t="s">
        <v>2469</v>
      </c>
      <c r="D165" s="9"/>
      <c r="E165" s="9"/>
      <c r="F165" s="9"/>
      <c r="G165" s="9" t="s">
        <v>23</v>
      </c>
      <c r="H165" s="9"/>
      <c r="I165" s="8"/>
      <c r="J165" s="425"/>
      <c r="K165" s="9"/>
      <c r="L165" s="9"/>
      <c r="M165" s="9"/>
      <c r="N165" s="9"/>
      <c r="O165" s="9"/>
      <c r="P165" s="9"/>
      <c r="Q165" s="9"/>
      <c r="R165" s="9"/>
      <c r="S165" s="9"/>
      <c r="T165" s="9"/>
      <c r="U165" s="9"/>
      <c r="V165" s="9"/>
      <c r="W165" s="9"/>
      <c r="X165" s="9"/>
    </row>
    <row r="166" spans="1:24" s="68" customFormat="1" ht="15.75" customHeight="1">
      <c r="A166" s="14" t="str">
        <f>IF(data!A916="/*","/*","/**Replace")</f>
        <v>/*</v>
      </c>
      <c r="B166" s="64" t="str">
        <f>data!C916</f>
        <v>Otros pagos para adquirir participaciones en negocios conjuntos (inv) (510000)</v>
      </c>
      <c r="C166" s="12" t="s">
        <v>2470</v>
      </c>
      <c r="D166" s="12"/>
      <c r="E166" s="12"/>
      <c r="F166" s="12"/>
      <c r="G166" s="9" t="s">
        <v>23</v>
      </c>
      <c r="H166" s="12"/>
      <c r="I166" s="8"/>
      <c r="J166" s="425"/>
      <c r="K166" s="12"/>
      <c r="L166" s="12"/>
      <c r="M166" s="12"/>
      <c r="N166" s="12"/>
      <c r="O166" s="12"/>
      <c r="P166" s="12"/>
      <c r="Q166" s="12"/>
      <c r="R166" s="12"/>
      <c r="S166" s="12"/>
      <c r="T166" s="12"/>
      <c r="U166" s="12"/>
    </row>
    <row r="167" spans="1:24" s="68" customFormat="1" ht="15.75" customHeight="1">
      <c r="A167" s="14" t="str">
        <f>IF(data!A917="/*","/*","/**Replace")</f>
        <v>/*</v>
      </c>
      <c r="B167" s="64" t="str">
        <f>data!C917</f>
        <v>Importes procedentes de la venta de propiedades, planta y equipo (inv) (510000)</v>
      </c>
      <c r="C167" s="12" t="s">
        <v>2471</v>
      </c>
      <c r="D167" s="12"/>
      <c r="E167" s="12"/>
      <c r="F167" s="12"/>
      <c r="G167" s="9" t="s">
        <v>23</v>
      </c>
      <c r="H167" s="12"/>
      <c r="I167" s="8"/>
      <c r="J167" s="425"/>
      <c r="K167" s="12"/>
      <c r="L167" s="12"/>
      <c r="M167" s="12"/>
      <c r="N167" s="12"/>
      <c r="O167" s="12"/>
      <c r="P167" s="12"/>
      <c r="Q167" s="12"/>
      <c r="R167" s="12"/>
      <c r="S167" s="12"/>
      <c r="T167" s="12"/>
      <c r="U167" s="12"/>
    </row>
    <row r="168" spans="1:24" s="68" customFormat="1" ht="15.75" customHeight="1">
      <c r="A168" s="14" t="str">
        <f>IF(data!A918="/*","/*","/**Replace")</f>
        <v>/*</v>
      </c>
      <c r="B168" s="64" t="str">
        <f>data!C918</f>
        <v>Compras de propiedades, planta y equipo (inv) (510000)</v>
      </c>
      <c r="C168" s="12" t="s">
        <v>2472</v>
      </c>
      <c r="D168" s="12"/>
      <c r="E168" s="12"/>
      <c r="F168" s="12"/>
      <c r="G168" s="9" t="s">
        <v>23</v>
      </c>
      <c r="H168" s="12"/>
      <c r="I168" s="8"/>
      <c r="J168" s="425"/>
      <c r="K168" s="12"/>
      <c r="L168" s="12"/>
      <c r="M168" s="12"/>
      <c r="N168" s="12"/>
      <c r="O168" s="12"/>
      <c r="P168" s="12"/>
      <c r="Q168" s="12"/>
      <c r="R168" s="12"/>
      <c r="S168" s="12"/>
      <c r="T168" s="12"/>
      <c r="U168" s="12"/>
    </row>
    <row r="169" spans="1:24" s="68" customFormat="1" ht="15.75" customHeight="1">
      <c r="A169" s="14" t="str">
        <f>IF(data!A919="/*","/*","/**Replace")</f>
        <v>/*</v>
      </c>
      <c r="B169" s="64" t="str">
        <f>data!C919</f>
        <v>Importes procedentes de ventas de activos intangibles (inv) (510000)</v>
      </c>
      <c r="C169" s="12" t="s">
        <v>2473</v>
      </c>
      <c r="D169" s="12"/>
      <c r="E169" s="12"/>
      <c r="F169" s="12"/>
      <c r="G169" s="9" t="s">
        <v>23</v>
      </c>
      <c r="H169" s="12"/>
      <c r="I169" s="8"/>
      <c r="J169" s="425"/>
      <c r="K169" s="12"/>
      <c r="L169" s="12"/>
      <c r="M169" s="12"/>
      <c r="N169" s="12"/>
      <c r="O169" s="12"/>
      <c r="P169" s="12"/>
      <c r="Q169" s="12"/>
      <c r="R169" s="12"/>
      <c r="S169" s="12"/>
      <c r="T169" s="12"/>
      <c r="U169" s="12"/>
    </row>
    <row r="170" spans="1:24" s="68" customFormat="1" ht="15.75" customHeight="1">
      <c r="A170" s="14" t="str">
        <f>IF(data!A920="/*","/*","/**Replace")</f>
        <v>/*</v>
      </c>
      <c r="B170" s="64" t="str">
        <f>data!C920</f>
        <v>Compras de activos intangibles (inv) (510000)</v>
      </c>
      <c r="C170" s="12" t="s">
        <v>2474</v>
      </c>
      <c r="D170" s="12"/>
      <c r="E170" s="12"/>
      <c r="F170" s="12"/>
      <c r="G170" s="9" t="s">
        <v>23</v>
      </c>
      <c r="H170" s="12"/>
      <c r="I170" s="8"/>
      <c r="J170" s="425"/>
      <c r="K170" s="12"/>
      <c r="L170" s="12"/>
      <c r="M170" s="12"/>
      <c r="N170" s="12"/>
      <c r="O170" s="12"/>
      <c r="P170" s="12"/>
      <c r="Q170" s="12"/>
      <c r="R170" s="12"/>
      <c r="S170" s="12"/>
      <c r="T170" s="12"/>
      <c r="U170" s="12"/>
    </row>
    <row r="171" spans="1:24" s="68" customFormat="1" ht="15.75" customHeight="1">
      <c r="A171" s="14" t="str">
        <f>IF(data!A921="/*","/*","/**Replace")</f>
        <v>/*</v>
      </c>
      <c r="B171" s="64" t="str">
        <f>data!C921</f>
        <v>Recursos por ventas de otros activos a largo plazo (inv) (510000)</v>
      </c>
      <c r="C171" s="12" t="s">
        <v>2475</v>
      </c>
      <c r="D171" s="12"/>
      <c r="E171" s="12"/>
      <c r="F171" s="12"/>
      <c r="G171" s="9" t="s">
        <v>23</v>
      </c>
      <c r="H171" s="12"/>
      <c r="I171" s="8"/>
      <c r="J171" s="425"/>
      <c r="K171" s="12"/>
      <c r="L171" s="12"/>
      <c r="M171" s="12"/>
      <c r="N171" s="12"/>
      <c r="O171" s="12"/>
      <c r="P171" s="12"/>
      <c r="Q171" s="12"/>
      <c r="R171" s="12"/>
      <c r="S171" s="12"/>
      <c r="T171" s="12"/>
      <c r="U171" s="12"/>
    </row>
    <row r="172" spans="1:24" s="68" customFormat="1" ht="15.75" customHeight="1">
      <c r="A172" s="14" t="str">
        <f>IF(data!A922="/*","/*","/**Replace")</f>
        <v>/*</v>
      </c>
      <c r="B172" s="64" t="str">
        <f>data!C922</f>
        <v>Compras de otros activos a largo plazo (inv) (510000)</v>
      </c>
      <c r="C172" s="12" t="s">
        <v>2476</v>
      </c>
      <c r="D172" s="12"/>
      <c r="E172" s="12"/>
      <c r="F172" s="12"/>
      <c r="G172" s="9" t="s">
        <v>23</v>
      </c>
      <c r="H172" s="12"/>
      <c r="I172" s="8"/>
      <c r="J172" s="425"/>
      <c r="K172" s="12"/>
      <c r="L172" s="12"/>
      <c r="M172" s="12"/>
      <c r="N172" s="12"/>
      <c r="O172" s="12"/>
      <c r="P172" s="12"/>
      <c r="Q172" s="12"/>
      <c r="R172" s="12"/>
      <c r="S172" s="12"/>
      <c r="T172" s="12"/>
      <c r="U172" s="12"/>
    </row>
    <row r="173" spans="1:24" s="68" customFormat="1" ht="15.75" customHeight="1">
      <c r="A173" s="14" t="str">
        <f>IF(data!A923="/*","/*","/**Replace")</f>
        <v>/*</v>
      </c>
      <c r="B173" s="64" t="str">
        <f>data!C923</f>
        <v>Anticipos de efectivo y préstamos concedidos a terceros (inv) (510000)</v>
      </c>
      <c r="C173" s="12" t="s">
        <v>2477</v>
      </c>
      <c r="D173" s="12"/>
      <c r="E173" s="12"/>
      <c r="F173" s="12"/>
      <c r="G173" s="9" t="s">
        <v>23</v>
      </c>
      <c r="H173" s="12"/>
      <c r="I173" s="8"/>
      <c r="J173" s="425"/>
      <c r="K173" s="12"/>
      <c r="L173" s="12"/>
      <c r="M173" s="12"/>
      <c r="N173" s="12"/>
      <c r="O173" s="12"/>
      <c r="P173" s="12"/>
      <c r="Q173" s="12"/>
      <c r="R173" s="12"/>
      <c r="S173" s="12"/>
      <c r="T173" s="12"/>
      <c r="U173" s="12"/>
    </row>
    <row r="174" spans="1:24" s="68" customFormat="1" ht="15.75" customHeight="1">
      <c r="A174" s="14" t="str">
        <f>IF(data!A924="/*","/*","/**Replace")</f>
        <v>/*</v>
      </c>
      <c r="B174" s="64" t="str">
        <f>data!C924</f>
        <v>Cobros procedentes del reembolso de anticipos y préstamos concedidos a terceros (inv) (510000)</v>
      </c>
      <c r="C174" s="12" t="s">
        <v>2478</v>
      </c>
      <c r="D174" s="12"/>
      <c r="E174" s="12"/>
      <c r="F174" s="12"/>
      <c r="G174" s="9" t="s">
        <v>23</v>
      </c>
      <c r="H174" s="12"/>
      <c r="I174" s="8"/>
      <c r="J174" s="425"/>
      <c r="K174" s="12"/>
      <c r="L174" s="12"/>
      <c r="M174" s="12"/>
      <c r="N174" s="12"/>
      <c r="O174" s="12"/>
      <c r="P174" s="12"/>
      <c r="Q174" s="12"/>
      <c r="R174" s="12"/>
      <c r="S174" s="12"/>
      <c r="T174" s="12"/>
      <c r="U174" s="12"/>
    </row>
    <row r="175" spans="1:24" s="68" customFormat="1" ht="15.75" customHeight="1">
      <c r="A175" s="14" t="str">
        <f>IF(data!A925="/*","/*","/**Replace")</f>
        <v>/*</v>
      </c>
      <c r="B175" s="64" t="str">
        <f>data!C925</f>
        <v>Pagos derivados de contratos de futuro, a término, de opciones y de permuta financiera (inv) (510000)</v>
      </c>
      <c r="C175" s="12" t="s">
        <v>2479</v>
      </c>
      <c r="D175" s="12"/>
      <c r="E175" s="12"/>
      <c r="F175" s="12"/>
      <c r="G175" s="9" t="s">
        <v>23</v>
      </c>
      <c r="H175" s="12"/>
      <c r="I175" s="8"/>
      <c r="J175" s="425"/>
      <c r="K175" s="12"/>
      <c r="L175" s="12"/>
      <c r="M175" s="12"/>
      <c r="N175" s="12"/>
      <c r="O175" s="12"/>
      <c r="P175" s="12"/>
      <c r="Q175" s="12"/>
      <c r="R175" s="12"/>
      <c r="S175" s="12"/>
      <c r="T175" s="12"/>
      <c r="U175" s="12"/>
    </row>
    <row r="176" spans="1:24" s="68" customFormat="1" ht="15.75" customHeight="1">
      <c r="A176" s="14" t="str">
        <f>IF(data!A926="/*","/*","/**Replace")</f>
        <v>/*</v>
      </c>
      <c r="B176" s="64" t="str">
        <f>data!C926</f>
        <v>Cobros procedentes de contratos de futuro, a término, de opciones y de permuta financiera (inv) (510000)</v>
      </c>
      <c r="C176" s="12" t="s">
        <v>2480</v>
      </c>
      <c r="D176" s="12"/>
      <c r="E176" s="12"/>
      <c r="F176" s="12"/>
      <c r="G176" s="9" t="s">
        <v>23</v>
      </c>
      <c r="H176" s="12"/>
      <c r="I176" s="8"/>
      <c r="J176" s="425"/>
      <c r="K176" s="12"/>
      <c r="L176" s="12"/>
      <c r="M176" s="12"/>
      <c r="N176" s="12"/>
      <c r="O176" s="12"/>
      <c r="P176" s="12"/>
      <c r="Q176" s="12"/>
      <c r="R176" s="12"/>
      <c r="S176" s="12"/>
      <c r="T176" s="12"/>
      <c r="U176" s="12"/>
    </row>
    <row r="177" spans="1:24" s="68" customFormat="1" ht="15.75" customHeight="1">
      <c r="A177" s="14" t="str">
        <f>IF(data!A927="/*","/*","/**Replace")</f>
        <v>/*</v>
      </c>
      <c r="B177" s="64" t="str">
        <f>data!C927</f>
        <v>Dividendos recibidos (inv) (510000)</v>
      </c>
      <c r="C177" s="12" t="s">
        <v>2481</v>
      </c>
      <c r="D177" s="12"/>
      <c r="E177" s="12"/>
      <c r="F177" s="12"/>
      <c r="G177" s="9" t="s">
        <v>23</v>
      </c>
      <c r="H177" s="12"/>
      <c r="I177" s="8"/>
      <c r="J177" s="425"/>
      <c r="K177" s="12"/>
      <c r="L177" s="12"/>
      <c r="M177" s="12"/>
      <c r="N177" s="12"/>
      <c r="O177" s="12"/>
      <c r="P177" s="12"/>
      <c r="Q177" s="12"/>
      <c r="R177" s="12"/>
      <c r="S177" s="12"/>
      <c r="T177" s="12"/>
      <c r="U177" s="12"/>
    </row>
    <row r="178" spans="1:24" s="68" customFormat="1" ht="15.75" customHeight="1">
      <c r="A178" s="14" t="str">
        <f>IF(data!A928="/*","/*","/**Replace")</f>
        <v>/*</v>
      </c>
      <c r="B178" s="64" t="str">
        <f>data!C928</f>
        <v>Intereses pagados (inv) (510000)</v>
      </c>
      <c r="C178" s="12" t="s">
        <v>2482</v>
      </c>
      <c r="D178" s="12"/>
      <c r="E178" s="12"/>
      <c r="F178" s="12"/>
      <c r="G178" s="9" t="s">
        <v>23</v>
      </c>
      <c r="H178" s="12"/>
      <c r="I178" s="8"/>
      <c r="J178" s="425"/>
      <c r="K178" s="12"/>
      <c r="L178" s="12"/>
      <c r="M178" s="12"/>
      <c r="N178" s="12"/>
      <c r="O178" s="12"/>
      <c r="P178" s="12"/>
      <c r="Q178" s="12"/>
      <c r="R178" s="12"/>
      <c r="S178" s="12"/>
      <c r="T178" s="12"/>
      <c r="U178" s="12"/>
    </row>
    <row r="179" spans="1:24" s="68" customFormat="1" ht="15.75" customHeight="1">
      <c r="A179" s="14" t="str">
        <f>IF(data!A929="/*","/*","/**Replace")</f>
        <v>/*</v>
      </c>
      <c r="B179" s="64" t="str">
        <f>data!C929</f>
        <v>Intereses recibidos (inv) (510000)</v>
      </c>
      <c r="C179" s="12" t="s">
        <v>2483</v>
      </c>
      <c r="D179" s="12"/>
      <c r="E179" s="12"/>
      <c r="F179" s="12"/>
      <c r="G179" s="9" t="s">
        <v>23</v>
      </c>
      <c r="H179" s="12"/>
      <c r="I179" s="8"/>
      <c r="J179" s="425"/>
      <c r="K179" s="12"/>
      <c r="L179" s="12"/>
      <c r="M179" s="12"/>
      <c r="N179" s="12"/>
      <c r="O179" s="12"/>
      <c r="P179" s="12"/>
      <c r="Q179" s="12"/>
      <c r="R179" s="12"/>
      <c r="S179" s="12"/>
      <c r="T179" s="12"/>
      <c r="U179" s="12"/>
    </row>
    <row r="180" spans="1:24" s="68" customFormat="1" ht="15.75" customHeight="1">
      <c r="A180" s="14" t="str">
        <f>IF(data!A930="/*","/*","/**Replace")</f>
        <v>/*</v>
      </c>
      <c r="B180" s="64" t="str">
        <f>data!C930</f>
        <v>Impuestos a las ganancias reembolsados (pagados) (inv) (510000)</v>
      </c>
      <c r="C180" s="12" t="s">
        <v>2484</v>
      </c>
      <c r="D180" s="12"/>
      <c r="E180" s="12"/>
      <c r="F180" s="12"/>
      <c r="G180" s="9" t="s">
        <v>23</v>
      </c>
      <c r="H180" s="12"/>
      <c r="I180" s="8"/>
      <c r="J180" s="425"/>
      <c r="K180" s="12"/>
      <c r="L180" s="12"/>
      <c r="M180" s="12"/>
      <c r="N180" s="12"/>
      <c r="O180" s="12"/>
      <c r="P180" s="12"/>
      <c r="Q180" s="12"/>
      <c r="R180" s="12"/>
      <c r="S180" s="12"/>
      <c r="T180" s="12"/>
      <c r="U180" s="12"/>
    </row>
    <row r="181" spans="1:24" s="68" customFormat="1" ht="15.75" customHeight="1">
      <c r="A181" s="14" t="str">
        <f>IF(data!A931="/*","/*","/**Replace")</f>
        <v>/*</v>
      </c>
      <c r="B181" s="64" t="str">
        <f>data!C931</f>
        <v>Otras entradas (salidas) de efectivo (inv) (510000)</v>
      </c>
      <c r="C181" s="12" t="s">
        <v>2485</v>
      </c>
      <c r="D181" s="12"/>
      <c r="E181" s="12"/>
      <c r="F181" s="12"/>
      <c r="G181" s="9" t="s">
        <v>23</v>
      </c>
      <c r="H181" s="12"/>
      <c r="I181" s="8"/>
      <c r="J181" s="425"/>
      <c r="K181" s="12"/>
      <c r="L181" s="12"/>
      <c r="M181" s="12"/>
      <c r="N181" s="12"/>
      <c r="O181" s="12"/>
      <c r="P181" s="12"/>
      <c r="Q181" s="12"/>
      <c r="R181" s="12"/>
      <c r="S181" s="12"/>
      <c r="T181" s="12"/>
      <c r="U181" s="12"/>
    </row>
    <row r="182" spans="1:24" s="68" customFormat="1" ht="15.75" customHeight="1">
      <c r="A182" s="14" t="str">
        <f>IF(data!A932="/*","/*","/**Replace")</f>
        <v>/*</v>
      </c>
      <c r="B182" s="64" t="str">
        <f>data!C932</f>
        <v>Flujos de efectivo netos procedentes de (utilizados en) actividades de inversión (510000)</v>
      </c>
      <c r="C182" s="12" t="s">
        <v>2486</v>
      </c>
      <c r="D182" s="12"/>
      <c r="E182" s="12"/>
      <c r="F182" s="12"/>
      <c r="G182" s="9" t="s">
        <v>23</v>
      </c>
      <c r="H182" s="12"/>
      <c r="I182" s="8"/>
      <c r="J182" s="425"/>
      <c r="K182" s="12"/>
      <c r="L182" s="12"/>
      <c r="M182" s="12"/>
      <c r="N182" s="12"/>
      <c r="O182" s="12"/>
      <c r="P182" s="12"/>
      <c r="Q182" s="12"/>
      <c r="R182" s="12"/>
      <c r="S182" s="12"/>
      <c r="T182" s="12"/>
      <c r="U182" s="12"/>
    </row>
    <row r="183" spans="1:24" s="68" customFormat="1" ht="15.75" customHeight="1">
      <c r="A183" s="14" t="str">
        <f>IF(data!A933="/*","/*","/**Replace")</f>
        <v>/*</v>
      </c>
      <c r="B183" s="64" t="str">
        <f>data!C933</f>
        <v>Flujos de efectivo procedentes de (utilizados en) actividades de FINANCIACIÓN (510000)</v>
      </c>
      <c r="C183" s="12" t="s">
        <v>2487</v>
      </c>
      <c r="D183" s="12"/>
      <c r="E183" s="12"/>
      <c r="F183" s="12"/>
      <c r="G183" s="9"/>
      <c r="H183" s="12"/>
      <c r="I183" s="8"/>
      <c r="J183" s="425"/>
      <c r="K183" s="12"/>
      <c r="L183" s="12"/>
      <c r="M183" s="12"/>
      <c r="N183" s="12"/>
      <c r="O183" s="12"/>
      <c r="P183" s="12"/>
      <c r="Q183" s="12"/>
      <c r="R183" s="12"/>
      <c r="S183" s="12"/>
      <c r="T183" s="12"/>
      <c r="U183" s="12"/>
    </row>
    <row r="184" spans="1:24" s="68" customFormat="1" ht="15.75" customHeight="1">
      <c r="A184" s="14" t="str">
        <f>IF(data!A934="/*","/*","/**Replace")</f>
        <v>/*</v>
      </c>
      <c r="B184" s="64" t="str">
        <f>data!C934</f>
        <v>Importes procedentes de la emisión de acciones (fin) (510000)</v>
      </c>
      <c r="C184" s="9" t="s">
        <v>2488</v>
      </c>
      <c r="D184" s="12"/>
      <c r="E184" s="12"/>
      <c r="F184" s="12"/>
      <c r="G184" s="9" t="s">
        <v>23</v>
      </c>
      <c r="H184" s="12"/>
      <c r="I184" s="8"/>
      <c r="J184" s="425"/>
      <c r="K184" s="12"/>
      <c r="L184" s="12"/>
      <c r="M184" s="12"/>
      <c r="N184" s="12"/>
      <c r="O184" s="12"/>
      <c r="P184" s="12"/>
      <c r="Q184" s="12"/>
      <c r="R184" s="12"/>
      <c r="S184" s="12"/>
      <c r="T184" s="12"/>
      <c r="U184" s="12"/>
    </row>
    <row r="185" spans="1:24" s="68" customFormat="1" ht="15.75" customHeight="1">
      <c r="A185" s="14" t="str">
        <f>IF(data!A935="/*","/*","/**Replace")</f>
        <v>/*</v>
      </c>
      <c r="B185" s="64" t="str">
        <f>data!C935</f>
        <v>Importes procedentes de la emisión de otros instrumentos de patrimonio (fin) (510000)</v>
      </c>
      <c r="C185" s="12" t="s">
        <v>2489</v>
      </c>
      <c r="D185" s="12"/>
      <c r="E185" s="12"/>
      <c r="F185" s="12"/>
      <c r="G185" s="9" t="s">
        <v>23</v>
      </c>
      <c r="H185" s="12"/>
      <c r="I185" s="8"/>
      <c r="J185" s="425"/>
      <c r="K185" s="12"/>
      <c r="L185" s="12"/>
      <c r="M185" s="12"/>
      <c r="N185" s="12"/>
      <c r="O185" s="12"/>
      <c r="P185" s="12"/>
      <c r="Q185" s="12"/>
      <c r="R185" s="12"/>
      <c r="S185" s="12"/>
      <c r="T185" s="12"/>
      <c r="U185" s="12"/>
    </row>
    <row r="186" spans="1:24" s="68" customFormat="1" ht="15.75" customHeight="1">
      <c r="A186" s="14" t="str">
        <f>IF(data!A936="/*","/*","/**Replace")</f>
        <v>/*</v>
      </c>
      <c r="B186" s="64" t="str">
        <f>data!C936</f>
        <v>Pagos por adquirir o rescatar las acciones de la entidad (fin) (510000)</v>
      </c>
      <c r="C186" s="12" t="s">
        <v>2490</v>
      </c>
      <c r="D186" s="12"/>
      <c r="E186" s="12"/>
      <c r="F186" s="12"/>
      <c r="G186" s="9" t="s">
        <v>23</v>
      </c>
      <c r="H186" s="12"/>
      <c r="I186" s="8"/>
      <c r="J186" s="425"/>
      <c r="K186" s="12"/>
      <c r="L186" s="12"/>
      <c r="M186" s="12"/>
      <c r="N186" s="12"/>
      <c r="O186" s="12"/>
      <c r="P186" s="12"/>
      <c r="Q186" s="12"/>
      <c r="R186" s="12"/>
      <c r="S186" s="12"/>
      <c r="T186" s="12"/>
      <c r="U186" s="12"/>
    </row>
    <row r="187" spans="1:24" s="68" customFormat="1" ht="15.75" customHeight="1">
      <c r="A187" s="14" t="str">
        <f>IF(data!A937="/*","/*","/**Replace")</f>
        <v>/*</v>
      </c>
      <c r="B187" s="64" t="str">
        <f>data!C937</f>
        <v>Pagos por otras participaciones en el patrimonio (fin) (510000)</v>
      </c>
      <c r="C187" s="12" t="s">
        <v>2491</v>
      </c>
      <c r="D187" s="12"/>
      <c r="E187" s="12"/>
      <c r="F187" s="12"/>
      <c r="G187" s="9" t="s">
        <v>23</v>
      </c>
      <c r="H187" s="12"/>
      <c r="I187" s="8"/>
      <c r="J187" s="425"/>
      <c r="K187" s="12"/>
      <c r="L187" s="12"/>
      <c r="M187" s="12"/>
      <c r="N187" s="12"/>
      <c r="O187" s="12"/>
      <c r="P187" s="12"/>
      <c r="Q187" s="12"/>
      <c r="R187" s="12"/>
      <c r="S187" s="12"/>
      <c r="T187" s="12"/>
      <c r="U187" s="12"/>
    </row>
    <row r="188" spans="1:24" s="96" customFormat="1" ht="15.75" customHeight="1">
      <c r="A188" s="14" t="str">
        <f>IF(data!A938="/*","/*","/**Replace")</f>
        <v>/*</v>
      </c>
      <c r="B188" s="64" t="str">
        <f>data!C938</f>
        <v>Importes procedentes de préstamos (fin) (510000)</v>
      </c>
      <c r="C188" s="12" t="s">
        <v>2492</v>
      </c>
      <c r="D188" s="9"/>
      <c r="E188" s="9"/>
      <c r="F188" s="9"/>
      <c r="G188" s="9" t="s">
        <v>23</v>
      </c>
      <c r="H188" s="9"/>
      <c r="I188" s="8"/>
      <c r="J188" s="425"/>
      <c r="K188" s="9"/>
      <c r="L188" s="9"/>
      <c r="M188" s="9"/>
      <c r="N188" s="9"/>
      <c r="O188" s="9"/>
      <c r="P188" s="9"/>
      <c r="Q188" s="9"/>
      <c r="R188" s="9"/>
      <c r="S188" s="9"/>
      <c r="T188" s="9"/>
      <c r="U188" s="9"/>
      <c r="V188" s="9"/>
      <c r="W188" s="9"/>
      <c r="X188" s="9"/>
    </row>
    <row r="189" spans="1:24" s="68" customFormat="1" ht="15.75" customHeight="1">
      <c r="A189" s="14" t="str">
        <f>IF(data!A939="/*","/*","/**Replace")</f>
        <v>/*</v>
      </c>
      <c r="B189" s="64" t="str">
        <f>data!C939</f>
        <v>Reembolsos de préstamos (fin) (510000)</v>
      </c>
      <c r="C189" s="12" t="s">
        <v>2493</v>
      </c>
      <c r="D189" s="12"/>
      <c r="E189" s="12"/>
      <c r="F189" s="12"/>
      <c r="G189" s="9" t="s">
        <v>23</v>
      </c>
      <c r="H189" s="12"/>
      <c r="I189" s="8"/>
      <c r="J189" s="425"/>
      <c r="K189" s="12"/>
      <c r="L189" s="12"/>
      <c r="M189" s="12"/>
      <c r="N189" s="12"/>
      <c r="O189" s="12"/>
      <c r="P189" s="12"/>
      <c r="Q189" s="12"/>
      <c r="R189" s="12"/>
      <c r="S189" s="12"/>
      <c r="T189" s="12"/>
      <c r="U189" s="12"/>
    </row>
    <row r="190" spans="1:24" s="68" customFormat="1" ht="15.75" customHeight="1">
      <c r="A190" s="14" t="str">
        <f>IF(data!A940="/*","/*","/**Replace")</f>
        <v>/*</v>
      </c>
      <c r="B190" s="64" t="str">
        <f>data!C940</f>
        <v>Pagos de pasivos por arrendamientos financieros (fin) (510000)</v>
      </c>
      <c r="C190" s="12" t="s">
        <v>2494</v>
      </c>
      <c r="D190" s="12"/>
      <c r="E190" s="12"/>
      <c r="F190" s="12"/>
      <c r="G190" s="9" t="s">
        <v>23</v>
      </c>
      <c r="H190" s="12"/>
      <c r="I190" s="8"/>
      <c r="J190" s="425"/>
      <c r="K190" s="12"/>
      <c r="L190" s="12"/>
      <c r="M190" s="12"/>
      <c r="N190" s="12"/>
      <c r="O190" s="12"/>
      <c r="P190" s="12"/>
      <c r="Q190" s="12"/>
      <c r="R190" s="12"/>
      <c r="S190" s="12"/>
      <c r="T190" s="12"/>
      <c r="U190" s="12"/>
    </row>
    <row r="191" spans="1:24" s="68" customFormat="1" ht="15.75" customHeight="1">
      <c r="A191" s="14" t="str">
        <f>IF(data!A941="/*","/*","/**Replace")</f>
        <v>/*</v>
      </c>
      <c r="B191" s="64" t="str">
        <f>data!C941</f>
        <v>Dividendos pagados (fin) (510000)</v>
      </c>
      <c r="C191" s="12" t="s">
        <v>2495</v>
      </c>
      <c r="D191" s="12"/>
      <c r="E191" s="12"/>
      <c r="F191" s="12"/>
      <c r="G191" s="9" t="s">
        <v>23</v>
      </c>
      <c r="H191" s="12"/>
      <c r="I191" s="8"/>
      <c r="J191" s="425"/>
      <c r="K191" s="12"/>
      <c r="L191" s="12"/>
      <c r="M191" s="12"/>
      <c r="N191" s="12"/>
      <c r="O191" s="12"/>
      <c r="P191" s="12"/>
      <c r="Q191" s="12"/>
      <c r="R191" s="12"/>
      <c r="S191" s="12"/>
      <c r="T191" s="12"/>
      <c r="U191" s="12"/>
    </row>
    <row r="192" spans="1:24" s="68" customFormat="1" ht="15.75" customHeight="1">
      <c r="A192" s="14" t="str">
        <f>IF(data!A942="/*","/*","/**Replace")</f>
        <v>/*</v>
      </c>
      <c r="B192" s="64" t="str">
        <f>data!C942</f>
        <v>Intereses pagados (fin) (510000)</v>
      </c>
      <c r="C192" s="12" t="s">
        <v>2496</v>
      </c>
      <c r="D192" s="12"/>
      <c r="E192" s="12"/>
      <c r="F192" s="12"/>
      <c r="G192" s="9" t="s">
        <v>23</v>
      </c>
      <c r="H192" s="12"/>
      <c r="I192" s="8"/>
      <c r="J192" s="425"/>
      <c r="K192" s="12"/>
      <c r="L192" s="12"/>
      <c r="M192" s="12"/>
      <c r="N192" s="12"/>
      <c r="O192" s="12"/>
      <c r="P192" s="12"/>
      <c r="Q192" s="12"/>
      <c r="R192" s="12"/>
      <c r="S192" s="12"/>
      <c r="T192" s="12"/>
      <c r="U192" s="12"/>
    </row>
    <row r="193" spans="1:21" s="68" customFormat="1" ht="15.75" customHeight="1">
      <c r="A193" s="14" t="str">
        <f>IF(data!A943="/*","/*","/**Replace")</f>
        <v>/*</v>
      </c>
      <c r="B193" s="64" t="str">
        <f>data!C943</f>
        <v>Impuestos a las ganancias reembolsados (pagados) (fin) (510000)</v>
      </c>
      <c r="C193" s="12" t="s">
        <v>2497</v>
      </c>
      <c r="D193" s="12"/>
      <c r="E193" s="12"/>
      <c r="F193" s="12"/>
      <c r="G193" s="9" t="s">
        <v>23</v>
      </c>
      <c r="H193" s="12"/>
      <c r="I193" s="8"/>
      <c r="J193" s="425"/>
      <c r="K193" s="12"/>
      <c r="L193" s="12"/>
      <c r="M193" s="12"/>
      <c r="N193" s="12"/>
      <c r="O193" s="12"/>
      <c r="P193" s="12"/>
      <c r="Q193" s="12"/>
      <c r="R193" s="12"/>
      <c r="S193" s="12"/>
      <c r="T193" s="12"/>
      <c r="U193" s="12"/>
    </row>
    <row r="194" spans="1:21" s="68" customFormat="1" ht="15.75" customHeight="1">
      <c r="A194" s="14" t="str">
        <f>IF(data!A944="/*","/*","/**Replace")</f>
        <v>/*</v>
      </c>
      <c r="B194" s="64" t="str">
        <f>data!C944</f>
        <v>Otras entradas (salidas) de efectivo (fin) (510000)</v>
      </c>
      <c r="C194" s="12" t="s">
        <v>2498</v>
      </c>
      <c r="D194" s="12"/>
      <c r="E194" s="12"/>
      <c r="F194" s="12"/>
      <c r="G194" s="9" t="s">
        <v>23</v>
      </c>
      <c r="H194" s="12"/>
      <c r="I194" s="8"/>
      <c r="J194" s="425"/>
      <c r="K194" s="12"/>
      <c r="L194" s="12"/>
      <c r="M194" s="12"/>
      <c r="N194" s="12"/>
      <c r="O194" s="12"/>
      <c r="P194" s="12"/>
      <c r="Q194" s="12"/>
      <c r="R194" s="12"/>
      <c r="S194" s="12"/>
      <c r="T194" s="12"/>
      <c r="U194" s="12"/>
    </row>
    <row r="195" spans="1:21" s="68" customFormat="1" ht="15.75" customHeight="1">
      <c r="A195" s="14" t="str">
        <f>IF(data!A945="/*","/*","/**Replace")</f>
        <v>/*</v>
      </c>
      <c r="B195" s="64" t="str">
        <f>data!C945</f>
        <v>Flujos de efectivo netos procedentes de (utilizados en) actividades de financiación (fin) (510000)</v>
      </c>
      <c r="C195" s="12" t="s">
        <v>2499</v>
      </c>
      <c r="D195" s="12"/>
      <c r="E195" s="12"/>
      <c r="F195" s="12"/>
      <c r="G195" s="9" t="s">
        <v>23</v>
      </c>
      <c r="H195" s="12"/>
      <c r="I195" s="8"/>
      <c r="J195" s="425"/>
      <c r="K195" s="12"/>
      <c r="L195" s="12"/>
      <c r="M195" s="12"/>
      <c r="N195" s="12"/>
      <c r="O195" s="12"/>
      <c r="P195" s="12"/>
      <c r="Q195" s="12"/>
      <c r="R195" s="12"/>
      <c r="S195" s="12"/>
      <c r="T195" s="12"/>
      <c r="U195" s="12"/>
    </row>
    <row r="196" spans="1:21" s="68" customFormat="1" ht="15.75" customHeight="1">
      <c r="A196" s="14" t="str">
        <f>IF(data!A946="/*","/*","/**Replace")</f>
        <v>/*</v>
      </c>
      <c r="B196" s="64" t="str">
        <f>data!C946</f>
        <v>Incremento (disminución) neto de efectivo y equivalentes al efectivo, antes del efecto de los cambios en la tasa de cambio (510000)</v>
      </c>
      <c r="C196" s="12" t="s">
        <v>2500</v>
      </c>
      <c r="D196" s="12"/>
      <c r="E196" s="12"/>
      <c r="F196" s="12"/>
      <c r="G196" s="9" t="s">
        <v>23</v>
      </c>
      <c r="H196" s="12"/>
      <c r="I196" s="8"/>
      <c r="J196" s="425"/>
      <c r="K196" s="12"/>
      <c r="L196" s="12"/>
      <c r="M196" s="12"/>
      <c r="N196" s="12"/>
      <c r="O196" s="12"/>
      <c r="P196" s="12"/>
      <c r="Q196" s="12"/>
      <c r="R196" s="12"/>
      <c r="S196" s="12"/>
      <c r="T196" s="12"/>
      <c r="U196" s="12"/>
    </row>
    <row r="197" spans="1:21" s="68" customFormat="1" ht="15.75" customHeight="1">
      <c r="A197" s="14" t="str">
        <f>IF(data!A947="/*","/*","/**Replace")</f>
        <v>/*</v>
      </c>
      <c r="B197" s="64" t="str">
        <f>data!C947</f>
        <v>Efectos de la variación en la tasa de cambio sobre el efectivo y equivalentes al efectivo (Sinopsis) (510000)</v>
      </c>
      <c r="C197" s="12" t="s">
        <v>2501</v>
      </c>
      <c r="D197" s="12"/>
      <c r="E197" s="12"/>
      <c r="F197" s="12"/>
      <c r="G197" s="9"/>
      <c r="H197" s="12"/>
      <c r="I197" s="8"/>
      <c r="J197" s="425"/>
      <c r="K197" s="12"/>
      <c r="L197" s="12"/>
      <c r="M197" s="12"/>
      <c r="N197" s="12"/>
      <c r="O197" s="12"/>
      <c r="P197" s="12"/>
      <c r="Q197" s="12"/>
      <c r="R197" s="12"/>
      <c r="S197" s="12"/>
      <c r="T197" s="12"/>
      <c r="U197" s="12"/>
    </row>
    <row r="198" spans="1:21" s="68" customFormat="1" ht="15.75" customHeight="1">
      <c r="A198" s="14" t="str">
        <f>IF(data!A948="/*","/*","/**Replace")</f>
        <v>/*</v>
      </c>
      <c r="B198" s="64" t="str">
        <f>data!C948</f>
        <v>Efectos de la variación en la tasa de cambio sobre el efectivo y equivalentes al efectivo (510000)</v>
      </c>
      <c r="C198" s="12" t="s">
        <v>2502</v>
      </c>
      <c r="D198" s="12"/>
      <c r="E198" s="12"/>
      <c r="F198" s="12"/>
      <c r="G198" s="9" t="s">
        <v>23</v>
      </c>
      <c r="H198" s="12"/>
      <c r="I198" s="8"/>
      <c r="J198" s="425"/>
      <c r="K198" s="12"/>
      <c r="L198" s="12"/>
      <c r="M198" s="12"/>
      <c r="N198" s="12"/>
      <c r="O198" s="12"/>
      <c r="P198" s="12"/>
      <c r="Q198" s="12"/>
      <c r="R198" s="12"/>
      <c r="S198" s="12"/>
      <c r="T198" s="12"/>
      <c r="U198" s="12"/>
    </row>
    <row r="199" spans="1:21" s="68" customFormat="1" ht="15.75" customHeight="1">
      <c r="A199" s="14" t="str">
        <f>IF(data!A949="/*","/*","/**Replace")</f>
        <v>/*</v>
      </c>
      <c r="B199" s="64" t="str">
        <f>data!C949</f>
        <v>Incremento (disminución) neto de efectivo y equivalentes al efectivo (510000)</v>
      </c>
      <c r="C199" s="12" t="s">
        <v>2503</v>
      </c>
      <c r="D199" s="12"/>
      <c r="E199" s="12"/>
      <c r="F199" s="12"/>
      <c r="G199" s="9" t="s">
        <v>23</v>
      </c>
      <c r="H199" s="12"/>
      <c r="I199" s="8"/>
      <c r="J199" s="425"/>
      <c r="K199" s="12"/>
      <c r="L199" s="12"/>
      <c r="M199" s="12"/>
      <c r="N199" s="12"/>
      <c r="O199" s="12"/>
      <c r="P199" s="12"/>
      <c r="Q199" s="12"/>
      <c r="R199" s="12"/>
      <c r="S199" s="12"/>
      <c r="T199" s="12"/>
      <c r="U199" s="12"/>
    </row>
    <row r="200" spans="1:21" s="68" customFormat="1" ht="15.75" customHeight="1">
      <c r="A200" s="14" t="str">
        <f>IF(data!A950="/*","/*","/**Replace")</f>
        <v>/*</v>
      </c>
      <c r="B200" s="64" t="str">
        <f>data!C950</f>
        <v>Efectivo y equivalentes al efectivo al principio del periodo (510000)</v>
      </c>
      <c r="C200" s="12" t="s">
        <v>2382</v>
      </c>
      <c r="D200" s="12"/>
      <c r="E200" s="12"/>
      <c r="F200" s="12"/>
      <c r="G200" s="9" t="s">
        <v>23</v>
      </c>
      <c r="H200" s="12"/>
      <c r="I200" s="8"/>
      <c r="J200" s="425"/>
      <c r="K200" s="12"/>
      <c r="L200" s="12"/>
      <c r="M200" s="12"/>
      <c r="N200" s="12"/>
      <c r="O200" s="12"/>
      <c r="P200" s="12"/>
      <c r="Q200" s="12"/>
      <c r="R200" s="12"/>
      <c r="S200" s="12"/>
      <c r="T200" s="12"/>
      <c r="U200" s="12"/>
    </row>
    <row r="201" spans="1:21" s="68" customFormat="1" ht="15.75" customHeight="1">
      <c r="A201" s="14" t="str">
        <f>IF(data!A951="/*","/*","/**Replace")</f>
        <v>/*</v>
      </c>
      <c r="B201" s="64" t="str">
        <f>data!C951</f>
        <v>Efectivo y equivalentes al efectivo al final del periodo (510000)</v>
      </c>
      <c r="C201" s="12" t="s">
        <v>2382</v>
      </c>
      <c r="D201" s="12"/>
      <c r="E201" s="12"/>
      <c r="F201" s="12"/>
      <c r="G201" s="9" t="s">
        <v>23</v>
      </c>
      <c r="H201" s="12"/>
      <c r="I201" s="8"/>
      <c r="J201" s="425"/>
      <c r="K201" s="12"/>
      <c r="L201" s="12"/>
      <c r="M201" s="12"/>
      <c r="N201" s="12"/>
      <c r="O201" s="12"/>
      <c r="P201" s="12"/>
      <c r="Q201" s="12"/>
      <c r="R201" s="12"/>
      <c r="S201" s="12"/>
      <c r="T201" s="12"/>
      <c r="U201" s="12"/>
    </row>
    <row r="202" spans="1:21" s="68" customFormat="1" ht="15.75" customHeight="1">
      <c r="A202" s="14" t="str">
        <f>IF(data!A952="/*","/*","/**Replace")</f>
        <v>/*</v>
      </c>
      <c r="B202" s="60" t="str">
        <f>data!C952</f>
        <v>--520000--</v>
      </c>
      <c r="C202" s="9"/>
      <c r="D202" s="12"/>
      <c r="E202" s="12"/>
      <c r="F202" s="12"/>
      <c r="G202" s="9"/>
      <c r="H202" s="12"/>
      <c r="I202" s="8"/>
      <c r="J202" s="425"/>
      <c r="K202" s="12"/>
      <c r="L202" s="12"/>
      <c r="M202" s="12"/>
      <c r="N202" s="12"/>
      <c r="O202" s="12"/>
      <c r="P202" s="12"/>
      <c r="Q202" s="12"/>
      <c r="R202" s="12"/>
      <c r="S202" s="12"/>
      <c r="T202" s="12"/>
      <c r="U202" s="12"/>
    </row>
    <row r="203" spans="1:21" s="68" customFormat="1" ht="15.75" customHeight="1">
      <c r="A203" s="14" t="str">
        <f>IF(data!A953="/*","/*","/**Replace")</f>
        <v>/**Replace</v>
      </c>
      <c r="B203" s="64" t="str">
        <f>data!C953</f>
        <v>Ganancia (pérdida) (EF52) (520000)</v>
      </c>
      <c r="C203" s="9" t="s">
        <v>2435</v>
      </c>
      <c r="D203" s="12"/>
      <c r="E203" s="12"/>
      <c r="F203" s="12"/>
      <c r="G203" s="9" t="s">
        <v>23</v>
      </c>
      <c r="H203" s="12"/>
      <c r="I203" s="8"/>
      <c r="J203" s="425"/>
      <c r="K203" s="12"/>
      <c r="L203" s="12"/>
      <c r="M203" s="12"/>
      <c r="N203" s="12"/>
      <c r="O203" s="12"/>
      <c r="P203" s="12"/>
      <c r="Q203" s="12"/>
      <c r="R203" s="12"/>
      <c r="S203" s="12"/>
      <c r="T203" s="12"/>
      <c r="U203" s="12"/>
    </row>
    <row r="204" spans="1:21" s="68" customFormat="1" ht="15.75" customHeight="1">
      <c r="A204" s="14" t="str">
        <f>IF(data!A954="/*","/*","/**Replace")</f>
        <v>/*</v>
      </c>
      <c r="B204" s="64" t="str">
        <f>data!C954</f>
        <v>Ajustes para conciliar la ganancia (pérdida) (520000)</v>
      </c>
      <c r="C204" s="9" t="s">
        <v>2504</v>
      </c>
      <c r="D204" s="12"/>
      <c r="E204" s="12"/>
      <c r="F204" s="12"/>
      <c r="G204" s="9"/>
      <c r="H204" s="12"/>
      <c r="I204" s="8"/>
      <c r="J204" s="425"/>
      <c r="K204" s="12"/>
      <c r="L204" s="12"/>
      <c r="M204" s="12"/>
      <c r="N204" s="12"/>
      <c r="O204" s="12"/>
      <c r="P204" s="12"/>
      <c r="Q204" s="12"/>
      <c r="R204" s="12"/>
      <c r="S204" s="12"/>
      <c r="T204" s="12"/>
      <c r="U204" s="12"/>
    </row>
    <row r="205" spans="1:21" s="68" customFormat="1" ht="15.75" customHeight="1">
      <c r="A205" s="14" t="str">
        <f>IF(data!A955="/*","/*","/**Replace")</f>
        <v>/**Replace</v>
      </c>
      <c r="B205" s="64" t="str">
        <f>data!C955</f>
        <v>Ajustes por gastos por impuestos a las ganancias no monetarios (op52) (520000)</v>
      </c>
      <c r="C205" s="9" t="s">
        <v>2505</v>
      </c>
      <c r="D205" s="12"/>
      <c r="E205" s="12"/>
      <c r="F205" s="12"/>
      <c r="G205" s="9" t="s">
        <v>23</v>
      </c>
      <c r="H205" s="12"/>
      <c r="I205" s="8"/>
      <c r="J205" s="425"/>
      <c r="K205" s="12"/>
      <c r="L205" s="12"/>
      <c r="M205" s="12"/>
      <c r="N205" s="12"/>
      <c r="O205" s="12"/>
      <c r="P205" s="12"/>
      <c r="Q205" s="12"/>
      <c r="R205" s="12"/>
      <c r="S205" s="12"/>
      <c r="T205" s="12"/>
      <c r="U205" s="12"/>
    </row>
    <row r="206" spans="1:21" s="68" customFormat="1" ht="15.75" customHeight="1">
      <c r="A206" s="14" t="str">
        <f>IF(data!A956="/*","/*","/**Replace")</f>
        <v>/**Replace</v>
      </c>
      <c r="B206" s="64" t="str">
        <f>data!C956</f>
        <v>Ajustes por costos financieros no monetarios (op52) (520000)</v>
      </c>
      <c r="C206" s="9" t="s">
        <v>2506</v>
      </c>
      <c r="D206" s="12"/>
      <c r="E206" s="12"/>
      <c r="F206" s="12"/>
      <c r="G206" s="9" t="s">
        <v>23</v>
      </c>
      <c r="H206" s="12"/>
      <c r="I206" s="8"/>
      <c r="J206" s="425"/>
      <c r="K206" s="12"/>
      <c r="L206" s="12"/>
      <c r="M206" s="12"/>
      <c r="N206" s="12"/>
      <c r="O206" s="12"/>
      <c r="P206" s="12"/>
      <c r="Q206" s="12"/>
      <c r="R206" s="12"/>
      <c r="S206" s="12"/>
      <c r="T206" s="12"/>
      <c r="U206" s="12"/>
    </row>
    <row r="207" spans="1:21" s="68" customFormat="1" ht="15.75" customHeight="1">
      <c r="A207" s="14" t="str">
        <f>IF(data!A957="/*","/*","/**Replace")</f>
        <v>/**Replace</v>
      </c>
      <c r="B207" s="64" t="str">
        <f>data!C957</f>
        <v>Ajustes por gasto por impuestos a las ganancias (op52) (520000)</v>
      </c>
      <c r="C207" s="9" t="s">
        <v>2507</v>
      </c>
      <c r="D207" s="12"/>
      <c r="E207" s="12"/>
      <c r="F207" s="12"/>
      <c r="G207" s="9" t="s">
        <v>23</v>
      </c>
      <c r="H207" s="12"/>
      <c r="I207" s="8"/>
      <c r="J207" s="425"/>
      <c r="K207" s="12"/>
      <c r="L207" s="12"/>
      <c r="M207" s="12"/>
      <c r="N207" s="12"/>
      <c r="O207" s="12"/>
      <c r="P207" s="12"/>
      <c r="Q207" s="12"/>
      <c r="R207" s="12"/>
      <c r="S207" s="12"/>
      <c r="T207" s="12"/>
      <c r="U207" s="12"/>
    </row>
    <row r="208" spans="1:21" s="68" customFormat="1" ht="15.75" customHeight="1">
      <c r="A208" s="14" t="str">
        <f>IF(data!A958="/*","/*","/**Replace")</f>
        <v>/**Replace</v>
      </c>
      <c r="B208" s="64" t="str">
        <f>data!C958</f>
        <v>Ajustes por costos financieros (op52) (520000)</v>
      </c>
      <c r="C208" s="9" t="s">
        <v>2508</v>
      </c>
      <c r="D208" s="12"/>
      <c r="E208" s="12"/>
      <c r="F208" s="12"/>
      <c r="G208" s="9" t="s">
        <v>23</v>
      </c>
      <c r="H208" s="12"/>
      <c r="I208" s="8"/>
      <c r="J208" s="425"/>
      <c r="K208" s="12"/>
      <c r="L208" s="12"/>
      <c r="M208" s="12"/>
      <c r="N208" s="12"/>
      <c r="O208" s="12"/>
      <c r="P208" s="12"/>
      <c r="Q208" s="12"/>
      <c r="R208" s="12"/>
      <c r="S208" s="12"/>
      <c r="T208" s="12"/>
      <c r="U208" s="12"/>
    </row>
    <row r="209" spans="1:21" s="68" customFormat="1" ht="15.75" customHeight="1">
      <c r="A209" s="14" t="str">
        <f>IF(data!A959="/*","/*","/**Replace")</f>
        <v>/**Replace</v>
      </c>
      <c r="B209" s="64" t="str">
        <f>data!C959</f>
        <v>Ajustes por disminuciones (incrementos) en los inventarios (op52) (520000)</v>
      </c>
      <c r="C209" s="9" t="s">
        <v>2509</v>
      </c>
      <c r="D209" s="12"/>
      <c r="E209" s="12"/>
      <c r="F209" s="12"/>
      <c r="G209" s="9" t="s">
        <v>23</v>
      </c>
      <c r="H209" s="12"/>
      <c r="I209" s="8"/>
      <c r="J209" s="425"/>
      <c r="K209" s="12"/>
      <c r="L209" s="12"/>
      <c r="M209" s="12"/>
      <c r="N209" s="12"/>
      <c r="O209" s="12"/>
      <c r="P209" s="12"/>
      <c r="Q209" s="12"/>
      <c r="R209" s="12"/>
      <c r="S209" s="12"/>
      <c r="T209" s="12"/>
      <c r="U209" s="12"/>
    </row>
    <row r="210" spans="1:21" s="68" customFormat="1" ht="15.75" customHeight="1">
      <c r="A210" s="14" t="str">
        <f>IF(data!A960="/*","/*","/**Replace")</f>
        <v>/**Replace</v>
      </c>
      <c r="B210" s="64" t="str">
        <f>data!C960</f>
        <v>Ajustes por la disminución (incremento) de cuentas por cobrar de origen comercial (op52) (520000)</v>
      </c>
      <c r="C210" s="9" t="s">
        <v>2510</v>
      </c>
      <c r="D210" s="12"/>
      <c r="E210" s="12"/>
      <c r="F210" s="12"/>
      <c r="G210" s="9" t="s">
        <v>23</v>
      </c>
      <c r="H210" s="12"/>
      <c r="I210" s="8"/>
      <c r="J210" s="425"/>
      <c r="K210" s="12"/>
      <c r="L210" s="12"/>
      <c r="M210" s="12"/>
      <c r="N210" s="12"/>
      <c r="O210" s="12"/>
      <c r="P210" s="12"/>
      <c r="Q210" s="12"/>
      <c r="R210" s="12"/>
      <c r="S210" s="12"/>
      <c r="T210" s="12"/>
      <c r="U210" s="12"/>
    </row>
    <row r="211" spans="1:21" s="68" customFormat="1" ht="15.75" customHeight="1">
      <c r="A211" s="14" t="str">
        <f>IF(data!A961="/*","/*","/**Replace")</f>
        <v>/**Replace</v>
      </c>
      <c r="B211" s="64" t="str">
        <f>data!C961</f>
        <v>Ajustes por disminuciones (incrementos) en otras cuentas por cobrar derivadas de las actividades de operación (op52) (520000)</v>
      </c>
      <c r="C211" s="9" t="s">
        <v>2511</v>
      </c>
      <c r="D211" s="12"/>
      <c r="E211" s="12"/>
      <c r="F211" s="12"/>
      <c r="G211" s="9" t="s">
        <v>23</v>
      </c>
      <c r="H211" s="12"/>
      <c r="I211" s="8"/>
      <c r="J211" s="425"/>
      <c r="K211" s="12"/>
      <c r="L211" s="12"/>
      <c r="M211" s="12"/>
      <c r="N211" s="12"/>
      <c r="O211" s="12"/>
      <c r="P211" s="12"/>
      <c r="Q211" s="12"/>
      <c r="R211" s="12"/>
      <c r="S211" s="12"/>
      <c r="T211" s="12"/>
      <c r="U211" s="12"/>
    </row>
    <row r="212" spans="1:21" s="68" customFormat="1" ht="15.75" customHeight="1">
      <c r="A212" s="14" t="str">
        <f>IF(data!A962="/*","/*","/**Replace")</f>
        <v>/**Replace</v>
      </c>
      <c r="B212" s="64" t="str">
        <f>data!C962</f>
        <v>Ajustes por el incremento (disminución) de cuentas por pagar de origen comercial (op52) (520000)</v>
      </c>
      <c r="C212" s="9" t="s">
        <v>2512</v>
      </c>
      <c r="D212" s="12"/>
      <c r="E212" s="12"/>
      <c r="F212" s="12"/>
      <c r="G212" s="9" t="s">
        <v>23</v>
      </c>
      <c r="H212" s="12"/>
      <c r="I212" s="8"/>
      <c r="J212" s="425"/>
      <c r="K212" s="12"/>
      <c r="L212" s="12"/>
      <c r="M212" s="12"/>
      <c r="N212" s="12"/>
      <c r="O212" s="12"/>
      <c r="P212" s="12"/>
      <c r="Q212" s="12"/>
      <c r="R212" s="12"/>
      <c r="S212" s="12"/>
      <c r="T212" s="12"/>
      <c r="U212" s="12"/>
    </row>
    <row r="213" spans="1:21" s="68" customFormat="1" ht="15.75" customHeight="1">
      <c r="A213" s="14" t="str">
        <f>IF(data!A963="/*","/*","/**Replace")</f>
        <v>/**Replace</v>
      </c>
      <c r="B213" s="64" t="str">
        <f>data!C963</f>
        <v>Ajustes por incrementos (disminuciones) en otras cuentas por pagar derivadas de las actividades de operación (op52) (520000)</v>
      </c>
      <c r="C213" s="9" t="s">
        <v>2513</v>
      </c>
      <c r="D213" s="12"/>
      <c r="E213" s="12"/>
      <c r="F213" s="12"/>
      <c r="G213" s="9" t="s">
        <v>23</v>
      </c>
      <c r="H213" s="12"/>
      <c r="I213" s="8"/>
      <c r="J213" s="425"/>
      <c r="K213" s="12"/>
      <c r="L213" s="12"/>
      <c r="M213" s="12"/>
      <c r="N213" s="12"/>
      <c r="O213" s="12"/>
      <c r="P213" s="12"/>
      <c r="Q213" s="12"/>
      <c r="R213" s="12"/>
      <c r="S213" s="12"/>
      <c r="T213" s="12"/>
      <c r="U213" s="12"/>
    </row>
    <row r="214" spans="1:21" s="68" customFormat="1" ht="15.75" customHeight="1">
      <c r="A214" s="14" t="str">
        <f>IF(data!A964="/*","/*","/**Replace")</f>
        <v>/**Replace</v>
      </c>
      <c r="B214" s="64" t="str">
        <f>data!C964</f>
        <v>Ajustes por gastos de depreciación y amortización (op52) (520000)</v>
      </c>
      <c r="C214" s="9" t="s">
        <v>2514</v>
      </c>
      <c r="D214" s="12"/>
      <c r="E214" s="12"/>
      <c r="F214" s="12"/>
      <c r="G214" s="9" t="s">
        <v>23</v>
      </c>
      <c r="H214" s="12"/>
      <c r="I214" s="8"/>
      <c r="J214" s="425"/>
      <c r="K214" s="12"/>
      <c r="L214" s="12"/>
      <c r="M214" s="12"/>
      <c r="N214" s="12"/>
      <c r="O214" s="12"/>
      <c r="P214" s="12"/>
      <c r="Q214" s="12"/>
      <c r="R214" s="12"/>
      <c r="S214" s="12"/>
      <c r="T214" s="12"/>
      <c r="U214" s="12"/>
    </row>
    <row r="215" spans="1:21" s="68" customFormat="1" ht="15.75" customHeight="1">
      <c r="A215" s="14" t="str">
        <f>IF(data!A965="/*","/*","/**Replace")</f>
        <v>/**Replace</v>
      </c>
      <c r="B215" s="64" t="str">
        <f>data!C965</f>
        <v>Ajustes por deterioro de valor (reversiones de pérdidas por deterioro de valor) reconocidas en el resultado del periodo (op52) (520000)</v>
      </c>
      <c r="C215" s="9" t="s">
        <v>2515</v>
      </c>
      <c r="D215" s="12"/>
      <c r="E215" s="12"/>
      <c r="F215" s="12"/>
      <c r="G215" s="9" t="s">
        <v>23</v>
      </c>
      <c r="H215" s="12"/>
      <c r="I215" s="8"/>
      <c r="J215" s="425"/>
      <c r="K215" s="12"/>
      <c r="L215" s="12"/>
      <c r="M215" s="12"/>
      <c r="N215" s="12"/>
      <c r="O215" s="12"/>
      <c r="P215" s="12"/>
      <c r="Q215" s="12"/>
      <c r="R215" s="12"/>
      <c r="S215" s="12"/>
      <c r="T215" s="12"/>
      <c r="U215" s="12"/>
    </row>
    <row r="216" spans="1:21" s="68" customFormat="1" ht="15.75" customHeight="1">
      <c r="A216" s="14" t="str">
        <f>IF(data!A966="/*","/*","/**Replace")</f>
        <v>/**Replace</v>
      </c>
      <c r="B216" s="64" t="str">
        <f>data!C966</f>
        <v>Ajustes por provisiones (op52) (520000)</v>
      </c>
      <c r="C216" s="9" t="s">
        <v>2516</v>
      </c>
      <c r="D216" s="12"/>
      <c r="E216" s="12"/>
      <c r="F216" s="12"/>
      <c r="G216" s="9" t="s">
        <v>23</v>
      </c>
      <c r="H216" s="12"/>
      <c r="I216" s="8"/>
      <c r="J216" s="425"/>
      <c r="K216" s="12"/>
      <c r="L216" s="12"/>
      <c r="M216" s="12"/>
      <c r="N216" s="12"/>
      <c r="O216" s="12"/>
      <c r="P216" s="12"/>
      <c r="Q216" s="12"/>
      <c r="R216" s="12"/>
      <c r="S216" s="12"/>
      <c r="T216" s="12"/>
      <c r="U216" s="12"/>
    </row>
    <row r="217" spans="1:21" s="68" customFormat="1" ht="15.75" customHeight="1">
      <c r="A217" s="14" t="str">
        <f>IF(data!A967="/*","/*","/**Replace")</f>
        <v>/**Replace</v>
      </c>
      <c r="B217" s="64" t="str">
        <f>data!C967</f>
        <v>Ajustes por pérdidas (ganancias) de moneda extranjera no realizadas (op52) (520000)</v>
      </c>
      <c r="C217" s="9" t="s">
        <v>2517</v>
      </c>
      <c r="D217" s="12"/>
      <c r="E217" s="12"/>
      <c r="F217" s="12"/>
      <c r="G217" s="9" t="s">
        <v>23</v>
      </c>
      <c r="H217" s="12"/>
      <c r="I217" s="8"/>
      <c r="J217" s="425"/>
      <c r="K217" s="12"/>
      <c r="L217" s="12"/>
      <c r="M217" s="12"/>
      <c r="N217" s="12"/>
      <c r="O217" s="12"/>
      <c r="P217" s="12"/>
      <c r="Q217" s="12"/>
      <c r="R217" s="12"/>
      <c r="S217" s="12"/>
      <c r="T217" s="12"/>
      <c r="U217" s="12"/>
    </row>
    <row r="218" spans="1:21" s="68" customFormat="1" ht="15.75" customHeight="1">
      <c r="A218" s="14" t="str">
        <f>IF(data!A968="/*","/*","/**Replace")</f>
        <v>/**Replace</v>
      </c>
      <c r="B218" s="64" t="str">
        <f>data!C968</f>
        <v>Ajustes por pagos basados en acciones (op52) (520000)</v>
      </c>
      <c r="C218" s="9" t="s">
        <v>2518</v>
      </c>
      <c r="D218" s="12"/>
      <c r="E218" s="12"/>
      <c r="F218" s="12"/>
      <c r="G218" s="9" t="s">
        <v>23</v>
      </c>
      <c r="H218" s="12"/>
      <c r="I218" s="8"/>
      <c r="J218" s="425"/>
      <c r="K218" s="12"/>
      <c r="L218" s="12"/>
      <c r="M218" s="12"/>
      <c r="N218" s="12"/>
      <c r="O218" s="12"/>
      <c r="P218" s="12"/>
      <c r="Q218" s="12"/>
      <c r="R218" s="12"/>
      <c r="S218" s="12"/>
      <c r="T218" s="12"/>
      <c r="U218" s="12"/>
    </row>
    <row r="219" spans="1:21" s="68" customFormat="1" ht="15.75" customHeight="1">
      <c r="A219" s="14" t="str">
        <f>IF(data!A969="/*","/*","/**Replace")</f>
        <v>/**Replace</v>
      </c>
      <c r="B219" s="64" t="str">
        <f>data!C969</f>
        <v>Ajustes por pérdidas (ganancias) del valor razonable (op52) (520000)</v>
      </c>
      <c r="C219" s="9" t="s">
        <v>2519</v>
      </c>
      <c r="D219" s="12"/>
      <c r="E219" s="12"/>
      <c r="F219" s="12"/>
      <c r="G219" s="9" t="s">
        <v>23</v>
      </c>
      <c r="H219" s="12"/>
      <c r="I219" s="8"/>
      <c r="J219" s="425"/>
      <c r="K219" s="12"/>
      <c r="L219" s="12"/>
      <c r="M219" s="12"/>
      <c r="N219" s="12"/>
      <c r="O219" s="12"/>
      <c r="P219" s="12"/>
      <c r="Q219" s="12"/>
      <c r="R219" s="12"/>
      <c r="S219" s="12"/>
      <c r="T219" s="12"/>
      <c r="U219" s="12"/>
    </row>
    <row r="220" spans="1:21" s="68" customFormat="1" ht="15.75" customHeight="1">
      <c r="A220" s="14" t="str">
        <f>IF(data!A970="/*","/*","/**Replace")</f>
        <v>/**Replace</v>
      </c>
      <c r="B220" s="64" t="str">
        <f>data!C970</f>
        <v>Ajustes por ganancias no distribuidas de asociadas (op52) (520000)</v>
      </c>
      <c r="C220" s="9" t="s">
        <v>2520</v>
      </c>
      <c r="D220" s="12"/>
      <c r="E220" s="12"/>
      <c r="F220" s="12"/>
      <c r="G220" s="9" t="s">
        <v>23</v>
      </c>
      <c r="H220" s="12"/>
      <c r="I220" s="8"/>
      <c r="J220" s="425"/>
      <c r="K220" s="12"/>
      <c r="L220" s="12"/>
      <c r="M220" s="12"/>
      <c r="N220" s="12"/>
      <c r="O220" s="12"/>
      <c r="P220" s="12"/>
      <c r="Q220" s="12"/>
      <c r="R220" s="12"/>
      <c r="S220" s="12"/>
      <c r="T220" s="12"/>
      <c r="U220" s="12"/>
    </row>
    <row r="221" spans="1:21" s="68" customFormat="1" ht="15.75" customHeight="1">
      <c r="A221" s="14" t="str">
        <f>IF(data!A971="/*","/*","/**Replace")</f>
        <v>/**Replace</v>
      </c>
      <c r="B221" s="64" t="str">
        <f>data!C971</f>
        <v>Ajustes por participaciones no controladoras (op52) (520000)</v>
      </c>
      <c r="C221" s="9" t="s">
        <v>2521</v>
      </c>
      <c r="D221" s="12"/>
      <c r="E221" s="12"/>
      <c r="F221" s="12"/>
      <c r="G221" s="9" t="s">
        <v>23</v>
      </c>
      <c r="H221" s="12"/>
      <c r="I221" s="8"/>
      <c r="J221" s="425"/>
      <c r="K221" s="12"/>
      <c r="L221" s="12"/>
      <c r="M221" s="12"/>
      <c r="N221" s="12"/>
      <c r="O221" s="12"/>
      <c r="P221" s="12"/>
      <c r="Q221" s="12"/>
      <c r="R221" s="12"/>
      <c r="S221" s="12"/>
      <c r="T221" s="12"/>
      <c r="U221" s="12"/>
    </row>
    <row r="222" spans="1:21" s="68" customFormat="1" ht="15.75" customHeight="1">
      <c r="A222" s="14" t="str">
        <f>IF(data!A972="/*","/*","/**Replace")</f>
        <v>/**Replace</v>
      </c>
      <c r="B222" s="64" t="str">
        <f>data!C972</f>
        <v>Ajustes por gastos (ingresos) acumulados o devengados pendientes de pagar (o cobrar) (op52) (520000)</v>
      </c>
      <c r="C222" s="9" t="s">
        <v>2522</v>
      </c>
      <c r="D222" s="12"/>
      <c r="E222" s="12"/>
      <c r="F222" s="12"/>
      <c r="G222" s="9" t="s">
        <v>23</v>
      </c>
      <c r="H222" s="12"/>
      <c r="I222" s="8"/>
      <c r="J222" s="425"/>
      <c r="K222" s="12"/>
      <c r="L222" s="12"/>
      <c r="M222" s="12"/>
      <c r="N222" s="12"/>
      <c r="O222" s="12"/>
      <c r="P222" s="12"/>
      <c r="Q222" s="12"/>
      <c r="R222" s="12"/>
      <c r="S222" s="12"/>
      <c r="T222" s="12"/>
      <c r="U222" s="12"/>
    </row>
    <row r="223" spans="1:21" s="68" customFormat="1" ht="15.75" customHeight="1">
      <c r="A223" s="14" t="str">
        <f>IF(data!A973="/*","/*","/**Replace")</f>
        <v>/**Replace</v>
      </c>
      <c r="B223" s="64" t="str">
        <f>data!C973</f>
        <v>Otros ajustes por partidas distintas al efectivo (op52) (520000)</v>
      </c>
      <c r="C223" s="9" t="s">
        <v>2523</v>
      </c>
      <c r="D223" s="12"/>
      <c r="E223" s="12"/>
      <c r="F223" s="12"/>
      <c r="G223" s="9" t="s">
        <v>23</v>
      </c>
      <c r="H223" s="12"/>
      <c r="I223" s="8"/>
      <c r="J223" s="425"/>
      <c r="K223" s="12"/>
      <c r="L223" s="12"/>
      <c r="M223" s="12"/>
      <c r="N223" s="12"/>
      <c r="O223" s="12"/>
      <c r="P223" s="12"/>
      <c r="Q223" s="12"/>
      <c r="R223" s="12"/>
      <c r="S223" s="12"/>
      <c r="T223" s="12"/>
      <c r="U223" s="12"/>
    </row>
    <row r="224" spans="1:21" s="68" customFormat="1" ht="15.75" customHeight="1">
      <c r="A224" s="14" t="str">
        <f>IF(data!A974="/*","/*","/**Replace")</f>
        <v>/**Replace</v>
      </c>
      <c r="B224" s="64" t="str">
        <f>data!C974</f>
        <v>Ajustes por pérdidas (ganancias) por la disposición de activos no corrientes (op52) (520000)</v>
      </c>
      <c r="C224" s="9" t="s">
        <v>2524</v>
      </c>
      <c r="D224" s="12"/>
      <c r="E224" s="12"/>
      <c r="F224" s="12"/>
      <c r="G224" s="9" t="s">
        <v>23</v>
      </c>
      <c r="H224" s="12"/>
      <c r="I224" s="8"/>
      <c r="J224" s="425"/>
      <c r="K224" s="12"/>
      <c r="L224" s="12"/>
      <c r="M224" s="12"/>
      <c r="N224" s="12"/>
      <c r="O224" s="12"/>
      <c r="P224" s="12"/>
      <c r="Q224" s="12"/>
      <c r="R224" s="12"/>
      <c r="S224" s="12"/>
      <c r="T224" s="12"/>
      <c r="U224" s="12"/>
    </row>
    <row r="225" spans="1:21" s="68" customFormat="1" ht="15.75" customHeight="1">
      <c r="A225" s="14" t="str">
        <f>IF(data!A975="/*","/*","/**Replace")</f>
        <v>/**Replace</v>
      </c>
      <c r="B225" s="64" t="str">
        <f>data!C975</f>
        <v>Otros ajustes para los que los efectos sobre el efectivo son flujos de efectivo de inversión o financiación (op52) (520000)</v>
      </c>
      <c r="C225" s="9" t="s">
        <v>2525</v>
      </c>
      <c r="D225" s="12"/>
      <c r="E225" s="12"/>
      <c r="F225" s="12"/>
      <c r="G225" s="9" t="s">
        <v>23</v>
      </c>
      <c r="H225" s="12"/>
      <c r="I225" s="8"/>
      <c r="J225" s="425"/>
      <c r="K225" s="12"/>
      <c r="L225" s="12"/>
      <c r="M225" s="12"/>
      <c r="N225" s="12"/>
      <c r="O225" s="12"/>
      <c r="P225" s="12"/>
      <c r="Q225" s="12"/>
      <c r="R225" s="12"/>
      <c r="S225" s="12"/>
      <c r="T225" s="12"/>
      <c r="U225" s="12"/>
    </row>
    <row r="226" spans="1:21" s="68" customFormat="1" ht="15.75" customHeight="1">
      <c r="A226" s="14" t="str">
        <f>IF(data!A976="/*","/*","/**Replace")</f>
        <v>/**Replace</v>
      </c>
      <c r="B226" s="64" t="str">
        <f>data!C976</f>
        <v>Otros ajustes para conciliar la ganancia (pérdida) (op52) (520000)</v>
      </c>
      <c r="C226" s="9" t="s">
        <v>2526</v>
      </c>
      <c r="D226" s="12"/>
      <c r="E226" s="12"/>
      <c r="F226" s="12"/>
      <c r="G226" s="9" t="s">
        <v>23</v>
      </c>
      <c r="H226" s="12"/>
      <c r="I226" s="8"/>
      <c r="J226" s="425"/>
      <c r="K226" s="12"/>
      <c r="L226" s="12"/>
      <c r="M226" s="12"/>
      <c r="N226" s="12"/>
      <c r="O226" s="12"/>
      <c r="P226" s="12"/>
      <c r="Q226" s="12"/>
      <c r="R226" s="12"/>
      <c r="S226" s="12"/>
      <c r="T226" s="12"/>
      <c r="U226" s="12"/>
    </row>
    <row r="227" spans="1:21" s="68" customFormat="1" ht="15.75" customHeight="1">
      <c r="A227" s="14" t="str">
        <f>IF(data!A977="/*","/*","/**Replace")</f>
        <v>/**Replace</v>
      </c>
      <c r="B227" s="64" t="str">
        <f>data!C977</f>
        <v>Total ajustes para conciliar la ganancia (pérdida) (op52) (520000)</v>
      </c>
      <c r="C227" s="9" t="s">
        <v>2527</v>
      </c>
      <c r="D227" s="12"/>
      <c r="E227" s="12"/>
      <c r="F227" s="12"/>
      <c r="G227" s="9" t="s">
        <v>23</v>
      </c>
      <c r="H227" s="12"/>
      <c r="I227" s="8"/>
      <c r="J227" s="425"/>
      <c r="K227" s="12"/>
      <c r="L227" s="12"/>
      <c r="M227" s="12"/>
      <c r="N227" s="12"/>
      <c r="O227" s="12"/>
      <c r="P227" s="12"/>
      <c r="Q227" s="12"/>
      <c r="R227" s="12"/>
      <c r="S227" s="12"/>
      <c r="T227" s="12"/>
      <c r="U227" s="12"/>
    </row>
    <row r="228" spans="1:21" s="68" customFormat="1" ht="15.75" customHeight="1">
      <c r="A228" s="14" t="str">
        <f>IF(data!A978="/*","/*","/**Replace")</f>
        <v>/*</v>
      </c>
      <c r="B228" s="64" t="str">
        <f>data!C978</f>
        <v>Flujos de efectivo netos procedentes (utilizados en) operaciones (op52) (520000)</v>
      </c>
      <c r="C228" s="9" t="s">
        <v>2528</v>
      </c>
      <c r="D228" s="12"/>
      <c r="E228" s="12"/>
      <c r="F228" s="12"/>
      <c r="G228" s="9"/>
      <c r="H228" s="12"/>
      <c r="I228" s="8"/>
      <c r="J228" s="425"/>
      <c r="K228" s="12"/>
      <c r="L228" s="12"/>
      <c r="M228" s="12"/>
      <c r="N228" s="12"/>
      <c r="O228" s="12"/>
      <c r="P228" s="12"/>
      <c r="Q228" s="12"/>
      <c r="R228" s="12"/>
      <c r="S228" s="12"/>
      <c r="T228" s="12"/>
      <c r="U228" s="12"/>
    </row>
    <row r="229" spans="1:21" s="68" customFormat="1" ht="15.75" customHeight="1">
      <c r="A229" s="14" t="str">
        <f>IF(data!A979="/*","/*","/**Replace")</f>
        <v>/**Replace</v>
      </c>
      <c r="B229" s="64" t="str">
        <f>data!C979</f>
        <v>Dividendos pagados (op52) (520000)</v>
      </c>
      <c r="C229" s="9" t="s">
        <v>2457</v>
      </c>
      <c r="D229" s="12"/>
      <c r="E229" s="12"/>
      <c r="F229" s="12"/>
      <c r="G229" s="9" t="s">
        <v>23</v>
      </c>
      <c r="H229" s="12"/>
      <c r="I229" s="8"/>
      <c r="J229" s="425"/>
      <c r="K229" s="12"/>
      <c r="L229" s="12"/>
      <c r="M229" s="12"/>
      <c r="N229" s="12"/>
      <c r="O229" s="12"/>
      <c r="P229" s="12"/>
      <c r="Q229" s="12"/>
      <c r="R229" s="12"/>
      <c r="S229" s="12"/>
      <c r="T229" s="12"/>
      <c r="U229" s="12"/>
    </row>
    <row r="230" spans="1:21" s="68" customFormat="1" ht="15.75" customHeight="1">
      <c r="A230" s="14" t="str">
        <f>IF(data!A980="/*","/*","/**Replace")</f>
        <v>/**Replace</v>
      </c>
      <c r="B230" s="64" t="str">
        <f>data!C980</f>
        <v>Dividendos recibidos (op52) (520000)</v>
      </c>
      <c r="C230" s="9" t="s">
        <v>2458</v>
      </c>
      <c r="D230" s="12"/>
      <c r="E230" s="12"/>
      <c r="F230" s="12"/>
      <c r="G230" s="9" t="s">
        <v>23</v>
      </c>
      <c r="H230" s="12"/>
      <c r="I230" s="8"/>
      <c r="J230" s="425"/>
      <c r="K230" s="12"/>
      <c r="L230" s="12"/>
      <c r="M230" s="12"/>
      <c r="N230" s="12"/>
      <c r="O230" s="12"/>
      <c r="P230" s="12"/>
      <c r="Q230" s="12"/>
      <c r="R230" s="12"/>
      <c r="S230" s="12"/>
      <c r="T230" s="12"/>
      <c r="U230" s="12"/>
    </row>
    <row r="231" spans="1:21" s="68" customFormat="1" ht="15.75" customHeight="1">
      <c r="A231" s="14" t="str">
        <f>IF(data!A981="/*","/*","/**Replace")</f>
        <v>/**Replace</v>
      </c>
      <c r="B231" s="64" t="str">
        <f>data!C981</f>
        <v>Intereses pagados (op52) (520000)</v>
      </c>
      <c r="C231" s="9" t="s">
        <v>2459</v>
      </c>
      <c r="D231" s="12"/>
      <c r="E231" s="12"/>
      <c r="F231" s="12"/>
      <c r="G231" s="9" t="s">
        <v>23</v>
      </c>
      <c r="H231" s="12"/>
      <c r="I231" s="8"/>
      <c r="J231" s="425"/>
      <c r="K231" s="12"/>
      <c r="L231" s="12"/>
      <c r="M231" s="12"/>
      <c r="N231" s="12"/>
      <c r="O231" s="12"/>
      <c r="P231" s="12"/>
      <c r="Q231" s="12"/>
      <c r="R231" s="12"/>
      <c r="S231" s="12"/>
      <c r="T231" s="12"/>
      <c r="U231" s="12"/>
    </row>
    <row r="232" spans="1:21" s="68" customFormat="1" ht="15.75" customHeight="1">
      <c r="A232" s="14" t="str">
        <f>IF(data!A982="/*","/*","/**Replace")</f>
        <v>/**Replace</v>
      </c>
      <c r="B232" s="64" t="str">
        <f>data!C982</f>
        <v>Intereses recibidos (op52) (520000)</v>
      </c>
      <c r="C232" s="9" t="s">
        <v>2460</v>
      </c>
      <c r="D232" s="12"/>
      <c r="E232" s="12"/>
      <c r="F232" s="12"/>
      <c r="G232" s="9" t="s">
        <v>23</v>
      </c>
      <c r="H232" s="12"/>
      <c r="I232" s="8"/>
      <c r="J232" s="425"/>
      <c r="K232" s="12"/>
      <c r="L232" s="12"/>
      <c r="M232" s="12"/>
      <c r="N232" s="12"/>
      <c r="O232" s="12"/>
      <c r="P232" s="12"/>
      <c r="Q232" s="12"/>
      <c r="R232" s="12"/>
      <c r="S232" s="12"/>
      <c r="T232" s="12"/>
      <c r="U232" s="12"/>
    </row>
    <row r="233" spans="1:21" s="68" customFormat="1" ht="15.75" customHeight="1">
      <c r="A233" s="14" t="str">
        <f>IF(data!A983="/*","/*","/**Replace")</f>
        <v>/**Replace</v>
      </c>
      <c r="B233" s="64" t="str">
        <f>data!C983</f>
        <v>Impuestos a las ganancias reembolsados (pagados) (op52) (520000)</v>
      </c>
      <c r="C233" s="9" t="s">
        <v>2461</v>
      </c>
      <c r="D233" s="12"/>
      <c r="E233" s="12"/>
      <c r="F233" s="12"/>
      <c r="G233" s="9" t="s">
        <v>23</v>
      </c>
      <c r="H233" s="12"/>
      <c r="I233" s="8"/>
      <c r="J233" s="425"/>
      <c r="K233" s="12"/>
      <c r="L233" s="12"/>
      <c r="M233" s="12"/>
      <c r="N233" s="12"/>
      <c r="O233" s="12"/>
      <c r="P233" s="12"/>
      <c r="Q233" s="12"/>
      <c r="R233" s="12"/>
      <c r="S233" s="12"/>
      <c r="T233" s="12"/>
      <c r="U233" s="12"/>
    </row>
    <row r="234" spans="1:21" s="68" customFormat="1" ht="15.75" customHeight="1">
      <c r="A234" s="14" t="str">
        <f>IF(data!A984="/*","/*","/**Replace")</f>
        <v>/**Replace</v>
      </c>
      <c r="B234" s="64" t="str">
        <f>data!C984</f>
        <v>Otras entradas (salidas) de efectivo (op52) (520000)</v>
      </c>
      <c r="C234" s="9" t="s">
        <v>2462</v>
      </c>
      <c r="D234" s="12"/>
      <c r="E234" s="12"/>
      <c r="F234" s="12"/>
      <c r="G234" s="9" t="s">
        <v>23</v>
      </c>
      <c r="H234" s="12"/>
      <c r="I234" s="8"/>
      <c r="J234" s="425"/>
      <c r="K234" s="12"/>
      <c r="L234" s="12"/>
      <c r="M234" s="12"/>
      <c r="N234" s="12"/>
      <c r="O234" s="12"/>
      <c r="P234" s="12"/>
      <c r="Q234" s="12"/>
      <c r="R234" s="12"/>
      <c r="S234" s="12"/>
      <c r="T234" s="12"/>
      <c r="U234" s="12"/>
    </row>
    <row r="235" spans="1:21" s="68" customFormat="1" ht="15.75" customHeight="1">
      <c r="A235" s="14" t="str">
        <f>IF(data!A985="/*","/*","/**Replace")</f>
        <v>/**Replace</v>
      </c>
      <c r="B235" s="64" t="str">
        <f>data!C985</f>
        <v>Flujos de efectivo netos procedentes de (utilizados en) actividades de operación (op52) (520000)</v>
      </c>
      <c r="C235" s="9" t="s">
        <v>2463</v>
      </c>
      <c r="D235" s="12"/>
      <c r="E235" s="12"/>
      <c r="F235" s="12"/>
      <c r="G235" s="9" t="s">
        <v>23</v>
      </c>
      <c r="H235" s="12"/>
      <c r="I235" s="8"/>
      <c r="J235" s="425"/>
      <c r="K235" s="12"/>
      <c r="L235" s="12"/>
      <c r="M235" s="12"/>
      <c r="N235" s="12"/>
      <c r="O235" s="12"/>
      <c r="P235" s="12"/>
      <c r="Q235" s="12"/>
      <c r="R235" s="12"/>
      <c r="S235" s="12"/>
      <c r="T235" s="12"/>
      <c r="U235" s="12"/>
    </row>
    <row r="236" spans="1:21" s="68" customFormat="1" ht="15.75" customHeight="1">
      <c r="A236" s="14" t="str">
        <f>IF(data!A986="/*","/*","/**Replace")</f>
        <v>/*</v>
      </c>
      <c r="B236" s="64" t="str">
        <f>data!C986</f>
        <v>Flujos de efectivo procedentes de (utilizados en) actividades de INVERSIÓN (inv52) (520000)</v>
      </c>
      <c r="C236" s="9" t="s">
        <v>2464</v>
      </c>
      <c r="D236" s="12"/>
      <c r="E236" s="12"/>
      <c r="F236" s="12"/>
      <c r="G236" s="9"/>
      <c r="H236" s="12"/>
      <c r="I236" s="8"/>
      <c r="J236" s="425"/>
      <c r="K236" s="12"/>
      <c r="L236" s="12"/>
      <c r="M236" s="12"/>
      <c r="N236" s="12"/>
      <c r="O236" s="12"/>
      <c r="P236" s="12"/>
      <c r="Q236" s="12"/>
      <c r="R236" s="12"/>
      <c r="S236" s="12"/>
      <c r="T236" s="12"/>
      <c r="U236" s="12"/>
    </row>
    <row r="237" spans="1:21" s="68" customFormat="1" ht="15.75" customHeight="1">
      <c r="A237" s="14" t="str">
        <f>IF(data!A987="/*","/*","/**Replace")</f>
        <v>/**Replace</v>
      </c>
      <c r="B237" s="64" t="str">
        <f>data!C987</f>
        <v>Flujos de efectivo procedentes de la pérdida de control de subsidiarias u otros negocios (inv52) (520000)</v>
      </c>
      <c r="C237" s="9" t="s">
        <v>2465</v>
      </c>
      <c r="D237" s="12"/>
      <c r="E237" s="12"/>
      <c r="F237" s="12"/>
      <c r="G237" s="9" t="s">
        <v>23</v>
      </c>
      <c r="H237" s="12"/>
      <c r="I237" s="8"/>
      <c r="J237" s="425"/>
      <c r="K237" s="12"/>
      <c r="L237" s="12"/>
      <c r="M237" s="12"/>
      <c r="N237" s="12"/>
      <c r="O237" s="12"/>
      <c r="P237" s="12"/>
      <c r="Q237" s="12"/>
      <c r="R237" s="12"/>
      <c r="S237" s="12"/>
      <c r="T237" s="12"/>
      <c r="U237" s="12"/>
    </row>
    <row r="238" spans="1:21" s="68" customFormat="1" ht="15.75" customHeight="1">
      <c r="A238" s="14" t="str">
        <f>IF(data!A988="/*","/*","/**Replace")</f>
        <v>/**Replace</v>
      </c>
      <c r="B238" s="64" t="str">
        <f>data!C988</f>
        <v>Flujos de efectivo utilizados para obtener el control de subsidiarias u otros negocios (inv52) (520000)</v>
      </c>
      <c r="C238" s="9" t="s">
        <v>2466</v>
      </c>
      <c r="D238" s="12"/>
      <c r="E238" s="12"/>
      <c r="F238" s="12"/>
      <c r="G238" s="9" t="s">
        <v>23</v>
      </c>
      <c r="H238" s="12"/>
      <c r="I238" s="8"/>
      <c r="J238" s="425"/>
      <c r="K238" s="12"/>
      <c r="L238" s="12"/>
      <c r="M238" s="12"/>
      <c r="N238" s="12"/>
      <c r="O238" s="12"/>
      <c r="P238" s="12"/>
      <c r="Q238" s="12"/>
      <c r="R238" s="12"/>
      <c r="S238" s="12"/>
      <c r="T238" s="12"/>
      <c r="U238" s="12"/>
    </row>
    <row r="239" spans="1:21" s="68" customFormat="1" ht="15.75" customHeight="1">
      <c r="A239" s="14" t="str">
        <f>IF(data!A989="/*","/*","/**Replace")</f>
        <v>/**Replace</v>
      </c>
      <c r="B239" s="64" t="str">
        <f>data!C989</f>
        <v>Otros cobros por la venta de patrimonio o instrumentos de deuda de otras entidades (inv52) (520000)</v>
      </c>
      <c r="C239" s="9" t="s">
        <v>2467</v>
      </c>
      <c r="D239" s="12"/>
      <c r="E239" s="12"/>
      <c r="F239" s="12"/>
      <c r="G239" s="9" t="s">
        <v>23</v>
      </c>
      <c r="H239" s="12"/>
      <c r="I239" s="8"/>
      <c r="J239" s="425"/>
      <c r="K239" s="12"/>
      <c r="L239" s="12"/>
      <c r="M239" s="12"/>
      <c r="N239" s="12"/>
      <c r="O239" s="12"/>
      <c r="P239" s="12"/>
      <c r="Q239" s="12"/>
      <c r="R239" s="12"/>
      <c r="S239" s="12"/>
      <c r="T239" s="12"/>
      <c r="U239" s="12"/>
    </row>
    <row r="240" spans="1:21" s="68" customFormat="1" ht="15.75" customHeight="1">
      <c r="A240" s="14" t="str">
        <f>IF(data!A990="/*","/*","/**Replace")</f>
        <v>/**Replace</v>
      </c>
      <c r="B240" s="64" t="str">
        <f>data!C990</f>
        <v>Otros pagos para adquirir patrimonio o instrumentos de deuda de otras entidades (inv52) (520000)</v>
      </c>
      <c r="C240" s="9" t="s">
        <v>2468</v>
      </c>
      <c r="D240" s="12"/>
      <c r="E240" s="12"/>
      <c r="F240" s="12"/>
      <c r="G240" s="9" t="s">
        <v>23</v>
      </c>
      <c r="H240" s="12"/>
      <c r="I240" s="8"/>
      <c r="J240" s="425"/>
      <c r="K240" s="12"/>
      <c r="L240" s="12"/>
      <c r="M240" s="12"/>
      <c r="N240" s="12"/>
      <c r="O240" s="12"/>
      <c r="P240" s="12"/>
      <c r="Q240" s="12"/>
      <c r="R240" s="12"/>
      <c r="S240" s="12"/>
      <c r="T240" s="12"/>
      <c r="U240" s="12"/>
    </row>
    <row r="241" spans="1:21" s="68" customFormat="1" ht="15.75" customHeight="1">
      <c r="A241" s="14" t="str">
        <f>IF(data!A991="/*","/*","/**Replace")</f>
        <v>/**Replace</v>
      </c>
      <c r="B241" s="64" t="str">
        <f>data!C991</f>
        <v>Otros cobros por la venta de participaciones en negocios conjuntos (inv52) (520000)</v>
      </c>
      <c r="C241" s="9" t="s">
        <v>2469</v>
      </c>
      <c r="D241" s="12"/>
      <c r="E241" s="12"/>
      <c r="F241" s="12"/>
      <c r="G241" s="9" t="s">
        <v>23</v>
      </c>
      <c r="H241" s="12"/>
      <c r="I241" s="8"/>
      <c r="J241" s="425"/>
      <c r="K241" s="12"/>
      <c r="L241" s="12"/>
      <c r="M241" s="12"/>
      <c r="N241" s="12"/>
      <c r="O241" s="12"/>
      <c r="P241" s="12"/>
      <c r="Q241" s="12"/>
      <c r="R241" s="12"/>
      <c r="S241" s="12"/>
      <c r="T241" s="12"/>
      <c r="U241" s="12"/>
    </row>
    <row r="242" spans="1:21" s="68" customFormat="1" ht="15.75" customHeight="1">
      <c r="A242" s="14" t="str">
        <f>IF(data!A992="/*","/*","/**Replace")</f>
        <v>/**Replace</v>
      </c>
      <c r="B242" s="64" t="str">
        <f>data!C992</f>
        <v>Otros pagos para adquirir participaciones en negocios conjuntos (inv52) (520000)</v>
      </c>
      <c r="C242" s="9" t="s">
        <v>2470</v>
      </c>
      <c r="D242" s="12"/>
      <c r="E242" s="12"/>
      <c r="F242" s="12"/>
      <c r="G242" s="9" t="s">
        <v>23</v>
      </c>
      <c r="H242" s="12"/>
      <c r="I242" s="8"/>
      <c r="J242" s="425"/>
      <c r="K242" s="12"/>
      <c r="L242" s="12"/>
      <c r="M242" s="12"/>
      <c r="N242" s="12"/>
      <c r="O242" s="12"/>
      <c r="P242" s="12"/>
      <c r="Q242" s="12"/>
      <c r="R242" s="12"/>
      <c r="S242" s="12"/>
      <c r="T242" s="12"/>
      <c r="U242" s="12"/>
    </row>
    <row r="243" spans="1:21" s="68" customFormat="1" ht="15.75" customHeight="1">
      <c r="A243" s="14" t="str">
        <f>IF(data!A993="/*","/*","/**Replace")</f>
        <v>/**Replace</v>
      </c>
      <c r="B243" s="64" t="str">
        <f>data!C993</f>
        <v>Importes procedentes de la venta de propiedades, planta y equipo (inv52) (520000)</v>
      </c>
      <c r="C243" s="9" t="s">
        <v>2471</v>
      </c>
      <c r="D243" s="12"/>
      <c r="E243" s="12"/>
      <c r="F243" s="12"/>
      <c r="G243" s="9" t="s">
        <v>23</v>
      </c>
      <c r="H243" s="12"/>
      <c r="I243" s="8"/>
      <c r="J243" s="425"/>
      <c r="K243" s="12"/>
      <c r="L243" s="12"/>
      <c r="M243" s="12"/>
      <c r="N243" s="12"/>
      <c r="O243" s="12"/>
      <c r="P243" s="12"/>
      <c r="Q243" s="12"/>
      <c r="R243" s="12"/>
      <c r="S243" s="12"/>
      <c r="T243" s="12"/>
      <c r="U243" s="12"/>
    </row>
    <row r="244" spans="1:21" s="68" customFormat="1" ht="15.75" customHeight="1">
      <c r="A244" s="14" t="str">
        <f>IF(data!A994="/*","/*","/**Replace")</f>
        <v>/**Replace</v>
      </c>
      <c r="B244" s="64" t="str">
        <f>data!C994</f>
        <v>Compras de propiedades, planta y equipo (inv52) (520000)</v>
      </c>
      <c r="C244" s="9" t="s">
        <v>2472</v>
      </c>
      <c r="D244" s="12"/>
      <c r="E244" s="12"/>
      <c r="F244" s="12"/>
      <c r="G244" s="9" t="s">
        <v>23</v>
      </c>
      <c r="H244" s="12"/>
      <c r="I244" s="8"/>
      <c r="J244" s="425"/>
      <c r="K244" s="12"/>
      <c r="L244" s="12"/>
      <c r="M244" s="12"/>
      <c r="N244" s="12"/>
      <c r="O244" s="12"/>
      <c r="P244" s="12"/>
      <c r="Q244" s="12"/>
      <c r="R244" s="12"/>
      <c r="S244" s="12"/>
      <c r="T244" s="12"/>
      <c r="U244" s="12"/>
    </row>
    <row r="245" spans="1:21" s="68" customFormat="1" ht="15.75" customHeight="1">
      <c r="A245" s="14" t="str">
        <f>IF(data!A995="/*","/*","/**Replace")</f>
        <v>/**Replace</v>
      </c>
      <c r="B245" s="64" t="str">
        <f>data!C995</f>
        <v>Importes procedentes de ventas de activos intangibles (inv52) (520000)</v>
      </c>
      <c r="C245" s="9" t="s">
        <v>2473</v>
      </c>
      <c r="D245" s="12"/>
      <c r="E245" s="12"/>
      <c r="F245" s="12"/>
      <c r="G245" s="9" t="s">
        <v>23</v>
      </c>
      <c r="H245" s="12"/>
      <c r="I245" s="8"/>
      <c r="J245" s="425"/>
      <c r="K245" s="12"/>
      <c r="L245" s="12"/>
      <c r="M245" s="12"/>
      <c r="N245" s="12"/>
      <c r="O245" s="12"/>
      <c r="P245" s="12"/>
      <c r="Q245" s="12"/>
      <c r="R245" s="12"/>
      <c r="S245" s="12"/>
      <c r="T245" s="12"/>
      <c r="U245" s="12"/>
    </row>
    <row r="246" spans="1:21" s="68" customFormat="1" ht="15.75" customHeight="1">
      <c r="A246" s="14" t="str">
        <f>IF(data!A996="/*","/*","/**Replace")</f>
        <v>/**Replace</v>
      </c>
      <c r="B246" s="64" t="str">
        <f>data!C996</f>
        <v>Compras de activos intangibles (inv52) (520000)</v>
      </c>
      <c r="C246" s="9" t="s">
        <v>2474</v>
      </c>
      <c r="D246" s="12"/>
      <c r="E246" s="12"/>
      <c r="F246" s="12"/>
      <c r="G246" s="9" t="s">
        <v>23</v>
      </c>
      <c r="H246" s="12"/>
      <c r="I246" s="8"/>
      <c r="J246" s="425"/>
      <c r="K246" s="12"/>
      <c r="L246" s="12"/>
      <c r="M246" s="12"/>
      <c r="N246" s="12"/>
      <c r="O246" s="12"/>
      <c r="P246" s="12"/>
      <c r="Q246" s="12"/>
      <c r="R246" s="12"/>
      <c r="S246" s="12"/>
      <c r="T246" s="12"/>
      <c r="U246" s="12"/>
    </row>
    <row r="247" spans="1:21" s="68" customFormat="1" ht="15.75" customHeight="1">
      <c r="A247" s="14" t="str">
        <f>IF(data!A997="/*","/*","/**Replace")</f>
        <v>/**Replace</v>
      </c>
      <c r="B247" s="64" t="str">
        <f>data!C997</f>
        <v>Recursos por ventas de otros activos a largo plazo (inv52) (520000)</v>
      </c>
      <c r="C247" s="9" t="s">
        <v>2475</v>
      </c>
      <c r="D247" s="12"/>
      <c r="E247" s="12"/>
      <c r="F247" s="12"/>
      <c r="G247" s="9" t="s">
        <v>23</v>
      </c>
      <c r="H247" s="12"/>
      <c r="I247" s="8"/>
      <c r="J247" s="425"/>
      <c r="K247" s="12"/>
      <c r="L247" s="12"/>
      <c r="M247" s="12"/>
      <c r="N247" s="12"/>
      <c r="O247" s="12"/>
      <c r="P247" s="12"/>
      <c r="Q247" s="12"/>
      <c r="R247" s="12"/>
      <c r="S247" s="12"/>
      <c r="T247" s="12"/>
      <c r="U247" s="12"/>
    </row>
    <row r="248" spans="1:21" s="68" customFormat="1" ht="15.75" customHeight="1">
      <c r="A248" s="14" t="str">
        <f>IF(data!A998="/*","/*","/**Replace")</f>
        <v>/**Replace</v>
      </c>
      <c r="B248" s="64" t="str">
        <f>data!C998</f>
        <v>Compras de otros activos a largo plazo (inv52) (520000)</v>
      </c>
      <c r="C248" s="9" t="s">
        <v>2476</v>
      </c>
      <c r="D248" s="12"/>
      <c r="E248" s="12"/>
      <c r="F248" s="12"/>
      <c r="G248" s="9" t="s">
        <v>23</v>
      </c>
      <c r="H248" s="12"/>
      <c r="I248" s="8"/>
      <c r="J248" s="425"/>
      <c r="K248" s="12"/>
      <c r="L248" s="12"/>
      <c r="M248" s="12"/>
      <c r="N248" s="12"/>
      <c r="O248" s="12"/>
      <c r="P248" s="12"/>
      <c r="Q248" s="12"/>
      <c r="R248" s="12"/>
      <c r="S248" s="12"/>
      <c r="T248" s="12"/>
      <c r="U248" s="12"/>
    </row>
    <row r="249" spans="1:21" s="68" customFormat="1" ht="15.75" customHeight="1">
      <c r="A249" s="14" t="str">
        <f>IF(data!A999="/*","/*","/**Replace")</f>
        <v>/**Replace</v>
      </c>
      <c r="B249" s="64" t="str">
        <f>data!C999</f>
        <v>Anticipos de efectivo y préstamos concedidos a terceros (inv52) (520000)</v>
      </c>
      <c r="C249" s="9" t="s">
        <v>2477</v>
      </c>
      <c r="D249" s="12"/>
      <c r="E249" s="12"/>
      <c r="F249" s="12"/>
      <c r="G249" s="9" t="s">
        <v>23</v>
      </c>
      <c r="H249" s="12"/>
      <c r="I249" s="8"/>
      <c r="J249" s="425"/>
      <c r="K249" s="12"/>
      <c r="L249" s="12"/>
      <c r="M249" s="12"/>
      <c r="N249" s="12"/>
      <c r="O249" s="12"/>
      <c r="P249" s="12"/>
      <c r="Q249" s="12"/>
      <c r="R249" s="12"/>
      <c r="S249" s="12"/>
      <c r="T249" s="12"/>
      <c r="U249" s="12"/>
    </row>
    <row r="250" spans="1:21" s="68" customFormat="1" ht="15.75" customHeight="1">
      <c r="A250" s="14" t="str">
        <f>IF(data!A1000="/*","/*","/**Replace")</f>
        <v>/**Replace</v>
      </c>
      <c r="B250" s="64" t="str">
        <f>data!C1000</f>
        <v>Cobros procedentes del reembolso de anticipos y préstamos concedidos a terceros (inv52) (520000)</v>
      </c>
      <c r="C250" s="9" t="s">
        <v>2478</v>
      </c>
      <c r="D250" s="12"/>
      <c r="E250" s="12"/>
      <c r="F250" s="12"/>
      <c r="G250" s="9" t="s">
        <v>23</v>
      </c>
      <c r="H250" s="12"/>
      <c r="I250" s="8"/>
      <c r="J250" s="425"/>
      <c r="K250" s="12"/>
      <c r="L250" s="12"/>
      <c r="M250" s="12"/>
      <c r="N250" s="12"/>
      <c r="O250" s="12"/>
      <c r="P250" s="12"/>
      <c r="Q250" s="12"/>
      <c r="R250" s="12"/>
      <c r="S250" s="12"/>
      <c r="T250" s="12"/>
      <c r="U250" s="12"/>
    </row>
    <row r="251" spans="1:21" s="68" customFormat="1" ht="15.75" customHeight="1">
      <c r="A251" s="14" t="str">
        <f>IF(data!A1001="/*","/*","/**Replace")</f>
        <v>/**Replace</v>
      </c>
      <c r="B251" s="64" t="str">
        <f>data!C1001</f>
        <v>Pagos derivados de contratos de futuro, a término, de opciones y de permuta financiera (inv52) (520000)</v>
      </c>
      <c r="C251" s="9" t="s">
        <v>2479</v>
      </c>
      <c r="D251" s="12"/>
      <c r="E251" s="12"/>
      <c r="F251" s="12"/>
      <c r="G251" s="9" t="s">
        <v>23</v>
      </c>
      <c r="H251" s="12"/>
      <c r="I251" s="8"/>
      <c r="J251" s="425"/>
      <c r="K251" s="12"/>
      <c r="L251" s="12"/>
      <c r="M251" s="12"/>
      <c r="N251" s="12"/>
      <c r="O251" s="12"/>
      <c r="P251" s="12"/>
      <c r="Q251" s="12"/>
      <c r="R251" s="12"/>
      <c r="S251" s="12"/>
      <c r="T251" s="12"/>
      <c r="U251" s="12"/>
    </row>
    <row r="252" spans="1:21" s="68" customFormat="1" ht="15.75" customHeight="1">
      <c r="A252" s="14" t="str">
        <f>IF(data!A1002="/*","/*","/**Replace")</f>
        <v>/**Replace</v>
      </c>
      <c r="B252" s="64" t="str">
        <f>data!C1002</f>
        <v>Cobros procedentes de contratos de futuro, a término, de opciones y de permuta financiera (inv52) (520000)</v>
      </c>
      <c r="C252" s="9" t="s">
        <v>2480</v>
      </c>
      <c r="D252" s="12"/>
      <c r="E252" s="12"/>
      <c r="F252" s="12"/>
      <c r="G252" s="9" t="s">
        <v>23</v>
      </c>
      <c r="H252" s="12"/>
      <c r="I252" s="8"/>
      <c r="J252" s="425"/>
      <c r="K252" s="12"/>
      <c r="L252" s="12"/>
      <c r="M252" s="12"/>
      <c r="N252" s="12"/>
      <c r="O252" s="12"/>
      <c r="P252" s="12"/>
      <c r="Q252" s="12"/>
      <c r="R252" s="12"/>
      <c r="S252" s="12"/>
      <c r="T252" s="12"/>
      <c r="U252" s="12"/>
    </row>
    <row r="253" spans="1:21" s="68" customFormat="1" ht="15.75" customHeight="1">
      <c r="A253" s="14" t="str">
        <f>IF(data!A1003="/*","/*","/**Replace")</f>
        <v>/**Replace</v>
      </c>
      <c r="B253" s="64" t="str">
        <f>data!C1003</f>
        <v>Dividendos recibidos (inv52) (520000)</v>
      </c>
      <c r="C253" s="9" t="s">
        <v>2481</v>
      </c>
      <c r="D253" s="12"/>
      <c r="E253" s="12"/>
      <c r="F253" s="12"/>
      <c r="G253" s="9" t="s">
        <v>23</v>
      </c>
      <c r="H253" s="12"/>
      <c r="I253" s="8"/>
      <c r="J253" s="425"/>
      <c r="K253" s="12"/>
      <c r="L253" s="12"/>
      <c r="M253" s="12"/>
      <c r="N253" s="12"/>
      <c r="O253" s="12"/>
      <c r="P253" s="12"/>
      <c r="Q253" s="12"/>
      <c r="R253" s="12"/>
      <c r="S253" s="12"/>
      <c r="T253" s="12"/>
      <c r="U253" s="12"/>
    </row>
    <row r="254" spans="1:21" s="68" customFormat="1" ht="15.75" customHeight="1">
      <c r="A254" s="14" t="str">
        <f>IF(data!A1004="/*","/*","/**Replace")</f>
        <v>/**Replace</v>
      </c>
      <c r="B254" s="64" t="str">
        <f>data!C1004</f>
        <v>Intereses pagados (inv52) (520000)</v>
      </c>
      <c r="C254" s="9" t="s">
        <v>2482</v>
      </c>
      <c r="D254" s="12"/>
      <c r="E254" s="12"/>
      <c r="F254" s="12"/>
      <c r="G254" s="9" t="s">
        <v>23</v>
      </c>
      <c r="H254" s="12"/>
      <c r="I254" s="8"/>
      <c r="J254" s="425"/>
      <c r="K254" s="12"/>
      <c r="L254" s="12"/>
      <c r="M254" s="12"/>
      <c r="N254" s="12"/>
      <c r="O254" s="12"/>
      <c r="P254" s="12"/>
      <c r="Q254" s="12"/>
      <c r="R254" s="12"/>
      <c r="S254" s="12"/>
      <c r="T254" s="12"/>
      <c r="U254" s="12"/>
    </row>
    <row r="255" spans="1:21" s="68" customFormat="1" ht="15.75" customHeight="1">
      <c r="A255" s="14" t="str">
        <f>IF(data!A1005="/*","/*","/**Replace")</f>
        <v>/**Replace</v>
      </c>
      <c r="B255" s="64" t="str">
        <f>data!C1005</f>
        <v>Intereses recibidos (inv52) (520000)</v>
      </c>
      <c r="C255" s="9" t="s">
        <v>2483</v>
      </c>
      <c r="D255" s="12"/>
      <c r="E255" s="12"/>
      <c r="F255" s="12"/>
      <c r="G255" s="9" t="s">
        <v>23</v>
      </c>
      <c r="H255" s="12"/>
      <c r="I255" s="8"/>
      <c r="J255" s="425"/>
      <c r="K255" s="12"/>
      <c r="L255" s="12"/>
      <c r="M255" s="12"/>
      <c r="N255" s="12"/>
      <c r="O255" s="12"/>
      <c r="P255" s="12"/>
      <c r="Q255" s="12"/>
      <c r="R255" s="12"/>
      <c r="S255" s="12"/>
      <c r="T255" s="12"/>
      <c r="U255" s="12"/>
    </row>
    <row r="256" spans="1:21" s="68" customFormat="1" ht="15.75" customHeight="1">
      <c r="A256" s="14" t="str">
        <f>IF(data!A1006="/*","/*","/**Replace")</f>
        <v>/**Replace</v>
      </c>
      <c r="B256" s="64" t="str">
        <f>data!C1006</f>
        <v>Impuestos a las ganancias reembolsados (pagados) (inv52) (520000)</v>
      </c>
      <c r="C256" s="9" t="s">
        <v>2484</v>
      </c>
      <c r="D256" s="12"/>
      <c r="E256" s="12"/>
      <c r="F256" s="12"/>
      <c r="G256" s="9" t="s">
        <v>23</v>
      </c>
      <c r="H256" s="12"/>
      <c r="I256" s="8"/>
      <c r="J256" s="425"/>
      <c r="K256" s="12"/>
      <c r="L256" s="12"/>
      <c r="M256" s="12"/>
      <c r="N256" s="12"/>
      <c r="O256" s="12"/>
      <c r="P256" s="12"/>
      <c r="Q256" s="12"/>
      <c r="R256" s="12"/>
      <c r="S256" s="12"/>
      <c r="T256" s="12"/>
      <c r="U256" s="12"/>
    </row>
    <row r="257" spans="1:21" s="68" customFormat="1" ht="15.75" customHeight="1">
      <c r="A257" s="14" t="str">
        <f>IF(data!A1007="/*","/*","/**Replace")</f>
        <v>/**Replace</v>
      </c>
      <c r="B257" s="64" t="str">
        <f>data!C1007</f>
        <v>Otras entradas (salidas) de efectivo (inv52) (520000)</v>
      </c>
      <c r="C257" s="9" t="s">
        <v>2485</v>
      </c>
      <c r="D257" s="12"/>
      <c r="E257" s="12"/>
      <c r="F257" s="12"/>
      <c r="G257" s="9" t="s">
        <v>23</v>
      </c>
      <c r="H257" s="12"/>
      <c r="I257" s="8"/>
      <c r="J257" s="425"/>
      <c r="K257" s="12"/>
      <c r="L257" s="12"/>
      <c r="M257" s="12"/>
      <c r="N257" s="12"/>
      <c r="O257" s="12"/>
      <c r="P257" s="12"/>
      <c r="Q257" s="12"/>
      <c r="R257" s="12"/>
      <c r="S257" s="12"/>
      <c r="T257" s="12"/>
      <c r="U257" s="12"/>
    </row>
    <row r="258" spans="1:21" s="68" customFormat="1" ht="15.75" customHeight="1">
      <c r="A258" s="14" t="str">
        <f>IF(data!A1008="/*","/*","/**Replace")</f>
        <v>/**Replace</v>
      </c>
      <c r="B258" s="64" t="str">
        <f>data!C1008</f>
        <v>Flujos de efectivo netos procedentes de (utilizados en) actividades de inversión (inv52) (520000)</v>
      </c>
      <c r="C258" s="9" t="s">
        <v>2486</v>
      </c>
      <c r="D258" s="12"/>
      <c r="E258" s="12"/>
      <c r="F258" s="12"/>
      <c r="G258" s="9" t="s">
        <v>23</v>
      </c>
      <c r="H258" s="12"/>
      <c r="I258" s="8"/>
      <c r="J258" s="425"/>
      <c r="K258" s="12"/>
      <c r="L258" s="12"/>
      <c r="M258" s="12"/>
      <c r="N258" s="12"/>
      <c r="O258" s="12"/>
      <c r="P258" s="12"/>
      <c r="Q258" s="12"/>
      <c r="R258" s="12"/>
      <c r="S258" s="12"/>
      <c r="T258" s="12"/>
      <c r="U258" s="12"/>
    </row>
    <row r="259" spans="1:21" s="68" customFormat="1" ht="15.75" customHeight="1">
      <c r="A259" s="14" t="str">
        <f>IF(data!A1009="/*","/*","/**Replace")</f>
        <v>/*</v>
      </c>
      <c r="B259" s="64" t="str">
        <f>data!C1009</f>
        <v>Flujos de efectivo procedentes de (utilizados en) actividades de FINANCIACIÓN (520000)</v>
      </c>
      <c r="C259" s="9" t="s">
        <v>2487</v>
      </c>
      <c r="D259" s="12"/>
      <c r="E259" s="12"/>
      <c r="F259" s="12"/>
      <c r="G259" s="9"/>
      <c r="H259" s="12"/>
      <c r="I259" s="8"/>
      <c r="J259" s="425"/>
      <c r="K259" s="12"/>
      <c r="L259" s="12"/>
      <c r="M259" s="12"/>
      <c r="N259" s="12"/>
      <c r="O259" s="12"/>
      <c r="P259" s="12"/>
      <c r="Q259" s="12"/>
      <c r="R259" s="12"/>
      <c r="S259" s="12"/>
      <c r="T259" s="12"/>
      <c r="U259" s="12"/>
    </row>
    <row r="260" spans="1:21" s="68" customFormat="1" ht="15.75" customHeight="1">
      <c r="A260" s="14" t="str">
        <f>IF(data!A1010="/*","/*","/**Replace")</f>
        <v>/**Replace</v>
      </c>
      <c r="B260" s="64" t="str">
        <f>data!C1010</f>
        <v>Importes procedentes de la emisión de acciones (fin52) (520000)</v>
      </c>
      <c r="C260" s="9" t="s">
        <v>2488</v>
      </c>
      <c r="D260" s="12"/>
      <c r="E260" s="12"/>
      <c r="F260" s="12"/>
      <c r="G260" s="9" t="s">
        <v>23</v>
      </c>
      <c r="H260" s="12"/>
      <c r="I260" s="8"/>
      <c r="J260" s="425"/>
      <c r="K260" s="12"/>
      <c r="L260" s="12"/>
      <c r="M260" s="12"/>
      <c r="N260" s="12"/>
      <c r="O260" s="12"/>
      <c r="P260" s="12"/>
      <c r="Q260" s="12"/>
      <c r="R260" s="12"/>
      <c r="S260" s="12"/>
      <c r="T260" s="12"/>
      <c r="U260" s="12"/>
    </row>
    <row r="261" spans="1:21" s="68" customFormat="1" ht="15.75" customHeight="1">
      <c r="A261" s="14" t="str">
        <f>IF(data!A1011="/*","/*","/**Replace")</f>
        <v>/**Replace</v>
      </c>
      <c r="B261" s="64" t="str">
        <f>data!C1011</f>
        <v>Importes procedentes de la emisión de otros instrumentos de patrimonio (fin52) (520000)</v>
      </c>
      <c r="C261" s="9" t="s">
        <v>2489</v>
      </c>
      <c r="D261" s="12"/>
      <c r="E261" s="12"/>
      <c r="F261" s="12"/>
      <c r="G261" s="9" t="s">
        <v>23</v>
      </c>
      <c r="H261" s="12"/>
      <c r="I261" s="8"/>
      <c r="J261" s="425"/>
      <c r="K261" s="12"/>
      <c r="L261" s="12"/>
      <c r="M261" s="12"/>
      <c r="N261" s="12"/>
      <c r="O261" s="12"/>
      <c r="P261" s="12"/>
      <c r="Q261" s="12"/>
      <c r="R261" s="12"/>
      <c r="S261" s="12"/>
      <c r="T261" s="12"/>
      <c r="U261" s="12"/>
    </row>
    <row r="262" spans="1:21" s="68" customFormat="1" ht="15.75" customHeight="1">
      <c r="A262" s="14" t="str">
        <f>IF(data!A1012="/*","/*","/**Replace")</f>
        <v>/**Replace</v>
      </c>
      <c r="B262" s="64" t="str">
        <f>data!C1012</f>
        <v>Pagos por adquirir o rescatar las acciones de la entidad (fin52) (520000)</v>
      </c>
      <c r="C262" s="9" t="s">
        <v>2490</v>
      </c>
      <c r="D262" s="12"/>
      <c r="E262" s="12"/>
      <c r="F262" s="12"/>
      <c r="G262" s="9" t="s">
        <v>23</v>
      </c>
      <c r="H262" s="12"/>
      <c r="I262" s="8"/>
      <c r="J262" s="425"/>
      <c r="K262" s="12"/>
      <c r="L262" s="12"/>
      <c r="M262" s="12"/>
      <c r="N262" s="12"/>
      <c r="O262" s="12"/>
      <c r="P262" s="12"/>
      <c r="Q262" s="12"/>
      <c r="R262" s="12"/>
      <c r="S262" s="12"/>
      <c r="T262" s="12"/>
      <c r="U262" s="12"/>
    </row>
    <row r="263" spans="1:21" s="68" customFormat="1" ht="15.75" customHeight="1">
      <c r="A263" s="14" t="str">
        <f>IF(data!A1013="/*","/*","/**Replace")</f>
        <v>/**Replace</v>
      </c>
      <c r="B263" s="64" t="str">
        <f>data!C1013</f>
        <v>Pagos por otras participaciones en el patrimonio (fin52) (520000)</v>
      </c>
      <c r="C263" s="9" t="s">
        <v>2491</v>
      </c>
      <c r="D263" s="12"/>
      <c r="E263" s="12"/>
      <c r="F263" s="12"/>
      <c r="G263" s="9" t="s">
        <v>23</v>
      </c>
      <c r="H263" s="12"/>
      <c r="I263" s="8"/>
      <c r="J263" s="425"/>
      <c r="K263" s="12"/>
      <c r="L263" s="12"/>
      <c r="M263" s="12"/>
      <c r="N263" s="12"/>
      <c r="O263" s="12"/>
      <c r="P263" s="12"/>
      <c r="Q263" s="12"/>
      <c r="R263" s="12"/>
      <c r="S263" s="12"/>
      <c r="T263" s="12"/>
      <c r="U263" s="12"/>
    </row>
    <row r="264" spans="1:21" s="68" customFormat="1" ht="15.75" customHeight="1">
      <c r="A264" s="14" t="str">
        <f>IF(data!A1014="/*","/*","/**Replace")</f>
        <v>/**Replace</v>
      </c>
      <c r="B264" s="64" t="str">
        <f>data!C1014</f>
        <v>Importes procedentes de préstamos (fin52) (520000)</v>
      </c>
      <c r="C264" s="9" t="s">
        <v>2492</v>
      </c>
      <c r="D264" s="12"/>
      <c r="E264" s="12"/>
      <c r="F264" s="12"/>
      <c r="G264" s="9" t="s">
        <v>23</v>
      </c>
      <c r="H264" s="12"/>
      <c r="I264" s="8"/>
      <c r="J264" s="425"/>
      <c r="K264" s="12"/>
      <c r="L264" s="12"/>
      <c r="M264" s="12"/>
      <c r="N264" s="12"/>
      <c r="O264" s="12"/>
      <c r="P264" s="12"/>
      <c r="Q264" s="12"/>
      <c r="R264" s="12"/>
      <c r="S264" s="12"/>
      <c r="T264" s="12"/>
      <c r="U264" s="12"/>
    </row>
    <row r="265" spans="1:21" s="68" customFormat="1" ht="15.75" customHeight="1">
      <c r="A265" s="14" t="str">
        <f>IF(data!A1015="/*","/*","/**Replace")</f>
        <v>/**Replace</v>
      </c>
      <c r="B265" s="64" t="str">
        <f>data!C1015</f>
        <v>Reembolsos de préstamos (fin52) (520000)</v>
      </c>
      <c r="C265" s="9" t="s">
        <v>2493</v>
      </c>
      <c r="D265" s="12"/>
      <c r="E265" s="12"/>
      <c r="F265" s="12"/>
      <c r="G265" s="9" t="s">
        <v>23</v>
      </c>
      <c r="H265" s="12"/>
      <c r="I265" s="8"/>
      <c r="J265" s="425"/>
      <c r="K265" s="12"/>
      <c r="L265" s="12"/>
      <c r="M265" s="12"/>
      <c r="N265" s="12"/>
      <c r="O265" s="12"/>
      <c r="P265" s="12"/>
      <c r="Q265" s="12"/>
      <c r="R265" s="12"/>
      <c r="S265" s="12"/>
      <c r="T265" s="12"/>
      <c r="U265" s="12"/>
    </row>
    <row r="266" spans="1:21" s="68" customFormat="1" ht="15.75" customHeight="1">
      <c r="A266" s="14" t="str">
        <f>IF(data!A1016="/*","/*","/**Replace")</f>
        <v>/**Replace</v>
      </c>
      <c r="B266" s="64" t="str">
        <f>data!C1016</f>
        <v>Pagos de pasivos por arrendamientos financieros (fin52) (520000)</v>
      </c>
      <c r="C266" s="9" t="s">
        <v>2494</v>
      </c>
      <c r="D266" s="12"/>
      <c r="E266" s="12"/>
      <c r="F266" s="12"/>
      <c r="G266" s="9" t="s">
        <v>23</v>
      </c>
      <c r="H266" s="12"/>
      <c r="I266" s="8"/>
      <c r="J266" s="425"/>
      <c r="K266" s="12"/>
      <c r="L266" s="12"/>
      <c r="M266" s="12"/>
      <c r="N266" s="12"/>
      <c r="O266" s="12"/>
      <c r="P266" s="12"/>
      <c r="Q266" s="12"/>
      <c r="R266" s="12"/>
      <c r="S266" s="12"/>
      <c r="T266" s="12"/>
      <c r="U266" s="12"/>
    </row>
    <row r="267" spans="1:21" s="68" customFormat="1" ht="15.75" customHeight="1">
      <c r="A267" s="14" t="str">
        <f>IF(data!A1017="/*","/*","/**Replace")</f>
        <v>/**Replace</v>
      </c>
      <c r="B267" s="64" t="str">
        <f>data!C1017</f>
        <v>Dividendos pagados (fin52) (520000)</v>
      </c>
      <c r="C267" s="9" t="s">
        <v>2495</v>
      </c>
      <c r="D267" s="12"/>
      <c r="E267" s="12"/>
      <c r="F267" s="12"/>
      <c r="G267" s="9" t="s">
        <v>23</v>
      </c>
      <c r="H267" s="12"/>
      <c r="I267" s="8"/>
      <c r="J267" s="425"/>
      <c r="K267" s="12"/>
      <c r="L267" s="12"/>
      <c r="M267" s="12"/>
      <c r="N267" s="12"/>
      <c r="O267" s="12"/>
      <c r="P267" s="12"/>
      <c r="Q267" s="12"/>
      <c r="R267" s="12"/>
      <c r="S267" s="12"/>
      <c r="T267" s="12"/>
      <c r="U267" s="12"/>
    </row>
    <row r="268" spans="1:21" s="68" customFormat="1" ht="15.75" customHeight="1">
      <c r="A268" s="14" t="str">
        <f>IF(data!A1018="/*","/*","/**Replace")</f>
        <v>/**Replace</v>
      </c>
      <c r="B268" s="64" t="str">
        <f>data!C1018</f>
        <v>Intereses pagados (fin52) (520000)</v>
      </c>
      <c r="C268" s="9" t="s">
        <v>2496</v>
      </c>
      <c r="D268" s="12"/>
      <c r="E268" s="12"/>
      <c r="F268" s="12"/>
      <c r="G268" s="9" t="s">
        <v>23</v>
      </c>
      <c r="H268" s="12"/>
      <c r="I268" s="8"/>
      <c r="J268" s="425"/>
      <c r="K268" s="12"/>
      <c r="L268" s="12"/>
      <c r="M268" s="12"/>
      <c r="N268" s="12"/>
      <c r="O268" s="12"/>
      <c r="P268" s="12"/>
      <c r="Q268" s="12"/>
      <c r="R268" s="12"/>
      <c r="S268" s="12"/>
      <c r="T268" s="12"/>
      <c r="U268" s="12"/>
    </row>
    <row r="269" spans="1:21" s="68" customFormat="1" ht="15.75" customHeight="1">
      <c r="A269" s="14" t="str">
        <f>IF(data!A1019="/*","/*","/**Replace")</f>
        <v>/**Replace</v>
      </c>
      <c r="B269" s="64" t="str">
        <f>data!C1019</f>
        <v>Impuestos a las ganancias reembolsados (pagados) (fin52) (520000)</v>
      </c>
      <c r="C269" s="9" t="s">
        <v>2497</v>
      </c>
      <c r="D269" s="12"/>
      <c r="E269" s="12"/>
      <c r="F269" s="12"/>
      <c r="G269" s="9" t="s">
        <v>23</v>
      </c>
      <c r="H269" s="12"/>
      <c r="I269" s="8"/>
      <c r="J269" s="425"/>
      <c r="K269" s="12"/>
      <c r="L269" s="12"/>
      <c r="M269" s="12"/>
      <c r="N269" s="12"/>
      <c r="O269" s="12"/>
      <c r="P269" s="12"/>
      <c r="Q269" s="12"/>
      <c r="R269" s="12"/>
      <c r="S269" s="12"/>
      <c r="T269" s="12"/>
      <c r="U269" s="12"/>
    </row>
    <row r="270" spans="1:21" s="68" customFormat="1" ht="15.75" customHeight="1">
      <c r="A270" s="14" t="str">
        <f>IF(data!A1020="/*","/*","/**Replace")</f>
        <v>/**Replace</v>
      </c>
      <c r="B270" s="64" t="str">
        <f>data!C1020</f>
        <v>Otras entradas (salidas) de efectivo (fin52) (520000)</v>
      </c>
      <c r="C270" s="9" t="s">
        <v>2498</v>
      </c>
      <c r="D270" s="12"/>
      <c r="E270" s="12"/>
      <c r="F270" s="12"/>
      <c r="G270" s="9" t="s">
        <v>23</v>
      </c>
      <c r="H270" s="12"/>
      <c r="I270" s="8"/>
      <c r="J270" s="425"/>
      <c r="K270" s="12"/>
      <c r="L270" s="12"/>
      <c r="M270" s="12"/>
      <c r="N270" s="12"/>
      <c r="O270" s="12"/>
      <c r="P270" s="12"/>
      <c r="Q270" s="12"/>
      <c r="R270" s="12"/>
      <c r="S270" s="12"/>
      <c r="T270" s="12"/>
      <c r="U270" s="12"/>
    </row>
    <row r="271" spans="1:21" s="68" customFormat="1" ht="15.75" customHeight="1">
      <c r="A271" s="14" t="str">
        <f>IF(data!A1021="/*","/*","/**Replace")</f>
        <v>/**Replace</v>
      </c>
      <c r="B271" s="64" t="str">
        <f>data!C1021</f>
        <v>Flujos de efectivo netos procedentes de (utilizados en) actividades de financiación (fin52) (520000)</v>
      </c>
      <c r="C271" s="9" t="s">
        <v>2499</v>
      </c>
      <c r="D271" s="12"/>
      <c r="E271" s="12"/>
      <c r="F271" s="12"/>
      <c r="G271" s="9" t="s">
        <v>23</v>
      </c>
      <c r="H271" s="12"/>
      <c r="I271" s="8"/>
      <c r="J271" s="425"/>
      <c r="K271" s="12"/>
      <c r="L271" s="12"/>
      <c r="M271" s="12"/>
      <c r="N271" s="12"/>
      <c r="O271" s="12"/>
      <c r="P271" s="12"/>
      <c r="Q271" s="12"/>
      <c r="R271" s="12"/>
      <c r="S271" s="12"/>
      <c r="T271" s="12"/>
      <c r="U271" s="12"/>
    </row>
    <row r="272" spans="1:21" s="68" customFormat="1" ht="15.75" customHeight="1">
      <c r="A272" s="14" t="str">
        <f>IF(data!A1022="/*","/*","/**Replace")</f>
        <v>/**Replace</v>
      </c>
      <c r="B272" s="64" t="str">
        <f>data!C1022</f>
        <v>Incremento (disminución) neto de efectivo y equivalentes al efectivo, antes del efecto de los cambios en la tasa de cambio (EF52) (520000)</v>
      </c>
      <c r="C272" s="9" t="s">
        <v>2500</v>
      </c>
      <c r="D272" s="12"/>
      <c r="E272" s="12"/>
      <c r="F272" s="12"/>
      <c r="G272" s="9" t="s">
        <v>23</v>
      </c>
      <c r="H272" s="12"/>
      <c r="I272" s="8"/>
      <c r="J272" s="425"/>
      <c r="K272" s="12"/>
      <c r="L272" s="12"/>
      <c r="M272" s="12"/>
      <c r="N272" s="12"/>
      <c r="O272" s="12"/>
      <c r="P272" s="12"/>
      <c r="Q272" s="12"/>
      <c r="R272" s="12"/>
      <c r="S272" s="12"/>
      <c r="T272" s="12"/>
      <c r="U272" s="12"/>
    </row>
    <row r="273" spans="1:21" s="68" customFormat="1" ht="15.75" customHeight="1">
      <c r="A273" s="14" t="str">
        <f>IF(data!A1023="/*","/*","/**Replace")</f>
        <v>/*</v>
      </c>
      <c r="B273" s="64" t="str">
        <f>data!C1023</f>
        <v>Efectos de la variación en la tasa de cambio sobre el efectivo y equivalentes al efectivo (EF52) (520000)</v>
      </c>
      <c r="C273" s="9" t="s">
        <v>2501</v>
      </c>
      <c r="D273" s="12"/>
      <c r="E273" s="12"/>
      <c r="F273" s="12"/>
      <c r="G273" s="9"/>
      <c r="H273" s="12"/>
      <c r="I273" s="8"/>
      <c r="J273" s="425"/>
      <c r="K273" s="12"/>
      <c r="L273" s="12"/>
      <c r="M273" s="12"/>
      <c r="N273" s="12"/>
      <c r="O273" s="12"/>
      <c r="P273" s="12"/>
      <c r="Q273" s="12"/>
      <c r="R273" s="12"/>
      <c r="S273" s="12"/>
      <c r="T273" s="12"/>
      <c r="U273" s="12"/>
    </row>
    <row r="274" spans="1:21" s="68" customFormat="1" ht="15.75" customHeight="1">
      <c r="A274" s="14" t="str">
        <f>IF(data!A1024="/*","/*","/**Replace")</f>
        <v>/**Replace</v>
      </c>
      <c r="B274" s="64" t="str">
        <f>data!C1024</f>
        <v>Efectos de la variación en la tasa de cambio sobre el efectivo y equivalentes al efectivo (EF52) (520000)</v>
      </c>
      <c r="C274" s="9" t="s">
        <v>2502</v>
      </c>
      <c r="D274" s="12"/>
      <c r="E274" s="12"/>
      <c r="F274" s="12"/>
      <c r="G274" s="9" t="s">
        <v>23</v>
      </c>
      <c r="H274" s="12"/>
      <c r="I274" s="8"/>
      <c r="J274" s="425"/>
      <c r="K274" s="12"/>
      <c r="L274" s="12"/>
      <c r="M274" s="12"/>
      <c r="N274" s="12"/>
      <c r="O274" s="12"/>
      <c r="P274" s="12"/>
      <c r="Q274" s="12"/>
      <c r="R274" s="12"/>
      <c r="S274" s="12"/>
      <c r="T274" s="12"/>
      <c r="U274" s="12"/>
    </row>
    <row r="275" spans="1:21" s="68" customFormat="1" ht="15.75" customHeight="1">
      <c r="A275" s="14" t="str">
        <f>IF(data!A1025="/*","/*","/**Replace")</f>
        <v>/**Replace</v>
      </c>
      <c r="B275" s="64" t="str">
        <f>data!C1025</f>
        <v>Incremento (disminución) neto de efectivo y equivalentes al efectivo (EF52) (520000)</v>
      </c>
      <c r="C275" s="9" t="s">
        <v>2503</v>
      </c>
      <c r="D275" s="12"/>
      <c r="E275" s="12"/>
      <c r="F275" s="12"/>
      <c r="G275" s="9" t="s">
        <v>23</v>
      </c>
      <c r="H275" s="12"/>
      <c r="I275" s="8"/>
      <c r="J275" s="425"/>
      <c r="K275" s="12"/>
      <c r="L275" s="12"/>
      <c r="M275" s="12"/>
      <c r="N275" s="12"/>
      <c r="O275" s="12"/>
      <c r="P275" s="12"/>
      <c r="Q275" s="12"/>
      <c r="R275" s="12"/>
      <c r="S275" s="12"/>
      <c r="T275" s="12"/>
      <c r="U275" s="12"/>
    </row>
    <row r="276" spans="1:21" s="68" customFormat="1" ht="15.75" customHeight="1">
      <c r="A276" s="14" t="str">
        <f>IF(data!A1026="/*","/*","/**Replace")</f>
        <v>/**Replace</v>
      </c>
      <c r="B276" s="64" t="str">
        <f>data!C1026</f>
        <v>Efectivo y Equivalente al Efectivo al Inicio del Ejercicio (EF52) (520000)</v>
      </c>
      <c r="C276" s="9" t="s">
        <v>2382</v>
      </c>
      <c r="D276" s="12"/>
      <c r="E276" s="12"/>
      <c r="F276" s="12"/>
      <c r="G276" s="9" t="s">
        <v>23</v>
      </c>
      <c r="H276" s="12"/>
      <c r="I276" s="8"/>
      <c r="J276" s="425"/>
      <c r="K276" s="12"/>
      <c r="L276" s="12"/>
      <c r="M276" s="12"/>
      <c r="N276" s="12"/>
      <c r="O276" s="12"/>
      <c r="P276" s="12"/>
      <c r="Q276" s="12"/>
      <c r="R276" s="12"/>
      <c r="S276" s="12"/>
      <c r="T276" s="12"/>
      <c r="U276" s="12"/>
    </row>
    <row r="277" spans="1:21" s="68" customFormat="1" ht="15.75" customHeight="1">
      <c r="A277" s="14" t="str">
        <f>IF(data!A1027="/*","/*","/**Replace")</f>
        <v>/**Replace</v>
      </c>
      <c r="B277" s="64" t="str">
        <f>data!C1027</f>
        <v>Efectivo y Equivalente al Efectivo al Finalizar el Ejercicio (EF52) (520000)</v>
      </c>
      <c r="C277" s="9" t="s">
        <v>2382</v>
      </c>
      <c r="D277" s="12"/>
      <c r="E277" s="12"/>
      <c r="F277" s="12"/>
      <c r="G277" s="9" t="s">
        <v>23</v>
      </c>
      <c r="H277" s="12"/>
      <c r="I277" s="8"/>
      <c r="J277" s="425"/>
      <c r="K277" s="12"/>
      <c r="L277" s="12"/>
      <c r="M277" s="12"/>
      <c r="N277" s="12"/>
      <c r="O277" s="12"/>
      <c r="P277" s="12"/>
      <c r="Q277" s="12"/>
      <c r="R277" s="12"/>
      <c r="S277" s="12"/>
      <c r="T277" s="12"/>
      <c r="U277" s="12"/>
    </row>
    <row r="278" spans="1:21" s="68" customFormat="1" ht="15.75" customHeight="1">
      <c r="A278" s="9" t="s">
        <v>16</v>
      </c>
      <c r="B278" s="60" t="str">
        <f>data!C1028</f>
        <v>--610000--</v>
      </c>
      <c r="C278" s="12"/>
      <c r="D278" s="12"/>
      <c r="E278" s="12"/>
      <c r="F278" s="12"/>
      <c r="G278" s="9"/>
      <c r="H278" s="12"/>
      <c r="I278" s="8"/>
      <c r="J278" s="425"/>
      <c r="K278" s="12"/>
      <c r="L278" s="12"/>
      <c r="M278" s="12"/>
      <c r="N278" s="12"/>
      <c r="O278" s="12"/>
      <c r="P278" s="12"/>
      <c r="Q278" s="12"/>
      <c r="R278" s="12"/>
      <c r="S278" s="12"/>
      <c r="T278" s="12"/>
      <c r="U278" s="12"/>
    </row>
    <row r="279" spans="1:21" s="68" customFormat="1" ht="15.75" customHeight="1">
      <c r="A279" s="9" t="s">
        <v>16</v>
      </c>
      <c r="B279" s="64" t="str">
        <f>data!C1029</f>
        <v>--1--</v>
      </c>
      <c r="C279" s="12"/>
      <c r="D279" s="12"/>
      <c r="E279" s="12"/>
      <c r="F279" s="12"/>
      <c r="G279" s="9"/>
      <c r="H279" s="12"/>
      <c r="I279" s="8"/>
      <c r="J279" s="425"/>
      <c r="K279" s="12"/>
      <c r="L279" s="12"/>
      <c r="M279" s="12"/>
      <c r="N279" s="12"/>
      <c r="O279" s="12"/>
      <c r="P279" s="12"/>
      <c r="Q279" s="12"/>
      <c r="R279" s="12"/>
      <c r="S279" s="12"/>
      <c r="T279" s="12"/>
      <c r="U279" s="12"/>
    </row>
    <row r="280" spans="1:21" s="68" customFormat="1" ht="15.75" customHeight="1">
      <c r="A280" s="9" t="s">
        <v>22</v>
      </c>
      <c r="B280" s="64" t="str">
        <f>data!C1030</f>
        <v>Patrimonio al comienzo del periodo (610000)</v>
      </c>
      <c r="C280" s="12" t="s">
        <v>2393</v>
      </c>
      <c r="D280" s="12"/>
      <c r="E280" s="12"/>
      <c r="F280" s="12"/>
      <c r="G280" s="9" t="s">
        <v>23</v>
      </c>
      <c r="H280" s="12"/>
      <c r="I280" s="8"/>
      <c r="J280" s="425"/>
      <c r="K280" s="12"/>
      <c r="L280" s="12"/>
      <c r="M280" s="12"/>
      <c r="N280" s="12"/>
      <c r="O280" s="12"/>
      <c r="P280" s="12"/>
      <c r="Q280" s="12"/>
      <c r="R280" s="12"/>
      <c r="S280" s="12"/>
      <c r="T280" s="12"/>
      <c r="U280" s="12"/>
    </row>
    <row r="281" spans="1:21" s="68" customFormat="1" ht="15.75" customHeight="1">
      <c r="A281" s="9" t="s">
        <v>16</v>
      </c>
      <c r="B281" s="64" t="str">
        <f>data!C1031</f>
        <v>Cambios en el patrimonio (610000)</v>
      </c>
      <c r="C281" s="12" t="s">
        <v>2529</v>
      </c>
      <c r="D281" s="12"/>
      <c r="E281" s="12"/>
      <c r="F281" s="12"/>
      <c r="G281" s="9"/>
      <c r="H281" s="12"/>
      <c r="I281" s="8"/>
      <c r="J281" s="425"/>
      <c r="K281" s="12"/>
      <c r="L281" s="12"/>
      <c r="M281" s="12"/>
      <c r="N281" s="12"/>
      <c r="O281" s="12"/>
      <c r="P281" s="12"/>
      <c r="Q281" s="12"/>
      <c r="R281" s="12"/>
      <c r="S281" s="12"/>
      <c r="T281" s="12"/>
      <c r="U281" s="12"/>
    </row>
    <row r="282" spans="1:21" s="68" customFormat="1" ht="15.75" customHeight="1">
      <c r="A282" s="9" t="s">
        <v>16</v>
      </c>
      <c r="B282" s="64" t="str">
        <f>data!C1032</f>
        <v>Resultado integral (610000)</v>
      </c>
      <c r="C282" s="12" t="s">
        <v>2530</v>
      </c>
      <c r="D282" s="12"/>
      <c r="E282" s="12"/>
      <c r="F282" s="12"/>
      <c r="G282" s="9"/>
      <c r="H282" s="12"/>
      <c r="I282" s="8"/>
      <c r="J282" s="425"/>
      <c r="K282" s="12"/>
      <c r="L282" s="12"/>
      <c r="M282" s="12"/>
      <c r="N282" s="12"/>
      <c r="O282" s="12"/>
      <c r="P282" s="12"/>
      <c r="Q282" s="12"/>
      <c r="R282" s="12"/>
      <c r="S282" s="12"/>
      <c r="T282" s="12"/>
      <c r="U282" s="12"/>
    </row>
    <row r="283" spans="1:21" s="68" customFormat="1" ht="15.75" customHeight="1">
      <c r="A283" s="9" t="s">
        <v>22</v>
      </c>
      <c r="B283" s="64" t="str">
        <f>data!C1033</f>
        <v>Ganancia (pérdida) (610000)</v>
      </c>
      <c r="C283" s="12" t="s">
        <v>2435</v>
      </c>
      <c r="D283" s="12"/>
      <c r="E283" s="12"/>
      <c r="F283" s="12"/>
      <c r="G283" s="9" t="s">
        <v>23</v>
      </c>
      <c r="H283" s="12"/>
      <c r="I283" s="8"/>
      <c r="J283" s="425"/>
      <c r="K283" s="12"/>
      <c r="L283" s="12"/>
      <c r="M283" s="12"/>
      <c r="N283" s="12"/>
      <c r="O283" s="12"/>
      <c r="P283" s="12"/>
      <c r="Q283" s="12"/>
      <c r="R283" s="12"/>
      <c r="S283" s="12"/>
      <c r="T283" s="12"/>
      <c r="U283" s="12"/>
    </row>
    <row r="284" spans="1:21" s="68" customFormat="1" ht="15.75" customHeight="1">
      <c r="A284" s="9" t="s">
        <v>22</v>
      </c>
      <c r="B284" s="64" t="str">
        <f>data!C1034</f>
        <v>Otro resultado integral (610000)</v>
      </c>
      <c r="C284" s="12" t="s">
        <v>2442</v>
      </c>
      <c r="D284" s="12"/>
      <c r="E284" s="12"/>
      <c r="F284" s="12"/>
      <c r="G284" s="9" t="s">
        <v>23</v>
      </c>
      <c r="H284" s="12"/>
      <c r="I284" s="8"/>
      <c r="J284" s="425"/>
      <c r="K284" s="12"/>
      <c r="L284" s="12"/>
      <c r="M284" s="12"/>
      <c r="N284" s="12"/>
      <c r="O284" s="12"/>
      <c r="P284" s="12"/>
      <c r="Q284" s="12"/>
      <c r="R284" s="12"/>
      <c r="S284" s="12"/>
      <c r="T284" s="12"/>
      <c r="U284" s="12"/>
    </row>
    <row r="285" spans="1:21" s="68" customFormat="1" ht="15.75" customHeight="1">
      <c r="A285" s="9" t="s">
        <v>22</v>
      </c>
      <c r="B285" s="64" t="str">
        <f>data!C1035</f>
        <v>Resultado integral total (610000)</v>
      </c>
      <c r="C285" s="12" t="s">
        <v>2443</v>
      </c>
      <c r="D285" s="12"/>
      <c r="E285" s="12"/>
      <c r="F285" s="12"/>
      <c r="G285" s="9" t="s">
        <v>23</v>
      </c>
      <c r="H285" s="12"/>
      <c r="I285" s="8"/>
      <c r="J285" s="425"/>
      <c r="K285" s="12"/>
      <c r="L285" s="12"/>
      <c r="M285" s="12"/>
      <c r="N285" s="12"/>
      <c r="O285" s="12"/>
      <c r="P285" s="12"/>
      <c r="Q285" s="12"/>
      <c r="R285" s="12"/>
      <c r="S285" s="12"/>
      <c r="T285" s="12"/>
      <c r="U285" s="12"/>
    </row>
    <row r="286" spans="1:21" s="68" customFormat="1" ht="15.75" customHeight="1">
      <c r="A286" s="9" t="s">
        <v>22</v>
      </c>
      <c r="B286" s="64" t="str">
        <f>data!C1036</f>
        <v>Emisión de patrimonio (610000)</v>
      </c>
      <c r="C286" s="12" t="s">
        <v>2531</v>
      </c>
      <c r="D286" s="12"/>
      <c r="E286" s="12"/>
      <c r="F286" s="12"/>
      <c r="G286" s="9" t="s">
        <v>23</v>
      </c>
      <c r="H286" s="12"/>
      <c r="I286" s="8"/>
      <c r="J286" s="425"/>
      <c r="K286" s="12"/>
      <c r="L286" s="12"/>
      <c r="M286" s="12"/>
      <c r="N286" s="12"/>
      <c r="O286" s="12"/>
      <c r="P286" s="12"/>
      <c r="Q286" s="12"/>
      <c r="R286" s="12"/>
      <c r="S286" s="12"/>
      <c r="T286" s="12"/>
      <c r="U286" s="12"/>
    </row>
    <row r="287" spans="1:21" s="68" customFormat="1" ht="15.75" customHeight="1">
      <c r="A287" s="9" t="s">
        <v>22</v>
      </c>
      <c r="B287" s="64" t="str">
        <f>data!C1037</f>
        <v>Dividendos reconocidos como distribuciones a los propietarios (610000)</v>
      </c>
      <c r="C287" s="12" t="s">
        <v>2532</v>
      </c>
      <c r="D287" s="12"/>
      <c r="E287" s="12"/>
      <c r="F287" s="12"/>
      <c r="G287" s="9" t="s">
        <v>23</v>
      </c>
      <c r="H287" s="12"/>
      <c r="I287" s="8"/>
      <c r="J287" s="425"/>
      <c r="K287" s="12"/>
      <c r="L287" s="12"/>
      <c r="M287" s="12"/>
      <c r="N287" s="12"/>
      <c r="O287" s="12"/>
      <c r="P287" s="12"/>
      <c r="Q287" s="12"/>
      <c r="R287" s="12"/>
      <c r="S287" s="12"/>
      <c r="T287" s="12"/>
      <c r="U287" s="12"/>
    </row>
    <row r="288" spans="1:21" s="68" customFormat="1" ht="15.75" customHeight="1">
      <c r="A288" s="9" t="s">
        <v>22</v>
      </c>
      <c r="B288" s="64" t="str">
        <f>data!C1038</f>
        <v>Incrementos por otras aportaciones de los propietarios (610000)</v>
      </c>
      <c r="C288" s="12" t="s">
        <v>2533</v>
      </c>
      <c r="D288" s="12"/>
      <c r="E288" s="12"/>
      <c r="F288" s="12"/>
      <c r="G288" s="9" t="s">
        <v>23</v>
      </c>
      <c r="H288" s="12"/>
      <c r="I288" s="8"/>
      <c r="J288" s="425"/>
      <c r="K288" s="12"/>
      <c r="L288" s="12"/>
      <c r="M288" s="12"/>
      <c r="N288" s="12"/>
      <c r="O288" s="12"/>
      <c r="P288" s="12"/>
      <c r="Q288" s="12"/>
      <c r="R288" s="12"/>
      <c r="S288" s="12"/>
      <c r="T288" s="12"/>
      <c r="U288" s="12"/>
    </row>
    <row r="289" spans="1:21" s="68" customFormat="1" ht="15.75" customHeight="1">
      <c r="A289" s="9" t="s">
        <v>22</v>
      </c>
      <c r="B289" s="64" t="str">
        <f>data!C1039</f>
        <v>Disminución por otras distribuciones a los propietarios, patrimonio (610000)</v>
      </c>
      <c r="C289" s="12" t="s">
        <v>2534</v>
      </c>
      <c r="D289" s="12"/>
      <c r="E289" s="12"/>
      <c r="F289" s="12"/>
      <c r="G289" s="9" t="s">
        <v>23</v>
      </c>
      <c r="H289" s="12"/>
      <c r="I289" s="8"/>
      <c r="J289" s="425"/>
      <c r="K289" s="12"/>
      <c r="L289" s="12"/>
      <c r="M289" s="12"/>
      <c r="N289" s="12"/>
      <c r="O289" s="12"/>
      <c r="P289" s="12"/>
      <c r="Q289" s="12"/>
      <c r="R289" s="12"/>
      <c r="S289" s="12"/>
      <c r="T289" s="12"/>
      <c r="U289" s="12"/>
    </row>
    <row r="290" spans="1:21" s="68" customFormat="1" ht="15.75" customHeight="1">
      <c r="A290" s="9" t="s">
        <v>22</v>
      </c>
      <c r="B290" s="64" t="str">
        <f>data!C1040</f>
        <v>Incrementos (disminuciones) por otros cambios, patrimonio (610000)</v>
      </c>
      <c r="C290" s="12" t="s">
        <v>2535</v>
      </c>
      <c r="D290" s="12"/>
      <c r="E290" s="12"/>
      <c r="F290" s="12"/>
      <c r="G290" s="9" t="s">
        <v>23</v>
      </c>
      <c r="H290" s="12"/>
      <c r="I290" s="8"/>
      <c r="J290" s="425"/>
      <c r="K290" s="12"/>
      <c r="L290" s="12"/>
      <c r="M290" s="12"/>
      <c r="N290" s="12"/>
      <c r="O290" s="12"/>
      <c r="P290" s="12"/>
      <c r="Q290" s="12"/>
      <c r="R290" s="12"/>
      <c r="S290" s="12"/>
      <c r="T290" s="12"/>
      <c r="U290" s="12"/>
    </row>
    <row r="291" spans="1:21" s="68" customFormat="1" ht="15.75" customHeight="1">
      <c r="A291" s="9" t="s">
        <v>22</v>
      </c>
      <c r="B291" s="64" t="str">
        <f>data!C1041</f>
        <v>Incrementos (disminuciones) por transacciones con acciones propias, patrimonio (610000)</v>
      </c>
      <c r="C291" s="12" t="s">
        <v>2536</v>
      </c>
      <c r="D291" s="12"/>
      <c r="E291" s="12"/>
      <c r="F291" s="12"/>
      <c r="G291" s="9" t="s">
        <v>23</v>
      </c>
      <c r="H291" s="12"/>
      <c r="I291" s="8"/>
      <c r="J291" s="425"/>
      <c r="K291" s="12"/>
      <c r="L291" s="12"/>
      <c r="M291" s="12"/>
      <c r="N291" s="12"/>
      <c r="O291" s="12"/>
      <c r="P291" s="12"/>
      <c r="Q291" s="12"/>
      <c r="R291" s="12"/>
      <c r="S291" s="12"/>
      <c r="T291" s="12"/>
      <c r="U291" s="12"/>
    </row>
    <row r="292" spans="1:21" s="68" customFormat="1" ht="15.75" customHeight="1">
      <c r="A292" s="9" t="s">
        <v>22</v>
      </c>
      <c r="B292" s="64" t="str">
        <f>data!C1042</f>
        <v>Incrementos (disminuciones) por cambios las participaciones en la propiedad de subsidiarias que no dan lugar a pérdida de control, patrimonio (610000)</v>
      </c>
      <c r="C292" s="12" t="s">
        <v>2537</v>
      </c>
      <c r="D292" s="12"/>
      <c r="E292" s="12"/>
      <c r="F292" s="12"/>
      <c r="G292" s="9" t="s">
        <v>23</v>
      </c>
      <c r="H292" s="12"/>
      <c r="I292" s="8"/>
      <c r="J292" s="425"/>
      <c r="K292" s="12"/>
      <c r="L292" s="12"/>
      <c r="M292" s="12"/>
      <c r="N292" s="12"/>
      <c r="O292" s="12"/>
      <c r="P292" s="12"/>
      <c r="Q292" s="12"/>
      <c r="R292" s="12"/>
      <c r="S292" s="12"/>
      <c r="T292" s="12"/>
      <c r="U292" s="12"/>
    </row>
    <row r="293" spans="1:21" s="68" customFormat="1" ht="15.75" customHeight="1">
      <c r="A293" s="9" t="s">
        <v>22</v>
      </c>
      <c r="B293" s="64" t="str">
        <f>data!C1043</f>
        <v>Incrementos (disminuciones) por transacciones con pagos basados en acciones, patrimonio (610000)</v>
      </c>
      <c r="C293" s="12" t="s">
        <v>2538</v>
      </c>
      <c r="D293" s="12"/>
      <c r="E293" s="12"/>
      <c r="F293" s="12"/>
      <c r="G293" s="9" t="s">
        <v>23</v>
      </c>
      <c r="H293" s="12"/>
      <c r="I293" s="8"/>
      <c r="J293" s="425"/>
      <c r="K293" s="12"/>
      <c r="L293" s="12"/>
      <c r="M293" s="12"/>
      <c r="N293" s="12"/>
      <c r="O293" s="12"/>
      <c r="P293" s="12"/>
      <c r="Q293" s="12"/>
      <c r="R293" s="12"/>
      <c r="S293" s="12"/>
      <c r="T293" s="12"/>
      <c r="U293" s="12"/>
    </row>
    <row r="294" spans="1:21" s="68" customFormat="1" ht="15.75" customHeight="1">
      <c r="A294" s="9" t="s">
        <v>22</v>
      </c>
      <c r="B294" s="64" t="str">
        <f>data!C1044</f>
        <v>Total incremento (disminución) en el patrimonio (610000)</v>
      </c>
      <c r="C294" s="12" t="s">
        <v>2539</v>
      </c>
      <c r="D294" s="12"/>
      <c r="E294" s="12"/>
      <c r="F294" s="12"/>
      <c r="G294" s="9" t="s">
        <v>23</v>
      </c>
      <c r="H294" s="12"/>
      <c r="I294" s="8"/>
      <c r="J294" s="425"/>
      <c r="K294" s="12"/>
      <c r="L294" s="12"/>
      <c r="M294" s="12"/>
      <c r="N294" s="12"/>
      <c r="O294" s="12"/>
      <c r="P294" s="12"/>
      <c r="Q294" s="12"/>
      <c r="R294" s="12"/>
      <c r="S294" s="12"/>
      <c r="T294" s="12"/>
      <c r="U294" s="12"/>
    </row>
    <row r="295" spans="1:21" s="68" customFormat="1" ht="15.75" customHeight="1">
      <c r="A295" s="9" t="s">
        <v>22</v>
      </c>
      <c r="B295" s="64" t="str">
        <f>data!C1045</f>
        <v>Patrimonio al final del periodo (610000)</v>
      </c>
      <c r="C295" s="12" t="s">
        <v>2393</v>
      </c>
      <c r="D295" s="12"/>
      <c r="E295" s="12"/>
      <c r="F295" s="12"/>
      <c r="G295" s="9" t="s">
        <v>23</v>
      </c>
      <c r="H295" s="12"/>
      <c r="I295" s="8"/>
      <c r="J295" s="425"/>
      <c r="K295" s="12"/>
      <c r="L295" s="12"/>
      <c r="M295" s="12"/>
      <c r="N295" s="12"/>
      <c r="O295" s="12"/>
      <c r="P295" s="12"/>
      <c r="Q295" s="12"/>
      <c r="R295" s="12"/>
      <c r="S295" s="12"/>
      <c r="T295" s="12"/>
      <c r="U295" s="12"/>
    </row>
    <row r="296" spans="1:21" s="546" customFormat="1" ht="15.75" customHeight="1">
      <c r="A296" s="544" t="s">
        <v>15</v>
      </c>
      <c r="B296" s="60" t="str">
        <f>data!C1233</f>
        <v>--Formato Complementario 01--</v>
      </c>
      <c r="C296" s="544"/>
      <c r="D296" s="544"/>
      <c r="E296" s="544"/>
      <c r="F296" s="544"/>
      <c r="G296" s="544" t="s">
        <v>23</v>
      </c>
      <c r="H296" s="544"/>
      <c r="I296" s="59"/>
      <c r="J296" s="545"/>
      <c r="K296" s="544"/>
      <c r="L296" s="544"/>
      <c r="M296" s="544"/>
      <c r="N296" s="544"/>
      <c r="O296" s="544"/>
      <c r="P296" s="544"/>
      <c r="Q296" s="544"/>
      <c r="R296" s="544"/>
      <c r="S296" s="544"/>
      <c r="T296" s="544"/>
      <c r="U296" s="544"/>
    </row>
    <row r="297" spans="1:21" s="96" customFormat="1" ht="15.75" customHeight="1">
      <c r="A297" s="9" t="s">
        <v>15</v>
      </c>
      <c r="B297" s="64" t="str">
        <f>data!C1235</f>
        <v xml:space="preserve">Detalle de los gastos </v>
      </c>
      <c r="C297" s="7" t="s">
        <v>3377</v>
      </c>
      <c r="D297" s="9"/>
      <c r="E297" s="9"/>
      <c r="F297" s="9"/>
      <c r="G297" s="9" t="s">
        <v>23</v>
      </c>
      <c r="H297" s="9"/>
      <c r="I297" s="8"/>
      <c r="J297" s="425"/>
      <c r="K297" s="9"/>
      <c r="L297" s="9"/>
      <c r="M297" s="9"/>
      <c r="N297" s="9"/>
      <c r="O297" s="9"/>
      <c r="P297" s="9"/>
      <c r="Q297" s="9"/>
      <c r="R297" s="9"/>
      <c r="S297" s="9"/>
      <c r="T297" s="9"/>
      <c r="U297" s="9"/>
    </row>
    <row r="298" spans="1:21" s="96" customFormat="1" ht="15.75" customHeight="1">
      <c r="A298" s="9" t="s">
        <v>22</v>
      </c>
      <c r="B298" s="64" t="str">
        <f>data!C1236</f>
        <v xml:space="preserve">De administración </v>
      </c>
      <c r="C298" s="7" t="s">
        <v>3378</v>
      </c>
      <c r="D298" s="9"/>
      <c r="E298" s="9"/>
      <c r="F298" s="9"/>
      <c r="G298" s="9" t="s">
        <v>23</v>
      </c>
      <c r="H298" s="9"/>
      <c r="I298" s="8"/>
      <c r="J298" s="425"/>
      <c r="K298" s="9"/>
      <c r="L298" s="9"/>
      <c r="M298" s="9"/>
      <c r="N298" s="9"/>
      <c r="O298" s="9"/>
      <c r="P298" s="9"/>
      <c r="Q298" s="9"/>
      <c r="R298" s="9"/>
      <c r="S298" s="9"/>
      <c r="T298" s="9"/>
      <c r="U298" s="9"/>
    </row>
    <row r="299" spans="1:21" s="96" customFormat="1" ht="15.75" customHeight="1">
      <c r="A299" s="9" t="s">
        <v>22</v>
      </c>
      <c r="B299" s="64" t="str">
        <f>data!C1237</f>
        <v>Beneficios a empleados</v>
      </c>
      <c r="C299" s="7" t="s">
        <v>3379</v>
      </c>
      <c r="D299" s="9"/>
      <c r="E299" s="9"/>
      <c r="F299" s="9"/>
      <c r="G299" s="9" t="s">
        <v>23</v>
      </c>
      <c r="H299" s="9"/>
      <c r="I299" s="8"/>
      <c r="J299" s="425"/>
      <c r="K299" s="9"/>
      <c r="L299" s="9"/>
      <c r="M299" s="9"/>
      <c r="N299" s="9"/>
      <c r="O299" s="9"/>
      <c r="P299" s="9"/>
      <c r="Q299" s="9"/>
      <c r="R299" s="9"/>
      <c r="S299" s="9"/>
      <c r="T299" s="9"/>
      <c r="U299" s="9"/>
    </row>
    <row r="300" spans="1:21" s="96" customFormat="1" ht="15.75" customHeight="1">
      <c r="A300" s="9" t="s">
        <v>22</v>
      </c>
      <c r="B300" s="64" t="str">
        <f>data!C1238</f>
        <v>Honorarios</v>
      </c>
      <c r="C300" s="7" t="s">
        <v>3380</v>
      </c>
      <c r="D300" s="9"/>
      <c r="E300" s="9"/>
      <c r="F300" s="9"/>
      <c r="G300" s="9" t="s">
        <v>23</v>
      </c>
      <c r="H300" s="9"/>
      <c r="I300" s="8"/>
      <c r="J300" s="425"/>
      <c r="K300" s="9"/>
      <c r="L300" s="9"/>
      <c r="M300" s="9"/>
      <c r="N300" s="9"/>
      <c r="O300" s="9"/>
      <c r="P300" s="9"/>
      <c r="Q300" s="9"/>
      <c r="R300" s="9"/>
      <c r="S300" s="9"/>
      <c r="T300" s="9"/>
      <c r="U300" s="9"/>
    </row>
    <row r="301" spans="1:21" s="96" customFormat="1" ht="15.75" customHeight="1">
      <c r="A301" s="9" t="s">
        <v>22</v>
      </c>
      <c r="B301" s="64" t="str">
        <f>data!C1239</f>
        <v xml:space="preserve">Impuestos, Contribuciones y tasas </v>
      </c>
      <c r="C301" s="7" t="s">
        <v>3381</v>
      </c>
      <c r="D301" s="9"/>
      <c r="E301" s="9"/>
      <c r="F301" s="9"/>
      <c r="G301" s="9" t="s">
        <v>23</v>
      </c>
      <c r="H301" s="9"/>
      <c r="I301" s="8"/>
      <c r="J301" s="425"/>
      <c r="K301" s="9"/>
      <c r="L301" s="9"/>
      <c r="M301" s="9"/>
      <c r="N301" s="9"/>
      <c r="O301" s="9"/>
      <c r="P301" s="9"/>
      <c r="Q301" s="9"/>
      <c r="R301" s="9"/>
      <c r="S301" s="9"/>
      <c r="T301" s="9"/>
      <c r="U301" s="9"/>
    </row>
    <row r="302" spans="1:21" s="96" customFormat="1" ht="15.75" customHeight="1">
      <c r="A302" s="9" t="s">
        <v>22</v>
      </c>
      <c r="B302" s="64" t="str">
        <f>data!C1240</f>
        <v xml:space="preserve">Generales </v>
      </c>
      <c r="C302" s="7" t="s">
        <v>3382</v>
      </c>
      <c r="D302" s="9"/>
      <c r="E302" s="9"/>
      <c r="F302" s="9"/>
      <c r="G302" s="9" t="s">
        <v>23</v>
      </c>
      <c r="H302" s="9"/>
      <c r="I302" s="8"/>
      <c r="J302" s="425"/>
      <c r="K302" s="9"/>
      <c r="L302" s="9"/>
      <c r="M302" s="9"/>
      <c r="N302" s="9"/>
      <c r="O302" s="9"/>
      <c r="P302" s="9"/>
      <c r="Q302" s="9"/>
      <c r="R302" s="9"/>
      <c r="S302" s="9"/>
      <c r="T302" s="9"/>
      <c r="U302" s="9"/>
    </row>
    <row r="303" spans="1:21" s="96" customFormat="1" ht="15.75" customHeight="1">
      <c r="A303" s="9" t="s">
        <v>22</v>
      </c>
      <c r="B303" s="64" t="str">
        <f>data!C1241</f>
        <v>Deterioro</v>
      </c>
      <c r="C303" s="7" t="s">
        <v>3383</v>
      </c>
      <c r="D303" s="9"/>
      <c r="E303" s="9"/>
      <c r="F303" s="9"/>
      <c r="G303" s="9" t="s">
        <v>23</v>
      </c>
      <c r="H303" s="9"/>
      <c r="I303" s="8"/>
      <c r="J303" s="425"/>
      <c r="K303" s="9"/>
      <c r="L303" s="9"/>
      <c r="M303" s="9"/>
      <c r="N303" s="9"/>
      <c r="O303" s="9"/>
      <c r="P303" s="9"/>
      <c r="Q303" s="9"/>
      <c r="R303" s="9"/>
      <c r="S303" s="9"/>
      <c r="T303" s="9"/>
      <c r="U303" s="9"/>
    </row>
    <row r="304" spans="1:21" s="96" customFormat="1" ht="15.75" customHeight="1">
      <c r="A304" s="9" t="s">
        <v>22</v>
      </c>
      <c r="B304" s="64" t="str">
        <f>data!C1242</f>
        <v>Depreciación</v>
      </c>
      <c r="C304" s="7" t="s">
        <v>3384</v>
      </c>
      <c r="D304" s="9"/>
      <c r="E304" s="9"/>
      <c r="F304" s="9"/>
      <c r="G304" s="9" t="s">
        <v>23</v>
      </c>
      <c r="H304" s="9"/>
      <c r="I304" s="8"/>
      <c r="J304" s="425"/>
      <c r="K304" s="9"/>
      <c r="L304" s="9"/>
      <c r="M304" s="9"/>
      <c r="N304" s="9"/>
      <c r="O304" s="9"/>
      <c r="P304" s="9"/>
      <c r="Q304" s="9"/>
      <c r="R304" s="9"/>
      <c r="S304" s="9"/>
      <c r="T304" s="9"/>
      <c r="U304" s="9"/>
    </row>
    <row r="305" spans="1:21" s="96" customFormat="1" ht="15.75" customHeight="1">
      <c r="A305" s="9" t="s">
        <v>22</v>
      </c>
      <c r="B305" s="64" t="str">
        <f>data!C1243</f>
        <v>Amortización</v>
      </c>
      <c r="C305" s="7" t="s">
        <v>3385</v>
      </c>
      <c r="D305" s="9"/>
      <c r="E305" s="9"/>
      <c r="F305" s="9"/>
      <c r="G305" s="9" t="s">
        <v>23</v>
      </c>
      <c r="H305" s="9"/>
      <c r="I305" s="8"/>
      <c r="J305" s="425"/>
      <c r="K305" s="9"/>
      <c r="L305" s="9"/>
      <c r="M305" s="9"/>
      <c r="N305" s="9"/>
      <c r="O305" s="9"/>
      <c r="P305" s="9"/>
      <c r="Q305" s="9"/>
      <c r="R305" s="9"/>
      <c r="S305" s="9"/>
      <c r="T305" s="9"/>
      <c r="U305" s="9"/>
    </row>
    <row r="306" spans="1:21" s="96" customFormat="1" ht="15.75" customHeight="1">
      <c r="A306" s="9" t="s">
        <v>22</v>
      </c>
      <c r="B306" s="64" t="str">
        <f>data!C1244</f>
        <v>Provisiones</v>
      </c>
      <c r="C306" s="7" t="s">
        <v>3386</v>
      </c>
      <c r="D306" s="9"/>
      <c r="E306" s="9"/>
      <c r="F306" s="9"/>
      <c r="G306" s="9" t="s">
        <v>23</v>
      </c>
      <c r="H306" s="9"/>
      <c r="I306" s="8"/>
      <c r="J306" s="425"/>
      <c r="K306" s="9"/>
      <c r="L306" s="9"/>
      <c r="M306" s="9"/>
      <c r="N306" s="9"/>
      <c r="O306" s="9"/>
      <c r="P306" s="9"/>
      <c r="Q306" s="9"/>
      <c r="R306" s="9"/>
      <c r="S306" s="9"/>
      <c r="T306" s="9"/>
      <c r="U306" s="9"/>
    </row>
    <row r="307" spans="1:21" s="96" customFormat="1" ht="15.75" customHeight="1">
      <c r="A307" s="9" t="s">
        <v>22</v>
      </c>
      <c r="B307" s="64" t="str">
        <f>data!C1245</f>
        <v>Litigios y demandas</v>
      </c>
      <c r="C307" s="7" t="s">
        <v>3387</v>
      </c>
      <c r="D307" s="9"/>
      <c r="E307" s="9"/>
      <c r="F307" s="9"/>
      <c r="G307" s="9" t="s">
        <v>23</v>
      </c>
      <c r="H307" s="9"/>
      <c r="I307" s="8"/>
      <c r="J307" s="425"/>
      <c r="K307" s="9"/>
      <c r="L307" s="9"/>
      <c r="M307" s="9"/>
      <c r="N307" s="9"/>
      <c r="O307" s="9"/>
      <c r="P307" s="9"/>
      <c r="Q307" s="9"/>
      <c r="R307" s="9"/>
      <c r="S307" s="9"/>
      <c r="T307" s="9"/>
      <c r="U307" s="9"/>
    </row>
    <row r="308" spans="1:21" s="96" customFormat="1" ht="15.75" customHeight="1">
      <c r="A308" s="9" t="s">
        <v>22</v>
      </c>
      <c r="B308" s="64" t="str">
        <f>data!C1246</f>
        <v xml:space="preserve">Garantías </v>
      </c>
      <c r="C308" s="7" t="s">
        <v>3388</v>
      </c>
      <c r="D308" s="9"/>
      <c r="E308" s="9"/>
      <c r="F308" s="9"/>
      <c r="G308" s="9" t="s">
        <v>23</v>
      </c>
      <c r="H308" s="9"/>
      <c r="I308" s="8"/>
      <c r="J308" s="425"/>
      <c r="K308" s="9"/>
      <c r="L308" s="9"/>
      <c r="M308" s="9"/>
      <c r="N308" s="9"/>
      <c r="O308" s="9"/>
      <c r="P308" s="9"/>
      <c r="Q308" s="9"/>
      <c r="R308" s="9"/>
      <c r="S308" s="9"/>
      <c r="T308" s="9"/>
      <c r="U308" s="9"/>
    </row>
    <row r="309" spans="1:21" s="96" customFormat="1" ht="15.75" customHeight="1">
      <c r="A309" s="9" t="s">
        <v>22</v>
      </c>
      <c r="B309" s="64" t="str">
        <f>data!C1247</f>
        <v>Diversas</v>
      </c>
      <c r="C309" s="7" t="s">
        <v>3389</v>
      </c>
      <c r="D309" s="9"/>
      <c r="E309" s="9"/>
      <c r="F309" s="9"/>
      <c r="G309" s="9" t="s">
        <v>23</v>
      </c>
      <c r="H309" s="9"/>
      <c r="I309" s="8"/>
      <c r="J309" s="425"/>
      <c r="K309" s="9"/>
      <c r="L309" s="9"/>
      <c r="M309" s="9"/>
      <c r="N309" s="9"/>
      <c r="O309" s="9"/>
      <c r="P309" s="9"/>
      <c r="Q309" s="9"/>
      <c r="R309" s="9"/>
      <c r="S309" s="9"/>
      <c r="T309" s="9"/>
      <c r="U309" s="9"/>
    </row>
    <row r="310" spans="1:21" s="96" customFormat="1" ht="15.75" customHeight="1">
      <c r="A310" s="9" t="s">
        <v>22</v>
      </c>
      <c r="B310" s="64" t="str">
        <f>data!C1248</f>
        <v>Otros gastos</v>
      </c>
      <c r="C310" s="7" t="s">
        <v>3390</v>
      </c>
      <c r="D310" s="9"/>
      <c r="E310" s="9"/>
      <c r="F310" s="9"/>
      <c r="G310" s="9" t="s">
        <v>23</v>
      </c>
      <c r="H310" s="9"/>
      <c r="I310" s="8"/>
      <c r="J310" s="425"/>
      <c r="K310" s="9"/>
      <c r="L310" s="9"/>
      <c r="M310" s="9"/>
      <c r="N310" s="9"/>
      <c r="O310" s="9"/>
      <c r="P310" s="9"/>
      <c r="Q310" s="9"/>
      <c r="R310" s="9"/>
      <c r="S310" s="9"/>
      <c r="T310" s="9"/>
      <c r="U310" s="9"/>
    </row>
    <row r="311" spans="1:21" s="96" customFormat="1" ht="15.75" customHeight="1">
      <c r="A311" s="9" t="s">
        <v>22</v>
      </c>
      <c r="B311" s="64" t="str">
        <f>data!C1249</f>
        <v>Comisiones</v>
      </c>
      <c r="C311" s="7" t="s">
        <v>3391</v>
      </c>
      <c r="D311" s="9"/>
      <c r="E311" s="9"/>
      <c r="F311" s="9"/>
      <c r="G311" s="9" t="s">
        <v>23</v>
      </c>
      <c r="H311" s="9"/>
      <c r="I311" s="8"/>
      <c r="J311" s="425"/>
      <c r="K311" s="9"/>
      <c r="L311" s="9"/>
      <c r="M311" s="9"/>
      <c r="N311" s="9"/>
      <c r="O311" s="9"/>
      <c r="P311" s="9"/>
      <c r="Q311" s="9"/>
      <c r="R311" s="9"/>
      <c r="S311" s="9"/>
      <c r="T311" s="9"/>
      <c r="U311" s="9"/>
    </row>
    <row r="312" spans="1:21" s="96" customFormat="1" ht="15.75" customHeight="1">
      <c r="A312" s="9" t="s">
        <v>22</v>
      </c>
      <c r="B312" s="64" t="str">
        <f>data!C1250</f>
        <v>Ajuste por diferencia en cambio</v>
      </c>
      <c r="C312" s="7" t="s">
        <v>3392</v>
      </c>
      <c r="D312" s="9"/>
      <c r="E312" s="9"/>
      <c r="F312" s="9"/>
      <c r="G312" s="9" t="s">
        <v>23</v>
      </c>
      <c r="H312" s="9"/>
      <c r="I312" s="8"/>
      <c r="J312" s="425"/>
      <c r="K312" s="9"/>
      <c r="L312" s="9"/>
      <c r="M312" s="9"/>
      <c r="N312" s="9"/>
      <c r="O312" s="9"/>
      <c r="P312" s="9"/>
      <c r="Q312" s="9"/>
      <c r="R312" s="9"/>
      <c r="S312" s="9"/>
      <c r="T312" s="9"/>
      <c r="U312" s="9"/>
    </row>
    <row r="313" spans="1:21" s="96" customFormat="1" ht="15.75" customHeight="1">
      <c r="A313" s="9" t="s">
        <v>22</v>
      </c>
      <c r="B313" s="64" t="str">
        <f>data!C1251</f>
        <v>Financieros</v>
      </c>
      <c r="C313" s="7" t="s">
        <v>3393</v>
      </c>
      <c r="D313" s="9"/>
      <c r="E313" s="9"/>
      <c r="F313" s="9"/>
      <c r="G313" s="9" t="s">
        <v>23</v>
      </c>
      <c r="H313" s="9"/>
      <c r="I313" s="8"/>
      <c r="J313" s="425"/>
      <c r="K313" s="9"/>
      <c r="L313" s="9"/>
      <c r="M313" s="9"/>
      <c r="N313" s="9"/>
      <c r="O313" s="9"/>
      <c r="P313" s="9"/>
      <c r="Q313" s="9"/>
      <c r="R313" s="9"/>
      <c r="S313" s="9"/>
      <c r="T313" s="9"/>
      <c r="U313" s="9"/>
    </row>
    <row r="314" spans="1:21" s="96" customFormat="1" ht="15.75" customHeight="1">
      <c r="A314" s="9" t="s">
        <v>22</v>
      </c>
      <c r="B314" s="64" t="str">
        <f>data!C1252</f>
        <v>Pérdidas por la aplicación del método de participación patrimonial</v>
      </c>
      <c r="C314" s="7" t="s">
        <v>3394</v>
      </c>
      <c r="D314" s="9"/>
      <c r="E314" s="9"/>
      <c r="F314" s="9"/>
      <c r="G314" s="9" t="s">
        <v>23</v>
      </c>
      <c r="H314" s="9"/>
      <c r="I314" s="8"/>
      <c r="J314" s="425"/>
      <c r="K314" s="9"/>
      <c r="L314" s="9"/>
      <c r="M314" s="9"/>
      <c r="N314" s="9"/>
      <c r="O314" s="9"/>
      <c r="P314" s="9"/>
      <c r="Q314" s="9"/>
      <c r="R314" s="9"/>
      <c r="S314" s="9"/>
      <c r="T314" s="9"/>
      <c r="U314" s="9"/>
    </row>
    <row r="315" spans="1:21" s="96" customFormat="1" ht="15.75" customHeight="1">
      <c r="A315" s="9" t="s">
        <v>22</v>
      </c>
      <c r="B315" s="64" t="str">
        <f>data!C1253</f>
        <v xml:space="preserve">Gastos diversos </v>
      </c>
      <c r="C315" s="7" t="s">
        <v>3395</v>
      </c>
      <c r="D315" s="9"/>
      <c r="E315" s="9"/>
      <c r="F315" s="9"/>
      <c r="G315" s="9" t="s">
        <v>23</v>
      </c>
      <c r="H315" s="9"/>
      <c r="I315" s="8"/>
      <c r="J315" s="425"/>
      <c r="K315" s="9"/>
      <c r="L315" s="9"/>
      <c r="M315" s="9"/>
      <c r="N315" s="9"/>
      <c r="O315" s="9"/>
      <c r="P315" s="9"/>
      <c r="Q315" s="9"/>
      <c r="R315" s="9"/>
      <c r="S315" s="9"/>
      <c r="T315" s="9"/>
      <c r="U315" s="9"/>
    </row>
    <row r="316" spans="1:21" s="96" customFormat="1" ht="15.75" customHeight="1">
      <c r="A316" s="9" t="s">
        <v>22</v>
      </c>
      <c r="B316" s="64" t="str">
        <f>data!C1254</f>
        <v>Impuesto a las ganancias corrientes</v>
      </c>
      <c r="C316" s="7" t="s">
        <v>3396</v>
      </c>
      <c r="D316" s="9"/>
      <c r="E316" s="9"/>
      <c r="F316" s="9"/>
      <c r="G316" s="9" t="s">
        <v>23</v>
      </c>
      <c r="H316" s="9"/>
      <c r="I316" s="8"/>
      <c r="J316" s="425"/>
      <c r="K316" s="9"/>
      <c r="L316" s="9"/>
      <c r="M316" s="9"/>
      <c r="N316" s="9"/>
      <c r="O316" s="9"/>
      <c r="P316" s="9"/>
      <c r="Q316" s="9"/>
      <c r="R316" s="9"/>
      <c r="S316" s="9"/>
      <c r="T316" s="9"/>
      <c r="U316" s="9"/>
    </row>
    <row r="317" spans="1:21" s="96" customFormat="1" ht="15.75" customHeight="1">
      <c r="A317" s="9" t="s">
        <v>22</v>
      </c>
      <c r="B317" s="64" t="str">
        <f>data!C1255</f>
        <v>Impuesto a las ganancias diferido</v>
      </c>
      <c r="C317" s="7" t="s">
        <v>3397</v>
      </c>
      <c r="D317" s="9"/>
      <c r="E317" s="9"/>
      <c r="F317" s="9"/>
      <c r="G317" s="9" t="s">
        <v>23</v>
      </c>
      <c r="H317" s="9"/>
      <c r="I317" s="8"/>
      <c r="J317" s="425"/>
      <c r="K317" s="9"/>
      <c r="L317" s="9"/>
      <c r="M317" s="9"/>
      <c r="N317" s="9"/>
      <c r="O317" s="9"/>
      <c r="P317" s="9"/>
      <c r="Q317" s="9"/>
      <c r="R317" s="9"/>
      <c r="S317" s="9"/>
      <c r="T317" s="9"/>
      <c r="U317" s="9"/>
    </row>
    <row r="318" spans="1:21" s="96" customFormat="1" ht="15.75" customHeight="1">
      <c r="A318" s="9" t="s">
        <v>22</v>
      </c>
      <c r="B318" s="64" t="str">
        <f>data!C1256</f>
        <v xml:space="preserve">Total Gastos </v>
      </c>
      <c r="C318" s="7" t="s">
        <v>3398</v>
      </c>
      <c r="D318" s="9"/>
      <c r="E318" s="9"/>
      <c r="F318" s="9"/>
      <c r="G318" s="9" t="s">
        <v>23</v>
      </c>
      <c r="H318" s="9"/>
      <c r="I318" s="8"/>
      <c r="J318" s="425"/>
      <c r="K318" s="9"/>
      <c r="L318" s="9"/>
      <c r="M318" s="9"/>
      <c r="N318" s="9"/>
      <c r="O318" s="9"/>
      <c r="P318" s="9"/>
      <c r="Q318" s="9"/>
      <c r="R318" s="9"/>
      <c r="S318" s="9"/>
      <c r="T318" s="9"/>
      <c r="U318" s="9"/>
    </row>
    <row r="319" spans="1:21" s="96" customFormat="1" ht="15.75" customHeight="1">
      <c r="A319" s="9" t="s">
        <v>15</v>
      </c>
      <c r="B319" s="64" t="str">
        <f>data!C1258</f>
        <v>Detalle de los gastos operativos</v>
      </c>
      <c r="C319" s="7" t="s">
        <v>3399</v>
      </c>
      <c r="D319" s="9"/>
      <c r="E319" s="9"/>
      <c r="F319" s="9"/>
      <c r="G319" s="9" t="s">
        <v>23</v>
      </c>
      <c r="H319" s="9"/>
      <c r="I319" s="8"/>
      <c r="J319" s="425"/>
      <c r="K319" s="9"/>
      <c r="L319" s="9"/>
      <c r="M319" s="9"/>
      <c r="N319" s="9"/>
      <c r="O319" s="9"/>
      <c r="P319" s="9"/>
      <c r="Q319" s="9"/>
      <c r="R319" s="9"/>
      <c r="S319" s="9"/>
      <c r="T319" s="9"/>
      <c r="U319" s="9"/>
    </row>
    <row r="320" spans="1:21" s="96" customFormat="1" ht="15.75" customHeight="1">
      <c r="A320" s="9" t="s">
        <v>22</v>
      </c>
      <c r="B320" s="64" t="str">
        <f>data!C1260</f>
        <v>Servicios Personales</v>
      </c>
      <c r="C320" s="7" t="s">
        <v>3400</v>
      </c>
      <c r="D320" s="9"/>
      <c r="E320" s="9"/>
      <c r="F320" s="9"/>
      <c r="G320" s="9" t="s">
        <v>23</v>
      </c>
      <c r="H320" s="9"/>
      <c r="I320" s="8"/>
      <c r="J320" s="425"/>
      <c r="K320" s="9"/>
      <c r="L320" s="9"/>
      <c r="M320" s="9"/>
      <c r="N320" s="9"/>
      <c r="O320" s="9"/>
      <c r="P320" s="9"/>
      <c r="Q320" s="9"/>
      <c r="R320" s="9"/>
      <c r="S320" s="9"/>
      <c r="T320" s="9"/>
      <c r="U320" s="9"/>
    </row>
    <row r="321" spans="1:21" s="96" customFormat="1" ht="15.75" customHeight="1">
      <c r="A321" s="9" t="s">
        <v>22</v>
      </c>
      <c r="B321" s="64" t="str">
        <f>data!C1261</f>
        <v>Generales</v>
      </c>
      <c r="C321" s="7" t="s">
        <v>3401</v>
      </c>
      <c r="D321" s="9"/>
      <c r="E321" s="9"/>
      <c r="F321" s="9"/>
      <c r="G321" s="9" t="s">
        <v>23</v>
      </c>
      <c r="H321" s="9"/>
      <c r="I321" s="8"/>
      <c r="J321" s="425"/>
      <c r="K321" s="9"/>
      <c r="L321" s="9"/>
      <c r="M321" s="9"/>
      <c r="N321" s="9"/>
      <c r="O321" s="9"/>
      <c r="P321" s="9"/>
      <c r="Q321" s="9"/>
      <c r="R321" s="9"/>
      <c r="S321" s="9"/>
      <c r="T321" s="9"/>
      <c r="U321" s="9"/>
    </row>
    <row r="322" spans="1:21" s="96" customFormat="1" ht="15.75" customHeight="1">
      <c r="A322" s="9" t="s">
        <v>22</v>
      </c>
      <c r="B322" s="64" t="str">
        <f>data!C1262</f>
        <v>Arrendamientos</v>
      </c>
      <c r="C322" s="7" t="s">
        <v>3402</v>
      </c>
      <c r="D322" s="9"/>
      <c r="E322" s="9"/>
      <c r="F322" s="9"/>
      <c r="G322" s="9" t="s">
        <v>23</v>
      </c>
      <c r="H322" s="9"/>
      <c r="I322" s="8"/>
      <c r="J322" s="425"/>
      <c r="K322" s="9"/>
      <c r="L322" s="9"/>
      <c r="M322" s="9"/>
      <c r="N322" s="9"/>
      <c r="O322" s="9"/>
      <c r="P322" s="9"/>
      <c r="Q322" s="9"/>
      <c r="R322" s="9"/>
      <c r="S322" s="9"/>
      <c r="T322" s="9"/>
      <c r="U322" s="9"/>
    </row>
    <row r="323" spans="1:21" s="96" customFormat="1" ht="15.75" customHeight="1">
      <c r="A323" s="9" t="s">
        <v>22</v>
      </c>
      <c r="B323" s="64" t="str">
        <f>data!C1263</f>
        <v>Deterioro (Operativo)</v>
      </c>
      <c r="C323" s="7" t="s">
        <v>3403</v>
      </c>
      <c r="D323" s="9"/>
      <c r="E323" s="9"/>
      <c r="F323" s="9"/>
      <c r="G323" s="9" t="s">
        <v>23</v>
      </c>
      <c r="H323" s="9"/>
      <c r="I323" s="8"/>
      <c r="J323" s="425"/>
      <c r="K323" s="9"/>
      <c r="L323" s="9"/>
      <c r="M323" s="9"/>
      <c r="N323" s="9"/>
      <c r="O323" s="9"/>
      <c r="P323" s="9"/>
      <c r="Q323" s="9"/>
      <c r="R323" s="9"/>
      <c r="S323" s="9"/>
      <c r="T323" s="9"/>
      <c r="U323" s="9"/>
    </row>
    <row r="324" spans="1:21" s="96" customFormat="1" ht="15.75" customHeight="1">
      <c r="A324" s="9" t="s">
        <v>22</v>
      </c>
      <c r="B324" s="64" t="str">
        <f>data!C1264</f>
        <v>Depreciación (Operativo)</v>
      </c>
      <c r="C324" s="7" t="s">
        <v>3404</v>
      </c>
      <c r="D324" s="9"/>
      <c r="E324" s="9"/>
      <c r="F324" s="9"/>
      <c r="G324" s="9" t="s">
        <v>23</v>
      </c>
      <c r="H324" s="9"/>
      <c r="I324" s="8"/>
      <c r="J324" s="425"/>
      <c r="K324" s="9"/>
      <c r="L324" s="9"/>
      <c r="M324" s="9"/>
      <c r="N324" s="9"/>
      <c r="O324" s="9"/>
      <c r="P324" s="9"/>
      <c r="Q324" s="9"/>
      <c r="R324" s="9"/>
      <c r="S324" s="9"/>
      <c r="T324" s="9"/>
      <c r="U324" s="9"/>
    </row>
    <row r="325" spans="1:21" s="96" customFormat="1" ht="15.75" customHeight="1">
      <c r="A325" s="9" t="s">
        <v>22</v>
      </c>
      <c r="B325" s="64" t="str">
        <f>data!C1265</f>
        <v>Provisiones (Operativo)</v>
      </c>
      <c r="C325" s="7" t="s">
        <v>3405</v>
      </c>
      <c r="D325" s="9"/>
      <c r="E325" s="9"/>
      <c r="F325" s="9"/>
      <c r="G325" s="9" t="s">
        <v>23</v>
      </c>
      <c r="H325" s="9"/>
      <c r="I325" s="8"/>
      <c r="J325" s="425"/>
      <c r="K325" s="9"/>
      <c r="L325" s="9"/>
      <c r="M325" s="9"/>
      <c r="N325" s="9"/>
      <c r="O325" s="9"/>
      <c r="P325" s="9"/>
      <c r="Q325" s="9"/>
      <c r="R325" s="9"/>
      <c r="S325" s="9"/>
      <c r="T325" s="9"/>
      <c r="U325" s="9"/>
    </row>
    <row r="326" spans="1:21" s="96" customFormat="1" ht="15.75" customHeight="1">
      <c r="A326" s="9" t="s">
        <v>22</v>
      </c>
      <c r="B326" s="64" t="str">
        <f>data!C1266</f>
        <v>Agotamiento (Operativo)</v>
      </c>
      <c r="C326" s="7" t="s">
        <v>3406</v>
      </c>
      <c r="D326" s="9"/>
      <c r="E326" s="9"/>
      <c r="F326" s="9"/>
      <c r="G326" s="9" t="s">
        <v>23</v>
      </c>
      <c r="H326" s="9"/>
      <c r="I326" s="8"/>
      <c r="J326" s="425"/>
      <c r="K326" s="9"/>
      <c r="L326" s="9"/>
      <c r="M326" s="9"/>
      <c r="N326" s="9"/>
      <c r="O326" s="9"/>
      <c r="P326" s="9"/>
      <c r="Q326" s="9"/>
      <c r="R326" s="9"/>
      <c r="S326" s="9"/>
      <c r="T326" s="9"/>
      <c r="U326" s="9"/>
    </row>
    <row r="327" spans="1:21" s="96" customFormat="1" ht="15.75" customHeight="1">
      <c r="A327" s="9" t="s">
        <v>22</v>
      </c>
      <c r="B327" s="64" t="str">
        <f>data!C1267</f>
        <v>Amortización (Operativo)</v>
      </c>
      <c r="C327" s="7" t="s">
        <v>3407</v>
      </c>
      <c r="D327" s="9"/>
      <c r="E327" s="9"/>
      <c r="F327" s="9"/>
      <c r="G327" s="9" t="s">
        <v>23</v>
      </c>
      <c r="H327" s="9"/>
      <c r="I327" s="8"/>
      <c r="J327" s="425"/>
      <c r="K327" s="9"/>
      <c r="L327" s="9"/>
      <c r="M327" s="9"/>
      <c r="N327" s="9"/>
      <c r="O327" s="9"/>
      <c r="P327" s="9"/>
      <c r="Q327" s="9"/>
      <c r="R327" s="9"/>
      <c r="S327" s="9"/>
      <c r="T327" s="9"/>
      <c r="U327" s="9"/>
    </row>
    <row r="328" spans="1:21" s="96" customFormat="1" ht="15.75" customHeight="1">
      <c r="A328" s="9" t="s">
        <v>22</v>
      </c>
      <c r="B328" s="64" t="str">
        <f>data!C1268</f>
        <v>Gastos operativos de Bienes y Servicios Públicos para la Venta</v>
      </c>
      <c r="C328" s="7" t="s">
        <v>3408</v>
      </c>
      <c r="D328" s="9"/>
      <c r="E328" s="9"/>
      <c r="F328" s="9"/>
      <c r="G328" s="9" t="s">
        <v>23</v>
      </c>
      <c r="H328" s="9"/>
      <c r="I328" s="8"/>
      <c r="J328" s="425"/>
      <c r="K328" s="9"/>
      <c r="L328" s="9"/>
      <c r="M328" s="9"/>
      <c r="N328" s="9"/>
      <c r="O328" s="9"/>
      <c r="P328" s="9"/>
      <c r="Q328" s="9"/>
      <c r="R328" s="9"/>
      <c r="S328" s="9"/>
      <c r="T328" s="9"/>
      <c r="U328" s="9"/>
    </row>
    <row r="329" spans="1:21" s="96" customFormat="1" ht="15.75" customHeight="1">
      <c r="A329" s="9" t="s">
        <v>22</v>
      </c>
      <c r="B329" s="64" t="str">
        <f>data!C1269</f>
        <v>Compras en Bloque y/o a Largo Plazo</v>
      </c>
      <c r="C329" s="7" t="s">
        <v>3409</v>
      </c>
      <c r="D329" s="9"/>
      <c r="E329" s="9"/>
      <c r="F329" s="9"/>
      <c r="G329" s="9" t="s">
        <v>23</v>
      </c>
      <c r="H329" s="9"/>
      <c r="I329" s="8"/>
      <c r="J329" s="425"/>
      <c r="K329" s="9"/>
      <c r="L329" s="9"/>
      <c r="M329" s="9"/>
      <c r="N329" s="9"/>
      <c r="O329" s="9"/>
      <c r="P329" s="9"/>
      <c r="Q329" s="9"/>
      <c r="R329" s="9"/>
      <c r="S329" s="9"/>
      <c r="T329" s="9"/>
      <c r="U329" s="9"/>
    </row>
    <row r="330" spans="1:21" s="96" customFormat="1" ht="15.75" customHeight="1">
      <c r="A330" s="9" t="s">
        <v>22</v>
      </c>
      <c r="B330" s="64" t="str">
        <f>data!C1270</f>
        <v>Compras en Bolsa  y/o a Corto Plazo</v>
      </c>
      <c r="C330" s="7" t="s">
        <v>3410</v>
      </c>
      <c r="D330" s="9"/>
      <c r="E330" s="9"/>
      <c r="F330" s="9"/>
      <c r="G330" s="9" t="s">
        <v>23</v>
      </c>
      <c r="H330" s="9"/>
      <c r="I330" s="8"/>
      <c r="J330" s="425"/>
      <c r="K330" s="9"/>
      <c r="L330" s="9"/>
      <c r="M330" s="9"/>
      <c r="N330" s="9"/>
      <c r="O330" s="9"/>
      <c r="P330" s="9"/>
      <c r="Q330" s="9"/>
      <c r="R330" s="9"/>
      <c r="S330" s="9"/>
      <c r="T330" s="9"/>
      <c r="U330" s="9"/>
    </row>
    <row r="331" spans="1:21" s="96" customFormat="1" ht="15.75" customHeight="1">
      <c r="A331" s="9" t="s">
        <v>22</v>
      </c>
      <c r="B331" s="64" t="str">
        <f>data!C1271</f>
        <v>Gastos operativos de suministro de agua potable (Agua en Bloque)</v>
      </c>
      <c r="C331" s="7" t="s">
        <v>3411</v>
      </c>
      <c r="D331" s="9"/>
      <c r="E331" s="9"/>
      <c r="F331" s="9"/>
      <c r="G331" s="9" t="s">
        <v>23</v>
      </c>
      <c r="H331" s="9"/>
      <c r="I331" s="8"/>
      <c r="J331" s="425"/>
      <c r="K331" s="9"/>
      <c r="L331" s="9"/>
      <c r="M331" s="9"/>
      <c r="N331" s="9"/>
      <c r="O331" s="9"/>
      <c r="P331" s="9"/>
      <c r="Q331" s="9"/>
      <c r="R331" s="9"/>
      <c r="S331" s="9"/>
      <c r="T331" s="9"/>
      <c r="U331" s="9"/>
    </row>
    <row r="332" spans="1:21" s="96" customFormat="1" ht="15.75" customHeight="1">
      <c r="A332" s="9" t="s">
        <v>22</v>
      </c>
      <c r="B332" s="64" t="str">
        <f>data!C1272</f>
        <v xml:space="preserve">Gastos operativos por Conexión / Interconexión </v>
      </c>
      <c r="C332" s="7" t="s">
        <v>3412</v>
      </c>
      <c r="D332" s="9"/>
      <c r="E332" s="9"/>
      <c r="F332" s="9"/>
      <c r="G332" s="9" t="s">
        <v>23</v>
      </c>
      <c r="H332" s="9"/>
      <c r="I332" s="8"/>
      <c r="J332" s="425"/>
      <c r="K332" s="9"/>
      <c r="L332" s="9"/>
      <c r="M332" s="9"/>
      <c r="N332" s="9"/>
      <c r="O332" s="9"/>
      <c r="P332" s="9"/>
      <c r="Q332" s="9"/>
      <c r="R332" s="9"/>
      <c r="S332" s="9"/>
      <c r="T332" s="9"/>
      <c r="U332" s="9"/>
    </row>
    <row r="333" spans="1:21" s="96" customFormat="1" ht="15.75" customHeight="1">
      <c r="A333" s="9" t="s">
        <v>22</v>
      </c>
      <c r="B333" s="64" t="str">
        <f>data!C1273</f>
        <v>Uso de Líneas, redes y ductos</v>
      </c>
      <c r="C333" s="7" t="s">
        <v>3413</v>
      </c>
      <c r="D333" s="9"/>
      <c r="E333" s="9"/>
      <c r="F333" s="9"/>
      <c r="G333" s="9" t="s">
        <v>23</v>
      </c>
      <c r="H333" s="9"/>
      <c r="I333" s="8"/>
      <c r="J333" s="425"/>
      <c r="K333" s="9"/>
      <c r="L333" s="9"/>
      <c r="M333" s="9"/>
      <c r="N333" s="9"/>
      <c r="O333" s="9"/>
      <c r="P333" s="9"/>
      <c r="Q333" s="9"/>
      <c r="R333" s="9"/>
      <c r="S333" s="9"/>
      <c r="T333" s="9"/>
      <c r="U333" s="9"/>
    </row>
    <row r="334" spans="1:21" s="96" customFormat="1" ht="15.75" customHeight="1">
      <c r="A334" s="9" t="s">
        <v>22</v>
      </c>
      <c r="B334" s="64" t="str">
        <f>data!C1274</f>
        <v>Gastos operativos de Distribución  y/o Comercialización de Gas combustible por redes</v>
      </c>
      <c r="C334" s="7" t="s">
        <v>3414</v>
      </c>
      <c r="D334" s="9"/>
      <c r="E334" s="9"/>
      <c r="F334" s="9"/>
      <c r="G334" s="9" t="s">
        <v>23</v>
      </c>
      <c r="H334" s="9"/>
      <c r="I334" s="8"/>
      <c r="J334" s="425"/>
      <c r="K334" s="9"/>
      <c r="L334" s="9"/>
      <c r="M334" s="9"/>
      <c r="N334" s="9"/>
      <c r="O334" s="9"/>
      <c r="P334" s="9"/>
      <c r="Q334" s="9"/>
      <c r="R334" s="9"/>
      <c r="S334" s="9"/>
      <c r="T334" s="9"/>
      <c r="U334" s="9"/>
    </row>
    <row r="335" spans="1:21" s="96" customFormat="1" ht="15.75" customHeight="1">
      <c r="A335" s="9" t="s">
        <v>22</v>
      </c>
      <c r="B335" s="64" t="str">
        <f>data!C1275</f>
        <v>Manejo Comercial y Financiero del Servicio</v>
      </c>
      <c r="C335" s="7" t="s">
        <v>3415</v>
      </c>
      <c r="D335" s="9"/>
      <c r="E335" s="9"/>
      <c r="F335" s="9"/>
      <c r="G335" s="9" t="s">
        <v>23</v>
      </c>
      <c r="H335" s="9"/>
      <c r="I335" s="8"/>
      <c r="J335" s="425"/>
      <c r="K335" s="9"/>
      <c r="L335" s="9"/>
      <c r="M335" s="9"/>
      <c r="N335" s="9"/>
      <c r="O335" s="9"/>
      <c r="P335" s="9"/>
      <c r="Q335" s="9"/>
      <c r="R335" s="9"/>
      <c r="S335" s="9"/>
      <c r="T335" s="9"/>
      <c r="U335" s="9"/>
    </row>
    <row r="336" spans="1:21" s="96" customFormat="1" ht="15.75" customHeight="1">
      <c r="A336" s="9" t="s">
        <v>22</v>
      </c>
      <c r="B336" s="64" t="str">
        <f>data!C1276</f>
        <v>Gastos operativos de Distribución  y/o Comercialización de Gas Licuado de Petróleo –GLP</v>
      </c>
      <c r="C336" s="7" t="s">
        <v>3416</v>
      </c>
      <c r="D336" s="9"/>
      <c r="E336" s="9"/>
      <c r="F336" s="9"/>
      <c r="G336" s="9" t="s">
        <v>23</v>
      </c>
      <c r="H336" s="9"/>
      <c r="I336" s="8"/>
      <c r="J336" s="425"/>
      <c r="K336" s="9"/>
      <c r="L336" s="9"/>
      <c r="M336" s="9"/>
      <c r="N336" s="9"/>
      <c r="O336" s="9"/>
      <c r="P336" s="9"/>
      <c r="Q336" s="9"/>
      <c r="R336" s="9"/>
      <c r="S336" s="9"/>
      <c r="T336" s="9"/>
      <c r="U336" s="9"/>
    </row>
    <row r="337" spans="1:21" s="96" customFormat="1" ht="15.75" customHeight="1">
      <c r="A337" s="9" t="s">
        <v>22</v>
      </c>
      <c r="B337" s="64" t="str">
        <f>data!C1277</f>
        <v>Contrato de explotación</v>
      </c>
      <c r="C337" s="7" t="s">
        <v>3417</v>
      </c>
      <c r="D337" s="9"/>
      <c r="E337" s="9"/>
      <c r="F337" s="9"/>
      <c r="G337" s="9" t="s">
        <v>23</v>
      </c>
      <c r="H337" s="9"/>
      <c r="I337" s="8"/>
      <c r="J337" s="425"/>
      <c r="K337" s="9"/>
      <c r="L337" s="9"/>
      <c r="M337" s="9"/>
      <c r="N337" s="9"/>
      <c r="O337" s="9"/>
      <c r="P337" s="9"/>
      <c r="Q337" s="9"/>
      <c r="R337" s="9"/>
      <c r="S337" s="9"/>
      <c r="T337" s="9"/>
      <c r="U337" s="9"/>
    </row>
    <row r="338" spans="1:21" s="96" customFormat="1" ht="15.75" customHeight="1">
      <c r="A338" s="9" t="s">
        <v>22</v>
      </c>
      <c r="B338" s="64" t="str">
        <f>data!C1278</f>
        <v>Gastos operativos asociados a las transacciones en el mercado mayorista</v>
      </c>
      <c r="C338" s="7" t="s">
        <v>3418</v>
      </c>
      <c r="D338" s="9"/>
      <c r="E338" s="9"/>
      <c r="F338" s="9"/>
      <c r="G338" s="9" t="s">
        <v>23</v>
      </c>
      <c r="H338" s="9"/>
      <c r="I338" s="8"/>
      <c r="J338" s="425"/>
      <c r="K338" s="9"/>
      <c r="L338" s="9"/>
      <c r="M338" s="9"/>
      <c r="N338" s="9"/>
      <c r="O338" s="9"/>
      <c r="P338" s="9"/>
      <c r="Q338" s="9"/>
      <c r="R338" s="9"/>
      <c r="S338" s="9"/>
      <c r="T338" s="9"/>
      <c r="U338" s="9"/>
    </row>
    <row r="339" spans="1:21" s="96" customFormat="1" ht="15.75" customHeight="1">
      <c r="A339" s="9" t="s">
        <v>22</v>
      </c>
      <c r="B339" s="64" t="str">
        <f>data!C1279</f>
        <v>Contrato de concesión</v>
      </c>
      <c r="C339" s="7" t="s">
        <v>3419</v>
      </c>
      <c r="D339" s="9"/>
      <c r="E339" s="9"/>
      <c r="F339" s="9"/>
      <c r="G339" s="9" t="s">
        <v>23</v>
      </c>
      <c r="H339" s="9"/>
      <c r="I339" s="8"/>
      <c r="J339" s="425"/>
      <c r="K339" s="9"/>
      <c r="L339" s="9"/>
      <c r="M339" s="9"/>
      <c r="N339" s="9"/>
      <c r="O339" s="9"/>
      <c r="P339" s="9"/>
      <c r="Q339" s="9"/>
      <c r="R339" s="9"/>
      <c r="S339" s="9"/>
      <c r="T339" s="9"/>
      <c r="U339" s="9"/>
    </row>
    <row r="340" spans="1:21" s="96" customFormat="1" ht="15.75" customHeight="1">
      <c r="A340" s="9" t="s">
        <v>22</v>
      </c>
      <c r="B340" s="64" t="str">
        <f>data!C1280</f>
        <v>Otros</v>
      </c>
      <c r="C340" s="7" t="s">
        <v>3420</v>
      </c>
      <c r="D340" s="9"/>
      <c r="E340" s="9"/>
      <c r="F340" s="9"/>
      <c r="G340" s="9" t="s">
        <v>23</v>
      </c>
      <c r="H340" s="9"/>
      <c r="I340" s="8"/>
      <c r="J340" s="425"/>
      <c r="K340" s="9"/>
      <c r="L340" s="9"/>
      <c r="M340" s="9"/>
      <c r="N340" s="9"/>
      <c r="O340" s="9"/>
      <c r="P340" s="9"/>
      <c r="Q340" s="9"/>
      <c r="R340" s="9"/>
      <c r="S340" s="9"/>
      <c r="T340" s="9"/>
      <c r="U340" s="9"/>
    </row>
    <row r="341" spans="1:21" s="96" customFormat="1" ht="15.75" customHeight="1">
      <c r="A341" s="9" t="s">
        <v>22</v>
      </c>
      <c r="B341" s="64" t="str">
        <f>data!C1281</f>
        <v>Gastos operativos asociados a las transacciones en el mercado minorista</v>
      </c>
      <c r="C341" s="7" t="s">
        <v>3421</v>
      </c>
      <c r="D341" s="9"/>
      <c r="E341" s="9"/>
      <c r="F341" s="9"/>
      <c r="G341" s="9" t="s">
        <v>23</v>
      </c>
      <c r="H341" s="9"/>
      <c r="I341" s="8"/>
      <c r="J341" s="425"/>
      <c r="K341" s="9"/>
      <c r="L341" s="9"/>
      <c r="M341" s="9"/>
      <c r="N341" s="9"/>
      <c r="O341" s="9"/>
      <c r="P341" s="9"/>
      <c r="Q341" s="9"/>
      <c r="R341" s="9"/>
      <c r="S341" s="9"/>
      <c r="T341" s="9"/>
      <c r="U341" s="9"/>
    </row>
    <row r="342" spans="1:21" s="96" customFormat="1" ht="15.75" customHeight="1">
      <c r="A342" s="9" t="s">
        <v>22</v>
      </c>
      <c r="B342" s="64" t="str">
        <f>data!C1282</f>
        <v xml:space="preserve">Licencias, Contribuciones y Regalías  </v>
      </c>
      <c r="C342" s="7" t="s">
        <v>3422</v>
      </c>
      <c r="D342" s="9"/>
      <c r="E342" s="9"/>
      <c r="F342" s="9"/>
      <c r="G342" s="9" t="s">
        <v>23</v>
      </c>
      <c r="H342" s="9"/>
      <c r="I342" s="8"/>
      <c r="J342" s="425"/>
      <c r="K342" s="9"/>
      <c r="L342" s="9"/>
      <c r="M342" s="9"/>
      <c r="N342" s="9"/>
      <c r="O342" s="9"/>
      <c r="P342" s="9"/>
      <c r="Q342" s="9"/>
      <c r="R342" s="9"/>
      <c r="S342" s="9"/>
      <c r="T342" s="9"/>
      <c r="U342" s="9"/>
    </row>
    <row r="343" spans="1:21" s="96" customFormat="1" ht="15.75" customHeight="1">
      <c r="A343" s="9" t="s">
        <v>22</v>
      </c>
      <c r="B343" s="64" t="str">
        <f>data!C1283</f>
        <v>Departamento Administrativo del Medio Ambiente "DAMA"</v>
      </c>
      <c r="C343" s="7" t="s">
        <v>3423</v>
      </c>
      <c r="D343" s="9"/>
      <c r="E343" s="9"/>
      <c r="F343" s="9"/>
      <c r="G343" s="9" t="s">
        <v>23</v>
      </c>
      <c r="H343" s="9"/>
      <c r="I343" s="8"/>
      <c r="J343" s="425"/>
      <c r="K343" s="9"/>
      <c r="L343" s="9"/>
      <c r="M343" s="9"/>
      <c r="N343" s="9"/>
      <c r="O343" s="9"/>
      <c r="P343" s="9"/>
      <c r="Q343" s="9"/>
      <c r="R343" s="9"/>
      <c r="S343" s="9"/>
      <c r="T343" s="9"/>
      <c r="U343" s="9"/>
    </row>
    <row r="344" spans="1:21" s="96" customFormat="1" ht="15.75" customHeight="1">
      <c r="A344" s="9" t="s">
        <v>22</v>
      </c>
      <c r="B344" s="64" t="str">
        <f>data!C1284</f>
        <v>Ley 56 de 1981</v>
      </c>
      <c r="C344" s="7" t="s">
        <v>3424</v>
      </c>
      <c r="D344" s="9"/>
      <c r="E344" s="9"/>
      <c r="F344" s="9"/>
      <c r="G344" s="9" t="s">
        <v>23</v>
      </c>
      <c r="H344" s="9"/>
      <c r="I344" s="8"/>
      <c r="J344" s="425"/>
      <c r="K344" s="9"/>
      <c r="L344" s="9"/>
      <c r="M344" s="9"/>
      <c r="N344" s="9"/>
      <c r="O344" s="9"/>
      <c r="P344" s="9"/>
      <c r="Q344" s="9"/>
      <c r="R344" s="9"/>
      <c r="S344" s="9"/>
      <c r="T344" s="9"/>
      <c r="U344" s="9"/>
    </row>
    <row r="345" spans="1:21" s="96" customFormat="1" ht="15.75" customHeight="1">
      <c r="A345" s="9" t="s">
        <v>22</v>
      </c>
      <c r="B345" s="64" t="str">
        <f>data!C1285</f>
        <v>Medio Ambiente – Ley 99 de 1993</v>
      </c>
      <c r="C345" s="7" t="s">
        <v>3425</v>
      </c>
      <c r="D345" s="9"/>
      <c r="E345" s="9"/>
      <c r="F345" s="9"/>
      <c r="G345" s="9" t="s">
        <v>23</v>
      </c>
      <c r="H345" s="9"/>
      <c r="I345" s="8"/>
      <c r="J345" s="425"/>
      <c r="K345" s="9"/>
      <c r="L345" s="9"/>
      <c r="M345" s="9"/>
      <c r="N345" s="9"/>
      <c r="O345" s="9"/>
      <c r="P345" s="9"/>
      <c r="Q345" s="9"/>
      <c r="R345" s="9"/>
      <c r="S345" s="9"/>
      <c r="T345" s="9"/>
      <c r="U345" s="9"/>
    </row>
    <row r="346" spans="1:21" s="96" customFormat="1" ht="15.75" customHeight="1">
      <c r="A346" s="9" t="s">
        <v>22</v>
      </c>
      <c r="B346" s="64" t="str">
        <f>data!C1286</f>
        <v>Regalías</v>
      </c>
      <c r="C346" s="7" t="s">
        <v>3426</v>
      </c>
      <c r="D346" s="9"/>
      <c r="E346" s="9"/>
      <c r="F346" s="9"/>
      <c r="G346" s="9" t="s">
        <v>23</v>
      </c>
      <c r="H346" s="9"/>
      <c r="I346" s="8"/>
      <c r="J346" s="425"/>
      <c r="K346" s="9"/>
      <c r="L346" s="9"/>
      <c r="M346" s="9"/>
      <c r="N346" s="9"/>
      <c r="O346" s="9"/>
      <c r="P346" s="9"/>
      <c r="Q346" s="9"/>
      <c r="R346" s="9"/>
      <c r="S346" s="9"/>
      <c r="T346" s="9"/>
      <c r="U346" s="9"/>
    </row>
    <row r="347" spans="1:21" s="96" customFormat="1" ht="15.75" customHeight="1">
      <c r="A347" s="9" t="s">
        <v>22</v>
      </c>
      <c r="B347" s="64" t="str">
        <f>data!C1287</f>
        <v>Licencia De Operación Del Servicio</v>
      </c>
      <c r="C347" s="7" t="s">
        <v>3427</v>
      </c>
      <c r="D347" s="9"/>
      <c r="E347" s="9"/>
      <c r="F347" s="9"/>
      <c r="G347" s="9" t="s">
        <v>23</v>
      </c>
      <c r="H347" s="9"/>
      <c r="I347" s="8"/>
      <c r="J347" s="425"/>
      <c r="K347" s="9"/>
      <c r="L347" s="9"/>
      <c r="M347" s="9"/>
      <c r="N347" s="9"/>
      <c r="O347" s="9"/>
      <c r="P347" s="9"/>
      <c r="Q347" s="9"/>
      <c r="R347" s="9"/>
      <c r="S347" s="9"/>
      <c r="T347" s="9"/>
      <c r="U347" s="9"/>
    </row>
    <row r="348" spans="1:21" s="96" customFormat="1" ht="15.75" customHeight="1">
      <c r="A348" s="9" t="s">
        <v>22</v>
      </c>
      <c r="B348" s="64" t="str">
        <f>data!C1288</f>
        <v>FAZNI</v>
      </c>
      <c r="C348" s="7" t="s">
        <v>3428</v>
      </c>
      <c r="D348" s="9"/>
      <c r="E348" s="9"/>
      <c r="F348" s="9"/>
      <c r="G348" s="9" t="s">
        <v>23</v>
      </c>
      <c r="H348" s="9"/>
      <c r="I348" s="8"/>
      <c r="J348" s="425"/>
      <c r="K348" s="9"/>
      <c r="L348" s="9"/>
      <c r="M348" s="9"/>
      <c r="N348" s="9"/>
      <c r="O348" s="9"/>
      <c r="P348" s="9"/>
      <c r="Q348" s="9"/>
      <c r="R348" s="9"/>
      <c r="S348" s="9"/>
      <c r="T348" s="9"/>
      <c r="U348" s="9"/>
    </row>
    <row r="349" spans="1:21" s="96" customFormat="1" ht="15.75" customHeight="1">
      <c r="A349" s="9" t="s">
        <v>22</v>
      </c>
      <c r="B349" s="64" t="str">
        <f>data!C1289</f>
        <v>FAER</v>
      </c>
      <c r="C349" s="7" t="s">
        <v>3429</v>
      </c>
      <c r="D349" s="9"/>
      <c r="E349" s="9"/>
      <c r="F349" s="9"/>
      <c r="G349" s="9" t="s">
        <v>23</v>
      </c>
      <c r="H349" s="9"/>
      <c r="I349" s="8"/>
      <c r="J349" s="425"/>
      <c r="K349" s="9"/>
      <c r="L349" s="9"/>
      <c r="M349" s="9"/>
      <c r="N349" s="9"/>
      <c r="O349" s="9"/>
      <c r="P349" s="9"/>
      <c r="Q349" s="9"/>
      <c r="R349" s="9"/>
      <c r="S349" s="9"/>
      <c r="T349" s="9"/>
      <c r="U349" s="9"/>
    </row>
    <row r="350" spans="1:21" s="96" customFormat="1" ht="15.75" customHeight="1">
      <c r="A350" s="9" t="s">
        <v>22</v>
      </c>
      <c r="B350" s="64" t="str">
        <f>data!C1290</f>
        <v>Cuota de fomento de gas</v>
      </c>
      <c r="C350" s="7" t="s">
        <v>3430</v>
      </c>
      <c r="D350" s="9"/>
      <c r="E350" s="9"/>
      <c r="F350" s="9"/>
      <c r="G350" s="9" t="s">
        <v>23</v>
      </c>
      <c r="H350" s="9"/>
      <c r="I350" s="8"/>
      <c r="J350" s="425"/>
      <c r="K350" s="9"/>
      <c r="L350" s="9"/>
      <c r="M350" s="9"/>
      <c r="N350" s="9"/>
      <c r="O350" s="9"/>
      <c r="P350" s="9"/>
      <c r="Q350" s="9"/>
      <c r="R350" s="9"/>
      <c r="S350" s="9"/>
      <c r="T350" s="9"/>
      <c r="U350" s="9"/>
    </row>
    <row r="351" spans="1:21" s="96" customFormat="1" ht="15.75" customHeight="1">
      <c r="A351" s="9" t="s">
        <v>22</v>
      </c>
      <c r="B351" s="64" t="str">
        <f>data!C1291</f>
        <v>Ministerio de Comunicaciones y/o Fondo de Comunicaciones</v>
      </c>
      <c r="C351" s="7" t="s">
        <v>3431</v>
      </c>
      <c r="D351" s="9"/>
      <c r="E351" s="9"/>
      <c r="F351" s="9"/>
      <c r="G351" s="9" t="s">
        <v>23</v>
      </c>
      <c r="H351" s="9"/>
      <c r="I351" s="8"/>
      <c r="J351" s="425"/>
      <c r="K351" s="9"/>
      <c r="L351" s="9"/>
      <c r="M351" s="9"/>
      <c r="N351" s="9"/>
      <c r="O351" s="9"/>
      <c r="P351" s="9"/>
      <c r="Q351" s="9"/>
      <c r="R351" s="9"/>
      <c r="S351" s="9"/>
      <c r="T351" s="9"/>
      <c r="U351" s="9"/>
    </row>
    <row r="352" spans="1:21" s="96" customFormat="1" ht="15.75" customHeight="1">
      <c r="A352" s="9" t="s">
        <v>22</v>
      </c>
      <c r="B352" s="64" t="str">
        <f>data!C1292</f>
        <v>Comité De Estratificación –Ley 505 De 1999</v>
      </c>
      <c r="C352" s="7" t="s">
        <v>3432</v>
      </c>
      <c r="D352" s="9"/>
      <c r="E352" s="9"/>
      <c r="F352" s="9"/>
      <c r="G352" s="9" t="s">
        <v>23</v>
      </c>
      <c r="H352" s="9"/>
      <c r="I352" s="8"/>
      <c r="J352" s="425"/>
      <c r="K352" s="9"/>
      <c r="L352" s="9"/>
      <c r="M352" s="9"/>
      <c r="N352" s="9"/>
      <c r="O352" s="9"/>
      <c r="P352" s="9"/>
      <c r="Q352" s="9"/>
      <c r="R352" s="9"/>
      <c r="S352" s="9"/>
      <c r="T352" s="9"/>
      <c r="U352" s="9"/>
    </row>
    <row r="353" spans="1:21" s="96" customFormat="1" ht="15.75" customHeight="1">
      <c r="A353" s="9" t="s">
        <v>22</v>
      </c>
      <c r="B353" s="64" t="str">
        <f>data!C1293</f>
        <v>Art 25 Ley 142 - Concesiones, y permisos ambientales y sanitarios</v>
      </c>
      <c r="C353" s="7" t="s">
        <v>3433</v>
      </c>
      <c r="D353" s="9"/>
      <c r="E353" s="9"/>
      <c r="F353" s="9"/>
      <c r="G353" s="9" t="s">
        <v>23</v>
      </c>
      <c r="H353" s="9"/>
      <c r="I353" s="8"/>
      <c r="J353" s="425"/>
      <c r="K353" s="9"/>
      <c r="L353" s="9"/>
      <c r="M353" s="9"/>
      <c r="N353" s="9"/>
      <c r="O353" s="9"/>
      <c r="P353" s="9"/>
      <c r="Q353" s="9"/>
      <c r="R353" s="9"/>
      <c r="S353" s="9"/>
      <c r="T353" s="9"/>
      <c r="U353" s="9"/>
    </row>
    <row r="354" spans="1:21" s="96" customFormat="1" ht="15.75" customHeight="1">
      <c r="A354" s="9" t="s">
        <v>22</v>
      </c>
      <c r="B354" s="64" t="str">
        <f>data!C1294</f>
        <v>Otras licencias Ley 142 de 1994</v>
      </c>
      <c r="C354" s="7" t="s">
        <v>3434</v>
      </c>
      <c r="D354" s="9"/>
      <c r="E354" s="9"/>
      <c r="F354" s="9"/>
      <c r="G354" s="9" t="s">
        <v>23</v>
      </c>
      <c r="H354" s="9"/>
      <c r="I354" s="8"/>
      <c r="J354" s="425"/>
      <c r="K354" s="9"/>
      <c r="L354" s="9"/>
      <c r="M354" s="9"/>
      <c r="N354" s="9"/>
      <c r="O354" s="9"/>
      <c r="P354" s="9"/>
      <c r="Q354" s="9"/>
      <c r="R354" s="9"/>
      <c r="S354" s="9"/>
      <c r="T354" s="9"/>
      <c r="U354" s="9"/>
    </row>
    <row r="355" spans="1:21" s="96" customFormat="1" ht="15.75" customHeight="1">
      <c r="A355" s="9" t="s">
        <v>22</v>
      </c>
      <c r="B355" s="64" t="str">
        <f>data!C1295</f>
        <v>Consumo De Insumos Directos</v>
      </c>
      <c r="C355" s="7" t="s">
        <v>3435</v>
      </c>
      <c r="D355" s="9"/>
      <c r="E355" s="9"/>
      <c r="F355" s="9"/>
      <c r="G355" s="9" t="s">
        <v>23</v>
      </c>
      <c r="H355" s="9"/>
      <c r="I355" s="8"/>
      <c r="J355" s="425"/>
      <c r="K355" s="9"/>
      <c r="L355" s="9"/>
      <c r="M355" s="9"/>
      <c r="N355" s="9"/>
      <c r="O355" s="9"/>
      <c r="P355" s="9"/>
      <c r="Q355" s="9"/>
      <c r="R355" s="9"/>
      <c r="S355" s="9"/>
      <c r="T355" s="9"/>
      <c r="U355" s="9"/>
    </row>
    <row r="356" spans="1:21" s="96" customFormat="1" ht="15.75" customHeight="1">
      <c r="A356" s="9" t="s">
        <v>22</v>
      </c>
      <c r="B356" s="64" t="str">
        <f>data!C1296</f>
        <v>Productos Químicos</v>
      </c>
      <c r="C356" s="7" t="s">
        <v>3436</v>
      </c>
      <c r="D356" s="9"/>
      <c r="E356" s="9"/>
      <c r="F356" s="9"/>
      <c r="G356" s="9" t="s">
        <v>23</v>
      </c>
      <c r="H356" s="9"/>
      <c r="I356" s="8"/>
      <c r="J356" s="425"/>
      <c r="K356" s="9"/>
      <c r="L356" s="9"/>
      <c r="M356" s="9"/>
      <c r="N356" s="9"/>
      <c r="O356" s="9"/>
      <c r="P356" s="9"/>
      <c r="Q356" s="9"/>
      <c r="R356" s="9"/>
      <c r="S356" s="9"/>
      <c r="T356" s="9"/>
      <c r="U356" s="9"/>
    </row>
    <row r="357" spans="1:21" s="96" customFormat="1" ht="15.75" customHeight="1">
      <c r="A357" s="9" t="s">
        <v>22</v>
      </c>
      <c r="B357" s="64" t="str">
        <f>data!C1297</f>
        <v>Gas Combustible</v>
      </c>
      <c r="C357" s="7" t="s">
        <v>3437</v>
      </c>
      <c r="D357" s="9"/>
      <c r="E357" s="9"/>
      <c r="F357" s="9"/>
      <c r="G357" s="9" t="s">
        <v>23</v>
      </c>
      <c r="H357" s="9"/>
      <c r="I357" s="8"/>
      <c r="J357" s="425"/>
      <c r="K357" s="9"/>
      <c r="L357" s="9"/>
      <c r="M357" s="9"/>
      <c r="N357" s="9"/>
      <c r="O357" s="9"/>
      <c r="P357" s="9"/>
      <c r="Q357" s="9"/>
      <c r="R357" s="9"/>
      <c r="S357" s="9"/>
      <c r="T357" s="9"/>
      <c r="U357" s="9"/>
    </row>
    <row r="358" spans="1:21" s="96" customFormat="1" ht="15.75" customHeight="1">
      <c r="A358" s="9" t="s">
        <v>22</v>
      </c>
      <c r="B358" s="64" t="str">
        <f>data!C1298</f>
        <v>Carbón Mineral</v>
      </c>
      <c r="C358" s="7" t="s">
        <v>3438</v>
      </c>
      <c r="D358" s="9"/>
      <c r="E358" s="9"/>
      <c r="F358" s="9"/>
      <c r="G358" s="9" t="s">
        <v>23</v>
      </c>
      <c r="H358" s="9"/>
      <c r="I358" s="8"/>
      <c r="J358" s="425"/>
      <c r="K358" s="9"/>
      <c r="L358" s="9"/>
      <c r="M358" s="9"/>
      <c r="N358" s="9"/>
      <c r="O358" s="9"/>
      <c r="P358" s="9"/>
      <c r="Q358" s="9"/>
      <c r="R358" s="9"/>
      <c r="S358" s="9"/>
      <c r="T358" s="9"/>
      <c r="U358" s="9"/>
    </row>
    <row r="359" spans="1:21" s="96" customFormat="1" ht="15.75" customHeight="1">
      <c r="A359" s="9" t="s">
        <v>22</v>
      </c>
      <c r="B359" s="64" t="str">
        <f>data!C1299</f>
        <v>Energía</v>
      </c>
      <c r="C359" s="7" t="s">
        <v>3439</v>
      </c>
      <c r="D359" s="9"/>
      <c r="E359" s="9"/>
      <c r="F359" s="9"/>
      <c r="G359" s="9" t="s">
        <v>23</v>
      </c>
      <c r="H359" s="9"/>
      <c r="I359" s="8"/>
      <c r="J359" s="425"/>
      <c r="K359" s="9"/>
      <c r="L359" s="9"/>
      <c r="M359" s="9"/>
      <c r="N359" s="9"/>
      <c r="O359" s="9"/>
      <c r="P359" s="9"/>
      <c r="Q359" s="9"/>
      <c r="R359" s="9"/>
      <c r="S359" s="9"/>
      <c r="T359" s="9"/>
      <c r="U359" s="9"/>
    </row>
    <row r="360" spans="1:21" s="96" customFormat="1" ht="15.75" customHeight="1">
      <c r="A360" s="9" t="s">
        <v>22</v>
      </c>
      <c r="B360" s="64" t="str">
        <f>data!C1300</f>
        <v>ACPM, Fuel Oil</v>
      </c>
      <c r="C360" s="7" t="s">
        <v>3440</v>
      </c>
      <c r="D360" s="9"/>
      <c r="E360" s="9"/>
      <c r="F360" s="9"/>
      <c r="G360" s="9" t="s">
        <v>23</v>
      </c>
      <c r="H360" s="9"/>
      <c r="I360" s="8"/>
      <c r="J360" s="425"/>
      <c r="K360" s="9"/>
      <c r="L360" s="9"/>
      <c r="M360" s="9"/>
      <c r="N360" s="9"/>
      <c r="O360" s="9"/>
      <c r="P360" s="9"/>
      <c r="Q360" s="9"/>
      <c r="R360" s="9"/>
      <c r="S360" s="9"/>
      <c r="T360" s="9"/>
      <c r="U360" s="9"/>
    </row>
    <row r="361" spans="1:21" s="96" customFormat="1" ht="15.75" customHeight="1">
      <c r="A361" s="9" t="s">
        <v>22</v>
      </c>
      <c r="B361" s="64" t="str">
        <f>data!C1301</f>
        <v>Otros Elementos de Consumo de Insumos Directos</v>
      </c>
      <c r="C361" s="7" t="s">
        <v>3441</v>
      </c>
      <c r="D361" s="9"/>
      <c r="E361" s="9"/>
      <c r="F361" s="9"/>
      <c r="G361" s="9" t="s">
        <v>23</v>
      </c>
      <c r="H361" s="9"/>
      <c r="I361" s="8"/>
      <c r="J361" s="425"/>
      <c r="K361" s="9"/>
      <c r="L361" s="9"/>
      <c r="M361" s="9"/>
      <c r="N361" s="9"/>
      <c r="O361" s="9"/>
      <c r="P361" s="9"/>
      <c r="Q361" s="9"/>
      <c r="R361" s="9"/>
      <c r="S361" s="9"/>
      <c r="T361" s="9"/>
      <c r="U361" s="9"/>
    </row>
    <row r="362" spans="1:21" s="96" customFormat="1" ht="15.75" customHeight="1">
      <c r="A362" s="9" t="s">
        <v>22</v>
      </c>
      <c r="B362" s="64" t="str">
        <f>data!C1302</f>
        <v>Ordenes Y Contratos De Mantenimiento Y Reparaciones</v>
      </c>
      <c r="C362" s="7" t="s">
        <v>3442</v>
      </c>
      <c r="D362" s="9"/>
      <c r="E362" s="9"/>
      <c r="F362" s="9"/>
      <c r="G362" s="9" t="s">
        <v>23</v>
      </c>
      <c r="H362" s="9"/>
      <c r="I362" s="8"/>
      <c r="J362" s="425"/>
      <c r="K362" s="9"/>
      <c r="L362" s="9"/>
      <c r="M362" s="9"/>
      <c r="N362" s="9"/>
      <c r="O362" s="9"/>
      <c r="P362" s="9"/>
      <c r="Q362" s="9"/>
      <c r="R362" s="9"/>
      <c r="S362" s="9"/>
      <c r="T362" s="9"/>
      <c r="U362" s="9"/>
    </row>
    <row r="363" spans="1:21" s="96" customFormat="1" ht="15.75" customHeight="1">
      <c r="A363" s="9" t="s">
        <v>22</v>
      </c>
      <c r="B363" s="64" t="str">
        <f>data!C1303</f>
        <v>Peajes terrestres</v>
      </c>
      <c r="C363" s="7" t="s">
        <v>3443</v>
      </c>
      <c r="D363" s="9"/>
      <c r="E363" s="9"/>
      <c r="F363" s="9"/>
      <c r="G363" s="9" t="s">
        <v>23</v>
      </c>
      <c r="H363" s="9"/>
      <c r="I363" s="8"/>
      <c r="J363" s="425"/>
      <c r="K363" s="9"/>
      <c r="L363" s="9"/>
      <c r="M363" s="9"/>
      <c r="N363" s="9"/>
      <c r="O363" s="9"/>
      <c r="P363" s="9"/>
      <c r="Q363" s="9"/>
      <c r="R363" s="9"/>
      <c r="S363" s="9"/>
      <c r="T363" s="9"/>
      <c r="U363" s="9"/>
    </row>
    <row r="364" spans="1:21" s="96" customFormat="1" ht="15.75" customHeight="1">
      <c r="A364" s="9" t="s">
        <v>22</v>
      </c>
      <c r="B364" s="64" t="str">
        <f>data!C1304</f>
        <v>Disposición final</v>
      </c>
      <c r="C364" s="7" t="s">
        <v>3444</v>
      </c>
      <c r="D364" s="9"/>
      <c r="E364" s="9"/>
      <c r="F364" s="9"/>
      <c r="G364" s="9" t="s">
        <v>23</v>
      </c>
      <c r="H364" s="9"/>
      <c r="I364" s="8"/>
      <c r="J364" s="425"/>
      <c r="K364" s="9"/>
      <c r="L364" s="9"/>
      <c r="M364" s="9"/>
      <c r="N364" s="9"/>
      <c r="O364" s="9"/>
      <c r="P364" s="9"/>
      <c r="Q364" s="9"/>
      <c r="R364" s="9"/>
      <c r="S364" s="9"/>
      <c r="T364" s="9"/>
      <c r="U364" s="9"/>
    </row>
    <row r="365" spans="1:21" s="96" customFormat="1" ht="15.75" customHeight="1">
      <c r="A365" s="9" t="s">
        <v>22</v>
      </c>
      <c r="B365" s="64" t="str">
        <f>data!C1305</f>
        <v>Peajes por interconexión de acueducto</v>
      </c>
      <c r="C365" s="7" t="s">
        <v>3445</v>
      </c>
      <c r="D365" s="9"/>
      <c r="E365" s="9"/>
      <c r="F365" s="9"/>
      <c r="G365" s="9" t="s">
        <v>23</v>
      </c>
      <c r="H365" s="9"/>
      <c r="I365" s="8"/>
      <c r="J365" s="425"/>
      <c r="K365" s="9"/>
      <c r="L365" s="9"/>
      <c r="M365" s="9"/>
      <c r="N365" s="9"/>
      <c r="O365" s="9"/>
      <c r="P365" s="9"/>
      <c r="Q365" s="9"/>
      <c r="R365" s="9"/>
      <c r="S365" s="9"/>
      <c r="T365" s="9"/>
      <c r="U365" s="9"/>
    </row>
    <row r="366" spans="1:21" s="96" customFormat="1" ht="15.75" customHeight="1">
      <c r="A366" s="9" t="s">
        <v>22</v>
      </c>
      <c r="B366" s="64" t="str">
        <f>data!C1306</f>
        <v>Peajes por interconexión de alcantarillado</v>
      </c>
      <c r="C366" s="7" t="s">
        <v>3446</v>
      </c>
      <c r="D366" s="9"/>
      <c r="E366" s="9"/>
      <c r="F366" s="9"/>
      <c r="G366" s="9" t="s">
        <v>23</v>
      </c>
      <c r="H366" s="9"/>
      <c r="I366" s="8"/>
      <c r="J366" s="425"/>
      <c r="K366" s="9"/>
      <c r="L366" s="9"/>
      <c r="M366" s="9"/>
      <c r="N366" s="9"/>
      <c r="O366" s="9"/>
      <c r="P366" s="9"/>
      <c r="Q366" s="9"/>
      <c r="R366" s="9"/>
      <c r="S366" s="9"/>
      <c r="T366" s="9"/>
      <c r="U366" s="9"/>
    </row>
    <row r="367" spans="1:21" s="96" customFormat="1" ht="15.75" customHeight="1">
      <c r="A367" s="9" t="s">
        <v>22</v>
      </c>
      <c r="B367" s="64" t="str">
        <f>data!C1307</f>
        <v>Honorarios (Operativos)</v>
      </c>
      <c r="C367" s="7" t="s">
        <v>3447</v>
      </c>
      <c r="D367" s="9"/>
      <c r="E367" s="9"/>
      <c r="F367" s="9"/>
      <c r="G367" s="9" t="s">
        <v>23</v>
      </c>
      <c r="H367" s="9"/>
      <c r="I367" s="8"/>
      <c r="J367" s="425"/>
      <c r="K367" s="9"/>
      <c r="L367" s="9"/>
      <c r="M367" s="9"/>
      <c r="N367" s="9"/>
      <c r="O367" s="9"/>
      <c r="P367" s="9"/>
      <c r="Q367" s="9"/>
      <c r="R367" s="9"/>
      <c r="S367" s="9"/>
      <c r="T367" s="9"/>
      <c r="U367" s="9"/>
    </row>
    <row r="368" spans="1:21" s="96" customFormat="1" ht="15.75" customHeight="1">
      <c r="A368" s="9" t="s">
        <v>22</v>
      </c>
      <c r="B368" s="64" t="str">
        <f>data!C1308</f>
        <v>Servicios Públicos</v>
      </c>
      <c r="C368" s="7" t="s">
        <v>3448</v>
      </c>
      <c r="D368" s="9"/>
      <c r="E368" s="9"/>
      <c r="F368" s="9"/>
      <c r="G368" s="9" t="s">
        <v>23</v>
      </c>
      <c r="H368" s="9"/>
      <c r="I368" s="8"/>
      <c r="J368" s="425"/>
      <c r="K368" s="9"/>
      <c r="L368" s="9"/>
      <c r="M368" s="9"/>
      <c r="N368" s="9"/>
      <c r="O368" s="9"/>
      <c r="P368" s="9"/>
      <c r="Q368" s="9"/>
      <c r="R368" s="9"/>
      <c r="S368" s="9"/>
      <c r="T368" s="9"/>
      <c r="U368" s="9"/>
    </row>
    <row r="369" spans="1:21" s="96" customFormat="1" ht="15.75" customHeight="1">
      <c r="A369" s="9" t="s">
        <v>22</v>
      </c>
      <c r="B369" s="64" t="str">
        <f>data!C1309</f>
        <v>Materiales y otros gastos de operación</v>
      </c>
      <c r="C369" s="7" t="s">
        <v>3449</v>
      </c>
      <c r="D369" s="9"/>
      <c r="E369" s="9"/>
      <c r="F369" s="9"/>
      <c r="G369" s="9" t="s">
        <v>23</v>
      </c>
      <c r="H369" s="9"/>
      <c r="I369" s="8"/>
      <c r="J369" s="425"/>
      <c r="K369" s="9"/>
      <c r="L369" s="9"/>
      <c r="M369" s="9"/>
      <c r="N369" s="9"/>
      <c r="O369" s="9"/>
      <c r="P369" s="9"/>
      <c r="Q369" s="9"/>
      <c r="R369" s="9"/>
      <c r="S369" s="9"/>
      <c r="T369" s="9"/>
      <c r="U369" s="9"/>
    </row>
    <row r="370" spans="1:21" s="96" customFormat="1" ht="15.75" customHeight="1">
      <c r="A370" s="9" t="s">
        <v>22</v>
      </c>
      <c r="B370" s="64" t="str">
        <f>data!C1310</f>
        <v>Gastos operativos De Pérdidas En Prestación Del Servicio  De Acueducto</v>
      </c>
      <c r="C370" s="7" t="s">
        <v>3450</v>
      </c>
      <c r="D370" s="9"/>
      <c r="E370" s="9"/>
      <c r="F370" s="9"/>
      <c r="G370" s="9" t="s">
        <v>23</v>
      </c>
      <c r="H370" s="9"/>
      <c r="I370" s="8"/>
      <c r="J370" s="425"/>
      <c r="K370" s="9"/>
      <c r="L370" s="9"/>
      <c r="M370" s="9"/>
      <c r="N370" s="9"/>
      <c r="O370" s="9"/>
      <c r="P370" s="9"/>
      <c r="Q370" s="9"/>
      <c r="R370" s="9"/>
      <c r="S370" s="9"/>
      <c r="T370" s="9"/>
      <c r="U370" s="9"/>
    </row>
    <row r="371" spans="1:21" s="96" customFormat="1" ht="15.75" customHeight="1">
      <c r="A371" s="9" t="s">
        <v>22</v>
      </c>
      <c r="B371" s="64" t="str">
        <f>data!C1311</f>
        <v>Seguros</v>
      </c>
      <c r="C371" s="7" t="s">
        <v>3451</v>
      </c>
      <c r="D371" s="9"/>
      <c r="E371" s="9"/>
      <c r="F371" s="9"/>
      <c r="G371" s="9" t="s">
        <v>23</v>
      </c>
      <c r="H371" s="9"/>
      <c r="I371" s="8"/>
      <c r="J371" s="425"/>
      <c r="K371" s="9"/>
      <c r="L371" s="9"/>
      <c r="M371" s="9"/>
      <c r="N371" s="9"/>
      <c r="O371" s="9"/>
      <c r="P371" s="9"/>
      <c r="Q371" s="9"/>
      <c r="R371" s="9"/>
      <c r="S371" s="9"/>
      <c r="T371" s="9"/>
      <c r="U371" s="9"/>
    </row>
    <row r="372" spans="1:21" s="96" customFormat="1" ht="15.75" customHeight="1">
      <c r="A372" s="9" t="s">
        <v>22</v>
      </c>
      <c r="B372" s="64" t="str">
        <f>data!C1312</f>
        <v>Impuestos y Tasas</v>
      </c>
      <c r="C372" s="7" t="s">
        <v>3452</v>
      </c>
      <c r="D372" s="9"/>
      <c r="E372" s="9"/>
      <c r="F372" s="9"/>
      <c r="G372" s="9" t="s">
        <v>23</v>
      </c>
      <c r="H372" s="9"/>
      <c r="I372" s="8"/>
      <c r="J372" s="425"/>
      <c r="K372" s="9"/>
      <c r="L372" s="9"/>
      <c r="M372" s="9"/>
      <c r="N372" s="9"/>
      <c r="O372" s="9"/>
      <c r="P372" s="9"/>
      <c r="Q372" s="9"/>
      <c r="R372" s="9"/>
      <c r="S372" s="9"/>
      <c r="T372" s="9"/>
      <c r="U372" s="9"/>
    </row>
    <row r="373" spans="1:21" s="96" customFormat="1" ht="15.75" customHeight="1">
      <c r="A373" s="9" t="s">
        <v>22</v>
      </c>
      <c r="B373" s="64" t="str">
        <f>data!C1313</f>
        <v>Órdenes y Contratos Por Otros  Servicios</v>
      </c>
      <c r="C373" s="7" t="s">
        <v>3453</v>
      </c>
      <c r="D373" s="9"/>
      <c r="E373" s="9"/>
      <c r="F373" s="9"/>
      <c r="G373" s="9" t="s">
        <v>23</v>
      </c>
      <c r="H373" s="9"/>
      <c r="I373" s="8"/>
      <c r="J373" s="425"/>
      <c r="K373" s="9"/>
      <c r="L373" s="9"/>
      <c r="M373" s="9"/>
      <c r="N373" s="9"/>
      <c r="O373" s="9"/>
      <c r="P373" s="9"/>
      <c r="Q373" s="9"/>
      <c r="R373" s="9"/>
      <c r="S373" s="9"/>
      <c r="T373" s="9"/>
      <c r="U373" s="9"/>
    </row>
    <row r="374" spans="1:21" s="96" customFormat="1" ht="15.75" customHeight="1">
      <c r="A374" s="9" t="s">
        <v>22</v>
      </c>
      <c r="B374" s="64" t="str">
        <f>data!C1314</f>
        <v>Donaciones</v>
      </c>
      <c r="C374" s="7" t="s">
        <v>3454</v>
      </c>
      <c r="D374" s="9"/>
      <c r="E374" s="9"/>
      <c r="F374" s="9"/>
      <c r="G374" s="9" t="s">
        <v>23</v>
      </c>
      <c r="H374" s="9"/>
      <c r="I374" s="8"/>
      <c r="J374" s="425"/>
      <c r="K374" s="9"/>
      <c r="L374" s="9"/>
      <c r="M374" s="9"/>
      <c r="N374" s="9"/>
      <c r="O374" s="9"/>
      <c r="P374" s="9"/>
      <c r="Q374" s="9"/>
      <c r="R374" s="9"/>
      <c r="S374" s="9"/>
      <c r="T374" s="9"/>
      <c r="U374" s="9"/>
    </row>
    <row r="375" spans="1:21" s="96" customFormat="1" ht="15.75" customHeight="1">
      <c r="A375" s="9" t="s">
        <v>22</v>
      </c>
      <c r="B375" s="64" t="str">
        <f>data!C1315</f>
        <v>Total Gastos operativos</v>
      </c>
      <c r="C375" s="7" t="s">
        <v>3455</v>
      </c>
      <c r="D375" s="9"/>
      <c r="E375" s="9"/>
      <c r="F375" s="9"/>
      <c r="G375" s="9" t="s">
        <v>23</v>
      </c>
      <c r="H375" s="9"/>
      <c r="I375" s="8"/>
      <c r="J375" s="425"/>
      <c r="K375" s="9"/>
      <c r="L375" s="9"/>
      <c r="M375" s="9"/>
      <c r="N375" s="9"/>
      <c r="O375" s="9"/>
      <c r="P375" s="9"/>
      <c r="Q375" s="9"/>
      <c r="R375" s="9"/>
      <c r="S375" s="9"/>
      <c r="T375" s="9"/>
      <c r="U375" s="9"/>
    </row>
    <row r="376" spans="1:21" s="96" customFormat="1" ht="15.75" customHeight="1">
      <c r="A376" s="9" t="s">
        <v>15</v>
      </c>
      <c r="B376" s="64" t="str">
        <f>data!C1317</f>
        <v>Detalle de los gastos y gastos operativos</v>
      </c>
      <c r="C376" s="7" t="s">
        <v>3456</v>
      </c>
      <c r="D376" s="9"/>
      <c r="E376" s="9"/>
      <c r="F376" s="9"/>
      <c r="G376" s="9" t="s">
        <v>23</v>
      </c>
      <c r="H376" s="9"/>
      <c r="I376" s="8"/>
      <c r="J376" s="425"/>
      <c r="K376" s="9"/>
      <c r="L376" s="9"/>
      <c r="M376" s="9"/>
      <c r="N376" s="9"/>
      <c r="O376" s="9"/>
      <c r="P376" s="9"/>
      <c r="Q376" s="9"/>
      <c r="R376" s="9"/>
      <c r="S376" s="9"/>
      <c r="T376" s="9"/>
      <c r="U376" s="9"/>
    </row>
    <row r="377" spans="1:21" s="96" customFormat="1" ht="15.75" customHeight="1">
      <c r="A377" s="9" t="s">
        <v>15</v>
      </c>
      <c r="B377" s="64" t="str">
        <f>data!C1319</f>
        <v>Gastos [sinopsis]</v>
      </c>
      <c r="C377" s="7" t="s">
        <v>3457</v>
      </c>
      <c r="D377" s="9"/>
      <c r="E377" s="9"/>
      <c r="F377" s="9"/>
      <c r="G377" s="9" t="s">
        <v>23</v>
      </c>
      <c r="H377" s="9"/>
      <c r="I377" s="8"/>
      <c r="J377" s="425"/>
      <c r="K377" s="9"/>
      <c r="L377" s="9"/>
      <c r="M377" s="9"/>
      <c r="N377" s="9"/>
      <c r="O377" s="9"/>
      <c r="P377" s="9"/>
      <c r="Q377" s="9"/>
      <c r="R377" s="9"/>
      <c r="S377" s="9"/>
      <c r="T377" s="9"/>
      <c r="U377" s="9"/>
    </row>
    <row r="378" spans="1:21" s="96" customFormat="1" ht="15.75" customHeight="1">
      <c r="A378" s="9" t="s">
        <v>22</v>
      </c>
      <c r="B378" s="64" t="str">
        <f>data!C1320</f>
        <v>Gastos de Administración sin impuestos, contribuciones y tasas</v>
      </c>
      <c r="C378" s="7" t="s">
        <v>3458</v>
      </c>
      <c r="D378" s="9"/>
      <c r="E378" s="9"/>
      <c r="F378" s="9"/>
      <c r="G378" s="9" t="s">
        <v>23</v>
      </c>
      <c r="H378" s="9"/>
      <c r="I378" s="8"/>
      <c r="J378" s="425"/>
      <c r="K378" s="9"/>
      <c r="L378" s="9"/>
      <c r="M378" s="9"/>
      <c r="N378" s="9"/>
      <c r="O378" s="9"/>
      <c r="P378" s="9"/>
      <c r="Q378" s="9"/>
      <c r="R378" s="9"/>
      <c r="S378" s="9"/>
      <c r="T378" s="9"/>
      <c r="U378" s="9"/>
    </row>
    <row r="379" spans="1:21" s="96" customFormat="1" ht="15.75" customHeight="1">
      <c r="A379" s="9" t="s">
        <v>22</v>
      </c>
      <c r="B379" s="64" t="str">
        <f>data!C1321</f>
        <v>Impuestos, Tasas y Contribuciones (No incluye impuesto de renta)</v>
      </c>
      <c r="C379" s="7" t="s">
        <v>3459</v>
      </c>
      <c r="D379" s="9"/>
      <c r="E379" s="9"/>
      <c r="F379" s="9"/>
      <c r="G379" s="9" t="s">
        <v>23</v>
      </c>
      <c r="H379" s="9"/>
      <c r="I379" s="8"/>
      <c r="J379" s="425"/>
      <c r="K379" s="9"/>
      <c r="L379" s="9"/>
      <c r="M379" s="9"/>
      <c r="N379" s="9"/>
      <c r="O379" s="9"/>
      <c r="P379" s="9"/>
      <c r="Q379" s="9"/>
      <c r="R379" s="9"/>
      <c r="S379" s="9"/>
      <c r="T379" s="9"/>
      <c r="U379" s="9"/>
    </row>
    <row r="380" spans="1:21" s="96" customFormat="1" ht="15.75" customHeight="1">
      <c r="A380" s="9" t="s">
        <v>22</v>
      </c>
      <c r="B380" s="64" t="str">
        <f>data!C1322</f>
        <v>Depreciación, deterioro, Amortización y provisión</v>
      </c>
      <c r="C380" s="7" t="s">
        <v>3460</v>
      </c>
      <c r="D380" s="9"/>
      <c r="E380" s="9"/>
      <c r="F380" s="9"/>
      <c r="G380" s="9" t="s">
        <v>23</v>
      </c>
      <c r="H380" s="9"/>
      <c r="I380" s="8"/>
      <c r="J380" s="425"/>
      <c r="K380" s="9"/>
      <c r="L380" s="9"/>
      <c r="M380" s="9"/>
      <c r="N380" s="9"/>
      <c r="O380" s="9"/>
      <c r="P380" s="9"/>
      <c r="Q380" s="9"/>
      <c r="R380" s="9"/>
      <c r="S380" s="9"/>
      <c r="T380" s="9"/>
      <c r="U380" s="9"/>
    </row>
    <row r="381" spans="1:21" s="96" customFormat="1" ht="15.75" customHeight="1">
      <c r="A381" s="9" t="s">
        <v>22</v>
      </c>
      <c r="B381" s="64" t="str">
        <f>data!C1323</f>
        <v>Gasto por impuesto a las ganancias</v>
      </c>
      <c r="C381" s="7" t="s">
        <v>3461</v>
      </c>
      <c r="D381" s="9"/>
      <c r="E381" s="9"/>
      <c r="F381" s="9"/>
      <c r="G381" s="9" t="s">
        <v>23</v>
      </c>
      <c r="H381" s="9"/>
      <c r="I381" s="8"/>
      <c r="J381" s="425"/>
      <c r="K381" s="9"/>
      <c r="L381" s="9"/>
      <c r="M381" s="9"/>
      <c r="N381" s="9"/>
      <c r="O381" s="9"/>
      <c r="P381" s="9"/>
      <c r="Q381" s="9"/>
      <c r="R381" s="9"/>
      <c r="S381" s="9"/>
      <c r="T381" s="9"/>
      <c r="U381" s="9"/>
    </row>
    <row r="382" spans="1:21" s="96" customFormat="1" ht="15.75" customHeight="1">
      <c r="A382" s="9" t="s">
        <v>22</v>
      </c>
      <c r="B382" s="64" t="str">
        <f>data!C1324</f>
        <v>Otros gastos (gastos y gastos operativos)</v>
      </c>
      <c r="C382" s="7" t="s">
        <v>3462</v>
      </c>
      <c r="D382" s="9"/>
      <c r="E382" s="9"/>
      <c r="F382" s="9"/>
      <c r="G382" s="9" t="s">
        <v>23</v>
      </c>
      <c r="H382" s="9"/>
      <c r="I382" s="8"/>
      <c r="J382" s="425"/>
      <c r="K382" s="9"/>
      <c r="L382" s="9"/>
      <c r="M382" s="9"/>
      <c r="N382" s="9"/>
      <c r="O382" s="9"/>
      <c r="P382" s="9"/>
      <c r="Q382" s="9"/>
      <c r="R382" s="9"/>
      <c r="S382" s="9"/>
      <c r="T382" s="9"/>
      <c r="U382" s="9"/>
    </row>
    <row r="383" spans="1:21" s="96" customFormat="1" ht="15.75" customHeight="1">
      <c r="A383" s="9" t="s">
        <v>22</v>
      </c>
      <c r="B383" s="64" t="str">
        <f>data!C1325</f>
        <v>Total Gastos</v>
      </c>
      <c r="C383" s="7" t="s">
        <v>3463</v>
      </c>
      <c r="D383" s="9"/>
      <c r="E383" s="9"/>
      <c r="F383" s="9"/>
      <c r="G383" s="9" t="s">
        <v>23</v>
      </c>
      <c r="H383" s="9"/>
      <c r="I383" s="8"/>
      <c r="J383" s="425"/>
      <c r="K383" s="9"/>
      <c r="L383" s="9"/>
      <c r="M383" s="9"/>
      <c r="N383" s="9"/>
      <c r="O383" s="9"/>
      <c r="P383" s="9"/>
      <c r="Q383" s="9"/>
      <c r="R383" s="9"/>
      <c r="S383" s="9"/>
      <c r="T383" s="9"/>
      <c r="U383" s="9"/>
    </row>
    <row r="384" spans="1:21" s="96" customFormat="1" ht="15.75" customHeight="1">
      <c r="A384" s="9" t="s">
        <v>15</v>
      </c>
      <c r="B384" s="64" t="str">
        <f>data!C1326</f>
        <v>Gastos operativos de Ventas y Distribución [sinopsis]</v>
      </c>
      <c r="C384" s="7" t="s">
        <v>3464</v>
      </c>
      <c r="D384" s="9"/>
      <c r="E384" s="9"/>
      <c r="F384" s="9"/>
      <c r="G384" s="9" t="s">
        <v>23</v>
      </c>
      <c r="H384" s="9"/>
      <c r="I384" s="8"/>
      <c r="J384" s="425"/>
      <c r="K384" s="9"/>
      <c r="L384" s="9"/>
      <c r="M384" s="9"/>
      <c r="N384" s="9"/>
      <c r="O384" s="9"/>
      <c r="P384" s="9"/>
      <c r="Q384" s="9"/>
      <c r="R384" s="9"/>
      <c r="S384" s="9"/>
      <c r="T384" s="9"/>
      <c r="U384" s="9"/>
    </row>
    <row r="385" spans="1:24" s="96" customFormat="1" ht="15.75" customHeight="1">
      <c r="A385" s="9" t="s">
        <v>22</v>
      </c>
      <c r="B385" s="64" t="str">
        <f>data!C1327</f>
        <v>Gastos operativos de Ventas</v>
      </c>
      <c r="C385" s="7" t="s">
        <v>3465</v>
      </c>
      <c r="D385" s="9"/>
      <c r="E385" s="9"/>
      <c r="F385" s="9"/>
      <c r="G385" s="9" t="s">
        <v>23</v>
      </c>
      <c r="H385" s="9"/>
      <c r="I385" s="8"/>
      <c r="J385" s="425"/>
      <c r="K385" s="9"/>
      <c r="L385" s="9"/>
      <c r="M385" s="9"/>
      <c r="N385" s="9"/>
      <c r="O385" s="9"/>
      <c r="P385" s="9"/>
      <c r="Q385" s="9"/>
      <c r="R385" s="9"/>
      <c r="S385" s="9"/>
      <c r="T385" s="9"/>
      <c r="U385" s="9"/>
    </row>
    <row r="386" spans="1:24" s="96" customFormat="1" ht="15.75" customHeight="1">
      <c r="A386" s="9" t="s">
        <v>22</v>
      </c>
      <c r="B386" s="64" t="str">
        <f>data!C1328</f>
        <v>Gastos operativos de Distribución</v>
      </c>
      <c r="C386" s="7" t="s">
        <v>3466</v>
      </c>
      <c r="D386" s="9"/>
      <c r="E386" s="9"/>
      <c r="F386" s="9"/>
      <c r="G386" s="9" t="s">
        <v>23</v>
      </c>
      <c r="H386" s="9"/>
      <c r="I386" s="8"/>
      <c r="J386" s="425"/>
      <c r="K386" s="9"/>
      <c r="L386" s="9"/>
      <c r="M386" s="9"/>
      <c r="N386" s="9"/>
      <c r="O386" s="9"/>
      <c r="P386" s="9"/>
      <c r="Q386" s="9"/>
      <c r="R386" s="9"/>
      <c r="S386" s="9"/>
      <c r="T386" s="9"/>
      <c r="U386" s="9"/>
    </row>
    <row r="387" spans="1:24" s="96" customFormat="1" ht="15.75" customHeight="1">
      <c r="A387" s="9" t="s">
        <v>22</v>
      </c>
      <c r="B387" s="64" t="str">
        <f>data!C1329</f>
        <v>Total Gastos operativos de ventas y distribución</v>
      </c>
      <c r="C387" s="7" t="s">
        <v>3467</v>
      </c>
      <c r="D387" s="9"/>
      <c r="E387" s="9"/>
      <c r="F387" s="9"/>
      <c r="G387" s="9" t="s">
        <v>23</v>
      </c>
      <c r="H387" s="9"/>
      <c r="I387" s="8"/>
      <c r="J387" s="425"/>
      <c r="K387" s="9"/>
      <c r="L387" s="9"/>
      <c r="M387" s="9"/>
      <c r="N387" s="9"/>
      <c r="O387" s="9"/>
      <c r="P387" s="9"/>
      <c r="Q387" s="9"/>
      <c r="R387" s="9"/>
      <c r="S387" s="9"/>
      <c r="T387" s="9"/>
      <c r="U387" s="9"/>
    </row>
    <row r="388" spans="1:24" s="68" customFormat="1" ht="15.75" customHeight="1">
      <c r="A388" s="9" t="s">
        <v>16</v>
      </c>
      <c r="B388" s="60" t="str">
        <f>data!C3826</f>
        <v>--Formato Complementario 01A--</v>
      </c>
      <c r="C388" s="12"/>
      <c r="D388" s="12"/>
      <c r="E388" s="12"/>
      <c r="F388" s="12"/>
      <c r="G388" s="9"/>
      <c r="H388" s="12"/>
      <c r="I388" s="8"/>
      <c r="J388" s="425"/>
      <c r="K388" s="12"/>
      <c r="L388" s="12"/>
      <c r="M388" s="12"/>
      <c r="N388" s="12"/>
      <c r="O388" s="12"/>
      <c r="P388" s="12"/>
      <c r="Q388" s="12"/>
      <c r="R388" s="12"/>
      <c r="S388" s="12"/>
      <c r="T388" s="12"/>
      <c r="U388" s="12"/>
    </row>
    <row r="389" spans="1:24" s="68" customFormat="1" ht="15.75" customHeight="1">
      <c r="A389" s="9" t="s">
        <v>16</v>
      </c>
      <c r="B389" s="50" t="str">
        <f>data!C3827</f>
        <v>Provisiones, Agotamiento, Depreciaciones y Amortizaciones</v>
      </c>
      <c r="C389" s="12" t="s">
        <v>1882</v>
      </c>
      <c r="D389" s="12"/>
      <c r="E389" s="12"/>
      <c r="F389" s="12"/>
      <c r="G389" s="9" t="s">
        <v>23</v>
      </c>
      <c r="H389" s="12"/>
      <c r="I389" s="8"/>
      <c r="J389" s="425"/>
      <c r="K389" s="12"/>
      <c r="L389" s="12"/>
      <c r="M389" s="12"/>
      <c r="N389" s="12"/>
      <c r="O389" s="12"/>
      <c r="P389" s="12"/>
      <c r="Q389" s="12"/>
      <c r="R389" s="12"/>
      <c r="S389" s="12"/>
      <c r="T389" s="12"/>
      <c r="U389" s="12"/>
    </row>
    <row r="390" spans="1:24" s="68" customFormat="1" ht="15.75" customHeight="1">
      <c r="A390" s="9" t="s">
        <v>16</v>
      </c>
      <c r="B390" s="50" t="str">
        <f>data!C3828</f>
        <v>Otros Gastos (FC01A)</v>
      </c>
      <c r="C390" s="12" t="s">
        <v>1883</v>
      </c>
      <c r="D390" s="12"/>
      <c r="E390" s="12"/>
      <c r="F390" s="12"/>
      <c r="G390" s="9" t="s">
        <v>23</v>
      </c>
      <c r="H390" s="12"/>
      <c r="I390" s="8"/>
      <c r="J390" s="425"/>
      <c r="K390" s="12"/>
      <c r="L390" s="12"/>
      <c r="M390" s="12"/>
      <c r="N390" s="12"/>
      <c r="O390" s="12"/>
      <c r="P390" s="12"/>
      <c r="Q390" s="12"/>
      <c r="R390" s="12"/>
      <c r="S390" s="12"/>
      <c r="T390" s="12"/>
      <c r="U390" s="12"/>
    </row>
    <row r="391" spans="1:24" s="68" customFormat="1" ht="15.75" customHeight="1">
      <c r="A391" s="9" t="s">
        <v>16</v>
      </c>
      <c r="B391" s="60" t="str">
        <f>data!C3847</f>
        <v>--Formato Complementario 02--</v>
      </c>
      <c r="C391" s="12"/>
      <c r="D391" s="12"/>
      <c r="E391" s="12"/>
      <c r="F391" s="12"/>
      <c r="G391" s="12"/>
      <c r="H391" s="12"/>
      <c r="I391" s="8"/>
      <c r="J391" s="425"/>
      <c r="K391" s="12"/>
      <c r="L391" s="12"/>
      <c r="M391" s="12"/>
      <c r="N391" s="12"/>
      <c r="O391" s="12"/>
      <c r="P391" s="12"/>
      <c r="Q391" s="12"/>
      <c r="R391" s="12"/>
      <c r="S391" s="12"/>
      <c r="T391" s="12"/>
      <c r="U391" s="12"/>
    </row>
    <row r="392" spans="1:24" s="68" customFormat="1" ht="15.75" customHeight="1">
      <c r="A392" s="9" t="s">
        <v>22</v>
      </c>
      <c r="B392" s="50" t="str">
        <f>data!C3868</f>
        <v>InFC02</v>
      </c>
      <c r="C392" s="12" t="s">
        <v>1884</v>
      </c>
      <c r="D392" s="12"/>
      <c r="E392" s="12"/>
      <c r="F392" s="12"/>
      <c r="G392" s="9" t="s">
        <v>23</v>
      </c>
      <c r="H392" s="12"/>
      <c r="I392" s="8"/>
      <c r="J392" s="425"/>
      <c r="K392" s="12"/>
      <c r="L392" s="12"/>
      <c r="M392" s="12"/>
      <c r="N392" s="12"/>
      <c r="O392" s="12"/>
      <c r="P392" s="12"/>
      <c r="Q392" s="12"/>
      <c r="R392" s="12"/>
      <c r="S392" s="12"/>
      <c r="T392" s="12"/>
      <c r="U392" s="12"/>
    </row>
    <row r="393" spans="1:24" s="68" customFormat="1" ht="15.75" customHeight="1">
      <c r="A393" s="9" t="s">
        <v>16</v>
      </c>
      <c r="B393" s="60" t="str">
        <f>data!C3901</f>
        <v>--Formato Complementario 03-1--</v>
      </c>
      <c r="C393" s="12"/>
      <c r="D393" s="12"/>
      <c r="E393" s="12"/>
      <c r="F393" s="12"/>
      <c r="G393" s="12"/>
      <c r="H393" s="12"/>
      <c r="I393" s="8"/>
      <c r="J393" s="425"/>
      <c r="K393" s="12"/>
      <c r="L393" s="12"/>
      <c r="M393" s="12"/>
      <c r="N393" s="12"/>
      <c r="O393" s="12"/>
      <c r="P393" s="12"/>
      <c r="Q393" s="12"/>
      <c r="R393" s="12"/>
      <c r="S393" s="12"/>
      <c r="T393" s="12"/>
      <c r="U393" s="12"/>
    </row>
    <row r="394" spans="1:24" s="68" customFormat="1" ht="15.75" customHeight="1">
      <c r="A394" s="9" t="s">
        <v>16</v>
      </c>
      <c r="B394" s="50" t="str">
        <f>data!C3902</f>
        <v>-- 01 --</v>
      </c>
      <c r="C394" s="12"/>
      <c r="D394" s="12"/>
      <c r="E394" s="12"/>
      <c r="F394" s="12"/>
      <c r="G394" s="12"/>
      <c r="H394" s="12"/>
      <c r="I394" s="8"/>
      <c r="J394" s="425"/>
      <c r="K394" s="12"/>
      <c r="L394" s="12"/>
      <c r="M394" s="12"/>
      <c r="N394" s="12"/>
      <c r="O394" s="12"/>
      <c r="P394" s="12"/>
      <c r="Q394" s="12"/>
      <c r="R394" s="12"/>
      <c r="S394" s="12"/>
      <c r="T394" s="12"/>
      <c r="U394" s="12"/>
    </row>
    <row r="395" spans="1:24" s="96" customFormat="1" ht="15.75" customHeight="1">
      <c r="A395" s="9" t="s">
        <v>16</v>
      </c>
      <c r="B395" s="50" t="str">
        <f>data!C3903</f>
        <v>Servicio de acueducto (FC03-1)</v>
      </c>
      <c r="C395" s="12" t="s">
        <v>1885</v>
      </c>
      <c r="D395" s="12"/>
      <c r="E395" s="12"/>
      <c r="F395" s="12"/>
      <c r="G395" s="9"/>
      <c r="H395" s="9"/>
      <c r="I395" s="8"/>
      <c r="J395" s="425"/>
      <c r="K395" s="9"/>
      <c r="L395" s="9"/>
      <c r="M395" s="9"/>
      <c r="N395" s="9"/>
      <c r="O395" s="9"/>
      <c r="P395" s="9"/>
      <c r="Q395" s="9"/>
      <c r="R395" s="9"/>
      <c r="S395" s="9"/>
      <c r="T395" s="9"/>
      <c r="U395" s="9"/>
      <c r="V395" s="9"/>
      <c r="W395" s="9"/>
      <c r="X395" s="9"/>
    </row>
    <row r="396" spans="1:24" s="68" customFormat="1" ht="15.75" customHeight="1">
      <c r="A396" s="9" t="s">
        <v>22</v>
      </c>
      <c r="B396" s="50" t="str">
        <f>data!C3904</f>
        <v>Distribución (FC03-1)</v>
      </c>
      <c r="C396" s="12" t="s">
        <v>1886</v>
      </c>
      <c r="D396" s="12"/>
      <c r="E396" s="12"/>
      <c r="F396" s="12"/>
      <c r="G396" s="9" t="s">
        <v>23</v>
      </c>
      <c r="H396" s="12"/>
      <c r="I396" s="8"/>
      <c r="J396" s="425"/>
      <c r="K396" s="12"/>
      <c r="L396" s="12"/>
      <c r="M396" s="12"/>
      <c r="N396" s="12"/>
      <c r="O396" s="12"/>
      <c r="P396" s="12"/>
      <c r="Q396" s="12"/>
      <c r="R396" s="12"/>
      <c r="S396" s="12"/>
      <c r="T396" s="12"/>
      <c r="U396" s="12"/>
    </row>
    <row r="397" spans="1:24" s="68" customFormat="1" ht="15.75" customHeight="1">
      <c r="A397" s="9" t="s">
        <v>22</v>
      </c>
      <c r="B397" s="50" t="str">
        <f>data!C3905</f>
        <v>Otros Servicios (FC03-1)</v>
      </c>
      <c r="C397" s="12" t="s">
        <v>1887</v>
      </c>
      <c r="D397" s="12"/>
      <c r="E397" s="12"/>
      <c r="F397" s="12"/>
      <c r="G397" s="9" t="s">
        <v>23</v>
      </c>
      <c r="H397" s="12"/>
      <c r="I397" s="8"/>
      <c r="J397" s="425"/>
      <c r="K397" s="12"/>
      <c r="L397" s="12"/>
      <c r="M397" s="12"/>
      <c r="N397" s="12"/>
      <c r="O397" s="12"/>
      <c r="P397" s="12"/>
      <c r="Q397" s="12"/>
      <c r="R397" s="12"/>
      <c r="S397" s="12"/>
      <c r="T397" s="12"/>
      <c r="U397" s="12"/>
    </row>
    <row r="398" spans="1:24" s="68" customFormat="1" ht="15.75" customHeight="1">
      <c r="A398" s="9" t="s">
        <v>16</v>
      </c>
      <c r="B398" s="50" t="str">
        <f>data!C3906</f>
        <v>Comercialización</v>
      </c>
      <c r="C398" s="12" t="s">
        <v>1888</v>
      </c>
      <c r="D398" s="12"/>
      <c r="E398" s="12"/>
      <c r="F398" s="12"/>
      <c r="G398" s="9"/>
      <c r="H398" s="12"/>
      <c r="I398" s="8"/>
      <c r="J398" s="425"/>
      <c r="K398" s="12"/>
      <c r="L398" s="12"/>
      <c r="M398" s="12"/>
      <c r="N398" s="12"/>
      <c r="O398" s="12"/>
      <c r="P398" s="12"/>
      <c r="Q398" s="12"/>
      <c r="R398" s="12"/>
      <c r="S398" s="12"/>
      <c r="T398" s="12"/>
      <c r="U398" s="12"/>
    </row>
    <row r="399" spans="1:24" s="68" customFormat="1" ht="15.75" customHeight="1">
      <c r="A399" s="9" t="s">
        <v>22</v>
      </c>
      <c r="B399" s="50" t="str">
        <f>data!C3907</f>
        <v>Residencial Estrato 1 (FC03-1)</v>
      </c>
      <c r="C399" s="12" t="s">
        <v>1889</v>
      </c>
      <c r="D399" s="12"/>
      <c r="E399" s="12"/>
      <c r="F399" s="12"/>
      <c r="G399" s="9" t="s">
        <v>23</v>
      </c>
      <c r="H399" s="12"/>
      <c r="I399" s="8"/>
      <c r="J399" s="425"/>
      <c r="K399" s="12"/>
      <c r="L399" s="12"/>
      <c r="M399" s="12"/>
      <c r="N399" s="12"/>
      <c r="O399" s="12"/>
      <c r="P399" s="12"/>
      <c r="Q399" s="12"/>
      <c r="R399" s="12"/>
      <c r="S399" s="12"/>
      <c r="T399" s="12"/>
      <c r="U399" s="12"/>
    </row>
    <row r="400" spans="1:24" s="68" customFormat="1" ht="15.75" customHeight="1">
      <c r="A400" s="9" t="s">
        <v>22</v>
      </c>
      <c r="B400" s="50" t="str">
        <f>data!C3908</f>
        <v>Residencial Estrato 2 (FC03-1)</v>
      </c>
      <c r="C400" s="12" t="s">
        <v>1890</v>
      </c>
      <c r="D400" s="12"/>
      <c r="E400" s="12"/>
      <c r="F400" s="12"/>
      <c r="G400" s="9" t="s">
        <v>23</v>
      </c>
      <c r="H400" s="12"/>
      <c r="I400" s="8"/>
      <c r="J400" s="425"/>
      <c r="K400" s="12"/>
      <c r="L400" s="12"/>
      <c r="M400" s="12"/>
      <c r="N400" s="12"/>
      <c r="O400" s="12"/>
      <c r="P400" s="12"/>
      <c r="Q400" s="12"/>
      <c r="R400" s="12"/>
      <c r="S400" s="12"/>
      <c r="T400" s="12"/>
      <c r="U400" s="12"/>
    </row>
    <row r="401" spans="1:21" s="68" customFormat="1" ht="15.75" customHeight="1">
      <c r="A401" s="9" t="s">
        <v>22</v>
      </c>
      <c r="B401" s="50" t="str">
        <f>data!C3909</f>
        <v>Residencial Estrato 3 (FC03-1)</v>
      </c>
      <c r="C401" s="12" t="s">
        <v>1891</v>
      </c>
      <c r="D401" s="12"/>
      <c r="E401" s="12"/>
      <c r="F401" s="12"/>
      <c r="G401" s="9" t="s">
        <v>23</v>
      </c>
      <c r="H401" s="12"/>
      <c r="I401" s="8"/>
      <c r="J401" s="425"/>
      <c r="K401" s="12"/>
      <c r="L401" s="12"/>
      <c r="M401" s="12"/>
      <c r="N401" s="12"/>
      <c r="O401" s="12"/>
      <c r="P401" s="12"/>
      <c r="Q401" s="12"/>
      <c r="R401" s="12"/>
      <c r="S401" s="12"/>
      <c r="T401" s="12"/>
      <c r="U401" s="12"/>
    </row>
    <row r="402" spans="1:21" s="68" customFormat="1" ht="15.75" customHeight="1">
      <c r="A402" s="9" t="s">
        <v>22</v>
      </c>
      <c r="B402" s="50" t="str">
        <f>data!C3910</f>
        <v>Residencial Estrato 4 (FC03-1)</v>
      </c>
      <c r="C402" s="12" t="s">
        <v>1892</v>
      </c>
      <c r="D402" s="12"/>
      <c r="E402" s="12"/>
      <c r="F402" s="12"/>
      <c r="G402" s="9" t="s">
        <v>23</v>
      </c>
      <c r="H402" s="12"/>
      <c r="I402" s="8"/>
      <c r="J402" s="425"/>
      <c r="K402" s="12"/>
      <c r="L402" s="12"/>
      <c r="M402" s="12"/>
      <c r="N402" s="12"/>
      <c r="O402" s="12"/>
      <c r="P402" s="12"/>
      <c r="Q402" s="12"/>
      <c r="R402" s="12"/>
      <c r="S402" s="12"/>
      <c r="T402" s="12"/>
      <c r="U402" s="12"/>
    </row>
    <row r="403" spans="1:21" s="68" customFormat="1" ht="15.75" customHeight="1">
      <c r="A403" s="9" t="s">
        <v>22</v>
      </c>
      <c r="B403" s="50" t="str">
        <f>data!C3911</f>
        <v>Residencial Estrato 5 (FC03-1)</v>
      </c>
      <c r="C403" s="12" t="s">
        <v>1893</v>
      </c>
      <c r="D403" s="12"/>
      <c r="E403" s="12"/>
      <c r="F403" s="12"/>
      <c r="G403" s="9" t="s">
        <v>23</v>
      </c>
      <c r="H403" s="12"/>
      <c r="I403" s="8"/>
      <c r="J403" s="425"/>
      <c r="K403" s="12"/>
      <c r="L403" s="12"/>
      <c r="M403" s="12"/>
      <c r="N403" s="12"/>
      <c r="O403" s="12"/>
      <c r="P403" s="12"/>
      <c r="Q403" s="12"/>
      <c r="R403" s="12"/>
      <c r="S403" s="12"/>
      <c r="T403" s="12"/>
      <c r="U403" s="12"/>
    </row>
    <row r="404" spans="1:21" s="68" customFormat="1" ht="15.75" customHeight="1">
      <c r="A404" s="9" t="s">
        <v>22</v>
      </c>
      <c r="B404" s="50" t="str">
        <f>data!C3912</f>
        <v>Residencial Estrato 6 (FC03-1)</v>
      </c>
      <c r="C404" s="12" t="s">
        <v>1894</v>
      </c>
      <c r="D404" s="12"/>
      <c r="E404" s="12"/>
      <c r="F404" s="12"/>
      <c r="G404" s="9" t="s">
        <v>23</v>
      </c>
      <c r="H404" s="12"/>
      <c r="I404" s="8"/>
      <c r="J404" s="425"/>
      <c r="K404" s="12"/>
      <c r="L404" s="12"/>
      <c r="M404" s="12"/>
      <c r="N404" s="12"/>
      <c r="O404" s="12"/>
      <c r="P404" s="12"/>
      <c r="Q404" s="12"/>
      <c r="R404" s="12"/>
      <c r="S404" s="12"/>
      <c r="T404" s="12"/>
      <c r="U404" s="12"/>
    </row>
    <row r="405" spans="1:21" s="68" customFormat="1" ht="15.75" customHeight="1">
      <c r="A405" s="9" t="s">
        <v>22</v>
      </c>
      <c r="B405" s="50" t="str">
        <f>data!C3913</f>
        <v>No Residencial Industrial (FC03-1)</v>
      </c>
      <c r="C405" s="12" t="s">
        <v>1895</v>
      </c>
      <c r="D405" s="12"/>
      <c r="E405" s="12"/>
      <c r="F405" s="12"/>
      <c r="G405" s="9" t="s">
        <v>23</v>
      </c>
      <c r="H405" s="12"/>
      <c r="I405" s="8"/>
      <c r="J405" s="425"/>
      <c r="K405" s="12"/>
      <c r="L405" s="12"/>
      <c r="M405" s="12"/>
      <c r="N405" s="12"/>
      <c r="O405" s="12"/>
      <c r="P405" s="12"/>
      <c r="Q405" s="12"/>
      <c r="R405" s="12"/>
      <c r="S405" s="12"/>
      <c r="T405" s="12"/>
      <c r="U405" s="12"/>
    </row>
    <row r="406" spans="1:21" s="68" customFormat="1" ht="15.75" customHeight="1">
      <c r="A406" s="9" t="s">
        <v>22</v>
      </c>
      <c r="B406" s="50" t="str">
        <f>data!C3914</f>
        <v>No Residencial Comercial (FC03-1)</v>
      </c>
      <c r="C406" s="12" t="s">
        <v>1896</v>
      </c>
      <c r="D406" s="12"/>
      <c r="E406" s="12"/>
      <c r="F406" s="12"/>
      <c r="G406" s="9" t="s">
        <v>23</v>
      </c>
      <c r="H406" s="12"/>
      <c r="I406" s="8"/>
      <c r="J406" s="425"/>
      <c r="K406" s="12"/>
      <c r="L406" s="12"/>
      <c r="M406" s="12"/>
      <c r="N406" s="12"/>
      <c r="O406" s="12"/>
      <c r="P406" s="12"/>
      <c r="Q406" s="12"/>
      <c r="R406" s="12"/>
      <c r="S406" s="12"/>
      <c r="T406" s="12"/>
      <c r="U406" s="12"/>
    </row>
    <row r="407" spans="1:21" s="68" customFormat="1" ht="15.75" customHeight="1">
      <c r="A407" s="9" t="s">
        <v>22</v>
      </c>
      <c r="B407" s="50" t="str">
        <f>data!C3915</f>
        <v>No Residencial Oficial (FC03-1)</v>
      </c>
      <c r="C407" s="12" t="s">
        <v>1897</v>
      </c>
      <c r="D407" s="12"/>
      <c r="E407" s="12"/>
      <c r="F407" s="12"/>
      <c r="G407" s="9" t="s">
        <v>23</v>
      </c>
      <c r="H407" s="12"/>
      <c r="I407" s="8"/>
      <c r="J407" s="425"/>
      <c r="K407" s="12"/>
      <c r="L407" s="12"/>
      <c r="M407" s="12"/>
      <c r="N407" s="12"/>
      <c r="O407" s="12"/>
      <c r="P407" s="12"/>
      <c r="Q407" s="12"/>
      <c r="R407" s="12"/>
      <c r="S407" s="12"/>
      <c r="T407" s="12"/>
      <c r="U407" s="12"/>
    </row>
    <row r="408" spans="1:21" s="68" customFormat="1" ht="15.75" customHeight="1">
      <c r="A408" s="9" t="s">
        <v>22</v>
      </c>
      <c r="B408" s="50" t="str">
        <f>data!C3916</f>
        <v>No Residencial Especial (FC03-1)</v>
      </c>
      <c r="C408" s="12" t="s">
        <v>1898</v>
      </c>
      <c r="D408" s="12"/>
      <c r="E408" s="12"/>
      <c r="F408" s="12"/>
      <c r="G408" s="9" t="s">
        <v>23</v>
      </c>
      <c r="H408" s="12"/>
      <c r="I408" s="8"/>
      <c r="J408" s="425"/>
      <c r="K408" s="12"/>
      <c r="L408" s="12"/>
      <c r="M408" s="12"/>
      <c r="N408" s="12"/>
      <c r="O408" s="12"/>
      <c r="P408" s="12"/>
      <c r="Q408" s="12"/>
      <c r="R408" s="12"/>
      <c r="S408" s="12"/>
      <c r="T408" s="12"/>
      <c r="U408" s="12"/>
    </row>
    <row r="409" spans="1:21" s="68" customFormat="1" ht="15.75" customHeight="1">
      <c r="A409" s="9" t="s">
        <v>22</v>
      </c>
      <c r="B409" s="50" t="str">
        <f>data!C3917</f>
        <v>Total Comercialización (FC03-1)</v>
      </c>
      <c r="C409" s="12" t="s">
        <v>1899</v>
      </c>
      <c r="D409" s="12"/>
      <c r="E409" s="12"/>
      <c r="F409" s="12"/>
      <c r="G409" s="9" t="s">
        <v>23</v>
      </c>
      <c r="H409" s="12"/>
      <c r="I409" s="8"/>
      <c r="J409" s="425"/>
      <c r="K409" s="12"/>
      <c r="L409" s="12"/>
      <c r="M409" s="12"/>
      <c r="N409" s="12"/>
      <c r="O409" s="12"/>
      <c r="P409" s="12"/>
      <c r="Q409" s="12"/>
      <c r="R409" s="12"/>
      <c r="S409" s="12"/>
      <c r="T409" s="12"/>
      <c r="U409" s="12"/>
    </row>
    <row r="410" spans="1:21" s="68" customFormat="1" ht="15.75" customHeight="1">
      <c r="A410" s="9" t="s">
        <v>22</v>
      </c>
      <c r="B410" s="50" t="str">
        <f>data!C3918</f>
        <v>Total Servicio de Acueducto (FC03-1)</v>
      </c>
      <c r="C410" s="12" t="s">
        <v>1900</v>
      </c>
      <c r="D410" s="12"/>
      <c r="E410" s="12"/>
      <c r="F410" s="12"/>
      <c r="G410" s="9" t="s">
        <v>23</v>
      </c>
      <c r="H410" s="12"/>
      <c r="I410" s="8"/>
      <c r="J410" s="425"/>
      <c r="K410" s="12"/>
      <c r="L410" s="12"/>
      <c r="M410" s="12"/>
      <c r="N410" s="12"/>
      <c r="O410" s="12"/>
      <c r="P410" s="12"/>
      <c r="Q410" s="12"/>
      <c r="R410" s="12"/>
      <c r="S410" s="12"/>
      <c r="T410" s="12"/>
      <c r="U410" s="12"/>
    </row>
    <row r="411" spans="1:21" s="68" customFormat="1" ht="15.75" customHeight="1">
      <c r="A411" s="9" t="s">
        <v>16</v>
      </c>
      <c r="B411" s="50" t="str">
        <f>data!C3919</f>
        <v>Deterioro de cuentas por cobrar (FC03-1)</v>
      </c>
      <c r="C411" s="12" t="s">
        <v>1901</v>
      </c>
      <c r="D411" s="12"/>
      <c r="E411" s="12"/>
      <c r="F411" s="12"/>
      <c r="G411" s="9"/>
      <c r="H411" s="12"/>
      <c r="I411" s="8"/>
      <c r="J411" s="425"/>
      <c r="K411" s="12"/>
      <c r="L411" s="12"/>
      <c r="M411" s="12"/>
      <c r="N411" s="12"/>
      <c r="O411" s="12"/>
      <c r="P411" s="12"/>
      <c r="Q411" s="12"/>
      <c r="R411" s="12"/>
      <c r="S411" s="12"/>
      <c r="T411" s="12"/>
      <c r="U411" s="12"/>
    </row>
    <row r="412" spans="1:21" s="68" customFormat="1" ht="15.75" customHeight="1">
      <c r="A412" s="9" t="s">
        <v>22</v>
      </c>
      <c r="B412" s="50" t="str">
        <f>data!C3920</f>
        <v>Distribución (Deterioro) (FC03-1)</v>
      </c>
      <c r="C412" s="12" t="s">
        <v>1902</v>
      </c>
      <c r="D412" s="12"/>
      <c r="E412" s="12"/>
      <c r="F412" s="12"/>
      <c r="G412" s="9" t="s">
        <v>23</v>
      </c>
      <c r="H412" s="12"/>
      <c r="I412" s="8"/>
      <c r="J412" s="425"/>
      <c r="K412" s="12"/>
      <c r="L412" s="12"/>
      <c r="M412" s="12"/>
      <c r="N412" s="12"/>
      <c r="O412" s="12"/>
      <c r="P412" s="12"/>
      <c r="Q412" s="12"/>
      <c r="R412" s="12"/>
      <c r="S412" s="12"/>
      <c r="T412" s="12"/>
      <c r="U412" s="12"/>
    </row>
    <row r="413" spans="1:21" s="68" customFormat="1" ht="15.75" customHeight="1">
      <c r="A413" s="9" t="s">
        <v>22</v>
      </c>
      <c r="B413" s="50" t="str">
        <f>data!C3921</f>
        <v>Otros Servicios (Deterioro) (FC03-1)</v>
      </c>
      <c r="C413" s="12" t="s">
        <v>1903</v>
      </c>
      <c r="D413" s="12"/>
      <c r="E413" s="12"/>
      <c r="F413" s="12"/>
      <c r="G413" s="9" t="s">
        <v>23</v>
      </c>
      <c r="H413" s="12"/>
      <c r="I413" s="8"/>
      <c r="J413" s="425"/>
      <c r="K413" s="12"/>
      <c r="L413" s="12"/>
      <c r="M413" s="12"/>
      <c r="N413" s="12"/>
      <c r="O413" s="12"/>
      <c r="P413" s="12"/>
      <c r="Q413" s="12"/>
      <c r="R413" s="12"/>
      <c r="S413" s="12"/>
      <c r="T413" s="12"/>
      <c r="U413" s="12"/>
    </row>
    <row r="414" spans="1:21" s="68" customFormat="1" ht="15.75" customHeight="1">
      <c r="A414" s="9" t="s">
        <v>16</v>
      </c>
      <c r="B414" s="50" t="str">
        <f>data!C3922</f>
        <v>Comercialización (Deterioro) (FC03-1)</v>
      </c>
      <c r="C414" s="12" t="s">
        <v>1904</v>
      </c>
      <c r="D414" s="12"/>
      <c r="E414" s="12"/>
      <c r="F414" s="12"/>
      <c r="G414" s="9"/>
      <c r="H414" s="12"/>
      <c r="I414" s="8"/>
      <c r="J414" s="425"/>
      <c r="K414" s="12"/>
      <c r="L414" s="12"/>
      <c r="M414" s="12"/>
      <c r="N414" s="12"/>
      <c r="O414" s="12"/>
      <c r="P414" s="12"/>
      <c r="Q414" s="12"/>
      <c r="R414" s="12"/>
      <c r="S414" s="12"/>
      <c r="T414" s="12"/>
      <c r="U414" s="12"/>
    </row>
    <row r="415" spans="1:21" s="68" customFormat="1" ht="15.75" customHeight="1">
      <c r="A415" s="9" t="s">
        <v>22</v>
      </c>
      <c r="B415" s="50" t="str">
        <f>data!C3923</f>
        <v>Residencial Estrato 1 (Deterioro) (FC03-1)</v>
      </c>
      <c r="C415" s="12" t="s">
        <v>1905</v>
      </c>
      <c r="D415" s="12"/>
      <c r="E415" s="12"/>
      <c r="F415" s="12"/>
      <c r="G415" s="9" t="s">
        <v>23</v>
      </c>
      <c r="H415" s="12"/>
      <c r="I415" s="8"/>
      <c r="J415" s="425"/>
      <c r="K415" s="12"/>
      <c r="L415" s="12"/>
      <c r="M415" s="12"/>
      <c r="N415" s="12"/>
      <c r="O415" s="12"/>
      <c r="P415" s="12"/>
      <c r="Q415" s="12"/>
      <c r="R415" s="12"/>
      <c r="S415" s="12"/>
      <c r="T415" s="12"/>
      <c r="U415" s="12"/>
    </row>
    <row r="416" spans="1:21" s="68" customFormat="1" ht="15.75" customHeight="1">
      <c r="A416" s="9" t="s">
        <v>22</v>
      </c>
      <c r="B416" s="50" t="str">
        <f>data!C3924</f>
        <v>Residencial Estrato 2 (Deterioro) (FC03-1)</v>
      </c>
      <c r="C416" s="12" t="s">
        <v>1906</v>
      </c>
      <c r="D416" s="12"/>
      <c r="E416" s="12"/>
      <c r="F416" s="12"/>
      <c r="G416" s="9" t="s">
        <v>23</v>
      </c>
      <c r="H416" s="12"/>
      <c r="I416" s="8"/>
      <c r="J416" s="425"/>
      <c r="K416" s="12"/>
      <c r="L416" s="12"/>
      <c r="M416" s="12"/>
      <c r="N416" s="12"/>
      <c r="O416" s="12"/>
      <c r="P416" s="12"/>
      <c r="Q416" s="12"/>
      <c r="R416" s="12"/>
      <c r="S416" s="12"/>
      <c r="T416" s="12"/>
      <c r="U416" s="12"/>
    </row>
    <row r="417" spans="1:21" s="68" customFormat="1" ht="15.75" customHeight="1">
      <c r="A417" s="9" t="s">
        <v>22</v>
      </c>
      <c r="B417" s="50" t="str">
        <f>data!C3925</f>
        <v>Residencial Estrato 3 (Deterioro) (FC03-1)</v>
      </c>
      <c r="C417" s="12" t="s">
        <v>1907</v>
      </c>
      <c r="D417" s="12"/>
      <c r="E417" s="12"/>
      <c r="F417" s="12"/>
      <c r="G417" s="9" t="s">
        <v>23</v>
      </c>
      <c r="H417" s="12"/>
      <c r="I417" s="8"/>
      <c r="J417" s="425"/>
      <c r="K417" s="12"/>
      <c r="L417" s="12"/>
      <c r="M417" s="12"/>
      <c r="N417" s="12"/>
      <c r="O417" s="12"/>
      <c r="P417" s="12"/>
      <c r="Q417" s="12"/>
      <c r="R417" s="12"/>
      <c r="S417" s="12"/>
      <c r="T417" s="12"/>
      <c r="U417" s="12"/>
    </row>
    <row r="418" spans="1:21" s="68" customFormat="1" ht="15.75" customHeight="1">
      <c r="A418" s="9" t="s">
        <v>22</v>
      </c>
      <c r="B418" s="50" t="str">
        <f>data!C3926</f>
        <v>Residencial Estrato 4 (Deterioro) (FC03-1)</v>
      </c>
      <c r="C418" s="12" t="s">
        <v>1908</v>
      </c>
      <c r="D418" s="12"/>
      <c r="E418" s="12"/>
      <c r="F418" s="12"/>
      <c r="G418" s="9" t="s">
        <v>23</v>
      </c>
      <c r="H418" s="12"/>
      <c r="I418" s="8"/>
      <c r="J418" s="425"/>
      <c r="K418" s="12"/>
      <c r="L418" s="12"/>
      <c r="M418" s="12"/>
      <c r="N418" s="12"/>
      <c r="O418" s="12"/>
      <c r="P418" s="12"/>
      <c r="Q418" s="12"/>
      <c r="R418" s="12"/>
      <c r="S418" s="12"/>
      <c r="T418" s="12"/>
      <c r="U418" s="12"/>
    </row>
    <row r="419" spans="1:21" s="68" customFormat="1" ht="15.75" customHeight="1">
      <c r="A419" s="9" t="s">
        <v>22</v>
      </c>
      <c r="B419" s="50" t="str">
        <f>data!C3927</f>
        <v>Residencial Estrato 5 (Deterioro) (FC03-1)</v>
      </c>
      <c r="C419" s="12" t="s">
        <v>1909</v>
      </c>
      <c r="D419" s="12"/>
      <c r="E419" s="12"/>
      <c r="F419" s="12"/>
      <c r="G419" s="9" t="s">
        <v>23</v>
      </c>
      <c r="H419" s="12"/>
      <c r="I419" s="8"/>
      <c r="J419" s="425"/>
      <c r="K419" s="12"/>
      <c r="L419" s="12"/>
      <c r="M419" s="12"/>
      <c r="N419" s="12"/>
      <c r="O419" s="12"/>
      <c r="P419" s="12"/>
      <c r="Q419" s="12"/>
      <c r="R419" s="12"/>
      <c r="S419" s="12"/>
      <c r="T419" s="12"/>
      <c r="U419" s="12"/>
    </row>
    <row r="420" spans="1:21" s="68" customFormat="1" ht="15.75" customHeight="1">
      <c r="A420" s="9" t="s">
        <v>22</v>
      </c>
      <c r="B420" s="50" t="str">
        <f>data!C3928</f>
        <v>Residencial Estrato 6 (Deterioro) (FC03-1)</v>
      </c>
      <c r="C420" s="12" t="s">
        <v>1910</v>
      </c>
      <c r="D420" s="12"/>
      <c r="E420" s="12"/>
      <c r="F420" s="12"/>
      <c r="G420" s="9" t="s">
        <v>23</v>
      </c>
      <c r="H420" s="12"/>
      <c r="I420" s="8"/>
      <c r="J420" s="425"/>
      <c r="K420" s="12"/>
      <c r="L420" s="12"/>
      <c r="M420" s="12"/>
      <c r="N420" s="12"/>
      <c r="O420" s="12"/>
      <c r="P420" s="12"/>
      <c r="Q420" s="12"/>
      <c r="R420" s="12"/>
      <c r="S420" s="12"/>
      <c r="T420" s="12"/>
      <c r="U420" s="12"/>
    </row>
    <row r="421" spans="1:21" s="68" customFormat="1" ht="15.75" customHeight="1">
      <c r="A421" s="9" t="s">
        <v>22</v>
      </c>
      <c r="B421" s="50" t="str">
        <f>data!C3929</f>
        <v>No Residencial Industrial (Deterioro) (FC03-1)</v>
      </c>
      <c r="C421" s="12" t="s">
        <v>1911</v>
      </c>
      <c r="D421" s="12"/>
      <c r="E421" s="12"/>
      <c r="F421" s="12"/>
      <c r="G421" s="9" t="s">
        <v>23</v>
      </c>
      <c r="H421" s="12"/>
      <c r="I421" s="8"/>
      <c r="J421" s="425"/>
      <c r="K421" s="12"/>
      <c r="L421" s="12"/>
      <c r="M421" s="12"/>
      <c r="N421" s="12"/>
      <c r="O421" s="12"/>
      <c r="P421" s="12"/>
      <c r="Q421" s="12"/>
      <c r="R421" s="12"/>
      <c r="S421" s="12"/>
      <c r="T421" s="12"/>
      <c r="U421" s="12"/>
    </row>
    <row r="422" spans="1:21" s="68" customFormat="1" ht="15.75" customHeight="1">
      <c r="A422" s="9" t="s">
        <v>22</v>
      </c>
      <c r="B422" s="50" t="str">
        <f>data!C3930</f>
        <v>No Residencial Comercial (Deterioro) (FC03-1)</v>
      </c>
      <c r="C422" s="12" t="s">
        <v>1912</v>
      </c>
      <c r="D422" s="12"/>
      <c r="E422" s="12"/>
      <c r="F422" s="12"/>
      <c r="G422" s="9" t="s">
        <v>23</v>
      </c>
      <c r="H422" s="12"/>
      <c r="I422" s="8"/>
      <c r="J422" s="425"/>
      <c r="K422" s="12"/>
      <c r="L422" s="12"/>
      <c r="M422" s="12"/>
      <c r="N422" s="12"/>
      <c r="O422" s="12"/>
      <c r="P422" s="12"/>
      <c r="Q422" s="12"/>
      <c r="R422" s="12"/>
      <c r="S422" s="12"/>
      <c r="T422" s="12"/>
      <c r="U422" s="12"/>
    </row>
    <row r="423" spans="1:21" s="68" customFormat="1" ht="15.75" customHeight="1">
      <c r="A423" s="9" t="s">
        <v>22</v>
      </c>
      <c r="B423" s="50" t="str">
        <f>data!C3931</f>
        <v>No Residencial Oficial (Deterioro) (FC03-1)</v>
      </c>
      <c r="C423" s="12" t="s">
        <v>1913</v>
      </c>
      <c r="D423" s="12"/>
      <c r="E423" s="12"/>
      <c r="F423" s="12"/>
      <c r="G423" s="9" t="s">
        <v>23</v>
      </c>
      <c r="H423" s="12"/>
      <c r="I423" s="8"/>
      <c r="J423" s="425"/>
      <c r="K423" s="12"/>
      <c r="L423" s="12"/>
      <c r="M423" s="12"/>
      <c r="N423" s="12"/>
      <c r="O423" s="12"/>
      <c r="P423" s="12"/>
      <c r="Q423" s="12"/>
      <c r="R423" s="12"/>
      <c r="S423" s="12"/>
      <c r="T423" s="12"/>
      <c r="U423" s="12"/>
    </row>
    <row r="424" spans="1:21" s="68" customFormat="1" ht="15.75" customHeight="1">
      <c r="A424" s="9" t="s">
        <v>22</v>
      </c>
      <c r="B424" s="50" t="str">
        <f>data!C3932</f>
        <v>No Residencial Especial (Deterioro) (FC03-1)</v>
      </c>
      <c r="C424" s="12" t="s">
        <v>1914</v>
      </c>
      <c r="D424" s="12"/>
      <c r="E424" s="12"/>
      <c r="F424" s="12"/>
      <c r="G424" s="9" t="s">
        <v>23</v>
      </c>
      <c r="H424" s="12"/>
      <c r="I424" s="8"/>
      <c r="J424" s="425"/>
      <c r="K424" s="12"/>
      <c r="L424" s="12"/>
      <c r="M424" s="12"/>
      <c r="N424" s="12"/>
      <c r="O424" s="12"/>
      <c r="P424" s="12"/>
      <c r="Q424" s="12"/>
      <c r="R424" s="12"/>
      <c r="S424" s="12"/>
      <c r="T424" s="12"/>
      <c r="U424" s="12"/>
    </row>
    <row r="425" spans="1:21" s="68" customFormat="1" ht="15.75" customHeight="1">
      <c r="A425" s="9" t="s">
        <v>22</v>
      </c>
      <c r="B425" s="50" t="str">
        <f>data!C3933</f>
        <v>Total Comercialización (Deterioro) (FC03-1)</v>
      </c>
      <c r="C425" s="12" t="s">
        <v>1915</v>
      </c>
      <c r="D425" s="12"/>
      <c r="E425" s="12"/>
      <c r="F425" s="12"/>
      <c r="G425" s="9" t="s">
        <v>23</v>
      </c>
      <c r="H425" s="12"/>
      <c r="I425" s="8"/>
      <c r="J425" s="425"/>
      <c r="K425" s="12"/>
      <c r="L425" s="12"/>
      <c r="M425" s="12"/>
      <c r="N425" s="12"/>
      <c r="O425" s="12"/>
      <c r="P425" s="12"/>
      <c r="Q425" s="12"/>
      <c r="R425" s="12"/>
      <c r="S425" s="12"/>
      <c r="T425" s="12"/>
      <c r="U425" s="12"/>
    </row>
    <row r="426" spans="1:21" s="68" customFormat="1" ht="15.75" customHeight="1">
      <c r="A426" s="9" t="s">
        <v>22</v>
      </c>
      <c r="B426" s="50" t="str">
        <f>data!C3934</f>
        <v>Total Deterioro Cuentas por Cobrar (FC03-1)</v>
      </c>
      <c r="C426" s="12" t="s">
        <v>1916</v>
      </c>
      <c r="D426" s="12"/>
      <c r="E426" s="12"/>
      <c r="F426" s="12"/>
      <c r="G426" s="9" t="s">
        <v>23</v>
      </c>
      <c r="H426" s="12"/>
      <c r="I426" s="8"/>
      <c r="J426" s="425"/>
      <c r="K426" s="12"/>
      <c r="L426" s="12"/>
      <c r="M426" s="12"/>
      <c r="N426" s="12"/>
      <c r="O426" s="12"/>
      <c r="P426" s="12"/>
      <c r="Q426" s="12"/>
      <c r="R426" s="12"/>
      <c r="S426" s="12"/>
      <c r="T426" s="12"/>
      <c r="U426" s="12"/>
    </row>
    <row r="427" spans="1:21" s="68" customFormat="1" ht="15.75" customHeight="1">
      <c r="A427" s="9" t="s">
        <v>16</v>
      </c>
      <c r="B427" s="60" t="str">
        <f>data!C4232</f>
        <v>--Formato Complementario 03-2--</v>
      </c>
      <c r="C427" s="12"/>
      <c r="D427" s="12"/>
      <c r="E427" s="12"/>
      <c r="F427" s="12"/>
      <c r="G427" s="12"/>
      <c r="H427" s="12"/>
      <c r="I427" s="8"/>
      <c r="J427" s="425"/>
      <c r="K427" s="12"/>
      <c r="L427" s="12"/>
      <c r="M427" s="12"/>
      <c r="N427" s="12"/>
      <c r="O427" s="12"/>
      <c r="P427" s="12"/>
      <c r="Q427" s="12"/>
      <c r="R427" s="12"/>
      <c r="S427" s="12"/>
      <c r="T427" s="12"/>
      <c r="U427" s="12"/>
    </row>
    <row r="428" spans="1:21" s="68" customFormat="1" ht="15.75" customHeight="1">
      <c r="A428" s="9" t="s">
        <v>16</v>
      </c>
      <c r="B428" s="50" t="str">
        <f>data!C4233</f>
        <v>-- 01 --</v>
      </c>
      <c r="C428" s="12"/>
      <c r="D428" s="12"/>
      <c r="E428" s="12"/>
      <c r="F428" s="12"/>
      <c r="G428" s="12"/>
      <c r="H428" s="12"/>
      <c r="I428" s="8"/>
      <c r="J428" s="425"/>
      <c r="K428" s="12"/>
      <c r="L428" s="12"/>
      <c r="M428" s="12"/>
      <c r="N428" s="12"/>
      <c r="O428" s="12"/>
      <c r="P428" s="12"/>
      <c r="Q428" s="12"/>
      <c r="R428" s="12"/>
      <c r="S428" s="12"/>
      <c r="T428" s="12"/>
      <c r="U428" s="12"/>
    </row>
    <row r="429" spans="1:21" s="68" customFormat="1" ht="15.75" customHeight="1">
      <c r="A429" s="9" t="s">
        <v>16</v>
      </c>
      <c r="B429" s="50" t="str">
        <f>data!C4234</f>
        <v>Servicio de alcantarillado (FC03-2)</v>
      </c>
      <c r="C429" s="12" t="s">
        <v>1917</v>
      </c>
      <c r="D429" s="12"/>
      <c r="E429" s="12"/>
      <c r="F429" s="12"/>
      <c r="G429" s="9"/>
      <c r="H429" s="12"/>
      <c r="I429" s="8"/>
      <c r="J429" s="425"/>
      <c r="K429" s="12"/>
      <c r="L429" s="12"/>
      <c r="M429" s="12"/>
      <c r="N429" s="12"/>
      <c r="O429" s="12"/>
      <c r="P429" s="12"/>
      <c r="Q429" s="12"/>
      <c r="R429" s="12"/>
      <c r="S429" s="12"/>
      <c r="T429" s="12"/>
      <c r="U429" s="12"/>
    </row>
    <row r="430" spans="1:21" s="68" customFormat="1" ht="15.75" customHeight="1">
      <c r="A430" s="9" t="s">
        <v>22</v>
      </c>
      <c r="B430" s="50" t="str">
        <f>data!C4235</f>
        <v>Recolección (FC03-2)</v>
      </c>
      <c r="C430" s="12" t="s">
        <v>1918</v>
      </c>
      <c r="D430" s="12"/>
      <c r="E430" s="12"/>
      <c r="F430" s="12"/>
      <c r="G430" s="9" t="s">
        <v>23</v>
      </c>
      <c r="H430" s="12"/>
      <c r="I430" s="8"/>
      <c r="J430" s="425"/>
      <c r="K430" s="12"/>
      <c r="L430" s="12"/>
      <c r="M430" s="12"/>
      <c r="N430" s="12"/>
      <c r="O430" s="12"/>
      <c r="P430" s="12"/>
      <c r="Q430" s="12"/>
      <c r="R430" s="12"/>
      <c r="S430" s="12"/>
      <c r="T430" s="12"/>
      <c r="U430" s="12"/>
    </row>
    <row r="431" spans="1:21" s="68" customFormat="1" ht="15.75" customHeight="1">
      <c r="A431" s="9" t="s">
        <v>22</v>
      </c>
      <c r="B431" s="50" t="str">
        <f>data!C4236</f>
        <v>Tratamiento y Disposición final (FC03-2)</v>
      </c>
      <c r="C431" s="12" t="s">
        <v>1919</v>
      </c>
      <c r="D431" s="12"/>
      <c r="E431" s="12"/>
      <c r="F431" s="12"/>
      <c r="G431" s="9" t="s">
        <v>23</v>
      </c>
      <c r="H431" s="12"/>
      <c r="I431" s="8"/>
      <c r="J431" s="425"/>
      <c r="K431" s="12"/>
      <c r="L431" s="12"/>
      <c r="M431" s="12"/>
      <c r="N431" s="12"/>
      <c r="O431" s="12"/>
      <c r="P431" s="12"/>
      <c r="Q431" s="12"/>
      <c r="R431" s="12"/>
      <c r="S431" s="12"/>
      <c r="T431" s="12"/>
      <c r="U431" s="12"/>
    </row>
    <row r="432" spans="1:21" s="68" customFormat="1" ht="15.75" customHeight="1">
      <c r="A432" s="9" t="s">
        <v>16</v>
      </c>
      <c r="B432" s="50" t="str">
        <f>data!C4237</f>
        <v>Comercialización (FC03-2)</v>
      </c>
      <c r="C432" s="12" t="s">
        <v>1920</v>
      </c>
      <c r="D432" s="12"/>
      <c r="E432" s="12"/>
      <c r="F432" s="12"/>
      <c r="G432" s="9"/>
      <c r="H432" s="12"/>
      <c r="I432" s="8"/>
      <c r="J432" s="425"/>
      <c r="K432" s="12"/>
      <c r="L432" s="12"/>
      <c r="M432" s="12"/>
      <c r="N432" s="12"/>
      <c r="O432" s="12"/>
      <c r="P432" s="12"/>
      <c r="Q432" s="12"/>
      <c r="R432" s="12"/>
      <c r="S432" s="12"/>
      <c r="T432" s="12"/>
      <c r="U432" s="12"/>
    </row>
    <row r="433" spans="1:21" s="68" customFormat="1" ht="15.75" customHeight="1">
      <c r="A433" s="9" t="s">
        <v>22</v>
      </c>
      <c r="B433" s="50" t="str">
        <f>data!C4238</f>
        <v>Residencial Estrato 1 (FC03-2)</v>
      </c>
      <c r="C433" s="12" t="s">
        <v>1921</v>
      </c>
      <c r="D433" s="12"/>
      <c r="E433" s="12"/>
      <c r="F433" s="12"/>
      <c r="G433" s="9" t="s">
        <v>23</v>
      </c>
      <c r="H433" s="12"/>
      <c r="I433" s="8"/>
      <c r="J433" s="425"/>
      <c r="K433" s="12"/>
      <c r="L433" s="12"/>
      <c r="M433" s="12"/>
      <c r="N433" s="12"/>
      <c r="O433" s="12"/>
      <c r="P433" s="12"/>
      <c r="Q433" s="12"/>
      <c r="R433" s="12"/>
      <c r="S433" s="12"/>
      <c r="T433" s="12"/>
      <c r="U433" s="12"/>
    </row>
    <row r="434" spans="1:21" s="68" customFormat="1" ht="15.75" customHeight="1">
      <c r="A434" s="9" t="s">
        <v>22</v>
      </c>
      <c r="B434" s="50" t="str">
        <f>data!C4239</f>
        <v>Residencial Estrato 2 (FC03-2)</v>
      </c>
      <c r="C434" s="12" t="s">
        <v>1922</v>
      </c>
      <c r="D434" s="12"/>
      <c r="E434" s="12"/>
      <c r="F434" s="12"/>
      <c r="G434" s="9" t="s">
        <v>23</v>
      </c>
      <c r="H434" s="12"/>
      <c r="I434" s="8"/>
      <c r="J434" s="425"/>
      <c r="K434" s="12"/>
      <c r="L434" s="12"/>
      <c r="M434" s="12"/>
      <c r="N434" s="12"/>
      <c r="O434" s="12"/>
      <c r="P434" s="12"/>
      <c r="Q434" s="12"/>
      <c r="R434" s="12"/>
      <c r="S434" s="12"/>
      <c r="T434" s="12"/>
      <c r="U434" s="12"/>
    </row>
    <row r="435" spans="1:21" s="68" customFormat="1" ht="15.75" customHeight="1">
      <c r="A435" s="9" t="s">
        <v>22</v>
      </c>
      <c r="B435" s="50" t="str">
        <f>data!C4240</f>
        <v>Residencial Estrato 3 (FC03-2)</v>
      </c>
      <c r="C435" s="12" t="s">
        <v>1923</v>
      </c>
      <c r="D435" s="12"/>
      <c r="E435" s="12"/>
      <c r="F435" s="12"/>
      <c r="G435" s="9" t="s">
        <v>23</v>
      </c>
      <c r="H435" s="12"/>
      <c r="I435" s="8"/>
      <c r="J435" s="425"/>
      <c r="K435" s="12"/>
      <c r="L435" s="12"/>
      <c r="M435" s="12"/>
      <c r="N435" s="12"/>
      <c r="O435" s="12"/>
      <c r="P435" s="12"/>
      <c r="Q435" s="12"/>
      <c r="R435" s="12"/>
      <c r="S435" s="12"/>
      <c r="T435" s="12"/>
      <c r="U435" s="12"/>
    </row>
    <row r="436" spans="1:21" s="68" customFormat="1" ht="15.75" customHeight="1">
      <c r="A436" s="9" t="s">
        <v>22</v>
      </c>
      <c r="B436" s="50" t="str">
        <f>data!C4241</f>
        <v>Residencial Estrato 4 (FC03-2)</v>
      </c>
      <c r="C436" s="12" t="s">
        <v>1924</v>
      </c>
      <c r="D436" s="12"/>
      <c r="E436" s="12"/>
      <c r="F436" s="12"/>
      <c r="G436" s="9" t="s">
        <v>23</v>
      </c>
      <c r="H436" s="12"/>
      <c r="I436" s="8"/>
      <c r="J436" s="425"/>
      <c r="K436" s="12"/>
      <c r="L436" s="12"/>
      <c r="M436" s="12"/>
      <c r="N436" s="12"/>
      <c r="O436" s="12"/>
      <c r="P436" s="12"/>
      <c r="Q436" s="12"/>
      <c r="R436" s="12"/>
      <c r="S436" s="12"/>
      <c r="T436" s="12"/>
      <c r="U436" s="12"/>
    </row>
    <row r="437" spans="1:21" s="68" customFormat="1" ht="15.75" customHeight="1">
      <c r="A437" s="9" t="s">
        <v>22</v>
      </c>
      <c r="B437" s="50" t="str">
        <f>data!C4242</f>
        <v>Residencial Estrato 5 (FC03-2)</v>
      </c>
      <c r="C437" s="12" t="s">
        <v>1925</v>
      </c>
      <c r="D437" s="12"/>
      <c r="E437" s="12"/>
      <c r="F437" s="12"/>
      <c r="G437" s="9" t="s">
        <v>23</v>
      </c>
      <c r="H437" s="12"/>
      <c r="I437" s="8"/>
      <c r="J437" s="425"/>
      <c r="K437" s="12"/>
      <c r="L437" s="12"/>
      <c r="M437" s="12"/>
      <c r="N437" s="12"/>
      <c r="O437" s="12"/>
      <c r="P437" s="12"/>
      <c r="Q437" s="12"/>
      <c r="R437" s="12"/>
      <c r="S437" s="12"/>
      <c r="T437" s="12"/>
      <c r="U437" s="12"/>
    </row>
    <row r="438" spans="1:21" s="68" customFormat="1" ht="15.75" customHeight="1">
      <c r="A438" s="9" t="s">
        <v>22</v>
      </c>
      <c r="B438" s="50" t="str">
        <f>data!C4243</f>
        <v>Residencial Estrato 6 (FC03-2)</v>
      </c>
      <c r="C438" s="12" t="s">
        <v>1926</v>
      </c>
      <c r="D438" s="12"/>
      <c r="E438" s="12"/>
      <c r="F438" s="12"/>
      <c r="G438" s="9" t="s">
        <v>23</v>
      </c>
      <c r="H438" s="12"/>
      <c r="I438" s="8"/>
      <c r="J438" s="425"/>
      <c r="K438" s="12"/>
      <c r="L438" s="12"/>
      <c r="M438" s="12"/>
      <c r="N438" s="12"/>
      <c r="O438" s="12"/>
      <c r="P438" s="12"/>
      <c r="Q438" s="12"/>
      <c r="R438" s="12"/>
      <c r="S438" s="12"/>
      <c r="T438" s="12"/>
      <c r="U438" s="12"/>
    </row>
    <row r="439" spans="1:21" s="68" customFormat="1" ht="15.75" customHeight="1">
      <c r="A439" s="9" t="s">
        <v>22</v>
      </c>
      <c r="B439" s="50" t="str">
        <f>data!C4244</f>
        <v>No Residencial Industrial (FC03-2)</v>
      </c>
      <c r="C439" s="12" t="s">
        <v>1927</v>
      </c>
      <c r="D439" s="12"/>
      <c r="E439" s="12"/>
      <c r="F439" s="12"/>
      <c r="G439" s="9" t="s">
        <v>23</v>
      </c>
      <c r="H439" s="12"/>
      <c r="I439" s="8"/>
      <c r="J439" s="425"/>
      <c r="K439" s="12"/>
      <c r="L439" s="12"/>
      <c r="M439" s="12"/>
      <c r="N439" s="12"/>
      <c r="O439" s="12"/>
      <c r="P439" s="12"/>
      <c r="Q439" s="12"/>
      <c r="R439" s="12"/>
      <c r="S439" s="12"/>
      <c r="T439" s="12"/>
      <c r="U439" s="12"/>
    </row>
    <row r="440" spans="1:21" s="68" customFormat="1" ht="15.75" customHeight="1">
      <c r="A440" s="9" t="s">
        <v>22</v>
      </c>
      <c r="B440" s="50" t="str">
        <f>data!C4245</f>
        <v>No Residencial Comercial (FC03-2)</v>
      </c>
      <c r="C440" s="12" t="s">
        <v>1928</v>
      </c>
      <c r="D440" s="12"/>
      <c r="E440" s="12"/>
      <c r="F440" s="12"/>
      <c r="G440" s="9" t="s">
        <v>23</v>
      </c>
      <c r="H440" s="12"/>
      <c r="I440" s="8"/>
      <c r="J440" s="425"/>
      <c r="K440" s="12"/>
      <c r="L440" s="12"/>
      <c r="M440" s="12"/>
      <c r="N440" s="12"/>
      <c r="O440" s="12"/>
      <c r="P440" s="12"/>
      <c r="Q440" s="12"/>
      <c r="R440" s="12"/>
      <c r="S440" s="12"/>
      <c r="T440" s="12"/>
      <c r="U440" s="12"/>
    </row>
    <row r="441" spans="1:21" s="68" customFormat="1" ht="15.75" customHeight="1">
      <c r="A441" s="9" t="s">
        <v>22</v>
      </c>
      <c r="B441" s="50" t="str">
        <f>data!C4246</f>
        <v>No Residencial Oficial (FC03-2)</v>
      </c>
      <c r="C441" s="12" t="s">
        <v>1929</v>
      </c>
      <c r="D441" s="12"/>
      <c r="E441" s="12"/>
      <c r="F441" s="12"/>
      <c r="G441" s="9" t="s">
        <v>23</v>
      </c>
      <c r="H441" s="12"/>
      <c r="I441" s="8"/>
      <c r="J441" s="425"/>
      <c r="K441" s="12"/>
      <c r="L441" s="12"/>
      <c r="M441" s="12"/>
      <c r="N441" s="12"/>
      <c r="O441" s="12"/>
      <c r="P441" s="12"/>
      <c r="Q441" s="12"/>
      <c r="R441" s="12"/>
      <c r="S441" s="12"/>
      <c r="T441" s="12"/>
      <c r="U441" s="12"/>
    </row>
    <row r="442" spans="1:21" s="68" customFormat="1" ht="15.75" customHeight="1">
      <c r="A442" s="9" t="s">
        <v>22</v>
      </c>
      <c r="B442" s="50" t="str">
        <f>data!C4247</f>
        <v>No Residencial Especial (FC03-2)</v>
      </c>
      <c r="C442" s="12" t="s">
        <v>1930</v>
      </c>
      <c r="D442" s="12"/>
      <c r="E442" s="12"/>
      <c r="F442" s="12"/>
      <c r="G442" s="9" t="s">
        <v>23</v>
      </c>
      <c r="H442" s="12"/>
      <c r="I442" s="8"/>
      <c r="J442" s="425"/>
      <c r="K442" s="12"/>
      <c r="L442" s="12"/>
      <c r="M442" s="12"/>
      <c r="N442" s="12"/>
      <c r="O442" s="12"/>
      <c r="P442" s="12"/>
      <c r="Q442" s="12"/>
      <c r="R442" s="12"/>
      <c r="S442" s="12"/>
      <c r="T442" s="12"/>
      <c r="U442" s="12"/>
    </row>
    <row r="443" spans="1:21" s="68" customFormat="1" ht="15.75" customHeight="1">
      <c r="A443" s="9" t="s">
        <v>22</v>
      </c>
      <c r="B443" s="50" t="str">
        <f>data!C4248</f>
        <v>Total Comercialización (FC03-2)</v>
      </c>
      <c r="C443" s="12" t="s">
        <v>1931</v>
      </c>
      <c r="D443" s="12"/>
      <c r="E443" s="12"/>
      <c r="F443" s="12"/>
      <c r="G443" s="9" t="s">
        <v>23</v>
      </c>
      <c r="H443" s="12"/>
      <c r="I443" s="8"/>
      <c r="J443" s="425"/>
      <c r="K443" s="12"/>
      <c r="L443" s="12"/>
      <c r="M443" s="12"/>
      <c r="N443" s="12"/>
      <c r="O443" s="12"/>
      <c r="P443" s="12"/>
      <c r="Q443" s="12"/>
      <c r="R443" s="12"/>
      <c r="S443" s="12"/>
      <c r="T443" s="12"/>
      <c r="U443" s="12"/>
    </row>
    <row r="444" spans="1:21" s="68" customFormat="1" ht="15.75" customHeight="1">
      <c r="A444" s="9" t="s">
        <v>22</v>
      </c>
      <c r="B444" s="50" t="str">
        <f>data!C4249</f>
        <v>Total Servicio de Alcantarillado (FC03-2)</v>
      </c>
      <c r="C444" s="12" t="s">
        <v>1932</v>
      </c>
      <c r="D444" s="12"/>
      <c r="E444" s="12"/>
      <c r="F444" s="12"/>
      <c r="G444" s="9" t="s">
        <v>23</v>
      </c>
      <c r="H444" s="12"/>
      <c r="I444" s="8"/>
      <c r="J444" s="425"/>
      <c r="K444" s="12"/>
      <c r="L444" s="12"/>
      <c r="M444" s="12"/>
      <c r="N444" s="12"/>
      <c r="O444" s="12"/>
      <c r="P444" s="12"/>
      <c r="Q444" s="12"/>
      <c r="R444" s="12"/>
      <c r="S444" s="12"/>
      <c r="T444" s="12"/>
      <c r="U444" s="12"/>
    </row>
    <row r="445" spans="1:21" s="68" customFormat="1" ht="15.75" customHeight="1">
      <c r="A445" s="9" t="s">
        <v>16</v>
      </c>
      <c r="B445" s="50" t="str">
        <f>data!C4250</f>
        <v>Deterioro de cuentas por cobrar (FC03-2)</v>
      </c>
      <c r="C445" s="12" t="s">
        <v>1933</v>
      </c>
      <c r="D445" s="12"/>
      <c r="E445" s="12"/>
      <c r="F445" s="12"/>
      <c r="G445" s="9"/>
      <c r="H445" s="12"/>
      <c r="I445" s="8"/>
      <c r="J445" s="425"/>
      <c r="K445" s="12"/>
      <c r="L445" s="12"/>
      <c r="M445" s="12"/>
      <c r="N445" s="12"/>
      <c r="O445" s="12"/>
      <c r="P445" s="12"/>
      <c r="Q445" s="12"/>
      <c r="R445" s="12"/>
      <c r="S445" s="12"/>
      <c r="T445" s="12"/>
      <c r="U445" s="12"/>
    </row>
    <row r="446" spans="1:21" s="68" customFormat="1" ht="15.75" customHeight="1">
      <c r="A446" s="9" t="s">
        <v>22</v>
      </c>
      <c r="B446" s="50" t="str">
        <f>data!C4251</f>
        <v>Recolección (Deterioro) (FC03-2)</v>
      </c>
      <c r="C446" s="12" t="s">
        <v>1934</v>
      </c>
      <c r="D446" s="12"/>
      <c r="E446" s="12"/>
      <c r="F446" s="12"/>
      <c r="G446" s="9" t="s">
        <v>23</v>
      </c>
      <c r="H446" s="12"/>
      <c r="I446" s="8"/>
      <c r="J446" s="425"/>
      <c r="K446" s="12"/>
      <c r="L446" s="12"/>
      <c r="M446" s="12"/>
      <c r="N446" s="12"/>
      <c r="O446" s="12"/>
      <c r="P446" s="12"/>
      <c r="Q446" s="12"/>
      <c r="R446" s="12"/>
      <c r="S446" s="12"/>
      <c r="T446" s="12"/>
      <c r="U446" s="12"/>
    </row>
    <row r="447" spans="1:21" s="68" customFormat="1" ht="15.75" customHeight="1">
      <c r="A447" s="9" t="s">
        <v>22</v>
      </c>
      <c r="B447" s="50" t="str">
        <f>data!C4252</f>
        <v>Tratamiento y disposición final (Deterioro) (FC03-2)</v>
      </c>
      <c r="C447" s="12" t="s">
        <v>1935</v>
      </c>
      <c r="D447" s="12"/>
      <c r="E447" s="12"/>
      <c r="F447" s="12"/>
      <c r="G447" s="9" t="s">
        <v>23</v>
      </c>
      <c r="H447" s="12"/>
      <c r="I447" s="8"/>
      <c r="J447" s="425"/>
      <c r="K447" s="12"/>
      <c r="L447" s="12"/>
      <c r="M447" s="12"/>
      <c r="N447" s="12"/>
      <c r="O447" s="12"/>
      <c r="P447" s="12"/>
      <c r="Q447" s="12"/>
      <c r="R447" s="12"/>
      <c r="S447" s="12"/>
      <c r="T447" s="12"/>
      <c r="U447" s="12"/>
    </row>
    <row r="448" spans="1:21" s="68" customFormat="1" ht="15.75" customHeight="1">
      <c r="A448" s="9" t="s">
        <v>16</v>
      </c>
      <c r="B448" s="50" t="str">
        <f>data!C4253</f>
        <v>Comercialización (Deterioro) (FC03-2)</v>
      </c>
      <c r="C448" s="12" t="s">
        <v>1936</v>
      </c>
      <c r="D448" s="12"/>
      <c r="E448" s="12"/>
      <c r="F448" s="12"/>
      <c r="G448" s="9"/>
      <c r="H448" s="12"/>
      <c r="I448" s="8"/>
      <c r="J448" s="425"/>
      <c r="K448" s="12"/>
      <c r="L448" s="12"/>
      <c r="M448" s="12"/>
      <c r="N448" s="12"/>
      <c r="O448" s="12"/>
      <c r="P448" s="12"/>
      <c r="Q448" s="12"/>
      <c r="R448" s="12"/>
      <c r="S448" s="12"/>
      <c r="T448" s="12"/>
      <c r="U448" s="12"/>
    </row>
    <row r="449" spans="1:24" s="68" customFormat="1" ht="15.75" customHeight="1">
      <c r="A449" s="9" t="s">
        <v>22</v>
      </c>
      <c r="B449" s="50" t="str">
        <f>data!C4254</f>
        <v>Residencial Estrato 1 (Deterioro) (FC03-2)</v>
      </c>
      <c r="C449" s="12" t="s">
        <v>1937</v>
      </c>
      <c r="D449" s="12"/>
      <c r="E449" s="12"/>
      <c r="F449" s="12"/>
      <c r="G449" s="9" t="s">
        <v>23</v>
      </c>
      <c r="H449" s="12"/>
      <c r="I449" s="8"/>
      <c r="J449" s="425"/>
      <c r="K449" s="12"/>
      <c r="L449" s="12"/>
      <c r="M449" s="12"/>
      <c r="N449" s="12"/>
      <c r="O449" s="12"/>
      <c r="P449" s="12"/>
      <c r="Q449" s="12"/>
      <c r="R449" s="12"/>
      <c r="S449" s="12"/>
      <c r="T449" s="12"/>
      <c r="U449" s="12"/>
    </row>
    <row r="450" spans="1:24" s="68" customFormat="1" ht="15.75" customHeight="1">
      <c r="A450" s="9" t="s">
        <v>22</v>
      </c>
      <c r="B450" s="50" t="str">
        <f>data!C4255</f>
        <v>Residencial Estrato 2 (Deterioro) (FC03-2)</v>
      </c>
      <c r="C450" s="12" t="s">
        <v>1938</v>
      </c>
      <c r="D450" s="12"/>
      <c r="E450" s="12"/>
      <c r="F450" s="12"/>
      <c r="G450" s="9" t="s">
        <v>23</v>
      </c>
      <c r="H450" s="12"/>
      <c r="I450" s="8"/>
      <c r="J450" s="425"/>
      <c r="K450" s="12"/>
      <c r="L450" s="12"/>
      <c r="M450" s="12"/>
      <c r="N450" s="12"/>
      <c r="O450" s="12"/>
      <c r="P450" s="12"/>
      <c r="Q450" s="12"/>
      <c r="R450" s="12"/>
      <c r="S450" s="12"/>
      <c r="T450" s="12"/>
      <c r="U450" s="12"/>
    </row>
    <row r="451" spans="1:24" s="68" customFormat="1" ht="15.75" customHeight="1">
      <c r="A451" s="9" t="s">
        <v>22</v>
      </c>
      <c r="B451" s="50" t="str">
        <f>data!C4256</f>
        <v>Residencial Estrato 3 (Deterioro) (FC03-2)</v>
      </c>
      <c r="C451" s="12" t="s">
        <v>1939</v>
      </c>
      <c r="D451" s="12"/>
      <c r="E451" s="12"/>
      <c r="F451" s="12"/>
      <c r="G451" s="9" t="s">
        <v>23</v>
      </c>
      <c r="H451" s="12"/>
      <c r="I451" s="8"/>
      <c r="J451" s="425"/>
      <c r="K451" s="12"/>
      <c r="L451" s="12"/>
      <c r="M451" s="12"/>
      <c r="N451" s="12"/>
      <c r="O451" s="12"/>
      <c r="P451" s="12"/>
      <c r="Q451" s="12"/>
      <c r="R451" s="12"/>
      <c r="S451" s="12"/>
      <c r="T451" s="12"/>
      <c r="U451" s="12"/>
    </row>
    <row r="452" spans="1:24" s="68" customFormat="1" ht="15.75" customHeight="1">
      <c r="A452" s="9" t="s">
        <v>22</v>
      </c>
      <c r="B452" s="50" t="str">
        <f>data!C4257</f>
        <v>Residencial Estrato 4 (Deterioro) (FC03-2)</v>
      </c>
      <c r="C452" s="12" t="s">
        <v>1940</v>
      </c>
      <c r="D452" s="12"/>
      <c r="E452" s="12"/>
      <c r="F452" s="12"/>
      <c r="G452" s="9" t="s">
        <v>23</v>
      </c>
      <c r="H452" s="12"/>
      <c r="I452" s="8"/>
      <c r="J452" s="425"/>
      <c r="K452" s="12"/>
      <c r="L452" s="12"/>
      <c r="M452" s="12"/>
      <c r="N452" s="12"/>
      <c r="O452" s="12"/>
      <c r="P452" s="12"/>
      <c r="Q452" s="12"/>
      <c r="R452" s="12"/>
      <c r="S452" s="12"/>
      <c r="T452" s="12"/>
      <c r="U452" s="12"/>
    </row>
    <row r="453" spans="1:24" s="68" customFormat="1" ht="15.75" customHeight="1">
      <c r="A453" s="9" t="s">
        <v>22</v>
      </c>
      <c r="B453" s="50" t="str">
        <f>data!C4258</f>
        <v>Residencial Estrato 5 (Deterioro) (FC03-2)</v>
      </c>
      <c r="C453" s="12" t="s">
        <v>1941</v>
      </c>
      <c r="D453" s="12"/>
      <c r="E453" s="12"/>
      <c r="F453" s="12"/>
      <c r="G453" s="9" t="s">
        <v>23</v>
      </c>
      <c r="H453" s="12"/>
      <c r="I453" s="8"/>
      <c r="J453" s="425"/>
      <c r="K453" s="12"/>
      <c r="L453" s="12"/>
      <c r="M453" s="12"/>
      <c r="N453" s="12"/>
      <c r="O453" s="12"/>
      <c r="P453" s="12"/>
      <c r="Q453" s="12"/>
      <c r="R453" s="12"/>
      <c r="S453" s="12"/>
      <c r="T453" s="12"/>
      <c r="U453" s="12"/>
    </row>
    <row r="454" spans="1:24" s="68" customFormat="1" ht="15.75" customHeight="1">
      <c r="A454" s="9" t="s">
        <v>22</v>
      </c>
      <c r="B454" s="50" t="str">
        <f>data!C4259</f>
        <v>Residencial Estrato 6 (Deterioro) (FC03-2)</v>
      </c>
      <c r="C454" s="12" t="s">
        <v>1942</v>
      </c>
      <c r="D454" s="12"/>
      <c r="E454" s="12"/>
      <c r="F454" s="12"/>
      <c r="G454" s="9" t="s">
        <v>23</v>
      </c>
      <c r="H454" s="12"/>
      <c r="I454" s="8"/>
      <c r="J454" s="425"/>
      <c r="K454" s="12"/>
      <c r="L454" s="12"/>
      <c r="M454" s="12"/>
      <c r="N454" s="12"/>
      <c r="O454" s="12"/>
      <c r="P454" s="12"/>
      <c r="Q454" s="12"/>
      <c r="R454" s="12"/>
      <c r="S454" s="12"/>
      <c r="T454" s="12"/>
      <c r="U454" s="12"/>
    </row>
    <row r="455" spans="1:24" s="68" customFormat="1" ht="15.75" customHeight="1">
      <c r="A455" s="9" t="s">
        <v>22</v>
      </c>
      <c r="B455" s="50" t="str">
        <f>data!C4260</f>
        <v>No Residencial Industrial (Deterioro) (FC03-2)</v>
      </c>
      <c r="C455" s="12" t="s">
        <v>1943</v>
      </c>
      <c r="D455" s="12"/>
      <c r="E455" s="12"/>
      <c r="F455" s="12"/>
      <c r="G455" s="9" t="s">
        <v>23</v>
      </c>
      <c r="H455" s="12"/>
      <c r="I455" s="8"/>
      <c r="J455" s="425"/>
      <c r="K455" s="12"/>
      <c r="L455" s="12"/>
      <c r="M455" s="12"/>
      <c r="N455" s="12"/>
      <c r="O455" s="12"/>
      <c r="P455" s="12"/>
      <c r="Q455" s="12"/>
      <c r="R455" s="12"/>
      <c r="S455" s="12"/>
      <c r="T455" s="12"/>
      <c r="U455" s="12"/>
    </row>
    <row r="456" spans="1:24" s="68" customFormat="1" ht="15.75" customHeight="1">
      <c r="A456" s="9" t="s">
        <v>22</v>
      </c>
      <c r="B456" s="50" t="str">
        <f>data!C4261</f>
        <v>No Residencial Comercial (Deterioro) (FC03-2)</v>
      </c>
      <c r="C456" s="12" t="s">
        <v>1944</v>
      </c>
      <c r="D456" s="12"/>
      <c r="E456" s="12"/>
      <c r="F456" s="12"/>
      <c r="G456" s="9" t="s">
        <v>23</v>
      </c>
      <c r="H456" s="12"/>
      <c r="I456" s="8"/>
      <c r="J456" s="425"/>
      <c r="K456" s="12"/>
      <c r="L456" s="12"/>
      <c r="M456" s="12"/>
      <c r="N456" s="12"/>
      <c r="O456" s="12"/>
      <c r="P456" s="12"/>
      <c r="Q456" s="12"/>
      <c r="R456" s="12"/>
      <c r="S456" s="12"/>
      <c r="T456" s="12"/>
      <c r="U456" s="12"/>
    </row>
    <row r="457" spans="1:24" s="68" customFormat="1" ht="15.75" customHeight="1">
      <c r="A457" s="9" t="s">
        <v>22</v>
      </c>
      <c r="B457" s="50" t="str">
        <f>data!C4262</f>
        <v>No Residencial Oficial (Deterioro) (FC03-2)</v>
      </c>
      <c r="C457" s="12" t="s">
        <v>1945</v>
      </c>
      <c r="D457" s="12"/>
      <c r="E457" s="12"/>
      <c r="F457" s="12"/>
      <c r="G457" s="9" t="s">
        <v>23</v>
      </c>
      <c r="H457" s="12"/>
      <c r="I457" s="8"/>
      <c r="J457" s="425"/>
      <c r="K457" s="12"/>
      <c r="L457" s="12"/>
      <c r="M457" s="12"/>
      <c r="N457" s="12"/>
      <c r="O457" s="12"/>
      <c r="P457" s="12"/>
      <c r="Q457" s="12"/>
      <c r="R457" s="12"/>
      <c r="S457" s="12"/>
      <c r="T457" s="12"/>
      <c r="U457" s="12"/>
    </row>
    <row r="458" spans="1:24" s="68" customFormat="1" ht="15.75" customHeight="1">
      <c r="A458" s="9" t="s">
        <v>22</v>
      </c>
      <c r="B458" s="50" t="str">
        <f>data!C4263</f>
        <v>No Residencial Especial (Deterioro) (FC03-2)</v>
      </c>
      <c r="C458" s="12" t="s">
        <v>1946</v>
      </c>
      <c r="D458" s="12"/>
      <c r="E458" s="12"/>
      <c r="F458" s="12"/>
      <c r="G458" s="9" t="s">
        <v>23</v>
      </c>
      <c r="H458" s="12"/>
      <c r="I458" s="8"/>
      <c r="J458" s="425"/>
      <c r="K458" s="12"/>
      <c r="L458" s="12"/>
      <c r="M458" s="12"/>
      <c r="N458" s="12"/>
      <c r="O458" s="12"/>
      <c r="P458" s="12"/>
      <c r="Q458" s="12"/>
      <c r="R458" s="12"/>
      <c r="S458" s="12"/>
      <c r="T458" s="12"/>
      <c r="U458" s="12"/>
    </row>
    <row r="459" spans="1:24" s="68" customFormat="1" ht="15.75" customHeight="1">
      <c r="A459" s="9" t="s">
        <v>22</v>
      </c>
      <c r="B459" s="50" t="str">
        <f>data!C4264</f>
        <v>Total Comercialización (Deterioro) (FC03-2)</v>
      </c>
      <c r="C459" s="12" t="s">
        <v>1947</v>
      </c>
      <c r="D459" s="12"/>
      <c r="E459" s="12"/>
      <c r="F459" s="12"/>
      <c r="G459" s="9" t="s">
        <v>23</v>
      </c>
      <c r="H459" s="12"/>
      <c r="I459" s="8"/>
      <c r="J459" s="425"/>
      <c r="K459" s="12"/>
      <c r="L459" s="12"/>
      <c r="M459" s="12"/>
      <c r="N459" s="12"/>
      <c r="O459" s="12"/>
      <c r="P459" s="12"/>
      <c r="Q459" s="12"/>
      <c r="R459" s="12"/>
      <c r="S459" s="12"/>
      <c r="T459" s="12"/>
      <c r="U459" s="12"/>
    </row>
    <row r="460" spans="1:24" s="68" customFormat="1" ht="15.75" customHeight="1">
      <c r="A460" s="9" t="s">
        <v>22</v>
      </c>
      <c r="B460" s="50" t="str">
        <f>data!C4265</f>
        <v>Total Deterioro Cuentas por Cobrar (FC03-2)</v>
      </c>
      <c r="C460" s="12" t="s">
        <v>1948</v>
      </c>
      <c r="D460" s="12"/>
      <c r="E460" s="12"/>
      <c r="F460" s="12"/>
      <c r="G460" s="9" t="s">
        <v>23</v>
      </c>
      <c r="H460" s="12"/>
      <c r="I460" s="8"/>
      <c r="J460" s="425"/>
      <c r="K460" s="12"/>
      <c r="L460" s="12"/>
      <c r="M460" s="12"/>
      <c r="N460" s="12"/>
      <c r="O460" s="12"/>
      <c r="P460" s="12"/>
      <c r="Q460" s="12"/>
      <c r="R460" s="12"/>
      <c r="S460" s="12"/>
      <c r="T460" s="12"/>
      <c r="U460" s="12"/>
    </row>
    <row r="461" spans="1:24" s="68" customFormat="1" ht="15.75" customHeight="1">
      <c r="A461" s="9" t="s">
        <v>16</v>
      </c>
      <c r="B461" s="60" t="str">
        <f>data!C4563</f>
        <v>--Formato Complementario 03-3--</v>
      </c>
      <c r="C461" s="12"/>
      <c r="D461" s="12"/>
      <c r="E461" s="12"/>
      <c r="F461" s="12"/>
      <c r="G461" s="12"/>
      <c r="H461" s="12"/>
      <c r="I461" s="8"/>
      <c r="J461" s="425"/>
      <c r="K461" s="12"/>
      <c r="L461" s="12"/>
      <c r="M461" s="12"/>
      <c r="N461" s="12"/>
      <c r="O461" s="12"/>
      <c r="P461" s="12"/>
      <c r="Q461" s="12"/>
      <c r="R461" s="12"/>
      <c r="S461" s="12"/>
      <c r="T461" s="12"/>
      <c r="U461" s="12"/>
    </row>
    <row r="462" spans="1:24" s="68" customFormat="1" ht="15.75" customHeight="1">
      <c r="A462" s="9" t="s">
        <v>16</v>
      </c>
      <c r="B462" s="50" t="str">
        <f>data!C4564</f>
        <v>-- 01 --</v>
      </c>
      <c r="C462" s="12"/>
      <c r="D462" s="12"/>
      <c r="E462" s="12"/>
      <c r="F462" s="12"/>
      <c r="G462" s="12"/>
      <c r="H462" s="12"/>
      <c r="I462" s="8"/>
      <c r="J462" s="425"/>
      <c r="K462" s="12"/>
      <c r="L462" s="12"/>
      <c r="M462" s="12"/>
      <c r="N462" s="12"/>
      <c r="O462" s="12"/>
      <c r="P462" s="12"/>
      <c r="Q462" s="12"/>
      <c r="R462" s="12"/>
      <c r="S462" s="12"/>
      <c r="T462" s="12"/>
      <c r="U462" s="12"/>
    </row>
    <row r="463" spans="1:24" s="96" customFormat="1" ht="15.75" customHeight="1">
      <c r="A463" s="9" t="s">
        <v>16</v>
      </c>
      <c r="B463" s="50" t="str">
        <f>data!C4565</f>
        <v>Servicio de aseo (FC03-3)</v>
      </c>
      <c r="C463" s="12" t="s">
        <v>1949</v>
      </c>
      <c r="D463" s="12"/>
      <c r="E463" s="12"/>
      <c r="F463" s="12"/>
      <c r="G463" s="12"/>
      <c r="H463" s="9"/>
      <c r="I463" s="8"/>
      <c r="J463" s="425"/>
      <c r="K463" s="9"/>
      <c r="L463" s="9"/>
      <c r="M463" s="9"/>
      <c r="N463" s="9"/>
      <c r="O463" s="9"/>
      <c r="P463" s="9"/>
      <c r="Q463" s="9"/>
      <c r="R463" s="9"/>
      <c r="S463" s="9"/>
      <c r="T463" s="9"/>
      <c r="U463" s="9"/>
      <c r="V463" s="9"/>
      <c r="W463" s="9"/>
      <c r="X463" s="9"/>
    </row>
    <row r="464" spans="1:24" s="68" customFormat="1" ht="15.75" customHeight="1">
      <c r="A464" s="9" t="s">
        <v>22</v>
      </c>
      <c r="B464" s="50" t="str">
        <f>data!C4566</f>
        <v>Barrido y Limpieza de vias y Areas Publicas (FC03-3)</v>
      </c>
      <c r="C464" s="12" t="s">
        <v>1950</v>
      </c>
      <c r="D464" s="12"/>
      <c r="E464" s="12"/>
      <c r="F464" s="12"/>
      <c r="G464" s="9" t="s">
        <v>23</v>
      </c>
      <c r="H464" s="12"/>
      <c r="I464" s="8"/>
      <c r="J464" s="425"/>
      <c r="K464" s="12"/>
      <c r="L464" s="12"/>
      <c r="M464" s="12"/>
      <c r="N464" s="12"/>
      <c r="O464" s="12"/>
      <c r="P464" s="12"/>
      <c r="Q464" s="12"/>
      <c r="R464" s="12"/>
      <c r="S464" s="12"/>
      <c r="T464" s="12"/>
      <c r="U464" s="12"/>
    </row>
    <row r="465" spans="1:21" s="68" customFormat="1" ht="15.75" customHeight="1">
      <c r="A465" s="9" t="s">
        <v>22</v>
      </c>
      <c r="B465" s="50" t="str">
        <f>data!C4567</f>
        <v>Recoleccion y Transporte de Residuos Convencionales (FC03-3)</v>
      </c>
      <c r="C465" s="12" t="s">
        <v>1951</v>
      </c>
      <c r="D465" s="12"/>
      <c r="E465" s="12"/>
      <c r="F465" s="12"/>
      <c r="G465" s="9" t="s">
        <v>23</v>
      </c>
      <c r="H465" s="12"/>
      <c r="I465" s="8"/>
      <c r="J465" s="425"/>
      <c r="K465" s="12"/>
      <c r="L465" s="12"/>
      <c r="M465" s="12"/>
      <c r="N465" s="12"/>
      <c r="O465" s="12"/>
      <c r="P465" s="12"/>
      <c r="Q465" s="12"/>
      <c r="R465" s="12"/>
      <c r="S465" s="12"/>
      <c r="T465" s="12"/>
      <c r="U465" s="12"/>
    </row>
    <row r="466" spans="1:21" s="68" customFormat="1" ht="15.75" customHeight="1">
      <c r="A466" s="9" t="s">
        <v>22</v>
      </c>
      <c r="B466" s="50" t="str">
        <f>data!C4568</f>
        <v>Recoleccion de Residuos Peligrosos (FC03-3)</v>
      </c>
      <c r="C466" s="12" t="s">
        <v>1952</v>
      </c>
      <c r="D466" s="12"/>
      <c r="E466" s="12"/>
      <c r="F466" s="12"/>
      <c r="G466" s="9" t="s">
        <v>23</v>
      </c>
      <c r="H466" s="12"/>
      <c r="I466" s="8"/>
      <c r="J466" s="425"/>
      <c r="K466" s="12"/>
      <c r="L466" s="12"/>
      <c r="M466" s="12"/>
      <c r="N466" s="12"/>
      <c r="O466" s="12"/>
      <c r="P466" s="12"/>
      <c r="Q466" s="12"/>
      <c r="R466" s="12"/>
      <c r="S466" s="12"/>
      <c r="T466" s="12"/>
      <c r="U466" s="12"/>
    </row>
    <row r="467" spans="1:21" s="68" customFormat="1" ht="15.75" customHeight="1">
      <c r="A467" s="9" t="s">
        <v>22</v>
      </c>
      <c r="B467" s="50" t="str">
        <f>data!C4569</f>
        <v>Recoleccion de Residuos Hospitalarios e infecciosos (FC03-3)</v>
      </c>
      <c r="C467" s="12" t="s">
        <v>1953</v>
      </c>
      <c r="D467" s="12"/>
      <c r="E467" s="12"/>
      <c r="F467" s="12"/>
      <c r="G467" s="9" t="s">
        <v>23</v>
      </c>
      <c r="H467" s="12"/>
      <c r="I467" s="8"/>
      <c r="J467" s="425"/>
      <c r="K467" s="12"/>
      <c r="L467" s="12"/>
      <c r="M467" s="12"/>
      <c r="N467" s="12"/>
      <c r="O467" s="12"/>
      <c r="P467" s="12"/>
      <c r="Q467" s="12"/>
      <c r="R467" s="12"/>
      <c r="S467" s="12"/>
      <c r="T467" s="12"/>
      <c r="U467" s="12"/>
    </row>
    <row r="468" spans="1:21" s="68" customFormat="1" ht="15.75" customHeight="1">
      <c r="A468" s="9" t="s">
        <v>22</v>
      </c>
      <c r="B468" s="50" t="str">
        <f>data!C4570</f>
        <v>Recoleccion de Escombros (FC03-3)</v>
      </c>
      <c r="C468" s="12" t="s">
        <v>1954</v>
      </c>
      <c r="D468" s="12"/>
      <c r="E468" s="12"/>
      <c r="F468" s="12"/>
      <c r="G468" s="9" t="s">
        <v>23</v>
      </c>
      <c r="H468" s="12"/>
      <c r="I468" s="8"/>
      <c r="J468" s="425"/>
      <c r="K468" s="12"/>
      <c r="L468" s="12"/>
      <c r="M468" s="12"/>
      <c r="N468" s="12"/>
      <c r="O468" s="12"/>
      <c r="P468" s="12"/>
      <c r="Q468" s="12"/>
      <c r="R468" s="12"/>
      <c r="S468" s="12"/>
      <c r="T468" s="12"/>
      <c r="U468" s="12"/>
    </row>
    <row r="469" spans="1:21" s="68" customFormat="1" ht="15.75" customHeight="1">
      <c r="A469" s="9" t="s">
        <v>22</v>
      </c>
      <c r="B469" s="50" t="str">
        <f>data!C4571</f>
        <v>Tratamiento (FC03-3)</v>
      </c>
      <c r="C469" s="12" t="s">
        <v>1955</v>
      </c>
      <c r="D469" s="12"/>
      <c r="E469" s="12"/>
      <c r="F469" s="12"/>
      <c r="G469" s="9" t="s">
        <v>23</v>
      </c>
      <c r="H469" s="12"/>
      <c r="I469" s="8"/>
      <c r="J469" s="425"/>
      <c r="K469" s="12"/>
      <c r="L469" s="12"/>
      <c r="M469" s="12"/>
      <c r="N469" s="12"/>
      <c r="O469" s="12"/>
      <c r="P469" s="12"/>
      <c r="Q469" s="12"/>
      <c r="R469" s="12"/>
      <c r="S469" s="12"/>
      <c r="T469" s="12"/>
      <c r="U469" s="12"/>
    </row>
    <row r="470" spans="1:21" s="68" customFormat="1" ht="15.75" customHeight="1">
      <c r="A470" s="9" t="s">
        <v>22</v>
      </c>
      <c r="B470" s="50" t="str">
        <f>data!C4572</f>
        <v>Aprovechamientos (FC03-3)</v>
      </c>
      <c r="C470" s="12" t="s">
        <v>1956</v>
      </c>
      <c r="D470" s="12"/>
      <c r="E470" s="12"/>
      <c r="F470" s="12"/>
      <c r="G470" s="9" t="s">
        <v>23</v>
      </c>
      <c r="H470" s="12"/>
      <c r="I470" s="8"/>
      <c r="J470" s="425"/>
      <c r="K470" s="12"/>
      <c r="L470" s="12"/>
      <c r="M470" s="12"/>
      <c r="N470" s="12"/>
      <c r="O470" s="12"/>
      <c r="P470" s="12"/>
      <c r="Q470" s="12"/>
      <c r="R470" s="12"/>
      <c r="S470" s="12"/>
      <c r="T470" s="12"/>
      <c r="U470" s="12"/>
    </row>
    <row r="471" spans="1:21" s="68" customFormat="1" ht="15.75" customHeight="1">
      <c r="A471" s="9" t="s">
        <v>22</v>
      </c>
      <c r="B471" s="50" t="str">
        <f>data!C4573</f>
        <v>Disposicion Final (FC03-3)</v>
      </c>
      <c r="C471" s="12" t="s">
        <v>1957</v>
      </c>
      <c r="D471" s="12"/>
      <c r="E471" s="12"/>
      <c r="F471" s="12"/>
      <c r="G471" s="9" t="s">
        <v>23</v>
      </c>
      <c r="H471" s="12"/>
      <c r="I471" s="8"/>
      <c r="J471" s="425"/>
      <c r="K471" s="12"/>
      <c r="L471" s="12"/>
      <c r="M471" s="12"/>
      <c r="N471" s="12"/>
      <c r="O471" s="12"/>
      <c r="P471" s="12"/>
      <c r="Q471" s="12"/>
      <c r="R471" s="12"/>
      <c r="S471" s="12"/>
      <c r="T471" s="12"/>
      <c r="U471" s="12"/>
    </row>
    <row r="472" spans="1:21" s="68" customFormat="1" ht="15.75" customHeight="1">
      <c r="A472" s="9" t="s">
        <v>22</v>
      </c>
      <c r="B472" s="50" t="str">
        <f>data!C4574</f>
        <v>Incineracion (FC03-3)</v>
      </c>
      <c r="C472" s="12" t="s">
        <v>1958</v>
      </c>
      <c r="D472" s="12"/>
      <c r="E472" s="12"/>
      <c r="F472" s="12"/>
      <c r="G472" s="9" t="s">
        <v>23</v>
      </c>
      <c r="H472" s="12"/>
      <c r="I472" s="8"/>
      <c r="J472" s="425"/>
      <c r="K472" s="12"/>
      <c r="L472" s="12"/>
      <c r="M472" s="12"/>
      <c r="N472" s="12"/>
      <c r="O472" s="12"/>
      <c r="P472" s="12"/>
      <c r="Q472" s="12"/>
      <c r="R472" s="12"/>
      <c r="S472" s="12"/>
      <c r="T472" s="12"/>
      <c r="U472" s="12"/>
    </row>
    <row r="473" spans="1:21" s="68" customFormat="1" ht="15.75" customHeight="1">
      <c r="A473" s="9" t="s">
        <v>16</v>
      </c>
      <c r="B473" s="50" t="str">
        <f>data!C4575</f>
        <v>Comercializacion (FC03-3)</v>
      </c>
      <c r="C473" s="12" t="s">
        <v>1959</v>
      </c>
      <c r="D473" s="12"/>
      <c r="E473" s="12"/>
      <c r="F473" s="12"/>
      <c r="G473" s="12"/>
      <c r="H473" s="12"/>
      <c r="I473" s="8"/>
      <c r="J473" s="425"/>
      <c r="K473" s="12"/>
      <c r="L473" s="12"/>
      <c r="M473" s="12"/>
      <c r="N473" s="12"/>
      <c r="O473" s="12"/>
      <c r="P473" s="12"/>
      <c r="Q473" s="12"/>
      <c r="R473" s="12"/>
      <c r="S473" s="12"/>
      <c r="T473" s="12"/>
      <c r="U473" s="12"/>
    </row>
    <row r="474" spans="1:21" s="68" customFormat="1" ht="15.75" customHeight="1">
      <c r="A474" s="9" t="s">
        <v>22</v>
      </c>
      <c r="B474" s="50" t="str">
        <f>data!C4576</f>
        <v>Residencial Estrato 1 (FC03-3)</v>
      </c>
      <c r="C474" s="12" t="s">
        <v>3278</v>
      </c>
      <c r="D474" s="12"/>
      <c r="E474" s="12"/>
      <c r="F474" s="12"/>
      <c r="G474" s="9" t="s">
        <v>23</v>
      </c>
      <c r="H474" s="12"/>
      <c r="I474" s="8"/>
      <c r="J474" s="425"/>
      <c r="K474" s="12"/>
      <c r="L474" s="12"/>
      <c r="M474" s="12"/>
      <c r="N474" s="12"/>
      <c r="O474" s="12"/>
      <c r="P474" s="12"/>
      <c r="Q474" s="12"/>
      <c r="R474" s="12"/>
      <c r="S474" s="12"/>
      <c r="T474" s="12"/>
      <c r="U474" s="12"/>
    </row>
    <row r="475" spans="1:21" s="68" customFormat="1" ht="15.75" customHeight="1">
      <c r="A475" s="9" t="s">
        <v>22</v>
      </c>
      <c r="B475" s="50" t="str">
        <f>data!C4577</f>
        <v>Residencial Estrato 2 (FC03-3)</v>
      </c>
      <c r="C475" s="12" t="s">
        <v>3279</v>
      </c>
      <c r="D475" s="12"/>
      <c r="E475" s="12"/>
      <c r="F475" s="12"/>
      <c r="G475" s="9" t="s">
        <v>23</v>
      </c>
      <c r="H475" s="12"/>
      <c r="I475" s="8"/>
      <c r="J475" s="425"/>
      <c r="K475" s="12"/>
      <c r="L475" s="12"/>
      <c r="M475" s="12"/>
      <c r="N475" s="12"/>
      <c r="O475" s="12"/>
      <c r="P475" s="12"/>
      <c r="Q475" s="12"/>
      <c r="R475" s="12"/>
      <c r="S475" s="12"/>
      <c r="T475" s="12"/>
      <c r="U475" s="12"/>
    </row>
    <row r="476" spans="1:21" s="68" customFormat="1" ht="15.75" customHeight="1">
      <c r="A476" s="9" t="s">
        <v>22</v>
      </c>
      <c r="B476" s="50" t="str">
        <f>data!C4578</f>
        <v>Residencial Estrato 3 (FC03-3)</v>
      </c>
      <c r="C476" s="12" t="s">
        <v>1960</v>
      </c>
      <c r="D476" s="12"/>
      <c r="E476" s="12"/>
      <c r="F476" s="12"/>
      <c r="G476" s="9" t="s">
        <v>23</v>
      </c>
      <c r="H476" s="12"/>
      <c r="I476" s="8"/>
      <c r="J476" s="425"/>
      <c r="K476" s="12"/>
      <c r="L476" s="12"/>
      <c r="M476" s="12"/>
      <c r="N476" s="12"/>
      <c r="O476" s="12"/>
      <c r="P476" s="12"/>
      <c r="Q476" s="12"/>
      <c r="R476" s="12"/>
      <c r="S476" s="12"/>
      <c r="T476" s="12"/>
      <c r="U476" s="12"/>
    </row>
    <row r="477" spans="1:21" s="68" customFormat="1" ht="15.75" customHeight="1">
      <c r="A477" s="9" t="s">
        <v>22</v>
      </c>
      <c r="B477" s="50" t="str">
        <f>data!C4579</f>
        <v>Residencial Estrato 4 (FC03-3)</v>
      </c>
      <c r="C477" s="12" t="s">
        <v>1961</v>
      </c>
      <c r="D477" s="12"/>
      <c r="E477" s="12"/>
      <c r="F477" s="12"/>
      <c r="G477" s="9" t="s">
        <v>23</v>
      </c>
      <c r="H477" s="12"/>
      <c r="I477" s="8"/>
      <c r="J477" s="425"/>
      <c r="K477" s="12"/>
      <c r="L477" s="12"/>
      <c r="M477" s="12"/>
      <c r="N477" s="12"/>
      <c r="O477" s="12"/>
      <c r="P477" s="12"/>
      <c r="Q477" s="12"/>
      <c r="R477" s="12"/>
      <c r="S477" s="12"/>
      <c r="T477" s="12"/>
      <c r="U477" s="12"/>
    </row>
    <row r="478" spans="1:21" s="68" customFormat="1" ht="15.75" customHeight="1">
      <c r="A478" s="9" t="s">
        <v>22</v>
      </c>
      <c r="B478" s="50" t="str">
        <f>data!C4580</f>
        <v>Residencial Estrato 5 (FC03-3)</v>
      </c>
      <c r="C478" s="12" t="s">
        <v>1962</v>
      </c>
      <c r="D478" s="12"/>
      <c r="E478" s="12"/>
      <c r="F478" s="12"/>
      <c r="G478" s="9" t="s">
        <v>23</v>
      </c>
      <c r="H478" s="12"/>
      <c r="I478" s="8"/>
      <c r="J478" s="425"/>
      <c r="K478" s="12"/>
      <c r="L478" s="12"/>
      <c r="M478" s="12"/>
      <c r="N478" s="12"/>
      <c r="O478" s="12"/>
      <c r="P478" s="12"/>
      <c r="Q478" s="12"/>
      <c r="R478" s="12"/>
      <c r="S478" s="12"/>
      <c r="T478" s="12"/>
      <c r="U478" s="12"/>
    </row>
    <row r="479" spans="1:21" s="68" customFormat="1" ht="15.75" customHeight="1">
      <c r="A479" s="9" t="s">
        <v>22</v>
      </c>
      <c r="B479" s="50" t="str">
        <f>data!C4581</f>
        <v>Residencial Estrato 6 (FC03-3)</v>
      </c>
      <c r="C479" s="12" t="s">
        <v>1963</v>
      </c>
      <c r="D479" s="12"/>
      <c r="E479" s="12"/>
      <c r="F479" s="12"/>
      <c r="G479" s="9" t="s">
        <v>23</v>
      </c>
      <c r="H479" s="12"/>
      <c r="I479" s="8"/>
      <c r="J479" s="425"/>
      <c r="K479" s="12"/>
      <c r="L479" s="12"/>
      <c r="M479" s="12"/>
      <c r="N479" s="12"/>
      <c r="O479" s="12"/>
      <c r="P479" s="12"/>
      <c r="Q479" s="12"/>
      <c r="R479" s="12"/>
      <c r="S479" s="12"/>
      <c r="T479" s="12"/>
      <c r="U479" s="12"/>
    </row>
    <row r="480" spans="1:21" s="68" customFormat="1" ht="15.75" customHeight="1">
      <c r="A480" s="9" t="s">
        <v>22</v>
      </c>
      <c r="B480" s="50" t="str">
        <f>data!C4582</f>
        <v>No residencial industrial (FC03-3)</v>
      </c>
      <c r="C480" s="12" t="s">
        <v>1964</v>
      </c>
      <c r="D480" s="12"/>
      <c r="E480" s="12"/>
      <c r="F480" s="12"/>
      <c r="G480" s="9" t="s">
        <v>23</v>
      </c>
      <c r="H480" s="12"/>
      <c r="I480" s="8"/>
      <c r="J480" s="425"/>
      <c r="K480" s="12"/>
      <c r="L480" s="12"/>
      <c r="M480" s="12"/>
      <c r="N480" s="12"/>
      <c r="O480" s="12"/>
      <c r="P480" s="12"/>
      <c r="Q480" s="12"/>
      <c r="R480" s="12"/>
      <c r="S480" s="12"/>
      <c r="T480" s="12"/>
      <c r="U480" s="12"/>
    </row>
    <row r="481" spans="1:24" s="96" customFormat="1" ht="15.75" customHeight="1">
      <c r="A481" s="9" t="s">
        <v>22</v>
      </c>
      <c r="B481" s="50" t="str">
        <f>data!C4583</f>
        <v>No residencial comercial (FC03-3)</v>
      </c>
      <c r="C481" s="12" t="s">
        <v>1965</v>
      </c>
      <c r="D481" s="12"/>
      <c r="E481" s="12"/>
      <c r="F481" s="12"/>
      <c r="G481" s="9" t="s">
        <v>23</v>
      </c>
      <c r="H481" s="9"/>
      <c r="I481" s="8"/>
      <c r="J481" s="425"/>
      <c r="K481" s="9"/>
      <c r="L481" s="9"/>
      <c r="M481" s="9"/>
      <c r="N481" s="9"/>
      <c r="O481" s="9"/>
      <c r="P481" s="9"/>
      <c r="Q481" s="9"/>
      <c r="R481" s="9"/>
      <c r="S481" s="9"/>
      <c r="T481" s="9"/>
      <c r="U481" s="9"/>
      <c r="V481" s="9"/>
      <c r="W481" s="9"/>
      <c r="X481" s="9"/>
    </row>
    <row r="482" spans="1:24" s="68" customFormat="1" ht="15.75" customHeight="1">
      <c r="A482" s="9" t="s">
        <v>22</v>
      </c>
      <c r="B482" s="50" t="str">
        <f>data!C4584</f>
        <v>No residencial oficial (FC03-3)</v>
      </c>
      <c r="C482" s="12" t="s">
        <v>1966</v>
      </c>
      <c r="D482" s="12"/>
      <c r="E482" s="12"/>
      <c r="F482" s="12"/>
      <c r="G482" s="9" t="s">
        <v>23</v>
      </c>
      <c r="H482" s="12"/>
      <c r="I482" s="8"/>
      <c r="J482" s="425"/>
      <c r="K482" s="12"/>
      <c r="L482" s="12"/>
      <c r="M482" s="12"/>
      <c r="N482" s="12"/>
      <c r="O482" s="12"/>
      <c r="P482" s="12"/>
      <c r="Q482" s="12"/>
      <c r="R482" s="12"/>
      <c r="S482" s="12"/>
      <c r="T482" s="12"/>
      <c r="U482" s="12"/>
    </row>
    <row r="483" spans="1:24" s="68" customFormat="1" ht="15.75" customHeight="1">
      <c r="A483" s="9" t="s">
        <v>22</v>
      </c>
      <c r="B483" s="50" t="str">
        <f>data!C4585</f>
        <v>No residencial especial (FC03-3)</v>
      </c>
      <c r="C483" s="12" t="s">
        <v>1967</v>
      </c>
      <c r="D483" s="12"/>
      <c r="E483" s="12"/>
      <c r="F483" s="12"/>
      <c r="G483" s="9" t="s">
        <v>23</v>
      </c>
      <c r="H483" s="12"/>
      <c r="I483" s="8"/>
      <c r="J483" s="425"/>
      <c r="K483" s="12"/>
      <c r="L483" s="12"/>
      <c r="M483" s="12"/>
      <c r="N483" s="12"/>
      <c r="O483" s="12"/>
      <c r="P483" s="12"/>
      <c r="Q483" s="12"/>
      <c r="R483" s="12"/>
      <c r="S483" s="12"/>
      <c r="T483" s="12"/>
      <c r="U483" s="12"/>
    </row>
    <row r="484" spans="1:24" s="68" customFormat="1" ht="15.75" customHeight="1">
      <c r="A484" s="9" t="s">
        <v>22</v>
      </c>
      <c r="B484" s="50" t="str">
        <f>data!C4586</f>
        <v>Total Comercialización (FC03-3)</v>
      </c>
      <c r="C484" s="12" t="s">
        <v>1968</v>
      </c>
      <c r="D484" s="12"/>
      <c r="E484" s="12"/>
      <c r="F484" s="12"/>
      <c r="G484" s="9" t="s">
        <v>23</v>
      </c>
      <c r="H484" s="12"/>
      <c r="I484" s="8"/>
      <c r="J484" s="425"/>
      <c r="K484" s="12"/>
      <c r="L484" s="12"/>
      <c r="M484" s="12"/>
      <c r="N484" s="12"/>
      <c r="O484" s="12"/>
      <c r="P484" s="12"/>
      <c r="Q484" s="12"/>
      <c r="R484" s="12"/>
      <c r="S484" s="12"/>
      <c r="T484" s="12"/>
      <c r="U484" s="12"/>
    </row>
    <row r="485" spans="1:24" s="68" customFormat="1" ht="15.75" customHeight="1">
      <c r="A485" s="9" t="s">
        <v>22</v>
      </c>
      <c r="B485" s="50" t="str">
        <f>data!C4587</f>
        <v>Total Servicio de Aseo (FC03-3)</v>
      </c>
      <c r="C485" s="12" t="s">
        <v>1969</v>
      </c>
      <c r="D485" s="12"/>
      <c r="E485" s="12"/>
      <c r="F485" s="12"/>
      <c r="G485" s="9" t="s">
        <v>23</v>
      </c>
      <c r="H485" s="12"/>
      <c r="I485" s="8"/>
      <c r="J485" s="425"/>
      <c r="K485" s="12"/>
      <c r="L485" s="12"/>
      <c r="M485" s="12"/>
      <c r="N485" s="12"/>
      <c r="O485" s="12"/>
      <c r="P485" s="12"/>
      <c r="Q485" s="12"/>
      <c r="R485" s="12"/>
      <c r="S485" s="12"/>
      <c r="T485" s="12"/>
      <c r="U485" s="12"/>
    </row>
    <row r="486" spans="1:24" s="68" customFormat="1" ht="15.75" customHeight="1">
      <c r="A486" s="9" t="s">
        <v>16</v>
      </c>
      <c r="B486" s="50" t="str">
        <f>data!C4588</f>
        <v>Deterioro de cuentas por cobrar (FC03-3)</v>
      </c>
      <c r="C486" s="12" t="s">
        <v>1970</v>
      </c>
      <c r="D486" s="12"/>
      <c r="E486" s="12"/>
      <c r="F486" s="12"/>
      <c r="G486" s="12"/>
      <c r="H486" s="12"/>
      <c r="I486" s="8"/>
      <c r="J486" s="425"/>
      <c r="K486" s="12"/>
      <c r="L486" s="12"/>
      <c r="M486" s="12"/>
      <c r="N486" s="12"/>
      <c r="O486" s="12"/>
      <c r="P486" s="12"/>
      <c r="Q486" s="12"/>
      <c r="R486" s="12"/>
      <c r="S486" s="12"/>
      <c r="T486" s="12"/>
      <c r="U486" s="12"/>
    </row>
    <row r="487" spans="1:24" s="68" customFormat="1" ht="15.75" customHeight="1">
      <c r="A487" s="9" t="s">
        <v>22</v>
      </c>
      <c r="B487" s="50" t="str">
        <f>data!C4589</f>
        <v>Barrido y Limpieza de vias y Areas Publicas (Deterioro) (FC03-3)</v>
      </c>
      <c r="C487" s="12" t="s">
        <v>1971</v>
      </c>
      <c r="D487" s="12"/>
      <c r="E487" s="12"/>
      <c r="F487" s="12"/>
      <c r="G487" s="9" t="s">
        <v>23</v>
      </c>
      <c r="H487" s="12"/>
      <c r="I487" s="8"/>
      <c r="J487" s="425"/>
      <c r="K487" s="12"/>
      <c r="L487" s="12"/>
      <c r="M487" s="12"/>
      <c r="N487" s="12"/>
      <c r="O487" s="12"/>
      <c r="P487" s="12"/>
      <c r="Q487" s="12"/>
      <c r="R487" s="12"/>
      <c r="S487" s="12"/>
      <c r="T487" s="12"/>
      <c r="U487" s="12"/>
    </row>
    <row r="488" spans="1:24" s="68" customFormat="1" ht="15.75" customHeight="1">
      <c r="A488" s="9" t="s">
        <v>22</v>
      </c>
      <c r="B488" s="50" t="str">
        <f>data!C4590</f>
        <v>Recoleccion y Transporte de Residuos Convencionales (Deterioro) (FC03-3)</v>
      </c>
      <c r="C488" s="12" t="s">
        <v>1972</v>
      </c>
      <c r="D488" s="12"/>
      <c r="E488" s="12"/>
      <c r="F488" s="12"/>
      <c r="G488" s="9" t="s">
        <v>23</v>
      </c>
      <c r="H488" s="12"/>
      <c r="I488" s="8"/>
      <c r="J488" s="425"/>
      <c r="K488" s="12"/>
      <c r="L488" s="12"/>
      <c r="M488" s="12"/>
      <c r="N488" s="12"/>
      <c r="O488" s="12"/>
      <c r="P488" s="12"/>
      <c r="Q488" s="12"/>
      <c r="R488" s="12"/>
      <c r="S488" s="12"/>
      <c r="T488" s="12"/>
      <c r="U488" s="12"/>
    </row>
    <row r="489" spans="1:24" s="68" customFormat="1" ht="15.75" customHeight="1">
      <c r="A489" s="9" t="s">
        <v>22</v>
      </c>
      <c r="B489" s="50" t="str">
        <f>data!C4591</f>
        <v>Recoleccion de Residuos Peligrosos (Deterioro) (FC03-3)</v>
      </c>
      <c r="C489" s="12" t="s">
        <v>1973</v>
      </c>
      <c r="D489" s="12"/>
      <c r="E489" s="12"/>
      <c r="F489" s="12"/>
      <c r="G489" s="9" t="s">
        <v>23</v>
      </c>
      <c r="H489" s="12"/>
      <c r="I489" s="8"/>
      <c r="J489" s="425"/>
      <c r="K489" s="12"/>
      <c r="L489" s="12"/>
      <c r="M489" s="12"/>
      <c r="N489" s="12"/>
      <c r="O489" s="12"/>
      <c r="P489" s="12"/>
      <c r="Q489" s="12"/>
      <c r="R489" s="12"/>
      <c r="S489" s="12"/>
      <c r="T489" s="12"/>
      <c r="U489" s="12"/>
    </row>
    <row r="490" spans="1:24" s="68" customFormat="1" ht="15.75" customHeight="1">
      <c r="A490" s="9" t="s">
        <v>22</v>
      </c>
      <c r="B490" s="50" t="str">
        <f>data!C4592</f>
        <v>Recoleccion de Residuos Hospitalarios e infecciosos (Deterioro) (FC03-3)</v>
      </c>
      <c r="C490" s="12" t="s">
        <v>1974</v>
      </c>
      <c r="D490" s="12"/>
      <c r="E490" s="12"/>
      <c r="F490" s="12"/>
      <c r="G490" s="9" t="s">
        <v>23</v>
      </c>
      <c r="H490" s="12"/>
      <c r="I490" s="8"/>
      <c r="J490" s="425"/>
      <c r="K490" s="12"/>
      <c r="L490" s="12"/>
      <c r="M490" s="12"/>
      <c r="N490" s="12"/>
      <c r="O490" s="12"/>
      <c r="P490" s="12"/>
      <c r="Q490" s="12"/>
      <c r="R490" s="12"/>
      <c r="S490" s="12"/>
      <c r="T490" s="12"/>
      <c r="U490" s="12"/>
    </row>
    <row r="491" spans="1:24" s="68" customFormat="1" ht="15.75" customHeight="1">
      <c r="A491" s="9" t="s">
        <v>22</v>
      </c>
      <c r="B491" s="50" t="str">
        <f>data!C4593</f>
        <v>Recoleccion de Escombros (Deterioro) (FC03-3)</v>
      </c>
      <c r="C491" s="12" t="s">
        <v>1975</v>
      </c>
      <c r="D491" s="12"/>
      <c r="E491" s="12"/>
      <c r="F491" s="12"/>
      <c r="G491" s="9" t="s">
        <v>23</v>
      </c>
      <c r="H491" s="12"/>
      <c r="I491" s="8"/>
      <c r="J491" s="425"/>
      <c r="K491" s="12"/>
      <c r="L491" s="12"/>
      <c r="M491" s="12"/>
      <c r="N491" s="12"/>
      <c r="O491" s="12"/>
      <c r="P491" s="12"/>
      <c r="Q491" s="12"/>
      <c r="R491" s="12"/>
      <c r="S491" s="12"/>
      <c r="T491" s="12"/>
      <c r="U491" s="12"/>
    </row>
    <row r="492" spans="1:24" s="68" customFormat="1" ht="15.75" customHeight="1">
      <c r="A492" s="9" t="s">
        <v>22</v>
      </c>
      <c r="B492" s="50" t="str">
        <f>data!C4594</f>
        <v>Tratamiento (Deterioro) (FC03-3)</v>
      </c>
      <c r="C492" s="12" t="s">
        <v>1976</v>
      </c>
      <c r="D492" s="12"/>
      <c r="E492" s="12"/>
      <c r="F492" s="12"/>
      <c r="G492" s="9" t="s">
        <v>23</v>
      </c>
      <c r="H492" s="12"/>
      <c r="I492" s="8"/>
      <c r="J492" s="425"/>
      <c r="K492" s="12"/>
      <c r="L492" s="12"/>
      <c r="M492" s="12"/>
      <c r="N492" s="12"/>
      <c r="O492" s="12"/>
      <c r="P492" s="12"/>
      <c r="Q492" s="12"/>
      <c r="R492" s="12"/>
      <c r="S492" s="12"/>
      <c r="T492" s="12"/>
      <c r="U492" s="12"/>
    </row>
    <row r="493" spans="1:24" s="68" customFormat="1" ht="15.75" customHeight="1">
      <c r="A493" s="9" t="s">
        <v>22</v>
      </c>
      <c r="B493" s="50" t="str">
        <f>data!C4595</f>
        <v>Aprovechamientos (Deterioro) (FC03-3)</v>
      </c>
      <c r="C493" s="12" t="s">
        <v>1977</v>
      </c>
      <c r="D493" s="12"/>
      <c r="E493" s="12"/>
      <c r="F493" s="12"/>
      <c r="G493" s="9" t="s">
        <v>23</v>
      </c>
      <c r="H493" s="12"/>
      <c r="I493" s="8"/>
      <c r="J493" s="425"/>
      <c r="K493" s="12"/>
      <c r="L493" s="12"/>
      <c r="M493" s="12"/>
      <c r="N493" s="12"/>
      <c r="O493" s="12"/>
      <c r="P493" s="12"/>
      <c r="Q493" s="12"/>
      <c r="R493" s="12"/>
      <c r="S493" s="12"/>
      <c r="T493" s="12"/>
      <c r="U493" s="12"/>
    </row>
    <row r="494" spans="1:24" s="68" customFormat="1" ht="15.75" customHeight="1">
      <c r="A494" s="9" t="s">
        <v>22</v>
      </c>
      <c r="B494" s="50" t="str">
        <f>data!C4596</f>
        <v>Disposicion Final (Deterioro) (FC03-3)</v>
      </c>
      <c r="C494" s="12" t="s">
        <v>1978</v>
      </c>
      <c r="D494" s="12"/>
      <c r="E494" s="12"/>
      <c r="F494" s="12"/>
      <c r="G494" s="9" t="s">
        <v>23</v>
      </c>
      <c r="H494" s="12"/>
      <c r="I494" s="8"/>
      <c r="J494" s="425"/>
      <c r="K494" s="12"/>
      <c r="L494" s="12"/>
      <c r="M494" s="12"/>
      <c r="N494" s="12"/>
      <c r="O494" s="12"/>
      <c r="P494" s="12"/>
      <c r="Q494" s="12"/>
      <c r="R494" s="12"/>
      <c r="S494" s="12"/>
      <c r="T494" s="12"/>
      <c r="U494" s="12"/>
    </row>
    <row r="495" spans="1:24" s="68" customFormat="1" ht="15.75" customHeight="1">
      <c r="A495" s="9" t="s">
        <v>22</v>
      </c>
      <c r="B495" s="50" t="str">
        <f>data!C4597</f>
        <v>Incineracion (Deterioro) (FC03-3)</v>
      </c>
      <c r="C495" s="12" t="s">
        <v>1979</v>
      </c>
      <c r="D495" s="12"/>
      <c r="E495" s="12"/>
      <c r="F495" s="12"/>
      <c r="G495" s="9" t="s">
        <v>23</v>
      </c>
      <c r="H495" s="12"/>
      <c r="I495" s="8"/>
      <c r="J495" s="425"/>
      <c r="K495" s="12"/>
      <c r="L495" s="12"/>
      <c r="M495" s="12"/>
      <c r="N495" s="12"/>
      <c r="O495" s="12"/>
      <c r="P495" s="12"/>
      <c r="Q495" s="12"/>
      <c r="R495" s="12"/>
      <c r="S495" s="12"/>
      <c r="T495" s="12"/>
      <c r="U495" s="12"/>
    </row>
    <row r="496" spans="1:24" s="68" customFormat="1" ht="15.75" customHeight="1">
      <c r="A496" s="9" t="s">
        <v>16</v>
      </c>
      <c r="B496" s="50" t="str">
        <f>data!C4598</f>
        <v>Comercialización (Deterioro) (FC03-3)</v>
      </c>
      <c r="C496" s="12" t="s">
        <v>1980</v>
      </c>
      <c r="D496" s="12"/>
      <c r="E496" s="12"/>
      <c r="F496" s="12"/>
      <c r="G496" s="12"/>
      <c r="H496" s="12"/>
      <c r="I496" s="8"/>
      <c r="J496" s="425"/>
      <c r="K496" s="12"/>
      <c r="L496" s="12"/>
      <c r="M496" s="12"/>
      <c r="N496" s="12"/>
      <c r="O496" s="12"/>
      <c r="P496" s="12"/>
      <c r="Q496" s="12"/>
      <c r="R496" s="12"/>
      <c r="S496" s="12"/>
      <c r="T496" s="12"/>
      <c r="U496" s="12"/>
    </row>
    <row r="497" spans="1:21" s="68" customFormat="1" ht="15.75" customHeight="1">
      <c r="A497" s="9" t="s">
        <v>22</v>
      </c>
      <c r="B497" s="50" t="str">
        <f>data!C4599</f>
        <v>Residencial Estrato 1 (Deterioro) (FC03-3)</v>
      </c>
      <c r="C497" s="12" t="s">
        <v>1981</v>
      </c>
      <c r="D497" s="12"/>
      <c r="E497" s="12"/>
      <c r="F497" s="12"/>
      <c r="G497" s="9" t="s">
        <v>23</v>
      </c>
      <c r="H497" s="12"/>
      <c r="I497" s="8"/>
      <c r="J497" s="425"/>
      <c r="K497" s="12"/>
      <c r="L497" s="12"/>
      <c r="M497" s="12"/>
      <c r="N497" s="12"/>
      <c r="O497" s="12"/>
      <c r="P497" s="12"/>
      <c r="Q497" s="12"/>
      <c r="R497" s="12"/>
      <c r="S497" s="12"/>
      <c r="T497" s="12"/>
      <c r="U497" s="12"/>
    </row>
    <row r="498" spans="1:21" s="68" customFormat="1" ht="15.75" customHeight="1">
      <c r="A498" s="9" t="s">
        <v>22</v>
      </c>
      <c r="B498" s="50" t="str">
        <f>data!C4600</f>
        <v>Residencial Estrato 2 (Deterioro) (FC03-3)</v>
      </c>
      <c r="C498" s="12" t="s">
        <v>1982</v>
      </c>
      <c r="D498" s="12"/>
      <c r="E498" s="12"/>
      <c r="F498" s="12"/>
      <c r="G498" s="9" t="s">
        <v>23</v>
      </c>
      <c r="H498" s="12"/>
      <c r="I498" s="8"/>
      <c r="J498" s="425"/>
      <c r="K498" s="12"/>
      <c r="L498" s="12"/>
      <c r="M498" s="12"/>
      <c r="N498" s="12"/>
      <c r="O498" s="12"/>
      <c r="P498" s="12"/>
      <c r="Q498" s="12"/>
      <c r="R498" s="12"/>
      <c r="S498" s="12"/>
      <c r="T498" s="12"/>
      <c r="U498" s="12"/>
    </row>
    <row r="499" spans="1:21" s="68" customFormat="1" ht="15.75" customHeight="1">
      <c r="A499" s="9" t="s">
        <v>22</v>
      </c>
      <c r="B499" s="50" t="str">
        <f>data!C4601</f>
        <v>Residencial Estrato 3 (Deterioro) (FC03-3)</v>
      </c>
      <c r="C499" s="12" t="s">
        <v>1983</v>
      </c>
      <c r="D499" s="12"/>
      <c r="E499" s="12"/>
      <c r="F499" s="12"/>
      <c r="G499" s="9" t="s">
        <v>23</v>
      </c>
      <c r="H499" s="12"/>
      <c r="I499" s="8"/>
      <c r="J499" s="425"/>
      <c r="K499" s="12"/>
      <c r="L499" s="12"/>
      <c r="M499" s="12"/>
      <c r="N499" s="12"/>
      <c r="O499" s="12"/>
      <c r="P499" s="12"/>
      <c r="Q499" s="12"/>
      <c r="R499" s="12"/>
      <c r="S499" s="12"/>
      <c r="T499" s="12"/>
      <c r="U499" s="12"/>
    </row>
    <row r="500" spans="1:21" s="68" customFormat="1" ht="15.75" customHeight="1">
      <c r="A500" s="9" t="s">
        <v>22</v>
      </c>
      <c r="B500" s="50" t="str">
        <f>data!C4602</f>
        <v>Residencial Estrato 4 (Deterioro) (FC03-3)</v>
      </c>
      <c r="C500" s="12" t="s">
        <v>1984</v>
      </c>
      <c r="D500" s="12"/>
      <c r="E500" s="12"/>
      <c r="F500" s="12"/>
      <c r="G500" s="9" t="s">
        <v>23</v>
      </c>
      <c r="H500" s="12"/>
      <c r="I500" s="8"/>
      <c r="J500" s="425"/>
      <c r="K500" s="12"/>
      <c r="L500" s="12"/>
      <c r="M500" s="12"/>
      <c r="N500" s="12"/>
      <c r="O500" s="12"/>
      <c r="P500" s="12"/>
      <c r="Q500" s="12"/>
      <c r="R500" s="12"/>
      <c r="S500" s="12"/>
      <c r="T500" s="12"/>
      <c r="U500" s="12"/>
    </row>
    <row r="501" spans="1:21" s="68" customFormat="1" ht="15.75" customHeight="1">
      <c r="A501" s="9" t="s">
        <v>22</v>
      </c>
      <c r="B501" s="50" t="str">
        <f>data!C4603</f>
        <v>Residencial Estrato 5 (Deterioro) (FC03-3)</v>
      </c>
      <c r="C501" s="12" t="s">
        <v>1985</v>
      </c>
      <c r="D501" s="12"/>
      <c r="E501" s="12"/>
      <c r="F501" s="12"/>
      <c r="G501" s="9" t="s">
        <v>23</v>
      </c>
      <c r="H501" s="12"/>
      <c r="I501" s="8"/>
      <c r="J501" s="425"/>
      <c r="K501" s="12"/>
      <c r="L501" s="12"/>
      <c r="M501" s="12"/>
      <c r="N501" s="12"/>
      <c r="O501" s="12"/>
      <c r="P501" s="12"/>
      <c r="Q501" s="12"/>
      <c r="R501" s="12"/>
      <c r="S501" s="12"/>
      <c r="T501" s="12"/>
      <c r="U501" s="12"/>
    </row>
    <row r="502" spans="1:21" s="68" customFormat="1" ht="15.75" customHeight="1">
      <c r="A502" s="9" t="s">
        <v>22</v>
      </c>
      <c r="B502" s="50" t="str">
        <f>data!C4604</f>
        <v>Residencial Estrato 6 (Deterioro) (FC03-3)</v>
      </c>
      <c r="C502" s="12" t="s">
        <v>1986</v>
      </c>
      <c r="D502" s="12"/>
      <c r="E502" s="12"/>
      <c r="F502" s="12"/>
      <c r="G502" s="9" t="s">
        <v>23</v>
      </c>
      <c r="H502" s="12"/>
      <c r="I502" s="8"/>
      <c r="J502" s="425"/>
      <c r="K502" s="12"/>
      <c r="L502" s="12"/>
      <c r="M502" s="12"/>
      <c r="N502" s="12"/>
      <c r="O502" s="12"/>
      <c r="P502" s="12"/>
      <c r="Q502" s="12"/>
      <c r="R502" s="12"/>
      <c r="S502" s="12"/>
      <c r="T502" s="12"/>
      <c r="U502" s="12"/>
    </row>
    <row r="503" spans="1:21" s="68" customFormat="1" ht="15.75" customHeight="1">
      <c r="A503" s="9" t="s">
        <v>22</v>
      </c>
      <c r="B503" s="50" t="str">
        <f>data!C4605</f>
        <v>No Residencial Industrial (Deterioro) (FC03-3)</v>
      </c>
      <c r="C503" s="12" t="s">
        <v>1987</v>
      </c>
      <c r="D503" s="12"/>
      <c r="E503" s="12"/>
      <c r="F503" s="12"/>
      <c r="G503" s="9" t="s">
        <v>23</v>
      </c>
      <c r="H503" s="12"/>
      <c r="I503" s="8"/>
      <c r="J503" s="425"/>
      <c r="K503" s="12"/>
      <c r="L503" s="12"/>
      <c r="M503" s="12"/>
      <c r="N503" s="12"/>
      <c r="O503" s="12"/>
      <c r="P503" s="12"/>
      <c r="Q503" s="12"/>
      <c r="R503" s="12"/>
      <c r="S503" s="12"/>
      <c r="T503" s="12"/>
      <c r="U503" s="12"/>
    </row>
    <row r="504" spans="1:21" s="68" customFormat="1" ht="15.75" customHeight="1">
      <c r="A504" s="9" t="s">
        <v>22</v>
      </c>
      <c r="B504" s="50" t="str">
        <f>data!C4606</f>
        <v>No Residencial Comercial (Deterioro) (FC03-3)</v>
      </c>
      <c r="C504" s="12" t="s">
        <v>1988</v>
      </c>
      <c r="D504" s="12"/>
      <c r="E504" s="12"/>
      <c r="F504" s="12"/>
      <c r="G504" s="9" t="s">
        <v>23</v>
      </c>
      <c r="H504" s="12"/>
      <c r="I504" s="8"/>
      <c r="J504" s="425"/>
      <c r="K504" s="12"/>
      <c r="L504" s="12"/>
      <c r="M504" s="12"/>
      <c r="N504" s="12"/>
      <c r="O504" s="12"/>
      <c r="P504" s="12"/>
      <c r="Q504" s="12"/>
      <c r="R504" s="12"/>
      <c r="S504" s="12"/>
      <c r="T504" s="12"/>
      <c r="U504" s="12"/>
    </row>
    <row r="505" spans="1:21" s="68" customFormat="1" ht="15.75" customHeight="1">
      <c r="A505" s="9" t="s">
        <v>22</v>
      </c>
      <c r="B505" s="50" t="str">
        <f>data!C4607</f>
        <v>No Residencial Oficial (Deterioro) (FC03-3)</v>
      </c>
      <c r="C505" s="12" t="s">
        <v>1989</v>
      </c>
      <c r="D505" s="12"/>
      <c r="E505" s="12"/>
      <c r="F505" s="12"/>
      <c r="G505" s="9" t="s">
        <v>23</v>
      </c>
      <c r="H505" s="12"/>
      <c r="I505" s="8"/>
      <c r="J505" s="425"/>
      <c r="K505" s="12"/>
      <c r="L505" s="12"/>
      <c r="M505" s="12"/>
      <c r="N505" s="12"/>
      <c r="O505" s="12"/>
      <c r="P505" s="12"/>
      <c r="Q505" s="12"/>
      <c r="R505" s="12"/>
      <c r="S505" s="12"/>
      <c r="T505" s="12"/>
      <c r="U505" s="12"/>
    </row>
    <row r="506" spans="1:21" s="68" customFormat="1" ht="15.75" customHeight="1">
      <c r="A506" s="9" t="s">
        <v>22</v>
      </c>
      <c r="B506" s="50" t="str">
        <f>data!C4608</f>
        <v>No Residencial Especial (Deterioro) (FC03-3)</v>
      </c>
      <c r="C506" s="12" t="s">
        <v>1990</v>
      </c>
      <c r="D506" s="12"/>
      <c r="E506" s="12"/>
      <c r="F506" s="12"/>
      <c r="G506" s="9" t="s">
        <v>23</v>
      </c>
      <c r="H506" s="12"/>
      <c r="I506" s="8"/>
      <c r="J506" s="425"/>
      <c r="K506" s="12"/>
      <c r="L506" s="12"/>
      <c r="M506" s="12"/>
      <c r="N506" s="12"/>
      <c r="O506" s="12"/>
      <c r="P506" s="12"/>
      <c r="Q506" s="12"/>
      <c r="R506" s="12"/>
      <c r="S506" s="12"/>
      <c r="T506" s="12"/>
      <c r="U506" s="12"/>
    </row>
    <row r="507" spans="1:21" s="68" customFormat="1" ht="15.75" customHeight="1">
      <c r="A507" s="9" t="s">
        <v>22</v>
      </c>
      <c r="B507" s="50" t="str">
        <f>data!C4609</f>
        <v>Total Comercialización (Deterioro) (FC03-3)</v>
      </c>
      <c r="C507" s="12" t="s">
        <v>1991</v>
      </c>
      <c r="D507" s="12"/>
      <c r="E507" s="12"/>
      <c r="F507" s="12"/>
      <c r="G507" s="9" t="s">
        <v>23</v>
      </c>
      <c r="H507" s="12"/>
      <c r="I507" s="8"/>
      <c r="J507" s="425"/>
      <c r="K507" s="12"/>
      <c r="L507" s="12"/>
      <c r="M507" s="12"/>
      <c r="N507" s="12"/>
      <c r="O507" s="12"/>
      <c r="P507" s="12"/>
      <c r="Q507" s="12"/>
      <c r="R507" s="12"/>
      <c r="S507" s="12"/>
      <c r="T507" s="12"/>
      <c r="U507" s="12"/>
    </row>
    <row r="508" spans="1:21" s="68" customFormat="1" ht="15.75" customHeight="1">
      <c r="A508" s="9" t="s">
        <v>22</v>
      </c>
      <c r="B508" s="50" t="str">
        <f>data!C4610</f>
        <v>Total deterioro cuentas por cobrar (FC03-3)</v>
      </c>
      <c r="C508" s="12" t="s">
        <v>1992</v>
      </c>
      <c r="D508" s="12"/>
      <c r="E508" s="12"/>
      <c r="F508" s="12"/>
      <c r="G508" s="9" t="s">
        <v>23</v>
      </c>
      <c r="H508" s="12"/>
      <c r="I508" s="8"/>
      <c r="J508" s="425"/>
      <c r="K508" s="12"/>
      <c r="L508" s="12"/>
      <c r="M508" s="12"/>
      <c r="N508" s="12"/>
      <c r="O508" s="12"/>
      <c r="P508" s="12"/>
      <c r="Q508" s="12"/>
      <c r="R508" s="12"/>
      <c r="S508" s="12"/>
      <c r="T508" s="12"/>
      <c r="U508" s="12"/>
    </row>
    <row r="509" spans="1:21" s="68" customFormat="1" ht="15.75" customHeight="1">
      <c r="A509" s="9" t="s">
        <v>16</v>
      </c>
      <c r="B509" s="60" t="str">
        <f>data!C5034</f>
        <v>--Formato Complementario 03-4--</v>
      </c>
      <c r="C509" s="12"/>
      <c r="D509" s="12"/>
      <c r="E509" s="12"/>
      <c r="F509" s="12"/>
      <c r="G509" s="12"/>
      <c r="H509" s="12"/>
      <c r="I509" s="8"/>
      <c r="J509" s="425"/>
      <c r="K509" s="12"/>
      <c r="L509" s="12"/>
      <c r="M509" s="12"/>
      <c r="N509" s="12"/>
      <c r="O509" s="12"/>
      <c r="P509" s="12"/>
      <c r="Q509" s="12"/>
      <c r="R509" s="12"/>
      <c r="S509" s="12"/>
      <c r="T509" s="12"/>
      <c r="U509" s="12"/>
    </row>
    <row r="510" spans="1:21" s="68" customFormat="1" ht="15.75" customHeight="1">
      <c r="A510" s="9" t="s">
        <v>16</v>
      </c>
      <c r="B510" s="50" t="str">
        <f>data!C5035</f>
        <v>-- 01 --</v>
      </c>
      <c r="C510" s="12"/>
      <c r="D510" s="12"/>
      <c r="E510" s="12"/>
      <c r="F510" s="12"/>
      <c r="G510" s="12"/>
      <c r="H510" s="12"/>
      <c r="I510" s="8"/>
      <c r="J510" s="425"/>
      <c r="K510" s="12"/>
      <c r="L510" s="12"/>
      <c r="M510" s="12"/>
      <c r="N510" s="12"/>
      <c r="O510" s="12"/>
      <c r="P510" s="12"/>
      <c r="Q510" s="12"/>
      <c r="R510" s="12"/>
      <c r="S510" s="12"/>
      <c r="T510" s="12"/>
      <c r="U510" s="12"/>
    </row>
    <row r="511" spans="1:21" s="68" customFormat="1" ht="15.75" customHeight="1">
      <c r="A511" s="9" t="s">
        <v>16</v>
      </c>
      <c r="B511" s="50" t="str">
        <f>data!C5036</f>
        <v>Servicio de Energía Eléctrica (FC03-4)</v>
      </c>
      <c r="C511" s="12" t="s">
        <v>1993</v>
      </c>
      <c r="D511" s="12"/>
      <c r="E511" s="12"/>
      <c r="F511" s="12"/>
      <c r="G511" s="12"/>
      <c r="H511" s="12"/>
      <c r="I511" s="8"/>
      <c r="J511" s="425"/>
      <c r="K511" s="12"/>
      <c r="L511" s="12"/>
      <c r="M511" s="12"/>
      <c r="N511" s="12"/>
      <c r="O511" s="12"/>
      <c r="P511" s="12"/>
      <c r="Q511" s="12"/>
      <c r="R511" s="12"/>
      <c r="S511" s="12"/>
      <c r="T511" s="12"/>
      <c r="U511" s="12"/>
    </row>
    <row r="512" spans="1:21" s="68" customFormat="1" ht="15.75" customHeight="1">
      <c r="A512" s="9" t="s">
        <v>16</v>
      </c>
      <c r="B512" s="50" t="str">
        <f>data!C5037</f>
        <v>Generación (FC03-4)</v>
      </c>
      <c r="C512" s="12" t="s">
        <v>1994</v>
      </c>
      <c r="D512" s="12"/>
      <c r="E512" s="12"/>
      <c r="F512" s="12"/>
      <c r="G512" s="12"/>
      <c r="H512" s="12"/>
      <c r="I512" s="8"/>
      <c r="J512" s="425"/>
      <c r="K512" s="12"/>
      <c r="L512" s="12"/>
      <c r="M512" s="12"/>
      <c r="N512" s="12"/>
      <c r="O512" s="12"/>
      <c r="P512" s="12"/>
      <c r="Q512" s="12"/>
      <c r="R512" s="12"/>
      <c r="S512" s="12"/>
      <c r="T512" s="12"/>
      <c r="U512" s="12"/>
    </row>
    <row r="513" spans="1:21" s="68" customFormat="1" ht="15.75" customHeight="1">
      <c r="A513" s="9" t="s">
        <v>22</v>
      </c>
      <c r="B513" s="50" t="str">
        <f>data!C5038</f>
        <v>Contratos bilaterales empresas del sector (FC03-4)</v>
      </c>
      <c r="C513" s="12" t="s">
        <v>1995</v>
      </c>
      <c r="D513" s="12"/>
      <c r="E513" s="12"/>
      <c r="F513" s="12"/>
      <c r="G513" s="9" t="s">
        <v>23</v>
      </c>
      <c r="H513" s="12"/>
      <c r="I513" s="8"/>
      <c r="J513" s="425"/>
      <c r="K513" s="12"/>
      <c r="L513" s="12"/>
      <c r="M513" s="12"/>
      <c r="N513" s="12"/>
      <c r="O513" s="12"/>
      <c r="P513" s="12"/>
      <c r="Q513" s="12"/>
      <c r="R513" s="12"/>
      <c r="S513" s="12"/>
      <c r="T513" s="12"/>
      <c r="U513" s="12"/>
    </row>
    <row r="514" spans="1:21" s="68" customFormat="1" ht="15.75" customHeight="1">
      <c r="A514" s="9" t="s">
        <v>22</v>
      </c>
      <c r="B514" s="50" t="str">
        <f>data!C5039</f>
        <v>Contratos bilaterales usuarios no regulados (FC03-4)</v>
      </c>
      <c r="C514" s="12" t="s">
        <v>1996</v>
      </c>
      <c r="D514" s="12"/>
      <c r="E514" s="12"/>
      <c r="F514" s="12"/>
      <c r="G514" s="9" t="s">
        <v>23</v>
      </c>
      <c r="H514" s="12"/>
      <c r="I514" s="8"/>
      <c r="J514" s="425"/>
      <c r="K514" s="12"/>
      <c r="L514" s="12"/>
      <c r="M514" s="12"/>
      <c r="N514" s="12"/>
      <c r="O514" s="12"/>
      <c r="P514" s="12"/>
      <c r="Q514" s="12"/>
      <c r="R514" s="12"/>
      <c r="S514" s="12"/>
      <c r="T514" s="12"/>
      <c r="U514" s="12"/>
    </row>
    <row r="515" spans="1:21" s="68" customFormat="1" ht="15.75" customHeight="1">
      <c r="A515" s="9" t="s">
        <v>22</v>
      </c>
      <c r="B515" s="50" t="str">
        <f>data!C5040</f>
        <v>Bolsa de energía (FC03-4)</v>
      </c>
      <c r="C515" s="12" t="s">
        <v>1997</v>
      </c>
      <c r="D515" s="12"/>
      <c r="E515" s="12"/>
      <c r="F515" s="12"/>
      <c r="G515" s="9" t="s">
        <v>23</v>
      </c>
      <c r="H515" s="12"/>
      <c r="I515" s="8"/>
      <c r="J515" s="425"/>
      <c r="K515" s="12"/>
      <c r="L515" s="12"/>
      <c r="M515" s="12"/>
      <c r="N515" s="12"/>
      <c r="O515" s="12"/>
      <c r="P515" s="12"/>
      <c r="Q515" s="12"/>
      <c r="R515" s="12"/>
      <c r="S515" s="12"/>
      <c r="T515" s="12"/>
      <c r="U515" s="12"/>
    </row>
    <row r="516" spans="1:21" s="68" customFormat="1" ht="15.75" customHeight="1">
      <c r="A516" s="9" t="s">
        <v>22</v>
      </c>
      <c r="B516" s="50" t="str">
        <f>data!C5041</f>
        <v>Otros (FC03-4)</v>
      </c>
      <c r="C516" s="12" t="s">
        <v>1998</v>
      </c>
      <c r="D516" s="12"/>
      <c r="E516" s="12"/>
      <c r="F516" s="12"/>
      <c r="G516" s="9" t="s">
        <v>23</v>
      </c>
      <c r="H516" s="12"/>
      <c r="I516" s="8"/>
      <c r="J516" s="425"/>
      <c r="K516" s="12"/>
      <c r="L516" s="12"/>
      <c r="M516" s="12"/>
      <c r="N516" s="12"/>
      <c r="O516" s="12"/>
      <c r="P516" s="12"/>
      <c r="Q516" s="12"/>
      <c r="R516" s="12"/>
      <c r="S516" s="12"/>
      <c r="T516" s="12"/>
      <c r="U516" s="12"/>
    </row>
    <row r="517" spans="1:21" s="68" customFormat="1" ht="15.75" customHeight="1">
      <c r="A517" s="9" t="s">
        <v>22</v>
      </c>
      <c r="B517" s="50" t="str">
        <f>data!C5042</f>
        <v>Total Generación (FC03-4)</v>
      </c>
      <c r="C517" s="12" t="s">
        <v>1999</v>
      </c>
      <c r="D517" s="12"/>
      <c r="E517" s="12"/>
      <c r="F517" s="12"/>
      <c r="G517" s="9" t="s">
        <v>23</v>
      </c>
      <c r="H517" s="12"/>
      <c r="I517" s="8"/>
      <c r="J517" s="425"/>
      <c r="K517" s="12"/>
      <c r="L517" s="12"/>
      <c r="M517" s="12"/>
      <c r="N517" s="12"/>
      <c r="O517" s="12"/>
      <c r="P517" s="12"/>
      <c r="Q517" s="12"/>
      <c r="R517" s="12"/>
      <c r="S517" s="12"/>
      <c r="T517" s="12"/>
      <c r="U517" s="12"/>
    </row>
    <row r="518" spans="1:21" s="68" customFormat="1" ht="15.75" customHeight="1">
      <c r="A518" s="9" t="s">
        <v>16</v>
      </c>
      <c r="B518" s="50" t="str">
        <f>data!C5043</f>
        <v>Transmisión (FC03-4)</v>
      </c>
      <c r="C518" s="12" t="s">
        <v>2000</v>
      </c>
      <c r="D518" s="12"/>
      <c r="E518" s="12"/>
      <c r="F518" s="12"/>
      <c r="G518" s="12"/>
      <c r="H518" s="12"/>
      <c r="I518" s="8"/>
      <c r="J518" s="425"/>
      <c r="K518" s="12"/>
      <c r="L518" s="12"/>
      <c r="M518" s="12"/>
      <c r="N518" s="12"/>
      <c r="O518" s="12"/>
      <c r="P518" s="12"/>
      <c r="Q518" s="12"/>
      <c r="R518" s="12"/>
      <c r="S518" s="12"/>
      <c r="T518" s="12"/>
      <c r="U518" s="12"/>
    </row>
    <row r="519" spans="1:21" s="68" customFormat="1" ht="15.75" customHeight="1">
      <c r="A519" s="9" t="s">
        <v>22</v>
      </c>
      <c r="B519" s="50" t="str">
        <f>data!C5044</f>
        <v>Ingreso regulado (FC03-4)</v>
      </c>
      <c r="C519" s="12" t="s">
        <v>2001</v>
      </c>
      <c r="D519" s="12"/>
      <c r="E519" s="12"/>
      <c r="F519" s="12"/>
      <c r="G519" s="9" t="s">
        <v>23</v>
      </c>
      <c r="H519" s="12"/>
      <c r="I519" s="8"/>
      <c r="J519" s="425"/>
      <c r="K519" s="12"/>
      <c r="L519" s="12"/>
      <c r="M519" s="12"/>
      <c r="N519" s="12"/>
      <c r="O519" s="12"/>
      <c r="P519" s="12"/>
      <c r="Q519" s="12"/>
      <c r="R519" s="12"/>
      <c r="S519" s="12"/>
      <c r="T519" s="12"/>
      <c r="U519" s="12"/>
    </row>
    <row r="520" spans="1:21" s="68" customFormat="1" ht="15.75" customHeight="1">
      <c r="A520" s="9" t="s">
        <v>22</v>
      </c>
      <c r="B520" s="50" t="str">
        <f>data!C5045</f>
        <v>Cargos por conexión (FC03-4)</v>
      </c>
      <c r="C520" s="12" t="s">
        <v>2002</v>
      </c>
      <c r="D520" s="12"/>
      <c r="E520" s="12"/>
      <c r="F520" s="12"/>
      <c r="G520" s="9" t="s">
        <v>23</v>
      </c>
      <c r="H520" s="12"/>
      <c r="I520" s="8"/>
      <c r="J520" s="425"/>
      <c r="K520" s="12"/>
      <c r="L520" s="12"/>
      <c r="M520" s="12"/>
      <c r="N520" s="12"/>
      <c r="O520" s="12"/>
      <c r="P520" s="12"/>
      <c r="Q520" s="12"/>
      <c r="R520" s="12"/>
      <c r="S520" s="12"/>
      <c r="T520" s="12"/>
      <c r="U520" s="12"/>
    </row>
    <row r="521" spans="1:21" s="68" customFormat="1" ht="15.75" customHeight="1">
      <c r="A521" s="9" t="s">
        <v>22</v>
      </c>
      <c r="B521" s="50" t="str">
        <f>data!C5046</f>
        <v>Otros (Transmisión) (FC03-4)</v>
      </c>
      <c r="C521" s="12" t="s">
        <v>2003</v>
      </c>
      <c r="D521" s="12"/>
      <c r="E521" s="12"/>
      <c r="F521" s="12"/>
      <c r="G521" s="9" t="s">
        <v>23</v>
      </c>
      <c r="H521" s="12"/>
      <c r="I521" s="8"/>
      <c r="J521" s="425"/>
      <c r="K521" s="12"/>
      <c r="L521" s="12"/>
      <c r="M521" s="12"/>
      <c r="N521" s="12"/>
      <c r="O521" s="12"/>
      <c r="P521" s="12"/>
      <c r="Q521" s="12"/>
      <c r="R521" s="12"/>
      <c r="S521" s="12"/>
      <c r="T521" s="12"/>
      <c r="U521" s="12"/>
    </row>
    <row r="522" spans="1:21" s="68" customFormat="1" ht="15.75" customHeight="1">
      <c r="A522" s="9" t="s">
        <v>22</v>
      </c>
      <c r="B522" s="50" t="str">
        <f>data!C5047</f>
        <v>Total Transmisión (FC03-4)</v>
      </c>
      <c r="C522" s="12" t="s">
        <v>2004</v>
      </c>
      <c r="D522" s="12"/>
      <c r="E522" s="12"/>
      <c r="F522" s="12"/>
      <c r="G522" s="9" t="s">
        <v>23</v>
      </c>
      <c r="H522" s="12"/>
      <c r="I522" s="8"/>
      <c r="J522" s="425"/>
      <c r="K522" s="12"/>
      <c r="L522" s="12"/>
      <c r="M522" s="12"/>
      <c r="N522" s="12"/>
      <c r="O522" s="12"/>
      <c r="P522" s="12"/>
      <c r="Q522" s="12"/>
      <c r="R522" s="12"/>
      <c r="S522" s="12"/>
      <c r="T522" s="12"/>
      <c r="U522" s="12"/>
    </row>
    <row r="523" spans="1:21" s="68" customFormat="1" ht="15.75" customHeight="1">
      <c r="A523" s="9" t="s">
        <v>16</v>
      </c>
      <c r="B523" s="50" t="str">
        <f>data!C5048</f>
        <v>Operador de red (FC03-4)</v>
      </c>
      <c r="C523" s="12" t="s">
        <v>2005</v>
      </c>
      <c r="D523" s="12"/>
      <c r="E523" s="12"/>
      <c r="F523" s="12"/>
      <c r="G523" s="12"/>
      <c r="H523" s="12"/>
      <c r="I523" s="8"/>
      <c r="J523" s="425"/>
      <c r="K523" s="12"/>
      <c r="L523" s="12"/>
      <c r="M523" s="12"/>
      <c r="N523" s="12"/>
      <c r="O523" s="12"/>
      <c r="P523" s="12"/>
      <c r="Q523" s="12"/>
      <c r="R523" s="12"/>
      <c r="S523" s="12"/>
      <c r="T523" s="12"/>
      <c r="U523" s="12"/>
    </row>
    <row r="524" spans="1:21" s="68" customFormat="1" ht="15.75" customHeight="1">
      <c r="A524" s="9" t="s">
        <v>22</v>
      </c>
      <c r="B524" s="50" t="str">
        <f>data!C5049</f>
        <v>Cargos por uso de usuarios regulados (FC03-4)</v>
      </c>
      <c r="C524" s="12" t="s">
        <v>2006</v>
      </c>
      <c r="D524" s="12"/>
      <c r="E524" s="12"/>
      <c r="F524" s="12"/>
      <c r="G524" s="9" t="s">
        <v>23</v>
      </c>
      <c r="H524" s="12"/>
      <c r="I524" s="8"/>
      <c r="J524" s="425"/>
      <c r="K524" s="12"/>
      <c r="L524" s="12"/>
      <c r="M524" s="12"/>
      <c r="N524" s="12"/>
      <c r="O524" s="12"/>
      <c r="P524" s="12"/>
      <c r="Q524" s="12"/>
      <c r="R524" s="12"/>
      <c r="S524" s="12"/>
      <c r="T524" s="12"/>
      <c r="U524" s="12"/>
    </row>
    <row r="525" spans="1:21" s="68" customFormat="1" ht="15.75" customHeight="1">
      <c r="A525" s="9" t="s">
        <v>22</v>
      </c>
      <c r="B525" s="50" t="str">
        <f>data!C5050</f>
        <v>Cargos por uso de usuarios no regulados (FC03-4)</v>
      </c>
      <c r="C525" s="12" t="s">
        <v>2007</v>
      </c>
      <c r="D525" s="12"/>
      <c r="E525" s="12"/>
      <c r="F525" s="12"/>
      <c r="G525" s="9" t="s">
        <v>23</v>
      </c>
      <c r="H525" s="12"/>
      <c r="I525" s="8"/>
      <c r="J525" s="425"/>
      <c r="K525" s="12"/>
      <c r="L525" s="12"/>
      <c r="M525" s="12"/>
      <c r="N525" s="12"/>
      <c r="O525" s="12"/>
      <c r="P525" s="12"/>
      <c r="Q525" s="12"/>
      <c r="R525" s="12"/>
      <c r="S525" s="12"/>
      <c r="T525" s="12"/>
      <c r="U525" s="12"/>
    </row>
    <row r="526" spans="1:21" s="68" customFormat="1" ht="15.75" customHeight="1">
      <c r="A526" s="9" t="s">
        <v>22</v>
      </c>
      <c r="B526" s="50" t="str">
        <f>data!C5051</f>
        <v>Ingreso regulado (Operador) (FC03-4)</v>
      </c>
      <c r="C526" s="12" t="s">
        <v>2008</v>
      </c>
      <c r="D526" s="12"/>
      <c r="E526" s="12"/>
      <c r="F526" s="12"/>
      <c r="G526" s="9" t="s">
        <v>23</v>
      </c>
      <c r="H526" s="12"/>
      <c r="I526" s="8"/>
      <c r="J526" s="425"/>
      <c r="K526" s="12"/>
      <c r="L526" s="12"/>
      <c r="M526" s="12"/>
      <c r="N526" s="12"/>
      <c r="O526" s="12"/>
      <c r="P526" s="12"/>
      <c r="Q526" s="12"/>
      <c r="R526" s="12"/>
      <c r="S526" s="12"/>
      <c r="T526" s="12"/>
      <c r="U526" s="12"/>
    </row>
    <row r="527" spans="1:21" s="68" customFormat="1" ht="15.75" customHeight="1">
      <c r="A527" s="9" t="s">
        <v>22</v>
      </c>
      <c r="B527" s="50" t="str">
        <f>data!C5052</f>
        <v>Otros (Operador) (FC03-4)</v>
      </c>
      <c r="C527" s="12" t="s">
        <v>2009</v>
      </c>
      <c r="D527" s="12"/>
      <c r="E527" s="12"/>
      <c r="F527" s="12"/>
      <c r="G527" s="9" t="s">
        <v>23</v>
      </c>
      <c r="H527" s="12"/>
      <c r="I527" s="8"/>
      <c r="J527" s="425"/>
      <c r="K527" s="12"/>
      <c r="L527" s="12"/>
      <c r="M527" s="12"/>
      <c r="N527" s="12"/>
      <c r="O527" s="12"/>
      <c r="P527" s="12"/>
      <c r="Q527" s="12"/>
      <c r="R527" s="12"/>
      <c r="S527" s="12"/>
      <c r="T527" s="12"/>
      <c r="U527" s="12"/>
    </row>
    <row r="528" spans="1:21" s="68" customFormat="1" ht="15.75" customHeight="1">
      <c r="A528" s="9" t="s">
        <v>22</v>
      </c>
      <c r="B528" s="50" t="str">
        <f>data!C5053</f>
        <v>Total Operador de red (FC03-4)</v>
      </c>
      <c r="C528" s="12" t="s">
        <v>2010</v>
      </c>
      <c r="D528" s="12"/>
      <c r="E528" s="12"/>
      <c r="F528" s="12"/>
      <c r="G528" s="9" t="s">
        <v>23</v>
      </c>
      <c r="H528" s="12"/>
      <c r="I528" s="8"/>
      <c r="J528" s="425"/>
      <c r="K528" s="12"/>
      <c r="L528" s="12"/>
      <c r="M528" s="12"/>
      <c r="N528" s="12"/>
      <c r="O528" s="12"/>
      <c r="P528" s="12"/>
      <c r="Q528" s="12"/>
      <c r="R528" s="12"/>
      <c r="S528" s="12"/>
      <c r="T528" s="12"/>
      <c r="U528" s="12"/>
    </row>
    <row r="529" spans="1:21" s="68" customFormat="1" ht="15.75" customHeight="1">
      <c r="A529" s="9" t="s">
        <v>16</v>
      </c>
      <c r="B529" s="50" t="str">
        <f>data!C5054</f>
        <v>Comercialización (FC03-4)</v>
      </c>
      <c r="C529" s="12" t="s">
        <v>2011</v>
      </c>
      <c r="D529" s="12"/>
      <c r="E529" s="12"/>
      <c r="F529" s="12"/>
      <c r="G529" s="12"/>
      <c r="H529" s="12"/>
      <c r="I529" s="8"/>
      <c r="J529" s="425"/>
      <c r="K529" s="12"/>
      <c r="L529" s="12"/>
      <c r="M529" s="12"/>
      <c r="N529" s="12"/>
      <c r="O529" s="12"/>
      <c r="P529" s="12"/>
      <c r="Q529" s="12"/>
      <c r="R529" s="12"/>
      <c r="S529" s="12"/>
      <c r="T529" s="12"/>
      <c r="U529" s="12"/>
    </row>
    <row r="530" spans="1:21" s="68" customFormat="1" ht="15.75" customHeight="1">
      <c r="A530" s="9" t="s">
        <v>22</v>
      </c>
      <c r="B530" s="50" t="str">
        <f>data!C5055</f>
        <v>Residencial Estrato 1 (FC03-4)</v>
      </c>
      <c r="C530" s="12" t="s">
        <v>2012</v>
      </c>
      <c r="D530" s="12"/>
      <c r="E530" s="12"/>
      <c r="F530" s="12"/>
      <c r="G530" s="9" t="s">
        <v>23</v>
      </c>
      <c r="H530" s="12"/>
      <c r="I530" s="8"/>
      <c r="J530" s="425"/>
      <c r="K530" s="12"/>
      <c r="L530" s="12"/>
      <c r="M530" s="12"/>
      <c r="N530" s="12"/>
      <c r="O530" s="12"/>
      <c r="P530" s="12"/>
      <c r="Q530" s="12"/>
      <c r="R530" s="12"/>
      <c r="S530" s="12"/>
      <c r="T530" s="12"/>
      <c r="U530" s="12"/>
    </row>
    <row r="531" spans="1:21" s="68" customFormat="1" ht="15.75" customHeight="1">
      <c r="A531" s="9" t="s">
        <v>22</v>
      </c>
      <c r="B531" s="50" t="str">
        <f>data!C5056</f>
        <v>Residencial Estrato 2 (FC03-4)</v>
      </c>
      <c r="C531" s="12" t="s">
        <v>2013</v>
      </c>
      <c r="D531" s="12"/>
      <c r="E531" s="12"/>
      <c r="F531" s="12"/>
      <c r="G531" s="9" t="s">
        <v>23</v>
      </c>
      <c r="H531" s="12"/>
      <c r="I531" s="8"/>
      <c r="J531" s="425"/>
      <c r="K531" s="12"/>
      <c r="L531" s="12"/>
      <c r="M531" s="12"/>
      <c r="N531" s="12"/>
      <c r="O531" s="12"/>
      <c r="P531" s="12"/>
      <c r="Q531" s="12"/>
      <c r="R531" s="12"/>
      <c r="S531" s="12"/>
      <c r="T531" s="12"/>
      <c r="U531" s="12"/>
    </row>
    <row r="532" spans="1:21" s="68" customFormat="1" ht="15.75" customHeight="1">
      <c r="A532" s="9" t="s">
        <v>22</v>
      </c>
      <c r="B532" s="50" t="str">
        <f>data!C5057</f>
        <v>Residencial Estrato 3 (FC03-4)</v>
      </c>
      <c r="C532" s="12" t="s">
        <v>2014</v>
      </c>
      <c r="D532" s="12"/>
      <c r="E532" s="12"/>
      <c r="F532" s="12"/>
      <c r="G532" s="9" t="s">
        <v>23</v>
      </c>
      <c r="H532" s="12"/>
      <c r="I532" s="8"/>
      <c r="J532" s="425"/>
      <c r="K532" s="12"/>
      <c r="L532" s="12"/>
      <c r="M532" s="12"/>
      <c r="N532" s="12"/>
      <c r="O532" s="12"/>
      <c r="P532" s="12"/>
      <c r="Q532" s="12"/>
      <c r="R532" s="12"/>
      <c r="S532" s="12"/>
      <c r="T532" s="12"/>
      <c r="U532" s="12"/>
    </row>
    <row r="533" spans="1:21" s="68" customFormat="1" ht="15.75" customHeight="1">
      <c r="A533" s="9" t="s">
        <v>22</v>
      </c>
      <c r="B533" s="50" t="str">
        <f>data!C5058</f>
        <v>Residencial Estrato 4 (FC03-4)</v>
      </c>
      <c r="C533" s="12" t="s">
        <v>2015</v>
      </c>
      <c r="D533" s="12"/>
      <c r="E533" s="12"/>
      <c r="F533" s="12"/>
      <c r="G533" s="9" t="s">
        <v>23</v>
      </c>
      <c r="H533" s="12"/>
      <c r="I533" s="8"/>
      <c r="J533" s="425"/>
      <c r="K533" s="12"/>
      <c r="L533" s="12"/>
      <c r="M533" s="12"/>
      <c r="N533" s="12"/>
      <c r="O533" s="12"/>
      <c r="P533" s="12"/>
      <c r="Q533" s="12"/>
      <c r="R533" s="12"/>
      <c r="S533" s="12"/>
      <c r="T533" s="12"/>
      <c r="U533" s="12"/>
    </row>
    <row r="534" spans="1:21" s="68" customFormat="1" ht="15.75" customHeight="1">
      <c r="A534" s="9" t="s">
        <v>22</v>
      </c>
      <c r="B534" s="50" t="str">
        <f>data!C5059</f>
        <v>Residencial Estrato 5 (FC03-4)</v>
      </c>
      <c r="C534" s="12" t="s">
        <v>2016</v>
      </c>
      <c r="D534" s="12"/>
      <c r="E534" s="12"/>
      <c r="F534" s="12"/>
      <c r="G534" s="9" t="s">
        <v>23</v>
      </c>
      <c r="H534" s="12"/>
      <c r="I534" s="8"/>
      <c r="J534" s="425"/>
      <c r="K534" s="12"/>
      <c r="L534" s="12"/>
      <c r="M534" s="12"/>
      <c r="N534" s="12"/>
      <c r="O534" s="12"/>
      <c r="P534" s="12"/>
      <c r="Q534" s="12"/>
      <c r="R534" s="12"/>
      <c r="S534" s="12"/>
      <c r="T534" s="12"/>
      <c r="U534" s="12"/>
    </row>
    <row r="535" spans="1:21" s="68" customFormat="1" ht="15.75" customHeight="1">
      <c r="A535" s="9" t="s">
        <v>22</v>
      </c>
      <c r="B535" s="50" t="str">
        <f>data!C5060</f>
        <v>Residencial Estrato 6 (FC03-4)</v>
      </c>
      <c r="C535" s="12" t="s">
        <v>2017</v>
      </c>
      <c r="D535" s="12"/>
      <c r="E535" s="12"/>
      <c r="F535" s="12"/>
      <c r="G535" s="9" t="s">
        <v>23</v>
      </c>
      <c r="H535" s="12"/>
      <c r="I535" s="8"/>
      <c r="J535" s="425"/>
      <c r="K535" s="12"/>
      <c r="L535" s="12"/>
      <c r="M535" s="12"/>
      <c r="N535" s="12"/>
      <c r="O535" s="12"/>
      <c r="P535" s="12"/>
      <c r="Q535" s="12"/>
      <c r="R535" s="12"/>
      <c r="S535" s="12"/>
      <c r="T535" s="12"/>
      <c r="U535" s="12"/>
    </row>
    <row r="536" spans="1:21" s="68" customFormat="1" ht="15.75" customHeight="1">
      <c r="A536" s="9" t="s">
        <v>22</v>
      </c>
      <c r="B536" s="50" t="str">
        <f>data!C5061</f>
        <v>Comercial (FC03-4)</v>
      </c>
      <c r="C536" s="12" t="s">
        <v>2018</v>
      </c>
      <c r="D536" s="12"/>
      <c r="E536" s="12"/>
      <c r="F536" s="12"/>
      <c r="G536" s="9" t="s">
        <v>23</v>
      </c>
      <c r="H536" s="12"/>
      <c r="I536" s="8"/>
      <c r="J536" s="425"/>
      <c r="K536" s="12"/>
      <c r="L536" s="12"/>
      <c r="M536" s="12"/>
      <c r="N536" s="12"/>
      <c r="O536" s="12"/>
      <c r="P536" s="12"/>
      <c r="Q536" s="12"/>
      <c r="R536" s="12"/>
      <c r="S536" s="12"/>
      <c r="T536" s="12"/>
      <c r="U536" s="12"/>
    </row>
    <row r="537" spans="1:21" s="68" customFormat="1" ht="15.75" customHeight="1">
      <c r="A537" s="9" t="s">
        <v>22</v>
      </c>
      <c r="B537" s="50" t="str">
        <f>data!C5062</f>
        <v>Industrial (FC03-4)</v>
      </c>
      <c r="C537" s="12" t="s">
        <v>2019</v>
      </c>
      <c r="D537" s="12"/>
      <c r="E537" s="12"/>
      <c r="F537" s="12"/>
      <c r="G537" s="9" t="s">
        <v>23</v>
      </c>
      <c r="H537" s="12"/>
      <c r="I537" s="8"/>
      <c r="J537" s="425"/>
      <c r="K537" s="12"/>
      <c r="L537" s="12"/>
      <c r="M537" s="12"/>
      <c r="N537" s="12"/>
      <c r="O537" s="12"/>
      <c r="P537" s="12"/>
      <c r="Q537" s="12"/>
      <c r="R537" s="12"/>
      <c r="S537" s="12"/>
      <c r="T537" s="12"/>
      <c r="U537" s="12"/>
    </row>
    <row r="538" spans="1:21" s="68" customFormat="1" ht="15.75" customHeight="1">
      <c r="A538" s="9" t="s">
        <v>22</v>
      </c>
      <c r="B538" s="50" t="str">
        <f>data!C5063</f>
        <v>Oficial (FC03-4)</v>
      </c>
      <c r="C538" s="12" t="s">
        <v>2020</v>
      </c>
      <c r="D538" s="12"/>
      <c r="E538" s="12"/>
      <c r="F538" s="12"/>
      <c r="G538" s="9" t="s">
        <v>23</v>
      </c>
      <c r="H538" s="12"/>
      <c r="I538" s="8"/>
      <c r="J538" s="425"/>
      <c r="K538" s="12"/>
      <c r="L538" s="12"/>
      <c r="M538" s="12"/>
      <c r="N538" s="12"/>
      <c r="O538" s="12"/>
      <c r="P538" s="12"/>
      <c r="Q538" s="12"/>
      <c r="R538" s="12"/>
      <c r="S538" s="12"/>
      <c r="T538" s="12"/>
      <c r="U538" s="12"/>
    </row>
    <row r="539" spans="1:21" s="68" customFormat="1" ht="15.75" customHeight="1">
      <c r="A539" s="9" t="s">
        <v>22</v>
      </c>
      <c r="B539" s="50" t="str">
        <f>data!C5064</f>
        <v>Alumbrado público (FC03-4)</v>
      </c>
      <c r="C539" s="12" t="s">
        <v>2021</v>
      </c>
      <c r="D539" s="12"/>
      <c r="E539" s="12"/>
      <c r="F539" s="12"/>
      <c r="G539" s="9" t="s">
        <v>23</v>
      </c>
      <c r="H539" s="12"/>
      <c r="I539" s="8"/>
      <c r="J539" s="425"/>
      <c r="K539" s="12"/>
      <c r="L539" s="12"/>
      <c r="M539" s="12"/>
      <c r="N539" s="12"/>
      <c r="O539" s="12"/>
      <c r="P539" s="12"/>
      <c r="Q539" s="12"/>
      <c r="R539" s="12"/>
      <c r="S539" s="12"/>
      <c r="T539" s="12"/>
      <c r="U539" s="12"/>
    </row>
    <row r="540" spans="1:21" s="68" customFormat="1" ht="15.75" customHeight="1">
      <c r="A540" s="9" t="s">
        <v>22</v>
      </c>
      <c r="B540" s="50" t="str">
        <f>data!C5065</f>
        <v>Empresas del sector (FC03-4)</v>
      </c>
      <c r="C540" s="12" t="s">
        <v>2022</v>
      </c>
      <c r="D540" s="12"/>
      <c r="E540" s="12"/>
      <c r="F540" s="12"/>
      <c r="G540" s="9" t="s">
        <v>23</v>
      </c>
      <c r="H540" s="12"/>
      <c r="I540" s="8"/>
      <c r="J540" s="425"/>
      <c r="K540" s="12"/>
      <c r="L540" s="12"/>
      <c r="M540" s="12"/>
      <c r="N540" s="12"/>
      <c r="O540" s="12"/>
      <c r="P540" s="12"/>
      <c r="Q540" s="12"/>
      <c r="R540" s="12"/>
      <c r="S540" s="12"/>
      <c r="T540" s="12"/>
      <c r="U540" s="12"/>
    </row>
    <row r="541" spans="1:21" s="68" customFormat="1" ht="15.75" customHeight="1">
      <c r="A541" s="9" t="s">
        <v>22</v>
      </c>
      <c r="B541" s="50" t="str">
        <f>data!C5066</f>
        <v>Usuarios no regulados (FC03-4)</v>
      </c>
      <c r="C541" s="12" t="s">
        <v>2023</v>
      </c>
      <c r="D541" s="12"/>
      <c r="E541" s="12"/>
      <c r="F541" s="12"/>
      <c r="G541" s="9" t="s">
        <v>23</v>
      </c>
      <c r="H541" s="12"/>
      <c r="I541" s="8"/>
      <c r="J541" s="425"/>
      <c r="K541" s="12"/>
      <c r="L541" s="12"/>
      <c r="M541" s="12"/>
      <c r="N541" s="12"/>
      <c r="O541" s="12"/>
      <c r="P541" s="12"/>
      <c r="Q541" s="12"/>
      <c r="R541" s="12"/>
      <c r="S541" s="12"/>
      <c r="T541" s="12"/>
      <c r="U541" s="12"/>
    </row>
    <row r="542" spans="1:21" s="68" customFormat="1" ht="15.75" customHeight="1">
      <c r="A542" s="9" t="s">
        <v>22</v>
      </c>
      <c r="B542" s="50" t="str">
        <f>data!C5067</f>
        <v>Otros (Comercialización) (FC03-4)</v>
      </c>
      <c r="C542" s="12" t="s">
        <v>2024</v>
      </c>
      <c r="D542" s="12"/>
      <c r="E542" s="12"/>
      <c r="F542" s="12"/>
      <c r="G542" s="9" t="s">
        <v>23</v>
      </c>
      <c r="H542" s="12"/>
      <c r="I542" s="8"/>
      <c r="J542" s="425"/>
      <c r="K542" s="12"/>
      <c r="L542" s="12"/>
      <c r="M542" s="12"/>
      <c r="N542" s="12"/>
      <c r="O542" s="12"/>
      <c r="P542" s="12"/>
      <c r="Q542" s="12"/>
      <c r="R542" s="12"/>
      <c r="S542" s="12"/>
      <c r="T542" s="12"/>
      <c r="U542" s="12"/>
    </row>
    <row r="543" spans="1:21" s="68" customFormat="1" ht="15.75" customHeight="1">
      <c r="A543" s="9" t="s">
        <v>22</v>
      </c>
      <c r="B543" s="50" t="str">
        <f>data!C5068</f>
        <v>Total Comercialización (FC03-4)</v>
      </c>
      <c r="C543" s="12" t="s">
        <v>2025</v>
      </c>
      <c r="D543" s="12"/>
      <c r="E543" s="12"/>
      <c r="F543" s="12"/>
      <c r="G543" s="9" t="s">
        <v>23</v>
      </c>
      <c r="H543" s="12"/>
      <c r="I543" s="8"/>
      <c r="J543" s="425"/>
      <c r="K543" s="12"/>
      <c r="L543" s="12"/>
      <c r="M543" s="12"/>
      <c r="N543" s="12"/>
      <c r="O543" s="12"/>
      <c r="P543" s="12"/>
      <c r="Q543" s="12"/>
      <c r="R543" s="12"/>
      <c r="S543" s="12"/>
      <c r="T543" s="12"/>
      <c r="U543" s="12"/>
    </row>
    <row r="544" spans="1:21" s="68" customFormat="1" ht="15.75" customHeight="1">
      <c r="A544" s="9" t="s">
        <v>22</v>
      </c>
      <c r="B544" s="50" t="str">
        <f>data!C5069</f>
        <v>Total Servicio de Energía (FC03-4)</v>
      </c>
      <c r="C544" s="12" t="s">
        <v>2026</v>
      </c>
      <c r="D544" s="12"/>
      <c r="E544" s="12"/>
      <c r="F544" s="12"/>
      <c r="G544" s="9" t="s">
        <v>23</v>
      </c>
      <c r="H544" s="12"/>
      <c r="I544" s="8"/>
      <c r="J544" s="425"/>
      <c r="K544" s="12"/>
      <c r="L544" s="12"/>
      <c r="M544" s="12"/>
      <c r="N544" s="12"/>
      <c r="O544" s="12"/>
      <c r="P544" s="12"/>
      <c r="Q544" s="12"/>
      <c r="R544" s="12"/>
      <c r="S544" s="12"/>
      <c r="T544" s="12"/>
      <c r="U544" s="12"/>
    </row>
    <row r="545" spans="1:21" s="68" customFormat="1" ht="15.75" customHeight="1">
      <c r="A545" s="9" t="s">
        <v>16</v>
      </c>
      <c r="B545" s="50" t="str">
        <f>data!C5070</f>
        <v>Deterioro de cuentas por cobrar (FC03-4)</v>
      </c>
      <c r="C545" s="12" t="s">
        <v>2027</v>
      </c>
      <c r="D545" s="12"/>
      <c r="E545" s="12"/>
      <c r="F545" s="12"/>
      <c r="G545" s="12"/>
      <c r="H545" s="12"/>
      <c r="I545" s="8"/>
      <c r="J545" s="425"/>
      <c r="K545" s="12"/>
      <c r="L545" s="12"/>
      <c r="M545" s="12"/>
      <c r="N545" s="12"/>
      <c r="O545" s="12"/>
      <c r="P545" s="12"/>
      <c r="Q545" s="12"/>
      <c r="R545" s="12"/>
      <c r="S545" s="12"/>
      <c r="T545" s="12"/>
      <c r="U545" s="12"/>
    </row>
    <row r="546" spans="1:21" s="68" customFormat="1" ht="15.75" customHeight="1">
      <c r="A546" s="9" t="s">
        <v>16</v>
      </c>
      <c r="B546" s="50" t="str">
        <f>data!C5071</f>
        <v>Generación (Deterioro) (FC03-4)</v>
      </c>
      <c r="C546" s="12" t="s">
        <v>2028</v>
      </c>
      <c r="D546" s="12"/>
      <c r="E546" s="12"/>
      <c r="F546" s="12"/>
      <c r="G546" s="12"/>
      <c r="H546" s="12"/>
      <c r="I546" s="8"/>
      <c r="J546" s="425"/>
      <c r="K546" s="12"/>
      <c r="L546" s="12"/>
      <c r="M546" s="12"/>
      <c r="N546" s="12"/>
      <c r="O546" s="12"/>
      <c r="P546" s="12"/>
      <c r="Q546" s="12"/>
      <c r="R546" s="12"/>
      <c r="S546" s="12"/>
      <c r="T546" s="12"/>
      <c r="U546" s="12"/>
    </row>
    <row r="547" spans="1:21" s="68" customFormat="1" ht="15.75" customHeight="1">
      <c r="A547" s="9" t="s">
        <v>22</v>
      </c>
      <c r="B547" s="50" t="str">
        <f>data!C5072</f>
        <v>Contratos bilaterales empresas del sector (Deterioro) (FC03-4)</v>
      </c>
      <c r="C547" s="12" t="s">
        <v>2029</v>
      </c>
      <c r="D547" s="12"/>
      <c r="E547" s="12"/>
      <c r="F547" s="12"/>
      <c r="G547" s="9" t="s">
        <v>23</v>
      </c>
      <c r="H547" s="12"/>
      <c r="I547" s="8"/>
      <c r="J547" s="425"/>
      <c r="K547" s="12"/>
      <c r="L547" s="12"/>
      <c r="M547" s="12"/>
      <c r="N547" s="12"/>
      <c r="O547" s="12"/>
      <c r="P547" s="12"/>
      <c r="Q547" s="12"/>
      <c r="R547" s="12"/>
      <c r="S547" s="12"/>
      <c r="T547" s="12"/>
      <c r="U547" s="12"/>
    </row>
    <row r="548" spans="1:21" s="68" customFormat="1" ht="15.75" customHeight="1">
      <c r="A548" s="9" t="s">
        <v>22</v>
      </c>
      <c r="B548" s="50" t="str">
        <f>data!C5073</f>
        <v>Contratos bilaterales usuarios no regulados (Deterioro) (FC03-4)</v>
      </c>
      <c r="C548" s="12" t="s">
        <v>2030</v>
      </c>
      <c r="D548" s="12"/>
      <c r="E548" s="12"/>
      <c r="F548" s="12"/>
      <c r="G548" s="9" t="s">
        <v>23</v>
      </c>
      <c r="H548" s="12"/>
      <c r="I548" s="8"/>
      <c r="J548" s="425"/>
      <c r="K548" s="12"/>
      <c r="L548" s="12"/>
      <c r="M548" s="12"/>
      <c r="N548" s="12"/>
      <c r="O548" s="12"/>
      <c r="P548" s="12"/>
      <c r="Q548" s="12"/>
      <c r="R548" s="12"/>
      <c r="S548" s="12"/>
      <c r="T548" s="12"/>
      <c r="U548" s="12"/>
    </row>
    <row r="549" spans="1:21" s="68" customFormat="1" ht="15.75" customHeight="1">
      <c r="A549" s="9" t="s">
        <v>22</v>
      </c>
      <c r="B549" s="50" t="str">
        <f>data!C5074</f>
        <v>Bolsa de energía (Deterioro) (FC03-4)</v>
      </c>
      <c r="C549" s="12" t="s">
        <v>2031</v>
      </c>
      <c r="D549" s="12"/>
      <c r="E549" s="12"/>
      <c r="F549" s="12"/>
      <c r="G549" s="9" t="s">
        <v>23</v>
      </c>
      <c r="H549" s="12"/>
      <c r="I549" s="8"/>
      <c r="J549" s="425"/>
      <c r="K549" s="12"/>
      <c r="L549" s="12"/>
      <c r="M549" s="12"/>
      <c r="N549" s="12"/>
      <c r="O549" s="12"/>
      <c r="P549" s="12"/>
      <c r="Q549" s="12"/>
      <c r="R549" s="12"/>
      <c r="S549" s="12"/>
      <c r="T549" s="12"/>
      <c r="U549" s="12"/>
    </row>
    <row r="550" spans="1:21" s="68" customFormat="1" ht="15.75" customHeight="1">
      <c r="A550" s="9" t="s">
        <v>22</v>
      </c>
      <c r="B550" s="50" t="str">
        <f>data!C5075</f>
        <v>Otros (Deterioro) (FC03-4)</v>
      </c>
      <c r="C550" s="12" t="s">
        <v>2032</v>
      </c>
      <c r="D550" s="12"/>
      <c r="E550" s="12"/>
      <c r="F550" s="12"/>
      <c r="G550" s="9" t="s">
        <v>23</v>
      </c>
      <c r="H550" s="12"/>
      <c r="I550" s="8"/>
      <c r="J550" s="425"/>
      <c r="K550" s="12"/>
      <c r="L550" s="12"/>
      <c r="M550" s="12"/>
      <c r="N550" s="12"/>
      <c r="O550" s="12"/>
      <c r="P550" s="12"/>
      <c r="Q550" s="12"/>
      <c r="R550" s="12"/>
      <c r="S550" s="12"/>
      <c r="T550" s="12"/>
      <c r="U550" s="12"/>
    </row>
    <row r="551" spans="1:21" s="68" customFormat="1" ht="15.75" customHeight="1">
      <c r="A551" s="9" t="s">
        <v>22</v>
      </c>
      <c r="B551" s="50" t="str">
        <f>data!C5076</f>
        <v>Total Generación (Deterioro) (FC03-4)</v>
      </c>
      <c r="C551" s="12" t="s">
        <v>2033</v>
      </c>
      <c r="D551" s="12"/>
      <c r="E551" s="12"/>
      <c r="F551" s="12"/>
      <c r="G551" s="9" t="s">
        <v>23</v>
      </c>
      <c r="H551" s="12"/>
      <c r="I551" s="8"/>
      <c r="J551" s="425"/>
      <c r="K551" s="12"/>
      <c r="L551" s="12"/>
      <c r="M551" s="12"/>
      <c r="N551" s="12"/>
      <c r="O551" s="12"/>
      <c r="P551" s="12"/>
      <c r="Q551" s="12"/>
      <c r="R551" s="12"/>
      <c r="S551" s="12"/>
      <c r="T551" s="12"/>
      <c r="U551" s="12"/>
    </row>
    <row r="552" spans="1:21" s="68" customFormat="1" ht="15.75" customHeight="1">
      <c r="A552" s="9" t="s">
        <v>16</v>
      </c>
      <c r="B552" s="50" t="str">
        <f>data!C5077</f>
        <v>Transmisión (Deterioro) (FC03-4)</v>
      </c>
      <c r="C552" s="12" t="s">
        <v>2034</v>
      </c>
      <c r="D552" s="12"/>
      <c r="E552" s="12"/>
      <c r="F552" s="12"/>
      <c r="G552" s="12"/>
      <c r="H552" s="12"/>
      <c r="I552" s="8"/>
      <c r="J552" s="425"/>
      <c r="K552" s="12"/>
      <c r="L552" s="12"/>
      <c r="M552" s="12"/>
      <c r="N552" s="12"/>
      <c r="O552" s="12"/>
      <c r="P552" s="12"/>
      <c r="Q552" s="12"/>
      <c r="R552" s="12"/>
      <c r="S552" s="12"/>
      <c r="T552" s="12"/>
      <c r="U552" s="12"/>
    </row>
    <row r="553" spans="1:21" s="68" customFormat="1" ht="15.75" customHeight="1">
      <c r="A553" s="9" t="s">
        <v>22</v>
      </c>
      <c r="B553" s="50" t="str">
        <f>data!C5078</f>
        <v>Ingreso regulado (Deterioro) (FC03-4)</v>
      </c>
      <c r="C553" s="12" t="s">
        <v>2035</v>
      </c>
      <c r="D553" s="12"/>
      <c r="E553" s="12"/>
      <c r="F553" s="12"/>
      <c r="G553" s="9" t="s">
        <v>23</v>
      </c>
      <c r="H553" s="12"/>
      <c r="I553" s="8"/>
      <c r="J553" s="425"/>
      <c r="K553" s="12"/>
      <c r="L553" s="12"/>
      <c r="M553" s="12"/>
      <c r="N553" s="12"/>
      <c r="O553" s="12"/>
      <c r="P553" s="12"/>
      <c r="Q553" s="12"/>
      <c r="R553" s="12"/>
      <c r="S553" s="12"/>
      <c r="T553" s="12"/>
      <c r="U553" s="12"/>
    </row>
    <row r="554" spans="1:21" s="68" customFormat="1" ht="15.75" customHeight="1">
      <c r="A554" s="9" t="s">
        <v>22</v>
      </c>
      <c r="B554" s="50" t="str">
        <f>data!C5079</f>
        <v>Cargos por conexión (Deterioro) (FC03-4)</v>
      </c>
      <c r="C554" s="12" t="s">
        <v>2036</v>
      </c>
      <c r="D554" s="12"/>
      <c r="E554" s="12"/>
      <c r="F554" s="12"/>
      <c r="G554" s="9" t="s">
        <v>23</v>
      </c>
      <c r="H554" s="12"/>
      <c r="I554" s="8"/>
      <c r="J554" s="425"/>
      <c r="K554" s="12"/>
      <c r="L554" s="12"/>
      <c r="M554" s="12"/>
      <c r="N554" s="12"/>
      <c r="O554" s="12"/>
      <c r="P554" s="12"/>
      <c r="Q554" s="12"/>
      <c r="R554" s="12"/>
      <c r="S554" s="12"/>
      <c r="T554" s="12"/>
      <c r="U554" s="12"/>
    </row>
    <row r="555" spans="1:21" s="68" customFormat="1" ht="15.75" customHeight="1">
      <c r="A555" s="9" t="s">
        <v>22</v>
      </c>
      <c r="B555" s="50" t="str">
        <f>data!C5080</f>
        <v>Otros (Transmisión) (Deterioro) (FC03-4)</v>
      </c>
      <c r="C555" s="12" t="s">
        <v>2037</v>
      </c>
      <c r="D555" s="12"/>
      <c r="E555" s="12"/>
      <c r="F555" s="12"/>
      <c r="G555" s="9" t="s">
        <v>23</v>
      </c>
      <c r="H555" s="12"/>
      <c r="I555" s="8"/>
      <c r="J555" s="425"/>
      <c r="K555" s="12"/>
      <c r="L555" s="12"/>
      <c r="M555" s="12"/>
      <c r="N555" s="12"/>
      <c r="O555" s="12"/>
      <c r="P555" s="12"/>
      <c r="Q555" s="12"/>
      <c r="R555" s="12"/>
      <c r="S555" s="12"/>
      <c r="T555" s="12"/>
      <c r="U555" s="12"/>
    </row>
    <row r="556" spans="1:21" s="68" customFormat="1" ht="15.75" customHeight="1">
      <c r="A556" s="9" t="s">
        <v>22</v>
      </c>
      <c r="B556" s="50" t="str">
        <f>data!C5081</f>
        <v>Total Transmisión (Deterioro) (FC03-4)</v>
      </c>
      <c r="C556" s="12" t="s">
        <v>2038</v>
      </c>
      <c r="D556" s="12"/>
      <c r="E556" s="12"/>
      <c r="F556" s="12"/>
      <c r="G556" s="9" t="s">
        <v>23</v>
      </c>
      <c r="H556" s="12"/>
      <c r="I556" s="8"/>
      <c r="J556" s="425"/>
      <c r="K556" s="12"/>
      <c r="L556" s="12"/>
      <c r="M556" s="12"/>
      <c r="N556" s="12"/>
      <c r="O556" s="12"/>
      <c r="P556" s="12"/>
      <c r="Q556" s="12"/>
      <c r="R556" s="12"/>
      <c r="S556" s="12"/>
      <c r="T556" s="12"/>
      <c r="U556" s="12"/>
    </row>
    <row r="557" spans="1:21" s="68" customFormat="1" ht="15.75" customHeight="1">
      <c r="A557" s="9" t="s">
        <v>16</v>
      </c>
      <c r="B557" s="50" t="str">
        <f>data!C5082</f>
        <v>Operador de red (Deterioro) (FC03-4)</v>
      </c>
      <c r="C557" s="12" t="s">
        <v>2039</v>
      </c>
      <c r="D557" s="12"/>
      <c r="E557" s="12"/>
      <c r="F557" s="12"/>
      <c r="G557" s="12"/>
      <c r="H557" s="12"/>
      <c r="I557" s="8"/>
      <c r="J557" s="425"/>
      <c r="K557" s="12"/>
      <c r="L557" s="12"/>
      <c r="M557" s="12"/>
      <c r="N557" s="12"/>
      <c r="O557" s="12"/>
      <c r="P557" s="12"/>
      <c r="Q557" s="12"/>
      <c r="R557" s="12"/>
      <c r="S557" s="12"/>
      <c r="T557" s="12"/>
      <c r="U557" s="12"/>
    </row>
    <row r="558" spans="1:21" s="68" customFormat="1" ht="15.75" customHeight="1">
      <c r="A558" s="9" t="s">
        <v>22</v>
      </c>
      <c r="B558" s="50" t="str">
        <f>data!C5083</f>
        <v>Cargos por uso de usuarios regulados (Deterioro) (FC03-4)</v>
      </c>
      <c r="C558" s="12" t="s">
        <v>2040</v>
      </c>
      <c r="D558" s="12"/>
      <c r="E558" s="12"/>
      <c r="F558" s="12"/>
      <c r="G558" s="9" t="s">
        <v>23</v>
      </c>
      <c r="H558" s="12"/>
      <c r="I558" s="8"/>
      <c r="J558" s="425"/>
      <c r="K558" s="12"/>
      <c r="L558" s="12"/>
      <c r="M558" s="12"/>
      <c r="N558" s="12"/>
      <c r="O558" s="12"/>
      <c r="P558" s="12"/>
      <c r="Q558" s="12"/>
      <c r="R558" s="12"/>
      <c r="S558" s="12"/>
      <c r="T558" s="12"/>
      <c r="U558" s="12"/>
    </row>
    <row r="559" spans="1:21" s="68" customFormat="1" ht="15.75" customHeight="1">
      <c r="A559" s="9" t="s">
        <v>22</v>
      </c>
      <c r="B559" s="50" t="str">
        <f>data!C5084</f>
        <v>Cargos por uso de usuarios no regulados (Deterioro) (FC03-4)</v>
      </c>
      <c r="C559" s="12" t="s">
        <v>2041</v>
      </c>
      <c r="D559" s="12"/>
      <c r="E559" s="12"/>
      <c r="F559" s="12"/>
      <c r="G559" s="9" t="s">
        <v>23</v>
      </c>
      <c r="H559" s="12"/>
      <c r="I559" s="8"/>
      <c r="J559" s="425"/>
      <c r="K559" s="12"/>
      <c r="L559" s="12"/>
      <c r="M559" s="12"/>
      <c r="N559" s="12"/>
      <c r="O559" s="12"/>
      <c r="P559" s="12"/>
      <c r="Q559" s="12"/>
      <c r="R559" s="12"/>
      <c r="S559" s="12"/>
      <c r="T559" s="12"/>
      <c r="U559" s="12"/>
    </row>
    <row r="560" spans="1:21" s="68" customFormat="1" ht="15.75" customHeight="1">
      <c r="A560" s="9" t="s">
        <v>22</v>
      </c>
      <c r="B560" s="50" t="str">
        <f>data!C5085</f>
        <v>Ingreso regulado (Operador) (Deterioro) (FC03-4)</v>
      </c>
      <c r="C560" s="12" t="s">
        <v>2042</v>
      </c>
      <c r="D560" s="12"/>
      <c r="E560" s="12"/>
      <c r="F560" s="12"/>
      <c r="G560" s="9" t="s">
        <v>23</v>
      </c>
      <c r="H560" s="12"/>
      <c r="I560" s="8"/>
      <c r="J560" s="425"/>
      <c r="K560" s="12"/>
      <c r="L560" s="12"/>
      <c r="M560" s="12"/>
      <c r="N560" s="12"/>
      <c r="O560" s="12"/>
      <c r="P560" s="12"/>
      <c r="Q560" s="12"/>
      <c r="R560" s="12"/>
      <c r="S560" s="12"/>
      <c r="T560" s="12"/>
      <c r="U560" s="12"/>
    </row>
    <row r="561" spans="1:21" s="68" customFormat="1" ht="15.75" customHeight="1">
      <c r="A561" s="9" t="s">
        <v>22</v>
      </c>
      <c r="B561" s="50" t="str">
        <f>data!C5086</f>
        <v>Otros (Operador) (Deterioro) (FC03-4)</v>
      </c>
      <c r="C561" s="12" t="s">
        <v>2043</v>
      </c>
      <c r="D561" s="12"/>
      <c r="E561" s="12"/>
      <c r="F561" s="12"/>
      <c r="G561" s="9" t="s">
        <v>23</v>
      </c>
      <c r="H561" s="12"/>
      <c r="I561" s="8"/>
      <c r="J561" s="425"/>
      <c r="K561" s="12"/>
      <c r="L561" s="12"/>
      <c r="M561" s="12"/>
      <c r="N561" s="12"/>
      <c r="O561" s="12"/>
      <c r="P561" s="12"/>
      <c r="Q561" s="12"/>
      <c r="R561" s="12"/>
      <c r="S561" s="12"/>
      <c r="T561" s="12"/>
      <c r="U561" s="12"/>
    </row>
    <row r="562" spans="1:21" s="68" customFormat="1" ht="15.75" customHeight="1">
      <c r="A562" s="9" t="s">
        <v>22</v>
      </c>
      <c r="B562" s="50" t="str">
        <f>data!C5087</f>
        <v>Total Operador de red (Deterioro) (FC03-4)</v>
      </c>
      <c r="C562" s="12" t="s">
        <v>2044</v>
      </c>
      <c r="D562" s="12"/>
      <c r="E562" s="12"/>
      <c r="F562" s="12"/>
      <c r="G562" s="9" t="s">
        <v>23</v>
      </c>
      <c r="H562" s="12"/>
      <c r="I562" s="8"/>
      <c r="J562" s="425"/>
      <c r="K562" s="12"/>
      <c r="L562" s="12"/>
      <c r="M562" s="12"/>
      <c r="N562" s="12"/>
      <c r="O562" s="12"/>
      <c r="P562" s="12"/>
      <c r="Q562" s="12"/>
      <c r="R562" s="12"/>
      <c r="S562" s="12"/>
      <c r="T562" s="12"/>
      <c r="U562" s="12"/>
    </row>
    <row r="563" spans="1:21" s="68" customFormat="1" ht="15.75" customHeight="1">
      <c r="A563" s="9" t="s">
        <v>16</v>
      </c>
      <c r="B563" s="50" t="str">
        <f>data!C5088</f>
        <v>Comercialización (Deterioro) (FC03-4)</v>
      </c>
      <c r="C563" s="12" t="s">
        <v>2045</v>
      </c>
      <c r="D563" s="12"/>
      <c r="E563" s="12"/>
      <c r="F563" s="12"/>
      <c r="G563" s="12"/>
      <c r="H563" s="12"/>
      <c r="I563" s="8"/>
      <c r="J563" s="425"/>
      <c r="K563" s="12"/>
      <c r="L563" s="12"/>
      <c r="M563" s="12"/>
      <c r="N563" s="12"/>
      <c r="O563" s="12"/>
      <c r="P563" s="12"/>
      <c r="Q563" s="12"/>
      <c r="R563" s="12"/>
      <c r="S563" s="12"/>
      <c r="T563" s="12"/>
      <c r="U563" s="12"/>
    </row>
    <row r="564" spans="1:21" s="68" customFormat="1" ht="15.75" customHeight="1">
      <c r="A564" s="9" t="s">
        <v>22</v>
      </c>
      <c r="B564" s="50" t="str">
        <f>data!C5089</f>
        <v>Residencial Estrato 1 (Deterioro) (FC03-4)</v>
      </c>
      <c r="C564" s="12" t="s">
        <v>2046</v>
      </c>
      <c r="D564" s="12"/>
      <c r="E564" s="12"/>
      <c r="F564" s="12"/>
      <c r="G564" s="9" t="s">
        <v>23</v>
      </c>
      <c r="H564" s="12"/>
      <c r="I564" s="8"/>
      <c r="J564" s="425"/>
      <c r="K564" s="12"/>
      <c r="L564" s="12"/>
      <c r="M564" s="12"/>
      <c r="N564" s="12"/>
      <c r="O564" s="12"/>
      <c r="P564" s="12"/>
      <c r="Q564" s="12"/>
      <c r="R564" s="12"/>
      <c r="S564" s="12"/>
      <c r="T564" s="12"/>
      <c r="U564" s="12"/>
    </row>
    <row r="565" spans="1:21" s="68" customFormat="1" ht="15.75" customHeight="1">
      <c r="A565" s="9" t="s">
        <v>22</v>
      </c>
      <c r="B565" s="50" t="str">
        <f>data!C5090</f>
        <v>Residencial Estrato 2 (Deterioro) (FC03-4)</v>
      </c>
      <c r="C565" s="12" t="s">
        <v>2047</v>
      </c>
      <c r="D565" s="12"/>
      <c r="E565" s="12"/>
      <c r="F565" s="12"/>
      <c r="G565" s="9" t="s">
        <v>23</v>
      </c>
      <c r="H565" s="12"/>
      <c r="I565" s="8"/>
      <c r="J565" s="425"/>
      <c r="K565" s="12"/>
      <c r="L565" s="12"/>
      <c r="M565" s="12"/>
      <c r="N565" s="12"/>
      <c r="O565" s="12"/>
      <c r="P565" s="12"/>
      <c r="Q565" s="12"/>
      <c r="R565" s="12"/>
      <c r="S565" s="12"/>
      <c r="T565" s="12"/>
      <c r="U565" s="12"/>
    </row>
    <row r="566" spans="1:21" s="68" customFormat="1" ht="15.75" customHeight="1">
      <c r="A566" s="9" t="s">
        <v>22</v>
      </c>
      <c r="B566" s="50" t="str">
        <f>data!C5091</f>
        <v>Residencial Estrato 3 (Deterioro) (FC03-4)</v>
      </c>
      <c r="C566" s="12" t="s">
        <v>2048</v>
      </c>
      <c r="D566" s="12"/>
      <c r="E566" s="12"/>
      <c r="F566" s="12"/>
      <c r="G566" s="9" t="s">
        <v>23</v>
      </c>
      <c r="H566" s="12"/>
      <c r="I566" s="8"/>
      <c r="J566" s="425"/>
      <c r="K566" s="12"/>
      <c r="L566" s="12"/>
      <c r="M566" s="12"/>
      <c r="N566" s="12"/>
      <c r="O566" s="12"/>
      <c r="P566" s="12"/>
      <c r="Q566" s="12"/>
      <c r="R566" s="12"/>
      <c r="S566" s="12"/>
      <c r="T566" s="12"/>
      <c r="U566" s="12"/>
    </row>
    <row r="567" spans="1:21" s="68" customFormat="1" ht="15.75" customHeight="1">
      <c r="A567" s="9" t="s">
        <v>22</v>
      </c>
      <c r="B567" s="50" t="str">
        <f>data!C5092</f>
        <v>Residencial Estrato 4 (Deterioro) (FC03-4)</v>
      </c>
      <c r="C567" s="12" t="s">
        <v>2049</v>
      </c>
      <c r="D567" s="12"/>
      <c r="E567" s="12"/>
      <c r="F567" s="12"/>
      <c r="G567" s="9" t="s">
        <v>23</v>
      </c>
      <c r="H567" s="12"/>
      <c r="I567" s="8"/>
      <c r="J567" s="425"/>
      <c r="K567" s="12"/>
      <c r="L567" s="12"/>
      <c r="M567" s="12"/>
      <c r="N567" s="12"/>
      <c r="O567" s="12"/>
      <c r="P567" s="12"/>
      <c r="Q567" s="12"/>
      <c r="R567" s="12"/>
      <c r="S567" s="12"/>
      <c r="T567" s="12"/>
      <c r="U567" s="12"/>
    </row>
    <row r="568" spans="1:21" s="68" customFormat="1" ht="15.75" customHeight="1">
      <c r="A568" s="9" t="s">
        <v>22</v>
      </c>
      <c r="B568" s="50" t="str">
        <f>data!C5093</f>
        <v>Residencial Estrato 5 (Deterioro) (FC03-4)</v>
      </c>
      <c r="C568" s="12" t="s">
        <v>2050</v>
      </c>
      <c r="D568" s="12"/>
      <c r="E568" s="12"/>
      <c r="F568" s="12"/>
      <c r="G568" s="9" t="s">
        <v>23</v>
      </c>
      <c r="H568" s="12"/>
      <c r="I568" s="8"/>
      <c r="J568" s="425"/>
      <c r="K568" s="12"/>
      <c r="L568" s="12"/>
      <c r="M568" s="12"/>
      <c r="N568" s="12"/>
      <c r="O568" s="12"/>
      <c r="P568" s="12"/>
      <c r="Q568" s="12"/>
      <c r="R568" s="12"/>
      <c r="S568" s="12"/>
      <c r="T568" s="12"/>
      <c r="U568" s="12"/>
    </row>
    <row r="569" spans="1:21" s="68" customFormat="1" ht="15.75" customHeight="1">
      <c r="A569" s="9" t="s">
        <v>22</v>
      </c>
      <c r="B569" s="50" t="str">
        <f>data!C5094</f>
        <v>Residencial Estrato 6 (Deterioro) (FC03-4)</v>
      </c>
      <c r="C569" s="12" t="s">
        <v>2051</v>
      </c>
      <c r="D569" s="12"/>
      <c r="E569" s="12"/>
      <c r="F569" s="12"/>
      <c r="G569" s="9" t="s">
        <v>23</v>
      </c>
      <c r="H569" s="12"/>
      <c r="I569" s="8"/>
      <c r="J569" s="425"/>
      <c r="K569" s="12"/>
      <c r="L569" s="12"/>
      <c r="M569" s="12"/>
      <c r="N569" s="12"/>
      <c r="O569" s="12"/>
      <c r="P569" s="12"/>
      <c r="Q569" s="12"/>
      <c r="R569" s="12"/>
      <c r="S569" s="12"/>
      <c r="T569" s="12"/>
      <c r="U569" s="12"/>
    </row>
    <row r="570" spans="1:21" s="68" customFormat="1" ht="15.75" customHeight="1">
      <c r="A570" s="9" t="s">
        <v>22</v>
      </c>
      <c r="B570" s="50" t="str">
        <f>data!C5095</f>
        <v>Comercial (Deterioro) (FC03-4)</v>
      </c>
      <c r="C570" s="12" t="s">
        <v>2052</v>
      </c>
      <c r="D570" s="12"/>
      <c r="E570" s="12"/>
      <c r="F570" s="12"/>
      <c r="G570" s="9" t="s">
        <v>23</v>
      </c>
      <c r="H570" s="12"/>
      <c r="I570" s="8"/>
      <c r="J570" s="425"/>
      <c r="K570" s="12"/>
      <c r="L570" s="12"/>
      <c r="M570" s="12"/>
      <c r="N570" s="12"/>
      <c r="O570" s="12"/>
      <c r="P570" s="12"/>
      <c r="Q570" s="12"/>
      <c r="R570" s="12"/>
      <c r="S570" s="12"/>
      <c r="T570" s="12"/>
      <c r="U570" s="12"/>
    </row>
    <row r="571" spans="1:21" s="68" customFormat="1" ht="15.75" customHeight="1">
      <c r="A571" s="9" t="s">
        <v>22</v>
      </c>
      <c r="B571" s="50" t="str">
        <f>data!C5096</f>
        <v>Industrial (Deterioro) (FC03-4)</v>
      </c>
      <c r="C571" s="12" t="s">
        <v>2053</v>
      </c>
      <c r="D571" s="12"/>
      <c r="E571" s="12"/>
      <c r="F571" s="12"/>
      <c r="G571" s="9" t="s">
        <v>23</v>
      </c>
      <c r="H571" s="12"/>
      <c r="I571" s="8"/>
      <c r="J571" s="425"/>
      <c r="K571" s="12"/>
      <c r="L571" s="12"/>
      <c r="M571" s="12"/>
      <c r="N571" s="12"/>
      <c r="O571" s="12"/>
      <c r="P571" s="12"/>
      <c r="Q571" s="12"/>
      <c r="R571" s="12"/>
      <c r="S571" s="12"/>
      <c r="T571" s="12"/>
      <c r="U571" s="12"/>
    </row>
    <row r="572" spans="1:21" s="68" customFormat="1" ht="15.75" customHeight="1">
      <c r="A572" s="9" t="s">
        <v>22</v>
      </c>
      <c r="B572" s="50" t="str">
        <f>data!C5097</f>
        <v>Oficial (Deterioro) (FC03-4)</v>
      </c>
      <c r="C572" s="12" t="s">
        <v>2054</v>
      </c>
      <c r="D572" s="12"/>
      <c r="E572" s="12"/>
      <c r="F572" s="12"/>
      <c r="G572" s="9" t="s">
        <v>23</v>
      </c>
      <c r="H572" s="12"/>
      <c r="I572" s="8"/>
      <c r="J572" s="425"/>
      <c r="K572" s="12"/>
      <c r="L572" s="12"/>
      <c r="M572" s="12"/>
      <c r="N572" s="12"/>
      <c r="O572" s="12"/>
      <c r="P572" s="12"/>
      <c r="Q572" s="12"/>
      <c r="R572" s="12"/>
      <c r="S572" s="12"/>
      <c r="T572" s="12"/>
      <c r="U572" s="12"/>
    </row>
    <row r="573" spans="1:21" s="68" customFormat="1" ht="15.75" customHeight="1">
      <c r="A573" s="9" t="s">
        <v>22</v>
      </c>
      <c r="B573" s="50" t="str">
        <f>data!C5098</f>
        <v>Alumbrado público (Deterioro) (FC03-4)</v>
      </c>
      <c r="C573" s="12" t="s">
        <v>2055</v>
      </c>
      <c r="D573" s="12"/>
      <c r="E573" s="12"/>
      <c r="F573" s="12"/>
      <c r="G573" s="9" t="s">
        <v>23</v>
      </c>
      <c r="H573" s="12"/>
      <c r="I573" s="8"/>
      <c r="J573" s="425"/>
      <c r="K573" s="12"/>
      <c r="L573" s="12"/>
      <c r="M573" s="12"/>
      <c r="N573" s="12"/>
      <c r="O573" s="12"/>
      <c r="P573" s="12"/>
      <c r="Q573" s="12"/>
      <c r="R573" s="12"/>
      <c r="S573" s="12"/>
      <c r="T573" s="12"/>
      <c r="U573" s="12"/>
    </row>
    <row r="574" spans="1:21" s="68" customFormat="1" ht="15.75" customHeight="1">
      <c r="A574" s="9" t="s">
        <v>22</v>
      </c>
      <c r="B574" s="50" t="str">
        <f>data!C5099</f>
        <v>Empresas del sector (Deterioro) (FC03-4)</v>
      </c>
      <c r="C574" s="12" t="s">
        <v>2056</v>
      </c>
      <c r="D574" s="12"/>
      <c r="E574" s="12"/>
      <c r="F574" s="12"/>
      <c r="G574" s="9" t="s">
        <v>23</v>
      </c>
      <c r="H574" s="12"/>
      <c r="I574" s="8"/>
      <c r="J574" s="425"/>
      <c r="K574" s="12"/>
      <c r="L574" s="12"/>
      <c r="M574" s="12"/>
      <c r="N574" s="12"/>
      <c r="O574" s="12"/>
      <c r="P574" s="12"/>
      <c r="Q574" s="12"/>
      <c r="R574" s="12"/>
      <c r="S574" s="12"/>
      <c r="T574" s="12"/>
      <c r="U574" s="12"/>
    </row>
    <row r="575" spans="1:21" s="68" customFormat="1" ht="15.75" customHeight="1">
      <c r="A575" s="9" t="s">
        <v>22</v>
      </c>
      <c r="B575" s="50" t="str">
        <f>data!C5100</f>
        <v>Usuarios no regulados (Deterioro) (FC03-4)</v>
      </c>
      <c r="C575" s="12" t="s">
        <v>2057</v>
      </c>
      <c r="D575" s="12"/>
      <c r="E575" s="12"/>
      <c r="F575" s="12"/>
      <c r="G575" s="9" t="s">
        <v>23</v>
      </c>
      <c r="H575" s="12"/>
      <c r="I575" s="8"/>
      <c r="J575" s="425"/>
      <c r="K575" s="12"/>
      <c r="L575" s="12"/>
      <c r="M575" s="12"/>
      <c r="N575" s="12"/>
      <c r="O575" s="12"/>
      <c r="P575" s="12"/>
      <c r="Q575" s="12"/>
      <c r="R575" s="12"/>
      <c r="S575" s="12"/>
      <c r="T575" s="12"/>
      <c r="U575" s="12"/>
    </row>
    <row r="576" spans="1:21" s="68" customFormat="1" ht="15.75" customHeight="1">
      <c r="A576" s="9" t="s">
        <v>22</v>
      </c>
      <c r="B576" s="50" t="str">
        <f>data!C5101</f>
        <v>Otros (Comercialización) (Deterioro) (FC03-4)</v>
      </c>
      <c r="C576" s="12" t="s">
        <v>2058</v>
      </c>
      <c r="D576" s="12"/>
      <c r="E576" s="12"/>
      <c r="F576" s="12"/>
      <c r="G576" s="9" t="s">
        <v>23</v>
      </c>
      <c r="H576" s="12"/>
      <c r="I576" s="8"/>
      <c r="J576" s="425"/>
      <c r="K576" s="12"/>
      <c r="L576" s="12"/>
      <c r="M576" s="12"/>
      <c r="N576" s="12"/>
      <c r="O576" s="12"/>
      <c r="P576" s="12"/>
      <c r="Q576" s="12"/>
      <c r="R576" s="12"/>
      <c r="S576" s="12"/>
      <c r="T576" s="12"/>
      <c r="U576" s="12"/>
    </row>
    <row r="577" spans="1:21" s="68" customFormat="1" ht="15.75" customHeight="1">
      <c r="A577" s="9" t="s">
        <v>22</v>
      </c>
      <c r="B577" s="50" t="str">
        <f>data!C5102</f>
        <v>Total Comercialización (Deterioro) (FC03-4)</v>
      </c>
      <c r="C577" s="12" t="s">
        <v>2059</v>
      </c>
      <c r="D577" s="12"/>
      <c r="E577" s="12"/>
      <c r="F577" s="12"/>
      <c r="G577" s="9" t="s">
        <v>23</v>
      </c>
      <c r="H577" s="12"/>
      <c r="I577" s="8"/>
      <c r="J577" s="425"/>
      <c r="K577" s="12"/>
      <c r="L577" s="12"/>
      <c r="M577" s="12"/>
      <c r="N577" s="12"/>
      <c r="O577" s="12"/>
      <c r="P577" s="12"/>
      <c r="Q577" s="12"/>
      <c r="R577" s="12"/>
      <c r="S577" s="12"/>
      <c r="T577" s="12"/>
      <c r="U577" s="12"/>
    </row>
    <row r="578" spans="1:21" s="68" customFormat="1" ht="15.75" customHeight="1">
      <c r="A578" s="9" t="s">
        <v>22</v>
      </c>
      <c r="B578" s="50" t="str">
        <f>data!C5103</f>
        <v>Total Deterioro Cuentas por Cobrar (FC03-4)</v>
      </c>
      <c r="C578" s="12" t="s">
        <v>2060</v>
      </c>
      <c r="D578" s="12"/>
      <c r="E578" s="12"/>
      <c r="F578" s="12"/>
      <c r="G578" s="9" t="s">
        <v>23</v>
      </c>
      <c r="H578" s="12"/>
      <c r="I578" s="8"/>
      <c r="J578" s="425"/>
      <c r="K578" s="12"/>
      <c r="L578" s="12"/>
      <c r="M578" s="12"/>
      <c r="N578" s="12"/>
      <c r="O578" s="12"/>
      <c r="P578" s="12"/>
      <c r="Q578" s="12"/>
      <c r="R578" s="12"/>
      <c r="S578" s="12"/>
      <c r="T578" s="12"/>
      <c r="U578" s="12"/>
    </row>
    <row r="579" spans="1:21" s="68" customFormat="1" ht="15.75" customHeight="1">
      <c r="A579" s="9" t="s">
        <v>16</v>
      </c>
      <c r="B579" s="60" t="str">
        <f>data!C5725</f>
        <v>--Formato Complementario 03-5--</v>
      </c>
      <c r="C579" s="12"/>
      <c r="D579" s="12"/>
      <c r="E579" s="12"/>
      <c r="F579" s="12"/>
      <c r="G579" s="12"/>
      <c r="H579" s="12"/>
      <c r="I579" s="8"/>
      <c r="J579" s="425"/>
      <c r="K579" s="12"/>
      <c r="L579" s="12"/>
      <c r="M579" s="12"/>
      <c r="N579" s="12"/>
      <c r="O579" s="12"/>
      <c r="P579" s="12"/>
      <c r="Q579" s="12"/>
      <c r="R579" s="12"/>
      <c r="S579" s="12"/>
      <c r="T579" s="12"/>
      <c r="U579" s="12"/>
    </row>
    <row r="580" spans="1:21" s="68" customFormat="1" ht="15.75" customHeight="1">
      <c r="A580" s="9" t="s">
        <v>16</v>
      </c>
      <c r="B580" s="50" t="str">
        <f>data!C5726</f>
        <v>-- 01 --</v>
      </c>
      <c r="C580" s="12"/>
      <c r="D580" s="12"/>
      <c r="E580" s="12"/>
      <c r="F580" s="12"/>
      <c r="G580" s="12"/>
      <c r="H580" s="12"/>
      <c r="I580" s="8"/>
      <c r="J580" s="425"/>
      <c r="K580" s="12"/>
      <c r="L580" s="12"/>
      <c r="M580" s="12"/>
      <c r="N580" s="12"/>
      <c r="O580" s="12"/>
      <c r="P580" s="12"/>
      <c r="Q580" s="12"/>
      <c r="R580" s="12"/>
      <c r="S580" s="12"/>
      <c r="T580" s="12"/>
      <c r="U580" s="12"/>
    </row>
    <row r="581" spans="1:21" s="68" customFormat="1" ht="15.75" customHeight="1">
      <c r="A581" s="9" t="s">
        <v>16</v>
      </c>
      <c r="B581" s="50" t="str">
        <f>data!C5727</f>
        <v>Servicio de Gas combustible por redes (FC03-5)</v>
      </c>
      <c r="C581" s="12" t="s">
        <v>2061</v>
      </c>
      <c r="D581" s="12"/>
      <c r="E581" s="12"/>
      <c r="F581" s="12"/>
      <c r="G581" s="12"/>
      <c r="H581" s="12"/>
      <c r="I581" s="8"/>
      <c r="J581" s="425"/>
      <c r="K581" s="12"/>
      <c r="L581" s="12"/>
      <c r="M581" s="12"/>
      <c r="N581" s="12"/>
      <c r="O581" s="12"/>
      <c r="P581" s="12"/>
      <c r="Q581" s="12"/>
      <c r="R581" s="12"/>
      <c r="S581" s="12"/>
      <c r="T581" s="12"/>
      <c r="U581" s="12"/>
    </row>
    <row r="582" spans="1:21" s="68" customFormat="1" ht="15.75" customHeight="1">
      <c r="A582" s="9" t="s">
        <v>16</v>
      </c>
      <c r="B582" s="50" t="str">
        <f>data!C5728</f>
        <v>Negocio transporte de gas combustible (FC03-5)</v>
      </c>
      <c r="C582" s="12" t="s">
        <v>2062</v>
      </c>
      <c r="D582" s="12"/>
      <c r="E582" s="12"/>
      <c r="F582" s="12"/>
      <c r="G582" s="12"/>
      <c r="H582" s="12"/>
      <c r="I582" s="8"/>
      <c r="J582" s="425"/>
      <c r="K582" s="12"/>
      <c r="L582" s="12"/>
      <c r="M582" s="12"/>
      <c r="N582" s="12"/>
      <c r="O582" s="12"/>
      <c r="P582" s="12"/>
      <c r="Q582" s="12"/>
      <c r="R582" s="12"/>
      <c r="S582" s="12"/>
      <c r="T582" s="12"/>
      <c r="U582" s="12"/>
    </row>
    <row r="583" spans="1:21" s="68" customFormat="1" ht="15.75" customHeight="1">
      <c r="A583" s="9" t="s">
        <v>22</v>
      </c>
      <c r="B583" s="50" t="str">
        <f>data!C5729</f>
        <v>Empresas del sector (Transporte) (FC03-5)</v>
      </c>
      <c r="C583" s="12" t="s">
        <v>2063</v>
      </c>
      <c r="D583" s="12"/>
      <c r="E583" s="12"/>
      <c r="F583" s="12"/>
      <c r="G583" s="9" t="s">
        <v>23</v>
      </c>
      <c r="H583" s="12"/>
      <c r="I583" s="8"/>
      <c r="J583" s="425"/>
      <c r="K583" s="12"/>
      <c r="L583" s="12"/>
      <c r="M583" s="12"/>
      <c r="N583" s="12"/>
      <c r="O583" s="12"/>
      <c r="P583" s="12"/>
      <c r="Q583" s="12"/>
      <c r="R583" s="12"/>
      <c r="S583" s="12"/>
      <c r="T583" s="12"/>
      <c r="U583" s="12"/>
    </row>
    <row r="584" spans="1:21" s="68" customFormat="1" ht="15.75" customHeight="1">
      <c r="A584" s="9" t="s">
        <v>22</v>
      </c>
      <c r="B584" s="50" t="str">
        <f>data!C5730</f>
        <v>Grandes consumidores (Transporte) (FC03-5)</v>
      </c>
      <c r="C584" s="12" t="s">
        <v>2064</v>
      </c>
      <c r="D584" s="12"/>
      <c r="E584" s="12"/>
      <c r="F584" s="12"/>
      <c r="G584" s="9" t="s">
        <v>23</v>
      </c>
      <c r="H584" s="12"/>
      <c r="I584" s="8"/>
      <c r="J584" s="425"/>
      <c r="K584" s="12"/>
      <c r="L584" s="12"/>
      <c r="M584" s="12"/>
      <c r="N584" s="12"/>
      <c r="O584" s="12"/>
      <c r="P584" s="12"/>
      <c r="Q584" s="12"/>
      <c r="R584" s="12"/>
      <c r="S584" s="12"/>
      <c r="T584" s="12"/>
      <c r="U584" s="12"/>
    </row>
    <row r="585" spans="1:21" s="68" customFormat="1" ht="15.75" customHeight="1">
      <c r="A585" s="9" t="s">
        <v>22</v>
      </c>
      <c r="B585" s="50" t="str">
        <f>data!C5731</f>
        <v>Otros (Transporte) (FC03-5)</v>
      </c>
      <c r="C585" s="12" t="s">
        <v>2065</v>
      </c>
      <c r="D585" s="12"/>
      <c r="E585" s="12"/>
      <c r="F585" s="12"/>
      <c r="G585" s="9" t="s">
        <v>23</v>
      </c>
      <c r="H585" s="12"/>
      <c r="I585" s="8"/>
      <c r="J585" s="425"/>
      <c r="K585" s="12"/>
      <c r="L585" s="12"/>
      <c r="M585" s="12"/>
      <c r="N585" s="12"/>
      <c r="O585" s="12"/>
      <c r="P585" s="12"/>
      <c r="Q585" s="12"/>
      <c r="R585" s="12"/>
      <c r="S585" s="12"/>
      <c r="T585" s="12"/>
      <c r="U585" s="12"/>
    </row>
    <row r="586" spans="1:21" s="68" customFormat="1" ht="15.75" customHeight="1">
      <c r="A586" s="9" t="s">
        <v>22</v>
      </c>
      <c r="B586" s="50" t="str">
        <f>data!C5732</f>
        <v>Total Transporte de gas combustible (FC03-5)</v>
      </c>
      <c r="C586" s="12" t="s">
        <v>2066</v>
      </c>
      <c r="D586" s="12"/>
      <c r="E586" s="12"/>
      <c r="F586" s="12"/>
      <c r="G586" s="9" t="s">
        <v>23</v>
      </c>
      <c r="H586" s="12"/>
      <c r="I586" s="8"/>
      <c r="J586" s="425"/>
      <c r="K586" s="12"/>
      <c r="L586" s="12"/>
      <c r="M586" s="12"/>
      <c r="N586" s="12"/>
      <c r="O586" s="12"/>
      <c r="P586" s="12"/>
      <c r="Q586" s="12"/>
      <c r="R586" s="12"/>
      <c r="S586" s="12"/>
      <c r="T586" s="12"/>
      <c r="U586" s="12"/>
    </row>
    <row r="587" spans="1:21" s="68" customFormat="1" ht="15.75" customHeight="1">
      <c r="A587" s="9" t="s">
        <v>16</v>
      </c>
      <c r="B587" s="50" t="str">
        <f>data!C5733</f>
        <v>Negocio distribución de gas combustible (FC03-5)</v>
      </c>
      <c r="C587" s="12" t="s">
        <v>2067</v>
      </c>
      <c r="D587" s="12"/>
      <c r="E587" s="12"/>
      <c r="F587" s="12"/>
      <c r="G587" s="12"/>
      <c r="H587" s="12"/>
      <c r="I587" s="8"/>
      <c r="J587" s="425"/>
      <c r="K587" s="12"/>
      <c r="L587" s="12"/>
      <c r="M587" s="12"/>
      <c r="N587" s="12"/>
      <c r="O587" s="12"/>
      <c r="P587" s="12"/>
      <c r="Q587" s="12"/>
      <c r="R587" s="12"/>
      <c r="S587" s="12"/>
      <c r="T587" s="12"/>
      <c r="U587" s="12"/>
    </row>
    <row r="588" spans="1:21" s="68" customFormat="1" ht="15.75" customHeight="1">
      <c r="A588" s="9" t="s">
        <v>22</v>
      </c>
      <c r="B588" s="50" t="str">
        <f>data!C5734</f>
        <v>Empresas del sector (Distribución) (FC03-5)</v>
      </c>
      <c r="C588" s="12" t="s">
        <v>2068</v>
      </c>
      <c r="D588" s="12"/>
      <c r="E588" s="12"/>
      <c r="F588" s="12"/>
      <c r="G588" s="9" t="s">
        <v>23</v>
      </c>
      <c r="H588" s="12"/>
      <c r="I588" s="8"/>
      <c r="J588" s="425"/>
      <c r="K588" s="12"/>
      <c r="L588" s="12"/>
      <c r="M588" s="12"/>
      <c r="N588" s="12"/>
      <c r="O588" s="12"/>
      <c r="P588" s="12"/>
      <c r="Q588" s="12"/>
      <c r="R588" s="12"/>
      <c r="S588" s="12"/>
      <c r="T588" s="12"/>
      <c r="U588" s="12"/>
    </row>
    <row r="589" spans="1:21" s="68" customFormat="1" ht="15.75" customHeight="1">
      <c r="A589" s="9" t="s">
        <v>22</v>
      </c>
      <c r="B589" s="50" t="str">
        <f>data!C5735</f>
        <v>Grandes consumidores (Distribución) (FC03-5)</v>
      </c>
      <c r="C589" s="12" t="s">
        <v>2069</v>
      </c>
      <c r="D589" s="12"/>
      <c r="E589" s="12"/>
      <c r="F589" s="12"/>
      <c r="G589" s="9" t="s">
        <v>23</v>
      </c>
      <c r="H589" s="12"/>
      <c r="I589" s="8"/>
      <c r="J589" s="425"/>
      <c r="K589" s="12"/>
      <c r="L589" s="12"/>
      <c r="M589" s="12"/>
      <c r="N589" s="12"/>
      <c r="O589" s="12"/>
      <c r="P589" s="12"/>
      <c r="Q589" s="12"/>
      <c r="R589" s="12"/>
      <c r="S589" s="12"/>
      <c r="T589" s="12"/>
      <c r="U589" s="12"/>
    </row>
    <row r="590" spans="1:21" s="68" customFormat="1" ht="15.75" customHeight="1">
      <c r="A590" s="9" t="s">
        <v>22</v>
      </c>
      <c r="B590" s="50" t="str">
        <f>data!C5736</f>
        <v>Otros (Distribución) (FC03-5)</v>
      </c>
      <c r="C590" s="12" t="s">
        <v>2070</v>
      </c>
      <c r="D590" s="12"/>
      <c r="E590" s="12"/>
      <c r="F590" s="12"/>
      <c r="G590" s="9" t="s">
        <v>23</v>
      </c>
      <c r="H590" s="12"/>
      <c r="I590" s="8"/>
      <c r="J590" s="425"/>
      <c r="K590" s="12"/>
      <c r="L590" s="12"/>
      <c r="M590" s="12"/>
      <c r="N590" s="12"/>
      <c r="O590" s="12"/>
      <c r="P590" s="12"/>
      <c r="Q590" s="12"/>
      <c r="R590" s="12"/>
      <c r="S590" s="12"/>
      <c r="T590" s="12"/>
      <c r="U590" s="12"/>
    </row>
    <row r="591" spans="1:21" s="68" customFormat="1" ht="15.75" customHeight="1">
      <c r="A591" s="9" t="s">
        <v>22</v>
      </c>
      <c r="B591" s="50" t="str">
        <f>data!C5737</f>
        <v>Total Distribución de gas combustible (FC03-5)</v>
      </c>
      <c r="C591" s="12" t="s">
        <v>2071</v>
      </c>
      <c r="D591" s="12"/>
      <c r="E591" s="12"/>
      <c r="F591" s="12"/>
      <c r="G591" s="9" t="s">
        <v>23</v>
      </c>
      <c r="H591" s="12"/>
      <c r="I591" s="8"/>
      <c r="J591" s="425"/>
      <c r="K591" s="12"/>
      <c r="L591" s="12"/>
      <c r="M591" s="12"/>
      <c r="N591" s="12"/>
      <c r="O591" s="12"/>
      <c r="P591" s="12"/>
      <c r="Q591" s="12"/>
      <c r="R591" s="12"/>
      <c r="S591" s="12"/>
      <c r="T591" s="12"/>
      <c r="U591" s="12"/>
    </row>
    <row r="592" spans="1:21" s="68" customFormat="1" ht="15.75" customHeight="1">
      <c r="A592" s="9" t="s">
        <v>16</v>
      </c>
      <c r="B592" s="50" t="str">
        <f>data!C5738</f>
        <v>Negocio comercializacion de gas combustible (FC03-5)</v>
      </c>
      <c r="C592" s="12" t="s">
        <v>2072</v>
      </c>
      <c r="D592" s="12"/>
      <c r="E592" s="12"/>
      <c r="F592" s="12"/>
      <c r="G592" s="12"/>
      <c r="H592" s="12"/>
      <c r="I592" s="8"/>
      <c r="J592" s="425"/>
      <c r="K592" s="12"/>
      <c r="L592" s="12"/>
      <c r="M592" s="12"/>
      <c r="N592" s="12"/>
      <c r="O592" s="12"/>
      <c r="P592" s="12"/>
      <c r="Q592" s="12"/>
      <c r="R592" s="12"/>
      <c r="S592" s="12"/>
      <c r="T592" s="12"/>
      <c r="U592" s="12"/>
    </row>
    <row r="593" spans="1:21" s="68" customFormat="1" ht="15.75" customHeight="1">
      <c r="A593" s="9" t="s">
        <v>22</v>
      </c>
      <c r="B593" s="50" t="str">
        <f>data!C5739</f>
        <v>Residencial Estrato 1 (FC03-5)</v>
      </c>
      <c r="C593" s="12" t="s">
        <v>2073</v>
      </c>
      <c r="D593" s="12"/>
      <c r="E593" s="12"/>
      <c r="F593" s="12"/>
      <c r="G593" s="9" t="s">
        <v>23</v>
      </c>
      <c r="H593" s="12"/>
      <c r="I593" s="8"/>
      <c r="J593" s="425"/>
      <c r="K593" s="12"/>
      <c r="L593" s="12"/>
      <c r="M593" s="12"/>
      <c r="N593" s="12"/>
      <c r="O593" s="12"/>
      <c r="P593" s="12"/>
      <c r="Q593" s="12"/>
      <c r="R593" s="12"/>
      <c r="S593" s="12"/>
      <c r="T593" s="12"/>
      <c r="U593" s="12"/>
    </row>
    <row r="594" spans="1:21" s="68" customFormat="1" ht="15.75" customHeight="1">
      <c r="A594" s="9" t="s">
        <v>22</v>
      </c>
      <c r="B594" s="50" t="str">
        <f>data!C5740</f>
        <v xml:space="preserve">     Hogares sustitutos (FC03-5)</v>
      </c>
      <c r="C594" s="12" t="s">
        <v>2074</v>
      </c>
      <c r="D594" s="12"/>
      <c r="E594" s="12"/>
      <c r="F594" s="12"/>
      <c r="G594" s="9" t="s">
        <v>23</v>
      </c>
      <c r="H594" s="12"/>
      <c r="I594" s="8"/>
      <c r="J594" s="425"/>
      <c r="K594" s="12"/>
      <c r="L594" s="12"/>
      <c r="M594" s="12"/>
      <c r="N594" s="12"/>
      <c r="O594" s="12"/>
      <c r="P594" s="12"/>
      <c r="Q594" s="12"/>
      <c r="R594" s="12"/>
      <c r="S594" s="12"/>
      <c r="T594" s="12"/>
      <c r="U594" s="12"/>
    </row>
    <row r="595" spans="1:21" s="68" customFormat="1" ht="15.75" customHeight="1">
      <c r="A595" s="9" t="s">
        <v>22</v>
      </c>
      <c r="B595" s="50" t="str">
        <f>data!C5741</f>
        <v xml:space="preserve">     Otros residencial estrato 1 (FC03-5)</v>
      </c>
      <c r="C595" s="12" t="s">
        <v>2075</v>
      </c>
      <c r="D595" s="12"/>
      <c r="E595" s="12"/>
      <c r="F595" s="12"/>
      <c r="G595" s="9" t="s">
        <v>23</v>
      </c>
      <c r="H595" s="12"/>
      <c r="I595" s="8"/>
      <c r="J595" s="425"/>
      <c r="K595" s="12"/>
      <c r="L595" s="12"/>
      <c r="M595" s="12"/>
      <c r="N595" s="12"/>
      <c r="O595" s="12"/>
      <c r="P595" s="12"/>
      <c r="Q595" s="12"/>
      <c r="R595" s="12"/>
      <c r="S595" s="12"/>
      <c r="T595" s="12"/>
      <c r="U595" s="12"/>
    </row>
    <row r="596" spans="1:21" s="68" customFormat="1" ht="15.75" customHeight="1">
      <c r="A596" s="9" t="s">
        <v>22</v>
      </c>
      <c r="B596" s="50" t="str">
        <f>data!C5742</f>
        <v>Residencial Estrato 2 (FC03-5)</v>
      </c>
      <c r="C596" s="12" t="s">
        <v>2076</v>
      </c>
      <c r="D596" s="12"/>
      <c r="E596" s="12"/>
      <c r="F596" s="12"/>
      <c r="G596" s="9" t="s">
        <v>23</v>
      </c>
      <c r="H596" s="12"/>
      <c r="I596" s="8"/>
      <c r="J596" s="425"/>
      <c r="K596" s="12"/>
      <c r="L596" s="12"/>
      <c r="M596" s="12"/>
      <c r="N596" s="12"/>
      <c r="O596" s="12"/>
      <c r="P596" s="12"/>
      <c r="Q596" s="12"/>
      <c r="R596" s="12"/>
      <c r="S596" s="12"/>
      <c r="T596" s="12"/>
      <c r="U596" s="12"/>
    </row>
    <row r="597" spans="1:21" s="68" customFormat="1" ht="15.75" customHeight="1">
      <c r="A597" s="9" t="s">
        <v>22</v>
      </c>
      <c r="B597" s="50" t="str">
        <f>data!C5743</f>
        <v>Residencial Estrato 3 (FC03-5)</v>
      </c>
      <c r="C597" s="12" t="s">
        <v>2077</v>
      </c>
      <c r="D597" s="12"/>
      <c r="E597" s="12"/>
      <c r="F597" s="12"/>
      <c r="G597" s="9" t="s">
        <v>23</v>
      </c>
      <c r="H597" s="12"/>
      <c r="I597" s="8"/>
      <c r="J597" s="425"/>
      <c r="K597" s="12"/>
      <c r="L597" s="12"/>
      <c r="M597" s="12"/>
      <c r="N597" s="12"/>
      <c r="O597" s="12"/>
      <c r="P597" s="12"/>
      <c r="Q597" s="12"/>
      <c r="R597" s="12"/>
      <c r="S597" s="12"/>
      <c r="T597" s="12"/>
      <c r="U597" s="12"/>
    </row>
    <row r="598" spans="1:21" s="68" customFormat="1" ht="15.75" customHeight="1">
      <c r="A598" s="9" t="s">
        <v>22</v>
      </c>
      <c r="B598" s="50" t="str">
        <f>data!C5744</f>
        <v>Residencial Estrato 4 (FC03-5)</v>
      </c>
      <c r="C598" s="12" t="s">
        <v>2078</v>
      </c>
      <c r="D598" s="12"/>
      <c r="E598" s="12"/>
      <c r="F598" s="12"/>
      <c r="G598" s="9" t="s">
        <v>23</v>
      </c>
      <c r="H598" s="12"/>
      <c r="I598" s="8"/>
      <c r="J598" s="425"/>
      <c r="K598" s="12"/>
      <c r="L598" s="12"/>
      <c r="M598" s="12"/>
      <c r="N598" s="12"/>
      <c r="O598" s="12"/>
      <c r="P598" s="12"/>
      <c r="Q598" s="12"/>
      <c r="R598" s="12"/>
      <c r="S598" s="12"/>
      <c r="T598" s="12"/>
      <c r="U598" s="12"/>
    </row>
    <row r="599" spans="1:21" s="68" customFormat="1" ht="15.75" customHeight="1">
      <c r="A599" s="9" t="s">
        <v>22</v>
      </c>
      <c r="B599" s="50" t="str">
        <f>data!C5745</f>
        <v>Residencial Estrato 5 (FC03-5)</v>
      </c>
      <c r="C599" s="12" t="s">
        <v>2079</v>
      </c>
      <c r="D599" s="12"/>
      <c r="E599" s="12"/>
      <c r="F599" s="12"/>
      <c r="G599" s="9" t="s">
        <v>23</v>
      </c>
      <c r="H599" s="12"/>
      <c r="I599" s="8"/>
      <c r="J599" s="425"/>
      <c r="K599" s="12"/>
      <c r="L599" s="12"/>
      <c r="M599" s="12"/>
      <c r="N599" s="12"/>
      <c r="O599" s="12"/>
      <c r="P599" s="12"/>
      <c r="Q599" s="12"/>
      <c r="R599" s="12"/>
      <c r="S599" s="12"/>
      <c r="T599" s="12"/>
      <c r="U599" s="12"/>
    </row>
    <row r="600" spans="1:21" s="68" customFormat="1" ht="15.75" customHeight="1">
      <c r="A600" s="9" t="s">
        <v>22</v>
      </c>
      <c r="B600" s="50" t="str">
        <f>data!C5746</f>
        <v>Residencial Estrato 6 (FC03-5)</v>
      </c>
      <c r="C600" s="12" t="s">
        <v>2080</v>
      </c>
      <c r="D600" s="12"/>
      <c r="E600" s="12"/>
      <c r="F600" s="12"/>
      <c r="G600" s="9" t="s">
        <v>23</v>
      </c>
      <c r="H600" s="12"/>
      <c r="I600" s="8"/>
      <c r="J600" s="425"/>
      <c r="K600" s="12"/>
      <c r="L600" s="12"/>
      <c r="M600" s="12"/>
      <c r="N600" s="12"/>
      <c r="O600" s="12"/>
      <c r="P600" s="12"/>
      <c r="Q600" s="12"/>
      <c r="R600" s="12"/>
      <c r="S600" s="12"/>
      <c r="T600" s="12"/>
      <c r="U600" s="12"/>
    </row>
    <row r="601" spans="1:21" s="68" customFormat="1" ht="15.75" customHeight="1">
      <c r="A601" s="9" t="s">
        <v>22</v>
      </c>
      <c r="B601" s="50" t="str">
        <f>data!C5747</f>
        <v>Comercial (FC03-5)</v>
      </c>
      <c r="C601" s="12" t="s">
        <v>2081</v>
      </c>
      <c r="D601" s="12"/>
      <c r="E601" s="12"/>
      <c r="F601" s="12"/>
      <c r="G601" s="9" t="s">
        <v>23</v>
      </c>
      <c r="H601" s="12"/>
      <c r="I601" s="8"/>
      <c r="J601" s="425"/>
      <c r="K601" s="12"/>
      <c r="L601" s="12"/>
      <c r="M601" s="12"/>
      <c r="N601" s="12"/>
      <c r="O601" s="12"/>
      <c r="P601" s="12"/>
      <c r="Q601" s="12"/>
      <c r="R601" s="12"/>
      <c r="S601" s="12"/>
      <c r="T601" s="12"/>
      <c r="U601" s="12"/>
    </row>
    <row r="602" spans="1:21" s="68" customFormat="1" ht="15.75" customHeight="1">
      <c r="A602" s="9" t="s">
        <v>22</v>
      </c>
      <c r="B602" s="50" t="str">
        <f>data!C5748</f>
        <v>Industrial (FC03-5)</v>
      </c>
      <c r="C602" s="12" t="s">
        <v>2082</v>
      </c>
      <c r="D602" s="12"/>
      <c r="E602" s="12"/>
      <c r="F602" s="12"/>
      <c r="G602" s="9" t="s">
        <v>23</v>
      </c>
      <c r="H602" s="12"/>
      <c r="I602" s="8"/>
      <c r="J602" s="425"/>
      <c r="K602" s="12"/>
      <c r="L602" s="12"/>
      <c r="M602" s="12"/>
      <c r="N602" s="12"/>
      <c r="O602" s="12"/>
      <c r="P602" s="12"/>
      <c r="Q602" s="12"/>
      <c r="R602" s="12"/>
      <c r="S602" s="12"/>
      <c r="T602" s="12"/>
      <c r="U602" s="12"/>
    </row>
    <row r="603" spans="1:21" s="68" customFormat="1" ht="15.75" customHeight="1">
      <c r="A603" s="9" t="s">
        <v>22</v>
      </c>
      <c r="B603" s="50" t="str">
        <f>data!C5749</f>
        <v>Oficial (FC03-5)</v>
      </c>
      <c r="C603" s="12" t="s">
        <v>2083</v>
      </c>
      <c r="D603" s="12"/>
      <c r="E603" s="12"/>
      <c r="F603" s="12"/>
      <c r="G603" s="9" t="s">
        <v>23</v>
      </c>
      <c r="H603" s="12"/>
      <c r="I603" s="8"/>
      <c r="J603" s="425"/>
      <c r="K603" s="12"/>
      <c r="L603" s="12"/>
      <c r="M603" s="12"/>
      <c r="N603" s="12"/>
      <c r="O603" s="12"/>
      <c r="P603" s="12"/>
      <c r="Q603" s="12"/>
      <c r="R603" s="12"/>
      <c r="S603" s="12"/>
      <c r="T603" s="12"/>
      <c r="U603" s="12"/>
    </row>
    <row r="604" spans="1:21" s="68" customFormat="1" ht="15.75" customHeight="1">
      <c r="A604" s="9" t="s">
        <v>22</v>
      </c>
      <c r="B604" s="50" t="str">
        <f>data!C5750</f>
        <v>Especial Asistencial (FC03-5)</v>
      </c>
      <c r="C604" s="12" t="s">
        <v>2084</v>
      </c>
      <c r="D604" s="12"/>
      <c r="E604" s="12"/>
      <c r="F604" s="12"/>
      <c r="G604" s="9" t="s">
        <v>23</v>
      </c>
      <c r="H604" s="12"/>
      <c r="I604" s="8"/>
      <c r="J604" s="425"/>
      <c r="K604" s="12"/>
      <c r="L604" s="12"/>
      <c r="M604" s="12"/>
      <c r="N604" s="12"/>
      <c r="O604" s="12"/>
      <c r="P604" s="12"/>
      <c r="Q604" s="12"/>
      <c r="R604" s="12"/>
      <c r="S604" s="12"/>
      <c r="T604" s="12"/>
      <c r="U604" s="12"/>
    </row>
    <row r="605" spans="1:21" s="68" customFormat="1" ht="15.75" customHeight="1">
      <c r="A605" s="9" t="s">
        <v>22</v>
      </c>
      <c r="B605" s="50" t="str">
        <f>data!C5751</f>
        <v>Especial Educativo (FC03-5)</v>
      </c>
      <c r="C605" s="12" t="s">
        <v>2085</v>
      </c>
      <c r="D605" s="12"/>
      <c r="E605" s="12"/>
      <c r="F605" s="12"/>
      <c r="G605" s="9" t="s">
        <v>23</v>
      </c>
      <c r="H605" s="12"/>
      <c r="I605" s="8"/>
      <c r="J605" s="425"/>
      <c r="K605" s="12"/>
      <c r="L605" s="12"/>
      <c r="M605" s="12"/>
      <c r="N605" s="12"/>
      <c r="O605" s="12"/>
      <c r="P605" s="12"/>
      <c r="Q605" s="12"/>
      <c r="R605" s="12"/>
      <c r="S605" s="12"/>
      <c r="T605" s="12"/>
      <c r="U605" s="12"/>
    </row>
    <row r="606" spans="1:21" s="68" customFormat="1" ht="15.75" customHeight="1">
      <c r="A606" s="9" t="s">
        <v>22</v>
      </c>
      <c r="B606" s="50" t="str">
        <f>data!C5752</f>
        <v>Grandes consumidores (Comercialización) (FC03-5)</v>
      </c>
      <c r="C606" s="12" t="s">
        <v>2086</v>
      </c>
      <c r="D606" s="12"/>
      <c r="E606" s="12"/>
      <c r="F606" s="12"/>
      <c r="G606" s="9" t="s">
        <v>23</v>
      </c>
      <c r="H606" s="12"/>
      <c r="I606" s="8"/>
      <c r="J606" s="425"/>
      <c r="K606" s="12"/>
      <c r="L606" s="12"/>
      <c r="M606" s="12"/>
      <c r="N606" s="12"/>
      <c r="O606" s="12"/>
      <c r="P606" s="12"/>
      <c r="Q606" s="12"/>
      <c r="R606" s="12"/>
      <c r="S606" s="12"/>
      <c r="T606" s="12"/>
      <c r="U606" s="12"/>
    </row>
    <row r="607" spans="1:21" s="68" customFormat="1" ht="15.75" customHeight="1">
      <c r="A607" s="9" t="s">
        <v>22</v>
      </c>
      <c r="B607" s="50" t="str">
        <f>data!C5753</f>
        <v>Empresas del sector (Comercialización) (FC03-5)</v>
      </c>
      <c r="C607" s="12" t="s">
        <v>2087</v>
      </c>
      <c r="D607" s="12"/>
      <c r="E607" s="12"/>
      <c r="F607" s="12"/>
      <c r="G607" s="9" t="s">
        <v>23</v>
      </c>
      <c r="H607" s="12"/>
      <c r="I607" s="8"/>
      <c r="J607" s="425"/>
      <c r="K607" s="12"/>
      <c r="L607" s="12"/>
      <c r="M607" s="12"/>
      <c r="N607" s="12"/>
      <c r="O607" s="12"/>
      <c r="P607" s="12"/>
      <c r="Q607" s="12"/>
      <c r="R607" s="12"/>
      <c r="S607" s="12"/>
      <c r="T607" s="12"/>
      <c r="U607" s="12"/>
    </row>
    <row r="608" spans="1:21" s="68" customFormat="1" ht="15.75" customHeight="1">
      <c r="A608" s="9" t="s">
        <v>22</v>
      </c>
      <c r="B608" s="50" t="str">
        <f>data!C5754</f>
        <v>Otros (Comercialización) (FC03-5)</v>
      </c>
      <c r="C608" s="12" t="s">
        <v>2088</v>
      </c>
      <c r="D608" s="12"/>
      <c r="E608" s="12"/>
      <c r="F608" s="12"/>
      <c r="G608" s="9" t="s">
        <v>23</v>
      </c>
      <c r="H608" s="12"/>
      <c r="I608" s="8"/>
      <c r="J608" s="425"/>
      <c r="K608" s="12"/>
      <c r="L608" s="12"/>
      <c r="M608" s="12"/>
      <c r="N608" s="12"/>
      <c r="O608" s="12"/>
      <c r="P608" s="12"/>
      <c r="Q608" s="12"/>
      <c r="R608" s="12"/>
      <c r="S608" s="12"/>
      <c r="T608" s="12"/>
      <c r="U608" s="12"/>
    </row>
    <row r="609" spans="1:21" s="68" customFormat="1" ht="15.75" customHeight="1">
      <c r="A609" s="9" t="s">
        <v>22</v>
      </c>
      <c r="B609" s="50" t="str">
        <f>data!C5755</f>
        <v>Total Comercialización de gas combustible (FC03-5)</v>
      </c>
      <c r="C609" s="12" t="s">
        <v>2089</v>
      </c>
      <c r="D609" s="12"/>
      <c r="E609" s="12"/>
      <c r="F609" s="12"/>
      <c r="G609" s="9" t="s">
        <v>23</v>
      </c>
      <c r="H609" s="12"/>
      <c r="I609" s="8"/>
      <c r="J609" s="425"/>
      <c r="K609" s="12"/>
      <c r="L609" s="12"/>
      <c r="M609" s="12"/>
      <c r="N609" s="12"/>
      <c r="O609" s="12"/>
      <c r="P609" s="12"/>
      <c r="Q609" s="12"/>
      <c r="R609" s="12"/>
      <c r="S609" s="12"/>
      <c r="T609" s="12"/>
      <c r="U609" s="12"/>
    </row>
    <row r="610" spans="1:21" s="68" customFormat="1" ht="15.75" customHeight="1">
      <c r="A610" s="9" t="s">
        <v>22</v>
      </c>
      <c r="B610" s="50" t="str">
        <f>data!C5756</f>
        <v>Total  Servicio de Gas combustible por redes (FC03-5)</v>
      </c>
      <c r="C610" s="12" t="s">
        <v>2090</v>
      </c>
      <c r="D610" s="12"/>
      <c r="E610" s="12"/>
      <c r="F610" s="12"/>
      <c r="G610" s="9" t="s">
        <v>23</v>
      </c>
      <c r="H610" s="12"/>
      <c r="I610" s="8"/>
      <c r="J610" s="425"/>
      <c r="K610" s="12"/>
      <c r="L610" s="12"/>
      <c r="M610" s="12"/>
      <c r="N610" s="12"/>
      <c r="O610" s="12"/>
      <c r="P610" s="12"/>
      <c r="Q610" s="12"/>
      <c r="R610" s="12"/>
      <c r="S610" s="12"/>
      <c r="T610" s="12"/>
      <c r="U610" s="12"/>
    </row>
    <row r="611" spans="1:21" s="68" customFormat="1" ht="15.75" customHeight="1">
      <c r="A611" s="9" t="s">
        <v>16</v>
      </c>
      <c r="B611" s="50" t="str">
        <f>data!C5757</f>
        <v>Deterioro de cuentas por cobrar (FC03-5)</v>
      </c>
      <c r="C611" s="12" t="s">
        <v>2091</v>
      </c>
      <c r="D611" s="12"/>
      <c r="E611" s="12"/>
      <c r="F611" s="12"/>
      <c r="G611" s="12"/>
      <c r="H611" s="12"/>
      <c r="I611" s="8"/>
      <c r="J611" s="425"/>
      <c r="K611" s="12"/>
      <c r="L611" s="12"/>
      <c r="M611" s="12"/>
      <c r="N611" s="12"/>
      <c r="O611" s="12"/>
      <c r="P611" s="12"/>
      <c r="Q611" s="12"/>
      <c r="R611" s="12"/>
      <c r="S611" s="12"/>
      <c r="T611" s="12"/>
      <c r="U611" s="12"/>
    </row>
    <row r="612" spans="1:21" s="68" customFormat="1" ht="15.75" customHeight="1">
      <c r="A612" s="9" t="s">
        <v>16</v>
      </c>
      <c r="B612" s="50" t="str">
        <f>data!C5758</f>
        <v>Negocio transporte de gas combustible (Deterioro) (FC03-5)</v>
      </c>
      <c r="C612" s="12" t="s">
        <v>2092</v>
      </c>
      <c r="D612" s="12"/>
      <c r="E612" s="12"/>
      <c r="F612" s="12"/>
      <c r="G612" s="12"/>
      <c r="H612" s="12"/>
      <c r="I612" s="8"/>
      <c r="J612" s="425"/>
      <c r="K612" s="12"/>
      <c r="L612" s="12"/>
      <c r="M612" s="12"/>
      <c r="N612" s="12"/>
      <c r="O612" s="12"/>
      <c r="P612" s="12"/>
      <c r="Q612" s="12"/>
      <c r="R612" s="12"/>
      <c r="S612" s="12"/>
      <c r="T612" s="12"/>
      <c r="U612" s="12"/>
    </row>
    <row r="613" spans="1:21" s="68" customFormat="1" ht="15.75" customHeight="1">
      <c r="A613" s="9" t="s">
        <v>22</v>
      </c>
      <c r="B613" s="50" t="str">
        <f>data!C5759</f>
        <v>Empresas del sector (Transporte) (Deterioro) (FC03-5)</v>
      </c>
      <c r="C613" s="12" t="s">
        <v>2093</v>
      </c>
      <c r="D613" s="12"/>
      <c r="E613" s="12"/>
      <c r="F613" s="12"/>
      <c r="G613" s="9" t="s">
        <v>23</v>
      </c>
      <c r="H613" s="12"/>
      <c r="I613" s="8"/>
      <c r="J613" s="425"/>
      <c r="K613" s="12"/>
      <c r="L613" s="12"/>
      <c r="M613" s="12"/>
      <c r="N613" s="12"/>
      <c r="O613" s="12"/>
      <c r="P613" s="12"/>
      <c r="Q613" s="12"/>
      <c r="R613" s="12"/>
      <c r="S613" s="12"/>
      <c r="T613" s="12"/>
      <c r="U613" s="12"/>
    </row>
    <row r="614" spans="1:21" s="68" customFormat="1" ht="15.75" customHeight="1">
      <c r="A614" s="9" t="s">
        <v>22</v>
      </c>
      <c r="B614" s="50" t="str">
        <f>data!C5760</f>
        <v>Grandes consumidores (Transporte) (Deterioro) (FC03-5)</v>
      </c>
      <c r="C614" s="12" t="s">
        <v>2094</v>
      </c>
      <c r="D614" s="12"/>
      <c r="E614" s="12"/>
      <c r="F614" s="12"/>
      <c r="G614" s="9" t="s">
        <v>23</v>
      </c>
      <c r="H614" s="12"/>
      <c r="I614" s="8"/>
      <c r="J614" s="425"/>
      <c r="K614" s="12"/>
      <c r="L614" s="12"/>
      <c r="M614" s="12"/>
      <c r="N614" s="12"/>
      <c r="O614" s="12"/>
      <c r="P614" s="12"/>
      <c r="Q614" s="12"/>
      <c r="R614" s="12"/>
      <c r="S614" s="12"/>
      <c r="T614" s="12"/>
      <c r="U614" s="12"/>
    </row>
    <row r="615" spans="1:21" s="68" customFormat="1" ht="15.75" customHeight="1">
      <c r="A615" s="9" t="s">
        <v>22</v>
      </c>
      <c r="B615" s="50" t="str">
        <f>data!C5761</f>
        <v>Otros (Transporte) (Deterioro) (FC03-5)</v>
      </c>
      <c r="C615" s="12" t="s">
        <v>2095</v>
      </c>
      <c r="D615" s="12"/>
      <c r="E615" s="12"/>
      <c r="F615" s="12"/>
      <c r="G615" s="9" t="s">
        <v>23</v>
      </c>
      <c r="H615" s="12"/>
      <c r="I615" s="8"/>
      <c r="J615" s="425"/>
      <c r="K615" s="12"/>
      <c r="L615" s="12"/>
      <c r="M615" s="12"/>
      <c r="N615" s="12"/>
      <c r="O615" s="12"/>
      <c r="P615" s="12"/>
      <c r="Q615" s="12"/>
      <c r="R615" s="12"/>
      <c r="S615" s="12"/>
      <c r="T615" s="12"/>
      <c r="U615" s="12"/>
    </row>
    <row r="616" spans="1:21" s="68" customFormat="1" ht="15.75" customHeight="1">
      <c r="A616" s="9" t="s">
        <v>22</v>
      </c>
      <c r="B616" s="50" t="str">
        <f>data!C5762</f>
        <v>Total Transporte de gas combustible (Deterioro) (FC03-5)</v>
      </c>
      <c r="C616" s="12" t="s">
        <v>2096</v>
      </c>
      <c r="D616" s="12"/>
      <c r="E616" s="12"/>
      <c r="F616" s="12"/>
      <c r="G616" s="9" t="s">
        <v>23</v>
      </c>
      <c r="H616" s="12"/>
      <c r="I616" s="8"/>
      <c r="J616" s="425"/>
      <c r="K616" s="12"/>
      <c r="L616" s="12"/>
      <c r="M616" s="12"/>
      <c r="N616" s="12"/>
      <c r="O616" s="12"/>
      <c r="P616" s="12"/>
      <c r="Q616" s="12"/>
      <c r="R616" s="12"/>
      <c r="S616" s="12"/>
      <c r="T616" s="12"/>
      <c r="U616" s="12"/>
    </row>
    <row r="617" spans="1:21" s="68" customFormat="1" ht="15.75" customHeight="1">
      <c r="A617" s="9" t="s">
        <v>16</v>
      </c>
      <c r="B617" s="50" t="str">
        <f>data!C5763</f>
        <v>Negocio distribución de gas combustible (Deterioro) (FC03-5)</v>
      </c>
      <c r="C617" s="12" t="s">
        <v>2097</v>
      </c>
      <c r="D617" s="12"/>
      <c r="E617" s="12"/>
      <c r="F617" s="12"/>
      <c r="G617" s="12"/>
      <c r="H617" s="12"/>
      <c r="I617" s="8"/>
      <c r="J617" s="425"/>
      <c r="K617" s="12"/>
      <c r="L617" s="12"/>
      <c r="M617" s="12"/>
      <c r="N617" s="12"/>
      <c r="O617" s="12"/>
      <c r="P617" s="12"/>
      <c r="Q617" s="12"/>
      <c r="R617" s="12"/>
      <c r="S617" s="12"/>
      <c r="T617" s="12"/>
      <c r="U617" s="12"/>
    </row>
    <row r="618" spans="1:21" s="68" customFormat="1" ht="15.75" customHeight="1">
      <c r="A618" s="9" t="s">
        <v>22</v>
      </c>
      <c r="B618" s="50" t="str">
        <f>data!C5764</f>
        <v>Empresas del sector (Distribución) (Deterioro) (FC03-5)</v>
      </c>
      <c r="C618" s="12" t="s">
        <v>2098</v>
      </c>
      <c r="D618" s="12"/>
      <c r="E618" s="12"/>
      <c r="F618" s="12"/>
      <c r="G618" s="9" t="s">
        <v>23</v>
      </c>
      <c r="H618" s="12"/>
      <c r="I618" s="8"/>
      <c r="J618" s="425"/>
      <c r="K618" s="12"/>
      <c r="L618" s="12"/>
      <c r="M618" s="12"/>
      <c r="N618" s="12"/>
      <c r="O618" s="12"/>
      <c r="P618" s="12"/>
      <c r="Q618" s="12"/>
      <c r="R618" s="12"/>
      <c r="S618" s="12"/>
      <c r="T618" s="12"/>
      <c r="U618" s="12"/>
    </row>
    <row r="619" spans="1:21" s="68" customFormat="1" ht="15.75" customHeight="1">
      <c r="A619" s="9" t="s">
        <v>22</v>
      </c>
      <c r="B619" s="50" t="str">
        <f>data!C5765</f>
        <v>Grandes consumidores (Distribución) (Deterioro) (FC03-5)</v>
      </c>
      <c r="C619" s="12" t="s">
        <v>2099</v>
      </c>
      <c r="D619" s="12"/>
      <c r="E619" s="12"/>
      <c r="F619" s="12"/>
      <c r="G619" s="9" t="s">
        <v>23</v>
      </c>
      <c r="H619" s="12"/>
      <c r="I619" s="8"/>
      <c r="J619" s="425"/>
      <c r="K619" s="12"/>
      <c r="L619" s="12"/>
      <c r="M619" s="12"/>
      <c r="N619" s="12"/>
      <c r="O619" s="12"/>
      <c r="P619" s="12"/>
      <c r="Q619" s="12"/>
      <c r="R619" s="12"/>
      <c r="S619" s="12"/>
      <c r="T619" s="12"/>
      <c r="U619" s="12"/>
    </row>
    <row r="620" spans="1:21" s="68" customFormat="1" ht="15.75" customHeight="1">
      <c r="A620" s="9" t="s">
        <v>22</v>
      </c>
      <c r="B620" s="50" t="str">
        <f>data!C5766</f>
        <v>Otros (Distribución) (Deterioro) (FC03-5)</v>
      </c>
      <c r="C620" s="12" t="s">
        <v>2100</v>
      </c>
      <c r="D620" s="12"/>
      <c r="E620" s="12"/>
      <c r="F620" s="12"/>
      <c r="G620" s="9" t="s">
        <v>23</v>
      </c>
      <c r="H620" s="12"/>
      <c r="I620" s="8"/>
      <c r="J620" s="425"/>
      <c r="K620" s="12"/>
      <c r="L620" s="12"/>
      <c r="M620" s="12"/>
      <c r="N620" s="12"/>
      <c r="O620" s="12"/>
      <c r="P620" s="12"/>
      <c r="Q620" s="12"/>
      <c r="R620" s="12"/>
      <c r="S620" s="12"/>
      <c r="T620" s="12"/>
      <c r="U620" s="12"/>
    </row>
    <row r="621" spans="1:21" s="68" customFormat="1" ht="15.75" customHeight="1">
      <c r="A621" s="9" t="s">
        <v>22</v>
      </c>
      <c r="B621" s="50" t="str">
        <f>data!C5767</f>
        <v>Total Distribución de gas combustible (Deterioro) (FC03-5)</v>
      </c>
      <c r="C621" s="12" t="s">
        <v>2101</v>
      </c>
      <c r="D621" s="12"/>
      <c r="E621" s="12"/>
      <c r="F621" s="12"/>
      <c r="G621" s="9" t="s">
        <v>23</v>
      </c>
      <c r="H621" s="12"/>
      <c r="I621" s="8"/>
      <c r="J621" s="425"/>
      <c r="K621" s="12"/>
      <c r="L621" s="12"/>
      <c r="M621" s="12"/>
      <c r="N621" s="12"/>
      <c r="O621" s="12"/>
      <c r="P621" s="12"/>
      <c r="Q621" s="12"/>
      <c r="R621" s="12"/>
      <c r="S621" s="12"/>
      <c r="T621" s="12"/>
      <c r="U621" s="12"/>
    </row>
    <row r="622" spans="1:21" s="68" customFormat="1" ht="15.75" customHeight="1">
      <c r="A622" s="9" t="s">
        <v>16</v>
      </c>
      <c r="B622" s="50" t="str">
        <f>data!C5768</f>
        <v>Negocio comercializacion de gas combustible (Deterioro) (FC03-5)</v>
      </c>
      <c r="C622" s="12" t="s">
        <v>2102</v>
      </c>
      <c r="D622" s="12"/>
      <c r="E622" s="12"/>
      <c r="F622" s="12"/>
      <c r="G622" s="12"/>
      <c r="H622" s="12"/>
      <c r="I622" s="8"/>
      <c r="J622" s="425"/>
      <c r="K622" s="12"/>
      <c r="L622" s="12"/>
      <c r="M622" s="12"/>
      <c r="N622" s="12"/>
      <c r="O622" s="12"/>
      <c r="P622" s="12"/>
      <c r="Q622" s="12"/>
      <c r="R622" s="12"/>
      <c r="S622" s="12"/>
      <c r="T622" s="12"/>
      <c r="U622" s="12"/>
    </row>
    <row r="623" spans="1:21" s="68" customFormat="1" ht="15.75" customHeight="1">
      <c r="A623" s="9" t="s">
        <v>22</v>
      </c>
      <c r="B623" s="50" t="str">
        <f>data!C5769</f>
        <v>Residencial Estrato 1 (Deterioro) (FC03-5)</v>
      </c>
      <c r="C623" s="12" t="s">
        <v>2103</v>
      </c>
      <c r="D623" s="12"/>
      <c r="E623" s="12"/>
      <c r="F623" s="12"/>
      <c r="G623" s="9" t="s">
        <v>23</v>
      </c>
      <c r="H623" s="12"/>
      <c r="I623" s="8"/>
      <c r="J623" s="425"/>
      <c r="K623" s="12"/>
      <c r="L623" s="12"/>
      <c r="M623" s="12"/>
      <c r="N623" s="12"/>
      <c r="O623" s="12"/>
      <c r="P623" s="12"/>
      <c r="Q623" s="12"/>
      <c r="R623" s="12"/>
      <c r="S623" s="12"/>
      <c r="T623" s="12"/>
      <c r="U623" s="12"/>
    </row>
    <row r="624" spans="1:21" s="68" customFormat="1" ht="15.75" customHeight="1">
      <c r="A624" s="9" t="s">
        <v>22</v>
      </c>
      <c r="B624" s="50" t="str">
        <f>data!C5770</f>
        <v>Residencial Estrato 2 (Deterioro) (FC03-5)</v>
      </c>
      <c r="C624" s="12" t="s">
        <v>2104</v>
      </c>
      <c r="D624" s="12"/>
      <c r="E624" s="12"/>
      <c r="F624" s="12"/>
      <c r="G624" s="9" t="s">
        <v>23</v>
      </c>
      <c r="H624" s="12"/>
      <c r="I624" s="8"/>
      <c r="J624" s="425"/>
      <c r="K624" s="12"/>
      <c r="L624" s="12"/>
      <c r="M624" s="12"/>
      <c r="N624" s="12"/>
      <c r="O624" s="12"/>
      <c r="P624" s="12"/>
      <c r="Q624" s="12"/>
      <c r="R624" s="12"/>
      <c r="S624" s="12"/>
      <c r="T624" s="12"/>
      <c r="U624" s="12"/>
    </row>
    <row r="625" spans="1:21" s="68" customFormat="1" ht="15.75" customHeight="1">
      <c r="A625" s="9" t="s">
        <v>22</v>
      </c>
      <c r="B625" s="50" t="str">
        <f>data!C5771</f>
        <v>Residencial Estrato 3 (Deterioro) (FC03-5)</v>
      </c>
      <c r="C625" s="12" t="s">
        <v>2105</v>
      </c>
      <c r="D625" s="12"/>
      <c r="E625" s="12"/>
      <c r="F625" s="12"/>
      <c r="G625" s="9" t="s">
        <v>23</v>
      </c>
      <c r="H625" s="12"/>
      <c r="I625" s="8"/>
      <c r="J625" s="425"/>
      <c r="K625" s="12"/>
      <c r="L625" s="12"/>
      <c r="M625" s="12"/>
      <c r="N625" s="12"/>
      <c r="O625" s="12"/>
      <c r="P625" s="12"/>
      <c r="Q625" s="12"/>
      <c r="R625" s="12"/>
      <c r="S625" s="12"/>
      <c r="T625" s="12"/>
      <c r="U625" s="12"/>
    </row>
    <row r="626" spans="1:21" s="68" customFormat="1" ht="15.75" customHeight="1">
      <c r="A626" s="9" t="s">
        <v>22</v>
      </c>
      <c r="B626" s="50" t="str">
        <f>data!C5772</f>
        <v>Residencial Estrato 4 (Deterioro) (FC03-5)</v>
      </c>
      <c r="C626" s="12" t="s">
        <v>2106</v>
      </c>
      <c r="D626" s="12"/>
      <c r="E626" s="12"/>
      <c r="F626" s="12"/>
      <c r="G626" s="9" t="s">
        <v>23</v>
      </c>
      <c r="H626" s="12"/>
      <c r="I626" s="8"/>
      <c r="J626" s="425"/>
      <c r="K626" s="12"/>
      <c r="L626" s="12"/>
      <c r="M626" s="12"/>
      <c r="N626" s="12"/>
      <c r="O626" s="12"/>
      <c r="P626" s="12"/>
      <c r="Q626" s="12"/>
      <c r="R626" s="12"/>
      <c r="S626" s="12"/>
      <c r="T626" s="12"/>
      <c r="U626" s="12"/>
    </row>
    <row r="627" spans="1:21" s="68" customFormat="1" ht="15.75" customHeight="1">
      <c r="A627" s="9" t="s">
        <v>22</v>
      </c>
      <c r="B627" s="50" t="str">
        <f>data!C5773</f>
        <v>Residencial Estrato 5 (Deterioro) (FC03-5)</v>
      </c>
      <c r="C627" s="12" t="s">
        <v>2107</v>
      </c>
      <c r="D627" s="12"/>
      <c r="E627" s="12"/>
      <c r="F627" s="12"/>
      <c r="G627" s="9" t="s">
        <v>23</v>
      </c>
      <c r="H627" s="12"/>
      <c r="I627" s="8"/>
      <c r="J627" s="425"/>
      <c r="K627" s="12"/>
      <c r="L627" s="12"/>
      <c r="M627" s="12"/>
      <c r="N627" s="12"/>
      <c r="O627" s="12"/>
      <c r="P627" s="12"/>
      <c r="Q627" s="12"/>
      <c r="R627" s="12"/>
      <c r="S627" s="12"/>
      <c r="T627" s="12"/>
      <c r="U627" s="12"/>
    </row>
    <row r="628" spans="1:21" s="68" customFormat="1" ht="15.75" customHeight="1">
      <c r="A628" s="9" t="s">
        <v>22</v>
      </c>
      <c r="B628" s="50" t="str">
        <f>data!C5774</f>
        <v>Residencial Estrato 6 (Deterioro) (FC03-5)</v>
      </c>
      <c r="C628" s="12" t="s">
        <v>2108</v>
      </c>
      <c r="D628" s="12"/>
      <c r="E628" s="12"/>
      <c r="F628" s="12"/>
      <c r="G628" s="9" t="s">
        <v>23</v>
      </c>
      <c r="H628" s="12"/>
      <c r="I628" s="8"/>
      <c r="J628" s="425"/>
      <c r="K628" s="12"/>
      <c r="L628" s="12"/>
      <c r="M628" s="12"/>
      <c r="N628" s="12"/>
      <c r="O628" s="12"/>
      <c r="P628" s="12"/>
      <c r="Q628" s="12"/>
      <c r="R628" s="12"/>
      <c r="S628" s="12"/>
      <c r="T628" s="12"/>
      <c r="U628" s="12"/>
    </row>
    <row r="629" spans="1:21" s="68" customFormat="1" ht="15.75" customHeight="1">
      <c r="A629" s="9" t="s">
        <v>22</v>
      </c>
      <c r="B629" s="50" t="str">
        <f>data!C5775</f>
        <v>Comercial (Deterioro) (FC03-5)</v>
      </c>
      <c r="C629" s="12" t="s">
        <v>2109</v>
      </c>
      <c r="D629" s="12"/>
      <c r="E629" s="12"/>
      <c r="F629" s="12"/>
      <c r="G629" s="9" t="s">
        <v>23</v>
      </c>
      <c r="H629" s="12"/>
      <c r="I629" s="8"/>
      <c r="J629" s="425"/>
      <c r="K629" s="12"/>
      <c r="L629" s="12"/>
      <c r="M629" s="12"/>
      <c r="N629" s="12"/>
      <c r="O629" s="12"/>
      <c r="P629" s="12"/>
      <c r="Q629" s="12"/>
      <c r="R629" s="12"/>
      <c r="S629" s="12"/>
      <c r="T629" s="12"/>
      <c r="U629" s="12"/>
    </row>
    <row r="630" spans="1:21" s="68" customFormat="1" ht="15.75" customHeight="1">
      <c r="A630" s="9" t="s">
        <v>22</v>
      </c>
      <c r="B630" s="50" t="str">
        <f>data!C5776</f>
        <v>Industrial (Deterioro) (FC03-5)</v>
      </c>
      <c r="C630" s="12" t="s">
        <v>2110</v>
      </c>
      <c r="D630" s="12"/>
      <c r="E630" s="12"/>
      <c r="F630" s="12"/>
      <c r="G630" s="9" t="s">
        <v>23</v>
      </c>
      <c r="H630" s="12"/>
      <c r="I630" s="8"/>
      <c r="J630" s="425"/>
      <c r="K630" s="12"/>
      <c r="L630" s="12"/>
      <c r="M630" s="12"/>
      <c r="N630" s="12"/>
      <c r="O630" s="12"/>
      <c r="P630" s="12"/>
      <c r="Q630" s="12"/>
      <c r="R630" s="12"/>
      <c r="S630" s="12"/>
      <c r="T630" s="12"/>
      <c r="U630" s="12"/>
    </row>
    <row r="631" spans="1:21" s="68" customFormat="1" ht="15.75" customHeight="1">
      <c r="A631" s="9" t="s">
        <v>22</v>
      </c>
      <c r="B631" s="50" t="str">
        <f>data!C5777</f>
        <v>Oficial (Deterioro) (FC03-5)</v>
      </c>
      <c r="C631" s="12" t="s">
        <v>2111</v>
      </c>
      <c r="D631" s="12"/>
      <c r="E631" s="12"/>
      <c r="F631" s="12"/>
      <c r="G631" s="9" t="s">
        <v>23</v>
      </c>
      <c r="H631" s="12"/>
      <c r="I631" s="8"/>
      <c r="J631" s="425"/>
      <c r="K631" s="12"/>
      <c r="L631" s="12"/>
      <c r="M631" s="12"/>
      <c r="N631" s="12"/>
      <c r="O631" s="12"/>
      <c r="P631" s="12"/>
      <c r="Q631" s="12"/>
      <c r="R631" s="12"/>
      <c r="S631" s="12"/>
      <c r="T631" s="12"/>
      <c r="U631" s="12"/>
    </row>
    <row r="632" spans="1:21" s="68" customFormat="1" ht="15.75" customHeight="1">
      <c r="A632" s="9" t="s">
        <v>22</v>
      </c>
      <c r="B632" s="50" t="str">
        <f>data!C5778</f>
        <v>Especial Asistencial (Deterioro) (FC03-5)</v>
      </c>
      <c r="C632" s="12" t="s">
        <v>2112</v>
      </c>
      <c r="D632" s="12"/>
      <c r="E632" s="12"/>
      <c r="F632" s="12"/>
      <c r="G632" s="9" t="s">
        <v>23</v>
      </c>
      <c r="H632" s="12"/>
      <c r="I632" s="8"/>
      <c r="J632" s="425"/>
      <c r="K632" s="12"/>
      <c r="L632" s="12"/>
      <c r="M632" s="12"/>
      <c r="N632" s="12"/>
      <c r="O632" s="12"/>
      <c r="P632" s="12"/>
      <c r="Q632" s="12"/>
      <c r="R632" s="12"/>
      <c r="S632" s="12"/>
      <c r="T632" s="12"/>
      <c r="U632" s="12"/>
    </row>
    <row r="633" spans="1:21" s="68" customFormat="1" ht="15.75" customHeight="1">
      <c r="A633" s="9" t="s">
        <v>22</v>
      </c>
      <c r="B633" s="50" t="str">
        <f>data!C5779</f>
        <v>Especial Educativo (Deterioro) (FC03-5)</v>
      </c>
      <c r="C633" s="12" t="s">
        <v>2113</v>
      </c>
      <c r="D633" s="12"/>
      <c r="E633" s="12"/>
      <c r="F633" s="12"/>
      <c r="G633" s="9" t="s">
        <v>23</v>
      </c>
      <c r="H633" s="12"/>
      <c r="I633" s="8"/>
      <c r="J633" s="425"/>
      <c r="K633" s="12"/>
      <c r="L633" s="12"/>
      <c r="M633" s="12"/>
      <c r="N633" s="12"/>
      <c r="O633" s="12"/>
      <c r="P633" s="12"/>
      <c r="Q633" s="12"/>
      <c r="R633" s="12"/>
      <c r="S633" s="12"/>
      <c r="T633" s="12"/>
      <c r="U633" s="12"/>
    </row>
    <row r="634" spans="1:21" s="68" customFormat="1" ht="15.75" customHeight="1">
      <c r="A634" s="9" t="s">
        <v>22</v>
      </c>
      <c r="B634" s="50" t="str">
        <f>data!C5780</f>
        <v>Grandes consumidores (Comercialización) (Deterioro) (FC03-5)</v>
      </c>
      <c r="C634" s="12" t="s">
        <v>2114</v>
      </c>
      <c r="D634" s="12"/>
      <c r="E634" s="12"/>
      <c r="F634" s="12"/>
      <c r="G634" s="9" t="s">
        <v>23</v>
      </c>
      <c r="H634" s="12"/>
      <c r="I634" s="8"/>
      <c r="J634" s="425"/>
      <c r="K634" s="12"/>
      <c r="L634" s="12"/>
      <c r="M634" s="12"/>
      <c r="N634" s="12"/>
      <c r="O634" s="12"/>
      <c r="P634" s="12"/>
      <c r="Q634" s="12"/>
      <c r="R634" s="12"/>
      <c r="S634" s="12"/>
      <c r="T634" s="12"/>
      <c r="U634" s="12"/>
    </row>
    <row r="635" spans="1:21" s="68" customFormat="1" ht="15.75" customHeight="1">
      <c r="A635" s="9" t="s">
        <v>22</v>
      </c>
      <c r="B635" s="50" t="str">
        <f>data!C5781</f>
        <v>Empresas del sector (Comercialización) (Deterioro) (FC03-5)</v>
      </c>
      <c r="C635" s="12" t="s">
        <v>2115</v>
      </c>
      <c r="D635" s="12"/>
      <c r="E635" s="12"/>
      <c r="F635" s="12"/>
      <c r="G635" s="9" t="s">
        <v>23</v>
      </c>
      <c r="H635" s="12"/>
      <c r="I635" s="8"/>
      <c r="J635" s="425"/>
      <c r="K635" s="12"/>
      <c r="L635" s="12"/>
      <c r="M635" s="12"/>
      <c r="N635" s="12"/>
      <c r="O635" s="12"/>
      <c r="P635" s="12"/>
      <c r="Q635" s="12"/>
      <c r="R635" s="12"/>
      <c r="S635" s="12"/>
      <c r="T635" s="12"/>
      <c r="U635" s="12"/>
    </row>
    <row r="636" spans="1:21" s="68" customFormat="1" ht="15.75" customHeight="1">
      <c r="A636" s="9" t="s">
        <v>22</v>
      </c>
      <c r="B636" s="50" t="str">
        <f>data!C5782</f>
        <v>Otros (Comercialización) (Deterioro) (FC03-5)</v>
      </c>
      <c r="C636" s="12" t="s">
        <v>2116</v>
      </c>
      <c r="D636" s="12"/>
      <c r="E636" s="12"/>
      <c r="F636" s="12"/>
      <c r="G636" s="9" t="s">
        <v>23</v>
      </c>
      <c r="H636" s="12"/>
      <c r="I636" s="8"/>
      <c r="J636" s="425"/>
      <c r="K636" s="12"/>
      <c r="L636" s="12"/>
      <c r="M636" s="12"/>
      <c r="N636" s="12"/>
      <c r="O636" s="12"/>
      <c r="P636" s="12"/>
      <c r="Q636" s="12"/>
      <c r="R636" s="12"/>
      <c r="S636" s="12"/>
      <c r="T636" s="12"/>
      <c r="U636" s="12"/>
    </row>
    <row r="637" spans="1:21" s="68" customFormat="1" ht="15.75" customHeight="1">
      <c r="A637" s="9" t="s">
        <v>22</v>
      </c>
      <c r="B637" s="50" t="str">
        <f>data!C5783</f>
        <v>Total Comercialización de gas combustible (Deterioro) (FC03-5)</v>
      </c>
      <c r="C637" s="12" t="s">
        <v>2117</v>
      </c>
      <c r="D637" s="12"/>
      <c r="E637" s="12"/>
      <c r="F637" s="12"/>
      <c r="G637" s="9" t="s">
        <v>23</v>
      </c>
      <c r="H637" s="12"/>
      <c r="I637" s="8"/>
      <c r="J637" s="425"/>
      <c r="K637" s="12"/>
      <c r="L637" s="12"/>
      <c r="M637" s="12"/>
      <c r="N637" s="12"/>
      <c r="O637" s="12"/>
      <c r="P637" s="12"/>
      <c r="Q637" s="12"/>
      <c r="R637" s="12"/>
      <c r="S637" s="12"/>
      <c r="T637" s="12"/>
      <c r="U637" s="12"/>
    </row>
    <row r="638" spans="1:21" s="68" customFormat="1" ht="15.75" customHeight="1">
      <c r="A638" s="9" t="s">
        <v>22</v>
      </c>
      <c r="B638" s="50" t="str">
        <f>data!C5784</f>
        <v>Total Deterioro Cuentas por Cobrar (FC03-5)</v>
      </c>
      <c r="C638" s="12" t="s">
        <v>2118</v>
      </c>
      <c r="D638" s="12"/>
      <c r="E638" s="12"/>
      <c r="F638" s="12"/>
      <c r="G638" s="9" t="s">
        <v>23</v>
      </c>
      <c r="H638" s="12"/>
      <c r="I638" s="8"/>
      <c r="J638" s="425"/>
      <c r="K638" s="12"/>
      <c r="L638" s="12"/>
      <c r="M638" s="12"/>
      <c r="N638" s="12"/>
      <c r="O638" s="12"/>
      <c r="P638" s="12"/>
      <c r="Q638" s="12"/>
      <c r="R638" s="12"/>
      <c r="S638" s="12"/>
      <c r="T638" s="12"/>
      <c r="U638" s="12"/>
    </row>
    <row r="639" spans="1:21" s="68" customFormat="1" ht="15.75" customHeight="1">
      <c r="A639" s="9" t="s">
        <v>16</v>
      </c>
      <c r="B639" s="60" t="str">
        <f>data!C6316</f>
        <v>--Formato Complementario 03-6--</v>
      </c>
      <c r="C639" s="12"/>
      <c r="D639" s="12"/>
      <c r="E639" s="12"/>
      <c r="F639" s="12"/>
      <c r="G639" s="12"/>
      <c r="H639" s="12"/>
      <c r="I639" s="8"/>
      <c r="J639" s="425"/>
      <c r="K639" s="12"/>
      <c r="L639" s="12"/>
      <c r="M639" s="12"/>
      <c r="N639" s="12"/>
      <c r="O639" s="12"/>
      <c r="P639" s="12"/>
      <c r="Q639" s="12"/>
      <c r="R639" s="12"/>
      <c r="S639" s="12"/>
      <c r="T639" s="12"/>
      <c r="U639" s="12"/>
    </row>
    <row r="640" spans="1:21" s="68" customFormat="1" ht="15.75" customHeight="1">
      <c r="A640" s="9" t="s">
        <v>16</v>
      </c>
      <c r="B640" s="50" t="str">
        <f>data!C6317</f>
        <v>-- 01 --</v>
      </c>
      <c r="C640" s="12"/>
      <c r="D640" s="12"/>
      <c r="E640" s="12"/>
      <c r="F640" s="12"/>
      <c r="G640" s="12"/>
      <c r="H640" s="12"/>
      <c r="I640" s="8"/>
      <c r="J640" s="425"/>
      <c r="K640" s="12"/>
      <c r="L640" s="12"/>
      <c r="M640" s="12"/>
      <c r="N640" s="12"/>
      <c r="O640" s="12"/>
      <c r="P640" s="12"/>
      <c r="Q640" s="12"/>
      <c r="R640" s="12"/>
      <c r="S640" s="12"/>
      <c r="T640" s="12"/>
      <c r="U640" s="12"/>
    </row>
    <row r="641" spans="1:21" s="68" customFormat="1" ht="15.75" customHeight="1">
      <c r="A641" s="9" t="s">
        <v>16</v>
      </c>
      <c r="B641" s="50" t="str">
        <f>data!C6318</f>
        <v>Servicio de gas licuado del petróleo (FC03-6)</v>
      </c>
      <c r="C641" s="12" t="s">
        <v>2119</v>
      </c>
      <c r="D641" s="12"/>
      <c r="E641" s="12"/>
      <c r="F641" s="12"/>
      <c r="G641" s="12"/>
      <c r="H641" s="12"/>
      <c r="I641" s="8"/>
      <c r="J641" s="425"/>
      <c r="K641" s="12"/>
      <c r="L641" s="12"/>
      <c r="M641" s="12"/>
      <c r="N641" s="12"/>
      <c r="O641" s="12"/>
      <c r="P641" s="12"/>
      <c r="Q641" s="12"/>
      <c r="R641" s="12"/>
      <c r="S641" s="12"/>
      <c r="T641" s="12"/>
      <c r="U641" s="12"/>
    </row>
    <row r="642" spans="1:21" s="68" customFormat="1" ht="15.75" customHeight="1">
      <c r="A642" s="9" t="s">
        <v>16</v>
      </c>
      <c r="B642" s="50" t="str">
        <f>data!C6319</f>
        <v>Negocio transporte de GLP (FC03-6)</v>
      </c>
      <c r="C642" s="12" t="s">
        <v>2120</v>
      </c>
      <c r="D642" s="12"/>
      <c r="E642" s="12"/>
      <c r="F642" s="12"/>
      <c r="G642" s="12"/>
      <c r="H642" s="12"/>
      <c r="I642" s="8"/>
      <c r="J642" s="425"/>
      <c r="K642" s="12"/>
      <c r="L642" s="12"/>
      <c r="M642" s="12"/>
      <c r="N642" s="12"/>
      <c r="O642" s="12"/>
      <c r="P642" s="12"/>
      <c r="Q642" s="12"/>
      <c r="R642" s="12"/>
      <c r="S642" s="12"/>
      <c r="T642" s="12"/>
      <c r="U642" s="12"/>
    </row>
    <row r="643" spans="1:21" s="68" customFormat="1" ht="15.75" customHeight="1">
      <c r="A643" s="9" t="s">
        <v>22</v>
      </c>
      <c r="B643" s="50" t="str">
        <f>data!C6320</f>
        <v>Empresas del sector (FC03-6)</v>
      </c>
      <c r="C643" s="12" t="s">
        <v>2121</v>
      </c>
      <c r="D643" s="12"/>
      <c r="E643" s="12"/>
      <c r="F643" s="12"/>
      <c r="G643" s="9" t="s">
        <v>23</v>
      </c>
      <c r="H643" s="12"/>
      <c r="I643" s="8"/>
      <c r="J643" s="425"/>
      <c r="K643" s="12"/>
      <c r="L643" s="12"/>
      <c r="M643" s="12"/>
      <c r="N643" s="12"/>
      <c r="O643" s="12"/>
      <c r="P643" s="12"/>
      <c r="Q643" s="12"/>
      <c r="R643" s="12"/>
      <c r="S643" s="12"/>
      <c r="T643" s="12"/>
      <c r="U643" s="12"/>
    </row>
    <row r="644" spans="1:21" s="68" customFormat="1" ht="15.75" customHeight="1">
      <c r="A644" s="9" t="s">
        <v>22</v>
      </c>
      <c r="B644" s="50" t="str">
        <f>data!C6321</f>
        <v>Usuarios No Regulados (Transporte) (FC03-6)</v>
      </c>
      <c r="C644" s="150" t="s">
        <v>2122</v>
      </c>
      <c r="D644" s="12"/>
      <c r="E644" s="12"/>
      <c r="F644" s="12"/>
      <c r="G644" s="9" t="s">
        <v>23</v>
      </c>
      <c r="H644" s="12"/>
      <c r="I644" s="8"/>
      <c r="J644" s="425"/>
      <c r="K644" s="12"/>
      <c r="L644" s="12"/>
      <c r="M644" s="12"/>
      <c r="N644" s="12"/>
      <c r="O644" s="12"/>
      <c r="P644" s="12"/>
      <c r="Q644" s="12"/>
      <c r="R644" s="12"/>
      <c r="S644" s="12"/>
      <c r="T644" s="12"/>
      <c r="U644" s="12"/>
    </row>
    <row r="645" spans="1:21" s="68" customFormat="1" ht="15.75" customHeight="1">
      <c r="A645" s="9" t="s">
        <v>22</v>
      </c>
      <c r="B645" s="50" t="str">
        <f>data!C6322</f>
        <v>Otros (Transporte) (FC03-6)</v>
      </c>
      <c r="C645" s="12" t="s">
        <v>2123</v>
      </c>
      <c r="D645" s="12"/>
      <c r="E645" s="12"/>
      <c r="F645" s="12"/>
      <c r="G645" s="9" t="s">
        <v>23</v>
      </c>
      <c r="H645" s="12"/>
      <c r="I645" s="8"/>
      <c r="J645" s="425"/>
      <c r="K645" s="12"/>
      <c r="L645" s="12"/>
      <c r="M645" s="12"/>
      <c r="N645" s="12"/>
      <c r="O645" s="12"/>
      <c r="P645" s="12"/>
      <c r="Q645" s="12"/>
      <c r="R645" s="12"/>
      <c r="S645" s="12"/>
      <c r="T645" s="12"/>
      <c r="U645" s="12"/>
    </row>
    <row r="646" spans="1:21" s="68" customFormat="1" ht="15.75" customHeight="1">
      <c r="A646" s="9" t="s">
        <v>22</v>
      </c>
      <c r="B646" s="50" t="str">
        <f>data!C6323</f>
        <v>Total Transporte de GLP (FC03-6)</v>
      </c>
      <c r="C646" s="12" t="s">
        <v>2124</v>
      </c>
      <c r="D646" s="12"/>
      <c r="E646" s="12"/>
      <c r="F646" s="12"/>
      <c r="G646" s="9" t="s">
        <v>23</v>
      </c>
      <c r="H646" s="12"/>
      <c r="I646" s="8"/>
      <c r="J646" s="425"/>
      <c r="K646" s="12"/>
      <c r="L646" s="12"/>
      <c r="M646" s="12"/>
      <c r="N646" s="12"/>
      <c r="O646" s="12"/>
      <c r="P646" s="12"/>
      <c r="Q646" s="12"/>
      <c r="R646" s="12"/>
      <c r="S646" s="12"/>
      <c r="T646" s="12"/>
      <c r="U646" s="12"/>
    </row>
    <row r="647" spans="1:21" s="68" customFormat="1" ht="15.75" customHeight="1">
      <c r="A647" s="9" t="s">
        <v>16</v>
      </c>
      <c r="B647" s="50" t="str">
        <f>data!C6324</f>
        <v>Negocio comercializacion Mayorista de GLP (FC03-6)</v>
      </c>
      <c r="C647" s="12" t="s">
        <v>2125</v>
      </c>
      <c r="D647" s="12"/>
      <c r="E647" s="12"/>
      <c r="F647" s="12"/>
      <c r="G647" s="12"/>
      <c r="H647" s="12"/>
      <c r="I647" s="8"/>
      <c r="J647" s="425"/>
      <c r="K647" s="12"/>
      <c r="L647" s="12"/>
      <c r="M647" s="12"/>
      <c r="N647" s="12"/>
      <c r="O647" s="12"/>
      <c r="P647" s="12"/>
      <c r="Q647" s="12"/>
      <c r="R647" s="12"/>
      <c r="S647" s="12"/>
      <c r="T647" s="12"/>
      <c r="U647" s="12"/>
    </row>
    <row r="648" spans="1:21" s="68" customFormat="1" ht="15.75" customHeight="1">
      <c r="A648" s="9" t="s">
        <v>22</v>
      </c>
      <c r="B648" s="50" t="str">
        <f>data!C6325</f>
        <v>Distribuidores Inversionistas (FC03-6)</v>
      </c>
      <c r="C648" s="12" t="s">
        <v>2126</v>
      </c>
      <c r="D648" s="12"/>
      <c r="E648" s="12"/>
      <c r="F648" s="12"/>
      <c r="G648" s="9" t="s">
        <v>23</v>
      </c>
      <c r="H648" s="12"/>
      <c r="I648" s="8"/>
      <c r="J648" s="425"/>
      <c r="K648" s="12"/>
      <c r="L648" s="12"/>
      <c r="M648" s="12"/>
      <c r="N648" s="12"/>
      <c r="O648" s="12"/>
      <c r="P648" s="12"/>
      <c r="Q648" s="12"/>
      <c r="R648" s="12"/>
      <c r="S648" s="12"/>
      <c r="T648" s="12"/>
      <c r="U648" s="12"/>
    </row>
    <row r="649" spans="1:21" s="68" customFormat="1" ht="15.75" customHeight="1">
      <c r="A649" s="9" t="s">
        <v>22</v>
      </c>
      <c r="B649" s="50" t="str">
        <f>data!C6326</f>
        <v>Comercializadores Mayoristas (FC03-6)</v>
      </c>
      <c r="C649" s="12" t="s">
        <v>2127</v>
      </c>
      <c r="D649" s="12"/>
      <c r="E649" s="12"/>
      <c r="F649" s="12"/>
      <c r="G649" s="9" t="s">
        <v>23</v>
      </c>
      <c r="H649" s="12"/>
      <c r="I649" s="8"/>
      <c r="J649" s="425"/>
      <c r="K649" s="12"/>
      <c r="L649" s="12"/>
      <c r="M649" s="12"/>
      <c r="N649" s="12"/>
      <c r="O649" s="12"/>
      <c r="P649" s="12"/>
      <c r="Q649" s="12"/>
      <c r="R649" s="12"/>
      <c r="S649" s="12"/>
      <c r="T649" s="12"/>
      <c r="U649" s="12"/>
    </row>
    <row r="650" spans="1:21" s="68" customFormat="1" ht="15.75" customHeight="1">
      <c r="A650" s="9" t="s">
        <v>22</v>
      </c>
      <c r="B650" s="50" t="str">
        <f>data!C6327</f>
        <v>Usuarios No Regulados (Comercialización) (FC03-6)</v>
      </c>
      <c r="C650" s="12" t="s">
        <v>2128</v>
      </c>
      <c r="D650" s="12"/>
      <c r="E650" s="12"/>
      <c r="F650" s="12"/>
      <c r="G650" s="9" t="s">
        <v>23</v>
      </c>
      <c r="H650" s="12"/>
      <c r="I650" s="8"/>
      <c r="J650" s="425"/>
      <c r="K650" s="12"/>
      <c r="L650" s="12"/>
      <c r="M650" s="12"/>
      <c r="N650" s="12"/>
      <c r="O650" s="12"/>
      <c r="P650" s="12"/>
      <c r="Q650" s="12"/>
      <c r="R650" s="12"/>
      <c r="S650" s="12"/>
      <c r="T650" s="12"/>
      <c r="U650" s="12"/>
    </row>
    <row r="651" spans="1:21" s="68" customFormat="1" ht="15.75" customHeight="1">
      <c r="A651" s="9" t="s">
        <v>22</v>
      </c>
      <c r="B651" s="50" t="str">
        <f>data!C6328</f>
        <v>Otros (CM-GLP) (FC03-6)</v>
      </c>
      <c r="C651" s="12" t="s">
        <v>2129</v>
      </c>
      <c r="D651" s="12"/>
      <c r="E651" s="12"/>
      <c r="F651" s="12"/>
      <c r="G651" s="9" t="s">
        <v>23</v>
      </c>
      <c r="H651" s="12"/>
      <c r="I651" s="8"/>
      <c r="J651" s="425"/>
      <c r="K651" s="12"/>
      <c r="L651" s="12"/>
      <c r="M651" s="12"/>
      <c r="N651" s="12"/>
      <c r="O651" s="12"/>
      <c r="P651" s="12"/>
      <c r="Q651" s="12"/>
      <c r="R651" s="12"/>
      <c r="S651" s="12"/>
      <c r="T651" s="12"/>
      <c r="U651" s="12"/>
    </row>
    <row r="652" spans="1:21" s="68" customFormat="1" ht="15.75" customHeight="1">
      <c r="A652" s="9" t="s">
        <v>22</v>
      </c>
      <c r="B652" s="50" t="str">
        <f>data!C6329</f>
        <v>Total Comercializacion Mayorista de GLP (FC03-6)</v>
      </c>
      <c r="C652" s="12" t="s">
        <v>2130</v>
      </c>
      <c r="D652" s="12"/>
      <c r="E652" s="12"/>
      <c r="F652" s="12"/>
      <c r="G652" s="9" t="s">
        <v>23</v>
      </c>
      <c r="H652" s="12"/>
      <c r="I652" s="8"/>
      <c r="J652" s="425"/>
      <c r="K652" s="12"/>
      <c r="L652" s="12"/>
      <c r="M652" s="12"/>
      <c r="N652" s="12"/>
      <c r="O652" s="12"/>
      <c r="P652" s="12"/>
      <c r="Q652" s="12"/>
      <c r="R652" s="12"/>
      <c r="S652" s="12"/>
      <c r="T652" s="12"/>
      <c r="U652" s="12"/>
    </row>
    <row r="653" spans="1:21" s="68" customFormat="1" ht="15.75" customHeight="1">
      <c r="A653" s="9" t="s">
        <v>16</v>
      </c>
      <c r="B653" s="50" t="str">
        <f>data!C6330</f>
        <v>Negocio distribución de GLP (FC03-6)</v>
      </c>
      <c r="C653" s="12" t="s">
        <v>2131</v>
      </c>
      <c r="D653" s="12"/>
      <c r="E653" s="12"/>
      <c r="F653" s="12"/>
      <c r="G653" s="12"/>
      <c r="H653" s="12"/>
      <c r="I653" s="8"/>
      <c r="J653" s="425"/>
      <c r="K653" s="12"/>
      <c r="L653" s="12"/>
      <c r="M653" s="12"/>
      <c r="N653" s="12"/>
      <c r="O653" s="12"/>
      <c r="P653" s="12"/>
      <c r="Q653" s="12"/>
      <c r="R653" s="12"/>
      <c r="S653" s="12"/>
      <c r="T653" s="12"/>
      <c r="U653" s="12"/>
    </row>
    <row r="654" spans="1:21" s="68" customFormat="1" ht="15.75" customHeight="1">
      <c r="A654" s="9" t="s">
        <v>22</v>
      </c>
      <c r="B654" s="50" t="str">
        <f>data!C6331</f>
        <v>Comercializadores  minoristas (FC03-6)</v>
      </c>
      <c r="C654" s="12" t="s">
        <v>2132</v>
      </c>
      <c r="D654" s="12"/>
      <c r="E654" s="12"/>
      <c r="F654" s="12"/>
      <c r="G654" s="9" t="s">
        <v>23</v>
      </c>
      <c r="H654" s="12"/>
      <c r="I654" s="8"/>
      <c r="J654" s="425"/>
      <c r="K654" s="12"/>
      <c r="L654" s="12"/>
      <c r="M654" s="12"/>
      <c r="N654" s="12"/>
      <c r="O654" s="12"/>
      <c r="P654" s="12"/>
      <c r="Q654" s="12"/>
      <c r="R654" s="12"/>
      <c r="S654" s="12"/>
      <c r="T654" s="12"/>
      <c r="U654" s="12"/>
    </row>
    <row r="655" spans="1:21" s="68" customFormat="1" ht="15.75" customHeight="1">
      <c r="A655" s="9" t="s">
        <v>22</v>
      </c>
      <c r="B655" s="50" t="str">
        <f>data!C6332</f>
        <v>Tanques Estacionarios (FC03-6)</v>
      </c>
      <c r="C655" s="12" t="s">
        <v>2133</v>
      </c>
      <c r="D655" s="12"/>
      <c r="E655" s="12"/>
      <c r="F655" s="12"/>
      <c r="G655" s="9" t="s">
        <v>23</v>
      </c>
      <c r="H655" s="12"/>
      <c r="I655" s="8"/>
      <c r="J655" s="425"/>
      <c r="K655" s="12"/>
      <c r="L655" s="12"/>
      <c r="M655" s="12"/>
      <c r="N655" s="12"/>
      <c r="O655" s="12"/>
      <c r="P655" s="12"/>
      <c r="Q655" s="12"/>
      <c r="R655" s="12"/>
      <c r="S655" s="12"/>
      <c r="T655" s="12"/>
      <c r="U655" s="12"/>
    </row>
    <row r="656" spans="1:21" s="68" customFormat="1" ht="15.75" customHeight="1">
      <c r="A656" s="9" t="s">
        <v>22</v>
      </c>
      <c r="B656" s="50" t="str">
        <f>data!C6333</f>
        <v>Puntos de Venta (FC03-6)</v>
      </c>
      <c r="C656" s="12" t="s">
        <v>2134</v>
      </c>
      <c r="D656" s="12"/>
      <c r="E656" s="12"/>
      <c r="F656" s="12"/>
      <c r="G656" s="9" t="s">
        <v>23</v>
      </c>
      <c r="H656" s="12"/>
      <c r="I656" s="8"/>
      <c r="J656" s="425"/>
      <c r="K656" s="12"/>
      <c r="L656" s="12"/>
      <c r="M656" s="12"/>
      <c r="N656" s="12"/>
      <c r="O656" s="12"/>
      <c r="P656" s="12"/>
      <c r="Q656" s="12"/>
      <c r="R656" s="12"/>
      <c r="S656" s="12"/>
      <c r="T656" s="12"/>
      <c r="U656" s="12"/>
    </row>
    <row r="657" spans="1:21" s="68" customFormat="1" ht="15.75" customHeight="1">
      <c r="A657" s="9" t="s">
        <v>22</v>
      </c>
      <c r="B657" s="50" t="str">
        <f>data!C6334</f>
        <v>Estrato 1 Subsidiado (DT-GLP) (FC03-6)</v>
      </c>
      <c r="C657" s="12" t="s">
        <v>2135</v>
      </c>
      <c r="D657" s="12"/>
      <c r="E657" s="12"/>
      <c r="F657" s="12"/>
      <c r="G657" s="9" t="s">
        <v>23</v>
      </c>
      <c r="H657" s="12"/>
      <c r="I657" s="8"/>
      <c r="J657" s="425"/>
      <c r="K657" s="12"/>
      <c r="L657" s="12"/>
      <c r="M657" s="12"/>
      <c r="N657" s="12"/>
      <c r="O657" s="12"/>
      <c r="P657" s="12"/>
      <c r="Q657" s="12"/>
      <c r="R657" s="12"/>
      <c r="S657" s="12"/>
      <c r="T657" s="12"/>
      <c r="U657" s="12"/>
    </row>
    <row r="658" spans="1:21" s="68" customFormat="1" ht="15.75" customHeight="1">
      <c r="A658" s="9" t="s">
        <v>22</v>
      </c>
      <c r="B658" s="50" t="str">
        <f>data!C6335</f>
        <v>Estrato 2 Subsidiado (DT-GLP) (FC03-6)</v>
      </c>
      <c r="C658" s="12" t="s">
        <v>2136</v>
      </c>
      <c r="D658" s="12"/>
      <c r="E658" s="12"/>
      <c r="F658" s="12"/>
      <c r="G658" s="9" t="s">
        <v>23</v>
      </c>
      <c r="H658" s="12"/>
      <c r="I658" s="8"/>
      <c r="J658" s="425"/>
      <c r="K658" s="12"/>
      <c r="L658" s="12"/>
      <c r="M658" s="12"/>
      <c r="N658" s="12"/>
      <c r="O658" s="12"/>
      <c r="P658" s="12"/>
      <c r="Q658" s="12"/>
      <c r="R658" s="12"/>
      <c r="S658" s="12"/>
      <c r="T658" s="12"/>
      <c r="U658" s="12"/>
    </row>
    <row r="659" spans="1:21" s="68" customFormat="1" ht="15.75" customHeight="1">
      <c r="A659" s="9" t="s">
        <v>22</v>
      </c>
      <c r="B659" s="50" t="str">
        <f>data!C6336</f>
        <v>Otros (DT-GLP) (FC03-6)</v>
      </c>
      <c r="C659" s="12" t="s">
        <v>2137</v>
      </c>
      <c r="D659" s="12"/>
      <c r="E659" s="12"/>
      <c r="F659" s="12"/>
      <c r="G659" s="9" t="s">
        <v>23</v>
      </c>
      <c r="H659" s="12"/>
      <c r="I659" s="8"/>
      <c r="J659" s="425"/>
      <c r="K659" s="12"/>
      <c r="L659" s="12"/>
      <c r="M659" s="12"/>
      <c r="N659" s="12"/>
      <c r="O659" s="12"/>
      <c r="P659" s="12"/>
      <c r="Q659" s="12"/>
      <c r="R659" s="12"/>
      <c r="S659" s="12"/>
      <c r="T659" s="12"/>
      <c r="U659" s="12"/>
    </row>
    <row r="660" spans="1:21" s="68" customFormat="1" ht="15.75" customHeight="1">
      <c r="A660" s="9" t="s">
        <v>22</v>
      </c>
      <c r="B660" s="50" t="str">
        <f>data!C6337</f>
        <v>Total distribución de GLP (FC03-6)</v>
      </c>
      <c r="C660" s="12" t="s">
        <v>2138</v>
      </c>
      <c r="D660" s="12"/>
      <c r="E660" s="12"/>
      <c r="F660" s="12"/>
      <c r="G660" s="9" t="s">
        <v>23</v>
      </c>
      <c r="H660" s="12"/>
      <c r="I660" s="8"/>
      <c r="J660" s="425"/>
      <c r="K660" s="12"/>
      <c r="L660" s="12"/>
      <c r="M660" s="12"/>
      <c r="N660" s="12"/>
      <c r="O660" s="12"/>
      <c r="P660" s="12"/>
      <c r="Q660" s="12"/>
      <c r="R660" s="12"/>
      <c r="S660" s="12"/>
      <c r="T660" s="12"/>
      <c r="U660" s="12"/>
    </row>
    <row r="661" spans="1:21" s="68" customFormat="1" ht="15.75" customHeight="1">
      <c r="A661" s="9" t="s">
        <v>16</v>
      </c>
      <c r="B661" s="50" t="str">
        <f>data!C6338</f>
        <v>Negocio comercializacion Minorista GLP (FC03-6)</v>
      </c>
      <c r="C661" s="12" t="s">
        <v>2139</v>
      </c>
      <c r="D661" s="12"/>
      <c r="E661" s="12"/>
      <c r="F661" s="12"/>
      <c r="G661" s="12"/>
      <c r="H661" s="12"/>
      <c r="I661" s="8"/>
      <c r="J661" s="425"/>
      <c r="K661" s="12"/>
      <c r="L661" s="12"/>
      <c r="M661" s="12"/>
      <c r="N661" s="12"/>
      <c r="O661" s="12"/>
      <c r="P661" s="12"/>
      <c r="Q661" s="12"/>
      <c r="R661" s="12"/>
      <c r="S661" s="12"/>
      <c r="T661" s="12"/>
      <c r="U661" s="12"/>
    </row>
    <row r="662" spans="1:21" s="68" customFormat="1" ht="15.75" customHeight="1">
      <c r="A662" s="9" t="s">
        <v>22</v>
      </c>
      <c r="B662" s="50" t="str">
        <f>data!C6339</f>
        <v>Estrato 1 Subsidiado (CI-GLP) (FC03-6)</v>
      </c>
      <c r="C662" s="12" t="s">
        <v>2140</v>
      </c>
      <c r="D662" s="12"/>
      <c r="E662" s="12"/>
      <c r="F662" s="12"/>
      <c r="G662" s="9" t="s">
        <v>23</v>
      </c>
      <c r="H662" s="12"/>
      <c r="I662" s="8"/>
      <c r="J662" s="425"/>
      <c r="K662" s="12"/>
      <c r="L662" s="12"/>
      <c r="M662" s="12"/>
      <c r="N662" s="12"/>
      <c r="O662" s="12"/>
      <c r="P662" s="12"/>
      <c r="Q662" s="12"/>
      <c r="R662" s="12"/>
      <c r="S662" s="12"/>
      <c r="T662" s="12"/>
      <c r="U662" s="12"/>
    </row>
    <row r="663" spans="1:21" s="68" customFormat="1" ht="15.75" customHeight="1">
      <c r="A663" s="9" t="s">
        <v>22</v>
      </c>
      <c r="B663" s="50" t="str">
        <f>data!C6340</f>
        <v>Estrato 2 Subsidiado (CI-GLP) (FC03-6)</v>
      </c>
      <c r="C663" s="12" t="s">
        <v>2141</v>
      </c>
      <c r="D663" s="12"/>
      <c r="E663" s="12"/>
      <c r="F663" s="12"/>
      <c r="G663" s="9" t="s">
        <v>23</v>
      </c>
      <c r="H663" s="12"/>
      <c r="I663" s="8"/>
      <c r="J663" s="425"/>
      <c r="K663" s="12"/>
      <c r="L663" s="12"/>
      <c r="M663" s="12"/>
      <c r="N663" s="12"/>
      <c r="O663" s="12"/>
      <c r="P663" s="12"/>
      <c r="Q663" s="12"/>
      <c r="R663" s="12"/>
      <c r="S663" s="12"/>
      <c r="T663" s="12"/>
      <c r="U663" s="12"/>
    </row>
    <row r="664" spans="1:21" s="68" customFormat="1" ht="15.75" customHeight="1">
      <c r="A664" s="9" t="s">
        <v>22</v>
      </c>
      <c r="B664" s="50" t="str">
        <f>data!C6341</f>
        <v>Usuario Final (FC03-6)</v>
      </c>
      <c r="C664" s="12" t="s">
        <v>2142</v>
      </c>
      <c r="D664" s="12"/>
      <c r="E664" s="12"/>
      <c r="F664" s="12"/>
      <c r="G664" s="9" t="s">
        <v>23</v>
      </c>
      <c r="H664" s="12"/>
      <c r="I664" s="8"/>
      <c r="J664" s="425"/>
      <c r="K664" s="12"/>
      <c r="L664" s="12"/>
      <c r="M664" s="12"/>
      <c r="N664" s="12"/>
      <c r="O664" s="12"/>
      <c r="P664" s="12"/>
      <c r="Q664" s="12"/>
      <c r="R664" s="12"/>
      <c r="S664" s="12"/>
      <c r="T664" s="12"/>
      <c r="U664" s="12"/>
    </row>
    <row r="665" spans="1:21" s="68" customFormat="1" ht="15.75" customHeight="1">
      <c r="A665" s="9" t="s">
        <v>22</v>
      </c>
      <c r="B665" s="50" t="str">
        <f>data!C6342</f>
        <v>Otros (CI-GLP) (FC03-6)</v>
      </c>
      <c r="C665" s="12" t="s">
        <v>2143</v>
      </c>
      <c r="D665" s="12"/>
      <c r="E665" s="12"/>
      <c r="F665" s="12"/>
      <c r="G665" s="9" t="s">
        <v>23</v>
      </c>
      <c r="H665" s="12"/>
      <c r="I665" s="8"/>
      <c r="J665" s="425"/>
      <c r="K665" s="12"/>
      <c r="L665" s="12"/>
      <c r="M665" s="12"/>
      <c r="N665" s="12"/>
      <c r="O665" s="12"/>
      <c r="P665" s="12"/>
      <c r="Q665" s="12"/>
      <c r="R665" s="12"/>
      <c r="S665" s="12"/>
      <c r="T665" s="12"/>
      <c r="U665" s="12"/>
    </row>
    <row r="666" spans="1:21" s="68" customFormat="1" ht="15.75" customHeight="1">
      <c r="A666" s="9" t="s">
        <v>22</v>
      </c>
      <c r="B666" s="50" t="str">
        <f>data!C6343</f>
        <v>Total comercialización minorista de GLP (FC03-6)</v>
      </c>
      <c r="C666" s="12" t="s">
        <v>2144</v>
      </c>
      <c r="D666" s="12"/>
      <c r="E666" s="12"/>
      <c r="F666" s="12"/>
      <c r="G666" s="9" t="s">
        <v>23</v>
      </c>
      <c r="H666" s="12"/>
      <c r="I666" s="8"/>
      <c r="J666" s="425"/>
      <c r="K666" s="12"/>
      <c r="L666" s="12"/>
      <c r="M666" s="12"/>
      <c r="N666" s="12"/>
      <c r="O666" s="12"/>
      <c r="P666" s="12"/>
      <c r="Q666" s="12"/>
      <c r="R666" s="12"/>
      <c r="S666" s="12"/>
      <c r="T666" s="12"/>
      <c r="U666" s="12"/>
    </row>
    <row r="667" spans="1:21" s="68" customFormat="1" ht="15.75" customHeight="1">
      <c r="A667" s="9" t="s">
        <v>22</v>
      </c>
      <c r="B667" s="50" t="str">
        <f>data!C6344</f>
        <v>Total Cuentas por cobrar  Servicio de Gas Licuado del Petroleo (FC03-6)</v>
      </c>
      <c r="C667" s="12" t="s">
        <v>2145</v>
      </c>
      <c r="D667" s="12"/>
      <c r="E667" s="12"/>
      <c r="F667" s="12"/>
      <c r="G667" s="9" t="s">
        <v>23</v>
      </c>
      <c r="H667" s="12"/>
      <c r="I667" s="8"/>
      <c r="J667" s="425"/>
      <c r="K667" s="12"/>
      <c r="L667" s="12"/>
      <c r="M667" s="12"/>
      <c r="N667" s="12"/>
      <c r="O667" s="12"/>
      <c r="P667" s="12"/>
      <c r="Q667" s="12"/>
      <c r="R667" s="12"/>
      <c r="S667" s="12"/>
      <c r="T667" s="12"/>
      <c r="U667" s="12"/>
    </row>
    <row r="668" spans="1:21" s="68" customFormat="1" ht="15.75" customHeight="1">
      <c r="A668" s="9" t="s">
        <v>16</v>
      </c>
      <c r="B668" s="50" t="str">
        <f>data!C6345</f>
        <v>Deterioro de cuentas por cobrar (FC03-6)</v>
      </c>
      <c r="C668" s="12" t="s">
        <v>2146</v>
      </c>
      <c r="D668" s="12"/>
      <c r="E668" s="12"/>
      <c r="F668" s="12"/>
      <c r="G668" s="12"/>
      <c r="H668" s="12"/>
      <c r="I668" s="8"/>
      <c r="J668" s="425"/>
      <c r="K668" s="12"/>
      <c r="L668" s="12"/>
      <c r="M668" s="12"/>
      <c r="N668" s="12"/>
      <c r="O668" s="12"/>
      <c r="P668" s="12"/>
      <c r="Q668" s="12"/>
      <c r="R668" s="12"/>
      <c r="S668" s="12"/>
      <c r="T668" s="12"/>
      <c r="U668" s="12"/>
    </row>
    <row r="669" spans="1:21" s="68" customFormat="1" ht="15.75" customHeight="1">
      <c r="A669" s="9" t="s">
        <v>16</v>
      </c>
      <c r="B669" s="50" t="str">
        <f>data!C6346</f>
        <v>Negocio transporte de GLP (Deterioro) (FC03-6)</v>
      </c>
      <c r="C669" s="12" t="s">
        <v>2147</v>
      </c>
      <c r="D669" s="12"/>
      <c r="E669" s="12"/>
      <c r="F669" s="12"/>
      <c r="G669" s="12"/>
      <c r="H669" s="12"/>
      <c r="I669" s="8"/>
      <c r="J669" s="425"/>
      <c r="K669" s="12"/>
      <c r="L669" s="12"/>
      <c r="M669" s="12"/>
      <c r="N669" s="12"/>
      <c r="O669" s="12"/>
      <c r="P669" s="12"/>
      <c r="Q669" s="12"/>
      <c r="R669" s="12"/>
      <c r="S669" s="12"/>
      <c r="T669" s="12"/>
      <c r="U669" s="12"/>
    </row>
    <row r="670" spans="1:21" s="68" customFormat="1" ht="15.75" customHeight="1">
      <c r="A670" s="9" t="s">
        <v>22</v>
      </c>
      <c r="B670" s="50" t="str">
        <f>data!C6347</f>
        <v>Empresas del sector (Deterioro) (FC03-6)</v>
      </c>
      <c r="C670" s="12" t="s">
        <v>2148</v>
      </c>
      <c r="D670" s="12"/>
      <c r="E670" s="12"/>
      <c r="F670" s="12"/>
      <c r="G670" s="9" t="s">
        <v>23</v>
      </c>
      <c r="H670" s="12"/>
      <c r="I670" s="8"/>
      <c r="J670" s="425"/>
      <c r="K670" s="12"/>
      <c r="L670" s="12"/>
      <c r="M670" s="12"/>
      <c r="N670" s="12"/>
      <c r="O670" s="12"/>
      <c r="P670" s="12"/>
      <c r="Q670" s="12"/>
      <c r="R670" s="12"/>
      <c r="S670" s="12"/>
      <c r="T670" s="12"/>
      <c r="U670" s="12"/>
    </row>
    <row r="671" spans="1:21" s="68" customFormat="1" ht="15.75" customHeight="1">
      <c r="A671" s="9" t="s">
        <v>22</v>
      </c>
      <c r="B671" s="50" t="str">
        <f>data!C6348</f>
        <v>Usuarios No Regulados (Transporte) (Deterioro) (FC03-6)</v>
      </c>
      <c r="C671" s="150" t="s">
        <v>2149</v>
      </c>
      <c r="D671" s="12"/>
      <c r="E671" s="12"/>
      <c r="F671" s="12"/>
      <c r="G671" s="9" t="s">
        <v>23</v>
      </c>
      <c r="H671" s="12"/>
      <c r="I671" s="8"/>
      <c r="J671" s="425"/>
      <c r="K671" s="12"/>
      <c r="L671" s="12"/>
      <c r="M671" s="12"/>
      <c r="N671" s="12"/>
      <c r="O671" s="12"/>
      <c r="P671" s="12"/>
      <c r="Q671" s="12"/>
      <c r="R671" s="12"/>
      <c r="S671" s="12"/>
      <c r="T671" s="12"/>
      <c r="U671" s="12"/>
    </row>
    <row r="672" spans="1:21" s="68" customFormat="1" ht="15.75" customHeight="1">
      <c r="A672" s="9" t="s">
        <v>22</v>
      </c>
      <c r="B672" s="50" t="str">
        <f>data!C6349</f>
        <v>Otros (Transporte) (Deterioro) (FC03-6)</v>
      </c>
      <c r="C672" s="12" t="s">
        <v>2150</v>
      </c>
      <c r="D672" s="12"/>
      <c r="E672" s="12"/>
      <c r="F672" s="12"/>
      <c r="G672" s="9" t="s">
        <v>23</v>
      </c>
      <c r="H672" s="12"/>
      <c r="I672" s="8"/>
      <c r="J672" s="425"/>
      <c r="K672" s="12"/>
      <c r="L672" s="12"/>
      <c r="M672" s="12"/>
      <c r="N672" s="12"/>
      <c r="O672" s="12"/>
      <c r="P672" s="12"/>
      <c r="Q672" s="12"/>
      <c r="R672" s="12"/>
      <c r="S672" s="12"/>
      <c r="T672" s="12"/>
      <c r="U672" s="12"/>
    </row>
    <row r="673" spans="1:21" s="68" customFormat="1" ht="15.75" customHeight="1">
      <c r="A673" s="9" t="s">
        <v>22</v>
      </c>
      <c r="B673" s="50" t="str">
        <f>data!C6350</f>
        <v>Total Transporte de GLP (Deterioro) (FC03-6)</v>
      </c>
      <c r="C673" s="12" t="s">
        <v>2151</v>
      </c>
      <c r="D673" s="12"/>
      <c r="E673" s="12"/>
      <c r="F673" s="12"/>
      <c r="G673" s="9" t="s">
        <v>23</v>
      </c>
      <c r="H673" s="12"/>
      <c r="I673" s="8"/>
      <c r="J673" s="425"/>
      <c r="K673" s="12"/>
      <c r="L673" s="12"/>
      <c r="M673" s="12"/>
      <c r="N673" s="12"/>
      <c r="O673" s="12"/>
      <c r="P673" s="12"/>
      <c r="Q673" s="12"/>
      <c r="R673" s="12"/>
      <c r="S673" s="12"/>
      <c r="T673" s="12"/>
      <c r="U673" s="12"/>
    </row>
    <row r="674" spans="1:21" s="68" customFormat="1" ht="15.75" customHeight="1">
      <c r="A674" s="9" t="s">
        <v>16</v>
      </c>
      <c r="B674" s="50" t="str">
        <f>data!C6351</f>
        <v>Negocio comercializacion Mayorista de GLP (Deterioro) (FC03-6)</v>
      </c>
      <c r="C674" s="12" t="s">
        <v>2152</v>
      </c>
      <c r="D674" s="12"/>
      <c r="E674" s="12"/>
      <c r="F674" s="12"/>
      <c r="G674" s="12"/>
      <c r="H674" s="12"/>
      <c r="I674" s="8"/>
      <c r="J674" s="425"/>
      <c r="K674" s="12"/>
      <c r="L674" s="12"/>
      <c r="M674" s="12"/>
      <c r="N674" s="12"/>
      <c r="O674" s="12"/>
      <c r="P674" s="12"/>
      <c r="Q674" s="12"/>
      <c r="R674" s="12"/>
      <c r="S674" s="12"/>
      <c r="T674" s="12"/>
      <c r="U674" s="12"/>
    </row>
    <row r="675" spans="1:21" s="68" customFormat="1" ht="15.75" customHeight="1">
      <c r="A675" s="9" t="s">
        <v>22</v>
      </c>
      <c r="B675" s="50" t="str">
        <f>data!C6352</f>
        <v>Distribuidores Inversionistas (Deterioro) (FC03-6)</v>
      </c>
      <c r="C675" s="12" t="s">
        <v>2153</v>
      </c>
      <c r="D675" s="12"/>
      <c r="E675" s="12"/>
      <c r="F675" s="12"/>
      <c r="G675" s="9" t="s">
        <v>23</v>
      </c>
      <c r="H675" s="12"/>
      <c r="I675" s="8"/>
      <c r="J675" s="425"/>
      <c r="K675" s="12"/>
      <c r="L675" s="12"/>
      <c r="M675" s="12"/>
      <c r="N675" s="12"/>
      <c r="O675" s="12"/>
      <c r="P675" s="12"/>
      <c r="Q675" s="12"/>
      <c r="R675" s="12"/>
      <c r="S675" s="12"/>
      <c r="T675" s="12"/>
      <c r="U675" s="12"/>
    </row>
    <row r="676" spans="1:21" s="68" customFormat="1" ht="15.75" customHeight="1">
      <c r="A676" s="9" t="s">
        <v>22</v>
      </c>
      <c r="B676" s="50" t="str">
        <f>data!C6353</f>
        <v>Comercializadores Mayoristas (Deterioro) (FC03-6)</v>
      </c>
      <c r="C676" s="12" t="s">
        <v>2154</v>
      </c>
      <c r="D676" s="12"/>
      <c r="E676" s="12"/>
      <c r="F676" s="12"/>
      <c r="G676" s="9" t="s">
        <v>23</v>
      </c>
      <c r="H676" s="12"/>
      <c r="I676" s="8"/>
      <c r="J676" s="425"/>
      <c r="K676" s="12"/>
      <c r="L676" s="12"/>
      <c r="M676" s="12"/>
      <c r="N676" s="12"/>
      <c r="O676" s="12"/>
      <c r="P676" s="12"/>
      <c r="Q676" s="12"/>
      <c r="R676" s="12"/>
      <c r="S676" s="12"/>
      <c r="T676" s="12"/>
      <c r="U676" s="12"/>
    </row>
    <row r="677" spans="1:21" s="68" customFormat="1" ht="15.75" customHeight="1">
      <c r="A677" s="9" t="s">
        <v>22</v>
      </c>
      <c r="B677" s="50" t="str">
        <f>data!C6354</f>
        <v>Usuarios No Regulados (Comercialización) (Deterioro) (FC03-6)</v>
      </c>
      <c r="C677" s="150" t="s">
        <v>2155</v>
      </c>
      <c r="D677" s="12"/>
      <c r="E677" s="12"/>
      <c r="F677" s="12"/>
      <c r="G677" s="9" t="s">
        <v>23</v>
      </c>
      <c r="H677" s="12"/>
      <c r="I677" s="8"/>
      <c r="J677" s="425"/>
      <c r="K677" s="12"/>
      <c r="L677" s="12"/>
      <c r="M677" s="12"/>
      <c r="N677" s="12"/>
      <c r="O677" s="12"/>
      <c r="P677" s="12"/>
      <c r="Q677" s="12"/>
      <c r="R677" s="12"/>
      <c r="S677" s="12"/>
      <c r="T677" s="12"/>
      <c r="U677" s="12"/>
    </row>
    <row r="678" spans="1:21" s="68" customFormat="1" ht="15.75" customHeight="1">
      <c r="A678" s="9" t="s">
        <v>22</v>
      </c>
      <c r="B678" s="50" t="str">
        <f>data!C6355</f>
        <v>Otros (CM-GLP) (Deterioro) (FC03-6)</v>
      </c>
      <c r="C678" s="12" t="s">
        <v>2156</v>
      </c>
      <c r="D678" s="12"/>
      <c r="E678" s="12"/>
      <c r="F678" s="12"/>
      <c r="G678" s="9" t="s">
        <v>23</v>
      </c>
      <c r="H678" s="12"/>
      <c r="I678" s="8"/>
      <c r="J678" s="425"/>
      <c r="K678" s="12"/>
      <c r="L678" s="12"/>
      <c r="M678" s="12"/>
      <c r="N678" s="12"/>
      <c r="O678" s="12"/>
      <c r="P678" s="12"/>
      <c r="Q678" s="12"/>
      <c r="R678" s="12"/>
      <c r="S678" s="12"/>
      <c r="T678" s="12"/>
      <c r="U678" s="12"/>
    </row>
    <row r="679" spans="1:21" s="68" customFormat="1" ht="15.75" customHeight="1">
      <c r="A679" s="9" t="s">
        <v>22</v>
      </c>
      <c r="B679" s="50" t="str">
        <f>data!C6356</f>
        <v>Total Comercializacion Mayorista de GLP (Deterioro) (FC03-6)</v>
      </c>
      <c r="C679" s="12" t="s">
        <v>2157</v>
      </c>
      <c r="D679" s="12"/>
      <c r="E679" s="12"/>
      <c r="F679" s="12"/>
      <c r="G679" s="9" t="s">
        <v>23</v>
      </c>
      <c r="H679" s="12"/>
      <c r="I679" s="8"/>
      <c r="J679" s="425"/>
      <c r="K679" s="12"/>
      <c r="L679" s="12"/>
      <c r="M679" s="12"/>
      <c r="N679" s="12"/>
      <c r="O679" s="12"/>
      <c r="P679" s="12"/>
      <c r="Q679" s="12"/>
      <c r="R679" s="12"/>
      <c r="S679" s="12"/>
      <c r="T679" s="12"/>
      <c r="U679" s="12"/>
    </row>
    <row r="680" spans="1:21" s="68" customFormat="1" ht="15.75" customHeight="1">
      <c r="A680" s="9" t="s">
        <v>16</v>
      </c>
      <c r="B680" s="50" t="str">
        <f>data!C6357</f>
        <v>Negocio distribución de GLP (Deterioro) (FC03-6)</v>
      </c>
      <c r="C680" s="12" t="s">
        <v>2158</v>
      </c>
      <c r="D680" s="12"/>
      <c r="E680" s="12"/>
      <c r="F680" s="12"/>
      <c r="G680" s="12"/>
      <c r="H680" s="12"/>
      <c r="I680" s="8"/>
      <c r="J680" s="425"/>
      <c r="K680" s="12"/>
      <c r="L680" s="12"/>
      <c r="M680" s="12"/>
      <c r="N680" s="12"/>
      <c r="O680" s="12"/>
      <c r="P680" s="12"/>
      <c r="Q680" s="12"/>
      <c r="R680" s="12"/>
      <c r="S680" s="12"/>
      <c r="T680" s="12"/>
      <c r="U680" s="12"/>
    </row>
    <row r="681" spans="1:21" s="68" customFormat="1" ht="15.75" customHeight="1">
      <c r="A681" s="9" t="s">
        <v>22</v>
      </c>
      <c r="B681" s="50" t="str">
        <f>data!C6358</f>
        <v>Comercializadores  minoristas (Deterioro) (FC03-6)</v>
      </c>
      <c r="C681" s="12" t="s">
        <v>2159</v>
      </c>
      <c r="D681" s="12"/>
      <c r="E681" s="12"/>
      <c r="F681" s="12"/>
      <c r="G681" s="9" t="s">
        <v>23</v>
      </c>
      <c r="H681" s="12"/>
      <c r="I681" s="8"/>
      <c r="J681" s="425"/>
      <c r="K681" s="12"/>
      <c r="L681" s="12"/>
      <c r="M681" s="12"/>
      <c r="N681" s="12"/>
      <c r="O681" s="12"/>
      <c r="P681" s="12"/>
      <c r="Q681" s="12"/>
      <c r="R681" s="12"/>
      <c r="S681" s="12"/>
      <c r="T681" s="12"/>
      <c r="U681" s="12"/>
    </row>
    <row r="682" spans="1:21" s="68" customFormat="1" ht="15.75" customHeight="1">
      <c r="A682" s="9" t="s">
        <v>22</v>
      </c>
      <c r="B682" s="50" t="str">
        <f>data!C6359</f>
        <v>Tanques Estacionarios (Deterioro) (FC03-6)</v>
      </c>
      <c r="C682" s="12" t="s">
        <v>2160</v>
      </c>
      <c r="D682" s="12"/>
      <c r="E682" s="12"/>
      <c r="F682" s="12"/>
      <c r="G682" s="9" t="s">
        <v>23</v>
      </c>
      <c r="H682" s="12"/>
      <c r="I682" s="8"/>
      <c r="J682" s="425"/>
      <c r="K682" s="12"/>
      <c r="L682" s="12"/>
      <c r="M682" s="12"/>
      <c r="N682" s="12"/>
      <c r="O682" s="12"/>
      <c r="P682" s="12"/>
      <c r="Q682" s="12"/>
      <c r="R682" s="12"/>
      <c r="S682" s="12"/>
      <c r="T682" s="12"/>
      <c r="U682" s="12"/>
    </row>
    <row r="683" spans="1:21" s="68" customFormat="1" ht="15.75" customHeight="1">
      <c r="A683" s="9" t="s">
        <v>22</v>
      </c>
      <c r="B683" s="50" t="str">
        <f>data!C6360</f>
        <v>Puntos de Venta (Deterioro) (FC03-6)</v>
      </c>
      <c r="C683" s="12" t="s">
        <v>2161</v>
      </c>
      <c r="D683" s="12"/>
      <c r="E683" s="12"/>
      <c r="F683" s="12"/>
      <c r="G683" s="9" t="s">
        <v>23</v>
      </c>
      <c r="H683" s="12"/>
      <c r="I683" s="8"/>
      <c r="J683" s="425"/>
      <c r="K683" s="12"/>
      <c r="L683" s="12"/>
      <c r="M683" s="12"/>
      <c r="N683" s="12"/>
      <c r="O683" s="12"/>
      <c r="P683" s="12"/>
      <c r="Q683" s="12"/>
      <c r="R683" s="12"/>
      <c r="S683" s="12"/>
      <c r="T683" s="12"/>
      <c r="U683" s="12"/>
    </row>
    <row r="684" spans="1:21" s="68" customFormat="1" ht="15.75" customHeight="1">
      <c r="A684" s="9" t="s">
        <v>22</v>
      </c>
      <c r="B684" s="50" t="str">
        <f>data!C6361</f>
        <v>Estrato 1 Subsidiado (DT-GLP) (Deterioro) (FC03-6)</v>
      </c>
      <c r="C684" s="12" t="s">
        <v>2162</v>
      </c>
      <c r="D684" s="12"/>
      <c r="E684" s="12"/>
      <c r="F684" s="12"/>
      <c r="G684" s="9" t="s">
        <v>23</v>
      </c>
      <c r="H684" s="12"/>
      <c r="I684" s="8"/>
      <c r="J684" s="425"/>
      <c r="K684" s="12"/>
      <c r="L684" s="12"/>
      <c r="M684" s="12"/>
      <c r="N684" s="12"/>
      <c r="O684" s="12"/>
      <c r="P684" s="12"/>
      <c r="Q684" s="12"/>
      <c r="R684" s="12"/>
      <c r="S684" s="12"/>
      <c r="T684" s="12"/>
      <c r="U684" s="12"/>
    </row>
    <row r="685" spans="1:21" s="68" customFormat="1" ht="15.75" customHeight="1">
      <c r="A685" s="9" t="s">
        <v>22</v>
      </c>
      <c r="B685" s="50" t="str">
        <f>data!C6362</f>
        <v>Estrato 2 Subsidiado (DT-GLP) (Deterioro) (FC03-6)</v>
      </c>
      <c r="C685" s="12" t="s">
        <v>2163</v>
      </c>
      <c r="D685" s="12"/>
      <c r="E685" s="12"/>
      <c r="F685" s="12"/>
      <c r="G685" s="9" t="s">
        <v>23</v>
      </c>
      <c r="H685" s="12"/>
      <c r="I685" s="8"/>
      <c r="J685" s="425"/>
      <c r="K685" s="12"/>
      <c r="L685" s="12"/>
      <c r="M685" s="12"/>
      <c r="N685" s="12"/>
      <c r="O685" s="12"/>
      <c r="P685" s="12"/>
      <c r="Q685" s="12"/>
      <c r="R685" s="12"/>
      <c r="S685" s="12"/>
      <c r="T685" s="12"/>
      <c r="U685" s="12"/>
    </row>
    <row r="686" spans="1:21" s="68" customFormat="1" ht="15.75" customHeight="1">
      <c r="A686" s="9" t="s">
        <v>22</v>
      </c>
      <c r="B686" s="50" t="str">
        <f>data!C6363</f>
        <v>Otros (DT-GLP) (Deterioro) (FC03-6)</v>
      </c>
      <c r="C686" s="12" t="s">
        <v>2164</v>
      </c>
      <c r="D686" s="12"/>
      <c r="E686" s="12"/>
      <c r="F686" s="12"/>
      <c r="G686" s="9" t="s">
        <v>23</v>
      </c>
      <c r="H686" s="12"/>
      <c r="I686" s="8"/>
      <c r="J686" s="425"/>
      <c r="K686" s="12"/>
      <c r="L686" s="12"/>
      <c r="M686" s="12"/>
      <c r="N686" s="12"/>
      <c r="O686" s="12"/>
      <c r="P686" s="12"/>
      <c r="Q686" s="12"/>
      <c r="R686" s="12"/>
      <c r="S686" s="12"/>
      <c r="T686" s="12"/>
      <c r="U686" s="12"/>
    </row>
    <row r="687" spans="1:21" s="68" customFormat="1" ht="15.75" customHeight="1">
      <c r="A687" s="9" t="s">
        <v>22</v>
      </c>
      <c r="B687" s="50" t="str">
        <f>data!C6364</f>
        <v>Total distribución de GLP (Deterioro) (FC03-6)</v>
      </c>
      <c r="C687" s="12" t="s">
        <v>2165</v>
      </c>
      <c r="D687" s="12"/>
      <c r="E687" s="12"/>
      <c r="F687" s="12"/>
      <c r="G687" s="9" t="s">
        <v>23</v>
      </c>
      <c r="H687" s="12"/>
      <c r="I687" s="8"/>
      <c r="J687" s="425"/>
      <c r="K687" s="12"/>
      <c r="L687" s="12"/>
      <c r="M687" s="12"/>
      <c r="N687" s="12"/>
      <c r="O687" s="12"/>
      <c r="P687" s="12"/>
      <c r="Q687" s="12"/>
      <c r="R687" s="12"/>
      <c r="S687" s="12"/>
      <c r="T687" s="12"/>
      <c r="U687" s="12"/>
    </row>
    <row r="688" spans="1:21" s="68" customFormat="1" ht="15.75" customHeight="1">
      <c r="A688" s="9" t="s">
        <v>16</v>
      </c>
      <c r="B688" s="50" t="str">
        <f>data!C6365</f>
        <v>Negocio comercializacion Minorista GLP (Deterioro) (FC03-6)</v>
      </c>
      <c r="C688" s="12" t="s">
        <v>2166</v>
      </c>
      <c r="D688" s="12"/>
      <c r="E688" s="12"/>
      <c r="F688" s="12"/>
      <c r="G688" s="12"/>
      <c r="H688" s="12"/>
      <c r="I688" s="8"/>
      <c r="J688" s="425"/>
      <c r="K688" s="12"/>
      <c r="L688" s="12"/>
      <c r="M688" s="12"/>
      <c r="N688" s="12"/>
      <c r="O688" s="12"/>
      <c r="P688" s="12"/>
      <c r="Q688" s="12"/>
      <c r="R688" s="12"/>
      <c r="S688" s="12"/>
      <c r="T688" s="12"/>
      <c r="U688" s="12"/>
    </row>
    <row r="689" spans="1:21" s="68" customFormat="1" ht="15.75" customHeight="1">
      <c r="A689" s="9" t="s">
        <v>22</v>
      </c>
      <c r="B689" s="50" t="str">
        <f>data!C6366</f>
        <v>Estrato 1 Subsidiado (CI-GLP) (Deterioro) (FC03-6)</v>
      </c>
      <c r="C689" s="12" t="s">
        <v>2167</v>
      </c>
      <c r="D689" s="12"/>
      <c r="E689" s="12"/>
      <c r="F689" s="12"/>
      <c r="G689" s="9" t="s">
        <v>23</v>
      </c>
      <c r="H689" s="12"/>
      <c r="I689" s="8"/>
      <c r="J689" s="425"/>
      <c r="K689" s="12"/>
      <c r="L689" s="12"/>
      <c r="M689" s="12"/>
      <c r="N689" s="12"/>
      <c r="O689" s="12"/>
      <c r="P689" s="12"/>
      <c r="Q689" s="12"/>
      <c r="R689" s="12"/>
      <c r="S689" s="12"/>
      <c r="T689" s="12"/>
      <c r="U689" s="12"/>
    </row>
    <row r="690" spans="1:21" s="68" customFormat="1" ht="15.75" customHeight="1">
      <c r="A690" s="9" t="s">
        <v>22</v>
      </c>
      <c r="B690" s="50" t="str">
        <f>data!C6367</f>
        <v>Estrato 2 Subsidiado (CI-GLP) (Deterioro) (FC03-6)</v>
      </c>
      <c r="C690" s="12" t="s">
        <v>2168</v>
      </c>
      <c r="D690" s="12"/>
      <c r="E690" s="12"/>
      <c r="F690" s="12"/>
      <c r="G690" s="9" t="s">
        <v>23</v>
      </c>
      <c r="H690" s="12"/>
      <c r="I690" s="8"/>
      <c r="J690" s="425"/>
      <c r="K690" s="12"/>
      <c r="L690" s="12"/>
      <c r="M690" s="12"/>
      <c r="N690" s="12"/>
      <c r="O690" s="12"/>
      <c r="P690" s="12"/>
      <c r="Q690" s="12"/>
      <c r="R690" s="12"/>
      <c r="S690" s="12"/>
      <c r="T690" s="12"/>
      <c r="U690" s="12"/>
    </row>
    <row r="691" spans="1:21" s="68" customFormat="1" ht="15.75" customHeight="1">
      <c r="A691" s="9" t="s">
        <v>22</v>
      </c>
      <c r="B691" s="50" t="str">
        <f>data!C6368</f>
        <v>Usuario Final (Deterioro) (FC03-6)</v>
      </c>
      <c r="C691" s="12" t="s">
        <v>2169</v>
      </c>
      <c r="D691" s="12"/>
      <c r="E691" s="12"/>
      <c r="F691" s="12"/>
      <c r="G691" s="9" t="s">
        <v>23</v>
      </c>
      <c r="H691" s="12"/>
      <c r="I691" s="8"/>
      <c r="J691" s="425"/>
      <c r="K691" s="12"/>
      <c r="L691" s="12"/>
      <c r="M691" s="12"/>
      <c r="N691" s="12"/>
      <c r="O691" s="12"/>
      <c r="P691" s="12"/>
      <c r="Q691" s="12"/>
      <c r="R691" s="12"/>
      <c r="S691" s="12"/>
      <c r="T691" s="12"/>
      <c r="U691" s="12"/>
    </row>
    <row r="692" spans="1:21" s="68" customFormat="1" ht="15.75" customHeight="1">
      <c r="A692" s="9" t="s">
        <v>22</v>
      </c>
      <c r="B692" s="50" t="str">
        <f>data!C6369</f>
        <v>Otros (CI-GLP) (Deterioro) (FC03-6)</v>
      </c>
      <c r="C692" s="12" t="s">
        <v>2170</v>
      </c>
      <c r="D692" s="12"/>
      <c r="E692" s="12"/>
      <c r="F692" s="12"/>
      <c r="G692" s="9" t="s">
        <v>23</v>
      </c>
      <c r="H692" s="12"/>
      <c r="I692" s="8"/>
      <c r="J692" s="425"/>
      <c r="K692" s="12"/>
      <c r="L692" s="12"/>
      <c r="M692" s="12"/>
      <c r="N692" s="12"/>
      <c r="O692" s="12"/>
      <c r="P692" s="12"/>
      <c r="Q692" s="12"/>
      <c r="R692" s="12"/>
      <c r="S692" s="12"/>
      <c r="T692" s="12"/>
      <c r="U692" s="12"/>
    </row>
    <row r="693" spans="1:21" s="68" customFormat="1" ht="15.75" customHeight="1">
      <c r="A693" s="9" t="s">
        <v>22</v>
      </c>
      <c r="B693" s="50" t="str">
        <f>data!C6370</f>
        <v>Total comercialización minorista de GLP (Deterioro) (FC03-6)</v>
      </c>
      <c r="C693" s="12" t="s">
        <v>2171</v>
      </c>
      <c r="D693" s="12"/>
      <c r="E693" s="12"/>
      <c r="F693" s="12"/>
      <c r="G693" s="9" t="s">
        <v>23</v>
      </c>
      <c r="H693" s="12"/>
      <c r="I693" s="8"/>
      <c r="J693" s="425"/>
      <c r="K693" s="12"/>
      <c r="L693" s="12"/>
      <c r="M693" s="12"/>
      <c r="N693" s="12"/>
      <c r="O693" s="12"/>
      <c r="P693" s="12"/>
      <c r="Q693" s="12"/>
      <c r="R693" s="12"/>
      <c r="S693" s="12"/>
      <c r="T693" s="12"/>
      <c r="U693" s="12"/>
    </row>
    <row r="694" spans="1:21" s="68" customFormat="1" ht="15.75" customHeight="1">
      <c r="A694" s="9" t="s">
        <v>22</v>
      </c>
      <c r="B694" s="50" t="str">
        <f>data!C6371</f>
        <v>Total Deterioro Cuentas por Cobrar (FC03-6)</v>
      </c>
      <c r="C694" s="12" t="s">
        <v>2172</v>
      </c>
      <c r="D694" s="12"/>
      <c r="E694" s="12"/>
      <c r="F694" s="12"/>
      <c r="G694" s="9" t="s">
        <v>23</v>
      </c>
      <c r="H694" s="12"/>
      <c r="I694" s="8"/>
      <c r="J694" s="425"/>
      <c r="K694" s="12"/>
      <c r="L694" s="12"/>
      <c r="M694" s="12"/>
      <c r="N694" s="12"/>
      <c r="O694" s="12"/>
      <c r="P694" s="12"/>
      <c r="Q694" s="12"/>
      <c r="R694" s="12"/>
      <c r="S694" s="12"/>
      <c r="T694" s="12"/>
      <c r="U694" s="12"/>
    </row>
    <row r="695" spans="1:21" s="68" customFormat="1" ht="15.75" customHeight="1">
      <c r="A695" s="9" t="s">
        <v>16</v>
      </c>
      <c r="B695" s="60" t="str">
        <f>data!C6867</f>
        <v>--Formato Complementario 04--</v>
      </c>
      <c r="C695" s="12" t="s">
        <v>2173</v>
      </c>
      <c r="D695" s="12"/>
      <c r="E695" s="12"/>
      <c r="F695" s="12"/>
      <c r="G695" s="12"/>
      <c r="H695" s="12"/>
      <c r="I695" s="8"/>
      <c r="J695" s="425"/>
      <c r="K695" s="12"/>
      <c r="L695" s="12"/>
      <c r="M695" s="12"/>
      <c r="N695" s="12"/>
      <c r="O695" s="12"/>
      <c r="P695" s="12"/>
      <c r="Q695" s="12"/>
      <c r="R695" s="12"/>
      <c r="S695" s="12"/>
      <c r="T695" s="12"/>
      <c r="U695" s="12"/>
    </row>
    <row r="696" spans="1:21" s="68" customFormat="1" ht="15.75" customHeight="1">
      <c r="A696" s="9" t="s">
        <v>16</v>
      </c>
      <c r="B696" s="50" t="str">
        <f>data!C6868</f>
        <v>-- 01 --</v>
      </c>
      <c r="C696" s="12"/>
      <c r="D696" s="12"/>
      <c r="E696" s="12"/>
      <c r="F696" s="12"/>
      <c r="G696" s="12"/>
      <c r="H696" s="12"/>
      <c r="I696" s="8"/>
      <c r="J696" s="425"/>
      <c r="K696" s="12"/>
      <c r="L696" s="12"/>
      <c r="M696" s="12"/>
      <c r="N696" s="12"/>
      <c r="O696" s="12"/>
      <c r="P696" s="12"/>
      <c r="Q696" s="12"/>
      <c r="R696" s="12"/>
      <c r="S696" s="12"/>
      <c r="T696" s="12"/>
      <c r="U696" s="12"/>
    </row>
    <row r="697" spans="1:21" s="68" customFormat="1" ht="15.75" customHeight="1">
      <c r="A697" s="9" t="s">
        <v>16</v>
      </c>
      <c r="B697" s="50" t="str">
        <f>data!C6869</f>
        <v>Subsidios</v>
      </c>
      <c r="C697" s="12" t="s">
        <v>2174</v>
      </c>
      <c r="D697" s="12"/>
      <c r="E697" s="12"/>
      <c r="F697" s="12"/>
      <c r="G697" s="12"/>
      <c r="H697" s="12"/>
      <c r="I697" s="8"/>
      <c r="J697" s="425"/>
      <c r="K697" s="12"/>
      <c r="L697" s="12"/>
      <c r="M697" s="12"/>
      <c r="N697" s="12"/>
      <c r="O697" s="12"/>
      <c r="P697" s="12"/>
      <c r="Q697" s="12"/>
      <c r="R697" s="12"/>
      <c r="S697" s="12"/>
      <c r="T697" s="12"/>
      <c r="U697" s="12"/>
    </row>
    <row r="698" spans="1:21" s="68" customFormat="1" ht="15.75" customHeight="1">
      <c r="A698" s="9" t="s">
        <v>22</v>
      </c>
      <c r="B698" s="50" t="str">
        <f>data!C6870</f>
        <v>Estrato 1</v>
      </c>
      <c r="C698" s="12" t="s">
        <v>2175</v>
      </c>
      <c r="D698" s="12"/>
      <c r="E698" s="12"/>
      <c r="F698" s="12"/>
      <c r="G698" s="9" t="s">
        <v>23</v>
      </c>
      <c r="H698" s="12"/>
      <c r="I698" s="8"/>
      <c r="J698" s="425"/>
      <c r="K698" s="12"/>
      <c r="L698" s="12"/>
      <c r="M698" s="12"/>
      <c r="N698" s="12"/>
      <c r="O698" s="12"/>
      <c r="P698" s="12"/>
      <c r="Q698" s="12"/>
      <c r="R698" s="12"/>
      <c r="S698" s="12"/>
      <c r="T698" s="12"/>
      <c r="U698" s="12"/>
    </row>
    <row r="699" spans="1:21" s="68" customFormat="1" ht="15.75" customHeight="1">
      <c r="A699" s="9" t="s">
        <v>22</v>
      </c>
      <c r="B699" s="50" t="str">
        <f>data!C6871</f>
        <v>Estrato 2</v>
      </c>
      <c r="C699" s="12" t="s">
        <v>2176</v>
      </c>
      <c r="D699" s="12"/>
      <c r="E699" s="12"/>
      <c r="F699" s="12"/>
      <c r="G699" s="9" t="s">
        <v>23</v>
      </c>
      <c r="H699" s="12"/>
      <c r="I699" s="8"/>
      <c r="J699" s="425"/>
      <c r="K699" s="12"/>
      <c r="L699" s="12"/>
      <c r="M699" s="12"/>
      <c r="N699" s="12"/>
      <c r="O699" s="12"/>
      <c r="P699" s="12"/>
      <c r="Q699" s="12"/>
      <c r="R699" s="12"/>
      <c r="S699" s="12"/>
      <c r="T699" s="12"/>
      <c r="U699" s="12"/>
    </row>
    <row r="700" spans="1:21" s="68" customFormat="1" ht="15.75" customHeight="1">
      <c r="A700" s="9" t="s">
        <v>22</v>
      </c>
      <c r="B700" s="50" t="str">
        <f>data!C6872</f>
        <v>Estrato 3</v>
      </c>
      <c r="C700" s="12" t="s">
        <v>2177</v>
      </c>
      <c r="D700" s="12"/>
      <c r="E700" s="12"/>
      <c r="F700" s="12"/>
      <c r="G700" s="9" t="s">
        <v>23</v>
      </c>
      <c r="H700" s="12"/>
      <c r="I700" s="8"/>
      <c r="J700" s="425"/>
      <c r="K700" s="12"/>
      <c r="L700" s="12"/>
      <c r="M700" s="12"/>
      <c r="N700" s="12"/>
      <c r="O700" s="12"/>
      <c r="P700" s="12"/>
      <c r="Q700" s="12"/>
      <c r="R700" s="12"/>
      <c r="S700" s="12"/>
      <c r="T700" s="12"/>
      <c r="U700" s="12"/>
    </row>
    <row r="701" spans="1:21" s="68" customFormat="1" ht="15.75" customHeight="1">
      <c r="A701" s="9" t="s">
        <v>22</v>
      </c>
      <c r="B701" s="50" t="str">
        <f>data!C6873</f>
        <v>Total Subsidios</v>
      </c>
      <c r="C701" s="12" t="s">
        <v>2178</v>
      </c>
      <c r="D701" s="12"/>
      <c r="E701" s="12"/>
      <c r="F701" s="12"/>
      <c r="G701" s="9" t="s">
        <v>23</v>
      </c>
      <c r="H701" s="12"/>
      <c r="I701" s="8"/>
      <c r="J701" s="425"/>
      <c r="K701" s="12"/>
      <c r="L701" s="12"/>
      <c r="M701" s="12"/>
      <c r="N701" s="12"/>
      <c r="O701" s="12"/>
      <c r="P701" s="12"/>
      <c r="Q701" s="12"/>
      <c r="R701" s="12"/>
      <c r="S701" s="12"/>
      <c r="T701" s="12"/>
      <c r="U701" s="12"/>
    </row>
    <row r="702" spans="1:21" s="68" customFormat="1" ht="15.75" customHeight="1">
      <c r="A702" s="9" t="s">
        <v>16</v>
      </c>
      <c r="B702" s="50" t="str">
        <f>data!C6874</f>
        <v>Contribuciones</v>
      </c>
      <c r="C702" s="12" t="s">
        <v>2179</v>
      </c>
      <c r="D702" s="12"/>
      <c r="E702" s="12"/>
      <c r="F702" s="12"/>
      <c r="G702" s="12"/>
      <c r="H702" s="12"/>
      <c r="I702" s="8"/>
      <c r="J702" s="425"/>
      <c r="K702" s="12"/>
      <c r="L702" s="12"/>
      <c r="M702" s="12"/>
      <c r="N702" s="12"/>
      <c r="O702" s="12"/>
      <c r="P702" s="12"/>
      <c r="Q702" s="12"/>
      <c r="R702" s="12"/>
      <c r="S702" s="12"/>
      <c r="T702" s="12"/>
      <c r="U702" s="12"/>
    </row>
    <row r="703" spans="1:21" s="68" customFormat="1" ht="15.75" customHeight="1">
      <c r="A703" s="9" t="s">
        <v>22</v>
      </c>
      <c r="B703" s="50" t="str">
        <f>data!C6875</f>
        <v>Estrato 5</v>
      </c>
      <c r="C703" s="12" t="s">
        <v>2180</v>
      </c>
      <c r="D703" s="12"/>
      <c r="E703" s="12"/>
      <c r="F703" s="12"/>
      <c r="G703" s="9" t="s">
        <v>23</v>
      </c>
      <c r="H703" s="12"/>
      <c r="I703" s="8"/>
      <c r="J703" s="425"/>
      <c r="K703" s="12"/>
      <c r="L703" s="12"/>
      <c r="M703" s="12"/>
      <c r="N703" s="12"/>
      <c r="O703" s="12"/>
      <c r="P703" s="12"/>
      <c r="Q703" s="12"/>
      <c r="R703" s="12"/>
      <c r="S703" s="12"/>
      <c r="T703" s="12"/>
      <c r="U703" s="12"/>
    </row>
    <row r="704" spans="1:21" s="68" customFormat="1" ht="15.75" customHeight="1">
      <c r="A704" s="9" t="s">
        <v>22</v>
      </c>
      <c r="B704" s="50" t="str">
        <f>data!C6876</f>
        <v>Estrato 6</v>
      </c>
      <c r="C704" s="12" t="s">
        <v>2181</v>
      </c>
      <c r="D704" s="12"/>
      <c r="E704" s="12"/>
      <c r="F704" s="12"/>
      <c r="G704" s="9" t="s">
        <v>23</v>
      </c>
      <c r="H704" s="12"/>
      <c r="I704" s="8"/>
      <c r="J704" s="425"/>
      <c r="K704" s="12"/>
      <c r="L704" s="12"/>
      <c r="M704" s="12"/>
      <c r="N704" s="12"/>
      <c r="O704" s="12"/>
      <c r="P704" s="12"/>
      <c r="Q704" s="12"/>
      <c r="R704" s="12"/>
      <c r="S704" s="12"/>
      <c r="T704" s="12"/>
      <c r="U704" s="12"/>
    </row>
    <row r="705" spans="1:21" s="68" customFormat="1" ht="15.75" customHeight="1">
      <c r="A705" s="9" t="s">
        <v>22</v>
      </c>
      <c r="B705" s="50" t="str">
        <f>data!C6877</f>
        <v>Comercial</v>
      </c>
      <c r="C705" s="12" t="s">
        <v>2182</v>
      </c>
      <c r="D705" s="12"/>
      <c r="E705" s="12"/>
      <c r="F705" s="12"/>
      <c r="G705" s="9" t="s">
        <v>23</v>
      </c>
      <c r="H705" s="12"/>
      <c r="I705" s="8"/>
      <c r="J705" s="425"/>
      <c r="K705" s="12"/>
      <c r="L705" s="12"/>
      <c r="M705" s="12"/>
      <c r="N705" s="12"/>
      <c r="O705" s="12"/>
      <c r="P705" s="12"/>
      <c r="Q705" s="12"/>
      <c r="R705" s="12"/>
      <c r="S705" s="12"/>
      <c r="T705" s="12"/>
      <c r="U705" s="12"/>
    </row>
    <row r="706" spans="1:21" s="68" customFormat="1" ht="15.75" customHeight="1">
      <c r="A706" s="9" t="s">
        <v>22</v>
      </c>
      <c r="B706" s="50" t="str">
        <f>data!C6878</f>
        <v>Industrial</v>
      </c>
      <c r="C706" s="12" t="s">
        <v>2183</v>
      </c>
      <c r="D706" s="12"/>
      <c r="E706" s="12"/>
      <c r="F706" s="12"/>
      <c r="G706" s="9" t="s">
        <v>23</v>
      </c>
      <c r="H706" s="12"/>
      <c r="I706" s="8"/>
      <c r="J706" s="425"/>
      <c r="K706" s="12"/>
      <c r="L706" s="12"/>
      <c r="M706" s="12"/>
      <c r="N706" s="12"/>
      <c r="O706" s="12"/>
      <c r="P706" s="12"/>
      <c r="Q706" s="12"/>
      <c r="R706" s="12"/>
      <c r="S706" s="12"/>
      <c r="T706" s="12"/>
      <c r="U706" s="12"/>
    </row>
    <row r="707" spans="1:21" s="68" customFormat="1" ht="15.75" customHeight="1">
      <c r="A707" s="9" t="s">
        <v>22</v>
      </c>
      <c r="B707" s="50" t="str">
        <f>data!C6879</f>
        <v>Total Contribución</v>
      </c>
      <c r="C707" s="12" t="s">
        <v>2184</v>
      </c>
      <c r="D707" s="12"/>
      <c r="E707" s="12"/>
      <c r="F707" s="12"/>
      <c r="G707" s="9" t="s">
        <v>23</v>
      </c>
      <c r="H707" s="12"/>
      <c r="I707" s="8"/>
      <c r="J707" s="425"/>
      <c r="K707" s="12"/>
      <c r="L707" s="12"/>
      <c r="M707" s="12"/>
      <c r="N707" s="12"/>
      <c r="O707" s="12"/>
      <c r="P707" s="12"/>
      <c r="Q707" s="12"/>
      <c r="R707" s="12"/>
      <c r="S707" s="12"/>
      <c r="T707" s="12"/>
      <c r="U707" s="12"/>
    </row>
    <row r="708" spans="1:21" s="68" customFormat="1" ht="15.75" customHeight="1">
      <c r="A708" s="9" t="s">
        <v>22</v>
      </c>
      <c r="B708" s="50" t="str">
        <f>data!C6880</f>
        <v>Valor Neto Subsidios vs. Contribuciones</v>
      </c>
      <c r="C708" s="12" t="s">
        <v>2185</v>
      </c>
      <c r="D708" s="12"/>
      <c r="E708" s="12"/>
      <c r="F708" s="12"/>
      <c r="G708" s="9" t="s">
        <v>23</v>
      </c>
      <c r="H708" s="12"/>
      <c r="I708" s="8"/>
      <c r="J708" s="425"/>
      <c r="K708" s="12"/>
      <c r="L708" s="12"/>
      <c r="M708" s="12"/>
      <c r="N708" s="12"/>
      <c r="O708" s="12"/>
      <c r="P708" s="12"/>
      <c r="Q708" s="12"/>
      <c r="R708" s="12"/>
      <c r="S708" s="12"/>
      <c r="T708" s="12"/>
      <c r="U708" s="12"/>
    </row>
    <row r="709" spans="1:21" s="68" customFormat="1" ht="15.75" customHeight="1">
      <c r="A709" s="9" t="s">
        <v>22</v>
      </c>
      <c r="B709" s="50" t="str">
        <f>data!C6881</f>
        <v>Detalle deterioro cartera de municipios</v>
      </c>
      <c r="C709" s="12" t="s">
        <v>2186</v>
      </c>
      <c r="D709" s="12"/>
      <c r="E709" s="12"/>
      <c r="F709" s="12"/>
      <c r="G709" s="9" t="s">
        <v>23</v>
      </c>
      <c r="H709" s="12"/>
      <c r="I709" s="8"/>
      <c r="J709" s="425"/>
      <c r="K709" s="12"/>
      <c r="L709" s="12"/>
      <c r="M709" s="12"/>
      <c r="N709" s="12"/>
      <c r="O709" s="12"/>
      <c r="P709" s="12"/>
      <c r="Q709" s="12"/>
      <c r="R709" s="12"/>
      <c r="S709" s="12"/>
      <c r="T709" s="12"/>
      <c r="U709" s="12"/>
    </row>
    <row r="710" spans="1:21" s="68" customFormat="1" ht="15.75" customHeight="1">
      <c r="A710" s="9" t="s">
        <v>22</v>
      </c>
      <c r="B710" s="66" t="str">
        <f>data!C6924</f>
        <v>Subsidio FOES</v>
      </c>
      <c r="C710" s="12" t="s">
        <v>2187</v>
      </c>
      <c r="D710" s="12"/>
      <c r="E710" s="12"/>
      <c r="F710" s="12"/>
      <c r="G710" s="9" t="s">
        <v>23</v>
      </c>
      <c r="H710" s="12"/>
      <c r="I710" s="8"/>
      <c r="J710" s="425"/>
      <c r="K710" s="12"/>
      <c r="L710" s="12"/>
      <c r="M710" s="12"/>
      <c r="N710" s="12"/>
      <c r="O710" s="12"/>
      <c r="P710" s="12"/>
      <c r="Q710" s="12"/>
      <c r="R710" s="12"/>
      <c r="S710" s="12"/>
      <c r="T710" s="12"/>
      <c r="U710" s="12"/>
    </row>
    <row r="711" spans="1:21" s="68" customFormat="1" ht="15.75" customHeight="1">
      <c r="A711" s="9" t="s">
        <v>22</v>
      </c>
      <c r="B711" s="66" t="str">
        <f>data!C6925</f>
        <v>Subsidio FAER</v>
      </c>
      <c r="C711" s="12" t="s">
        <v>2188</v>
      </c>
      <c r="D711" s="12"/>
      <c r="E711" s="12"/>
      <c r="F711" s="12"/>
      <c r="G711" s="9" t="s">
        <v>23</v>
      </c>
      <c r="H711" s="12"/>
      <c r="I711" s="8"/>
      <c r="J711" s="425"/>
      <c r="K711" s="12"/>
      <c r="L711" s="12"/>
      <c r="M711" s="12"/>
      <c r="N711" s="12"/>
      <c r="O711" s="12"/>
      <c r="P711" s="12"/>
      <c r="Q711" s="12"/>
      <c r="R711" s="12"/>
      <c r="S711" s="12"/>
      <c r="T711" s="12"/>
      <c r="U711" s="12"/>
    </row>
    <row r="712" spans="1:21" s="68" customFormat="1" ht="15.75" customHeight="1">
      <c r="A712" s="9" t="s">
        <v>22</v>
      </c>
      <c r="B712" s="66" t="str">
        <f>data!C6926</f>
        <v>Subsidio FAZNI</v>
      </c>
      <c r="C712" s="12" t="s">
        <v>2189</v>
      </c>
      <c r="D712" s="12"/>
      <c r="E712" s="12"/>
      <c r="F712" s="12"/>
      <c r="G712" s="9" t="s">
        <v>23</v>
      </c>
      <c r="H712" s="12"/>
      <c r="I712" s="8"/>
      <c r="J712" s="425"/>
      <c r="K712" s="12"/>
      <c r="L712" s="12"/>
      <c r="M712" s="12"/>
      <c r="N712" s="12"/>
      <c r="O712" s="12"/>
      <c r="P712" s="12"/>
      <c r="Q712" s="12"/>
      <c r="R712" s="12"/>
      <c r="S712" s="12"/>
      <c r="T712" s="12"/>
      <c r="U712" s="12"/>
    </row>
    <row r="713" spans="1:21" s="68" customFormat="1" ht="15.75" customHeight="1">
      <c r="A713" s="9" t="s">
        <v>22</v>
      </c>
      <c r="B713" s="66" t="str">
        <f>data!C6927</f>
        <v>Subsidio PRONE</v>
      </c>
      <c r="C713" s="12" t="s">
        <v>2190</v>
      </c>
      <c r="D713" s="12"/>
      <c r="E713" s="12"/>
      <c r="F713" s="12"/>
      <c r="G713" s="9" t="s">
        <v>23</v>
      </c>
      <c r="H713" s="12"/>
      <c r="I713" s="8"/>
      <c r="J713" s="425"/>
      <c r="K713" s="12"/>
      <c r="L713" s="12"/>
      <c r="M713" s="12"/>
      <c r="N713" s="12"/>
      <c r="O713" s="12"/>
      <c r="P713" s="12"/>
      <c r="Q713" s="12"/>
      <c r="R713" s="12"/>
      <c r="S713" s="12"/>
      <c r="T713" s="12"/>
      <c r="U713" s="12"/>
    </row>
    <row r="714" spans="1:21" s="68" customFormat="1" ht="15.75" customHeight="1">
      <c r="A714" s="9" t="s">
        <v>16</v>
      </c>
      <c r="B714" s="60" t="str">
        <f>data!C6974</f>
        <v>--Formato Complementario 05--</v>
      </c>
      <c r="C714" s="12" t="s">
        <v>2191</v>
      </c>
      <c r="D714" s="12"/>
      <c r="E714" s="12"/>
      <c r="F714" s="12"/>
      <c r="G714" s="12"/>
      <c r="H714" s="12"/>
      <c r="I714" s="8"/>
      <c r="J714" s="425"/>
      <c r="K714" s="12"/>
      <c r="L714" s="12"/>
      <c r="M714" s="12"/>
      <c r="N714" s="12"/>
      <c r="O714" s="12"/>
      <c r="P714" s="12"/>
      <c r="Q714" s="12"/>
      <c r="R714" s="12"/>
      <c r="S714" s="12"/>
      <c r="T714" s="12"/>
      <c r="U714" s="12"/>
    </row>
    <row r="715" spans="1:21" s="68" customFormat="1" ht="15.75" customHeight="1">
      <c r="A715" s="9" t="s">
        <v>22</v>
      </c>
      <c r="B715" s="50" t="str">
        <f>data!C6975</f>
        <v>Información a revelar sobre acreedores comerciales                                  y otras cuentas por pagar                                                                                                                [Texto]</v>
      </c>
      <c r="C715" s="12" t="s">
        <v>2192</v>
      </c>
      <c r="D715" s="12"/>
      <c r="E715" s="12"/>
      <c r="F715" s="12"/>
      <c r="G715" s="12"/>
      <c r="H715" s="12"/>
      <c r="I715" s="8"/>
      <c r="J715" s="425"/>
      <c r="K715" s="12"/>
      <c r="L715" s="12"/>
      <c r="M715" s="12"/>
      <c r="N715" s="12"/>
      <c r="O715" s="12"/>
      <c r="P715" s="12"/>
      <c r="Q715" s="12"/>
      <c r="R715" s="12"/>
      <c r="S715" s="12"/>
      <c r="T715" s="12"/>
      <c r="U715" s="12"/>
    </row>
    <row r="716" spans="1:21" s="68" customFormat="1" ht="15.75" customHeight="1">
      <c r="A716" s="9" t="s">
        <v>16</v>
      </c>
      <c r="B716" s="50" t="str">
        <f>data!C6976</f>
        <v>Información a revelar sobre acreedores comerciales                                  y otras cuentas por pagar                                                                                                                [Partidas]</v>
      </c>
      <c r="C716" s="12" t="s">
        <v>2193</v>
      </c>
      <c r="D716" s="12"/>
      <c r="E716" s="12"/>
      <c r="F716" s="12"/>
      <c r="G716" s="9" t="s">
        <v>24</v>
      </c>
      <c r="H716" s="12"/>
      <c r="I716" s="8"/>
      <c r="J716" s="425"/>
      <c r="K716" s="12"/>
      <c r="L716" s="12"/>
      <c r="M716" s="12"/>
      <c r="N716" s="12"/>
      <c r="O716" s="12"/>
      <c r="P716" s="12"/>
      <c r="Q716" s="12"/>
      <c r="R716" s="12"/>
      <c r="S716" s="12"/>
      <c r="T716" s="12"/>
      <c r="U716" s="12"/>
    </row>
    <row r="717" spans="1:21" s="68" customFormat="1" ht="15.75" customHeight="1">
      <c r="A717" s="9" t="s">
        <v>16</v>
      </c>
      <c r="B717" s="50" t="str">
        <f>data!C6977</f>
        <v>-- 01 --</v>
      </c>
      <c r="C717" s="12"/>
      <c r="D717" s="12"/>
      <c r="E717" s="12"/>
      <c r="F717" s="12"/>
      <c r="G717" s="12"/>
      <c r="H717" s="12"/>
      <c r="I717" s="8"/>
      <c r="J717" s="425"/>
      <c r="K717" s="12"/>
      <c r="L717" s="12"/>
      <c r="M717" s="12"/>
      <c r="N717" s="12"/>
      <c r="O717" s="12"/>
      <c r="P717" s="12"/>
      <c r="Q717" s="12"/>
      <c r="R717" s="12"/>
      <c r="S717" s="12"/>
      <c r="T717" s="12"/>
      <c r="U717" s="12"/>
    </row>
    <row r="718" spans="1:21" s="68" customFormat="1" ht="15.75" customHeight="1">
      <c r="A718" s="9" t="s">
        <v>22</v>
      </c>
      <c r="B718" s="50" t="str">
        <f>data!C6978</f>
        <v>Proveedores (FC05)</v>
      </c>
      <c r="C718" s="12" t="s">
        <v>2194</v>
      </c>
      <c r="D718" s="12"/>
      <c r="E718" s="12"/>
      <c r="F718" s="12"/>
      <c r="G718" s="9" t="s">
        <v>23</v>
      </c>
      <c r="H718" s="12"/>
      <c r="I718" s="8"/>
      <c r="J718" s="425"/>
      <c r="K718" s="12"/>
      <c r="L718" s="12"/>
      <c r="M718" s="12"/>
      <c r="N718" s="12"/>
      <c r="O718" s="12"/>
      <c r="P718" s="12"/>
      <c r="Q718" s="12"/>
      <c r="R718" s="12"/>
      <c r="S718" s="12"/>
      <c r="T718" s="12"/>
      <c r="U718" s="12"/>
    </row>
    <row r="719" spans="1:21" s="68" customFormat="1" ht="15.75" customHeight="1">
      <c r="A719" s="9" t="s">
        <v>22</v>
      </c>
      <c r="B719" s="50" t="str">
        <f>data!C6979</f>
        <v>Ingresos Diferidos (FC05)</v>
      </c>
      <c r="C719" s="12" t="s">
        <v>2195</v>
      </c>
      <c r="D719" s="12"/>
      <c r="E719" s="12"/>
      <c r="F719" s="12"/>
      <c r="G719" s="9" t="s">
        <v>23</v>
      </c>
      <c r="H719" s="12"/>
      <c r="I719" s="8"/>
      <c r="J719" s="425"/>
      <c r="K719" s="12"/>
      <c r="L719" s="12"/>
      <c r="M719" s="12"/>
      <c r="N719" s="12"/>
      <c r="O719" s="12"/>
      <c r="P719" s="12"/>
      <c r="Q719" s="12"/>
      <c r="R719" s="12"/>
      <c r="S719" s="12"/>
      <c r="T719" s="12"/>
      <c r="U719" s="12"/>
    </row>
    <row r="720" spans="1:21" s="68" customFormat="1" ht="15.75" customHeight="1">
      <c r="A720" s="9" t="s">
        <v>22</v>
      </c>
      <c r="B720" s="50" t="str">
        <f>data!C6980</f>
        <v>Gastos acumulados por pagar (FC05)</v>
      </c>
      <c r="C720" s="12" t="s">
        <v>2196</v>
      </c>
      <c r="D720" s="12"/>
      <c r="E720" s="12"/>
      <c r="F720" s="12"/>
      <c r="G720" s="9" t="s">
        <v>23</v>
      </c>
      <c r="H720" s="12"/>
      <c r="I720" s="8"/>
      <c r="J720" s="425"/>
      <c r="K720" s="12"/>
      <c r="L720" s="12"/>
      <c r="M720" s="12"/>
      <c r="N720" s="12"/>
      <c r="O720" s="12"/>
      <c r="P720" s="12"/>
      <c r="Q720" s="12"/>
      <c r="R720" s="12"/>
      <c r="S720" s="12"/>
      <c r="T720" s="12"/>
      <c r="U720" s="12"/>
    </row>
    <row r="721" spans="1:21" s="68" customFormat="1" ht="15.75" customHeight="1">
      <c r="A721" s="9" t="s">
        <v>22</v>
      </c>
      <c r="B721" s="50" t="str">
        <f>data!C6981</f>
        <v>Otras cuentas por pagar (FC05)</v>
      </c>
      <c r="C721" s="12" t="s">
        <v>2197</v>
      </c>
      <c r="D721" s="12"/>
      <c r="E721" s="12"/>
      <c r="F721" s="12"/>
      <c r="G721" s="9" t="s">
        <v>23</v>
      </c>
      <c r="H721" s="12"/>
      <c r="I721" s="8"/>
      <c r="J721" s="425"/>
      <c r="K721" s="12"/>
      <c r="L721" s="12"/>
      <c r="M721" s="12"/>
      <c r="N721" s="12"/>
      <c r="O721" s="12"/>
      <c r="P721" s="12"/>
      <c r="Q721" s="12"/>
      <c r="R721" s="12"/>
      <c r="S721" s="12"/>
      <c r="T721" s="12"/>
      <c r="U721" s="12"/>
    </row>
    <row r="722" spans="1:21" s="68" customFormat="1" ht="15.75" customHeight="1">
      <c r="A722" s="9" t="s">
        <v>22</v>
      </c>
      <c r="B722" s="50" t="str">
        <f>data!C6982</f>
        <v>TOTAL  (FC05)</v>
      </c>
      <c r="C722" s="12" t="s">
        <v>2198</v>
      </c>
      <c r="D722" s="12"/>
      <c r="E722" s="12"/>
      <c r="F722" s="12"/>
      <c r="G722" s="9" t="s">
        <v>23</v>
      </c>
      <c r="H722" s="12"/>
      <c r="I722" s="8"/>
      <c r="J722" s="425"/>
      <c r="K722" s="12"/>
      <c r="L722" s="12"/>
      <c r="M722" s="12"/>
      <c r="N722" s="12"/>
      <c r="O722" s="12"/>
      <c r="P722" s="12"/>
      <c r="Q722" s="12"/>
      <c r="R722" s="12"/>
      <c r="S722" s="12"/>
      <c r="T722" s="12"/>
      <c r="U722" s="12"/>
    </row>
    <row r="723" spans="1:21" s="68" customFormat="1" ht="15.75" customHeight="1">
      <c r="A723" s="9" t="s">
        <v>16</v>
      </c>
      <c r="B723" s="60" t="str">
        <f>data!C7025</f>
        <v>--Formato Complementario 06--</v>
      </c>
      <c r="C723" s="12"/>
      <c r="D723" s="12"/>
      <c r="E723" s="12"/>
      <c r="F723" s="12"/>
      <c r="G723" s="12"/>
      <c r="H723" s="12"/>
      <c r="I723" s="8"/>
      <c r="J723" s="425"/>
      <c r="K723" s="12"/>
      <c r="L723" s="12"/>
      <c r="M723" s="12"/>
      <c r="N723" s="12"/>
      <c r="O723" s="12"/>
      <c r="P723" s="12"/>
      <c r="Q723" s="12"/>
      <c r="R723" s="12"/>
      <c r="S723" s="12"/>
      <c r="T723" s="12"/>
      <c r="U723" s="12"/>
    </row>
    <row r="724" spans="1:21" s="68" customFormat="1" ht="15.75" customHeight="1">
      <c r="A724" s="9" t="s">
        <v>16</v>
      </c>
      <c r="B724" s="50" t="str">
        <f>data!C7026</f>
        <v>Información a revelar sobre depósitos en garantia de GLP según CREG 165 de 2008 a:</v>
      </c>
      <c r="C724" s="12" t="s">
        <v>2199</v>
      </c>
      <c r="D724" s="12"/>
      <c r="E724" s="12"/>
      <c r="F724" s="12"/>
      <c r="G724" s="12"/>
      <c r="H724" s="12"/>
      <c r="I724" s="8"/>
      <c r="J724" s="425"/>
      <c r="K724" s="12"/>
      <c r="L724" s="12"/>
      <c r="M724" s="12"/>
      <c r="N724" s="12"/>
      <c r="O724" s="12"/>
      <c r="P724" s="12"/>
      <c r="Q724" s="12"/>
      <c r="R724" s="12"/>
      <c r="S724" s="12"/>
      <c r="T724" s="12"/>
      <c r="U724" s="12"/>
    </row>
    <row r="725" spans="1:21" s="68" customFormat="1" ht="15.75" customHeight="1">
      <c r="A725" s="9" t="s">
        <v>16</v>
      </c>
      <c r="B725" s="50" t="str">
        <f>data!C7027</f>
        <v>-- 01 --</v>
      </c>
      <c r="C725" s="12"/>
      <c r="D725" s="12"/>
      <c r="E725" s="12"/>
      <c r="F725" s="12"/>
      <c r="G725" s="12"/>
      <c r="H725" s="12"/>
      <c r="I725" s="8"/>
      <c r="J725" s="425"/>
      <c r="K725" s="12"/>
      <c r="L725" s="12"/>
      <c r="M725" s="12"/>
      <c r="N725" s="12"/>
      <c r="O725" s="12"/>
      <c r="P725" s="12"/>
      <c r="Q725" s="12"/>
      <c r="R725" s="12"/>
      <c r="S725" s="12"/>
      <c r="T725" s="12"/>
      <c r="U725" s="12"/>
    </row>
    <row r="726" spans="1:21" s="68" customFormat="1" ht="15.75" customHeight="1">
      <c r="A726" s="9" t="s">
        <v>22</v>
      </c>
      <c r="B726" s="50" t="str">
        <f>data!C7028</f>
        <v>Valor de la Fiducia</v>
      </c>
      <c r="C726" s="12" t="s">
        <v>2200</v>
      </c>
      <c r="D726" s="12"/>
      <c r="E726" s="12"/>
      <c r="F726" s="12"/>
      <c r="G726" s="9" t="s">
        <v>23</v>
      </c>
      <c r="H726" s="12"/>
      <c r="I726" s="8"/>
      <c r="J726" s="425"/>
      <c r="K726" s="12"/>
      <c r="L726" s="12"/>
      <c r="M726" s="12"/>
      <c r="N726" s="12"/>
      <c r="O726" s="12"/>
      <c r="P726" s="12"/>
      <c r="Q726" s="12"/>
      <c r="R726" s="12"/>
      <c r="S726" s="12"/>
      <c r="T726" s="12"/>
      <c r="U726" s="12"/>
    </row>
    <row r="727" spans="1:21" s="68" customFormat="1" ht="15.75" customHeight="1">
      <c r="A727" s="9" t="s">
        <v>22</v>
      </c>
      <c r="B727" s="50" t="str">
        <f>data!C7029</f>
        <v>Valor Depósitos en Garantía</v>
      </c>
      <c r="C727" s="12" t="s">
        <v>2201</v>
      </c>
      <c r="D727" s="12"/>
      <c r="E727" s="12"/>
      <c r="F727" s="12"/>
      <c r="G727" s="9" t="s">
        <v>23</v>
      </c>
      <c r="H727" s="12"/>
      <c r="I727" s="8"/>
      <c r="J727" s="425"/>
      <c r="K727" s="12"/>
      <c r="L727" s="12"/>
      <c r="M727" s="12"/>
      <c r="N727" s="12"/>
      <c r="O727" s="12"/>
      <c r="P727" s="12"/>
      <c r="Q727" s="12"/>
      <c r="R727" s="12"/>
      <c r="S727" s="12"/>
      <c r="T727" s="12"/>
      <c r="U727" s="12"/>
    </row>
    <row r="728" spans="1:21" s="68" customFormat="1" ht="15.75" customHeight="1">
      <c r="A728" s="9" t="s">
        <v>22</v>
      </c>
      <c r="B728" s="50" t="str">
        <f>data!C7030</f>
        <v>PORCENTAJE</v>
      </c>
      <c r="C728" s="12" t="s">
        <v>2202</v>
      </c>
      <c r="D728" s="12"/>
      <c r="E728" s="12"/>
      <c r="F728" s="12"/>
      <c r="G728" s="9" t="s">
        <v>37</v>
      </c>
      <c r="H728" s="12"/>
      <c r="I728" s="8"/>
      <c r="J728" s="425"/>
      <c r="K728" s="12"/>
      <c r="L728" s="12"/>
      <c r="M728" s="12"/>
      <c r="N728" s="12"/>
      <c r="O728" s="12"/>
      <c r="P728" s="12"/>
      <c r="Q728" s="12"/>
      <c r="R728" s="12"/>
      <c r="S728" s="12"/>
      <c r="T728" s="12"/>
      <c r="U728" s="12"/>
    </row>
    <row r="729" spans="1:21" s="68" customFormat="1" ht="15.75" customHeight="1">
      <c r="A729" s="165" t="str">
        <f>data!A7043</f>
        <v>/*</v>
      </c>
      <c r="B729" s="60" t="str">
        <f>data!C7043</f>
        <v>--Formato Complementario 07--</v>
      </c>
      <c r="C729" s="12"/>
      <c r="D729" s="12"/>
      <c r="E729" s="12"/>
      <c r="F729" s="12"/>
      <c r="G729" s="9"/>
      <c r="H729" s="12"/>
      <c r="I729" s="8"/>
      <c r="J729" s="425"/>
      <c r="K729" s="12"/>
      <c r="L729" s="12"/>
      <c r="M729" s="12"/>
      <c r="N729" s="12"/>
      <c r="O729" s="12"/>
      <c r="P729" s="12"/>
      <c r="Q729" s="12"/>
      <c r="R729" s="12"/>
      <c r="S729" s="12"/>
      <c r="T729" s="12"/>
      <c r="U729" s="12"/>
    </row>
    <row r="730" spans="1:21" s="68" customFormat="1" ht="15.75" customHeight="1">
      <c r="A730" s="165" t="str">
        <f>data!A7044</f>
        <v>/*</v>
      </c>
      <c r="B730" s="50" t="str">
        <f>data!C7044</f>
        <v>Solicitud cálculo actorial</v>
      </c>
      <c r="C730" s="12" t="s">
        <v>2203</v>
      </c>
      <c r="D730" s="12"/>
      <c r="E730" s="12"/>
      <c r="F730" s="12"/>
      <c r="G730" s="9"/>
      <c r="H730" s="12"/>
      <c r="I730" s="8"/>
      <c r="J730" s="425"/>
      <c r="K730" s="12"/>
      <c r="L730" s="12"/>
      <c r="M730" s="12"/>
      <c r="N730" s="12"/>
      <c r="O730" s="12"/>
      <c r="P730" s="12"/>
      <c r="Q730" s="12"/>
      <c r="R730" s="12"/>
      <c r="S730" s="12"/>
      <c r="T730" s="12"/>
      <c r="U730" s="12"/>
    </row>
    <row r="731" spans="1:21" s="68" customFormat="1" ht="15.75" customHeight="1">
      <c r="A731" s="9" t="s">
        <v>22</v>
      </c>
      <c r="B731" s="50" t="str">
        <f>data!C7045</f>
        <v>Representante legal</v>
      </c>
      <c r="C731" s="12" t="s">
        <v>2204</v>
      </c>
      <c r="D731" s="12"/>
      <c r="E731" s="12"/>
      <c r="F731" s="12"/>
      <c r="G731" s="9" t="s">
        <v>24</v>
      </c>
      <c r="H731" s="12"/>
      <c r="I731" s="8"/>
      <c r="J731" s="425"/>
      <c r="K731" s="12"/>
      <c r="L731" s="12"/>
      <c r="M731" s="12"/>
      <c r="N731" s="12"/>
      <c r="O731" s="12"/>
      <c r="P731" s="12"/>
      <c r="Q731" s="12"/>
      <c r="R731" s="12"/>
      <c r="S731" s="12"/>
      <c r="T731" s="12"/>
      <c r="U731" s="12"/>
    </row>
    <row r="732" spans="1:21" s="68" customFormat="1" ht="15.75" customHeight="1">
      <c r="A732" s="9" t="s">
        <v>22</v>
      </c>
      <c r="B732" s="50" t="str">
        <f>data!C7046</f>
        <v>Número de Identificación Tributaria NIT</v>
      </c>
      <c r="C732" s="12" t="s">
        <v>2205</v>
      </c>
      <c r="D732" s="12"/>
      <c r="E732" s="12"/>
      <c r="F732" s="12"/>
      <c r="G732" s="9" t="s">
        <v>24</v>
      </c>
      <c r="H732" s="12"/>
      <c r="I732" s="8"/>
      <c r="J732" s="425"/>
      <c r="K732" s="12"/>
      <c r="L732" s="12"/>
      <c r="M732" s="12"/>
      <c r="N732" s="12"/>
      <c r="O732" s="12"/>
      <c r="P732" s="12"/>
      <c r="Q732" s="12"/>
      <c r="R732" s="12"/>
      <c r="S732" s="12"/>
      <c r="T732" s="12"/>
      <c r="U732" s="12"/>
    </row>
    <row r="733" spans="1:21" s="68" customFormat="1" ht="15.75" customHeight="1">
      <c r="A733" s="9" t="s">
        <v>22</v>
      </c>
      <c r="B733" s="50" t="str">
        <f>data!C7047</f>
        <v>Domicilio</v>
      </c>
      <c r="C733" s="12" t="s">
        <v>2206</v>
      </c>
      <c r="D733" s="12"/>
      <c r="E733" s="12"/>
      <c r="F733" s="12"/>
      <c r="G733" s="9" t="s">
        <v>24</v>
      </c>
      <c r="H733" s="12"/>
      <c r="I733" s="8"/>
      <c r="J733" s="425"/>
      <c r="K733" s="12"/>
      <c r="L733" s="12"/>
      <c r="M733" s="12"/>
      <c r="N733" s="12"/>
      <c r="O733" s="12"/>
      <c r="P733" s="12"/>
      <c r="Q733" s="12"/>
      <c r="R733" s="12"/>
      <c r="S733" s="12"/>
      <c r="T733" s="12"/>
      <c r="U733" s="12"/>
    </row>
    <row r="734" spans="1:21" s="68" customFormat="1" ht="15.75" customHeight="1">
      <c r="A734" s="9" t="s">
        <v>22</v>
      </c>
      <c r="B734" s="50" t="str">
        <f>data!C7048</f>
        <v>Dirección</v>
      </c>
      <c r="C734" s="12" t="s">
        <v>2207</v>
      </c>
      <c r="D734" s="12"/>
      <c r="E734" s="12"/>
      <c r="F734" s="12"/>
      <c r="G734" s="9" t="s">
        <v>24</v>
      </c>
      <c r="H734" s="12"/>
      <c r="I734" s="8"/>
      <c r="J734" s="425"/>
      <c r="K734" s="12"/>
      <c r="L734" s="12"/>
      <c r="M734" s="12"/>
      <c r="N734" s="12"/>
      <c r="O734" s="12"/>
      <c r="P734" s="12"/>
      <c r="Q734" s="12"/>
      <c r="R734" s="12"/>
      <c r="S734" s="12"/>
      <c r="T734" s="12"/>
      <c r="U734" s="12"/>
    </row>
    <row r="735" spans="1:21" s="68" customFormat="1" ht="15.75" customHeight="1">
      <c r="A735" s="9" t="s">
        <v>22</v>
      </c>
      <c r="B735" s="50" t="str">
        <f>data!C7049</f>
        <v>Administración regional de impuestos que le corresponde</v>
      </c>
      <c r="C735" s="12" t="s">
        <v>2208</v>
      </c>
      <c r="D735" s="12"/>
      <c r="E735" s="12"/>
      <c r="F735" s="12"/>
      <c r="G735" s="9" t="s">
        <v>24</v>
      </c>
      <c r="H735" s="12"/>
      <c r="I735" s="8"/>
      <c r="J735" s="425"/>
      <c r="K735" s="12"/>
      <c r="L735" s="12"/>
      <c r="M735" s="12"/>
      <c r="N735" s="12"/>
      <c r="O735" s="12"/>
      <c r="P735" s="12"/>
      <c r="Q735" s="12"/>
      <c r="R735" s="12"/>
      <c r="S735" s="12"/>
      <c r="T735" s="12"/>
      <c r="U735" s="12"/>
    </row>
    <row r="736" spans="1:21" s="68" customFormat="1" ht="15.75" customHeight="1">
      <c r="A736" s="9" t="s">
        <v>22</v>
      </c>
      <c r="B736" s="50" t="str">
        <f>data!C7050</f>
        <v>Grandes contribuyentes) (SI o NO)</v>
      </c>
      <c r="C736" s="12" t="s">
        <v>2209</v>
      </c>
      <c r="D736" s="12"/>
      <c r="E736" s="12"/>
      <c r="F736" s="12"/>
      <c r="G736" s="9" t="s">
        <v>24</v>
      </c>
      <c r="H736" s="12"/>
      <c r="I736" s="8"/>
      <c r="J736" s="425"/>
      <c r="K736" s="12"/>
      <c r="L736" s="12"/>
      <c r="M736" s="12"/>
      <c r="N736" s="12"/>
      <c r="O736" s="12"/>
      <c r="P736" s="12"/>
      <c r="Q736" s="12"/>
      <c r="R736" s="12"/>
      <c r="S736" s="12"/>
      <c r="T736" s="12"/>
      <c r="U736" s="12"/>
    </row>
    <row r="737" spans="1:21" s="68" customFormat="1" ht="15.75" customHeight="1">
      <c r="A737" s="165" t="str">
        <f>data!A7051</f>
        <v>/*</v>
      </c>
      <c r="B737" s="50" t="str">
        <f>data!C7051</f>
        <v>Nota técnica</v>
      </c>
      <c r="C737" s="12" t="s">
        <v>2210</v>
      </c>
      <c r="D737" s="12"/>
      <c r="E737" s="12"/>
      <c r="F737" s="12"/>
      <c r="G737" s="9"/>
      <c r="H737" s="12"/>
      <c r="I737" s="8"/>
      <c r="J737" s="425"/>
      <c r="K737" s="12"/>
      <c r="L737" s="12"/>
      <c r="M737" s="12"/>
      <c r="N737" s="12"/>
      <c r="O737" s="12"/>
      <c r="P737" s="12"/>
      <c r="Q737" s="12"/>
      <c r="R737" s="12"/>
      <c r="S737" s="12"/>
      <c r="T737" s="12"/>
      <c r="U737" s="12"/>
    </row>
    <row r="738" spans="1:21" s="68" customFormat="1" ht="15.75" customHeight="1">
      <c r="A738" s="9" t="s">
        <v>22</v>
      </c>
      <c r="B738" s="50" t="str">
        <f>data!C7052</f>
        <v>Nombre del actuario</v>
      </c>
      <c r="C738" s="12" t="s">
        <v>2211</v>
      </c>
      <c r="D738" s="12"/>
      <c r="E738" s="12"/>
      <c r="F738" s="12"/>
      <c r="G738" s="9" t="s">
        <v>24</v>
      </c>
      <c r="H738" s="12"/>
      <c r="I738" s="8"/>
      <c r="J738" s="425"/>
      <c r="K738" s="12"/>
      <c r="L738" s="12"/>
      <c r="M738" s="12"/>
      <c r="N738" s="12"/>
      <c r="O738" s="12"/>
      <c r="P738" s="12"/>
      <c r="Q738" s="12"/>
      <c r="R738" s="12"/>
      <c r="S738" s="12"/>
      <c r="T738" s="12"/>
      <c r="U738" s="12"/>
    </row>
    <row r="739" spans="1:21" s="68" customFormat="1" ht="15.75" customHeight="1">
      <c r="A739" s="9" t="s">
        <v>22</v>
      </c>
      <c r="B739" s="50" t="str">
        <f>data!C7053</f>
        <v>Identificación</v>
      </c>
      <c r="C739" s="12" t="s">
        <v>2212</v>
      </c>
      <c r="D739" s="12"/>
      <c r="E739" s="12"/>
      <c r="F739" s="12"/>
      <c r="G739" s="9" t="s">
        <v>24</v>
      </c>
      <c r="H739" s="12"/>
      <c r="I739" s="8"/>
      <c r="J739" s="425"/>
      <c r="K739" s="12"/>
      <c r="L739" s="12"/>
      <c r="M739" s="12"/>
      <c r="N739" s="12"/>
      <c r="O739" s="12"/>
      <c r="P739" s="12"/>
      <c r="Q739" s="12"/>
      <c r="R739" s="12"/>
      <c r="S739" s="12"/>
      <c r="T739" s="12"/>
      <c r="U739" s="12"/>
    </row>
    <row r="740" spans="1:21" s="68" customFormat="1" ht="15.75" customHeight="1">
      <c r="A740" s="9" t="s">
        <v>22</v>
      </c>
      <c r="B740" s="50" t="str">
        <f>data!C7054</f>
        <v>Profesión</v>
      </c>
      <c r="C740" s="12" t="s">
        <v>2213</v>
      </c>
      <c r="D740" s="12"/>
      <c r="E740" s="12"/>
      <c r="F740" s="12"/>
      <c r="G740" s="9" t="s">
        <v>24</v>
      </c>
      <c r="H740" s="12"/>
      <c r="I740" s="8"/>
      <c r="J740" s="425"/>
      <c r="K740" s="12"/>
      <c r="L740" s="12"/>
      <c r="M740" s="12"/>
      <c r="N740" s="12"/>
      <c r="O740" s="12"/>
      <c r="P740" s="12"/>
      <c r="Q740" s="12"/>
      <c r="R740" s="12"/>
      <c r="S740" s="12"/>
      <c r="T740" s="12"/>
      <c r="U740" s="12"/>
    </row>
    <row r="741" spans="1:21" s="68" customFormat="1" ht="15.75" customHeight="1">
      <c r="A741" s="9" t="s">
        <v>22</v>
      </c>
      <c r="B741" s="50" t="str">
        <f>data!C7055</f>
        <v>Matrícula profesional de la persona natural o jurídica que elaboró el cálculo actuarial, matriculado como actuario.</v>
      </c>
      <c r="C741" s="12" t="s">
        <v>2214</v>
      </c>
      <c r="D741" s="12"/>
      <c r="E741" s="12"/>
      <c r="F741" s="12"/>
      <c r="G741" s="9" t="s">
        <v>24</v>
      </c>
      <c r="H741" s="12"/>
      <c r="I741" s="8"/>
      <c r="J741" s="425"/>
      <c r="K741" s="12"/>
      <c r="L741" s="12"/>
      <c r="M741" s="12"/>
      <c r="N741" s="12"/>
      <c r="O741" s="12"/>
      <c r="P741" s="12"/>
      <c r="Q741" s="12"/>
      <c r="R741" s="12"/>
      <c r="S741" s="12"/>
      <c r="T741" s="12"/>
      <c r="U741" s="12"/>
    </row>
    <row r="742" spans="1:21" s="68" customFormat="1" ht="15.75" customHeight="1">
      <c r="A742" s="9" t="s">
        <v>22</v>
      </c>
      <c r="B742" s="50" t="str">
        <f>data!C7056</f>
        <v>Si pertenece a una persona Jurídica indique la Razón social</v>
      </c>
      <c r="C742" s="12" t="s">
        <v>2215</v>
      </c>
      <c r="D742" s="12"/>
      <c r="E742" s="12"/>
      <c r="F742" s="12"/>
      <c r="G742" s="9" t="s">
        <v>24</v>
      </c>
      <c r="H742" s="12"/>
      <c r="I742" s="8"/>
      <c r="J742" s="425"/>
      <c r="K742" s="12"/>
      <c r="L742" s="12"/>
      <c r="M742" s="12"/>
      <c r="N742" s="12"/>
      <c r="O742" s="12"/>
      <c r="P742" s="12"/>
      <c r="Q742" s="12"/>
      <c r="R742" s="12"/>
      <c r="S742" s="12"/>
      <c r="T742" s="12"/>
      <c r="U742" s="12"/>
    </row>
    <row r="743" spans="1:21" s="68" customFormat="1" ht="15.75" customHeight="1">
      <c r="A743" s="9" t="s">
        <v>22</v>
      </c>
      <c r="B743" s="50" t="str">
        <f>data!C7057</f>
        <v>Si pertenece a una persona Jurídica indique el NIT</v>
      </c>
      <c r="C743" s="12" t="s">
        <v>2216</v>
      </c>
      <c r="D743" s="12"/>
      <c r="E743" s="12"/>
      <c r="F743" s="12"/>
      <c r="G743" s="9" t="s">
        <v>24</v>
      </c>
      <c r="H743" s="12"/>
      <c r="I743" s="8"/>
      <c r="J743" s="425"/>
      <c r="K743" s="12"/>
      <c r="L743" s="12"/>
      <c r="M743" s="12"/>
      <c r="N743" s="12"/>
      <c r="O743" s="12"/>
      <c r="P743" s="12"/>
      <c r="Q743" s="12"/>
      <c r="R743" s="12"/>
      <c r="S743" s="12"/>
      <c r="T743" s="12"/>
      <c r="U743" s="12"/>
    </row>
    <row r="744" spans="1:21" s="68" customFormat="1" ht="15.75" customHeight="1">
      <c r="A744" s="165" t="str">
        <f>data!A7058</f>
        <v>/*</v>
      </c>
      <c r="B744" s="50" t="str">
        <f>data!C7058</f>
        <v>Certificación</v>
      </c>
      <c r="C744" s="12" t="s">
        <v>2217</v>
      </c>
      <c r="D744" s="12"/>
      <c r="E744" s="12"/>
      <c r="F744" s="12"/>
      <c r="G744" s="9"/>
      <c r="H744" s="12"/>
      <c r="I744" s="8"/>
      <c r="J744" s="425"/>
      <c r="K744" s="12"/>
      <c r="L744" s="12"/>
      <c r="M744" s="12"/>
      <c r="N744" s="12"/>
      <c r="O744" s="12"/>
      <c r="P744" s="12"/>
      <c r="Q744" s="12"/>
      <c r="R744" s="12"/>
      <c r="S744" s="12"/>
      <c r="T744" s="12"/>
      <c r="U744" s="12"/>
    </row>
    <row r="745" spans="1:21" s="68" customFormat="1" ht="15.75" customHeight="1">
      <c r="A745" s="9" t="s">
        <v>22</v>
      </c>
      <c r="B745" s="50" t="str">
        <f>data!C7059</f>
        <v>Valor del cálculo actuarial</v>
      </c>
      <c r="C745" s="12" t="s">
        <v>2218</v>
      </c>
      <c r="D745" s="12"/>
      <c r="E745" s="12"/>
      <c r="F745" s="12"/>
      <c r="G745" s="9" t="s">
        <v>23</v>
      </c>
      <c r="H745" s="12"/>
      <c r="I745" s="8"/>
      <c r="J745" s="425"/>
      <c r="K745" s="12"/>
      <c r="L745" s="12"/>
      <c r="M745" s="12"/>
      <c r="N745" s="12"/>
      <c r="O745" s="12"/>
      <c r="P745" s="12"/>
      <c r="Q745" s="12"/>
      <c r="R745" s="12"/>
      <c r="S745" s="12"/>
      <c r="T745" s="12"/>
      <c r="U745" s="12"/>
    </row>
    <row r="746" spans="1:21" s="68" customFormat="1" ht="15.75" customHeight="1">
      <c r="A746" s="9" t="s">
        <v>22</v>
      </c>
      <c r="B746" s="50" t="str">
        <f>data!C7060</f>
        <v>Metodología</v>
      </c>
      <c r="C746" s="12" t="s">
        <v>2219</v>
      </c>
      <c r="D746" s="12"/>
      <c r="E746" s="12"/>
      <c r="F746" s="12"/>
      <c r="G746" s="9" t="s">
        <v>24</v>
      </c>
      <c r="H746" s="12"/>
      <c r="I746" s="8"/>
      <c r="J746" s="425"/>
      <c r="K746" s="12"/>
      <c r="L746" s="12"/>
      <c r="M746" s="12"/>
      <c r="N746" s="12"/>
      <c r="O746" s="12"/>
      <c r="P746" s="12"/>
      <c r="Q746" s="12"/>
      <c r="R746" s="12"/>
      <c r="S746" s="12"/>
      <c r="T746" s="12"/>
      <c r="U746" s="12"/>
    </row>
    <row r="747" spans="1:21" s="68" customFormat="1" ht="15.75" customHeight="1">
      <c r="A747" s="9" t="s">
        <v>22</v>
      </c>
      <c r="B747" s="50" t="str">
        <f>data!C7061</f>
        <v>Procedimiento empleado</v>
      </c>
      <c r="C747" s="12" t="s">
        <v>2220</v>
      </c>
      <c r="D747" s="12"/>
      <c r="E747" s="12"/>
      <c r="F747" s="12"/>
      <c r="G747" s="9" t="s">
        <v>24</v>
      </c>
      <c r="H747" s="12"/>
      <c r="I747" s="8"/>
      <c r="J747" s="425"/>
      <c r="K747" s="12"/>
      <c r="L747" s="12"/>
      <c r="M747" s="12"/>
      <c r="N747" s="12"/>
      <c r="O747" s="12"/>
      <c r="P747" s="12"/>
      <c r="Q747" s="12"/>
      <c r="R747" s="12"/>
      <c r="S747" s="12"/>
      <c r="T747" s="12"/>
      <c r="U747" s="12"/>
    </row>
    <row r="748" spans="1:21" s="68" customFormat="1" ht="15.75" customHeight="1">
      <c r="A748" s="9" t="s">
        <v>22</v>
      </c>
      <c r="B748" s="50" t="str">
        <f>data!C7062</f>
        <v>Incremento del porcentaje acumulado de amortización respecto del año anterior</v>
      </c>
      <c r="C748" s="12" t="s">
        <v>2221</v>
      </c>
      <c r="D748" s="12"/>
      <c r="E748" s="12"/>
      <c r="F748" s="12"/>
      <c r="G748" s="9" t="s">
        <v>37</v>
      </c>
      <c r="H748" s="12"/>
      <c r="I748" s="8"/>
      <c r="J748" s="425"/>
      <c r="K748" s="12"/>
      <c r="L748" s="12"/>
      <c r="M748" s="12"/>
      <c r="N748" s="12"/>
      <c r="O748" s="12"/>
      <c r="P748" s="12"/>
      <c r="Q748" s="12"/>
      <c r="R748" s="12"/>
      <c r="S748" s="12"/>
      <c r="T748" s="12"/>
      <c r="U748" s="12"/>
    </row>
    <row r="749" spans="1:21" s="68" customFormat="1" ht="15.75" customHeight="1">
      <c r="A749" s="9" t="s">
        <v>22</v>
      </c>
      <c r="B749" s="50" t="str">
        <f>data!C7063</f>
        <v>Incremento del porcentaje anual de amortización respecto del año anterior</v>
      </c>
      <c r="C749" s="12" t="s">
        <v>2222</v>
      </c>
      <c r="D749" s="12"/>
      <c r="E749" s="12"/>
      <c r="F749" s="12"/>
      <c r="G749" s="9" t="s">
        <v>37</v>
      </c>
      <c r="H749" s="12"/>
      <c r="I749" s="8"/>
      <c r="J749" s="425"/>
      <c r="K749" s="12"/>
      <c r="L749" s="12"/>
      <c r="M749" s="12"/>
      <c r="N749" s="12"/>
      <c r="O749" s="12"/>
      <c r="P749" s="12"/>
      <c r="Q749" s="12"/>
      <c r="R749" s="12"/>
      <c r="S749" s="12"/>
      <c r="T749" s="12"/>
      <c r="U749" s="12"/>
    </row>
    <row r="750" spans="1:21" s="68" customFormat="1" ht="15.75" customHeight="1">
      <c r="A750" s="165" t="str">
        <f>data!A7064</f>
        <v>/*</v>
      </c>
      <c r="B750" s="60" t="str">
        <f>data!C7064</f>
        <v>--Nota [800100]--</v>
      </c>
      <c r="C750" s="12"/>
      <c r="D750" s="12"/>
      <c r="E750" s="12"/>
      <c r="F750" s="12"/>
      <c r="G750" s="9"/>
      <c r="H750" s="12"/>
      <c r="I750" s="8"/>
      <c r="J750" s="425"/>
      <c r="K750" s="12"/>
      <c r="L750" s="12"/>
      <c r="M750" s="12"/>
      <c r="N750" s="12"/>
      <c r="O750" s="12"/>
      <c r="P750" s="12"/>
      <c r="Q750" s="12"/>
      <c r="R750" s="12"/>
      <c r="S750" s="12"/>
      <c r="T750" s="12"/>
      <c r="U750" s="12"/>
    </row>
    <row r="751" spans="1:21" s="68" customFormat="1" ht="15.75" customHeight="1">
      <c r="A751" s="165" t="str">
        <f>data!A7065</f>
        <v>/*</v>
      </c>
      <c r="B751" s="50" t="str">
        <f>data!C7065</f>
        <v>Subclasificaciones de activos, pasivos y patrimonios</v>
      </c>
      <c r="C751" s="12" t="s">
        <v>2540</v>
      </c>
      <c r="D751" s="12"/>
      <c r="E751" s="12"/>
      <c r="F751" s="12"/>
      <c r="G751" s="9"/>
      <c r="H751" s="12"/>
      <c r="I751" s="8"/>
      <c r="J751" s="425"/>
      <c r="K751" s="12"/>
      <c r="L751" s="12"/>
      <c r="M751" s="12"/>
      <c r="N751" s="12"/>
      <c r="O751" s="12"/>
      <c r="P751" s="12"/>
      <c r="Q751" s="12"/>
      <c r="R751" s="12"/>
      <c r="S751" s="12"/>
      <c r="T751" s="12"/>
      <c r="U751" s="12"/>
    </row>
    <row r="752" spans="1:21" s="68" customFormat="1" ht="15.75" customHeight="1">
      <c r="A752" s="165" t="str">
        <f>data!A7066</f>
        <v>/*</v>
      </c>
      <c r="B752" s="50" t="str">
        <f>data!C7066</f>
        <v>Propiedades, planta y equipo  (800100)</v>
      </c>
      <c r="C752" s="12" t="s">
        <v>2541</v>
      </c>
      <c r="D752" s="12"/>
      <c r="E752" s="12"/>
      <c r="F752" s="12"/>
      <c r="G752" s="9"/>
      <c r="H752" s="12"/>
      <c r="I752" s="8"/>
      <c r="J752" s="425"/>
      <c r="K752" s="12"/>
      <c r="L752" s="12"/>
      <c r="M752" s="12"/>
      <c r="N752" s="12"/>
      <c r="O752" s="12"/>
      <c r="P752" s="12"/>
      <c r="Q752" s="12"/>
      <c r="R752" s="12"/>
      <c r="S752" s="12"/>
      <c r="T752" s="12"/>
      <c r="U752" s="12"/>
    </row>
    <row r="753" spans="1:21" s="68" customFormat="1" ht="15.75" customHeight="1">
      <c r="A753" s="165" t="str">
        <f>data!A7067</f>
        <v>/*</v>
      </c>
      <c r="B753" s="50" t="str">
        <f>data!C7067</f>
        <v>Terrenos y construcciones  (800100)</v>
      </c>
      <c r="C753" s="12" t="s">
        <v>2542</v>
      </c>
      <c r="D753" s="12"/>
      <c r="E753" s="12"/>
      <c r="F753" s="12"/>
      <c r="G753" s="9"/>
      <c r="H753" s="12"/>
      <c r="I753" s="8"/>
      <c r="J753" s="425"/>
      <c r="K753" s="12"/>
      <c r="L753" s="12"/>
      <c r="M753" s="12"/>
      <c r="N753" s="12"/>
      <c r="O753" s="12"/>
      <c r="P753" s="12"/>
      <c r="Q753" s="12"/>
      <c r="R753" s="12"/>
      <c r="S753" s="12"/>
      <c r="T753" s="12"/>
      <c r="U753" s="12"/>
    </row>
    <row r="754" spans="1:21" s="68" customFormat="1" ht="15.75" customHeight="1">
      <c r="A754" s="9" t="s">
        <v>22</v>
      </c>
      <c r="B754" s="50" t="str">
        <f>data!C7068</f>
        <v>Terrenos</v>
      </c>
      <c r="C754" s="12" t="s">
        <v>2543</v>
      </c>
      <c r="D754" s="12"/>
      <c r="E754" s="12"/>
      <c r="F754" s="12"/>
      <c r="G754" s="9" t="s">
        <v>23</v>
      </c>
      <c r="H754" s="12"/>
      <c r="I754" s="8"/>
      <c r="J754" s="425"/>
      <c r="K754" s="12"/>
      <c r="L754" s="12"/>
      <c r="M754" s="12"/>
      <c r="N754" s="12"/>
      <c r="O754" s="12"/>
      <c r="P754" s="12"/>
      <c r="Q754" s="12"/>
      <c r="R754" s="12"/>
      <c r="S754" s="12"/>
      <c r="T754" s="12"/>
      <c r="U754" s="12"/>
    </row>
    <row r="755" spans="1:21" s="68" customFormat="1" ht="15.75" customHeight="1">
      <c r="A755" s="9" t="s">
        <v>22</v>
      </c>
      <c r="B755" s="50" t="str">
        <f>data!C7069</f>
        <v>Edificios  (800100)</v>
      </c>
      <c r="C755" s="12" t="s">
        <v>2544</v>
      </c>
      <c r="D755" s="12"/>
      <c r="E755" s="12"/>
      <c r="F755" s="12"/>
      <c r="G755" s="9" t="s">
        <v>23</v>
      </c>
      <c r="H755" s="12"/>
      <c r="I755" s="8"/>
      <c r="J755" s="425"/>
      <c r="K755" s="12"/>
      <c r="L755" s="12"/>
      <c r="M755" s="12"/>
      <c r="N755" s="12"/>
      <c r="O755" s="12"/>
      <c r="P755" s="12"/>
      <c r="Q755" s="12"/>
      <c r="R755" s="12"/>
      <c r="S755" s="12"/>
      <c r="T755" s="12"/>
      <c r="U755" s="12"/>
    </row>
    <row r="756" spans="1:21" s="68" customFormat="1" ht="15.75" customHeight="1">
      <c r="A756" s="9" t="s">
        <v>22</v>
      </c>
      <c r="B756" s="50" t="str">
        <f>data!C7070</f>
        <v>Total terrenos y edificios  (800100)</v>
      </c>
      <c r="C756" s="12" t="s">
        <v>2545</v>
      </c>
      <c r="D756" s="12"/>
      <c r="E756" s="12"/>
      <c r="F756" s="12"/>
      <c r="G756" s="9" t="s">
        <v>23</v>
      </c>
      <c r="H756" s="12"/>
      <c r="I756" s="8"/>
      <c r="J756" s="425"/>
      <c r="K756" s="12"/>
      <c r="L756" s="12"/>
      <c r="M756" s="12"/>
      <c r="N756" s="12"/>
      <c r="O756" s="12"/>
      <c r="P756" s="12"/>
      <c r="Q756" s="12"/>
      <c r="R756" s="12"/>
      <c r="S756" s="12"/>
      <c r="T756" s="12"/>
      <c r="U756" s="12"/>
    </row>
    <row r="757" spans="1:21" s="68" customFormat="1" ht="15.75" customHeight="1">
      <c r="A757" s="9" t="s">
        <v>22</v>
      </c>
      <c r="B757" s="50" t="str">
        <f>data!C7071</f>
        <v>Maquinaria  (800100)</v>
      </c>
      <c r="C757" s="12" t="s">
        <v>2546</v>
      </c>
      <c r="D757" s="12"/>
      <c r="E757" s="12"/>
      <c r="F757" s="12"/>
      <c r="G757" s="9" t="s">
        <v>23</v>
      </c>
      <c r="H757" s="12"/>
      <c r="I757" s="8"/>
      <c r="J757" s="425"/>
      <c r="K757" s="12"/>
      <c r="L757" s="12"/>
      <c r="M757" s="12"/>
      <c r="N757" s="12"/>
      <c r="O757" s="12"/>
      <c r="P757" s="12"/>
      <c r="Q757" s="12"/>
      <c r="R757" s="12"/>
      <c r="S757" s="12"/>
      <c r="T757" s="12"/>
      <c r="U757" s="12"/>
    </row>
    <row r="758" spans="1:21" s="68" customFormat="1" ht="15.75" customHeight="1">
      <c r="A758" s="165" t="str">
        <f>data!A7072</f>
        <v>/*</v>
      </c>
      <c r="B758" s="50" t="str">
        <f>data!C7072</f>
        <v>Vehículos  (800100)</v>
      </c>
      <c r="C758" s="12" t="s">
        <v>2547</v>
      </c>
      <c r="D758" s="12"/>
      <c r="E758" s="12"/>
      <c r="F758" s="12"/>
      <c r="G758" s="9"/>
      <c r="H758" s="12"/>
      <c r="I758" s="8"/>
      <c r="J758" s="425"/>
      <c r="K758" s="12"/>
      <c r="L758" s="12"/>
      <c r="M758" s="12"/>
      <c r="N758" s="12"/>
      <c r="O758" s="12"/>
      <c r="P758" s="12"/>
      <c r="Q758" s="12"/>
      <c r="R758" s="12"/>
      <c r="S758" s="12"/>
      <c r="T758" s="12"/>
      <c r="U758" s="12"/>
    </row>
    <row r="759" spans="1:21" s="68" customFormat="1" ht="15.75" customHeight="1">
      <c r="A759" s="9" t="s">
        <v>22</v>
      </c>
      <c r="B759" s="50" t="str">
        <f>data!C7073</f>
        <v>Buques  (800100)</v>
      </c>
      <c r="C759" s="12" t="s">
        <v>2548</v>
      </c>
      <c r="D759" s="12"/>
      <c r="E759" s="12"/>
      <c r="F759" s="12"/>
      <c r="G759" s="9" t="s">
        <v>23</v>
      </c>
      <c r="H759" s="12"/>
      <c r="I759" s="8"/>
      <c r="J759" s="425"/>
      <c r="K759" s="12"/>
      <c r="L759" s="12"/>
      <c r="M759" s="12"/>
      <c r="N759" s="12"/>
      <c r="O759" s="12"/>
      <c r="P759" s="12"/>
      <c r="Q759" s="12"/>
      <c r="R759" s="12"/>
      <c r="S759" s="12"/>
      <c r="T759" s="12"/>
      <c r="U759" s="12"/>
    </row>
    <row r="760" spans="1:21" s="68" customFormat="1" ht="15.75" customHeight="1">
      <c r="A760" s="9" t="s">
        <v>22</v>
      </c>
      <c r="B760" s="50" t="str">
        <f>data!C7074</f>
        <v>Aeronaves  (800100)</v>
      </c>
      <c r="C760" s="12" t="s">
        <v>2549</v>
      </c>
      <c r="D760" s="12"/>
      <c r="E760" s="12"/>
      <c r="F760" s="12"/>
      <c r="G760" s="9" t="s">
        <v>23</v>
      </c>
      <c r="H760" s="12"/>
      <c r="I760" s="8"/>
      <c r="J760" s="425"/>
      <c r="K760" s="12"/>
      <c r="L760" s="12"/>
      <c r="M760" s="12"/>
      <c r="N760" s="12"/>
      <c r="O760" s="12"/>
      <c r="P760" s="12"/>
      <c r="Q760" s="12"/>
      <c r="R760" s="12"/>
      <c r="S760" s="12"/>
      <c r="T760" s="12"/>
      <c r="U760" s="12"/>
    </row>
    <row r="761" spans="1:21" s="68" customFormat="1" ht="15.75" customHeight="1">
      <c r="A761" s="9" t="s">
        <v>22</v>
      </c>
      <c r="B761" s="50" t="str">
        <f>data!C7075</f>
        <v>Equipos de Transporte  (800100)</v>
      </c>
      <c r="C761" s="12" t="s">
        <v>2550</v>
      </c>
      <c r="D761" s="12"/>
      <c r="E761" s="12"/>
      <c r="F761" s="12"/>
      <c r="G761" s="9" t="s">
        <v>23</v>
      </c>
      <c r="H761" s="12"/>
      <c r="I761" s="8"/>
      <c r="J761" s="425"/>
      <c r="K761" s="12"/>
      <c r="L761" s="12"/>
      <c r="M761" s="12"/>
      <c r="N761" s="12"/>
      <c r="O761" s="12"/>
      <c r="P761" s="12"/>
      <c r="Q761" s="12"/>
      <c r="R761" s="12"/>
      <c r="S761" s="12"/>
      <c r="T761" s="12"/>
      <c r="U761" s="12"/>
    </row>
    <row r="762" spans="1:21" s="68" customFormat="1" ht="15.75" customHeight="1">
      <c r="A762" s="9" t="s">
        <v>22</v>
      </c>
      <c r="B762" s="50" t="str">
        <f>data!C7076</f>
        <v>Total vehículos  (800100)</v>
      </c>
      <c r="C762" s="12" t="s">
        <v>2551</v>
      </c>
      <c r="D762" s="12"/>
      <c r="E762" s="12"/>
      <c r="F762" s="12"/>
      <c r="G762" s="9" t="s">
        <v>23</v>
      </c>
      <c r="H762" s="12"/>
      <c r="I762" s="8"/>
      <c r="J762" s="425"/>
      <c r="K762" s="12"/>
      <c r="L762" s="12"/>
      <c r="M762" s="12"/>
      <c r="N762" s="12"/>
      <c r="O762" s="12"/>
      <c r="P762" s="12"/>
      <c r="Q762" s="12"/>
      <c r="R762" s="12"/>
      <c r="S762" s="12"/>
      <c r="T762" s="12"/>
      <c r="U762" s="12"/>
    </row>
    <row r="763" spans="1:21" s="68" customFormat="1" ht="15.75" customHeight="1">
      <c r="A763" s="9" t="s">
        <v>22</v>
      </c>
      <c r="B763" s="50" t="str">
        <f>data!C7077</f>
        <v>Enseres y accesorios  (800100)</v>
      </c>
      <c r="C763" s="12" t="s">
        <v>2552</v>
      </c>
      <c r="D763" s="12"/>
      <c r="E763" s="12"/>
      <c r="F763" s="12"/>
      <c r="G763" s="9" t="s">
        <v>23</v>
      </c>
      <c r="H763" s="12"/>
      <c r="I763" s="8"/>
      <c r="J763" s="425"/>
      <c r="K763" s="12"/>
      <c r="L763" s="12"/>
      <c r="M763" s="12"/>
      <c r="N763" s="12"/>
      <c r="O763" s="12"/>
      <c r="P763" s="12"/>
      <c r="Q763" s="12"/>
      <c r="R763" s="12"/>
      <c r="S763" s="12"/>
      <c r="T763" s="12"/>
      <c r="U763" s="12"/>
    </row>
    <row r="764" spans="1:21" s="68" customFormat="1" ht="15.75" customHeight="1">
      <c r="A764" s="9" t="s">
        <v>22</v>
      </c>
      <c r="B764" s="50" t="str">
        <f>data!C7078</f>
        <v>Equipo de oficina  (800100)</v>
      </c>
      <c r="C764" s="12" t="s">
        <v>2553</v>
      </c>
      <c r="D764" s="12"/>
      <c r="E764" s="12"/>
      <c r="F764" s="12"/>
      <c r="G764" s="9" t="s">
        <v>23</v>
      </c>
      <c r="H764" s="12"/>
      <c r="I764" s="8"/>
      <c r="J764" s="425"/>
      <c r="K764" s="12"/>
      <c r="L764" s="12"/>
      <c r="M764" s="12"/>
      <c r="N764" s="12"/>
      <c r="O764" s="12"/>
      <c r="P764" s="12"/>
      <c r="Q764" s="12"/>
      <c r="R764" s="12"/>
      <c r="S764" s="12"/>
      <c r="T764" s="12"/>
      <c r="U764" s="12"/>
    </row>
    <row r="765" spans="1:21" s="68" customFormat="1" ht="15.75" customHeight="1">
      <c r="A765" s="9" t="s">
        <v>22</v>
      </c>
      <c r="B765" s="50" t="str">
        <f>data!C7079</f>
        <v>Activos tangibles para exploración y evaluación  (800100)</v>
      </c>
      <c r="C765" s="12" t="s">
        <v>2554</v>
      </c>
      <c r="D765" s="12"/>
      <c r="E765" s="12"/>
      <c r="F765" s="12"/>
      <c r="G765" s="9" t="s">
        <v>23</v>
      </c>
      <c r="H765" s="12"/>
      <c r="I765" s="8"/>
      <c r="J765" s="425"/>
      <c r="K765" s="12"/>
      <c r="L765" s="12"/>
      <c r="M765" s="12"/>
      <c r="N765" s="12"/>
      <c r="O765" s="12"/>
      <c r="P765" s="12"/>
      <c r="Q765" s="12"/>
      <c r="R765" s="12"/>
      <c r="S765" s="12"/>
      <c r="T765" s="12"/>
      <c r="U765" s="12"/>
    </row>
    <row r="766" spans="1:21" s="68" customFormat="1" ht="15.75" customHeight="1">
      <c r="A766" s="9" t="s">
        <v>22</v>
      </c>
      <c r="B766" s="50" t="str">
        <f>data!C7080</f>
        <v>Construcciones en proceso  (800100)</v>
      </c>
      <c r="C766" s="12" t="s">
        <v>2555</v>
      </c>
      <c r="D766" s="12"/>
      <c r="E766" s="12"/>
      <c r="F766" s="12"/>
      <c r="G766" s="9" t="s">
        <v>23</v>
      </c>
      <c r="H766" s="12"/>
      <c r="I766" s="8"/>
      <c r="J766" s="425"/>
      <c r="K766" s="12"/>
      <c r="L766" s="12"/>
      <c r="M766" s="12"/>
      <c r="N766" s="12"/>
      <c r="O766" s="12"/>
      <c r="P766" s="12"/>
      <c r="Q766" s="12"/>
      <c r="R766" s="12"/>
      <c r="S766" s="12"/>
      <c r="T766" s="12"/>
      <c r="U766" s="12"/>
    </row>
    <row r="767" spans="1:21" s="68" customFormat="1" ht="15.75" customHeight="1">
      <c r="A767" s="9" t="s">
        <v>22</v>
      </c>
      <c r="B767" s="50" t="str">
        <f>data!C7081</f>
        <v>Propiedades de inversión cuyo valor razonable no puede medirse con fiabilidad sin costo o esfuerzo indebido sobre la hipótesis de negocio en marcha  (800100)</v>
      </c>
      <c r="C767" s="12" t="s">
        <v>2556</v>
      </c>
      <c r="D767" s="12"/>
      <c r="E767" s="12"/>
      <c r="F767" s="12"/>
      <c r="G767" s="9" t="s">
        <v>23</v>
      </c>
      <c r="H767" s="12"/>
      <c r="I767" s="8"/>
      <c r="J767" s="425"/>
      <c r="K767" s="12"/>
      <c r="L767" s="12"/>
      <c r="M767" s="12"/>
      <c r="N767" s="12"/>
      <c r="O767" s="12"/>
      <c r="P767" s="12"/>
      <c r="Q767" s="12"/>
      <c r="R767" s="12"/>
      <c r="S767" s="12"/>
      <c r="T767" s="12"/>
      <c r="U767" s="12"/>
    </row>
    <row r="768" spans="1:21" s="68" customFormat="1" ht="15.75" customHeight="1">
      <c r="A768" s="9" t="s">
        <v>22</v>
      </c>
      <c r="B768" s="50" t="str">
        <f>data!C7082</f>
        <v>Otras propiedades, planta y equipo  (800100)</v>
      </c>
      <c r="C768" s="12" t="s">
        <v>2557</v>
      </c>
      <c r="D768" s="12"/>
      <c r="E768" s="12"/>
      <c r="F768" s="12"/>
      <c r="G768" s="9" t="s">
        <v>23</v>
      </c>
      <c r="H768" s="12"/>
      <c r="I768" s="8"/>
      <c r="J768" s="425"/>
      <c r="K768" s="12"/>
      <c r="L768" s="12"/>
      <c r="M768" s="12"/>
      <c r="N768" s="12"/>
      <c r="O768" s="12"/>
      <c r="P768" s="12"/>
      <c r="Q768" s="12"/>
      <c r="R768" s="12"/>
      <c r="S768" s="12"/>
      <c r="T768" s="12"/>
      <c r="U768" s="12"/>
    </row>
    <row r="769" spans="1:21" s="68" customFormat="1" ht="15.75" customHeight="1">
      <c r="A769" s="9" t="s">
        <v>22</v>
      </c>
      <c r="B769" s="50" t="str">
        <f>data!C7083</f>
        <v>Total de propiedades, planta y equipo  (800100)</v>
      </c>
      <c r="C769" s="662" t="s">
        <v>3502</v>
      </c>
      <c r="D769" s="662"/>
      <c r="E769" s="12"/>
      <c r="F769" s="12"/>
      <c r="G769" s="9" t="s">
        <v>23</v>
      </c>
      <c r="H769" s="12"/>
      <c r="I769" s="8"/>
      <c r="J769" s="425"/>
      <c r="K769" s="12"/>
      <c r="L769" s="12"/>
      <c r="M769" s="12"/>
      <c r="N769" s="12"/>
      <c r="O769" s="12"/>
      <c r="P769" s="12"/>
      <c r="Q769" s="12"/>
      <c r="R769" s="12"/>
      <c r="S769" s="12"/>
      <c r="T769" s="12"/>
      <c r="U769" s="12"/>
    </row>
    <row r="770" spans="1:21" s="68" customFormat="1" ht="15.75" customHeight="1">
      <c r="A770" s="165" t="str">
        <f>data!A7084</f>
        <v>/*</v>
      </c>
      <c r="B770" s="50" t="str">
        <f>data!C7084</f>
        <v>Activos intangibles y plusvalía  (800100)</v>
      </c>
      <c r="C770" s="12" t="s">
        <v>2558</v>
      </c>
      <c r="D770" s="12"/>
      <c r="E770" s="12"/>
      <c r="F770" s="12"/>
      <c r="G770" s="9"/>
      <c r="H770" s="12"/>
      <c r="I770" s="8"/>
      <c r="J770" s="425"/>
      <c r="K770" s="12"/>
      <c r="L770" s="12"/>
      <c r="M770" s="12"/>
      <c r="N770" s="12"/>
      <c r="O770" s="12"/>
      <c r="P770" s="12"/>
      <c r="Q770" s="12"/>
      <c r="R770" s="12"/>
      <c r="S770" s="12"/>
      <c r="T770" s="12"/>
      <c r="U770" s="12"/>
    </row>
    <row r="771" spans="1:21" s="68" customFormat="1" ht="15.75" customHeight="1">
      <c r="A771" s="165" t="str">
        <f>data!A7085</f>
        <v>/*</v>
      </c>
      <c r="B771" s="50" t="str">
        <f>data!C7085</f>
        <v>Activos intangibles distintos de la plusvalía  (800100)</v>
      </c>
      <c r="C771" s="12" t="s">
        <v>2559</v>
      </c>
      <c r="D771" s="12"/>
      <c r="E771" s="12"/>
      <c r="F771" s="12"/>
      <c r="G771" s="9"/>
      <c r="H771" s="12"/>
      <c r="I771" s="8"/>
      <c r="J771" s="425"/>
      <c r="K771" s="12"/>
      <c r="L771" s="12"/>
      <c r="M771" s="12"/>
      <c r="N771" s="12"/>
      <c r="O771" s="12"/>
      <c r="P771" s="12"/>
      <c r="Q771" s="12"/>
      <c r="R771" s="12"/>
      <c r="S771" s="12"/>
      <c r="T771" s="12"/>
      <c r="U771" s="12"/>
    </row>
    <row r="772" spans="1:21" s="68" customFormat="1" ht="15.75" customHeight="1">
      <c r="A772" s="9" t="s">
        <v>22</v>
      </c>
      <c r="B772" s="50" t="str">
        <f>data!C7086</f>
        <v>Marcas comerciales  (800100)</v>
      </c>
      <c r="C772" s="12" t="s">
        <v>2560</v>
      </c>
      <c r="D772" s="12"/>
      <c r="E772" s="12"/>
      <c r="F772" s="12"/>
      <c r="G772" s="9" t="s">
        <v>23</v>
      </c>
      <c r="H772" s="12"/>
      <c r="I772" s="8"/>
      <c r="J772" s="425"/>
      <c r="K772" s="12"/>
      <c r="L772" s="12"/>
      <c r="M772" s="12"/>
      <c r="N772" s="12"/>
      <c r="O772" s="12"/>
      <c r="P772" s="12"/>
      <c r="Q772" s="12"/>
      <c r="R772" s="12"/>
      <c r="S772" s="12"/>
      <c r="T772" s="12"/>
      <c r="U772" s="12"/>
    </row>
    <row r="773" spans="1:21" s="68" customFormat="1" ht="15.75" customHeight="1">
      <c r="A773" s="9" t="s">
        <v>22</v>
      </c>
      <c r="B773" s="50" t="str">
        <f>data!C7087</f>
        <v>Activos intangibles para exploración y evaluación  (800100)</v>
      </c>
      <c r="C773" s="12" t="s">
        <v>2561</v>
      </c>
      <c r="D773" s="12"/>
      <c r="E773" s="12"/>
      <c r="F773" s="12"/>
      <c r="G773" s="9" t="s">
        <v>23</v>
      </c>
      <c r="H773" s="12"/>
      <c r="I773" s="8"/>
      <c r="J773" s="425"/>
      <c r="K773" s="12"/>
      <c r="L773" s="12"/>
      <c r="M773" s="12"/>
      <c r="N773" s="12"/>
      <c r="O773" s="12"/>
      <c r="P773" s="12"/>
      <c r="Q773" s="12"/>
      <c r="R773" s="12"/>
      <c r="S773" s="12"/>
      <c r="T773" s="12"/>
      <c r="U773" s="12"/>
    </row>
    <row r="774" spans="1:21" s="68" customFormat="1" ht="15.75" customHeight="1">
      <c r="A774" s="9" t="s">
        <v>22</v>
      </c>
      <c r="B774" s="50" t="str">
        <f>data!C7088</f>
        <v>Cabeceras de periódicos o revistas y títulos de publicaciones  (800100)</v>
      </c>
      <c r="C774" s="12" t="s">
        <v>2562</v>
      </c>
      <c r="D774" s="12"/>
      <c r="E774" s="12"/>
      <c r="F774" s="12"/>
      <c r="G774" s="9" t="s">
        <v>23</v>
      </c>
      <c r="H774" s="12"/>
      <c r="I774" s="8"/>
      <c r="J774" s="425"/>
      <c r="K774" s="12"/>
      <c r="L774" s="12"/>
      <c r="M774" s="12"/>
      <c r="N774" s="12"/>
      <c r="O774" s="12"/>
      <c r="P774" s="12"/>
      <c r="Q774" s="12"/>
      <c r="R774" s="12"/>
      <c r="S774" s="12"/>
      <c r="T774" s="12"/>
      <c r="U774" s="12"/>
    </row>
    <row r="775" spans="1:21" s="68" customFormat="1" ht="15.75" customHeight="1">
      <c r="A775" s="9" t="s">
        <v>22</v>
      </c>
      <c r="B775" s="50" t="str">
        <f>data!C7089</f>
        <v>Programas de computador  (800100)</v>
      </c>
      <c r="C775" s="12" t="s">
        <v>2563</v>
      </c>
      <c r="D775" s="12"/>
      <c r="E775" s="12"/>
      <c r="F775" s="12"/>
      <c r="G775" s="9" t="s">
        <v>23</v>
      </c>
      <c r="H775" s="12"/>
      <c r="I775" s="8"/>
      <c r="J775" s="425"/>
      <c r="K775" s="12"/>
      <c r="L775" s="12"/>
      <c r="M775" s="12"/>
      <c r="N775" s="12"/>
      <c r="O775" s="12"/>
      <c r="P775" s="12"/>
      <c r="Q775" s="12"/>
      <c r="R775" s="12"/>
      <c r="S775" s="12"/>
      <c r="T775" s="12"/>
      <c r="U775" s="12"/>
    </row>
    <row r="776" spans="1:21" s="68" customFormat="1" ht="15.75" customHeight="1">
      <c r="A776" s="9" t="s">
        <v>22</v>
      </c>
      <c r="B776" s="50" t="str">
        <f>data!C7090</f>
        <v>Licencias y franquicias  (800100)</v>
      </c>
      <c r="C776" s="12" t="s">
        <v>2564</v>
      </c>
      <c r="D776" s="12"/>
      <c r="E776" s="12"/>
      <c r="F776" s="12"/>
      <c r="G776" s="9" t="s">
        <v>23</v>
      </c>
      <c r="H776" s="12"/>
      <c r="I776" s="8"/>
      <c r="J776" s="425"/>
      <c r="K776" s="12"/>
      <c r="L776" s="12"/>
      <c r="M776" s="12"/>
      <c r="N776" s="12"/>
      <c r="O776" s="12"/>
      <c r="P776" s="12"/>
      <c r="Q776" s="12"/>
      <c r="R776" s="12"/>
      <c r="S776" s="12"/>
      <c r="T776" s="12"/>
      <c r="U776" s="12"/>
    </row>
    <row r="777" spans="1:21" s="68" customFormat="1" ht="15.75" customHeight="1">
      <c r="A777" s="9" t="s">
        <v>22</v>
      </c>
      <c r="B777" s="50" t="str">
        <f>data!C7091</f>
        <v>Derechos de propiedad intelectual, patentes y otros derechos de propiedad industrial, servicio y derechos de explotación  (800100)</v>
      </c>
      <c r="C777" s="12" t="s">
        <v>2565</v>
      </c>
      <c r="D777" s="12"/>
      <c r="E777" s="12"/>
      <c r="F777" s="12"/>
      <c r="G777" s="9" t="s">
        <v>23</v>
      </c>
      <c r="H777" s="12"/>
      <c r="I777" s="8"/>
      <c r="J777" s="425"/>
      <c r="K777" s="12"/>
      <c r="L777" s="12"/>
      <c r="M777" s="12"/>
      <c r="N777" s="12"/>
      <c r="O777" s="12"/>
      <c r="P777" s="12"/>
      <c r="Q777" s="12"/>
      <c r="R777" s="12"/>
      <c r="S777" s="12"/>
      <c r="T777" s="12"/>
      <c r="U777" s="12"/>
    </row>
    <row r="778" spans="1:21" s="68" customFormat="1" ht="15.75" customHeight="1">
      <c r="A778" s="9" t="s">
        <v>22</v>
      </c>
      <c r="B778" s="50" t="str">
        <f>data!C7092</f>
        <v>Recetas, fórmulas, modelos, diseños y prototipos  (800100)</v>
      </c>
      <c r="C778" s="12" t="s">
        <v>2566</v>
      </c>
      <c r="D778" s="12"/>
      <c r="E778" s="12"/>
      <c r="F778" s="12"/>
      <c r="G778" s="9" t="s">
        <v>23</v>
      </c>
      <c r="H778" s="12"/>
      <c r="I778" s="8"/>
      <c r="J778" s="425"/>
      <c r="K778" s="12"/>
      <c r="L778" s="12"/>
      <c r="M778" s="12"/>
      <c r="N778" s="12"/>
      <c r="O778" s="12"/>
      <c r="P778" s="12"/>
      <c r="Q778" s="12"/>
      <c r="R778" s="12"/>
      <c r="S778" s="12"/>
      <c r="T778" s="12"/>
      <c r="U778" s="12"/>
    </row>
    <row r="779" spans="1:21" s="68" customFormat="1" ht="15.75" customHeight="1">
      <c r="A779" s="9" t="s">
        <v>22</v>
      </c>
      <c r="B779" s="50" t="str">
        <f>data!C7093</f>
        <v>Activos intangibles en desarrollo  (800100)</v>
      </c>
      <c r="C779" s="12" t="s">
        <v>2567</v>
      </c>
      <c r="D779" s="12"/>
      <c r="E779" s="12"/>
      <c r="F779" s="12"/>
      <c r="G779" s="9" t="s">
        <v>23</v>
      </c>
      <c r="H779" s="12"/>
      <c r="I779" s="8"/>
      <c r="J779" s="425"/>
      <c r="K779" s="12"/>
      <c r="L779" s="12"/>
      <c r="M779" s="12"/>
      <c r="N779" s="12"/>
      <c r="O779" s="12"/>
      <c r="P779" s="12"/>
      <c r="Q779" s="12"/>
      <c r="R779" s="12"/>
      <c r="S779" s="12"/>
      <c r="T779" s="12"/>
      <c r="U779" s="12"/>
    </row>
    <row r="780" spans="1:21" s="68" customFormat="1" ht="15.75" customHeight="1">
      <c r="A780" s="9" t="s">
        <v>22</v>
      </c>
      <c r="B780" s="50" t="str">
        <f>data!C7094</f>
        <v>Acuerdos de concesión de servicios, clasificados como activos intangibles  (800100)</v>
      </c>
      <c r="C780" s="12" t="s">
        <v>2568</v>
      </c>
      <c r="D780" s="12"/>
      <c r="E780" s="12"/>
      <c r="F780" s="12"/>
      <c r="G780" s="9" t="s">
        <v>23</v>
      </c>
      <c r="H780" s="12"/>
      <c r="I780" s="8"/>
      <c r="J780" s="425"/>
      <c r="K780" s="12"/>
      <c r="L780" s="12"/>
      <c r="M780" s="12"/>
      <c r="N780" s="12"/>
      <c r="O780" s="12"/>
      <c r="P780" s="12"/>
      <c r="Q780" s="12"/>
      <c r="R780" s="12"/>
      <c r="S780" s="12"/>
      <c r="T780" s="12"/>
      <c r="U780" s="12"/>
    </row>
    <row r="781" spans="1:21" s="68" customFormat="1" ht="15.75" customHeight="1">
      <c r="A781" s="9" t="s">
        <v>22</v>
      </c>
      <c r="B781" s="50" t="str">
        <f>data!C7095</f>
        <v>Otros activos intangibles  (800100)</v>
      </c>
      <c r="C781" s="12" t="s">
        <v>2569</v>
      </c>
      <c r="D781" s="12"/>
      <c r="E781" s="12"/>
      <c r="F781" s="12"/>
      <c r="G781" s="9" t="s">
        <v>23</v>
      </c>
      <c r="H781" s="12"/>
      <c r="I781" s="8"/>
      <c r="J781" s="425"/>
      <c r="K781" s="12"/>
      <c r="L781" s="12"/>
      <c r="M781" s="12"/>
      <c r="N781" s="12"/>
      <c r="O781" s="12"/>
      <c r="P781" s="12"/>
      <c r="Q781" s="12"/>
      <c r="R781" s="12"/>
      <c r="S781" s="12"/>
      <c r="T781" s="12"/>
      <c r="U781" s="12"/>
    </row>
    <row r="782" spans="1:21" s="68" customFormat="1" ht="15.75" customHeight="1">
      <c r="A782" s="9" t="s">
        <v>22</v>
      </c>
      <c r="B782" s="50" t="str">
        <f>data!C7096</f>
        <v>Total de activos intangibles distintos de la plusvalía  (800100)</v>
      </c>
      <c r="C782" s="12" t="s">
        <v>2362</v>
      </c>
      <c r="D782" s="12"/>
      <c r="E782" s="12"/>
      <c r="F782" s="12"/>
      <c r="G782" s="9" t="s">
        <v>23</v>
      </c>
      <c r="H782" s="12"/>
      <c r="I782" s="8"/>
      <c r="J782" s="425"/>
      <c r="K782" s="12"/>
      <c r="L782" s="12"/>
      <c r="M782" s="12"/>
      <c r="N782" s="12"/>
      <c r="O782" s="12"/>
      <c r="P782" s="12"/>
      <c r="Q782" s="12"/>
      <c r="R782" s="12"/>
      <c r="S782" s="12"/>
      <c r="T782" s="12"/>
      <c r="U782" s="12"/>
    </row>
    <row r="783" spans="1:21" s="68" customFormat="1" ht="15.75" customHeight="1">
      <c r="A783" s="9" t="s">
        <v>22</v>
      </c>
      <c r="B783" s="50" t="str">
        <f>data!C7097</f>
        <v>Plusvalía  (800100)</v>
      </c>
      <c r="C783" s="12" t="s">
        <v>2361</v>
      </c>
      <c r="D783" s="12"/>
      <c r="E783" s="12"/>
      <c r="F783" s="12"/>
      <c r="G783" s="9" t="s">
        <v>23</v>
      </c>
      <c r="H783" s="12"/>
      <c r="I783" s="8"/>
      <c r="J783" s="425"/>
      <c r="K783" s="12"/>
      <c r="L783" s="12"/>
      <c r="M783" s="12"/>
      <c r="N783" s="12"/>
      <c r="O783" s="12"/>
      <c r="P783" s="12"/>
      <c r="Q783" s="12"/>
      <c r="R783" s="12"/>
      <c r="S783" s="12"/>
      <c r="T783" s="12"/>
      <c r="U783" s="12"/>
    </row>
    <row r="784" spans="1:21" s="68" customFormat="1" ht="15.75" customHeight="1">
      <c r="A784" s="9" t="s">
        <v>22</v>
      </c>
      <c r="B784" s="50" t="str">
        <f>data!C7098</f>
        <v>Total activos intangibles y plusvalía  (800100)</v>
      </c>
      <c r="C784" s="12" t="s">
        <v>2570</v>
      </c>
      <c r="D784" s="12"/>
      <c r="E784" s="12"/>
      <c r="F784" s="12"/>
      <c r="G784" s="9" t="s">
        <v>23</v>
      </c>
      <c r="H784" s="12"/>
      <c r="I784" s="8"/>
      <c r="J784" s="425"/>
      <c r="K784" s="12"/>
      <c r="L784" s="12"/>
      <c r="M784" s="12"/>
      <c r="N784" s="12"/>
      <c r="O784" s="12"/>
      <c r="P784" s="12"/>
      <c r="Q784" s="12"/>
      <c r="R784" s="12"/>
      <c r="S784" s="12"/>
      <c r="T784" s="12"/>
      <c r="U784" s="12"/>
    </row>
    <row r="785" spans="1:21" s="68" customFormat="1" ht="15.75" customHeight="1">
      <c r="A785" s="165" t="str">
        <f>data!A7099</f>
        <v>/*</v>
      </c>
      <c r="B785" s="50" t="str">
        <f>data!C7099</f>
        <v>Clases de inventarios corrientes  (800100_1)</v>
      </c>
      <c r="C785" s="12" t="s">
        <v>2571</v>
      </c>
      <c r="D785" s="12"/>
      <c r="E785" s="12"/>
      <c r="F785" s="12"/>
      <c r="G785" s="9"/>
      <c r="H785" s="12"/>
      <c r="I785" s="8"/>
      <c r="J785" s="425"/>
      <c r="K785" s="12"/>
      <c r="L785" s="12"/>
      <c r="M785" s="12"/>
      <c r="N785" s="12"/>
      <c r="O785" s="12"/>
      <c r="P785" s="12"/>
      <c r="Q785" s="12"/>
      <c r="R785" s="12"/>
      <c r="S785" s="12"/>
      <c r="T785" s="12"/>
      <c r="U785" s="12"/>
    </row>
    <row r="786" spans="1:21" s="68" customFormat="1" ht="15.75" customHeight="1">
      <c r="A786" s="9" t="s">
        <v>22</v>
      </c>
      <c r="B786" s="50" t="str">
        <f>data!C7100</f>
        <v>Inventarios corrientes mantenidos para la venta</v>
      </c>
      <c r="C786" s="12" t="s">
        <v>2572</v>
      </c>
      <c r="D786" s="12"/>
      <c r="E786" s="12"/>
      <c r="F786" s="12"/>
      <c r="G786" s="9" t="s">
        <v>23</v>
      </c>
      <c r="H786" s="12"/>
      <c r="I786" s="8"/>
      <c r="J786" s="425"/>
      <c r="K786" s="12"/>
      <c r="L786" s="12"/>
      <c r="M786" s="12"/>
      <c r="N786" s="12"/>
      <c r="O786" s="12"/>
      <c r="P786" s="12"/>
      <c r="Q786" s="12"/>
      <c r="R786" s="12"/>
      <c r="S786" s="12"/>
      <c r="T786" s="12"/>
      <c r="U786" s="12"/>
    </row>
    <row r="787" spans="1:21" s="68" customFormat="1" ht="15.75" customHeight="1">
      <c r="A787" s="9" t="s">
        <v>22</v>
      </c>
      <c r="B787" s="50" t="str">
        <f>data!C7101</f>
        <v>Trabajo en curso corriente  (800100)</v>
      </c>
      <c r="C787" s="12" t="s">
        <v>2573</v>
      </c>
      <c r="D787" s="12"/>
      <c r="E787" s="12"/>
      <c r="F787" s="12"/>
      <c r="G787" s="9" t="s">
        <v>23</v>
      </c>
      <c r="H787" s="12"/>
      <c r="I787" s="8"/>
      <c r="J787" s="425"/>
      <c r="K787" s="12"/>
      <c r="L787" s="12"/>
      <c r="M787" s="12"/>
      <c r="N787" s="12"/>
      <c r="O787" s="12"/>
      <c r="P787" s="12"/>
      <c r="Q787" s="12"/>
      <c r="R787" s="12"/>
      <c r="S787" s="12"/>
      <c r="T787" s="12"/>
      <c r="U787" s="12"/>
    </row>
    <row r="788" spans="1:21" s="68" customFormat="1" ht="15.75" customHeight="1">
      <c r="A788" s="9" t="s">
        <v>22</v>
      </c>
      <c r="B788" s="50" t="str">
        <f>data!C7102</f>
        <v>Materiales y suministros corrientes a consumir en procesos de producción o prestación de servicios  (800100)</v>
      </c>
      <c r="C788" s="12" t="s">
        <v>2574</v>
      </c>
      <c r="D788" s="12"/>
      <c r="E788" s="12"/>
      <c r="F788" s="12"/>
      <c r="G788" s="9" t="s">
        <v>23</v>
      </c>
      <c r="H788" s="12"/>
      <c r="I788" s="8"/>
      <c r="J788" s="425"/>
      <c r="K788" s="12"/>
      <c r="L788" s="12"/>
      <c r="M788" s="12"/>
      <c r="N788" s="12"/>
      <c r="O788" s="12"/>
      <c r="P788" s="12"/>
      <c r="Q788" s="12"/>
      <c r="R788" s="12"/>
      <c r="S788" s="12"/>
      <c r="T788" s="12"/>
      <c r="U788" s="12"/>
    </row>
    <row r="789" spans="1:21" s="68" customFormat="1" ht="15.75" customHeight="1">
      <c r="A789" s="9" t="s">
        <v>22</v>
      </c>
      <c r="B789" s="50" t="str">
        <f>data!C7103</f>
        <v>Total inventarios corrientes  (800100)</v>
      </c>
      <c r="C789" s="12" t="s">
        <v>2375</v>
      </c>
      <c r="D789" s="12"/>
      <c r="E789" s="12"/>
      <c r="F789" s="12"/>
      <c r="G789" s="9" t="s">
        <v>23</v>
      </c>
      <c r="H789" s="12"/>
      <c r="I789" s="8"/>
      <c r="J789" s="425"/>
      <c r="K789" s="12"/>
      <c r="L789" s="12"/>
      <c r="M789" s="12"/>
      <c r="N789" s="12"/>
      <c r="O789" s="12"/>
      <c r="P789" s="12"/>
      <c r="Q789" s="12"/>
      <c r="R789" s="12"/>
      <c r="S789" s="12"/>
      <c r="T789" s="12"/>
      <c r="U789" s="12"/>
    </row>
    <row r="790" spans="1:21" s="68" customFormat="1" ht="15.75" customHeight="1">
      <c r="A790" s="165" t="str">
        <f>data!A7104</f>
        <v>/*</v>
      </c>
      <c r="B790" s="50" t="str">
        <f>data!C7104</f>
        <v>Detalle de Cuentas comerciales por cobrar y otras cuentas por cobrar no corrientes  (800100)</v>
      </c>
      <c r="C790" s="12" t="s">
        <v>2575</v>
      </c>
      <c r="D790" s="12"/>
      <c r="E790" s="12"/>
      <c r="F790" s="12"/>
      <c r="G790" s="9"/>
      <c r="H790" s="12"/>
      <c r="I790" s="8"/>
      <c r="J790" s="425"/>
      <c r="K790" s="12"/>
      <c r="L790" s="12"/>
      <c r="M790" s="12"/>
      <c r="N790" s="12"/>
      <c r="O790" s="12"/>
      <c r="P790" s="12"/>
      <c r="Q790" s="12"/>
      <c r="R790" s="12"/>
      <c r="S790" s="12"/>
      <c r="T790" s="12"/>
      <c r="U790" s="12"/>
    </row>
    <row r="791" spans="1:21" s="68" customFormat="1" ht="15.75" customHeight="1">
      <c r="A791" s="9" t="s">
        <v>22</v>
      </c>
      <c r="B791" s="50" t="str">
        <f>data!C7105</f>
        <v>Cuentas por cobrar no corrientes debidas por partes relacionadas  (800100_1)</v>
      </c>
      <c r="C791" s="12" t="s">
        <v>2576</v>
      </c>
      <c r="D791" s="12"/>
      <c r="E791" s="12"/>
      <c r="F791" s="12"/>
      <c r="G791" s="9" t="s">
        <v>23</v>
      </c>
      <c r="H791" s="12"/>
      <c r="I791" s="8"/>
      <c r="J791" s="425"/>
      <c r="K791" s="12"/>
      <c r="L791" s="12"/>
      <c r="M791" s="12"/>
      <c r="N791" s="12"/>
      <c r="O791" s="12"/>
      <c r="P791" s="12"/>
      <c r="Q791" s="12"/>
      <c r="R791" s="12"/>
      <c r="S791" s="12"/>
      <c r="T791" s="12"/>
      <c r="U791" s="12"/>
    </row>
    <row r="792" spans="1:21" s="68" customFormat="1" ht="15.75" customHeight="1">
      <c r="A792" s="9" t="s">
        <v>22</v>
      </c>
      <c r="B792" s="50" t="str">
        <f>data!C7106</f>
        <v>Cuentas por cobrar no corrientes debidas por terceros  (800100_1)</v>
      </c>
      <c r="C792" s="12" t="s">
        <v>2577</v>
      </c>
      <c r="D792" s="12"/>
      <c r="E792" s="12"/>
      <c r="F792" s="12"/>
      <c r="G792" s="9" t="s">
        <v>23</v>
      </c>
      <c r="H792" s="12"/>
      <c r="I792" s="8"/>
      <c r="J792" s="425"/>
      <c r="K792" s="12"/>
      <c r="L792" s="12"/>
      <c r="M792" s="12"/>
      <c r="N792" s="12"/>
      <c r="O792" s="12"/>
      <c r="P792" s="12"/>
      <c r="Q792" s="12"/>
      <c r="R792" s="12"/>
      <c r="S792" s="12"/>
      <c r="T792" s="12"/>
      <c r="U792" s="12"/>
    </row>
    <row r="793" spans="1:21" s="68" customFormat="1" ht="15.75" customHeight="1">
      <c r="A793" s="9" t="s">
        <v>22</v>
      </c>
      <c r="B793" s="50" t="str">
        <f>data!C7107</f>
        <v>Cuentas por cobrar no corrientes que surgen de ingresos acumulados (devengados) pendientes de facturar  (800100_1)</v>
      </c>
      <c r="C793" s="9" t="s">
        <v>2578</v>
      </c>
      <c r="D793" s="12"/>
      <c r="E793" s="12"/>
      <c r="F793" s="12"/>
      <c r="G793" s="9" t="s">
        <v>23</v>
      </c>
      <c r="H793" s="12"/>
      <c r="I793" s="8"/>
      <c r="J793" s="425"/>
      <c r="K793" s="12"/>
      <c r="L793" s="12"/>
      <c r="M793" s="12"/>
      <c r="N793" s="12"/>
      <c r="O793" s="12"/>
      <c r="P793" s="12"/>
      <c r="Q793" s="12"/>
      <c r="R793" s="12"/>
      <c r="S793" s="12"/>
      <c r="T793" s="12"/>
      <c r="U793" s="12"/>
    </row>
    <row r="794" spans="1:21" s="68" customFormat="1" ht="15.75" customHeight="1">
      <c r="A794" s="9" t="s">
        <v>22</v>
      </c>
      <c r="B794" s="656" t="str">
        <f>data!C7108</f>
        <v>Total detallado de cuentas comerciales por cobrar y otras cuentas por cobrar no corrientes  (800100_1)</v>
      </c>
      <c r="C794" s="657" t="s">
        <v>3488</v>
      </c>
      <c r="D794" s="12"/>
      <c r="E794" s="12"/>
      <c r="F794" s="12"/>
      <c r="G794" s="9" t="s">
        <v>23</v>
      </c>
      <c r="H794" s="12"/>
      <c r="I794" s="8"/>
      <c r="J794" s="425"/>
      <c r="K794" s="12"/>
      <c r="L794" s="12"/>
      <c r="M794" s="12"/>
      <c r="N794" s="12"/>
      <c r="O794" s="12"/>
      <c r="P794" s="12"/>
      <c r="Q794" s="12"/>
      <c r="R794" s="12"/>
      <c r="S794" s="12"/>
      <c r="T794" s="12"/>
      <c r="U794" s="12"/>
    </row>
    <row r="795" spans="1:21" s="68" customFormat="1" ht="15.75" customHeight="1">
      <c r="A795" s="165" t="str">
        <f>data!A7109</f>
        <v>/*</v>
      </c>
      <c r="B795" s="50" t="str">
        <f>data!C7109</f>
        <v>Detalle de Cuentas comerciales por cobrar y otras cuentas por cobrar corrientes  (800100)</v>
      </c>
      <c r="C795" s="9" t="s">
        <v>2579</v>
      </c>
      <c r="D795" s="12"/>
      <c r="E795" s="12"/>
      <c r="F795" s="12"/>
      <c r="G795" s="9"/>
      <c r="H795" s="12"/>
      <c r="I795" s="8"/>
      <c r="J795" s="425"/>
      <c r="K795" s="12"/>
      <c r="L795" s="12"/>
      <c r="M795" s="12"/>
      <c r="N795" s="12"/>
      <c r="O795" s="12"/>
      <c r="P795" s="12"/>
      <c r="Q795" s="12"/>
      <c r="R795" s="12"/>
      <c r="S795" s="12"/>
      <c r="T795" s="12"/>
      <c r="U795" s="12"/>
    </row>
    <row r="796" spans="1:21" s="68" customFormat="1" ht="15.75" customHeight="1">
      <c r="A796" s="9" t="s">
        <v>22</v>
      </c>
      <c r="B796" s="50" t="str">
        <f>data!C7110</f>
        <v>Cuentas por cobrar corrientes a partes relacionadas  (800100_2)</v>
      </c>
      <c r="C796" s="9" t="s">
        <v>2580</v>
      </c>
      <c r="D796" s="12"/>
      <c r="E796" s="12"/>
      <c r="F796" s="12"/>
      <c r="G796" s="9" t="s">
        <v>23</v>
      </c>
      <c r="H796" s="12"/>
      <c r="I796" s="8"/>
      <c r="J796" s="425"/>
      <c r="K796" s="12"/>
      <c r="L796" s="12"/>
      <c r="M796" s="12"/>
      <c r="N796" s="12"/>
      <c r="O796" s="12"/>
      <c r="P796" s="12"/>
      <c r="Q796" s="12"/>
      <c r="R796" s="12"/>
      <c r="S796" s="12"/>
      <c r="T796" s="12"/>
      <c r="U796" s="12"/>
    </row>
    <row r="797" spans="1:21" s="68" customFormat="1" ht="15.75" customHeight="1">
      <c r="A797" s="9" t="s">
        <v>22</v>
      </c>
      <c r="B797" s="50" t="str">
        <f>data!C7111</f>
        <v>Cuentas por cobrar corrientes a terceros  (800100_2)</v>
      </c>
      <c r="C797" s="9" t="s">
        <v>2581</v>
      </c>
      <c r="D797" s="12"/>
      <c r="E797" s="12"/>
      <c r="F797" s="12"/>
      <c r="G797" s="9" t="s">
        <v>23</v>
      </c>
      <c r="H797" s="12"/>
      <c r="I797" s="8"/>
      <c r="J797" s="425"/>
      <c r="K797" s="12"/>
      <c r="L797" s="12"/>
      <c r="M797" s="12"/>
      <c r="N797" s="12"/>
      <c r="O797" s="12"/>
      <c r="P797" s="12"/>
      <c r="Q797" s="12"/>
      <c r="R797" s="12"/>
      <c r="S797" s="12"/>
      <c r="T797" s="12"/>
      <c r="U797" s="12"/>
    </row>
    <row r="798" spans="1:21" s="68" customFormat="1" ht="15.75" customHeight="1">
      <c r="A798" s="9" t="s">
        <v>22</v>
      </c>
      <c r="B798" s="50" t="str">
        <f>data!C7112</f>
        <v>Cuentas por cobrar corrientes que surgen de ingresos acumulados o devengados todavía no facturados  (800100_2)</v>
      </c>
      <c r="C798" s="9" t="s">
        <v>2582</v>
      </c>
      <c r="D798" s="12"/>
      <c r="E798" s="12"/>
      <c r="F798" s="12"/>
      <c r="G798" s="9" t="s">
        <v>23</v>
      </c>
      <c r="H798" s="12"/>
      <c r="I798" s="8"/>
      <c r="J798" s="425"/>
      <c r="K798" s="12"/>
      <c r="L798" s="12"/>
      <c r="M798" s="12"/>
      <c r="N798" s="12"/>
      <c r="O798" s="12"/>
      <c r="P798" s="12"/>
      <c r="Q798" s="12"/>
      <c r="R798" s="12"/>
      <c r="S798" s="12"/>
      <c r="T798" s="12"/>
      <c r="U798" s="12"/>
    </row>
    <row r="799" spans="1:21" s="68" customFormat="1" ht="15.75" customHeight="1">
      <c r="A799" s="9" t="s">
        <v>22</v>
      </c>
      <c r="B799" s="656" t="str">
        <f>data!C7113</f>
        <v>Total detallado de cuentas  comerciales por cobrar y otras cuentas por cobrar corrientes  (800100_2)</v>
      </c>
      <c r="C799" s="657" t="s">
        <v>3489</v>
      </c>
      <c r="D799" s="12"/>
      <c r="E799" s="12"/>
      <c r="F799" s="12"/>
      <c r="G799" s="9" t="s">
        <v>23</v>
      </c>
      <c r="H799" s="12"/>
      <c r="I799" s="8"/>
      <c r="J799" s="425"/>
      <c r="K799" s="12"/>
      <c r="L799" s="12"/>
      <c r="M799" s="12"/>
      <c r="N799" s="12"/>
      <c r="O799" s="12"/>
      <c r="P799" s="12"/>
      <c r="Q799" s="12"/>
      <c r="R799" s="12"/>
      <c r="S799" s="12"/>
      <c r="T799" s="12"/>
      <c r="U799" s="12"/>
    </row>
    <row r="800" spans="1:21" s="68" customFormat="1" ht="15.75" customHeight="1">
      <c r="A800" s="165" t="str">
        <f>data!A7114</f>
        <v>/*</v>
      </c>
      <c r="B800" s="50" t="str">
        <f>data!C7114</f>
        <v>Detalle de Cuentas comerciales por cobrar y otras cuentas por cobrar  (800100)</v>
      </c>
      <c r="C800" s="9" t="s">
        <v>2583</v>
      </c>
      <c r="D800" s="12"/>
      <c r="E800" s="12"/>
      <c r="F800" s="12"/>
      <c r="G800" s="9"/>
      <c r="H800" s="12"/>
      <c r="I800" s="8"/>
      <c r="J800" s="425"/>
      <c r="K800" s="12"/>
      <c r="L800" s="12"/>
      <c r="M800" s="12"/>
      <c r="N800" s="12"/>
      <c r="O800" s="12"/>
      <c r="P800" s="12"/>
      <c r="Q800" s="12"/>
      <c r="R800" s="12"/>
      <c r="S800" s="12"/>
      <c r="T800" s="12"/>
      <c r="U800" s="12"/>
    </row>
    <row r="801" spans="1:21" s="68" customFormat="1" ht="15.75" customHeight="1">
      <c r="A801" s="9" t="s">
        <v>22</v>
      </c>
      <c r="B801" s="50" t="str">
        <f>data!C7115</f>
        <v>Cuentas por cobrar a cargo de partes relacionadas  (800100_3)</v>
      </c>
      <c r="C801" s="9" t="s">
        <v>2584</v>
      </c>
      <c r="D801" s="12"/>
      <c r="E801" s="12"/>
      <c r="F801" s="12"/>
      <c r="G801" s="9" t="s">
        <v>23</v>
      </c>
      <c r="H801" s="12"/>
      <c r="I801" s="8"/>
      <c r="J801" s="425"/>
      <c r="K801" s="12"/>
      <c r="L801" s="12"/>
      <c r="M801" s="12"/>
      <c r="N801" s="12"/>
      <c r="O801" s="12"/>
      <c r="P801" s="12"/>
      <c r="Q801" s="12"/>
      <c r="R801" s="12"/>
      <c r="S801" s="12"/>
      <c r="T801" s="12"/>
      <c r="U801" s="12"/>
    </row>
    <row r="802" spans="1:21" s="68" customFormat="1" ht="15.75" customHeight="1">
      <c r="A802" s="9" t="s">
        <v>22</v>
      </c>
      <c r="B802" s="50" t="str">
        <f>data!C7116</f>
        <v>Cuentas por cobrar a cargo de terceros  (800100_3)</v>
      </c>
      <c r="C802" s="9" t="s">
        <v>2585</v>
      </c>
      <c r="D802" s="12"/>
      <c r="E802" s="12"/>
      <c r="F802" s="12"/>
      <c r="G802" s="9" t="s">
        <v>23</v>
      </c>
      <c r="H802" s="12"/>
      <c r="I802" s="8"/>
      <c r="J802" s="425"/>
      <c r="K802" s="12"/>
      <c r="L802" s="12"/>
      <c r="M802" s="12"/>
      <c r="N802" s="12"/>
      <c r="O802" s="12"/>
      <c r="P802" s="12"/>
      <c r="Q802" s="12"/>
      <c r="R802" s="12"/>
      <c r="S802" s="12"/>
      <c r="T802" s="12"/>
      <c r="U802" s="12"/>
    </row>
    <row r="803" spans="1:21" s="68" customFormat="1" ht="15.75" customHeight="1">
      <c r="A803" s="9" t="s">
        <v>22</v>
      </c>
      <c r="B803" s="50" t="str">
        <f>data!C7117</f>
        <v>Cuentas por cobrar que surgen de ingresos acumulados o devengados todavía no facturados  (800100_3)</v>
      </c>
      <c r="C803" s="9" t="s">
        <v>2586</v>
      </c>
      <c r="D803" s="12"/>
      <c r="E803" s="12"/>
      <c r="F803" s="12"/>
      <c r="G803" s="9" t="s">
        <v>23</v>
      </c>
      <c r="H803" s="12"/>
      <c r="I803" s="8"/>
      <c r="J803" s="425"/>
      <c r="K803" s="12"/>
      <c r="L803" s="12"/>
      <c r="M803" s="12"/>
      <c r="N803" s="12"/>
      <c r="O803" s="12"/>
      <c r="P803" s="12"/>
      <c r="Q803" s="12"/>
      <c r="R803" s="12"/>
      <c r="S803" s="12"/>
      <c r="T803" s="12"/>
      <c r="U803" s="12"/>
    </row>
    <row r="804" spans="1:21" s="68" customFormat="1" ht="15.75" customHeight="1">
      <c r="A804" s="9" t="s">
        <v>22</v>
      </c>
      <c r="B804" s="656" t="str">
        <f>data!C7118</f>
        <v>Total detallado Total cuentas comerciales por cobrar y otras cuentas por cobrar  (800100_3)</v>
      </c>
      <c r="C804" s="657" t="s">
        <v>3490</v>
      </c>
      <c r="D804" s="12"/>
      <c r="E804" s="12"/>
      <c r="F804" s="12"/>
      <c r="G804" s="9" t="s">
        <v>23</v>
      </c>
      <c r="H804" s="12"/>
      <c r="I804" s="8"/>
      <c r="J804" s="425"/>
      <c r="K804" s="12"/>
      <c r="L804" s="12"/>
      <c r="M804" s="12"/>
      <c r="N804" s="12"/>
      <c r="O804" s="12"/>
      <c r="P804" s="12"/>
      <c r="Q804" s="12"/>
      <c r="R804" s="12"/>
      <c r="S804" s="12"/>
      <c r="T804" s="12"/>
      <c r="U804" s="12"/>
    </row>
    <row r="805" spans="1:21" s="68" customFormat="1" ht="15.75" customHeight="1">
      <c r="A805" s="165" t="str">
        <f>data!A7119</f>
        <v>/*</v>
      </c>
      <c r="B805" s="50" t="str">
        <f>data!C7119</f>
        <v>Efectivo y equivalentes al efectivo  (800100)</v>
      </c>
      <c r="C805" s="9" t="s">
        <v>2587</v>
      </c>
      <c r="D805" s="12"/>
      <c r="E805" s="12"/>
      <c r="F805" s="12"/>
      <c r="G805" s="9"/>
      <c r="H805" s="12"/>
      <c r="I805" s="8"/>
      <c r="J805" s="425"/>
      <c r="K805" s="12"/>
      <c r="L805" s="12"/>
      <c r="M805" s="12"/>
      <c r="N805" s="12"/>
      <c r="O805" s="12"/>
      <c r="P805" s="12"/>
      <c r="Q805" s="12"/>
      <c r="R805" s="12"/>
      <c r="S805" s="12"/>
      <c r="T805" s="12"/>
      <c r="U805" s="12"/>
    </row>
    <row r="806" spans="1:21" s="68" customFormat="1" ht="15.75" customHeight="1">
      <c r="A806" s="165" t="str">
        <f>data!A7120</f>
        <v>/*</v>
      </c>
      <c r="B806" s="50" t="str">
        <f>data!C7120</f>
        <v>Efectivo  (800100)</v>
      </c>
      <c r="C806" s="9" t="s">
        <v>2588</v>
      </c>
      <c r="D806" s="12"/>
      <c r="E806" s="12"/>
      <c r="F806" s="12"/>
      <c r="G806" s="9"/>
      <c r="H806" s="12"/>
      <c r="I806" s="8"/>
      <c r="J806" s="425"/>
      <c r="K806" s="12"/>
      <c r="L806" s="12"/>
      <c r="M806" s="12"/>
      <c r="N806" s="12"/>
      <c r="O806" s="12"/>
      <c r="P806" s="12"/>
      <c r="Q806" s="12"/>
      <c r="R806" s="12"/>
      <c r="S806" s="12"/>
      <c r="T806" s="12"/>
      <c r="U806" s="12"/>
    </row>
    <row r="807" spans="1:21" s="68" customFormat="1" ht="15.75" customHeight="1">
      <c r="A807" s="9" t="s">
        <v>22</v>
      </c>
      <c r="B807" s="50" t="str">
        <f>data!C7121</f>
        <v>Efectivo en caja  (800100)</v>
      </c>
      <c r="C807" s="9" t="s">
        <v>2589</v>
      </c>
      <c r="D807" s="12"/>
      <c r="E807" s="12"/>
      <c r="F807" s="12"/>
      <c r="G807" s="9" t="s">
        <v>23</v>
      </c>
      <c r="H807" s="12"/>
      <c r="I807" s="8"/>
      <c r="J807" s="425"/>
      <c r="K807" s="12"/>
      <c r="L807" s="12"/>
      <c r="M807" s="12"/>
      <c r="N807" s="12"/>
      <c r="O807" s="12"/>
      <c r="P807" s="12"/>
      <c r="Q807" s="12"/>
      <c r="R807" s="12"/>
      <c r="S807" s="12"/>
      <c r="T807" s="12"/>
      <c r="U807" s="12"/>
    </row>
    <row r="808" spans="1:21" s="68" customFormat="1" ht="15.75" customHeight="1">
      <c r="A808" s="9" t="s">
        <v>22</v>
      </c>
      <c r="B808" s="50" t="str">
        <f>data!C7122</f>
        <v>Saldos en bancos  (800100)</v>
      </c>
      <c r="C808" s="9" t="s">
        <v>2590</v>
      </c>
      <c r="D808" s="12"/>
      <c r="E808" s="12"/>
      <c r="F808" s="12"/>
      <c r="G808" s="9" t="s">
        <v>23</v>
      </c>
      <c r="H808" s="12"/>
      <c r="I808" s="8"/>
      <c r="J808" s="425"/>
      <c r="K808" s="12"/>
      <c r="L808" s="12"/>
      <c r="M808" s="12"/>
      <c r="N808" s="12"/>
      <c r="O808" s="12"/>
      <c r="P808" s="12"/>
      <c r="Q808" s="12"/>
      <c r="R808" s="12"/>
      <c r="S808" s="12"/>
      <c r="T808" s="12"/>
      <c r="U808" s="12"/>
    </row>
    <row r="809" spans="1:21" s="68" customFormat="1" ht="15.75" customHeight="1">
      <c r="A809" s="9" t="s">
        <v>22</v>
      </c>
      <c r="B809" s="50" t="str">
        <f>data!C7123</f>
        <v>Total efectivo  (800100)</v>
      </c>
      <c r="C809" s="9" t="s">
        <v>2591</v>
      </c>
      <c r="D809" s="12"/>
      <c r="E809" s="12"/>
      <c r="F809" s="12"/>
      <c r="G809" s="9" t="s">
        <v>23</v>
      </c>
      <c r="H809" s="12"/>
      <c r="I809" s="8"/>
      <c r="J809" s="425"/>
      <c r="K809" s="12"/>
      <c r="L809" s="12"/>
      <c r="M809" s="12"/>
      <c r="N809" s="12"/>
      <c r="O809" s="12"/>
      <c r="P809" s="12"/>
      <c r="Q809" s="12"/>
      <c r="R809" s="12"/>
      <c r="S809" s="12"/>
      <c r="T809" s="12"/>
      <c r="U809" s="12"/>
    </row>
    <row r="810" spans="1:21" s="68" customFormat="1" ht="15.75" customHeight="1">
      <c r="A810" s="165" t="str">
        <f>data!A7124</f>
        <v>/*</v>
      </c>
      <c r="B810" s="50" t="str">
        <f>data!C7124</f>
        <v>Equivalentes al efectivo  (800100)</v>
      </c>
      <c r="C810" s="9" t="s">
        <v>2592</v>
      </c>
      <c r="D810" s="12"/>
      <c r="E810" s="12"/>
      <c r="F810" s="12"/>
      <c r="G810" s="9"/>
      <c r="H810" s="12"/>
      <c r="I810" s="8"/>
      <c r="J810" s="425"/>
      <c r="K810" s="12"/>
      <c r="L810" s="12"/>
      <c r="M810" s="12"/>
      <c r="N810" s="12"/>
      <c r="O810" s="12"/>
      <c r="P810" s="12"/>
      <c r="Q810" s="12"/>
      <c r="R810" s="12"/>
      <c r="S810" s="12"/>
      <c r="T810" s="12"/>
      <c r="U810" s="12"/>
    </row>
    <row r="811" spans="1:21" s="68" customFormat="1" ht="15.75" customHeight="1">
      <c r="A811" s="9" t="s">
        <v>22</v>
      </c>
      <c r="B811" s="50" t="str">
        <f>data!C7125</f>
        <v>Depósitos a corto plazo, clasificados como equivalentes al efectivo  (800100)</v>
      </c>
      <c r="C811" s="9" t="s">
        <v>2593</v>
      </c>
      <c r="D811" s="12"/>
      <c r="E811" s="12"/>
      <c r="F811" s="12"/>
      <c r="G811" s="9" t="s">
        <v>23</v>
      </c>
      <c r="H811" s="12"/>
      <c r="I811" s="8"/>
      <c r="J811" s="425"/>
      <c r="K811" s="12"/>
      <c r="L811" s="12"/>
      <c r="M811" s="12"/>
      <c r="N811" s="12"/>
      <c r="O811" s="12"/>
      <c r="P811" s="12"/>
      <c r="Q811" s="12"/>
      <c r="R811" s="12"/>
      <c r="S811" s="12"/>
      <c r="T811" s="12"/>
      <c r="U811" s="12"/>
    </row>
    <row r="812" spans="1:21" s="68" customFormat="1" ht="15.75" customHeight="1">
      <c r="A812" s="9" t="s">
        <v>22</v>
      </c>
      <c r="B812" s="50" t="str">
        <f>data!C7126</f>
        <v>Inversiones a corto plazo, clasificados como equivalentes al efectivo  (800100)</v>
      </c>
      <c r="C812" s="9" t="s">
        <v>2594</v>
      </c>
      <c r="D812" s="12"/>
      <c r="E812" s="12"/>
      <c r="F812" s="12"/>
      <c r="G812" s="9" t="s">
        <v>23</v>
      </c>
      <c r="H812" s="12"/>
      <c r="I812" s="8"/>
      <c r="J812" s="425"/>
      <c r="K812" s="12"/>
      <c r="L812" s="12"/>
      <c r="M812" s="12"/>
      <c r="N812" s="12"/>
      <c r="O812" s="12"/>
      <c r="P812" s="12"/>
      <c r="Q812" s="12"/>
      <c r="R812" s="12"/>
      <c r="S812" s="12"/>
      <c r="T812" s="12"/>
      <c r="U812" s="12"/>
    </row>
    <row r="813" spans="1:21" s="68" customFormat="1" ht="15.75" customHeight="1">
      <c r="A813" s="9" t="s">
        <v>22</v>
      </c>
      <c r="B813" s="50" t="str">
        <f>data!C7127</f>
        <v>Otros acuerdos bancarios, clasificados como equivalentes al efectivo  (800100)</v>
      </c>
      <c r="C813" s="9" t="s">
        <v>2595</v>
      </c>
      <c r="D813" s="12"/>
      <c r="E813" s="12"/>
      <c r="F813" s="12"/>
      <c r="G813" s="9" t="s">
        <v>23</v>
      </c>
      <c r="H813" s="12"/>
      <c r="I813" s="8"/>
      <c r="J813" s="425"/>
      <c r="K813" s="12"/>
      <c r="L813" s="12"/>
      <c r="M813" s="12"/>
      <c r="N813" s="12"/>
      <c r="O813" s="12"/>
      <c r="P813" s="12"/>
      <c r="Q813" s="12"/>
      <c r="R813" s="12"/>
      <c r="S813" s="12"/>
      <c r="T813" s="12"/>
      <c r="U813" s="12"/>
    </row>
    <row r="814" spans="1:21" s="68" customFormat="1" ht="15.75" customHeight="1">
      <c r="A814" s="9" t="s">
        <v>22</v>
      </c>
      <c r="B814" s="50" t="str">
        <f>data!C7128</f>
        <v>Total equivalentes al efectivo  (800100)</v>
      </c>
      <c r="C814" s="9" t="s">
        <v>2596</v>
      </c>
      <c r="D814" s="12"/>
      <c r="E814" s="12"/>
      <c r="F814" s="12"/>
      <c r="G814" s="9" t="s">
        <v>23</v>
      </c>
      <c r="H814" s="12"/>
      <c r="I814" s="8"/>
      <c r="J814" s="425"/>
      <c r="K814" s="12"/>
      <c r="L814" s="12"/>
      <c r="M814" s="12"/>
      <c r="N814" s="12"/>
      <c r="O814" s="12"/>
      <c r="P814" s="12"/>
      <c r="Q814" s="12"/>
      <c r="R814" s="12"/>
      <c r="S814" s="12"/>
      <c r="T814" s="12"/>
      <c r="U814" s="12"/>
    </row>
    <row r="815" spans="1:21" s="68" customFormat="1" ht="15.75" customHeight="1">
      <c r="A815" s="9" t="s">
        <v>22</v>
      </c>
      <c r="B815" s="50" t="str">
        <f>data!C7129</f>
        <v>Otro efectivo y equivalentes al efectivo  (800100)</v>
      </c>
      <c r="C815" s="9" t="s">
        <v>2597</v>
      </c>
      <c r="D815" s="12"/>
      <c r="E815" s="12"/>
      <c r="F815" s="12"/>
      <c r="G815" s="9" t="s">
        <v>23</v>
      </c>
      <c r="H815" s="12"/>
      <c r="I815" s="8"/>
      <c r="J815" s="425"/>
      <c r="K815" s="12"/>
      <c r="L815" s="12"/>
      <c r="M815" s="12"/>
      <c r="N815" s="12"/>
      <c r="O815" s="12"/>
      <c r="P815" s="12"/>
      <c r="Q815" s="12"/>
      <c r="R815" s="12"/>
      <c r="S815" s="12"/>
      <c r="T815" s="12"/>
      <c r="U815" s="12"/>
    </row>
    <row r="816" spans="1:21" s="68" customFormat="1" ht="15.75" customHeight="1">
      <c r="A816" s="9" t="s">
        <v>22</v>
      </c>
      <c r="B816" s="50" t="str">
        <f>data!C7130</f>
        <v>Total de efectivo y equivalentes al efectivo  (800100)</v>
      </c>
      <c r="C816" s="9" t="s">
        <v>2382</v>
      </c>
      <c r="D816" s="12"/>
      <c r="E816" s="12"/>
      <c r="F816" s="12"/>
      <c r="G816" s="9" t="s">
        <v>23</v>
      </c>
      <c r="H816" s="12"/>
      <c r="I816" s="8"/>
      <c r="J816" s="425"/>
      <c r="K816" s="12"/>
      <c r="L816" s="12"/>
      <c r="M816" s="12"/>
      <c r="N816" s="12"/>
      <c r="O816" s="12"/>
      <c r="P816" s="12"/>
      <c r="Q816" s="12"/>
      <c r="R816" s="12"/>
      <c r="S816" s="12"/>
      <c r="T816" s="12"/>
      <c r="U816" s="12"/>
    </row>
    <row r="817" spans="1:21" s="68" customFormat="1" ht="15.75" customHeight="1">
      <c r="A817" s="165" t="str">
        <f>data!A7131</f>
        <v>/*</v>
      </c>
      <c r="B817" s="50" t="str">
        <f>data!C7131</f>
        <v>Clases de otras provisiones  (800100)</v>
      </c>
      <c r="C817" s="9" t="s">
        <v>2598</v>
      </c>
      <c r="D817" s="12"/>
      <c r="E817" s="12"/>
      <c r="F817" s="12"/>
      <c r="G817" s="9"/>
      <c r="H817" s="12"/>
      <c r="I817" s="8"/>
      <c r="J817" s="425"/>
      <c r="K817" s="12"/>
      <c r="L817" s="12"/>
      <c r="M817" s="12"/>
      <c r="N817" s="12"/>
      <c r="O817" s="12"/>
      <c r="P817" s="12"/>
      <c r="Q817" s="12"/>
      <c r="R817" s="12"/>
      <c r="S817" s="12"/>
      <c r="T817" s="12"/>
      <c r="U817" s="12"/>
    </row>
    <row r="818" spans="1:21" s="68" customFormat="1" ht="15.75" customHeight="1">
      <c r="A818" s="165" t="str">
        <f>data!A7132</f>
        <v>/*</v>
      </c>
      <c r="B818" s="50" t="str">
        <f>data!C7132</f>
        <v>Provisiones de garantías  (800100)</v>
      </c>
      <c r="C818" s="9" t="s">
        <v>2599</v>
      </c>
      <c r="D818" s="12"/>
      <c r="E818" s="12"/>
      <c r="F818" s="12"/>
      <c r="G818" s="9"/>
      <c r="H818" s="12"/>
      <c r="I818" s="8"/>
      <c r="J818" s="425"/>
      <c r="K818" s="12"/>
      <c r="L818" s="12"/>
      <c r="M818" s="12"/>
      <c r="N818" s="12"/>
      <c r="O818" s="12"/>
      <c r="P818" s="12"/>
      <c r="Q818" s="12"/>
      <c r="R818" s="12"/>
      <c r="S818" s="12"/>
      <c r="T818" s="12"/>
      <c r="U818" s="12"/>
    </row>
    <row r="819" spans="1:21" s="68" customFormat="1" ht="15.75" customHeight="1">
      <c r="A819" s="9" t="s">
        <v>22</v>
      </c>
      <c r="B819" s="50" t="str">
        <f>data!C7133</f>
        <v>Provisión por garantías no corriente  (800100)</v>
      </c>
      <c r="C819" s="9" t="s">
        <v>2600</v>
      </c>
      <c r="D819" s="12"/>
      <c r="E819" s="12"/>
      <c r="F819" s="12"/>
      <c r="G819" s="9" t="s">
        <v>23</v>
      </c>
      <c r="H819" s="12"/>
      <c r="I819" s="8"/>
      <c r="J819" s="425"/>
      <c r="K819" s="12"/>
      <c r="L819" s="12"/>
      <c r="M819" s="12"/>
      <c r="N819" s="12"/>
      <c r="O819" s="12"/>
      <c r="P819" s="12"/>
      <c r="Q819" s="12"/>
      <c r="R819" s="12"/>
      <c r="S819" s="12"/>
      <c r="T819" s="12"/>
      <c r="U819" s="12"/>
    </row>
    <row r="820" spans="1:21" s="68" customFormat="1" ht="15.75" customHeight="1">
      <c r="A820" s="9" t="s">
        <v>22</v>
      </c>
      <c r="B820" s="50" t="str">
        <f>data!C7134</f>
        <v>Provisión de garantía corriente  (800100)</v>
      </c>
      <c r="C820" s="9" t="s">
        <v>2601</v>
      </c>
      <c r="D820" s="12"/>
      <c r="E820" s="12"/>
      <c r="F820" s="12"/>
      <c r="G820" s="9" t="s">
        <v>23</v>
      </c>
      <c r="H820" s="12"/>
      <c r="I820" s="8"/>
      <c r="J820" s="425"/>
      <c r="K820" s="12"/>
      <c r="L820" s="12"/>
      <c r="M820" s="12"/>
      <c r="N820" s="12"/>
      <c r="O820" s="12"/>
      <c r="P820" s="12"/>
      <c r="Q820" s="12"/>
      <c r="R820" s="12"/>
      <c r="S820" s="12"/>
      <c r="T820" s="12"/>
      <c r="U820" s="12"/>
    </row>
    <row r="821" spans="1:21" s="68" customFormat="1" ht="15.75" customHeight="1">
      <c r="A821" s="9" t="s">
        <v>22</v>
      </c>
      <c r="B821" s="50" t="str">
        <f>data!C7135</f>
        <v>Total de provisiones de garantías  (800100)</v>
      </c>
      <c r="C821" s="9" t="s">
        <v>2602</v>
      </c>
      <c r="D821" s="12"/>
      <c r="E821" s="12"/>
      <c r="F821" s="12"/>
      <c r="G821" s="9" t="s">
        <v>23</v>
      </c>
      <c r="H821" s="12"/>
      <c r="I821" s="8"/>
      <c r="J821" s="425"/>
      <c r="K821" s="12"/>
      <c r="L821" s="12"/>
      <c r="M821" s="12"/>
      <c r="N821" s="12"/>
      <c r="O821" s="12"/>
      <c r="P821" s="12"/>
      <c r="Q821" s="12"/>
      <c r="R821" s="12"/>
      <c r="S821" s="12"/>
      <c r="T821" s="12"/>
      <c r="U821" s="12"/>
    </row>
    <row r="822" spans="1:21" s="68" customFormat="1" ht="15.75" customHeight="1">
      <c r="A822" s="165" t="str">
        <f>data!A7136</f>
        <v>/*</v>
      </c>
      <c r="B822" s="50" t="str">
        <f>data!C7136</f>
        <v>Provisiones por reestructuración  (800100)</v>
      </c>
      <c r="C822" s="12" t="s">
        <v>2603</v>
      </c>
      <c r="D822" s="12"/>
      <c r="E822" s="12"/>
      <c r="F822" s="12"/>
      <c r="G822" s="9"/>
      <c r="H822" s="12"/>
      <c r="I822" s="8"/>
      <c r="J822" s="425"/>
      <c r="K822" s="12"/>
      <c r="L822" s="12"/>
      <c r="M822" s="12"/>
      <c r="N822" s="12"/>
      <c r="O822" s="12"/>
      <c r="P822" s="12"/>
      <c r="Q822" s="12"/>
      <c r="R822" s="12"/>
      <c r="S822" s="12"/>
      <c r="T822" s="12"/>
      <c r="U822" s="12"/>
    </row>
    <row r="823" spans="1:21" s="68" customFormat="1" ht="15.75" customHeight="1">
      <c r="A823" s="9" t="s">
        <v>22</v>
      </c>
      <c r="B823" s="50" t="str">
        <f>data!C7137</f>
        <v>Provisión de reestructuración no corriente  (800100)</v>
      </c>
      <c r="C823" s="12" t="s">
        <v>2604</v>
      </c>
      <c r="D823" s="12"/>
      <c r="E823" s="12"/>
      <c r="F823" s="12"/>
      <c r="G823" s="9" t="s">
        <v>23</v>
      </c>
      <c r="H823" s="12"/>
      <c r="I823" s="8"/>
      <c r="J823" s="425"/>
      <c r="K823" s="12"/>
      <c r="L823" s="12"/>
      <c r="M823" s="12"/>
      <c r="N823" s="12"/>
      <c r="O823" s="12"/>
      <c r="P823" s="12"/>
      <c r="Q823" s="12"/>
      <c r="R823" s="12"/>
      <c r="S823" s="12"/>
      <c r="T823" s="12"/>
      <c r="U823" s="12"/>
    </row>
    <row r="824" spans="1:21" s="68" customFormat="1" ht="15.75" customHeight="1">
      <c r="A824" s="9" t="s">
        <v>22</v>
      </c>
      <c r="B824" s="50" t="str">
        <f>data!C7138</f>
        <v>Provisión por restructuración corriente  (800100)</v>
      </c>
      <c r="C824" s="12" t="s">
        <v>2605</v>
      </c>
      <c r="D824" s="12"/>
      <c r="E824" s="12"/>
      <c r="F824" s="12"/>
      <c r="G824" s="9" t="s">
        <v>23</v>
      </c>
      <c r="H824" s="12"/>
      <c r="I824" s="8"/>
      <c r="J824" s="425"/>
      <c r="K824" s="12"/>
      <c r="L824" s="12"/>
      <c r="M824" s="12"/>
      <c r="N824" s="12"/>
      <c r="O824" s="12"/>
      <c r="P824" s="12"/>
      <c r="Q824" s="12"/>
      <c r="R824" s="12"/>
      <c r="S824" s="12"/>
      <c r="T824" s="12"/>
      <c r="U824" s="12"/>
    </row>
    <row r="825" spans="1:21" s="68" customFormat="1" ht="15.75" customHeight="1">
      <c r="A825" s="9" t="s">
        <v>22</v>
      </c>
      <c r="B825" s="50" t="str">
        <f>data!C7139</f>
        <v>Total de otras provisiones de reestructuración  (800100)</v>
      </c>
      <c r="C825" s="12" t="s">
        <v>2606</v>
      </c>
      <c r="D825" s="12"/>
      <c r="E825" s="12"/>
      <c r="F825" s="12"/>
      <c r="G825" s="9" t="s">
        <v>23</v>
      </c>
      <c r="H825" s="12"/>
      <c r="I825" s="8"/>
      <c r="J825" s="425"/>
      <c r="K825" s="12"/>
      <c r="L825" s="12"/>
      <c r="M825" s="12"/>
      <c r="N825" s="12"/>
      <c r="O825" s="12"/>
      <c r="P825" s="12"/>
      <c r="Q825" s="12"/>
      <c r="R825" s="12"/>
      <c r="S825" s="12"/>
      <c r="T825" s="12"/>
      <c r="U825" s="12"/>
    </row>
    <row r="826" spans="1:21" s="68" customFormat="1" ht="15.75" customHeight="1">
      <c r="A826" s="165" t="str">
        <f>data!A7140</f>
        <v>/*</v>
      </c>
      <c r="B826" s="50" t="str">
        <f>data!C7140</f>
        <v>Provisiones por procesos legales  (800100)</v>
      </c>
      <c r="C826" s="12" t="s">
        <v>2607</v>
      </c>
      <c r="D826" s="12"/>
      <c r="E826" s="12"/>
      <c r="F826" s="12"/>
      <c r="G826" s="12"/>
      <c r="H826" s="12"/>
      <c r="I826" s="8"/>
      <c r="J826" s="425"/>
      <c r="K826" s="12"/>
      <c r="L826" s="12"/>
      <c r="M826" s="12"/>
      <c r="N826" s="12"/>
      <c r="O826" s="12"/>
      <c r="P826" s="12"/>
      <c r="Q826" s="12"/>
      <c r="R826" s="12"/>
      <c r="S826" s="12"/>
      <c r="T826" s="12"/>
      <c r="U826" s="12"/>
    </row>
    <row r="827" spans="1:21" s="68" customFormat="1" ht="15.75" customHeight="1">
      <c r="A827" s="9" t="s">
        <v>22</v>
      </c>
      <c r="B827" s="50" t="str">
        <f>data!C7141</f>
        <v>Provisión por procesos legales no corriente  (800100)</v>
      </c>
      <c r="C827" s="12" t="s">
        <v>2608</v>
      </c>
      <c r="D827" s="12"/>
      <c r="E827" s="12"/>
      <c r="F827" s="12"/>
      <c r="G827" s="9" t="s">
        <v>23</v>
      </c>
      <c r="H827" s="12"/>
      <c r="I827" s="8"/>
      <c r="J827" s="425"/>
      <c r="K827" s="12"/>
      <c r="L827" s="12"/>
      <c r="M827" s="12"/>
      <c r="N827" s="12"/>
      <c r="O827" s="12"/>
      <c r="P827" s="12"/>
      <c r="Q827" s="12"/>
      <c r="R827" s="12"/>
      <c r="S827" s="12"/>
      <c r="T827" s="12"/>
      <c r="U827" s="12"/>
    </row>
    <row r="828" spans="1:21" s="68" customFormat="1" ht="15.75" customHeight="1">
      <c r="A828" s="9" t="s">
        <v>22</v>
      </c>
      <c r="B828" s="50" t="str">
        <f>data!C7142</f>
        <v>Provisión corriente por procesos legales  (800100)</v>
      </c>
      <c r="C828" s="12" t="s">
        <v>2609</v>
      </c>
      <c r="D828" s="12"/>
      <c r="E828" s="12"/>
      <c r="F828" s="12"/>
      <c r="G828" s="9" t="s">
        <v>23</v>
      </c>
      <c r="H828" s="12"/>
      <c r="I828" s="8"/>
      <c r="J828" s="425"/>
      <c r="K828" s="12"/>
      <c r="L828" s="12"/>
      <c r="M828" s="12"/>
      <c r="N828" s="12"/>
      <c r="O828" s="12"/>
      <c r="P828" s="12"/>
      <c r="Q828" s="12"/>
      <c r="R828" s="12"/>
      <c r="S828" s="12"/>
      <c r="T828" s="12"/>
      <c r="U828" s="12"/>
    </row>
    <row r="829" spans="1:21" s="68" customFormat="1" ht="15.75" customHeight="1">
      <c r="A829" s="9" t="s">
        <v>22</v>
      </c>
      <c r="B829" s="50" t="str">
        <f>data!C7143</f>
        <v>Total de provisiones por procesos legales  (800100)</v>
      </c>
      <c r="C829" s="12" t="s">
        <v>2610</v>
      </c>
      <c r="D829" s="12"/>
      <c r="E829" s="12"/>
      <c r="F829" s="12"/>
      <c r="G829" s="9" t="s">
        <v>23</v>
      </c>
      <c r="H829" s="12"/>
      <c r="I829" s="8"/>
      <c r="J829" s="425"/>
      <c r="K829" s="12"/>
      <c r="L829" s="12"/>
      <c r="M829" s="12"/>
      <c r="N829" s="12"/>
      <c r="O829" s="12"/>
      <c r="P829" s="12"/>
      <c r="Q829" s="12"/>
      <c r="R829" s="12"/>
      <c r="S829" s="12"/>
      <c r="T829" s="12"/>
      <c r="U829" s="12"/>
    </row>
    <row r="830" spans="1:21" s="68" customFormat="1" ht="15.75" customHeight="1">
      <c r="A830" s="165" t="str">
        <f>data!A7144</f>
        <v>/*</v>
      </c>
      <c r="B830" s="50" t="str">
        <f>data!C7144</f>
        <v>Provisión por reembolsos  (800100)</v>
      </c>
      <c r="C830" s="12" t="s">
        <v>2611</v>
      </c>
      <c r="D830" s="12"/>
      <c r="E830" s="12"/>
      <c r="F830" s="12"/>
      <c r="G830" s="9"/>
      <c r="H830" s="12"/>
      <c r="I830" s="8"/>
      <c r="J830" s="425"/>
      <c r="K830" s="12"/>
      <c r="L830" s="12"/>
      <c r="M830" s="12"/>
      <c r="N830" s="12"/>
      <c r="O830" s="12"/>
      <c r="P830" s="12"/>
      <c r="Q830" s="12"/>
      <c r="R830" s="12"/>
      <c r="S830" s="12"/>
      <c r="T830" s="12"/>
      <c r="U830" s="12"/>
    </row>
    <row r="831" spans="1:21" s="68" customFormat="1" ht="15.75" customHeight="1">
      <c r="A831" s="9" t="s">
        <v>22</v>
      </c>
      <c r="B831" s="50" t="str">
        <f>data!C7145</f>
        <v>Provisión por reembolsos no corriente  (800100)</v>
      </c>
      <c r="C831" s="12" t="s">
        <v>2612</v>
      </c>
      <c r="D831" s="12"/>
      <c r="E831" s="12"/>
      <c r="F831" s="12"/>
      <c r="G831" s="9" t="s">
        <v>23</v>
      </c>
      <c r="H831" s="12"/>
      <c r="I831" s="8"/>
      <c r="J831" s="425"/>
      <c r="K831" s="12"/>
      <c r="L831" s="12"/>
      <c r="M831" s="12"/>
      <c r="N831" s="12"/>
      <c r="O831" s="12"/>
      <c r="P831" s="12"/>
      <c r="Q831" s="12"/>
      <c r="R831" s="12"/>
      <c r="S831" s="12"/>
      <c r="T831" s="12"/>
      <c r="U831" s="12"/>
    </row>
    <row r="832" spans="1:21" s="68" customFormat="1" ht="15.75" customHeight="1">
      <c r="A832" s="9" t="s">
        <v>22</v>
      </c>
      <c r="B832" s="50" t="str">
        <f>data!C7146</f>
        <v>Provisión por reembolsos corrientes  (800100)</v>
      </c>
      <c r="C832" s="12" t="s">
        <v>2613</v>
      </c>
      <c r="D832" s="12"/>
      <c r="E832" s="12"/>
      <c r="F832" s="12"/>
      <c r="G832" s="9" t="s">
        <v>23</v>
      </c>
      <c r="H832" s="12"/>
      <c r="I832" s="8"/>
      <c r="J832" s="425"/>
      <c r="K832" s="12"/>
      <c r="L832" s="12"/>
      <c r="M832" s="12"/>
      <c r="N832" s="12"/>
      <c r="O832" s="12"/>
      <c r="P832" s="12"/>
      <c r="Q832" s="12"/>
      <c r="R832" s="12"/>
      <c r="S832" s="12"/>
      <c r="T832" s="12"/>
      <c r="U832" s="12"/>
    </row>
    <row r="833" spans="1:21" s="68" customFormat="1" ht="15.75" customHeight="1">
      <c r="A833" s="9" t="s">
        <v>22</v>
      </c>
      <c r="B833" s="50" t="str">
        <f>data!C7147</f>
        <v>Total provisión por reembolso  (800100)</v>
      </c>
      <c r="C833" s="12" t="s">
        <v>2614</v>
      </c>
      <c r="D833" s="12"/>
      <c r="E833" s="12"/>
      <c r="F833" s="12"/>
      <c r="G833" s="9" t="s">
        <v>23</v>
      </c>
      <c r="H833" s="12"/>
      <c r="I833" s="8"/>
      <c r="J833" s="425"/>
      <c r="K833" s="12"/>
      <c r="L833" s="12"/>
      <c r="M833" s="12"/>
      <c r="N833" s="12"/>
      <c r="O833" s="12"/>
      <c r="P833" s="12"/>
      <c r="Q833" s="12"/>
      <c r="R833" s="12"/>
      <c r="S833" s="12"/>
      <c r="T833" s="12"/>
      <c r="U833" s="12"/>
    </row>
    <row r="834" spans="1:21" s="68" customFormat="1" ht="15.75" customHeight="1">
      <c r="A834" s="165" t="str">
        <f>data!A7148</f>
        <v>/*</v>
      </c>
      <c r="B834" s="50" t="str">
        <f>data!C7148</f>
        <v>Provisiones por contratos onerosos  (800100)</v>
      </c>
      <c r="C834" s="12" t="s">
        <v>2615</v>
      </c>
      <c r="D834" s="12"/>
      <c r="E834" s="12"/>
      <c r="F834" s="12"/>
      <c r="G834" s="9"/>
      <c r="H834" s="12"/>
      <c r="I834" s="8"/>
      <c r="J834" s="425"/>
      <c r="K834" s="12"/>
      <c r="L834" s="12"/>
      <c r="M834" s="12"/>
      <c r="N834" s="12"/>
      <c r="O834" s="12"/>
      <c r="P834" s="12"/>
      <c r="Q834" s="12"/>
      <c r="R834" s="12"/>
      <c r="S834" s="12"/>
      <c r="T834" s="12"/>
      <c r="U834" s="12"/>
    </row>
    <row r="835" spans="1:21" s="68" customFormat="1" ht="15.75" customHeight="1">
      <c r="A835" s="9" t="s">
        <v>22</v>
      </c>
      <c r="B835" s="50" t="str">
        <f>data!C7149</f>
        <v>Provisión por contratos onerosos no corriente  (800100)</v>
      </c>
      <c r="C835" s="12" t="s">
        <v>2616</v>
      </c>
      <c r="D835" s="12"/>
      <c r="E835" s="12"/>
      <c r="F835" s="12"/>
      <c r="G835" s="9" t="s">
        <v>23</v>
      </c>
      <c r="H835" s="12"/>
      <c r="I835" s="8"/>
      <c r="J835" s="425"/>
      <c r="K835" s="12"/>
      <c r="L835" s="12"/>
      <c r="M835" s="12"/>
      <c r="N835" s="12"/>
      <c r="O835" s="12"/>
      <c r="P835" s="12"/>
      <c r="Q835" s="12"/>
      <c r="R835" s="12"/>
      <c r="S835" s="12"/>
      <c r="T835" s="12"/>
      <c r="U835" s="12"/>
    </row>
    <row r="836" spans="1:21" s="68" customFormat="1" ht="15.75" customHeight="1">
      <c r="A836" s="9" t="s">
        <v>22</v>
      </c>
      <c r="B836" s="50" t="str">
        <f>data!C7150</f>
        <v>Provisión corriente por contratos onerosos  (800100)</v>
      </c>
      <c r="C836" s="12" t="s">
        <v>2617</v>
      </c>
      <c r="D836" s="12"/>
      <c r="E836" s="12"/>
      <c r="F836" s="12"/>
      <c r="G836" s="9" t="s">
        <v>23</v>
      </c>
      <c r="H836" s="12"/>
      <c r="I836" s="8"/>
      <c r="J836" s="425"/>
      <c r="K836" s="12"/>
      <c r="L836" s="12"/>
      <c r="M836" s="12"/>
      <c r="N836" s="12"/>
      <c r="O836" s="12"/>
      <c r="P836" s="12"/>
      <c r="Q836" s="12"/>
      <c r="R836" s="12"/>
      <c r="S836" s="12"/>
      <c r="T836" s="12"/>
      <c r="U836" s="12"/>
    </row>
    <row r="837" spans="1:21" s="68" customFormat="1" ht="15.75" customHeight="1">
      <c r="A837" s="9" t="s">
        <v>22</v>
      </c>
      <c r="B837" s="50" t="str">
        <f>data!C7151</f>
        <v>Total de provisiones por contratos onerosos  (800100)</v>
      </c>
      <c r="C837" s="12" t="s">
        <v>2618</v>
      </c>
      <c r="D837" s="12"/>
      <c r="E837" s="12"/>
      <c r="F837" s="12"/>
      <c r="G837" s="9" t="s">
        <v>23</v>
      </c>
      <c r="H837" s="12"/>
      <c r="I837" s="8"/>
      <c r="J837" s="425"/>
      <c r="K837" s="12"/>
      <c r="L837" s="12"/>
      <c r="M837" s="12"/>
      <c r="N837" s="12"/>
      <c r="O837" s="12"/>
      <c r="P837" s="12"/>
      <c r="Q837" s="12"/>
      <c r="R837" s="12"/>
      <c r="S837" s="12"/>
      <c r="T837" s="12"/>
      <c r="U837" s="12"/>
    </row>
    <row r="838" spans="1:21" s="68" customFormat="1" ht="15.75" customHeight="1">
      <c r="A838" s="165" t="str">
        <f>data!A7152</f>
        <v>/*</v>
      </c>
      <c r="B838" s="50" t="str">
        <f>data!C7152</f>
        <v>Otras provisiones diversas  (800100)</v>
      </c>
      <c r="C838" s="12" t="s">
        <v>2619</v>
      </c>
      <c r="D838" s="12"/>
      <c r="E838" s="12"/>
      <c r="F838" s="12"/>
      <c r="G838" s="9"/>
      <c r="H838" s="12"/>
      <c r="I838" s="8"/>
      <c r="J838" s="425"/>
      <c r="K838" s="12"/>
      <c r="L838" s="12"/>
      <c r="M838" s="12"/>
      <c r="N838" s="12"/>
      <c r="O838" s="12"/>
      <c r="P838" s="12"/>
      <c r="Q838" s="12"/>
      <c r="R838" s="12"/>
      <c r="S838" s="12"/>
      <c r="T838" s="12"/>
      <c r="U838" s="12"/>
    </row>
    <row r="839" spans="1:21" s="68" customFormat="1" ht="15.75" customHeight="1">
      <c r="A839" s="9" t="s">
        <v>22</v>
      </c>
      <c r="B839" s="50" t="str">
        <f>data!C7153</f>
        <v>Otras provisiones variadas no corrientes  (800100)</v>
      </c>
      <c r="C839" s="12" t="s">
        <v>2620</v>
      </c>
      <c r="D839" s="12"/>
      <c r="E839" s="12"/>
      <c r="F839" s="12"/>
      <c r="G839" s="9" t="s">
        <v>23</v>
      </c>
      <c r="H839" s="12"/>
      <c r="I839" s="8"/>
      <c r="J839" s="425"/>
      <c r="K839" s="12"/>
      <c r="L839" s="12"/>
      <c r="M839" s="12"/>
      <c r="N839" s="12"/>
      <c r="O839" s="12"/>
      <c r="P839" s="12"/>
      <c r="Q839" s="12"/>
      <c r="R839" s="12"/>
      <c r="S839" s="12"/>
      <c r="T839" s="12"/>
      <c r="U839" s="12"/>
    </row>
    <row r="840" spans="1:21" s="68" customFormat="1" ht="15.75" customHeight="1">
      <c r="A840" s="9" t="s">
        <v>22</v>
      </c>
      <c r="B840" s="50" t="str">
        <f>data!C7154</f>
        <v>Otras provisiones variadas corrientes  (800100)</v>
      </c>
      <c r="C840" s="12" t="s">
        <v>2621</v>
      </c>
      <c r="D840" s="12"/>
      <c r="E840" s="12"/>
      <c r="F840" s="12"/>
      <c r="G840" s="9" t="s">
        <v>23</v>
      </c>
      <c r="H840" s="12"/>
      <c r="I840" s="8"/>
      <c r="J840" s="425"/>
      <c r="K840" s="12"/>
      <c r="L840" s="12"/>
      <c r="M840" s="12"/>
      <c r="N840" s="12"/>
      <c r="O840" s="12"/>
      <c r="P840" s="12"/>
      <c r="Q840" s="12"/>
      <c r="R840" s="12"/>
      <c r="S840" s="12"/>
      <c r="T840" s="12"/>
      <c r="U840" s="12"/>
    </row>
    <row r="841" spans="1:21" s="68" customFormat="1" ht="15.75" customHeight="1">
      <c r="A841" s="9" t="s">
        <v>22</v>
      </c>
      <c r="B841" s="50" t="str">
        <f>data!C7155</f>
        <v>Total de otras provisiones diversas  (800100)</v>
      </c>
      <c r="C841" s="12" t="s">
        <v>2622</v>
      </c>
      <c r="D841" s="12"/>
      <c r="E841" s="12"/>
      <c r="F841" s="12"/>
      <c r="G841" s="9" t="s">
        <v>23</v>
      </c>
      <c r="H841" s="12"/>
      <c r="I841" s="8"/>
      <c r="J841" s="425"/>
      <c r="K841" s="12"/>
      <c r="L841" s="12"/>
      <c r="M841" s="12"/>
      <c r="N841" s="12"/>
      <c r="O841" s="12"/>
      <c r="P841" s="12"/>
      <c r="Q841" s="12"/>
      <c r="R841" s="12"/>
      <c r="S841" s="12"/>
      <c r="T841" s="12"/>
      <c r="U841" s="12"/>
    </row>
    <row r="842" spans="1:21" s="68" customFormat="1" ht="15.75" customHeight="1">
      <c r="A842" s="165" t="str">
        <f>data!A7156</f>
        <v>/*</v>
      </c>
      <c r="B842" s="50" t="str">
        <f>data!C7156</f>
        <v>Otras provisiones  (800100)</v>
      </c>
      <c r="C842" s="12" t="s">
        <v>2623</v>
      </c>
      <c r="D842" s="12"/>
      <c r="E842" s="12"/>
      <c r="F842" s="12"/>
      <c r="G842" s="9"/>
      <c r="H842" s="12"/>
      <c r="I842" s="8"/>
      <c r="J842" s="425"/>
      <c r="K842" s="12"/>
      <c r="L842" s="12"/>
      <c r="M842" s="12"/>
      <c r="N842" s="12"/>
      <c r="O842" s="12"/>
      <c r="P842" s="12"/>
      <c r="Q842" s="12"/>
      <c r="R842" s="12"/>
      <c r="S842" s="12"/>
      <c r="T842" s="12"/>
      <c r="U842" s="12"/>
    </row>
    <row r="843" spans="1:21" s="68" customFormat="1" ht="15.75" customHeight="1">
      <c r="A843" s="9" t="s">
        <v>22</v>
      </c>
      <c r="B843" s="50" t="str">
        <f>data!C7157</f>
        <v>Otras provisiones no corrientes  (800100)</v>
      </c>
      <c r="C843" s="12" t="s">
        <v>2397</v>
      </c>
      <c r="D843" s="12"/>
      <c r="E843" s="12"/>
      <c r="F843" s="12"/>
      <c r="G843" s="9" t="s">
        <v>23</v>
      </c>
      <c r="H843" s="12"/>
      <c r="I843" s="8"/>
      <c r="J843" s="425"/>
      <c r="K843" s="12"/>
      <c r="L843" s="12"/>
      <c r="M843" s="12"/>
      <c r="N843" s="12"/>
      <c r="O843" s="12"/>
      <c r="P843" s="12"/>
      <c r="Q843" s="12"/>
      <c r="R843" s="12"/>
      <c r="S843" s="12"/>
      <c r="T843" s="12"/>
      <c r="U843" s="12"/>
    </row>
    <row r="844" spans="1:21" s="68" customFormat="1" ht="15.75" customHeight="1">
      <c r="A844" s="9" t="s">
        <v>22</v>
      </c>
      <c r="B844" s="50" t="str">
        <f>data!C7158</f>
        <v>Otras provisiones corrientes  (800100)</v>
      </c>
      <c r="C844" s="12" t="s">
        <v>2408</v>
      </c>
      <c r="D844" s="12"/>
      <c r="E844" s="12"/>
      <c r="F844" s="12"/>
      <c r="G844" s="9" t="s">
        <v>23</v>
      </c>
      <c r="H844" s="12"/>
      <c r="I844" s="8"/>
      <c r="J844" s="425"/>
      <c r="K844" s="12"/>
      <c r="L844" s="12"/>
      <c r="M844" s="12"/>
      <c r="N844" s="12"/>
      <c r="O844" s="12"/>
      <c r="P844" s="12"/>
      <c r="Q844" s="12"/>
      <c r="R844" s="12"/>
      <c r="S844" s="12"/>
      <c r="T844" s="12"/>
      <c r="U844" s="12"/>
    </row>
    <row r="845" spans="1:21" s="68" customFormat="1" ht="15.75" customHeight="1">
      <c r="A845" s="9" t="s">
        <v>22</v>
      </c>
      <c r="B845" s="50" t="str">
        <f>data!C7159</f>
        <v>Total de otras provisiones  (800100)</v>
      </c>
      <c r="C845" s="12" t="s">
        <v>2624</v>
      </c>
      <c r="D845" s="12"/>
      <c r="E845" s="12"/>
      <c r="F845" s="12"/>
      <c r="G845" s="9" t="s">
        <v>23</v>
      </c>
      <c r="H845" s="12"/>
      <c r="I845" s="8"/>
      <c r="J845" s="425"/>
      <c r="K845" s="12"/>
      <c r="L845" s="12"/>
      <c r="M845" s="12"/>
      <c r="N845" s="12"/>
      <c r="O845" s="12"/>
      <c r="P845" s="12"/>
      <c r="Q845" s="12"/>
      <c r="R845" s="12"/>
      <c r="S845" s="12"/>
      <c r="T845" s="12"/>
      <c r="U845" s="12"/>
    </row>
    <row r="846" spans="1:21" s="68" customFormat="1" ht="15.75" customHeight="1">
      <c r="A846" s="148" t="s">
        <v>15</v>
      </c>
      <c r="B846" s="50" t="str">
        <f>data!C7160</f>
        <v>Detalle de Cuentas comerciales por pagar y otras cuentas por pagar no corrientes  (800100)</v>
      </c>
      <c r="C846" s="12" t="s">
        <v>2625</v>
      </c>
      <c r="D846" s="12"/>
      <c r="E846" s="12"/>
      <c r="F846" s="12"/>
      <c r="G846" s="9"/>
      <c r="H846" s="12"/>
      <c r="I846" s="8"/>
      <c r="J846" s="425"/>
      <c r="K846" s="12"/>
      <c r="L846" s="12"/>
      <c r="M846" s="12"/>
      <c r="N846" s="12"/>
      <c r="O846" s="12"/>
      <c r="P846" s="12"/>
      <c r="Q846" s="12"/>
      <c r="R846" s="12"/>
      <c r="S846" s="12"/>
      <c r="T846" s="12"/>
      <c r="U846" s="12"/>
    </row>
    <row r="847" spans="1:21" s="68" customFormat="1" ht="15.75" customHeight="1">
      <c r="A847" s="9" t="s">
        <v>22</v>
      </c>
      <c r="B847" s="50" t="str">
        <f>data!C7161</f>
        <v>Cuentas comerciales por pagar no corrientes  (800100)</v>
      </c>
      <c r="C847" s="12" t="s">
        <v>2626</v>
      </c>
      <c r="D847" s="12"/>
      <c r="E847" s="12"/>
      <c r="F847" s="12"/>
      <c r="G847" s="9" t="s">
        <v>23</v>
      </c>
      <c r="H847" s="12"/>
      <c r="I847" s="8"/>
      <c r="J847" s="425"/>
      <c r="K847" s="12"/>
      <c r="L847" s="12"/>
      <c r="M847" s="12"/>
      <c r="N847" s="12"/>
      <c r="O847" s="12"/>
      <c r="P847" s="12"/>
      <c r="Q847" s="12"/>
      <c r="R847" s="12"/>
      <c r="S847" s="12"/>
      <c r="T847" s="12"/>
      <c r="U847" s="12"/>
    </row>
    <row r="848" spans="1:21" s="68" customFormat="1" ht="15.75" customHeight="1">
      <c r="A848" s="9" t="s">
        <v>22</v>
      </c>
      <c r="B848" s="50" t="str">
        <f>data!C7162</f>
        <v>Cuentas por pagar no corrientes con partes relacionadas  (800100)</v>
      </c>
      <c r="C848" s="12" t="s">
        <v>2627</v>
      </c>
      <c r="D848" s="12"/>
      <c r="E848" s="12"/>
      <c r="F848" s="12"/>
      <c r="G848" s="9" t="s">
        <v>23</v>
      </c>
      <c r="H848" s="12"/>
      <c r="I848" s="8"/>
      <c r="J848" s="425"/>
      <c r="K848" s="12"/>
      <c r="L848" s="12"/>
      <c r="M848" s="12"/>
      <c r="N848" s="12"/>
      <c r="O848" s="12"/>
      <c r="P848" s="12"/>
      <c r="Q848" s="12"/>
      <c r="R848" s="12"/>
      <c r="S848" s="12"/>
      <c r="T848" s="12"/>
      <c r="U848" s="12"/>
    </row>
    <row r="849" spans="1:21" s="68" customFormat="1" ht="15.75" customHeight="1">
      <c r="A849" s="9" t="s">
        <v>22</v>
      </c>
      <c r="B849" s="50" t="str">
        <f>data!C7163</f>
        <v>Ingresos diferidos clasificados como no corrientes  (800100)</v>
      </c>
      <c r="C849" s="12" t="s">
        <v>2628</v>
      </c>
      <c r="D849" s="12"/>
      <c r="E849" s="12"/>
      <c r="F849" s="12"/>
      <c r="G849" s="9" t="s">
        <v>23</v>
      </c>
      <c r="H849" s="12"/>
      <c r="I849" s="8"/>
      <c r="J849" s="425"/>
      <c r="K849" s="12"/>
      <c r="L849" s="12"/>
      <c r="M849" s="12"/>
      <c r="N849" s="12"/>
      <c r="O849" s="12"/>
      <c r="P849" s="12"/>
      <c r="Q849" s="12"/>
      <c r="R849" s="12"/>
      <c r="S849" s="12"/>
      <c r="T849" s="12"/>
      <c r="U849" s="12"/>
    </row>
    <row r="850" spans="1:21" s="68" customFormat="1" ht="15.75" customHeight="1">
      <c r="A850" s="9" t="s">
        <v>22</v>
      </c>
      <c r="B850" s="50" t="str">
        <f>data!C7164</f>
        <v>Acumuladas (o devengadas) clasificadas como no corrientes  (800100)</v>
      </c>
      <c r="C850" s="12" t="s">
        <v>2629</v>
      </c>
      <c r="D850" s="12"/>
      <c r="E850" s="12"/>
      <c r="F850" s="12"/>
      <c r="G850" s="9" t="s">
        <v>23</v>
      </c>
      <c r="H850" s="12"/>
      <c r="I850" s="8"/>
      <c r="J850" s="425"/>
      <c r="K850" s="12"/>
      <c r="L850" s="12"/>
      <c r="M850" s="12"/>
      <c r="N850" s="12"/>
      <c r="O850" s="12"/>
      <c r="P850" s="12"/>
      <c r="Q850" s="12"/>
      <c r="R850" s="12"/>
      <c r="S850" s="12"/>
      <c r="T850" s="12"/>
      <c r="U850" s="12"/>
    </row>
    <row r="851" spans="1:21" s="68" customFormat="1" ht="15.75" customHeight="1">
      <c r="A851" s="9" t="s">
        <v>22</v>
      </c>
      <c r="B851" s="656" t="str">
        <f>data!C7165</f>
        <v>Total Detallado de cuentas comerciales por pagar y otras cuentas por pagar no corrientes  (800100)</v>
      </c>
      <c r="C851" s="657" t="s">
        <v>3491</v>
      </c>
      <c r="D851" s="12"/>
      <c r="E851" s="12"/>
      <c r="F851" s="12"/>
      <c r="G851" s="9" t="s">
        <v>23</v>
      </c>
      <c r="H851" s="12"/>
      <c r="I851" s="8"/>
      <c r="J851" s="425"/>
      <c r="K851" s="12"/>
      <c r="L851" s="12"/>
      <c r="M851" s="12"/>
      <c r="N851" s="12"/>
      <c r="O851" s="12"/>
      <c r="P851" s="12"/>
      <c r="Q851" s="12"/>
      <c r="R851" s="12"/>
      <c r="S851" s="12"/>
      <c r="T851" s="12"/>
      <c r="U851" s="12"/>
    </row>
    <row r="852" spans="1:21" s="68" customFormat="1" ht="15.75" customHeight="1">
      <c r="A852" s="148" t="s">
        <v>15</v>
      </c>
      <c r="B852" s="50" t="str">
        <f>data!C7166</f>
        <v>Detalle de Cuentas por pagar comerciales y otras cuentas por pagar corrientes  (800100)</v>
      </c>
      <c r="C852" s="12" t="s">
        <v>2630</v>
      </c>
      <c r="D852" s="12"/>
      <c r="E852" s="12"/>
      <c r="F852" s="12"/>
      <c r="G852" s="9"/>
      <c r="H852" s="12"/>
      <c r="I852" s="8"/>
      <c r="J852" s="425"/>
      <c r="K852" s="12"/>
      <c r="L852" s="12"/>
      <c r="M852" s="12"/>
      <c r="N852" s="12"/>
      <c r="O852" s="12"/>
      <c r="P852" s="12"/>
      <c r="Q852" s="12"/>
      <c r="R852" s="12"/>
      <c r="S852" s="12"/>
      <c r="T852" s="12"/>
      <c r="U852" s="12"/>
    </row>
    <row r="853" spans="1:21" s="68" customFormat="1" ht="15.75" customHeight="1">
      <c r="A853" s="9" t="s">
        <v>22</v>
      </c>
      <c r="B853" s="50" t="str">
        <f>data!C7167</f>
        <v>Cuentas comerciales por pagar corrientes  (800100)</v>
      </c>
      <c r="C853" s="12" t="s">
        <v>2631</v>
      </c>
      <c r="D853" s="12"/>
      <c r="E853" s="12"/>
      <c r="F853" s="12"/>
      <c r="G853" s="9" t="s">
        <v>23</v>
      </c>
      <c r="H853" s="12"/>
      <c r="I853" s="8"/>
      <c r="J853" s="425"/>
      <c r="K853" s="12"/>
      <c r="L853" s="12"/>
      <c r="M853" s="12"/>
      <c r="N853" s="12"/>
      <c r="O853" s="12"/>
      <c r="P853" s="12"/>
      <c r="Q853" s="12"/>
      <c r="R853" s="12"/>
      <c r="S853" s="12"/>
      <c r="T853" s="12"/>
      <c r="U853" s="12"/>
    </row>
    <row r="854" spans="1:21" s="68" customFormat="1" ht="15.75" customHeight="1">
      <c r="A854" s="9" t="s">
        <v>22</v>
      </c>
      <c r="B854" s="50" t="str">
        <f>data!C7168</f>
        <v>Cuentas por pagar corrientes a partes relacionadas  (800100)</v>
      </c>
      <c r="C854" s="12" t="s">
        <v>2632</v>
      </c>
      <c r="D854" s="12"/>
      <c r="E854" s="12"/>
      <c r="F854" s="12"/>
      <c r="G854" s="9" t="s">
        <v>23</v>
      </c>
      <c r="H854" s="12"/>
      <c r="I854" s="8"/>
      <c r="J854" s="425"/>
      <c r="K854" s="12"/>
      <c r="L854" s="12"/>
      <c r="M854" s="12"/>
      <c r="N854" s="12"/>
      <c r="O854" s="12"/>
      <c r="P854" s="12"/>
      <c r="Q854" s="12"/>
      <c r="R854" s="12"/>
      <c r="S854" s="12"/>
      <c r="T854" s="12"/>
      <c r="U854" s="12"/>
    </row>
    <row r="855" spans="1:21" s="68" customFormat="1" ht="15.75" customHeight="1">
      <c r="A855" s="9" t="s">
        <v>22</v>
      </c>
      <c r="B855" s="50" t="str">
        <f>data!C7169</f>
        <v>Ingresos diferidos clasificados como corrientes  (800100)</v>
      </c>
      <c r="C855" s="12" t="s">
        <v>2633</v>
      </c>
      <c r="D855" s="12"/>
      <c r="E855" s="12"/>
      <c r="F855" s="12"/>
      <c r="G855" s="9" t="s">
        <v>23</v>
      </c>
      <c r="H855" s="12"/>
      <c r="I855" s="8"/>
      <c r="J855" s="425"/>
      <c r="K855" s="12"/>
      <c r="L855" s="12"/>
      <c r="M855" s="12"/>
      <c r="N855" s="12"/>
      <c r="O855" s="12"/>
      <c r="P855" s="12"/>
      <c r="Q855" s="12"/>
      <c r="R855" s="12"/>
      <c r="S855" s="12"/>
      <c r="T855" s="12"/>
      <c r="U855" s="12"/>
    </row>
    <row r="856" spans="1:21" s="68" customFormat="1" ht="15.75" customHeight="1">
      <c r="A856" s="9" t="s">
        <v>22</v>
      </c>
      <c r="B856" s="50" t="str">
        <f>data!C7170</f>
        <v>Acumuladas (o devengadas) clasificadas como corrientes  (800100)</v>
      </c>
      <c r="C856" s="12" t="s">
        <v>2634</v>
      </c>
      <c r="D856" s="12"/>
      <c r="E856" s="12"/>
      <c r="F856" s="12"/>
      <c r="G856" s="9" t="s">
        <v>23</v>
      </c>
      <c r="H856" s="12"/>
      <c r="I856" s="8"/>
      <c r="J856" s="425"/>
      <c r="K856" s="12"/>
      <c r="L856" s="12"/>
      <c r="M856" s="12"/>
      <c r="N856" s="12"/>
      <c r="O856" s="12"/>
      <c r="P856" s="12"/>
      <c r="Q856" s="12"/>
      <c r="R856" s="12"/>
      <c r="S856" s="12"/>
      <c r="T856" s="12"/>
      <c r="U856" s="12"/>
    </row>
    <row r="857" spans="1:21" s="68" customFormat="1" ht="15.75" customHeight="1">
      <c r="A857" s="9" t="s">
        <v>22</v>
      </c>
      <c r="B857" s="656" t="str">
        <f>data!C7171</f>
        <v>Total detallado de cuentas comerciales por pagar y otras cuentas por pagar corrientes  (800100)</v>
      </c>
      <c r="C857" s="657" t="s">
        <v>3492</v>
      </c>
      <c r="D857" s="12"/>
      <c r="E857" s="12"/>
      <c r="F857" s="12"/>
      <c r="G857" s="9" t="s">
        <v>23</v>
      </c>
      <c r="H857" s="12"/>
      <c r="I857" s="8"/>
      <c r="J857" s="425"/>
      <c r="K857" s="12"/>
      <c r="L857" s="12"/>
      <c r="M857" s="12"/>
      <c r="N857" s="12"/>
      <c r="O857" s="12"/>
      <c r="P857" s="12"/>
      <c r="Q857" s="12"/>
      <c r="R857" s="12"/>
      <c r="S857" s="12"/>
      <c r="T857" s="12"/>
      <c r="U857" s="12"/>
    </row>
    <row r="858" spans="1:21" s="68" customFormat="1" ht="15.75" customHeight="1">
      <c r="A858" s="148" t="s">
        <v>15</v>
      </c>
      <c r="B858" s="50" t="str">
        <f>data!C7172</f>
        <v>Detalle de Cuentas comerciales por pagar y otras cuentas por pagar  (800100)</v>
      </c>
      <c r="C858" s="12" t="s">
        <v>2635</v>
      </c>
      <c r="D858" s="12"/>
      <c r="E858" s="12"/>
      <c r="F858" s="12"/>
      <c r="G858" s="9"/>
      <c r="H858" s="12"/>
      <c r="I858" s="8"/>
      <c r="J858" s="425"/>
      <c r="K858" s="12"/>
      <c r="L858" s="12"/>
      <c r="M858" s="12"/>
      <c r="N858" s="12"/>
      <c r="O858" s="12"/>
      <c r="P858" s="12"/>
      <c r="Q858" s="12"/>
      <c r="R858" s="12"/>
      <c r="S858" s="12"/>
      <c r="T858" s="12"/>
      <c r="U858" s="12"/>
    </row>
    <row r="859" spans="1:21" s="68" customFormat="1" ht="15.75" customHeight="1">
      <c r="A859" s="9" t="s">
        <v>22</v>
      </c>
      <c r="B859" s="50" t="str">
        <f>data!C7173</f>
        <v>Cuentas comerciales por pagar  (800100)</v>
      </c>
      <c r="C859" s="12" t="s">
        <v>2636</v>
      </c>
      <c r="D859" s="12"/>
      <c r="E859" s="12"/>
      <c r="F859" s="12"/>
      <c r="G859" s="9" t="s">
        <v>23</v>
      </c>
      <c r="H859" s="12"/>
      <c r="I859" s="8"/>
      <c r="J859" s="425"/>
      <c r="K859" s="12"/>
      <c r="L859" s="12"/>
      <c r="M859" s="12"/>
      <c r="N859" s="12"/>
      <c r="O859" s="12"/>
      <c r="P859" s="12"/>
      <c r="Q859" s="12"/>
      <c r="R859" s="12"/>
      <c r="S859" s="12"/>
      <c r="T859" s="12"/>
      <c r="U859" s="12"/>
    </row>
    <row r="860" spans="1:21" s="68" customFormat="1" ht="15.75" customHeight="1">
      <c r="A860" s="9" t="s">
        <v>22</v>
      </c>
      <c r="B860" s="50" t="str">
        <f>data!C7174</f>
        <v>Cuentas por pagar a partes relacionadas  (800100)</v>
      </c>
      <c r="C860" s="12" t="s">
        <v>2637</v>
      </c>
      <c r="D860" s="12"/>
      <c r="E860" s="12"/>
      <c r="F860" s="12"/>
      <c r="G860" s="9" t="s">
        <v>23</v>
      </c>
      <c r="H860" s="12"/>
      <c r="I860" s="8"/>
      <c r="J860" s="425"/>
      <c r="K860" s="12"/>
      <c r="L860" s="12"/>
      <c r="M860" s="12"/>
      <c r="N860" s="12"/>
      <c r="O860" s="12"/>
      <c r="P860" s="12"/>
      <c r="Q860" s="12"/>
      <c r="R860" s="12"/>
      <c r="S860" s="12"/>
      <c r="T860" s="12"/>
      <c r="U860" s="12"/>
    </row>
    <row r="861" spans="1:21" s="68" customFormat="1" ht="15.75" customHeight="1">
      <c r="A861" s="9" t="s">
        <v>22</v>
      </c>
      <c r="B861" s="50" t="str">
        <f>data!C7175</f>
        <v>Ingresos diferidos  (800100)</v>
      </c>
      <c r="C861" s="12" t="s">
        <v>2638</v>
      </c>
      <c r="D861" s="12"/>
      <c r="E861" s="12"/>
      <c r="F861" s="12"/>
      <c r="G861" s="9" t="s">
        <v>23</v>
      </c>
      <c r="H861" s="12"/>
      <c r="I861" s="8"/>
      <c r="J861" s="425"/>
      <c r="K861" s="12"/>
      <c r="L861" s="12"/>
      <c r="M861" s="12"/>
      <c r="N861" s="12"/>
      <c r="O861" s="12"/>
      <c r="P861" s="12"/>
      <c r="Q861" s="12"/>
      <c r="R861" s="12"/>
      <c r="S861" s="12"/>
      <c r="T861" s="12"/>
      <c r="U861" s="12"/>
    </row>
    <row r="862" spans="1:21" s="68" customFormat="1" ht="15.75" customHeight="1">
      <c r="A862" s="9" t="s">
        <v>22</v>
      </c>
      <c r="B862" s="50" t="str">
        <f>data!C7176</f>
        <v>Acumuladas (o devengadas)  (800100)</v>
      </c>
      <c r="C862" s="12" t="s">
        <v>2639</v>
      </c>
      <c r="D862" s="12"/>
      <c r="E862" s="12"/>
      <c r="F862" s="12"/>
      <c r="G862" s="9" t="s">
        <v>23</v>
      </c>
      <c r="H862" s="12"/>
      <c r="I862" s="8"/>
      <c r="J862" s="425"/>
      <c r="K862" s="12"/>
      <c r="L862" s="12"/>
      <c r="M862" s="12"/>
      <c r="N862" s="12"/>
      <c r="O862" s="12"/>
      <c r="P862" s="12"/>
      <c r="Q862" s="12"/>
      <c r="R862" s="12"/>
      <c r="S862" s="12"/>
      <c r="T862" s="12"/>
      <c r="U862" s="12"/>
    </row>
    <row r="863" spans="1:21" s="68" customFormat="1" ht="15.75" customHeight="1">
      <c r="A863" s="9" t="s">
        <v>22</v>
      </c>
      <c r="B863" s="656" t="str">
        <f>data!C7177</f>
        <v>Total detallado de  cuentas comerciales por pagar y otras cuentas por pagar  (800100)</v>
      </c>
      <c r="C863" s="657" t="s">
        <v>3493</v>
      </c>
      <c r="D863" s="12"/>
      <c r="E863" s="12"/>
      <c r="F863" s="12"/>
      <c r="G863" s="9" t="s">
        <v>23</v>
      </c>
      <c r="H863" s="12"/>
      <c r="I863" s="8"/>
      <c r="J863" s="425"/>
      <c r="K863" s="12"/>
      <c r="L863" s="12"/>
      <c r="M863" s="12"/>
      <c r="N863" s="12"/>
      <c r="O863" s="12"/>
      <c r="P863" s="12"/>
      <c r="Q863" s="12"/>
      <c r="R863" s="12"/>
      <c r="S863" s="12"/>
      <c r="T863" s="12"/>
      <c r="U863" s="12"/>
    </row>
    <row r="864" spans="1:21" s="68" customFormat="1" ht="15.75" customHeight="1">
      <c r="A864" s="148" t="s">
        <v>15</v>
      </c>
      <c r="B864" s="50" t="str">
        <f>data!C7178</f>
        <v>Categorías de activos financieros no corrientes y pasivos financieros no corrientes (800100_1)</v>
      </c>
      <c r="C864" s="12" t="s">
        <v>2640</v>
      </c>
      <c r="D864" s="12"/>
      <c r="E864" s="12"/>
      <c r="F864" s="12"/>
      <c r="G864" s="9"/>
      <c r="H864" s="12"/>
      <c r="I864" s="8"/>
      <c r="J864" s="425"/>
      <c r="K864" s="12"/>
      <c r="L864" s="12"/>
      <c r="M864" s="12"/>
      <c r="N864" s="12"/>
      <c r="O864" s="12"/>
      <c r="P864" s="12"/>
      <c r="Q864" s="12"/>
      <c r="R864" s="12"/>
      <c r="S864" s="12"/>
      <c r="T864" s="12"/>
      <c r="U864" s="12"/>
    </row>
    <row r="865" spans="1:21" s="68" customFormat="1" ht="15.75" customHeight="1">
      <c r="A865" s="9" t="s">
        <v>22</v>
      </c>
      <c r="B865" s="50" t="str">
        <f>data!C7179</f>
        <v>Activos financieros no corrientes al valor razonable con cambios en resultados (800100_1)</v>
      </c>
      <c r="C865" s="12" t="s">
        <v>2641</v>
      </c>
      <c r="D865" s="12"/>
      <c r="E865" s="12"/>
      <c r="F865" s="12"/>
      <c r="G865" s="9" t="s">
        <v>23</v>
      </c>
      <c r="H865" s="12"/>
      <c r="I865" s="8"/>
      <c r="J865" s="425"/>
      <c r="K865" s="12"/>
      <c r="L865" s="12"/>
      <c r="M865" s="12"/>
      <c r="N865" s="12"/>
      <c r="O865" s="12"/>
      <c r="P865" s="12"/>
      <c r="Q865" s="12"/>
      <c r="R865" s="12"/>
      <c r="S865" s="12"/>
      <c r="T865" s="12"/>
      <c r="U865" s="12"/>
    </row>
    <row r="866" spans="1:21" s="68" customFormat="1" ht="15.75" customHeight="1">
      <c r="A866" s="9" t="s">
        <v>22</v>
      </c>
      <c r="B866" s="50" t="str">
        <f>data!C7180</f>
        <v>Activos financieros no corrientes que son instrumentos de deuda, al costo amortizado (800100_1)</v>
      </c>
      <c r="C866" s="12" t="s">
        <v>2642</v>
      </c>
      <c r="D866" s="12"/>
      <c r="E866" s="12"/>
      <c r="F866" s="12"/>
      <c r="G866" s="12" t="s">
        <v>23</v>
      </c>
      <c r="H866" s="12"/>
      <c r="I866" s="8"/>
      <c r="J866" s="425"/>
      <c r="K866" s="12"/>
      <c r="L866" s="12"/>
      <c r="M866" s="12"/>
      <c r="N866" s="12"/>
      <c r="O866" s="12"/>
      <c r="P866" s="12"/>
      <c r="Q866" s="12"/>
      <c r="R866" s="12"/>
      <c r="S866" s="12"/>
      <c r="T866" s="12"/>
      <c r="U866" s="12"/>
    </row>
    <row r="867" spans="1:21" s="68" customFormat="1" ht="15.75" customHeight="1">
      <c r="A867" s="9" t="s">
        <v>22</v>
      </c>
      <c r="B867" s="50" t="str">
        <f>data!C7181</f>
        <v>Activos financieros no corrientes que son instrumentos de patrimonio, al costo (800100_1)</v>
      </c>
      <c r="C867" s="12" t="s">
        <v>2643</v>
      </c>
      <c r="D867" s="12"/>
      <c r="E867" s="12"/>
      <c r="F867" s="12"/>
      <c r="G867" s="9" t="s">
        <v>23</v>
      </c>
      <c r="H867" s="12"/>
      <c r="I867" s="8"/>
      <c r="J867" s="425"/>
      <c r="K867" s="12"/>
      <c r="L867" s="12"/>
      <c r="M867" s="12"/>
      <c r="N867" s="12"/>
      <c r="O867" s="12"/>
      <c r="P867" s="12"/>
      <c r="Q867" s="12"/>
      <c r="R867" s="12"/>
      <c r="S867" s="12"/>
      <c r="T867" s="12"/>
      <c r="U867" s="12"/>
    </row>
    <row r="868" spans="1:21" s="68" customFormat="1" ht="15.75" customHeight="1">
      <c r="A868" s="9" t="s">
        <v>22</v>
      </c>
      <c r="B868" s="50" t="str">
        <f>data!C7182</f>
        <v>Pasivos financieros no corrientes al valor razonable con cambios en resultados (800100_1)</v>
      </c>
      <c r="C868" s="12" t="s">
        <v>2644</v>
      </c>
      <c r="D868" s="12"/>
      <c r="E868" s="12"/>
      <c r="F868" s="12"/>
      <c r="G868" s="9" t="s">
        <v>23</v>
      </c>
      <c r="H868" s="12"/>
      <c r="I868" s="8"/>
      <c r="J868" s="425"/>
      <c r="K868" s="12"/>
      <c r="L868" s="12"/>
      <c r="M868" s="12"/>
      <c r="N868" s="12"/>
      <c r="O868" s="12"/>
      <c r="P868" s="12"/>
      <c r="Q868" s="12"/>
      <c r="R868" s="12"/>
      <c r="S868" s="12"/>
      <c r="T868" s="12"/>
      <c r="U868" s="12"/>
    </row>
    <row r="869" spans="1:21" s="68" customFormat="1" ht="15.75" customHeight="1">
      <c r="A869" s="9" t="s">
        <v>22</v>
      </c>
      <c r="B869" s="50" t="str">
        <f>data!C7183</f>
        <v>Pasivos financieros no corrientes al costo amortizado (800100_1)</v>
      </c>
      <c r="C869" s="12" t="s">
        <v>2645</v>
      </c>
      <c r="D869" s="12"/>
      <c r="E869" s="12"/>
      <c r="F869" s="12"/>
      <c r="G869" s="9" t="s">
        <v>23</v>
      </c>
      <c r="H869" s="12"/>
      <c r="I869" s="8"/>
      <c r="J869" s="425"/>
      <c r="K869" s="12"/>
      <c r="L869" s="12"/>
      <c r="M869" s="12"/>
      <c r="N869" s="12"/>
      <c r="O869" s="12"/>
      <c r="P869" s="12"/>
      <c r="Q869" s="12"/>
      <c r="R869" s="12"/>
      <c r="S869" s="12"/>
      <c r="T869" s="12"/>
      <c r="U869" s="12"/>
    </row>
    <row r="870" spans="1:21" s="68" customFormat="1" ht="15.75" customHeight="1">
      <c r="A870" s="9" t="s">
        <v>22</v>
      </c>
      <c r="B870" s="50" t="str">
        <f>data!C7184</f>
        <v>Compromisos de préstamo no corrientes, al costo (800100_1)</v>
      </c>
      <c r="C870" s="12" t="s">
        <v>2646</v>
      </c>
      <c r="D870" s="12"/>
      <c r="E870" s="12"/>
      <c r="F870" s="12"/>
      <c r="G870" s="9" t="s">
        <v>23</v>
      </c>
      <c r="H870" s="12"/>
      <c r="I870" s="8"/>
      <c r="J870" s="425"/>
      <c r="K870" s="12"/>
      <c r="L870" s="12"/>
      <c r="M870" s="12"/>
      <c r="N870" s="12"/>
      <c r="O870" s="12"/>
      <c r="P870" s="12"/>
      <c r="Q870" s="12"/>
      <c r="R870" s="12"/>
      <c r="S870" s="12"/>
      <c r="T870" s="12"/>
      <c r="U870" s="12"/>
    </row>
    <row r="871" spans="1:21" s="68" customFormat="1" ht="15.75" customHeight="1">
      <c r="A871" s="148" t="s">
        <v>15</v>
      </c>
      <c r="B871" s="50" t="str">
        <f>data!C7185</f>
        <v>Categorías de activos financieros corrientes y pasivos financieros corrientes (800100_2)</v>
      </c>
      <c r="C871" s="12" t="s">
        <v>2647</v>
      </c>
      <c r="D871" s="12"/>
      <c r="E871" s="12"/>
      <c r="F871" s="12"/>
      <c r="G871" s="9"/>
      <c r="H871" s="12"/>
      <c r="I871" s="8"/>
      <c r="J871" s="425"/>
      <c r="K871" s="12"/>
      <c r="L871" s="12"/>
      <c r="M871" s="12"/>
      <c r="N871" s="12"/>
      <c r="O871" s="12"/>
      <c r="P871" s="12"/>
      <c r="Q871" s="12"/>
      <c r="R871" s="12"/>
      <c r="S871" s="12"/>
      <c r="T871" s="12"/>
      <c r="U871" s="12"/>
    </row>
    <row r="872" spans="1:21" s="68" customFormat="1" ht="15.75" customHeight="1">
      <c r="A872" s="9" t="s">
        <v>22</v>
      </c>
      <c r="B872" s="50" t="str">
        <f>data!C7186</f>
        <v>Activos financieros corrientes al valor razonable con cambios en resultados (800100_2)</v>
      </c>
      <c r="C872" s="12" t="s">
        <v>2648</v>
      </c>
      <c r="D872" s="12"/>
      <c r="E872" s="12"/>
      <c r="F872" s="12"/>
      <c r="G872" s="9" t="s">
        <v>23</v>
      </c>
      <c r="H872" s="12"/>
      <c r="I872" s="8"/>
      <c r="J872" s="425"/>
      <c r="K872" s="12"/>
      <c r="L872" s="12"/>
      <c r="M872" s="12"/>
      <c r="N872" s="12"/>
      <c r="O872" s="12"/>
      <c r="P872" s="12"/>
      <c r="Q872" s="12"/>
      <c r="R872" s="12"/>
      <c r="S872" s="12"/>
      <c r="T872" s="12"/>
      <c r="U872" s="12"/>
    </row>
    <row r="873" spans="1:21" s="68" customFormat="1" ht="15.75" customHeight="1">
      <c r="A873" s="9" t="s">
        <v>22</v>
      </c>
      <c r="B873" s="50" t="str">
        <f>data!C7187</f>
        <v>Activos financieros corrientes que son instrumentos de deuda, al costo amortizado (800100_2)</v>
      </c>
      <c r="C873" s="12" t="s">
        <v>2649</v>
      </c>
      <c r="D873" s="12"/>
      <c r="E873" s="12"/>
      <c r="F873" s="12"/>
      <c r="G873" s="9" t="s">
        <v>23</v>
      </c>
      <c r="H873" s="12"/>
      <c r="I873" s="8"/>
      <c r="J873" s="425"/>
      <c r="K873" s="12"/>
      <c r="L873" s="12"/>
      <c r="M873" s="12"/>
      <c r="N873" s="12"/>
      <c r="O873" s="12"/>
      <c r="P873" s="12"/>
      <c r="Q873" s="12"/>
      <c r="R873" s="12"/>
      <c r="S873" s="12"/>
      <c r="T873" s="12"/>
      <c r="U873" s="12"/>
    </row>
    <row r="874" spans="1:21" s="68" customFormat="1" ht="15.75" customHeight="1">
      <c r="A874" s="9" t="s">
        <v>22</v>
      </c>
      <c r="B874" s="50" t="str">
        <f>data!C7188</f>
        <v>Activos financieros corrientes que son instrumentos de patrimonio, al costo (800100_2)</v>
      </c>
      <c r="C874" s="12" t="s">
        <v>2650</v>
      </c>
      <c r="D874" s="12"/>
      <c r="E874" s="12"/>
      <c r="F874" s="12"/>
      <c r="G874" s="9" t="s">
        <v>23</v>
      </c>
      <c r="H874" s="12"/>
      <c r="I874" s="8"/>
      <c r="J874" s="425"/>
      <c r="K874" s="12"/>
      <c r="L874" s="12"/>
      <c r="M874" s="12"/>
      <c r="N874" s="12"/>
      <c r="O874" s="12"/>
      <c r="P874" s="12"/>
      <c r="Q874" s="12"/>
      <c r="R874" s="12"/>
      <c r="S874" s="12"/>
      <c r="T874" s="12"/>
      <c r="U874" s="12"/>
    </row>
    <row r="875" spans="1:21" s="68" customFormat="1" ht="15.75" customHeight="1">
      <c r="A875" s="9" t="s">
        <v>22</v>
      </c>
      <c r="B875" s="50" t="str">
        <f>data!C7189</f>
        <v>Pasivos financieros corrientes al valor razonable con cambios en resultados (800100_2)</v>
      </c>
      <c r="C875" s="12" t="s">
        <v>2651</v>
      </c>
      <c r="D875" s="12"/>
      <c r="E875" s="12"/>
      <c r="F875" s="12"/>
      <c r="G875" s="9" t="s">
        <v>23</v>
      </c>
      <c r="H875" s="12"/>
      <c r="I875" s="8"/>
      <c r="J875" s="425"/>
      <c r="K875" s="12"/>
      <c r="L875" s="12"/>
      <c r="M875" s="12"/>
      <c r="N875" s="12"/>
      <c r="O875" s="12"/>
      <c r="P875" s="12"/>
      <c r="Q875" s="12"/>
      <c r="R875" s="12"/>
      <c r="S875" s="12"/>
      <c r="T875" s="12"/>
      <c r="U875" s="12"/>
    </row>
    <row r="876" spans="1:21" s="68" customFormat="1" ht="15.75" customHeight="1">
      <c r="A876" s="9" t="s">
        <v>22</v>
      </c>
      <c r="B876" s="50" t="str">
        <f>data!C7190</f>
        <v>Pasivos financieros corrientes al costo amortizado (800100_2)</v>
      </c>
      <c r="C876" s="12" t="s">
        <v>2652</v>
      </c>
      <c r="D876" s="12"/>
      <c r="E876" s="12"/>
      <c r="F876" s="12"/>
      <c r="G876" s="9" t="s">
        <v>23</v>
      </c>
      <c r="H876" s="12"/>
      <c r="I876" s="8"/>
      <c r="J876" s="425"/>
      <c r="K876" s="12"/>
      <c r="L876" s="12"/>
      <c r="M876" s="12"/>
      <c r="N876" s="12"/>
      <c r="O876" s="12"/>
      <c r="P876" s="12"/>
      <c r="Q876" s="12"/>
      <c r="R876" s="12"/>
      <c r="S876" s="12"/>
      <c r="T876" s="12"/>
      <c r="U876" s="12"/>
    </row>
    <row r="877" spans="1:21" s="68" customFormat="1" ht="15.75" customHeight="1">
      <c r="A877" s="9" t="s">
        <v>22</v>
      </c>
      <c r="B877" s="50" t="str">
        <f>data!C7191</f>
        <v>Compromisos de préstamo corrientes, al costo (800100_2)</v>
      </c>
      <c r="C877" s="12" t="s">
        <v>2653</v>
      </c>
      <c r="D877" s="12"/>
      <c r="E877" s="12"/>
      <c r="F877" s="12"/>
      <c r="G877" s="9" t="s">
        <v>23</v>
      </c>
      <c r="H877" s="12"/>
      <c r="I877" s="8"/>
      <c r="J877" s="425"/>
      <c r="K877" s="12"/>
      <c r="L877" s="12"/>
      <c r="M877" s="12"/>
      <c r="N877" s="12"/>
      <c r="O877" s="12"/>
      <c r="P877" s="12"/>
      <c r="Q877" s="12"/>
      <c r="R877" s="12"/>
      <c r="S877" s="12"/>
      <c r="T877" s="12"/>
      <c r="U877" s="12"/>
    </row>
    <row r="878" spans="1:21" s="68" customFormat="1" ht="15.75" customHeight="1">
      <c r="A878" s="165" t="str">
        <f>data!A7192</f>
        <v>/*</v>
      </c>
      <c r="B878" s="50" t="str">
        <f>data!C7192</f>
        <v>Categorías de activos financieros y pasivos financieros (800100_3)</v>
      </c>
      <c r="C878" s="12" t="s">
        <v>2654</v>
      </c>
      <c r="D878" s="12"/>
      <c r="E878" s="12"/>
      <c r="F878" s="12"/>
      <c r="G878" s="9"/>
      <c r="H878" s="12"/>
      <c r="I878" s="8"/>
      <c r="J878" s="425"/>
      <c r="K878" s="12"/>
      <c r="L878" s="12"/>
      <c r="M878" s="12"/>
      <c r="N878" s="12"/>
      <c r="O878" s="12"/>
      <c r="P878" s="12"/>
      <c r="Q878" s="12"/>
      <c r="R878" s="12"/>
      <c r="S878" s="12"/>
      <c r="T878" s="12"/>
      <c r="U878" s="12"/>
    </row>
    <row r="879" spans="1:21" s="68" customFormat="1" ht="15.75" customHeight="1">
      <c r="A879" s="9" t="s">
        <v>22</v>
      </c>
      <c r="B879" s="50" t="str">
        <f>data!C7193</f>
        <v>Activos financieros al valor razonable con cambios en resultados (800100_3)</v>
      </c>
      <c r="C879" s="12" t="s">
        <v>2655</v>
      </c>
      <c r="D879" s="12"/>
      <c r="E879" s="12"/>
      <c r="F879" s="12"/>
      <c r="G879" s="9" t="s">
        <v>23</v>
      </c>
      <c r="H879" s="12"/>
      <c r="I879" s="8"/>
      <c r="J879" s="425"/>
      <c r="K879" s="12"/>
      <c r="L879" s="12"/>
      <c r="M879" s="12"/>
      <c r="N879" s="12"/>
      <c r="O879" s="12"/>
      <c r="P879" s="12"/>
      <c r="Q879" s="12"/>
      <c r="R879" s="12"/>
      <c r="S879" s="12"/>
      <c r="T879" s="12"/>
      <c r="U879" s="12"/>
    </row>
    <row r="880" spans="1:21" s="68" customFormat="1" ht="15.75" customHeight="1">
      <c r="A880" s="9" t="s">
        <v>22</v>
      </c>
      <c r="B880" s="50" t="str">
        <f>data!C7194</f>
        <v>Activos financieros que son instrumentos de deuda, al costo amortizado (800100_3)</v>
      </c>
      <c r="C880" s="12" t="s">
        <v>2656</v>
      </c>
      <c r="D880" s="12"/>
      <c r="E880" s="12"/>
      <c r="F880" s="12"/>
      <c r="G880" s="9" t="s">
        <v>23</v>
      </c>
      <c r="H880" s="12"/>
      <c r="I880" s="8"/>
      <c r="J880" s="425"/>
      <c r="K880" s="12"/>
      <c r="L880" s="12"/>
      <c r="M880" s="12"/>
      <c r="N880" s="12"/>
      <c r="O880" s="12"/>
      <c r="P880" s="12"/>
      <c r="Q880" s="12"/>
      <c r="R880" s="12"/>
      <c r="S880" s="12"/>
      <c r="T880" s="12"/>
      <c r="U880" s="12"/>
    </row>
    <row r="881" spans="1:21" s="68" customFormat="1" ht="15.75" customHeight="1">
      <c r="A881" s="9" t="s">
        <v>22</v>
      </c>
      <c r="B881" s="50" t="str">
        <f>data!C7195</f>
        <v>Activos financieros que son instrumentos de patrimonio, al costo (800100_3)</v>
      </c>
      <c r="C881" s="12" t="s">
        <v>2657</v>
      </c>
      <c r="D881" s="12"/>
      <c r="E881" s="12"/>
      <c r="F881" s="12"/>
      <c r="G881" s="9" t="s">
        <v>23</v>
      </c>
      <c r="H881" s="12"/>
      <c r="I881" s="8"/>
      <c r="J881" s="425"/>
      <c r="K881" s="12"/>
      <c r="L881" s="12"/>
      <c r="M881" s="12"/>
      <c r="N881" s="12"/>
      <c r="O881" s="12"/>
      <c r="P881" s="12"/>
      <c r="Q881" s="12"/>
      <c r="R881" s="12"/>
      <c r="S881" s="12"/>
      <c r="T881" s="12"/>
      <c r="U881" s="12"/>
    </row>
    <row r="882" spans="1:21" s="68" customFormat="1" ht="15.75" customHeight="1">
      <c r="A882" s="9" t="s">
        <v>22</v>
      </c>
      <c r="B882" s="50" t="str">
        <f>data!C7196</f>
        <v>Pasivos financieros al valor razonable con cambios en resultados (800100_3)</v>
      </c>
      <c r="C882" s="12" t="s">
        <v>2658</v>
      </c>
      <c r="D882" s="12"/>
      <c r="E882" s="12"/>
      <c r="F882" s="12"/>
      <c r="G882" s="9" t="s">
        <v>23</v>
      </c>
      <c r="H882" s="12"/>
      <c r="I882" s="8"/>
      <c r="J882" s="425"/>
      <c r="K882" s="12"/>
      <c r="L882" s="12"/>
      <c r="M882" s="12"/>
      <c r="N882" s="12"/>
      <c r="O882" s="12"/>
      <c r="P882" s="12"/>
      <c r="Q882" s="12"/>
      <c r="R882" s="12"/>
      <c r="S882" s="12"/>
      <c r="T882" s="12"/>
      <c r="U882" s="12"/>
    </row>
    <row r="883" spans="1:21" s="68" customFormat="1" ht="15.75" customHeight="1">
      <c r="A883" s="9" t="s">
        <v>22</v>
      </c>
      <c r="B883" s="50" t="str">
        <f>data!C7197</f>
        <v>Pasivos financieros al costo amortizado (800100_3)</v>
      </c>
      <c r="C883" s="12" t="s">
        <v>2659</v>
      </c>
      <c r="D883" s="12"/>
      <c r="E883" s="12"/>
      <c r="F883" s="12"/>
      <c r="G883" s="9" t="s">
        <v>23</v>
      </c>
      <c r="H883" s="12"/>
      <c r="I883" s="8"/>
      <c r="J883" s="425"/>
      <c r="K883" s="12"/>
      <c r="L883" s="12"/>
      <c r="M883" s="12"/>
      <c r="N883" s="12"/>
      <c r="O883" s="12"/>
      <c r="P883" s="12"/>
      <c r="Q883" s="12"/>
      <c r="R883" s="12"/>
      <c r="S883" s="12"/>
      <c r="T883" s="12"/>
      <c r="U883" s="12"/>
    </row>
    <row r="884" spans="1:21" s="68" customFormat="1" ht="15.75" customHeight="1">
      <c r="A884" s="9" t="s">
        <v>22</v>
      </c>
      <c r="B884" s="50" t="str">
        <f>data!C7198</f>
        <v>Compromisos de préstamo, al costo (800100_3)</v>
      </c>
      <c r="C884" s="12" t="s">
        <v>2660</v>
      </c>
      <c r="D884" s="12"/>
      <c r="E884" s="12"/>
      <c r="F884" s="12"/>
      <c r="G884" s="9" t="s">
        <v>23</v>
      </c>
      <c r="H884" s="12"/>
      <c r="I884" s="8"/>
      <c r="J884" s="425"/>
      <c r="K884" s="12"/>
      <c r="L884" s="12"/>
      <c r="M884" s="12"/>
      <c r="N884" s="12"/>
      <c r="O884" s="12"/>
      <c r="P884" s="12"/>
      <c r="Q884" s="12"/>
      <c r="R884" s="12"/>
      <c r="S884" s="12"/>
      <c r="T884" s="12"/>
      <c r="U884" s="12"/>
    </row>
    <row r="885" spans="1:21" s="68" customFormat="1" ht="15.75" customHeight="1">
      <c r="A885" s="165" t="str">
        <f>data!A7199</f>
        <v>/*</v>
      </c>
      <c r="B885" s="50" t="str">
        <f>data!C7199</f>
        <v>Otras reservas  (800100)</v>
      </c>
      <c r="C885" s="12" t="s">
        <v>2661</v>
      </c>
      <c r="D885" s="12"/>
      <c r="E885" s="12"/>
      <c r="F885" s="12"/>
      <c r="G885" s="9"/>
      <c r="H885" s="12"/>
      <c r="I885" s="8"/>
      <c r="J885" s="425"/>
      <c r="K885" s="12"/>
      <c r="L885" s="12"/>
      <c r="M885" s="12"/>
      <c r="N885" s="12"/>
      <c r="O885" s="12"/>
      <c r="P885" s="12"/>
      <c r="Q885" s="12"/>
      <c r="R885" s="12"/>
      <c r="S885" s="12"/>
      <c r="T885" s="12"/>
      <c r="U885" s="12"/>
    </row>
    <row r="886" spans="1:21" s="68" customFormat="1" ht="15.75" customHeight="1">
      <c r="A886" s="9" t="s">
        <v>22</v>
      </c>
      <c r="B886" s="50" t="str">
        <f>data!C7200</f>
        <v>Reserva de diferencias de cambio por conversión  (800100)</v>
      </c>
      <c r="C886" s="12" t="s">
        <v>2662</v>
      </c>
      <c r="D886" s="12"/>
      <c r="E886" s="12"/>
      <c r="F886" s="12"/>
      <c r="G886" s="9" t="s">
        <v>23</v>
      </c>
      <c r="H886" s="12"/>
      <c r="I886" s="8"/>
      <c r="J886" s="425"/>
      <c r="K886" s="12"/>
      <c r="L886" s="12"/>
      <c r="M886" s="12"/>
      <c r="N886" s="12"/>
      <c r="O886" s="12"/>
      <c r="P886" s="12"/>
      <c r="Q886" s="12"/>
      <c r="R886" s="12"/>
      <c r="S886" s="12"/>
      <c r="T886" s="12"/>
      <c r="U886" s="12"/>
    </row>
    <row r="887" spans="1:21" s="68" customFormat="1" ht="15.75" customHeight="1">
      <c r="A887" s="9" t="s">
        <v>22</v>
      </c>
      <c r="B887" s="50" t="str">
        <f>data!C7201</f>
        <v>Reserva de coberturas del flujo de efectivo  (800100)</v>
      </c>
      <c r="C887" s="12" t="s">
        <v>2663</v>
      </c>
      <c r="D887" s="12"/>
      <c r="E887" s="12"/>
      <c r="F887" s="12"/>
      <c r="G887" s="9" t="s">
        <v>23</v>
      </c>
      <c r="H887" s="12"/>
      <c r="I887" s="8"/>
      <c r="J887" s="425"/>
      <c r="K887" s="12"/>
      <c r="L887" s="12"/>
      <c r="M887" s="12"/>
      <c r="N887" s="12"/>
      <c r="O887" s="12"/>
      <c r="P887" s="12"/>
      <c r="Q887" s="12"/>
      <c r="R887" s="12"/>
      <c r="S887" s="12"/>
      <c r="T887" s="12"/>
      <c r="U887" s="12"/>
    </row>
    <row r="888" spans="1:21" s="68" customFormat="1" ht="15.75" customHeight="1">
      <c r="A888" s="9" t="s">
        <v>22</v>
      </c>
      <c r="B888" s="50" t="str">
        <f>data!C7202</f>
        <v>Total otras reservas  (800100)</v>
      </c>
      <c r="C888" s="12" t="s">
        <v>2392</v>
      </c>
      <c r="D888" s="12"/>
      <c r="E888" s="12"/>
      <c r="F888" s="12"/>
      <c r="G888" s="9" t="s">
        <v>23</v>
      </c>
      <c r="H888" s="12"/>
      <c r="I888" s="8"/>
      <c r="J888" s="425"/>
      <c r="K888" s="12"/>
      <c r="L888" s="12"/>
      <c r="M888" s="12"/>
      <c r="N888" s="12"/>
      <c r="O888" s="12"/>
      <c r="P888" s="12"/>
      <c r="Q888" s="12"/>
      <c r="R888" s="12"/>
      <c r="S888" s="12"/>
      <c r="T888" s="12"/>
      <c r="U888" s="12"/>
    </row>
    <row r="889" spans="1:21" ht="15.75" customHeight="1">
      <c r="A889" s="165" t="s">
        <v>15</v>
      </c>
      <c r="B889" s="60" t="str">
        <f>data!C7203</f>
        <v>--Nota [800200]--</v>
      </c>
      <c r="I889" s="8"/>
      <c r="J889" s="425"/>
    </row>
    <row r="890" spans="1:21" ht="15.75" customHeight="1">
      <c r="A890" s="165" t="s">
        <v>22</v>
      </c>
      <c r="B890" s="50" t="str">
        <f>data!C7204</f>
        <v>Ingresos de actividades ordinarias procedentes de la venta de bienes (800200)</v>
      </c>
      <c r="C890" s="12" t="s">
        <v>2664</v>
      </c>
      <c r="G890" s="9" t="s">
        <v>23</v>
      </c>
      <c r="I890" s="8"/>
      <c r="J890" s="425"/>
    </row>
    <row r="891" spans="1:21" ht="15.75" customHeight="1">
      <c r="A891" s="165" t="s">
        <v>22</v>
      </c>
      <c r="B891" s="50" t="str">
        <f>data!C7205</f>
        <v>Ingresos de actividades ordinarias procedentes de la prestación de servicios (800200)</v>
      </c>
      <c r="C891" s="12" t="s">
        <v>2665</v>
      </c>
      <c r="G891" s="9" t="s">
        <v>23</v>
      </c>
      <c r="I891" s="8"/>
      <c r="J891" s="425"/>
    </row>
    <row r="892" spans="1:21" ht="15.75" customHeight="1">
      <c r="A892" s="165" t="s">
        <v>22</v>
      </c>
      <c r="B892" s="50" t="str">
        <f>data!C7206</f>
        <v>Ingresos de actividades ordinarias procedentes de contratos de construcción (800200)</v>
      </c>
      <c r="C892" s="12" t="s">
        <v>2666</v>
      </c>
      <c r="G892" s="9" t="s">
        <v>23</v>
      </c>
      <c r="I892" s="8"/>
      <c r="J892" s="425"/>
    </row>
    <row r="893" spans="1:21" ht="15.75" customHeight="1">
      <c r="A893" s="165" t="s">
        <v>22</v>
      </c>
      <c r="B893" s="50" t="str">
        <f>data!C7207</f>
        <v>Ingresos por regalías (800200)</v>
      </c>
      <c r="C893" s="12" t="s">
        <v>2667</v>
      </c>
      <c r="G893" s="9" t="s">
        <v>23</v>
      </c>
      <c r="I893" s="8"/>
      <c r="J893" s="425"/>
    </row>
    <row r="894" spans="1:21" ht="15.75" customHeight="1">
      <c r="A894" s="165" t="s">
        <v>22</v>
      </c>
      <c r="B894" s="50" t="str">
        <f>data!C7208</f>
        <v>Ingresos por intereses (800200)</v>
      </c>
      <c r="C894" s="12" t="s">
        <v>2668</v>
      </c>
      <c r="G894" s="9" t="s">
        <v>23</v>
      </c>
      <c r="I894" s="8"/>
      <c r="J894" s="425"/>
    </row>
    <row r="895" spans="1:21" ht="15.75" customHeight="1">
      <c r="A895" s="165" t="s">
        <v>22</v>
      </c>
      <c r="B895" s="50" t="str">
        <f>data!C7209</f>
        <v>Ingreso por dividendo (800200)</v>
      </c>
      <c r="C895" s="12" t="s">
        <v>2669</v>
      </c>
      <c r="G895" s="9" t="s">
        <v>23</v>
      </c>
      <c r="I895" s="8"/>
      <c r="J895" s="425"/>
    </row>
    <row r="896" spans="1:21" ht="15.75" customHeight="1">
      <c r="A896" s="165" t="s">
        <v>22</v>
      </c>
      <c r="B896" s="50" t="str">
        <f>data!C7210</f>
        <v>Ingresos de actividades ordinarias por comisiones (800200)</v>
      </c>
      <c r="C896" s="12" t="s">
        <v>2670</v>
      </c>
      <c r="G896" s="9" t="s">
        <v>23</v>
      </c>
      <c r="I896" s="8"/>
      <c r="J896" s="425"/>
    </row>
    <row r="897" spans="1:10" ht="15.75" customHeight="1">
      <c r="A897" s="165" t="s">
        <v>22</v>
      </c>
      <c r="B897" s="50" t="str">
        <f>data!C7211</f>
        <v>Ingresos procedentes de subvenciones del gobierno (800200)</v>
      </c>
      <c r="C897" s="12" t="s">
        <v>2671</v>
      </c>
      <c r="G897" s="9" t="s">
        <v>23</v>
      </c>
      <c r="I897" s="8"/>
      <c r="J897" s="425"/>
    </row>
    <row r="898" spans="1:10" ht="15.75" customHeight="1">
      <c r="A898" s="165" t="s">
        <v>22</v>
      </c>
      <c r="B898" s="50" t="str">
        <f>data!C7212</f>
        <v>Ingresos de actividades ordinarias procedentes de comisiones por franquicia (800200)</v>
      </c>
      <c r="C898" s="12" t="s">
        <v>2672</v>
      </c>
      <c r="G898" s="9" t="s">
        <v>23</v>
      </c>
      <c r="I898" s="8"/>
      <c r="J898" s="425"/>
    </row>
    <row r="899" spans="1:10" ht="15.75" customHeight="1">
      <c r="A899" s="165" t="s">
        <v>22</v>
      </c>
      <c r="B899" s="50" t="str">
        <f>data!C7213</f>
        <v>Otros ingresos de actividades ordinarias (800200)</v>
      </c>
      <c r="C899" s="12" t="s">
        <v>2673</v>
      </c>
      <c r="G899" s="9" t="s">
        <v>23</v>
      </c>
      <c r="I899" s="8"/>
      <c r="J899" s="425"/>
    </row>
    <row r="900" spans="1:10" ht="15.75" customHeight="1">
      <c r="A900" s="165" t="s">
        <v>22</v>
      </c>
      <c r="B900" s="50" t="str">
        <f>data!C7214</f>
        <v>Total de ingresos de actividades ordinarias (800200)</v>
      </c>
      <c r="C900" s="12" t="s">
        <v>2420</v>
      </c>
      <c r="G900" s="9" t="s">
        <v>23</v>
      </c>
      <c r="I900" s="8"/>
      <c r="J900" s="425"/>
    </row>
    <row r="901" spans="1:10" ht="15.75" customHeight="1">
      <c r="A901" s="165" t="s">
        <v>15</v>
      </c>
      <c r="B901" s="50" t="str">
        <f>data!C7215</f>
        <v>Clases de gasto de beneficios a los empleados (800200)</v>
      </c>
      <c r="C901" s="12" t="s">
        <v>2674</v>
      </c>
      <c r="G901" s="9"/>
      <c r="I901" s="8"/>
      <c r="J901" s="425"/>
    </row>
    <row r="902" spans="1:10" ht="15.75" customHeight="1">
      <c r="A902" s="165" t="s">
        <v>22</v>
      </c>
      <c r="B902" s="50" t="str">
        <f>data!C7216</f>
        <v>Sueldos y salarios (800200)</v>
      </c>
      <c r="C902" s="12" t="s">
        <v>2675</v>
      </c>
      <c r="G902" s="9" t="s">
        <v>23</v>
      </c>
      <c r="I902" s="8"/>
      <c r="J902" s="425"/>
    </row>
    <row r="903" spans="1:10" ht="15.75" customHeight="1">
      <c r="A903" s="165" t="s">
        <v>22</v>
      </c>
      <c r="B903" s="50" t="str">
        <f>data!C7217</f>
        <v>Aportaciones a la seguridad social (800200)</v>
      </c>
      <c r="C903" s="12" t="s">
        <v>2676</v>
      </c>
      <c r="G903" s="9" t="s">
        <v>23</v>
      </c>
      <c r="I903" s="8"/>
      <c r="J903" s="425"/>
    </row>
    <row r="904" spans="1:10" ht="15.75" customHeight="1">
      <c r="A904" s="165" t="s">
        <v>22</v>
      </c>
      <c r="B904" s="50" t="str">
        <f>data!C7218</f>
        <v>Otros beneficios a los empleados a corto plazo (800200)</v>
      </c>
      <c r="C904" s="12" t="s">
        <v>2677</v>
      </c>
      <c r="G904" s="9" t="s">
        <v>23</v>
      </c>
      <c r="I904" s="8"/>
      <c r="J904" s="425"/>
    </row>
    <row r="905" spans="1:10" ht="15.75" customHeight="1">
      <c r="A905" s="165" t="s">
        <v>22</v>
      </c>
      <c r="B905" s="50" t="str">
        <f>data!C7219</f>
        <v>Gastos por beneficios post-empleo, planes de aportaciones definidas (800200)</v>
      </c>
      <c r="C905" s="12" t="s">
        <v>2678</v>
      </c>
      <c r="G905" s="9" t="s">
        <v>23</v>
      </c>
      <c r="I905" s="8"/>
      <c r="J905" s="425"/>
    </row>
    <row r="906" spans="1:10" ht="15.75" customHeight="1">
      <c r="A906" s="165" t="s">
        <v>22</v>
      </c>
      <c r="B906" s="50" t="str">
        <f>data!C7220</f>
        <v>Gastos por beneficios post-empleo, planes de beneficios definidos (800200)</v>
      </c>
      <c r="C906" s="12" t="s">
        <v>2679</v>
      </c>
      <c r="G906" s="9" t="s">
        <v>23</v>
      </c>
      <c r="I906" s="8"/>
      <c r="J906" s="425"/>
    </row>
    <row r="907" spans="1:10" ht="15.75" customHeight="1">
      <c r="A907" s="165" t="s">
        <v>22</v>
      </c>
      <c r="B907" s="50" t="str">
        <f>data!C7221</f>
        <v>Gastos por beneficios de terminación (800200)</v>
      </c>
      <c r="C907" s="12" t="s">
        <v>2680</v>
      </c>
      <c r="G907" s="9" t="s">
        <v>23</v>
      </c>
      <c r="I907" s="8"/>
      <c r="J907" s="425"/>
    </row>
    <row r="908" spans="1:10" ht="15.75" customHeight="1">
      <c r="A908" s="165" t="s">
        <v>22</v>
      </c>
      <c r="B908" s="50" t="str">
        <f>data!C7222</f>
        <v>Otros beneficios a los empleados a largo plazo (800200)</v>
      </c>
      <c r="C908" s="12" t="s">
        <v>2681</v>
      </c>
      <c r="G908" s="9" t="s">
        <v>23</v>
      </c>
      <c r="I908" s="8"/>
      <c r="J908" s="425"/>
    </row>
    <row r="909" spans="1:10" ht="15.75" customHeight="1">
      <c r="A909" s="165" t="s">
        <v>22</v>
      </c>
      <c r="B909" s="50" t="str">
        <f>data!C7223</f>
        <v>Otros gastos de personal (800200)</v>
      </c>
      <c r="C909" s="12" t="s">
        <v>2682</v>
      </c>
      <c r="G909" s="9" t="s">
        <v>23</v>
      </c>
      <c r="I909" s="8"/>
      <c r="J909" s="425"/>
    </row>
    <row r="910" spans="1:10" ht="15.75" customHeight="1">
      <c r="A910" s="165" t="s">
        <v>22</v>
      </c>
      <c r="B910" s="50" t="str">
        <f>data!C7224</f>
        <v>Total de gastos por beneficios a los empleados (800200)</v>
      </c>
      <c r="C910" s="12" t="s">
        <v>2683</v>
      </c>
      <c r="G910" s="9" t="s">
        <v>23</v>
      </c>
      <c r="I910" s="8"/>
      <c r="J910" s="425"/>
    </row>
    <row r="911" spans="1:10" ht="15.75" customHeight="1">
      <c r="A911" s="165" t="s">
        <v>15</v>
      </c>
      <c r="B911" s="60" t="str">
        <f>data!C7225</f>
        <v>--Nota [810000]--</v>
      </c>
      <c r="I911" s="8"/>
      <c r="J911" s="425"/>
    </row>
    <row r="912" spans="1:10" ht="15.75" customHeight="1">
      <c r="A912" s="165" t="s">
        <v>22</v>
      </c>
      <c r="B912" s="50" t="str">
        <f>data!C7226</f>
        <v>Información a revelar sobre notas y otra información explicativa [Texto]</v>
      </c>
      <c r="C912" s="12" t="s">
        <v>2684</v>
      </c>
      <c r="G912" s="9" t="s">
        <v>24</v>
      </c>
      <c r="I912" s="8"/>
      <c r="J912" s="425"/>
    </row>
    <row r="913" spans="1:10" ht="15.75" customHeight="1">
      <c r="A913" s="165" t="s">
        <v>22</v>
      </c>
      <c r="B913" s="50" t="str">
        <f>data!C7227</f>
        <v>Nombre de la entidad que informa u otras formas de identificación</v>
      </c>
      <c r="C913" s="12" t="s">
        <v>2352</v>
      </c>
      <c r="G913" s="9" t="s">
        <v>24</v>
      </c>
      <c r="I913" s="8"/>
      <c r="J913" s="425"/>
    </row>
    <row r="914" spans="1:10" ht="15.75" customHeight="1">
      <c r="A914" s="165" t="s">
        <v>22</v>
      </c>
      <c r="B914" s="50" t="str">
        <f>data!C7228</f>
        <v>Sede de la entidad</v>
      </c>
      <c r="C914" s="12" t="s">
        <v>2685</v>
      </c>
      <c r="G914" s="9" t="s">
        <v>24</v>
      </c>
      <c r="I914" s="8"/>
      <c r="J914" s="425"/>
    </row>
    <row r="915" spans="1:10" ht="15.75" customHeight="1">
      <c r="A915" s="165" t="s">
        <v>22</v>
      </c>
      <c r="B915" s="50" t="str">
        <f>data!C7229</f>
        <v>Forma legal de la entidad</v>
      </c>
      <c r="C915" s="12" t="s">
        <v>2686</v>
      </c>
      <c r="G915" s="9" t="s">
        <v>24</v>
      </c>
      <c r="I915" s="8"/>
      <c r="J915" s="425"/>
    </row>
    <row r="916" spans="1:10" ht="15.75" customHeight="1">
      <c r="A916" s="165" t="s">
        <v>22</v>
      </c>
      <c r="B916" s="50" t="str">
        <f>data!C7230</f>
        <v>País de constitución</v>
      </c>
      <c r="C916" s="12" t="s">
        <v>2687</v>
      </c>
      <c r="G916" s="9" t="s">
        <v>24</v>
      </c>
      <c r="I916" s="8"/>
      <c r="J916" s="425"/>
    </row>
    <row r="917" spans="1:10" ht="15.75" customHeight="1">
      <c r="A917" s="165" t="s">
        <v>22</v>
      </c>
      <c r="B917" s="50" t="str">
        <f>data!C7231</f>
        <v>Dirección de la sede social de la entidad</v>
      </c>
      <c r="C917" s="12" t="s">
        <v>2688</v>
      </c>
      <c r="G917" s="9" t="s">
        <v>24</v>
      </c>
      <c r="I917" s="8"/>
      <c r="J917" s="425"/>
    </row>
    <row r="918" spans="1:10" ht="15.75" customHeight="1">
      <c r="A918" s="165" t="s">
        <v>22</v>
      </c>
      <c r="B918" s="50" t="str">
        <f>data!C7232</f>
        <v>Domicilio principal donde desarrolla sus actividades</v>
      </c>
      <c r="C918" s="12" t="s">
        <v>2689</v>
      </c>
      <c r="G918" s="9" t="s">
        <v>24</v>
      </c>
      <c r="I918" s="8"/>
      <c r="J918" s="425"/>
    </row>
    <row r="919" spans="1:10" ht="15.75" customHeight="1">
      <c r="A919" s="165" t="s">
        <v>22</v>
      </c>
      <c r="B919" s="50" t="str">
        <f>data!C7233</f>
        <v>Descripción de la naturaleza de las operaciones de la entidad y actividades principales</v>
      </c>
      <c r="C919" s="12" t="s">
        <v>2690</v>
      </c>
      <c r="G919" s="9" t="s">
        <v>24</v>
      </c>
      <c r="I919" s="8"/>
      <c r="J919" s="425"/>
    </row>
    <row r="920" spans="1:10" ht="15.75" customHeight="1">
      <c r="A920" s="165" t="s">
        <v>22</v>
      </c>
      <c r="B920" s="50" t="str">
        <f>data!C7234</f>
        <v>Nombre de la entidad controladora</v>
      </c>
      <c r="C920" s="12" t="s">
        <v>2691</v>
      </c>
      <c r="G920" s="9" t="s">
        <v>24</v>
      </c>
      <c r="I920" s="8"/>
      <c r="J920" s="425"/>
    </row>
    <row r="921" spans="1:10" ht="15.75" customHeight="1">
      <c r="A921" s="165" t="s">
        <v>22</v>
      </c>
      <c r="B921" s="50" t="str">
        <f>data!C7235</f>
        <v>Nombre de la controladora última del grupo</v>
      </c>
      <c r="C921" s="12" t="s">
        <v>2692</v>
      </c>
      <c r="G921" s="9" t="s">
        <v>24</v>
      </c>
      <c r="I921" s="8"/>
      <c r="J921" s="425"/>
    </row>
    <row r="922" spans="1:10" ht="15.75" customHeight="1">
      <c r="A922" s="165" t="s">
        <v>22</v>
      </c>
      <c r="B922" s="50" t="str">
        <f>data!C7236</f>
        <v>Declaración de cumplimiento con las NIIF [bloque de texto]</v>
      </c>
      <c r="C922" s="12" t="s">
        <v>2693</v>
      </c>
      <c r="G922" s="9" t="s">
        <v>24</v>
      </c>
      <c r="I922" s="8"/>
      <c r="J922" s="425"/>
    </row>
    <row r="923" spans="1:10" ht="15.75" customHeight="1">
      <c r="A923" s="165" t="s">
        <v>22</v>
      </c>
      <c r="B923" s="50" t="str">
        <f>data!C7237</f>
        <v>Conclusión de la gerencia sobre la presentación razonable como consecuencia de la falta de aplicación</v>
      </c>
      <c r="C923" s="12" t="s">
        <v>2694</v>
      </c>
      <c r="G923" s="9" t="s">
        <v>24</v>
      </c>
      <c r="I923" s="8"/>
      <c r="J923" s="425"/>
    </row>
    <row r="924" spans="1:10" ht="15.75" customHeight="1">
      <c r="A924" s="165" t="s">
        <v>22</v>
      </c>
      <c r="B924" s="50" t="str">
        <f>data!C7238</f>
        <v>Explicación de faltas de aplicación de las NIIF</v>
      </c>
      <c r="C924" s="12" t="s">
        <v>2695</v>
      </c>
      <c r="G924" s="9" t="s">
        <v>24</v>
      </c>
      <c r="I924" s="8"/>
      <c r="J924" s="425"/>
    </row>
    <row r="925" spans="1:10" ht="15.75" customHeight="1">
      <c r="A925" s="165" t="s">
        <v>22</v>
      </c>
      <c r="B925" s="50" t="str">
        <f>data!C7239</f>
        <v>Explicación de la naturaleza del requerimiento de las NIIF y conclusiones sobre la razón por la que dicho requerimiento está en conflicto con algún objetivo de los estados financieros establecido en el Marco Conceptual</v>
      </c>
      <c r="C925" s="12" t="s">
        <v>2696</v>
      </c>
      <c r="G925" s="9" t="s">
        <v>24</v>
      </c>
      <c r="I925" s="8"/>
      <c r="J925" s="425"/>
    </row>
    <row r="926" spans="1:10" ht="15.75" customHeight="1">
      <c r="A926" s="165" t="s">
        <v>22</v>
      </c>
      <c r="B926" s="50" t="str">
        <f>data!C7240</f>
        <v>Explicación de ajustes que serían necesarios para lograr la presentación fiel</v>
      </c>
      <c r="C926" s="12" t="s">
        <v>2697</v>
      </c>
      <c r="G926" s="9" t="s">
        <v>24</v>
      </c>
      <c r="I926" s="8"/>
      <c r="J926" s="425"/>
    </row>
    <row r="927" spans="1:10" ht="15.75" customHeight="1">
      <c r="A927" s="165" t="s">
        <v>22</v>
      </c>
      <c r="B927" s="50" t="str">
        <f>data!C7241</f>
        <v>Información a revelar sobre incertidumbres sobre la capacidad de la entidad para continuar como negocio en marcha [bloque de texto]</v>
      </c>
      <c r="C927" s="12" t="s">
        <v>2698</v>
      </c>
      <c r="G927" s="9" t="s">
        <v>24</v>
      </c>
      <c r="I927" s="8"/>
      <c r="J927" s="425"/>
    </row>
    <row r="928" spans="1:10" ht="15.75" customHeight="1">
      <c r="A928" s="165" t="s">
        <v>22</v>
      </c>
      <c r="B928" s="50" t="str">
        <f>data!C7242</f>
        <v>Explicación del hecho y bases para la elaboración de los estados financieros cuando no es aplicable la hipótesis de negocio en marcha</v>
      </c>
      <c r="C928" s="12" t="s">
        <v>2699</v>
      </c>
      <c r="G928" s="9" t="s">
        <v>24</v>
      </c>
      <c r="I928" s="8"/>
      <c r="J928" s="425"/>
    </row>
    <row r="929" spans="1:10" ht="15.75" customHeight="1">
      <c r="A929" s="165" t="s">
        <v>22</v>
      </c>
      <c r="B929" s="50" t="str">
        <f>data!C7243</f>
        <v>Explicación de la razón por la que no se considera a la entidad como negocio en marcha</v>
      </c>
      <c r="C929" s="12" t="s">
        <v>2700</v>
      </c>
      <c r="G929" s="9" t="s">
        <v>24</v>
      </c>
      <c r="I929" s="8"/>
      <c r="J929" s="425"/>
    </row>
    <row r="930" spans="1:10" ht="15.75" customHeight="1">
      <c r="A930" s="165" t="s">
        <v>22</v>
      </c>
      <c r="B930" s="50" t="str">
        <f>data!C7244</f>
        <v>Descripción de la razón para utilizar un periodo sobre el que se informa de duración inferior o superior</v>
      </c>
      <c r="C930" s="12" t="s">
        <v>2701</v>
      </c>
      <c r="G930" s="9" t="s">
        <v>24</v>
      </c>
      <c r="I930" s="8"/>
      <c r="J930" s="425"/>
    </row>
    <row r="931" spans="1:10" ht="15.75" customHeight="1">
      <c r="A931" s="165" t="s">
        <v>22</v>
      </c>
      <c r="B931" s="50" t="str">
        <f>data!C7245</f>
        <v>Descripción del hecho de que los importes presentados en los estados financieros no son totalmente comparables</v>
      </c>
      <c r="C931" s="12" t="s">
        <v>2702</v>
      </c>
      <c r="G931" s="9" t="s">
        <v>24</v>
      </c>
      <c r="I931" s="8"/>
      <c r="J931" s="425"/>
    </row>
    <row r="932" spans="1:10" ht="15.75" customHeight="1">
      <c r="A932" s="165" t="s">
        <v>22</v>
      </c>
      <c r="B932" s="50" t="str">
        <f>data!C7246</f>
        <v>Información a revelar sobre reclasificaciones o cambios en la presentación</v>
      </c>
      <c r="C932" s="12" t="s">
        <v>2703</v>
      </c>
      <c r="G932" s="9" t="s">
        <v>24</v>
      </c>
      <c r="I932" s="8"/>
      <c r="J932" s="425"/>
    </row>
    <row r="933" spans="1:10" ht="15.75" customHeight="1">
      <c r="A933" s="165" t="s">
        <v>15</v>
      </c>
      <c r="B933" s="50" t="str">
        <f>data!C7247</f>
        <v>Partidas reclasificadas</v>
      </c>
      <c r="C933" s="12" t="s">
        <v>2704</v>
      </c>
      <c r="I933" s="8"/>
      <c r="J933" s="425"/>
    </row>
    <row r="934" spans="1:10" ht="15.75" customHeight="1">
      <c r="A934" s="165" t="s">
        <v>22</v>
      </c>
      <c r="B934" s="50" t="str">
        <f>data!C7248</f>
        <v>Descripción de la naturaleza de reclasificaciones o cambios en la presentación</v>
      </c>
      <c r="C934" s="12" t="s">
        <v>2705</v>
      </c>
      <c r="G934" s="9" t="s">
        <v>24</v>
      </c>
      <c r="I934" s="8"/>
      <c r="J934" s="425"/>
    </row>
    <row r="935" spans="1:10" ht="15.75" customHeight="1">
      <c r="A935" s="165" t="s">
        <v>22</v>
      </c>
      <c r="B935" s="50" t="str">
        <f>data!C7249</f>
        <v>Importe de reclasificaciones o cambios en la presentación</v>
      </c>
      <c r="C935" s="12" t="s">
        <v>2706</v>
      </c>
      <c r="G935" s="9" t="s">
        <v>23</v>
      </c>
      <c r="I935" s="8"/>
      <c r="J935" s="425"/>
    </row>
    <row r="936" spans="1:10" ht="15.75" customHeight="1">
      <c r="A936" s="165" t="s">
        <v>22</v>
      </c>
      <c r="B936" s="50" t="str">
        <f>data!C7250</f>
        <v>Descripción de la razón para reclasificaciones o cambios en la presentación</v>
      </c>
      <c r="C936" s="12" t="s">
        <v>2707</v>
      </c>
      <c r="G936" s="9" t="s">
        <v>24</v>
      </c>
      <c r="I936" s="8"/>
      <c r="J936" s="425"/>
    </row>
    <row r="937" spans="1:10" ht="15.75" customHeight="1">
      <c r="A937" s="165" t="s">
        <v>22</v>
      </c>
      <c r="B937" s="50" t="str">
        <f>data!C7251</f>
        <v>Descripción de la razón por la que es impracticable la reclasificación de importes comparativos</v>
      </c>
      <c r="C937" s="12" t="s">
        <v>2708</v>
      </c>
      <c r="G937" s="9" t="s">
        <v>24</v>
      </c>
      <c r="I937" s="8"/>
      <c r="J937" s="425"/>
    </row>
    <row r="938" spans="1:10" ht="15.75" customHeight="1">
      <c r="A938" s="165" t="s">
        <v>22</v>
      </c>
      <c r="B938" s="66" t="str">
        <f>data!C7252</f>
        <v>Información a revelar sobre un resumen de las políticas contables significativas [Texto]</v>
      </c>
      <c r="C938" s="12" t="s">
        <v>2709</v>
      </c>
      <c r="G938" s="9" t="s">
        <v>24</v>
      </c>
      <c r="I938" s="8"/>
      <c r="J938" s="425"/>
    </row>
    <row r="939" spans="1:10" ht="15.75" customHeight="1">
      <c r="A939" s="165" t="s">
        <v>22</v>
      </c>
      <c r="B939" s="66" t="str">
        <f>data!C7253</f>
        <v>Explicación los criterios de medición utilizados para preparar los estados financieros</v>
      </c>
      <c r="C939" s="12" t="s">
        <v>2710</v>
      </c>
      <c r="G939" s="9" t="s">
        <v>24</v>
      </c>
      <c r="I939" s="8"/>
      <c r="J939" s="425"/>
    </row>
    <row r="940" spans="1:10" ht="15.75" customHeight="1">
      <c r="A940" s="165" t="s">
        <v>22</v>
      </c>
      <c r="B940" s="66" t="str">
        <f>data!C7254</f>
        <v>Descripción de otras políticas contables relevantes para comprender los estados financieros</v>
      </c>
      <c r="C940" s="12" t="s">
        <v>2711</v>
      </c>
      <c r="G940" s="9" t="s">
        <v>24</v>
      </c>
      <c r="I940" s="8"/>
      <c r="J940" s="425"/>
    </row>
    <row r="941" spans="1:10" ht="15.75" customHeight="1">
      <c r="A941" s="165" t="s">
        <v>22</v>
      </c>
      <c r="B941" s="66" t="str">
        <f>data!C7255</f>
        <v>Explicación de juicios de la gerencia al aplicar las políticas contables de la entidad con efectos significativos en los importes reconocidos</v>
      </c>
      <c r="C941" s="12" t="s">
        <v>2712</v>
      </c>
      <c r="G941" s="9" t="s">
        <v>24</v>
      </c>
      <c r="I941" s="8"/>
      <c r="J941" s="425"/>
    </row>
    <row r="942" spans="1:10" ht="15.75" customHeight="1">
      <c r="A942" s="165" t="s">
        <v>22</v>
      </c>
      <c r="B942" s="66" t="str">
        <f>data!C7256</f>
        <v>Descripción de la base de preparación y presentación de información no requerida por la NIIF para las PYME</v>
      </c>
      <c r="C942" s="12" t="s">
        <v>2713</v>
      </c>
      <c r="G942" s="9" t="s">
        <v>24</v>
      </c>
      <c r="I942" s="8"/>
      <c r="J942" s="425"/>
    </row>
    <row r="943" spans="1:10" ht="15.75" customHeight="1">
      <c r="A943" s="165" t="s">
        <v>15</v>
      </c>
      <c r="B943" s="66">
        <f>data!C7257</f>
        <v>0</v>
      </c>
      <c r="I943" s="8"/>
      <c r="J943" s="425"/>
    </row>
    <row r="944" spans="1:10" ht="15.75" customHeight="1">
      <c r="A944" s="165" t="s">
        <v>22</v>
      </c>
      <c r="B944" s="66" t="str">
        <f>data!C7258</f>
        <v>Explicación del origen de incertidumbre de la estimación con riesgo significativo de causar ajustes importantes</v>
      </c>
      <c r="C944" s="12" t="s">
        <v>2714</v>
      </c>
      <c r="G944" s="9" t="s">
        <v>24</v>
      </c>
      <c r="I944" s="8"/>
      <c r="J944" s="425"/>
    </row>
    <row r="945" spans="1:10" ht="15.75" customHeight="1">
      <c r="A945" s="165" t="s">
        <v>15</v>
      </c>
      <c r="B945" s="66">
        <f>data!C7259</f>
        <v>0</v>
      </c>
      <c r="I945" s="8"/>
      <c r="J945" s="425"/>
    </row>
    <row r="946" spans="1:10" ht="15.75" customHeight="1">
      <c r="A946" s="165" t="s">
        <v>22</v>
      </c>
      <c r="B946" s="149" t="str">
        <f>data!C7260</f>
        <v>Información a revelar sobre activos y pasivos con riesgo significativo de ajustes importantes [Texto]</v>
      </c>
      <c r="C946" s="12" t="s">
        <v>2715</v>
      </c>
      <c r="G946" s="9" t="s">
        <v>24</v>
      </c>
      <c r="I946" s="8"/>
      <c r="J946" s="425"/>
    </row>
    <row r="947" spans="1:10" ht="15.75" customHeight="1">
      <c r="A947" s="165" t="s">
        <v>15</v>
      </c>
      <c r="B947" s="66">
        <f>data!C7261</f>
        <v>0</v>
      </c>
      <c r="I947" s="8"/>
      <c r="J947" s="425"/>
    </row>
    <row r="948" spans="1:10" ht="15.75" customHeight="1">
      <c r="A948" s="165" t="s">
        <v>22</v>
      </c>
      <c r="B948" s="66" t="str">
        <f>data!C7262</f>
        <v>Descripción de la naturaleza de activos con riesgo significativo de ajustes materiales dentro del ejercicio contable siguiente</v>
      </c>
      <c r="C948" s="12" t="s">
        <v>2716</v>
      </c>
      <c r="G948" s="9" t="s">
        <v>24</v>
      </c>
      <c r="I948" s="8"/>
      <c r="J948" s="425"/>
    </row>
    <row r="949" spans="1:10" ht="15.75" customHeight="1">
      <c r="A949" s="165" t="s">
        <v>22</v>
      </c>
      <c r="B949" s="66" t="str">
        <f>data!C7263</f>
        <v>Descripción de la naturaleza de pasivos con riesgo significativo de ajustes materiales dentro del ejercicio contable siguiente</v>
      </c>
      <c r="C949" s="12" t="s">
        <v>2717</v>
      </c>
      <c r="G949" s="9" t="s">
        <v>24</v>
      </c>
      <c r="I949" s="8"/>
      <c r="J949" s="425"/>
    </row>
    <row r="950" spans="1:10" ht="15.75" customHeight="1">
      <c r="A950" s="165" t="s">
        <v>22</v>
      </c>
      <c r="B950" s="66" t="str">
        <f>data!C7264</f>
        <v>Activos con riesgo significativo de ajustes materiales dentro del ejercicio contable siguiente</v>
      </c>
      <c r="C950" s="12" t="s">
        <v>2718</v>
      </c>
      <c r="G950" s="9" t="s">
        <v>23</v>
      </c>
      <c r="I950" s="8"/>
      <c r="J950" s="425"/>
    </row>
    <row r="951" spans="1:10" ht="15.75" customHeight="1">
      <c r="A951" s="165" t="s">
        <v>22</v>
      </c>
      <c r="B951" s="149" t="str">
        <f>data!C7265</f>
        <v>Activos con riesgo significativo de ajustes importantes dentro del ejercicio contable siguiente</v>
      </c>
      <c r="C951" s="12" t="s">
        <v>2719</v>
      </c>
      <c r="G951" s="9" t="s">
        <v>23</v>
      </c>
      <c r="I951" s="8"/>
      <c r="J951" s="425"/>
    </row>
    <row r="952" spans="1:10" ht="15.75" customHeight="1">
      <c r="A952" s="148" t="s">
        <v>15</v>
      </c>
      <c r="B952" s="298" t="str">
        <f>data!C7266</f>
        <v>--Nota [811000]--</v>
      </c>
      <c r="I952" s="8"/>
      <c r="J952" s="425"/>
    </row>
    <row r="953" spans="1:10" ht="15.75" customHeight="1">
      <c r="A953" s="165" t="s">
        <v>22</v>
      </c>
      <c r="B953" s="66" t="str">
        <f>data!C7267</f>
        <v>Información a revelar sobre cambios en políticas contables, estimaciones contables y errores [Texto]</v>
      </c>
      <c r="C953" s="12" t="s">
        <v>2720</v>
      </c>
      <c r="G953" s="9" t="s">
        <v>24</v>
      </c>
      <c r="I953" s="8"/>
      <c r="J953" s="425"/>
    </row>
    <row r="954" spans="1:10" ht="15.75" customHeight="1">
      <c r="A954" s="165" t="s">
        <v>22</v>
      </c>
      <c r="B954" s="66" t="str">
        <f>data!C7268</f>
        <v>Información a revelar sobre la aplicación inicial de normas o interpretaciones</v>
      </c>
      <c r="C954" s="12" t="s">
        <v>2721</v>
      </c>
      <c r="G954" s="9" t="s">
        <v>24</v>
      </c>
      <c r="I954" s="8"/>
      <c r="J954" s="425"/>
    </row>
    <row r="955" spans="1:10" ht="15.75" customHeight="1">
      <c r="A955" s="148" t="s">
        <v>15</v>
      </c>
      <c r="B955" s="66">
        <f>data!C7269</f>
        <v>0</v>
      </c>
      <c r="D955"/>
      <c r="I955" s="8"/>
      <c r="J955" s="425"/>
    </row>
    <row r="956" spans="1:10" ht="15.75" customHeight="1">
      <c r="A956" s="165" t="s">
        <v>22</v>
      </c>
      <c r="B956" s="66" t="str">
        <f>data!C7270</f>
        <v>Información a revelar sobre cambio voluntario en política contable</v>
      </c>
      <c r="C956" s="12" t="s">
        <v>2722</v>
      </c>
      <c r="G956" s="9" t="s">
        <v>24</v>
      </c>
      <c r="I956" s="8"/>
      <c r="J956" s="425"/>
    </row>
    <row r="957" spans="1:10" ht="15.75" customHeight="1">
      <c r="A957" s="148" t="s">
        <v>15</v>
      </c>
      <c r="B957" s="66">
        <f>data!C7271</f>
        <v>0</v>
      </c>
      <c r="I957" s="8"/>
      <c r="J957" s="425"/>
    </row>
    <row r="958" spans="1:10" ht="15.75" customHeight="1">
      <c r="A958" s="165" t="s">
        <v>22</v>
      </c>
      <c r="B958" s="66" t="str">
        <f>data!C7272</f>
        <v>Explicación de la razón por la que es impracticable determinar importes de ajustes relacionados con cambios en políticas contables</v>
      </c>
      <c r="C958" s="12" t="s">
        <v>2723</v>
      </c>
      <c r="G958" s="9" t="s">
        <v>24</v>
      </c>
      <c r="I958" s="8"/>
      <c r="J958" s="425"/>
    </row>
    <row r="959" spans="1:10" ht="15.75" customHeight="1">
      <c r="A959" s="148" t="s">
        <v>15</v>
      </c>
      <c r="B959" s="66">
        <f>data!C7273</f>
        <v>0</v>
      </c>
      <c r="I959" s="8"/>
      <c r="J959" s="425"/>
    </row>
    <row r="960" spans="1:10" ht="15.75" customHeight="1">
      <c r="A960" s="165" t="s">
        <v>22</v>
      </c>
      <c r="B960" s="66" t="str">
        <f>data!C7274</f>
        <v>Información a revelar sobre cambios en las estimaciones contables</v>
      </c>
      <c r="C960" s="12" t="s">
        <v>2724</v>
      </c>
      <c r="G960" s="9" t="s">
        <v>24</v>
      </c>
      <c r="I960" s="8"/>
      <c r="J960" s="425"/>
    </row>
    <row r="961" spans="1:10" ht="15.75" customHeight="1">
      <c r="A961" s="148" t="s">
        <v>15</v>
      </c>
      <c r="B961" s="66" t="str">
        <f>data!C7275</f>
        <v>Estimaciones contables</v>
      </c>
      <c r="I961" s="8"/>
      <c r="J961" s="425"/>
    </row>
    <row r="962" spans="1:10" ht="15.75" customHeight="1">
      <c r="A962" s="165" t="s">
        <v>22</v>
      </c>
      <c r="B962" s="66" t="str">
        <f>data!C7276</f>
        <v>Descripción de la naturaleza de cambio en estimación contable</v>
      </c>
      <c r="C962" s="12" t="s">
        <v>2725</v>
      </c>
      <c r="G962" s="9" t="s">
        <v>24</v>
      </c>
      <c r="I962" s="8"/>
      <c r="J962" s="425"/>
    </row>
    <row r="963" spans="1:10" ht="15.75" customHeight="1">
      <c r="A963" s="165" t="s">
        <v>22</v>
      </c>
      <c r="B963" s="66" t="str">
        <f>data!C7277</f>
        <v>Incrementos (disminuciones) de estimaciones contables</v>
      </c>
      <c r="C963" s="12" t="s">
        <v>2726</v>
      </c>
      <c r="G963" s="9" t="s">
        <v>23</v>
      </c>
      <c r="I963" s="8"/>
      <c r="J963" s="425"/>
    </row>
    <row r="964" spans="1:10" ht="15.75" customHeight="1">
      <c r="A964" s="165" t="s">
        <v>22</v>
      </c>
      <c r="B964" s="66" t="str">
        <f>data!C7278</f>
        <v>Descripción del hecho de que el importe del cambio en una estimación contable es impracticable</v>
      </c>
      <c r="C964" s="12" t="s">
        <v>2727</v>
      </c>
      <c r="G964" s="9" t="s">
        <v>24</v>
      </c>
      <c r="I964" s="8"/>
      <c r="J964" s="425"/>
    </row>
    <row r="965" spans="1:10" ht="15.75" customHeight="1">
      <c r="A965" s="165" t="s">
        <v>22</v>
      </c>
      <c r="B965" s="66" t="str">
        <f>data!C7279</f>
        <v>Descripción de la naturaleza de errores contables de periodos anteriores</v>
      </c>
      <c r="C965" s="12" t="s">
        <v>2728</v>
      </c>
      <c r="G965" s="9" t="s">
        <v>24</v>
      </c>
      <c r="I965" s="8"/>
      <c r="J965" s="425"/>
    </row>
    <row r="966" spans="1:10" ht="15.75" customHeight="1">
      <c r="A966" s="165" t="s">
        <v>22</v>
      </c>
      <c r="B966" s="66" t="str">
        <f>data!C7280</f>
        <v>Explicación de la razón por la que es impracticable determinar importes por correcciones relacionadascon errores de periodos anteriores</v>
      </c>
      <c r="C966" s="12" t="s">
        <v>2729</v>
      </c>
      <c r="G966" s="9" t="s">
        <v>24</v>
      </c>
      <c r="I966" s="8"/>
      <c r="J966" s="425"/>
    </row>
    <row r="967" spans="1:10" ht="15.75" customHeight="1">
      <c r="A967" s="148" t="s">
        <v>15</v>
      </c>
      <c r="B967" s="298" t="str">
        <f>data!C7281</f>
        <v>--Nota [815000]--</v>
      </c>
      <c r="I967" s="8"/>
      <c r="J967" s="425"/>
    </row>
    <row r="968" spans="1:10" ht="15.75" customHeight="1">
      <c r="A968" s="165" t="s">
        <v>22</v>
      </c>
      <c r="B968" s="66" t="str">
        <f>data!C7282</f>
        <v>Información a revelar sobre hechos ocurridos después del periodo sobre el que se informa [Texto]</v>
      </c>
      <c r="C968" s="12" t="s">
        <v>2730</v>
      </c>
      <c r="G968" s="9" t="s">
        <v>24</v>
      </c>
      <c r="I968" s="8"/>
      <c r="J968" s="425"/>
    </row>
    <row r="969" spans="1:10" ht="15.75" customHeight="1">
      <c r="A969" s="165" t="s">
        <v>22</v>
      </c>
      <c r="B969" s="66" t="str">
        <f>data!C7283</f>
        <v>Explicación del órgano de autorización</v>
      </c>
      <c r="C969" s="12" t="s">
        <v>2731</v>
      </c>
      <c r="G969" s="9" t="s">
        <v>24</v>
      </c>
      <c r="I969" s="8"/>
      <c r="J969" s="425"/>
    </row>
    <row r="970" spans="1:10" ht="15.75" customHeight="1">
      <c r="A970" s="165" t="s">
        <v>22</v>
      </c>
      <c r="B970" s="149" t="str">
        <f>data!C7284</f>
        <v>Fecha de autorización para la publicación de los estados financieros</v>
      </c>
      <c r="C970" s="9" t="s">
        <v>3260</v>
      </c>
      <c r="D970" s="9"/>
      <c r="E970" s="9"/>
      <c r="F970" s="9"/>
      <c r="G970" s="9" t="s">
        <v>24</v>
      </c>
      <c r="I970" s="8"/>
      <c r="J970" s="425"/>
    </row>
    <row r="971" spans="1:10" ht="15.75" customHeight="1">
      <c r="A971" s="165" t="s">
        <v>22</v>
      </c>
      <c r="B971" s="66" t="str">
        <f>data!C7285</f>
        <v>Explicación del hecho de que los propietarios de la entidad u otros tengan poder para modificar los estados financieros tras la publicación</v>
      </c>
      <c r="C971" s="12" t="s">
        <v>2732</v>
      </c>
      <c r="G971" s="9" t="s">
        <v>24</v>
      </c>
      <c r="I971" s="8"/>
      <c r="J971" s="425"/>
    </row>
    <row r="972" spans="1:10" ht="15.75" customHeight="1">
      <c r="A972" s="148" t="s">
        <v>15</v>
      </c>
      <c r="B972" s="66">
        <f>data!C7286</f>
        <v>0</v>
      </c>
      <c r="I972" s="8"/>
      <c r="J972" s="425"/>
    </row>
    <row r="973" spans="1:10" ht="15.75" customHeight="1">
      <c r="A973" s="165" t="s">
        <v>22</v>
      </c>
      <c r="B973" s="66" t="str">
        <f>data!C7287</f>
        <v>Información a revelar sobre hechos ocurridos después del periodo sobre el que se informa que no implican ajuste [Texto]</v>
      </c>
      <c r="C973" s="12" t="s">
        <v>2733</v>
      </c>
      <c r="G973" s="9" t="s">
        <v>24</v>
      </c>
      <c r="I973" s="8"/>
      <c r="J973" s="425"/>
    </row>
    <row r="974" spans="1:10" ht="15.75" customHeight="1">
      <c r="A974" s="165" t="s">
        <v>22</v>
      </c>
      <c r="B974" s="66" t="str">
        <f>data!C7288</f>
        <v>Descripción de la naturaleza de hechos ocurridos después del periodo sobre el que se informa que no implican ajuste</v>
      </c>
      <c r="C974" s="12" t="s">
        <v>2734</v>
      </c>
      <c r="G974" s="9" t="s">
        <v>24</v>
      </c>
      <c r="I974" s="8"/>
      <c r="J974" s="425"/>
    </row>
    <row r="975" spans="1:10" ht="15.75" customHeight="1">
      <c r="A975" s="165" t="s">
        <v>22</v>
      </c>
      <c r="B975" s="66" t="str">
        <f>data!C7289</f>
        <v>Explicación del efecto financiero de hechos ocurridos después del periodo sobre el que se informa que no implican ajuste</v>
      </c>
      <c r="C975" s="12" t="s">
        <v>2735</v>
      </c>
      <c r="G975" s="9" t="s">
        <v>24</v>
      </c>
      <c r="I975" s="8"/>
      <c r="J975" s="425"/>
    </row>
    <row r="976" spans="1:10" ht="15.75" customHeight="1">
      <c r="A976" s="148" t="s">
        <v>15</v>
      </c>
      <c r="B976" s="61" t="str">
        <f>data!C7316</f>
        <v>--Nota [816000]--</v>
      </c>
      <c r="I976" s="8"/>
      <c r="J976" s="425"/>
    </row>
    <row r="977" spans="1:10" ht="15.75" customHeight="1">
      <c r="A977" s="165" t="s">
        <v>22</v>
      </c>
      <c r="B977" s="2" t="str">
        <f>data!C7317</f>
        <v>Información a revelar sobre presentación de información hiperinflacionaria</v>
      </c>
      <c r="C977" s="12" t="s">
        <v>2736</v>
      </c>
      <c r="G977" s="9" t="s">
        <v>24</v>
      </c>
      <c r="I977" s="8"/>
      <c r="J977" s="425"/>
    </row>
    <row r="978" spans="1:10" ht="15.75" customHeight="1">
      <c r="A978" s="165" t="s">
        <v>22</v>
      </c>
      <c r="B978" s="2" t="str">
        <f>data!C7318</f>
        <v>Explicación del hecho de que los estados financieros y cifras comparativas correspondientes de periodos anteriores se han reexpresado por cambios en el poder adquisitivo general de la moneda funcional</v>
      </c>
      <c r="C978" s="12" t="s">
        <v>2737</v>
      </c>
      <c r="G978" s="9" t="s">
        <v>24</v>
      </c>
      <c r="I978" s="8"/>
      <c r="J978" s="425"/>
    </row>
    <row r="979" spans="1:10" ht="15.75" customHeight="1">
      <c r="A979" s="165" t="s">
        <v>22</v>
      </c>
      <c r="B979" s="2" t="str">
        <f>data!C7319</f>
        <v>Descripción de la identidad de los índices de precios</v>
      </c>
      <c r="C979" s="12" t="s">
        <v>2738</v>
      </c>
      <c r="G979" s="9" t="s">
        <v>24</v>
      </c>
      <c r="I979" s="8"/>
      <c r="J979" s="425"/>
    </row>
    <row r="980" spans="1:10" ht="15.75" customHeight="1">
      <c r="A980" s="165" t="s">
        <v>22</v>
      </c>
      <c r="B980" s="2" t="str">
        <f>data!C7320</f>
        <v>Nivel del índice de precios</v>
      </c>
      <c r="C980" s="12" t="s">
        <v>2739</v>
      </c>
      <c r="G980" s="9" t="s">
        <v>42</v>
      </c>
      <c r="I980" s="8"/>
      <c r="J980" s="425"/>
    </row>
    <row r="981" spans="1:10" ht="15.75" customHeight="1">
      <c r="A981" s="165" t="s">
        <v>22</v>
      </c>
      <c r="B981" s="2" t="str">
        <f>data!C7321</f>
        <v>Movimientos del índice de precios</v>
      </c>
      <c r="C981" s="12" t="s">
        <v>2740</v>
      </c>
      <c r="G981" s="9" t="s">
        <v>42</v>
      </c>
      <c r="I981" s="8"/>
      <c r="J981" s="425"/>
    </row>
    <row r="982" spans="1:10" ht="15.75" customHeight="1">
      <c r="A982" s="165" t="s">
        <v>22</v>
      </c>
      <c r="B982" s="2" t="str">
        <f>data!C7322</f>
        <v>Ganancias (pérdidas) derivadas de la posición monetaria neta</v>
      </c>
      <c r="C982" s="12" t="s">
        <v>2741</v>
      </c>
      <c r="G982" s="9" t="s">
        <v>23</v>
      </c>
      <c r="I982" s="8"/>
      <c r="J982" s="425"/>
    </row>
    <row r="983" spans="1:10" ht="15.75" customHeight="1">
      <c r="A983" s="148" t="s">
        <v>15</v>
      </c>
      <c r="B983" s="61" t="str">
        <f>data!C7323</f>
        <v>--Nota [817000]--</v>
      </c>
      <c r="I983" s="8"/>
      <c r="J983" s="425"/>
    </row>
    <row r="984" spans="1:10" ht="15.75" customHeight="1">
      <c r="A984" s="165" t="s">
        <v>22</v>
      </c>
      <c r="B984" s="2" t="str">
        <f>data!C7324</f>
        <v>Información a revelar sobre combinaciones de negocios [Texto]</v>
      </c>
      <c r="C984" s="12" t="s">
        <v>2742</v>
      </c>
      <c r="G984" s="9" t="s">
        <v>24</v>
      </c>
      <c r="I984" s="8"/>
      <c r="J984" s="425"/>
    </row>
    <row r="985" spans="1:10" ht="15.75" customHeight="1">
      <c r="A985" s="165" t="s">
        <v>22</v>
      </c>
      <c r="B985" s="2" t="str">
        <f>data!C7325</f>
        <v>Información a revelar DETALLADA sobre combinaciones de negocios</v>
      </c>
      <c r="C985" s="12" t="s">
        <v>2743</v>
      </c>
      <c r="G985" s="9" t="s">
        <v>24</v>
      </c>
      <c r="I985" s="8"/>
      <c r="J985" s="425"/>
    </row>
    <row r="986" spans="1:10" ht="15.75" customHeight="1">
      <c r="A986" s="148" t="s">
        <v>15</v>
      </c>
      <c r="B986" s="2">
        <f>data!C7326</f>
        <v>0</v>
      </c>
      <c r="I986" s="8"/>
      <c r="J986" s="425"/>
    </row>
    <row r="987" spans="1:10" ht="15.75" customHeight="1">
      <c r="A987" s="148" t="s">
        <v>15</v>
      </c>
      <c r="B987" s="2" t="str">
        <f>data!C7327</f>
        <v>- 01 -</v>
      </c>
      <c r="I987" s="8"/>
      <c r="J987" s="425"/>
    </row>
    <row r="988" spans="1:10" ht="15.75" customHeight="1">
      <c r="A988" s="148" t="s">
        <v>15</v>
      </c>
      <c r="B988" s="2" t="str">
        <f>data!C7328</f>
        <v>Información a revelar detallada sobre combinaciones de negocios</v>
      </c>
      <c r="C988" s="12" t="s">
        <v>2744</v>
      </c>
      <c r="I988" s="8"/>
      <c r="J988" s="425"/>
    </row>
    <row r="989" spans="1:10" ht="15.75" customHeight="1">
      <c r="A989" s="165" t="s">
        <v>22</v>
      </c>
      <c r="B989" s="2" t="str">
        <f>data!C7329</f>
        <v>Nombre de la adquirida</v>
      </c>
      <c r="C989" s="12" t="s">
        <v>2745</v>
      </c>
      <c r="G989" s="9" t="s">
        <v>24</v>
      </c>
      <c r="I989" s="8"/>
      <c r="J989" s="425"/>
    </row>
    <row r="990" spans="1:10" ht="15.75" customHeight="1">
      <c r="A990" s="165" t="s">
        <v>22</v>
      </c>
      <c r="B990" s="2" t="str">
        <f>data!C7330</f>
        <v>Descripción de la adquirida</v>
      </c>
      <c r="C990" s="12" t="s">
        <v>2746</v>
      </c>
      <c r="G990" s="9" t="s">
        <v>24</v>
      </c>
      <c r="I990" s="8"/>
      <c r="J990" s="425"/>
    </row>
    <row r="991" spans="1:10" ht="15.75" customHeight="1">
      <c r="A991" s="165" t="s">
        <v>22</v>
      </c>
      <c r="B991" s="2" t="str">
        <f>data!C7331</f>
        <v>Fecha de adquisición</v>
      </c>
      <c r="C991" s="12" t="s">
        <v>3266</v>
      </c>
      <c r="G991" s="9" t="s">
        <v>24</v>
      </c>
      <c r="I991" s="8"/>
      <c r="J991" s="425"/>
    </row>
    <row r="992" spans="1:10" ht="15.75" customHeight="1">
      <c r="A992" s="165" t="s">
        <v>22</v>
      </c>
      <c r="B992" s="2" t="str">
        <f>data!C7332</f>
        <v>Porcentaje de participaciones en el patrimonio con derecho a voto adquiridas</v>
      </c>
      <c r="C992" s="12" t="s">
        <v>2747</v>
      </c>
      <c r="G992" s="9" t="s">
        <v>37</v>
      </c>
      <c r="I992" s="8"/>
      <c r="J992" s="425"/>
    </row>
    <row r="993" spans="1:10" ht="15.75" customHeight="1">
      <c r="A993" s="165" t="s">
        <v>22</v>
      </c>
      <c r="B993" s="2" t="str">
        <f>data!C7333</f>
        <v>Costo de combinaciones de negocios</v>
      </c>
      <c r="C993" s="12" t="s">
        <v>2748</v>
      </c>
      <c r="G993" s="9" t="s">
        <v>23</v>
      </c>
      <c r="I993" s="8"/>
      <c r="J993" s="425"/>
    </row>
    <row r="994" spans="1:10" ht="15.75" customHeight="1">
      <c r="A994" s="165" t="s">
        <v>22</v>
      </c>
      <c r="B994" s="2" t="str">
        <f>data!C7334</f>
        <v>Descripción de los componentes del costo de la combinación de negocios</v>
      </c>
      <c r="C994" s="12" t="s">
        <v>2749</v>
      </c>
      <c r="G994" s="9" t="s">
        <v>24</v>
      </c>
      <c r="I994" s="8"/>
      <c r="J994" s="425"/>
    </row>
    <row r="995" spans="1:10" ht="15.75" customHeight="1">
      <c r="A995" s="148" t="s">
        <v>15</v>
      </c>
      <c r="B995" s="2" t="str">
        <f>data!C7335</f>
        <v>Importes reconocidos a partir de la fecha de la adquisición para cada clase principal de activos adquiridos y pasivos asumidos [resumen]</v>
      </c>
      <c r="C995" s="12" t="s">
        <v>2750</v>
      </c>
      <c r="G995" s="9"/>
      <c r="I995" s="8"/>
      <c r="J995" s="425"/>
    </row>
    <row r="996" spans="1:10" ht="15.75" customHeight="1">
      <c r="A996" s="165" t="s">
        <v>22</v>
      </c>
      <c r="B996" s="2" t="str">
        <f>data!C7336</f>
        <v>Activos financieros reconocidos en la fecha de la adquisición</v>
      </c>
      <c r="C996" s="12" t="s">
        <v>2751</v>
      </c>
      <c r="G996" s="9" t="s">
        <v>23</v>
      </c>
      <c r="I996" s="8"/>
      <c r="J996" s="425"/>
    </row>
    <row r="997" spans="1:10" ht="15.75" customHeight="1">
      <c r="A997" s="165" t="s">
        <v>22</v>
      </c>
      <c r="B997" s="2" t="str">
        <f>data!C7337</f>
        <v>Inventario reconocido en la fecha de adquisición</v>
      </c>
      <c r="C997" s="12" t="s">
        <v>2752</v>
      </c>
      <c r="G997" s="9" t="s">
        <v>23</v>
      </c>
      <c r="I997" s="8"/>
      <c r="J997" s="425"/>
    </row>
    <row r="998" spans="1:10" ht="15.75" customHeight="1">
      <c r="A998" s="165" t="s">
        <v>22</v>
      </c>
      <c r="B998" s="2" t="str">
        <f>data!C7338</f>
        <v>Propiedades, planta y equipo reconocidos en la fecha de adquisición</v>
      </c>
      <c r="C998" s="12" t="s">
        <v>2753</v>
      </c>
      <c r="G998" s="9" t="s">
        <v>23</v>
      </c>
      <c r="I998" s="8"/>
      <c r="J998" s="425"/>
    </row>
    <row r="999" spans="1:10" ht="15.75" customHeight="1">
      <c r="A999" s="165" t="s">
        <v>22</v>
      </c>
      <c r="B999" s="2" t="str">
        <f>data!C7339</f>
        <v>Activos intangibles identificables reconocidos en la fecha de la adquisición</v>
      </c>
      <c r="C999" s="12" t="s">
        <v>2754</v>
      </c>
      <c r="G999" s="9" t="s">
        <v>23</v>
      </c>
      <c r="I999" s="8"/>
      <c r="J999" s="425"/>
    </row>
    <row r="1000" spans="1:10" ht="15.75" customHeight="1">
      <c r="A1000" s="165" t="s">
        <v>22</v>
      </c>
      <c r="B1000" s="2" t="str">
        <f>data!C7340</f>
        <v>Pasivos financieros reconocidos en la fecha de la adquisición</v>
      </c>
      <c r="C1000" s="12" t="s">
        <v>2755</v>
      </c>
      <c r="G1000" s="9" t="s">
        <v>23</v>
      </c>
      <c r="I1000" s="8"/>
      <c r="J1000" s="425"/>
    </row>
    <row r="1001" spans="1:10" ht="15.75" customHeight="1">
      <c r="A1001" s="165" t="s">
        <v>22</v>
      </c>
      <c r="B1001" s="2" t="str">
        <f>data!C7341</f>
        <v>Pasivos contingentes reconocidos en la fecha de la adquisición</v>
      </c>
      <c r="C1001" s="12" t="s">
        <v>2756</v>
      </c>
      <c r="G1001" s="9" t="s">
        <v>23</v>
      </c>
      <c r="I1001" s="8"/>
      <c r="J1001" s="425"/>
    </row>
    <row r="1002" spans="1:10" ht="15.75" customHeight="1">
      <c r="A1002" s="165" t="s">
        <v>22</v>
      </c>
      <c r="B1002" s="2" t="str">
        <f>data!C7342</f>
        <v>Activos identificables netos adquiridos (pasivos asumidos)</v>
      </c>
      <c r="C1002" s="12" t="s">
        <v>2757</v>
      </c>
      <c r="G1002" s="9" t="s">
        <v>23</v>
      </c>
      <c r="I1002" s="8"/>
      <c r="J1002" s="425"/>
    </row>
    <row r="1003" spans="1:10" ht="15.75" customHeight="1">
      <c r="A1003" s="165" t="s">
        <v>22</v>
      </c>
      <c r="B1003" s="2" t="str">
        <f>data!C7343</f>
        <v>Ganancias reconocidas en combinaciones de negocios cuando la participación de la adquirente en el valor razonable neto de los activos, pasivos y provisiones para pasivos contingentes identificables supera el costo de la combinación de negocios</v>
      </c>
      <c r="C1003" s="12" t="s">
        <v>2758</v>
      </c>
      <c r="G1003" s="9" t="s">
        <v>23</v>
      </c>
      <c r="I1003" s="8"/>
      <c r="J1003" s="425"/>
    </row>
    <row r="1004" spans="1:10" ht="15.75" customHeight="1">
      <c r="A1004" s="165" t="s">
        <v>22</v>
      </c>
      <c r="B1004" s="2" t="str">
        <f>data!C7344</f>
        <v>Descripción de la partida del estado del resultado integral en la que se reconoce la ganancia en combinaciones de negocios cuando la participación de la adquirente en el valor razonable neto de los activos, pasivos y provisiones para pasivos contingentes identificables supera el costo de la combinación de negocios</v>
      </c>
      <c r="C1004" s="12" t="s">
        <v>2759</v>
      </c>
      <c r="G1004" s="9" t="s">
        <v>24</v>
      </c>
      <c r="I1004" s="8"/>
      <c r="J1004" s="425"/>
    </row>
    <row r="1005" spans="1:10" ht="15.75" customHeight="1">
      <c r="A1005" s="148" t="s">
        <v>15</v>
      </c>
      <c r="B1005" s="147">
        <f>data!C7363</f>
        <v>0</v>
      </c>
      <c r="I1005" s="8"/>
      <c r="J1005" s="425"/>
    </row>
    <row r="1006" spans="1:10" ht="15.75" customHeight="1">
      <c r="A1006" s="165" t="s">
        <v>22</v>
      </c>
      <c r="B1006" s="147" t="str">
        <f>data!C7364</f>
        <v>Descripción de los factores que formaron la plusvalía reconocida</v>
      </c>
      <c r="C1006" s="12" t="s">
        <v>3261</v>
      </c>
      <c r="G1006" s="9"/>
      <c r="I1006" s="8"/>
      <c r="J1006" s="425"/>
    </row>
    <row r="1007" spans="1:10" ht="15.75" customHeight="1">
      <c r="A1007" s="165" t="s">
        <v>22</v>
      </c>
      <c r="B1007" s="147" t="str">
        <f>data!C7366</f>
        <v>Vidas útiles, plusvalía</v>
      </c>
      <c r="C1007" s="12" t="s">
        <v>3262</v>
      </c>
      <c r="G1007" s="9"/>
      <c r="I1007" s="8"/>
      <c r="J1007" s="425"/>
    </row>
    <row r="1008" spans="1:10" ht="15.75" customHeight="1">
      <c r="A1008" s="148" t="s">
        <v>15</v>
      </c>
      <c r="B1008" s="147" t="str">
        <f>data!C7367</f>
        <v>Información a revelar sobre conciliaciones o cambios en la plusvalía</v>
      </c>
      <c r="C1008" s="12" t="s">
        <v>2760</v>
      </c>
      <c r="G1008" s="9"/>
      <c r="I1008" s="8"/>
      <c r="J1008" s="425"/>
    </row>
    <row r="1009" spans="1:10" ht="15.75" customHeight="1">
      <c r="A1009" s="165" t="s">
        <v>22</v>
      </c>
      <c r="B1009" s="147" t="str">
        <f>data!C7368</f>
        <v>Plusvalía al comienzo del periodo</v>
      </c>
      <c r="C1009" s="12" t="s">
        <v>2361</v>
      </c>
      <c r="G1009" s="9" t="s">
        <v>23</v>
      </c>
      <c r="I1009" s="8"/>
      <c r="J1009" s="425"/>
    </row>
    <row r="1010" spans="1:10" ht="15.75" customHeight="1">
      <c r="A1010" s="165" t="s">
        <v>22</v>
      </c>
      <c r="B1010" s="147" t="str">
        <f>data!C7369</f>
        <v>Cambios en la plusvalía</v>
      </c>
      <c r="C1010" s="12" t="s">
        <v>2761</v>
      </c>
      <c r="I1010" s="8"/>
      <c r="J1010" s="425"/>
    </row>
    <row r="1011" spans="1:10" ht="15.75" customHeight="1">
      <c r="A1011" s="165" t="s">
        <v>22</v>
      </c>
      <c r="B1011" s="147" t="str">
        <f>data!C7370</f>
        <v>Reconocimiento adicional, plusvalía</v>
      </c>
      <c r="C1011" s="12" t="s">
        <v>2762</v>
      </c>
      <c r="G1011" s="9" t="s">
        <v>23</v>
      </c>
      <c r="I1011" s="8"/>
      <c r="J1011" s="425"/>
    </row>
    <row r="1012" spans="1:10" ht="15.75" customHeight="1">
      <c r="A1012" s="165" t="s">
        <v>22</v>
      </c>
      <c r="B1012" s="147" t="str">
        <f>data!C7371</f>
        <v>Incremento (disminución) por diferencias de cambio netas, plusvalía</v>
      </c>
      <c r="C1012" s="12" t="s">
        <v>2763</v>
      </c>
      <c r="G1012" s="9" t="s">
        <v>23</v>
      </c>
      <c r="I1012" s="8"/>
      <c r="J1012" s="425"/>
    </row>
    <row r="1013" spans="1:10" ht="15.75" customHeight="1">
      <c r="A1013" s="165" t="s">
        <v>22</v>
      </c>
      <c r="B1013" s="147" t="str">
        <f>data!C7372</f>
        <v>Incremento (disminución) por otros cambios, plusvalía</v>
      </c>
      <c r="C1013" s="12" t="s">
        <v>2764</v>
      </c>
      <c r="G1013" s="9" t="s">
        <v>23</v>
      </c>
      <c r="I1013" s="8"/>
      <c r="J1013" s="425"/>
    </row>
    <row r="1014" spans="1:10" ht="15.75" customHeight="1">
      <c r="A1014" s="165" t="s">
        <v>22</v>
      </c>
      <c r="B1014" s="147" t="str">
        <f>data!C7373</f>
        <v>Pérdidas por deterioro de valor reconocidas en el resultado del periodo, plusvalía</v>
      </c>
      <c r="C1014" s="12" t="s">
        <v>2765</v>
      </c>
      <c r="G1014" s="9" t="s">
        <v>23</v>
      </c>
      <c r="I1014" s="8"/>
      <c r="J1014" s="425"/>
    </row>
    <row r="1015" spans="1:10" ht="15.75" customHeight="1">
      <c r="A1015" s="165" t="s">
        <v>22</v>
      </c>
      <c r="B1015" s="147" t="str">
        <f>data!C7374</f>
        <v>Amortización, plusvalía</v>
      </c>
      <c r="C1015" s="12" t="s">
        <v>2766</v>
      </c>
      <c r="G1015" s="9" t="s">
        <v>23</v>
      </c>
      <c r="I1015" s="8"/>
      <c r="J1015" s="425"/>
    </row>
    <row r="1016" spans="1:10" ht="15.75" customHeight="1">
      <c r="A1016" s="165" t="s">
        <v>22</v>
      </c>
      <c r="B1016" s="147" t="str">
        <f>data!C7375</f>
        <v>Disminuciones mediante la disposición de negocios anteriormente adquiridos, plusvalía</v>
      </c>
      <c r="C1016" s="12" t="s">
        <v>2767</v>
      </c>
      <c r="G1016" s="9" t="s">
        <v>23</v>
      </c>
      <c r="I1016" s="8"/>
      <c r="J1016" s="425"/>
    </row>
    <row r="1017" spans="1:10" ht="15.75" customHeight="1">
      <c r="A1017" s="165" t="s">
        <v>22</v>
      </c>
      <c r="B1017" s="147" t="str">
        <f>data!C7376</f>
        <v>Total incremento (disminución) en la plusvalía</v>
      </c>
      <c r="C1017" s="12" t="s">
        <v>2768</v>
      </c>
      <c r="G1017" s="9" t="s">
        <v>23</v>
      </c>
      <c r="I1017" s="8"/>
      <c r="J1017" s="425"/>
    </row>
    <row r="1018" spans="1:10" ht="15.75" customHeight="1">
      <c r="A1018" s="165" t="s">
        <v>22</v>
      </c>
      <c r="B1018" s="147" t="str">
        <f>data!C7377</f>
        <v>Plusvalía al final del periodo</v>
      </c>
      <c r="C1018" s="12" t="s">
        <v>2361</v>
      </c>
      <c r="G1018" s="9" t="s">
        <v>23</v>
      </c>
      <c r="I1018" s="8"/>
      <c r="J1018" s="425"/>
    </row>
    <row r="1019" spans="1:10" ht="15.75" customHeight="1">
      <c r="A1019" s="148" t="s">
        <v>15</v>
      </c>
      <c r="B1019" s="299" t="str">
        <f>data!C7378</f>
        <v>--Nota [818000]--</v>
      </c>
      <c r="I1019" s="8"/>
      <c r="J1019" s="425"/>
    </row>
    <row r="1020" spans="1:10" ht="15.75" customHeight="1">
      <c r="A1020" s="165" t="s">
        <v>22</v>
      </c>
      <c r="B1020" s="147" t="str">
        <f>data!C7379</f>
        <v>Información a revelar sobre partes relacionadas [Texto]</v>
      </c>
      <c r="C1020" s="12" t="s">
        <v>2769</v>
      </c>
      <c r="G1020" s="9" t="s">
        <v>24</v>
      </c>
      <c r="I1020" s="8"/>
      <c r="J1020" s="425"/>
    </row>
    <row r="1021" spans="1:10" ht="15.75" customHeight="1">
      <c r="A1021" s="165" t="s">
        <v>22</v>
      </c>
      <c r="B1021" s="147" t="str">
        <f>data!C7380</f>
        <v>Nombre de la entidad controladora</v>
      </c>
      <c r="C1021" s="12" t="s">
        <v>2691</v>
      </c>
      <c r="G1021" s="9" t="s">
        <v>24</v>
      </c>
      <c r="I1021" s="8"/>
      <c r="J1021" s="425"/>
    </row>
    <row r="1022" spans="1:10" ht="15.75" customHeight="1">
      <c r="A1022" s="165" t="s">
        <v>22</v>
      </c>
      <c r="B1022" s="147" t="str">
        <f>data!C7381</f>
        <v>Nombre de la controladora última del grupo</v>
      </c>
      <c r="C1022" s="12" t="s">
        <v>2692</v>
      </c>
      <c r="G1022" s="9" t="s">
        <v>24</v>
      </c>
      <c r="I1022" s="8"/>
      <c r="J1022" s="425"/>
    </row>
    <row r="1023" spans="1:10" ht="15.75" customHeight="1">
      <c r="A1023" s="165" t="s">
        <v>22</v>
      </c>
      <c r="B1023" s="147" t="str">
        <f>data!C7382</f>
        <v>El nombre de la controladora intermedia más próxima que elabora estados financieros disponibles públicamente</v>
      </c>
      <c r="C1023" s="12" t="s">
        <v>2770</v>
      </c>
      <c r="G1023" s="9" t="s">
        <v>24</v>
      </c>
      <c r="I1023" s="8"/>
      <c r="J1023" s="425"/>
    </row>
    <row r="1024" spans="1:10" ht="15.75" customHeight="1">
      <c r="A1024" s="165" t="s">
        <v>22</v>
      </c>
      <c r="B1024" s="147" t="str">
        <f>data!C7383</f>
        <v>Explicación de la relación entre controladoras y subsidiarias</v>
      </c>
      <c r="C1024" s="12" t="s">
        <v>2771</v>
      </c>
      <c r="G1024" s="9" t="s">
        <v>24</v>
      </c>
      <c r="I1024" s="8"/>
      <c r="J1024" s="425"/>
    </row>
    <row r="1025" spans="1:10" ht="15.75" customHeight="1">
      <c r="A1025" s="165" t="s">
        <v>22</v>
      </c>
      <c r="B1025" s="147" t="str">
        <f>data!C7384</f>
        <v>Remuneración al personal clave de la gerencia</v>
      </c>
      <c r="C1025" s="12" t="s">
        <v>2772</v>
      </c>
      <c r="G1025" s="9" t="s">
        <v>23</v>
      </c>
      <c r="I1025" s="8"/>
      <c r="J1025" s="425"/>
    </row>
    <row r="1026" spans="1:10" ht="15.75" customHeight="1">
      <c r="A1026" s="165" t="s">
        <v>22</v>
      </c>
      <c r="B1026" s="147" t="str">
        <f>data!C7385</f>
        <v>Información a revelar sobre transacciones entre partes relacionadas [Texto]</v>
      </c>
      <c r="C1026" s="12" t="s">
        <v>2773</v>
      </c>
      <c r="G1026" s="9" t="s">
        <v>24</v>
      </c>
      <c r="I1026" s="8"/>
      <c r="J1026" s="425"/>
    </row>
    <row r="1027" spans="1:10" ht="15.75" customHeight="1">
      <c r="A1027" s="148" t="s">
        <v>15</v>
      </c>
      <c r="B1027" s="147" t="str">
        <f>data!C7386</f>
        <v>-01-</v>
      </c>
      <c r="I1027" s="8"/>
      <c r="J1027" s="425"/>
    </row>
    <row r="1028" spans="1:10" ht="15.75" customHeight="1">
      <c r="A1028" s="165" t="s">
        <v>22</v>
      </c>
      <c r="B1028" s="147" t="str">
        <f>data!C7387</f>
        <v>Información a revelar sobre transacciones entre partes relacionadas</v>
      </c>
      <c r="C1028" s="12" t="s">
        <v>2774</v>
      </c>
      <c r="I1028" s="8"/>
      <c r="J1028" s="425"/>
    </row>
    <row r="1029" spans="1:10" ht="15.75" customHeight="1">
      <c r="A1029" s="165" t="s">
        <v>22</v>
      </c>
      <c r="B1029" s="147" t="str">
        <f>data!C7388</f>
        <v>Descripción de transacciones con partes relacionadas</v>
      </c>
      <c r="C1029" s="12" t="s">
        <v>2775</v>
      </c>
      <c r="G1029" s="9" t="s">
        <v>24</v>
      </c>
      <c r="I1029" s="8"/>
      <c r="J1029" s="425"/>
    </row>
    <row r="1030" spans="1:10" ht="15.75" customHeight="1">
      <c r="A1030" s="165" t="s">
        <v>22</v>
      </c>
      <c r="B1030" s="147" t="str">
        <f>data!C7389</f>
        <v>Descripción de la naturaleza de la relación entre partes relacionadas</v>
      </c>
      <c r="C1030" s="12" t="s">
        <v>2776</v>
      </c>
      <c r="G1030" s="9" t="s">
        <v>24</v>
      </c>
      <c r="I1030" s="8"/>
      <c r="J1030" s="425"/>
    </row>
    <row r="1031" spans="1:10" ht="15.75" customHeight="1">
      <c r="A1031" s="148" t="s">
        <v>15</v>
      </c>
      <c r="B1031" s="147" t="str">
        <f>data!C7390</f>
        <v>Transacciones con partes relacionadas</v>
      </c>
      <c r="C1031" s="12" t="s">
        <v>2777</v>
      </c>
      <c r="I1031" s="8"/>
      <c r="J1031" s="425"/>
    </row>
    <row r="1032" spans="1:10" ht="15.75" customHeight="1">
      <c r="A1032" s="165" t="s">
        <v>22</v>
      </c>
      <c r="B1032" s="147" t="str">
        <f>data!C7391</f>
        <v>Compras de bienes, transacciones con partes relacionadas</v>
      </c>
      <c r="C1032" s="12" t="s">
        <v>2778</v>
      </c>
      <c r="G1032" s="9" t="s">
        <v>23</v>
      </c>
      <c r="I1032" s="8"/>
      <c r="J1032" s="425"/>
    </row>
    <row r="1033" spans="1:10" ht="15.75" customHeight="1">
      <c r="A1033" s="165" t="s">
        <v>22</v>
      </c>
      <c r="B1033" s="147" t="str">
        <f>data!C7392</f>
        <v>Ingresos de actividades ordinarias procedentes de la venta de bienes, transacciones con partes relacionadas</v>
      </c>
      <c r="C1033" s="12" t="s">
        <v>2779</v>
      </c>
      <c r="G1033" s="9" t="s">
        <v>23</v>
      </c>
      <c r="I1033" s="8"/>
      <c r="J1033" s="425"/>
    </row>
    <row r="1034" spans="1:10" ht="15.75" customHeight="1">
      <c r="A1034" s="165" t="s">
        <v>22</v>
      </c>
      <c r="B1034" s="147" t="str">
        <f>data!C7393</f>
        <v>Compras de propiedad inmobiliaria y otros activos, transacciones con partes relacionadas</v>
      </c>
      <c r="C1034" s="12" t="s">
        <v>2780</v>
      </c>
      <c r="G1034" s="9" t="s">
        <v>23</v>
      </c>
      <c r="I1034" s="8"/>
      <c r="J1034" s="425"/>
    </row>
    <row r="1035" spans="1:10" ht="15.75" customHeight="1">
      <c r="A1035" s="165" t="s">
        <v>22</v>
      </c>
      <c r="B1035" s="147" t="str">
        <f>data!C7394</f>
        <v>Ventas de propiedad inmobiliaria y otros activos, transacciones con partes relacionadas</v>
      </c>
      <c r="C1035" s="12" t="s">
        <v>2781</v>
      </c>
      <c r="G1035" s="9" t="s">
        <v>23</v>
      </c>
      <c r="I1035" s="8"/>
      <c r="J1035" s="425"/>
    </row>
    <row r="1036" spans="1:10" ht="15.75" customHeight="1">
      <c r="A1036" s="165" t="s">
        <v>22</v>
      </c>
      <c r="B1036" s="147" t="str">
        <f>data!C7395</f>
        <v>Servicios recibidos, transacciones con partes relacionadas</v>
      </c>
      <c r="C1036" s="12" t="s">
        <v>2782</v>
      </c>
      <c r="G1036" s="9" t="s">
        <v>23</v>
      </c>
      <c r="I1036" s="8"/>
      <c r="J1036" s="425"/>
    </row>
    <row r="1037" spans="1:10" ht="15.75" customHeight="1">
      <c r="A1037" s="165" t="s">
        <v>22</v>
      </c>
      <c r="B1037" s="147" t="str">
        <f>data!C7396</f>
        <v>Ingresos de actividades ordinarias procedentes de la prestación de servicios, transacciones con partes relacionadas</v>
      </c>
      <c r="C1037" s="12" t="s">
        <v>2783</v>
      </c>
      <c r="G1037" s="9" t="s">
        <v>23</v>
      </c>
      <c r="I1037" s="8"/>
      <c r="J1037" s="425"/>
    </row>
    <row r="1038" spans="1:10" ht="15.75" customHeight="1">
      <c r="A1038" s="165" t="s">
        <v>22</v>
      </c>
      <c r="B1038" s="147" t="str">
        <f>data!C7397</f>
        <v>Arrendamientos como arrendador, transacciones con partes relacionadas</v>
      </c>
      <c r="C1038" s="12" t="s">
        <v>2784</v>
      </c>
      <c r="G1038" s="9" t="s">
        <v>23</v>
      </c>
      <c r="I1038" s="8"/>
      <c r="J1038" s="425"/>
    </row>
    <row r="1039" spans="1:10" ht="15.75" customHeight="1">
      <c r="A1039" s="165" t="s">
        <v>22</v>
      </c>
      <c r="B1039" s="147" t="str">
        <f>data!C7398</f>
        <v>Arrendamientos como arrendatario, transacciones con partes relacionadas</v>
      </c>
      <c r="C1039" s="12" t="s">
        <v>2785</v>
      </c>
      <c r="G1039" s="9" t="s">
        <v>23</v>
      </c>
      <c r="I1039" s="8"/>
      <c r="J1039" s="425"/>
    </row>
    <row r="1040" spans="1:10" ht="15.75" customHeight="1">
      <c r="A1040" s="165" t="s">
        <v>22</v>
      </c>
      <c r="B1040" s="147" t="str">
        <f>data!C7399</f>
        <v>Transferencia de investigación y desarrollo desde la entidad, transacciones con partes relacionadas</v>
      </c>
      <c r="C1040" s="12" t="s">
        <v>2786</v>
      </c>
      <c r="G1040" s="9" t="s">
        <v>23</v>
      </c>
      <c r="I1040" s="8"/>
      <c r="J1040" s="425"/>
    </row>
    <row r="1041" spans="1:10" ht="15.75" customHeight="1">
      <c r="A1041" s="165" t="s">
        <v>22</v>
      </c>
      <c r="B1041" s="147" t="str">
        <f>data!C7400</f>
        <v>Transferencia de investigación y desarrollo a la entidad, transacciones con partes relacionadas</v>
      </c>
      <c r="C1041" s="12" t="s">
        <v>2787</v>
      </c>
      <c r="G1041" s="9" t="s">
        <v>23</v>
      </c>
      <c r="I1041" s="8"/>
      <c r="J1041" s="425"/>
    </row>
    <row r="1042" spans="1:10" ht="15.75" customHeight="1">
      <c r="A1042" s="165" t="s">
        <v>22</v>
      </c>
      <c r="B1042" s="147" t="str">
        <f>data!C7401</f>
        <v>Transferencias según acuerdos de licencia desde la entidad, transacciones con partes relacionadas</v>
      </c>
      <c r="C1042" s="12" t="s">
        <v>2788</v>
      </c>
      <c r="G1042" s="9" t="s">
        <v>23</v>
      </c>
      <c r="I1042" s="8"/>
      <c r="J1042" s="425"/>
    </row>
    <row r="1043" spans="1:10" ht="15.75" customHeight="1">
      <c r="A1043" s="165" t="s">
        <v>22</v>
      </c>
      <c r="B1043" s="147" t="str">
        <f>data!C7402</f>
        <v>Transferencias según acuerdos de licencia a la entidad, transacciones con partes relacionadas</v>
      </c>
      <c r="C1043" s="12" t="s">
        <v>2789</v>
      </c>
      <c r="G1043" s="9" t="s">
        <v>23</v>
      </c>
      <c r="I1043" s="8"/>
      <c r="J1043" s="425"/>
    </row>
    <row r="1044" spans="1:10" ht="15.75" customHeight="1">
      <c r="A1044" s="165" t="s">
        <v>22</v>
      </c>
      <c r="B1044" s="147" t="str">
        <f>data!C7403</f>
        <v>Transferencias según acuerdos financieros desde la entidad, transacciones con partes relacionadas</v>
      </c>
      <c r="C1044" s="12" t="s">
        <v>2790</v>
      </c>
      <c r="G1044" s="9" t="s">
        <v>23</v>
      </c>
      <c r="I1044" s="8"/>
      <c r="J1044" s="425"/>
    </row>
    <row r="1045" spans="1:10" ht="15.75" customHeight="1">
      <c r="A1045" s="165" t="s">
        <v>22</v>
      </c>
      <c r="B1045" s="147" t="str">
        <f>data!C7404</f>
        <v>Transferencias según acuerdos financieros a la entidad, transacciones con partes relacionadas</v>
      </c>
      <c r="C1045" s="12" t="s">
        <v>2791</v>
      </c>
      <c r="G1045" s="9" t="s">
        <v>23</v>
      </c>
      <c r="I1045" s="8"/>
      <c r="J1045" s="425"/>
    </row>
    <row r="1046" spans="1:10" ht="15.75" customHeight="1">
      <c r="A1046" s="165" t="s">
        <v>22</v>
      </c>
      <c r="B1046" s="147" t="str">
        <f>data!C7405</f>
        <v>Provisión de garantías o garantías colaterales por la entidad, transacciones con partes relacionadas</v>
      </c>
      <c r="C1046" s="12" t="s">
        <v>2792</v>
      </c>
      <c r="G1046" s="9" t="s">
        <v>23</v>
      </c>
      <c r="I1046" s="8"/>
      <c r="J1046" s="425"/>
    </row>
    <row r="1047" spans="1:10" ht="15.75" customHeight="1">
      <c r="A1047" s="165" t="s">
        <v>22</v>
      </c>
      <c r="B1047" s="147" t="str">
        <f>data!C7406</f>
        <v>Provisión de garantías o garantías colaterales a la entidad, transacciones con partes relacionadas</v>
      </c>
      <c r="C1047" s="12" t="s">
        <v>2793</v>
      </c>
      <c r="G1047" s="9" t="s">
        <v>23</v>
      </c>
      <c r="I1047" s="8"/>
      <c r="J1047" s="425"/>
    </row>
    <row r="1048" spans="1:10" ht="15.75" customHeight="1">
      <c r="A1048" s="165" t="s">
        <v>22</v>
      </c>
      <c r="B1048" s="147" t="str">
        <f>data!C7407</f>
        <v>Liquidación de pasivos por la entidad en nombre de una parte relacionada, transacciones con partes relacionadas</v>
      </c>
      <c r="C1048" s="12" t="s">
        <v>2794</v>
      </c>
      <c r="G1048" s="9" t="s">
        <v>23</v>
      </c>
      <c r="I1048" s="8"/>
      <c r="J1048" s="425"/>
    </row>
    <row r="1049" spans="1:10" ht="15.75" customHeight="1">
      <c r="A1049" s="165" t="s">
        <v>22</v>
      </c>
      <c r="B1049" s="147" t="str">
        <f>data!C7408</f>
        <v>Liquidación de pasivos en nombre de la entidad por una parte relacionada, transacciones con partes relacionadas</v>
      </c>
      <c r="C1049" s="12" t="s">
        <v>2795</v>
      </c>
      <c r="G1049" s="9" t="s">
        <v>23</v>
      </c>
      <c r="I1049" s="8"/>
      <c r="J1049" s="425"/>
    </row>
    <row r="1050" spans="1:10" ht="15.75" customHeight="1">
      <c r="A1050" s="165" t="s">
        <v>22</v>
      </c>
      <c r="B1050" s="147" t="str">
        <f>data!C7409</f>
        <v>Participación en planes de beneficios definidos que comparten riesgos entre las entidades del grupo, transacciones con partes relacionadas</v>
      </c>
      <c r="C1050" s="12" t="s">
        <v>2796</v>
      </c>
      <c r="G1050" s="9" t="s">
        <v>23</v>
      </c>
      <c r="I1050" s="8"/>
      <c r="J1050" s="425"/>
    </row>
    <row r="1051" spans="1:10" ht="15.75" customHeight="1">
      <c r="A1051" s="165" t="s">
        <v>22</v>
      </c>
      <c r="B1051" s="147" t="str">
        <f>data!C7410</f>
        <v>Saldos pendientes de transacciones con partes relacionadas</v>
      </c>
      <c r="C1051" s="12" t="s">
        <v>2797</v>
      </c>
      <c r="I1051" s="8"/>
      <c r="J1051" s="425"/>
    </row>
    <row r="1052" spans="1:10" ht="15.75" customHeight="1">
      <c r="A1052" s="165" t="s">
        <v>22</v>
      </c>
      <c r="B1052" s="147" t="str">
        <f>data!C7411</f>
        <v>Importes por pagar, transacciones con partes relacionadas</v>
      </c>
      <c r="C1052" s="12" t="s">
        <v>2798</v>
      </c>
      <c r="G1052" s="9" t="s">
        <v>23</v>
      </c>
      <c r="I1052" s="8"/>
      <c r="J1052" s="425"/>
    </row>
    <row r="1053" spans="1:10" ht="15.75" customHeight="1">
      <c r="A1053" s="165" t="s">
        <v>22</v>
      </c>
      <c r="B1053" s="147" t="str">
        <f>data!C7412</f>
        <v>Importes por cobrar, transacciones con partes relacionadas</v>
      </c>
      <c r="C1053" s="12" t="s">
        <v>2799</v>
      </c>
      <c r="G1053" s="9" t="s">
        <v>23</v>
      </c>
      <c r="I1053" s="8"/>
      <c r="J1053" s="425"/>
    </row>
    <row r="1054" spans="1:10" ht="15.75" customHeight="1">
      <c r="A1054" s="165" t="s">
        <v>22</v>
      </c>
      <c r="B1054" s="147" t="str">
        <f>data!C7413</f>
        <v>Explicación de los términos y condiciones de saldos existentes por transacciones entre partes relacionadas</v>
      </c>
      <c r="C1054" s="12" t="s">
        <v>2800</v>
      </c>
      <c r="G1054" s="9" t="s">
        <v>24</v>
      </c>
      <c r="I1054" s="8"/>
      <c r="J1054" s="425"/>
    </row>
    <row r="1055" spans="1:10" ht="15.75" customHeight="1">
      <c r="A1055" s="165" t="s">
        <v>22</v>
      </c>
      <c r="B1055" s="147" t="str">
        <f>data!C7414</f>
        <v>Explicación de los detalles de garantías otorgadas o recibidas de saldos pendientes para transacciones con partes relacionadas</v>
      </c>
      <c r="C1055" s="12" t="s">
        <v>2801</v>
      </c>
      <c r="G1055" s="9" t="s">
        <v>24</v>
      </c>
      <c r="I1055" s="8"/>
      <c r="J1055" s="425"/>
    </row>
    <row r="1056" spans="1:10" ht="15.75" customHeight="1">
      <c r="A1056" s="165" t="s">
        <v>22</v>
      </c>
      <c r="B1056" s="147" t="str">
        <f>data!C7415</f>
        <v>Provisiones por deudas de dudoso cobro relativas a saldos pendientes de transacciones con partes relacionadas</v>
      </c>
      <c r="C1056" s="12" t="s">
        <v>2802</v>
      </c>
      <c r="G1056" s="9" t="s">
        <v>23</v>
      </c>
      <c r="I1056" s="8"/>
      <c r="J1056" s="425"/>
    </row>
    <row r="1057" spans="1:10" ht="15.75" customHeight="1">
      <c r="A1057" s="165" t="s">
        <v>22</v>
      </c>
      <c r="B1057" s="147" t="str">
        <f>data!C7416</f>
        <v>Gastos reconocidos durante el periodo por deudas de dudoso cobro para transacciones entre partes relacionadas</v>
      </c>
      <c r="C1057" s="12" t="s">
        <v>2803</v>
      </c>
      <c r="G1057" s="9" t="s">
        <v>23</v>
      </c>
      <c r="I1057" s="8"/>
      <c r="J1057" s="425"/>
    </row>
    <row r="1058" spans="1:10" ht="15.75" customHeight="1">
      <c r="A1058" s="148" t="s">
        <v>15</v>
      </c>
      <c r="B1058" s="299" t="str">
        <f>data!C7572</f>
        <v>--Nota [819100]--</v>
      </c>
      <c r="I1058" s="8"/>
      <c r="J1058" s="425"/>
    </row>
    <row r="1059" spans="1:10" ht="15.75" customHeight="1">
      <c r="A1059" s="165" t="s">
        <v>22</v>
      </c>
      <c r="B1059" s="147" t="str">
        <f>data!C7573</f>
        <v>Información a revelar sobre la adopción por primera vez de las NIIF</v>
      </c>
      <c r="C1059" s="12" t="s">
        <v>2804</v>
      </c>
      <c r="G1059" s="9" t="s">
        <v>24</v>
      </c>
      <c r="I1059" s="8"/>
      <c r="J1059" s="425"/>
    </row>
    <row r="1060" spans="1:10" ht="15.75" customHeight="1">
      <c r="A1060" s="148" t="s">
        <v>15</v>
      </c>
      <c r="B1060" s="147">
        <f>data!C7574</f>
        <v>0</v>
      </c>
      <c r="I1060" s="8"/>
      <c r="J1060" s="425"/>
    </row>
    <row r="1061" spans="1:10" ht="15.75" customHeight="1">
      <c r="A1061" s="165" t="s">
        <v>22</v>
      </c>
      <c r="B1061" s="147" t="str">
        <f>data!C7575</f>
        <v>Identificación de importes que no se han reexpresado en la fecha de transición a la NIIF para las PYMES</v>
      </c>
      <c r="C1061" s="12" t="s">
        <v>3263</v>
      </c>
      <c r="G1061" s="9" t="s">
        <v>24</v>
      </c>
      <c r="I1061" s="8"/>
      <c r="J1061" s="425"/>
    </row>
    <row r="1062" spans="1:10" ht="15.75" customHeight="1">
      <c r="A1062" s="165" t="s">
        <v>22</v>
      </c>
      <c r="B1062" s="147" t="str">
        <f>data!C7576</f>
        <v>Descripción de omisiones en la información a revelar requerida por la NIIF para las PYMES</v>
      </c>
      <c r="C1062" s="12" t="s">
        <v>3264</v>
      </c>
      <c r="G1062" s="9" t="s">
        <v>24</v>
      </c>
      <c r="I1062" s="8"/>
      <c r="J1062" s="425"/>
    </row>
    <row r="1063" spans="1:10" ht="15.75" customHeight="1">
      <c r="A1063" s="165" t="s">
        <v>22</v>
      </c>
      <c r="B1063" s="147" t="str">
        <f>data!C7577</f>
        <v>Identificación de importes que no se han reexpresado como consecuencia de aplicar modificaciones a la NIIF para las PYMES</v>
      </c>
      <c r="C1063" s="12" t="s">
        <v>3265</v>
      </c>
      <c r="G1063" s="9" t="s">
        <v>24</v>
      </c>
      <c r="I1063" s="8"/>
      <c r="J1063" s="425"/>
    </row>
    <row r="1064" spans="1:10" ht="15.75" customHeight="1">
      <c r="A1064" s="165" t="s">
        <v>22</v>
      </c>
      <c r="B1064" s="147" t="str">
        <f>data!C7578</f>
        <v>Información a revelar sobre información comparativa preparada de conformidad con PCGA anteriores [Texto]</v>
      </c>
      <c r="C1064" s="12" t="s">
        <v>2805</v>
      </c>
      <c r="G1064" s="9" t="s">
        <v>24</v>
      </c>
      <c r="I1064" s="8"/>
      <c r="J1064" s="425"/>
    </row>
    <row r="1065" spans="1:10" ht="15.75" customHeight="1">
      <c r="A1065" s="165" t="s">
        <v>22</v>
      </c>
      <c r="B1065" s="147" t="str">
        <f>data!C7579</f>
        <v>Información a revelar sobre información comparativa preparada de conformidad con PCGA anteriores [Partidas]</v>
      </c>
      <c r="C1065" s="12" t="s">
        <v>2806</v>
      </c>
      <c r="G1065" s="9" t="s">
        <v>24</v>
      </c>
      <c r="I1065" s="8"/>
      <c r="J1065" s="425"/>
    </row>
    <row r="1066" spans="1:10" ht="15.75" customHeight="1">
      <c r="A1066" s="165" t="s">
        <v>22</v>
      </c>
      <c r="B1066" s="147" t="str">
        <f>data!C7580</f>
        <v>Patrimonio</v>
      </c>
      <c r="C1066" s="12" t="s">
        <v>2393</v>
      </c>
      <c r="G1066" s="9" t="s">
        <v>23</v>
      </c>
      <c r="I1066" s="8"/>
      <c r="J1066" s="425"/>
    </row>
    <row r="1067" spans="1:10" ht="15.75" customHeight="1">
      <c r="A1067" s="165" t="s">
        <v>22</v>
      </c>
      <c r="B1067" s="147" t="str">
        <f>data!C7581</f>
        <v>Ganancia (pérdida)</v>
      </c>
      <c r="C1067" s="12" t="s">
        <v>2435</v>
      </c>
      <c r="G1067" s="9" t="s">
        <v>23</v>
      </c>
      <c r="I1067" s="8"/>
      <c r="J1067" s="425"/>
    </row>
    <row r="1068" spans="1:10" ht="15.75" customHeight="1">
      <c r="A1068" s="148" t="s">
        <v>15</v>
      </c>
      <c r="B1068" s="147">
        <f>data!C7586</f>
        <v>0</v>
      </c>
      <c r="I1068" s="8"/>
      <c r="J1068" s="425"/>
    </row>
    <row r="1069" spans="1:10" ht="15.75" customHeight="1">
      <c r="A1069" s="165" t="s">
        <v>22</v>
      </c>
      <c r="B1069" s="147" t="str">
        <f>data!C7587</f>
        <v>Explicación del efecto de la transición la situación financiera informada</v>
      </c>
      <c r="C1069" s="12" t="s">
        <v>2807</v>
      </c>
      <c r="G1069" s="9" t="s">
        <v>24</v>
      </c>
      <c r="I1069" s="8"/>
      <c r="J1069" s="425"/>
    </row>
    <row r="1070" spans="1:10" ht="15.75" customHeight="1">
      <c r="A1070" s="165" t="s">
        <v>22</v>
      </c>
      <c r="B1070" s="147" t="str">
        <f>data!C7588</f>
        <v>Descripción de la razón por la cual la entidad dejó de aplicar la NIIF para las PYMES</v>
      </c>
      <c r="C1070" s="12" t="s">
        <v>3250</v>
      </c>
      <c r="G1070" s="9" t="s">
        <v>24</v>
      </c>
      <c r="I1070" s="8"/>
      <c r="J1070" s="425"/>
    </row>
    <row r="1071" spans="1:10" ht="15.75" customHeight="1">
      <c r="A1071" s="165" t="s">
        <v>22</v>
      </c>
      <c r="B1071" s="147" t="str">
        <f>data!C7589</f>
        <v>Descripción de la razón por la cual la entidad está reasumiendo la aplicación de la NIIF para las PYMES</v>
      </c>
      <c r="C1071" s="12" t="s">
        <v>3251</v>
      </c>
      <c r="G1071" s="9" t="s">
        <v>24</v>
      </c>
      <c r="I1071" s="8"/>
      <c r="J1071" s="425"/>
    </row>
    <row r="1072" spans="1:10" ht="15.75" customHeight="1">
      <c r="A1072" s="165" t="s">
        <v>22</v>
      </c>
      <c r="B1072" s="147" t="str">
        <f>data!C7590</f>
        <v>Descripción de si la entidad ha aplicado la sección 35 o la sección 10 al aplicar la NIIF para las PYMES</v>
      </c>
      <c r="C1072" s="12" t="s">
        <v>3252</v>
      </c>
      <c r="G1072" s="9" t="s">
        <v>24</v>
      </c>
      <c r="I1072" s="8"/>
      <c r="J1072" s="425"/>
    </row>
    <row r="1073" spans="1:10" ht="15.75" customHeight="1">
      <c r="A1073" s="165" t="s">
        <v>22</v>
      </c>
      <c r="B1073" s="147" t="str">
        <f>data!C7591</f>
        <v>Explicación del efecto de la transición en el rendimiento financiero informado</v>
      </c>
      <c r="C1073" s="12" t="s">
        <v>2808</v>
      </c>
      <c r="G1073" s="9" t="s">
        <v>24</v>
      </c>
      <c r="I1073" s="8"/>
      <c r="J1073" s="425"/>
    </row>
    <row r="1074" spans="1:10" ht="15.75" customHeight="1">
      <c r="A1074" s="165" t="s">
        <v>22</v>
      </c>
      <c r="B1074" s="147" t="str">
        <f>data!C7592</f>
        <v>Explicación del efecto de la transición en los flujos de efectivo informados</v>
      </c>
      <c r="C1074" s="12" t="s">
        <v>2809</v>
      </c>
      <c r="G1074" s="9" t="s">
        <v>24</v>
      </c>
      <c r="I1074" s="8"/>
      <c r="J1074" s="425"/>
    </row>
    <row r="1075" spans="1:10" ht="15.75" customHeight="1">
      <c r="A1075" s="165" t="s">
        <v>22</v>
      </c>
      <c r="B1075" s="147" t="str">
        <f>data!C7593</f>
        <v>Explicación del hecho de que no se presentan estados financieros de periodos anteriores</v>
      </c>
      <c r="C1075" s="12" t="s">
        <v>2810</v>
      </c>
      <c r="G1075" s="9" t="s">
        <v>24</v>
      </c>
      <c r="I1075" s="8"/>
      <c r="J1075" s="425"/>
    </row>
    <row r="1076" spans="1:10" ht="15.75" customHeight="1">
      <c r="A1076" s="148" t="s">
        <v>15</v>
      </c>
      <c r="B1076" s="299" t="str">
        <f>data!C7594</f>
        <v>--Nota [822100]--</v>
      </c>
      <c r="I1076" s="8"/>
      <c r="J1076" s="425"/>
    </row>
    <row r="1077" spans="1:10" ht="15.75" customHeight="1">
      <c r="A1077" s="165" t="s">
        <v>22</v>
      </c>
      <c r="B1077" s="147" t="str">
        <f>data!C7595</f>
        <v xml:space="preserve"> Información a revelar sobre propiedades, planta y equipo y propiedades de inversión al costo menos la depreciación y deterioro de valor acumulados [bloque de texto]</v>
      </c>
      <c r="C1077" s="12" t="s">
        <v>2811</v>
      </c>
      <c r="G1077" s="9" t="s">
        <v>24</v>
      </c>
      <c r="I1077" s="8"/>
      <c r="J1077" s="425"/>
    </row>
    <row r="1078" spans="1:10" ht="15.75" customHeight="1">
      <c r="A1078" s="165" t="s">
        <v>22</v>
      </c>
      <c r="B1078" s="147" t="str">
        <f>data!C7596</f>
        <v>Información a revelar detallada sobre propiedades, planta y equipo [Texto]</v>
      </c>
      <c r="C1078" s="12" t="s">
        <v>2812</v>
      </c>
      <c r="G1078" s="9" t="s">
        <v>24</v>
      </c>
      <c r="I1078" s="8"/>
      <c r="J1078" s="425"/>
    </row>
    <row r="1079" spans="1:10" ht="15.75" customHeight="1">
      <c r="A1079" s="148" t="s">
        <v>15</v>
      </c>
      <c r="B1079" s="147" t="str">
        <f>data!C7597</f>
        <v>-01-</v>
      </c>
      <c r="I1079" s="8"/>
      <c r="J1079" s="425"/>
    </row>
    <row r="1080" spans="1:10" ht="15.75" customHeight="1">
      <c r="A1080" s="148" t="s">
        <v>15</v>
      </c>
      <c r="B1080" s="147" t="str">
        <f>data!C8434</f>
        <v>Información detallada a revelar sobre propiedades, planta y equipo</v>
      </c>
      <c r="C1080" s="12" t="s">
        <v>3183</v>
      </c>
      <c r="I1080" s="8"/>
      <c r="J1080" s="425"/>
    </row>
    <row r="1081" spans="1:10" ht="15.75" customHeight="1">
      <c r="A1081" s="165" t="s">
        <v>22</v>
      </c>
      <c r="B1081" s="147" t="str">
        <f>data!C8435</f>
        <v>Bases de medición, propiedades, planta y equipo</v>
      </c>
      <c r="C1081" s="12" t="s">
        <v>2813</v>
      </c>
      <c r="G1081" s="9" t="s">
        <v>24</v>
      </c>
      <c r="I1081" s="8"/>
      <c r="J1081" s="425"/>
    </row>
    <row r="1082" spans="1:10" ht="15.75" customHeight="1">
      <c r="A1082" s="165" t="s">
        <v>22</v>
      </c>
      <c r="B1082" s="147" t="str">
        <f>data!C8436</f>
        <v>Método de depreciación, propiedades, planta y equipo</v>
      </c>
      <c r="C1082" s="12" t="s">
        <v>2814</v>
      </c>
      <c r="G1082" s="9" t="s">
        <v>24</v>
      </c>
      <c r="I1082" s="8"/>
      <c r="J1082" s="425"/>
    </row>
    <row r="1083" spans="1:10" ht="15.75" customHeight="1">
      <c r="A1083" s="165" t="s">
        <v>22</v>
      </c>
      <c r="B1083" s="147" t="str">
        <f>data!C8437</f>
        <v>Vidas útiles o tasas de depreciación, propiedades, planta y equipo</v>
      </c>
      <c r="C1083" s="12" t="s">
        <v>2815</v>
      </c>
      <c r="G1083" s="9" t="s">
        <v>24</v>
      </c>
      <c r="I1083" s="8"/>
      <c r="J1083" s="425"/>
    </row>
    <row r="1084" spans="1:10" ht="15.75" customHeight="1">
      <c r="A1084" s="148" t="s">
        <v>15</v>
      </c>
      <c r="B1084" s="147" t="str">
        <f>data!C8438</f>
        <v>Conciliación de cambios en propiedades, planta y equipo</v>
      </c>
      <c r="C1084" s="12" t="s">
        <v>2816</v>
      </c>
      <c r="I1084" s="8"/>
      <c r="J1084" s="425"/>
    </row>
    <row r="1085" spans="1:10" ht="15.75" customHeight="1">
      <c r="A1085" s="165" t="s">
        <v>22</v>
      </c>
      <c r="B1085" s="147" t="str">
        <f>data!C8439</f>
        <v>Propiedades, planta y equipo al comienzo del periodo</v>
      </c>
      <c r="C1085" s="12" t="s">
        <v>2359</v>
      </c>
      <c r="G1085" s="9" t="s">
        <v>23</v>
      </c>
      <c r="I1085" s="8"/>
      <c r="J1085" s="425"/>
    </row>
    <row r="1086" spans="1:10" ht="15.75" customHeight="1">
      <c r="A1086" s="148" t="s">
        <v>15</v>
      </c>
      <c r="B1086" s="147" t="str">
        <f>data!C8440</f>
        <v>Cambios en propiedades, planta y equipo</v>
      </c>
      <c r="C1086" s="12" t="s">
        <v>2817</v>
      </c>
      <c r="I1086" s="8"/>
      <c r="J1086" s="425"/>
    </row>
    <row r="1087" spans="1:10" ht="15.75" customHeight="1">
      <c r="A1087" s="165" t="s">
        <v>22</v>
      </c>
      <c r="B1087" s="147" t="str">
        <f>data!C8441</f>
        <v>Incrementos distintos de los procedentes de combinaciones de negocios, propiedades, planta y equipo</v>
      </c>
      <c r="C1087" s="12" t="s">
        <v>2818</v>
      </c>
      <c r="G1087" s="9" t="s">
        <v>23</v>
      </c>
      <c r="I1087" s="8"/>
      <c r="J1087" s="425"/>
    </row>
    <row r="1088" spans="1:10" ht="15.75" customHeight="1">
      <c r="A1088" s="165" t="s">
        <v>22</v>
      </c>
      <c r="B1088" s="147" t="str">
        <f>data!C8442</f>
        <v>Adquisiciones realizadas mediante combinaciones de negocios, propiedades, planta y equipo</v>
      </c>
      <c r="C1088" s="12" t="s">
        <v>2819</v>
      </c>
      <c r="G1088" s="9" t="s">
        <v>23</v>
      </c>
      <c r="I1088" s="8"/>
      <c r="J1088" s="425"/>
    </row>
    <row r="1089" spans="1:10" ht="15.75" customHeight="1">
      <c r="A1089" s="165" t="s">
        <v>22</v>
      </c>
      <c r="B1089" s="147" t="str">
        <f>data!C8443</f>
        <v>Transferencias de propiedades de inversión cuando pasa a estar disponible la medición fiable del valor razonable, propiedades, planta y equipo</v>
      </c>
      <c r="C1089" s="12" t="s">
        <v>2820</v>
      </c>
      <c r="G1089" s="9" t="s">
        <v>23</v>
      </c>
      <c r="I1089" s="8"/>
      <c r="J1089" s="425"/>
    </row>
    <row r="1090" spans="1:10" ht="15.75" customHeight="1">
      <c r="A1090" s="165" t="s">
        <v>22</v>
      </c>
      <c r="B1090" s="147" t="str">
        <f>data!C8444</f>
        <v>Incremento (disminución) por diferencias de cambio netas, propiedades, planta y equipo</v>
      </c>
      <c r="C1090" s="12" t="s">
        <v>2821</v>
      </c>
      <c r="G1090" s="9" t="s">
        <v>23</v>
      </c>
      <c r="I1090" s="8"/>
      <c r="J1090" s="425"/>
    </row>
    <row r="1091" spans="1:10" ht="15.75" customHeight="1">
      <c r="A1091" s="165" t="s">
        <v>22</v>
      </c>
      <c r="B1091" s="147" t="str">
        <f>data!C8445</f>
        <v>Depreciación, propiedades, planta y equipo</v>
      </c>
      <c r="C1091" s="12" t="s">
        <v>2822</v>
      </c>
      <c r="G1091" s="9" t="s">
        <v>23</v>
      </c>
      <c r="I1091" s="8"/>
      <c r="J1091" s="425"/>
    </row>
    <row r="1092" spans="1:10" ht="15.75" customHeight="1">
      <c r="A1092" s="165" t="s">
        <v>22</v>
      </c>
      <c r="B1092" s="147" t="str">
        <f>data!C8446</f>
        <v>Incremento (disminución) de revaluaciones, propiedades, planta y equipo</v>
      </c>
      <c r="C1092" s="12" t="s">
        <v>3184</v>
      </c>
      <c r="G1092" s="9" t="s">
        <v>23</v>
      </c>
      <c r="I1092" s="8"/>
      <c r="J1092" s="425"/>
    </row>
    <row r="1093" spans="1:10" ht="15.75" customHeight="1">
      <c r="A1093" s="165" t="s">
        <v>22</v>
      </c>
      <c r="B1093" s="147" t="str">
        <f>data!C8447</f>
        <v>Pérdidas por deterioro de valor reconocidas en otro resultado integral, propiedades, planta y equipo</v>
      </c>
      <c r="C1093" s="12" t="s">
        <v>3185</v>
      </c>
      <c r="G1093" s="9" t="s">
        <v>23</v>
      </c>
      <c r="I1093" s="8"/>
      <c r="J1093" s="425"/>
    </row>
    <row r="1094" spans="1:10" ht="15.75" customHeight="1">
      <c r="A1094" s="165" t="s">
        <v>22</v>
      </c>
      <c r="B1094" s="147" t="str">
        <f>data!C8448</f>
        <v>Reversión de deterioros de valor reconocidos en otro resultado integral, propiedades, planta y equipo</v>
      </c>
      <c r="C1094" s="12" t="s">
        <v>3186</v>
      </c>
      <c r="G1094" s="9" t="s">
        <v>23</v>
      </c>
      <c r="I1094" s="8"/>
      <c r="J1094" s="425"/>
    </row>
    <row r="1095" spans="1:10" ht="15.75" customHeight="1">
      <c r="A1095" s="165" t="s">
        <v>22</v>
      </c>
      <c r="B1095" s="147" t="str">
        <f>data!C8449</f>
        <v>Pérdidas por deterioro de valor reconocidas en el resultado del periodo, propiedades, planta y equipo</v>
      </c>
      <c r="C1095" s="12" t="s">
        <v>2823</v>
      </c>
      <c r="G1095" s="9" t="s">
        <v>23</v>
      </c>
      <c r="I1095" s="8"/>
      <c r="J1095" s="425"/>
    </row>
    <row r="1096" spans="1:10" ht="15.75" customHeight="1">
      <c r="A1096" s="165" t="s">
        <v>22</v>
      </c>
      <c r="B1096" s="147" t="str">
        <f>data!C8450</f>
        <v>Reversión de pérdidas por deterioro de valor reconocidas en el resultado del periodo, propiedades, planta y equipo</v>
      </c>
      <c r="C1096" s="12" t="s">
        <v>2824</v>
      </c>
      <c r="G1096" s="9" t="s">
        <v>23</v>
      </c>
      <c r="I1096" s="8"/>
      <c r="J1096" s="425"/>
    </row>
    <row r="1097" spans="1:10" ht="15.75" customHeight="1">
      <c r="A1097" s="165" t="s">
        <v>22</v>
      </c>
      <c r="B1097" s="147" t="str">
        <f>data!C8451</f>
        <v>Incrementos (disminuciones) por otros cambios, propiedades, planta y equipo</v>
      </c>
      <c r="C1097" s="12" t="s">
        <v>2825</v>
      </c>
      <c r="G1097" s="9" t="s">
        <v>23</v>
      </c>
      <c r="I1097" s="8"/>
      <c r="J1097" s="425"/>
    </row>
    <row r="1098" spans="1:10" ht="15.75" customHeight="1">
      <c r="A1098" s="165" t="s">
        <v>22</v>
      </c>
      <c r="B1098" s="147" t="str">
        <f>data!C8452</f>
        <v>Disposiciones, propiedades, planta y equipo</v>
      </c>
      <c r="C1098" s="12" t="s">
        <v>2826</v>
      </c>
      <c r="G1098" s="9" t="s">
        <v>23</v>
      </c>
      <c r="I1098" s="8"/>
      <c r="J1098" s="425"/>
    </row>
    <row r="1099" spans="1:10" ht="15.75" customHeight="1">
      <c r="A1099" s="165" t="s">
        <v>22</v>
      </c>
      <c r="B1099" s="147" t="str">
        <f>data!C8453</f>
        <v>Total incremento (disminución) en propiedades, planta y equipo</v>
      </c>
      <c r="C1099" s="12" t="s">
        <v>2827</v>
      </c>
      <c r="G1099" s="9" t="s">
        <v>23</v>
      </c>
      <c r="I1099" s="8"/>
      <c r="J1099" s="425"/>
    </row>
    <row r="1100" spans="1:10" ht="15.75" customHeight="1">
      <c r="A1100" s="165" t="s">
        <v>22</v>
      </c>
      <c r="B1100" s="147" t="str">
        <f>data!C8454</f>
        <v>Propiedades, planta y equipo al final del periodo</v>
      </c>
      <c r="C1100" s="12" t="s">
        <v>2359</v>
      </c>
      <c r="G1100" s="9" t="s">
        <v>23</v>
      </c>
      <c r="I1100" s="8"/>
      <c r="J1100" s="425"/>
    </row>
    <row r="1101" spans="1:10" ht="15.75" customHeight="1">
      <c r="A1101" s="148" t="s">
        <v>15</v>
      </c>
      <c r="B1101" s="147">
        <f>data!C8455</f>
        <v>0</v>
      </c>
      <c r="G1101" s="9"/>
      <c r="I1101" s="8"/>
      <c r="J1101" s="425"/>
    </row>
    <row r="1102" spans="1:10" ht="15.75" customHeight="1">
      <c r="A1102" s="475" t="s">
        <v>22</v>
      </c>
      <c r="B1102" s="147" t="str">
        <f>data!C8456</f>
        <v>Fecha de vigencia de revaluación, propiedades, planta y equipo</v>
      </c>
      <c r="C1102" s="12" t="s">
        <v>3187</v>
      </c>
      <c r="G1102" s="9" t="s">
        <v>24</v>
      </c>
      <c r="I1102" s="8"/>
      <c r="J1102" s="425"/>
    </row>
    <row r="1103" spans="1:10" ht="15.75" customHeight="1">
      <c r="A1103" s="475" t="s">
        <v>22</v>
      </c>
      <c r="B1103" s="147" t="str">
        <f>data!C8457</f>
        <v>Explicación de la implicación del tasador independiente en la revaluación, propiedades, planta y equipo</v>
      </c>
      <c r="C1103" s="12" t="s">
        <v>3188</v>
      </c>
      <c r="G1103" s="9" t="s">
        <v>24</v>
      </c>
      <c r="I1103" s="8"/>
      <c r="J1103" s="425"/>
    </row>
    <row r="1104" spans="1:10" ht="15.75" customHeight="1">
      <c r="A1104" s="475" t="s">
        <v>22</v>
      </c>
      <c r="B1104" s="147" t="str">
        <f>data!C8458</f>
        <v>Explicación de los métodos de revaluación y suposiciones significativas, propiedades, planta y equipo</v>
      </c>
      <c r="C1104" s="12" t="s">
        <v>3189</v>
      </c>
      <c r="G1104" s="9" t="s">
        <v>24</v>
      </c>
      <c r="I1104" s="8"/>
      <c r="J1104" s="425"/>
    </row>
    <row r="1105" spans="1:10" ht="15.75" customHeight="1">
      <c r="A1105" s="475" t="s">
        <v>22</v>
      </c>
      <c r="B1105" s="147" t="str">
        <f>data!C8459</f>
        <v>Propiedades, planta y equipo, activos revaluados, al costo</v>
      </c>
      <c r="C1105" s="12" t="s">
        <v>3190</v>
      </c>
      <c r="G1105" s="9" t="s">
        <v>23</v>
      </c>
      <c r="I1105" s="8"/>
      <c r="J1105" s="425"/>
    </row>
    <row r="1106" spans="1:10" ht="15.75" customHeight="1">
      <c r="A1106" s="165" t="s">
        <v>22</v>
      </c>
      <c r="B1106" s="147" t="str">
        <f>data!C8460</f>
        <v>Bases de medición, propiedades de inversión al costo menos la depreciación y deterioro de valor acumulados</v>
      </c>
      <c r="C1106" s="12" t="s">
        <v>3191</v>
      </c>
      <c r="G1106" s="9" t="s">
        <v>24</v>
      </c>
      <c r="I1106" s="8"/>
      <c r="J1106" s="425"/>
    </row>
    <row r="1107" spans="1:10" ht="15.75" customHeight="1">
      <c r="A1107" s="165" t="s">
        <v>22</v>
      </c>
      <c r="B1107" s="147" t="str">
        <f>data!C8461</f>
        <v>Método de depreciación, propiedades de inversión al costo menos la depreciación y deterioro de valor acumulados</v>
      </c>
      <c r="C1107" s="12" t="s">
        <v>3192</v>
      </c>
      <c r="G1107" s="9" t="s">
        <v>24</v>
      </c>
      <c r="I1107" s="8"/>
      <c r="J1107" s="425"/>
    </row>
    <row r="1108" spans="1:10" ht="15.75" customHeight="1">
      <c r="A1108" s="165" t="s">
        <v>22</v>
      </c>
      <c r="B1108" s="147" t="str">
        <f>data!C8462</f>
        <v>Vidas útiles o tasas de depreciación, propiedades de inversión al costo menos la depreciación y deterioro de valor acumulados</v>
      </c>
      <c r="C1108" s="12" t="s">
        <v>3193</v>
      </c>
      <c r="G1108" s="9" t="s">
        <v>24</v>
      </c>
      <c r="I1108" s="8"/>
      <c r="J1108" s="425"/>
    </row>
    <row r="1109" spans="1:10" ht="15.75" customHeight="1">
      <c r="A1109" s="165" t="s">
        <v>22</v>
      </c>
      <c r="B1109" s="147" t="str">
        <f>data!C8463</f>
        <v>Información a revelar sobre la conciliación de propiedades de inversión al costo menos la depreciación y deterioro de valor acumulados [bloque de texto]</v>
      </c>
      <c r="C1109" s="12" t="s">
        <v>3194</v>
      </c>
      <c r="G1109" s="9" t="s">
        <v>24</v>
      </c>
      <c r="I1109" s="8"/>
      <c r="J1109" s="425"/>
    </row>
    <row r="1110" spans="1:10" ht="15.75" customHeight="1">
      <c r="A1110" s="475" t="s">
        <v>22</v>
      </c>
      <c r="B1110" s="147" t="str">
        <f>data!C8464</f>
        <v xml:space="preserve">Propiedades de inversión al costo menos la depreciación y deterioro de valor acumulados al comienzo del periodo </v>
      </c>
      <c r="C1110" s="150" t="s">
        <v>2556</v>
      </c>
      <c r="G1110" s="9" t="s">
        <v>23</v>
      </c>
      <c r="I1110" s="8"/>
      <c r="J1110" s="425"/>
    </row>
    <row r="1111" spans="1:10" ht="15.75" customHeight="1">
      <c r="A1111" s="475" t="s">
        <v>22</v>
      </c>
      <c r="B1111" s="147" t="str">
        <f>data!C8465</f>
        <v>Cambios en las propiedades de inversión al costo menos la depreciación y deterioro de valor acumulados [resumen]</v>
      </c>
      <c r="C1111" s="12" t="s">
        <v>3195</v>
      </c>
      <c r="G1111" s="9" t="s">
        <v>24</v>
      </c>
      <c r="I1111" s="8"/>
      <c r="J1111" s="425"/>
    </row>
    <row r="1112" spans="1:10" ht="15.75" customHeight="1">
      <c r="A1112" s="475" t="s">
        <v>22</v>
      </c>
      <c r="B1112" s="147" t="str">
        <f>data!C8466</f>
        <v>Incorporaciones por otras vías distintas a las combinaciones de negocios, propiedades de inversión al costo menos la depreciación y deterioro acumulados</v>
      </c>
      <c r="C1112" s="12" t="s">
        <v>3196</v>
      </c>
      <c r="G1112" s="9" t="s">
        <v>23</v>
      </c>
      <c r="I1112" s="8"/>
      <c r="J1112" s="425"/>
    </row>
    <row r="1113" spans="1:10" ht="15.75" customHeight="1">
      <c r="A1113" s="475" t="s">
        <v>22</v>
      </c>
      <c r="B1113" s="147" t="str">
        <f>data!C8467</f>
        <v>Adquisiciones a través de combinaciones de negocios, propiedades de inversión al costo menos la depreciación y deterioro acumulados</v>
      </c>
      <c r="C1113" s="12" t="s">
        <v>3197</v>
      </c>
      <c r="G1113" s="9" t="s">
        <v>23</v>
      </c>
      <c r="I1113" s="8"/>
      <c r="J1113" s="425"/>
    </row>
    <row r="1114" spans="1:10" ht="15.75" customHeight="1">
      <c r="A1114" s="475" t="s">
        <v>22</v>
      </c>
      <c r="B1114" s="147" t="str">
        <f>data!C8468</f>
        <v>Transferencia a (desde) propiedades de inversión a valor razonable con cambios en resultados [resumen]</v>
      </c>
      <c r="C1114" s="12" t="s">
        <v>3198</v>
      </c>
      <c r="G1114" s="9" t="s">
        <v>23</v>
      </c>
      <c r="I1114" s="8"/>
      <c r="J1114" s="425"/>
    </row>
    <row r="1115" spans="1:10" ht="15.75" customHeight="1">
      <c r="A1115" s="475" t="s">
        <v>22</v>
      </c>
      <c r="B1115" s="147" t="str">
        <f>data!C8469</f>
        <v>Transferencia a propiedades de inversión a valor razonable con cambios en resultados</v>
      </c>
      <c r="C1115" s="12" t="s">
        <v>3199</v>
      </c>
      <c r="G1115" s="9" t="s">
        <v>23</v>
      </c>
      <c r="I1115" s="8"/>
      <c r="J1115" s="425"/>
    </row>
    <row r="1116" spans="1:10" ht="15.75" customHeight="1">
      <c r="A1116" s="475" t="s">
        <v>22</v>
      </c>
      <c r="B1116" s="147" t="str">
        <f>data!C8470</f>
        <v>Transferencia desde propiedades de inversión a valor razonable con cambios en resultados</v>
      </c>
      <c r="C1116" s="12" t="s">
        <v>3200</v>
      </c>
      <c r="G1116" s="9" t="s">
        <v>23</v>
      </c>
      <c r="I1116" s="8"/>
      <c r="J1116" s="425"/>
    </row>
    <row r="1117" spans="1:10" ht="15.75" customHeight="1">
      <c r="A1117" s="475" t="s">
        <v>22</v>
      </c>
      <c r="B1117" s="147" t="str">
        <f>data!C8471</f>
        <v>Transferencia neta a (desde) propiedades de inversión a valor razonable con cambios en resultados</v>
      </c>
      <c r="C1117" s="12" t="s">
        <v>3201</v>
      </c>
      <c r="G1117" s="9" t="s">
        <v>23</v>
      </c>
      <c r="I1117" s="8"/>
      <c r="J1117" s="425"/>
    </row>
    <row r="1118" spans="1:10" ht="15.75" customHeight="1">
      <c r="A1118" s="475" t="s">
        <v>22</v>
      </c>
      <c r="B1118" s="147" t="str">
        <f>data!C8472</f>
        <v>Incremento (disminución) por diferencias de cambio, propiedades de inversión al costo menos la depreciación y deterioro de valor acumulados</v>
      </c>
      <c r="C1118" s="12" t="s">
        <v>3202</v>
      </c>
      <c r="G1118" s="9" t="s">
        <v>23</v>
      </c>
      <c r="I1118" s="8"/>
      <c r="J1118" s="425"/>
    </row>
    <row r="1119" spans="1:10" ht="15.75" customHeight="1">
      <c r="A1119" s="475" t="s">
        <v>22</v>
      </c>
      <c r="B1119" s="147" t="str">
        <f>data!C8473</f>
        <v>Depreciación, propiedades de inversión al costo menos la depreciación y deterioro de valor acumulados</v>
      </c>
      <c r="C1119" s="12" t="s">
        <v>3203</v>
      </c>
      <c r="G1119" s="9" t="s">
        <v>23</v>
      </c>
      <c r="I1119" s="8"/>
      <c r="J1119" s="425"/>
    </row>
    <row r="1120" spans="1:10" ht="15.75" customHeight="1">
      <c r="A1120" s="475" t="s">
        <v>22</v>
      </c>
      <c r="B1120" s="147" t="str">
        <f>data!C8474</f>
        <v>Pérdidas por deterioro de valor reconocidas en el resultado del periodo, propiedades de inversión, al costo menos la depreciación y deterioro de valor acumulados</v>
      </c>
      <c r="C1120" s="12" t="s">
        <v>3204</v>
      </c>
      <c r="G1120" s="9" t="s">
        <v>23</v>
      </c>
      <c r="I1120" s="8"/>
      <c r="J1120" s="425"/>
    </row>
    <row r="1121" spans="1:10" ht="15.75" customHeight="1">
      <c r="A1121" s="475" t="s">
        <v>22</v>
      </c>
      <c r="B1121" s="147" t="str">
        <f>data!C8475</f>
        <v>Reversión de deterioros de valor reconocidos en el resultado del periodo, propiedades de inversión, al costo menos la depreciación y deterioro de valor acumulados</v>
      </c>
      <c r="C1121" s="12" t="s">
        <v>3205</v>
      </c>
      <c r="G1121" s="9" t="s">
        <v>23</v>
      </c>
      <c r="I1121" s="8"/>
      <c r="J1121" s="425"/>
    </row>
    <row r="1122" spans="1:10" ht="15.75" customHeight="1">
      <c r="A1122" s="475" t="s">
        <v>22</v>
      </c>
      <c r="B1122" s="147" t="str">
        <f>data!C8476</f>
        <v>Incremento (disminución) por otros cambios, propiedades de inversión al costo menos la depreciación y deterioro de valor acumulados</v>
      </c>
      <c r="C1122" s="12" t="s">
        <v>3206</v>
      </c>
      <c r="G1122" s="9" t="s">
        <v>23</v>
      </c>
      <c r="I1122" s="8"/>
      <c r="J1122" s="425"/>
    </row>
    <row r="1123" spans="1:10" ht="15.75" customHeight="1">
      <c r="A1123" s="475" t="s">
        <v>22</v>
      </c>
      <c r="B1123" s="147" t="str">
        <f>data!C8477</f>
        <v>Disposiciones, propiedades de inversión al costo menos la depreciación y deterioro de valor acumulados</v>
      </c>
      <c r="C1123" s="12" t="s">
        <v>3207</v>
      </c>
      <c r="G1123" s="9" t="s">
        <v>23</v>
      </c>
      <c r="I1123" s="8"/>
      <c r="J1123" s="425"/>
    </row>
    <row r="1124" spans="1:10" ht="15.75" customHeight="1">
      <c r="A1124" s="475" t="s">
        <v>22</v>
      </c>
      <c r="B1124" s="147" t="str">
        <f>data!C8478</f>
        <v>Incremento (disminución) total en propiedades de inversión al costo menos la depreciación y deterioro de valor acumulados</v>
      </c>
      <c r="C1124" s="12" t="s">
        <v>3208</v>
      </c>
      <c r="G1124" s="9" t="s">
        <v>23</v>
      </c>
      <c r="I1124" s="8"/>
      <c r="J1124" s="425"/>
    </row>
    <row r="1125" spans="1:10" ht="15.75" customHeight="1">
      <c r="A1125" s="475" t="s">
        <v>22</v>
      </c>
      <c r="B1125" s="147" t="str">
        <f>data!C8479</f>
        <v>Propiedades de inversión al costo menos la depreciación y deterioro acumulados al final del periodo</v>
      </c>
      <c r="C1125" s="150" t="s">
        <v>2556</v>
      </c>
      <c r="G1125" s="9" t="s">
        <v>23</v>
      </c>
      <c r="I1125" s="8"/>
      <c r="J1125" s="425"/>
    </row>
    <row r="1126" spans="1:10" ht="15.75" customHeight="1">
      <c r="A1126" s="475" t="s">
        <v>22</v>
      </c>
      <c r="B1126" s="147" t="str">
        <f>data!C8497</f>
        <v>Propiedades, planta y equipo, restricciones en la titularidad</v>
      </c>
      <c r="C1126" s="12" t="s">
        <v>2828</v>
      </c>
      <c r="G1126" s="9" t="s">
        <v>23</v>
      </c>
      <c r="I1126" s="8"/>
      <c r="J1126" s="425"/>
    </row>
    <row r="1127" spans="1:10" ht="15.75" customHeight="1">
      <c r="A1127" s="475" t="s">
        <v>22</v>
      </c>
      <c r="B1127" s="147" t="str">
        <f>data!C8498</f>
        <v>Descripción de la existencia de restricciones en la titularidad, propiedades, planta y equipo</v>
      </c>
      <c r="C1127" s="12" t="s">
        <v>2829</v>
      </c>
      <c r="G1127" s="9" t="s">
        <v>24</v>
      </c>
      <c r="I1127" s="8"/>
      <c r="J1127" s="425"/>
    </row>
    <row r="1128" spans="1:10" ht="15.75" customHeight="1">
      <c r="A1128" s="475" t="s">
        <v>22</v>
      </c>
      <c r="B1128" s="147" t="str">
        <f>data!C8499</f>
        <v>Propiedades, planta y equipo, pignoradas como garantía</v>
      </c>
      <c r="C1128" s="12" t="s">
        <v>2830</v>
      </c>
      <c r="G1128" s="9" t="s">
        <v>23</v>
      </c>
      <c r="I1128" s="8"/>
      <c r="J1128" s="425"/>
    </row>
    <row r="1129" spans="1:10" ht="15.75" customHeight="1">
      <c r="A1129" s="475" t="s">
        <v>22</v>
      </c>
      <c r="B1129" s="147" t="str">
        <f>data!C8500</f>
        <v>Compromisos contractuales para la adquisición de propiedades, planta y equipo</v>
      </c>
      <c r="C1129" s="12" t="s">
        <v>2831</v>
      </c>
      <c r="G1129" s="9" t="s">
        <v>23</v>
      </c>
      <c r="I1129" s="8"/>
      <c r="J1129" s="425"/>
    </row>
    <row r="1130" spans="1:10" ht="15.75" customHeight="1">
      <c r="A1130" s="475" t="s">
        <v>22</v>
      </c>
      <c r="B1130" s="147" t="str">
        <f>data!C8501</f>
        <v>Declaración de que la entidad tiene propiedades de inversión cuyo valor razonable no puede medirse con fiabilidad sin costo o esfuerzo desproporcionado</v>
      </c>
      <c r="C1130" s="12" t="s">
        <v>3209</v>
      </c>
      <c r="G1130" s="9" t="s">
        <v>24</v>
      </c>
      <c r="I1130" s="8"/>
      <c r="J1130" s="425"/>
    </row>
    <row r="1131" spans="1:10" ht="15.75" customHeight="1">
      <c r="A1131" s="475" t="s">
        <v>22</v>
      </c>
      <c r="B1131" s="147" t="str">
        <f>data!C8502</f>
        <v>Descripción de las razones por las que la medición del valor razonable de propiedades de inversión implicaría un costo o esfuerzo desproporcionado</v>
      </c>
      <c r="C1131" s="12" t="s">
        <v>3210</v>
      </c>
      <c r="G1131" s="9" t="s">
        <v>24</v>
      </c>
      <c r="I1131" s="8"/>
      <c r="J1131" s="425"/>
    </row>
    <row r="1132" spans="1:10" ht="15.75" customHeight="1">
      <c r="A1132" s="475" t="s">
        <v>22</v>
      </c>
      <c r="B1132" s="147" t="str">
        <f>data!C8503</f>
        <v>Propiedades, planta y equipo, superávit de revaluación</v>
      </c>
      <c r="C1132" s="12" t="s">
        <v>3211</v>
      </c>
      <c r="G1132" s="9" t="s">
        <v>23</v>
      </c>
      <c r="I1132" s="8"/>
      <c r="J1132" s="425"/>
    </row>
    <row r="1133" spans="1:10" ht="15.75" customHeight="1">
      <c r="A1133" s="475" t="s">
        <v>22</v>
      </c>
      <c r="B1133" s="147" t="str">
        <f>data!C8504</f>
        <v>Descripción de restricciones sobre la distribución del superávit de revaluación a los accionistas, propiedades, planta y equipo</v>
      </c>
      <c r="C1133" s="12" t="s">
        <v>3212</v>
      </c>
      <c r="G1133" s="9" t="s">
        <v>24</v>
      </c>
      <c r="I1133" s="8"/>
      <c r="J1133" s="425"/>
    </row>
    <row r="1134" spans="1:10" ht="15.75" customHeight="1">
      <c r="A1134" s="148" t="s">
        <v>15</v>
      </c>
      <c r="B1134" s="299" t="str">
        <f>data!C8505</f>
        <v>--Nota [822390]--</v>
      </c>
      <c r="I1134" s="8"/>
      <c r="J1134" s="425"/>
    </row>
    <row r="1135" spans="1:10" ht="15.75" customHeight="1">
      <c r="A1135" s="165" t="s">
        <v>22</v>
      </c>
      <c r="B1135" s="147" t="str">
        <f>data!C8506</f>
        <v>Información a revelar sobre instrumentos financieros</v>
      </c>
      <c r="C1135" s="12" t="s">
        <v>2832</v>
      </c>
      <c r="G1135" s="9" t="s">
        <v>24</v>
      </c>
      <c r="I1135" s="8"/>
      <c r="J1135" s="425"/>
    </row>
    <row r="1136" spans="1:10" ht="15.75" customHeight="1">
      <c r="A1136" s="148" t="s">
        <v>15</v>
      </c>
      <c r="B1136" s="147" t="str">
        <f>data!C8507</f>
        <v>Categorías de activos financieros y pasivos financieros [sinopsis]</v>
      </c>
      <c r="C1136" s="12" t="s">
        <v>2654</v>
      </c>
      <c r="G1136" s="9"/>
      <c r="I1136" s="8"/>
      <c r="J1136" s="425"/>
    </row>
    <row r="1137" spans="1:10" ht="15.75" customHeight="1">
      <c r="A1137" s="165" t="s">
        <v>22</v>
      </c>
      <c r="B1137" s="147" t="str">
        <f>data!C8508</f>
        <v>Activos financieros al valor razonable con cambios en resultados</v>
      </c>
      <c r="C1137" s="12" t="s">
        <v>2655</v>
      </c>
      <c r="G1137" s="9" t="s">
        <v>23</v>
      </c>
      <c r="I1137" s="8"/>
      <c r="J1137" s="425"/>
    </row>
    <row r="1138" spans="1:10" ht="15.75" customHeight="1">
      <c r="A1138" s="165" t="s">
        <v>22</v>
      </c>
      <c r="B1138" s="147" t="str">
        <f>data!C8509</f>
        <v>Activos financieros que son instrumentos de deuda, al costo amortizado</v>
      </c>
      <c r="C1138" s="12" t="s">
        <v>2656</v>
      </c>
      <c r="G1138" s="9" t="s">
        <v>23</v>
      </c>
      <c r="I1138" s="8"/>
      <c r="J1138" s="425"/>
    </row>
    <row r="1139" spans="1:10" ht="15.75" customHeight="1">
      <c r="A1139" s="165" t="s">
        <v>22</v>
      </c>
      <c r="B1139" s="147" t="str">
        <f>data!C8510</f>
        <v>Activos financieros que son instrumentos de patrimonio, al costo</v>
      </c>
      <c r="C1139" s="12" t="s">
        <v>2657</v>
      </c>
      <c r="G1139" s="9" t="s">
        <v>23</v>
      </c>
      <c r="I1139" s="8"/>
      <c r="J1139" s="425"/>
    </row>
    <row r="1140" spans="1:10" ht="15.75" customHeight="1">
      <c r="A1140" s="165" t="s">
        <v>22</v>
      </c>
      <c r="B1140" s="147" t="str">
        <f>data!C8511</f>
        <v>Pasivos financieros al valor razonable con cambios en resultados</v>
      </c>
      <c r="C1140" s="12" t="s">
        <v>2658</v>
      </c>
      <c r="G1140" s="9" t="s">
        <v>23</v>
      </c>
      <c r="I1140" s="8"/>
      <c r="J1140" s="425"/>
    </row>
    <row r="1141" spans="1:10" ht="15.75" customHeight="1">
      <c r="A1141" s="165" t="s">
        <v>22</v>
      </c>
      <c r="B1141" s="147" t="str">
        <f>data!C8512</f>
        <v>Pasivos financieros al costo amortizado</v>
      </c>
      <c r="C1141" s="12" t="s">
        <v>2659</v>
      </c>
      <c r="G1141" s="9" t="s">
        <v>23</v>
      </c>
      <c r="I1141" s="8"/>
      <c r="J1141" s="425"/>
    </row>
    <row r="1142" spans="1:10" ht="15.75" customHeight="1">
      <c r="A1142" s="165" t="s">
        <v>22</v>
      </c>
      <c r="B1142" s="147" t="str">
        <f>data!C8513</f>
        <v>Compromisos de préstamo, al costo</v>
      </c>
      <c r="C1142" s="12" t="s">
        <v>2660</v>
      </c>
      <c r="G1142" s="9" t="s">
        <v>23</v>
      </c>
      <c r="I1142" s="8"/>
      <c r="J1142" s="425"/>
    </row>
    <row r="1143" spans="1:10" ht="15.75" customHeight="1">
      <c r="A1143" s="165" t="s">
        <v>22</v>
      </c>
      <c r="B1143" s="147" t="str">
        <f>data!C8514</f>
        <v>Descripción de los métodos y suposiciones para determinar el valor razonable</v>
      </c>
      <c r="C1143" s="12" t="s">
        <v>3226</v>
      </c>
      <c r="G1143" s="9" t="s">
        <v>24</v>
      </c>
      <c r="I1143" s="8"/>
      <c r="J1143" s="425"/>
    </row>
    <row r="1144" spans="1:10" ht="15.75" customHeight="1">
      <c r="A1144" s="148" t="s">
        <v>15</v>
      </c>
      <c r="B1144" s="147">
        <f>data!C8515</f>
        <v>0</v>
      </c>
      <c r="G1144" s="9" t="s">
        <v>24</v>
      </c>
      <c r="I1144" s="8"/>
      <c r="J1144" s="425"/>
    </row>
    <row r="1145" spans="1:10" ht="15.75" customHeight="1">
      <c r="A1145" s="148" t="s">
        <v>15</v>
      </c>
      <c r="B1145" s="147">
        <f>data!C8515</f>
        <v>0</v>
      </c>
      <c r="G1145" s="9"/>
      <c r="I1145" s="8"/>
      <c r="J1145" s="425"/>
    </row>
    <row r="1146" spans="1:10" ht="15.75" customHeight="1">
      <c r="A1146" s="148" t="s">
        <v>15</v>
      </c>
      <c r="B1146" s="147" t="str">
        <f>data!C8516</f>
        <v>Información a revelar sobre activos financieros transferidos que no se dan de baja en cuentas en su totalidad [partidas]</v>
      </c>
      <c r="C1146" s="12" t="s">
        <v>2833</v>
      </c>
      <c r="G1146" s="9"/>
      <c r="I1146" s="8"/>
      <c r="J1146" s="425"/>
    </row>
    <row r="1147" spans="1:10" ht="15.75" customHeight="1">
      <c r="A1147" s="165" t="s">
        <v>22</v>
      </c>
      <c r="B1147" s="147" t="str">
        <f>data!C8517</f>
        <v>Descripción de la naturaleza de activos financieros transferidos que no se dan de baja en cuentas en su totalidad</v>
      </c>
      <c r="C1147" s="12" t="s">
        <v>2834</v>
      </c>
      <c r="G1147" s="9" t="s">
        <v>24</v>
      </c>
      <c r="I1147" s="8"/>
      <c r="J1147" s="425"/>
    </row>
    <row r="1148" spans="1:10" ht="15.75" customHeight="1">
      <c r="A1148" s="165" t="s">
        <v>22</v>
      </c>
      <c r="B1148" s="147" t="str">
        <f>data!C8518</f>
        <v>Descripción de la naturaleza de los riesgos y ventajas inherentes a la propiedad a los que la entidad está expuesta</v>
      </c>
      <c r="C1148" s="12" t="s">
        <v>2835</v>
      </c>
      <c r="G1148" s="9" t="s">
        <v>24</v>
      </c>
      <c r="I1148" s="8"/>
      <c r="J1148" s="425"/>
    </row>
    <row r="1149" spans="1:10" ht="15.75" customHeight="1">
      <c r="A1149" s="165" t="s">
        <v>22</v>
      </c>
      <c r="B1149" s="147" t="str">
        <f>data!C8519</f>
        <v>Activos que la entidad continúa reconociendo</v>
      </c>
      <c r="C1149" s="12" t="s">
        <v>2836</v>
      </c>
      <c r="G1149" s="9" t="s">
        <v>23</v>
      </c>
      <c r="I1149" s="8"/>
      <c r="J1149" s="425"/>
    </row>
    <row r="1150" spans="1:10" ht="15.75" customHeight="1">
      <c r="A1150" s="165" t="s">
        <v>22</v>
      </c>
      <c r="B1150" s="147" t="str">
        <f>data!C8520</f>
        <v>Pasivos asociados que la entidad continúa reconociendo</v>
      </c>
      <c r="C1150" s="12" t="s">
        <v>2837</v>
      </c>
      <c r="G1150" s="9" t="s">
        <v>23</v>
      </c>
      <c r="I1150" s="8"/>
      <c r="J1150" s="425"/>
    </row>
    <row r="1151" spans="1:10" ht="15.75" customHeight="1">
      <c r="A1151" s="148" t="s">
        <v>15</v>
      </c>
      <c r="B1151" s="147">
        <f>data!C8521</f>
        <v>0</v>
      </c>
      <c r="G1151" s="9"/>
      <c r="I1151" s="8"/>
      <c r="J1151" s="425"/>
    </row>
    <row r="1152" spans="1:10" ht="15.75" customHeight="1">
      <c r="A1152" s="165" t="s">
        <v>22</v>
      </c>
      <c r="B1152" s="147" t="str">
        <f>data!C8522</f>
        <v>Activos financieros pignorados como garantía de pasivos o pasivos contingentes</v>
      </c>
      <c r="C1152" s="12" t="s">
        <v>2838</v>
      </c>
      <c r="G1152" s="9" t="s">
        <v>23</v>
      </c>
      <c r="I1152" s="8"/>
      <c r="J1152" s="425"/>
    </row>
    <row r="1153" spans="1:10" ht="15.75" customHeight="1">
      <c r="A1153" s="165" t="s">
        <v>22</v>
      </c>
      <c r="B1153" s="147" t="str">
        <f>data!C8523</f>
        <v>Descripción de los plazos y condiciones de activos financieros pignorados como garantía colateral para pasivos o pasivos contingentes</v>
      </c>
      <c r="C1153" s="12" t="s">
        <v>2839</v>
      </c>
      <c r="G1153" s="9" t="s">
        <v>24</v>
      </c>
      <c r="I1153" s="8"/>
      <c r="J1153" s="425"/>
    </row>
    <row r="1154" spans="1:10" ht="15.75" customHeight="1">
      <c r="A1154" s="165" t="s">
        <v>22</v>
      </c>
      <c r="B1154" s="147" t="str">
        <f>data!C8524</f>
        <v>Descripción de los detalles de incumplimientos durante el período que se refieran al principal, a los intereses, a los fondos de amortización para cancelación de deudas o a las condiciones de rescate relativas a esos préstamos por pagar</v>
      </c>
      <c r="C1154" s="12" t="s">
        <v>2840</v>
      </c>
      <c r="G1154" s="9" t="s">
        <v>24</v>
      </c>
      <c r="I1154" s="8"/>
      <c r="J1154" s="425"/>
    </row>
    <row r="1155" spans="1:10" ht="15.75" customHeight="1">
      <c r="A1155" s="165" t="s">
        <v>22</v>
      </c>
      <c r="B1155" s="147" t="str">
        <f>data!C8525</f>
        <v>Préstamos pagaderos por incumplimiento</v>
      </c>
      <c r="C1155" s="12" t="s">
        <v>2841</v>
      </c>
      <c r="G1155" s="9" t="s">
        <v>23</v>
      </c>
      <c r="I1155" s="8"/>
      <c r="J1155" s="425"/>
    </row>
    <row r="1156" spans="1:10" ht="15.75" customHeight="1">
      <c r="A1156" s="165" t="s">
        <v>22</v>
      </c>
      <c r="B1156" s="147" t="str">
        <f>data!C8526</f>
        <v>Explicación de si se subsanaron los incumplimientos o se renegociaron los plazos de préstamos pagaderos antes de que los estados financieros se autorizasen para su publicación</v>
      </c>
      <c r="C1156" s="12" t="s">
        <v>2842</v>
      </c>
      <c r="G1156" s="9" t="s">
        <v>24</v>
      </c>
      <c r="I1156" s="8"/>
      <c r="J1156" s="425"/>
    </row>
    <row r="1157" spans="1:10" ht="15.75" customHeight="1">
      <c r="A1157" s="148" t="s">
        <v>15</v>
      </c>
      <c r="B1157" s="147" t="str">
        <f>data!C8527</f>
        <v>Ingresos, gastos, ganancias o pérdidas de instrumentos financieros [sinopsis]</v>
      </c>
      <c r="C1157" s="12" t="s">
        <v>2843</v>
      </c>
      <c r="G1157" s="9"/>
      <c r="I1157" s="8"/>
      <c r="J1157" s="425"/>
    </row>
    <row r="1158" spans="1:10" ht="15.75" customHeight="1">
      <c r="A1158" s="148" t="s">
        <v>15</v>
      </c>
      <c r="B1158" s="147" t="str">
        <f>data!C8528</f>
        <v>Ganancias (pérdidas) por instrumentos financieros [sinopsis]</v>
      </c>
      <c r="C1158" s="12" t="s">
        <v>2844</v>
      </c>
      <c r="G1158" s="9"/>
      <c r="I1158" s="8"/>
      <c r="J1158" s="425"/>
    </row>
    <row r="1159" spans="1:10" ht="15.75" customHeight="1">
      <c r="A1159" s="165" t="s">
        <v>22</v>
      </c>
      <c r="B1159" s="147" t="str">
        <f>data!C8529</f>
        <v>Ganancias (pérdidas) en activos financieros al valor razonable con cambios en resultados</v>
      </c>
      <c r="C1159" s="12" t="s">
        <v>2845</v>
      </c>
      <c r="G1159" s="9" t="s">
        <v>23</v>
      </c>
      <c r="I1159" s="8"/>
      <c r="J1159" s="425"/>
    </row>
    <row r="1160" spans="1:10" ht="15.75" customHeight="1">
      <c r="A1160" s="165" t="s">
        <v>22</v>
      </c>
      <c r="B1160" s="147" t="str">
        <f>data!C8530</f>
        <v>Ganancias (pérdidas) en pasivos financieros al valor razonable con cambios en resultados</v>
      </c>
      <c r="C1160" s="12" t="s">
        <v>2846</v>
      </c>
      <c r="G1160" s="9" t="s">
        <v>23</v>
      </c>
      <c r="I1160" s="8"/>
      <c r="J1160" s="425"/>
    </row>
    <row r="1161" spans="1:10" ht="15.75" customHeight="1">
      <c r="A1161" s="165" t="s">
        <v>22</v>
      </c>
      <c r="B1161" s="147" t="str">
        <f>data!C8531</f>
        <v>Ganancias (pérdidas) por activos financieros al costo amortizado</v>
      </c>
      <c r="C1161" s="12" t="s">
        <v>2847</v>
      </c>
      <c r="G1161" s="9" t="s">
        <v>23</v>
      </c>
      <c r="I1161" s="8"/>
      <c r="J1161" s="425"/>
    </row>
    <row r="1162" spans="1:10" ht="15.75" customHeight="1">
      <c r="A1162" s="165" t="s">
        <v>22</v>
      </c>
      <c r="B1162" s="147" t="str">
        <f>data!C8532</f>
        <v>Ganancias (pérdidas) por pasivos financieros al costo amortizado</v>
      </c>
      <c r="C1162" s="12" t="s">
        <v>2848</v>
      </c>
      <c r="G1162" s="9" t="s">
        <v>23</v>
      </c>
      <c r="I1162" s="8"/>
      <c r="J1162" s="425"/>
    </row>
    <row r="1163" spans="1:10" ht="15.75" customHeight="1">
      <c r="A1163" s="148" t="s">
        <v>15</v>
      </c>
      <c r="B1163" s="147" t="str">
        <f>data!C8533</f>
        <v>Ingresos por intereses y gastos por intereses por activos financieros o pasivos financieros valorados de forma distinta al valor razonable con cambios en resultados [sinopsis]</v>
      </c>
      <c r="C1163" s="12" t="s">
        <v>2849</v>
      </c>
      <c r="G1163" s="9"/>
      <c r="I1163" s="8"/>
      <c r="J1163" s="425"/>
    </row>
    <row r="1164" spans="1:10" ht="15.75" customHeight="1">
      <c r="A1164" s="165" t="s">
        <v>22</v>
      </c>
      <c r="B1164" s="147" t="str">
        <f>data!C8534</f>
        <v>Ingresos por intereses por activos financieros valorados de forma distinta al valor razonable con cambios en resultados</v>
      </c>
      <c r="C1164" s="12" t="s">
        <v>2850</v>
      </c>
      <c r="G1164" s="9" t="s">
        <v>23</v>
      </c>
      <c r="I1164" s="8"/>
      <c r="J1164" s="425"/>
    </row>
    <row r="1165" spans="1:10" ht="15.75" customHeight="1">
      <c r="A1165" s="165" t="s">
        <v>22</v>
      </c>
      <c r="B1165" s="147" t="str">
        <f>data!C8535</f>
        <v>Gastos por intereses por pasivos financieros valorados de forma distinta al valor razonable con cambios en resultados</v>
      </c>
      <c r="C1165" s="12" t="s">
        <v>2851</v>
      </c>
      <c r="G1165" s="9" t="s">
        <v>23</v>
      </c>
      <c r="I1165" s="8"/>
      <c r="J1165" s="425"/>
    </row>
    <row r="1166" spans="1:10" ht="15.75" customHeight="1">
      <c r="A1166" s="165" t="s">
        <v>22</v>
      </c>
      <c r="B1166" s="147" t="str">
        <f>data!C8536</f>
        <v>Información a revelar de activos financieros [Texto]</v>
      </c>
      <c r="C1166" s="12" t="s">
        <v>2852</v>
      </c>
      <c r="G1166" s="9" t="s">
        <v>24</v>
      </c>
      <c r="I1166" s="8"/>
      <c r="J1166" s="425"/>
    </row>
    <row r="1167" spans="1:10" ht="15.75" customHeight="1">
      <c r="A1167" s="148" t="s">
        <v>15</v>
      </c>
      <c r="B1167" s="147" t="str">
        <f>data!C8537</f>
        <v>Información a revelar sobre activos financieros [resumen]</v>
      </c>
      <c r="C1167" s="12" t="s">
        <v>2853</v>
      </c>
      <c r="G1167" s="9"/>
      <c r="I1167" s="8"/>
      <c r="J1167" s="425"/>
    </row>
    <row r="1168" spans="1:10" ht="15.75" customHeight="1">
      <c r="A1168" s="165" t="s">
        <v>22</v>
      </c>
      <c r="B1168" s="147" t="str">
        <f>data!C8538</f>
        <v>Pérdidas por deterioro de valor, activos financieros</v>
      </c>
      <c r="C1168" s="12" t="s">
        <v>2854</v>
      </c>
      <c r="G1168" s="9" t="s">
        <v>23</v>
      </c>
      <c r="I1168" s="8"/>
      <c r="J1168" s="425"/>
    </row>
    <row r="1169" spans="1:10" ht="15.75" customHeight="1">
      <c r="A1169" s="148" t="s">
        <v>15</v>
      </c>
      <c r="B1169" s="147">
        <f>data!C8539</f>
        <v>0</v>
      </c>
      <c r="I1169" s="8"/>
      <c r="J1169" s="425"/>
    </row>
    <row r="1170" spans="1:10" ht="15.75" customHeight="1">
      <c r="A1170" s="165" t="s">
        <v>22</v>
      </c>
      <c r="B1170" s="147" t="str">
        <f>data!C8540</f>
        <v>Información a revelar sobre contabilidad de coberturas [Texto]</v>
      </c>
      <c r="C1170" s="12" t="s">
        <v>2855</v>
      </c>
      <c r="G1170" s="9" t="s">
        <v>24</v>
      </c>
      <c r="I1170" s="8"/>
      <c r="J1170" s="425"/>
    </row>
    <row r="1171" spans="1:10" ht="15.75" customHeight="1">
      <c r="A1171" s="165" t="s">
        <v>22</v>
      </c>
      <c r="B1171" s="147" t="str">
        <f>data!C8541</f>
        <v>Información a revelar detallada sobre coberturas [Texto]</v>
      </c>
      <c r="C1171" s="12" t="s">
        <v>2856</v>
      </c>
      <c r="G1171" s="9" t="s">
        <v>24</v>
      </c>
      <c r="I1171" s="8"/>
      <c r="J1171" s="425"/>
    </row>
    <row r="1172" spans="1:10" ht="15.75" customHeight="1">
      <c r="A1172" s="148" t="s">
        <v>15</v>
      </c>
      <c r="B1172" s="147" t="str">
        <f>data!C8542</f>
        <v>Información a revelar detallada sobre coberturas</v>
      </c>
      <c r="C1172" s="12" t="s">
        <v>2857</v>
      </c>
      <c r="I1172" s="8"/>
      <c r="J1172" s="425"/>
    </row>
    <row r="1173" spans="1:10" ht="15.75" customHeight="1">
      <c r="A1173" s="165" t="s">
        <v>22</v>
      </c>
      <c r="B1173" s="147" t="str">
        <f>data!C8543</f>
        <v>Descripción del tipo de cobertura</v>
      </c>
      <c r="C1173" s="12" t="s">
        <v>2858</v>
      </c>
      <c r="G1173" s="9" t="s">
        <v>24</v>
      </c>
      <c r="I1173" s="8"/>
      <c r="J1173" s="425"/>
    </row>
    <row r="1174" spans="1:10" ht="15.75" customHeight="1">
      <c r="A1174" s="165" t="s">
        <v>22</v>
      </c>
      <c r="B1174" s="147" t="str">
        <f>data!C8544</f>
        <v>Descripción de instrumentos financieros designados como instrumentos de cobertura</v>
      </c>
      <c r="C1174" s="12" t="s">
        <v>2859</v>
      </c>
      <c r="G1174" s="9" t="s">
        <v>24</v>
      </c>
      <c r="I1174" s="8"/>
      <c r="J1174" s="425"/>
    </row>
    <row r="1175" spans="1:10" ht="15.75" customHeight="1">
      <c r="A1175" s="165" t="s">
        <v>22</v>
      </c>
      <c r="B1175" s="147" t="str">
        <f>data!C8545</f>
        <v>Instrumentos financieros designados como instrumentos de cobertura, al valor razonable</v>
      </c>
      <c r="C1175" s="12" t="s">
        <v>2860</v>
      </c>
      <c r="G1175" s="9" t="s">
        <v>23</v>
      </c>
      <c r="I1175" s="8"/>
      <c r="J1175" s="425"/>
    </row>
    <row r="1176" spans="1:10" ht="15.75" customHeight="1">
      <c r="A1176" s="165" t="s">
        <v>22</v>
      </c>
      <c r="B1176" s="147" t="str">
        <f>data!C8546</f>
        <v>Descripción de la naturaleza de los riesgos que han sido cubiertos</v>
      </c>
      <c r="C1176" s="12" t="s">
        <v>2861</v>
      </c>
      <c r="G1176" s="9" t="s">
        <v>24</v>
      </c>
      <c r="I1176" s="8"/>
      <c r="J1176" s="425"/>
    </row>
    <row r="1177" spans="1:10" ht="15.75" customHeight="1">
      <c r="A1177" s="148" t="s">
        <v>15</v>
      </c>
      <c r="B1177" s="147">
        <f>data!C8563</f>
        <v>0</v>
      </c>
      <c r="G1177" s="9"/>
      <c r="I1177" s="8"/>
      <c r="J1177" s="425"/>
    </row>
    <row r="1178" spans="1:10" ht="15.75" customHeight="1">
      <c r="A1178" s="165" t="s">
        <v>22</v>
      </c>
      <c r="B1178" s="147" t="str">
        <f>data!C8564</f>
        <v>Ganancias (pérdidas) por instrumentos de cobertura, coberturas a valor razonable</v>
      </c>
      <c r="C1178" s="12" t="s">
        <v>2862</v>
      </c>
      <c r="G1178" s="9" t="s">
        <v>23</v>
      </c>
      <c r="I1178" s="8"/>
      <c r="J1178" s="425"/>
    </row>
    <row r="1179" spans="1:10" ht="15.75" customHeight="1">
      <c r="A1179" s="165" t="s">
        <v>22</v>
      </c>
      <c r="B1179" s="147" t="str">
        <f>data!C8565</f>
        <v>Ganancias (pérdidas) por partidas cubiertas atribuibles al riesgo cubierto, coberturas a valor razonable</v>
      </c>
      <c r="C1179" s="12" t="s">
        <v>2863</v>
      </c>
      <c r="G1179" s="9" t="s">
        <v>23</v>
      </c>
      <c r="I1179" s="8"/>
      <c r="J1179" s="425"/>
    </row>
    <row r="1180" spans="1:10" ht="15.75" customHeight="1">
      <c r="A1180" s="165" t="s">
        <v>22</v>
      </c>
      <c r="B1180" s="147" t="str">
        <f>data!C8566</f>
        <v>Descripción de los periodos en los que ocurren los flujos de efectivo esperados</v>
      </c>
      <c r="C1180" s="12" t="s">
        <v>2864</v>
      </c>
      <c r="G1180" s="9" t="s">
        <v>24</v>
      </c>
      <c r="I1180" s="8"/>
      <c r="J1180" s="425"/>
    </row>
    <row r="1181" spans="1:10" ht="15.75" customHeight="1">
      <c r="A1181" s="165" t="s">
        <v>22</v>
      </c>
      <c r="B1181" s="147" t="str">
        <f>data!C8567</f>
        <v>Descripción de los periodos en los que los flujos de efectivo afectan al resultado</v>
      </c>
      <c r="C1181" s="12" t="s">
        <v>2865</v>
      </c>
      <c r="G1181" s="9" t="s">
        <v>24</v>
      </c>
      <c r="I1181" s="8"/>
      <c r="J1181" s="425"/>
    </row>
    <row r="1182" spans="1:10" ht="15.75" customHeight="1">
      <c r="A1182" s="165" t="s">
        <v>22</v>
      </c>
      <c r="B1182" s="147" t="str">
        <f>data!C8568</f>
        <v>Descripción de las transacciones previstas para las que anteriormente se utilizó la contabilidad de coberturas pero que no se espera que vuelvan a suceder</v>
      </c>
      <c r="C1182" s="12" t="s">
        <v>2866</v>
      </c>
      <c r="G1182" s="9" t="s">
        <v>24</v>
      </c>
      <c r="I1182" s="8"/>
      <c r="J1182" s="425"/>
    </row>
    <row r="1183" spans="1:10" ht="15.75" customHeight="1">
      <c r="A1183" s="165" t="s">
        <v>22</v>
      </c>
      <c r="B1183" s="147" t="str">
        <f>data!C8569</f>
        <v>Ganancias (pérdidas) por coberturas de flujos de efectivo, neto de impuestos</v>
      </c>
      <c r="C1183" s="12" t="s">
        <v>2867</v>
      </c>
      <c r="G1183" s="9" t="s">
        <v>23</v>
      </c>
      <c r="I1183" s="8"/>
      <c r="J1183" s="425"/>
    </row>
    <row r="1184" spans="1:10" ht="15.75" customHeight="1">
      <c r="A1184" s="165" t="s">
        <v>22</v>
      </c>
      <c r="B1184" s="147" t="str">
        <f>data!C8570</f>
        <v>Ganancias (pérdidas) por coberturas de flujos de efectivo, antes de impuestos</v>
      </c>
      <c r="C1184" s="12" t="s">
        <v>2868</v>
      </c>
      <c r="G1184" s="9" t="s">
        <v>23</v>
      </c>
      <c r="I1184" s="8"/>
      <c r="J1184" s="425"/>
    </row>
    <row r="1185" spans="1:10" ht="15.75" customHeight="1">
      <c r="A1185" s="165" t="s">
        <v>22</v>
      </c>
      <c r="B1185" s="147" t="str">
        <f>data!C8571</f>
        <v>Ajustes de reclasificación en coberturas de flujos de efectivo, neto de impuestos</v>
      </c>
      <c r="C1185" s="12" t="s">
        <v>2869</v>
      </c>
      <c r="G1185" s="9" t="s">
        <v>23</v>
      </c>
      <c r="I1185" s="8"/>
      <c r="J1185" s="425"/>
    </row>
    <row r="1186" spans="1:10" ht="15.75" customHeight="1">
      <c r="A1186" s="165" t="s">
        <v>22</v>
      </c>
      <c r="B1186" s="147" t="str">
        <f>data!C8572</f>
        <v>Ajustes de reclasificación en coberturas de flujos de efectivo, antes de impuestos</v>
      </c>
      <c r="C1186" s="12" t="s">
        <v>2870</v>
      </c>
      <c r="G1186" s="9" t="s">
        <v>23</v>
      </c>
      <c r="I1186" s="8"/>
      <c r="J1186" s="425"/>
    </row>
    <row r="1187" spans="1:10" ht="15.75" customHeight="1">
      <c r="A1187" s="165" t="s">
        <v>22</v>
      </c>
      <c r="B1187" s="147" t="str">
        <f>data!C8573</f>
        <v>Ganancias (pérdidas) por ineficacia de las coberturas de flujos de efectivo reconocidas en el resultado del periodo</v>
      </c>
      <c r="C1187" s="12" t="s">
        <v>2871</v>
      </c>
      <c r="G1187" s="9" t="s">
        <v>23</v>
      </c>
      <c r="I1187" s="8"/>
      <c r="J1187" s="425"/>
    </row>
    <row r="1188" spans="1:10" ht="15.75" customHeight="1">
      <c r="A1188" s="148" t="s">
        <v>15</v>
      </c>
      <c r="B1188" s="299" t="str">
        <f>data!C8574</f>
        <v>--Nota [823180]--</v>
      </c>
      <c r="I1188" s="8"/>
      <c r="J1188" s="425"/>
    </row>
    <row r="1189" spans="1:10" ht="15.75" customHeight="1">
      <c r="A1189" s="165" t="s">
        <v>22</v>
      </c>
      <c r="B1189" s="147" t="str">
        <f>data!C8575</f>
        <v>Información a revelar sobre activos intangibles [Texto]</v>
      </c>
      <c r="C1189" s="12" t="s">
        <v>2872</v>
      </c>
      <c r="G1189" s="9" t="s">
        <v>24</v>
      </c>
      <c r="I1189" s="8"/>
      <c r="J1189" s="425"/>
    </row>
    <row r="1190" spans="1:10" ht="15.75" customHeight="1">
      <c r="A1190" s="165" t="s">
        <v>22</v>
      </c>
      <c r="B1190" s="147" t="str">
        <f>data!C8576</f>
        <v>Información a revelar detallada sobre activos intangibles [Texto]</v>
      </c>
      <c r="C1190" s="12" t="s">
        <v>2873</v>
      </c>
      <c r="G1190" s="9" t="s">
        <v>24</v>
      </c>
      <c r="I1190" s="8"/>
      <c r="J1190" s="425"/>
    </row>
    <row r="1191" spans="1:10" ht="15.75" customHeight="1">
      <c r="A1191" s="148" t="s">
        <v>15</v>
      </c>
      <c r="B1191" s="147" t="str">
        <f>data!C8577</f>
        <v>-01-</v>
      </c>
      <c r="I1191" s="8"/>
      <c r="J1191" s="425"/>
    </row>
    <row r="1192" spans="1:10" ht="15.75" customHeight="1">
      <c r="A1192" s="165" t="s">
        <v>22</v>
      </c>
      <c r="B1192" s="147" t="str">
        <f>data!C8578</f>
        <v>Información a revelar detallada sobre activos intangibles</v>
      </c>
      <c r="C1192" s="12" t="s">
        <v>2874</v>
      </c>
      <c r="I1192" s="8"/>
      <c r="J1192" s="425"/>
    </row>
    <row r="1193" spans="1:10" ht="15.75" customHeight="1">
      <c r="A1193" s="165" t="s">
        <v>22</v>
      </c>
      <c r="B1193" s="147" t="str">
        <f>data!C8579</f>
        <v>Descripción de la partida o partidas, del estado de resultado integral en las que está incluida la amortización de los activos intangibles</v>
      </c>
      <c r="C1193" s="12" t="s">
        <v>2875</v>
      </c>
      <c r="G1193" s="9" t="s">
        <v>24</v>
      </c>
      <c r="I1193" s="8"/>
      <c r="J1193" s="425"/>
    </row>
    <row r="1194" spans="1:10" ht="15.75" customHeight="1">
      <c r="A1194" s="165" t="s">
        <v>22</v>
      </c>
      <c r="B1194" s="147" t="str">
        <f>data!C8580</f>
        <v>Método de amortización, activos intangibles distintos de la plusvalía</v>
      </c>
      <c r="C1194" s="12" t="s">
        <v>2876</v>
      </c>
      <c r="G1194" s="9" t="s">
        <v>24</v>
      </c>
      <c r="I1194" s="8"/>
      <c r="J1194" s="425"/>
    </row>
    <row r="1195" spans="1:10" ht="15.75" customHeight="1">
      <c r="A1195" s="165" t="s">
        <v>22</v>
      </c>
      <c r="B1195" s="147" t="str">
        <f>data!C8581</f>
        <v>Vidas útiles o tasas de amortización, activos intangibles distintos de la plusvalía</v>
      </c>
      <c r="C1195" s="12" t="s">
        <v>2877</v>
      </c>
      <c r="G1195" s="9" t="s">
        <v>24</v>
      </c>
      <c r="I1195" s="8"/>
      <c r="J1195" s="425"/>
    </row>
    <row r="1196" spans="1:10" ht="15.75" customHeight="1">
      <c r="A1196" s="165" t="s">
        <v>22</v>
      </c>
      <c r="B1196" s="147" t="str">
        <f>data!C8582</f>
        <v>Conciliación de cambios en activos intangibles distintos de la plusvalía [sinopsis]</v>
      </c>
      <c r="C1196" s="12" t="s">
        <v>2878</v>
      </c>
      <c r="G1196" s="9"/>
      <c r="I1196" s="8"/>
      <c r="J1196" s="425"/>
    </row>
    <row r="1197" spans="1:10" ht="15.75" customHeight="1">
      <c r="A1197" s="165" t="s">
        <v>22</v>
      </c>
      <c r="B1197" s="147" t="str">
        <f>data!C8583</f>
        <v>Activos intangibles distintos de la plusvalía al comienzo del periodo</v>
      </c>
      <c r="C1197" s="12" t="s">
        <v>2362</v>
      </c>
      <c r="G1197" s="9" t="s">
        <v>23</v>
      </c>
      <c r="I1197" s="8"/>
      <c r="J1197" s="425"/>
    </row>
    <row r="1198" spans="1:10" ht="15.75" customHeight="1">
      <c r="A1198" s="165" t="s">
        <v>22</v>
      </c>
      <c r="B1198" s="147" t="str">
        <f>data!C8584</f>
        <v>Cambios en activos intangibles distintos de la plusvalía [sinopsis]</v>
      </c>
      <c r="C1198" s="12" t="s">
        <v>2879</v>
      </c>
      <c r="G1198" s="9"/>
      <c r="I1198" s="8"/>
      <c r="J1198" s="425"/>
    </row>
    <row r="1199" spans="1:10" ht="15.75" customHeight="1">
      <c r="A1199" s="165" t="s">
        <v>22</v>
      </c>
      <c r="B1199" s="147" t="str">
        <f>data!C8585</f>
        <v>Incrementos distintos de los procedentes de combinaciones de negocios, activos intangibles distintos de la plusvalía</v>
      </c>
      <c r="C1199" s="12" t="s">
        <v>2880</v>
      </c>
      <c r="G1199" s="9" t="s">
        <v>23</v>
      </c>
      <c r="I1199" s="8"/>
      <c r="J1199" s="425"/>
    </row>
    <row r="1200" spans="1:10" ht="15.75" customHeight="1">
      <c r="A1200" s="165" t="s">
        <v>22</v>
      </c>
      <c r="B1200" s="147" t="str">
        <f>data!C8586</f>
        <v>Adquisiciones realizadas mediante combinaciones de negocios, activos intangibles distintos a la plusvalía</v>
      </c>
      <c r="C1200" s="12" t="s">
        <v>2881</v>
      </c>
      <c r="G1200" s="9" t="s">
        <v>23</v>
      </c>
      <c r="I1200" s="8"/>
      <c r="J1200" s="425"/>
    </row>
    <row r="1201" spans="1:10" ht="15.75" customHeight="1">
      <c r="A1201" s="165" t="s">
        <v>22</v>
      </c>
      <c r="B1201" s="147" t="str">
        <f>data!C8587</f>
        <v>Incremento (disminución) por diferencias de cambio netas, activos intangibles distintos de la plusvalía</v>
      </c>
      <c r="C1201" s="12" t="s">
        <v>2882</v>
      </c>
      <c r="G1201" s="9" t="s">
        <v>23</v>
      </c>
      <c r="I1201" s="8"/>
      <c r="J1201" s="425"/>
    </row>
    <row r="1202" spans="1:10" ht="15.75" customHeight="1">
      <c r="A1202" s="165" t="s">
        <v>22</v>
      </c>
      <c r="B1202" s="147" t="str">
        <f>data!C8588</f>
        <v>Amortización, activos intangibles distintos de la plusvalía</v>
      </c>
      <c r="C1202" s="12" t="s">
        <v>2883</v>
      </c>
      <c r="G1202" s="9" t="s">
        <v>23</v>
      </c>
      <c r="I1202" s="8"/>
      <c r="J1202" s="425"/>
    </row>
    <row r="1203" spans="1:10" ht="15.75" customHeight="1">
      <c r="A1203" s="165" t="s">
        <v>22</v>
      </c>
      <c r="B1203" s="147" t="str">
        <f>data!C8589</f>
        <v>Pérdidas por deterioro de valor reconocidas en el resultado del periodo, activos intangibles distintos de la plusvalía</v>
      </c>
      <c r="C1203" s="12" t="s">
        <v>2884</v>
      </c>
      <c r="G1203" s="9" t="s">
        <v>23</v>
      </c>
      <c r="I1203" s="8"/>
      <c r="J1203" s="425"/>
    </row>
    <row r="1204" spans="1:10" ht="15.75" customHeight="1">
      <c r="A1204" s="165" t="s">
        <v>22</v>
      </c>
      <c r="B1204" s="147" t="str">
        <f>data!C8590</f>
        <v>Reversión de pérdidas por deterioro de valor reconocidas en el resultado del periodo, activos intangibles distintos de la plusvalía</v>
      </c>
      <c r="C1204" s="12" t="s">
        <v>2885</v>
      </c>
      <c r="G1204" s="9" t="s">
        <v>23</v>
      </c>
      <c r="I1204" s="8"/>
      <c r="J1204" s="425"/>
    </row>
    <row r="1205" spans="1:10" ht="15.75" customHeight="1">
      <c r="A1205" s="165" t="s">
        <v>22</v>
      </c>
      <c r="B1205" s="147" t="str">
        <f>data!C8591</f>
        <v>Incrementos (disminuciones) por otros cambios, activos intangibles distintos de la plusvalía</v>
      </c>
      <c r="C1205" s="12" t="s">
        <v>2886</v>
      </c>
      <c r="G1205" s="9" t="s">
        <v>23</v>
      </c>
      <c r="I1205" s="8"/>
      <c r="J1205" s="425"/>
    </row>
    <row r="1206" spans="1:10" ht="15.75" customHeight="1">
      <c r="A1206" s="165" t="s">
        <v>22</v>
      </c>
      <c r="B1206" s="147" t="str">
        <f>data!C8592</f>
        <v>Disposiciones, activos intangibles distintos de la plusvalía</v>
      </c>
      <c r="C1206" s="12" t="s">
        <v>2887</v>
      </c>
      <c r="G1206" s="9" t="s">
        <v>23</v>
      </c>
      <c r="I1206" s="8"/>
      <c r="J1206" s="425"/>
    </row>
    <row r="1207" spans="1:10" ht="15.75" customHeight="1">
      <c r="A1207" s="165" t="s">
        <v>22</v>
      </c>
      <c r="B1207" s="147" t="str">
        <f>data!C8593</f>
        <v>Total incremento (disminución) en activos intangibles distintos de la plusvalía</v>
      </c>
      <c r="C1207" s="12" t="s">
        <v>2888</v>
      </c>
      <c r="G1207" s="9" t="s">
        <v>23</v>
      </c>
      <c r="I1207" s="8"/>
      <c r="J1207" s="425"/>
    </row>
    <row r="1208" spans="1:10" ht="15.75" customHeight="1">
      <c r="A1208" s="165" t="s">
        <v>22</v>
      </c>
      <c r="B1208" s="147" t="str">
        <f>data!C8594</f>
        <v>Activos intangibles distintos de la plusvalía al final del periodo</v>
      </c>
      <c r="C1208" s="12" t="s">
        <v>2362</v>
      </c>
      <c r="G1208" s="9" t="s">
        <v>23</v>
      </c>
      <c r="I1208" s="8"/>
      <c r="J1208" s="425"/>
    </row>
    <row r="1209" spans="1:10" ht="15.75" customHeight="1">
      <c r="A1209" s="148" t="s">
        <v>15</v>
      </c>
      <c r="B1209" s="147">
        <f>data!C9171</f>
        <v>0</v>
      </c>
      <c r="I1209" s="8"/>
      <c r="J1209" s="425"/>
    </row>
    <row r="1210" spans="1:10" ht="15.75" customHeight="1">
      <c r="A1210" s="165" t="s">
        <v>22</v>
      </c>
      <c r="B1210" s="147" t="str">
        <f>data!C9172</f>
        <v>Información a revelar sobre activos intangibles significativos para la entidad [Texto]</v>
      </c>
      <c r="C1210" s="12" t="s">
        <v>2889</v>
      </c>
      <c r="G1210" s="9" t="s">
        <v>24</v>
      </c>
      <c r="I1210" s="8"/>
      <c r="J1210" s="425"/>
    </row>
    <row r="1211" spans="1:10" ht="15.75" customHeight="1">
      <c r="A1211" s="148" t="s">
        <v>15</v>
      </c>
      <c r="B1211" s="147">
        <f>data!C9173</f>
        <v>0</v>
      </c>
      <c r="G1211" s="9"/>
      <c r="I1211" s="8"/>
      <c r="J1211" s="425"/>
    </row>
    <row r="1212" spans="1:10" ht="15.75" customHeight="1">
      <c r="A1212" s="148" t="s">
        <v>15</v>
      </c>
      <c r="B1212" s="147">
        <f>data!C9174</f>
        <v>0</v>
      </c>
      <c r="G1212" s="9"/>
      <c r="I1212" s="8"/>
      <c r="J1212" s="425"/>
    </row>
    <row r="1213" spans="1:10" ht="15.75" customHeight="1">
      <c r="A1213" s="148" t="s">
        <v>15</v>
      </c>
      <c r="B1213" s="147" t="str">
        <f>data!C9175</f>
        <v>Información a revelar sobre activos intangibles significativos para la entidad</v>
      </c>
      <c r="C1213" s="12" t="s">
        <v>2890</v>
      </c>
      <c r="G1213" s="9"/>
      <c r="I1213" s="8"/>
      <c r="J1213" s="425"/>
    </row>
    <row r="1214" spans="1:10" ht="15.75" customHeight="1">
      <c r="A1214" s="165" t="s">
        <v>22</v>
      </c>
      <c r="B1214" s="147" t="str">
        <f>data!C9176</f>
        <v>Descripción de los activos intangibles de importancia relativa para la entidad</v>
      </c>
      <c r="C1214" s="12" t="s">
        <v>2891</v>
      </c>
      <c r="G1214" s="9" t="s">
        <v>24</v>
      </c>
      <c r="I1214" s="8"/>
      <c r="J1214" s="425"/>
    </row>
    <row r="1215" spans="1:10" ht="15.75" customHeight="1">
      <c r="A1215" s="165" t="s">
        <v>22</v>
      </c>
      <c r="B1215" s="147" t="str">
        <f>data!C9177</f>
        <v>Activos intangibles materiales (con importancia relativa) para la entidad</v>
      </c>
      <c r="C1215" s="12" t="s">
        <v>2892</v>
      </c>
      <c r="G1215" s="9" t="s">
        <v>23</v>
      </c>
      <c r="I1215" s="8"/>
      <c r="J1215" s="425"/>
    </row>
    <row r="1216" spans="1:10" ht="15.75" customHeight="1">
      <c r="A1216" s="165" t="s">
        <v>22</v>
      </c>
      <c r="B1216" s="147" t="str">
        <f>data!C9178</f>
        <v>Periodo de amortización restante de activos intangibles significativos para la entidad</v>
      </c>
      <c r="C1216" s="12" t="s">
        <v>2893</v>
      </c>
      <c r="G1216" s="9" t="s">
        <v>37</v>
      </c>
      <c r="I1216" s="8"/>
      <c r="J1216" s="425"/>
    </row>
    <row r="1217" spans="1:10" ht="15.75" customHeight="1">
      <c r="A1217" s="148" t="s">
        <v>15</v>
      </c>
      <c r="B1217" s="147">
        <f>data!C9179</f>
        <v>0</v>
      </c>
      <c r="G1217" s="9"/>
      <c r="I1217" s="8"/>
      <c r="J1217" s="425"/>
    </row>
    <row r="1218" spans="1:10" ht="15.75" customHeight="1">
      <c r="A1218" s="165" t="s">
        <v>22</v>
      </c>
      <c r="B1218" s="147" t="str">
        <f>data!C9180</f>
        <v>Activos intangibles adquiridos mediante subvenciones del gobierno, valor razonable reconocido inicialmente</v>
      </c>
      <c r="C1218" s="12" t="s">
        <v>2894</v>
      </c>
      <c r="G1218" s="9" t="s">
        <v>23</v>
      </c>
      <c r="I1218" s="8"/>
      <c r="J1218" s="425"/>
    </row>
    <row r="1219" spans="1:10" ht="15.75" customHeight="1">
      <c r="A1219" s="165" t="s">
        <v>22</v>
      </c>
      <c r="B1219" s="147" t="str">
        <f>data!C9181</f>
        <v>Activos intangibles adquiridos mediante subvenciones del gobierno</v>
      </c>
      <c r="C1219" s="12" t="s">
        <v>2895</v>
      </c>
      <c r="G1219" s="9" t="s">
        <v>23</v>
      </c>
      <c r="I1219" s="8"/>
      <c r="J1219" s="425"/>
    </row>
    <row r="1220" spans="1:10" ht="15.75" customHeight="1">
      <c r="A1220" s="165" t="s">
        <v>22</v>
      </c>
      <c r="B1220" s="147" t="str">
        <f>data!C9182</f>
        <v>Activos intangibles cuya titularidad está restringida</v>
      </c>
      <c r="C1220" s="12" t="s">
        <v>2896</v>
      </c>
      <c r="G1220" s="9" t="s">
        <v>23</v>
      </c>
      <c r="I1220" s="8"/>
      <c r="J1220" s="425"/>
    </row>
    <row r="1221" spans="1:10" ht="15.75" customHeight="1">
      <c r="A1221" s="165" t="s">
        <v>22</v>
      </c>
      <c r="B1221" s="147" t="str">
        <f>data!C9183</f>
        <v>Activos intangibles pignorados como garantía al cumplimiento de deudas</v>
      </c>
      <c r="C1221" s="12" t="s">
        <v>2897</v>
      </c>
      <c r="G1221" s="9" t="s">
        <v>23</v>
      </c>
      <c r="I1221" s="8"/>
      <c r="J1221" s="425"/>
    </row>
    <row r="1222" spans="1:10" ht="15.75" customHeight="1">
      <c r="A1222" s="165" t="s">
        <v>22</v>
      </c>
      <c r="B1222" s="147" t="str">
        <f>data!C9184</f>
        <v>Compromisos contractuales para la adquisición de activos intangibles</v>
      </c>
      <c r="C1222" s="12" t="s">
        <v>2898</v>
      </c>
      <c r="G1222" s="9" t="s">
        <v>23</v>
      </c>
      <c r="I1222" s="8"/>
      <c r="J1222" s="425"/>
    </row>
    <row r="1223" spans="1:10" ht="15.75" customHeight="1">
      <c r="A1223" s="165" t="s">
        <v>22</v>
      </c>
      <c r="B1223" s="147" t="str">
        <f>data!C9185</f>
        <v>Gasto por investigación y desarrollo</v>
      </c>
      <c r="C1223" s="12" t="s">
        <v>2899</v>
      </c>
      <c r="G1223" s="9" t="s">
        <v>23</v>
      </c>
      <c r="I1223" s="8"/>
      <c r="J1223" s="425"/>
    </row>
    <row r="1224" spans="1:10" ht="15.75" customHeight="1">
      <c r="A1224" s="148" t="s">
        <v>15</v>
      </c>
      <c r="B1224" s="299" t="str">
        <f>data!C9186</f>
        <v>--Nota [825100]--</v>
      </c>
      <c r="I1224" s="8"/>
      <c r="J1224" s="425"/>
    </row>
    <row r="1225" spans="1:10" ht="15.75" customHeight="1">
      <c r="A1225" s="165" t="s">
        <v>22</v>
      </c>
      <c r="B1225" s="147" t="str">
        <f>data!C9187</f>
        <v>Información a revelar sobre propiedades de inversión al valor razonable con cambios en resultados [texto]</v>
      </c>
      <c r="C1225" s="12" t="s">
        <v>2900</v>
      </c>
      <c r="G1225" s="9" t="s">
        <v>24</v>
      </c>
      <c r="I1225" s="8"/>
      <c r="J1225" s="425"/>
    </row>
    <row r="1226" spans="1:10" ht="15.75" customHeight="1">
      <c r="A1226" s="165" t="s">
        <v>22</v>
      </c>
      <c r="B1226" s="147" t="str">
        <f>data!C9188</f>
        <v>Descripción de los métodos y suposiciones significativas aplicadas para determinar el valor razonable de propiedades de inversión</v>
      </c>
      <c r="C1226" s="12" t="s">
        <v>2909</v>
      </c>
      <c r="G1226" s="9" t="s">
        <v>24</v>
      </c>
      <c r="I1226" s="8"/>
      <c r="J1226" s="425"/>
    </row>
    <row r="1227" spans="1:10" ht="15.75" customHeight="1">
      <c r="A1227" s="165" t="s">
        <v>22</v>
      </c>
      <c r="B1227" s="147" t="str">
        <f>data!C9189</f>
        <v>Descripción de la medida en que el valor razonable de las propiedades de inversión se basan en la valoración por un tasador independiente</v>
      </c>
      <c r="C1227" s="12" t="s">
        <v>2910</v>
      </c>
      <c r="G1227" s="9" t="s">
        <v>24</v>
      </c>
      <c r="I1227" s="8"/>
      <c r="J1227" s="425"/>
    </row>
    <row r="1228" spans="1:10" ht="15.75" customHeight="1">
      <c r="A1228" s="165" t="s">
        <v>22</v>
      </c>
      <c r="B1228" s="147" t="str">
        <f>data!C9190</f>
        <v>Explicación de las restricciones sobre la realización de las propiedades de inversión a valor razonable con cambios en resultadoso al envío de ingresos y recursos de la disposición de propiedades de inversión a valor razoable con cambios en resultados</v>
      </c>
      <c r="C1228" s="12" t="s">
        <v>2911</v>
      </c>
      <c r="G1228" s="9" t="s">
        <v>24</v>
      </c>
      <c r="I1228" s="8"/>
      <c r="J1228" s="425"/>
    </row>
    <row r="1229" spans="1:10" ht="15.75" customHeight="1">
      <c r="A1229" s="165" t="s">
        <v>22</v>
      </c>
      <c r="B1229" s="147" t="str">
        <f>data!C9191</f>
        <v xml:space="preserve"> Restricciones sobre la realización de propiedades de inversión a valor razonable con cambios en resultados o al envío de ingresos y recursos de la dispocición de propiedades de inversión a valor razonable con cambios en resultados</v>
      </c>
      <c r="C1229" s="12" t="s">
        <v>2912</v>
      </c>
      <c r="G1229" s="9" t="s">
        <v>23</v>
      </c>
      <c r="I1229" s="8"/>
      <c r="J1229" s="425"/>
    </row>
    <row r="1230" spans="1:10" ht="15.75" customHeight="1">
      <c r="A1230" s="165" t="s">
        <v>22</v>
      </c>
      <c r="B1230" s="147" t="str">
        <f>data!C9192</f>
        <v>Explicación de obligaciones contractuales para comprar, construir o desarrollar propiedades de inversión a valor razonable con cambios en resulados o para reparaciones,mantenimiento o mejoras</v>
      </c>
      <c r="C1230" s="12" t="s">
        <v>2913</v>
      </c>
      <c r="G1230" s="9" t="s">
        <v>24</v>
      </c>
      <c r="I1230" s="8"/>
      <c r="J1230" s="425"/>
    </row>
    <row r="1231" spans="1:10" ht="15.75" customHeight="1">
      <c r="A1231" s="148" t="s">
        <v>15</v>
      </c>
      <c r="B1231" s="147" t="str">
        <f>data!C9194</f>
        <v>Conciliación de cambios  en propiedades de inversión al valor razonable con cambios en resultados [resumen]</v>
      </c>
      <c r="C1231" s="12" t="s">
        <v>3213</v>
      </c>
      <c r="G1231" s="9" t="s">
        <v>23</v>
      </c>
      <c r="I1231" s="8"/>
      <c r="J1231" s="425"/>
    </row>
    <row r="1232" spans="1:10" ht="15.75" customHeight="1">
      <c r="A1232" s="165" t="s">
        <v>22</v>
      </c>
      <c r="B1232" s="147" t="str">
        <f>data!C9195</f>
        <v>Propiedades de inversión a valor razonable con cambios en resultados al comienzo del periodo</v>
      </c>
      <c r="C1232" s="12" t="s">
        <v>2360</v>
      </c>
      <c r="G1232" s="9" t="s">
        <v>23</v>
      </c>
      <c r="I1232" s="8"/>
      <c r="J1232" s="425"/>
    </row>
    <row r="1233" spans="1:10" ht="15.75" customHeight="1">
      <c r="A1233" s="165" t="s">
        <v>22</v>
      </c>
      <c r="B1233" s="147" t="str">
        <f>data!C9196</f>
        <v>Incorporaciones por otras vías distintas a las combinaciones de negocios, propiedades de inversión a valor razonable con cambios en resultados</v>
      </c>
      <c r="C1233" s="12" t="s">
        <v>2901</v>
      </c>
      <c r="G1233" s="9" t="s">
        <v>23</v>
      </c>
      <c r="I1233" s="8"/>
      <c r="J1233" s="425"/>
    </row>
    <row r="1234" spans="1:10" ht="15.75" customHeight="1">
      <c r="A1234" s="165" t="s">
        <v>22</v>
      </c>
      <c r="B1234" s="147" t="str">
        <f>data!C9197</f>
        <v>Adquisición a través de combinaciones de negocios, propiedades de inversión a valor razonable con cambios en resultados</v>
      </c>
      <c r="C1234" s="12" t="s">
        <v>2902</v>
      </c>
      <c r="G1234" s="9" t="s">
        <v>23</v>
      </c>
      <c r="I1234" s="8"/>
      <c r="J1234" s="425"/>
    </row>
    <row r="1235" spans="1:10" ht="15.75" customHeight="1">
      <c r="A1235" s="165" t="s">
        <v>22</v>
      </c>
      <c r="B1235" s="147" t="str">
        <f>data!C9198</f>
        <v>Ganancias (pérdidas) por el ajuste del valor razonable, propiedades de inversión a valor razonable con cambios en resultados</v>
      </c>
      <c r="C1235" s="12" t="s">
        <v>2903</v>
      </c>
      <c r="G1235" s="9" t="s">
        <v>23</v>
      </c>
      <c r="I1235" s="8"/>
      <c r="J1235" s="425"/>
    </row>
    <row r="1236" spans="1:10" ht="15.75" customHeight="1">
      <c r="A1236" s="165" t="s">
        <v>22</v>
      </c>
      <c r="B1236" s="147" t="str">
        <f>data!C9199</f>
        <v>Transferencia a propiedades, planta y equipo cuando la medida fiable del valor razonable deja de estar disponible, propiedades de inversión a valor razonable con cambios en resultados</v>
      </c>
      <c r="C1236" s="12" t="s">
        <v>2904</v>
      </c>
      <c r="G1236" s="9" t="s">
        <v>23</v>
      </c>
      <c r="I1236" s="8"/>
      <c r="J1236" s="425"/>
    </row>
    <row r="1237" spans="1:10" ht="15.75" customHeight="1">
      <c r="A1237" s="148" t="s">
        <v>15</v>
      </c>
      <c r="B1237" s="147" t="str">
        <f>data!C9200</f>
        <v>Transferencia a (desde) propiedades de inversión al costo menos la depreciación y deterioro de valor acumulados [resumen]</v>
      </c>
      <c r="C1237" s="12" t="s">
        <v>3214</v>
      </c>
      <c r="G1237" s="9" t="s">
        <v>23</v>
      </c>
      <c r="I1237" s="8"/>
      <c r="J1237" s="425"/>
    </row>
    <row r="1238" spans="1:10" ht="15.75" customHeight="1">
      <c r="A1238" s="165" t="s">
        <v>22</v>
      </c>
      <c r="B1238" s="147" t="str">
        <f>data!C9201</f>
        <v>Transferencias a propiedades de inversión al costo menos la depreciación y deterioro de valor acumulados</v>
      </c>
      <c r="C1238" s="12" t="s">
        <v>3215</v>
      </c>
      <c r="G1238" s="9" t="s">
        <v>23</v>
      </c>
      <c r="I1238" s="8"/>
      <c r="J1238" s="425"/>
    </row>
    <row r="1239" spans="1:10" ht="15.75" customHeight="1">
      <c r="A1239" s="165" t="s">
        <v>22</v>
      </c>
      <c r="B1239" s="147" t="str">
        <f>data!C9202</f>
        <v>Transferencias de propiedades de inversión al costo menos la depreciación y deterioro de valor acumulados</v>
      </c>
      <c r="C1239" s="12" t="s">
        <v>3216</v>
      </c>
      <c r="G1239" s="9" t="s">
        <v>23</v>
      </c>
      <c r="I1239" s="8"/>
      <c r="J1239" s="425"/>
    </row>
    <row r="1240" spans="1:10" ht="15.75" customHeight="1">
      <c r="A1240" s="165" t="s">
        <v>22</v>
      </c>
      <c r="B1240" s="147" t="str">
        <f>data!C9203</f>
        <v>Transferencia neta a (desde) propiedades de inversión al costo menos la depreciación y deterioro de valor acumulados</v>
      </c>
      <c r="C1240" s="6" t="s">
        <v>3217</v>
      </c>
      <c r="G1240" s="9" t="s">
        <v>23</v>
      </c>
      <c r="I1240" s="8"/>
      <c r="J1240" s="425"/>
    </row>
    <row r="1241" spans="1:10" ht="15.75" customHeight="1">
      <c r="A1241" s="165" t="s">
        <v>22</v>
      </c>
      <c r="B1241" s="147" t="str">
        <f>data!C9204</f>
        <v>Transferencia desde (a) inventarios y propiedades ocupadas por el dueño, propiedades de inversión al valor razonable con cambios en resultados</v>
      </c>
      <c r="C1241" s="12" t="s">
        <v>2905</v>
      </c>
      <c r="G1241" s="9" t="s">
        <v>23</v>
      </c>
      <c r="I1241" s="8"/>
      <c r="J1241" s="425"/>
    </row>
    <row r="1242" spans="1:10" ht="15.75" customHeight="1">
      <c r="A1242" s="165" t="s">
        <v>22</v>
      </c>
      <c r="B1242" s="147" t="str">
        <f>data!C9205</f>
        <v>Incremento (disminución) por diferencias de cambio, propiedades de inversión al valor razonable con cambios en resultados</v>
      </c>
      <c r="C1242" s="12" t="s">
        <v>2906</v>
      </c>
      <c r="G1242" s="9" t="s">
        <v>23</v>
      </c>
      <c r="I1242" s="8"/>
      <c r="J1242" s="425"/>
    </row>
    <row r="1243" spans="1:10" ht="15.75" customHeight="1">
      <c r="A1243" s="165" t="s">
        <v>22</v>
      </c>
      <c r="B1243" s="147" t="str">
        <f>data!C9206</f>
        <v>Incremento (disminución) por otros cambios, propiedades de inversión al valor razonable con cambios en resultados</v>
      </c>
      <c r="C1243" s="12" t="s">
        <v>2907</v>
      </c>
      <c r="G1243" s="9" t="s">
        <v>23</v>
      </c>
      <c r="I1243" s="8"/>
      <c r="J1243" s="425"/>
    </row>
    <row r="1244" spans="1:10" ht="15.75" customHeight="1">
      <c r="A1244" s="165" t="s">
        <v>22</v>
      </c>
      <c r="B1244" s="147" t="str">
        <f>data!C9207</f>
        <v>Incremento (disminución) total en inversión al valor razonable con cambios en resultados</v>
      </c>
      <c r="C1244" s="12" t="s">
        <v>2908</v>
      </c>
      <c r="G1244" s="9" t="s">
        <v>23</v>
      </c>
      <c r="I1244" s="8"/>
      <c r="J1244" s="425"/>
    </row>
    <row r="1245" spans="1:10" ht="15.75" customHeight="1">
      <c r="A1245" s="165" t="s">
        <v>22</v>
      </c>
      <c r="B1245" s="147" t="str">
        <f>data!C9208</f>
        <v>Propiedades de inversión a valor razonable con cambios en resultados al final del periodo</v>
      </c>
      <c r="C1245" s="12" t="s">
        <v>2360</v>
      </c>
      <c r="G1245" s="9" t="s">
        <v>23</v>
      </c>
      <c r="I1245" s="8"/>
      <c r="J1245" s="425"/>
    </row>
    <row r="1246" spans="1:10" ht="15.75" customHeight="1">
      <c r="A1246" s="148" t="s">
        <v>15</v>
      </c>
      <c r="B1246" s="299" t="str">
        <f>data!C9209</f>
        <v>--Nota [825480]--</v>
      </c>
      <c r="I1246" s="8"/>
      <c r="J1246" s="425"/>
    </row>
    <row r="1247" spans="1:10" ht="15.75" customHeight="1">
      <c r="A1247" s="165" t="s">
        <v>22</v>
      </c>
      <c r="B1247" s="147" t="str">
        <f>data!C9210</f>
        <v>Información a revelar sobre estados financieros consolidados, separados y combinados [Texto]</v>
      </c>
      <c r="C1247" s="9" t="s">
        <v>2914</v>
      </c>
      <c r="G1247" s="9" t="s">
        <v>24</v>
      </c>
      <c r="I1247" s="8"/>
      <c r="J1247" s="425"/>
    </row>
    <row r="1248" spans="1:10" ht="15.75" customHeight="1">
      <c r="A1248" s="165" t="s">
        <v>22</v>
      </c>
      <c r="B1248" s="147" t="str">
        <f>data!C9211</f>
        <v>Descripción de los juicios significativos y suposiciones realizadas para determinar que la entidad controla otra entidad aun cuando mantenga menos de la mitad de los derechos de voto</v>
      </c>
      <c r="C1248" s="9" t="s">
        <v>2915</v>
      </c>
      <c r="G1248" s="9" t="s">
        <v>24</v>
      </c>
      <c r="I1248" s="8"/>
      <c r="J1248" s="425"/>
    </row>
    <row r="1249" spans="1:10" ht="15.75" customHeight="1">
      <c r="A1249" s="165" t="s">
        <v>22</v>
      </c>
      <c r="B1249" s="147" t="str">
        <f>data!C9212</f>
        <v>Fecha de terminación del periodo sobre el que se informa de los estados financieros de la subsidiaria</v>
      </c>
      <c r="C1249" s="9" t="s">
        <v>2916</v>
      </c>
      <c r="G1249" s="9" t="s">
        <v>24</v>
      </c>
      <c r="I1249" s="8"/>
      <c r="J1249" s="425"/>
    </row>
    <row r="1250" spans="1:10" ht="15.75" customHeight="1">
      <c r="A1250" s="165" t="s">
        <v>22</v>
      </c>
      <c r="B1250" s="147" t="str">
        <f>data!C9213</f>
        <v>Descripción de la naturaleza y alcance de restricciones significativas sobre transferencia de fondos a la entidad</v>
      </c>
      <c r="C1250" s="9" t="s">
        <v>2917</v>
      </c>
      <c r="G1250" s="9" t="s">
        <v>24</v>
      </c>
      <c r="I1250" s="8"/>
      <c r="J1250" s="425"/>
    </row>
    <row r="1251" spans="1:10" ht="15.75" customHeight="1">
      <c r="A1251" s="165" t="s">
        <v>22</v>
      </c>
      <c r="B1251" s="147" t="str">
        <f>data!C9214</f>
        <v>Descripción de la naturaleza de los estados financieros</v>
      </c>
      <c r="C1251" s="9" t="s">
        <v>2354</v>
      </c>
      <c r="G1251" s="9" t="s">
        <v>24</v>
      </c>
      <c r="I1251" s="8"/>
      <c r="J1251" s="425"/>
    </row>
    <row r="1252" spans="1:10" ht="15.75" customHeight="1">
      <c r="A1252" s="165" t="s">
        <v>22</v>
      </c>
      <c r="B1252" s="147" t="str">
        <f>data!C9215</f>
        <v>Inversiones en subsidiarias no consolidadas en la fecha de presentación</v>
      </c>
      <c r="C1252" s="9" t="s">
        <v>3267</v>
      </c>
      <c r="G1252" s="9" t="s">
        <v>23</v>
      </c>
      <c r="I1252" s="8"/>
      <c r="J1252" s="425"/>
    </row>
    <row r="1253" spans="1:10" ht="15.75" customHeight="1">
      <c r="A1253" s="165" t="s">
        <v>22</v>
      </c>
      <c r="B1253" s="147" t="str">
        <f>data!C9216</f>
        <v>Explicación de la razones por las que se preparan estados financieros combinados</v>
      </c>
      <c r="C1253" s="9" t="s">
        <v>2918</v>
      </c>
      <c r="G1253" s="9" t="s">
        <v>24</v>
      </c>
      <c r="I1253" s="8"/>
      <c r="J1253" s="425"/>
    </row>
    <row r="1254" spans="1:10" ht="15.75" customHeight="1">
      <c r="A1254" s="165" t="s">
        <v>22</v>
      </c>
      <c r="B1254" s="147" t="str">
        <f>data!C9217</f>
        <v>Descripción de los criterios para determinar qué entidades se incluyen en los estados financieros combinados</v>
      </c>
      <c r="C1254" s="9" t="s">
        <v>2919</v>
      </c>
      <c r="G1254" s="9" t="s">
        <v>24</v>
      </c>
      <c r="I1254" s="8"/>
      <c r="J1254" s="425"/>
    </row>
    <row r="1255" spans="1:10" ht="15.75" customHeight="1">
      <c r="A1255" s="165" t="s">
        <v>22</v>
      </c>
      <c r="B1255" s="147" t="str">
        <f>data!C9218</f>
        <v>Descripción de los criterios para la preparación de estados financieros combinados</v>
      </c>
      <c r="C1255" s="9" t="s">
        <v>2920</v>
      </c>
      <c r="G1255" s="9" t="s">
        <v>24</v>
      </c>
      <c r="I1255" s="8"/>
      <c r="J1255" s="425"/>
    </row>
    <row r="1256" spans="1:10" ht="15.75" customHeight="1">
      <c r="A1256" s="165" t="s">
        <v>22</v>
      </c>
      <c r="B1256" s="147" t="str">
        <f>data!C9219</f>
        <v>Método utilizado para contabilizar las inversiones en subsidiarias</v>
      </c>
      <c r="C1256" s="9" t="s">
        <v>2921</v>
      </c>
      <c r="G1256" s="9" t="s">
        <v>24</v>
      </c>
      <c r="I1256" s="8"/>
      <c r="J1256" s="425"/>
    </row>
    <row r="1257" spans="1:10" ht="15.75" customHeight="1">
      <c r="A1257" s="165" t="s">
        <v>22</v>
      </c>
      <c r="B1257" s="147" t="str">
        <f>data!C9220</f>
        <v>Método utilizado para contabilizar las inversiones en entidades controladas de forma conjunta</v>
      </c>
      <c r="C1257" s="12" t="s">
        <v>2922</v>
      </c>
      <c r="G1257" s="9" t="s">
        <v>24</v>
      </c>
      <c r="I1257" s="8"/>
      <c r="J1257" s="425"/>
    </row>
    <row r="1258" spans="1:10" ht="15.75" customHeight="1">
      <c r="A1258" s="165" t="s">
        <v>22</v>
      </c>
      <c r="B1258" s="147" t="str">
        <f>data!C9221</f>
        <v>Método utilizado para contabilizar las inversiones en asociadas</v>
      </c>
      <c r="C1258" s="12" t="s">
        <v>2923</v>
      </c>
      <c r="G1258" s="9" t="s">
        <v>24</v>
      </c>
      <c r="I1258" s="8"/>
      <c r="J1258" s="425"/>
    </row>
    <row r="1259" spans="1:10" ht="15.75" customHeight="1">
      <c r="A1259" s="165" t="s">
        <v>22</v>
      </c>
      <c r="B1259" s="147" t="str">
        <f>data!C9222</f>
        <v>Descripción de la identificación de los estados financieros con los que se relacionan los estados financieros separados</v>
      </c>
      <c r="C1259" s="12" t="s">
        <v>2924</v>
      </c>
      <c r="G1259" s="9" t="s">
        <v>24</v>
      </c>
      <c r="I1259" s="8"/>
      <c r="J1259" s="425"/>
    </row>
    <row r="1260" spans="1:10" ht="15.75" customHeight="1">
      <c r="A1260" s="148" t="s">
        <v>15</v>
      </c>
      <c r="B1260" s="299" t="str">
        <f>data!C9223</f>
        <v>--Nota [825500]--</v>
      </c>
      <c r="G1260" s="9"/>
      <c r="I1260" s="8"/>
      <c r="J1260" s="425"/>
    </row>
    <row r="1261" spans="1:10" ht="15.75" customHeight="1">
      <c r="A1261" s="165" t="s">
        <v>22</v>
      </c>
      <c r="B1261" s="147" t="str">
        <f>data!C9224</f>
        <v>Información a revelar sobre participaciones en negocios conjuntos [Texto] (825500)</v>
      </c>
      <c r="C1261" s="12" t="s">
        <v>2925</v>
      </c>
      <c r="G1261" s="9" t="s">
        <v>24</v>
      </c>
      <c r="I1261" s="8"/>
      <c r="J1261" s="425"/>
    </row>
    <row r="1262" spans="1:10" ht="15.75" customHeight="1">
      <c r="A1262" s="165" t="s">
        <v>22</v>
      </c>
      <c r="B1262" s="147" t="str">
        <f>data!C9225</f>
        <v>Descripción de las políticas contables para inversiones en negocios conjuntos                  [Texto] (825500)</v>
      </c>
      <c r="C1262" s="12" t="s">
        <v>2926</v>
      </c>
      <c r="G1262" s="9" t="s">
        <v>24</v>
      </c>
      <c r="I1262" s="8"/>
      <c r="J1262" s="425"/>
    </row>
    <row r="1263" spans="1:10" ht="15.75" customHeight="1">
      <c r="A1263" s="165" t="s">
        <v>22</v>
      </c>
      <c r="B1263" s="147" t="str">
        <f>data!C9226</f>
        <v>Valor razonable de inversiones en negocios conjuntos para las que existen precios de mercado cotizados (825500)</v>
      </c>
      <c r="C1263" s="12" t="s">
        <v>2927</v>
      </c>
      <c r="F1263" s="147"/>
      <c r="G1263" s="9" t="s">
        <v>23</v>
      </c>
      <c r="I1263" s="8"/>
      <c r="J1263" s="425"/>
    </row>
    <row r="1264" spans="1:10" ht="15.75" customHeight="1">
      <c r="A1264" s="165" t="s">
        <v>22</v>
      </c>
      <c r="B1264" s="147" t="str">
        <f>data!C9227</f>
        <v>Inversiones en negocios conjuntos (825500)</v>
      </c>
      <c r="C1264" s="12" t="s">
        <v>2364</v>
      </c>
      <c r="G1264" s="9" t="s">
        <v>23</v>
      </c>
      <c r="I1264" s="8"/>
      <c r="J1264" s="425"/>
    </row>
    <row r="1265" spans="1:10" ht="15.75" customHeight="1">
      <c r="A1265" s="165" t="s">
        <v>22</v>
      </c>
      <c r="B1265" s="147" t="str">
        <f>data!C9228</f>
        <v>Participación en las ganancias (pérdidas) de negocios conjuntos contabilizados utilizando el método de la participación (825500)</v>
      </c>
      <c r="C1265" s="12" t="s">
        <v>2928</v>
      </c>
      <c r="G1265" s="9" t="s">
        <v>23</v>
      </c>
      <c r="I1265" s="8"/>
      <c r="J1265" s="425"/>
    </row>
    <row r="1266" spans="1:10" ht="15.75" customHeight="1">
      <c r="A1266" s="165" t="s">
        <v>22</v>
      </c>
      <c r="B1266" s="147" t="str">
        <f>data!C9229</f>
        <v>Declaración de que la exención de costo o esfuerzo desproporcionado se aplica para entidades controladas de forma conjunta (825500)</v>
      </c>
      <c r="C1266" s="12" t="s">
        <v>3236</v>
      </c>
      <c r="F1266" s="147"/>
      <c r="G1266" s="9" t="s">
        <v>24</v>
      </c>
      <c r="I1266" s="8"/>
      <c r="J1266" s="425"/>
    </row>
    <row r="1267" spans="1:10" ht="15.75" customHeight="1">
      <c r="A1267" s="165" t="s">
        <v>22</v>
      </c>
      <c r="B1267" s="147" t="str">
        <f>data!C9230</f>
        <v>Descripción de las razones por las que la medición del valor razonable de entidades controladas de forma conjunta implicaría un costo o esfuerzo desproporcionado</v>
      </c>
      <c r="C1267" s="12" t="s">
        <v>3220</v>
      </c>
      <c r="F1267" s="147"/>
      <c r="G1267" s="9" t="s">
        <v>24</v>
      </c>
      <c r="I1267" s="8"/>
      <c r="J1267" s="425"/>
    </row>
    <row r="1268" spans="1:10" ht="15.75" customHeight="1">
      <c r="A1268" s="165" t="s">
        <v>22</v>
      </c>
      <c r="B1268" s="147" t="str">
        <f>data!C9231</f>
        <v>Participación en las ganancias (pérdidas) de operaciones discontinuadas de negocios conjuntos contabilizados utilizando el método de la participación (825500)</v>
      </c>
      <c r="C1268" s="12" t="s">
        <v>2929</v>
      </c>
      <c r="G1268" s="9" t="s">
        <v>23</v>
      </c>
      <c r="I1268" s="8"/>
      <c r="J1268" s="425"/>
    </row>
    <row r="1269" spans="1:10" ht="15.75" customHeight="1">
      <c r="A1269" s="165" t="s">
        <v>22</v>
      </c>
      <c r="B1269" s="147" t="str">
        <f>data!C9232</f>
        <v>Compromisos en relación con negocios conjuntos (825500)</v>
      </c>
      <c r="C1269" s="12" t="s">
        <v>2930</v>
      </c>
      <c r="F1269" s="147"/>
      <c r="G1269" s="9" t="s">
        <v>23</v>
      </c>
      <c r="I1269" s="8"/>
      <c r="J1269" s="425"/>
    </row>
    <row r="1270" spans="1:10" ht="15.75" customHeight="1">
      <c r="A1270" s="165" t="s">
        <v>22</v>
      </c>
      <c r="B1270" s="147" t="str">
        <f>data!C9233</f>
        <v>Inversiones en entidades controladas de forma conjunta contabilizadas según el modelo del costo por aplicarse la exención de costo o esfuerzo desproporcionado</v>
      </c>
      <c r="C1270" s="12" t="s">
        <v>3221</v>
      </c>
      <c r="F1270" s="147"/>
      <c r="G1270" s="9" t="s">
        <v>23</v>
      </c>
      <c r="I1270" s="8"/>
      <c r="J1270" s="425"/>
    </row>
    <row r="1271" spans="1:10" ht="15.75" customHeight="1">
      <c r="A1271" s="148" t="s">
        <v>15</v>
      </c>
      <c r="B1271" s="299" t="str">
        <f>data!C9234</f>
        <v>--Nota [825600]--</v>
      </c>
      <c r="F1271" s="147"/>
      <c r="G1271" s="9"/>
      <c r="I1271" s="8"/>
      <c r="J1271" s="425"/>
    </row>
    <row r="1272" spans="1:10" ht="15.75" customHeight="1">
      <c r="A1272" s="165" t="s">
        <v>22</v>
      </c>
      <c r="B1272" s="147" t="str">
        <f>data!C9235</f>
        <v>Información a revelar sobre inversiones en asociadas [Texto] (825600)</v>
      </c>
      <c r="C1272" s="12" t="s">
        <v>2931</v>
      </c>
      <c r="F1272" s="147"/>
      <c r="G1272" s="9" t="s">
        <v>24</v>
      </c>
      <c r="I1272" s="8"/>
      <c r="J1272" s="425"/>
    </row>
    <row r="1273" spans="1:10" ht="15.75" customHeight="1">
      <c r="A1273" s="165" t="s">
        <v>22</v>
      </c>
      <c r="B1273" s="147" t="str">
        <f>data!C9236</f>
        <v>Descripción de las políticas contables para inversiones en asociadas [Texto] (825600)</v>
      </c>
      <c r="C1273" s="12" t="s">
        <v>2932</v>
      </c>
      <c r="F1273" s="147"/>
      <c r="G1273" s="9" t="s">
        <v>24</v>
      </c>
      <c r="I1273" s="8"/>
      <c r="J1273" s="425"/>
    </row>
    <row r="1274" spans="1:10" ht="15.75" customHeight="1">
      <c r="A1274" s="165" t="s">
        <v>22</v>
      </c>
      <c r="B1274" s="147" t="str">
        <f>data!C9237</f>
        <v>Inversiones en asociadas (825600)</v>
      </c>
      <c r="C1274" s="12" t="s">
        <v>2363</v>
      </c>
      <c r="F1274" s="147"/>
      <c r="G1274" s="9" t="s">
        <v>23</v>
      </c>
      <c r="I1274" s="8"/>
      <c r="J1274" s="425"/>
    </row>
    <row r="1275" spans="1:10" ht="15.75" customHeight="1">
      <c r="A1275" s="165" t="s">
        <v>22</v>
      </c>
      <c r="B1275" s="147" t="str">
        <f>data!C9238</f>
        <v>Dividendos y otras distribuciones procedentes de asociadas contabilizados por el modelo del costo reconocidos como ingresos (825600)</v>
      </c>
      <c r="C1275" s="12" t="s">
        <v>2933</v>
      </c>
      <c r="F1275" s="147"/>
      <c r="G1275" s="9" t="s">
        <v>23</v>
      </c>
      <c r="I1275" s="8"/>
      <c r="J1275" s="425"/>
    </row>
    <row r="1276" spans="1:10" ht="15.75" customHeight="1">
      <c r="A1276" s="165" t="s">
        <v>22</v>
      </c>
      <c r="B1276" s="147" t="str">
        <f>data!C9239</f>
        <v>Participación en ganancias (pérdidas) de asociadas contabilizadas utilizando el método de la participación (825600)</v>
      </c>
      <c r="C1276" s="12" t="s">
        <v>2934</v>
      </c>
      <c r="F1276" s="147"/>
      <c r="G1276" s="9" t="s">
        <v>23</v>
      </c>
      <c r="I1276" s="8"/>
      <c r="J1276" s="425"/>
    </row>
    <row r="1277" spans="1:10" ht="15.75" customHeight="1">
      <c r="A1277" s="165" t="s">
        <v>22</v>
      </c>
      <c r="B1277" s="147" t="str">
        <f>data!C9240</f>
        <v>Valor razonable de inversiones en asociadas para las que existen precios de mercado cotizados (825600)</v>
      </c>
      <c r="C1277" s="12" t="s">
        <v>2935</v>
      </c>
      <c r="F1277" s="147"/>
      <c r="G1277" s="9" t="s">
        <v>23</v>
      </c>
      <c r="I1277" s="8"/>
      <c r="J1277" s="425"/>
    </row>
    <row r="1278" spans="1:10" ht="15.75" customHeight="1">
      <c r="A1278" s="165" t="s">
        <v>22</v>
      </c>
      <c r="B1278" s="147" t="str">
        <f>data!C9241</f>
        <v>Participación en ganancias (pérdidas) de operaciones discontinuadas de asociadas contabilizadas utilizando el método de la participación (825600)</v>
      </c>
      <c r="C1278" s="12" t="s">
        <v>2936</v>
      </c>
      <c r="F1278" s="147"/>
      <c r="G1278" s="9" t="s">
        <v>23</v>
      </c>
      <c r="I1278" s="8"/>
      <c r="J1278" s="425"/>
    </row>
    <row r="1279" spans="1:10" ht="15.75" customHeight="1">
      <c r="A1279" s="165" t="s">
        <v>22</v>
      </c>
      <c r="B1279" s="147" t="str">
        <f>data!C9242</f>
        <v>Declaración de que la exención de costo o esfuerzo desproporcionado se aplica para asociadas</v>
      </c>
      <c r="C1279" s="12" t="s">
        <v>3222</v>
      </c>
      <c r="F1279" s="147"/>
      <c r="G1279" s="9" t="s">
        <v>24</v>
      </c>
      <c r="I1279" s="8"/>
      <c r="J1279" s="425"/>
    </row>
    <row r="1280" spans="1:10" ht="15.75" customHeight="1">
      <c r="A1280" s="165" t="s">
        <v>22</v>
      </c>
      <c r="B1280" s="147" t="str">
        <f>data!C9243</f>
        <v>Descripción de las razones por las que la medición del valor razonable de asociadas implicaría un costo o esfuerzo desproporcionado</v>
      </c>
      <c r="C1280" s="12" t="s">
        <v>3223</v>
      </c>
      <c r="F1280" s="147"/>
      <c r="G1280" s="9" t="s">
        <v>24</v>
      </c>
      <c r="I1280" s="8"/>
      <c r="J1280" s="425"/>
    </row>
    <row r="1281" spans="1:10" ht="15.75" customHeight="1">
      <c r="A1281" s="165" t="s">
        <v>22</v>
      </c>
      <c r="B1281" s="147" t="str">
        <f>data!C9244</f>
        <v>Inversiones en asociadas contabilizadas según el modelo del costo por aplicarse la exención de costo o esfuerzo desproporcionado</v>
      </c>
      <c r="C1281" s="12" t="s">
        <v>3224</v>
      </c>
      <c r="F1281" s="147"/>
      <c r="G1281" s="9" t="s">
        <v>23</v>
      </c>
      <c r="I1281" s="8"/>
      <c r="J1281" s="425"/>
    </row>
    <row r="1282" spans="1:10" ht="15.75" customHeight="1">
      <c r="A1282" s="148" t="s">
        <v>15</v>
      </c>
      <c r="B1282" s="299" t="str">
        <f>data!C9245</f>
        <v>--Nota [825900]--</v>
      </c>
      <c r="F1282" s="147"/>
      <c r="I1282" s="8"/>
      <c r="J1282" s="425"/>
    </row>
    <row r="1283" spans="1:10" ht="15.75" customHeight="1">
      <c r="A1283" s="165" t="s">
        <v>22</v>
      </c>
      <c r="B1283" s="147" t="str">
        <f>data!C9246</f>
        <v>Información a revelar del plan de venta de activos no corrientes o grupos de activos para su disposición [Texto]</v>
      </c>
      <c r="C1283" s="12" t="s">
        <v>2937</v>
      </c>
      <c r="F1283" s="147"/>
      <c r="G1283" s="12" t="s">
        <v>24</v>
      </c>
      <c r="I1283" s="8"/>
      <c r="J1283" s="425"/>
    </row>
    <row r="1284" spans="1:10" ht="15.75" customHeight="1">
      <c r="A1284" s="165" t="s">
        <v>22</v>
      </c>
      <c r="B1284" s="147" t="str">
        <f>data!C9247</f>
        <v>Descripción de los activos o grupos de activos y pasivos si la entidad tiene un acuerdo de venta en firme [Texto] (825900)</v>
      </c>
      <c r="C1284" s="12" t="s">
        <v>2938</v>
      </c>
      <c r="F1284" s="147"/>
      <c r="G1284" s="12" t="s">
        <v>24</v>
      </c>
      <c r="I1284" s="8"/>
      <c r="J1284" s="425"/>
    </row>
    <row r="1285" spans="1:10" ht="15.75" customHeight="1">
      <c r="A1285" s="165" t="s">
        <v>22</v>
      </c>
      <c r="B1285" s="147" t="str">
        <f>data!C9248</f>
        <v>Descripción de los hechos y circunstancias de la venta o del plan [Texto] (825900)</v>
      </c>
      <c r="C1285" s="12" t="s">
        <v>2939</v>
      </c>
      <c r="G1285" s="12" t="s">
        <v>24</v>
      </c>
      <c r="I1285" s="8"/>
      <c r="J1285" s="425"/>
    </row>
    <row r="1286" spans="1:10" ht="15.75" customHeight="1">
      <c r="A1286" s="165" t="s">
        <v>22</v>
      </c>
      <c r="B1286" s="147" t="str">
        <f>data!C9249</f>
        <v>Activos para los que la entidad tiene un acuerdo de venta en firme</v>
      </c>
      <c r="C1286" s="12" t="s">
        <v>2940</v>
      </c>
      <c r="F1286" s="147"/>
      <c r="G1286" s="12" t="s">
        <v>23</v>
      </c>
      <c r="I1286" s="8"/>
      <c r="J1286" s="425"/>
    </row>
    <row r="1287" spans="1:10" ht="15.75" customHeight="1">
      <c r="A1287" s="165" t="s">
        <v>22</v>
      </c>
      <c r="B1287" s="147" t="str">
        <f>data!C9250</f>
        <v>Pasivos para los que la entidad tiene un acuerdo de venta en firme</v>
      </c>
      <c r="C1287" s="12" t="s">
        <v>2941</v>
      </c>
      <c r="G1287" s="12" t="s">
        <v>23</v>
      </c>
      <c r="I1287" s="8"/>
      <c r="J1287" s="425"/>
    </row>
    <row r="1288" spans="1:10" ht="15.75" customHeight="1">
      <c r="A1288" s="148" t="s">
        <v>15</v>
      </c>
      <c r="B1288" s="299" t="str">
        <f>data!C9251</f>
        <v>--Nota [826380]--</v>
      </c>
      <c r="I1288" s="8"/>
      <c r="J1288" s="425"/>
    </row>
    <row r="1289" spans="1:10" ht="15.75" customHeight="1">
      <c r="A1289" s="165" t="s">
        <v>22</v>
      </c>
      <c r="B1289" s="147" t="str">
        <f>data!C9252</f>
        <v>Información a revelar sobre inventarios [Texto]</v>
      </c>
      <c r="C1289" s="12" t="s">
        <v>2942</v>
      </c>
      <c r="F1289" s="147"/>
      <c r="G1289" s="12" t="s">
        <v>24</v>
      </c>
      <c r="I1289" s="8"/>
      <c r="J1289" s="425"/>
    </row>
    <row r="1290" spans="1:10" ht="15.75" customHeight="1">
      <c r="A1290" s="165" t="s">
        <v>22</v>
      </c>
      <c r="B1290" s="147" t="str">
        <f>data!C9253</f>
        <v>Descripción de las políticas contables para la medición de inventarios [Texto]</v>
      </c>
      <c r="C1290" s="12" t="s">
        <v>2943</v>
      </c>
      <c r="F1290" s="147"/>
      <c r="G1290" s="12" t="s">
        <v>24</v>
      </c>
      <c r="I1290" s="8"/>
      <c r="J1290" s="425"/>
    </row>
    <row r="1291" spans="1:10" ht="15.75" customHeight="1">
      <c r="A1291" s="165" t="s">
        <v>22</v>
      </c>
      <c r="B1291" s="147" t="str">
        <f>data!C9254</f>
        <v>Descripción de las fórmulas del costo de inventario</v>
      </c>
      <c r="C1291" s="12" t="s">
        <v>2944</v>
      </c>
      <c r="F1291" s="147"/>
      <c r="G1291" s="12" t="s">
        <v>24</v>
      </c>
      <c r="I1291" s="8"/>
      <c r="J1291" s="425"/>
    </row>
    <row r="1292" spans="1:10" ht="15.75" customHeight="1">
      <c r="A1292" s="165" t="s">
        <v>22</v>
      </c>
      <c r="B1292" s="147" t="str">
        <f>data!C9255</f>
        <v>Rebaja del valor del inventario</v>
      </c>
      <c r="C1292" s="12" t="s">
        <v>2945</v>
      </c>
      <c r="F1292" s="147"/>
      <c r="G1292" s="12" t="s">
        <v>23</v>
      </c>
      <c r="I1292" s="8"/>
      <c r="J1292" s="425"/>
    </row>
    <row r="1293" spans="1:10" ht="15.75" customHeight="1">
      <c r="A1293" s="165" t="s">
        <v>22</v>
      </c>
      <c r="B1293" s="147" t="str">
        <f>data!C9256</f>
        <v>Reversión de la rebaja del inventario</v>
      </c>
      <c r="C1293" s="12" t="s">
        <v>2946</v>
      </c>
      <c r="F1293" s="147"/>
      <c r="G1293" s="12" t="s">
        <v>23</v>
      </c>
      <c r="I1293" s="8"/>
      <c r="J1293" s="425"/>
    </row>
    <row r="1294" spans="1:10" ht="15.75" customHeight="1">
      <c r="A1294" s="165" t="s">
        <v>22</v>
      </c>
      <c r="B1294" s="147" t="str">
        <f>data!C9257</f>
        <v>Costo de inventarios reconocidos como gasto durante el periodo</v>
      </c>
      <c r="C1294" s="12" t="s">
        <v>2947</v>
      </c>
      <c r="F1294" s="147"/>
      <c r="G1294" s="12" t="s">
        <v>23</v>
      </c>
      <c r="I1294" s="8"/>
      <c r="J1294" s="425"/>
    </row>
    <row r="1295" spans="1:10" ht="15.75" customHeight="1">
      <c r="A1295" s="165" t="s">
        <v>22</v>
      </c>
      <c r="B1295" s="147" t="str">
        <f>data!C9258</f>
        <v>Inventarios pignorados como garantía de pasivos</v>
      </c>
      <c r="C1295" s="12" t="s">
        <v>2948</v>
      </c>
      <c r="F1295" s="147"/>
      <c r="G1295" s="12" t="s">
        <v>23</v>
      </c>
      <c r="I1295" s="8"/>
      <c r="J1295" s="425"/>
    </row>
    <row r="1296" spans="1:10" ht="15.75" customHeight="1">
      <c r="A1296" s="148" t="s">
        <v>15</v>
      </c>
      <c r="B1296" s="299" t="str">
        <f>data!C9259</f>
        <v>--Nota [827570]--</v>
      </c>
      <c r="F1296" s="147"/>
      <c r="I1296" s="8"/>
      <c r="J1296" s="425"/>
    </row>
    <row r="1297" spans="1:10" ht="15.75" customHeight="1">
      <c r="A1297" s="165" t="s">
        <v>22</v>
      </c>
      <c r="B1297" s="147" t="str">
        <f>data!C9260</f>
        <v>Información a revelar sobre otras provisiones, pasivos contingentes y activos contingentes [Texto]</v>
      </c>
      <c r="C1297" s="12" t="s">
        <v>2949</v>
      </c>
      <c r="F1297" s="147"/>
      <c r="G1297" s="12" t="s">
        <v>24</v>
      </c>
      <c r="I1297" s="8"/>
      <c r="J1297" s="425"/>
    </row>
    <row r="1298" spans="1:10" ht="15.75" customHeight="1">
      <c r="A1298" s="148" t="s">
        <v>15</v>
      </c>
      <c r="B1298" s="147">
        <f>data!C9261</f>
        <v>0</v>
      </c>
      <c r="F1298" s="147"/>
      <c r="I1298" s="8"/>
      <c r="J1298" s="425"/>
    </row>
    <row r="1299" spans="1:10" ht="15.75" customHeight="1">
      <c r="A1299" s="165" t="s">
        <v>22</v>
      </c>
      <c r="B1299" s="147" t="str">
        <f>data!C9262</f>
        <v>Información a revelar sobre otras provisiones [Texto]</v>
      </c>
      <c r="C1299" s="12" t="s">
        <v>2950</v>
      </c>
      <c r="F1299" s="147"/>
      <c r="G1299" s="12" t="s">
        <v>24</v>
      </c>
      <c r="I1299" s="8"/>
      <c r="J1299" s="425"/>
    </row>
    <row r="1300" spans="1:10" ht="15.75" customHeight="1">
      <c r="A1300" s="148" t="s">
        <v>15</v>
      </c>
      <c r="B1300" s="147">
        <f>data!C9263</f>
        <v>0</v>
      </c>
      <c r="F1300" s="147"/>
      <c r="I1300" s="8"/>
      <c r="J1300" s="425"/>
    </row>
    <row r="1301" spans="1:10" ht="15.75" customHeight="1">
      <c r="A1301" s="148" t="s">
        <v>15</v>
      </c>
      <c r="B1301" s="147" t="str">
        <f>data!C9264</f>
        <v>-01-</v>
      </c>
      <c r="F1301" s="147"/>
      <c r="I1301" s="8"/>
      <c r="J1301" s="425"/>
    </row>
    <row r="1302" spans="1:10" ht="15.75" customHeight="1">
      <c r="A1302" s="165" t="s">
        <v>22</v>
      </c>
      <c r="B1302" s="147" t="str">
        <f>data!C9265</f>
        <v>Conciliación de cambios en otras provisiones</v>
      </c>
      <c r="C1302" s="12" t="s">
        <v>2951</v>
      </c>
      <c r="I1302" s="8"/>
      <c r="J1302" s="425"/>
    </row>
    <row r="1303" spans="1:10" ht="15.75" customHeight="1">
      <c r="A1303" s="165" t="s">
        <v>22</v>
      </c>
      <c r="B1303" s="147" t="str">
        <f>data!C9266</f>
        <v>Otras provisiones al comienzo del periodo</v>
      </c>
      <c r="C1303" s="12" t="s">
        <v>2624</v>
      </c>
      <c r="F1303" s="147"/>
      <c r="G1303" s="12" t="s">
        <v>23</v>
      </c>
      <c r="I1303" s="8"/>
      <c r="J1303" s="425"/>
    </row>
    <row r="1304" spans="1:10" ht="15.75" customHeight="1">
      <c r="A1304" s="165" t="s">
        <v>22</v>
      </c>
      <c r="B1304" s="147" t="str">
        <f>data!C9267</f>
        <v>Cambios en otras provisiones [sinopsis]</v>
      </c>
      <c r="C1304" s="12" t="s">
        <v>2952</v>
      </c>
      <c r="I1304" s="8"/>
      <c r="J1304" s="425"/>
    </row>
    <row r="1305" spans="1:10" ht="15.75" customHeight="1">
      <c r="A1305" s="165" t="s">
        <v>22</v>
      </c>
      <c r="B1305" s="147" t="str">
        <f>data!C9268</f>
        <v>Provisiones adicionales, otras provisiones</v>
      </c>
      <c r="C1305" s="12" t="s">
        <v>2953</v>
      </c>
      <c r="G1305" s="12" t="s">
        <v>23</v>
      </c>
      <c r="I1305" s="8"/>
      <c r="J1305" s="425"/>
    </row>
    <row r="1306" spans="1:10" ht="15.75" customHeight="1">
      <c r="A1306" s="165" t="s">
        <v>22</v>
      </c>
      <c r="B1306" s="147" t="str">
        <f>data!C9269</f>
        <v>Provisiones utilizadas, otras provisiones</v>
      </c>
      <c r="C1306" s="12" t="s">
        <v>2954</v>
      </c>
      <c r="F1306" s="147"/>
      <c r="G1306" s="12" t="s">
        <v>23</v>
      </c>
      <c r="I1306" s="8"/>
      <c r="J1306" s="425"/>
    </row>
    <row r="1307" spans="1:10" ht="15.75" customHeight="1">
      <c r="A1307" s="165" t="s">
        <v>22</v>
      </c>
      <c r="B1307" s="147" t="str">
        <f>data!C9270</f>
        <v>Provisiones revertidas no utilizadas, otras provisiones</v>
      </c>
      <c r="C1307" s="12" t="s">
        <v>2955</v>
      </c>
      <c r="F1307" s="147"/>
      <c r="G1307" s="12" t="s">
        <v>23</v>
      </c>
      <c r="I1307" s="8"/>
      <c r="J1307" s="425"/>
    </row>
    <row r="1308" spans="1:10" ht="15.75" customHeight="1">
      <c r="A1308" s="165" t="s">
        <v>22</v>
      </c>
      <c r="B1308" s="147" t="str">
        <f>data!C9271</f>
        <v>Incremento (disminución) por diferencias de cambio netas, otras provisiones</v>
      </c>
      <c r="C1308" s="12" t="s">
        <v>2956</v>
      </c>
      <c r="F1308" s="147"/>
      <c r="G1308" s="12" t="s">
        <v>23</v>
      </c>
      <c r="I1308" s="8"/>
      <c r="J1308" s="425"/>
    </row>
    <row r="1309" spans="1:10" ht="15.75" customHeight="1">
      <c r="A1309" s="165" t="s">
        <v>22</v>
      </c>
      <c r="B1309" s="147" t="str">
        <f>data!C9272</f>
        <v>Incremento (disminución) por transferencias y otros cambios, otras provisiones</v>
      </c>
      <c r="C1309" s="12" t="s">
        <v>2957</v>
      </c>
      <c r="F1309" s="147"/>
      <c r="G1309" s="12" t="s">
        <v>23</v>
      </c>
      <c r="I1309" s="8"/>
      <c r="J1309" s="425"/>
    </row>
    <row r="1310" spans="1:10" ht="15.75" customHeight="1">
      <c r="A1310" s="165" t="s">
        <v>22</v>
      </c>
      <c r="B1310" s="147" t="str">
        <f>data!C9273</f>
        <v>Total incremento (disminución) en otras provisiones</v>
      </c>
      <c r="C1310" s="12" t="s">
        <v>2958</v>
      </c>
      <c r="F1310" s="147"/>
      <c r="G1310" s="12" t="s">
        <v>23</v>
      </c>
      <c r="I1310" s="8"/>
      <c r="J1310" s="425"/>
    </row>
    <row r="1311" spans="1:10" ht="15.75" customHeight="1">
      <c r="A1311" s="165" t="s">
        <v>22</v>
      </c>
      <c r="B1311" s="147" t="str">
        <f>data!C9274</f>
        <v>Otras provisiones al final del periodo</v>
      </c>
      <c r="C1311" s="12" t="s">
        <v>2624</v>
      </c>
      <c r="F1311" s="147"/>
      <c r="G1311" s="12" t="s">
        <v>23</v>
      </c>
      <c r="I1311" s="8"/>
      <c r="J1311" s="425"/>
    </row>
    <row r="1312" spans="1:10" ht="15.75" customHeight="1">
      <c r="A1312" s="165" t="s">
        <v>22</v>
      </c>
      <c r="B1312" s="147" t="str">
        <f>data!C9275</f>
        <v>Descripción de la naturaleza de obligaciones, otras provisiones</v>
      </c>
      <c r="C1312" s="12" t="s">
        <v>2959</v>
      </c>
      <c r="F1312" s="147"/>
      <c r="G1312" s="12" t="s">
        <v>24</v>
      </c>
      <c r="I1312" s="8"/>
      <c r="J1312" s="425"/>
    </row>
    <row r="1313" spans="1:10" ht="15.75" customHeight="1">
      <c r="A1313" s="165" t="s">
        <v>22</v>
      </c>
      <c r="B1313" s="147" t="str">
        <f>data!C9276</f>
        <v>Descripción del calendario esperado de flujos de salida, otras provisiones</v>
      </c>
      <c r="C1313" s="12" t="s">
        <v>2960</v>
      </c>
      <c r="F1313" s="147"/>
      <c r="G1313" s="12" t="s">
        <v>24</v>
      </c>
      <c r="I1313" s="8"/>
      <c r="J1313" s="425"/>
    </row>
    <row r="1314" spans="1:10" ht="15.75" customHeight="1">
      <c r="A1314" s="165" t="s">
        <v>22</v>
      </c>
      <c r="B1314" s="147" t="str">
        <f>data!C9277</f>
        <v>Indicación de incertidumbres de importes o calendario de salidas, otras provisiones</v>
      </c>
      <c r="C1314" s="12" t="s">
        <v>2961</v>
      </c>
      <c r="F1314" s="147"/>
      <c r="G1314" s="12" t="s">
        <v>24</v>
      </c>
      <c r="I1314" s="8"/>
      <c r="J1314" s="425"/>
    </row>
    <row r="1315" spans="1:10" ht="15.75" customHeight="1">
      <c r="A1315" s="165" t="s">
        <v>22</v>
      </c>
      <c r="B1315" s="147" t="str">
        <f>data!C9278</f>
        <v>Activo reconocido por reembolsos esperados, otras provisiones</v>
      </c>
      <c r="C1315" s="12" t="s">
        <v>2962</v>
      </c>
      <c r="F1315" s="147"/>
      <c r="G1315" s="12" t="s">
        <v>23</v>
      </c>
      <c r="I1315" s="8"/>
      <c r="J1315" s="425"/>
    </row>
    <row r="1316" spans="1:10" ht="15.75" customHeight="1">
      <c r="A1316" s="165" t="s">
        <v>22</v>
      </c>
      <c r="B1316" s="147" t="str">
        <f>data!C9279</f>
        <v>Reembolso esperado, otras provisiones</v>
      </c>
      <c r="C1316" s="12" t="s">
        <v>2963</v>
      </c>
      <c r="F1316" s="147"/>
      <c r="G1316" s="12" t="s">
        <v>23</v>
      </c>
      <c r="I1316" s="8"/>
      <c r="J1316" s="425"/>
    </row>
    <row r="1317" spans="1:10" ht="15.75" customHeight="1">
      <c r="A1317" s="148" t="s">
        <v>15</v>
      </c>
      <c r="B1317" s="147">
        <f>data!C9376</f>
        <v>0</v>
      </c>
      <c r="F1317" s="147"/>
      <c r="I1317" s="8"/>
      <c r="J1317" s="425"/>
    </row>
    <row r="1318" spans="1:10" ht="15.75" customHeight="1">
      <c r="A1318" s="165" t="s">
        <v>22</v>
      </c>
      <c r="B1318" s="147" t="str">
        <f>data!C9377</f>
        <v>Información a revelar sobre pasivos contingentes [Texto]</v>
      </c>
      <c r="C1318" s="12" t="s">
        <v>2964</v>
      </c>
      <c r="F1318" s="147"/>
      <c r="G1318" s="12" t="s">
        <v>24</v>
      </c>
      <c r="I1318" s="8"/>
      <c r="J1318" s="425"/>
    </row>
    <row r="1319" spans="1:10" ht="15.75" customHeight="1">
      <c r="A1319" s="148" t="s">
        <v>15</v>
      </c>
      <c r="B1319" s="147" t="str">
        <f>data!C9378</f>
        <v>-01-</v>
      </c>
      <c r="C1319" s="12" t="s">
        <v>2965</v>
      </c>
      <c r="I1319" s="8"/>
      <c r="J1319" s="425"/>
    </row>
    <row r="1320" spans="1:10" ht="15.75" customHeight="1">
      <c r="A1320" s="165" t="s">
        <v>22</v>
      </c>
      <c r="B1320" s="147" t="str">
        <f>data!C9379</f>
        <v>Descripción de la naturaleza de obligaciones, pasivos contingentes</v>
      </c>
      <c r="C1320" s="12" t="s">
        <v>2966</v>
      </c>
      <c r="F1320" s="147"/>
      <c r="G1320" s="12" t="s">
        <v>24</v>
      </c>
      <c r="I1320" s="8"/>
      <c r="J1320" s="425"/>
    </row>
    <row r="1321" spans="1:10" ht="15.75" customHeight="1">
      <c r="A1321" s="165" t="s">
        <v>22</v>
      </c>
      <c r="B1321" s="147" t="str">
        <f>data!C9380</f>
        <v>Explicación del efecto financiero estimado de los pasivos contingentes</v>
      </c>
      <c r="C1321" s="12" t="s">
        <v>2967</v>
      </c>
      <c r="G1321" s="12" t="s">
        <v>24</v>
      </c>
      <c r="I1321" s="8"/>
      <c r="J1321" s="425"/>
    </row>
    <row r="1322" spans="1:10" ht="15.75" customHeight="1">
      <c r="A1322" s="165" t="s">
        <v>22</v>
      </c>
      <c r="B1322" s="147" t="str">
        <f>data!C9381</f>
        <v>Efecto financiero esperado de pasivos contingentes</v>
      </c>
      <c r="C1322" s="12" t="s">
        <v>2968</v>
      </c>
      <c r="G1322" s="12" t="s">
        <v>23</v>
      </c>
      <c r="I1322" s="8"/>
      <c r="J1322" s="425"/>
    </row>
    <row r="1323" spans="1:10" ht="15.75" customHeight="1">
      <c r="A1323" s="165" t="s">
        <v>22</v>
      </c>
      <c r="B1323" s="147" t="str">
        <f>data!C9382</f>
        <v>Explicación de la posibilidad de reembolso, pasivos contingentes</v>
      </c>
      <c r="C1323" s="12" t="s">
        <v>2969</v>
      </c>
      <c r="F1323" s="147"/>
      <c r="G1323" s="12" t="s">
        <v>24</v>
      </c>
      <c r="I1323" s="8"/>
      <c r="J1323" s="425"/>
    </row>
    <row r="1324" spans="1:10" ht="15.75" customHeight="1">
      <c r="A1324" s="165" t="s">
        <v>22</v>
      </c>
      <c r="B1324" s="147" t="str">
        <f>data!C9383</f>
        <v>Indicación de incertidumbres de importes o calendario de salidas, pasivos contingentes</v>
      </c>
      <c r="C1324" s="12" t="s">
        <v>2970</v>
      </c>
      <c r="F1324" s="147"/>
      <c r="G1324" s="12" t="s">
        <v>24</v>
      </c>
      <c r="I1324" s="8"/>
      <c r="J1324" s="425"/>
    </row>
    <row r="1325" spans="1:10" ht="15.75" customHeight="1">
      <c r="A1325" s="148" t="s">
        <v>15</v>
      </c>
      <c r="B1325" s="147">
        <f>data!C9420</f>
        <v>0</v>
      </c>
      <c r="F1325" s="147"/>
      <c r="I1325" s="8"/>
      <c r="J1325" s="425"/>
    </row>
    <row r="1326" spans="1:10" ht="15.75" customHeight="1">
      <c r="A1326" s="165" t="s">
        <v>22</v>
      </c>
      <c r="B1326" s="147" t="str">
        <f>data!C9421</f>
        <v>Descripción de la naturaleza de activos contingentes</v>
      </c>
      <c r="C1326" s="12" t="s">
        <v>2971</v>
      </c>
      <c r="F1326" s="147"/>
      <c r="G1326" s="12" t="s">
        <v>24</v>
      </c>
      <c r="I1326" s="8"/>
      <c r="J1326" s="425"/>
    </row>
    <row r="1327" spans="1:10" ht="15.75" customHeight="1">
      <c r="A1327" s="165" t="s">
        <v>22</v>
      </c>
      <c r="B1327" s="147" t="str">
        <f>data!C9422</f>
        <v>Explicación del efecto financiero estimado de activos contingentes</v>
      </c>
      <c r="C1327" s="12" t="s">
        <v>2972</v>
      </c>
      <c r="F1327" s="147"/>
      <c r="G1327" s="12" t="s">
        <v>24</v>
      </c>
      <c r="I1327" s="8"/>
      <c r="J1327" s="425"/>
    </row>
    <row r="1328" spans="1:10" ht="15.75" customHeight="1">
      <c r="A1328" s="165" t="s">
        <v>22</v>
      </c>
      <c r="B1328" s="147" t="str">
        <f>data!C9423</f>
        <v>Efecto financiero esperado de activos contingentes</v>
      </c>
      <c r="C1328" s="12" t="s">
        <v>2973</v>
      </c>
      <c r="F1328" s="147"/>
      <c r="G1328" s="12" t="s">
        <v>23</v>
      </c>
      <c r="I1328" s="8"/>
      <c r="J1328" s="425"/>
    </row>
    <row r="1329" spans="1:10" ht="15.75" customHeight="1">
      <c r="A1329" s="165" t="s">
        <v>22</v>
      </c>
      <c r="B1329" s="147" t="str">
        <f>data!C9424</f>
        <v>Declaración de que la exención de costo o esfuerzo desproporcionado se aplica para entidades controladas de forma conjunta</v>
      </c>
      <c r="C1329" s="12" t="s">
        <v>3283</v>
      </c>
      <c r="F1329" s="147"/>
      <c r="G1329" s="12" t="s">
        <v>24</v>
      </c>
      <c r="I1329" s="8"/>
      <c r="J1329" s="425"/>
    </row>
    <row r="1330" spans="1:10" ht="15.75" customHeight="1">
      <c r="A1330" s="165" t="s">
        <v>22</v>
      </c>
      <c r="B1330" s="147" t="str">
        <f>data!C9425</f>
        <v>Descripción de las razones por las que la estimación del efecto financiero de activos contingentes implicaría un costo o esfuerzo desproporcionado</v>
      </c>
      <c r="C1330" s="463" t="s">
        <v>3219</v>
      </c>
      <c r="F1330" s="147"/>
      <c r="G1330" s="12" t="s">
        <v>24</v>
      </c>
      <c r="I1330" s="8"/>
      <c r="J1330" s="425"/>
    </row>
    <row r="1331" spans="1:10" ht="15.75" customHeight="1">
      <c r="A1331" s="165" t="s">
        <v>22</v>
      </c>
      <c r="B1331" s="147" t="str">
        <f>data!C9426</f>
        <v>Información sobre activos contingentes cuya información a revelar no es practicable</v>
      </c>
      <c r="C1331" s="12" t="s">
        <v>2974</v>
      </c>
      <c r="F1331" s="147"/>
      <c r="G1331" s="12" t="s">
        <v>24</v>
      </c>
      <c r="I1331" s="8"/>
      <c r="J1331" s="425"/>
    </row>
    <row r="1332" spans="1:10" ht="15.75" customHeight="1">
      <c r="A1332" s="165" t="s">
        <v>22</v>
      </c>
      <c r="B1332" s="147" t="str">
        <f>data!C9427</f>
        <v>Información sobre pasivos contingentes cuya información a revelar no es practicable</v>
      </c>
      <c r="C1332" s="12" t="s">
        <v>2975</v>
      </c>
      <c r="F1332" s="147"/>
      <c r="G1332" s="12" t="s">
        <v>24</v>
      </c>
      <c r="I1332" s="8"/>
      <c r="J1332" s="425"/>
    </row>
    <row r="1333" spans="1:10" ht="15.75" customHeight="1">
      <c r="A1333" s="165" t="s">
        <v>22</v>
      </c>
      <c r="B1333" s="147" t="str">
        <f>data!C9428</f>
        <v>Explicación de la naturaleza general del conflicto y de la razón para no revelar información con respecto a provisiones</v>
      </c>
      <c r="C1333" s="12" t="s">
        <v>2976</v>
      </c>
      <c r="F1333" s="147"/>
      <c r="G1333" s="12" t="s">
        <v>24</v>
      </c>
      <c r="I1333" s="8"/>
      <c r="J1333" s="425"/>
    </row>
    <row r="1334" spans="1:10" ht="15.75" customHeight="1">
      <c r="A1334" s="165" t="s">
        <v>22</v>
      </c>
      <c r="B1334" s="147" t="str">
        <f>data!C9429</f>
        <v>Explicación de la naturaleza general del conflicto y de la razón para no revelar información con respecto a pasivos contingentes</v>
      </c>
      <c r="C1334" s="12" t="s">
        <v>2977</v>
      </c>
      <c r="F1334" s="147"/>
      <c r="G1334" s="12" t="s">
        <v>24</v>
      </c>
      <c r="I1334" s="8"/>
      <c r="J1334" s="425"/>
    </row>
    <row r="1335" spans="1:10" ht="15.75" customHeight="1">
      <c r="A1335" s="165" t="s">
        <v>22</v>
      </c>
      <c r="B1335" s="147" t="str">
        <f>data!C9430</f>
        <v>Explicación de la naturaleza general del conflicto y de la razón para no revelar información con respecto a activos contingentes</v>
      </c>
      <c r="C1335" s="12" t="s">
        <v>2978</v>
      </c>
      <c r="F1335" s="147"/>
      <c r="G1335" s="12" t="s">
        <v>24</v>
      </c>
      <c r="I1335" s="8"/>
      <c r="J1335" s="425"/>
    </row>
    <row r="1336" spans="1:10" ht="15.75" customHeight="1">
      <c r="A1336" s="148" t="s">
        <v>15</v>
      </c>
      <c r="B1336" s="299" t="str">
        <f>data!C9431</f>
        <v>--Nota [831110]--</v>
      </c>
      <c r="F1336" s="147"/>
      <c r="I1336" s="8"/>
      <c r="J1336" s="425"/>
    </row>
    <row r="1337" spans="1:10" ht="15.75" customHeight="1">
      <c r="A1337" s="165" t="s">
        <v>22</v>
      </c>
      <c r="B1337" s="147" t="str">
        <f>data!C9432</f>
        <v>Información a revelar sobre ingresos de actividades ordinarias [Texto] (831110)</v>
      </c>
      <c r="C1337" s="12" t="s">
        <v>2979</v>
      </c>
      <c r="F1337" s="147"/>
      <c r="G1337" s="12" t="s">
        <v>24</v>
      </c>
      <c r="I1337" s="8"/>
      <c r="J1337" s="425"/>
    </row>
    <row r="1338" spans="1:10" ht="15.75" customHeight="1">
      <c r="A1338" s="165" t="s">
        <v>22</v>
      </c>
      <c r="B1338" s="147" t="str">
        <f>data!C9433</f>
        <v>Descripción de las políticas contables para el reconocimiento de ingresos de actividades ordinarias [Texto] (831110)</v>
      </c>
      <c r="C1338" s="12" t="s">
        <v>2980</v>
      </c>
      <c r="G1338" s="12" t="s">
        <v>24</v>
      </c>
      <c r="I1338" s="8"/>
      <c r="J1338" s="425"/>
    </row>
    <row r="1339" spans="1:10" ht="15.75" customHeight="1">
      <c r="A1339" s="148" t="s">
        <v>15</v>
      </c>
      <c r="B1339" s="61" t="str">
        <f>data!C9434</f>
        <v>--Nota [831400]--</v>
      </c>
      <c r="F1339" s="147"/>
      <c r="I1339" s="8"/>
      <c r="J1339" s="425"/>
    </row>
    <row r="1340" spans="1:10" ht="15.75" customHeight="1">
      <c r="A1340" s="165" t="s">
        <v>22</v>
      </c>
      <c r="B1340" s="2" t="str">
        <f>data!C9435</f>
        <v>Información a revelar sobre subvenciones del gobierno [Texto] (831400)</v>
      </c>
      <c r="C1340" s="12" t="s">
        <v>2981</v>
      </c>
      <c r="G1340" s="12" t="s">
        <v>24</v>
      </c>
      <c r="I1340" s="8"/>
      <c r="J1340" s="425"/>
    </row>
    <row r="1341" spans="1:10" ht="15.75" customHeight="1">
      <c r="A1341" s="165" t="s">
        <v>22</v>
      </c>
      <c r="B1341" s="2" t="str">
        <f>data!C9436</f>
        <v>Descripción de la naturaleza y alcance de las subvenciones del gobierno reconocidas en los estados financieros</v>
      </c>
      <c r="C1341" s="12" t="s">
        <v>2982</v>
      </c>
      <c r="G1341" s="12" t="s">
        <v>24</v>
      </c>
      <c r="I1341" s="8"/>
      <c r="J1341" s="425"/>
    </row>
    <row r="1342" spans="1:10" ht="15.75" customHeight="1">
      <c r="A1342" s="165" t="s">
        <v>22</v>
      </c>
      <c r="B1342" s="2" t="str">
        <f>data!C9437</f>
        <v>Subvenciones del gobierno (831400)</v>
      </c>
      <c r="C1342" s="12" t="s">
        <v>2983</v>
      </c>
      <c r="F1342" s="147"/>
      <c r="G1342" s="12" t="s">
        <v>23</v>
      </c>
      <c r="I1342" s="8"/>
      <c r="J1342" s="425"/>
    </row>
    <row r="1343" spans="1:10" ht="15.75" customHeight="1">
      <c r="A1343" s="165" t="s">
        <v>22</v>
      </c>
      <c r="B1343" s="2" t="str">
        <f>data!C9438</f>
        <v>Ingresos procedentes de subvenciones del gobierno (831400)</v>
      </c>
      <c r="C1343" s="12" t="s">
        <v>2671</v>
      </c>
      <c r="F1343" s="147"/>
      <c r="G1343" s="12" t="s">
        <v>23</v>
      </c>
      <c r="I1343" s="8"/>
      <c r="J1343" s="425"/>
    </row>
    <row r="1344" spans="1:10" ht="15.75" customHeight="1">
      <c r="A1344" s="165" t="s">
        <v>22</v>
      </c>
      <c r="B1344" s="2" t="str">
        <f>data!C9439</f>
        <v>Indicación de otras formas de ayudas del gobierno con beneficios directos para la entidad</v>
      </c>
      <c r="C1344" s="12" t="s">
        <v>2984</v>
      </c>
      <c r="F1344" s="147"/>
      <c r="G1344" s="12" t="s">
        <v>24</v>
      </c>
      <c r="I1344" s="8"/>
      <c r="J1344" s="425"/>
    </row>
    <row r="1345" spans="1:10" ht="15.75" customHeight="1">
      <c r="A1345" s="165" t="s">
        <v>22</v>
      </c>
      <c r="B1345" s="2" t="str">
        <f>data!C9440</f>
        <v>Explicación de las condiciones no cumplidas y otras contingencias anexas a las ayudas del gobierno</v>
      </c>
      <c r="C1345" s="12" t="s">
        <v>2985</v>
      </c>
      <c r="F1345" s="147"/>
      <c r="G1345" s="12" t="s">
        <v>24</v>
      </c>
      <c r="I1345" s="8"/>
      <c r="J1345" s="425"/>
    </row>
    <row r="1346" spans="1:10" ht="15.75" customHeight="1">
      <c r="A1346" s="148" t="s">
        <v>15</v>
      </c>
      <c r="B1346" s="61" t="str">
        <f>data!C9441</f>
        <v>--Nota [831710]--</v>
      </c>
      <c r="F1346" s="147"/>
      <c r="I1346" s="8"/>
      <c r="J1346" s="425"/>
    </row>
    <row r="1347" spans="1:10" ht="15.75" customHeight="1">
      <c r="A1347" s="165" t="s">
        <v>22</v>
      </c>
      <c r="B1347" s="2" t="str">
        <f>data!C9442</f>
        <v>Información a revelar sobre ingresos de actividades ordinarias reconocidos procedentes de contratos de construcción [Texto]</v>
      </c>
      <c r="C1347" s="12" t="s">
        <v>2986</v>
      </c>
      <c r="F1347" s="147"/>
      <c r="G1347" s="12" t="s">
        <v>24</v>
      </c>
      <c r="I1347" s="8"/>
      <c r="J1347" s="425"/>
    </row>
    <row r="1348" spans="1:10" ht="15.75" customHeight="1">
      <c r="A1348" s="165" t="s">
        <v>22</v>
      </c>
      <c r="B1348" s="2" t="str">
        <f>data!C9443</f>
        <v>Ingresos de actividades ordinarias procedentes de contratos de construcción</v>
      </c>
      <c r="C1348" s="12" t="s">
        <v>2666</v>
      </c>
      <c r="F1348" s="147"/>
      <c r="G1348" s="12" t="s">
        <v>23</v>
      </c>
      <c r="I1348" s="8"/>
      <c r="J1348" s="425"/>
    </row>
    <row r="1349" spans="1:10" ht="15.75" customHeight="1">
      <c r="A1349" s="165" t="s">
        <v>22</v>
      </c>
      <c r="B1349" s="2" t="str">
        <f>data!C9444</f>
        <v>Métodos utilizados para determinar los ingresos de actividades ordinarias por contratos de construcción reconocidos</v>
      </c>
      <c r="C1349" s="12" t="s">
        <v>2987</v>
      </c>
      <c r="F1349" s="147"/>
      <c r="G1349" s="12" t="s">
        <v>24</v>
      </c>
      <c r="I1349" s="8"/>
      <c r="J1349" s="425"/>
    </row>
    <row r="1350" spans="1:10" ht="15.75" customHeight="1">
      <c r="A1350" s="165" t="s">
        <v>22</v>
      </c>
      <c r="B1350" s="2" t="str">
        <f>data!C9445</f>
        <v>Métodos utilizados para determinar el grado de avance de construcciones en curso</v>
      </c>
      <c r="C1350" s="12" t="s">
        <v>2988</v>
      </c>
      <c r="F1350" s="147"/>
      <c r="G1350" s="12" t="s">
        <v>24</v>
      </c>
      <c r="I1350" s="8"/>
      <c r="J1350" s="425"/>
    </row>
    <row r="1351" spans="1:10" ht="15.75" customHeight="1">
      <c r="A1351" s="165" t="s">
        <v>22</v>
      </c>
      <c r="B1351" s="2" t="str">
        <f>data!C9446</f>
        <v>Importe bruto debido por los clientes por contratos de construcción como activo</v>
      </c>
      <c r="C1351" s="12" t="s">
        <v>2989</v>
      </c>
      <c r="F1351" s="147"/>
      <c r="G1351" s="12" t="s">
        <v>23</v>
      </c>
      <c r="I1351" s="8"/>
      <c r="J1351" s="425"/>
    </row>
    <row r="1352" spans="1:10" ht="15.75" customHeight="1">
      <c r="A1352" s="165" t="s">
        <v>22</v>
      </c>
      <c r="B1352" s="2" t="str">
        <f>data!C9447</f>
        <v>Importe bruto debido a los clientes por contratos de construcción como pasivo</v>
      </c>
      <c r="C1352" s="12" t="s">
        <v>2990</v>
      </c>
      <c r="F1352" s="147"/>
      <c r="G1352" s="12" t="s">
        <v>23</v>
      </c>
      <c r="I1352" s="8"/>
      <c r="J1352" s="425"/>
    </row>
    <row r="1353" spans="1:10" ht="15.75" customHeight="1">
      <c r="A1353" s="148" t="s">
        <v>15</v>
      </c>
      <c r="B1353" s="61" t="str">
        <f>data!C9448</f>
        <v>--Nota [832410]--</v>
      </c>
      <c r="F1353" s="147"/>
      <c r="I1353" s="8"/>
      <c r="J1353" s="425"/>
    </row>
    <row r="1354" spans="1:10" ht="15.75" customHeight="1">
      <c r="A1354" s="165" t="s">
        <v>22</v>
      </c>
      <c r="B1354" s="2" t="str">
        <f>data!C9449</f>
        <v>Información a revelar sobre deterioro de valor de activos [Texto]</v>
      </c>
      <c r="C1354" s="12" t="s">
        <v>2991</v>
      </c>
      <c r="F1354" s="147"/>
      <c r="G1354" s="12" t="s">
        <v>24</v>
      </c>
      <c r="I1354" s="8"/>
      <c r="J1354" s="425"/>
    </row>
    <row r="1355" spans="1:10" ht="15.75" customHeight="1">
      <c r="A1355" s="165" t="s">
        <v>22</v>
      </c>
      <c r="B1355" s="2" t="str">
        <f>data!C9450</f>
        <v>Información a revelar sobre pérdidas por deterioro del valor y reversión de las pérdidas por deterioro del valor [Texto]</v>
      </c>
      <c r="C1355" s="12" t="s">
        <v>2992</v>
      </c>
      <c r="G1355" s="12" t="s">
        <v>24</v>
      </c>
      <c r="I1355" s="8"/>
      <c r="J1355" s="425"/>
    </row>
    <row r="1356" spans="1:10" ht="15.75" customHeight="1">
      <c r="A1356" s="148" t="s">
        <v>15</v>
      </c>
      <c r="B1356" s="2">
        <f>data!C9451</f>
        <v>0</v>
      </c>
      <c r="F1356" s="147"/>
      <c r="I1356" s="8"/>
      <c r="J1356" s="425"/>
    </row>
    <row r="1357" spans="1:10" ht="15.75" customHeight="1">
      <c r="A1357" s="148" t="s">
        <v>15</v>
      </c>
      <c r="B1357" s="2" t="str">
        <f>data!C9452</f>
        <v>-01-</v>
      </c>
      <c r="I1357" s="8"/>
      <c r="J1357" s="425"/>
    </row>
    <row r="1358" spans="1:10" ht="15.75" customHeight="1">
      <c r="A1358" s="165" t="s">
        <v>22</v>
      </c>
      <c r="B1358" s="2" t="str">
        <f>data!C9453</f>
        <v>Pérdidas por deterioro de valor reconocidas en el resultado del periodo</v>
      </c>
      <c r="C1358" s="12" t="s">
        <v>2993</v>
      </c>
      <c r="G1358" s="12" t="s">
        <v>23</v>
      </c>
      <c r="I1358" s="8"/>
      <c r="J1358" s="425"/>
    </row>
    <row r="1359" spans="1:10" ht="15.75" customHeight="1">
      <c r="A1359" s="165" t="s">
        <v>22</v>
      </c>
      <c r="B1359" s="2" t="str">
        <f>data!C9454</f>
        <v>Descripción de la partida o partidas del estado del resultado integral en las que se incluyen las pérdidas por deterioro de valor reconocidas en el resultado del periodo</v>
      </c>
      <c r="C1359" s="12" t="s">
        <v>2994</v>
      </c>
      <c r="F1359" s="147"/>
      <c r="G1359" s="12" t="s">
        <v>24</v>
      </c>
      <c r="I1359" s="8"/>
      <c r="J1359" s="425"/>
    </row>
    <row r="1360" spans="1:10" ht="15.75" customHeight="1">
      <c r="A1360" s="165" t="s">
        <v>22</v>
      </c>
      <c r="B1360" s="2" t="str">
        <f>data!C9455</f>
        <v>Reversión de pérdidas por deterioro de valor reconocidas en el resultado del periodo (832410)</v>
      </c>
      <c r="C1360" s="12" t="s">
        <v>2995</v>
      </c>
      <c r="F1360" s="147"/>
      <c r="G1360" s="12" t="s">
        <v>23</v>
      </c>
      <c r="I1360" s="8"/>
      <c r="J1360" s="425"/>
    </row>
    <row r="1361" spans="1:10" ht="15.75" customHeight="1">
      <c r="A1361" s="165" t="s">
        <v>22</v>
      </c>
      <c r="B1361" s="2" t="str">
        <f>data!C9456</f>
        <v>Descripción de la partida o partidas del estado del resultado integral en las que se revierten las pérdidas por deterioro de valor reconocidas en el resultado del periodo</v>
      </c>
      <c r="C1361" s="12" t="s">
        <v>2996</v>
      </c>
      <c r="F1361" s="147"/>
      <c r="G1361" s="12" t="s">
        <v>24</v>
      </c>
      <c r="I1361" s="8"/>
      <c r="J1361" s="425"/>
    </row>
    <row r="1362" spans="1:10" ht="15.75" customHeight="1">
      <c r="A1362" s="148" t="s">
        <v>15</v>
      </c>
      <c r="B1362" s="299" t="str">
        <f>data!C9487</f>
        <v>--Nota [832600]--</v>
      </c>
      <c r="F1362" s="147"/>
      <c r="I1362" s="8"/>
      <c r="J1362" s="425"/>
    </row>
    <row r="1363" spans="1:10" ht="15.75" customHeight="1">
      <c r="A1363" s="165" t="s">
        <v>22</v>
      </c>
      <c r="B1363" s="147" t="str">
        <f>data!C9488</f>
        <v>Información a revelar sobre arrendamientos [Texto]</v>
      </c>
      <c r="C1363" s="12" t="s">
        <v>2997</v>
      </c>
      <c r="F1363" s="147"/>
      <c r="G1363" s="12" t="s">
        <v>24</v>
      </c>
      <c r="I1363" s="8"/>
      <c r="J1363" s="425"/>
    </row>
    <row r="1364" spans="1:10" ht="15.75" customHeight="1">
      <c r="A1364" s="165" t="s">
        <v>22</v>
      </c>
      <c r="B1364" s="147" t="str">
        <f>data!C9489</f>
        <v>Información a revelar por el arrendatario sobre arrendamientos financieros reconocidos como activos [Texto]</v>
      </c>
      <c r="C1364" s="12" t="s">
        <v>2998</v>
      </c>
      <c r="F1364" s="147"/>
      <c r="G1364" s="12" t="s">
        <v>24</v>
      </c>
      <c r="I1364" s="8"/>
      <c r="J1364" s="425"/>
    </row>
    <row r="1365" spans="1:10" ht="15.75" customHeight="1">
      <c r="A1365" s="165" t="s">
        <v>22</v>
      </c>
      <c r="B1365" s="147" t="str">
        <f>data!C9508</f>
        <v>Arrendamientos financieros reconocidos como activos</v>
      </c>
      <c r="C1365" s="12" t="s">
        <v>2999</v>
      </c>
      <c r="F1365" s="147"/>
      <c r="G1365" s="12" t="s">
        <v>23</v>
      </c>
      <c r="I1365" s="8"/>
      <c r="J1365" s="425"/>
    </row>
    <row r="1366" spans="1:10" ht="15.75" customHeight="1">
      <c r="A1366" s="165" t="s">
        <v>22</v>
      </c>
      <c r="B1366" s="147" t="str">
        <f>data!C9510</f>
        <v>Información a revelar por el arrendatario sobre arrendamientos financieros y operativos [Texto]</v>
      </c>
      <c r="C1366" s="12" t="s">
        <v>3000</v>
      </c>
      <c r="F1366" s="147"/>
      <c r="G1366" s="12" t="s">
        <v>24</v>
      </c>
      <c r="I1366" s="8"/>
      <c r="J1366" s="425"/>
    </row>
    <row r="1367" spans="1:10" ht="15.75" customHeight="1">
      <c r="A1367" s="148" t="s">
        <v>15</v>
      </c>
      <c r="B1367" s="147" t="str">
        <f>data!C9512</f>
        <v>-01-</v>
      </c>
      <c r="F1367" s="147"/>
      <c r="I1367" s="8"/>
      <c r="J1367" s="425"/>
    </row>
    <row r="1368" spans="1:10" ht="15.75" customHeight="1">
      <c r="A1368" s="165" t="s">
        <v>22</v>
      </c>
      <c r="B1368" s="147" t="str">
        <f>data!C9513</f>
        <v>Pagos mínimos de arrendamientos financieros por pagar</v>
      </c>
      <c r="C1368" s="12" t="s">
        <v>3001</v>
      </c>
      <c r="F1368" s="147"/>
      <c r="G1368" s="12" t="s">
        <v>23</v>
      </c>
      <c r="I1368" s="8"/>
      <c r="J1368" s="425"/>
    </row>
    <row r="1369" spans="1:10" ht="15.75" customHeight="1">
      <c r="A1369" s="165" t="s">
        <v>22</v>
      </c>
      <c r="B1369" s="147" t="str">
        <f>data!C9523</f>
        <v>Pagos mínimos de arrendamientos por pagar bajo arrendamientos operativos no cancelables</v>
      </c>
      <c r="C1369" s="12" t="s">
        <v>3002</v>
      </c>
      <c r="F1369" s="147"/>
      <c r="G1369" s="12" t="s">
        <v>23</v>
      </c>
      <c r="I1369" s="8"/>
      <c r="J1369" s="425"/>
    </row>
    <row r="1370" spans="1:10" ht="15.75" customHeight="1">
      <c r="A1370" s="148" t="s">
        <v>15</v>
      </c>
      <c r="B1370" s="147" t="str">
        <f>data!C9524</f>
        <v>Pagos de arriendos y subarriendos reconocidos como gasto</v>
      </c>
      <c r="C1370" s="426"/>
      <c r="I1370" s="8"/>
      <c r="J1370" s="425"/>
    </row>
    <row r="1371" spans="1:10" ht="15.75" customHeight="1">
      <c r="A1371" s="165" t="s">
        <v>22</v>
      </c>
      <c r="B1371" s="147" t="str">
        <f>data!C9525</f>
        <v>Pagos de arriendos y subarriendos reconocidos como gasto</v>
      </c>
      <c r="C1371" s="12" t="s">
        <v>3003</v>
      </c>
      <c r="G1371" s="12" t="s">
        <v>23</v>
      </c>
      <c r="I1371" s="8"/>
      <c r="J1371" s="425"/>
    </row>
    <row r="1372" spans="1:10" ht="15.75" customHeight="1">
      <c r="A1372" s="165" t="s">
        <v>22</v>
      </c>
      <c r="B1372" s="147" t="str">
        <f>data!C9526</f>
        <v>Descripción de los acuerdos de arrendamiento significativos clasificados por los arrendatarios como arrendamientos financieros</v>
      </c>
      <c r="C1372" s="12" t="s">
        <v>3004</v>
      </c>
      <c r="G1372" s="12" t="s">
        <v>24</v>
      </c>
      <c r="I1372" s="8"/>
      <c r="J1372" s="425"/>
    </row>
    <row r="1373" spans="1:10" ht="15.75" customHeight="1">
      <c r="A1373" s="165" t="s">
        <v>22</v>
      </c>
      <c r="B1373" s="147" t="str">
        <f>data!C9527</f>
        <v>Descripción de los acuerdos de arrendamiento significativos clasificados por los arrendatarios como arrendamientos operativos</v>
      </c>
      <c r="C1373" s="12" t="s">
        <v>3005</v>
      </c>
      <c r="G1373" s="12" t="s">
        <v>24</v>
      </c>
      <c r="I1373" s="8"/>
      <c r="J1373" s="425"/>
    </row>
    <row r="1374" spans="1:10" ht="15.75" customHeight="1">
      <c r="A1374" s="165" t="s">
        <v>22</v>
      </c>
      <c r="B1374" s="147" t="str">
        <f>data!C9529</f>
        <v>Información a revelar por el arrendador sobre arrendamientos financieros y operativos [Texto]</v>
      </c>
      <c r="C1374" s="12" t="s">
        <v>3006</v>
      </c>
      <c r="G1374" s="12" t="s">
        <v>24</v>
      </c>
      <c r="I1374" s="8"/>
      <c r="J1374" s="425"/>
    </row>
    <row r="1375" spans="1:10" ht="15.75" customHeight="1">
      <c r="A1375" s="148" t="s">
        <v>15</v>
      </c>
      <c r="B1375" s="147" t="str">
        <f>data!C9531</f>
        <v>-01-</v>
      </c>
      <c r="I1375" s="8"/>
      <c r="J1375" s="425"/>
    </row>
    <row r="1376" spans="1:10" ht="15.75" customHeight="1">
      <c r="A1376" s="165" t="s">
        <v>22</v>
      </c>
      <c r="B1376" s="147" t="str">
        <f>data!C9547</f>
        <v>Inversión bruta en arrendamientos financieros</v>
      </c>
      <c r="C1376" s="12" t="s">
        <v>3007</v>
      </c>
      <c r="G1376" s="12" t="s">
        <v>23</v>
      </c>
      <c r="I1376" s="8"/>
      <c r="J1376" s="425"/>
    </row>
    <row r="1377" spans="1:10" ht="15.75" customHeight="1">
      <c r="A1377" s="165" t="s">
        <v>22</v>
      </c>
      <c r="B1377" s="147" t="str">
        <f>data!C9548</f>
        <v>Ingresos financieros no devengados por arrendamientos financieros</v>
      </c>
      <c r="C1377" s="12" t="s">
        <v>3008</v>
      </c>
      <c r="G1377" s="12" t="s">
        <v>23</v>
      </c>
      <c r="I1377" s="8"/>
      <c r="J1377" s="425"/>
    </row>
    <row r="1378" spans="1:10" ht="15.75" customHeight="1">
      <c r="A1378" s="165" t="s">
        <v>22</v>
      </c>
      <c r="B1378" s="147" t="str">
        <f>data!C9549</f>
        <v>Pagos mínimos de arrendamientos financieros por cobrar, al valor presente</v>
      </c>
      <c r="C1378" s="12" t="s">
        <v>3009</v>
      </c>
      <c r="G1378" s="12" t="s">
        <v>23</v>
      </c>
      <c r="I1378" s="8"/>
      <c r="J1378" s="425"/>
    </row>
    <row r="1379" spans="1:10" ht="15.75" customHeight="1">
      <c r="A1379" s="165" t="s">
        <v>22</v>
      </c>
      <c r="B1379" s="147" t="str">
        <f>data!C9550</f>
        <v>Pagos mínimos de arrendamientos por cobrar bajo arrendamientos operativos no cancelables</v>
      </c>
      <c r="C1379" s="12" t="s">
        <v>3010</v>
      </c>
      <c r="G1379" s="12" t="s">
        <v>23</v>
      </c>
      <c r="I1379" s="8"/>
      <c r="J1379" s="425"/>
    </row>
    <row r="1380" spans="1:10" ht="15.75" customHeight="1">
      <c r="A1380" s="148" t="s">
        <v>15</v>
      </c>
      <c r="B1380" s="147" t="str">
        <f>data!C9551</f>
        <v>Cuotas contingentes reconocidas como ingreso [sinopsis]</v>
      </c>
      <c r="C1380" s="12" t="s">
        <v>3011</v>
      </c>
      <c r="I1380" s="8"/>
      <c r="J1380" s="425"/>
    </row>
    <row r="1381" spans="1:10" ht="15.75" customHeight="1">
      <c r="A1381" s="165" t="s">
        <v>22</v>
      </c>
      <c r="B1381" s="147" t="str">
        <f>data!C9552</f>
        <v>Cuotas contingentes reconocidas como ingreso, clasificadas como arrendamiento financiero</v>
      </c>
      <c r="C1381" s="12" t="s">
        <v>3012</v>
      </c>
      <c r="G1381" s="12" t="s">
        <v>23</v>
      </c>
      <c r="I1381" s="8"/>
      <c r="J1381" s="425"/>
    </row>
    <row r="1382" spans="1:10" ht="15.75" customHeight="1">
      <c r="A1382" s="165" t="s">
        <v>22</v>
      </c>
      <c r="B1382" s="147" t="str">
        <f>data!C9553</f>
        <v>Cuotas contingentes reconocidas como ingreso, clasificadas como arrendamiento operativo</v>
      </c>
      <c r="C1382" s="12" t="s">
        <v>3013</v>
      </c>
      <c r="G1382" s="12" t="s">
        <v>23</v>
      </c>
      <c r="I1382" s="8"/>
      <c r="J1382" s="425"/>
    </row>
    <row r="1383" spans="1:10" ht="15.75" customHeight="1">
      <c r="A1383" s="165" t="s">
        <v>22</v>
      </c>
      <c r="B1383" s="147" t="str">
        <f>data!C9554</f>
        <v>Total de cuotas contingentes reconocidas como ingreso</v>
      </c>
      <c r="C1383" s="12" t="s">
        <v>3014</v>
      </c>
      <c r="G1383" s="12" t="s">
        <v>23</v>
      </c>
      <c r="I1383" s="8"/>
      <c r="J1383" s="425"/>
    </row>
    <row r="1384" spans="1:10" ht="15.75" customHeight="1">
      <c r="A1384" s="165" t="s">
        <v>22</v>
      </c>
      <c r="B1384" s="147" t="str">
        <f>data!C9555</f>
        <v>Explicación de los valores residuales no garantizados reconocidos a favor del arrendador</v>
      </c>
      <c r="C1384" s="12" t="s">
        <v>3015</v>
      </c>
      <c r="G1384" s="12" t="s">
        <v>24</v>
      </c>
      <c r="I1384" s="8"/>
      <c r="J1384" s="425"/>
    </row>
    <row r="1385" spans="1:10" ht="15.75" customHeight="1">
      <c r="A1385" s="165" t="s">
        <v>22</v>
      </c>
      <c r="B1385" s="147" t="str">
        <f>data!C9556</f>
        <v>Correcciones de valor acumuladas que cubran insolvencias relativas a los pagos mínimos por el arrendamiento pendientes de cobro</v>
      </c>
      <c r="C1385" s="12" t="s">
        <v>3016</v>
      </c>
      <c r="G1385" s="12" t="s">
        <v>23</v>
      </c>
      <c r="I1385" s="8"/>
      <c r="J1385" s="425"/>
    </row>
    <row r="1386" spans="1:10" ht="15.75" customHeight="1">
      <c r="A1386" s="165" t="s">
        <v>22</v>
      </c>
      <c r="B1386" s="147" t="str">
        <f>data!C9557</f>
        <v>Descripción de los acuerdos de arrendamiento significativos clasificados por los arrendadores como arrendamientos financieros</v>
      </c>
      <c r="C1386" s="12" t="s">
        <v>3017</v>
      </c>
      <c r="G1386" s="12" t="s">
        <v>24</v>
      </c>
      <c r="I1386" s="8"/>
      <c r="J1386" s="425"/>
    </row>
    <row r="1387" spans="1:10" ht="15.75" customHeight="1">
      <c r="A1387" s="165" t="s">
        <v>22</v>
      </c>
      <c r="B1387" s="147" t="str">
        <f>data!C9558</f>
        <v>Descripción de los acuerdos de arrendamiento significativos clasificados por los arrendadores como arrendamientos operativos</v>
      </c>
      <c r="C1387" s="12" t="s">
        <v>3018</v>
      </c>
      <c r="G1387" s="12" t="s">
        <v>24</v>
      </c>
      <c r="I1387" s="8"/>
      <c r="J1387" s="425"/>
    </row>
    <row r="1388" spans="1:10" ht="15.75" customHeight="1">
      <c r="A1388" s="148" t="s">
        <v>15</v>
      </c>
      <c r="B1388" s="299" t="str">
        <f>data!C9559</f>
        <v>--Nota [834120]--</v>
      </c>
      <c r="I1388" s="8"/>
      <c r="J1388" s="425"/>
    </row>
    <row r="1389" spans="1:10" ht="15.75" customHeight="1">
      <c r="A1389" s="165" t="s">
        <v>22</v>
      </c>
      <c r="B1389" s="147" t="str">
        <f>data!C9560</f>
        <v>Información a revelar sobre acuerdos con pagos basados en acciones [Texto]</v>
      </c>
      <c r="C1389" s="12" t="s">
        <v>3019</v>
      </c>
      <c r="G1389" s="12" t="s">
        <v>24</v>
      </c>
      <c r="I1389" s="8"/>
      <c r="J1389" s="425"/>
    </row>
    <row r="1390" spans="1:10" ht="15.75" customHeight="1">
      <c r="A1390" s="165" t="s">
        <v>22</v>
      </c>
      <c r="B1390" s="147" t="str">
        <f>data!C9561</f>
        <v>Información a revelar sobre los plazos y condiciones de acuerdos con pagos basados en acciones [Texto]</v>
      </c>
      <c r="C1390" s="12" t="s">
        <v>3020</v>
      </c>
      <c r="G1390" s="12" t="s">
        <v>24</v>
      </c>
      <c r="I1390" s="8"/>
      <c r="J1390" s="425"/>
    </row>
    <row r="1391" spans="1:10" ht="15.75" customHeight="1">
      <c r="A1391" s="148" t="s">
        <v>15</v>
      </c>
      <c r="B1391" s="147">
        <f>data!C9562</f>
        <v>0</v>
      </c>
      <c r="I1391" s="8"/>
      <c r="J1391" s="425"/>
    </row>
    <row r="1392" spans="1:10" ht="15.75" customHeight="1">
      <c r="A1392" s="165" t="s">
        <v>22</v>
      </c>
      <c r="B1392" s="147" t="str">
        <f>data!C9563</f>
        <v>Descripción de acuerdos con pagos basados en acciones</v>
      </c>
      <c r="C1392" s="12" t="s">
        <v>3021</v>
      </c>
      <c r="G1392" s="12" t="s">
        <v>24</v>
      </c>
      <c r="I1392" s="8"/>
      <c r="J1392" s="425"/>
    </row>
    <row r="1393" spans="1:10" ht="15.75" customHeight="1">
      <c r="A1393" s="165" t="s">
        <v>22</v>
      </c>
      <c r="B1393" s="147" t="str">
        <f>data!C9564</f>
        <v>Descripción de los requerimientos de consolidación (irrevocabilidad) de acuerdos con pagos basados en acciones</v>
      </c>
      <c r="C1393" s="12" t="s">
        <v>3022</v>
      </c>
      <c r="G1393" s="12" t="s">
        <v>24</v>
      </c>
      <c r="I1393" s="8"/>
      <c r="J1393" s="425"/>
    </row>
    <row r="1394" spans="1:10" ht="15.75" customHeight="1">
      <c r="A1394" s="165" t="s">
        <v>22</v>
      </c>
      <c r="B1394" s="147" t="str">
        <f>data!C9565</f>
        <v>Descripción del plazo máximo de opciones concedidas para acuerdos con pagos basados en acciones</v>
      </c>
      <c r="C1394" s="12" t="s">
        <v>3023</v>
      </c>
      <c r="G1394" s="12" t="s">
        <v>24</v>
      </c>
      <c r="I1394" s="8"/>
      <c r="J1394" s="425"/>
    </row>
    <row r="1395" spans="1:10" ht="15.75" customHeight="1">
      <c r="A1395" s="165" t="s">
        <v>22</v>
      </c>
      <c r="B1395" s="147" t="str">
        <f>data!C9566</f>
        <v>Descripción del método de liquidación de acuerdos con pagos basados en acciones</v>
      </c>
      <c r="C1395" s="12" t="s">
        <v>3024</v>
      </c>
      <c r="G1395" s="12" t="s">
        <v>24</v>
      </c>
      <c r="I1395" s="8"/>
      <c r="J1395" s="425"/>
    </row>
    <row r="1396" spans="1:10" ht="15.75" customHeight="1">
      <c r="A1396" s="148" t="s">
        <v>15</v>
      </c>
      <c r="B1396" s="147">
        <f>data!C9567</f>
        <v>0</v>
      </c>
      <c r="I1396" s="8"/>
      <c r="J1396" s="425"/>
    </row>
    <row r="1397" spans="1:10" ht="15.75" customHeight="1">
      <c r="A1397" s="165" t="s">
        <v>22</v>
      </c>
      <c r="B1397" s="147" t="str">
        <f>data!C9568</f>
        <v>Información a revelar del número y media ponderada de los precios de ejercicio de las opciones sobre acciones [Texto]</v>
      </c>
      <c r="C1397" s="12" t="s">
        <v>3025</v>
      </c>
      <c r="G1397" s="12" t="s">
        <v>24</v>
      </c>
      <c r="I1397" s="8"/>
      <c r="J1397" s="425"/>
    </row>
    <row r="1398" spans="1:10" ht="15.75" customHeight="1">
      <c r="A1398" s="165" t="s">
        <v>22</v>
      </c>
      <c r="B1398" s="147" t="str">
        <f>data!C9569</f>
        <v>Número de opciones sobre acciones en circulación en acuerdos con pagos basados en acciones al comienzo del periodo</v>
      </c>
      <c r="C1398" s="12" t="s">
        <v>3026</v>
      </c>
      <c r="G1398" s="12" t="s">
        <v>23</v>
      </c>
      <c r="I1398" s="8"/>
      <c r="J1398" s="425"/>
    </row>
    <row r="1399" spans="1:10" ht="15.75" customHeight="1">
      <c r="A1399" s="165" t="s">
        <v>22</v>
      </c>
      <c r="B1399" s="147" t="str">
        <f>data!C9570</f>
        <v>Número de opciones sobre acciones concedidas en acuerdos con pagos basados en acciones</v>
      </c>
      <c r="C1399" s="12" t="s">
        <v>3027</v>
      </c>
      <c r="G1399" s="12" t="s">
        <v>23</v>
      </c>
      <c r="I1399" s="8"/>
      <c r="J1399" s="425"/>
    </row>
    <row r="1400" spans="1:10" ht="15.75" customHeight="1">
      <c r="A1400" s="165" t="s">
        <v>22</v>
      </c>
      <c r="B1400" s="147" t="str">
        <f>data!C9571</f>
        <v>Número de opciones sobre acciones anuladas en acuerdos con pagos basados en acciones</v>
      </c>
      <c r="C1400" s="12" t="s">
        <v>3028</v>
      </c>
      <c r="G1400" s="12" t="s">
        <v>23</v>
      </c>
      <c r="I1400" s="8"/>
      <c r="J1400" s="425"/>
    </row>
    <row r="1401" spans="1:10" ht="15.75" customHeight="1">
      <c r="A1401" s="165" t="s">
        <v>22</v>
      </c>
      <c r="B1401" s="147" t="str">
        <f>data!C9572</f>
        <v>Número de opciones sobre acciones ejercidas en acuerdos con pagos basados en acciones</v>
      </c>
      <c r="C1401" s="12" t="s">
        <v>3029</v>
      </c>
      <c r="G1401" s="12" t="s">
        <v>23</v>
      </c>
      <c r="I1401" s="8"/>
      <c r="J1401" s="425"/>
    </row>
    <row r="1402" spans="1:10" ht="15.75" customHeight="1">
      <c r="A1402" s="165" t="s">
        <v>22</v>
      </c>
      <c r="B1402" s="147" t="str">
        <f>data!C9573</f>
        <v>Número de opciones sobre acciones expiradas en acuerdos con pagos basados en acciones</v>
      </c>
      <c r="C1402" s="12" t="s">
        <v>3030</v>
      </c>
      <c r="G1402" s="12" t="s">
        <v>23</v>
      </c>
      <c r="I1402" s="8"/>
      <c r="J1402" s="425"/>
    </row>
    <row r="1403" spans="1:10" ht="15.75" customHeight="1">
      <c r="A1403" s="165" t="s">
        <v>22</v>
      </c>
      <c r="B1403" s="147" t="str">
        <f>data!C9574</f>
        <v>Número de opciones sobre acciones en circulación en acuerdos con pagos basados en acciones al final del periodo</v>
      </c>
      <c r="C1403" s="12" t="s">
        <v>3026</v>
      </c>
      <c r="G1403" s="12" t="s">
        <v>23</v>
      </c>
      <c r="I1403" s="8"/>
      <c r="J1403" s="425"/>
    </row>
    <row r="1404" spans="1:10" ht="15.75" customHeight="1">
      <c r="A1404" s="165" t="s">
        <v>22</v>
      </c>
      <c r="B1404" s="147" t="str">
        <f>data!C9575</f>
        <v>Número de opciones sobre acciones ejercitables en acuerdos con pagos basados en acciones</v>
      </c>
      <c r="C1404" s="12" t="s">
        <v>3031</v>
      </c>
      <c r="G1404" s="12" t="s">
        <v>23</v>
      </c>
      <c r="I1404" s="8"/>
      <c r="J1404" s="425"/>
    </row>
    <row r="1405" spans="1:10" ht="15.75" customHeight="1">
      <c r="A1405" s="165" t="s">
        <v>22</v>
      </c>
      <c r="B1405" s="147" t="str">
        <f>data!C9576</f>
        <v>Promedio ponderado del precio de ejercicio de opciones sobre acciones en circulación en acuerdos con pagos basados en acciones, al comienzo del periodo</v>
      </c>
      <c r="C1405" s="12" t="s">
        <v>3032</v>
      </c>
      <c r="G1405" s="12" t="s">
        <v>23</v>
      </c>
      <c r="I1405" s="8"/>
      <c r="J1405" s="425"/>
    </row>
    <row r="1406" spans="1:10" ht="15.75" customHeight="1">
      <c r="A1406" s="165" t="s">
        <v>22</v>
      </c>
      <c r="B1406" s="147" t="str">
        <f>data!C9577</f>
        <v>Promedio ponderado del precio de ejercicio de opciones sobre acciones concedidas en acuerdos con pagos basados en acciones</v>
      </c>
      <c r="C1406" s="12" t="s">
        <v>3033</v>
      </c>
      <c r="G1406" s="12" t="s">
        <v>23</v>
      </c>
      <c r="I1406" s="8"/>
      <c r="J1406" s="425"/>
    </row>
    <row r="1407" spans="1:10" ht="15.75" customHeight="1">
      <c r="A1407" s="165" t="s">
        <v>22</v>
      </c>
      <c r="B1407" s="147" t="str">
        <f>data!C9578</f>
        <v>Promedio ponderado del precio de ejercicio de opciones sobre acciones anuladas en acuerdos con pagos basados en acciones</v>
      </c>
      <c r="C1407" s="12" t="s">
        <v>3034</v>
      </c>
      <c r="G1407" s="12" t="s">
        <v>23</v>
      </c>
      <c r="I1407" s="8"/>
      <c r="J1407" s="425"/>
    </row>
    <row r="1408" spans="1:10" ht="15.75" customHeight="1">
      <c r="A1408" s="165" t="s">
        <v>22</v>
      </c>
      <c r="B1408" s="147" t="str">
        <f>data!C9579</f>
        <v>Promedio ponderado del precio de ejercicio de opciones sobre acciones ejercidas en acuerdos con pagos basados en acciones</v>
      </c>
      <c r="C1408" s="12" t="s">
        <v>3035</v>
      </c>
      <c r="G1408" s="12" t="s">
        <v>23</v>
      </c>
      <c r="I1408" s="8"/>
      <c r="J1408" s="425"/>
    </row>
    <row r="1409" spans="1:10" ht="15.75" customHeight="1">
      <c r="A1409" s="165" t="s">
        <v>22</v>
      </c>
      <c r="B1409" s="147" t="str">
        <f>data!C9580</f>
        <v>Promedio ponderado del precio de ejercicio de opciones sobre acciones expiradas en acuerdos con pagos basados en acciones</v>
      </c>
      <c r="C1409" s="12" t="s">
        <v>3036</v>
      </c>
      <c r="G1409" s="12" t="s">
        <v>23</v>
      </c>
      <c r="I1409" s="8"/>
      <c r="J1409" s="425"/>
    </row>
    <row r="1410" spans="1:10" ht="15.75" customHeight="1">
      <c r="A1410" s="165" t="s">
        <v>22</v>
      </c>
      <c r="B1410" s="147" t="str">
        <f>data!C9581</f>
        <v>Promedio ponderado del precio de ejercicio de opciones sobre acciones en circulación en acuerdos con pagos basados en acciones, al final del periodo</v>
      </c>
      <c r="C1410" s="12" t="s">
        <v>3032</v>
      </c>
      <c r="G1410" s="12" t="s">
        <v>23</v>
      </c>
      <c r="I1410" s="8"/>
      <c r="J1410" s="425"/>
    </row>
    <row r="1411" spans="1:10" ht="15.75" customHeight="1">
      <c r="A1411" s="165" t="s">
        <v>22</v>
      </c>
      <c r="B1411" s="147" t="str">
        <f>data!C9582</f>
        <v>Promedio ponderado del precio de ejercicio de opciones sobre acciones ejercitables en acuerdos con pagos basados en acciones</v>
      </c>
      <c r="C1411" s="12" t="s">
        <v>3037</v>
      </c>
      <c r="G1411" s="12" t="s">
        <v>23</v>
      </c>
      <c r="I1411" s="8"/>
      <c r="J1411" s="425"/>
    </row>
    <row r="1412" spans="1:10" ht="15.75" customHeight="1">
      <c r="A1412" s="165" t="s">
        <v>22</v>
      </c>
      <c r="B1412" s="147" t="str">
        <f>data!C9583</f>
        <v>Explicación de la medición del valor razonable de bienes o servicios recibidos o valor razonable de instrumentos de patrimonio concedidos en pagos basados en acciones liquidados en instrumentos de patrimonio</v>
      </c>
      <c r="C1412" s="12" t="s">
        <v>3038</v>
      </c>
      <c r="G1412" s="12" t="s">
        <v>24</v>
      </c>
      <c r="I1412" s="8"/>
      <c r="J1412" s="425"/>
    </row>
    <row r="1413" spans="1:10" ht="15.75" customHeight="1">
      <c r="A1413" s="165" t="s">
        <v>22</v>
      </c>
      <c r="B1413" s="147" t="str">
        <f>data!C9584</f>
        <v>Descripción de las mediciones de pasivo por acuerdos con pagos basados en acciones liquidadas en efectivo</v>
      </c>
      <c r="C1413" s="12" t="s">
        <v>3039</v>
      </c>
      <c r="G1413" s="12" t="s">
        <v>24</v>
      </c>
      <c r="I1413" s="8"/>
      <c r="J1413" s="425"/>
    </row>
    <row r="1414" spans="1:10" ht="15.75" customHeight="1">
      <c r="A1414" s="165" t="s">
        <v>22</v>
      </c>
      <c r="B1414" s="147" t="str">
        <f>data!C9585</f>
        <v>Explicación de modificaciones, acuerdos con pagos basados en acciones modificados</v>
      </c>
      <c r="C1414" s="12" t="s">
        <v>3040</v>
      </c>
      <c r="G1414" s="12" t="s">
        <v>24</v>
      </c>
      <c r="I1414" s="8"/>
      <c r="J1414" s="425"/>
    </row>
    <row r="1415" spans="1:10" ht="15.75" customHeight="1">
      <c r="A1415" s="165" t="s">
        <v>22</v>
      </c>
      <c r="B1415" s="147" t="str">
        <f>data!C9586</f>
        <v>Explicación del reconocimiento y medición de gastos con pagos basados en acciones sobre la base de la asignación razonable de los gastos reconocidos para el grupo</v>
      </c>
      <c r="C1415" s="12" t="s">
        <v>3041</v>
      </c>
      <c r="G1415" s="12" t="s">
        <v>24</v>
      </c>
      <c r="I1415" s="8"/>
      <c r="J1415" s="425"/>
    </row>
    <row r="1416" spans="1:10" ht="15.75" customHeight="1">
      <c r="A1416" s="165" t="s">
        <v>22</v>
      </c>
      <c r="B1416" s="147" t="str">
        <f>data!C9587</f>
        <v>Gasto por transacciones con pagos basados en acciones</v>
      </c>
      <c r="C1416" s="12" t="s">
        <v>3042</v>
      </c>
      <c r="G1416" s="12" t="s">
        <v>23</v>
      </c>
      <c r="I1416" s="8"/>
      <c r="J1416" s="425"/>
    </row>
    <row r="1417" spans="1:10" ht="15.75" customHeight="1">
      <c r="A1417" s="165" t="s">
        <v>22</v>
      </c>
      <c r="B1417" s="147" t="str">
        <f>data!C9588</f>
        <v>Pasivos procedentes de transacciones con pagos basados en acciones</v>
      </c>
      <c r="C1417" s="12" t="s">
        <v>3043</v>
      </c>
      <c r="G1417" s="12" t="s">
        <v>23</v>
      </c>
      <c r="I1417" s="8"/>
      <c r="J1417" s="425"/>
    </row>
    <row r="1418" spans="1:10" ht="15.75" customHeight="1">
      <c r="A1418" s="148" t="s">
        <v>15</v>
      </c>
      <c r="B1418" s="299" t="str">
        <f>data!C9589</f>
        <v>--Nota [834480]--</v>
      </c>
      <c r="I1418" s="8"/>
      <c r="J1418" s="425"/>
    </row>
    <row r="1419" spans="1:10" ht="15.75" customHeight="1">
      <c r="A1419" s="165" t="s">
        <v>22</v>
      </c>
      <c r="B1419" s="147" t="str">
        <f>data!C9590</f>
        <v>Información a revelar sobre beneficios a los empleados [Texto]</v>
      </c>
      <c r="C1419" s="12" t="s">
        <v>3044</v>
      </c>
      <c r="G1419" s="12" t="s">
        <v>24</v>
      </c>
      <c r="I1419" s="8"/>
      <c r="J1419" s="425"/>
    </row>
    <row r="1420" spans="1:10" ht="15.75" customHeight="1">
      <c r="A1420" s="165" t="s">
        <v>22</v>
      </c>
      <c r="B1420" s="147" t="str">
        <f>data!C9591</f>
        <v>Información a revelar sobre planes de beneficios definidos [Texto]</v>
      </c>
      <c r="C1420" s="12" t="s">
        <v>3045</v>
      </c>
      <c r="G1420" s="12" t="s">
        <v>24</v>
      </c>
      <c r="I1420" s="8"/>
      <c r="J1420" s="425"/>
    </row>
    <row r="1421" spans="1:10" ht="15.75" customHeight="1">
      <c r="A1421" s="165" t="s">
        <v>22</v>
      </c>
      <c r="B1421" s="147" t="str">
        <f>data!C9592</f>
        <v>Descripción del hecho de que el plan de gobierno o multi-patronal es un plan de beneficios definidos</v>
      </c>
      <c r="C1421" s="12" t="s">
        <v>3046</v>
      </c>
      <c r="G1421" s="12" t="s">
        <v>24</v>
      </c>
      <c r="I1421" s="8"/>
      <c r="J1421" s="425"/>
    </row>
    <row r="1422" spans="1:10" ht="15.75" customHeight="1">
      <c r="A1422" s="148" t="s">
        <v>15</v>
      </c>
      <c r="B1422" s="147" t="str">
        <f>data!C9593</f>
        <v>-01-</v>
      </c>
      <c r="I1422" s="8"/>
      <c r="J1422" s="425"/>
    </row>
    <row r="1423" spans="1:10" ht="15.75" customHeight="1">
      <c r="A1423" s="148" t="s">
        <v>15</v>
      </c>
      <c r="B1423" s="147" t="str">
        <f>data!C9594</f>
        <v>Información a revelar sobre planes de beneficios definidos [partidas]</v>
      </c>
      <c r="C1423" s="12" t="s">
        <v>3047</v>
      </c>
      <c r="I1423" s="8"/>
      <c r="J1423" s="425"/>
    </row>
    <row r="1424" spans="1:10" ht="15.75" customHeight="1">
      <c r="A1424" s="165" t="s">
        <v>22</v>
      </c>
      <c r="B1424" s="147" t="str">
        <f>data!C9595</f>
        <v>Descripción del tipo de plan</v>
      </c>
      <c r="C1424" s="12" t="s">
        <v>3048</v>
      </c>
      <c r="G1424" s="12" t="s">
        <v>24</v>
      </c>
      <c r="I1424" s="8"/>
      <c r="J1424" s="425"/>
    </row>
    <row r="1425" spans="1:10" ht="15.75" customHeight="1">
      <c r="A1425" s="165" t="s">
        <v>22</v>
      </c>
      <c r="B1425" s="147" t="str">
        <f>data!C9596</f>
        <v>Descripción de las políticas contables para el reconocimiento de ganancias y pérdidas actuariales</v>
      </c>
      <c r="C1425" s="12" t="s">
        <v>3049</v>
      </c>
      <c r="G1425" s="12" t="s">
        <v>24</v>
      </c>
      <c r="I1425" s="8"/>
      <c r="J1425" s="425"/>
    </row>
    <row r="1426" spans="1:10" ht="15.75" customHeight="1">
      <c r="A1426" s="165" t="s">
        <v>22</v>
      </c>
      <c r="B1426" s="147" t="str">
        <f>data!C9597</f>
        <v>Ganancias (pérdidas) actuariales reconocidas en el resultado del periodo, planes de beneficios definidos</v>
      </c>
      <c r="C1426" s="12" t="s">
        <v>3050</v>
      </c>
      <c r="G1426" s="12" t="s">
        <v>23</v>
      </c>
      <c r="I1426" s="8"/>
      <c r="J1426" s="425"/>
    </row>
    <row r="1427" spans="1:10" ht="15.75" customHeight="1">
      <c r="A1427" s="165" t="s">
        <v>22</v>
      </c>
      <c r="B1427" s="147" t="str">
        <f>data!C9598</f>
        <v>Otro resultado integral, antes de impuestos, ganancias (pérdidas) actuariales por planes de beneficios definidos</v>
      </c>
      <c r="C1427" s="12" t="s">
        <v>3051</v>
      </c>
      <c r="G1427" s="12" t="s">
        <v>23</v>
      </c>
      <c r="I1427" s="8"/>
      <c r="J1427" s="425"/>
    </row>
    <row r="1428" spans="1:10" ht="15.75" customHeight="1">
      <c r="A1428" s="165" t="s">
        <v>22</v>
      </c>
      <c r="B1428" s="147" t="str">
        <f>data!C9599</f>
        <v>Explicación del uso de simplificaciones en la medición de obligaciones por beneficios definidos</v>
      </c>
      <c r="C1428" s="12" t="s">
        <v>3052</v>
      </c>
      <c r="G1428" s="12" t="s">
        <v>24</v>
      </c>
      <c r="I1428" s="8"/>
      <c r="J1428" s="425"/>
    </row>
    <row r="1429" spans="1:10" ht="15.75" customHeight="1">
      <c r="A1429" s="165" t="s">
        <v>22</v>
      </c>
      <c r="B1429" s="147" t="str">
        <f>data!C9600</f>
        <v>Descripción de las razones por las cuales el uso del método de la unidad de crédito proyectada para medir las obligaciones y el costo en planes de beneficios definidos implicaría un costo o esfuerzo desproporcionado</v>
      </c>
      <c r="C1429" s="12" t="s">
        <v>3285</v>
      </c>
      <c r="G1429" s="12" t="s">
        <v>24</v>
      </c>
      <c r="I1429" s="8"/>
      <c r="J1429" s="425"/>
    </row>
    <row r="1430" spans="1:10" ht="15.75" customHeight="1">
      <c r="A1430" s="165" t="s">
        <v>22</v>
      </c>
      <c r="B1430" s="147" t="str">
        <f>data!C9601</f>
        <v>Fecha de la valoración actuarial integral más reciente</v>
      </c>
      <c r="C1430" s="12" t="s">
        <v>3225</v>
      </c>
      <c r="G1430" s="12" t="s">
        <v>24</v>
      </c>
      <c r="I1430" s="8"/>
      <c r="J1430" s="425"/>
    </row>
    <row r="1431" spans="1:10" ht="15.75" customHeight="1">
      <c r="A1431" s="165" t="s">
        <v>22</v>
      </c>
      <c r="B1431" s="147" t="str">
        <f>data!C9602</f>
        <v>Descripción de ajustes realizados para medir obligaciones por beneficios definidos</v>
      </c>
      <c r="C1431" s="12" t="s">
        <v>3053</v>
      </c>
      <c r="G1431" s="12" t="s">
        <v>24</v>
      </c>
      <c r="I1431" s="8"/>
      <c r="J1431" s="425"/>
    </row>
    <row r="1432" spans="1:10" ht="15.75" customHeight="1">
      <c r="A1432" s="148" t="s">
        <v>15</v>
      </c>
      <c r="B1432" s="147" t="str">
        <f>data!C9603</f>
        <v>Conciliación de cambios en el valor presente de obligaciones de beneficios definidos</v>
      </c>
      <c r="C1432" s="12" t="s">
        <v>3054</v>
      </c>
      <c r="I1432" s="8"/>
      <c r="J1432" s="425"/>
    </row>
    <row r="1433" spans="1:10" ht="15.75" customHeight="1">
      <c r="A1433" s="165" t="s">
        <v>22</v>
      </c>
      <c r="B1433" s="147" t="str">
        <f>data!C9604</f>
        <v>Obligación por beneficios definidos, al valor presente al comienzo del periodo</v>
      </c>
      <c r="C1433" s="12" t="s">
        <v>3055</v>
      </c>
      <c r="G1433" s="12" t="s">
        <v>23</v>
      </c>
      <c r="I1433" s="8"/>
      <c r="J1433" s="425"/>
    </row>
    <row r="1434" spans="1:10" ht="15.75" customHeight="1">
      <c r="A1434" s="148" t="s">
        <v>15</v>
      </c>
      <c r="B1434" s="147" t="str">
        <f>data!C9605</f>
        <v>Cambios en obligaciones por beneficios definidos, al valor presente</v>
      </c>
      <c r="C1434" s="12" t="s">
        <v>3056</v>
      </c>
      <c r="I1434" s="8"/>
      <c r="J1434" s="425"/>
    </row>
    <row r="1435" spans="1:10" ht="15.75" customHeight="1">
      <c r="A1435" s="165" t="s">
        <v>22</v>
      </c>
      <c r="B1435" s="147" t="str">
        <f>data!C9606</f>
        <v>Incremento (disminución) por costos de servicios del periodo corriente, obligaciones de beneficios definidos, al valor presente</v>
      </c>
      <c r="C1435" s="12" t="s">
        <v>3057</v>
      </c>
      <c r="G1435" s="12" t="s">
        <v>23</v>
      </c>
      <c r="I1435" s="8"/>
      <c r="J1435" s="425"/>
    </row>
    <row r="1436" spans="1:10" ht="15.75" customHeight="1">
      <c r="A1436" s="165" t="s">
        <v>22</v>
      </c>
      <c r="B1436" s="147" t="str">
        <f>data!C9607</f>
        <v>Incremento (disminución) por costos por intereses, obligaciones de beneficios definidos, al valor presente</v>
      </c>
      <c r="C1436" s="12" t="s">
        <v>3058</v>
      </c>
      <c r="G1436" s="12" t="s">
        <v>23</v>
      </c>
      <c r="I1436" s="8"/>
      <c r="J1436" s="425"/>
    </row>
    <row r="1437" spans="1:10" ht="15.75" customHeight="1">
      <c r="A1437" s="165" t="s">
        <v>22</v>
      </c>
      <c r="B1437" s="147" t="str">
        <f>data!C9608</f>
        <v>Adquisiciones realizadas mediante combinaciones de negocios, obligaciones por beneficios definidos, al valor presente</v>
      </c>
      <c r="C1437" s="12" t="s">
        <v>3059</v>
      </c>
      <c r="G1437" s="12" t="s">
        <v>23</v>
      </c>
      <c r="I1437" s="8"/>
      <c r="J1437" s="425"/>
    </row>
    <row r="1438" spans="1:10" ht="15.75" customHeight="1">
      <c r="A1438" s="165" t="s">
        <v>22</v>
      </c>
      <c r="B1438" s="147" t="str">
        <f>data!C9609</f>
        <v>Incrementos (disminuciones) por pérdidas (ganancias) actuariales, planes de beneficios definidos, al valor presente</v>
      </c>
      <c r="C1438" s="12" t="s">
        <v>3060</v>
      </c>
      <c r="G1438" s="12" t="s">
        <v>23</v>
      </c>
      <c r="I1438" s="8"/>
      <c r="J1438" s="425"/>
    </row>
    <row r="1439" spans="1:10" ht="15.75" customHeight="1">
      <c r="A1439" s="165" t="s">
        <v>22</v>
      </c>
      <c r="B1439" s="147" t="str">
        <f>data!C9610</f>
        <v>Aportaciones efectuadas por los participantes del plan, obligaciones por beneficios definidos, al valor presente</v>
      </c>
      <c r="C1439" s="12" t="s">
        <v>3061</v>
      </c>
      <c r="G1439" s="12" t="s">
        <v>23</v>
      </c>
      <c r="I1439" s="8"/>
      <c r="J1439" s="425"/>
    </row>
    <row r="1440" spans="1:10" ht="15.75" customHeight="1">
      <c r="A1440" s="165" t="s">
        <v>22</v>
      </c>
      <c r="B1440" s="147" t="str">
        <f>data!C9611</f>
        <v>Disminuciones por beneficios pagados, obligaciones de beneficios definidos, al valor presente</v>
      </c>
      <c r="C1440" s="12" t="s">
        <v>3062</v>
      </c>
      <c r="G1440" s="12" t="s">
        <v>23</v>
      </c>
      <c r="I1440" s="8"/>
      <c r="J1440" s="425"/>
    </row>
    <row r="1441" spans="1:21" ht="15.75" customHeight="1">
      <c r="A1441" s="165" t="s">
        <v>22</v>
      </c>
      <c r="B1441" s="147" t="str">
        <f>data!C9612</f>
        <v>Incremento (disminución) por costos de servicios pasados, obligaciones de beneficios definidos, al valor presente</v>
      </c>
      <c r="C1441" s="12" t="s">
        <v>3063</v>
      </c>
      <c r="G1441" s="12" t="s">
        <v>23</v>
      </c>
      <c r="I1441" s="8"/>
      <c r="J1441" s="425"/>
    </row>
    <row r="1442" spans="1:21" ht="15.75" customHeight="1">
      <c r="A1442" s="165" t="s">
        <v>22</v>
      </c>
      <c r="B1442" s="147" t="str">
        <f>data!C9613</f>
        <v>Incremento (disminuciones) por reducciones, obligaciones de beneficios definidos, al valor presente</v>
      </c>
      <c r="C1442" s="12" t="s">
        <v>3064</v>
      </c>
      <c r="G1442" s="12" t="s">
        <v>23</v>
      </c>
      <c r="I1442" s="8"/>
      <c r="J1442" s="425"/>
    </row>
    <row r="1443" spans="1:21" ht="15.75" customHeight="1">
      <c r="A1443" s="165" t="s">
        <v>22</v>
      </c>
      <c r="B1443" s="147" t="str">
        <f>data!C9614</f>
        <v>Incrementos (disminuciones) por liquidaciones, obligaciones de beneficios definidos, a valor presente</v>
      </c>
      <c r="C1443" s="12" t="s">
        <v>3065</v>
      </c>
      <c r="G1443" s="12" t="s">
        <v>23</v>
      </c>
      <c r="I1443" s="8"/>
      <c r="J1443" s="425"/>
    </row>
    <row r="1444" spans="1:21" ht="15.75" customHeight="1">
      <c r="A1444" s="165" t="s">
        <v>22</v>
      </c>
      <c r="B1444" s="147" t="str">
        <f>data!C9615</f>
        <v>Incremento (disminución) por diferencias de cambio netas, obligaciones de beneficios definidos, al valor presente</v>
      </c>
      <c r="C1444" s="12" t="s">
        <v>3066</v>
      </c>
      <c r="G1444" s="12" t="s">
        <v>23</v>
      </c>
      <c r="I1444" s="8"/>
      <c r="J1444" s="425"/>
    </row>
    <row r="1445" spans="1:21" ht="15.75" customHeight="1">
      <c r="A1445" s="165" t="s">
        <v>22</v>
      </c>
      <c r="B1445" s="147" t="str">
        <f>data!C9616</f>
        <v>Total incremento (disminución) en obligaciones por beneficios definidos, a valor presente</v>
      </c>
      <c r="C1445" s="12" t="s">
        <v>3067</v>
      </c>
      <c r="G1445" s="12" t="s">
        <v>23</v>
      </c>
      <c r="I1445" s="8"/>
      <c r="J1445" s="425"/>
    </row>
    <row r="1446" spans="1:21" ht="15.75" customHeight="1">
      <c r="A1446" s="165" t="s">
        <v>22</v>
      </c>
      <c r="B1446" s="147" t="str">
        <f>data!C9617</f>
        <v>Obligación por beneficios definidos, al valor presente al final del periodo</v>
      </c>
      <c r="C1446" s="12" t="s">
        <v>3055</v>
      </c>
      <c r="G1446" s="12" t="s">
        <v>23</v>
      </c>
      <c r="I1446" s="8"/>
      <c r="J1446" s="425"/>
    </row>
    <row r="1447" spans="1:21" ht="15.75" customHeight="1">
      <c r="A1447" s="148" t="s">
        <v>15</v>
      </c>
      <c r="B1447" s="147" t="str">
        <f>data!C9618</f>
        <v>Conciliación de cambios en el valor razonable de activos del plan</v>
      </c>
      <c r="C1447" s="12" t="s">
        <v>3068</v>
      </c>
      <c r="I1447" s="8"/>
      <c r="J1447" s="425"/>
    </row>
    <row r="1448" spans="1:21" ht="15.75" customHeight="1">
      <c r="A1448" s="165" t="s">
        <v>22</v>
      </c>
      <c r="B1448" s="147" t="str">
        <f>data!C9619</f>
        <v>Activos del plan, a valor razonable al comienzo del periodo</v>
      </c>
      <c r="C1448" s="12" t="s">
        <v>3069</v>
      </c>
      <c r="G1448" s="12" t="s">
        <v>23</v>
      </c>
      <c r="I1448" s="8"/>
      <c r="J1448" s="425"/>
    </row>
    <row r="1449" spans="1:21" ht="15.75" customHeight="1">
      <c r="A1449" s="148" t="s">
        <v>15</v>
      </c>
      <c r="B1449" s="147" t="str">
        <f>data!C9620</f>
        <v>Cambios en activos del plan, al valor razonable</v>
      </c>
      <c r="C1449" s="12" t="s">
        <v>3070</v>
      </c>
      <c r="I1449" s="8"/>
      <c r="J1449" s="425"/>
    </row>
    <row r="1450" spans="1:21" ht="15.75" customHeight="1">
      <c r="A1450" s="165" t="s">
        <v>22</v>
      </c>
      <c r="B1450" s="147" t="str">
        <f>data!C9621</f>
        <v>Incrementos (disminuciones) por ganancias (pérdidas) actuariales, activos del plan, al valor razonable</v>
      </c>
      <c r="C1450" s="12" t="s">
        <v>3071</v>
      </c>
      <c r="G1450" s="12" t="s">
        <v>23</v>
      </c>
      <c r="I1450" s="8"/>
      <c r="J1450" s="425"/>
    </row>
    <row r="1451" spans="1:21" ht="15.75" customHeight="1">
      <c r="A1451" s="165" t="s">
        <v>22</v>
      </c>
      <c r="B1451" s="147" t="str">
        <f>data!C9622</f>
        <v>Incrementos (disminuciones) por combinaciones de negocios, activos del plan, al valor razonable</v>
      </c>
      <c r="C1451" s="12" t="s">
        <v>3072</v>
      </c>
      <c r="G1451" s="12" t="s">
        <v>23</v>
      </c>
      <c r="I1451" s="8"/>
      <c r="J1451" s="425"/>
    </row>
    <row r="1452" spans="1:21" ht="15.75" customHeight="1">
      <c r="A1452" s="165" t="s">
        <v>22</v>
      </c>
      <c r="B1452" s="147" t="str">
        <f>data!C9623</f>
        <v>Disminuciones por beneficios pagados, activos del plan, al valor razonable</v>
      </c>
      <c r="C1452" s="12" t="s">
        <v>3073</v>
      </c>
      <c r="G1452" s="12" t="s">
        <v>23</v>
      </c>
      <c r="I1452" s="8"/>
      <c r="J1452" s="425"/>
      <c r="K1452"/>
      <c r="L1452"/>
      <c r="M1452"/>
      <c r="N1452"/>
      <c r="O1452"/>
      <c r="P1452"/>
      <c r="Q1452"/>
      <c r="R1452"/>
      <c r="S1452"/>
      <c r="T1452"/>
      <c r="U1452"/>
    </row>
    <row r="1453" spans="1:21" ht="15.75" customHeight="1">
      <c r="A1453" s="165" t="s">
        <v>22</v>
      </c>
      <c r="B1453" s="147" t="str">
        <f>data!C9624</f>
        <v>Incremento (disminución) por aportaciones de los partícipes del plan, activos del plan, al valor razonable</v>
      </c>
      <c r="C1453" s="12" t="s">
        <v>3074</v>
      </c>
      <c r="G1453" s="12" t="s">
        <v>23</v>
      </c>
      <c r="I1453" s="8"/>
      <c r="J1453" s="425"/>
      <c r="K1453"/>
      <c r="L1453"/>
      <c r="M1453"/>
      <c r="N1453"/>
      <c r="O1453"/>
      <c r="P1453"/>
      <c r="Q1453"/>
      <c r="R1453"/>
      <c r="S1453"/>
      <c r="T1453"/>
      <c r="U1453"/>
    </row>
    <row r="1454" spans="1:21" ht="15.75" customHeight="1">
      <c r="A1454" s="165" t="s">
        <v>22</v>
      </c>
      <c r="B1454" s="147" t="str">
        <f>data!C9625</f>
        <v>Incremento (disminuciones) por aportaciones del empleador, activos del plan, al valor razonable</v>
      </c>
      <c r="C1454" s="12" t="s">
        <v>3075</v>
      </c>
      <c r="G1454" s="12" t="s">
        <v>23</v>
      </c>
      <c r="I1454" s="8"/>
      <c r="J1454" s="425"/>
      <c r="K1454"/>
      <c r="L1454"/>
      <c r="M1454"/>
      <c r="N1454"/>
      <c r="O1454"/>
      <c r="P1454"/>
      <c r="Q1454"/>
      <c r="R1454"/>
      <c r="S1454"/>
      <c r="T1454"/>
      <c r="U1454"/>
    </row>
    <row r="1455" spans="1:21" ht="15.75" customHeight="1">
      <c r="A1455" s="165" t="s">
        <v>22</v>
      </c>
      <c r="B1455" s="147" t="str">
        <f>data!C9626</f>
        <v>Incremento (disminución) por diferencias de cambio netas, activos del plan, al valor razonable</v>
      </c>
      <c r="C1455" s="12" t="s">
        <v>3076</v>
      </c>
      <c r="G1455" s="12" t="s">
        <v>23</v>
      </c>
      <c r="I1455" s="8"/>
      <c r="J1455" s="425"/>
      <c r="K1455"/>
      <c r="L1455"/>
      <c r="M1455"/>
      <c r="N1455"/>
      <c r="O1455"/>
      <c r="P1455"/>
      <c r="Q1455"/>
      <c r="R1455"/>
      <c r="S1455"/>
      <c r="T1455"/>
      <c r="U1455"/>
    </row>
    <row r="1456" spans="1:21" ht="15.75" customHeight="1">
      <c r="A1456" s="165" t="s">
        <v>22</v>
      </c>
      <c r="B1456" s="147" t="str">
        <f>data!C9627</f>
        <v>Incrementos (disminuciones) por liquidaciones, activos del plan, a valor razonable</v>
      </c>
      <c r="C1456" s="12" t="s">
        <v>3077</v>
      </c>
      <c r="G1456" s="12" t="s">
        <v>23</v>
      </c>
      <c r="I1456" s="8"/>
      <c r="J1456" s="425"/>
      <c r="K1456"/>
      <c r="L1456"/>
      <c r="M1456"/>
      <c r="N1456"/>
      <c r="O1456"/>
      <c r="P1456"/>
      <c r="Q1456"/>
      <c r="R1456"/>
      <c r="S1456"/>
      <c r="T1456"/>
      <c r="U1456"/>
    </row>
    <row r="1457" spans="1:21" ht="15.75" customHeight="1">
      <c r="A1457" s="165" t="s">
        <v>22</v>
      </c>
      <c r="B1457" s="147" t="str">
        <f>data!C9628</f>
        <v>Total incremento (disminución) en activos del plan, a valor razonable</v>
      </c>
      <c r="C1457" s="12" t="s">
        <v>3078</v>
      </c>
      <c r="G1457" s="12" t="s">
        <v>23</v>
      </c>
      <c r="I1457" s="8"/>
      <c r="J1457" s="425"/>
      <c r="K1457"/>
      <c r="L1457"/>
      <c r="M1457"/>
      <c r="N1457"/>
      <c r="O1457"/>
      <c r="P1457"/>
      <c r="Q1457"/>
      <c r="R1457"/>
      <c r="S1457"/>
      <c r="T1457"/>
      <c r="U1457"/>
    </row>
    <row r="1458" spans="1:21" ht="15.75" customHeight="1">
      <c r="A1458" s="165" t="s">
        <v>22</v>
      </c>
      <c r="B1458" s="147" t="str">
        <f>data!C9629</f>
        <v>Activos del plan, a valor razonable al final del periodo</v>
      </c>
      <c r="C1458" s="12" t="s">
        <v>3069</v>
      </c>
      <c r="G1458" s="12" t="s">
        <v>23</v>
      </c>
      <c r="I1458" s="8"/>
      <c r="J1458" s="425"/>
      <c r="K1458"/>
      <c r="L1458"/>
      <c r="M1458"/>
      <c r="N1458"/>
      <c r="O1458"/>
      <c r="P1458"/>
      <c r="Q1458"/>
      <c r="R1458"/>
      <c r="S1458"/>
      <c r="T1458"/>
      <c r="U1458"/>
    </row>
    <row r="1459" spans="1:21" ht="15.75" customHeight="1">
      <c r="A1459" s="165" t="s">
        <v>22</v>
      </c>
      <c r="B1459" s="147" t="str">
        <f>data!C9630</f>
        <v>Derechos de reembolso, a valor razonable al comienzo del periodo</v>
      </c>
      <c r="C1459" s="12" t="s">
        <v>3079</v>
      </c>
      <c r="G1459" s="12" t="s">
        <v>23</v>
      </c>
      <c r="I1459" s="8"/>
      <c r="J1459" s="425"/>
      <c r="K1459"/>
      <c r="L1459"/>
      <c r="M1459"/>
      <c r="N1459"/>
      <c r="O1459"/>
      <c r="P1459"/>
      <c r="Q1459"/>
      <c r="R1459"/>
      <c r="S1459"/>
      <c r="T1459"/>
      <c r="U1459"/>
    </row>
    <row r="1460" spans="1:21" ht="15.75" customHeight="1">
      <c r="A1460" s="148" t="s">
        <v>15</v>
      </c>
      <c r="B1460" s="147" t="str">
        <f>data!C9631</f>
        <v>Cambios en derechos de reembolso, al valor razonable</v>
      </c>
      <c r="C1460" s="12" t="s">
        <v>3080</v>
      </c>
      <c r="I1460" s="8"/>
      <c r="J1460" s="425"/>
      <c r="K1460"/>
      <c r="L1460"/>
      <c r="M1460"/>
      <c r="N1460"/>
      <c r="O1460"/>
      <c r="P1460"/>
      <c r="Q1460"/>
      <c r="R1460"/>
      <c r="S1460"/>
      <c r="T1460"/>
      <c r="U1460"/>
    </row>
    <row r="1461" spans="1:21" ht="15.75" customHeight="1">
      <c r="A1461" s="165" t="s">
        <v>22</v>
      </c>
      <c r="B1461" s="147" t="str">
        <f>data!C9632</f>
        <v>Incrementos (disminuciones) por ganancias (pérdidas) actuariales, derechos de reembolso, al valor razonable</v>
      </c>
      <c r="C1461" s="12" t="s">
        <v>3081</v>
      </c>
      <c r="G1461" s="12" t="s">
        <v>23</v>
      </c>
      <c r="I1461" s="8"/>
      <c r="J1461" s="425"/>
      <c r="K1461"/>
      <c r="L1461"/>
      <c r="M1461"/>
      <c r="N1461"/>
      <c r="O1461"/>
      <c r="P1461"/>
      <c r="Q1461"/>
      <c r="R1461"/>
      <c r="S1461"/>
      <c r="T1461"/>
      <c r="U1461"/>
    </row>
    <row r="1462" spans="1:21" ht="15.75" customHeight="1">
      <c r="A1462" s="165" t="s">
        <v>22</v>
      </c>
      <c r="B1462" s="147" t="str">
        <f>data!C9633</f>
        <v>Incrementos (disminuciones) por combinaciones de negocios, derechos de reembolso, al valor razonable</v>
      </c>
      <c r="C1462" s="12" t="s">
        <v>3082</v>
      </c>
      <c r="G1462" s="12" t="s">
        <v>23</v>
      </c>
      <c r="I1462" s="8"/>
      <c r="J1462" s="425"/>
      <c r="K1462"/>
      <c r="L1462"/>
      <c r="M1462"/>
      <c r="N1462"/>
      <c r="O1462"/>
      <c r="P1462"/>
      <c r="Q1462"/>
      <c r="R1462"/>
      <c r="S1462"/>
      <c r="T1462"/>
      <c r="U1462"/>
    </row>
    <row r="1463" spans="1:21" ht="15.75" customHeight="1">
      <c r="A1463" s="165" t="s">
        <v>22</v>
      </c>
      <c r="B1463" s="147" t="str">
        <f>data!C9634</f>
        <v>Disminuciones por beneficios pagados, derechos de reembolso, al valor razonable</v>
      </c>
      <c r="C1463" s="12" t="s">
        <v>3083</v>
      </c>
      <c r="G1463" s="12" t="s">
        <v>23</v>
      </c>
      <c r="I1463" s="8"/>
      <c r="J1463" s="425"/>
      <c r="K1463"/>
      <c r="L1463"/>
      <c r="M1463"/>
      <c r="N1463"/>
      <c r="O1463"/>
      <c r="P1463"/>
      <c r="Q1463"/>
      <c r="R1463"/>
      <c r="S1463"/>
      <c r="T1463"/>
      <c r="U1463"/>
    </row>
    <row r="1464" spans="1:21" ht="15.75" customHeight="1">
      <c r="A1464" s="165" t="s">
        <v>22</v>
      </c>
      <c r="B1464" s="147" t="str">
        <f>data!C9635</f>
        <v>Incremento (disminución) por aportaciones de los partícipes del plan, derechos de reembolso, al valor razonable</v>
      </c>
      <c r="C1464" s="12" t="s">
        <v>3084</v>
      </c>
      <c r="G1464" s="12" t="s">
        <v>23</v>
      </c>
      <c r="I1464" s="8"/>
      <c r="J1464" s="425"/>
      <c r="K1464"/>
      <c r="L1464"/>
      <c r="M1464"/>
      <c r="N1464"/>
      <c r="O1464"/>
      <c r="P1464"/>
      <c r="Q1464"/>
      <c r="R1464"/>
      <c r="S1464"/>
      <c r="T1464"/>
      <c r="U1464"/>
    </row>
    <row r="1465" spans="1:21" ht="15.75" customHeight="1">
      <c r="A1465" s="165" t="s">
        <v>22</v>
      </c>
      <c r="B1465" s="147" t="str">
        <f>data!C9636</f>
        <v>Incremento (disminución) por aportaciones del empleador, derechos de reembolso, al valor razonable</v>
      </c>
      <c r="C1465" s="12" t="s">
        <v>3085</v>
      </c>
      <c r="G1465" s="12" t="s">
        <v>23</v>
      </c>
      <c r="I1465" s="8"/>
      <c r="J1465" s="425"/>
      <c r="K1465"/>
      <c r="L1465"/>
      <c r="M1465"/>
      <c r="N1465"/>
      <c r="O1465"/>
      <c r="P1465"/>
      <c r="Q1465"/>
      <c r="R1465"/>
      <c r="S1465"/>
      <c r="T1465"/>
      <c r="U1465"/>
    </row>
    <row r="1466" spans="1:21" ht="15.75" customHeight="1">
      <c r="A1466" s="165" t="s">
        <v>22</v>
      </c>
      <c r="B1466" s="147" t="str">
        <f>data!C9637</f>
        <v>Incremento (disminución) por diferencias de cambio netas, derechos de reembolso, al valor razonable</v>
      </c>
      <c r="C1466" s="12" t="s">
        <v>3086</v>
      </c>
      <c r="G1466" s="12" t="s">
        <v>23</v>
      </c>
      <c r="I1466" s="8"/>
      <c r="J1466" s="425"/>
      <c r="K1466"/>
      <c r="L1466"/>
      <c r="M1466"/>
      <c r="N1466"/>
      <c r="O1466"/>
      <c r="P1466"/>
      <c r="Q1466"/>
      <c r="R1466"/>
      <c r="S1466"/>
      <c r="T1466"/>
      <c r="U1466"/>
    </row>
    <row r="1467" spans="1:21" ht="15.75" customHeight="1">
      <c r="A1467" s="165" t="s">
        <v>22</v>
      </c>
      <c r="B1467" s="147" t="str">
        <f>data!C9638</f>
        <v>Incrementos (disminuciones) por liquidaciones, derechos de reembolso, a valor razonable</v>
      </c>
      <c r="C1467" s="12" t="s">
        <v>3087</v>
      </c>
      <c r="G1467" s="12" t="s">
        <v>23</v>
      </c>
      <c r="I1467" s="8"/>
      <c r="J1467" s="425"/>
      <c r="K1467"/>
      <c r="L1467"/>
      <c r="M1467"/>
      <c r="N1467"/>
      <c r="O1467"/>
      <c r="P1467"/>
      <c r="Q1467"/>
      <c r="R1467"/>
      <c r="S1467"/>
      <c r="T1467"/>
      <c r="U1467"/>
    </row>
    <row r="1468" spans="1:21" ht="15.75" customHeight="1">
      <c r="A1468" s="165" t="s">
        <v>22</v>
      </c>
      <c r="B1468" s="147" t="str">
        <f>data!C9639</f>
        <v>Total incremento (disminución) en derechos de reembolso, a valor razonable</v>
      </c>
      <c r="C1468" s="12" t="s">
        <v>3088</v>
      </c>
      <c r="G1468" s="12" t="s">
        <v>23</v>
      </c>
      <c r="I1468" s="8"/>
      <c r="J1468" s="425"/>
      <c r="K1468"/>
      <c r="L1468"/>
      <c r="M1468"/>
      <c r="N1468"/>
      <c r="O1468"/>
      <c r="P1468"/>
      <c r="Q1468"/>
      <c r="R1468"/>
      <c r="S1468"/>
      <c r="T1468"/>
      <c r="U1468"/>
    </row>
    <row r="1469" spans="1:21" ht="15.75" customHeight="1">
      <c r="A1469" s="165" t="s">
        <v>22</v>
      </c>
      <c r="B1469" s="147" t="str">
        <f>data!C9640</f>
        <v>Derechos de reembolso, a valor razonable al final del periodo</v>
      </c>
      <c r="C1469" s="12" t="s">
        <v>3079</v>
      </c>
      <c r="G1469" s="12" t="s">
        <v>23</v>
      </c>
      <c r="I1469" s="8"/>
      <c r="J1469" s="425"/>
      <c r="K1469"/>
      <c r="L1469"/>
      <c r="M1469"/>
      <c r="N1469"/>
      <c r="O1469"/>
      <c r="P1469"/>
      <c r="Q1469"/>
      <c r="R1469"/>
      <c r="S1469"/>
      <c r="T1469"/>
      <c r="U1469"/>
    </row>
    <row r="1470" spans="1:21" ht="15.75" customHeight="1">
      <c r="A1470" s="165" t="s">
        <v>22</v>
      </c>
      <c r="B1470" s="147" t="str">
        <f>data!C9641</f>
        <v>Costo vinculado con planes de beneficios definidos</v>
      </c>
      <c r="C1470" s="12" t="s">
        <v>3089</v>
      </c>
      <c r="G1470" s="12" t="s">
        <v>23</v>
      </c>
      <c r="I1470" s="8"/>
      <c r="J1470" s="425"/>
      <c r="K1470"/>
      <c r="L1470"/>
      <c r="M1470"/>
      <c r="N1470"/>
      <c r="O1470"/>
      <c r="P1470"/>
      <c r="Q1470"/>
      <c r="R1470"/>
      <c r="S1470"/>
      <c r="T1470"/>
      <c r="U1470"/>
    </row>
    <row r="1471" spans="1:21" ht="15.75" customHeight="1">
      <c r="A1471" s="165" t="s">
        <v>22</v>
      </c>
      <c r="B1471" s="147" t="str">
        <f>data!C9642</f>
        <v>Gastos por beneficios post-empleo, planes de beneficios definidos</v>
      </c>
      <c r="C1471" s="12" t="s">
        <v>2679</v>
      </c>
      <c r="G1471" s="12" t="s">
        <v>23</v>
      </c>
      <c r="I1471" s="8"/>
      <c r="J1471" s="425"/>
      <c r="K1471"/>
      <c r="L1471"/>
      <c r="M1471"/>
      <c r="N1471"/>
      <c r="O1471"/>
      <c r="P1471"/>
      <c r="Q1471"/>
      <c r="R1471"/>
      <c r="S1471"/>
      <c r="T1471"/>
      <c r="U1471"/>
    </row>
    <row r="1472" spans="1:21" ht="15.75" customHeight="1">
      <c r="A1472" s="165" t="s">
        <v>22</v>
      </c>
      <c r="B1472" s="147" t="str">
        <f>data!C9643</f>
        <v>Costo vinculado con planes de beneficios definidos para periodos incluidos en el costo de activos</v>
      </c>
      <c r="C1472" s="12" t="s">
        <v>3090</v>
      </c>
      <c r="G1472" s="12" t="s">
        <v>23</v>
      </c>
      <c r="I1472" s="8"/>
      <c r="J1472" s="425"/>
      <c r="K1472"/>
      <c r="L1472"/>
      <c r="M1472"/>
      <c r="N1472"/>
      <c r="O1472"/>
      <c r="P1472"/>
      <c r="Q1472"/>
      <c r="R1472"/>
      <c r="S1472"/>
      <c r="T1472"/>
      <c r="U1472"/>
    </row>
    <row r="1473" spans="1:21" ht="15.75" customHeight="1">
      <c r="A1473" s="165" t="s">
        <v>22</v>
      </c>
      <c r="B1473" s="147" t="str">
        <f>data!C9644</f>
        <v>Descripción del porcentaje o importe en el que cada categoría importante contribuye al valor razonable de los activos del plan totales [Texto]</v>
      </c>
      <c r="C1473" s="12" t="s">
        <v>3091</v>
      </c>
      <c r="G1473" s="12" t="s">
        <v>24</v>
      </c>
      <c r="I1473" s="8"/>
      <c r="J1473" s="425"/>
      <c r="K1473"/>
      <c r="L1473"/>
      <c r="M1473"/>
      <c r="N1473"/>
      <c r="O1473"/>
      <c r="P1473"/>
      <c r="Q1473"/>
      <c r="R1473"/>
      <c r="S1473"/>
      <c r="T1473"/>
      <c r="U1473"/>
    </row>
    <row r="1474" spans="1:21" ht="15.75" customHeight="1">
      <c r="A1474" s="165" t="s">
        <v>22</v>
      </c>
      <c r="B1474" s="147" t="str">
        <f>data!C9645</f>
        <v>Instrumentos de patrimonio, importes aportados a valor razonable de activos del plan</v>
      </c>
      <c r="C1474" s="12" t="s">
        <v>3092</v>
      </c>
      <c r="G1474" s="12" t="s">
        <v>23</v>
      </c>
      <c r="I1474" s="8"/>
      <c r="J1474" s="425"/>
      <c r="K1474"/>
      <c r="L1474"/>
      <c r="M1474"/>
      <c r="N1474"/>
      <c r="O1474"/>
      <c r="P1474"/>
      <c r="Q1474"/>
      <c r="R1474"/>
      <c r="S1474"/>
      <c r="T1474"/>
      <c r="U1474"/>
    </row>
    <row r="1475" spans="1:21" ht="15.75" customHeight="1">
      <c r="A1475" s="165" t="s">
        <v>22</v>
      </c>
      <c r="B1475" s="147" t="str">
        <f>data!C9646</f>
        <v>Instrumentos de deuda, importes aportados al valor razonable de los activos del plan</v>
      </c>
      <c r="C1475" s="12" t="s">
        <v>3093</v>
      </c>
      <c r="G1475" s="12" t="s">
        <v>23</v>
      </c>
      <c r="I1475" s="8"/>
      <c r="J1475" s="425"/>
      <c r="K1475"/>
      <c r="L1475"/>
      <c r="M1475"/>
      <c r="N1475"/>
      <c r="O1475"/>
      <c r="P1475"/>
      <c r="Q1475"/>
      <c r="R1475"/>
      <c r="S1475"/>
      <c r="T1475"/>
      <c r="U1475"/>
    </row>
    <row r="1476" spans="1:21" ht="15.75" customHeight="1">
      <c r="A1476" s="165" t="s">
        <v>22</v>
      </c>
      <c r="B1476" s="147" t="str">
        <f>data!C9647</f>
        <v>Bienes inmuebles, importe aportado al valor razonable de los activos del plan</v>
      </c>
      <c r="C1476" s="12" t="s">
        <v>3094</v>
      </c>
      <c r="G1476" s="12" t="s">
        <v>23</v>
      </c>
      <c r="I1476" s="8"/>
      <c r="J1476" s="425"/>
      <c r="K1476"/>
      <c r="L1476"/>
      <c r="M1476"/>
      <c r="N1476"/>
      <c r="O1476"/>
      <c r="P1476"/>
      <c r="Q1476"/>
      <c r="R1476"/>
      <c r="S1476"/>
      <c r="T1476"/>
      <c r="U1476"/>
    </row>
    <row r="1477" spans="1:21" ht="15.75" customHeight="1">
      <c r="A1477" s="165" t="s">
        <v>22</v>
      </c>
      <c r="B1477" s="147" t="str">
        <f>data!C9648</f>
        <v>Otros activos, importes aportados a valor razonable de activos del plan</v>
      </c>
      <c r="C1477" s="12" t="s">
        <v>3095</v>
      </c>
      <c r="G1477" s="12" t="s">
        <v>23</v>
      </c>
      <c r="I1477" s="8"/>
      <c r="J1477" s="425"/>
      <c r="K1477"/>
      <c r="L1477"/>
      <c r="M1477"/>
      <c r="N1477"/>
      <c r="O1477"/>
      <c r="P1477"/>
      <c r="Q1477"/>
      <c r="R1477"/>
      <c r="S1477"/>
      <c r="T1477"/>
      <c r="U1477"/>
    </row>
    <row r="1478" spans="1:21" ht="15.75" customHeight="1">
      <c r="A1478" s="165" t="s">
        <v>22</v>
      </c>
      <c r="B1478" s="147" t="str">
        <f>data!C9649</f>
        <v>Instrumentos de patrimonio, porcentaje aportado a valor razonable de activos del plan</v>
      </c>
      <c r="C1478" s="12" t="s">
        <v>3096</v>
      </c>
      <c r="G1478" s="12" t="s">
        <v>37</v>
      </c>
      <c r="I1478" s="8"/>
      <c r="J1478" s="425"/>
      <c r="K1478"/>
      <c r="L1478"/>
      <c r="M1478"/>
      <c r="N1478"/>
      <c r="O1478"/>
      <c r="P1478"/>
      <c r="Q1478"/>
      <c r="R1478"/>
      <c r="S1478"/>
      <c r="T1478"/>
      <c r="U1478"/>
    </row>
    <row r="1479" spans="1:21" ht="15.75" customHeight="1">
      <c r="A1479" s="165" t="s">
        <v>22</v>
      </c>
      <c r="B1479" s="147" t="str">
        <f>data!C9650</f>
        <v>Instrumentos de deuda, porcentaje aportado al valor razonable de los activos del plan</v>
      </c>
      <c r="C1479" s="12" t="s">
        <v>3097</v>
      </c>
      <c r="G1479" s="12" t="s">
        <v>37</v>
      </c>
      <c r="I1479" s="8"/>
      <c r="J1479" s="425"/>
      <c r="K1479"/>
      <c r="L1479"/>
      <c r="M1479"/>
      <c r="N1479"/>
      <c r="O1479"/>
      <c r="P1479"/>
      <c r="Q1479"/>
      <c r="R1479"/>
      <c r="S1479"/>
      <c r="T1479"/>
      <c r="U1479"/>
    </row>
    <row r="1480" spans="1:21" ht="15.75" customHeight="1">
      <c r="A1480" s="165" t="s">
        <v>22</v>
      </c>
      <c r="B1480" s="147" t="str">
        <f>data!C9651</f>
        <v>Bienes inmuebles, porcentaje aportado al valor razonable de los activos del plan</v>
      </c>
      <c r="C1480" s="12" t="s">
        <v>3098</v>
      </c>
      <c r="G1480" s="12" t="s">
        <v>37</v>
      </c>
      <c r="I1480" s="8"/>
      <c r="J1480" s="425"/>
      <c r="K1480"/>
      <c r="L1480"/>
      <c r="M1480"/>
      <c r="N1480"/>
      <c r="O1480"/>
      <c r="P1480"/>
      <c r="Q1480"/>
      <c r="R1480"/>
      <c r="S1480"/>
      <c r="T1480"/>
      <c r="U1480"/>
    </row>
    <row r="1481" spans="1:21" ht="15.75" customHeight="1">
      <c r="A1481" s="165" t="s">
        <v>22</v>
      </c>
      <c r="B1481" s="147" t="str">
        <f>data!C9652</f>
        <v>Otros activos, porcentaje aportado a valor razonable de activos del plan</v>
      </c>
      <c r="C1481" s="12" t="s">
        <v>3099</v>
      </c>
      <c r="G1481" s="12" t="s">
        <v>37</v>
      </c>
      <c r="I1481" s="8"/>
      <c r="J1481" s="425"/>
      <c r="K1481"/>
      <c r="L1481"/>
      <c r="M1481"/>
      <c r="N1481"/>
      <c r="O1481"/>
      <c r="P1481"/>
      <c r="Q1481"/>
      <c r="R1481"/>
      <c r="S1481"/>
      <c r="T1481"/>
      <c r="U1481"/>
    </row>
    <row r="1482" spans="1:21" ht="15.75" customHeight="1">
      <c r="A1482" s="165" t="s">
        <v>22</v>
      </c>
      <c r="B1482" s="147" t="str">
        <f>data!C9653</f>
        <v>Instrumentos financieros propios de la entidad incluidos en el valor razonable de los activos del plan</v>
      </c>
      <c r="C1482" s="12" t="s">
        <v>3100</v>
      </c>
      <c r="G1482" s="12" t="s">
        <v>23</v>
      </c>
      <c r="I1482" s="8"/>
      <c r="J1482" s="425"/>
      <c r="K1482"/>
      <c r="L1482"/>
      <c r="M1482"/>
      <c r="N1482"/>
      <c r="O1482"/>
      <c r="P1482"/>
      <c r="Q1482"/>
      <c r="R1482"/>
      <c r="S1482"/>
      <c r="T1482"/>
      <c r="U1482"/>
    </row>
    <row r="1483" spans="1:21" ht="15.75" customHeight="1">
      <c r="A1483" s="165" t="s">
        <v>22</v>
      </c>
      <c r="B1483" s="147" t="str">
        <f>data!C9654</f>
        <v>Propiedad inmobiliaria ocupada por la entidad incluida en el valor razonable de los activos del plan</v>
      </c>
      <c r="C1483" s="12" t="s">
        <v>3101</v>
      </c>
      <c r="G1483" s="12" t="s">
        <v>23</v>
      </c>
      <c r="I1483" s="8"/>
      <c r="J1483" s="425"/>
      <c r="K1483"/>
      <c r="L1483"/>
      <c r="M1483"/>
      <c r="N1483"/>
      <c r="O1483"/>
      <c r="P1483"/>
      <c r="Q1483"/>
      <c r="R1483"/>
      <c r="S1483"/>
      <c r="T1483"/>
      <c r="U1483"/>
    </row>
    <row r="1484" spans="1:21" ht="15.75" customHeight="1">
      <c r="A1484" s="165" t="s">
        <v>22</v>
      </c>
      <c r="B1484" s="147" t="str">
        <f>data!C9655</f>
        <v>Otros activos utilizados por la entidad incluidos en el valor razonable de los activos del plan</v>
      </c>
      <c r="C1484" s="12" t="s">
        <v>3102</v>
      </c>
      <c r="G1484" s="12" t="s">
        <v>23</v>
      </c>
      <c r="I1484" s="8"/>
      <c r="J1484" s="425"/>
      <c r="K1484"/>
      <c r="L1484"/>
      <c r="M1484"/>
      <c r="N1484"/>
      <c r="O1484"/>
      <c r="P1484"/>
      <c r="Q1484"/>
      <c r="R1484"/>
      <c r="S1484"/>
      <c r="T1484"/>
      <c r="U1484"/>
    </row>
    <row r="1485" spans="1:21" ht="15.75" customHeight="1">
      <c r="A1485" s="165" t="s">
        <v>22</v>
      </c>
      <c r="B1485" s="147" t="str">
        <f>data!C9656</f>
        <v>Rendimiento real de los activos del plan y derechos de reembolso reconocidos como activo</v>
      </c>
      <c r="C1485" s="12" t="s">
        <v>3103</v>
      </c>
      <c r="G1485" s="12" t="s">
        <v>23</v>
      </c>
      <c r="I1485" s="8"/>
      <c r="J1485" s="425"/>
      <c r="K1485"/>
      <c r="L1485"/>
      <c r="M1485"/>
      <c r="N1485"/>
      <c r="O1485"/>
      <c r="P1485"/>
      <c r="Q1485"/>
      <c r="R1485"/>
      <c r="S1485"/>
      <c r="T1485"/>
      <c r="U1485"/>
    </row>
    <row r="1486" spans="1:21" ht="15.75" customHeight="1">
      <c r="A1486" s="165" t="s">
        <v>22</v>
      </c>
      <c r="B1486" s="147" t="str">
        <f>data!C9657</f>
        <v>Suposiciones actuariales de tasas de descuento</v>
      </c>
      <c r="C1486" s="12" t="s">
        <v>3104</v>
      </c>
      <c r="G1486" s="12" t="s">
        <v>37</v>
      </c>
      <c r="I1486" s="8"/>
      <c r="J1486" s="425"/>
      <c r="K1486"/>
      <c r="L1486"/>
      <c r="M1486"/>
      <c r="N1486"/>
      <c r="O1486"/>
      <c r="P1486"/>
      <c r="Q1486"/>
      <c r="R1486"/>
      <c r="S1486"/>
      <c r="T1486"/>
      <c r="U1486"/>
    </row>
    <row r="1487" spans="1:21" ht="15.75" customHeight="1">
      <c r="A1487" s="165" t="s">
        <v>22</v>
      </c>
      <c r="B1487" s="147" t="str">
        <f>data!C9658</f>
        <v>Suposiciones actuariales de tasas de rendimiento esperados de los activos del plan</v>
      </c>
      <c r="C1487" s="12" t="s">
        <v>3105</v>
      </c>
      <c r="G1487" s="12" t="s">
        <v>37</v>
      </c>
      <c r="I1487" s="8"/>
      <c r="J1487" s="425"/>
      <c r="K1487"/>
      <c r="L1487"/>
      <c r="M1487"/>
      <c r="N1487"/>
      <c r="O1487"/>
      <c r="P1487"/>
      <c r="Q1487"/>
      <c r="R1487"/>
      <c r="S1487"/>
      <c r="T1487"/>
      <c r="U1487"/>
    </row>
    <row r="1488" spans="1:21" ht="15.75" customHeight="1">
      <c r="A1488" s="165" t="s">
        <v>22</v>
      </c>
      <c r="B1488" s="147" t="str">
        <f>data!C9659</f>
        <v>Suposiciones actuariales de tasas esperadas de incrementos de salarios</v>
      </c>
      <c r="C1488" s="12" t="s">
        <v>3106</v>
      </c>
      <c r="G1488" s="12" t="s">
        <v>37</v>
      </c>
      <c r="I1488" s="8"/>
      <c r="J1488" s="425"/>
      <c r="K1488"/>
      <c r="L1488"/>
      <c r="M1488"/>
      <c r="N1488"/>
      <c r="O1488"/>
      <c r="P1488"/>
      <c r="Q1488"/>
      <c r="R1488"/>
      <c r="S1488"/>
      <c r="T1488"/>
      <c r="U1488"/>
    </row>
    <row r="1489" spans="1:21" ht="15.75" customHeight="1">
      <c r="A1489" s="165" t="s">
        <v>22</v>
      </c>
      <c r="B1489" s="147" t="str">
        <f>data!C9660</f>
        <v>Suposiciones actuariales de la tendencia en la variación de los costos de atención sanitaria</v>
      </c>
      <c r="C1489" s="12" t="s">
        <v>3107</v>
      </c>
      <c r="G1489" s="12" t="s">
        <v>37</v>
      </c>
      <c r="I1489" s="8"/>
      <c r="J1489" s="425"/>
      <c r="K1489"/>
      <c r="L1489"/>
      <c r="M1489"/>
      <c r="N1489"/>
      <c r="O1489"/>
      <c r="P1489"/>
      <c r="Q1489"/>
      <c r="R1489"/>
      <c r="S1489"/>
      <c r="T1489"/>
      <c r="U1489"/>
    </row>
    <row r="1490" spans="1:21" ht="15.75" customHeight="1">
      <c r="A1490" s="165" t="s">
        <v>22</v>
      </c>
      <c r="B1490" s="147" t="str">
        <f>data!C9661</f>
        <v>Otras suposiciones actuariales significativas</v>
      </c>
      <c r="C1490" s="12" t="s">
        <v>3108</v>
      </c>
      <c r="G1490" s="12" t="s">
        <v>37</v>
      </c>
      <c r="I1490" s="8"/>
      <c r="J1490" s="425"/>
      <c r="K1490"/>
      <c r="L1490"/>
      <c r="M1490"/>
      <c r="N1490"/>
      <c r="O1490"/>
      <c r="P1490"/>
      <c r="Q1490"/>
      <c r="R1490"/>
      <c r="S1490"/>
      <c r="T1490"/>
      <c r="U1490"/>
    </row>
    <row r="1491" spans="1:21" ht="15.75" customHeight="1">
      <c r="A1491" s="148" t="s">
        <v>15</v>
      </c>
      <c r="B1491" s="147">
        <f>data!C9731</f>
        <v>0</v>
      </c>
      <c r="I1491" s="8"/>
      <c r="J1491" s="425"/>
      <c r="K1491"/>
      <c r="L1491"/>
      <c r="M1491"/>
      <c r="N1491"/>
      <c r="O1491"/>
      <c r="P1491"/>
      <c r="Q1491"/>
      <c r="R1491"/>
      <c r="S1491"/>
      <c r="T1491"/>
      <c r="U1491"/>
    </row>
    <row r="1492" spans="1:21" ht="15.75" customHeight="1">
      <c r="A1492" s="165" t="s">
        <v>22</v>
      </c>
      <c r="B1492" s="147" t="str">
        <f>data!C9732</f>
        <v>Información a revelar sobre otros beneficios a los empleados a largo plazo [Texto]</v>
      </c>
      <c r="C1492" s="12" t="s">
        <v>3109</v>
      </c>
      <c r="G1492" s="12" t="s">
        <v>24</v>
      </c>
      <c r="I1492" s="8"/>
      <c r="J1492" s="425"/>
      <c r="K1492"/>
      <c r="L1492"/>
      <c r="M1492"/>
      <c r="N1492"/>
      <c r="O1492"/>
      <c r="P1492"/>
      <c r="Q1492"/>
      <c r="R1492"/>
      <c r="S1492"/>
      <c r="T1492"/>
      <c r="U1492"/>
    </row>
    <row r="1493" spans="1:21" ht="15.75" customHeight="1">
      <c r="A1493" s="148" t="s">
        <v>15</v>
      </c>
      <c r="B1493" s="147">
        <f>data!C9733</f>
        <v>0</v>
      </c>
      <c r="I1493" s="8"/>
      <c r="J1493" s="425"/>
      <c r="K1493"/>
      <c r="L1493"/>
      <c r="M1493"/>
      <c r="N1493"/>
      <c r="O1493"/>
      <c r="P1493"/>
      <c r="Q1493"/>
      <c r="R1493"/>
      <c r="S1493"/>
      <c r="T1493"/>
      <c r="U1493"/>
    </row>
    <row r="1494" spans="1:21" ht="15.75" customHeight="1">
      <c r="A1494" s="165" t="s">
        <v>22</v>
      </c>
      <c r="B1494" s="147" t="str">
        <f>data!C9734</f>
        <v>Descripción de la naturaleza de beneficios a los empleados a largo plazo</v>
      </c>
      <c r="C1494" s="12" t="s">
        <v>3110</v>
      </c>
      <c r="G1494" s="12" t="s">
        <v>24</v>
      </c>
      <c r="I1494" s="8"/>
      <c r="J1494" s="425"/>
      <c r="K1494"/>
      <c r="L1494"/>
      <c r="M1494"/>
      <c r="N1494"/>
      <c r="O1494"/>
      <c r="P1494"/>
      <c r="Q1494"/>
      <c r="R1494"/>
      <c r="S1494"/>
      <c r="T1494"/>
      <c r="U1494"/>
    </row>
    <row r="1495" spans="1:21" ht="15.75" customHeight="1">
      <c r="A1495" s="165" t="s">
        <v>22</v>
      </c>
      <c r="B1495" s="147" t="str">
        <f>data!C9735</f>
        <v>Otras obligaciones por beneficios a los empleados a largo plazo</v>
      </c>
      <c r="C1495" s="12" t="s">
        <v>3111</v>
      </c>
      <c r="G1495" s="12" t="s">
        <v>23</v>
      </c>
      <c r="I1495" s="8"/>
      <c r="J1495" s="425"/>
      <c r="K1495"/>
      <c r="L1495"/>
      <c r="M1495"/>
      <c r="N1495"/>
      <c r="O1495"/>
      <c r="P1495"/>
      <c r="Q1495"/>
      <c r="R1495"/>
      <c r="S1495"/>
      <c r="T1495"/>
      <c r="U1495"/>
    </row>
    <row r="1496" spans="1:21" ht="15.75" customHeight="1">
      <c r="A1496" s="165" t="s">
        <v>22</v>
      </c>
      <c r="B1496" s="147" t="str">
        <f>data!C9736</f>
        <v>Descripción de la financiación de obligaciones de otros de beneficios a los empleados a largo plazo</v>
      </c>
      <c r="C1496" s="12" t="s">
        <v>3112</v>
      </c>
      <c r="G1496" s="12" t="s">
        <v>24</v>
      </c>
      <c r="I1496" s="8"/>
      <c r="J1496" s="425"/>
      <c r="K1496"/>
      <c r="L1496"/>
      <c r="M1496"/>
      <c r="N1496"/>
      <c r="O1496"/>
      <c r="P1496"/>
      <c r="Q1496"/>
      <c r="R1496"/>
      <c r="S1496"/>
      <c r="T1496"/>
      <c r="U1496"/>
    </row>
    <row r="1497" spans="1:21" ht="15.75" customHeight="1">
      <c r="A1497" s="148" t="s">
        <v>15</v>
      </c>
      <c r="B1497" s="147">
        <f>data!C9737</f>
        <v>0</v>
      </c>
      <c r="I1497" s="8"/>
      <c r="J1497" s="425"/>
      <c r="K1497"/>
      <c r="L1497"/>
      <c r="M1497"/>
      <c r="N1497"/>
      <c r="O1497"/>
      <c r="P1497"/>
      <c r="Q1497"/>
      <c r="R1497"/>
      <c r="S1497"/>
      <c r="T1497"/>
      <c r="U1497"/>
    </row>
    <row r="1498" spans="1:21" ht="15.75" customHeight="1">
      <c r="A1498" s="165" t="s">
        <v>22</v>
      </c>
      <c r="B1498" s="147" t="str">
        <f>data!C9738</f>
        <v>Información a revelar sobre beneficios por terminación [Texto]</v>
      </c>
      <c r="C1498" s="12" t="s">
        <v>3113</v>
      </c>
      <c r="G1498" s="12" t="s">
        <v>24</v>
      </c>
      <c r="I1498" s="8"/>
      <c r="J1498" s="425"/>
      <c r="K1498"/>
      <c r="L1498"/>
      <c r="M1498"/>
      <c r="N1498"/>
      <c r="O1498"/>
      <c r="P1498"/>
      <c r="Q1498"/>
      <c r="R1498"/>
      <c r="S1498"/>
      <c r="T1498"/>
      <c r="U1498"/>
    </row>
    <row r="1499" spans="1:21" ht="15.75" customHeight="1">
      <c r="A1499" s="148" t="s">
        <v>15</v>
      </c>
      <c r="B1499" s="147">
        <f>data!C9739</f>
        <v>0</v>
      </c>
      <c r="I1499" s="8"/>
      <c r="J1499" s="425"/>
      <c r="K1499"/>
      <c r="L1499"/>
      <c r="M1499"/>
      <c r="N1499"/>
      <c r="O1499"/>
      <c r="P1499"/>
      <c r="Q1499"/>
      <c r="R1499"/>
      <c r="S1499"/>
      <c r="T1499"/>
      <c r="U1499"/>
    </row>
    <row r="1500" spans="1:21" ht="15.75" customHeight="1">
      <c r="A1500" s="165" t="s">
        <v>22</v>
      </c>
      <c r="B1500" s="147" t="str">
        <f>data!C9740</f>
        <v>Descripción de la naturaleza de beneficios por terminación</v>
      </c>
      <c r="C1500" s="12" t="s">
        <v>3114</v>
      </c>
      <c r="G1500" s="12" t="s">
        <v>24</v>
      </c>
      <c r="I1500" s="8"/>
      <c r="J1500" s="425"/>
      <c r="K1500"/>
      <c r="L1500"/>
      <c r="M1500"/>
      <c r="N1500"/>
      <c r="O1500"/>
      <c r="P1500"/>
      <c r="Q1500"/>
      <c r="R1500"/>
      <c r="S1500"/>
      <c r="T1500"/>
      <c r="U1500"/>
    </row>
    <row r="1501" spans="1:21" ht="15.75" customHeight="1">
      <c r="A1501" s="165" t="s">
        <v>22</v>
      </c>
      <c r="B1501" s="147" t="str">
        <f>data!C9741</f>
        <v>Descripción de las políticas contables para los beneficios por terminación [bloque de texto]</v>
      </c>
      <c r="C1501" s="12" t="s">
        <v>3115</v>
      </c>
      <c r="G1501" s="12" t="s">
        <v>24</v>
      </c>
      <c r="I1501" s="8"/>
      <c r="J1501" s="425"/>
      <c r="K1501"/>
      <c r="L1501"/>
      <c r="M1501"/>
      <c r="N1501"/>
      <c r="O1501"/>
      <c r="P1501"/>
      <c r="Q1501"/>
      <c r="R1501"/>
      <c r="S1501"/>
      <c r="T1501"/>
      <c r="U1501"/>
    </row>
    <row r="1502" spans="1:21" ht="15.75" customHeight="1">
      <c r="A1502" s="165" t="s">
        <v>22</v>
      </c>
      <c r="B1502" s="147" t="str">
        <f>data!C9742</f>
        <v>Obligaciones de beneficios por terminación</v>
      </c>
      <c r="C1502" s="12" t="s">
        <v>3116</v>
      </c>
      <c r="G1502" s="12" t="s">
        <v>23</v>
      </c>
      <c r="I1502" s="8"/>
      <c r="J1502" s="425"/>
      <c r="K1502"/>
      <c r="L1502"/>
      <c r="M1502"/>
      <c r="N1502"/>
      <c r="O1502"/>
      <c r="P1502"/>
      <c r="Q1502"/>
      <c r="R1502"/>
      <c r="S1502"/>
      <c r="T1502"/>
      <c r="U1502"/>
    </row>
    <row r="1503" spans="1:21" ht="15.75" customHeight="1">
      <c r="A1503" s="165" t="s">
        <v>22</v>
      </c>
      <c r="B1503" s="147" t="str">
        <f>data!C9743</f>
        <v>Descripción de la financiación de obligaciones de beneficios de terminación</v>
      </c>
      <c r="C1503" s="12" t="s">
        <v>3117</v>
      </c>
      <c r="G1503" s="12" t="s">
        <v>24</v>
      </c>
      <c r="I1503" s="8"/>
      <c r="J1503" s="425"/>
      <c r="K1503"/>
      <c r="L1503"/>
      <c r="M1503"/>
      <c r="N1503"/>
      <c r="O1503"/>
      <c r="P1503"/>
      <c r="Q1503"/>
      <c r="R1503"/>
      <c r="S1503"/>
      <c r="T1503"/>
      <c r="U1503"/>
    </row>
    <row r="1504" spans="1:21" ht="15.75" customHeight="1">
      <c r="A1504" s="148" t="s">
        <v>15</v>
      </c>
      <c r="B1504" s="147">
        <f>data!C9744</f>
        <v>0</v>
      </c>
      <c r="I1504" s="8"/>
      <c r="J1504" s="425"/>
      <c r="K1504"/>
      <c r="L1504"/>
      <c r="M1504"/>
      <c r="N1504"/>
      <c r="O1504"/>
      <c r="P1504"/>
      <c r="Q1504"/>
      <c r="R1504"/>
      <c r="S1504"/>
      <c r="T1504"/>
      <c r="U1504"/>
    </row>
    <row r="1505" spans="1:21" ht="15.75" customHeight="1">
      <c r="A1505" s="165" t="s">
        <v>22</v>
      </c>
      <c r="B1505" s="147" t="str">
        <f>data!C9745</f>
        <v>Descripción de la naturaleza de obligaciones, pasivos contingentes por pasivos por terminación</v>
      </c>
      <c r="C1505" s="12" t="s">
        <v>3118</v>
      </c>
      <c r="G1505" s="12" t="s">
        <v>24</v>
      </c>
      <c r="I1505" s="8"/>
      <c r="J1505" s="425"/>
      <c r="K1505"/>
      <c r="L1505"/>
      <c r="M1505"/>
      <c r="N1505"/>
      <c r="O1505"/>
      <c r="P1505"/>
      <c r="Q1505"/>
      <c r="R1505"/>
      <c r="S1505"/>
      <c r="T1505"/>
      <c r="U1505"/>
    </row>
    <row r="1506" spans="1:21" ht="15.75" customHeight="1">
      <c r="A1506" s="148" t="s">
        <v>15</v>
      </c>
      <c r="B1506" s="299" t="str">
        <f>data!C9746</f>
        <v>--Nota [835110]--</v>
      </c>
      <c r="I1506" s="8"/>
      <c r="J1506" s="425"/>
      <c r="K1506"/>
      <c r="L1506"/>
      <c r="M1506"/>
      <c r="N1506"/>
      <c r="O1506"/>
      <c r="P1506"/>
      <c r="Q1506"/>
      <c r="R1506"/>
      <c r="S1506"/>
      <c r="T1506"/>
      <c r="U1506"/>
    </row>
    <row r="1507" spans="1:21" ht="15.75" customHeight="1">
      <c r="A1507" s="165" t="s">
        <v>22</v>
      </c>
      <c r="B1507" s="147" t="str">
        <f>data!C9747</f>
        <v>Información a revelar sobre impuestos a las ganancias [Texto]</v>
      </c>
      <c r="C1507" s="12" t="s">
        <v>3119</v>
      </c>
      <c r="G1507" s="12" t="s">
        <v>24</v>
      </c>
      <c r="I1507" s="8"/>
      <c r="J1507" s="425"/>
      <c r="K1507"/>
      <c r="L1507"/>
      <c r="M1507"/>
      <c r="N1507"/>
      <c r="O1507"/>
      <c r="P1507"/>
      <c r="Q1507"/>
      <c r="R1507"/>
      <c r="S1507"/>
      <c r="T1507"/>
      <c r="U1507"/>
    </row>
    <row r="1508" spans="1:21" ht="15.75" customHeight="1">
      <c r="A1508" s="148" t="s">
        <v>15</v>
      </c>
      <c r="B1508" s="147" t="str">
        <f>data!C9748</f>
        <v>Principales componentes del gasto (ingreso) por impuestos</v>
      </c>
      <c r="C1508" s="12" t="s">
        <v>3120</v>
      </c>
      <c r="I1508" s="8"/>
      <c r="J1508" s="425"/>
      <c r="K1508"/>
      <c r="L1508"/>
      <c r="M1508"/>
      <c r="N1508"/>
      <c r="O1508"/>
      <c r="P1508"/>
      <c r="Q1508"/>
      <c r="R1508"/>
      <c r="S1508"/>
      <c r="T1508"/>
      <c r="U1508"/>
    </row>
    <row r="1509" spans="1:21" ht="15.75" customHeight="1">
      <c r="A1509" s="165" t="s">
        <v>22</v>
      </c>
      <c r="B1509" s="147" t="str">
        <f>data!C9749</f>
        <v>Gasto (ingreso) por impuesto corriente</v>
      </c>
      <c r="C1509" s="12" t="s">
        <v>3121</v>
      </c>
      <c r="G1509" s="12" t="s">
        <v>23</v>
      </c>
      <c r="I1509" s="8"/>
      <c r="J1509" s="425"/>
      <c r="K1509"/>
      <c r="L1509"/>
      <c r="M1509"/>
      <c r="N1509"/>
      <c r="O1509"/>
      <c r="P1509"/>
      <c r="Q1509"/>
      <c r="R1509"/>
      <c r="S1509"/>
      <c r="T1509"/>
      <c r="U1509"/>
    </row>
    <row r="1510" spans="1:21" ht="15.75" customHeight="1">
      <c r="A1510" s="165" t="s">
        <v>22</v>
      </c>
      <c r="B1510" s="147" t="str">
        <f>data!C9750</f>
        <v>Ajustes por impuestos corrientes de periodos anteriores</v>
      </c>
      <c r="C1510" s="12" t="s">
        <v>3122</v>
      </c>
      <c r="G1510" s="12" t="s">
        <v>23</v>
      </c>
      <c r="I1510" s="8"/>
      <c r="J1510" s="425"/>
      <c r="K1510"/>
      <c r="L1510"/>
      <c r="M1510"/>
      <c r="N1510"/>
      <c r="O1510"/>
      <c r="P1510"/>
      <c r="Q1510"/>
      <c r="R1510"/>
      <c r="S1510"/>
      <c r="T1510"/>
      <c r="U1510"/>
    </row>
    <row r="1511" spans="1:21" ht="15.75" customHeight="1">
      <c r="A1511" s="165" t="s">
        <v>22</v>
      </c>
      <c r="B1511" s="147" t="str">
        <f>data!C9751</f>
        <v>Gasto (ingreso) por impuestos diferidos relacionado con el nacimiento y reversión de diferencias temporarias</v>
      </c>
      <c r="C1511" s="12" t="s">
        <v>3123</v>
      </c>
      <c r="G1511" s="12" t="s">
        <v>23</v>
      </c>
      <c r="I1511" s="8"/>
      <c r="J1511" s="425"/>
      <c r="K1511"/>
      <c r="L1511"/>
      <c r="M1511"/>
      <c r="N1511"/>
      <c r="O1511"/>
      <c r="P1511"/>
      <c r="Q1511"/>
      <c r="R1511"/>
      <c r="S1511"/>
      <c r="T1511"/>
      <c r="U1511"/>
    </row>
    <row r="1512" spans="1:21" ht="15.75" customHeight="1">
      <c r="A1512" s="165" t="s">
        <v>22</v>
      </c>
      <c r="B1512" s="147" t="str">
        <f>data!C9752</f>
        <v>Gasto (ingreso) por impuestos diferidos relacionado con cambios en las tasas fiscales o con la imposición de nuevos impuestos</v>
      </c>
      <c r="C1512" s="12" t="s">
        <v>3124</v>
      </c>
      <c r="G1512" s="12" t="s">
        <v>23</v>
      </c>
      <c r="I1512" s="8"/>
      <c r="J1512" s="425"/>
      <c r="K1512"/>
      <c r="L1512"/>
      <c r="M1512"/>
      <c r="N1512"/>
      <c r="O1512"/>
      <c r="P1512"/>
      <c r="Q1512"/>
      <c r="R1512"/>
      <c r="S1512"/>
      <c r="T1512"/>
      <c r="U1512"/>
    </row>
    <row r="1513" spans="1:21" ht="15.75" customHeight="1">
      <c r="A1513" s="165" t="s">
        <v>22</v>
      </c>
      <c r="B1513" s="147" t="str">
        <f>data!C9753</f>
        <v>Beneficios totales de carácter fiscal, procedentes de pérdidas fiscales, créditos fiscales o diferencias temporarias, no reconocidos en periodos anteriores utilizadas para reducir el gasto por impuestos</v>
      </c>
      <c r="C1513" s="12" t="s">
        <v>3125</v>
      </c>
      <c r="G1513" s="12" t="s">
        <v>23</v>
      </c>
      <c r="I1513" s="8"/>
      <c r="J1513" s="425"/>
      <c r="K1513"/>
      <c r="L1513"/>
      <c r="M1513"/>
      <c r="N1513"/>
      <c r="O1513"/>
      <c r="P1513"/>
      <c r="Q1513"/>
      <c r="R1513"/>
      <c r="S1513"/>
      <c r="T1513"/>
      <c r="U1513"/>
    </row>
    <row r="1514" spans="1:21" ht="15.75" customHeight="1">
      <c r="A1514" s="165" t="s">
        <v>22</v>
      </c>
      <c r="B1514" s="147" t="str">
        <f>data!C9754</f>
        <v>Gasto (ingreso) por impuestos diferidos que surgen de una reducción o reversión de una reducción del activo por por impuestos diferidos</v>
      </c>
      <c r="C1514" s="12" t="s">
        <v>3126</v>
      </c>
      <c r="G1514" s="12" t="s">
        <v>23</v>
      </c>
      <c r="I1514" s="8"/>
      <c r="J1514" s="425"/>
      <c r="K1514"/>
      <c r="L1514"/>
      <c r="M1514"/>
      <c r="N1514"/>
      <c r="O1514"/>
      <c r="P1514"/>
      <c r="Q1514"/>
      <c r="R1514"/>
      <c r="S1514"/>
      <c r="T1514"/>
      <c r="U1514"/>
    </row>
    <row r="1515" spans="1:21" ht="15.75" customHeight="1">
      <c r="A1515" s="165" t="s">
        <v>22</v>
      </c>
      <c r="B1515" s="147" t="str">
        <f>data!C9755</f>
        <v>Gasto (ingreso) por impuestos relacionado con cambios en políticas contables y errores incluidos en el resultado del periodo</v>
      </c>
      <c r="C1515" s="12" t="s">
        <v>3127</v>
      </c>
      <c r="G1515" s="12" t="s">
        <v>23</v>
      </c>
      <c r="I1515" s="8"/>
      <c r="J1515" s="425"/>
      <c r="K1515"/>
      <c r="L1515"/>
      <c r="M1515"/>
      <c r="N1515"/>
      <c r="O1515"/>
      <c r="P1515"/>
      <c r="Q1515"/>
      <c r="R1515"/>
      <c r="S1515"/>
      <c r="T1515"/>
      <c r="U1515"/>
    </row>
    <row r="1516" spans="1:21" ht="15.75" customHeight="1">
      <c r="A1516" s="165" t="s">
        <v>22</v>
      </c>
      <c r="B1516" s="147" t="str">
        <f>data!C9756</f>
        <v>Efecto sobre los gastos por impuestos diferidos procedentes de una revisión por las autoridades fiscales</v>
      </c>
      <c r="C1516" s="12" t="s">
        <v>3128</v>
      </c>
      <c r="G1516" s="12" t="s">
        <v>23</v>
      </c>
      <c r="I1516" s="8"/>
      <c r="J1516" s="425"/>
      <c r="K1516"/>
      <c r="L1516"/>
      <c r="M1516"/>
      <c r="N1516"/>
      <c r="O1516"/>
      <c r="P1516"/>
      <c r="Q1516"/>
      <c r="R1516"/>
      <c r="S1516"/>
      <c r="T1516"/>
      <c r="U1516"/>
    </row>
    <row r="1517" spans="1:21" ht="15.75" customHeight="1">
      <c r="A1517" s="165" t="s">
        <v>22</v>
      </c>
      <c r="B1517" s="147" t="str">
        <f>data!C9757</f>
        <v>Ajustes al gasto (ingreso) por impuestos diferidos que surge del cambio en el estatus fiscal de la entidad o de los accionistas</v>
      </c>
      <c r="C1517" s="12" t="s">
        <v>3129</v>
      </c>
      <c r="G1517" s="12" t="s">
        <v>23</v>
      </c>
      <c r="I1517" s="8"/>
      <c r="J1517" s="425"/>
      <c r="K1517"/>
      <c r="L1517"/>
      <c r="M1517"/>
      <c r="N1517"/>
      <c r="O1517"/>
      <c r="P1517"/>
      <c r="Q1517"/>
      <c r="R1517"/>
      <c r="S1517"/>
      <c r="T1517"/>
      <c r="U1517"/>
    </row>
    <row r="1518" spans="1:21" ht="15.75" customHeight="1">
      <c r="A1518" s="165" t="s">
        <v>22</v>
      </c>
      <c r="B1518" s="147" t="str">
        <f>data!C9758</f>
        <v>Gastos (ingresos) por impuestos procedentes de cambios en correcciones valorativas contra activos por impuestos diferidos</v>
      </c>
      <c r="C1518" s="12" t="s">
        <v>3130</v>
      </c>
      <c r="G1518" s="12" t="s">
        <v>23</v>
      </c>
      <c r="I1518" s="8"/>
      <c r="J1518" s="425"/>
      <c r="K1518"/>
      <c r="L1518"/>
      <c r="M1518"/>
      <c r="N1518"/>
      <c r="O1518"/>
      <c r="P1518"/>
      <c r="Q1518"/>
      <c r="R1518"/>
      <c r="S1518"/>
      <c r="T1518"/>
      <c r="U1518"/>
    </row>
    <row r="1519" spans="1:21" ht="15.75" customHeight="1">
      <c r="A1519" s="165" t="s">
        <v>22</v>
      </c>
      <c r="B1519" s="147" t="str">
        <f>data!C9759</f>
        <v>Otros componentes del gasto (ingreso) por impuestos diferido</v>
      </c>
      <c r="C1519" s="12" t="s">
        <v>3131</v>
      </c>
      <c r="G1519" s="12" t="s">
        <v>23</v>
      </c>
      <c r="I1519" s="8"/>
      <c r="J1519" s="425"/>
      <c r="K1519"/>
      <c r="L1519"/>
      <c r="M1519"/>
      <c r="N1519"/>
      <c r="O1519"/>
      <c r="P1519"/>
      <c r="Q1519"/>
      <c r="R1519"/>
      <c r="S1519"/>
      <c r="T1519"/>
      <c r="U1519"/>
    </row>
    <row r="1520" spans="1:21" ht="15.75" customHeight="1">
      <c r="A1520" s="165" t="s">
        <v>22</v>
      </c>
      <c r="B1520" s="147" t="str">
        <f>data!C9760</f>
        <v>Total de gasto (ingreso) por impuestos</v>
      </c>
      <c r="C1520" s="12" t="s">
        <v>2432</v>
      </c>
      <c r="G1520" s="12" t="s">
        <v>23</v>
      </c>
      <c r="I1520" s="8"/>
      <c r="J1520" s="425"/>
      <c r="K1520"/>
      <c r="L1520"/>
      <c r="M1520"/>
      <c r="N1520"/>
      <c r="O1520"/>
      <c r="P1520"/>
      <c r="Q1520"/>
      <c r="R1520"/>
      <c r="S1520"/>
      <c r="T1520"/>
      <c r="U1520"/>
    </row>
    <row r="1521" spans="1:21" ht="15.75" customHeight="1">
      <c r="A1521" s="165" t="s">
        <v>22</v>
      </c>
      <c r="B1521" s="147" t="str">
        <f>data!C9761</f>
        <v>Explicación de las diferencias significativas entre gastos (ingresos) por impuestos y ganancia contable multiplicada por la tasa fiscal aplicable</v>
      </c>
      <c r="C1521" s="12" t="s">
        <v>3132</v>
      </c>
      <c r="G1521" s="12" t="s">
        <v>24</v>
      </c>
      <c r="I1521" s="8"/>
      <c r="J1521" s="425"/>
      <c r="K1521"/>
      <c r="L1521"/>
      <c r="M1521"/>
      <c r="N1521"/>
      <c r="O1521"/>
      <c r="P1521"/>
      <c r="Q1521"/>
      <c r="R1521"/>
      <c r="S1521"/>
      <c r="T1521"/>
      <c r="U1521"/>
    </row>
    <row r="1522" spans="1:21" ht="15.75" customHeight="1">
      <c r="A1522" s="148" t="s">
        <v>15</v>
      </c>
      <c r="B1522" s="147">
        <f>data!C9762</f>
        <v>0</v>
      </c>
      <c r="I1522" s="8"/>
      <c r="J1522" s="425"/>
      <c r="K1522"/>
      <c r="L1522"/>
      <c r="M1522"/>
      <c r="N1522"/>
      <c r="O1522"/>
      <c r="P1522"/>
      <c r="Q1522"/>
      <c r="R1522"/>
      <c r="S1522"/>
      <c r="T1522"/>
      <c r="U1522"/>
    </row>
    <row r="1523" spans="1:21" ht="15.75" customHeight="1">
      <c r="A1523" s="165" t="s">
        <v>22</v>
      </c>
      <c r="B1523" s="147" t="str">
        <f>data!C9763</f>
        <v>Información a revelar sobre diferencias temporarias, pérdidas y créditos fiscales no utilizados [Texto]</v>
      </c>
      <c r="C1523" s="12" t="s">
        <v>3133</v>
      </c>
      <c r="G1523" s="12" t="s">
        <v>24</v>
      </c>
      <c r="I1523" s="8"/>
      <c r="J1523" s="425"/>
      <c r="K1523"/>
      <c r="L1523"/>
      <c r="M1523"/>
      <c r="N1523"/>
      <c r="O1523"/>
      <c r="P1523"/>
      <c r="Q1523"/>
      <c r="R1523"/>
      <c r="S1523"/>
      <c r="T1523"/>
      <c r="U1523"/>
    </row>
    <row r="1524" spans="1:21" ht="15.75" customHeight="1">
      <c r="A1524" s="148" t="s">
        <v>15</v>
      </c>
      <c r="B1524" s="147">
        <f>data!C9764</f>
        <v>0</v>
      </c>
      <c r="I1524" s="8"/>
      <c r="J1524" s="425"/>
      <c r="K1524"/>
      <c r="L1524"/>
      <c r="M1524"/>
      <c r="N1524"/>
      <c r="O1524"/>
      <c r="P1524"/>
      <c r="Q1524"/>
      <c r="R1524"/>
      <c r="S1524"/>
      <c r="T1524"/>
      <c r="U1524"/>
    </row>
    <row r="1525" spans="1:21" ht="15.75" customHeight="1">
      <c r="A1525" s="148" t="s">
        <v>15</v>
      </c>
      <c r="B1525" s="147" t="str">
        <f>data!C9765</f>
        <v>-01-</v>
      </c>
      <c r="I1525" s="8"/>
      <c r="J1525" s="425"/>
      <c r="K1525"/>
      <c r="L1525"/>
      <c r="M1525"/>
      <c r="N1525"/>
      <c r="O1525"/>
      <c r="P1525"/>
      <c r="Q1525"/>
      <c r="R1525"/>
      <c r="S1525"/>
      <c r="T1525"/>
      <c r="U1525"/>
    </row>
    <row r="1526" spans="1:21" ht="15.75" customHeight="1">
      <c r="A1526" s="148" t="s">
        <v>15</v>
      </c>
      <c r="B1526" s="147" t="str">
        <f>data!C9766</f>
        <v>Activos y pasivos por impuestos diferidos [sinopsis]</v>
      </c>
      <c r="C1526" s="12" t="s">
        <v>3134</v>
      </c>
      <c r="I1526" s="8"/>
      <c r="J1526" s="425"/>
      <c r="K1526"/>
      <c r="L1526"/>
      <c r="M1526"/>
      <c r="N1526"/>
      <c r="O1526"/>
      <c r="P1526"/>
      <c r="Q1526"/>
      <c r="R1526"/>
      <c r="S1526"/>
      <c r="T1526"/>
      <c r="U1526"/>
    </row>
    <row r="1527" spans="1:21" ht="15.75" customHeight="1">
      <c r="A1527" s="165" t="s">
        <v>22</v>
      </c>
      <c r="B1527" s="147" t="str">
        <f>data!C9767</f>
        <v>Activos por impuestos diferidos</v>
      </c>
      <c r="C1527" s="12" t="s">
        <v>2369</v>
      </c>
      <c r="G1527" s="12" t="s">
        <v>23</v>
      </c>
      <c r="I1527" s="8"/>
      <c r="J1527" s="425"/>
      <c r="K1527"/>
      <c r="L1527"/>
      <c r="M1527"/>
      <c r="N1527"/>
      <c r="O1527"/>
      <c r="P1527"/>
      <c r="Q1527"/>
      <c r="R1527"/>
      <c r="S1527"/>
      <c r="T1527"/>
      <c r="U1527"/>
    </row>
    <row r="1528" spans="1:21" ht="15.75" customHeight="1">
      <c r="A1528" s="165" t="s">
        <v>22</v>
      </c>
      <c r="B1528" s="147" t="str">
        <f>data!C9768</f>
        <v>Pasivo por impuestos diferidos</v>
      </c>
      <c r="C1528" s="12" t="s">
        <v>2400</v>
      </c>
      <c r="G1528" s="12" t="s">
        <v>23</v>
      </c>
      <c r="I1528" s="8"/>
      <c r="J1528" s="425"/>
      <c r="K1528"/>
      <c r="L1528"/>
      <c r="M1528"/>
      <c r="N1528"/>
      <c r="O1528"/>
      <c r="P1528"/>
      <c r="Q1528"/>
      <c r="R1528"/>
      <c r="S1528"/>
      <c r="T1528"/>
      <c r="U1528"/>
    </row>
    <row r="1529" spans="1:21" ht="15.75" customHeight="1">
      <c r="A1529" s="165" t="s">
        <v>22</v>
      </c>
      <c r="B1529" s="147" t="str">
        <f>data!C9769</f>
        <v>Pasivo (activo) por impuestos diferidos neto</v>
      </c>
      <c r="C1529" s="12" t="s">
        <v>3135</v>
      </c>
      <c r="G1529" s="12" t="s">
        <v>23</v>
      </c>
      <c r="I1529" s="8"/>
      <c r="J1529" s="425"/>
      <c r="K1529"/>
      <c r="L1529"/>
      <c r="M1529"/>
      <c r="N1529"/>
      <c r="O1529"/>
      <c r="P1529"/>
      <c r="Q1529"/>
      <c r="R1529"/>
      <c r="S1529"/>
      <c r="T1529"/>
      <c r="U1529"/>
    </row>
    <row r="1530" spans="1:21" ht="15.75" customHeight="1">
      <c r="A1530" s="165" t="s">
        <v>22</v>
      </c>
      <c r="B1530" s="147" t="str">
        <f>data!C9770</f>
        <v>Correcciones de valoración contra activos por impuestos diferidos</v>
      </c>
      <c r="C1530" s="12" t="s">
        <v>3136</v>
      </c>
      <c r="G1530" s="12" t="s">
        <v>23</v>
      </c>
      <c r="I1530" s="8"/>
      <c r="J1530" s="425"/>
      <c r="K1530"/>
      <c r="L1530"/>
      <c r="M1530"/>
      <c r="N1530"/>
      <c r="O1530"/>
      <c r="P1530"/>
      <c r="Q1530"/>
      <c r="R1530"/>
      <c r="S1530"/>
      <c r="T1530"/>
      <c r="U1530"/>
    </row>
    <row r="1531" spans="1:21" ht="15.75" customHeight="1">
      <c r="A1531" s="165" t="s">
        <v>22</v>
      </c>
      <c r="B1531" s="147" t="str">
        <f>data!C9771</f>
        <v>Análisis del cambio en los pasivos por impuestos diferidos [Texto]</v>
      </c>
      <c r="C1531" s="12" t="s">
        <v>3137</v>
      </c>
      <c r="G1531" s="12" t="s">
        <v>24</v>
      </c>
      <c r="I1531" s="8"/>
      <c r="J1531" s="425"/>
      <c r="K1531"/>
      <c r="L1531"/>
      <c r="M1531"/>
      <c r="N1531"/>
      <c r="O1531"/>
      <c r="P1531"/>
      <c r="Q1531"/>
      <c r="R1531"/>
      <c r="S1531"/>
      <c r="T1531"/>
      <c r="U1531"/>
    </row>
    <row r="1532" spans="1:21" ht="15.75" customHeight="1">
      <c r="A1532" s="165" t="s">
        <v>22</v>
      </c>
      <c r="B1532" s="147" t="str">
        <f>data!C9772</f>
        <v>Análisis del cambio en activos por impuestos diferidos [Texto]</v>
      </c>
      <c r="C1532" s="12" t="s">
        <v>3138</v>
      </c>
      <c r="G1532" s="12" t="s">
        <v>24</v>
      </c>
      <c r="I1532" s="8"/>
      <c r="J1532" s="425"/>
      <c r="K1532"/>
      <c r="L1532"/>
      <c r="M1532"/>
      <c r="N1532"/>
      <c r="O1532"/>
      <c r="P1532"/>
      <c r="Q1532"/>
      <c r="R1532"/>
      <c r="S1532"/>
      <c r="T1532"/>
      <c r="U1532"/>
    </row>
    <row r="1533" spans="1:21" ht="15.75" customHeight="1">
      <c r="A1533" s="165" t="s">
        <v>22</v>
      </c>
      <c r="B1533" s="147" t="str">
        <f>data!C9773</f>
        <v>Análisis del cambio en correcciones de valoración contra activos por impuestos diferidos [Texto]</v>
      </c>
      <c r="C1533" s="12" t="s">
        <v>3139</v>
      </c>
      <c r="G1533" s="12" t="s">
        <v>24</v>
      </c>
      <c r="I1533" s="8"/>
      <c r="J1533" s="425"/>
      <c r="K1533"/>
      <c r="L1533"/>
      <c r="M1533"/>
      <c r="N1533"/>
      <c r="O1533"/>
      <c r="P1533"/>
      <c r="Q1533"/>
      <c r="R1533"/>
      <c r="S1533"/>
      <c r="T1533"/>
      <c r="U1533"/>
    </row>
    <row r="1534" spans="1:21" ht="15.75" customHeight="1">
      <c r="A1534" s="148" t="s">
        <v>15</v>
      </c>
      <c r="B1534" s="147">
        <f>data!C9801</f>
        <v>0</v>
      </c>
      <c r="I1534" s="8"/>
      <c r="J1534" s="425"/>
      <c r="K1534"/>
      <c r="L1534"/>
      <c r="M1534"/>
      <c r="N1534"/>
      <c r="O1534"/>
      <c r="P1534"/>
      <c r="Q1534"/>
      <c r="R1534"/>
      <c r="S1534"/>
      <c r="T1534"/>
      <c r="U1534"/>
    </row>
    <row r="1535" spans="1:21" ht="15.75" customHeight="1">
      <c r="A1535" s="165" t="s">
        <v>22</v>
      </c>
      <c r="B1535" s="147" t="str">
        <f>data!C9802</f>
        <v>Diferencias temporarias deducibles , pérdidas fiscales no usadas y créditos fiscales no utilizados para los que no se reconoce un activo por impuestos diferidos (835110)</v>
      </c>
      <c r="C1535" s="12" t="s">
        <v>3269</v>
      </c>
      <c r="G1535" s="12" t="s">
        <v>23</v>
      </c>
      <c r="I1535" s="8"/>
      <c r="J1535" s="425"/>
      <c r="K1535"/>
      <c r="L1535"/>
      <c r="M1535"/>
      <c r="N1535"/>
      <c r="O1535"/>
      <c r="P1535"/>
      <c r="Q1535"/>
      <c r="R1535"/>
      <c r="S1535"/>
      <c r="T1535"/>
      <c r="U1535"/>
    </row>
    <row r="1536" spans="1:21" ht="15.75" customHeight="1">
      <c r="A1536" s="165" t="s">
        <v>22</v>
      </c>
      <c r="B1536" s="147" t="str">
        <f>data!C9803</f>
        <v>Descripción de la fecha de caducidad de las diferencias temporarias deducibles, pérdidas fiscales no utilizadas y créditos fiscales no utilizados</v>
      </c>
      <c r="C1536" s="12" t="s">
        <v>3270</v>
      </c>
      <c r="G1536" s="12" t="s">
        <v>24</v>
      </c>
      <c r="I1536" s="8"/>
      <c r="J1536" s="425"/>
      <c r="K1536"/>
      <c r="L1536"/>
      <c r="M1536"/>
      <c r="N1536"/>
      <c r="O1536"/>
      <c r="P1536"/>
      <c r="Q1536"/>
      <c r="R1536"/>
      <c r="S1536"/>
      <c r="T1536"/>
      <c r="U1536"/>
    </row>
    <row r="1537" spans="1:21" ht="15.75" customHeight="1">
      <c r="A1537" s="165" t="s">
        <v>22</v>
      </c>
      <c r="B1537" s="147" t="str">
        <f>data!C9804</f>
        <v>Descripción de la naturaleza de las consecuencias potenciales en el impuesto a las ganancias que podrían producirse por el pago de dividendos</v>
      </c>
      <c r="C1537" s="12" t="s">
        <v>3140</v>
      </c>
      <c r="G1537" s="12" t="s">
        <v>24</v>
      </c>
      <c r="I1537" s="8"/>
      <c r="J1537" s="425"/>
      <c r="K1537"/>
      <c r="L1537"/>
      <c r="M1537"/>
      <c r="N1537"/>
      <c r="O1537"/>
      <c r="P1537"/>
      <c r="Q1537"/>
      <c r="R1537"/>
      <c r="S1537"/>
      <c r="T1537"/>
      <c r="U1537"/>
    </row>
    <row r="1538" spans="1:21" ht="15.75" customHeight="1">
      <c r="A1538" s="165" t="s">
        <v>22</v>
      </c>
      <c r="B1538" s="147" t="str">
        <f>data!C9805</f>
        <v>Impuestos corrientes y diferidos agregados relacionados con los elementos acreditados (cargados) directamente al patrimonio</v>
      </c>
      <c r="C1538" s="12" t="s">
        <v>3274</v>
      </c>
      <c r="G1538" s="12" t="s">
        <v>23</v>
      </c>
      <c r="I1538" s="8"/>
      <c r="J1538" s="425"/>
      <c r="K1538"/>
      <c r="L1538"/>
      <c r="M1538"/>
      <c r="N1538"/>
      <c r="O1538"/>
      <c r="P1538"/>
      <c r="Q1538"/>
      <c r="R1538"/>
      <c r="S1538"/>
      <c r="T1538"/>
      <c r="U1538"/>
    </row>
    <row r="1539" spans="1:21" ht="15.75" customHeight="1">
      <c r="A1539" s="165" t="s">
        <v>22</v>
      </c>
      <c r="B1539" s="147" t="str">
        <f>data!C9806</f>
        <v>Explicación de la diferencias significativas entre gastos (ingresos) por impuestos y ganancia contable multiplicada por la tasa fiscal aplicable</v>
      </c>
      <c r="C1539" s="12" t="s">
        <v>3275</v>
      </c>
      <c r="G1539" s="12" t="s">
        <v>24</v>
      </c>
      <c r="I1539" s="8"/>
      <c r="J1539" s="425"/>
      <c r="K1539"/>
      <c r="L1539"/>
      <c r="M1539"/>
      <c r="N1539"/>
      <c r="O1539"/>
      <c r="P1539"/>
      <c r="Q1539"/>
      <c r="R1539"/>
      <c r="S1539"/>
      <c r="T1539"/>
      <c r="U1539"/>
    </row>
    <row r="1540" spans="1:21" ht="15.75" customHeight="1">
      <c r="A1540" s="165" t="s">
        <v>22</v>
      </c>
      <c r="B1540" s="147" t="str">
        <f>data!C9807</f>
        <v>Efecto fiscal de ingresos de actividades ordinarias exentos de tributación</v>
      </c>
      <c r="C1540" s="12" t="s">
        <v>3276</v>
      </c>
      <c r="G1540" s="12" t="s">
        <v>23</v>
      </c>
      <c r="I1540" s="8"/>
      <c r="J1540" s="425"/>
      <c r="K1540"/>
      <c r="L1540"/>
      <c r="M1540"/>
      <c r="N1540"/>
      <c r="O1540"/>
      <c r="P1540"/>
      <c r="Q1540"/>
      <c r="R1540"/>
      <c r="S1540"/>
      <c r="T1540"/>
      <c r="U1540"/>
    </row>
    <row r="1541" spans="1:21" ht="15.75" customHeight="1">
      <c r="A1541" s="165" t="s">
        <v>22</v>
      </c>
      <c r="B1541" s="147" t="str">
        <f>data!C9808</f>
        <v>Efecto fiscal de gastos no deducibles para la determinación de la ganancia fiscal (pérdida fiscal)</v>
      </c>
      <c r="C1541" s="12" t="s">
        <v>3277</v>
      </c>
      <c r="G1541" s="12" t="s">
        <v>23</v>
      </c>
      <c r="I1541" s="8"/>
      <c r="J1541" s="425"/>
      <c r="K1541"/>
      <c r="L1541"/>
      <c r="M1541"/>
      <c r="N1541"/>
      <c r="O1541"/>
      <c r="P1541"/>
      <c r="Q1541"/>
      <c r="R1541"/>
      <c r="S1541"/>
      <c r="T1541"/>
      <c r="U1541"/>
    </row>
    <row r="1542" spans="1:21" ht="15.75" customHeight="1">
      <c r="A1542" s="165" t="s">
        <v>22</v>
      </c>
      <c r="B1542" s="147" t="str">
        <f>data!C9809</f>
        <v>Diferencias temporarias deducibles, pérdidas fiscales no usadas y créditos fiscales no utilizados para los que no se reconoce un activo por impuestos diferidos</v>
      </c>
      <c r="C1542" s="12" t="s">
        <v>3269</v>
      </c>
      <c r="G1542" s="12" t="s">
        <v>23</v>
      </c>
      <c r="I1542" s="8"/>
      <c r="J1542" s="425"/>
      <c r="K1542"/>
      <c r="L1542"/>
      <c r="M1542"/>
      <c r="N1542"/>
      <c r="O1542"/>
      <c r="P1542"/>
      <c r="Q1542"/>
      <c r="R1542"/>
      <c r="S1542"/>
      <c r="T1542"/>
      <c r="U1542"/>
    </row>
    <row r="1543" spans="1:21" ht="15.75" customHeight="1">
      <c r="A1543" s="148" t="s">
        <v>15</v>
      </c>
      <c r="B1543" s="299" t="str">
        <f>data!C9810</f>
        <v>--Nota [842000]--</v>
      </c>
      <c r="I1543" s="8"/>
      <c r="J1543" s="425"/>
      <c r="K1543"/>
      <c r="L1543"/>
      <c r="M1543"/>
      <c r="N1543"/>
      <c r="O1543"/>
      <c r="P1543"/>
      <c r="Q1543"/>
      <c r="R1543"/>
      <c r="S1543"/>
      <c r="T1543"/>
      <c r="U1543"/>
    </row>
    <row r="1544" spans="1:21" ht="15.75" customHeight="1">
      <c r="A1544" s="165" t="s">
        <v>22</v>
      </c>
      <c r="B1544" s="314" t="str">
        <f>data!C9811</f>
        <v>Información a revelar sobre el efecto de las variaciones en las tasas de cambio de la moneda extranjera</v>
      </c>
      <c r="C1544" s="12" t="s">
        <v>3141</v>
      </c>
      <c r="G1544" s="12" t="s">
        <v>24</v>
      </c>
      <c r="I1544" s="8"/>
      <c r="J1544" s="425"/>
      <c r="K1544"/>
      <c r="L1544"/>
      <c r="M1544"/>
      <c r="N1544"/>
      <c r="O1544"/>
      <c r="P1544"/>
      <c r="Q1544"/>
      <c r="R1544"/>
      <c r="S1544"/>
      <c r="T1544"/>
      <c r="U1544"/>
    </row>
    <row r="1545" spans="1:21" ht="15.75" customHeight="1">
      <c r="A1545" s="165" t="s">
        <v>22</v>
      </c>
      <c r="B1545" s="314" t="str">
        <f>data!C9812</f>
        <v>Descripción de la moneda funcional</v>
      </c>
      <c r="C1545" s="12" t="s">
        <v>3142</v>
      </c>
      <c r="G1545" s="12" t="s">
        <v>24</v>
      </c>
      <c r="I1545" s="8"/>
      <c r="J1545" s="425"/>
      <c r="K1545"/>
      <c r="L1545"/>
      <c r="M1545"/>
      <c r="N1545"/>
      <c r="O1545"/>
      <c r="P1545"/>
      <c r="Q1545"/>
      <c r="R1545"/>
      <c r="S1545"/>
      <c r="T1545"/>
      <c r="U1545"/>
    </row>
    <row r="1546" spans="1:21" ht="15.75" customHeight="1">
      <c r="A1546" s="165" t="s">
        <v>22</v>
      </c>
      <c r="B1546" s="314" t="str">
        <f>data!C9813</f>
        <v>Descripción de la moneda de presentación</v>
      </c>
      <c r="C1546" s="12" t="s">
        <v>2356</v>
      </c>
      <c r="G1546" s="12" t="s">
        <v>24</v>
      </c>
      <c r="I1546" s="8"/>
      <c r="J1546" s="425"/>
      <c r="K1546"/>
      <c r="L1546"/>
      <c r="M1546"/>
      <c r="N1546"/>
      <c r="O1546"/>
      <c r="P1546"/>
      <c r="Q1546"/>
      <c r="R1546"/>
      <c r="S1546"/>
      <c r="T1546"/>
      <c r="U1546"/>
    </row>
    <row r="1547" spans="1:21" ht="15.75" customHeight="1">
      <c r="A1547" s="165" t="s">
        <v>22</v>
      </c>
      <c r="B1547" s="314" t="str">
        <f>data!C9814</f>
        <v>Descripción de la razón por la que la moneda de presentación es diferente de la moneda funcional</v>
      </c>
      <c r="C1547" s="12" t="s">
        <v>3143</v>
      </c>
      <c r="G1547" s="12" t="s">
        <v>24</v>
      </c>
      <c r="I1547" s="8"/>
      <c r="J1547" s="425"/>
      <c r="K1547"/>
      <c r="L1547"/>
      <c r="M1547"/>
      <c r="N1547"/>
      <c r="O1547"/>
      <c r="P1547"/>
      <c r="Q1547"/>
      <c r="R1547"/>
      <c r="S1547"/>
      <c r="T1547"/>
      <c r="U1547"/>
    </row>
    <row r="1548" spans="1:21" ht="15.75" customHeight="1">
      <c r="A1548" s="165" t="s">
        <v>22</v>
      </c>
      <c r="B1548" s="314" t="str">
        <f>data!C9815</f>
        <v>Descripción de la razón para introducir cambios en la moneda funcional</v>
      </c>
      <c r="C1548" s="12" t="s">
        <v>3144</v>
      </c>
      <c r="G1548" s="12" t="s">
        <v>24</v>
      </c>
      <c r="I1548" s="8"/>
      <c r="J1548" s="425"/>
      <c r="K1548"/>
      <c r="L1548"/>
      <c r="M1548"/>
      <c r="N1548"/>
      <c r="O1548"/>
      <c r="P1548"/>
      <c r="Q1548"/>
      <c r="R1548"/>
      <c r="S1548"/>
      <c r="T1548"/>
      <c r="U1548"/>
    </row>
    <row r="1549" spans="1:21" ht="15.75" customHeight="1">
      <c r="A1549" s="165" t="s">
        <v>22</v>
      </c>
      <c r="B1549" s="314" t="str">
        <f>data!C9816</f>
        <v>Ganancias (pérdidas) de cambio en moneda extranjera</v>
      </c>
      <c r="C1549" s="12" t="s">
        <v>3145</v>
      </c>
      <c r="G1549" s="12" t="s">
        <v>23</v>
      </c>
      <c r="I1549" s="8"/>
      <c r="J1549" s="425"/>
      <c r="K1549"/>
      <c r="L1549"/>
      <c r="M1549"/>
      <c r="N1549"/>
      <c r="O1549"/>
      <c r="P1549"/>
      <c r="Q1549"/>
      <c r="R1549"/>
      <c r="S1549"/>
      <c r="T1549"/>
      <c r="U1549"/>
    </row>
    <row r="1550" spans="1:21" ht="15.75" customHeight="1">
      <c r="A1550" s="165" t="s">
        <v>22</v>
      </c>
      <c r="B1550" s="314" t="str">
        <f>data!C9817</f>
        <v>Reserva de diferencias de cambio por conversión</v>
      </c>
      <c r="C1550" s="12" t="s">
        <v>2662</v>
      </c>
      <c r="G1550" s="12" t="s">
        <v>23</v>
      </c>
      <c r="I1550" s="8"/>
      <c r="J1550" s="425"/>
      <c r="K1550"/>
      <c r="L1550"/>
      <c r="M1550"/>
      <c r="N1550"/>
      <c r="O1550"/>
      <c r="P1550"/>
      <c r="Q1550"/>
      <c r="R1550"/>
      <c r="S1550"/>
      <c r="T1550"/>
      <c r="U1550"/>
    </row>
    <row r="1551" spans="1:21" ht="15.75" customHeight="1">
      <c r="A1551" s="148" t="s">
        <v>15</v>
      </c>
      <c r="B1551" s="299" t="str">
        <f>data!C9818</f>
        <v>--Nota [851100]--</v>
      </c>
      <c r="I1551" s="8"/>
      <c r="J1551" s="425"/>
      <c r="K1551"/>
      <c r="L1551"/>
      <c r="M1551"/>
      <c r="N1551"/>
      <c r="O1551"/>
      <c r="P1551"/>
      <c r="Q1551"/>
      <c r="R1551"/>
      <c r="S1551"/>
      <c r="T1551"/>
      <c r="U1551"/>
    </row>
    <row r="1552" spans="1:21" ht="15.75" customHeight="1">
      <c r="A1552" s="165" t="s">
        <v>22</v>
      </c>
      <c r="B1552" s="314" t="str">
        <f>data!C9819</f>
        <v>Información a revelar sobre el estado de flujos de efectivo [Texto]</v>
      </c>
      <c r="C1552" s="12" t="s">
        <v>3146</v>
      </c>
      <c r="G1552" s="12" t="s">
        <v>24</v>
      </c>
      <c r="I1552" s="8"/>
      <c r="J1552" s="425"/>
      <c r="K1552"/>
      <c r="L1552"/>
      <c r="M1552"/>
      <c r="N1552"/>
      <c r="O1552"/>
      <c r="P1552"/>
      <c r="Q1552"/>
      <c r="R1552"/>
      <c r="S1552"/>
      <c r="T1552"/>
      <c r="U1552"/>
    </row>
    <row r="1553" spans="1:21" ht="15.75" customHeight="1">
      <c r="A1553" s="148" t="s">
        <v>15</v>
      </c>
      <c r="B1553" s="314" t="str">
        <f>data!C9820</f>
        <v>Efectivo y equivalentes al efectivo si son diferentes del estado de situación financiera</v>
      </c>
      <c r="C1553" s="12" t="s">
        <v>3147</v>
      </c>
      <c r="I1553" s="8"/>
      <c r="J1553" s="425"/>
      <c r="K1553"/>
      <c r="L1553"/>
      <c r="M1553"/>
      <c r="N1553"/>
      <c r="O1553"/>
      <c r="P1553"/>
      <c r="Q1553"/>
      <c r="R1553"/>
      <c r="S1553"/>
      <c r="T1553"/>
      <c r="U1553"/>
    </row>
    <row r="1554" spans="1:21" ht="15.75" customHeight="1">
      <c r="A1554" s="165" t="s">
        <v>22</v>
      </c>
      <c r="B1554" s="314" t="str">
        <f>data!C9821</f>
        <v>Efectivo y equivalentes al efectivo</v>
      </c>
      <c r="C1554" s="12" t="s">
        <v>2382</v>
      </c>
      <c r="G1554" s="12" t="s">
        <v>23</v>
      </c>
      <c r="I1554" s="8"/>
      <c r="J1554" s="425"/>
      <c r="K1554"/>
      <c r="L1554"/>
      <c r="M1554"/>
      <c r="N1554"/>
      <c r="O1554"/>
      <c r="P1554"/>
      <c r="Q1554"/>
      <c r="R1554"/>
      <c r="S1554"/>
      <c r="T1554"/>
      <c r="U1554"/>
    </row>
    <row r="1555" spans="1:21" ht="15.75" customHeight="1">
      <c r="A1555" s="165" t="s">
        <v>22</v>
      </c>
      <c r="B1555" s="314" t="str">
        <f>data!C9822</f>
        <v>Sobregiros bancarios</v>
      </c>
      <c r="C1555" s="12" t="s">
        <v>3148</v>
      </c>
      <c r="G1555" s="12" t="s">
        <v>23</v>
      </c>
      <c r="I1555" s="8"/>
      <c r="J1555" s="425"/>
      <c r="K1555"/>
      <c r="L1555"/>
      <c r="M1555"/>
      <c r="N1555"/>
      <c r="O1555"/>
      <c r="P1555"/>
      <c r="Q1555"/>
      <c r="R1555"/>
      <c r="S1555"/>
      <c r="T1555"/>
      <c r="U1555"/>
    </row>
    <row r="1556" spans="1:21" ht="15.75" customHeight="1">
      <c r="A1556" s="165" t="s">
        <v>22</v>
      </c>
      <c r="B1556" s="314" t="str">
        <f>data!C9823</f>
        <v>Otras diferencias de efectivo y equivalentes al efectivo en el estado de flujos de efectivo</v>
      </c>
      <c r="C1556" s="12" t="s">
        <v>3149</v>
      </c>
      <c r="G1556" s="12" t="s">
        <v>23</v>
      </c>
      <c r="I1556" s="8"/>
      <c r="J1556" s="425"/>
      <c r="K1556"/>
      <c r="L1556"/>
      <c r="M1556"/>
      <c r="N1556"/>
      <c r="O1556"/>
      <c r="P1556"/>
      <c r="Q1556"/>
      <c r="R1556"/>
      <c r="S1556"/>
      <c r="T1556"/>
      <c r="U1556"/>
    </row>
    <row r="1557" spans="1:21" ht="15.75" customHeight="1">
      <c r="A1557" s="165" t="s">
        <v>22</v>
      </c>
      <c r="B1557" s="314" t="str">
        <f>data!C9824</f>
        <v>Total efectivo y equivalentes al efectivo si son diferentes del estado de situación financiera</v>
      </c>
      <c r="C1557" s="12" t="s">
        <v>3150</v>
      </c>
      <c r="G1557" s="12" t="s">
        <v>23</v>
      </c>
      <c r="I1557" s="8"/>
      <c r="J1557" s="425"/>
      <c r="K1557"/>
      <c r="L1557"/>
      <c r="M1557"/>
      <c r="N1557"/>
      <c r="O1557"/>
      <c r="P1557"/>
      <c r="Q1557"/>
      <c r="R1557"/>
      <c r="S1557"/>
      <c r="T1557"/>
      <c r="U1557"/>
    </row>
    <row r="1558" spans="1:21" ht="15.75" customHeight="1">
      <c r="A1558" s="165" t="s">
        <v>22</v>
      </c>
      <c r="B1558" s="314" t="str">
        <f>data!C9825</f>
        <v>Explicación de las transacciones de inversión y financiación que no requieren el uso de efectivo o equivalentes al efectivo</v>
      </c>
      <c r="C1558" s="12" t="s">
        <v>3151</v>
      </c>
      <c r="G1558" s="12" t="s">
        <v>24</v>
      </c>
      <c r="I1558" s="8"/>
      <c r="J1558" s="425"/>
      <c r="K1558"/>
      <c r="L1558"/>
      <c r="M1558"/>
      <c r="N1558"/>
      <c r="O1558"/>
      <c r="P1558"/>
      <c r="Q1558"/>
      <c r="R1558"/>
      <c r="S1558"/>
      <c r="T1558"/>
      <c r="U1558"/>
    </row>
    <row r="1559" spans="1:21" ht="15.75" customHeight="1">
      <c r="A1559" s="165" t="s">
        <v>22</v>
      </c>
      <c r="B1559" s="314" t="str">
        <f>data!C9826</f>
        <v>Descripción de la adquisición de activos, ya sea asumiendo directamente los pasivos relacionados, o mediante operaciones de arrendamiento financiero</v>
      </c>
      <c r="C1559" s="12" t="s">
        <v>3152</v>
      </c>
      <c r="G1559" s="12" t="s">
        <v>24</v>
      </c>
      <c r="I1559" s="8"/>
      <c r="J1559" s="425"/>
      <c r="K1559"/>
      <c r="L1559"/>
      <c r="M1559"/>
      <c r="N1559"/>
      <c r="O1559"/>
      <c r="P1559"/>
      <c r="Q1559"/>
      <c r="R1559"/>
      <c r="S1559"/>
      <c r="T1559"/>
      <c r="U1559"/>
    </row>
    <row r="1560" spans="1:21" ht="15.75" customHeight="1">
      <c r="A1560" s="165" t="s">
        <v>22</v>
      </c>
      <c r="B1560" s="314" t="str">
        <f>data!C9827</f>
        <v>Descripción de la adquisición de una entidad mediante una ampliación de capital</v>
      </c>
      <c r="C1560" s="12" t="s">
        <v>3153</v>
      </c>
      <c r="G1560" s="12" t="s">
        <v>24</v>
      </c>
      <c r="I1560" s="8"/>
      <c r="J1560" s="425"/>
      <c r="K1560"/>
      <c r="L1560"/>
      <c r="M1560"/>
      <c r="N1560"/>
      <c r="O1560"/>
      <c r="P1560"/>
      <c r="Q1560"/>
      <c r="R1560"/>
      <c r="S1560"/>
      <c r="T1560"/>
      <c r="U1560"/>
    </row>
    <row r="1561" spans="1:21" ht="15.75" customHeight="1">
      <c r="A1561" s="165" t="s">
        <v>22</v>
      </c>
      <c r="B1561" s="314" t="str">
        <f>data!C9828</f>
        <v>Descripción de la conversión de deuda en patrimonio</v>
      </c>
      <c r="C1561" s="12" t="s">
        <v>3154</v>
      </c>
      <c r="G1561" s="12" t="s">
        <v>24</v>
      </c>
      <c r="I1561" s="8"/>
      <c r="J1561" s="425"/>
      <c r="K1561"/>
      <c r="L1561"/>
      <c r="M1561"/>
      <c r="N1561"/>
      <c r="O1561"/>
      <c r="P1561"/>
      <c r="Q1561"/>
      <c r="R1561"/>
      <c r="S1561"/>
      <c r="T1561"/>
      <c r="U1561"/>
    </row>
    <row r="1562" spans="1:21" ht="15.75" customHeight="1">
      <c r="A1562" s="165" t="s">
        <v>22</v>
      </c>
      <c r="B1562" s="314" t="str">
        <f>data!C9829</f>
        <v>Efectivo y equivalentes al efectivo mantenido por la entidad no disponible para uso del grupo</v>
      </c>
      <c r="C1562" s="12" t="s">
        <v>3155</v>
      </c>
      <c r="G1562" s="12" t="s">
        <v>23</v>
      </c>
      <c r="I1562" s="8"/>
      <c r="J1562" s="425"/>
      <c r="K1562"/>
      <c r="L1562"/>
      <c r="M1562"/>
      <c r="N1562"/>
      <c r="O1562"/>
      <c r="P1562"/>
      <c r="Q1562"/>
      <c r="R1562"/>
      <c r="S1562"/>
      <c r="T1562"/>
      <c r="U1562"/>
    </row>
    <row r="1563" spans="1:21" ht="15.75" customHeight="1">
      <c r="A1563" s="165" t="s">
        <v>22</v>
      </c>
      <c r="B1563" s="314" t="str">
        <f>data!C9830</f>
        <v>Comentario de la gerencia sobre saldos de efectivo y equivalentes al efectivo significativos mantenidos por la entidad que no están disponibles para su uso por el grupo</v>
      </c>
      <c r="C1563" s="12" t="s">
        <v>3156</v>
      </c>
      <c r="G1563" s="12" t="s">
        <v>24</v>
      </c>
      <c r="I1563" s="8"/>
      <c r="J1563" s="425"/>
      <c r="K1563"/>
      <c r="L1563"/>
      <c r="M1563"/>
      <c r="N1563"/>
      <c r="O1563"/>
      <c r="P1563"/>
      <c r="Q1563"/>
      <c r="R1563"/>
      <c r="S1563"/>
      <c r="T1563"/>
      <c r="U1563"/>
    </row>
    <row r="1564" spans="1:21" ht="15.75" customHeight="1">
      <c r="A1564" s="148" t="s">
        <v>15</v>
      </c>
      <c r="B1564" s="314" t="str">
        <f>data!C9831</f>
        <v>Impuestos a las ganancias pagados (reembolso) [sinopsis]</v>
      </c>
      <c r="C1564" s="12" t="s">
        <v>3157</v>
      </c>
      <c r="I1564" s="8"/>
      <c r="J1564" s="425"/>
      <c r="K1564"/>
      <c r="L1564"/>
      <c r="M1564"/>
      <c r="N1564"/>
      <c r="O1564"/>
      <c r="P1564"/>
      <c r="Q1564"/>
      <c r="R1564"/>
      <c r="S1564"/>
      <c r="T1564"/>
      <c r="U1564"/>
    </row>
    <row r="1565" spans="1:21" ht="15.75" customHeight="1">
      <c r="A1565" s="165" t="s">
        <v>22</v>
      </c>
      <c r="B1565" s="314" t="str">
        <f>data!C9832</f>
        <v>Impuestos a las ganancias pagados (reembolsados), clasificados como actividades de operación</v>
      </c>
      <c r="C1565" s="12" t="s">
        <v>2461</v>
      </c>
      <c r="G1565" s="12" t="s">
        <v>23</v>
      </c>
      <c r="I1565" s="8"/>
      <c r="J1565" s="425"/>
      <c r="K1565"/>
      <c r="L1565"/>
      <c r="M1565"/>
      <c r="N1565"/>
      <c r="O1565"/>
      <c r="P1565"/>
      <c r="Q1565"/>
      <c r="R1565"/>
      <c r="S1565"/>
      <c r="T1565"/>
      <c r="U1565"/>
    </row>
    <row r="1566" spans="1:21" ht="15.75" customHeight="1">
      <c r="A1566" s="165" t="s">
        <v>22</v>
      </c>
      <c r="B1566" s="314" t="str">
        <f>data!C9833</f>
        <v>Impuestos a las ganancias pagados (reembolsados), clasificados como actividades de inversión</v>
      </c>
      <c r="C1566" s="12" t="s">
        <v>2484</v>
      </c>
      <c r="G1566" s="12" t="s">
        <v>23</v>
      </c>
      <c r="I1566" s="8"/>
      <c r="J1566" s="425"/>
      <c r="K1566"/>
      <c r="L1566"/>
      <c r="M1566"/>
      <c r="N1566"/>
      <c r="O1566"/>
      <c r="P1566"/>
      <c r="Q1566"/>
      <c r="R1566"/>
      <c r="S1566"/>
      <c r="T1566"/>
      <c r="U1566"/>
    </row>
    <row r="1567" spans="1:21" ht="15.75" customHeight="1">
      <c r="A1567" s="165" t="s">
        <v>22</v>
      </c>
      <c r="B1567" s="314" t="str">
        <f>data!C9834</f>
        <v>Impuestos a las ganancias pagados (reembolsados), clasificados como actividades de financiación</v>
      </c>
      <c r="C1567" s="12" t="s">
        <v>2497</v>
      </c>
      <c r="G1567" s="12" t="s">
        <v>23</v>
      </c>
      <c r="I1567" s="8"/>
      <c r="J1567" s="425"/>
      <c r="K1567"/>
      <c r="L1567"/>
      <c r="M1567"/>
      <c r="N1567"/>
      <c r="O1567"/>
      <c r="P1567"/>
      <c r="Q1567"/>
      <c r="R1567"/>
      <c r="S1567"/>
      <c r="T1567"/>
      <c r="U1567"/>
    </row>
    <row r="1568" spans="1:21" ht="15.75" customHeight="1">
      <c r="A1568" s="165" t="s">
        <v>22</v>
      </c>
      <c r="B1568" s="314" t="str">
        <f>data!C9835</f>
        <v>Total impuestos a las ganancias pagados (reembolso)</v>
      </c>
      <c r="C1568" s="12" t="s">
        <v>3158</v>
      </c>
      <c r="G1568" s="12" t="s">
        <v>23</v>
      </c>
      <c r="I1568" s="8"/>
      <c r="J1568" s="425"/>
      <c r="K1568"/>
      <c r="L1568"/>
      <c r="M1568"/>
      <c r="N1568"/>
      <c r="O1568"/>
      <c r="P1568"/>
      <c r="Q1568"/>
      <c r="R1568"/>
      <c r="S1568"/>
      <c r="T1568"/>
      <c r="U1568"/>
    </row>
    <row r="1569" spans="1:21" ht="15.75" customHeight="1">
      <c r="A1569" s="148" t="s">
        <v>15</v>
      </c>
      <c r="B1569" s="299" t="str">
        <f>data!C9836</f>
        <v>--Nota [861200]--</v>
      </c>
      <c r="I1569" s="8"/>
      <c r="J1569" s="425"/>
      <c r="K1569"/>
      <c r="L1569"/>
      <c r="M1569"/>
      <c r="N1569"/>
      <c r="O1569"/>
      <c r="P1569"/>
      <c r="Q1569"/>
      <c r="R1569"/>
      <c r="S1569"/>
      <c r="T1569"/>
      <c r="U1569"/>
    </row>
    <row r="1570" spans="1:21" ht="15.75" customHeight="1">
      <c r="A1570" s="165" t="s">
        <v>22</v>
      </c>
      <c r="B1570" s="314" t="str">
        <f>data!C9837</f>
        <v>Información a revelar sobre capital en acciones, reservas y otras participaciones en el patrimonio [Texto]</v>
      </c>
      <c r="C1570" s="9" t="s">
        <v>3159</v>
      </c>
      <c r="D1570" s="9"/>
      <c r="E1570" s="9"/>
      <c r="F1570" s="9"/>
      <c r="G1570" s="12" t="s">
        <v>24</v>
      </c>
      <c r="I1570" s="8"/>
      <c r="J1570" s="425"/>
      <c r="K1570"/>
      <c r="L1570"/>
      <c r="M1570"/>
      <c r="N1570"/>
      <c r="O1570"/>
      <c r="P1570"/>
      <c r="Q1570"/>
      <c r="R1570"/>
      <c r="S1570"/>
      <c r="T1570"/>
      <c r="U1570"/>
    </row>
    <row r="1571" spans="1:21" ht="15.75" customHeight="1">
      <c r="A1571" s="148" t="s">
        <v>15</v>
      </c>
      <c r="B1571" s="314"/>
      <c r="C1571" s="9"/>
      <c r="D1571" s="9"/>
      <c r="E1571" s="9"/>
      <c r="F1571" s="9"/>
      <c r="G1571" s="9"/>
      <c r="I1571" s="8"/>
      <c r="J1571" s="425"/>
      <c r="K1571"/>
      <c r="L1571"/>
      <c r="M1571"/>
      <c r="N1571"/>
      <c r="O1571"/>
      <c r="P1571"/>
      <c r="Q1571"/>
      <c r="R1571"/>
      <c r="S1571"/>
      <c r="T1571"/>
      <c r="U1571"/>
    </row>
    <row r="1572" spans="1:21" ht="15.75" customHeight="1">
      <c r="A1572" s="165" t="s">
        <v>22</v>
      </c>
      <c r="B1572" s="314" t="str">
        <f>data!C9839</f>
        <v>Información a revelar sobre clases de capital en acciones [Texto]</v>
      </c>
      <c r="C1572" s="9" t="s">
        <v>3160</v>
      </c>
      <c r="D1572" s="9"/>
      <c r="E1572" s="9"/>
      <c r="F1572" s="9"/>
      <c r="G1572" s="12" t="s">
        <v>24</v>
      </c>
      <c r="I1572" s="8"/>
      <c r="J1572" s="425"/>
      <c r="K1572"/>
      <c r="L1572"/>
      <c r="M1572"/>
      <c r="N1572"/>
      <c r="O1572"/>
      <c r="P1572"/>
      <c r="Q1572"/>
      <c r="R1572"/>
      <c r="S1572"/>
      <c r="T1572"/>
      <c r="U1572"/>
    </row>
    <row r="1573" spans="1:21" ht="15.75" customHeight="1">
      <c r="A1573" s="165" t="s">
        <v>22</v>
      </c>
      <c r="B1573" s="314" t="str">
        <f>data!C9842</f>
        <v>Número de acciones autorizadas</v>
      </c>
      <c r="C1573" s="9" t="s">
        <v>3161</v>
      </c>
      <c r="D1573" s="9"/>
      <c r="E1573" s="9"/>
      <c r="F1573" s="9"/>
      <c r="G1573" s="12" t="s">
        <v>1392</v>
      </c>
      <c r="I1573" s="8"/>
      <c r="J1573" s="425"/>
      <c r="K1573"/>
      <c r="L1573"/>
      <c r="M1573"/>
      <c r="N1573"/>
      <c r="O1573"/>
      <c r="P1573"/>
      <c r="Q1573"/>
      <c r="R1573"/>
      <c r="S1573"/>
      <c r="T1573"/>
      <c r="U1573"/>
    </row>
    <row r="1574" spans="1:21" ht="15.75" customHeight="1">
      <c r="A1574" s="165" t="s">
        <v>22</v>
      </c>
      <c r="B1574" s="314" t="str">
        <f>data!C9843</f>
        <v>Número de acciones emitidas y completamente pagadas</v>
      </c>
      <c r="C1574" s="9" t="s">
        <v>3162</v>
      </c>
      <c r="D1574" s="9"/>
      <c r="E1574" s="9"/>
      <c r="F1574" s="9"/>
      <c r="G1574" s="12" t="s">
        <v>1392</v>
      </c>
      <c r="I1574" s="8"/>
      <c r="J1574" s="425"/>
      <c r="K1574"/>
      <c r="L1574"/>
      <c r="M1574"/>
      <c r="N1574"/>
      <c r="O1574"/>
      <c r="P1574"/>
      <c r="Q1574"/>
      <c r="R1574"/>
      <c r="S1574"/>
      <c r="T1574"/>
      <c r="U1574"/>
    </row>
    <row r="1575" spans="1:21" ht="15.75" customHeight="1">
      <c r="A1575" s="165" t="s">
        <v>22</v>
      </c>
      <c r="B1575" s="314" t="str">
        <f>data!C9844</f>
        <v>Número de acciones emitidas pero no completamente pagadas</v>
      </c>
      <c r="C1575" s="9" t="s">
        <v>3163</v>
      </c>
      <c r="D1575" s="9"/>
      <c r="E1575" s="9"/>
      <c r="F1575" s="9"/>
      <c r="G1575" s="12" t="s">
        <v>1392</v>
      </c>
      <c r="I1575" s="8"/>
      <c r="J1575" s="425"/>
      <c r="K1575"/>
      <c r="L1575"/>
      <c r="M1575"/>
      <c r="N1575"/>
      <c r="O1575"/>
      <c r="P1575"/>
      <c r="Q1575"/>
      <c r="R1575"/>
      <c r="S1575"/>
      <c r="T1575"/>
      <c r="U1575"/>
    </row>
    <row r="1576" spans="1:21" ht="15.75" customHeight="1">
      <c r="A1576" s="165" t="s">
        <v>22</v>
      </c>
      <c r="B1576" s="314" t="str">
        <f>data!C9845</f>
        <v>Valor nominal de las acciones</v>
      </c>
      <c r="C1576" s="9" t="s">
        <v>3164</v>
      </c>
      <c r="D1576" s="9"/>
      <c r="E1576" s="9"/>
      <c r="F1576" s="9"/>
      <c r="G1576" s="12" t="s">
        <v>35</v>
      </c>
      <c r="I1576" s="8"/>
      <c r="J1576" s="425"/>
      <c r="K1576"/>
      <c r="L1576"/>
      <c r="M1576"/>
      <c r="N1576"/>
      <c r="O1576"/>
      <c r="P1576"/>
      <c r="Q1576"/>
      <c r="R1576"/>
      <c r="S1576"/>
      <c r="T1576"/>
      <c r="U1576"/>
    </row>
    <row r="1577" spans="1:21" ht="15.75" customHeight="1">
      <c r="A1577" s="165" t="s">
        <v>22</v>
      </c>
      <c r="B1577" s="314" t="str">
        <f>data!C9846</f>
        <v>Explicación del hecho de que las acciones no tienen valor nominal</v>
      </c>
      <c r="C1577" s="9" t="s">
        <v>3165</v>
      </c>
      <c r="D1577" s="9"/>
      <c r="E1577" s="9"/>
      <c r="F1577" s="9"/>
      <c r="G1577" s="12" t="s">
        <v>24</v>
      </c>
      <c r="I1577" s="8"/>
      <c r="J1577" s="425"/>
      <c r="K1577"/>
      <c r="L1577"/>
      <c r="M1577"/>
      <c r="N1577"/>
      <c r="O1577"/>
      <c r="P1577"/>
      <c r="Q1577"/>
      <c r="R1577"/>
      <c r="S1577"/>
      <c r="T1577"/>
      <c r="U1577"/>
    </row>
    <row r="1578" spans="1:21" ht="15.75" customHeight="1">
      <c r="A1578" s="148" t="s">
        <v>15</v>
      </c>
      <c r="B1578" s="314" t="str">
        <f>data!C9847</f>
        <v>Conciliación del número de acciones en circulación [resumen]</v>
      </c>
      <c r="C1578" s="9" t="s">
        <v>3166</v>
      </c>
      <c r="D1578" s="9"/>
      <c r="E1578" s="9"/>
      <c r="F1578" s="9"/>
      <c r="G1578" s="9"/>
      <c r="I1578" s="8"/>
      <c r="J1578" s="425"/>
      <c r="K1578"/>
      <c r="L1578"/>
      <c r="M1578"/>
      <c r="N1578"/>
      <c r="O1578"/>
      <c r="P1578"/>
      <c r="Q1578"/>
      <c r="R1578"/>
      <c r="S1578"/>
      <c r="T1578"/>
      <c r="U1578"/>
    </row>
    <row r="1579" spans="1:21" ht="15.75" customHeight="1">
      <c r="A1579" s="165" t="s">
        <v>22</v>
      </c>
      <c r="B1579" s="314" t="str">
        <f>data!C9848</f>
        <v>Número de acciones en circulación al comienzo del periodo</v>
      </c>
      <c r="C1579" s="9" t="s">
        <v>3167</v>
      </c>
      <c r="D1579" s="9"/>
      <c r="E1579" s="9"/>
      <c r="F1579" s="9"/>
      <c r="G1579" s="12" t="s">
        <v>1392</v>
      </c>
      <c r="I1579" s="8"/>
      <c r="J1579" s="425"/>
      <c r="K1579"/>
      <c r="L1579"/>
      <c r="M1579"/>
      <c r="N1579"/>
      <c r="O1579"/>
      <c r="P1579"/>
      <c r="Q1579"/>
      <c r="R1579"/>
      <c r="S1579"/>
      <c r="T1579"/>
      <c r="U1579"/>
    </row>
    <row r="1580" spans="1:21" ht="15.75" customHeight="1">
      <c r="A1580" s="165" t="s">
        <v>22</v>
      </c>
      <c r="B1580" s="314" t="str">
        <f>data!C9849</f>
        <v>Total incremento (disminución) en el número de acciones en circulación</v>
      </c>
      <c r="C1580" s="9" t="s">
        <v>3168</v>
      </c>
      <c r="D1580" s="9"/>
      <c r="E1580" s="9"/>
      <c r="F1580" s="9"/>
      <c r="G1580" s="12" t="s">
        <v>1392</v>
      </c>
      <c r="I1580" s="8"/>
      <c r="J1580" s="425"/>
      <c r="K1580"/>
      <c r="L1580"/>
      <c r="M1580"/>
      <c r="N1580"/>
      <c r="O1580"/>
      <c r="P1580"/>
      <c r="Q1580"/>
      <c r="R1580"/>
      <c r="S1580"/>
      <c r="T1580"/>
      <c r="U1580"/>
    </row>
    <row r="1581" spans="1:21" ht="15.75" customHeight="1">
      <c r="A1581" s="165" t="s">
        <v>22</v>
      </c>
      <c r="B1581" s="314" t="str">
        <f>data!C9850</f>
        <v>Número de acciones en circulación al final del periodo</v>
      </c>
      <c r="C1581" s="9" t="s">
        <v>3167</v>
      </c>
      <c r="D1581" s="9"/>
      <c r="E1581" s="9"/>
      <c r="F1581" s="9"/>
      <c r="G1581" s="12" t="s">
        <v>1392</v>
      </c>
      <c r="I1581" s="8"/>
      <c r="J1581" s="425"/>
      <c r="K1581"/>
      <c r="L1581"/>
      <c r="M1581"/>
      <c r="N1581"/>
      <c r="O1581"/>
      <c r="P1581"/>
      <c r="Q1581"/>
      <c r="R1581"/>
      <c r="S1581"/>
      <c r="T1581"/>
      <c r="U1581"/>
    </row>
    <row r="1582" spans="1:21" ht="15.75" customHeight="1">
      <c r="A1582" s="165" t="s">
        <v>22</v>
      </c>
      <c r="B1582" s="314" t="str">
        <f>data!C9851</f>
        <v>Derechos, preferencias y restricciones asociadas a las clases de capital en acciones</v>
      </c>
      <c r="C1582" s="9" t="s">
        <v>3169</v>
      </c>
      <c r="D1582" s="9"/>
      <c r="E1582" s="9"/>
      <c r="F1582" s="9"/>
      <c r="G1582" s="12" t="s">
        <v>24</v>
      </c>
      <c r="I1582" s="8"/>
      <c r="J1582" s="425"/>
      <c r="K1582"/>
      <c r="L1582"/>
      <c r="M1582"/>
      <c r="N1582"/>
      <c r="O1582"/>
      <c r="P1582"/>
      <c r="Q1582"/>
      <c r="R1582"/>
      <c r="S1582"/>
      <c r="T1582"/>
      <c r="U1582"/>
    </row>
    <row r="1583" spans="1:21" ht="15.75" customHeight="1">
      <c r="A1583" s="165" t="s">
        <v>22</v>
      </c>
      <c r="B1583" s="314" t="str">
        <f>data!C9852</f>
        <v>Número de acciones de la entidad que estén en su poder o bien en el de sus subsidiarias o asociadas</v>
      </c>
      <c r="C1583" s="9" t="s">
        <v>3170</v>
      </c>
      <c r="D1583" s="9"/>
      <c r="E1583" s="9"/>
      <c r="F1583" s="9"/>
      <c r="G1583" s="12" t="s">
        <v>1392</v>
      </c>
      <c r="I1583" s="8"/>
      <c r="J1583" s="425"/>
      <c r="K1583"/>
      <c r="L1583"/>
      <c r="M1583"/>
      <c r="N1583"/>
      <c r="O1583"/>
      <c r="P1583"/>
      <c r="Q1583"/>
      <c r="R1583"/>
      <c r="S1583"/>
      <c r="T1583"/>
      <c r="U1583"/>
    </row>
    <row r="1584" spans="1:21" ht="15.75" customHeight="1">
      <c r="A1584" s="165" t="s">
        <v>22</v>
      </c>
      <c r="B1584" s="314" t="str">
        <f>data!C9853</f>
        <v>Número de acciones cuya emisión está reservada como consecuencia de la existencia de opciones o contratos para la venta de acciones</v>
      </c>
      <c r="C1584" s="9" t="s">
        <v>3171</v>
      </c>
      <c r="D1584" s="9"/>
      <c r="E1584" s="9"/>
      <c r="F1584" s="9"/>
      <c r="G1584" s="12" t="s">
        <v>1392</v>
      </c>
      <c r="I1584" s="8"/>
      <c r="J1584" s="425"/>
      <c r="K1584"/>
      <c r="L1584"/>
      <c r="M1584"/>
      <c r="N1584"/>
      <c r="O1584"/>
      <c r="P1584"/>
      <c r="Q1584"/>
      <c r="R1584"/>
      <c r="S1584"/>
      <c r="T1584"/>
      <c r="U1584"/>
    </row>
    <row r="1585" spans="1:21" ht="15.75" customHeight="1">
      <c r="A1585" s="165" t="s">
        <v>22</v>
      </c>
      <c r="B1585" s="314" t="str">
        <f>data!C9854</f>
        <v>Descripción de los términos de acciones reservadas para su emisión bajo opciones y contratos para venta de acciones</v>
      </c>
      <c r="C1585" s="9" t="s">
        <v>3271</v>
      </c>
      <c r="D1585" s="9"/>
      <c r="E1585" s="9"/>
      <c r="F1585" s="9"/>
      <c r="G1585" s="12" t="s">
        <v>24</v>
      </c>
      <c r="I1585" s="8"/>
      <c r="J1585" s="425"/>
      <c r="K1585"/>
      <c r="L1585"/>
      <c r="M1585"/>
      <c r="N1585"/>
      <c r="O1585"/>
      <c r="P1585"/>
      <c r="Q1585"/>
      <c r="R1585"/>
      <c r="S1585"/>
      <c r="T1585"/>
      <c r="U1585"/>
    </row>
    <row r="1586" spans="1:21" ht="15.75" customHeight="1">
      <c r="A1586" s="165" t="s">
        <v>22</v>
      </c>
      <c r="B1586" s="314" t="str">
        <f>data!C9856</f>
        <v>Información a revelar sobre reservas dentro de patrimonio [Texto]</v>
      </c>
      <c r="C1586" s="9" t="s">
        <v>3172</v>
      </c>
      <c r="D1586" s="9"/>
      <c r="E1586" s="9"/>
      <c r="F1586" s="9"/>
      <c r="G1586" s="12" t="s">
        <v>24</v>
      </c>
      <c r="I1586" s="8"/>
      <c r="J1586" s="425"/>
      <c r="K1586"/>
      <c r="L1586"/>
      <c r="M1586"/>
      <c r="N1586"/>
      <c r="O1586"/>
      <c r="P1586"/>
      <c r="Q1586"/>
      <c r="R1586"/>
      <c r="S1586"/>
      <c r="T1586"/>
      <c r="U1586"/>
    </row>
    <row r="1587" spans="1:21" ht="15.75" customHeight="1">
      <c r="A1587" s="165" t="s">
        <v>22</v>
      </c>
      <c r="B1587" s="314" t="str">
        <f>data!C9859</f>
        <v>Descripción de la naturaleza y propósito de las reservas dentro del patrimonio</v>
      </c>
      <c r="C1587" s="9" t="s">
        <v>3173</v>
      </c>
      <c r="D1587" s="9"/>
      <c r="E1587" s="9"/>
      <c r="F1587" s="9"/>
      <c r="G1587" s="12" t="s">
        <v>24</v>
      </c>
      <c r="I1587" s="8"/>
      <c r="J1587" s="425"/>
      <c r="K1587"/>
      <c r="L1587"/>
      <c r="M1587"/>
      <c r="N1587"/>
      <c r="O1587"/>
      <c r="P1587"/>
      <c r="Q1587"/>
      <c r="R1587"/>
      <c r="S1587"/>
      <c r="T1587"/>
      <c r="U1587"/>
    </row>
    <row r="1588" spans="1:21" ht="15.75" customHeight="1">
      <c r="A1588" s="165" t="s">
        <v>22</v>
      </c>
      <c r="B1588" s="314" t="str">
        <f>data!C9864</f>
        <v>Descripción de derechos, preferencias y restricciones asociadas a la categoría de participación en el patrimonio por entidades sin capital por acciones</v>
      </c>
      <c r="C1588" s="12" t="s">
        <v>3174</v>
      </c>
      <c r="G1588" s="12" t="s">
        <v>24</v>
      </c>
      <c r="I1588" s="8"/>
      <c r="J1588" s="425"/>
      <c r="K1588"/>
      <c r="L1588"/>
      <c r="M1588"/>
      <c r="N1588"/>
      <c r="O1588"/>
      <c r="P1588"/>
      <c r="Q1588"/>
      <c r="R1588"/>
      <c r="S1588"/>
      <c r="T1588"/>
      <c r="U1588"/>
    </row>
    <row r="1589" spans="1:21" ht="15.75" customHeight="1">
      <c r="I1589" s="8"/>
      <c r="J1589" s="425"/>
      <c r="K1589"/>
      <c r="L1589"/>
      <c r="M1589"/>
      <c r="N1589"/>
      <c r="O1589"/>
      <c r="P1589"/>
      <c r="Q1589"/>
      <c r="R1589"/>
      <c r="S1589"/>
      <c r="T1589"/>
      <c r="U1589"/>
    </row>
    <row r="1590" spans="1:21" ht="15.75" customHeight="1">
      <c r="I1590" s="8"/>
      <c r="J1590" s="425"/>
      <c r="K1590"/>
      <c r="L1590"/>
      <c r="M1590"/>
      <c r="N1590"/>
      <c r="O1590"/>
      <c r="P1590"/>
      <c r="Q1590"/>
      <c r="R1590"/>
      <c r="S1590"/>
      <c r="T1590"/>
      <c r="U1590"/>
    </row>
    <row r="1591" spans="1:21" ht="15.75" customHeight="1">
      <c r="A1591"/>
      <c r="B1591"/>
      <c r="C1591"/>
      <c r="D1591"/>
      <c r="E1591"/>
      <c r="F1591"/>
      <c r="G1591"/>
      <c r="H1591"/>
      <c r="I1591" s="8"/>
      <c r="J1591" s="425"/>
      <c r="K1591"/>
      <c r="L1591"/>
      <c r="M1591"/>
      <c r="N1591"/>
      <c r="O1591"/>
      <c r="P1591"/>
      <c r="Q1591"/>
      <c r="R1591"/>
      <c r="S1591"/>
      <c r="T1591"/>
      <c r="U1591"/>
    </row>
    <row r="1592" spans="1:21" ht="15.75" customHeight="1">
      <c r="A1592"/>
      <c r="B1592"/>
      <c r="C1592"/>
      <c r="D1592"/>
      <c r="E1592"/>
      <c r="F1592"/>
      <c r="G1592"/>
      <c r="H1592"/>
      <c r="I1592" s="8"/>
      <c r="J1592" s="425"/>
      <c r="K1592"/>
      <c r="L1592"/>
      <c r="M1592"/>
      <c r="N1592"/>
      <c r="O1592"/>
      <c r="P1592"/>
      <c r="Q1592"/>
      <c r="R1592"/>
      <c r="S1592"/>
      <c r="T1592"/>
      <c r="U1592"/>
    </row>
    <row r="1593" spans="1:21" ht="15.75" customHeight="1">
      <c r="A1593"/>
      <c r="B1593"/>
      <c r="C1593"/>
      <c r="D1593"/>
      <c r="E1593"/>
      <c r="F1593"/>
      <c r="G1593"/>
      <c r="H1593"/>
      <c r="I1593" s="8"/>
      <c r="J1593" s="425"/>
      <c r="K1593"/>
      <c r="L1593"/>
      <c r="M1593"/>
      <c r="N1593"/>
      <c r="O1593"/>
      <c r="P1593"/>
      <c r="Q1593"/>
      <c r="R1593"/>
      <c r="S1593"/>
      <c r="T1593"/>
      <c r="U1593"/>
    </row>
    <row r="1594" spans="1:21" ht="15.75" customHeight="1">
      <c r="A1594"/>
      <c r="B1594"/>
      <c r="C1594"/>
      <c r="D1594"/>
      <c r="E1594"/>
      <c r="F1594"/>
      <c r="G1594"/>
      <c r="H1594"/>
      <c r="I1594" s="8"/>
      <c r="J1594" s="425"/>
      <c r="K1594"/>
      <c r="L1594"/>
      <c r="M1594"/>
      <c r="N1594"/>
      <c r="O1594"/>
      <c r="P1594"/>
      <c r="Q1594"/>
      <c r="R1594"/>
      <c r="S1594"/>
      <c r="T1594"/>
      <c r="U1594"/>
    </row>
    <row r="1595" spans="1:21" ht="15.75" customHeight="1">
      <c r="A1595"/>
      <c r="B1595"/>
      <c r="C1595"/>
      <c r="D1595"/>
      <c r="E1595"/>
      <c r="F1595"/>
      <c r="G1595"/>
      <c r="H1595"/>
      <c r="I1595" s="8"/>
      <c r="J1595" s="425"/>
      <c r="K1595"/>
      <c r="L1595"/>
      <c r="M1595"/>
      <c r="N1595"/>
      <c r="O1595"/>
      <c r="P1595"/>
      <c r="Q1595"/>
      <c r="R1595"/>
      <c r="S1595"/>
      <c r="T1595"/>
      <c r="U1595"/>
    </row>
    <row r="1596" spans="1:21" ht="15.75" customHeight="1">
      <c r="A1596"/>
      <c r="B1596"/>
      <c r="C1596"/>
      <c r="D1596"/>
      <c r="E1596"/>
      <c r="F1596"/>
      <c r="G1596"/>
      <c r="H1596"/>
      <c r="I1596" s="8"/>
      <c r="J1596" s="425"/>
      <c r="K1596"/>
      <c r="L1596"/>
      <c r="M1596"/>
      <c r="N1596"/>
      <c r="O1596"/>
      <c r="P1596"/>
      <c r="Q1596"/>
      <c r="R1596"/>
      <c r="S1596"/>
      <c r="T1596"/>
      <c r="U1596"/>
    </row>
    <row r="1597" spans="1:21" ht="15.75" customHeight="1">
      <c r="A1597"/>
      <c r="B1597"/>
      <c r="C1597"/>
      <c r="D1597"/>
      <c r="E1597"/>
      <c r="F1597"/>
      <c r="G1597"/>
      <c r="H1597"/>
      <c r="I1597" s="8"/>
      <c r="J1597" s="425"/>
      <c r="K1597"/>
      <c r="L1597"/>
      <c r="M1597"/>
      <c r="N1597"/>
      <c r="O1597"/>
      <c r="P1597"/>
      <c r="Q1597"/>
      <c r="R1597"/>
      <c r="S1597"/>
      <c r="T1597"/>
      <c r="U1597"/>
    </row>
    <row r="1598" spans="1:21" ht="15.75" customHeight="1">
      <c r="A1598"/>
      <c r="B1598"/>
      <c r="C1598"/>
      <c r="D1598"/>
      <c r="E1598"/>
      <c r="F1598"/>
      <c r="G1598"/>
      <c r="H1598"/>
      <c r="I1598" s="8"/>
      <c r="J1598" s="425"/>
      <c r="K1598"/>
      <c r="L1598"/>
      <c r="M1598"/>
      <c r="N1598"/>
      <c r="O1598"/>
      <c r="P1598"/>
      <c r="Q1598"/>
      <c r="R1598"/>
      <c r="S1598"/>
      <c r="T1598"/>
      <c r="U1598"/>
    </row>
    <row r="1599" spans="1:21" ht="15.75" customHeight="1">
      <c r="A1599"/>
      <c r="B1599"/>
      <c r="C1599"/>
      <c r="D1599"/>
      <c r="E1599"/>
      <c r="F1599"/>
      <c r="G1599"/>
      <c r="H1599"/>
      <c r="I1599" s="8"/>
      <c r="J1599" s="425"/>
      <c r="K1599"/>
      <c r="L1599"/>
      <c r="M1599"/>
      <c r="N1599"/>
      <c r="O1599"/>
      <c r="P1599"/>
      <c r="Q1599"/>
      <c r="R1599"/>
      <c r="S1599"/>
      <c r="T1599"/>
      <c r="U1599"/>
    </row>
    <row r="1600" spans="1:21" ht="15.75" customHeight="1">
      <c r="A1600"/>
      <c r="B1600"/>
      <c r="C1600"/>
      <c r="D1600"/>
      <c r="E1600"/>
      <c r="F1600"/>
      <c r="G1600"/>
      <c r="H1600"/>
      <c r="I1600" s="8"/>
      <c r="J1600" s="425"/>
      <c r="K1600"/>
      <c r="L1600"/>
      <c r="M1600"/>
      <c r="N1600"/>
      <c r="O1600"/>
      <c r="P1600"/>
      <c r="Q1600"/>
      <c r="R1600"/>
      <c r="S1600"/>
      <c r="T1600"/>
      <c r="U1600"/>
    </row>
    <row r="1601" spans="1:21" ht="15.75" customHeight="1">
      <c r="A1601"/>
      <c r="B1601"/>
      <c r="C1601"/>
      <c r="D1601"/>
      <c r="E1601"/>
      <c r="F1601"/>
      <c r="G1601"/>
      <c r="H1601"/>
      <c r="I1601" s="8"/>
      <c r="J1601" s="425"/>
      <c r="K1601"/>
      <c r="L1601"/>
      <c r="M1601"/>
      <c r="N1601"/>
      <c r="O1601"/>
      <c r="P1601"/>
      <c r="Q1601"/>
      <c r="R1601"/>
      <c r="S1601"/>
      <c r="T1601"/>
      <c r="U1601"/>
    </row>
    <row r="1602" spans="1:21" ht="15.75" customHeight="1">
      <c r="A1602"/>
      <c r="B1602"/>
      <c r="C1602"/>
      <c r="D1602"/>
      <c r="E1602"/>
      <c r="F1602"/>
      <c r="G1602"/>
      <c r="H1602"/>
      <c r="I1602" s="8"/>
      <c r="J1602" s="425"/>
      <c r="K1602"/>
      <c r="L1602"/>
      <c r="M1602"/>
      <c r="N1602"/>
      <c r="O1602"/>
      <c r="P1602"/>
      <c r="Q1602"/>
      <c r="R1602"/>
      <c r="S1602"/>
      <c r="T1602"/>
      <c r="U1602"/>
    </row>
    <row r="1603" spans="1:21" ht="15.75" customHeight="1">
      <c r="A1603"/>
      <c r="B1603"/>
      <c r="C1603"/>
      <c r="D1603"/>
      <c r="E1603"/>
      <c r="F1603"/>
      <c r="G1603"/>
      <c r="H1603"/>
      <c r="I1603" s="8"/>
      <c r="J1603" s="425"/>
      <c r="K1603"/>
      <c r="L1603"/>
      <c r="M1603"/>
      <c r="N1603"/>
      <c r="O1603"/>
      <c r="P1603"/>
      <c r="Q1603"/>
      <c r="R1603"/>
      <c r="S1603"/>
      <c r="T1603"/>
      <c r="U1603"/>
    </row>
    <row r="1604" spans="1:21" ht="15.75" customHeight="1">
      <c r="A1604"/>
      <c r="B1604"/>
      <c r="C1604"/>
      <c r="D1604"/>
      <c r="E1604"/>
      <c r="F1604"/>
      <c r="G1604"/>
      <c r="H1604"/>
      <c r="I1604" s="8"/>
      <c r="J1604" s="425"/>
      <c r="K1604"/>
      <c r="L1604"/>
      <c r="M1604"/>
      <c r="N1604"/>
      <c r="O1604"/>
      <c r="P1604"/>
      <c r="Q1604"/>
      <c r="R1604"/>
      <c r="S1604"/>
      <c r="T1604"/>
      <c r="U1604"/>
    </row>
    <row r="1605" spans="1:21" ht="15.75" customHeight="1">
      <c r="A1605"/>
      <c r="B1605"/>
      <c r="C1605"/>
      <c r="D1605"/>
      <c r="E1605"/>
      <c r="F1605"/>
      <c r="G1605"/>
      <c r="H1605"/>
      <c r="I1605" s="8"/>
      <c r="J1605" s="425"/>
      <c r="K1605"/>
      <c r="L1605"/>
      <c r="M1605"/>
      <c r="N1605"/>
      <c r="O1605"/>
      <c r="P1605"/>
      <c r="Q1605"/>
      <c r="R1605"/>
      <c r="S1605"/>
      <c r="T1605"/>
      <c r="U1605"/>
    </row>
    <row r="1606" spans="1:21" ht="15.75" customHeight="1">
      <c r="A1606"/>
      <c r="B1606"/>
      <c r="C1606"/>
      <c r="D1606"/>
      <c r="E1606"/>
      <c r="F1606"/>
      <c r="G1606"/>
      <c r="H1606"/>
      <c r="I1606" s="8"/>
      <c r="J1606" s="425"/>
      <c r="K1606"/>
      <c r="L1606"/>
      <c r="M1606"/>
      <c r="N1606"/>
      <c r="O1606"/>
      <c r="P1606"/>
      <c r="Q1606"/>
      <c r="R1606"/>
      <c r="S1606"/>
      <c r="T1606"/>
      <c r="U1606"/>
    </row>
    <row r="1607" spans="1:21" ht="15.75" customHeight="1">
      <c r="A1607"/>
      <c r="B1607"/>
      <c r="C1607"/>
      <c r="D1607"/>
      <c r="E1607"/>
      <c r="F1607"/>
      <c r="G1607"/>
      <c r="H1607"/>
      <c r="I1607" s="8"/>
      <c r="J1607" s="425"/>
      <c r="K1607"/>
      <c r="L1607"/>
      <c r="M1607"/>
      <c r="N1607"/>
      <c r="O1607"/>
      <c r="P1607"/>
      <c r="Q1607"/>
      <c r="R1607"/>
      <c r="S1607"/>
      <c r="T1607"/>
      <c r="U1607"/>
    </row>
    <row r="1608" spans="1:21" ht="15.75" customHeight="1">
      <c r="A1608"/>
      <c r="B1608"/>
      <c r="C1608"/>
      <c r="D1608"/>
      <c r="E1608"/>
      <c r="F1608"/>
      <c r="G1608"/>
      <c r="H1608"/>
      <c r="I1608" s="8"/>
      <c r="J1608" s="425"/>
      <c r="K1608"/>
      <c r="L1608"/>
      <c r="M1608"/>
      <c r="N1608"/>
      <c r="O1608"/>
      <c r="P1608"/>
      <c r="Q1608"/>
      <c r="R1608"/>
      <c r="S1608"/>
      <c r="T1608"/>
      <c r="U1608"/>
    </row>
    <row r="1609" spans="1:21" ht="15.75" customHeight="1">
      <c r="A1609"/>
      <c r="B1609"/>
      <c r="C1609"/>
      <c r="D1609"/>
      <c r="E1609"/>
      <c r="F1609"/>
      <c r="G1609"/>
      <c r="H1609"/>
      <c r="I1609" s="8"/>
      <c r="J1609" s="425"/>
      <c r="K1609"/>
      <c r="L1609"/>
      <c r="M1609"/>
      <c r="N1609"/>
      <c r="O1609"/>
      <c r="P1609"/>
      <c r="Q1609"/>
      <c r="R1609"/>
      <c r="S1609"/>
      <c r="T1609"/>
      <c r="U1609"/>
    </row>
    <row r="1610" spans="1:21" ht="15.75" customHeight="1">
      <c r="A1610"/>
      <c r="B1610"/>
      <c r="C1610"/>
      <c r="D1610"/>
      <c r="E1610"/>
      <c r="F1610"/>
      <c r="G1610"/>
      <c r="H1610"/>
      <c r="I1610" s="8"/>
      <c r="J1610" s="425"/>
      <c r="K1610"/>
      <c r="L1610"/>
      <c r="M1610"/>
      <c r="N1610"/>
      <c r="O1610"/>
      <c r="P1610"/>
      <c r="Q1610"/>
      <c r="R1610"/>
      <c r="S1610"/>
      <c r="T1610"/>
      <c r="U1610"/>
    </row>
    <row r="1611" spans="1:21" ht="15.75" customHeight="1">
      <c r="A1611"/>
      <c r="B1611"/>
      <c r="C1611"/>
      <c r="D1611"/>
      <c r="E1611"/>
      <c r="F1611"/>
      <c r="G1611"/>
      <c r="H1611"/>
      <c r="I1611" s="8"/>
      <c r="J1611" s="425"/>
      <c r="K1611"/>
      <c r="L1611"/>
      <c r="M1611"/>
      <c r="N1611"/>
      <c r="O1611"/>
      <c r="P1611"/>
      <c r="Q1611"/>
      <c r="R1611"/>
      <c r="S1611"/>
      <c r="T1611"/>
      <c r="U1611"/>
    </row>
    <row r="1612" spans="1:21" ht="15.75" customHeight="1">
      <c r="A1612"/>
      <c r="B1612"/>
      <c r="C1612"/>
      <c r="D1612"/>
      <c r="E1612"/>
      <c r="F1612"/>
      <c r="G1612"/>
      <c r="H1612"/>
      <c r="I1612" s="8"/>
      <c r="J1612" s="425"/>
      <c r="K1612"/>
      <c r="L1612"/>
      <c r="M1612"/>
      <c r="N1612"/>
      <c r="O1612"/>
      <c r="P1612"/>
      <c r="Q1612"/>
      <c r="R1612"/>
      <c r="S1612"/>
      <c r="T1612"/>
      <c r="U1612"/>
    </row>
    <row r="1613" spans="1:21" ht="15.75" customHeight="1">
      <c r="A1613"/>
      <c r="B1613"/>
      <c r="C1613"/>
      <c r="D1613"/>
      <c r="E1613"/>
      <c r="F1613"/>
      <c r="G1613"/>
      <c r="H1613"/>
      <c r="I1613" s="8"/>
      <c r="J1613" s="425"/>
      <c r="K1613"/>
      <c r="L1613"/>
      <c r="M1613"/>
      <c r="N1613"/>
      <c r="O1613"/>
      <c r="P1613"/>
      <c r="Q1613"/>
      <c r="R1613"/>
      <c r="S1613"/>
      <c r="T1613"/>
      <c r="U1613"/>
    </row>
    <row r="1614" spans="1:21" ht="15.75" customHeight="1">
      <c r="A1614"/>
      <c r="B1614"/>
      <c r="C1614"/>
      <c r="D1614"/>
      <c r="E1614"/>
      <c r="F1614"/>
      <c r="G1614"/>
      <c r="H1614"/>
      <c r="I1614" s="8"/>
      <c r="J1614" s="425"/>
      <c r="K1614"/>
      <c r="L1614"/>
      <c r="M1614"/>
      <c r="N1614"/>
      <c r="O1614"/>
      <c r="P1614"/>
      <c r="Q1614"/>
      <c r="R1614"/>
      <c r="S1614"/>
      <c r="T1614"/>
      <c r="U1614"/>
    </row>
    <row r="1615" spans="1:21" ht="15.75" customHeight="1">
      <c r="A1615"/>
      <c r="B1615"/>
      <c r="C1615"/>
      <c r="D1615"/>
      <c r="E1615"/>
      <c r="F1615"/>
      <c r="G1615"/>
      <c r="H1615"/>
      <c r="I1615" s="8"/>
      <c r="J1615" s="425"/>
      <c r="K1615"/>
      <c r="L1615"/>
      <c r="M1615"/>
      <c r="N1615"/>
      <c r="O1615"/>
      <c r="P1615"/>
      <c r="Q1615"/>
      <c r="R1615"/>
      <c r="S1615"/>
      <c r="T1615"/>
      <c r="U1615"/>
    </row>
    <row r="1616" spans="1:21" ht="15.75" customHeight="1">
      <c r="A1616"/>
      <c r="B1616"/>
      <c r="C1616"/>
      <c r="D1616"/>
      <c r="E1616"/>
      <c r="F1616"/>
      <c r="G1616"/>
      <c r="H1616"/>
      <c r="I1616" s="8"/>
      <c r="J1616" s="425"/>
      <c r="K1616"/>
      <c r="L1616"/>
      <c r="M1616"/>
      <c r="N1616"/>
      <c r="O1616"/>
      <c r="P1616"/>
      <c r="Q1616"/>
      <c r="R1616"/>
      <c r="S1616"/>
      <c r="T1616"/>
      <c r="U1616"/>
    </row>
    <row r="1617" spans="1:21" ht="15.75" customHeight="1">
      <c r="A1617"/>
      <c r="B1617"/>
      <c r="C1617"/>
      <c r="D1617"/>
      <c r="E1617"/>
      <c r="F1617"/>
      <c r="G1617"/>
      <c r="H1617"/>
      <c r="I1617" s="8"/>
      <c r="J1617" s="425"/>
      <c r="K1617"/>
      <c r="L1617"/>
      <c r="M1617"/>
      <c r="N1617"/>
      <c r="O1617"/>
      <c r="P1617"/>
      <c r="Q1617"/>
      <c r="R1617"/>
      <c r="S1617"/>
      <c r="T1617"/>
      <c r="U1617"/>
    </row>
    <row r="1618" spans="1:21" ht="15.75" customHeight="1">
      <c r="A1618"/>
      <c r="B1618"/>
      <c r="C1618"/>
      <c r="D1618"/>
      <c r="E1618"/>
      <c r="F1618"/>
      <c r="G1618"/>
      <c r="H1618"/>
      <c r="I1618" s="8"/>
      <c r="J1618" s="425"/>
      <c r="K1618"/>
      <c r="L1618"/>
      <c r="M1618"/>
      <c r="N1618"/>
      <c r="O1618"/>
      <c r="P1618"/>
      <c r="Q1618"/>
      <c r="R1618"/>
      <c r="S1618"/>
      <c r="T1618"/>
      <c r="U1618"/>
    </row>
    <row r="1619" spans="1:21" ht="15.75" customHeight="1">
      <c r="A1619"/>
      <c r="B1619"/>
      <c r="C1619"/>
      <c r="D1619"/>
      <c r="E1619"/>
      <c r="F1619"/>
      <c r="G1619"/>
      <c r="H1619"/>
      <c r="I1619" s="8"/>
      <c r="J1619" s="425"/>
      <c r="K1619"/>
      <c r="L1619"/>
      <c r="M1619"/>
      <c r="N1619"/>
      <c r="O1619"/>
      <c r="P1619"/>
      <c r="Q1619"/>
      <c r="R1619"/>
      <c r="S1619"/>
      <c r="T1619"/>
      <c r="U1619"/>
    </row>
    <row r="1620" spans="1:21" ht="15.75" customHeight="1">
      <c r="A1620"/>
      <c r="B1620"/>
      <c r="C1620"/>
      <c r="D1620"/>
      <c r="E1620"/>
      <c r="F1620"/>
      <c r="G1620"/>
      <c r="H1620"/>
      <c r="I1620" s="8"/>
      <c r="J1620" s="425"/>
      <c r="K1620"/>
      <c r="L1620"/>
      <c r="M1620"/>
      <c r="N1620"/>
      <c r="O1620"/>
      <c r="P1620"/>
      <c r="Q1620"/>
      <c r="R1620"/>
      <c r="S1620"/>
      <c r="T1620"/>
      <c r="U1620"/>
    </row>
    <row r="1621" spans="1:21" ht="15.75" customHeight="1">
      <c r="A1621"/>
      <c r="B1621"/>
      <c r="C1621"/>
      <c r="D1621"/>
      <c r="E1621"/>
      <c r="F1621"/>
      <c r="G1621"/>
      <c r="H1621"/>
      <c r="I1621" s="8"/>
      <c r="J1621" s="425"/>
      <c r="K1621"/>
      <c r="L1621"/>
      <c r="M1621"/>
      <c r="N1621"/>
      <c r="O1621"/>
      <c r="P1621"/>
      <c r="Q1621"/>
      <c r="R1621"/>
      <c r="S1621"/>
      <c r="T1621"/>
      <c r="U1621"/>
    </row>
    <row r="1622" spans="1:21" ht="15.75" customHeight="1">
      <c r="A1622"/>
      <c r="B1622"/>
      <c r="C1622"/>
      <c r="D1622"/>
      <c r="E1622"/>
      <c r="F1622"/>
      <c r="G1622"/>
      <c r="H1622"/>
      <c r="I1622" s="8"/>
      <c r="J1622" s="425"/>
      <c r="K1622"/>
      <c r="L1622"/>
      <c r="M1622"/>
      <c r="N1622"/>
      <c r="O1622"/>
      <c r="P1622"/>
      <c r="Q1622"/>
      <c r="R1622"/>
      <c r="S1622"/>
      <c r="T1622"/>
      <c r="U1622"/>
    </row>
    <row r="1623" spans="1:21" ht="15.75" customHeight="1">
      <c r="A1623"/>
      <c r="B1623"/>
      <c r="C1623"/>
      <c r="D1623"/>
      <c r="E1623"/>
      <c r="F1623"/>
      <c r="G1623"/>
      <c r="H1623"/>
      <c r="I1623" s="8"/>
      <c r="J1623" s="425"/>
      <c r="K1623"/>
      <c r="L1623"/>
      <c r="M1623"/>
      <c r="N1623"/>
      <c r="O1623"/>
      <c r="P1623"/>
      <c r="Q1623"/>
      <c r="R1623"/>
      <c r="S1623"/>
      <c r="T1623"/>
      <c r="U1623"/>
    </row>
    <row r="1624" spans="1:21" ht="15.75" customHeight="1">
      <c r="A1624"/>
      <c r="B1624"/>
      <c r="C1624"/>
      <c r="D1624"/>
      <c r="E1624"/>
      <c r="F1624"/>
      <c r="G1624"/>
      <c r="H1624"/>
      <c r="I1624" s="8"/>
      <c r="J1624" s="425"/>
      <c r="K1624"/>
      <c r="L1624"/>
      <c r="M1624"/>
      <c r="N1624"/>
      <c r="O1624"/>
      <c r="P1624"/>
      <c r="Q1624"/>
      <c r="R1624"/>
      <c r="S1624"/>
      <c r="T1624"/>
      <c r="U1624"/>
    </row>
    <row r="1625" spans="1:21" ht="15.75" customHeight="1">
      <c r="A1625"/>
      <c r="B1625"/>
      <c r="C1625"/>
      <c r="D1625"/>
      <c r="E1625"/>
      <c r="F1625"/>
      <c r="G1625"/>
      <c r="H1625"/>
      <c r="I1625" s="8"/>
      <c r="J1625" s="425"/>
      <c r="K1625"/>
      <c r="L1625"/>
      <c r="M1625"/>
      <c r="N1625"/>
      <c r="O1625"/>
      <c r="P1625"/>
      <c r="Q1625"/>
      <c r="R1625"/>
      <c r="S1625"/>
      <c r="T1625"/>
      <c r="U1625"/>
    </row>
    <row r="1626" spans="1:21" ht="15.75" customHeight="1">
      <c r="A1626"/>
      <c r="B1626"/>
      <c r="C1626"/>
      <c r="D1626"/>
      <c r="E1626"/>
      <c r="F1626"/>
      <c r="G1626"/>
      <c r="H1626"/>
      <c r="I1626" s="8"/>
      <c r="J1626" s="425"/>
      <c r="K1626"/>
      <c r="L1626"/>
      <c r="M1626"/>
      <c r="N1626"/>
      <c r="O1626"/>
      <c r="P1626"/>
      <c r="Q1626"/>
      <c r="R1626"/>
      <c r="S1626"/>
      <c r="T1626"/>
      <c r="U1626"/>
    </row>
    <row r="1627" spans="1:21" ht="15.75" customHeight="1">
      <c r="A1627"/>
      <c r="B1627"/>
      <c r="C1627"/>
      <c r="D1627"/>
      <c r="E1627"/>
      <c r="F1627"/>
      <c r="G1627"/>
      <c r="H1627"/>
      <c r="I1627" s="8"/>
      <c r="J1627" s="425"/>
      <c r="K1627"/>
      <c r="L1627"/>
      <c r="M1627"/>
      <c r="N1627"/>
      <c r="O1627"/>
      <c r="P1627"/>
      <c r="Q1627"/>
      <c r="R1627"/>
      <c r="S1627"/>
      <c r="T1627"/>
      <c r="U1627"/>
    </row>
    <row r="1628" spans="1:21" ht="15.75" customHeight="1">
      <c r="A1628"/>
      <c r="B1628"/>
      <c r="C1628"/>
      <c r="D1628"/>
      <c r="E1628"/>
      <c r="F1628"/>
      <c r="G1628"/>
      <c r="H1628"/>
      <c r="I1628" s="8"/>
      <c r="J1628" s="425"/>
      <c r="K1628"/>
      <c r="L1628"/>
      <c r="M1628"/>
      <c r="N1628"/>
      <c r="O1628"/>
      <c r="P1628"/>
      <c r="Q1628"/>
      <c r="R1628"/>
      <c r="S1628"/>
      <c r="T1628"/>
      <c r="U1628"/>
    </row>
    <row r="1629" spans="1:21" ht="15.75" customHeight="1">
      <c r="A1629"/>
      <c r="B1629"/>
      <c r="C1629"/>
      <c r="D1629"/>
      <c r="E1629"/>
      <c r="F1629"/>
      <c r="G1629"/>
      <c r="H1629"/>
      <c r="I1629" s="8"/>
      <c r="J1629" s="425"/>
      <c r="K1629"/>
      <c r="L1629"/>
      <c r="M1629"/>
      <c r="N1629"/>
      <c r="O1629"/>
      <c r="P1629"/>
      <c r="Q1629"/>
      <c r="R1629"/>
      <c r="S1629"/>
      <c r="T1629"/>
      <c r="U1629"/>
    </row>
    <row r="1630" spans="1:21" ht="15.75" customHeight="1">
      <c r="A1630"/>
      <c r="B1630"/>
      <c r="C1630"/>
      <c r="D1630"/>
      <c r="E1630"/>
      <c r="F1630"/>
      <c r="G1630"/>
      <c r="H1630"/>
      <c r="I1630" s="8"/>
      <c r="J1630" s="425"/>
      <c r="K1630"/>
      <c r="L1630"/>
      <c r="M1630"/>
      <c r="N1630"/>
      <c r="O1630"/>
      <c r="P1630"/>
      <c r="Q1630"/>
      <c r="R1630"/>
      <c r="S1630"/>
      <c r="T1630"/>
      <c r="U1630"/>
    </row>
    <row r="1631" spans="1:21" ht="15.75" customHeight="1">
      <c r="A1631"/>
      <c r="B1631"/>
      <c r="C1631"/>
      <c r="D1631"/>
      <c r="E1631"/>
      <c r="F1631"/>
      <c r="G1631"/>
      <c r="H1631"/>
      <c r="I1631" s="8"/>
      <c r="J1631" s="425"/>
      <c r="K1631"/>
      <c r="L1631"/>
      <c r="M1631"/>
      <c r="N1631"/>
      <c r="O1631"/>
      <c r="P1631"/>
      <c r="Q1631"/>
      <c r="R1631"/>
      <c r="S1631"/>
      <c r="T1631"/>
      <c r="U1631"/>
    </row>
    <row r="1632" spans="1:21" ht="15.75" customHeight="1">
      <c r="A1632"/>
      <c r="B1632"/>
      <c r="C1632"/>
      <c r="D1632"/>
      <c r="E1632"/>
      <c r="F1632"/>
      <c r="G1632"/>
      <c r="H1632"/>
      <c r="I1632" s="8"/>
      <c r="J1632" s="425"/>
      <c r="K1632"/>
      <c r="L1632"/>
      <c r="M1632"/>
      <c r="N1632"/>
      <c r="O1632"/>
      <c r="P1632"/>
      <c r="Q1632"/>
      <c r="R1632"/>
      <c r="S1632"/>
      <c r="T1632"/>
      <c r="U1632"/>
    </row>
    <row r="1633" spans="1:21" ht="15.75" customHeight="1">
      <c r="A1633"/>
      <c r="B1633"/>
      <c r="C1633"/>
      <c r="D1633"/>
      <c r="E1633"/>
      <c r="F1633"/>
      <c r="G1633"/>
      <c r="H1633"/>
      <c r="I1633" s="8"/>
      <c r="J1633" s="425"/>
      <c r="K1633"/>
      <c r="L1633"/>
      <c r="M1633"/>
      <c r="N1633"/>
      <c r="O1633"/>
      <c r="P1633"/>
      <c r="Q1633"/>
      <c r="R1633"/>
      <c r="S1633"/>
      <c r="T1633"/>
      <c r="U1633"/>
    </row>
    <row r="1634" spans="1:21" ht="15.75" customHeight="1">
      <c r="A1634"/>
      <c r="B1634"/>
      <c r="C1634"/>
      <c r="D1634"/>
      <c r="E1634"/>
      <c r="F1634"/>
      <c r="G1634"/>
      <c r="H1634"/>
      <c r="I1634" s="8"/>
      <c r="J1634" s="425"/>
      <c r="K1634"/>
      <c r="L1634"/>
      <c r="M1634"/>
      <c r="N1634"/>
      <c r="O1634"/>
      <c r="P1634"/>
      <c r="Q1634"/>
      <c r="R1634"/>
      <c r="S1634"/>
      <c r="T1634"/>
      <c r="U1634"/>
    </row>
    <row r="1635" spans="1:21" ht="15.75" customHeight="1">
      <c r="A1635"/>
      <c r="B1635"/>
      <c r="C1635"/>
      <c r="D1635"/>
      <c r="E1635"/>
      <c r="F1635"/>
      <c r="G1635"/>
      <c r="H1635"/>
      <c r="I1635" s="8"/>
      <c r="J1635" s="425"/>
      <c r="K1635"/>
      <c r="L1635"/>
      <c r="M1635"/>
      <c r="N1635"/>
      <c r="O1635"/>
      <c r="P1635"/>
      <c r="Q1635"/>
      <c r="R1635"/>
      <c r="S1635"/>
      <c r="T1635"/>
      <c r="U1635"/>
    </row>
    <row r="1636" spans="1:21" ht="15.75" customHeight="1">
      <c r="A1636"/>
      <c r="B1636"/>
      <c r="C1636"/>
      <c r="D1636"/>
      <c r="E1636"/>
      <c r="F1636"/>
      <c r="G1636"/>
      <c r="H1636"/>
      <c r="I1636" s="8"/>
      <c r="J1636" s="425"/>
      <c r="K1636"/>
      <c r="L1636"/>
      <c r="M1636"/>
      <c r="N1636"/>
      <c r="O1636"/>
      <c r="P1636"/>
      <c r="Q1636"/>
      <c r="R1636"/>
      <c r="S1636"/>
      <c r="T1636"/>
      <c r="U1636"/>
    </row>
    <row r="1637" spans="1:21" ht="15.75" customHeight="1">
      <c r="A1637"/>
      <c r="B1637"/>
      <c r="C1637"/>
      <c r="D1637"/>
      <c r="E1637"/>
      <c r="F1637"/>
      <c r="G1637"/>
      <c r="H1637"/>
      <c r="I1637" s="8"/>
      <c r="J1637" s="425"/>
      <c r="K1637"/>
      <c r="L1637"/>
      <c r="M1637"/>
      <c r="N1637"/>
      <c r="O1637"/>
      <c r="P1637"/>
      <c r="Q1637"/>
      <c r="R1637"/>
      <c r="S1637"/>
      <c r="T1637"/>
      <c r="U1637"/>
    </row>
    <row r="1638" spans="1:21" ht="15.75" customHeight="1">
      <c r="A1638"/>
      <c r="B1638"/>
      <c r="C1638"/>
      <c r="D1638"/>
      <c r="E1638"/>
      <c r="F1638"/>
      <c r="G1638"/>
      <c r="H1638"/>
      <c r="I1638" s="8"/>
      <c r="J1638" s="425"/>
      <c r="K1638"/>
      <c r="L1638"/>
      <c r="M1638"/>
      <c r="N1638"/>
      <c r="O1638"/>
      <c r="P1638"/>
      <c r="Q1638"/>
      <c r="R1638"/>
      <c r="S1638"/>
      <c r="T1638"/>
      <c r="U1638"/>
    </row>
    <row r="1639" spans="1:21" ht="15.75" customHeight="1">
      <c r="A1639"/>
      <c r="B1639"/>
      <c r="C1639"/>
      <c r="D1639"/>
      <c r="E1639"/>
      <c r="F1639"/>
      <c r="G1639"/>
      <c r="H1639"/>
      <c r="I1639" s="8"/>
      <c r="J1639" s="425"/>
      <c r="K1639"/>
      <c r="L1639"/>
      <c r="M1639"/>
      <c r="N1639"/>
      <c r="O1639"/>
      <c r="P1639"/>
      <c r="Q1639"/>
      <c r="R1639"/>
      <c r="S1639"/>
      <c r="T1639"/>
      <c r="U1639"/>
    </row>
    <row r="1640" spans="1:21" ht="15.75" customHeight="1">
      <c r="A1640"/>
      <c r="B1640"/>
      <c r="C1640"/>
      <c r="D1640"/>
      <c r="E1640"/>
      <c r="F1640"/>
      <c r="G1640"/>
      <c r="H1640"/>
      <c r="I1640" s="8"/>
      <c r="J1640" s="425"/>
      <c r="K1640"/>
      <c r="L1640"/>
      <c r="M1640"/>
      <c r="N1640"/>
      <c r="O1640"/>
      <c r="P1640"/>
      <c r="Q1640"/>
      <c r="R1640"/>
      <c r="S1640"/>
      <c r="T1640"/>
      <c r="U1640"/>
    </row>
    <row r="1641" spans="1:21" ht="15.75" customHeight="1">
      <c r="A1641"/>
      <c r="B1641"/>
      <c r="C1641"/>
      <c r="D1641"/>
      <c r="E1641"/>
      <c r="F1641"/>
      <c r="G1641"/>
      <c r="H1641"/>
      <c r="I1641" s="8"/>
      <c r="J1641" s="425"/>
      <c r="K1641"/>
      <c r="L1641"/>
      <c r="M1641"/>
      <c r="N1641"/>
      <c r="O1641"/>
      <c r="P1641"/>
      <c r="Q1641"/>
      <c r="R1641"/>
      <c r="S1641"/>
      <c r="T1641"/>
      <c r="U1641"/>
    </row>
    <row r="1642" spans="1:21" ht="15.75" customHeight="1">
      <c r="A1642"/>
      <c r="B1642"/>
      <c r="C1642"/>
      <c r="D1642"/>
      <c r="E1642"/>
      <c r="F1642"/>
      <c r="G1642"/>
      <c r="H1642"/>
      <c r="I1642" s="8"/>
      <c r="J1642" s="425"/>
      <c r="K1642"/>
      <c r="L1642"/>
      <c r="M1642"/>
      <c r="N1642"/>
      <c r="O1642"/>
      <c r="P1642"/>
      <c r="Q1642"/>
      <c r="R1642"/>
      <c r="S1642"/>
      <c r="T1642"/>
      <c r="U1642"/>
    </row>
    <row r="1643" spans="1:21" ht="15.75" customHeight="1">
      <c r="A1643"/>
      <c r="B1643"/>
      <c r="C1643"/>
      <c r="D1643"/>
      <c r="E1643"/>
      <c r="F1643"/>
      <c r="G1643"/>
      <c r="H1643"/>
      <c r="I1643" s="8"/>
      <c r="J1643" s="425"/>
      <c r="K1643"/>
      <c r="L1643"/>
      <c r="M1643"/>
      <c r="N1643"/>
      <c r="O1643"/>
      <c r="P1643"/>
      <c r="Q1643"/>
      <c r="R1643"/>
      <c r="S1643"/>
      <c r="T1643"/>
      <c r="U1643"/>
    </row>
    <row r="1644" spans="1:21" ht="15.75" customHeight="1">
      <c r="A1644"/>
      <c r="B1644"/>
      <c r="C1644"/>
      <c r="D1644"/>
      <c r="E1644"/>
      <c r="F1644"/>
      <c r="G1644"/>
      <c r="H1644"/>
      <c r="I1644" s="8"/>
      <c r="J1644" s="425"/>
      <c r="K1644"/>
      <c r="L1644"/>
      <c r="M1644"/>
      <c r="N1644"/>
      <c r="O1644"/>
      <c r="P1644"/>
      <c r="Q1644"/>
      <c r="R1644"/>
      <c r="S1644"/>
      <c r="T1644"/>
      <c r="U1644"/>
    </row>
    <row r="1645" spans="1:21" ht="15.75" customHeight="1">
      <c r="A1645"/>
      <c r="B1645"/>
      <c r="C1645"/>
      <c r="D1645"/>
      <c r="E1645"/>
      <c r="F1645"/>
      <c r="G1645"/>
      <c r="H1645"/>
      <c r="I1645" s="8"/>
      <c r="J1645" s="425"/>
      <c r="K1645"/>
      <c r="L1645"/>
      <c r="M1645"/>
      <c r="N1645"/>
      <c r="O1645"/>
      <c r="P1645"/>
      <c r="Q1645"/>
      <c r="R1645"/>
      <c r="S1645"/>
      <c r="T1645"/>
      <c r="U1645"/>
    </row>
    <row r="1646" spans="1:21" ht="15.75" customHeight="1">
      <c r="A1646"/>
      <c r="B1646"/>
      <c r="C1646"/>
      <c r="D1646"/>
      <c r="E1646"/>
      <c r="F1646"/>
      <c r="G1646"/>
      <c r="H1646"/>
      <c r="I1646" s="8"/>
      <c r="J1646" s="425"/>
      <c r="K1646"/>
      <c r="L1646"/>
      <c r="M1646"/>
      <c r="N1646"/>
      <c r="O1646"/>
      <c r="P1646"/>
      <c r="Q1646"/>
      <c r="R1646"/>
      <c r="S1646"/>
      <c r="T1646"/>
      <c r="U1646"/>
    </row>
    <row r="1647" spans="1:21" ht="15.75" customHeight="1">
      <c r="A1647"/>
      <c r="B1647"/>
      <c r="C1647"/>
      <c r="D1647"/>
      <c r="E1647"/>
      <c r="F1647"/>
      <c r="G1647"/>
      <c r="H1647"/>
      <c r="I1647" s="8"/>
      <c r="J1647" s="425"/>
      <c r="K1647"/>
      <c r="L1647"/>
      <c r="M1647"/>
      <c r="N1647"/>
      <c r="O1647"/>
      <c r="P1647"/>
      <c r="Q1647"/>
      <c r="R1647"/>
      <c r="S1647"/>
      <c r="T1647"/>
      <c r="U1647"/>
    </row>
    <row r="1648" spans="1:21" ht="15.75" customHeight="1">
      <c r="A1648"/>
      <c r="B1648"/>
      <c r="C1648"/>
      <c r="D1648"/>
      <c r="E1648"/>
      <c r="F1648"/>
      <c r="G1648"/>
      <c r="H1648"/>
      <c r="I1648" s="8"/>
      <c r="J1648" s="425"/>
      <c r="K1648"/>
      <c r="L1648"/>
      <c r="M1648"/>
      <c r="N1648"/>
      <c r="O1648"/>
      <c r="P1648"/>
      <c r="Q1648"/>
      <c r="R1648"/>
      <c r="S1648"/>
      <c r="T1648"/>
      <c r="U1648"/>
    </row>
    <row r="1649" spans="1:21" ht="15.75" customHeight="1">
      <c r="A1649"/>
      <c r="B1649"/>
      <c r="C1649"/>
      <c r="D1649"/>
      <c r="E1649"/>
      <c r="F1649"/>
      <c r="G1649"/>
      <c r="H1649"/>
      <c r="I1649" s="8"/>
      <c r="J1649" s="425"/>
      <c r="K1649"/>
      <c r="L1649"/>
      <c r="M1649"/>
      <c r="N1649"/>
      <c r="O1649"/>
      <c r="P1649"/>
      <c r="Q1649"/>
      <c r="R1649"/>
      <c r="S1649"/>
      <c r="T1649"/>
      <c r="U1649"/>
    </row>
    <row r="1650" spans="1:21" ht="15.75" customHeight="1">
      <c r="A1650"/>
      <c r="B1650"/>
      <c r="C1650"/>
      <c r="D1650"/>
      <c r="E1650"/>
      <c r="F1650"/>
      <c r="G1650"/>
      <c r="H1650"/>
      <c r="I1650" s="8"/>
      <c r="J1650" s="425"/>
      <c r="K1650"/>
      <c r="L1650"/>
      <c r="M1650"/>
      <c r="N1650"/>
      <c r="O1650"/>
      <c r="P1650"/>
      <c r="Q1650"/>
      <c r="R1650"/>
      <c r="S1650"/>
      <c r="T1650"/>
      <c r="U1650"/>
    </row>
    <row r="1651" spans="1:21" ht="15.75" customHeight="1">
      <c r="A1651"/>
      <c r="B1651"/>
      <c r="C1651"/>
      <c r="D1651"/>
      <c r="E1651"/>
      <c r="F1651"/>
      <c r="G1651"/>
      <c r="H1651"/>
      <c r="I1651" s="8"/>
      <c r="J1651" s="425"/>
      <c r="K1651"/>
      <c r="L1651"/>
      <c r="M1651"/>
      <c r="N1651"/>
      <c r="O1651"/>
      <c r="P1651"/>
      <c r="Q1651"/>
      <c r="R1651"/>
      <c r="S1651"/>
      <c r="T1651"/>
      <c r="U1651"/>
    </row>
    <row r="1652" spans="1:21" ht="15.75" customHeight="1">
      <c r="A1652"/>
      <c r="B1652"/>
      <c r="C1652"/>
      <c r="D1652"/>
      <c r="E1652"/>
      <c r="F1652"/>
      <c r="G1652"/>
      <c r="H1652"/>
      <c r="I1652" s="8"/>
      <c r="J1652" s="425"/>
      <c r="K1652"/>
      <c r="L1652"/>
      <c r="M1652"/>
      <c r="N1652"/>
      <c r="O1652"/>
      <c r="P1652"/>
      <c r="Q1652"/>
      <c r="R1652"/>
      <c r="S1652"/>
      <c r="T1652"/>
      <c r="U1652"/>
    </row>
    <row r="1653" spans="1:21" ht="15.75" customHeight="1">
      <c r="A1653"/>
      <c r="B1653"/>
      <c r="C1653"/>
      <c r="D1653"/>
      <c r="E1653"/>
      <c r="F1653"/>
      <c r="G1653"/>
      <c r="H1653"/>
      <c r="I1653" s="8"/>
      <c r="J1653" s="425"/>
      <c r="K1653"/>
      <c r="L1653"/>
      <c r="M1653"/>
      <c r="N1653"/>
      <c r="O1653"/>
      <c r="P1653"/>
      <c r="Q1653"/>
      <c r="R1653"/>
      <c r="S1653"/>
      <c r="T1653"/>
      <c r="U1653"/>
    </row>
    <row r="1654" spans="1:21" ht="15.75" customHeight="1">
      <c r="A1654"/>
      <c r="B1654"/>
      <c r="C1654"/>
      <c r="D1654"/>
      <c r="E1654"/>
      <c r="F1654"/>
      <c r="G1654"/>
      <c r="H1654"/>
      <c r="I1654" s="8"/>
      <c r="J1654" s="425"/>
      <c r="K1654"/>
      <c r="L1654"/>
      <c r="M1654"/>
      <c r="N1654"/>
      <c r="O1654"/>
      <c r="P1654"/>
      <c r="Q1654"/>
      <c r="R1654"/>
      <c r="S1654"/>
      <c r="T1654"/>
      <c r="U1654"/>
    </row>
    <row r="1655" spans="1:21" ht="15.75" customHeight="1">
      <c r="A1655"/>
      <c r="B1655"/>
      <c r="C1655"/>
      <c r="D1655"/>
      <c r="E1655"/>
      <c r="F1655"/>
      <c r="G1655"/>
      <c r="H1655"/>
      <c r="I1655" s="8"/>
      <c r="J1655" s="425"/>
      <c r="K1655"/>
      <c r="L1655"/>
      <c r="M1655"/>
      <c r="N1655"/>
      <c r="O1655"/>
      <c r="P1655"/>
      <c r="Q1655"/>
      <c r="R1655"/>
      <c r="S1655"/>
      <c r="T1655"/>
      <c r="U1655"/>
    </row>
    <row r="1656" spans="1:21" ht="15.75" customHeight="1">
      <c r="A1656"/>
      <c r="B1656"/>
      <c r="C1656"/>
      <c r="D1656"/>
      <c r="E1656"/>
      <c r="F1656"/>
      <c r="G1656"/>
      <c r="H1656"/>
      <c r="I1656" s="8"/>
      <c r="J1656" s="425"/>
      <c r="K1656"/>
      <c r="L1656"/>
      <c r="M1656"/>
      <c r="N1656"/>
      <c r="O1656"/>
      <c r="P1656"/>
      <c r="Q1656"/>
      <c r="R1656"/>
      <c r="S1656"/>
      <c r="T1656"/>
      <c r="U1656"/>
    </row>
    <row r="1657" spans="1:21" ht="15.75" customHeight="1">
      <c r="A1657"/>
      <c r="B1657"/>
      <c r="C1657"/>
      <c r="D1657"/>
      <c r="E1657"/>
      <c r="F1657"/>
      <c r="G1657"/>
      <c r="H1657"/>
      <c r="I1657" s="8"/>
      <c r="J1657" s="425"/>
      <c r="K1657"/>
      <c r="L1657"/>
      <c r="M1657"/>
      <c r="N1657"/>
      <c r="O1657"/>
      <c r="P1657"/>
      <c r="Q1657"/>
      <c r="R1657"/>
      <c r="S1657"/>
      <c r="T1657"/>
      <c r="U1657"/>
    </row>
    <row r="1658" spans="1:21" ht="15.75" customHeight="1">
      <c r="A1658"/>
      <c r="B1658"/>
      <c r="C1658"/>
      <c r="D1658"/>
      <c r="E1658"/>
      <c r="F1658"/>
      <c r="G1658"/>
      <c r="H1658"/>
      <c r="I1658" s="8"/>
      <c r="J1658" s="425"/>
      <c r="K1658"/>
      <c r="L1658"/>
      <c r="M1658"/>
      <c r="N1658"/>
      <c r="O1658"/>
      <c r="P1658"/>
      <c r="Q1658"/>
      <c r="R1658"/>
      <c r="S1658"/>
      <c r="T1658"/>
      <c r="U1658"/>
    </row>
    <row r="1659" spans="1:21" ht="15.75" customHeight="1">
      <c r="A1659"/>
      <c r="B1659"/>
      <c r="C1659"/>
      <c r="D1659"/>
      <c r="E1659"/>
      <c r="F1659"/>
      <c r="G1659"/>
      <c r="H1659"/>
      <c r="I1659" s="8"/>
      <c r="J1659" s="425"/>
      <c r="K1659"/>
      <c r="L1659"/>
      <c r="M1659"/>
      <c r="N1659"/>
      <c r="O1659"/>
      <c r="P1659"/>
      <c r="Q1659"/>
      <c r="R1659"/>
      <c r="S1659"/>
      <c r="T1659"/>
      <c r="U1659"/>
    </row>
    <row r="1660" spans="1:21" ht="15.75" customHeight="1">
      <c r="A1660"/>
      <c r="B1660"/>
      <c r="C1660"/>
      <c r="D1660"/>
      <c r="E1660"/>
      <c r="F1660"/>
      <c r="G1660"/>
      <c r="H1660"/>
      <c r="I1660" s="8"/>
      <c r="J1660" s="425"/>
      <c r="K1660"/>
      <c r="L1660"/>
      <c r="M1660"/>
      <c r="N1660"/>
      <c r="O1660"/>
      <c r="P1660"/>
      <c r="Q1660"/>
      <c r="R1660"/>
      <c r="S1660"/>
      <c r="T1660"/>
      <c r="U1660"/>
    </row>
    <row r="1661" spans="1:21" ht="15.75" customHeight="1">
      <c r="A1661"/>
      <c r="B1661"/>
      <c r="C1661"/>
      <c r="D1661"/>
      <c r="E1661"/>
      <c r="F1661"/>
      <c r="G1661"/>
      <c r="H1661"/>
      <c r="I1661" s="8"/>
      <c r="J1661" s="425"/>
      <c r="K1661"/>
      <c r="L1661"/>
      <c r="M1661"/>
      <c r="N1661"/>
      <c r="O1661"/>
      <c r="P1661"/>
      <c r="Q1661"/>
      <c r="R1661"/>
      <c r="S1661"/>
      <c r="T1661"/>
      <c r="U1661"/>
    </row>
    <row r="1662" spans="1:21" ht="15.75" customHeight="1">
      <c r="A1662"/>
      <c r="B1662"/>
      <c r="C1662"/>
      <c r="D1662"/>
      <c r="E1662"/>
      <c r="F1662"/>
      <c r="G1662"/>
      <c r="H1662"/>
      <c r="I1662" s="8"/>
      <c r="J1662" s="425"/>
      <c r="K1662"/>
      <c r="L1662"/>
      <c r="M1662"/>
      <c r="N1662"/>
      <c r="O1662"/>
      <c r="P1662"/>
      <c r="Q1662"/>
      <c r="R1662"/>
      <c r="S1662"/>
      <c r="T1662"/>
      <c r="U1662"/>
    </row>
    <row r="1663" spans="1:21" ht="15.75" customHeight="1">
      <c r="A1663"/>
      <c r="B1663"/>
      <c r="C1663"/>
      <c r="D1663"/>
      <c r="E1663"/>
      <c r="F1663"/>
      <c r="G1663"/>
      <c r="H1663"/>
      <c r="I1663" s="8"/>
      <c r="J1663" s="425"/>
      <c r="K1663"/>
      <c r="L1663"/>
      <c r="M1663"/>
      <c r="N1663"/>
      <c r="O1663"/>
      <c r="P1663"/>
      <c r="Q1663"/>
      <c r="R1663"/>
      <c r="S1663"/>
      <c r="T1663"/>
      <c r="U1663"/>
    </row>
    <row r="1664" spans="1:21" ht="15.75" customHeight="1">
      <c r="A1664"/>
      <c r="B1664"/>
      <c r="C1664"/>
      <c r="D1664"/>
      <c r="E1664"/>
      <c r="F1664"/>
      <c r="G1664"/>
      <c r="H1664"/>
      <c r="I1664" s="8"/>
      <c r="J1664" s="425"/>
      <c r="K1664"/>
      <c r="L1664"/>
      <c r="M1664"/>
      <c r="N1664"/>
      <c r="O1664"/>
      <c r="P1664"/>
      <c r="Q1664"/>
      <c r="R1664"/>
      <c r="S1664"/>
      <c r="T1664"/>
      <c r="U1664"/>
    </row>
    <row r="1665" spans="1:21" ht="15.75" customHeight="1">
      <c r="A1665"/>
      <c r="B1665"/>
      <c r="C1665"/>
      <c r="D1665"/>
      <c r="E1665"/>
      <c r="F1665"/>
      <c r="G1665"/>
      <c r="H1665"/>
      <c r="I1665" s="8"/>
      <c r="J1665" s="425"/>
      <c r="K1665"/>
      <c r="L1665"/>
      <c r="M1665"/>
      <c r="N1665"/>
      <c r="O1665"/>
      <c r="P1665"/>
      <c r="Q1665"/>
      <c r="R1665"/>
      <c r="S1665"/>
      <c r="T1665"/>
      <c r="U1665"/>
    </row>
    <row r="1666" spans="1:21" ht="15.75" customHeight="1">
      <c r="A1666"/>
      <c r="B1666"/>
      <c r="C1666"/>
      <c r="D1666"/>
      <c r="E1666"/>
      <c r="F1666"/>
      <c r="G1666"/>
      <c r="H1666"/>
      <c r="I1666" s="8"/>
      <c r="J1666" s="425"/>
      <c r="K1666"/>
      <c r="L1666"/>
      <c r="M1666"/>
      <c r="N1666"/>
      <c r="O1666"/>
      <c r="P1666"/>
      <c r="Q1666"/>
      <c r="R1666"/>
      <c r="S1666"/>
      <c r="T1666"/>
      <c r="U1666"/>
    </row>
    <row r="1667" spans="1:21" ht="15.75" customHeight="1">
      <c r="A1667"/>
      <c r="B1667"/>
      <c r="C1667"/>
      <c r="D1667"/>
      <c r="E1667"/>
      <c r="F1667"/>
      <c r="G1667"/>
      <c r="H1667"/>
      <c r="I1667" s="8"/>
      <c r="J1667" s="425"/>
      <c r="K1667"/>
      <c r="L1667"/>
      <c r="M1667"/>
      <c r="N1667"/>
      <c r="O1667"/>
      <c r="P1667"/>
      <c r="Q1667"/>
      <c r="R1667"/>
      <c r="S1667"/>
      <c r="T1667"/>
      <c r="U1667"/>
    </row>
    <row r="1668" spans="1:21" ht="15.75" customHeight="1">
      <c r="A1668"/>
      <c r="B1668"/>
      <c r="C1668"/>
      <c r="D1668"/>
      <c r="E1668"/>
      <c r="F1668"/>
      <c r="G1668"/>
      <c r="H1668"/>
      <c r="I1668" s="8"/>
      <c r="J1668" s="425"/>
      <c r="K1668"/>
      <c r="L1668"/>
      <c r="M1668"/>
      <c r="N1668"/>
      <c r="O1668"/>
      <c r="P1668"/>
      <c r="Q1668"/>
      <c r="R1668"/>
      <c r="S1668"/>
      <c r="T1668"/>
      <c r="U1668"/>
    </row>
    <row r="1669" spans="1:21" ht="15.75" customHeight="1">
      <c r="A1669"/>
      <c r="B1669"/>
      <c r="C1669"/>
      <c r="D1669"/>
      <c r="E1669"/>
      <c r="F1669"/>
      <c r="G1669"/>
      <c r="H1669"/>
      <c r="I1669" s="8"/>
      <c r="J1669" s="425"/>
      <c r="K1669"/>
      <c r="L1669"/>
      <c r="M1669"/>
      <c r="N1669"/>
      <c r="O1669"/>
      <c r="P1669"/>
      <c r="Q1669"/>
      <c r="R1669"/>
      <c r="S1669"/>
      <c r="T1669"/>
      <c r="U1669"/>
    </row>
    <row r="1670" spans="1:21" ht="15.75" customHeight="1">
      <c r="A1670"/>
      <c r="B1670"/>
      <c r="C1670"/>
      <c r="D1670"/>
      <c r="E1670"/>
      <c r="F1670"/>
      <c r="G1670"/>
      <c r="H1670"/>
      <c r="I1670" s="8"/>
      <c r="J1670" s="425"/>
      <c r="K1670"/>
      <c r="L1670"/>
      <c r="M1670"/>
      <c r="N1670"/>
      <c r="O1670"/>
      <c r="P1670"/>
      <c r="Q1670"/>
      <c r="R1670"/>
      <c r="S1670"/>
      <c r="T1670"/>
      <c r="U1670"/>
    </row>
    <row r="1671" spans="1:21" ht="15.75" customHeight="1">
      <c r="A1671"/>
      <c r="B1671"/>
      <c r="C1671"/>
      <c r="D1671"/>
      <c r="E1671"/>
      <c r="F1671"/>
      <c r="G1671"/>
      <c r="H1671"/>
      <c r="I1671" s="8"/>
      <c r="J1671" s="425"/>
      <c r="K1671"/>
      <c r="L1671"/>
      <c r="M1671"/>
      <c r="N1671"/>
      <c r="O1671"/>
      <c r="P1671"/>
      <c r="Q1671"/>
      <c r="R1671"/>
      <c r="S1671"/>
      <c r="T1671"/>
      <c r="U1671"/>
    </row>
    <row r="1672" spans="1:21" ht="15.75" customHeight="1">
      <c r="A1672"/>
      <c r="B1672"/>
      <c r="C1672"/>
      <c r="D1672"/>
      <c r="E1672"/>
      <c r="F1672"/>
      <c r="G1672"/>
      <c r="H1672"/>
      <c r="I1672" s="8"/>
      <c r="J1672" s="425"/>
      <c r="K1672"/>
      <c r="L1672"/>
      <c r="M1672"/>
      <c r="N1672"/>
      <c r="O1672"/>
      <c r="P1672"/>
      <c r="Q1672"/>
      <c r="R1672"/>
      <c r="S1672"/>
      <c r="T1672"/>
      <c r="U1672"/>
    </row>
    <row r="1673" spans="1:21" ht="15.75" customHeight="1">
      <c r="A1673"/>
      <c r="B1673"/>
      <c r="C1673"/>
      <c r="D1673"/>
      <c r="E1673"/>
      <c r="F1673"/>
      <c r="G1673"/>
      <c r="H1673"/>
      <c r="I1673" s="8"/>
      <c r="J1673" s="425"/>
      <c r="K1673"/>
      <c r="L1673"/>
      <c r="M1673"/>
      <c r="N1673"/>
      <c r="O1673"/>
      <c r="P1673"/>
      <c r="Q1673"/>
      <c r="R1673"/>
      <c r="S1673"/>
      <c r="T1673"/>
      <c r="U1673"/>
    </row>
    <row r="1674" spans="1:21" ht="15.75" customHeight="1">
      <c r="A1674"/>
      <c r="B1674"/>
      <c r="C1674"/>
      <c r="D1674"/>
      <c r="E1674"/>
      <c r="F1674"/>
      <c r="G1674"/>
      <c r="H1674"/>
      <c r="I1674" s="8"/>
      <c r="J1674" s="425"/>
      <c r="K1674"/>
      <c r="L1674"/>
      <c r="M1674"/>
      <c r="N1674"/>
      <c r="O1674"/>
      <c r="P1674"/>
      <c r="Q1674"/>
      <c r="R1674"/>
      <c r="S1674"/>
      <c r="T1674"/>
      <c r="U1674"/>
    </row>
    <row r="1675" spans="1:21" ht="15.75" customHeight="1">
      <c r="A1675"/>
      <c r="B1675"/>
      <c r="C1675"/>
      <c r="D1675"/>
      <c r="E1675"/>
      <c r="F1675"/>
      <c r="G1675"/>
      <c r="H1675"/>
      <c r="I1675" s="8"/>
      <c r="J1675" s="425"/>
      <c r="K1675"/>
      <c r="L1675"/>
      <c r="M1675"/>
      <c r="N1675"/>
      <c r="O1675"/>
      <c r="P1675"/>
      <c r="Q1675"/>
      <c r="R1675"/>
      <c r="S1675"/>
      <c r="T1675"/>
      <c r="U1675"/>
    </row>
    <row r="1676" spans="1:21" ht="15.75" customHeight="1">
      <c r="A1676"/>
      <c r="B1676"/>
      <c r="C1676"/>
      <c r="D1676"/>
      <c r="E1676"/>
      <c r="F1676"/>
      <c r="G1676"/>
      <c r="H1676"/>
      <c r="I1676" s="8"/>
      <c r="J1676" s="425"/>
      <c r="K1676"/>
      <c r="L1676"/>
      <c r="M1676"/>
      <c r="N1676"/>
      <c r="O1676"/>
      <c r="P1676"/>
      <c r="Q1676"/>
      <c r="R1676"/>
      <c r="S1676"/>
      <c r="T1676"/>
      <c r="U1676"/>
    </row>
    <row r="1677" spans="1:21" ht="15.75" customHeight="1">
      <c r="A1677"/>
      <c r="B1677"/>
      <c r="C1677"/>
      <c r="D1677"/>
      <c r="E1677"/>
      <c r="F1677"/>
      <c r="G1677"/>
      <c r="H1677"/>
      <c r="I1677" s="8"/>
      <c r="J1677" s="425"/>
      <c r="K1677"/>
      <c r="L1677"/>
      <c r="M1677"/>
      <c r="N1677"/>
      <c r="O1677"/>
      <c r="P1677"/>
      <c r="Q1677"/>
      <c r="R1677"/>
      <c r="S1677"/>
      <c r="T1677"/>
      <c r="U1677"/>
    </row>
    <row r="1678" spans="1:21" ht="15.75" customHeight="1">
      <c r="A1678"/>
      <c r="B1678"/>
      <c r="C1678"/>
      <c r="D1678"/>
      <c r="E1678"/>
      <c r="F1678"/>
      <c r="G1678"/>
      <c r="H1678"/>
      <c r="I1678" s="8"/>
      <c r="J1678" s="425"/>
      <c r="K1678"/>
      <c r="L1678"/>
      <c r="M1678"/>
      <c r="N1678"/>
      <c r="O1678"/>
      <c r="P1678"/>
      <c r="Q1678"/>
      <c r="R1678"/>
      <c r="S1678"/>
      <c r="T1678"/>
      <c r="U1678"/>
    </row>
    <row r="1679" spans="1:21" ht="15.75" customHeight="1">
      <c r="A1679"/>
      <c r="B1679"/>
      <c r="C1679"/>
      <c r="D1679"/>
      <c r="E1679"/>
      <c r="F1679"/>
      <c r="G1679"/>
      <c r="H1679"/>
      <c r="I1679" s="8"/>
      <c r="J1679" s="425"/>
      <c r="K1679"/>
      <c r="L1679"/>
      <c r="M1679"/>
      <c r="N1679"/>
      <c r="O1679"/>
      <c r="P1679"/>
      <c r="Q1679"/>
      <c r="R1679"/>
      <c r="S1679"/>
      <c r="T1679"/>
      <c r="U1679"/>
    </row>
    <row r="1680" spans="1:21" ht="15.75" customHeight="1">
      <c r="A1680"/>
      <c r="B1680"/>
      <c r="C1680"/>
      <c r="D1680"/>
      <c r="E1680"/>
      <c r="F1680"/>
      <c r="G1680"/>
      <c r="H1680"/>
      <c r="I1680" s="8"/>
      <c r="J1680" s="425"/>
      <c r="K1680"/>
      <c r="L1680"/>
      <c r="M1680"/>
      <c r="N1680"/>
      <c r="O1680"/>
      <c r="P1680"/>
      <c r="Q1680"/>
      <c r="R1680"/>
      <c r="S1680"/>
      <c r="T1680"/>
      <c r="U1680"/>
    </row>
    <row r="1681" spans="1:21" ht="15.75" customHeight="1">
      <c r="A1681"/>
      <c r="B1681"/>
      <c r="C1681"/>
      <c r="D1681"/>
      <c r="E1681"/>
      <c r="F1681"/>
      <c r="G1681"/>
      <c r="H1681"/>
      <c r="I1681" s="8"/>
      <c r="J1681" s="425"/>
      <c r="K1681"/>
      <c r="L1681"/>
      <c r="M1681"/>
      <c r="N1681"/>
      <c r="O1681"/>
      <c r="P1681"/>
      <c r="Q1681"/>
      <c r="R1681"/>
      <c r="S1681"/>
      <c r="T1681"/>
      <c r="U1681"/>
    </row>
    <row r="1682" spans="1:21" ht="15.75" customHeight="1">
      <c r="A1682"/>
      <c r="B1682"/>
      <c r="C1682"/>
      <c r="D1682"/>
      <c r="E1682"/>
      <c r="F1682"/>
      <c r="G1682"/>
      <c r="H1682"/>
      <c r="I1682" s="8"/>
      <c r="J1682" s="425"/>
      <c r="K1682"/>
      <c r="L1682"/>
      <c r="M1682"/>
      <c r="N1682"/>
      <c r="O1682"/>
      <c r="P1682"/>
      <c r="Q1682"/>
      <c r="R1682"/>
      <c r="S1682"/>
      <c r="T1682"/>
      <c r="U1682"/>
    </row>
    <row r="1683" spans="1:21" ht="15.75" customHeight="1">
      <c r="A1683"/>
      <c r="B1683"/>
      <c r="C1683"/>
      <c r="D1683"/>
      <c r="E1683"/>
      <c r="F1683"/>
      <c r="G1683"/>
      <c r="H1683"/>
      <c r="I1683" s="8"/>
      <c r="J1683" s="425"/>
      <c r="K1683"/>
      <c r="L1683"/>
      <c r="M1683"/>
      <c r="N1683"/>
      <c r="O1683"/>
      <c r="P1683"/>
      <c r="Q1683"/>
      <c r="R1683"/>
      <c r="S1683"/>
      <c r="T1683"/>
      <c r="U1683"/>
    </row>
    <row r="1684" spans="1:21" ht="15.75" customHeight="1">
      <c r="A1684"/>
      <c r="B1684"/>
      <c r="C1684"/>
      <c r="D1684"/>
      <c r="E1684"/>
      <c r="F1684"/>
      <c r="G1684"/>
      <c r="H1684"/>
      <c r="I1684" s="8"/>
      <c r="J1684" s="425"/>
      <c r="K1684"/>
      <c r="L1684"/>
      <c r="M1684"/>
      <c r="N1684"/>
      <c r="O1684"/>
      <c r="P1684"/>
      <c r="Q1684"/>
      <c r="R1684"/>
      <c r="S1684"/>
      <c r="T1684"/>
      <c r="U1684"/>
    </row>
    <row r="1685" spans="1:21" ht="15.75" customHeight="1">
      <c r="A1685"/>
      <c r="B1685"/>
      <c r="C1685"/>
      <c r="D1685"/>
      <c r="E1685"/>
      <c r="F1685"/>
      <c r="G1685"/>
      <c r="H1685"/>
      <c r="I1685" s="8"/>
      <c r="J1685" s="425"/>
      <c r="K1685"/>
      <c r="L1685"/>
      <c r="M1685"/>
      <c r="N1685"/>
      <c r="O1685"/>
      <c r="P1685"/>
      <c r="Q1685"/>
      <c r="R1685"/>
      <c r="S1685"/>
      <c r="T1685"/>
      <c r="U1685"/>
    </row>
    <row r="1686" spans="1:21" ht="15.75" customHeight="1">
      <c r="A1686"/>
      <c r="B1686"/>
      <c r="C1686"/>
      <c r="D1686"/>
      <c r="E1686"/>
      <c r="F1686"/>
      <c r="G1686"/>
      <c r="H1686"/>
      <c r="I1686" s="8"/>
      <c r="J1686" s="425"/>
      <c r="K1686"/>
      <c r="L1686"/>
      <c r="M1686"/>
      <c r="N1686"/>
      <c r="O1686"/>
      <c r="P1686"/>
      <c r="Q1686"/>
      <c r="R1686"/>
      <c r="S1686"/>
      <c r="T1686"/>
      <c r="U1686"/>
    </row>
    <row r="1687" spans="1:21" ht="15.75" customHeight="1">
      <c r="A1687"/>
      <c r="B1687"/>
      <c r="C1687"/>
      <c r="D1687"/>
      <c r="E1687"/>
      <c r="F1687"/>
      <c r="G1687"/>
      <c r="H1687"/>
      <c r="I1687" s="8"/>
      <c r="J1687" s="425"/>
      <c r="K1687"/>
      <c r="L1687"/>
      <c r="M1687"/>
      <c r="N1687"/>
      <c r="O1687"/>
      <c r="P1687"/>
      <c r="Q1687"/>
      <c r="R1687"/>
      <c r="S1687"/>
      <c r="T1687"/>
      <c r="U1687"/>
    </row>
    <row r="1688" spans="1:21" ht="15.75" customHeight="1">
      <c r="A1688"/>
      <c r="B1688"/>
      <c r="C1688"/>
      <c r="D1688"/>
      <c r="E1688"/>
      <c r="F1688"/>
      <c r="G1688"/>
      <c r="H1688"/>
      <c r="I1688" s="8"/>
      <c r="J1688" s="425"/>
      <c r="K1688"/>
      <c r="L1688"/>
      <c r="M1688"/>
      <c r="N1688"/>
      <c r="O1688"/>
      <c r="P1688"/>
      <c r="Q1688"/>
      <c r="R1688"/>
      <c r="S1688"/>
      <c r="T1688"/>
      <c r="U1688"/>
    </row>
    <row r="1689" spans="1:21" ht="15.75" customHeight="1">
      <c r="A1689"/>
      <c r="B1689"/>
      <c r="C1689"/>
      <c r="D1689"/>
      <c r="E1689"/>
      <c r="F1689"/>
      <c r="G1689"/>
      <c r="H1689"/>
      <c r="I1689" s="8"/>
      <c r="J1689" s="425"/>
      <c r="K1689"/>
      <c r="L1689"/>
      <c r="M1689"/>
      <c r="N1689"/>
      <c r="O1689"/>
      <c r="P1689"/>
      <c r="Q1689"/>
      <c r="R1689"/>
      <c r="S1689"/>
      <c r="T1689"/>
      <c r="U1689"/>
    </row>
    <row r="1690" spans="1:21" ht="15.75" customHeight="1">
      <c r="A1690"/>
      <c r="B1690"/>
      <c r="C1690"/>
      <c r="D1690"/>
      <c r="E1690"/>
      <c r="F1690"/>
      <c r="G1690"/>
      <c r="H1690"/>
      <c r="I1690" s="8"/>
      <c r="J1690" s="425"/>
      <c r="K1690"/>
      <c r="L1690"/>
      <c r="M1690"/>
      <c r="N1690"/>
      <c r="O1690"/>
      <c r="P1690"/>
      <c r="Q1690"/>
      <c r="R1690"/>
      <c r="S1690"/>
      <c r="T1690"/>
      <c r="U1690"/>
    </row>
    <row r="1691" spans="1:21" ht="15.75" customHeight="1">
      <c r="A1691"/>
      <c r="B1691"/>
      <c r="C1691"/>
      <c r="D1691"/>
      <c r="E1691"/>
      <c r="F1691"/>
      <c r="G1691"/>
      <c r="H1691"/>
      <c r="I1691" s="8"/>
      <c r="J1691" s="425"/>
      <c r="K1691"/>
      <c r="L1691"/>
      <c r="M1691"/>
      <c r="N1691"/>
      <c r="O1691"/>
      <c r="P1691"/>
      <c r="Q1691"/>
      <c r="R1691"/>
      <c r="S1691"/>
      <c r="T1691"/>
      <c r="U1691"/>
    </row>
    <row r="1692" spans="1:21" ht="15.75" customHeight="1">
      <c r="A1692"/>
      <c r="B1692"/>
      <c r="C1692"/>
      <c r="D1692"/>
      <c r="E1692"/>
      <c r="F1692"/>
      <c r="G1692"/>
      <c r="H1692"/>
      <c r="I1692" s="8"/>
      <c r="J1692" s="425"/>
      <c r="K1692"/>
      <c r="L1692"/>
      <c r="M1692"/>
      <c r="N1692"/>
      <c r="O1692"/>
      <c r="P1692"/>
      <c r="Q1692"/>
      <c r="R1692"/>
      <c r="S1692"/>
      <c r="T1692"/>
      <c r="U1692"/>
    </row>
    <row r="1693" spans="1:21" ht="15.75" customHeight="1">
      <c r="A1693"/>
      <c r="B1693"/>
      <c r="C1693"/>
      <c r="D1693"/>
      <c r="E1693"/>
      <c r="F1693"/>
      <c r="G1693"/>
      <c r="H1693"/>
      <c r="I1693" s="8"/>
      <c r="J1693" s="425"/>
      <c r="K1693"/>
      <c r="L1693"/>
      <c r="M1693"/>
      <c r="N1693"/>
      <c r="O1693"/>
      <c r="P1693"/>
      <c r="Q1693"/>
      <c r="R1693"/>
      <c r="S1693"/>
      <c r="T1693"/>
      <c r="U1693"/>
    </row>
    <row r="1694" spans="1:21" ht="15.75" customHeight="1">
      <c r="A1694"/>
      <c r="B1694"/>
      <c r="C1694"/>
      <c r="D1694"/>
      <c r="E1694"/>
      <c r="F1694"/>
      <c r="G1694"/>
      <c r="H1694"/>
      <c r="I1694" s="8"/>
      <c r="J1694" s="425"/>
      <c r="K1694"/>
      <c r="L1694"/>
      <c r="M1694"/>
      <c r="N1694"/>
      <c r="O1694"/>
      <c r="P1694"/>
      <c r="Q1694"/>
      <c r="R1694"/>
      <c r="S1694"/>
      <c r="T1694"/>
      <c r="U1694"/>
    </row>
    <row r="1695" spans="1:21" ht="15.75" customHeight="1">
      <c r="A1695"/>
      <c r="B1695"/>
      <c r="C1695"/>
      <c r="D1695"/>
      <c r="E1695"/>
      <c r="F1695"/>
      <c r="G1695"/>
      <c r="H1695"/>
      <c r="I1695" s="8"/>
      <c r="J1695" s="425"/>
      <c r="K1695"/>
      <c r="L1695"/>
      <c r="M1695"/>
      <c r="N1695"/>
      <c r="O1695"/>
      <c r="P1695"/>
      <c r="Q1695"/>
      <c r="R1695"/>
      <c r="S1695"/>
      <c r="T1695"/>
      <c r="U1695"/>
    </row>
    <row r="1696" spans="1:21" ht="15.75" customHeight="1">
      <c r="A1696"/>
      <c r="B1696"/>
      <c r="C1696"/>
      <c r="D1696"/>
      <c r="E1696"/>
      <c r="F1696"/>
      <c r="G1696"/>
      <c r="H1696"/>
      <c r="I1696" s="8"/>
      <c r="J1696" s="425"/>
      <c r="K1696"/>
      <c r="L1696"/>
      <c r="M1696"/>
      <c r="N1696"/>
      <c r="O1696"/>
      <c r="P1696"/>
      <c r="Q1696"/>
      <c r="R1696"/>
      <c r="S1696"/>
      <c r="T1696"/>
      <c r="U1696"/>
    </row>
    <row r="1697" spans="1:21" ht="15.75" customHeight="1">
      <c r="A1697"/>
      <c r="B1697"/>
      <c r="C1697"/>
      <c r="D1697"/>
      <c r="E1697"/>
      <c r="F1697"/>
      <c r="G1697"/>
      <c r="H1697"/>
      <c r="I1697" s="8"/>
      <c r="J1697" s="425"/>
      <c r="K1697"/>
      <c r="L1697"/>
      <c r="M1697"/>
      <c r="N1697"/>
      <c r="O1697"/>
      <c r="P1697"/>
      <c r="Q1697"/>
      <c r="R1697"/>
      <c r="S1697"/>
      <c r="T1697"/>
      <c r="U1697"/>
    </row>
    <row r="1698" spans="1:21" ht="15.75" customHeight="1">
      <c r="A1698"/>
      <c r="B1698"/>
      <c r="C1698"/>
      <c r="D1698"/>
      <c r="E1698"/>
      <c r="F1698"/>
      <c r="G1698"/>
      <c r="H1698"/>
      <c r="I1698" s="8"/>
      <c r="J1698" s="425"/>
      <c r="K1698"/>
      <c r="L1698"/>
      <c r="M1698"/>
      <c r="N1698"/>
      <c r="O1698"/>
      <c r="P1698"/>
      <c r="Q1698"/>
      <c r="R1698"/>
      <c r="S1698"/>
      <c r="T1698"/>
      <c r="U1698"/>
    </row>
    <row r="1699" spans="1:21" ht="15.75" customHeight="1">
      <c r="A1699"/>
      <c r="B1699"/>
      <c r="C1699"/>
      <c r="D1699"/>
      <c r="E1699"/>
      <c r="F1699"/>
      <c r="G1699"/>
      <c r="H1699"/>
      <c r="I1699" s="8"/>
      <c r="J1699" s="425"/>
      <c r="K1699"/>
      <c r="L1699"/>
      <c r="M1699"/>
      <c r="N1699"/>
      <c r="O1699"/>
      <c r="P1699"/>
      <c r="Q1699"/>
      <c r="R1699"/>
      <c r="S1699"/>
      <c r="T1699"/>
      <c r="U1699"/>
    </row>
    <row r="1700" spans="1:21" ht="15.75" customHeight="1">
      <c r="A1700"/>
      <c r="B1700"/>
      <c r="C1700"/>
      <c r="D1700"/>
      <c r="E1700"/>
      <c r="F1700"/>
      <c r="G1700"/>
      <c r="H1700"/>
      <c r="I1700" s="8"/>
      <c r="J1700" s="425"/>
      <c r="K1700"/>
      <c r="L1700"/>
      <c r="M1700"/>
      <c r="N1700"/>
      <c r="O1700"/>
      <c r="P1700"/>
      <c r="Q1700"/>
      <c r="R1700"/>
      <c r="S1700"/>
      <c r="T1700"/>
      <c r="U1700"/>
    </row>
    <row r="1701" spans="1:21" ht="15.75" customHeight="1">
      <c r="A1701"/>
      <c r="B1701"/>
      <c r="C1701"/>
      <c r="D1701"/>
      <c r="E1701"/>
      <c r="F1701"/>
      <c r="G1701"/>
      <c r="H1701"/>
      <c r="I1701" s="8"/>
      <c r="J1701" s="425"/>
      <c r="K1701"/>
      <c r="L1701"/>
      <c r="M1701"/>
      <c r="N1701"/>
      <c r="O1701"/>
      <c r="P1701"/>
      <c r="Q1701"/>
      <c r="R1701"/>
      <c r="S1701"/>
      <c r="T1701"/>
      <c r="U1701"/>
    </row>
    <row r="1702" spans="1:21" ht="15.75" customHeight="1">
      <c r="A1702"/>
      <c r="B1702"/>
      <c r="C1702"/>
      <c r="D1702"/>
      <c r="E1702"/>
      <c r="F1702"/>
      <c r="G1702"/>
      <c r="H1702"/>
      <c r="I1702" s="8"/>
      <c r="J1702" s="425"/>
      <c r="K1702"/>
      <c r="L1702"/>
      <c r="M1702"/>
      <c r="N1702"/>
      <c r="O1702"/>
      <c r="P1702"/>
      <c r="Q1702"/>
      <c r="R1702"/>
      <c r="S1702"/>
      <c r="T1702"/>
      <c r="U1702"/>
    </row>
    <row r="1703" spans="1:21" ht="15.75" customHeight="1">
      <c r="A1703"/>
      <c r="B1703"/>
      <c r="C1703"/>
      <c r="D1703"/>
      <c r="E1703"/>
      <c r="F1703"/>
      <c r="G1703"/>
      <c r="H1703"/>
      <c r="I1703" s="8"/>
      <c r="J1703" s="425"/>
      <c r="K1703"/>
      <c r="L1703"/>
      <c r="M1703"/>
      <c r="N1703"/>
      <c r="O1703"/>
      <c r="P1703"/>
      <c r="Q1703"/>
      <c r="R1703"/>
      <c r="S1703"/>
      <c r="T1703"/>
      <c r="U1703"/>
    </row>
    <row r="1704" spans="1:21" ht="15.75" customHeight="1">
      <c r="A1704"/>
      <c r="B1704"/>
      <c r="C1704"/>
      <c r="D1704"/>
      <c r="E1704"/>
      <c r="F1704"/>
      <c r="G1704"/>
      <c r="H1704"/>
      <c r="I1704" s="8"/>
      <c r="J1704" s="425"/>
      <c r="K1704"/>
      <c r="L1704"/>
      <c r="M1704"/>
      <c r="N1704"/>
      <c r="O1704"/>
      <c r="P1704"/>
      <c r="Q1704"/>
      <c r="R1704"/>
      <c r="S1704"/>
      <c r="T1704"/>
      <c r="U1704"/>
    </row>
    <row r="1705" spans="1:21" ht="15.75" customHeight="1">
      <c r="A1705"/>
      <c r="B1705"/>
      <c r="C1705"/>
      <c r="D1705"/>
      <c r="E1705"/>
      <c r="F1705"/>
      <c r="G1705"/>
      <c r="H1705"/>
      <c r="I1705" s="8"/>
      <c r="J1705" s="425"/>
      <c r="K1705"/>
      <c r="L1705"/>
      <c r="M1705"/>
      <c r="N1705"/>
      <c r="O1705"/>
      <c r="P1705"/>
      <c r="Q1705"/>
      <c r="R1705"/>
      <c r="S1705"/>
      <c r="T1705"/>
      <c r="U1705"/>
    </row>
    <row r="1706" spans="1:21" ht="15.75" customHeight="1">
      <c r="A1706"/>
      <c r="B1706"/>
      <c r="C1706"/>
      <c r="D1706"/>
      <c r="E1706"/>
      <c r="F1706"/>
      <c r="G1706"/>
      <c r="H1706"/>
      <c r="I1706" s="8"/>
      <c r="J1706" s="425"/>
      <c r="K1706"/>
      <c r="L1706"/>
      <c r="M1706"/>
      <c r="N1706"/>
      <c r="O1706"/>
      <c r="P1706"/>
      <c r="Q1706"/>
      <c r="R1706"/>
      <c r="S1706"/>
      <c r="T1706"/>
      <c r="U1706"/>
    </row>
    <row r="1707" spans="1:21" ht="15.75" customHeight="1">
      <c r="A1707"/>
      <c r="B1707"/>
      <c r="C1707"/>
      <c r="D1707"/>
      <c r="E1707"/>
      <c r="F1707"/>
      <c r="G1707"/>
      <c r="H1707"/>
      <c r="I1707" s="8"/>
      <c r="J1707" s="425"/>
      <c r="K1707"/>
      <c r="L1707"/>
      <c r="M1707"/>
      <c r="N1707"/>
      <c r="O1707"/>
      <c r="P1707"/>
      <c r="Q1707"/>
      <c r="R1707"/>
      <c r="S1707"/>
      <c r="T1707"/>
      <c r="U1707"/>
    </row>
    <row r="1708" spans="1:21" ht="15.75" customHeight="1">
      <c r="A1708"/>
      <c r="B1708"/>
      <c r="C1708"/>
      <c r="D1708"/>
      <c r="E1708"/>
      <c r="F1708"/>
      <c r="G1708"/>
      <c r="H1708"/>
      <c r="I1708" s="8"/>
      <c r="J1708" s="425"/>
      <c r="K1708"/>
      <c r="L1708"/>
      <c r="M1708"/>
      <c r="N1708"/>
      <c r="O1708"/>
      <c r="P1708"/>
      <c r="Q1708"/>
      <c r="R1708"/>
      <c r="S1708"/>
      <c r="T1708"/>
      <c r="U1708"/>
    </row>
    <row r="1709" spans="1:21" ht="15.75" customHeight="1">
      <c r="A1709"/>
      <c r="B1709"/>
      <c r="C1709"/>
      <c r="D1709"/>
      <c r="E1709"/>
      <c r="F1709"/>
      <c r="G1709"/>
      <c r="H1709"/>
      <c r="I1709" s="8"/>
      <c r="J1709" s="425"/>
      <c r="K1709"/>
      <c r="L1709"/>
      <c r="M1709"/>
      <c r="N1709"/>
      <c r="O1709"/>
      <c r="P1709"/>
      <c r="Q1709"/>
      <c r="R1709"/>
      <c r="S1709"/>
      <c r="T1709"/>
      <c r="U1709"/>
    </row>
    <row r="1710" spans="1:21" ht="15.75" customHeight="1">
      <c r="A1710"/>
      <c r="B1710"/>
      <c r="C1710"/>
      <c r="D1710"/>
      <c r="E1710"/>
      <c r="F1710"/>
      <c r="G1710"/>
      <c r="H1710"/>
      <c r="I1710" s="8"/>
      <c r="J1710" s="425"/>
      <c r="K1710"/>
      <c r="L1710"/>
      <c r="M1710"/>
      <c r="N1710"/>
      <c r="O1710"/>
      <c r="P1710"/>
      <c r="Q1710"/>
      <c r="R1710"/>
      <c r="S1710"/>
      <c r="T1710"/>
      <c r="U1710"/>
    </row>
    <row r="1711" spans="1:21" ht="15.75" customHeight="1">
      <c r="A1711"/>
      <c r="B1711"/>
      <c r="C1711"/>
      <c r="D1711"/>
      <c r="E1711"/>
      <c r="F1711"/>
      <c r="G1711"/>
      <c r="H1711"/>
      <c r="I1711" s="8"/>
      <c r="J1711" s="425"/>
      <c r="K1711"/>
      <c r="L1711"/>
      <c r="M1711"/>
      <c r="N1711"/>
      <c r="O1711"/>
      <c r="P1711"/>
      <c r="Q1711"/>
      <c r="R1711"/>
      <c r="S1711"/>
      <c r="T1711"/>
      <c r="U1711"/>
    </row>
    <row r="1712" spans="1:21" ht="15.75" customHeight="1">
      <c r="A1712"/>
      <c r="B1712"/>
      <c r="C1712"/>
      <c r="D1712"/>
      <c r="E1712"/>
      <c r="F1712"/>
      <c r="G1712"/>
      <c r="H1712"/>
      <c r="I1712" s="8"/>
      <c r="J1712" s="425"/>
      <c r="K1712"/>
      <c r="L1712"/>
      <c r="M1712"/>
      <c r="N1712"/>
      <c r="O1712"/>
      <c r="P1712"/>
      <c r="Q1712"/>
      <c r="R1712"/>
      <c r="S1712"/>
      <c r="T1712"/>
      <c r="U1712"/>
    </row>
    <row r="1713" spans="1:21" ht="15.75" customHeight="1">
      <c r="A1713"/>
      <c r="B1713"/>
      <c r="C1713"/>
      <c r="D1713"/>
      <c r="E1713"/>
      <c r="F1713"/>
      <c r="G1713"/>
      <c r="H1713"/>
      <c r="I1713" s="8"/>
      <c r="J1713" s="425"/>
      <c r="K1713"/>
      <c r="L1713"/>
      <c r="M1713"/>
      <c r="N1713"/>
      <c r="O1713"/>
      <c r="P1713"/>
      <c r="Q1713"/>
      <c r="R1713"/>
      <c r="S1713"/>
      <c r="T1713"/>
      <c r="U1713"/>
    </row>
    <row r="1714" spans="1:21" ht="15.75" customHeight="1">
      <c r="A1714"/>
      <c r="B1714"/>
      <c r="C1714"/>
      <c r="D1714"/>
      <c r="E1714"/>
      <c r="F1714"/>
      <c r="G1714"/>
      <c r="H1714"/>
      <c r="I1714" s="8"/>
      <c r="J1714" s="425"/>
      <c r="K1714"/>
      <c r="L1714"/>
      <c r="M1714"/>
      <c r="N1714"/>
      <c r="O1714"/>
      <c r="P1714"/>
      <c r="Q1714"/>
      <c r="R1714"/>
      <c r="S1714"/>
      <c r="T1714"/>
      <c r="U1714"/>
    </row>
    <row r="1715" spans="1:21" ht="15.75" customHeight="1">
      <c r="A1715"/>
      <c r="B1715"/>
      <c r="C1715"/>
      <c r="D1715"/>
      <c r="E1715"/>
      <c r="F1715"/>
      <c r="G1715"/>
      <c r="H1715"/>
      <c r="I1715" s="8"/>
      <c r="J1715" s="425"/>
      <c r="K1715"/>
      <c r="L1715"/>
      <c r="M1715"/>
      <c r="N1715"/>
      <c r="O1715"/>
      <c r="P1715"/>
      <c r="Q1715"/>
      <c r="R1715"/>
      <c r="S1715"/>
      <c r="T1715"/>
      <c r="U1715"/>
    </row>
    <row r="1716" spans="1:21" ht="15.75" customHeight="1">
      <c r="A1716"/>
      <c r="B1716"/>
      <c r="C1716"/>
      <c r="D1716"/>
      <c r="E1716"/>
      <c r="F1716"/>
      <c r="G1716"/>
      <c r="H1716"/>
      <c r="I1716" s="8"/>
      <c r="J1716" s="425"/>
      <c r="K1716"/>
      <c r="L1716"/>
      <c r="M1716"/>
      <c r="N1716"/>
      <c r="O1716"/>
      <c r="P1716"/>
      <c r="Q1716"/>
      <c r="R1716"/>
      <c r="S1716"/>
      <c r="T1716"/>
      <c r="U1716"/>
    </row>
    <row r="1717" spans="1:21" ht="15.75" customHeight="1">
      <c r="A1717"/>
      <c r="B1717"/>
      <c r="C1717"/>
      <c r="D1717"/>
      <c r="E1717"/>
      <c r="F1717"/>
      <c r="G1717"/>
      <c r="H1717"/>
      <c r="I1717" s="8"/>
      <c r="J1717" s="425"/>
      <c r="K1717"/>
      <c r="L1717"/>
      <c r="M1717"/>
      <c r="N1717"/>
      <c r="O1717"/>
      <c r="P1717"/>
      <c r="Q1717"/>
      <c r="R1717"/>
      <c r="S1717"/>
      <c r="T1717"/>
      <c r="U1717"/>
    </row>
    <row r="1718" spans="1:21" ht="15.75" customHeight="1">
      <c r="A1718"/>
      <c r="B1718"/>
      <c r="C1718"/>
      <c r="D1718"/>
      <c r="E1718"/>
      <c r="F1718"/>
      <c r="G1718"/>
      <c r="H1718"/>
      <c r="I1718" s="8"/>
      <c r="J1718" s="425"/>
      <c r="K1718"/>
      <c r="L1718"/>
      <c r="M1718"/>
      <c r="N1718"/>
      <c r="O1718"/>
      <c r="P1718"/>
      <c r="Q1718"/>
      <c r="R1718"/>
      <c r="S1718"/>
      <c r="T1718"/>
      <c r="U1718"/>
    </row>
    <row r="1719" spans="1:21" ht="15.75" customHeight="1">
      <c r="A1719"/>
      <c r="B1719"/>
      <c r="C1719"/>
      <c r="D1719"/>
      <c r="E1719"/>
      <c r="F1719"/>
      <c r="G1719"/>
      <c r="H1719"/>
      <c r="I1719" s="8"/>
      <c r="J1719" s="425"/>
      <c r="K1719"/>
      <c r="L1719"/>
      <c r="M1719"/>
      <c r="N1719"/>
      <c r="O1719"/>
      <c r="P1719"/>
      <c r="Q1719"/>
      <c r="R1719"/>
      <c r="S1719"/>
      <c r="T1719"/>
      <c r="U1719"/>
    </row>
    <row r="1720" spans="1:21" ht="15.75" customHeight="1">
      <c r="A1720"/>
      <c r="B1720"/>
      <c r="C1720"/>
      <c r="D1720"/>
      <c r="E1720"/>
      <c r="F1720"/>
      <c r="G1720"/>
      <c r="H1720"/>
      <c r="I1720" s="8"/>
      <c r="J1720" s="425"/>
      <c r="K1720"/>
      <c r="L1720"/>
      <c r="M1720"/>
      <c r="N1720"/>
      <c r="O1720"/>
      <c r="P1720"/>
      <c r="Q1720"/>
      <c r="R1720"/>
      <c r="S1720"/>
      <c r="T1720"/>
      <c r="U1720"/>
    </row>
    <row r="1721" spans="1:21" ht="15.75" customHeight="1">
      <c r="A1721"/>
      <c r="B1721"/>
      <c r="C1721"/>
      <c r="D1721"/>
      <c r="E1721"/>
      <c r="F1721"/>
      <c r="G1721"/>
      <c r="H1721"/>
      <c r="I1721" s="8"/>
      <c r="J1721" s="425"/>
      <c r="K1721"/>
      <c r="L1721"/>
      <c r="M1721"/>
      <c r="N1721"/>
      <c r="O1721"/>
      <c r="P1721"/>
      <c r="Q1721"/>
      <c r="R1721"/>
      <c r="S1721"/>
      <c r="T1721"/>
      <c r="U1721"/>
    </row>
    <row r="1722" spans="1:21" ht="15.75" customHeight="1">
      <c r="A1722"/>
      <c r="B1722"/>
      <c r="C1722"/>
      <c r="D1722"/>
      <c r="E1722"/>
      <c r="F1722"/>
      <c r="G1722"/>
      <c r="H1722"/>
      <c r="I1722" s="8"/>
      <c r="J1722" s="425"/>
      <c r="K1722"/>
      <c r="L1722"/>
      <c r="M1722"/>
      <c r="N1722"/>
      <c r="O1722"/>
      <c r="P1722"/>
      <c r="Q1722"/>
      <c r="R1722"/>
      <c r="S1722"/>
      <c r="T1722"/>
      <c r="U1722"/>
    </row>
    <row r="1723" spans="1:21" ht="15.75" customHeight="1">
      <c r="A1723"/>
      <c r="B1723"/>
      <c r="C1723"/>
      <c r="D1723"/>
      <c r="E1723"/>
      <c r="F1723"/>
      <c r="G1723"/>
      <c r="H1723"/>
      <c r="I1723" s="8"/>
      <c r="J1723" s="425"/>
      <c r="K1723"/>
      <c r="L1723"/>
      <c r="M1723"/>
      <c r="N1723"/>
      <c r="O1723"/>
      <c r="P1723"/>
      <c r="Q1723"/>
      <c r="R1723"/>
      <c r="S1723"/>
      <c r="T1723"/>
      <c r="U1723"/>
    </row>
    <row r="1724" spans="1:21" ht="15.75" customHeight="1">
      <c r="A1724"/>
      <c r="B1724"/>
      <c r="C1724"/>
      <c r="D1724"/>
      <c r="E1724"/>
      <c r="F1724"/>
      <c r="G1724"/>
      <c r="H1724"/>
      <c r="I1724" s="8"/>
      <c r="J1724" s="425"/>
      <c r="K1724"/>
      <c r="L1724"/>
      <c r="M1724"/>
      <c r="N1724"/>
      <c r="O1724"/>
      <c r="P1724"/>
      <c r="Q1724"/>
      <c r="R1724"/>
      <c r="S1724"/>
      <c r="T1724"/>
      <c r="U1724"/>
    </row>
    <row r="1725" spans="1:21" ht="15.75" customHeight="1">
      <c r="A1725"/>
      <c r="B1725"/>
      <c r="C1725"/>
      <c r="D1725"/>
      <c r="E1725"/>
      <c r="F1725"/>
      <c r="G1725"/>
      <c r="H1725"/>
      <c r="I1725" s="8"/>
      <c r="J1725" s="425"/>
      <c r="K1725"/>
      <c r="L1725"/>
      <c r="M1725"/>
      <c r="N1725"/>
      <c r="O1725"/>
      <c r="P1725"/>
      <c r="Q1725"/>
      <c r="R1725"/>
      <c r="S1725"/>
      <c r="T1725"/>
      <c r="U1725"/>
    </row>
    <row r="1726" spans="1:21" ht="15.75" customHeight="1">
      <c r="A1726"/>
      <c r="B1726"/>
      <c r="C1726"/>
      <c r="D1726"/>
      <c r="E1726"/>
      <c r="F1726"/>
      <c r="G1726"/>
      <c r="H1726"/>
      <c r="I1726" s="8"/>
      <c r="J1726" s="425"/>
      <c r="K1726"/>
      <c r="L1726"/>
      <c r="M1726"/>
      <c r="N1726"/>
      <c r="O1726"/>
      <c r="P1726"/>
      <c r="Q1726"/>
      <c r="R1726"/>
      <c r="S1726"/>
      <c r="T1726"/>
      <c r="U1726"/>
    </row>
    <row r="1727" spans="1:21" ht="15.75" customHeight="1">
      <c r="A1727"/>
      <c r="B1727"/>
      <c r="C1727"/>
      <c r="D1727"/>
      <c r="E1727"/>
      <c r="F1727"/>
      <c r="G1727"/>
      <c r="H1727"/>
      <c r="I1727" s="8"/>
      <c r="J1727" s="425"/>
      <c r="K1727"/>
      <c r="L1727"/>
      <c r="M1727"/>
      <c r="N1727"/>
      <c r="O1727"/>
      <c r="P1727"/>
      <c r="Q1727"/>
      <c r="R1727"/>
      <c r="S1727"/>
      <c r="T1727"/>
      <c r="U1727"/>
    </row>
    <row r="1728" spans="1:21" ht="15.75" customHeight="1">
      <c r="A1728"/>
      <c r="B1728"/>
      <c r="C1728"/>
      <c r="D1728"/>
      <c r="E1728"/>
      <c r="F1728"/>
      <c r="G1728"/>
      <c r="H1728"/>
      <c r="I1728" s="8"/>
      <c r="J1728" s="425"/>
      <c r="K1728"/>
      <c r="L1728"/>
      <c r="M1728"/>
      <c r="N1728"/>
      <c r="O1728"/>
      <c r="P1728"/>
      <c r="Q1728"/>
      <c r="R1728"/>
      <c r="S1728"/>
      <c r="T1728"/>
      <c r="U1728"/>
    </row>
    <row r="1729" spans="1:21" ht="15.75" customHeight="1">
      <c r="A1729"/>
      <c r="B1729"/>
      <c r="C1729"/>
      <c r="D1729"/>
      <c r="E1729"/>
      <c r="F1729"/>
      <c r="G1729"/>
      <c r="H1729"/>
      <c r="I1729" s="8"/>
      <c r="J1729" s="425"/>
      <c r="K1729"/>
      <c r="L1729"/>
      <c r="M1729"/>
      <c r="N1729"/>
      <c r="O1729"/>
      <c r="P1729"/>
      <c r="Q1729"/>
      <c r="R1729"/>
      <c r="S1729"/>
      <c r="T1729"/>
      <c r="U1729"/>
    </row>
    <row r="1730" spans="1:21" ht="15.75" customHeight="1">
      <c r="A1730"/>
      <c r="B1730"/>
      <c r="C1730"/>
      <c r="D1730"/>
      <c r="E1730"/>
      <c r="F1730"/>
      <c r="G1730"/>
      <c r="H1730"/>
      <c r="I1730" s="8"/>
      <c r="J1730" s="425"/>
      <c r="K1730"/>
      <c r="L1730"/>
      <c r="M1730"/>
      <c r="N1730"/>
      <c r="O1730"/>
      <c r="P1730"/>
      <c r="Q1730"/>
      <c r="R1730"/>
      <c r="S1730"/>
      <c r="T1730"/>
      <c r="U1730"/>
    </row>
    <row r="1731" spans="1:21" ht="15.75" customHeight="1">
      <c r="A1731"/>
      <c r="B1731"/>
      <c r="C1731"/>
      <c r="D1731"/>
      <c r="E1731"/>
      <c r="F1731"/>
      <c r="G1731"/>
      <c r="H1731"/>
      <c r="I1731" s="8"/>
      <c r="J1731" s="425"/>
      <c r="K1731"/>
      <c r="L1731"/>
      <c r="M1731"/>
      <c r="N1731"/>
      <c r="O1731"/>
      <c r="P1731"/>
      <c r="Q1731"/>
      <c r="R1731"/>
      <c r="S1731"/>
      <c r="T1731"/>
      <c r="U1731"/>
    </row>
    <row r="1732" spans="1:21" ht="15.75" customHeight="1">
      <c r="A1732"/>
      <c r="B1732"/>
      <c r="C1732"/>
      <c r="D1732"/>
      <c r="E1732"/>
      <c r="F1732"/>
      <c r="G1732"/>
      <c r="H1732"/>
      <c r="I1732" s="8"/>
      <c r="J1732" s="425"/>
      <c r="K1732"/>
      <c r="L1732"/>
      <c r="M1732"/>
      <c r="N1732"/>
      <c r="O1732"/>
      <c r="P1732"/>
      <c r="Q1732"/>
      <c r="R1732"/>
      <c r="S1732"/>
      <c r="T1732"/>
      <c r="U1732"/>
    </row>
    <row r="1733" spans="1:21" ht="15.75" customHeight="1">
      <c r="A1733"/>
      <c r="B1733"/>
      <c r="C1733"/>
      <c r="D1733"/>
      <c r="E1733"/>
      <c r="F1733"/>
      <c r="G1733"/>
      <c r="H1733"/>
      <c r="I1733" s="8"/>
      <c r="J1733" s="425"/>
      <c r="K1733"/>
      <c r="L1733"/>
      <c r="M1733"/>
      <c r="N1733"/>
      <c r="O1733"/>
      <c r="P1733"/>
      <c r="Q1733"/>
      <c r="R1733"/>
      <c r="S1733"/>
      <c r="T1733"/>
      <c r="U1733"/>
    </row>
    <row r="1734" spans="1:21" ht="15.75" customHeight="1">
      <c r="A1734"/>
      <c r="B1734"/>
      <c r="C1734"/>
      <c r="D1734"/>
      <c r="E1734"/>
      <c r="F1734"/>
      <c r="G1734"/>
      <c r="H1734"/>
      <c r="I1734" s="8"/>
      <c r="J1734" s="425"/>
      <c r="K1734"/>
      <c r="L1734"/>
      <c r="M1734"/>
      <c r="N1734"/>
      <c r="O1734"/>
      <c r="P1734"/>
      <c r="Q1734"/>
      <c r="R1734"/>
      <c r="S1734"/>
      <c r="T1734"/>
      <c r="U1734"/>
    </row>
    <row r="1735" spans="1:21" ht="15.75" customHeight="1">
      <c r="A1735"/>
      <c r="B1735"/>
      <c r="C1735"/>
      <c r="D1735"/>
      <c r="E1735"/>
      <c r="F1735"/>
      <c r="G1735"/>
      <c r="H1735"/>
      <c r="I1735" s="8"/>
      <c r="J1735" s="425"/>
      <c r="K1735"/>
      <c r="L1735"/>
      <c r="M1735"/>
      <c r="N1735"/>
      <c r="O1735"/>
      <c r="P1735"/>
      <c r="Q1735"/>
      <c r="R1735"/>
      <c r="S1735"/>
      <c r="T1735"/>
      <c r="U1735"/>
    </row>
    <row r="1736" spans="1:21" ht="15.75" customHeight="1">
      <c r="A1736"/>
      <c r="B1736"/>
      <c r="C1736"/>
      <c r="D1736"/>
      <c r="E1736"/>
      <c r="F1736"/>
      <c r="G1736"/>
      <c r="H1736"/>
      <c r="I1736" s="8"/>
      <c r="J1736" s="425"/>
      <c r="K1736"/>
      <c r="L1736"/>
      <c r="M1736"/>
      <c r="N1736"/>
      <c r="O1736"/>
      <c r="P1736"/>
      <c r="Q1736"/>
      <c r="R1736"/>
      <c r="S1736"/>
      <c r="T1736"/>
      <c r="U1736"/>
    </row>
    <row r="1737" spans="1:21" ht="15.75" customHeight="1">
      <c r="A1737"/>
      <c r="B1737"/>
      <c r="C1737"/>
      <c r="D1737"/>
      <c r="E1737"/>
      <c r="F1737"/>
      <c r="G1737"/>
      <c r="H1737"/>
      <c r="I1737" s="8"/>
      <c r="J1737" s="425"/>
      <c r="K1737"/>
      <c r="L1737"/>
      <c r="M1737"/>
      <c r="N1737"/>
      <c r="O1737"/>
      <c r="P1737"/>
      <c r="Q1737"/>
      <c r="R1737"/>
      <c r="S1737"/>
      <c r="T1737"/>
      <c r="U1737"/>
    </row>
    <row r="1738" spans="1:21" ht="15.75" customHeight="1">
      <c r="A1738"/>
      <c r="B1738"/>
      <c r="C1738"/>
      <c r="D1738"/>
      <c r="E1738"/>
      <c r="F1738"/>
      <c r="G1738"/>
      <c r="H1738"/>
      <c r="I1738" s="8"/>
      <c r="J1738" s="425"/>
      <c r="K1738"/>
      <c r="L1738"/>
      <c r="M1738"/>
      <c r="N1738"/>
      <c r="O1738"/>
      <c r="P1738"/>
      <c r="Q1738"/>
      <c r="R1738"/>
      <c r="S1738"/>
      <c r="T1738"/>
      <c r="U1738"/>
    </row>
    <row r="1739" spans="1:21" ht="15.75" customHeight="1">
      <c r="A1739"/>
      <c r="B1739"/>
      <c r="C1739"/>
      <c r="D1739"/>
      <c r="E1739"/>
      <c r="F1739"/>
      <c r="G1739"/>
      <c r="H1739"/>
      <c r="I1739" s="8"/>
      <c r="J1739" s="425"/>
      <c r="K1739"/>
      <c r="L1739"/>
      <c r="M1739"/>
      <c r="N1739"/>
      <c r="O1739"/>
      <c r="P1739"/>
      <c r="Q1739"/>
      <c r="R1739"/>
      <c r="S1739"/>
      <c r="T1739"/>
      <c r="U1739"/>
    </row>
    <row r="1740" spans="1:21" ht="15.75" customHeight="1">
      <c r="A1740"/>
      <c r="B1740"/>
      <c r="C1740"/>
      <c r="D1740"/>
      <c r="E1740"/>
      <c r="F1740"/>
      <c r="G1740"/>
      <c r="H1740"/>
      <c r="I1740" s="8"/>
      <c r="J1740" s="425"/>
      <c r="K1740"/>
      <c r="L1740"/>
      <c r="M1740"/>
      <c r="N1740"/>
      <c r="O1740"/>
      <c r="P1740"/>
      <c r="Q1740"/>
      <c r="R1740"/>
      <c r="S1740"/>
      <c r="T1740"/>
      <c r="U1740"/>
    </row>
    <row r="1741" spans="1:21" ht="15.75" customHeight="1">
      <c r="A1741"/>
      <c r="B1741"/>
      <c r="C1741"/>
      <c r="D1741"/>
      <c r="E1741"/>
      <c r="F1741"/>
      <c r="G1741"/>
      <c r="H1741"/>
      <c r="I1741" s="8"/>
      <c r="J1741" s="425"/>
      <c r="K1741"/>
      <c r="L1741"/>
      <c r="M1741"/>
      <c r="N1741"/>
      <c r="O1741"/>
      <c r="P1741"/>
      <c r="Q1741"/>
      <c r="R1741"/>
      <c r="S1741"/>
      <c r="T1741"/>
      <c r="U1741"/>
    </row>
    <row r="1742" spans="1:21" ht="15.75" customHeight="1">
      <c r="A1742"/>
      <c r="B1742"/>
      <c r="C1742"/>
      <c r="D1742"/>
      <c r="E1742"/>
      <c r="F1742"/>
      <c r="G1742"/>
      <c r="H1742"/>
      <c r="I1742" s="8"/>
      <c r="J1742" s="425"/>
      <c r="K1742"/>
      <c r="L1742"/>
      <c r="M1742"/>
      <c r="N1742"/>
      <c r="O1742"/>
      <c r="P1742"/>
      <c r="Q1742"/>
      <c r="R1742"/>
      <c r="S1742"/>
      <c r="T1742"/>
      <c r="U1742"/>
    </row>
    <row r="1743" spans="1:21" ht="15.75" customHeight="1">
      <c r="A1743"/>
      <c r="B1743"/>
      <c r="C1743"/>
      <c r="D1743"/>
      <c r="E1743"/>
      <c r="F1743"/>
      <c r="G1743"/>
      <c r="H1743"/>
      <c r="I1743" s="8"/>
      <c r="J1743" s="425"/>
      <c r="K1743"/>
      <c r="L1743"/>
      <c r="M1743"/>
      <c r="N1743"/>
      <c r="O1743"/>
      <c r="P1743"/>
      <c r="Q1743"/>
      <c r="R1743"/>
      <c r="S1743"/>
      <c r="T1743"/>
      <c r="U1743"/>
    </row>
    <row r="1744" spans="1:21" ht="15.75" customHeight="1">
      <c r="A1744"/>
      <c r="B1744"/>
      <c r="C1744"/>
      <c r="D1744"/>
      <c r="E1744"/>
      <c r="F1744"/>
      <c r="G1744"/>
      <c r="H1744"/>
      <c r="I1744" s="8"/>
      <c r="J1744" s="425"/>
      <c r="K1744"/>
      <c r="L1744"/>
      <c r="M1744"/>
      <c r="N1744"/>
      <c r="O1744"/>
      <c r="P1744"/>
      <c r="Q1744"/>
      <c r="R1744"/>
      <c r="S1744"/>
      <c r="T1744"/>
      <c r="U1744"/>
    </row>
    <row r="1745" spans="1:21" ht="15.75" customHeight="1">
      <c r="A1745"/>
      <c r="B1745"/>
      <c r="C1745"/>
      <c r="D1745"/>
      <c r="E1745"/>
      <c r="F1745"/>
      <c r="G1745"/>
      <c r="H1745"/>
      <c r="I1745" s="8"/>
      <c r="J1745" s="425"/>
      <c r="K1745"/>
      <c r="L1745"/>
      <c r="M1745"/>
      <c r="N1745"/>
      <c r="O1745"/>
      <c r="P1745"/>
      <c r="Q1745"/>
      <c r="R1745"/>
      <c r="S1745"/>
      <c r="T1745"/>
      <c r="U1745"/>
    </row>
    <row r="1746" spans="1:21" ht="15.75" customHeight="1">
      <c r="A1746"/>
      <c r="B1746"/>
      <c r="C1746"/>
      <c r="D1746"/>
      <c r="E1746"/>
      <c r="F1746"/>
      <c r="G1746"/>
      <c r="H1746"/>
      <c r="I1746" s="8"/>
      <c r="J1746" s="425"/>
      <c r="K1746"/>
      <c r="L1746"/>
      <c r="M1746"/>
      <c r="N1746"/>
      <c r="O1746"/>
      <c r="P1746"/>
      <c r="Q1746"/>
      <c r="R1746"/>
      <c r="S1746"/>
      <c r="T1746"/>
      <c r="U1746"/>
    </row>
    <row r="1747" spans="1:21" ht="15.75" customHeight="1">
      <c r="A1747"/>
      <c r="B1747"/>
      <c r="C1747"/>
      <c r="D1747"/>
      <c r="E1747"/>
      <c r="F1747"/>
      <c r="G1747"/>
      <c r="H1747"/>
      <c r="I1747" s="8"/>
      <c r="J1747" s="425"/>
      <c r="K1747"/>
      <c r="L1747"/>
      <c r="M1747"/>
      <c r="N1747"/>
      <c r="O1747"/>
      <c r="P1747"/>
      <c r="Q1747"/>
      <c r="R1747"/>
      <c r="S1747"/>
      <c r="T1747"/>
      <c r="U1747"/>
    </row>
    <row r="1748" spans="1:21" ht="15.75" customHeight="1">
      <c r="A1748"/>
      <c r="B1748"/>
      <c r="C1748"/>
      <c r="D1748"/>
      <c r="E1748"/>
      <c r="F1748"/>
      <c r="G1748"/>
      <c r="H1748"/>
      <c r="I1748" s="8"/>
      <c r="J1748" s="425"/>
      <c r="K1748"/>
      <c r="L1748"/>
      <c r="M1748"/>
      <c r="N1748"/>
      <c r="O1748"/>
      <c r="P1748"/>
      <c r="Q1748"/>
      <c r="R1748"/>
      <c r="S1748"/>
      <c r="T1748"/>
      <c r="U1748"/>
    </row>
    <row r="1749" spans="1:21" ht="15.75" customHeight="1">
      <c r="A1749"/>
      <c r="B1749"/>
      <c r="C1749"/>
      <c r="D1749"/>
      <c r="E1749"/>
      <c r="F1749"/>
      <c r="G1749"/>
      <c r="H1749"/>
      <c r="I1749" s="8"/>
      <c r="J1749" s="425"/>
      <c r="K1749"/>
      <c r="L1749"/>
      <c r="M1749"/>
      <c r="N1749"/>
      <c r="O1749"/>
      <c r="P1749"/>
      <c r="Q1749"/>
      <c r="R1749"/>
      <c r="S1749"/>
      <c r="T1749"/>
      <c r="U1749"/>
    </row>
    <row r="1750" spans="1:21" ht="15.75" customHeight="1">
      <c r="A1750"/>
      <c r="B1750"/>
      <c r="C1750"/>
      <c r="D1750"/>
      <c r="E1750"/>
      <c r="F1750"/>
      <c r="G1750"/>
      <c r="H1750"/>
      <c r="I1750" s="8"/>
      <c r="J1750" s="425"/>
      <c r="K1750"/>
      <c r="L1750"/>
      <c r="M1750"/>
      <c r="N1750"/>
      <c r="O1750"/>
      <c r="P1750"/>
      <c r="Q1750"/>
      <c r="R1750"/>
      <c r="S1750"/>
      <c r="T1750"/>
      <c r="U1750"/>
    </row>
    <row r="1751" spans="1:21" ht="15.75" customHeight="1">
      <c r="A1751"/>
      <c r="B1751"/>
      <c r="C1751"/>
      <c r="D1751"/>
      <c r="E1751"/>
      <c r="F1751"/>
      <c r="G1751"/>
      <c r="H1751"/>
      <c r="I1751" s="8"/>
      <c r="J1751" s="425"/>
      <c r="K1751"/>
      <c r="L1751"/>
      <c r="M1751"/>
      <c r="N1751"/>
      <c r="O1751"/>
      <c r="P1751"/>
      <c r="Q1751"/>
      <c r="R1751"/>
      <c r="S1751"/>
      <c r="T1751"/>
      <c r="U1751"/>
    </row>
    <row r="1752" spans="1:21" ht="15.75" customHeight="1">
      <c r="A1752"/>
      <c r="B1752"/>
      <c r="C1752"/>
      <c r="D1752"/>
      <c r="E1752"/>
      <c r="F1752"/>
      <c r="G1752"/>
      <c r="H1752"/>
      <c r="I1752" s="8"/>
      <c r="J1752" s="425"/>
      <c r="K1752"/>
      <c r="L1752"/>
      <c r="M1752"/>
      <c r="N1752"/>
      <c r="O1752"/>
      <c r="P1752"/>
      <c r="Q1752"/>
      <c r="R1752"/>
      <c r="S1752"/>
      <c r="T1752"/>
      <c r="U1752"/>
    </row>
    <row r="1753" spans="1:21" ht="15.75" customHeight="1">
      <c r="A1753"/>
      <c r="B1753"/>
      <c r="C1753"/>
      <c r="D1753"/>
      <c r="E1753"/>
      <c r="F1753"/>
      <c r="G1753"/>
      <c r="H1753"/>
      <c r="I1753" s="8"/>
      <c r="J1753" s="425"/>
      <c r="K1753"/>
      <c r="L1753"/>
      <c r="M1753"/>
      <c r="N1753"/>
      <c r="O1753"/>
      <c r="P1753"/>
      <c r="Q1753"/>
      <c r="R1753"/>
      <c r="S1753"/>
      <c r="T1753"/>
      <c r="U1753"/>
    </row>
    <row r="1754" spans="1:21" ht="15.75" customHeight="1">
      <c r="A1754"/>
      <c r="B1754"/>
      <c r="C1754"/>
      <c r="D1754"/>
      <c r="E1754"/>
      <c r="F1754"/>
      <c r="G1754"/>
      <c r="H1754"/>
      <c r="I1754" s="8"/>
      <c r="J1754" s="425"/>
      <c r="K1754"/>
      <c r="L1754"/>
      <c r="M1754"/>
      <c r="N1754"/>
      <c r="O1754"/>
      <c r="P1754"/>
      <c r="Q1754"/>
      <c r="R1754"/>
      <c r="S1754"/>
      <c r="T1754"/>
      <c r="U1754"/>
    </row>
    <row r="1755" spans="1:21" ht="15.75" customHeight="1">
      <c r="A1755"/>
      <c r="B1755"/>
      <c r="C1755"/>
      <c r="D1755"/>
      <c r="E1755"/>
      <c r="F1755"/>
      <c r="G1755"/>
      <c r="H1755"/>
      <c r="I1755" s="8"/>
      <c r="J1755" s="425"/>
      <c r="K1755"/>
      <c r="L1755"/>
      <c r="M1755"/>
      <c r="N1755"/>
      <c r="O1755"/>
      <c r="P1755"/>
      <c r="Q1755"/>
      <c r="R1755"/>
      <c r="S1755"/>
      <c r="T1755"/>
      <c r="U1755"/>
    </row>
    <row r="1756" spans="1:21" ht="15.75" customHeight="1">
      <c r="A1756"/>
      <c r="B1756"/>
      <c r="C1756"/>
      <c r="D1756"/>
      <c r="E1756"/>
      <c r="F1756"/>
      <c r="G1756"/>
      <c r="H1756"/>
      <c r="I1756" s="8"/>
      <c r="J1756" s="425"/>
      <c r="K1756"/>
      <c r="L1756"/>
      <c r="M1756"/>
      <c r="N1756"/>
      <c r="O1756"/>
      <c r="P1756"/>
      <c r="Q1756"/>
      <c r="R1756"/>
      <c r="S1756"/>
      <c r="T1756"/>
      <c r="U1756"/>
    </row>
    <row r="1757" spans="1:21" ht="15.75" customHeight="1">
      <c r="A1757"/>
      <c r="B1757"/>
      <c r="C1757"/>
      <c r="D1757"/>
      <c r="E1757"/>
      <c r="F1757"/>
      <c r="G1757"/>
      <c r="H1757"/>
      <c r="I1757" s="8"/>
      <c r="J1757" s="425"/>
      <c r="K1757"/>
      <c r="L1757"/>
      <c r="M1757"/>
      <c r="N1757"/>
      <c r="O1757"/>
      <c r="P1757"/>
      <c r="Q1757"/>
      <c r="R1757"/>
      <c r="S1757"/>
      <c r="T1757"/>
      <c r="U1757"/>
    </row>
    <row r="1758" spans="1:21" ht="15.75" customHeight="1">
      <c r="A1758"/>
      <c r="B1758"/>
      <c r="C1758"/>
      <c r="D1758"/>
      <c r="E1758"/>
      <c r="F1758"/>
      <c r="G1758"/>
      <c r="H1758"/>
      <c r="I1758" s="8"/>
      <c r="J1758" s="425"/>
      <c r="K1758"/>
      <c r="L1758"/>
      <c r="M1758"/>
      <c r="N1758"/>
      <c r="O1758"/>
      <c r="P1758"/>
      <c r="Q1758"/>
      <c r="R1758"/>
      <c r="S1758"/>
      <c r="T1758"/>
      <c r="U1758"/>
    </row>
    <row r="1759" spans="1:21" ht="15.75" customHeight="1">
      <c r="A1759"/>
      <c r="B1759"/>
      <c r="C1759"/>
      <c r="D1759"/>
      <c r="E1759"/>
      <c r="F1759"/>
      <c r="G1759"/>
      <c r="H1759"/>
      <c r="I1759" s="8"/>
      <c r="J1759" s="425"/>
      <c r="K1759"/>
      <c r="L1759"/>
      <c r="M1759"/>
      <c r="N1759"/>
      <c r="O1759"/>
      <c r="P1759"/>
      <c r="Q1759"/>
      <c r="R1759"/>
      <c r="S1759"/>
      <c r="T1759"/>
      <c r="U1759"/>
    </row>
    <row r="1760" spans="1:21" ht="15.75" customHeight="1">
      <c r="A1760"/>
      <c r="B1760"/>
      <c r="C1760"/>
      <c r="D1760"/>
      <c r="E1760"/>
      <c r="F1760"/>
      <c r="G1760"/>
      <c r="H1760"/>
      <c r="I1760" s="8"/>
      <c r="J1760" s="425"/>
      <c r="K1760"/>
      <c r="L1760"/>
      <c r="M1760"/>
      <c r="N1760"/>
      <c r="O1760"/>
      <c r="P1760"/>
      <c r="Q1760"/>
      <c r="R1760"/>
      <c r="S1760"/>
      <c r="T1760"/>
      <c r="U1760"/>
    </row>
    <row r="1761" spans="1:21" ht="15.75" customHeight="1">
      <c r="A1761"/>
      <c r="B1761"/>
      <c r="C1761"/>
      <c r="D1761"/>
      <c r="E1761"/>
      <c r="F1761"/>
      <c r="G1761"/>
      <c r="H1761"/>
      <c r="I1761" s="8"/>
      <c r="J1761" s="425"/>
      <c r="K1761"/>
      <c r="L1761"/>
      <c r="M1761"/>
      <c r="N1761"/>
      <c r="O1761"/>
      <c r="P1761"/>
      <c r="Q1761"/>
      <c r="R1761"/>
      <c r="S1761"/>
      <c r="T1761"/>
      <c r="U1761"/>
    </row>
    <row r="1762" spans="1:21" ht="15.75" customHeight="1">
      <c r="A1762"/>
      <c r="B1762"/>
      <c r="C1762"/>
      <c r="D1762"/>
      <c r="E1762"/>
      <c r="F1762"/>
      <c r="G1762"/>
      <c r="H1762"/>
      <c r="I1762" s="8"/>
      <c r="J1762" s="425"/>
      <c r="K1762"/>
      <c r="L1762"/>
      <c r="M1762"/>
      <c r="N1762"/>
      <c r="O1762"/>
      <c r="P1762"/>
      <c r="Q1762"/>
      <c r="R1762"/>
      <c r="S1762"/>
      <c r="T1762"/>
      <c r="U1762"/>
    </row>
    <row r="1763" spans="1:21" ht="15.75" customHeight="1">
      <c r="A1763"/>
      <c r="B1763"/>
      <c r="C1763"/>
      <c r="D1763"/>
      <c r="E1763"/>
      <c r="F1763"/>
      <c r="G1763"/>
      <c r="H1763"/>
      <c r="I1763" s="8"/>
      <c r="J1763" s="425"/>
      <c r="K1763"/>
      <c r="L1763"/>
      <c r="M1763"/>
      <c r="N1763"/>
      <c r="O1763"/>
      <c r="P1763"/>
      <c r="Q1763"/>
      <c r="R1763"/>
      <c r="S1763"/>
      <c r="T1763"/>
      <c r="U1763"/>
    </row>
    <row r="1764" spans="1:21" ht="15.75" customHeight="1">
      <c r="A1764"/>
      <c r="B1764"/>
      <c r="C1764"/>
      <c r="D1764"/>
      <c r="E1764"/>
      <c r="F1764"/>
      <c r="G1764"/>
      <c r="H1764"/>
      <c r="I1764" s="8"/>
      <c r="J1764" s="425"/>
      <c r="K1764"/>
      <c r="L1764"/>
      <c r="M1764"/>
      <c r="N1764"/>
      <c r="O1764"/>
      <c r="P1764"/>
      <c r="Q1764"/>
      <c r="R1764"/>
      <c r="S1764"/>
      <c r="T1764"/>
      <c r="U1764"/>
    </row>
    <row r="1765" spans="1:21" ht="15.75" customHeight="1">
      <c r="A1765"/>
      <c r="B1765"/>
      <c r="C1765"/>
      <c r="D1765"/>
      <c r="E1765"/>
      <c r="F1765"/>
      <c r="G1765"/>
      <c r="H1765"/>
      <c r="I1765" s="8"/>
      <c r="J1765" s="425"/>
      <c r="K1765"/>
      <c r="L1765"/>
      <c r="M1765"/>
      <c r="N1765"/>
      <c r="O1765"/>
      <c r="P1765"/>
      <c r="Q1765"/>
      <c r="R1765"/>
      <c r="S1765"/>
      <c r="T1765"/>
      <c r="U1765"/>
    </row>
    <row r="1766" spans="1:21" ht="15.75" customHeight="1">
      <c r="A1766"/>
      <c r="B1766"/>
      <c r="C1766"/>
      <c r="D1766"/>
      <c r="E1766"/>
      <c r="F1766"/>
      <c r="G1766"/>
      <c r="H1766"/>
      <c r="I1766" s="8"/>
      <c r="J1766" s="425"/>
      <c r="K1766"/>
      <c r="L1766"/>
      <c r="M1766"/>
      <c r="N1766"/>
      <c r="O1766"/>
      <c r="P1766"/>
      <c r="Q1766"/>
      <c r="R1766"/>
      <c r="S1766"/>
      <c r="T1766"/>
      <c r="U1766"/>
    </row>
    <row r="1767" spans="1:21" ht="15.75" customHeight="1">
      <c r="A1767"/>
      <c r="B1767"/>
      <c r="C1767"/>
      <c r="D1767"/>
      <c r="E1767"/>
      <c r="F1767"/>
      <c r="G1767"/>
      <c r="H1767"/>
      <c r="I1767" s="8"/>
      <c r="J1767" s="425"/>
      <c r="K1767"/>
      <c r="L1767"/>
      <c r="M1767"/>
      <c r="N1767"/>
      <c r="O1767"/>
      <c r="P1767"/>
      <c r="Q1767"/>
      <c r="R1767"/>
      <c r="S1767"/>
      <c r="T1767"/>
      <c r="U1767"/>
    </row>
    <row r="1768" spans="1:21" ht="15.75" customHeight="1">
      <c r="A1768"/>
      <c r="B1768"/>
      <c r="C1768"/>
      <c r="D1768"/>
      <c r="E1768"/>
      <c r="F1768"/>
      <c r="G1768"/>
      <c r="H1768"/>
      <c r="I1768" s="8"/>
      <c r="J1768" s="425"/>
      <c r="K1768"/>
      <c r="L1768"/>
      <c r="M1768"/>
      <c r="N1768"/>
      <c r="O1768"/>
      <c r="P1768"/>
      <c r="Q1768"/>
      <c r="R1768"/>
      <c r="S1768"/>
      <c r="T1768"/>
      <c r="U1768"/>
    </row>
    <row r="1769" spans="1:21" ht="15.75" customHeight="1">
      <c r="A1769"/>
      <c r="B1769"/>
      <c r="C1769"/>
      <c r="D1769"/>
      <c r="E1769"/>
      <c r="F1769"/>
      <c r="G1769"/>
      <c r="H1769"/>
      <c r="I1769" s="8"/>
      <c r="J1769" s="425"/>
      <c r="K1769"/>
      <c r="L1769"/>
      <c r="M1769"/>
      <c r="N1769"/>
      <c r="O1769"/>
      <c r="P1769"/>
      <c r="Q1769"/>
      <c r="R1769"/>
      <c r="S1769"/>
      <c r="T1769"/>
      <c r="U1769"/>
    </row>
    <row r="1770" spans="1:21" ht="15.75" customHeight="1">
      <c r="A1770"/>
      <c r="B1770"/>
      <c r="C1770"/>
      <c r="D1770"/>
      <c r="E1770"/>
      <c r="F1770"/>
      <c r="G1770"/>
      <c r="H1770"/>
      <c r="I1770" s="8"/>
      <c r="J1770" s="425"/>
      <c r="K1770"/>
      <c r="L1770"/>
      <c r="M1770"/>
      <c r="N1770"/>
      <c r="O1770"/>
      <c r="P1770"/>
      <c r="Q1770"/>
      <c r="R1770"/>
      <c r="S1770"/>
      <c r="T1770"/>
      <c r="U1770"/>
    </row>
    <row r="1771" spans="1:21" ht="15.75" customHeight="1">
      <c r="A1771"/>
      <c r="B1771"/>
      <c r="C1771"/>
      <c r="D1771"/>
      <c r="E1771"/>
      <c r="F1771"/>
      <c r="G1771"/>
      <c r="H1771"/>
      <c r="I1771" s="8"/>
      <c r="J1771" s="425"/>
      <c r="K1771"/>
      <c r="L1771"/>
      <c r="M1771"/>
      <c r="N1771"/>
      <c r="O1771"/>
      <c r="P1771"/>
      <c r="Q1771"/>
      <c r="R1771"/>
      <c r="S1771"/>
      <c r="T1771"/>
      <c r="U1771"/>
    </row>
    <row r="1772" spans="1:21" ht="15.75" customHeight="1">
      <c r="A1772"/>
      <c r="B1772"/>
      <c r="C1772"/>
      <c r="D1772"/>
      <c r="E1772"/>
      <c r="F1772"/>
      <c r="G1772"/>
      <c r="H1772"/>
      <c r="I1772" s="8"/>
      <c r="J1772" s="425"/>
      <c r="K1772"/>
      <c r="L1772"/>
      <c r="M1772"/>
      <c r="N1772"/>
      <c r="O1772"/>
      <c r="P1772"/>
      <c r="Q1772"/>
      <c r="R1772"/>
      <c r="S1772"/>
      <c r="T1772"/>
      <c r="U1772"/>
    </row>
    <row r="1773" spans="1:21" ht="15.75" customHeight="1">
      <c r="A1773"/>
      <c r="B1773"/>
      <c r="C1773"/>
      <c r="D1773"/>
      <c r="E1773"/>
      <c r="F1773"/>
      <c r="G1773"/>
      <c r="H1773"/>
      <c r="I1773" s="8"/>
      <c r="J1773" s="425"/>
      <c r="K1773"/>
      <c r="L1773"/>
      <c r="M1773"/>
      <c r="N1773"/>
      <c r="O1773"/>
      <c r="P1773"/>
      <c r="Q1773"/>
      <c r="R1773"/>
      <c r="S1773"/>
      <c r="T1773"/>
      <c r="U1773"/>
    </row>
    <row r="1774" spans="1:21" ht="15.75" customHeight="1">
      <c r="A1774"/>
      <c r="B1774"/>
      <c r="C1774"/>
      <c r="D1774"/>
      <c r="E1774"/>
      <c r="F1774"/>
      <c r="G1774"/>
      <c r="H1774"/>
      <c r="I1774" s="8"/>
      <c r="J1774" s="425"/>
      <c r="K1774"/>
      <c r="L1774"/>
      <c r="M1774"/>
      <c r="N1774"/>
      <c r="O1774"/>
      <c r="P1774"/>
      <c r="Q1774"/>
      <c r="R1774"/>
      <c r="S1774"/>
      <c r="T1774"/>
      <c r="U1774"/>
    </row>
    <row r="1775" spans="1:21" ht="15.75" customHeight="1">
      <c r="A1775"/>
      <c r="B1775"/>
      <c r="C1775"/>
      <c r="D1775"/>
      <c r="E1775"/>
      <c r="F1775"/>
      <c r="G1775"/>
      <c r="H1775"/>
      <c r="I1775" s="8"/>
      <c r="J1775" s="425"/>
      <c r="K1775"/>
      <c r="L1775"/>
      <c r="M1775"/>
      <c r="N1775"/>
      <c r="O1775"/>
      <c r="P1775"/>
      <c r="Q1775"/>
      <c r="R1775"/>
      <c r="S1775"/>
      <c r="T1775"/>
      <c r="U1775"/>
    </row>
    <row r="1776" spans="1:21" ht="15.75" customHeight="1">
      <c r="A1776"/>
      <c r="B1776"/>
      <c r="C1776"/>
      <c r="D1776"/>
      <c r="E1776"/>
      <c r="F1776"/>
      <c r="G1776"/>
      <c r="H1776"/>
      <c r="I1776" s="8"/>
      <c r="J1776" s="425"/>
      <c r="K1776"/>
      <c r="L1776"/>
      <c r="M1776"/>
      <c r="N1776"/>
      <c r="O1776"/>
      <c r="P1776"/>
      <c r="Q1776"/>
      <c r="R1776"/>
      <c r="S1776"/>
      <c r="T1776"/>
      <c r="U1776"/>
    </row>
    <row r="1777" spans="1:21" ht="15.75" customHeight="1">
      <c r="A1777"/>
      <c r="B1777"/>
      <c r="C1777"/>
      <c r="D1777"/>
      <c r="E1777"/>
      <c r="F1777"/>
      <c r="G1777"/>
      <c r="H1777"/>
      <c r="I1777" s="8"/>
      <c r="J1777" s="425"/>
      <c r="K1777"/>
      <c r="L1777"/>
      <c r="M1777"/>
      <c r="N1777"/>
      <c r="O1777"/>
      <c r="P1777"/>
      <c r="Q1777"/>
      <c r="R1777"/>
      <c r="S1777"/>
      <c r="T1777"/>
      <c r="U1777"/>
    </row>
    <row r="1778" spans="1:21" ht="15.75" customHeight="1">
      <c r="A1778"/>
      <c r="B1778"/>
      <c r="C1778"/>
      <c r="D1778"/>
      <c r="E1778"/>
      <c r="F1778"/>
      <c r="G1778"/>
      <c r="H1778"/>
      <c r="I1778" s="8"/>
      <c r="J1778" s="425"/>
      <c r="K1778"/>
      <c r="L1778"/>
      <c r="M1778"/>
      <c r="N1778"/>
      <c r="O1778"/>
      <c r="P1778"/>
      <c r="Q1778"/>
      <c r="R1778"/>
      <c r="S1778"/>
      <c r="T1778"/>
      <c r="U1778"/>
    </row>
    <row r="1779" spans="1:21" ht="15.75" customHeight="1">
      <c r="A1779"/>
      <c r="B1779"/>
      <c r="C1779"/>
      <c r="D1779"/>
      <c r="E1779"/>
      <c r="F1779"/>
      <c r="G1779"/>
      <c r="H1779"/>
      <c r="I1779" s="8"/>
      <c r="J1779" s="425"/>
      <c r="K1779"/>
      <c r="L1779"/>
      <c r="M1779"/>
      <c r="N1779"/>
      <c r="O1779"/>
      <c r="P1779"/>
      <c r="Q1779"/>
      <c r="R1779"/>
      <c r="S1779"/>
      <c r="T1779"/>
      <c r="U1779"/>
    </row>
    <row r="1780" spans="1:21" ht="15.75" customHeight="1">
      <c r="A1780"/>
      <c r="B1780"/>
      <c r="C1780"/>
      <c r="D1780"/>
      <c r="E1780"/>
      <c r="F1780"/>
      <c r="G1780"/>
      <c r="H1780"/>
      <c r="I1780" s="8"/>
      <c r="J1780" s="425"/>
      <c r="K1780"/>
      <c r="L1780"/>
      <c r="M1780"/>
      <c r="N1780"/>
      <c r="O1780"/>
      <c r="P1780"/>
      <c r="Q1780"/>
      <c r="R1780"/>
      <c r="S1780"/>
      <c r="T1780"/>
      <c r="U1780"/>
    </row>
    <row r="1781" spans="1:21" ht="15.75" customHeight="1">
      <c r="A1781"/>
      <c r="B1781"/>
      <c r="C1781"/>
      <c r="D1781"/>
      <c r="E1781"/>
      <c r="F1781"/>
      <c r="G1781"/>
      <c r="H1781"/>
      <c r="I1781" s="8"/>
      <c r="J1781" s="425"/>
      <c r="K1781"/>
      <c r="L1781"/>
      <c r="M1781"/>
      <c r="N1781"/>
      <c r="O1781"/>
      <c r="P1781"/>
      <c r="Q1781"/>
      <c r="R1781"/>
      <c r="S1781"/>
      <c r="T1781"/>
      <c r="U1781"/>
    </row>
    <row r="1782" spans="1:21" ht="15.75" customHeight="1">
      <c r="A1782"/>
      <c r="B1782"/>
      <c r="C1782"/>
      <c r="D1782"/>
      <c r="E1782"/>
      <c r="F1782"/>
      <c r="G1782"/>
      <c r="H1782"/>
      <c r="I1782" s="8"/>
      <c r="J1782" s="425"/>
      <c r="K1782"/>
      <c r="L1782"/>
      <c r="M1782"/>
      <c r="N1782"/>
      <c r="O1782"/>
      <c r="P1782"/>
      <c r="Q1782"/>
      <c r="R1782"/>
      <c r="S1782"/>
      <c r="T1782"/>
      <c r="U1782"/>
    </row>
    <row r="1783" spans="1:21" ht="15.75" customHeight="1">
      <c r="A1783"/>
      <c r="B1783"/>
      <c r="C1783"/>
      <c r="D1783"/>
      <c r="E1783"/>
      <c r="F1783"/>
      <c r="G1783"/>
      <c r="H1783"/>
      <c r="I1783" s="8"/>
      <c r="J1783" s="425"/>
      <c r="K1783"/>
      <c r="L1783"/>
      <c r="M1783"/>
      <c r="N1783"/>
      <c r="O1783"/>
      <c r="P1783"/>
      <c r="Q1783"/>
      <c r="R1783"/>
      <c r="S1783"/>
      <c r="T1783"/>
      <c r="U1783"/>
    </row>
    <row r="1784" spans="1:21" ht="15.75" customHeight="1">
      <c r="A1784"/>
      <c r="B1784"/>
      <c r="C1784"/>
      <c r="D1784"/>
      <c r="E1784"/>
      <c r="F1784"/>
      <c r="G1784"/>
      <c r="H1784"/>
      <c r="I1784" s="8"/>
      <c r="J1784" s="425"/>
      <c r="K1784"/>
      <c r="L1784"/>
      <c r="M1784"/>
      <c r="N1784"/>
      <c r="O1784"/>
      <c r="P1784"/>
      <c r="Q1784"/>
      <c r="R1784"/>
      <c r="S1784"/>
      <c r="T1784"/>
      <c r="U1784"/>
    </row>
    <row r="1785" spans="1:21" ht="15.75" customHeight="1">
      <c r="A1785"/>
      <c r="B1785"/>
      <c r="C1785"/>
      <c r="D1785"/>
      <c r="E1785"/>
      <c r="F1785"/>
      <c r="G1785"/>
      <c r="H1785"/>
      <c r="I1785" s="8"/>
      <c r="J1785" s="425"/>
      <c r="K1785"/>
      <c r="L1785"/>
      <c r="M1785"/>
      <c r="N1785"/>
      <c r="O1785"/>
      <c r="P1785"/>
      <c r="Q1785"/>
      <c r="R1785"/>
      <c r="S1785"/>
      <c r="T1785"/>
      <c r="U1785"/>
    </row>
    <row r="1786" spans="1:21" ht="15.75" customHeight="1">
      <c r="A1786"/>
      <c r="B1786"/>
      <c r="C1786"/>
      <c r="D1786"/>
      <c r="E1786"/>
      <c r="F1786"/>
      <c r="G1786"/>
      <c r="H1786"/>
      <c r="I1786" s="8"/>
      <c r="J1786" s="425"/>
      <c r="K1786"/>
      <c r="L1786"/>
      <c r="M1786"/>
      <c r="N1786"/>
      <c r="O1786"/>
      <c r="P1786"/>
      <c r="Q1786"/>
      <c r="R1786"/>
      <c r="S1786"/>
      <c r="T1786"/>
      <c r="U1786"/>
    </row>
    <row r="1787" spans="1:21" ht="15.75" customHeight="1">
      <c r="A1787"/>
      <c r="B1787"/>
      <c r="C1787"/>
      <c r="D1787"/>
      <c r="E1787"/>
      <c r="F1787"/>
      <c r="G1787"/>
      <c r="H1787"/>
      <c r="I1787" s="8"/>
      <c r="J1787" s="425"/>
      <c r="K1787"/>
      <c r="L1787"/>
      <c r="M1787"/>
      <c r="N1787"/>
      <c r="O1787"/>
      <c r="P1787"/>
      <c r="Q1787"/>
      <c r="R1787"/>
      <c r="S1787"/>
      <c r="T1787"/>
      <c r="U1787"/>
    </row>
    <row r="1788" spans="1:21" ht="15.75" customHeight="1">
      <c r="A1788"/>
      <c r="B1788"/>
      <c r="C1788"/>
      <c r="D1788"/>
      <c r="E1788"/>
      <c r="F1788"/>
      <c r="G1788"/>
      <c r="H1788"/>
      <c r="I1788" s="8"/>
      <c r="J1788" s="425"/>
      <c r="K1788"/>
      <c r="L1788"/>
      <c r="M1788"/>
      <c r="N1788"/>
      <c r="O1788"/>
      <c r="P1788"/>
      <c r="Q1788"/>
      <c r="R1788"/>
      <c r="S1788"/>
      <c r="T1788"/>
      <c r="U1788"/>
    </row>
    <row r="1789" spans="1:21" ht="15.75" customHeight="1">
      <c r="A1789"/>
      <c r="B1789"/>
      <c r="C1789"/>
      <c r="D1789"/>
      <c r="E1789"/>
      <c r="F1789"/>
      <c r="G1789"/>
      <c r="H1789"/>
      <c r="I1789" s="8"/>
      <c r="J1789" s="425"/>
      <c r="K1789"/>
      <c r="L1789"/>
      <c r="M1789"/>
      <c r="N1789"/>
      <c r="O1789"/>
      <c r="P1789"/>
      <c r="Q1789"/>
      <c r="R1789"/>
      <c r="S1789"/>
      <c r="T1789"/>
      <c r="U1789"/>
    </row>
    <row r="1790" spans="1:21" ht="15.75" customHeight="1">
      <c r="A1790"/>
      <c r="B1790"/>
      <c r="C1790"/>
      <c r="D1790"/>
      <c r="E1790"/>
      <c r="F1790"/>
      <c r="G1790"/>
      <c r="H1790"/>
      <c r="I1790" s="8"/>
      <c r="J1790" s="425"/>
      <c r="K1790"/>
      <c r="L1790"/>
      <c r="M1790"/>
      <c r="N1790"/>
      <c r="O1790"/>
      <c r="P1790"/>
      <c r="Q1790"/>
      <c r="R1790"/>
      <c r="S1790"/>
      <c r="T1790"/>
      <c r="U1790"/>
    </row>
    <row r="1791" spans="1:21" ht="15.75" customHeight="1">
      <c r="A1791"/>
      <c r="B1791"/>
      <c r="C1791"/>
      <c r="D1791"/>
      <c r="E1791"/>
      <c r="F1791"/>
      <c r="G1791"/>
      <c r="H1791"/>
      <c r="I1791" s="8"/>
      <c r="J1791" s="425"/>
      <c r="K1791"/>
      <c r="L1791"/>
      <c r="M1791"/>
      <c r="N1791"/>
      <c r="O1791"/>
      <c r="P1791"/>
      <c r="Q1791"/>
      <c r="R1791"/>
      <c r="S1791"/>
      <c r="T1791"/>
      <c r="U1791"/>
    </row>
    <row r="1792" spans="1:21" ht="15.75" customHeight="1">
      <c r="A1792"/>
      <c r="B1792"/>
      <c r="C1792"/>
      <c r="D1792"/>
      <c r="E1792"/>
      <c r="F1792"/>
      <c r="G1792"/>
      <c r="H1792"/>
      <c r="I1792" s="8"/>
      <c r="J1792" s="425"/>
      <c r="K1792"/>
      <c r="L1792"/>
      <c r="M1792"/>
      <c r="N1792"/>
      <c r="O1792"/>
      <c r="P1792"/>
      <c r="Q1792"/>
      <c r="R1792"/>
      <c r="S1792"/>
      <c r="T1792"/>
      <c r="U1792"/>
    </row>
    <row r="1793" spans="1:21" ht="15.75" customHeight="1">
      <c r="A1793"/>
      <c r="B1793"/>
      <c r="C1793"/>
      <c r="D1793"/>
      <c r="E1793"/>
      <c r="F1793"/>
      <c r="G1793"/>
      <c r="H1793"/>
      <c r="I1793" s="8"/>
      <c r="J1793" s="425"/>
      <c r="K1793"/>
      <c r="L1793"/>
      <c r="M1793"/>
      <c r="N1793"/>
      <c r="O1793"/>
      <c r="P1793"/>
      <c r="Q1793"/>
      <c r="R1793"/>
      <c r="S1793"/>
      <c r="T1793"/>
      <c r="U1793"/>
    </row>
    <row r="1794" spans="1:21" ht="15.75" customHeight="1">
      <c r="A1794"/>
      <c r="B1794"/>
      <c r="C1794"/>
      <c r="D1794"/>
      <c r="E1794"/>
      <c r="F1794"/>
      <c r="G1794"/>
      <c r="H1794"/>
      <c r="I1794" s="8"/>
      <c r="J1794" s="425"/>
      <c r="K1794"/>
      <c r="L1794"/>
      <c r="M1794"/>
      <c r="N1794"/>
      <c r="O1794"/>
      <c r="P1794"/>
      <c r="Q1794"/>
      <c r="R1794"/>
      <c r="S1794"/>
      <c r="T1794"/>
      <c r="U1794"/>
    </row>
    <row r="1795" spans="1:21" ht="15.75" customHeight="1">
      <c r="A1795"/>
      <c r="B1795"/>
      <c r="C1795"/>
      <c r="D1795"/>
      <c r="E1795"/>
      <c r="F1795"/>
      <c r="G1795"/>
      <c r="H1795"/>
      <c r="I1795" s="8"/>
      <c r="J1795" s="425"/>
      <c r="K1795"/>
      <c r="L1795"/>
      <c r="M1795"/>
      <c r="N1795"/>
      <c r="O1795"/>
      <c r="P1795"/>
      <c r="Q1795"/>
      <c r="R1795"/>
      <c r="S1795"/>
      <c r="T1795"/>
      <c r="U1795"/>
    </row>
    <row r="1796" spans="1:21" ht="15.75" customHeight="1">
      <c r="A1796"/>
      <c r="B1796"/>
      <c r="C1796"/>
      <c r="D1796"/>
      <c r="E1796"/>
      <c r="F1796"/>
      <c r="G1796"/>
      <c r="H1796"/>
      <c r="I1796" s="8"/>
      <c r="J1796" s="425"/>
      <c r="K1796"/>
      <c r="L1796"/>
      <c r="M1796"/>
      <c r="N1796"/>
      <c r="O1796"/>
      <c r="P1796"/>
      <c r="Q1796"/>
      <c r="R1796"/>
      <c r="S1796"/>
      <c r="T1796"/>
      <c r="U1796"/>
    </row>
    <row r="1797" spans="1:21" ht="15.75" customHeight="1">
      <c r="A1797"/>
      <c r="B1797"/>
      <c r="C1797"/>
      <c r="D1797"/>
      <c r="E1797"/>
      <c r="F1797"/>
      <c r="G1797"/>
      <c r="H1797"/>
      <c r="I1797" s="8"/>
      <c r="J1797" s="425"/>
      <c r="K1797"/>
      <c r="L1797"/>
      <c r="M1797"/>
      <c r="N1797"/>
      <c r="O1797"/>
      <c r="P1797"/>
      <c r="Q1797"/>
      <c r="R1797"/>
      <c r="S1797"/>
      <c r="T1797"/>
      <c r="U1797"/>
    </row>
    <row r="1798" spans="1:21" ht="15.75" customHeight="1">
      <c r="A1798"/>
      <c r="B1798"/>
      <c r="C1798"/>
      <c r="D1798"/>
      <c r="E1798"/>
      <c r="F1798"/>
      <c r="G1798"/>
      <c r="H1798"/>
      <c r="I1798" s="8"/>
      <c r="J1798" s="425"/>
      <c r="K1798"/>
      <c r="L1798"/>
      <c r="M1798"/>
      <c r="N1798"/>
      <c r="O1798"/>
      <c r="P1798"/>
      <c r="Q1798"/>
      <c r="R1798"/>
      <c r="S1798"/>
      <c r="T1798"/>
      <c r="U1798"/>
    </row>
    <row r="1799" spans="1:21" ht="15.75" customHeight="1">
      <c r="A1799"/>
      <c r="B1799"/>
      <c r="C1799"/>
      <c r="D1799"/>
      <c r="E1799"/>
      <c r="F1799"/>
      <c r="G1799"/>
      <c r="H1799"/>
      <c r="I1799" s="8"/>
      <c r="J1799" s="425"/>
      <c r="K1799"/>
      <c r="L1799"/>
      <c r="M1799"/>
      <c r="N1799"/>
      <c r="O1799"/>
      <c r="P1799"/>
      <c r="Q1799"/>
      <c r="R1799"/>
      <c r="S1799"/>
      <c r="T1799"/>
      <c r="U1799"/>
    </row>
    <row r="1800" spans="1:21" ht="15.75" customHeight="1">
      <c r="A1800"/>
      <c r="B1800"/>
      <c r="C1800"/>
      <c r="D1800"/>
      <c r="E1800"/>
      <c r="F1800"/>
      <c r="G1800"/>
      <c r="H1800"/>
      <c r="I1800" s="8"/>
      <c r="J1800" s="425"/>
      <c r="K1800"/>
      <c r="L1800"/>
      <c r="M1800"/>
      <c r="N1800"/>
      <c r="O1800"/>
      <c r="P1800"/>
      <c r="Q1800"/>
      <c r="R1800"/>
      <c r="S1800"/>
      <c r="T1800"/>
      <c r="U1800"/>
    </row>
    <row r="1801" spans="1:21" ht="15.75" customHeight="1">
      <c r="A1801"/>
      <c r="B1801"/>
      <c r="C1801"/>
      <c r="D1801"/>
      <c r="E1801"/>
      <c r="F1801"/>
      <c r="G1801"/>
      <c r="H1801"/>
      <c r="I1801" s="8"/>
      <c r="J1801" s="425"/>
      <c r="K1801"/>
      <c r="L1801"/>
      <c r="M1801"/>
      <c r="N1801"/>
      <c r="O1801"/>
      <c r="P1801"/>
      <c r="Q1801"/>
      <c r="R1801"/>
      <c r="S1801"/>
      <c r="T1801"/>
      <c r="U1801"/>
    </row>
    <row r="1802" spans="1:21" ht="15.75" customHeight="1">
      <c r="A1802"/>
      <c r="B1802"/>
      <c r="C1802"/>
      <c r="D1802"/>
      <c r="E1802"/>
      <c r="F1802"/>
      <c r="G1802"/>
      <c r="H1802"/>
      <c r="I1802" s="8"/>
      <c r="J1802" s="425"/>
      <c r="K1802"/>
      <c r="L1802"/>
      <c r="M1802"/>
      <c r="N1802"/>
      <c r="O1802"/>
      <c r="P1802"/>
      <c r="Q1802"/>
      <c r="R1802"/>
      <c r="S1802"/>
      <c r="T1802"/>
      <c r="U1802"/>
    </row>
    <row r="1803" spans="1:21" ht="15.75" customHeight="1">
      <c r="A1803"/>
      <c r="B1803"/>
      <c r="C1803"/>
      <c r="D1803"/>
      <c r="E1803"/>
      <c r="F1803"/>
      <c r="G1803"/>
      <c r="H1803"/>
      <c r="I1803" s="8"/>
      <c r="J1803" s="425"/>
      <c r="K1803"/>
      <c r="L1803"/>
      <c r="M1803"/>
      <c r="N1803"/>
      <c r="O1803"/>
      <c r="P1803"/>
      <c r="Q1803"/>
      <c r="R1803"/>
      <c r="S1803"/>
      <c r="T1803"/>
      <c r="U1803"/>
    </row>
    <row r="1804" spans="1:21" ht="15.75" customHeight="1">
      <c r="A1804"/>
      <c r="B1804"/>
      <c r="C1804"/>
      <c r="D1804"/>
      <c r="E1804"/>
      <c r="F1804"/>
      <c r="G1804"/>
      <c r="H1804"/>
      <c r="I1804" s="8"/>
      <c r="J1804" s="425"/>
      <c r="K1804"/>
      <c r="L1804"/>
      <c r="M1804"/>
      <c r="N1804"/>
      <c r="O1804"/>
      <c r="P1804"/>
      <c r="Q1804"/>
      <c r="R1804"/>
      <c r="S1804"/>
      <c r="T1804"/>
      <c r="U1804"/>
    </row>
    <row r="1805" spans="1:21" ht="15.75" customHeight="1">
      <c r="A1805"/>
      <c r="B1805"/>
      <c r="C1805"/>
      <c r="D1805"/>
      <c r="E1805"/>
      <c r="F1805"/>
      <c r="G1805"/>
      <c r="H1805"/>
      <c r="I1805" s="8"/>
      <c r="J1805" s="425"/>
      <c r="K1805"/>
      <c r="L1805"/>
      <c r="M1805"/>
      <c r="N1805"/>
      <c r="O1805"/>
      <c r="P1805"/>
      <c r="Q1805"/>
      <c r="R1805"/>
      <c r="S1805"/>
      <c r="T1805"/>
      <c r="U1805"/>
    </row>
    <row r="1806" spans="1:21" ht="15.75" customHeight="1">
      <c r="A1806"/>
      <c r="B1806"/>
      <c r="C1806"/>
      <c r="D1806"/>
      <c r="E1806"/>
      <c r="F1806"/>
      <c r="G1806"/>
      <c r="H1806"/>
      <c r="I1806" s="8"/>
      <c r="J1806" s="425"/>
      <c r="K1806"/>
      <c r="L1806"/>
      <c r="M1806"/>
      <c r="N1806"/>
      <c r="O1806"/>
      <c r="P1806"/>
      <c r="Q1806"/>
      <c r="R1806"/>
      <c r="S1806"/>
      <c r="T1806"/>
      <c r="U1806"/>
    </row>
    <row r="1807" spans="1:21" ht="15.75" customHeight="1">
      <c r="A1807"/>
      <c r="B1807"/>
      <c r="C1807"/>
      <c r="D1807"/>
      <c r="E1807"/>
      <c r="F1807"/>
      <c r="G1807"/>
      <c r="H1807"/>
      <c r="I1807" s="8"/>
      <c r="J1807" s="425"/>
      <c r="K1807"/>
      <c r="L1807"/>
      <c r="M1807"/>
      <c r="N1807"/>
      <c r="O1807"/>
      <c r="P1807"/>
      <c r="Q1807"/>
      <c r="R1807"/>
      <c r="S1807"/>
      <c r="T1807"/>
      <c r="U1807"/>
    </row>
    <row r="1808" spans="1:21" ht="15.75" customHeight="1">
      <c r="A1808"/>
      <c r="B1808"/>
      <c r="C1808"/>
      <c r="D1808"/>
      <c r="E1808"/>
      <c r="F1808"/>
      <c r="G1808"/>
      <c r="H1808"/>
      <c r="I1808" s="8"/>
      <c r="J1808" s="425"/>
      <c r="K1808"/>
      <c r="L1808"/>
      <c r="M1808"/>
      <c r="N1808"/>
      <c r="O1808"/>
      <c r="P1808"/>
      <c r="Q1808"/>
      <c r="R1808"/>
      <c r="S1808"/>
      <c r="T1808"/>
      <c r="U1808"/>
    </row>
    <row r="1809" spans="1:21" ht="15.75" customHeight="1">
      <c r="A1809"/>
      <c r="B1809"/>
      <c r="C1809"/>
      <c r="D1809"/>
      <c r="E1809"/>
      <c r="F1809"/>
      <c r="G1809"/>
      <c r="H1809"/>
      <c r="I1809" s="8"/>
      <c r="J1809" s="425"/>
      <c r="K1809"/>
      <c r="L1809"/>
      <c r="M1809"/>
      <c r="N1809"/>
      <c r="O1809"/>
      <c r="P1809"/>
      <c r="Q1809"/>
      <c r="R1809"/>
      <c r="S1809"/>
      <c r="T1809"/>
      <c r="U1809"/>
    </row>
    <row r="1810" spans="1:21" ht="15.75" customHeight="1">
      <c r="A1810"/>
      <c r="B1810"/>
      <c r="C1810"/>
      <c r="D1810"/>
      <c r="E1810"/>
      <c r="F1810"/>
      <c r="G1810"/>
      <c r="H1810"/>
      <c r="I1810" s="8"/>
      <c r="J1810" s="425"/>
      <c r="K1810"/>
      <c r="L1810"/>
      <c r="M1810"/>
      <c r="N1810"/>
      <c r="O1810"/>
      <c r="P1810"/>
      <c r="Q1810"/>
      <c r="R1810"/>
      <c r="S1810"/>
      <c r="T1810"/>
      <c r="U1810"/>
    </row>
    <row r="1811" spans="1:21" ht="15.75" customHeight="1">
      <c r="A1811"/>
      <c r="B1811"/>
      <c r="C1811"/>
      <c r="D1811"/>
      <c r="E1811"/>
      <c r="F1811"/>
      <c r="G1811"/>
      <c r="H1811"/>
      <c r="I1811" s="8"/>
      <c r="J1811" s="425"/>
      <c r="K1811"/>
      <c r="L1811"/>
      <c r="M1811"/>
      <c r="N1811"/>
      <c r="O1811"/>
      <c r="P1811"/>
      <c r="Q1811"/>
      <c r="R1811"/>
      <c r="S1811"/>
      <c r="T1811"/>
      <c r="U1811"/>
    </row>
    <row r="1812" spans="1:21" ht="15.75" customHeight="1">
      <c r="A1812"/>
      <c r="B1812"/>
      <c r="C1812"/>
      <c r="D1812"/>
      <c r="E1812"/>
      <c r="F1812"/>
      <c r="G1812"/>
      <c r="H1812"/>
      <c r="I1812" s="8"/>
      <c r="J1812" s="425"/>
      <c r="K1812"/>
      <c r="L1812"/>
      <c r="M1812"/>
      <c r="N1812"/>
      <c r="O1812"/>
      <c r="P1812"/>
      <c r="Q1812"/>
      <c r="R1812"/>
      <c r="S1812"/>
      <c r="T1812"/>
      <c r="U1812"/>
    </row>
    <row r="1813" spans="1:21" ht="15.75" customHeight="1">
      <c r="A1813"/>
      <c r="B1813"/>
      <c r="C1813"/>
      <c r="D1813"/>
      <c r="E1813"/>
      <c r="F1813"/>
      <c r="G1813"/>
      <c r="H1813"/>
      <c r="I1813" s="8"/>
      <c r="J1813" s="425"/>
      <c r="K1813"/>
      <c r="L1813"/>
      <c r="M1813"/>
      <c r="N1813"/>
      <c r="O1813"/>
      <c r="P1813"/>
      <c r="Q1813"/>
      <c r="R1813"/>
      <c r="S1813"/>
      <c r="T1813"/>
      <c r="U1813"/>
    </row>
    <row r="1814" spans="1:21" ht="15.75" customHeight="1">
      <c r="A1814"/>
      <c r="B1814"/>
      <c r="C1814"/>
      <c r="D1814"/>
      <c r="E1814"/>
      <c r="F1814"/>
      <c r="G1814"/>
      <c r="H1814"/>
      <c r="I1814" s="8"/>
      <c r="J1814" s="425"/>
      <c r="K1814"/>
      <c r="L1814"/>
      <c r="M1814"/>
      <c r="N1814"/>
      <c r="O1814"/>
      <c r="P1814"/>
      <c r="Q1814"/>
      <c r="R1814"/>
      <c r="S1814"/>
      <c r="T1814"/>
      <c r="U1814"/>
    </row>
    <row r="1815" spans="1:21" ht="15.75" customHeight="1">
      <c r="A1815"/>
      <c r="B1815"/>
      <c r="C1815"/>
      <c r="D1815"/>
      <c r="E1815"/>
      <c r="F1815"/>
      <c r="G1815"/>
      <c r="H1815"/>
      <c r="I1815" s="8"/>
      <c r="J1815" s="425"/>
      <c r="K1815"/>
      <c r="L1815"/>
      <c r="M1815"/>
      <c r="N1815"/>
      <c r="O1815"/>
      <c r="P1815"/>
      <c r="Q1815"/>
      <c r="R1815"/>
      <c r="S1815"/>
      <c r="T1815"/>
      <c r="U1815"/>
    </row>
    <row r="1816" spans="1:21" ht="15.75" customHeight="1">
      <c r="A1816"/>
      <c r="B1816"/>
      <c r="C1816"/>
      <c r="D1816"/>
      <c r="E1816"/>
      <c r="F1816"/>
      <c r="G1816"/>
      <c r="H1816"/>
      <c r="I1816" s="8"/>
      <c r="J1816" s="425"/>
      <c r="K1816"/>
      <c r="L1816"/>
      <c r="M1816"/>
      <c r="N1816"/>
      <c r="O1816"/>
      <c r="P1816"/>
      <c r="Q1816"/>
      <c r="R1816"/>
      <c r="S1816"/>
      <c r="T1816"/>
      <c r="U1816"/>
    </row>
    <row r="1817" spans="1:21" ht="15.75" customHeight="1">
      <c r="A1817"/>
      <c r="B1817"/>
      <c r="C1817"/>
      <c r="D1817"/>
      <c r="E1817"/>
      <c r="F1817"/>
      <c r="G1817"/>
      <c r="H1817"/>
      <c r="I1817" s="8"/>
      <c r="J1817" s="425"/>
      <c r="K1817"/>
      <c r="L1817"/>
      <c r="M1817"/>
      <c r="N1817"/>
      <c r="O1817"/>
      <c r="P1817"/>
      <c r="Q1817"/>
      <c r="R1817"/>
      <c r="S1817"/>
      <c r="T1817"/>
      <c r="U1817"/>
    </row>
    <row r="1818" spans="1:21" ht="15.75" customHeight="1">
      <c r="A1818"/>
      <c r="B1818"/>
      <c r="C1818"/>
      <c r="D1818"/>
      <c r="E1818"/>
      <c r="F1818"/>
      <c r="G1818"/>
      <c r="H1818"/>
      <c r="I1818" s="8"/>
      <c r="J1818" s="425"/>
      <c r="K1818"/>
      <c r="L1818"/>
      <c r="M1818"/>
      <c r="N1818"/>
      <c r="O1818"/>
      <c r="P1818"/>
      <c r="Q1818"/>
      <c r="R1818"/>
      <c r="S1818"/>
      <c r="T1818"/>
      <c r="U1818"/>
    </row>
    <row r="1819" spans="1:21" ht="15.75" customHeight="1">
      <c r="A1819"/>
      <c r="B1819"/>
      <c r="C1819"/>
      <c r="D1819"/>
      <c r="E1819"/>
      <c r="F1819"/>
      <c r="G1819"/>
      <c r="H1819"/>
      <c r="I1819" s="8"/>
      <c r="J1819" s="425"/>
      <c r="K1819"/>
      <c r="L1819"/>
      <c r="M1819"/>
      <c r="N1819"/>
      <c r="O1819"/>
      <c r="P1819"/>
      <c r="Q1819"/>
      <c r="R1819"/>
      <c r="S1819"/>
      <c r="T1819"/>
      <c r="U1819"/>
    </row>
    <row r="1820" spans="1:21" ht="15.75" customHeight="1">
      <c r="A1820"/>
      <c r="B1820"/>
      <c r="C1820"/>
      <c r="D1820"/>
      <c r="E1820"/>
      <c r="F1820"/>
      <c r="G1820"/>
      <c r="H1820"/>
      <c r="I1820" s="8"/>
      <c r="J1820" s="425"/>
      <c r="K1820"/>
      <c r="L1820"/>
      <c r="M1820"/>
      <c r="N1820"/>
      <c r="O1820"/>
      <c r="P1820"/>
      <c r="Q1820"/>
      <c r="R1820"/>
      <c r="S1820"/>
      <c r="T1820"/>
      <c r="U1820"/>
    </row>
    <row r="1821" spans="1:21" ht="15.75" customHeight="1">
      <c r="A1821"/>
      <c r="B1821"/>
      <c r="C1821"/>
      <c r="D1821"/>
      <c r="E1821"/>
      <c r="F1821"/>
      <c r="G1821"/>
      <c r="H1821"/>
      <c r="I1821" s="8"/>
      <c r="J1821" s="425"/>
      <c r="K1821"/>
      <c r="L1821"/>
      <c r="M1821"/>
      <c r="N1821"/>
      <c r="O1821"/>
      <c r="P1821"/>
      <c r="Q1821"/>
      <c r="R1821"/>
      <c r="S1821"/>
      <c r="T1821"/>
      <c r="U1821"/>
    </row>
    <row r="1822" spans="1:21" ht="15.75" customHeight="1">
      <c r="A1822"/>
      <c r="B1822"/>
      <c r="C1822"/>
      <c r="D1822"/>
      <c r="E1822"/>
      <c r="F1822"/>
      <c r="G1822"/>
      <c r="H1822"/>
      <c r="I1822" s="8"/>
      <c r="J1822" s="425"/>
      <c r="K1822"/>
      <c r="L1822"/>
      <c r="M1822"/>
      <c r="N1822"/>
      <c r="O1822"/>
      <c r="P1822"/>
      <c r="Q1822"/>
      <c r="R1822"/>
      <c r="S1822"/>
      <c r="T1822"/>
      <c r="U1822"/>
    </row>
    <row r="1823" spans="1:21" ht="15.75" customHeight="1">
      <c r="A1823"/>
      <c r="B1823"/>
      <c r="C1823"/>
      <c r="D1823"/>
      <c r="E1823"/>
      <c r="F1823"/>
      <c r="G1823"/>
      <c r="H1823"/>
      <c r="I1823" s="8"/>
      <c r="J1823" s="425"/>
      <c r="K1823"/>
      <c r="L1823"/>
      <c r="M1823"/>
      <c r="N1823"/>
      <c r="O1823"/>
      <c r="P1823"/>
      <c r="Q1823"/>
      <c r="R1823"/>
      <c r="S1823"/>
      <c r="T1823"/>
      <c r="U1823"/>
    </row>
    <row r="1824" spans="1:21" ht="15.75" customHeight="1">
      <c r="A1824"/>
      <c r="B1824"/>
      <c r="C1824"/>
      <c r="D1824"/>
      <c r="E1824"/>
      <c r="F1824"/>
      <c r="G1824"/>
      <c r="H1824"/>
      <c r="I1824" s="8"/>
      <c r="J1824" s="425"/>
      <c r="K1824"/>
      <c r="L1824"/>
      <c r="M1824"/>
      <c r="N1824"/>
      <c r="O1824"/>
      <c r="P1824"/>
      <c r="Q1824"/>
      <c r="R1824"/>
      <c r="S1824"/>
      <c r="T1824"/>
      <c r="U1824"/>
    </row>
    <row r="1825" spans="1:21" ht="15.75" customHeight="1">
      <c r="A1825"/>
      <c r="B1825"/>
      <c r="C1825"/>
      <c r="D1825"/>
      <c r="E1825"/>
      <c r="F1825"/>
      <c r="G1825"/>
      <c r="H1825"/>
      <c r="I1825" s="8"/>
      <c r="J1825" s="425"/>
      <c r="K1825"/>
      <c r="L1825"/>
      <c r="M1825"/>
      <c r="N1825"/>
      <c r="O1825"/>
      <c r="P1825"/>
      <c r="Q1825"/>
      <c r="R1825"/>
      <c r="S1825"/>
      <c r="T1825"/>
      <c r="U1825"/>
    </row>
    <row r="1826" spans="1:21" ht="15.75" customHeight="1">
      <c r="A1826"/>
      <c r="B1826"/>
      <c r="C1826"/>
      <c r="D1826"/>
      <c r="E1826"/>
      <c r="F1826"/>
      <c r="G1826"/>
      <c r="H1826"/>
      <c r="I1826" s="8"/>
      <c r="J1826" s="425"/>
      <c r="K1826"/>
      <c r="L1826"/>
      <c r="M1826"/>
      <c r="N1826"/>
      <c r="O1826"/>
      <c r="P1826"/>
      <c r="Q1826"/>
      <c r="R1826"/>
      <c r="S1826"/>
      <c r="T1826"/>
      <c r="U1826"/>
    </row>
    <row r="1827" spans="1:21" ht="15.75" customHeight="1">
      <c r="A1827"/>
      <c r="B1827"/>
      <c r="C1827"/>
      <c r="D1827"/>
      <c r="E1827"/>
      <c r="F1827"/>
      <c r="G1827"/>
      <c r="H1827"/>
      <c r="I1827" s="8"/>
      <c r="J1827" s="425"/>
      <c r="K1827"/>
      <c r="L1827"/>
      <c r="M1827"/>
      <c r="N1827"/>
      <c r="O1827"/>
      <c r="P1827"/>
      <c r="Q1827"/>
      <c r="R1827"/>
      <c r="S1827"/>
      <c r="T1827"/>
      <c r="U1827"/>
    </row>
    <row r="1828" spans="1:21" ht="15.75" customHeight="1">
      <c r="A1828"/>
      <c r="B1828"/>
      <c r="C1828"/>
      <c r="D1828"/>
      <c r="E1828"/>
      <c r="F1828"/>
      <c r="G1828"/>
      <c r="H1828"/>
      <c r="I1828" s="8"/>
      <c r="J1828" s="425"/>
      <c r="K1828"/>
      <c r="L1828"/>
      <c r="M1828"/>
      <c r="N1828"/>
      <c r="O1828"/>
      <c r="P1828"/>
      <c r="Q1828"/>
      <c r="R1828"/>
      <c r="S1828"/>
      <c r="T1828"/>
      <c r="U1828"/>
    </row>
    <row r="1829" spans="1:21" ht="15.75" customHeight="1">
      <c r="A1829"/>
      <c r="B1829"/>
      <c r="C1829"/>
      <c r="D1829"/>
      <c r="E1829"/>
      <c r="F1829"/>
      <c r="G1829"/>
      <c r="H1829"/>
      <c r="I1829" s="8"/>
      <c r="J1829" s="425"/>
      <c r="K1829"/>
      <c r="L1829"/>
      <c r="M1829"/>
      <c r="N1829"/>
      <c r="O1829"/>
      <c r="P1829"/>
      <c r="Q1829"/>
      <c r="R1829"/>
      <c r="S1829"/>
      <c r="T1829"/>
      <c r="U1829"/>
    </row>
    <row r="1830" spans="1:21" ht="15.75" customHeight="1">
      <c r="A1830"/>
      <c r="B1830"/>
      <c r="C1830"/>
      <c r="D1830"/>
      <c r="E1830"/>
      <c r="F1830"/>
      <c r="G1830"/>
      <c r="H1830"/>
      <c r="I1830" s="8"/>
      <c r="J1830" s="425"/>
      <c r="K1830"/>
      <c r="L1830"/>
      <c r="M1830"/>
      <c r="N1830"/>
      <c r="O1830"/>
      <c r="P1830"/>
      <c r="Q1830"/>
      <c r="R1830"/>
      <c r="S1830"/>
      <c r="T1830"/>
      <c r="U1830"/>
    </row>
    <row r="1831" spans="1:21" ht="15.75" customHeight="1">
      <c r="A1831"/>
      <c r="B1831"/>
      <c r="C1831"/>
      <c r="D1831"/>
      <c r="E1831"/>
      <c r="F1831"/>
      <c r="G1831"/>
      <c r="H1831"/>
      <c r="I1831" s="8"/>
      <c r="J1831" s="425"/>
      <c r="K1831"/>
      <c r="L1831"/>
      <c r="M1831"/>
      <c r="N1831"/>
      <c r="O1831"/>
      <c r="P1831"/>
      <c r="Q1831"/>
      <c r="R1831"/>
      <c r="S1831"/>
      <c r="T1831"/>
      <c r="U1831"/>
    </row>
    <row r="1832" spans="1:21" ht="15.75" customHeight="1">
      <c r="A1832"/>
      <c r="B1832"/>
      <c r="C1832"/>
      <c r="D1832"/>
      <c r="E1832"/>
      <c r="F1832"/>
      <c r="G1832"/>
      <c r="H1832"/>
      <c r="I1832" s="8"/>
      <c r="J1832" s="425"/>
      <c r="K1832"/>
      <c r="L1832"/>
      <c r="M1832"/>
      <c r="N1832"/>
      <c r="O1832"/>
      <c r="P1832"/>
      <c r="Q1832"/>
      <c r="R1832"/>
      <c r="S1832"/>
      <c r="T1832"/>
      <c r="U1832"/>
    </row>
    <row r="1833" spans="1:21" ht="15.75" customHeight="1">
      <c r="A1833"/>
      <c r="B1833"/>
      <c r="C1833"/>
      <c r="D1833"/>
      <c r="E1833"/>
      <c r="F1833"/>
      <c r="G1833"/>
      <c r="H1833"/>
      <c r="I1833" s="8"/>
      <c r="J1833" s="425"/>
      <c r="K1833"/>
      <c r="L1833"/>
      <c r="M1833"/>
      <c r="N1833"/>
      <c r="O1833"/>
      <c r="P1833"/>
      <c r="Q1833"/>
      <c r="R1833"/>
      <c r="S1833"/>
      <c r="T1833"/>
      <c r="U1833"/>
    </row>
    <row r="1834" spans="1:21" ht="15.75" customHeight="1">
      <c r="A1834"/>
      <c r="B1834"/>
      <c r="C1834"/>
      <c r="D1834"/>
      <c r="E1834"/>
      <c r="F1834"/>
      <c r="G1834"/>
      <c r="H1834"/>
      <c r="I1834" s="8"/>
      <c r="J1834" s="425"/>
      <c r="K1834"/>
      <c r="L1834"/>
      <c r="M1834"/>
      <c r="N1834"/>
      <c r="O1834"/>
      <c r="P1834"/>
      <c r="Q1834"/>
      <c r="R1834"/>
      <c r="S1834"/>
      <c r="T1834"/>
      <c r="U1834"/>
    </row>
    <row r="1835" spans="1:21" ht="15.75" customHeight="1">
      <c r="A1835"/>
      <c r="B1835"/>
      <c r="C1835"/>
      <c r="D1835"/>
      <c r="E1835"/>
      <c r="F1835"/>
      <c r="G1835"/>
      <c r="H1835"/>
      <c r="I1835" s="8"/>
      <c r="J1835" s="425"/>
      <c r="K1835"/>
      <c r="L1835"/>
      <c r="M1835"/>
      <c r="N1835"/>
      <c r="O1835"/>
      <c r="P1835"/>
      <c r="Q1835"/>
      <c r="R1835"/>
      <c r="S1835"/>
      <c r="T1835"/>
      <c r="U1835"/>
    </row>
    <row r="1836" spans="1:21" ht="15.75" customHeight="1">
      <c r="A1836"/>
      <c r="B1836"/>
      <c r="C1836"/>
      <c r="D1836"/>
      <c r="E1836"/>
      <c r="F1836"/>
      <c r="G1836"/>
      <c r="H1836"/>
      <c r="I1836" s="8"/>
      <c r="J1836" s="425"/>
      <c r="K1836"/>
      <c r="L1836"/>
      <c r="M1836"/>
      <c r="N1836"/>
      <c r="O1836"/>
      <c r="P1836"/>
      <c r="Q1836"/>
      <c r="R1836"/>
      <c r="S1836"/>
      <c r="T1836"/>
      <c r="U1836"/>
    </row>
    <row r="1837" spans="1:21" ht="15.75" customHeight="1">
      <c r="A1837"/>
      <c r="B1837"/>
      <c r="C1837"/>
      <c r="D1837"/>
      <c r="E1837"/>
      <c r="F1837"/>
      <c r="G1837"/>
      <c r="H1837"/>
      <c r="I1837" s="8"/>
      <c r="J1837" s="425"/>
      <c r="K1837"/>
      <c r="L1837"/>
      <c r="M1837"/>
      <c r="N1837"/>
      <c r="O1837"/>
      <c r="P1837"/>
      <c r="Q1837"/>
      <c r="R1837"/>
      <c r="S1837"/>
      <c r="T1837"/>
      <c r="U1837"/>
    </row>
    <row r="1838" spans="1:21" ht="15.75" customHeight="1">
      <c r="A1838"/>
      <c r="B1838"/>
      <c r="C1838"/>
      <c r="D1838"/>
      <c r="E1838"/>
      <c r="F1838"/>
      <c r="G1838"/>
      <c r="H1838"/>
      <c r="I1838" s="8"/>
      <c r="J1838" s="425"/>
      <c r="K1838"/>
      <c r="L1838"/>
      <c r="M1838"/>
      <c r="N1838"/>
      <c r="O1838"/>
      <c r="P1838"/>
      <c r="Q1838"/>
      <c r="R1838"/>
      <c r="S1838"/>
      <c r="T1838"/>
      <c r="U1838"/>
    </row>
    <row r="1839" spans="1:21" ht="15.75" customHeight="1">
      <c r="A1839"/>
      <c r="B1839"/>
      <c r="C1839"/>
      <c r="D1839"/>
      <c r="E1839"/>
      <c r="F1839"/>
      <c r="G1839"/>
      <c r="H1839"/>
      <c r="I1839" s="8"/>
      <c r="J1839" s="425"/>
      <c r="K1839"/>
      <c r="L1839"/>
      <c r="M1839"/>
      <c r="N1839"/>
      <c r="O1839"/>
      <c r="P1839"/>
      <c r="Q1839"/>
      <c r="R1839"/>
      <c r="S1839"/>
      <c r="T1839"/>
      <c r="U1839"/>
    </row>
    <row r="1840" spans="1:21" ht="15.75" customHeight="1">
      <c r="A1840"/>
      <c r="B1840"/>
      <c r="C1840"/>
      <c r="D1840"/>
      <c r="E1840"/>
      <c r="F1840"/>
      <c r="G1840"/>
      <c r="H1840"/>
      <c r="I1840" s="8"/>
      <c r="J1840" s="425"/>
      <c r="K1840"/>
      <c r="L1840"/>
      <c r="M1840"/>
      <c r="N1840"/>
      <c r="O1840"/>
      <c r="P1840"/>
      <c r="Q1840"/>
      <c r="R1840"/>
      <c r="S1840"/>
      <c r="T1840"/>
      <c r="U1840"/>
    </row>
    <row r="1841" spans="1:21" ht="15.75" customHeight="1">
      <c r="A1841"/>
      <c r="B1841"/>
      <c r="C1841"/>
      <c r="D1841"/>
      <c r="E1841"/>
      <c r="F1841"/>
      <c r="G1841"/>
      <c r="H1841"/>
      <c r="I1841" s="8"/>
      <c r="J1841" s="425"/>
      <c r="K1841"/>
      <c r="L1841"/>
      <c r="M1841"/>
      <c r="N1841"/>
      <c r="O1841"/>
      <c r="P1841"/>
      <c r="Q1841"/>
      <c r="R1841"/>
      <c r="S1841"/>
      <c r="T1841"/>
      <c r="U1841"/>
    </row>
    <row r="1842" spans="1:21" ht="15.75" customHeight="1">
      <c r="A1842"/>
      <c r="B1842"/>
      <c r="C1842"/>
      <c r="D1842"/>
      <c r="E1842"/>
      <c r="F1842"/>
      <c r="G1842"/>
      <c r="H1842"/>
      <c r="I1842" s="8"/>
      <c r="J1842" s="425"/>
      <c r="K1842"/>
      <c r="L1842"/>
      <c r="M1842"/>
      <c r="N1842"/>
      <c r="O1842"/>
      <c r="P1842"/>
      <c r="Q1842"/>
      <c r="R1842"/>
      <c r="S1842"/>
      <c r="T1842"/>
      <c r="U1842"/>
    </row>
    <row r="1843" spans="1:21" ht="15.75" customHeight="1">
      <c r="A1843"/>
      <c r="B1843"/>
      <c r="C1843"/>
      <c r="D1843"/>
      <c r="E1843"/>
      <c r="F1843"/>
      <c r="G1843"/>
      <c r="H1843"/>
      <c r="I1843" s="8"/>
      <c r="J1843" s="425"/>
      <c r="K1843"/>
      <c r="L1843"/>
      <c r="M1843"/>
      <c r="N1843"/>
      <c r="O1843"/>
      <c r="P1843"/>
      <c r="Q1843"/>
      <c r="R1843"/>
      <c r="S1843"/>
      <c r="T1843"/>
      <c r="U1843"/>
    </row>
    <row r="1844" spans="1:21" ht="15.75" customHeight="1">
      <c r="A1844"/>
      <c r="B1844"/>
      <c r="C1844"/>
      <c r="D1844"/>
      <c r="E1844"/>
      <c r="F1844"/>
      <c r="G1844"/>
      <c r="H1844"/>
      <c r="I1844" s="8"/>
      <c r="J1844" s="425"/>
      <c r="K1844"/>
      <c r="L1844"/>
      <c r="M1844"/>
      <c r="N1844"/>
      <c r="O1844"/>
      <c r="P1844"/>
      <c r="Q1844"/>
      <c r="R1844"/>
      <c r="S1844"/>
      <c r="T1844"/>
      <c r="U1844"/>
    </row>
    <row r="1845" spans="1:21" ht="15.75" customHeight="1">
      <c r="A1845"/>
      <c r="B1845"/>
      <c r="C1845"/>
      <c r="D1845"/>
      <c r="E1845"/>
      <c r="F1845"/>
      <c r="G1845"/>
      <c r="H1845"/>
      <c r="I1845" s="8"/>
      <c r="J1845" s="425"/>
      <c r="K1845"/>
      <c r="L1845"/>
      <c r="M1845"/>
      <c r="N1845"/>
      <c r="O1845"/>
      <c r="P1845"/>
      <c r="Q1845"/>
      <c r="R1845"/>
      <c r="S1845"/>
      <c r="T1845"/>
      <c r="U1845"/>
    </row>
    <row r="1846" spans="1:21" ht="15.75" customHeight="1">
      <c r="A1846"/>
      <c r="B1846"/>
      <c r="C1846"/>
      <c r="D1846"/>
      <c r="E1846"/>
      <c r="F1846"/>
      <c r="G1846"/>
      <c r="H1846"/>
      <c r="I1846" s="8"/>
      <c r="J1846" s="425"/>
      <c r="K1846"/>
      <c r="L1846"/>
      <c r="M1846"/>
      <c r="N1846"/>
      <c r="O1846"/>
      <c r="P1846"/>
      <c r="Q1846"/>
      <c r="R1846"/>
      <c r="S1846"/>
      <c r="T1846"/>
      <c r="U1846"/>
    </row>
    <row r="1847" spans="1:21" ht="15.75" customHeight="1">
      <c r="A1847"/>
      <c r="B1847"/>
      <c r="C1847"/>
      <c r="D1847"/>
      <c r="E1847"/>
      <c r="F1847"/>
      <c r="G1847"/>
      <c r="H1847"/>
      <c r="I1847" s="8"/>
      <c r="J1847" s="425"/>
      <c r="K1847"/>
      <c r="L1847"/>
      <c r="M1847"/>
      <c r="N1847"/>
      <c r="O1847"/>
      <c r="P1847"/>
      <c r="Q1847"/>
      <c r="R1847"/>
      <c r="S1847"/>
      <c r="T1847"/>
      <c r="U1847"/>
    </row>
    <row r="1848" spans="1:21" ht="15.75" customHeight="1">
      <c r="A1848"/>
      <c r="B1848"/>
      <c r="C1848"/>
      <c r="D1848"/>
      <c r="E1848"/>
      <c r="F1848"/>
      <c r="G1848"/>
      <c r="H1848"/>
      <c r="I1848" s="8"/>
      <c r="J1848" s="425"/>
      <c r="K1848"/>
      <c r="L1848"/>
      <c r="M1848"/>
      <c r="N1848"/>
      <c r="O1848"/>
      <c r="P1848"/>
      <c r="Q1848"/>
      <c r="R1848"/>
      <c r="S1848"/>
      <c r="T1848"/>
      <c r="U1848"/>
    </row>
    <row r="1849" spans="1:21" ht="15.75" customHeight="1">
      <c r="A1849"/>
      <c r="B1849"/>
      <c r="C1849"/>
      <c r="D1849"/>
      <c r="E1849"/>
      <c r="F1849"/>
      <c r="G1849"/>
      <c r="H1849"/>
      <c r="I1849" s="8"/>
      <c r="J1849" s="425"/>
      <c r="K1849"/>
      <c r="L1849"/>
      <c r="M1849"/>
      <c r="N1849"/>
      <c r="O1849"/>
      <c r="P1849"/>
      <c r="Q1849"/>
      <c r="R1849"/>
      <c r="S1849"/>
      <c r="T1849"/>
      <c r="U1849"/>
    </row>
    <row r="1850" spans="1:21" ht="15.75" customHeight="1">
      <c r="A1850"/>
      <c r="B1850"/>
      <c r="C1850"/>
      <c r="D1850"/>
      <c r="E1850"/>
      <c r="F1850"/>
      <c r="G1850"/>
      <c r="H1850"/>
      <c r="I1850" s="8"/>
      <c r="J1850" s="425"/>
      <c r="K1850"/>
      <c r="L1850"/>
      <c r="M1850"/>
      <c r="N1850"/>
      <c r="O1850"/>
      <c r="P1850"/>
      <c r="Q1850"/>
      <c r="R1850"/>
      <c r="S1850"/>
      <c r="T1850"/>
      <c r="U1850"/>
    </row>
    <row r="1851" spans="1:21" ht="15.75" customHeight="1">
      <c r="A1851"/>
      <c r="B1851"/>
      <c r="C1851"/>
      <c r="D1851"/>
      <c r="E1851"/>
      <c r="F1851"/>
      <c r="G1851"/>
      <c r="H1851"/>
      <c r="I1851" s="8"/>
      <c r="J1851" s="425"/>
      <c r="K1851"/>
      <c r="L1851"/>
      <c r="M1851"/>
      <c r="N1851"/>
      <c r="O1851"/>
      <c r="P1851"/>
      <c r="Q1851"/>
      <c r="R1851"/>
      <c r="S1851"/>
      <c r="T1851"/>
      <c r="U1851"/>
    </row>
    <row r="1852" spans="1:21" ht="15.75" customHeight="1">
      <c r="A1852"/>
      <c r="B1852"/>
      <c r="C1852"/>
      <c r="D1852"/>
      <c r="E1852"/>
      <c r="F1852"/>
      <c r="G1852"/>
      <c r="H1852"/>
      <c r="I1852" s="8"/>
      <c r="J1852" s="425"/>
      <c r="K1852"/>
      <c r="L1852"/>
      <c r="M1852"/>
      <c r="N1852"/>
      <c r="O1852"/>
      <c r="P1852"/>
      <c r="Q1852"/>
      <c r="R1852"/>
      <c r="S1852"/>
      <c r="T1852"/>
      <c r="U1852"/>
    </row>
    <row r="1853" spans="1:21" ht="15.75" customHeight="1">
      <c r="A1853"/>
      <c r="B1853"/>
      <c r="C1853"/>
      <c r="D1853"/>
      <c r="E1853"/>
      <c r="F1853"/>
      <c r="G1853"/>
      <c r="H1853"/>
      <c r="I1853" s="8"/>
      <c r="J1853" s="425"/>
      <c r="K1853"/>
      <c r="L1853"/>
      <c r="M1853"/>
      <c r="N1853"/>
      <c r="O1853"/>
      <c r="P1853"/>
      <c r="Q1853"/>
      <c r="R1853"/>
      <c r="S1853"/>
      <c r="T1853"/>
      <c r="U1853"/>
    </row>
    <row r="1854" spans="1:21" ht="15.75" customHeight="1">
      <c r="A1854"/>
      <c r="B1854"/>
      <c r="C1854"/>
      <c r="D1854"/>
      <c r="E1854"/>
      <c r="F1854"/>
      <c r="G1854"/>
      <c r="H1854"/>
      <c r="I1854" s="8"/>
      <c r="J1854" s="425"/>
      <c r="K1854"/>
      <c r="L1854"/>
      <c r="M1854"/>
      <c r="N1854"/>
      <c r="O1854"/>
      <c r="P1854"/>
      <c r="Q1854"/>
      <c r="R1854"/>
      <c r="S1854"/>
      <c r="T1854"/>
      <c r="U1854"/>
    </row>
    <row r="1855" spans="1:21" ht="15.75" customHeight="1">
      <c r="A1855"/>
      <c r="B1855"/>
      <c r="C1855"/>
      <c r="D1855"/>
      <c r="E1855"/>
      <c r="F1855"/>
      <c r="G1855"/>
      <c r="H1855"/>
      <c r="I1855" s="8"/>
      <c r="J1855" s="425"/>
      <c r="K1855"/>
      <c r="L1855"/>
      <c r="M1855"/>
      <c r="N1855"/>
      <c r="O1855"/>
      <c r="P1855"/>
      <c r="Q1855"/>
      <c r="R1855"/>
      <c r="S1855"/>
      <c r="T1855"/>
      <c r="U1855"/>
    </row>
    <row r="1856" spans="1:21" ht="15.75" customHeight="1">
      <c r="A1856"/>
      <c r="B1856"/>
      <c r="C1856"/>
      <c r="D1856"/>
      <c r="E1856"/>
      <c r="F1856"/>
      <c r="G1856"/>
      <c r="H1856"/>
      <c r="I1856" s="8"/>
      <c r="J1856" s="425"/>
      <c r="K1856"/>
      <c r="L1856"/>
      <c r="M1856"/>
      <c r="N1856"/>
      <c r="O1856"/>
      <c r="P1856"/>
      <c r="Q1856"/>
      <c r="R1856"/>
      <c r="S1856"/>
      <c r="T1856"/>
      <c r="U1856"/>
    </row>
    <row r="1857" spans="1:21" ht="15.75" customHeight="1">
      <c r="A1857"/>
      <c r="B1857"/>
      <c r="C1857"/>
      <c r="D1857"/>
      <c r="E1857"/>
      <c r="F1857"/>
      <c r="G1857"/>
      <c r="H1857"/>
      <c r="I1857" s="8"/>
      <c r="J1857" s="425"/>
      <c r="K1857"/>
      <c r="L1857"/>
      <c r="M1857"/>
      <c r="N1857"/>
      <c r="O1857"/>
      <c r="P1857"/>
      <c r="Q1857"/>
      <c r="R1857"/>
      <c r="S1857"/>
      <c r="T1857"/>
      <c r="U1857"/>
    </row>
    <row r="1858" spans="1:21" ht="15.75" customHeight="1">
      <c r="A1858"/>
      <c r="B1858"/>
      <c r="C1858"/>
      <c r="D1858"/>
      <c r="E1858"/>
      <c r="F1858"/>
      <c r="G1858"/>
      <c r="H1858"/>
      <c r="I1858" s="8"/>
      <c r="J1858" s="425"/>
      <c r="K1858"/>
      <c r="L1858"/>
      <c r="M1858"/>
      <c r="N1858"/>
      <c r="O1858"/>
      <c r="P1858"/>
      <c r="Q1858"/>
      <c r="R1858"/>
      <c r="S1858"/>
      <c r="T1858"/>
      <c r="U1858"/>
    </row>
    <row r="1859" spans="1:21" ht="15.75" customHeight="1">
      <c r="A1859"/>
      <c r="B1859"/>
      <c r="C1859"/>
      <c r="D1859"/>
      <c r="E1859"/>
      <c r="F1859"/>
      <c r="G1859"/>
      <c r="H1859"/>
      <c r="I1859" s="8"/>
      <c r="J1859" s="425"/>
      <c r="K1859"/>
      <c r="L1859"/>
      <c r="M1859"/>
      <c r="N1859"/>
      <c r="O1859"/>
      <c r="P1859"/>
      <c r="Q1859"/>
      <c r="R1859"/>
      <c r="S1859"/>
      <c r="T1859"/>
      <c r="U1859"/>
    </row>
    <row r="1860" spans="1:21" ht="15.75" customHeight="1">
      <c r="A1860"/>
      <c r="B1860"/>
      <c r="C1860"/>
      <c r="D1860"/>
      <c r="E1860"/>
      <c r="F1860"/>
      <c r="G1860"/>
      <c r="H1860"/>
      <c r="I1860" s="8"/>
      <c r="J1860" s="425"/>
      <c r="K1860"/>
      <c r="L1860"/>
      <c r="M1860"/>
      <c r="N1860"/>
      <c r="O1860"/>
      <c r="P1860"/>
      <c r="Q1860"/>
      <c r="R1860"/>
      <c r="S1860"/>
      <c r="T1860"/>
      <c r="U1860"/>
    </row>
    <row r="1861" spans="1:21" ht="15.75" customHeight="1">
      <c r="A1861"/>
      <c r="B1861"/>
      <c r="C1861"/>
      <c r="D1861"/>
      <c r="E1861"/>
      <c r="F1861"/>
      <c r="G1861"/>
      <c r="H1861"/>
      <c r="I1861" s="8"/>
      <c r="J1861" s="425"/>
      <c r="K1861"/>
      <c r="L1861"/>
      <c r="M1861"/>
      <c r="N1861"/>
      <c r="O1861"/>
      <c r="P1861"/>
      <c r="Q1861"/>
      <c r="R1861"/>
      <c r="S1861"/>
      <c r="T1861"/>
      <c r="U1861"/>
    </row>
    <row r="1862" spans="1:21" ht="15.75" customHeight="1">
      <c r="A1862"/>
      <c r="B1862"/>
      <c r="C1862"/>
      <c r="D1862"/>
      <c r="E1862"/>
      <c r="F1862"/>
      <c r="G1862"/>
      <c r="H1862"/>
      <c r="I1862" s="8"/>
      <c r="J1862" s="425"/>
      <c r="K1862"/>
      <c r="L1862"/>
      <c r="M1862"/>
      <c r="N1862"/>
      <c r="O1862"/>
      <c r="P1862"/>
      <c r="Q1862"/>
      <c r="R1862"/>
      <c r="S1862"/>
      <c r="T1862"/>
      <c r="U1862"/>
    </row>
    <row r="1863" spans="1:21" ht="15.75" customHeight="1">
      <c r="A1863"/>
      <c r="B1863"/>
      <c r="C1863"/>
      <c r="D1863"/>
      <c r="E1863"/>
      <c r="F1863"/>
      <c r="G1863"/>
      <c r="H1863"/>
      <c r="I1863" s="8"/>
      <c r="J1863" s="425"/>
      <c r="K1863"/>
      <c r="L1863"/>
      <c r="M1863"/>
      <c r="N1863"/>
      <c r="O1863"/>
      <c r="P1863"/>
      <c r="Q1863"/>
      <c r="R1863"/>
      <c r="S1863"/>
      <c r="T1863"/>
      <c r="U1863"/>
    </row>
    <row r="1864" spans="1:21" ht="15.75" customHeight="1">
      <c r="A1864"/>
      <c r="B1864"/>
      <c r="C1864"/>
      <c r="D1864"/>
      <c r="E1864"/>
      <c r="F1864"/>
      <c r="G1864"/>
      <c r="H1864"/>
      <c r="I1864" s="8"/>
      <c r="J1864" s="425"/>
      <c r="K1864"/>
      <c r="L1864"/>
      <c r="M1864"/>
      <c r="N1864"/>
      <c r="O1864"/>
      <c r="P1864"/>
      <c r="Q1864"/>
      <c r="R1864"/>
      <c r="S1864"/>
      <c r="T1864"/>
      <c r="U1864"/>
    </row>
    <row r="1865" spans="1:21" ht="15.75" customHeight="1">
      <c r="A1865"/>
      <c r="B1865"/>
      <c r="C1865"/>
      <c r="D1865"/>
      <c r="E1865"/>
      <c r="F1865"/>
      <c r="G1865"/>
      <c r="H1865"/>
      <c r="I1865" s="8"/>
      <c r="J1865" s="425"/>
      <c r="K1865"/>
      <c r="L1865"/>
      <c r="M1865"/>
      <c r="N1865"/>
      <c r="O1865"/>
      <c r="P1865"/>
      <c r="Q1865"/>
      <c r="R1865"/>
      <c r="S1865"/>
      <c r="T1865"/>
      <c r="U1865"/>
    </row>
    <row r="1866" spans="1:21" ht="15.75" customHeight="1">
      <c r="A1866"/>
      <c r="B1866"/>
      <c r="C1866"/>
      <c r="D1866"/>
      <c r="E1866"/>
      <c r="F1866"/>
      <c r="G1866"/>
      <c r="H1866"/>
      <c r="I1866" s="8"/>
      <c r="J1866" s="425"/>
      <c r="K1866"/>
      <c r="L1866"/>
      <c r="M1866"/>
      <c r="N1866"/>
      <c r="O1866"/>
      <c r="P1866"/>
      <c r="Q1866"/>
      <c r="R1866"/>
      <c r="S1866"/>
      <c r="T1866"/>
      <c r="U1866"/>
    </row>
    <row r="1867" spans="1:21" ht="15.75" customHeight="1">
      <c r="A1867"/>
      <c r="B1867"/>
      <c r="C1867"/>
      <c r="D1867"/>
      <c r="E1867"/>
      <c r="F1867"/>
      <c r="G1867"/>
      <c r="H1867"/>
      <c r="I1867" s="8"/>
      <c r="J1867" s="425"/>
      <c r="K1867"/>
      <c r="L1867"/>
      <c r="M1867"/>
      <c r="N1867"/>
      <c r="O1867"/>
      <c r="P1867"/>
      <c r="Q1867"/>
      <c r="R1867"/>
      <c r="S1867"/>
      <c r="T1867"/>
      <c r="U1867"/>
    </row>
    <row r="1868" spans="1:21" ht="15.75" customHeight="1">
      <c r="A1868"/>
      <c r="B1868"/>
      <c r="C1868"/>
      <c r="D1868"/>
      <c r="E1868"/>
      <c r="F1868"/>
      <c r="G1868"/>
      <c r="H1868"/>
      <c r="I1868" s="8"/>
      <c r="J1868" s="425"/>
      <c r="K1868"/>
      <c r="L1868"/>
      <c r="M1868"/>
      <c r="N1868"/>
      <c r="O1868"/>
      <c r="P1868"/>
      <c r="Q1868"/>
      <c r="R1868"/>
      <c r="S1868"/>
      <c r="T1868"/>
      <c r="U1868"/>
    </row>
    <row r="1869" spans="1:21" ht="15.75" customHeight="1">
      <c r="A1869"/>
      <c r="B1869"/>
      <c r="C1869"/>
      <c r="D1869"/>
      <c r="E1869"/>
      <c r="F1869"/>
      <c r="G1869"/>
      <c r="H1869"/>
      <c r="I1869" s="8"/>
      <c r="J1869" s="425"/>
      <c r="K1869"/>
      <c r="L1869"/>
      <c r="M1869"/>
      <c r="N1869"/>
      <c r="O1869"/>
      <c r="P1869"/>
      <c r="Q1869"/>
      <c r="R1869"/>
      <c r="S1869"/>
      <c r="T1869"/>
      <c r="U1869"/>
    </row>
    <row r="1870" spans="1:21" ht="15.75" customHeight="1">
      <c r="A1870"/>
      <c r="B1870"/>
      <c r="C1870"/>
      <c r="D1870"/>
      <c r="E1870"/>
      <c r="F1870"/>
      <c r="G1870"/>
      <c r="H1870"/>
      <c r="I1870" s="8"/>
      <c r="J1870" s="425"/>
      <c r="K1870"/>
      <c r="L1870"/>
      <c r="M1870"/>
      <c r="N1870"/>
      <c r="O1870"/>
      <c r="P1870"/>
      <c r="Q1870"/>
      <c r="R1870"/>
      <c r="S1870"/>
      <c r="T1870"/>
      <c r="U1870"/>
    </row>
    <row r="1871" spans="1:21" ht="15.75" customHeight="1">
      <c r="A1871"/>
      <c r="B1871"/>
      <c r="C1871"/>
      <c r="D1871"/>
      <c r="E1871"/>
      <c r="F1871"/>
      <c r="G1871"/>
      <c r="H1871"/>
      <c r="I1871" s="8"/>
      <c r="J1871" s="425"/>
      <c r="K1871"/>
      <c r="L1871"/>
      <c r="M1871"/>
      <c r="N1871"/>
      <c r="O1871"/>
      <c r="P1871"/>
      <c r="Q1871"/>
      <c r="R1871"/>
      <c r="S1871"/>
      <c r="T1871"/>
      <c r="U1871"/>
    </row>
    <row r="1872" spans="1:21" ht="15.75" customHeight="1">
      <c r="A1872"/>
      <c r="B1872"/>
      <c r="C1872"/>
      <c r="D1872"/>
      <c r="E1872"/>
      <c r="F1872"/>
      <c r="G1872"/>
      <c r="H1872"/>
      <c r="I1872" s="8"/>
      <c r="J1872" s="425"/>
      <c r="K1872"/>
      <c r="L1872"/>
      <c r="M1872"/>
      <c r="N1872"/>
      <c r="O1872"/>
      <c r="P1872"/>
      <c r="Q1872"/>
      <c r="R1872"/>
      <c r="S1872"/>
      <c r="T1872"/>
      <c r="U1872"/>
    </row>
    <row r="1873" spans="1:21" ht="15.75" customHeight="1">
      <c r="A1873"/>
      <c r="B1873"/>
      <c r="C1873"/>
      <c r="D1873"/>
      <c r="E1873"/>
      <c r="F1873"/>
      <c r="G1873"/>
      <c r="H1873"/>
      <c r="I1873" s="8"/>
      <c r="J1873" s="425"/>
      <c r="K1873"/>
      <c r="L1873"/>
      <c r="M1873"/>
      <c r="N1873"/>
      <c r="O1873"/>
      <c r="P1873"/>
      <c r="Q1873"/>
      <c r="R1873"/>
      <c r="S1873"/>
      <c r="T1873"/>
      <c r="U1873"/>
    </row>
    <row r="1874" spans="1:21" ht="15.75" customHeight="1">
      <c r="A1874"/>
      <c r="B1874"/>
      <c r="C1874"/>
      <c r="D1874"/>
      <c r="E1874"/>
      <c r="F1874"/>
      <c r="G1874"/>
      <c r="H1874"/>
      <c r="I1874" s="8"/>
      <c r="J1874" s="425"/>
      <c r="K1874"/>
      <c r="L1874"/>
      <c r="M1874"/>
      <c r="N1874"/>
      <c r="O1874"/>
      <c r="P1874"/>
      <c r="Q1874"/>
      <c r="R1874"/>
      <c r="S1874"/>
      <c r="T1874"/>
      <c r="U1874"/>
    </row>
    <row r="1875" spans="1:21" ht="15.75" customHeight="1">
      <c r="A1875"/>
      <c r="B1875"/>
      <c r="C1875"/>
      <c r="D1875"/>
      <c r="E1875"/>
      <c r="F1875"/>
      <c r="G1875"/>
      <c r="H1875"/>
      <c r="I1875" s="8"/>
      <c r="J1875" s="425"/>
      <c r="K1875"/>
      <c r="L1875"/>
      <c r="M1875"/>
      <c r="N1875"/>
      <c r="O1875"/>
      <c r="P1875"/>
      <c r="Q1875"/>
      <c r="R1875"/>
      <c r="S1875"/>
      <c r="T1875"/>
      <c r="U1875"/>
    </row>
    <row r="1876" spans="1:21" ht="15.75" customHeight="1">
      <c r="A1876"/>
      <c r="B1876"/>
      <c r="C1876"/>
      <c r="D1876"/>
      <c r="E1876"/>
      <c r="F1876"/>
      <c r="G1876"/>
      <c r="H1876"/>
      <c r="I1876" s="8"/>
      <c r="J1876" s="425"/>
      <c r="K1876"/>
      <c r="L1876"/>
      <c r="M1876"/>
      <c r="N1876"/>
      <c r="O1876"/>
      <c r="P1876"/>
      <c r="Q1876"/>
      <c r="R1876"/>
      <c r="S1876"/>
      <c r="T1876"/>
      <c r="U1876"/>
    </row>
    <row r="1877" spans="1:21" ht="15.75" customHeight="1">
      <c r="A1877"/>
      <c r="B1877"/>
      <c r="C1877"/>
      <c r="D1877"/>
      <c r="E1877"/>
      <c r="F1877"/>
      <c r="G1877"/>
      <c r="H1877"/>
      <c r="I1877" s="8"/>
      <c r="J1877" s="425"/>
      <c r="K1877"/>
      <c r="L1877"/>
      <c r="M1877"/>
      <c r="N1877"/>
      <c r="O1877"/>
      <c r="P1877"/>
      <c r="Q1877"/>
      <c r="R1877"/>
      <c r="S1877"/>
      <c r="T1877"/>
      <c r="U1877"/>
    </row>
    <row r="1878" spans="1:21" ht="15.75" customHeight="1">
      <c r="A1878"/>
      <c r="B1878"/>
      <c r="C1878"/>
      <c r="D1878"/>
      <c r="E1878"/>
      <c r="F1878"/>
      <c r="G1878"/>
      <c r="H1878"/>
      <c r="I1878" s="8"/>
      <c r="J1878" s="425"/>
      <c r="K1878"/>
      <c r="L1878"/>
      <c r="M1878"/>
      <c r="N1878"/>
      <c r="O1878"/>
      <c r="P1878"/>
      <c r="Q1878"/>
      <c r="R1878"/>
      <c r="S1878"/>
      <c r="T1878"/>
      <c r="U1878"/>
    </row>
    <row r="1879" spans="1:21" ht="15.75" customHeight="1">
      <c r="A1879"/>
      <c r="B1879"/>
      <c r="C1879"/>
      <c r="D1879"/>
      <c r="E1879"/>
      <c r="F1879"/>
      <c r="G1879"/>
      <c r="H1879"/>
      <c r="I1879" s="8"/>
      <c r="J1879" s="425"/>
      <c r="K1879"/>
      <c r="L1879"/>
      <c r="M1879"/>
      <c r="N1879"/>
      <c r="O1879"/>
      <c r="P1879"/>
      <c r="Q1879"/>
      <c r="R1879"/>
      <c r="S1879"/>
      <c r="T1879"/>
      <c r="U1879"/>
    </row>
    <row r="1880" spans="1:21" ht="15.75" customHeight="1">
      <c r="A1880"/>
      <c r="B1880"/>
      <c r="C1880"/>
      <c r="D1880"/>
      <c r="E1880"/>
      <c r="F1880"/>
      <c r="G1880"/>
      <c r="H1880"/>
      <c r="I1880" s="8"/>
      <c r="J1880" s="425"/>
      <c r="K1880"/>
      <c r="L1880"/>
      <c r="M1880"/>
      <c r="N1880"/>
      <c r="O1880"/>
      <c r="P1880"/>
      <c r="Q1880"/>
      <c r="R1880"/>
      <c r="S1880"/>
      <c r="T1880"/>
      <c r="U1880"/>
    </row>
    <row r="1881" spans="1:21" ht="15.75" customHeight="1">
      <c r="A1881"/>
      <c r="B1881"/>
      <c r="C1881"/>
      <c r="D1881"/>
      <c r="E1881"/>
      <c r="F1881"/>
      <c r="G1881"/>
      <c r="H1881"/>
      <c r="I1881" s="8"/>
      <c r="J1881" s="425"/>
      <c r="K1881"/>
      <c r="L1881"/>
      <c r="M1881"/>
      <c r="N1881"/>
      <c r="O1881"/>
      <c r="P1881"/>
      <c r="Q1881"/>
      <c r="R1881"/>
      <c r="S1881"/>
      <c r="T1881"/>
      <c r="U1881"/>
    </row>
    <row r="1882" spans="1:21" ht="15.75" customHeight="1">
      <c r="A1882"/>
      <c r="B1882"/>
      <c r="C1882"/>
      <c r="D1882"/>
      <c r="E1882"/>
      <c r="F1882"/>
      <c r="G1882"/>
      <c r="H1882"/>
      <c r="I1882" s="8"/>
      <c r="J1882" s="425"/>
      <c r="K1882"/>
      <c r="L1882"/>
      <c r="M1882"/>
      <c r="N1882"/>
      <c r="O1882"/>
      <c r="P1882"/>
      <c r="Q1882"/>
      <c r="R1882"/>
      <c r="S1882"/>
      <c r="T1882"/>
      <c r="U1882"/>
    </row>
    <row r="1883" spans="1:21" ht="15.75" customHeight="1">
      <c r="A1883"/>
      <c r="B1883"/>
      <c r="C1883"/>
      <c r="D1883"/>
      <c r="E1883"/>
      <c r="F1883"/>
      <c r="G1883"/>
      <c r="H1883"/>
      <c r="I1883" s="8"/>
      <c r="J1883" s="425"/>
      <c r="K1883"/>
      <c r="L1883"/>
      <c r="M1883"/>
      <c r="N1883"/>
      <c r="O1883"/>
      <c r="P1883"/>
      <c r="Q1883"/>
      <c r="R1883"/>
      <c r="S1883"/>
      <c r="T1883"/>
      <c r="U1883"/>
    </row>
    <row r="1884" spans="1:21" ht="15.75" customHeight="1">
      <c r="A1884"/>
      <c r="B1884"/>
      <c r="C1884"/>
      <c r="D1884"/>
      <c r="E1884"/>
      <c r="F1884"/>
      <c r="G1884"/>
      <c r="H1884"/>
      <c r="I1884" s="8"/>
      <c r="J1884" s="425"/>
      <c r="K1884"/>
      <c r="L1884"/>
      <c r="M1884"/>
      <c r="N1884"/>
      <c r="O1884"/>
      <c r="P1884"/>
      <c r="Q1884"/>
      <c r="R1884"/>
      <c r="S1884"/>
      <c r="T1884"/>
      <c r="U1884"/>
    </row>
    <row r="1885" spans="1:21" ht="15.75" customHeight="1">
      <c r="A1885"/>
      <c r="B1885"/>
      <c r="C1885"/>
      <c r="D1885"/>
      <c r="E1885"/>
      <c r="F1885"/>
      <c r="G1885"/>
      <c r="H1885"/>
      <c r="I1885" s="8"/>
      <c r="J1885" s="425"/>
      <c r="K1885"/>
      <c r="L1885"/>
      <c r="M1885"/>
      <c r="N1885"/>
      <c r="O1885"/>
      <c r="P1885"/>
      <c r="Q1885"/>
      <c r="R1885"/>
      <c r="S1885"/>
      <c r="T1885"/>
      <c r="U1885"/>
    </row>
    <row r="1886" spans="1:21" ht="15.75" customHeight="1">
      <c r="A1886"/>
      <c r="B1886"/>
      <c r="C1886"/>
      <c r="D1886"/>
      <c r="E1886"/>
      <c r="F1886"/>
      <c r="G1886"/>
      <c r="H1886"/>
      <c r="I1886" s="8"/>
      <c r="J1886" s="425"/>
      <c r="K1886"/>
      <c r="L1886"/>
      <c r="M1886"/>
      <c r="N1886"/>
      <c r="O1886"/>
      <c r="P1886"/>
      <c r="Q1886"/>
      <c r="R1886"/>
      <c r="S1886"/>
      <c r="T1886"/>
      <c r="U1886"/>
    </row>
    <row r="1887" spans="1:21" ht="15.75" customHeight="1">
      <c r="A1887"/>
      <c r="B1887"/>
      <c r="C1887"/>
      <c r="D1887"/>
      <c r="E1887"/>
      <c r="F1887"/>
      <c r="G1887"/>
      <c r="H1887"/>
      <c r="I1887" s="8"/>
      <c r="J1887" s="425"/>
      <c r="K1887"/>
      <c r="L1887"/>
      <c r="M1887"/>
      <c r="N1887"/>
      <c r="O1887"/>
      <c r="P1887"/>
      <c r="Q1887"/>
      <c r="R1887"/>
      <c r="S1887"/>
      <c r="T1887"/>
      <c r="U1887"/>
    </row>
    <row r="1888" spans="1:21" ht="15.75" customHeight="1">
      <c r="A1888"/>
      <c r="B1888"/>
      <c r="C1888"/>
      <c r="D1888"/>
      <c r="E1888"/>
      <c r="F1888"/>
      <c r="G1888"/>
      <c r="H1888"/>
      <c r="I1888" s="8"/>
      <c r="J1888" s="425"/>
      <c r="K1888"/>
      <c r="L1888"/>
      <c r="M1888"/>
      <c r="N1888"/>
      <c r="O1888"/>
      <c r="P1888"/>
      <c r="Q1888"/>
      <c r="R1888"/>
      <c r="S1888"/>
      <c r="T1888"/>
      <c r="U1888"/>
    </row>
    <row r="1889" spans="1:21" ht="15.75" customHeight="1">
      <c r="A1889"/>
      <c r="B1889"/>
      <c r="C1889"/>
      <c r="D1889"/>
      <c r="E1889"/>
      <c r="F1889"/>
      <c r="G1889"/>
      <c r="H1889"/>
      <c r="I1889" s="8"/>
      <c r="J1889" s="425"/>
      <c r="K1889"/>
      <c r="L1889"/>
      <c r="M1889"/>
      <c r="N1889"/>
      <c r="O1889"/>
      <c r="P1889"/>
      <c r="Q1889"/>
      <c r="R1889"/>
      <c r="S1889"/>
      <c r="T1889"/>
      <c r="U1889"/>
    </row>
    <row r="1890" spans="1:21" ht="15.75" customHeight="1">
      <c r="A1890"/>
      <c r="B1890"/>
      <c r="C1890"/>
      <c r="D1890"/>
      <c r="E1890"/>
      <c r="F1890"/>
      <c r="G1890"/>
      <c r="H1890"/>
      <c r="I1890" s="8"/>
      <c r="J1890" s="425"/>
      <c r="K1890"/>
      <c r="L1890"/>
      <c r="M1890"/>
      <c r="N1890"/>
      <c r="O1890"/>
      <c r="P1890"/>
      <c r="Q1890"/>
      <c r="R1890"/>
      <c r="S1890"/>
      <c r="T1890"/>
      <c r="U1890"/>
    </row>
    <row r="1891" spans="1:21" ht="15.75" customHeight="1">
      <c r="A1891"/>
      <c r="B1891"/>
      <c r="C1891"/>
      <c r="D1891"/>
      <c r="E1891"/>
      <c r="F1891"/>
      <c r="G1891"/>
      <c r="H1891"/>
      <c r="I1891" s="8"/>
      <c r="J1891" s="425"/>
      <c r="K1891"/>
      <c r="L1891"/>
      <c r="M1891"/>
      <c r="N1891"/>
      <c r="O1891"/>
      <c r="P1891"/>
      <c r="Q1891"/>
      <c r="R1891"/>
      <c r="S1891"/>
      <c r="T1891"/>
      <c r="U1891"/>
    </row>
    <row r="1892" spans="1:21" ht="15.75" customHeight="1">
      <c r="A1892"/>
      <c r="B1892"/>
      <c r="C1892"/>
      <c r="D1892"/>
      <c r="E1892"/>
      <c r="F1892"/>
      <c r="G1892"/>
      <c r="H1892"/>
      <c r="I1892" s="8"/>
      <c r="J1892" s="425"/>
      <c r="K1892"/>
      <c r="L1892"/>
      <c r="M1892"/>
      <c r="N1892"/>
      <c r="O1892"/>
      <c r="P1892"/>
      <c r="Q1892"/>
      <c r="R1892"/>
      <c r="S1892"/>
      <c r="T1892"/>
      <c r="U1892"/>
    </row>
    <row r="1893" spans="1:21" ht="15.75" customHeight="1">
      <c r="A1893"/>
      <c r="B1893"/>
      <c r="C1893"/>
      <c r="D1893"/>
      <c r="E1893"/>
      <c r="F1893"/>
      <c r="G1893"/>
      <c r="H1893"/>
      <c r="I1893" s="8"/>
      <c r="J1893" s="425"/>
      <c r="K1893"/>
      <c r="L1893"/>
      <c r="M1893"/>
      <c r="N1893"/>
      <c r="O1893"/>
      <c r="P1893"/>
      <c r="Q1893"/>
      <c r="R1893"/>
      <c r="S1893"/>
      <c r="T1893"/>
      <c r="U1893"/>
    </row>
    <row r="1894" spans="1:21" ht="15.75" customHeight="1">
      <c r="A1894"/>
      <c r="B1894"/>
      <c r="C1894"/>
      <c r="D1894"/>
      <c r="E1894"/>
      <c r="F1894"/>
      <c r="G1894"/>
      <c r="H1894"/>
      <c r="I1894" s="8"/>
      <c r="J1894" s="425"/>
      <c r="K1894"/>
      <c r="L1894"/>
      <c r="M1894"/>
      <c r="N1894"/>
      <c r="O1894"/>
      <c r="P1894"/>
      <c r="Q1894"/>
      <c r="R1894"/>
      <c r="S1894"/>
      <c r="T1894"/>
      <c r="U1894"/>
    </row>
    <row r="1895" spans="1:21" ht="15.75" customHeight="1">
      <c r="A1895"/>
      <c r="B1895"/>
      <c r="C1895"/>
      <c r="D1895"/>
      <c r="E1895"/>
      <c r="F1895"/>
      <c r="G1895"/>
      <c r="H1895"/>
      <c r="I1895" s="8"/>
      <c r="J1895" s="425"/>
      <c r="K1895"/>
      <c r="L1895"/>
      <c r="M1895"/>
      <c r="N1895"/>
      <c r="O1895"/>
      <c r="P1895"/>
      <c r="Q1895"/>
      <c r="R1895"/>
      <c r="S1895"/>
      <c r="T1895"/>
      <c r="U1895"/>
    </row>
    <row r="1896" spans="1:21" ht="15.75" customHeight="1">
      <c r="A1896"/>
      <c r="B1896"/>
      <c r="C1896"/>
      <c r="D1896"/>
      <c r="E1896"/>
      <c r="F1896"/>
      <c r="G1896"/>
      <c r="H1896"/>
      <c r="I1896" s="8"/>
      <c r="J1896" s="425"/>
      <c r="K1896"/>
      <c r="L1896"/>
      <c r="M1896"/>
      <c r="N1896"/>
      <c r="O1896"/>
      <c r="P1896"/>
      <c r="Q1896"/>
      <c r="R1896"/>
      <c r="S1896"/>
      <c r="T1896"/>
      <c r="U1896"/>
    </row>
    <row r="1897" spans="1:21" ht="15.75" customHeight="1">
      <c r="A1897"/>
      <c r="B1897"/>
      <c r="C1897"/>
      <c r="D1897"/>
      <c r="E1897"/>
      <c r="F1897"/>
      <c r="G1897"/>
      <c r="H1897"/>
      <c r="I1897" s="8"/>
      <c r="J1897" s="425"/>
      <c r="K1897"/>
      <c r="L1897"/>
      <c r="M1897"/>
      <c r="N1897"/>
      <c r="O1897"/>
      <c r="P1897"/>
      <c r="Q1897"/>
      <c r="R1897"/>
      <c r="S1897"/>
      <c r="T1897"/>
      <c r="U1897"/>
    </row>
    <row r="1898" spans="1:21" ht="15.75" customHeight="1">
      <c r="A1898"/>
      <c r="B1898"/>
      <c r="C1898"/>
      <c r="D1898"/>
      <c r="E1898"/>
      <c r="F1898"/>
      <c r="G1898"/>
      <c r="H1898"/>
      <c r="I1898" s="8"/>
      <c r="J1898" s="425"/>
      <c r="K1898"/>
      <c r="L1898"/>
      <c r="M1898"/>
      <c r="N1898"/>
      <c r="O1898"/>
      <c r="P1898"/>
      <c r="Q1898"/>
      <c r="R1898"/>
      <c r="S1898"/>
      <c r="T1898"/>
      <c r="U1898"/>
    </row>
    <row r="1899" spans="1:21" ht="15.75" customHeight="1">
      <c r="A1899"/>
      <c r="B1899"/>
      <c r="C1899"/>
      <c r="D1899"/>
      <c r="E1899"/>
      <c r="F1899"/>
      <c r="G1899"/>
      <c r="H1899"/>
      <c r="I1899" s="8"/>
      <c r="J1899" s="425"/>
      <c r="K1899"/>
      <c r="L1899"/>
      <c r="M1899"/>
      <c r="N1899"/>
      <c r="O1899"/>
      <c r="P1899"/>
      <c r="Q1899"/>
      <c r="R1899"/>
      <c r="S1899"/>
      <c r="T1899"/>
      <c r="U1899"/>
    </row>
    <row r="1900" spans="1:21" ht="15.75" customHeight="1">
      <c r="A1900"/>
      <c r="B1900"/>
      <c r="C1900"/>
      <c r="D1900"/>
      <c r="E1900"/>
      <c r="F1900"/>
      <c r="G1900"/>
      <c r="H1900"/>
      <c r="I1900" s="8"/>
      <c r="J1900" s="425"/>
      <c r="K1900"/>
      <c r="L1900"/>
      <c r="M1900"/>
      <c r="N1900"/>
      <c r="O1900"/>
      <c r="P1900"/>
      <c r="Q1900"/>
      <c r="R1900"/>
      <c r="S1900"/>
      <c r="T1900"/>
      <c r="U1900"/>
    </row>
    <row r="1901" spans="1:21" ht="15.75" customHeight="1">
      <c r="A1901"/>
      <c r="B1901"/>
      <c r="C1901"/>
      <c r="D1901"/>
      <c r="E1901"/>
      <c r="F1901"/>
      <c r="G1901"/>
      <c r="H1901"/>
      <c r="I1901" s="8"/>
      <c r="J1901" s="425"/>
      <c r="K1901"/>
      <c r="L1901"/>
      <c r="M1901"/>
      <c r="N1901"/>
      <c r="O1901"/>
      <c r="P1901"/>
      <c r="Q1901"/>
      <c r="R1901"/>
      <c r="S1901"/>
      <c r="T1901"/>
      <c r="U1901"/>
    </row>
    <row r="1902" spans="1:21" ht="15.75" customHeight="1">
      <c r="A1902"/>
      <c r="B1902"/>
      <c r="C1902"/>
      <c r="D1902"/>
      <c r="E1902"/>
      <c r="F1902"/>
      <c r="G1902"/>
      <c r="H1902"/>
      <c r="I1902" s="8"/>
      <c r="J1902" s="425"/>
      <c r="K1902"/>
      <c r="L1902"/>
      <c r="M1902"/>
      <c r="N1902"/>
      <c r="O1902"/>
      <c r="P1902"/>
      <c r="Q1902"/>
      <c r="R1902"/>
      <c r="S1902"/>
      <c r="T1902"/>
      <c r="U1902"/>
    </row>
    <row r="1903" spans="1:21" ht="15.75" customHeight="1">
      <c r="A1903"/>
      <c r="B1903"/>
      <c r="C1903"/>
      <c r="D1903"/>
      <c r="E1903"/>
      <c r="F1903"/>
      <c r="G1903"/>
      <c r="H1903"/>
      <c r="I1903" s="8"/>
      <c r="J1903" s="425"/>
      <c r="K1903"/>
      <c r="L1903"/>
      <c r="M1903"/>
      <c r="N1903"/>
      <c r="O1903"/>
      <c r="P1903"/>
      <c r="Q1903"/>
      <c r="R1903"/>
      <c r="S1903"/>
      <c r="T1903"/>
      <c r="U1903"/>
    </row>
    <row r="1904" spans="1:21" ht="15.75" customHeight="1">
      <c r="A1904"/>
      <c r="B1904"/>
      <c r="C1904"/>
      <c r="D1904"/>
      <c r="E1904"/>
      <c r="F1904"/>
      <c r="G1904"/>
      <c r="H1904"/>
      <c r="I1904" s="8"/>
      <c r="J1904" s="425"/>
      <c r="K1904"/>
      <c r="L1904"/>
      <c r="M1904"/>
      <c r="N1904"/>
      <c r="O1904"/>
      <c r="P1904"/>
      <c r="Q1904"/>
      <c r="R1904"/>
      <c r="S1904"/>
      <c r="T1904"/>
      <c r="U1904"/>
    </row>
    <row r="1905" spans="1:21" ht="15.75" customHeight="1">
      <c r="A1905"/>
      <c r="B1905"/>
      <c r="C1905"/>
      <c r="D1905"/>
      <c r="E1905"/>
      <c r="F1905"/>
      <c r="G1905"/>
      <c r="H1905"/>
      <c r="I1905" s="8"/>
      <c r="J1905" s="425"/>
      <c r="K1905"/>
      <c r="L1905"/>
      <c r="M1905"/>
      <c r="N1905"/>
      <c r="O1905"/>
      <c r="P1905"/>
      <c r="Q1905"/>
      <c r="R1905"/>
      <c r="S1905"/>
      <c r="T1905"/>
      <c r="U1905"/>
    </row>
    <row r="1906" spans="1:21" ht="15.75" customHeight="1">
      <c r="A1906"/>
      <c r="B1906"/>
      <c r="C1906"/>
      <c r="D1906"/>
      <c r="E1906"/>
      <c r="F1906"/>
      <c r="G1906"/>
      <c r="H1906"/>
      <c r="I1906" s="8"/>
      <c r="J1906" s="425"/>
      <c r="K1906"/>
      <c r="L1906"/>
      <c r="M1906"/>
      <c r="N1906"/>
      <c r="O1906"/>
      <c r="P1906"/>
      <c r="Q1906"/>
      <c r="R1906"/>
      <c r="S1906"/>
      <c r="T1906"/>
      <c r="U1906"/>
    </row>
    <row r="1907" spans="1:21" ht="15.75" customHeight="1">
      <c r="A1907"/>
      <c r="B1907"/>
      <c r="C1907"/>
      <c r="D1907"/>
      <c r="E1907"/>
      <c r="F1907"/>
      <c r="G1907"/>
      <c r="H1907"/>
      <c r="I1907" s="8"/>
      <c r="J1907" s="425"/>
      <c r="K1907"/>
      <c r="L1907"/>
      <c r="M1907"/>
      <c r="N1907"/>
      <c r="O1907"/>
      <c r="P1907"/>
      <c r="Q1907"/>
      <c r="R1907"/>
      <c r="S1907"/>
      <c r="T1907"/>
      <c r="U1907"/>
    </row>
    <row r="1908" spans="1:21" ht="15.75" customHeight="1">
      <c r="A1908"/>
      <c r="B1908"/>
      <c r="C1908"/>
      <c r="D1908"/>
      <c r="E1908"/>
      <c r="F1908"/>
      <c r="G1908"/>
      <c r="H1908"/>
      <c r="I1908" s="8"/>
      <c r="J1908" s="425"/>
      <c r="K1908"/>
      <c r="L1908"/>
      <c r="M1908"/>
      <c r="N1908"/>
      <c r="O1908"/>
      <c r="P1908"/>
      <c r="Q1908"/>
      <c r="R1908"/>
      <c r="S1908"/>
      <c r="T1908"/>
      <c r="U1908"/>
    </row>
    <row r="1909" spans="1:21" ht="15.75" customHeight="1">
      <c r="A1909"/>
      <c r="B1909"/>
      <c r="C1909"/>
      <c r="D1909"/>
      <c r="E1909"/>
      <c r="F1909"/>
      <c r="G1909"/>
      <c r="H1909"/>
      <c r="I1909" s="8"/>
      <c r="J1909" s="425"/>
      <c r="K1909"/>
      <c r="L1909"/>
      <c r="M1909"/>
      <c r="N1909"/>
      <c r="O1909"/>
      <c r="P1909"/>
      <c r="Q1909"/>
      <c r="R1909"/>
      <c r="S1909"/>
      <c r="T1909"/>
      <c r="U1909"/>
    </row>
    <row r="1910" spans="1:21" ht="15.75" customHeight="1">
      <c r="A1910"/>
      <c r="B1910"/>
      <c r="C1910"/>
      <c r="D1910"/>
      <c r="E1910"/>
      <c r="F1910"/>
      <c r="G1910"/>
      <c r="H1910"/>
      <c r="I1910" s="8"/>
      <c r="J1910" s="425"/>
      <c r="K1910"/>
      <c r="L1910"/>
      <c r="M1910"/>
      <c r="N1910"/>
      <c r="O1910"/>
      <c r="P1910"/>
      <c r="Q1910"/>
      <c r="R1910"/>
      <c r="S1910"/>
      <c r="T1910"/>
      <c r="U1910"/>
    </row>
    <row r="1911" spans="1:21" ht="15.75" customHeight="1">
      <c r="A1911"/>
      <c r="B1911"/>
      <c r="C1911"/>
      <c r="D1911"/>
      <c r="E1911"/>
      <c r="F1911"/>
      <c r="G1911"/>
      <c r="H1911"/>
      <c r="I1911" s="8"/>
      <c r="J1911" s="425"/>
      <c r="K1911"/>
      <c r="L1911"/>
      <c r="M1911"/>
      <c r="N1911"/>
      <c r="O1911"/>
      <c r="P1911"/>
      <c r="Q1911"/>
      <c r="R1911"/>
      <c r="S1911"/>
      <c r="T1911"/>
      <c r="U1911"/>
    </row>
    <row r="1912" spans="1:21" ht="15.75" customHeight="1">
      <c r="A1912"/>
      <c r="B1912"/>
      <c r="C1912"/>
      <c r="D1912"/>
      <c r="E1912"/>
      <c r="F1912"/>
      <c r="G1912"/>
      <c r="H1912"/>
      <c r="I1912" s="8"/>
      <c r="J1912" s="425"/>
      <c r="K1912"/>
      <c r="L1912"/>
      <c r="M1912"/>
      <c r="N1912"/>
      <c r="O1912"/>
      <c r="P1912"/>
      <c r="Q1912"/>
      <c r="R1912"/>
      <c r="S1912"/>
      <c r="T1912"/>
      <c r="U1912"/>
    </row>
    <row r="1913" spans="1:21" ht="15.75" customHeight="1">
      <c r="A1913"/>
      <c r="B1913"/>
      <c r="C1913"/>
      <c r="D1913"/>
      <c r="E1913"/>
      <c r="F1913"/>
      <c r="G1913"/>
      <c r="H1913"/>
      <c r="I1913" s="8"/>
      <c r="J1913" s="425"/>
      <c r="K1913"/>
      <c r="L1913"/>
      <c r="M1913"/>
      <c r="N1913"/>
      <c r="O1913"/>
      <c r="P1913"/>
      <c r="Q1913"/>
      <c r="R1913"/>
      <c r="S1913"/>
      <c r="T1913"/>
      <c r="U1913"/>
    </row>
    <row r="1914" spans="1:21" ht="15.75" customHeight="1">
      <c r="A1914"/>
      <c r="B1914"/>
      <c r="C1914"/>
      <c r="D1914"/>
      <c r="E1914"/>
      <c r="F1914"/>
      <c r="G1914"/>
      <c r="H1914"/>
      <c r="I1914" s="8"/>
      <c r="J1914" s="425"/>
      <c r="K1914"/>
      <c r="L1914"/>
      <c r="M1914"/>
      <c r="N1914"/>
      <c r="O1914"/>
      <c r="P1914"/>
      <c r="Q1914"/>
      <c r="R1914"/>
      <c r="S1914"/>
      <c r="T1914"/>
      <c r="U1914"/>
    </row>
    <row r="1915" spans="1:21" ht="15.75" customHeight="1">
      <c r="A1915"/>
      <c r="B1915"/>
      <c r="C1915"/>
      <c r="D1915"/>
      <c r="E1915"/>
      <c r="F1915"/>
      <c r="G1915"/>
      <c r="H1915"/>
      <c r="I1915" s="8"/>
      <c r="J1915" s="425"/>
      <c r="K1915"/>
      <c r="L1915"/>
      <c r="M1915"/>
      <c r="N1915"/>
      <c r="O1915"/>
      <c r="P1915"/>
      <c r="Q1915"/>
      <c r="R1915"/>
      <c r="S1915"/>
      <c r="T1915"/>
      <c r="U1915"/>
    </row>
    <row r="1916" spans="1:21" ht="15.75" customHeight="1">
      <c r="A1916"/>
      <c r="B1916"/>
      <c r="C1916"/>
      <c r="D1916"/>
      <c r="E1916"/>
      <c r="F1916"/>
      <c r="G1916"/>
      <c r="H1916"/>
      <c r="I1916" s="8"/>
      <c r="J1916" s="425"/>
      <c r="K1916"/>
      <c r="L1916"/>
      <c r="M1916"/>
      <c r="N1916"/>
      <c r="O1916"/>
      <c r="P1916"/>
      <c r="Q1916"/>
      <c r="R1916"/>
      <c r="S1916"/>
      <c r="T1916"/>
      <c r="U1916"/>
    </row>
    <row r="1917" spans="1:21" ht="15.75" customHeight="1">
      <c r="A1917"/>
      <c r="B1917"/>
      <c r="C1917"/>
      <c r="D1917"/>
      <c r="E1917"/>
      <c r="F1917"/>
      <c r="G1917"/>
      <c r="H1917"/>
      <c r="I1917" s="8"/>
      <c r="J1917" s="425"/>
      <c r="K1917"/>
      <c r="L1917"/>
      <c r="M1917"/>
      <c r="N1917"/>
      <c r="O1917"/>
      <c r="P1917"/>
      <c r="Q1917"/>
      <c r="R1917"/>
      <c r="S1917"/>
      <c r="T1917"/>
      <c r="U1917"/>
    </row>
    <row r="1918" spans="1:21" ht="15.75" customHeight="1">
      <c r="A1918"/>
      <c r="B1918"/>
      <c r="C1918"/>
      <c r="D1918"/>
      <c r="E1918"/>
      <c r="F1918"/>
      <c r="G1918"/>
      <c r="H1918"/>
      <c r="I1918" s="8"/>
      <c r="J1918" s="425"/>
      <c r="K1918"/>
      <c r="L1918"/>
      <c r="M1918"/>
      <c r="N1918"/>
      <c r="O1918"/>
      <c r="P1918"/>
      <c r="Q1918"/>
      <c r="R1918"/>
      <c r="S1918"/>
      <c r="T1918"/>
      <c r="U1918"/>
    </row>
    <row r="1919" spans="1:21" ht="15.75" customHeight="1">
      <c r="A1919"/>
      <c r="B1919"/>
      <c r="C1919"/>
      <c r="D1919"/>
      <c r="E1919"/>
      <c r="F1919"/>
      <c r="G1919"/>
      <c r="H1919"/>
      <c r="I1919" s="8"/>
      <c r="J1919" s="425"/>
      <c r="K1919"/>
      <c r="L1919"/>
      <c r="M1919"/>
      <c r="N1919"/>
      <c r="O1919"/>
      <c r="P1919"/>
      <c r="Q1919"/>
      <c r="R1919"/>
      <c r="S1919"/>
      <c r="T1919"/>
      <c r="U1919"/>
    </row>
    <row r="1920" spans="1:21" ht="15.75" customHeight="1">
      <c r="A1920"/>
      <c r="B1920"/>
      <c r="C1920"/>
      <c r="D1920"/>
      <c r="E1920"/>
      <c r="F1920"/>
      <c r="G1920"/>
      <c r="H1920"/>
      <c r="I1920" s="8"/>
      <c r="J1920" s="425"/>
      <c r="K1920"/>
      <c r="L1920"/>
      <c r="M1920"/>
      <c r="N1920"/>
      <c r="O1920"/>
      <c r="P1920"/>
      <c r="Q1920"/>
      <c r="R1920"/>
      <c r="S1920"/>
      <c r="T1920"/>
      <c r="U1920"/>
    </row>
    <row r="1921" spans="1:21" ht="15.75" customHeight="1">
      <c r="A1921"/>
      <c r="B1921"/>
      <c r="C1921"/>
      <c r="D1921"/>
      <c r="E1921"/>
      <c r="F1921"/>
      <c r="G1921"/>
      <c r="H1921"/>
      <c r="I1921" s="8"/>
      <c r="J1921" s="425"/>
      <c r="K1921"/>
      <c r="L1921"/>
      <c r="M1921"/>
      <c r="N1921"/>
      <c r="O1921"/>
      <c r="P1921"/>
      <c r="Q1921"/>
      <c r="R1921"/>
      <c r="S1921"/>
      <c r="T1921"/>
      <c r="U1921"/>
    </row>
    <row r="1922" spans="1:21" ht="15.75" customHeight="1">
      <c r="A1922"/>
      <c r="B1922"/>
      <c r="C1922"/>
      <c r="D1922"/>
      <c r="E1922"/>
      <c r="F1922"/>
      <c r="G1922"/>
      <c r="H1922"/>
      <c r="I1922" s="8"/>
      <c r="J1922" s="425"/>
      <c r="K1922"/>
      <c r="L1922"/>
      <c r="M1922"/>
      <c r="N1922"/>
      <c r="O1922"/>
      <c r="P1922"/>
      <c r="Q1922"/>
      <c r="R1922"/>
      <c r="S1922"/>
      <c r="T1922"/>
      <c r="U1922"/>
    </row>
    <row r="1923" spans="1:21" ht="15.75" customHeight="1">
      <c r="A1923"/>
      <c r="B1923"/>
      <c r="C1923"/>
      <c r="D1923"/>
      <c r="E1923"/>
      <c r="F1923"/>
      <c r="G1923"/>
      <c r="H1923"/>
      <c r="I1923" s="8"/>
      <c r="J1923" s="425"/>
      <c r="K1923"/>
      <c r="L1923"/>
      <c r="M1923"/>
      <c r="N1923"/>
      <c r="O1923"/>
      <c r="P1923"/>
      <c r="Q1923"/>
      <c r="R1923"/>
      <c r="S1923"/>
      <c r="T1923"/>
      <c r="U1923"/>
    </row>
    <row r="1924" spans="1:21" ht="15.75" customHeight="1">
      <c r="A1924"/>
      <c r="B1924"/>
      <c r="C1924"/>
      <c r="D1924"/>
      <c r="E1924"/>
      <c r="F1924"/>
      <c r="G1924"/>
      <c r="H1924"/>
      <c r="I1924" s="8"/>
      <c r="J1924" s="425"/>
      <c r="K1924"/>
      <c r="L1924"/>
      <c r="M1924"/>
      <c r="N1924"/>
      <c r="O1924"/>
      <c r="P1924"/>
      <c r="Q1924"/>
      <c r="R1924"/>
      <c r="S1924"/>
      <c r="T1924"/>
      <c r="U1924"/>
    </row>
    <row r="1925" spans="1:21" ht="15.75" customHeight="1">
      <c r="A1925"/>
      <c r="B1925"/>
      <c r="C1925"/>
      <c r="D1925"/>
      <c r="E1925"/>
      <c r="F1925"/>
      <c r="G1925"/>
      <c r="H1925"/>
      <c r="I1925" s="8"/>
      <c r="J1925" s="425"/>
      <c r="K1925"/>
      <c r="L1925"/>
      <c r="M1925"/>
      <c r="N1925"/>
      <c r="O1925"/>
      <c r="P1925"/>
      <c r="Q1925"/>
      <c r="R1925"/>
      <c r="S1925"/>
      <c r="T1925"/>
      <c r="U1925"/>
    </row>
    <row r="1926" spans="1:21" ht="15.75" customHeight="1">
      <c r="A1926"/>
      <c r="B1926"/>
      <c r="C1926"/>
      <c r="D1926"/>
      <c r="E1926"/>
      <c r="F1926"/>
      <c r="G1926"/>
      <c r="H1926"/>
      <c r="I1926" s="8"/>
      <c r="J1926" s="425"/>
      <c r="K1926"/>
      <c r="L1926"/>
      <c r="M1926"/>
      <c r="N1926"/>
      <c r="O1926"/>
      <c r="P1926"/>
      <c r="Q1926"/>
      <c r="R1926"/>
      <c r="S1926"/>
      <c r="T1926"/>
      <c r="U1926"/>
    </row>
    <row r="1927" spans="1:21" ht="15.75" customHeight="1">
      <c r="A1927"/>
      <c r="B1927"/>
      <c r="C1927"/>
      <c r="D1927"/>
      <c r="E1927"/>
      <c r="F1927"/>
      <c r="G1927"/>
      <c r="H1927"/>
      <c r="I1927" s="8"/>
      <c r="J1927" s="425"/>
      <c r="K1927"/>
      <c r="L1927"/>
      <c r="M1927"/>
      <c r="N1927"/>
      <c r="O1927"/>
      <c r="P1927"/>
      <c r="Q1927"/>
      <c r="R1927"/>
      <c r="S1927"/>
      <c r="T1927"/>
      <c r="U1927"/>
    </row>
    <row r="1928" spans="1:21" ht="15.75" customHeight="1">
      <c r="A1928"/>
      <c r="B1928"/>
      <c r="C1928"/>
      <c r="D1928"/>
      <c r="E1928"/>
      <c r="F1928"/>
      <c r="G1928"/>
      <c r="H1928"/>
      <c r="I1928" s="8"/>
      <c r="J1928" s="425"/>
      <c r="K1928"/>
      <c r="L1928"/>
      <c r="M1928"/>
      <c r="N1928"/>
      <c r="O1928"/>
      <c r="P1928"/>
      <c r="Q1928"/>
      <c r="R1928"/>
      <c r="S1928"/>
      <c r="T1928"/>
      <c r="U1928"/>
    </row>
    <row r="1929" spans="1:21" ht="15.75" customHeight="1">
      <c r="A1929"/>
      <c r="B1929"/>
      <c r="C1929"/>
      <c r="D1929"/>
      <c r="E1929"/>
      <c r="F1929"/>
      <c r="G1929"/>
      <c r="H1929"/>
      <c r="I1929" s="8"/>
      <c r="J1929" s="425"/>
      <c r="K1929"/>
      <c r="L1929"/>
      <c r="M1929"/>
      <c r="N1929"/>
      <c r="O1929"/>
      <c r="P1929"/>
      <c r="Q1929"/>
      <c r="R1929"/>
      <c r="S1929"/>
      <c r="T1929"/>
      <c r="U1929"/>
    </row>
    <row r="1930" spans="1:21" ht="15.75" customHeight="1">
      <c r="A1930"/>
      <c r="B1930"/>
      <c r="C1930"/>
      <c r="D1930"/>
      <c r="E1930"/>
      <c r="F1930"/>
      <c r="G1930"/>
      <c r="H1930"/>
      <c r="I1930" s="8"/>
      <c r="J1930" s="425"/>
      <c r="K1930"/>
      <c r="L1930"/>
      <c r="M1930"/>
      <c r="N1930"/>
      <c r="O1930"/>
      <c r="P1930"/>
      <c r="Q1930"/>
      <c r="R1930"/>
      <c r="S1930"/>
      <c r="T1930"/>
      <c r="U1930"/>
    </row>
    <row r="1931" spans="1:21" ht="15.75" customHeight="1">
      <c r="A1931"/>
      <c r="B1931"/>
      <c r="C1931"/>
      <c r="D1931"/>
      <c r="E1931"/>
      <c r="F1931"/>
      <c r="G1931"/>
      <c r="H1931"/>
      <c r="I1931" s="8"/>
      <c r="J1931" s="425"/>
      <c r="K1931"/>
      <c r="L1931"/>
      <c r="M1931"/>
      <c r="N1931"/>
      <c r="O1931"/>
      <c r="P1931"/>
      <c r="Q1931"/>
      <c r="R1931"/>
      <c r="S1931"/>
      <c r="T1931"/>
      <c r="U1931"/>
    </row>
    <row r="1932" spans="1:21" ht="15.75" customHeight="1">
      <c r="A1932"/>
      <c r="B1932"/>
      <c r="C1932"/>
      <c r="D1932"/>
      <c r="E1932"/>
      <c r="F1932"/>
      <c r="G1932"/>
      <c r="H1932"/>
      <c r="I1932" s="8"/>
      <c r="J1932" s="425"/>
      <c r="K1932"/>
      <c r="L1932"/>
      <c r="M1932"/>
      <c r="N1932"/>
      <c r="O1932"/>
      <c r="P1932"/>
      <c r="Q1932"/>
      <c r="R1932"/>
      <c r="S1932"/>
      <c r="T1932"/>
      <c r="U1932"/>
    </row>
    <row r="1933" spans="1:21" ht="15.75" customHeight="1">
      <c r="A1933"/>
      <c r="B1933"/>
      <c r="C1933"/>
      <c r="D1933"/>
      <c r="E1933"/>
      <c r="F1933"/>
      <c r="G1933"/>
      <c r="H1933"/>
      <c r="I1933" s="8"/>
      <c r="J1933" s="425"/>
      <c r="K1933"/>
      <c r="L1933"/>
      <c r="M1933"/>
      <c r="N1933"/>
      <c r="O1933"/>
      <c r="P1933"/>
      <c r="Q1933"/>
      <c r="R1933"/>
      <c r="S1933"/>
      <c r="T1933"/>
      <c r="U1933"/>
    </row>
    <row r="1934" spans="1:21" ht="15.75" customHeight="1">
      <c r="A1934"/>
      <c r="B1934"/>
      <c r="C1934"/>
      <c r="D1934"/>
      <c r="E1934"/>
      <c r="F1934"/>
      <c r="G1934"/>
      <c r="H1934"/>
      <c r="I1934" s="8"/>
      <c r="J1934" s="425"/>
      <c r="K1934"/>
      <c r="L1934"/>
      <c r="M1934"/>
      <c r="N1934"/>
      <c r="O1934"/>
      <c r="P1934"/>
      <c r="Q1934"/>
      <c r="R1934"/>
      <c r="S1934"/>
      <c r="T1934"/>
      <c r="U1934"/>
    </row>
    <row r="1935" spans="1:21" ht="15.75" customHeight="1">
      <c r="A1935"/>
      <c r="B1935"/>
      <c r="C1935"/>
      <c r="D1935"/>
      <c r="E1935"/>
      <c r="F1935"/>
      <c r="G1935"/>
      <c r="H1935"/>
      <c r="I1935" s="8"/>
      <c r="J1935" s="425"/>
      <c r="K1935"/>
      <c r="L1935"/>
      <c r="M1935"/>
      <c r="N1935"/>
      <c r="O1935"/>
      <c r="P1935"/>
      <c r="Q1935"/>
      <c r="R1935"/>
      <c r="S1935"/>
      <c r="T1935"/>
      <c r="U1935"/>
    </row>
    <row r="1936" spans="1:21" ht="15.75" customHeight="1">
      <c r="A1936"/>
      <c r="B1936"/>
      <c r="C1936"/>
      <c r="D1936"/>
      <c r="E1936"/>
      <c r="F1936"/>
      <c r="G1936"/>
      <c r="H1936"/>
      <c r="I1936" s="8"/>
      <c r="J1936" s="425"/>
      <c r="K1936"/>
      <c r="L1936"/>
      <c r="M1936"/>
      <c r="N1936"/>
      <c r="O1936"/>
      <c r="P1936"/>
      <c r="Q1936"/>
      <c r="R1936"/>
      <c r="S1936"/>
      <c r="T1936"/>
      <c r="U1936"/>
    </row>
    <row r="1937" spans="1:21" ht="15.75" customHeight="1">
      <c r="A1937"/>
      <c r="B1937"/>
      <c r="C1937"/>
      <c r="D1937"/>
      <c r="E1937"/>
      <c r="F1937"/>
      <c r="G1937"/>
      <c r="H1937"/>
      <c r="I1937" s="8"/>
      <c r="J1937" s="425"/>
      <c r="K1937"/>
      <c r="L1937"/>
      <c r="M1937"/>
      <c r="N1937"/>
      <c r="O1937"/>
      <c r="P1937"/>
      <c r="Q1937"/>
      <c r="R1937"/>
      <c r="S1937"/>
      <c r="T1937"/>
      <c r="U1937"/>
    </row>
    <row r="1938" spans="1:21" ht="15.75" customHeight="1">
      <c r="A1938"/>
      <c r="B1938"/>
      <c r="C1938"/>
      <c r="D1938"/>
      <c r="E1938"/>
      <c r="F1938"/>
      <c r="G1938"/>
      <c r="H1938"/>
      <c r="I1938" s="8"/>
      <c r="J1938" s="425"/>
      <c r="K1938"/>
      <c r="L1938"/>
      <c r="M1938"/>
      <c r="N1938"/>
      <c r="O1938"/>
      <c r="P1938"/>
      <c r="Q1938"/>
      <c r="R1938"/>
      <c r="S1938"/>
      <c r="T1938"/>
      <c r="U1938"/>
    </row>
    <row r="1939" spans="1:21" ht="15.75" customHeight="1">
      <c r="A1939"/>
      <c r="B1939"/>
      <c r="C1939"/>
      <c r="D1939"/>
      <c r="E1939"/>
      <c r="F1939"/>
      <c r="G1939"/>
      <c r="H1939"/>
      <c r="I1939" s="8"/>
      <c r="J1939" s="425"/>
      <c r="K1939"/>
      <c r="L1939"/>
      <c r="M1939"/>
      <c r="N1939"/>
      <c r="O1939"/>
      <c r="P1939"/>
      <c r="Q1939"/>
      <c r="R1939"/>
      <c r="S1939"/>
      <c r="T1939"/>
      <c r="U1939"/>
    </row>
    <row r="1940" spans="1:21" ht="15.75" customHeight="1">
      <c r="A1940"/>
      <c r="B1940"/>
      <c r="C1940"/>
      <c r="D1940"/>
      <c r="E1940"/>
      <c r="F1940"/>
      <c r="G1940"/>
      <c r="H1940"/>
      <c r="I1940" s="8"/>
      <c r="J1940" s="425"/>
      <c r="K1940"/>
      <c r="L1940"/>
      <c r="M1940"/>
      <c r="N1940"/>
      <c r="O1940"/>
      <c r="P1940"/>
      <c r="Q1940"/>
      <c r="R1940"/>
      <c r="S1940"/>
      <c r="T1940"/>
      <c r="U1940"/>
    </row>
    <row r="1941" spans="1:21" ht="15.75" customHeight="1">
      <c r="A1941"/>
      <c r="B1941"/>
      <c r="C1941"/>
      <c r="D1941"/>
      <c r="E1941"/>
      <c r="F1941"/>
      <c r="G1941"/>
      <c r="H1941"/>
      <c r="I1941" s="8"/>
      <c r="J1941" s="425"/>
      <c r="K1941"/>
      <c r="L1941"/>
      <c r="M1941"/>
      <c r="N1941"/>
      <c r="O1941"/>
      <c r="P1941"/>
      <c r="Q1941"/>
      <c r="R1941"/>
      <c r="S1941"/>
      <c r="T1941"/>
      <c r="U1941"/>
    </row>
    <row r="1942" spans="1:21" ht="15.75" customHeight="1">
      <c r="A1942"/>
      <c r="B1942"/>
      <c r="C1942"/>
      <c r="D1942"/>
      <c r="E1942"/>
      <c r="F1942"/>
      <c r="G1942"/>
      <c r="H1942"/>
      <c r="I1942" s="8"/>
      <c r="J1942" s="425"/>
      <c r="K1942"/>
      <c r="L1942"/>
      <c r="M1942"/>
      <c r="N1942"/>
      <c r="O1942"/>
      <c r="P1942"/>
      <c r="Q1942"/>
      <c r="R1942"/>
      <c r="S1942"/>
      <c r="T1942"/>
      <c r="U1942"/>
    </row>
    <row r="1943" spans="1:21" ht="15.75" customHeight="1">
      <c r="A1943"/>
      <c r="B1943"/>
      <c r="C1943"/>
      <c r="D1943"/>
      <c r="E1943"/>
      <c r="F1943"/>
      <c r="G1943"/>
      <c r="H1943"/>
      <c r="I1943" s="8"/>
      <c r="J1943" s="425"/>
      <c r="K1943"/>
      <c r="L1943"/>
      <c r="M1943"/>
      <c r="N1943"/>
      <c r="O1943"/>
      <c r="P1943"/>
      <c r="Q1943"/>
      <c r="R1943"/>
      <c r="S1943"/>
      <c r="T1943"/>
      <c r="U1943"/>
    </row>
    <row r="1944" spans="1:21" ht="15.75" customHeight="1">
      <c r="A1944"/>
      <c r="B1944"/>
      <c r="C1944"/>
      <c r="D1944"/>
      <c r="E1944"/>
      <c r="F1944"/>
      <c r="G1944"/>
      <c r="H1944"/>
      <c r="I1944" s="8"/>
      <c r="J1944" s="425"/>
      <c r="K1944"/>
      <c r="L1944"/>
      <c r="M1944"/>
      <c r="N1944"/>
      <c r="O1944"/>
      <c r="P1944"/>
      <c r="Q1944"/>
      <c r="R1944"/>
      <c r="S1944"/>
      <c r="T1944"/>
      <c r="U1944"/>
    </row>
    <row r="1945" spans="1:21" ht="15.75" customHeight="1">
      <c r="A1945"/>
      <c r="B1945"/>
      <c r="C1945"/>
      <c r="D1945"/>
      <c r="E1945"/>
      <c r="F1945"/>
      <c r="G1945"/>
      <c r="H1945"/>
      <c r="I1945" s="8"/>
      <c r="J1945" s="425"/>
      <c r="K1945"/>
      <c r="L1945"/>
      <c r="M1945"/>
      <c r="N1945"/>
      <c r="O1945"/>
      <c r="P1945"/>
      <c r="Q1945"/>
      <c r="R1945"/>
      <c r="S1945"/>
      <c r="T1945"/>
      <c r="U1945"/>
    </row>
    <row r="1946" spans="1:21" ht="15.75" customHeight="1">
      <c r="A1946"/>
      <c r="B1946"/>
      <c r="C1946"/>
      <c r="D1946"/>
      <c r="E1946"/>
      <c r="F1946"/>
      <c r="G1946"/>
      <c r="H1946"/>
      <c r="I1946" s="8"/>
      <c r="J1946" s="425"/>
      <c r="K1946"/>
      <c r="L1946"/>
      <c r="M1946"/>
      <c r="N1946"/>
      <c r="O1946"/>
      <c r="P1946"/>
      <c r="Q1946"/>
      <c r="R1946"/>
      <c r="S1946"/>
      <c r="T1946"/>
      <c r="U1946"/>
    </row>
    <row r="1947" spans="1:21" ht="15.75" customHeight="1">
      <c r="A1947"/>
      <c r="B1947"/>
      <c r="C1947"/>
      <c r="D1947"/>
      <c r="E1947"/>
      <c r="F1947"/>
      <c r="G1947"/>
      <c r="H1947"/>
      <c r="I1947" s="8"/>
      <c r="J1947" s="425"/>
      <c r="K1947"/>
      <c r="L1947"/>
      <c r="M1947"/>
      <c r="N1947"/>
      <c r="O1947"/>
      <c r="P1947"/>
      <c r="Q1947"/>
      <c r="R1947"/>
      <c r="S1947"/>
      <c r="T1947"/>
      <c r="U1947"/>
    </row>
    <row r="1948" spans="1:21" ht="15.75" customHeight="1">
      <c r="A1948"/>
      <c r="B1948"/>
      <c r="C1948"/>
      <c r="D1948"/>
      <c r="E1948"/>
      <c r="F1948"/>
      <c r="G1948"/>
      <c r="H1948"/>
      <c r="I1948" s="8"/>
      <c r="J1948" s="425"/>
      <c r="K1948"/>
      <c r="L1948"/>
      <c r="M1948"/>
      <c r="N1948"/>
      <c r="O1948"/>
      <c r="P1948"/>
      <c r="Q1948"/>
      <c r="R1948"/>
      <c r="S1948"/>
      <c r="T1948"/>
      <c r="U1948"/>
    </row>
    <row r="1949" spans="1:21" ht="15.75" customHeight="1">
      <c r="A1949"/>
      <c r="B1949"/>
      <c r="C1949"/>
      <c r="D1949"/>
      <c r="E1949"/>
      <c r="F1949"/>
      <c r="G1949"/>
      <c r="H1949"/>
      <c r="I1949" s="8"/>
      <c r="J1949" s="425"/>
      <c r="K1949"/>
      <c r="L1949"/>
      <c r="M1949"/>
      <c r="N1949"/>
      <c r="O1949"/>
      <c r="P1949"/>
      <c r="Q1949"/>
      <c r="R1949"/>
      <c r="S1949"/>
      <c r="T1949"/>
      <c r="U1949"/>
    </row>
    <row r="1950" spans="1:21" ht="15.75" customHeight="1">
      <c r="A1950"/>
      <c r="B1950"/>
      <c r="C1950"/>
      <c r="D1950"/>
      <c r="E1950"/>
      <c r="F1950"/>
      <c r="G1950"/>
      <c r="H1950"/>
      <c r="I1950" s="8"/>
      <c r="J1950" s="425"/>
      <c r="K1950"/>
      <c r="L1950"/>
      <c r="M1950"/>
      <c r="N1950"/>
      <c r="O1950"/>
      <c r="P1950"/>
      <c r="Q1950"/>
      <c r="R1950"/>
      <c r="S1950"/>
      <c r="T1950"/>
      <c r="U1950"/>
    </row>
    <row r="1951" spans="1:21" ht="15.75" customHeight="1">
      <c r="A1951"/>
      <c r="B1951"/>
      <c r="C1951"/>
      <c r="D1951"/>
      <c r="E1951"/>
      <c r="F1951"/>
      <c r="G1951"/>
      <c r="H1951"/>
      <c r="I1951" s="8"/>
      <c r="J1951" s="425"/>
      <c r="K1951"/>
      <c r="L1951"/>
      <c r="M1951"/>
      <c r="N1951"/>
      <c r="O1951"/>
      <c r="P1951"/>
      <c r="Q1951"/>
      <c r="R1951"/>
      <c r="S1951"/>
      <c r="T1951"/>
      <c r="U1951"/>
    </row>
    <row r="1952" spans="1:21" ht="15.75" customHeight="1">
      <c r="A1952"/>
      <c r="B1952"/>
      <c r="C1952"/>
      <c r="D1952"/>
      <c r="E1952"/>
      <c r="F1952"/>
      <c r="G1952"/>
      <c r="H1952"/>
      <c r="I1952" s="8"/>
      <c r="J1952" s="425"/>
      <c r="K1952"/>
      <c r="L1952"/>
      <c r="M1952"/>
      <c r="N1952"/>
      <c r="O1952"/>
      <c r="P1952"/>
      <c r="Q1952"/>
      <c r="R1952"/>
      <c r="S1952"/>
      <c r="T1952"/>
      <c r="U1952"/>
    </row>
    <row r="1953" spans="1:21" ht="15.75" customHeight="1">
      <c r="A1953"/>
      <c r="B1953"/>
      <c r="C1953"/>
      <c r="D1953"/>
      <c r="E1953"/>
      <c r="F1953"/>
      <c r="G1953"/>
      <c r="H1953"/>
      <c r="I1953" s="8"/>
      <c r="J1953" s="425"/>
      <c r="K1953"/>
      <c r="L1953"/>
      <c r="M1953"/>
      <c r="N1953"/>
      <c r="O1953"/>
      <c r="P1953"/>
      <c r="Q1953"/>
      <c r="R1953"/>
      <c r="S1953"/>
      <c r="T1953"/>
      <c r="U1953"/>
    </row>
    <row r="1954" spans="1:21" ht="15.75" customHeight="1">
      <c r="A1954"/>
      <c r="B1954"/>
      <c r="C1954"/>
      <c r="D1954"/>
      <c r="E1954"/>
      <c r="F1954"/>
      <c r="G1954"/>
      <c r="H1954"/>
      <c r="I1954" s="8"/>
      <c r="J1954" s="425"/>
      <c r="K1954"/>
      <c r="L1954"/>
      <c r="M1954"/>
      <c r="N1954"/>
      <c r="O1954"/>
      <c r="P1954"/>
      <c r="Q1954"/>
      <c r="R1954"/>
      <c r="S1954"/>
      <c r="T1954"/>
      <c r="U1954"/>
    </row>
    <row r="1955" spans="1:21" ht="15.75" customHeight="1">
      <c r="A1955"/>
      <c r="B1955"/>
      <c r="C1955"/>
      <c r="D1955"/>
      <c r="E1955"/>
      <c r="F1955"/>
      <c r="G1955"/>
      <c r="H1955"/>
      <c r="I1955" s="8"/>
      <c r="J1955" s="425"/>
      <c r="K1955"/>
      <c r="L1955"/>
      <c r="M1955"/>
      <c r="N1955"/>
      <c r="O1955"/>
      <c r="P1955"/>
      <c r="Q1955"/>
      <c r="R1955"/>
      <c r="S1955"/>
      <c r="T1955"/>
      <c r="U1955"/>
    </row>
    <row r="1956" spans="1:21" ht="15.75" customHeight="1">
      <c r="A1956"/>
      <c r="B1956"/>
      <c r="C1956"/>
      <c r="D1956"/>
      <c r="E1956"/>
      <c r="F1956"/>
      <c r="G1956"/>
      <c r="H1956"/>
      <c r="I1956" s="8"/>
      <c r="J1956" s="425"/>
      <c r="K1956"/>
      <c r="L1956"/>
      <c r="M1956"/>
      <c r="N1956"/>
      <c r="O1956"/>
      <c r="P1956"/>
      <c r="Q1956"/>
      <c r="R1956"/>
      <c r="S1956"/>
      <c r="T1956"/>
      <c r="U1956"/>
    </row>
    <row r="1957" spans="1:21" ht="15.75" customHeight="1">
      <c r="A1957"/>
      <c r="B1957"/>
      <c r="C1957"/>
      <c r="D1957"/>
      <c r="E1957"/>
      <c r="F1957"/>
      <c r="G1957"/>
      <c r="H1957"/>
      <c r="I1957" s="8"/>
      <c r="J1957" s="425"/>
      <c r="K1957"/>
      <c r="L1957"/>
      <c r="M1957"/>
      <c r="N1957"/>
      <c r="O1957"/>
      <c r="P1957"/>
      <c r="Q1957"/>
      <c r="R1957"/>
      <c r="S1957"/>
      <c r="T1957"/>
      <c r="U1957"/>
    </row>
    <row r="1958" spans="1:21" ht="15.75" customHeight="1">
      <c r="A1958"/>
      <c r="B1958"/>
      <c r="C1958"/>
      <c r="D1958"/>
      <c r="E1958"/>
      <c r="F1958"/>
      <c r="G1958"/>
      <c r="H1958"/>
      <c r="I1958" s="8"/>
      <c r="J1958" s="425"/>
      <c r="K1958"/>
      <c r="L1958"/>
      <c r="M1958"/>
      <c r="N1958"/>
      <c r="O1958"/>
      <c r="P1958"/>
      <c r="Q1958"/>
      <c r="R1958"/>
      <c r="S1958"/>
      <c r="T1958"/>
      <c r="U1958"/>
    </row>
    <row r="1959" spans="1:21" ht="15.75" customHeight="1">
      <c r="A1959"/>
      <c r="B1959"/>
      <c r="C1959"/>
      <c r="D1959"/>
      <c r="E1959"/>
      <c r="F1959"/>
      <c r="G1959"/>
      <c r="H1959"/>
      <c r="I1959" s="8"/>
      <c r="J1959" s="425"/>
      <c r="K1959"/>
      <c r="L1959"/>
      <c r="M1959"/>
      <c r="N1959"/>
      <c r="O1959"/>
      <c r="P1959"/>
      <c r="Q1959"/>
      <c r="R1959"/>
      <c r="S1959"/>
      <c r="T1959"/>
      <c r="U1959"/>
    </row>
    <row r="1960" spans="1:21" ht="15.75" customHeight="1">
      <c r="A1960"/>
      <c r="B1960"/>
      <c r="C1960"/>
      <c r="D1960"/>
      <c r="E1960"/>
      <c r="F1960"/>
      <c r="G1960"/>
      <c r="H1960"/>
      <c r="I1960" s="8"/>
      <c r="J1960" s="425"/>
      <c r="K1960"/>
      <c r="L1960"/>
      <c r="M1960"/>
      <c r="N1960"/>
      <c r="O1960"/>
      <c r="P1960"/>
      <c r="Q1960"/>
      <c r="R1960"/>
      <c r="S1960"/>
      <c r="T1960"/>
      <c r="U1960"/>
    </row>
    <row r="1961" spans="1:21" ht="15.75" customHeight="1">
      <c r="A1961"/>
      <c r="B1961"/>
      <c r="C1961"/>
      <c r="D1961"/>
      <c r="E1961"/>
      <c r="F1961"/>
      <c r="G1961"/>
      <c r="H1961"/>
      <c r="I1961" s="8"/>
      <c r="J1961" s="425"/>
      <c r="K1961"/>
      <c r="L1961"/>
      <c r="M1961"/>
      <c r="N1961"/>
      <c r="O1961"/>
      <c r="P1961"/>
      <c r="Q1961"/>
      <c r="R1961"/>
      <c r="S1961"/>
      <c r="T1961"/>
      <c r="U1961"/>
    </row>
    <row r="1962" spans="1:21" ht="15.75" customHeight="1">
      <c r="A1962"/>
      <c r="B1962"/>
      <c r="C1962"/>
      <c r="D1962"/>
      <c r="E1962"/>
      <c r="F1962"/>
      <c r="G1962"/>
      <c r="H1962"/>
      <c r="I1962" s="8"/>
      <c r="J1962" s="425"/>
      <c r="K1962"/>
      <c r="L1962"/>
      <c r="M1962"/>
      <c r="N1962"/>
      <c r="O1962"/>
      <c r="P1962"/>
      <c r="Q1962"/>
      <c r="R1962"/>
      <c r="S1962"/>
      <c r="T1962"/>
      <c r="U1962"/>
    </row>
    <row r="1963" spans="1:21" ht="15.75" customHeight="1">
      <c r="A1963"/>
      <c r="B1963"/>
      <c r="C1963"/>
      <c r="D1963"/>
      <c r="E1963"/>
      <c r="F1963"/>
      <c r="G1963"/>
      <c r="H1963"/>
      <c r="I1963" s="8"/>
      <c r="J1963" s="425"/>
      <c r="K1963"/>
      <c r="L1963"/>
      <c r="M1963"/>
      <c r="N1963"/>
      <c r="O1963"/>
      <c r="P1963"/>
      <c r="Q1963"/>
      <c r="R1963"/>
      <c r="S1963"/>
      <c r="T1963"/>
      <c r="U1963"/>
    </row>
    <row r="1964" spans="1:21" ht="15.75" customHeight="1">
      <c r="A1964"/>
      <c r="B1964"/>
      <c r="C1964"/>
      <c r="D1964"/>
      <c r="E1964"/>
      <c r="F1964"/>
      <c r="G1964"/>
      <c r="H1964"/>
      <c r="I1964" s="8"/>
      <c r="J1964" s="425"/>
      <c r="K1964"/>
      <c r="L1964"/>
      <c r="M1964"/>
      <c r="N1964"/>
      <c r="O1964"/>
      <c r="P1964"/>
      <c r="Q1964"/>
      <c r="R1964"/>
      <c r="S1964"/>
      <c r="T1964"/>
      <c r="U1964"/>
    </row>
    <row r="1965" spans="1:21" ht="15.75" customHeight="1">
      <c r="A1965"/>
      <c r="B1965"/>
      <c r="C1965"/>
      <c r="D1965"/>
      <c r="E1965"/>
      <c r="F1965"/>
      <c r="G1965"/>
      <c r="H1965"/>
      <c r="I1965" s="8"/>
      <c r="J1965" s="425"/>
      <c r="K1965"/>
      <c r="L1965"/>
      <c r="M1965"/>
      <c r="N1965"/>
      <c r="O1965"/>
      <c r="P1965"/>
      <c r="Q1965"/>
      <c r="R1965"/>
      <c r="S1965"/>
      <c r="T1965"/>
      <c r="U1965"/>
    </row>
    <row r="1966" spans="1:21" ht="15.75" customHeight="1">
      <c r="A1966"/>
      <c r="B1966"/>
      <c r="C1966"/>
      <c r="D1966"/>
      <c r="E1966"/>
      <c r="F1966"/>
      <c r="G1966"/>
      <c r="H1966"/>
      <c r="I1966" s="8"/>
      <c r="J1966" s="425"/>
      <c r="K1966"/>
      <c r="L1966"/>
      <c r="M1966"/>
      <c r="N1966"/>
      <c r="O1966"/>
      <c r="P1966"/>
      <c r="Q1966"/>
      <c r="R1966"/>
      <c r="S1966"/>
      <c r="T1966"/>
      <c r="U1966"/>
    </row>
    <row r="1967" spans="1:21" ht="15.75" customHeight="1">
      <c r="A1967"/>
      <c r="B1967"/>
      <c r="C1967"/>
      <c r="D1967"/>
      <c r="E1967"/>
      <c r="F1967"/>
      <c r="G1967"/>
      <c r="H1967"/>
      <c r="I1967" s="8"/>
      <c r="J1967" s="425"/>
      <c r="K1967"/>
      <c r="L1967"/>
      <c r="M1967"/>
      <c r="N1967"/>
      <c r="O1967"/>
      <c r="P1967"/>
      <c r="Q1967"/>
      <c r="R1967"/>
      <c r="S1967"/>
      <c r="T1967"/>
      <c r="U1967"/>
    </row>
    <row r="1968" spans="1:21" ht="15.75" customHeight="1">
      <c r="A1968"/>
      <c r="B1968"/>
      <c r="C1968"/>
      <c r="D1968"/>
      <c r="E1968"/>
      <c r="F1968"/>
      <c r="G1968"/>
      <c r="H1968"/>
      <c r="I1968" s="8"/>
      <c r="J1968" s="425"/>
      <c r="K1968"/>
      <c r="L1968"/>
      <c r="M1968"/>
      <c r="N1968"/>
      <c r="O1968"/>
      <c r="P1968"/>
      <c r="Q1968"/>
      <c r="R1968"/>
      <c r="S1968"/>
      <c r="T1968"/>
      <c r="U1968"/>
    </row>
    <row r="1969" spans="1:21" ht="15.75" customHeight="1">
      <c r="A1969"/>
      <c r="B1969"/>
      <c r="C1969"/>
      <c r="D1969"/>
      <c r="E1969"/>
      <c r="F1969"/>
      <c r="G1969"/>
      <c r="H1969"/>
      <c r="I1969" s="8"/>
      <c r="J1969" s="425"/>
      <c r="K1969"/>
      <c r="L1969"/>
      <c r="M1969"/>
      <c r="N1969"/>
      <c r="O1969"/>
      <c r="P1969"/>
      <c r="Q1969"/>
      <c r="R1969"/>
      <c r="S1969"/>
      <c r="T1969"/>
      <c r="U1969"/>
    </row>
    <row r="1970" spans="1:21" ht="15.75" customHeight="1">
      <c r="A1970"/>
      <c r="B1970"/>
      <c r="C1970"/>
      <c r="D1970"/>
      <c r="E1970"/>
      <c r="F1970"/>
      <c r="G1970"/>
      <c r="H1970"/>
      <c r="I1970" s="8"/>
      <c r="J1970" s="425"/>
      <c r="K1970"/>
      <c r="L1970"/>
      <c r="M1970"/>
      <c r="N1970"/>
      <c r="O1970"/>
      <c r="P1970"/>
      <c r="Q1970"/>
      <c r="R1970"/>
      <c r="S1970"/>
      <c r="T1970"/>
      <c r="U1970"/>
    </row>
    <row r="1971" spans="1:21" ht="15.75" customHeight="1">
      <c r="A1971"/>
      <c r="B1971"/>
      <c r="C1971"/>
      <c r="D1971"/>
      <c r="E1971"/>
      <c r="F1971"/>
      <c r="G1971"/>
      <c r="H1971"/>
      <c r="I1971" s="8"/>
      <c r="J1971" s="425"/>
      <c r="K1971"/>
      <c r="L1971"/>
      <c r="M1971"/>
      <c r="N1971"/>
      <c r="O1971"/>
      <c r="P1971"/>
      <c r="Q1971"/>
      <c r="R1971"/>
      <c r="S1971"/>
      <c r="T1971"/>
      <c r="U1971"/>
    </row>
    <row r="1972" spans="1:21" ht="15.75" customHeight="1">
      <c r="A1972"/>
      <c r="B1972"/>
      <c r="C1972"/>
      <c r="D1972"/>
      <c r="E1972"/>
      <c r="F1972"/>
      <c r="G1972"/>
      <c r="H1972"/>
      <c r="I1972" s="8"/>
      <c r="J1972" s="425"/>
      <c r="K1972"/>
      <c r="L1972"/>
      <c r="M1972"/>
      <c r="N1972"/>
      <c r="O1972"/>
      <c r="P1972"/>
      <c r="Q1972"/>
      <c r="R1972"/>
      <c r="S1972"/>
      <c r="T1972"/>
      <c r="U1972"/>
    </row>
    <row r="1973" spans="1:21" ht="15.75" customHeight="1">
      <c r="A1973"/>
      <c r="B1973"/>
      <c r="C1973"/>
      <c r="D1973"/>
      <c r="E1973"/>
      <c r="F1973"/>
      <c r="G1973"/>
      <c r="H1973"/>
      <c r="I1973" s="8"/>
      <c r="J1973" s="425"/>
      <c r="K1973"/>
      <c r="L1973"/>
      <c r="M1973"/>
      <c r="N1973"/>
      <c r="O1973"/>
      <c r="P1973"/>
      <c r="Q1973"/>
      <c r="R1973"/>
      <c r="S1973"/>
      <c r="T1973"/>
      <c r="U1973"/>
    </row>
    <row r="1974" spans="1:21" ht="15.75" customHeight="1">
      <c r="A1974"/>
      <c r="B1974"/>
      <c r="C1974"/>
      <c r="D1974"/>
      <c r="E1974"/>
      <c r="F1974"/>
      <c r="G1974"/>
      <c r="H1974"/>
      <c r="I1974" s="8"/>
      <c r="J1974" s="425"/>
      <c r="K1974"/>
      <c r="L1974"/>
      <c r="M1974"/>
      <c r="N1974"/>
      <c r="O1974"/>
      <c r="P1974"/>
      <c r="Q1974"/>
      <c r="R1974"/>
      <c r="S1974"/>
      <c r="T1974"/>
      <c r="U1974"/>
    </row>
    <row r="1975" spans="1:21" ht="15.75" customHeight="1">
      <c r="A1975"/>
      <c r="B1975"/>
      <c r="C1975"/>
      <c r="D1975"/>
      <c r="E1975"/>
      <c r="F1975"/>
      <c r="G1975"/>
      <c r="H1975"/>
      <c r="I1975" s="8"/>
      <c r="J1975" s="425"/>
      <c r="K1975"/>
      <c r="L1975"/>
      <c r="M1975"/>
      <c r="N1975"/>
      <c r="O1975"/>
      <c r="P1975"/>
      <c r="Q1975"/>
      <c r="R1975"/>
      <c r="S1975"/>
      <c r="T1975"/>
      <c r="U1975"/>
    </row>
    <row r="1976" spans="1:21" ht="15.75" customHeight="1">
      <c r="A1976"/>
      <c r="B1976"/>
      <c r="C1976"/>
      <c r="D1976"/>
      <c r="E1976"/>
      <c r="F1976"/>
      <c r="G1976"/>
      <c r="H1976"/>
      <c r="I1976" s="8"/>
      <c r="J1976" s="425"/>
      <c r="K1976"/>
      <c r="L1976"/>
      <c r="M1976"/>
      <c r="N1976"/>
      <c r="O1976"/>
      <c r="P1976"/>
      <c r="Q1976"/>
      <c r="R1976"/>
      <c r="S1976"/>
      <c r="T1976"/>
      <c r="U1976"/>
    </row>
    <row r="1977" spans="1:21" ht="15.75" customHeight="1">
      <c r="A1977"/>
      <c r="B1977"/>
      <c r="C1977"/>
      <c r="D1977"/>
      <c r="E1977"/>
      <c r="F1977"/>
      <c r="G1977"/>
      <c r="H1977"/>
      <c r="I1977" s="8"/>
      <c r="J1977" s="425"/>
      <c r="K1977"/>
      <c r="L1977"/>
      <c r="M1977"/>
      <c r="N1977"/>
      <c r="O1977"/>
      <c r="P1977"/>
      <c r="Q1977"/>
      <c r="R1977"/>
      <c r="S1977"/>
      <c r="T1977"/>
      <c r="U1977"/>
    </row>
    <row r="1978" spans="1:21" ht="15.75" customHeight="1">
      <c r="A1978"/>
      <c r="B1978"/>
      <c r="C1978"/>
      <c r="D1978"/>
      <c r="E1978"/>
      <c r="F1978"/>
      <c r="G1978"/>
      <c r="H1978"/>
      <c r="I1978" s="8"/>
      <c r="J1978" s="425"/>
      <c r="K1978"/>
      <c r="L1978"/>
      <c r="M1978"/>
      <c r="N1978"/>
      <c r="O1978"/>
      <c r="P1978"/>
      <c r="Q1978"/>
      <c r="R1978"/>
      <c r="S1978"/>
      <c r="T1978"/>
      <c r="U1978"/>
    </row>
    <row r="1979" spans="1:21" ht="15.75" customHeight="1">
      <c r="A1979"/>
      <c r="B1979"/>
      <c r="C1979"/>
      <c r="D1979"/>
      <c r="E1979"/>
      <c r="F1979"/>
      <c r="G1979"/>
      <c r="H1979"/>
      <c r="I1979" s="8"/>
      <c r="J1979" s="425"/>
      <c r="K1979"/>
      <c r="L1979"/>
      <c r="M1979"/>
      <c r="N1979"/>
      <c r="O1979"/>
      <c r="P1979"/>
      <c r="Q1979"/>
      <c r="R1979"/>
      <c r="S1979"/>
      <c r="T1979"/>
      <c r="U1979"/>
    </row>
    <row r="1980" spans="1:21" ht="15.75" customHeight="1">
      <c r="A1980"/>
      <c r="B1980"/>
      <c r="C1980"/>
      <c r="D1980"/>
      <c r="E1980"/>
      <c r="F1980"/>
      <c r="G1980"/>
      <c r="H1980"/>
      <c r="I1980" s="8"/>
      <c r="J1980" s="425"/>
      <c r="K1980"/>
      <c r="L1980"/>
      <c r="M1980"/>
      <c r="N1980"/>
      <c r="O1980"/>
      <c r="P1980"/>
      <c r="Q1980"/>
      <c r="R1980"/>
      <c r="S1980"/>
      <c r="T1980"/>
      <c r="U1980"/>
    </row>
    <row r="1981" spans="1:21" ht="15.75" customHeight="1">
      <c r="A1981"/>
      <c r="B1981"/>
      <c r="C1981"/>
      <c r="D1981"/>
      <c r="E1981"/>
      <c r="F1981"/>
      <c r="G1981"/>
      <c r="H1981"/>
      <c r="I1981" s="8"/>
      <c r="J1981" s="425"/>
      <c r="K1981"/>
      <c r="L1981"/>
      <c r="M1981"/>
      <c r="N1981"/>
      <c r="O1981"/>
      <c r="P1981"/>
      <c r="Q1981"/>
      <c r="R1981"/>
      <c r="S1981"/>
      <c r="T1981"/>
      <c r="U1981"/>
    </row>
    <row r="1982" spans="1:21" ht="15.75" customHeight="1">
      <c r="A1982"/>
      <c r="B1982"/>
      <c r="C1982"/>
      <c r="D1982"/>
      <c r="E1982"/>
      <c r="F1982"/>
      <c r="G1982"/>
      <c r="H1982"/>
      <c r="I1982" s="8"/>
      <c r="J1982" s="425"/>
      <c r="K1982"/>
      <c r="L1982"/>
      <c r="M1982"/>
      <c r="N1982"/>
      <c r="O1982"/>
      <c r="P1982"/>
      <c r="Q1982"/>
      <c r="R1982"/>
      <c r="S1982"/>
      <c r="T1982"/>
      <c r="U1982"/>
    </row>
    <row r="1983" spans="1:21" ht="15.75" customHeight="1">
      <c r="A1983"/>
      <c r="B1983"/>
      <c r="C1983"/>
      <c r="D1983"/>
      <c r="E1983"/>
      <c r="F1983"/>
      <c r="G1983"/>
      <c r="H1983"/>
      <c r="I1983" s="8"/>
      <c r="J1983" s="425"/>
      <c r="K1983"/>
      <c r="L1983"/>
      <c r="M1983"/>
      <c r="N1983"/>
      <c r="O1983"/>
      <c r="P1983"/>
      <c r="Q1983"/>
      <c r="R1983"/>
      <c r="S1983"/>
      <c r="T1983"/>
      <c r="U1983"/>
    </row>
    <row r="1984" spans="1:21" ht="15.75" customHeight="1">
      <c r="A1984"/>
      <c r="B1984"/>
      <c r="C1984"/>
      <c r="D1984"/>
      <c r="E1984"/>
      <c r="F1984"/>
      <c r="G1984"/>
      <c r="H1984"/>
      <c r="I1984" s="8"/>
      <c r="J1984" s="425"/>
      <c r="K1984"/>
      <c r="L1984"/>
      <c r="M1984"/>
      <c r="N1984"/>
      <c r="O1984"/>
      <c r="P1984"/>
      <c r="Q1984"/>
      <c r="R1984"/>
      <c r="S1984"/>
      <c r="T1984"/>
      <c r="U1984"/>
    </row>
    <row r="1985" spans="1:21" ht="15.75" customHeight="1">
      <c r="A1985"/>
      <c r="B1985"/>
      <c r="C1985"/>
      <c r="D1985"/>
      <c r="E1985"/>
      <c r="F1985"/>
      <c r="G1985"/>
      <c r="H1985"/>
      <c r="I1985" s="8"/>
      <c r="J1985" s="425"/>
      <c r="K1985"/>
      <c r="L1985"/>
      <c r="M1985"/>
      <c r="N1985"/>
      <c r="O1985"/>
      <c r="P1985"/>
      <c r="Q1985"/>
      <c r="R1985"/>
      <c r="S1985"/>
      <c r="T1985"/>
      <c r="U1985"/>
    </row>
    <row r="1986" spans="1:21" ht="15.75" customHeight="1">
      <c r="A1986"/>
      <c r="B1986"/>
      <c r="C1986"/>
      <c r="D1986"/>
      <c r="E1986"/>
      <c r="F1986"/>
      <c r="G1986"/>
      <c r="H1986"/>
      <c r="I1986" s="8"/>
      <c r="J1986" s="425"/>
      <c r="K1986"/>
      <c r="L1986"/>
      <c r="M1986"/>
      <c r="N1986"/>
      <c r="O1986"/>
      <c r="P1986"/>
      <c r="Q1986"/>
      <c r="R1986"/>
      <c r="S1986"/>
      <c r="T1986"/>
      <c r="U1986"/>
    </row>
    <row r="1987" spans="1:21" ht="15.75" customHeight="1">
      <c r="A1987"/>
      <c r="B1987"/>
      <c r="C1987"/>
      <c r="D1987"/>
      <c r="E1987"/>
      <c r="F1987"/>
      <c r="G1987"/>
      <c r="H1987"/>
      <c r="I1987" s="8"/>
      <c r="J1987" s="425"/>
      <c r="K1987"/>
      <c r="L1987"/>
      <c r="M1987"/>
      <c r="N1987"/>
      <c r="O1987"/>
      <c r="P1987"/>
      <c r="Q1987"/>
      <c r="R1987"/>
      <c r="S1987"/>
      <c r="T1987"/>
      <c r="U1987"/>
    </row>
    <row r="1988" spans="1:21" ht="15.75" customHeight="1">
      <c r="A1988"/>
      <c r="B1988"/>
      <c r="C1988"/>
      <c r="D1988"/>
      <c r="E1988"/>
      <c r="F1988"/>
      <c r="G1988"/>
      <c r="H1988"/>
      <c r="I1988" s="8"/>
      <c r="J1988" s="425"/>
      <c r="K1988"/>
      <c r="L1988"/>
      <c r="M1988"/>
      <c r="N1988"/>
      <c r="O1988"/>
      <c r="P1988"/>
      <c r="Q1988"/>
      <c r="R1988"/>
      <c r="S1988"/>
      <c r="T1988"/>
      <c r="U1988"/>
    </row>
    <row r="1989" spans="1:21" ht="15.75" customHeight="1">
      <c r="A1989"/>
      <c r="B1989"/>
      <c r="C1989"/>
      <c r="D1989"/>
      <c r="E1989"/>
      <c r="F1989"/>
      <c r="G1989"/>
      <c r="H1989"/>
      <c r="I1989" s="8"/>
      <c r="J1989" s="425"/>
      <c r="K1989"/>
      <c r="L1989"/>
      <c r="M1989"/>
      <c r="N1989"/>
      <c r="O1989"/>
      <c r="P1989"/>
      <c r="Q1989"/>
      <c r="R1989"/>
      <c r="S1989"/>
      <c r="T1989"/>
      <c r="U1989"/>
    </row>
    <row r="1990" spans="1:21" ht="15.75" customHeight="1">
      <c r="A1990"/>
      <c r="B1990"/>
      <c r="C1990"/>
      <c r="D1990"/>
      <c r="E1990"/>
      <c r="F1990"/>
      <c r="G1990"/>
      <c r="H1990"/>
      <c r="I1990" s="8"/>
      <c r="J1990" s="425"/>
      <c r="K1990"/>
      <c r="L1990"/>
      <c r="M1990"/>
      <c r="N1990"/>
      <c r="O1990"/>
      <c r="P1990"/>
      <c r="Q1990"/>
      <c r="R1990"/>
      <c r="S1990"/>
      <c r="T1990"/>
      <c r="U1990"/>
    </row>
    <row r="1991" spans="1:21" ht="15.75" customHeight="1">
      <c r="A1991"/>
      <c r="B1991"/>
      <c r="C1991"/>
      <c r="D1991"/>
      <c r="E1991"/>
      <c r="F1991"/>
      <c r="G1991"/>
      <c r="H1991"/>
      <c r="I1991" s="8"/>
      <c r="J1991" s="425"/>
      <c r="K1991"/>
      <c r="L1991"/>
      <c r="M1991"/>
      <c r="N1991"/>
      <c r="O1991"/>
      <c r="P1991"/>
      <c r="Q1991"/>
      <c r="R1991"/>
      <c r="S1991"/>
      <c r="T1991"/>
      <c r="U1991"/>
    </row>
    <row r="1992" spans="1:21" ht="15.75" customHeight="1">
      <c r="A1992"/>
      <c r="B1992"/>
      <c r="C1992"/>
      <c r="D1992"/>
      <c r="E1992"/>
      <c r="F1992"/>
      <c r="G1992"/>
      <c r="H1992"/>
      <c r="I1992" s="8"/>
      <c r="J1992" s="425"/>
      <c r="K1992"/>
      <c r="L1992"/>
      <c r="M1992"/>
      <c r="N1992"/>
      <c r="O1992"/>
      <c r="P1992"/>
      <c r="Q1992"/>
      <c r="R1992"/>
      <c r="S1992"/>
      <c r="T1992"/>
      <c r="U1992"/>
    </row>
    <row r="1993" spans="1:21" ht="15.75" customHeight="1">
      <c r="A1993"/>
      <c r="B1993"/>
      <c r="C1993"/>
      <c r="D1993"/>
      <c r="E1993"/>
      <c r="F1993"/>
      <c r="G1993"/>
      <c r="H1993"/>
      <c r="I1993" s="8"/>
      <c r="J1993" s="425"/>
      <c r="K1993"/>
      <c r="L1993"/>
      <c r="M1993"/>
      <c r="N1993"/>
      <c r="O1993"/>
      <c r="P1993"/>
      <c r="Q1993"/>
      <c r="R1993"/>
      <c r="S1993"/>
      <c r="T1993"/>
      <c r="U1993"/>
    </row>
    <row r="1994" spans="1:21" ht="15.75" customHeight="1">
      <c r="A1994"/>
      <c r="B1994"/>
      <c r="C1994"/>
      <c r="D1994"/>
      <c r="E1994"/>
      <c r="F1994"/>
      <c r="G1994"/>
      <c r="H1994"/>
      <c r="I1994" s="8"/>
      <c r="J1994" s="425"/>
      <c r="K1994"/>
      <c r="L1994"/>
      <c r="M1994"/>
      <c r="N1994"/>
      <c r="O1994"/>
      <c r="P1994"/>
      <c r="Q1994"/>
      <c r="R1994"/>
      <c r="S1994"/>
      <c r="T1994"/>
      <c r="U1994"/>
    </row>
    <row r="1995" spans="1:21" ht="15.75" customHeight="1">
      <c r="A1995"/>
      <c r="B1995"/>
      <c r="C1995"/>
      <c r="D1995"/>
      <c r="E1995"/>
      <c r="F1995"/>
      <c r="G1995"/>
      <c r="H1995"/>
      <c r="I1995" s="8"/>
      <c r="J1995" s="425"/>
      <c r="K1995"/>
      <c r="L1995"/>
      <c r="M1995"/>
      <c r="N1995"/>
      <c r="O1995"/>
      <c r="P1995"/>
      <c r="Q1995"/>
      <c r="R1995"/>
      <c r="S1995"/>
      <c r="T1995"/>
      <c r="U1995"/>
    </row>
    <row r="1996" spans="1:21" ht="15.75" customHeight="1">
      <c r="A1996"/>
      <c r="B1996"/>
      <c r="C1996"/>
      <c r="D1996"/>
      <c r="E1996"/>
      <c r="F1996"/>
      <c r="G1996"/>
      <c r="H1996"/>
      <c r="I1996" s="8"/>
      <c r="J1996" s="425"/>
      <c r="K1996"/>
      <c r="L1996"/>
      <c r="M1996"/>
      <c r="N1996"/>
      <c r="O1996"/>
      <c r="P1996"/>
      <c r="Q1996"/>
      <c r="R1996"/>
      <c r="S1996"/>
      <c r="T1996"/>
      <c r="U1996"/>
    </row>
    <row r="1997" spans="1:21" ht="15.75" customHeight="1">
      <c r="A1997"/>
      <c r="B1997"/>
      <c r="C1997"/>
      <c r="D1997"/>
      <c r="E1997"/>
      <c r="F1997"/>
      <c r="G1997"/>
      <c r="H1997"/>
      <c r="I1997" s="8"/>
      <c r="J1997" s="425"/>
      <c r="K1997"/>
      <c r="L1997"/>
      <c r="M1997"/>
      <c r="N1997"/>
      <c r="O1997"/>
      <c r="P1997"/>
      <c r="Q1997"/>
      <c r="R1997"/>
      <c r="S1997"/>
      <c r="T1997"/>
      <c r="U1997"/>
    </row>
    <row r="1998" spans="1:21" ht="15.75" customHeight="1">
      <c r="A1998"/>
      <c r="B1998"/>
      <c r="C1998"/>
      <c r="D1998"/>
      <c r="E1998"/>
      <c r="F1998"/>
      <c r="G1998"/>
      <c r="H1998"/>
      <c r="I1998" s="8"/>
      <c r="J1998" s="425"/>
      <c r="K1998"/>
      <c r="L1998"/>
      <c r="M1998"/>
      <c r="N1998"/>
      <c r="O1998"/>
      <c r="P1998"/>
      <c r="Q1998"/>
      <c r="R1998"/>
      <c r="S1998"/>
      <c r="T1998"/>
      <c r="U1998"/>
    </row>
    <row r="1999" spans="1:21" ht="15.75" customHeight="1">
      <c r="A1999"/>
      <c r="B1999"/>
      <c r="C1999"/>
      <c r="D1999"/>
      <c r="E1999"/>
      <c r="F1999"/>
      <c r="G1999"/>
      <c r="H1999"/>
      <c r="I1999" s="8"/>
      <c r="J1999" s="425"/>
      <c r="K1999"/>
      <c r="L1999"/>
      <c r="M1999"/>
      <c r="N1999"/>
      <c r="O1999"/>
      <c r="P1999"/>
      <c r="Q1999"/>
      <c r="R1999"/>
      <c r="S1999"/>
      <c r="T1999"/>
      <c r="U1999"/>
    </row>
    <row r="2000" spans="1:21" ht="15.75" customHeight="1">
      <c r="A2000"/>
      <c r="B2000"/>
      <c r="C2000"/>
      <c r="D2000"/>
      <c r="E2000"/>
      <c r="F2000"/>
      <c r="G2000"/>
      <c r="H2000"/>
      <c r="I2000" s="8"/>
      <c r="J2000" s="425"/>
      <c r="K2000"/>
      <c r="L2000"/>
      <c r="M2000"/>
      <c r="N2000"/>
      <c r="O2000"/>
      <c r="P2000"/>
      <c r="Q2000"/>
      <c r="R2000"/>
      <c r="S2000"/>
      <c r="T2000"/>
      <c r="U2000"/>
    </row>
    <row r="2001" spans="1:21" ht="15.75" customHeight="1">
      <c r="A2001"/>
      <c r="B2001"/>
      <c r="C2001"/>
      <c r="D2001"/>
      <c r="E2001"/>
      <c r="F2001"/>
      <c r="G2001"/>
      <c r="H2001"/>
      <c r="I2001" s="8"/>
      <c r="J2001" s="425"/>
      <c r="K2001"/>
      <c r="L2001"/>
      <c r="M2001"/>
      <c r="N2001"/>
      <c r="O2001"/>
      <c r="P2001"/>
      <c r="Q2001"/>
      <c r="R2001"/>
      <c r="S2001"/>
      <c r="T2001"/>
      <c r="U2001"/>
    </row>
    <row r="2002" spans="1:21" ht="15.75" customHeight="1">
      <c r="A2002"/>
      <c r="B2002"/>
      <c r="C2002"/>
      <c r="D2002"/>
      <c r="E2002"/>
      <c r="F2002"/>
      <c r="G2002"/>
      <c r="H2002"/>
      <c r="I2002" s="8"/>
      <c r="J2002" s="425"/>
      <c r="K2002"/>
      <c r="L2002"/>
      <c r="M2002"/>
      <c r="N2002"/>
      <c r="O2002"/>
      <c r="P2002"/>
      <c r="Q2002"/>
      <c r="R2002"/>
      <c r="S2002"/>
      <c r="T2002"/>
      <c r="U2002"/>
    </row>
    <row r="2003" spans="1:21" ht="15.75" customHeight="1">
      <c r="A2003"/>
      <c r="B2003"/>
      <c r="C2003"/>
      <c r="D2003"/>
      <c r="E2003"/>
      <c r="F2003"/>
      <c r="G2003"/>
      <c r="H2003"/>
      <c r="I2003" s="8"/>
      <c r="J2003" s="425"/>
      <c r="K2003"/>
      <c r="L2003"/>
      <c r="M2003"/>
      <c r="N2003"/>
      <c r="O2003"/>
      <c r="P2003"/>
      <c r="Q2003"/>
      <c r="R2003"/>
      <c r="S2003"/>
      <c r="T2003"/>
      <c r="U2003"/>
    </row>
    <row r="2004" spans="1:21" ht="15.75" customHeight="1">
      <c r="A2004"/>
      <c r="B2004"/>
      <c r="C2004"/>
      <c r="D2004"/>
      <c r="E2004"/>
      <c r="F2004"/>
      <c r="G2004"/>
      <c r="H2004"/>
      <c r="I2004" s="8"/>
      <c r="J2004" s="425"/>
      <c r="K2004"/>
      <c r="L2004"/>
      <c r="M2004"/>
      <c r="N2004"/>
      <c r="O2004"/>
      <c r="P2004"/>
      <c r="Q2004"/>
      <c r="R2004"/>
      <c r="S2004"/>
      <c r="T2004"/>
      <c r="U2004"/>
    </row>
    <row r="2005" spans="1:21" ht="15.75" customHeight="1">
      <c r="A2005"/>
      <c r="B2005"/>
      <c r="C2005"/>
      <c r="D2005"/>
      <c r="E2005"/>
      <c r="F2005"/>
      <c r="G2005"/>
      <c r="H2005"/>
      <c r="I2005" s="8"/>
      <c r="J2005" s="425"/>
      <c r="K2005"/>
      <c r="L2005"/>
      <c r="M2005"/>
      <c r="N2005"/>
      <c r="O2005"/>
      <c r="P2005"/>
      <c r="Q2005"/>
      <c r="R2005"/>
      <c r="S2005"/>
      <c r="T2005"/>
      <c r="U2005"/>
    </row>
    <row r="2006" spans="1:21" ht="15.75" customHeight="1">
      <c r="A2006"/>
      <c r="B2006"/>
      <c r="C2006"/>
      <c r="D2006"/>
      <c r="E2006"/>
      <c r="F2006"/>
      <c r="G2006"/>
      <c r="H2006"/>
      <c r="I2006" s="8"/>
      <c r="J2006" s="425"/>
      <c r="K2006"/>
      <c r="L2006"/>
      <c r="M2006"/>
      <c r="N2006"/>
      <c r="O2006"/>
      <c r="P2006"/>
      <c r="Q2006"/>
      <c r="R2006"/>
      <c r="S2006"/>
      <c r="T2006"/>
      <c r="U2006"/>
    </row>
    <row r="2007" spans="1:21" ht="15.75" customHeight="1">
      <c r="A2007"/>
      <c r="B2007"/>
      <c r="C2007"/>
      <c r="D2007"/>
      <c r="E2007"/>
      <c r="F2007"/>
      <c r="G2007"/>
      <c r="H2007"/>
      <c r="I2007" s="8"/>
      <c r="J2007" s="425"/>
      <c r="K2007"/>
      <c r="L2007"/>
      <c r="M2007"/>
      <c r="N2007"/>
      <c r="O2007"/>
      <c r="P2007"/>
      <c r="Q2007"/>
      <c r="R2007"/>
      <c r="S2007"/>
      <c r="T2007"/>
      <c r="U2007"/>
    </row>
    <row r="2008" spans="1:21" ht="15.75" customHeight="1">
      <c r="A2008"/>
      <c r="B2008"/>
      <c r="C2008"/>
      <c r="D2008"/>
      <c r="E2008"/>
      <c r="F2008"/>
      <c r="G2008"/>
      <c r="H2008"/>
      <c r="I2008" s="8"/>
      <c r="J2008" s="425"/>
      <c r="K2008"/>
      <c r="L2008"/>
      <c r="M2008"/>
      <c r="N2008"/>
      <c r="O2008"/>
      <c r="P2008"/>
      <c r="Q2008"/>
      <c r="R2008"/>
      <c r="S2008"/>
      <c r="T2008"/>
      <c r="U2008"/>
    </row>
    <row r="2009" spans="1:21" ht="15.75" customHeight="1">
      <c r="A2009"/>
      <c r="B2009"/>
      <c r="C2009"/>
      <c r="D2009"/>
      <c r="E2009"/>
      <c r="F2009"/>
      <c r="G2009"/>
      <c r="H2009"/>
      <c r="I2009" s="8"/>
      <c r="J2009" s="425"/>
      <c r="K2009"/>
      <c r="L2009"/>
      <c r="M2009"/>
      <c r="N2009"/>
      <c r="O2009"/>
      <c r="P2009"/>
      <c r="Q2009"/>
      <c r="R2009"/>
      <c r="S2009"/>
      <c r="T2009"/>
      <c r="U2009"/>
    </row>
    <row r="2010" spans="1:21" ht="15.75" customHeight="1">
      <c r="A2010"/>
      <c r="B2010"/>
      <c r="C2010"/>
      <c r="D2010"/>
      <c r="E2010"/>
      <c r="F2010"/>
      <c r="G2010"/>
      <c r="H2010"/>
      <c r="I2010" s="8"/>
      <c r="J2010" s="425"/>
      <c r="K2010"/>
      <c r="L2010"/>
      <c r="M2010"/>
      <c r="N2010"/>
      <c r="O2010"/>
      <c r="P2010"/>
      <c r="Q2010"/>
      <c r="R2010"/>
      <c r="S2010"/>
      <c r="T2010"/>
      <c r="U2010"/>
    </row>
    <row r="2011" spans="1:21" ht="15.75" customHeight="1">
      <c r="A2011"/>
      <c r="B2011"/>
      <c r="C2011"/>
      <c r="D2011"/>
      <c r="E2011"/>
      <c r="F2011"/>
      <c r="G2011"/>
      <c r="H2011"/>
      <c r="I2011" s="8"/>
      <c r="J2011" s="425"/>
      <c r="K2011"/>
      <c r="L2011"/>
      <c r="M2011"/>
      <c r="N2011"/>
      <c r="O2011"/>
      <c r="P2011"/>
      <c r="Q2011"/>
      <c r="R2011"/>
      <c r="S2011"/>
      <c r="T2011"/>
      <c r="U2011"/>
    </row>
    <row r="2012" spans="1:21" ht="15.75" customHeight="1">
      <c r="A2012"/>
      <c r="B2012"/>
      <c r="C2012"/>
      <c r="D2012"/>
      <c r="E2012"/>
      <c r="F2012"/>
      <c r="G2012"/>
      <c r="H2012"/>
      <c r="I2012" s="8"/>
      <c r="J2012" s="425"/>
      <c r="K2012"/>
      <c r="L2012"/>
      <c r="M2012"/>
      <c r="N2012"/>
      <c r="O2012"/>
      <c r="P2012"/>
      <c r="Q2012"/>
      <c r="R2012"/>
      <c r="S2012"/>
      <c r="T2012"/>
      <c r="U2012"/>
    </row>
    <row r="2013" spans="1:21" ht="15.75" customHeight="1">
      <c r="A2013"/>
      <c r="B2013"/>
      <c r="C2013"/>
      <c r="D2013"/>
      <c r="E2013"/>
      <c r="F2013"/>
      <c r="G2013"/>
      <c r="H2013"/>
      <c r="I2013" s="8"/>
      <c r="J2013" s="425"/>
      <c r="K2013"/>
      <c r="L2013"/>
      <c r="M2013"/>
      <c r="N2013"/>
      <c r="O2013"/>
      <c r="P2013"/>
      <c r="Q2013"/>
      <c r="R2013"/>
      <c r="S2013"/>
      <c r="T2013"/>
      <c r="U2013"/>
    </row>
    <row r="2014" spans="1:21" ht="15.75" customHeight="1">
      <c r="A2014"/>
      <c r="B2014"/>
      <c r="C2014"/>
      <c r="D2014"/>
      <c r="E2014"/>
      <c r="F2014"/>
      <c r="G2014"/>
      <c r="H2014"/>
      <c r="I2014" s="8"/>
      <c r="J2014" s="425"/>
      <c r="K2014"/>
      <c r="L2014"/>
      <c r="M2014"/>
      <c r="N2014"/>
      <c r="O2014"/>
      <c r="P2014"/>
      <c r="Q2014"/>
      <c r="R2014"/>
      <c r="S2014"/>
      <c r="T2014"/>
      <c r="U2014"/>
    </row>
    <row r="2015" spans="1:21" ht="15.75" customHeight="1">
      <c r="A2015"/>
      <c r="B2015"/>
      <c r="C2015"/>
      <c r="D2015"/>
      <c r="E2015"/>
      <c r="F2015"/>
      <c r="G2015"/>
      <c r="H2015"/>
      <c r="I2015" s="8"/>
      <c r="J2015" s="425"/>
      <c r="K2015"/>
      <c r="L2015"/>
      <c r="M2015"/>
      <c r="N2015"/>
      <c r="O2015"/>
      <c r="P2015"/>
      <c r="Q2015"/>
      <c r="R2015"/>
      <c r="S2015"/>
      <c r="T2015"/>
      <c r="U2015"/>
    </row>
    <row r="2016" spans="1:21" ht="15.75" customHeight="1">
      <c r="A2016"/>
      <c r="B2016"/>
      <c r="C2016"/>
      <c r="D2016"/>
      <c r="E2016"/>
      <c r="F2016"/>
      <c r="G2016"/>
      <c r="H2016"/>
      <c r="I2016" s="8"/>
      <c r="J2016" s="425"/>
      <c r="K2016"/>
      <c r="L2016"/>
      <c r="M2016"/>
      <c r="N2016"/>
      <c r="O2016"/>
      <c r="P2016"/>
      <c r="Q2016"/>
      <c r="R2016"/>
      <c r="S2016"/>
      <c r="T2016"/>
      <c r="U2016"/>
    </row>
    <row r="2017" spans="1:21" ht="15.75" customHeight="1">
      <c r="A2017"/>
      <c r="B2017"/>
      <c r="C2017"/>
      <c r="D2017"/>
      <c r="E2017"/>
      <c r="F2017"/>
      <c r="G2017"/>
      <c r="H2017"/>
      <c r="I2017" s="8"/>
      <c r="J2017" s="425"/>
      <c r="K2017"/>
      <c r="L2017"/>
      <c r="M2017"/>
      <c r="N2017"/>
      <c r="O2017"/>
      <c r="P2017"/>
      <c r="Q2017"/>
      <c r="R2017"/>
      <c r="S2017"/>
      <c r="T2017"/>
      <c r="U2017"/>
    </row>
    <row r="2018" spans="1:21" ht="15.75" customHeight="1">
      <c r="A2018"/>
      <c r="B2018"/>
      <c r="C2018"/>
      <c r="D2018"/>
      <c r="E2018"/>
      <c r="F2018"/>
      <c r="G2018"/>
      <c r="H2018"/>
      <c r="I2018" s="8"/>
      <c r="J2018" s="425"/>
      <c r="K2018"/>
      <c r="L2018"/>
      <c r="M2018"/>
      <c r="N2018"/>
      <c r="O2018"/>
      <c r="P2018"/>
      <c r="Q2018"/>
      <c r="R2018"/>
      <c r="S2018"/>
      <c r="T2018"/>
      <c r="U2018"/>
    </row>
    <row r="2019" spans="1:21" ht="15.75" customHeight="1">
      <c r="A2019"/>
      <c r="B2019"/>
      <c r="C2019"/>
      <c r="D2019"/>
      <c r="E2019"/>
      <c r="F2019"/>
      <c r="G2019"/>
      <c r="H2019"/>
      <c r="I2019" s="8"/>
      <c r="J2019" s="425"/>
      <c r="K2019"/>
      <c r="L2019"/>
      <c r="M2019"/>
      <c r="N2019"/>
      <c r="O2019"/>
      <c r="P2019"/>
      <c r="Q2019"/>
      <c r="R2019"/>
      <c r="S2019"/>
      <c r="T2019"/>
      <c r="U2019"/>
    </row>
    <row r="2020" spans="1:21" ht="15.75" customHeight="1">
      <c r="A2020"/>
      <c r="B2020"/>
      <c r="C2020"/>
      <c r="D2020"/>
      <c r="E2020"/>
      <c r="F2020"/>
      <c r="G2020"/>
      <c r="H2020"/>
      <c r="I2020" s="8"/>
      <c r="J2020" s="425"/>
      <c r="K2020"/>
      <c r="L2020"/>
      <c r="M2020"/>
      <c r="N2020"/>
      <c r="O2020"/>
      <c r="P2020"/>
      <c r="Q2020"/>
      <c r="R2020"/>
      <c r="S2020"/>
      <c r="T2020"/>
      <c r="U2020"/>
    </row>
    <row r="2021" spans="1:21" ht="15.75" customHeight="1">
      <c r="A2021"/>
      <c r="B2021"/>
      <c r="C2021"/>
      <c r="D2021"/>
      <c r="E2021"/>
      <c r="F2021"/>
      <c r="G2021"/>
      <c r="H2021"/>
      <c r="I2021" s="8"/>
      <c r="J2021" s="425"/>
      <c r="K2021"/>
      <c r="L2021"/>
      <c r="M2021"/>
      <c r="N2021"/>
      <c r="O2021"/>
      <c r="P2021"/>
      <c r="Q2021"/>
      <c r="R2021"/>
      <c r="S2021"/>
      <c r="T2021"/>
      <c r="U2021"/>
    </row>
    <row r="2022" spans="1:21" ht="15.75" customHeight="1">
      <c r="A2022"/>
      <c r="B2022"/>
      <c r="C2022"/>
      <c r="D2022"/>
      <c r="E2022"/>
      <c r="F2022"/>
      <c r="G2022"/>
      <c r="H2022"/>
      <c r="I2022" s="8"/>
      <c r="J2022" s="425"/>
      <c r="K2022"/>
      <c r="L2022"/>
      <c r="M2022"/>
      <c r="N2022"/>
      <c r="O2022"/>
      <c r="P2022"/>
      <c r="Q2022"/>
      <c r="R2022"/>
      <c r="S2022"/>
      <c r="T2022"/>
      <c r="U2022"/>
    </row>
    <row r="2023" spans="1:21" ht="15.75" customHeight="1">
      <c r="A2023"/>
      <c r="B2023"/>
      <c r="C2023"/>
      <c r="D2023"/>
      <c r="E2023"/>
      <c r="F2023"/>
      <c r="G2023"/>
      <c r="H2023"/>
      <c r="I2023" s="8"/>
      <c r="J2023" s="425"/>
      <c r="K2023"/>
      <c r="L2023"/>
      <c r="M2023"/>
      <c r="N2023"/>
      <c r="O2023"/>
      <c r="P2023"/>
      <c r="Q2023"/>
      <c r="R2023"/>
      <c r="S2023"/>
      <c r="T2023"/>
      <c r="U2023"/>
    </row>
    <row r="2024" spans="1:21" ht="15.75" customHeight="1">
      <c r="A2024"/>
      <c r="B2024"/>
      <c r="C2024"/>
      <c r="D2024"/>
      <c r="E2024"/>
      <c r="F2024"/>
      <c r="G2024"/>
      <c r="H2024"/>
      <c r="I2024" s="8"/>
      <c r="J2024" s="425"/>
      <c r="K2024"/>
      <c r="L2024"/>
      <c r="M2024"/>
      <c r="N2024"/>
      <c r="O2024"/>
      <c r="P2024"/>
      <c r="Q2024"/>
      <c r="R2024"/>
      <c r="S2024"/>
      <c r="T2024"/>
      <c r="U2024"/>
    </row>
    <row r="2025" spans="1:21" ht="15.75" customHeight="1">
      <c r="A2025"/>
      <c r="B2025"/>
      <c r="C2025"/>
      <c r="D2025"/>
      <c r="E2025"/>
      <c r="F2025"/>
      <c r="G2025"/>
      <c r="H2025"/>
      <c r="I2025" s="8"/>
      <c r="J2025" s="425"/>
      <c r="K2025"/>
      <c r="L2025"/>
      <c r="M2025"/>
      <c r="N2025"/>
      <c r="O2025"/>
      <c r="P2025"/>
      <c r="Q2025"/>
      <c r="R2025"/>
      <c r="S2025"/>
      <c r="T2025"/>
      <c r="U2025"/>
    </row>
    <row r="2026" spans="1:21" ht="15.75" customHeight="1">
      <c r="A2026"/>
      <c r="B2026"/>
      <c r="C2026"/>
      <c r="D2026"/>
      <c r="E2026"/>
      <c r="F2026"/>
      <c r="G2026"/>
      <c r="H2026"/>
      <c r="I2026" s="8"/>
      <c r="J2026" s="425"/>
      <c r="K2026"/>
      <c r="L2026"/>
      <c r="M2026"/>
      <c r="N2026"/>
      <c r="O2026"/>
      <c r="P2026"/>
      <c r="Q2026"/>
      <c r="R2026"/>
      <c r="S2026"/>
      <c r="T2026"/>
      <c r="U2026"/>
    </row>
    <row r="2027" spans="1:21" ht="15.75" customHeight="1">
      <c r="A2027"/>
      <c r="B2027"/>
      <c r="C2027"/>
      <c r="D2027"/>
      <c r="E2027"/>
      <c r="F2027"/>
      <c r="G2027"/>
      <c r="H2027"/>
      <c r="I2027" s="8"/>
      <c r="J2027" s="425"/>
      <c r="K2027"/>
      <c r="L2027"/>
      <c r="M2027"/>
      <c r="N2027"/>
      <c r="O2027"/>
      <c r="P2027"/>
      <c r="Q2027"/>
      <c r="R2027"/>
      <c r="S2027"/>
      <c r="T2027"/>
      <c r="U2027"/>
    </row>
    <row r="2028" spans="1:21" ht="15.75" customHeight="1">
      <c r="A2028"/>
      <c r="B2028"/>
      <c r="C2028"/>
      <c r="D2028"/>
      <c r="E2028"/>
      <c r="F2028"/>
      <c r="G2028"/>
      <c r="H2028"/>
      <c r="I2028" s="8"/>
      <c r="J2028" s="425"/>
      <c r="K2028"/>
      <c r="L2028"/>
      <c r="M2028"/>
      <c r="N2028"/>
      <c r="O2028"/>
      <c r="P2028"/>
      <c r="Q2028"/>
      <c r="R2028"/>
      <c r="S2028"/>
      <c r="T2028"/>
      <c r="U2028"/>
    </row>
    <row r="2029" spans="1:21" ht="15.75" customHeight="1">
      <c r="A2029"/>
      <c r="B2029"/>
      <c r="C2029"/>
      <c r="D2029"/>
      <c r="E2029"/>
      <c r="F2029"/>
      <c r="G2029"/>
      <c r="H2029"/>
      <c r="I2029" s="8"/>
      <c r="J2029" s="425"/>
      <c r="K2029"/>
      <c r="L2029"/>
      <c r="M2029"/>
      <c r="N2029"/>
      <c r="O2029"/>
      <c r="P2029"/>
      <c r="Q2029"/>
      <c r="R2029"/>
      <c r="S2029"/>
      <c r="T2029"/>
      <c r="U2029"/>
    </row>
    <row r="2030" spans="1:21" ht="15.75" customHeight="1">
      <c r="A2030"/>
      <c r="B2030"/>
      <c r="C2030"/>
      <c r="D2030"/>
      <c r="E2030"/>
      <c r="F2030"/>
      <c r="G2030"/>
      <c r="H2030"/>
      <c r="I2030" s="8"/>
      <c r="J2030" s="425"/>
      <c r="K2030"/>
      <c r="L2030"/>
      <c r="M2030"/>
      <c r="N2030"/>
      <c r="O2030"/>
      <c r="P2030"/>
      <c r="Q2030"/>
      <c r="R2030"/>
      <c r="S2030"/>
      <c r="T2030"/>
      <c r="U2030"/>
    </row>
    <row r="2031" spans="1:21" ht="15.75" customHeight="1">
      <c r="A2031"/>
      <c r="B2031"/>
      <c r="C2031"/>
      <c r="D2031"/>
      <c r="E2031"/>
      <c r="F2031"/>
      <c r="G2031"/>
      <c r="H2031"/>
      <c r="I2031" s="8"/>
      <c r="J2031" s="425"/>
      <c r="K2031"/>
      <c r="L2031"/>
      <c r="M2031"/>
      <c r="N2031"/>
      <c r="O2031"/>
      <c r="P2031"/>
      <c r="Q2031"/>
      <c r="R2031"/>
      <c r="S2031"/>
      <c r="T2031"/>
      <c r="U2031"/>
    </row>
    <row r="2032" spans="1:21" ht="15.75" customHeight="1">
      <c r="A2032"/>
      <c r="B2032"/>
      <c r="C2032"/>
      <c r="D2032"/>
      <c r="E2032"/>
      <c r="F2032"/>
      <c r="G2032"/>
      <c r="H2032"/>
      <c r="I2032" s="8"/>
      <c r="J2032" s="425"/>
      <c r="K2032"/>
      <c r="L2032"/>
      <c r="M2032"/>
      <c r="N2032"/>
      <c r="O2032"/>
      <c r="P2032"/>
      <c r="Q2032"/>
      <c r="R2032"/>
      <c r="S2032"/>
      <c r="T2032"/>
      <c r="U2032"/>
    </row>
    <row r="2033" spans="1:21" ht="15.75" customHeight="1">
      <c r="A2033"/>
      <c r="B2033"/>
      <c r="C2033"/>
      <c r="D2033"/>
      <c r="E2033"/>
      <c r="F2033"/>
      <c r="G2033"/>
      <c r="H2033"/>
      <c r="I2033" s="8"/>
      <c r="J2033" s="425"/>
      <c r="K2033"/>
      <c r="L2033"/>
      <c r="M2033"/>
      <c r="N2033"/>
      <c r="O2033"/>
      <c r="P2033"/>
      <c r="Q2033"/>
      <c r="R2033"/>
      <c r="S2033"/>
      <c r="T2033"/>
      <c r="U2033"/>
    </row>
    <row r="2034" spans="1:21" ht="15.75" customHeight="1">
      <c r="A2034"/>
      <c r="B2034"/>
      <c r="C2034"/>
      <c r="D2034"/>
      <c r="E2034"/>
      <c r="F2034"/>
      <c r="G2034"/>
      <c r="H2034"/>
      <c r="I2034" s="8"/>
      <c r="J2034" s="425"/>
      <c r="K2034"/>
      <c r="L2034"/>
      <c r="M2034"/>
      <c r="N2034"/>
      <c r="O2034"/>
      <c r="P2034"/>
      <c r="Q2034"/>
      <c r="R2034"/>
      <c r="S2034"/>
      <c r="T2034"/>
      <c r="U2034"/>
    </row>
    <row r="2035" spans="1:21" ht="15.75" customHeight="1">
      <c r="A2035"/>
      <c r="B2035"/>
      <c r="C2035"/>
      <c r="D2035"/>
      <c r="E2035"/>
      <c r="F2035"/>
      <c r="G2035"/>
      <c r="H2035"/>
      <c r="I2035" s="8"/>
      <c r="J2035" s="425"/>
      <c r="K2035"/>
      <c r="L2035"/>
      <c r="M2035"/>
      <c r="N2035"/>
      <c r="O2035"/>
      <c r="P2035"/>
      <c r="Q2035"/>
      <c r="R2035"/>
      <c r="S2035"/>
      <c r="T2035"/>
      <c r="U2035"/>
    </row>
    <row r="2036" spans="1:21" ht="15.75" customHeight="1">
      <c r="A2036"/>
      <c r="B2036"/>
      <c r="C2036"/>
      <c r="D2036"/>
      <c r="E2036"/>
      <c r="F2036"/>
      <c r="G2036"/>
      <c r="H2036"/>
      <c r="I2036" s="8"/>
      <c r="J2036" s="425"/>
      <c r="K2036"/>
      <c r="L2036"/>
      <c r="M2036"/>
      <c r="N2036"/>
      <c r="O2036"/>
      <c r="P2036"/>
      <c r="Q2036"/>
      <c r="R2036"/>
      <c r="S2036"/>
      <c r="T2036"/>
      <c r="U2036"/>
    </row>
    <row r="2037" spans="1:21" ht="15.75" customHeight="1">
      <c r="A2037"/>
      <c r="B2037"/>
      <c r="C2037"/>
      <c r="D2037"/>
      <c r="E2037"/>
      <c r="F2037"/>
      <c r="G2037"/>
      <c r="H2037"/>
      <c r="I2037" s="8"/>
      <c r="J2037" s="425"/>
      <c r="K2037"/>
      <c r="L2037"/>
      <c r="M2037"/>
      <c r="N2037"/>
      <c r="O2037"/>
      <c r="P2037"/>
      <c r="Q2037"/>
      <c r="R2037"/>
      <c r="S2037"/>
      <c r="T2037"/>
      <c r="U2037"/>
    </row>
    <row r="2038" spans="1:21" ht="15.75" customHeight="1">
      <c r="A2038"/>
      <c r="B2038"/>
      <c r="C2038"/>
      <c r="D2038"/>
      <c r="E2038"/>
      <c r="F2038"/>
      <c r="G2038"/>
      <c r="H2038"/>
      <c r="I2038" s="8"/>
      <c r="J2038" s="425"/>
      <c r="K2038"/>
      <c r="L2038"/>
      <c r="M2038"/>
      <c r="N2038"/>
      <c r="O2038"/>
      <c r="P2038"/>
      <c r="Q2038"/>
      <c r="R2038"/>
      <c r="S2038"/>
      <c r="T2038"/>
      <c r="U2038"/>
    </row>
    <row r="2039" spans="1:21" ht="15.75" customHeight="1">
      <c r="A2039"/>
      <c r="B2039"/>
      <c r="C2039"/>
      <c r="D2039"/>
      <c r="E2039"/>
      <c r="F2039"/>
      <c r="G2039"/>
      <c r="H2039"/>
      <c r="I2039" s="8"/>
      <c r="J2039" s="425"/>
      <c r="K2039"/>
      <c r="L2039"/>
      <c r="M2039"/>
      <c r="N2039"/>
      <c r="O2039"/>
      <c r="P2039"/>
      <c r="Q2039"/>
      <c r="R2039"/>
      <c r="S2039"/>
      <c r="T2039"/>
      <c r="U2039"/>
    </row>
    <row r="2040" spans="1:21" ht="15.75" customHeight="1">
      <c r="A2040"/>
      <c r="B2040"/>
      <c r="C2040"/>
      <c r="D2040"/>
      <c r="E2040"/>
      <c r="F2040"/>
      <c r="G2040"/>
      <c r="H2040"/>
      <c r="I2040" s="8"/>
      <c r="J2040" s="425"/>
      <c r="K2040"/>
      <c r="L2040"/>
      <c r="M2040"/>
      <c r="N2040"/>
      <c r="O2040"/>
      <c r="P2040"/>
      <c r="Q2040"/>
      <c r="R2040"/>
      <c r="S2040"/>
      <c r="T2040"/>
      <c r="U2040"/>
    </row>
    <row r="2041" spans="1:21" ht="15.75" customHeight="1">
      <c r="A2041"/>
      <c r="B2041"/>
      <c r="C2041"/>
      <c r="D2041"/>
      <c r="E2041"/>
      <c r="F2041"/>
      <c r="G2041"/>
      <c r="H2041"/>
      <c r="I2041" s="8"/>
      <c r="J2041" s="425"/>
      <c r="K2041"/>
      <c r="L2041"/>
      <c r="M2041"/>
      <c r="N2041"/>
      <c r="O2041"/>
      <c r="P2041"/>
      <c r="Q2041"/>
      <c r="R2041"/>
      <c r="S2041"/>
      <c r="T2041"/>
      <c r="U2041"/>
    </row>
    <row r="2042" spans="1:21" ht="15.75" customHeight="1">
      <c r="A2042"/>
      <c r="B2042"/>
      <c r="C2042"/>
      <c r="D2042"/>
      <c r="E2042"/>
      <c r="F2042"/>
      <c r="G2042"/>
      <c r="H2042"/>
      <c r="I2042" s="8"/>
      <c r="J2042" s="425"/>
      <c r="K2042"/>
      <c r="L2042"/>
      <c r="M2042"/>
      <c r="N2042"/>
      <c r="O2042"/>
      <c r="P2042"/>
      <c r="Q2042"/>
      <c r="R2042"/>
      <c r="S2042"/>
      <c r="T2042"/>
      <c r="U2042"/>
    </row>
    <row r="2043" spans="1:21" ht="15.75" customHeight="1">
      <c r="A2043"/>
      <c r="B2043"/>
      <c r="C2043"/>
      <c r="D2043"/>
      <c r="E2043"/>
      <c r="F2043"/>
      <c r="G2043"/>
      <c r="H2043"/>
      <c r="I2043" s="8"/>
      <c r="J2043" s="425"/>
      <c r="K2043"/>
      <c r="L2043"/>
      <c r="M2043"/>
      <c r="N2043"/>
      <c r="O2043"/>
      <c r="P2043"/>
      <c r="Q2043"/>
      <c r="R2043"/>
      <c r="S2043"/>
      <c r="T2043"/>
      <c r="U2043"/>
    </row>
    <row r="2044" spans="1:21" ht="15.75" customHeight="1">
      <c r="A2044"/>
      <c r="B2044"/>
      <c r="C2044"/>
      <c r="D2044"/>
      <c r="E2044"/>
      <c r="F2044"/>
      <c r="G2044"/>
      <c r="H2044"/>
      <c r="I2044" s="8"/>
      <c r="J2044" s="425"/>
      <c r="K2044"/>
      <c r="L2044"/>
      <c r="M2044"/>
      <c r="N2044"/>
      <c r="O2044"/>
      <c r="P2044"/>
      <c r="Q2044"/>
      <c r="R2044"/>
      <c r="S2044"/>
      <c r="T2044"/>
      <c r="U2044"/>
    </row>
    <row r="2045" spans="1:21" ht="15.75" customHeight="1">
      <c r="A2045"/>
      <c r="B2045"/>
      <c r="C2045"/>
      <c r="D2045"/>
      <c r="E2045"/>
      <c r="F2045"/>
      <c r="G2045"/>
      <c r="H2045"/>
      <c r="I2045" s="8"/>
      <c r="J2045" s="425"/>
      <c r="K2045"/>
      <c r="L2045"/>
      <c r="M2045"/>
      <c r="N2045"/>
      <c r="O2045"/>
      <c r="P2045"/>
      <c r="Q2045"/>
      <c r="R2045"/>
      <c r="S2045"/>
      <c r="T2045"/>
      <c r="U2045"/>
    </row>
    <row r="2046" spans="1:21" ht="15.75" customHeight="1">
      <c r="A2046"/>
      <c r="B2046"/>
      <c r="C2046"/>
      <c r="D2046"/>
      <c r="E2046"/>
      <c r="F2046"/>
      <c r="G2046"/>
      <c r="H2046"/>
      <c r="I2046" s="8"/>
      <c r="J2046" s="425"/>
      <c r="K2046"/>
      <c r="L2046"/>
      <c r="M2046"/>
      <c r="N2046"/>
      <c r="O2046"/>
      <c r="P2046"/>
      <c r="Q2046"/>
      <c r="R2046"/>
      <c r="S2046"/>
      <c r="T2046"/>
      <c r="U2046"/>
    </row>
    <row r="2047" spans="1:21" ht="15.75" customHeight="1">
      <c r="A2047"/>
      <c r="B2047"/>
      <c r="C2047"/>
      <c r="D2047"/>
      <c r="E2047"/>
      <c r="F2047"/>
      <c r="G2047"/>
      <c r="H2047"/>
      <c r="I2047" s="8"/>
      <c r="J2047" s="425"/>
      <c r="K2047"/>
      <c r="L2047"/>
      <c r="M2047"/>
      <c r="N2047"/>
      <c r="O2047"/>
      <c r="P2047"/>
      <c r="Q2047"/>
      <c r="R2047"/>
      <c r="S2047"/>
      <c r="T2047"/>
      <c r="U2047"/>
    </row>
    <row r="2048" spans="1:21" ht="15.75" customHeight="1">
      <c r="A2048"/>
      <c r="B2048"/>
      <c r="C2048"/>
      <c r="D2048"/>
      <c r="E2048"/>
      <c r="F2048"/>
      <c r="G2048"/>
      <c r="H2048"/>
      <c r="I2048" s="8"/>
      <c r="J2048" s="425"/>
      <c r="K2048"/>
      <c r="L2048"/>
      <c r="M2048"/>
      <c r="N2048"/>
      <c r="O2048"/>
      <c r="P2048"/>
      <c r="Q2048"/>
      <c r="R2048"/>
      <c r="S2048"/>
      <c r="T2048"/>
      <c r="U2048"/>
    </row>
    <row r="2049" spans="1:21" ht="15.75" customHeight="1">
      <c r="A2049"/>
      <c r="B2049"/>
      <c r="C2049"/>
      <c r="D2049"/>
      <c r="E2049"/>
      <c r="F2049"/>
      <c r="G2049"/>
      <c r="H2049"/>
      <c r="I2049" s="8"/>
      <c r="J2049" s="425"/>
      <c r="K2049"/>
      <c r="L2049"/>
      <c r="M2049"/>
      <c r="N2049"/>
      <c r="O2049"/>
      <c r="P2049"/>
      <c r="Q2049"/>
      <c r="R2049"/>
      <c r="S2049"/>
      <c r="T2049"/>
      <c r="U2049"/>
    </row>
    <row r="2050" spans="1:21" ht="15.75" customHeight="1">
      <c r="A2050"/>
      <c r="B2050"/>
      <c r="C2050"/>
      <c r="D2050"/>
      <c r="E2050"/>
      <c r="F2050"/>
      <c r="G2050"/>
      <c r="H2050"/>
      <c r="I2050" s="8"/>
      <c r="J2050" s="425"/>
      <c r="K2050"/>
      <c r="L2050"/>
      <c r="M2050"/>
      <c r="N2050"/>
      <c r="O2050"/>
      <c r="P2050"/>
      <c r="Q2050"/>
      <c r="R2050"/>
      <c r="S2050"/>
      <c r="T2050"/>
      <c r="U2050"/>
    </row>
    <row r="2051" spans="1:21" ht="15.75" customHeight="1">
      <c r="A2051"/>
      <c r="B2051"/>
      <c r="C2051"/>
      <c r="D2051"/>
      <c r="E2051"/>
      <c r="F2051"/>
      <c r="G2051"/>
      <c r="H2051"/>
      <c r="I2051" s="8"/>
      <c r="J2051" s="425"/>
      <c r="K2051"/>
      <c r="L2051"/>
      <c r="M2051"/>
      <c r="N2051"/>
      <c r="O2051"/>
      <c r="P2051"/>
      <c r="Q2051"/>
      <c r="R2051"/>
      <c r="S2051"/>
      <c r="T2051"/>
      <c r="U2051"/>
    </row>
    <row r="2052" spans="1:21" ht="15.75" customHeight="1">
      <c r="A2052"/>
      <c r="B2052"/>
      <c r="C2052"/>
      <c r="D2052"/>
      <c r="E2052"/>
      <c r="F2052"/>
      <c r="G2052"/>
      <c r="H2052"/>
      <c r="I2052" s="8"/>
      <c r="J2052" s="425"/>
      <c r="K2052"/>
      <c r="L2052"/>
      <c r="M2052"/>
      <c r="N2052"/>
      <c r="O2052"/>
      <c r="P2052"/>
      <c r="Q2052"/>
      <c r="R2052"/>
      <c r="S2052"/>
      <c r="T2052"/>
      <c r="U2052"/>
    </row>
    <row r="2053" spans="1:21" ht="15.75" customHeight="1">
      <c r="A2053"/>
      <c r="B2053"/>
      <c r="C2053"/>
      <c r="D2053"/>
      <c r="E2053"/>
      <c r="F2053"/>
      <c r="G2053"/>
      <c r="H2053"/>
      <c r="I2053" s="8"/>
      <c r="J2053" s="425"/>
      <c r="K2053"/>
      <c r="L2053"/>
      <c r="M2053"/>
      <c r="N2053"/>
      <c r="O2053"/>
      <c r="P2053"/>
      <c r="Q2053"/>
      <c r="R2053"/>
      <c r="S2053"/>
      <c r="T2053"/>
      <c r="U2053"/>
    </row>
    <row r="2054" spans="1:21" ht="15.75" customHeight="1">
      <c r="A2054"/>
      <c r="B2054"/>
      <c r="C2054"/>
      <c r="D2054"/>
      <c r="E2054"/>
      <c r="F2054"/>
      <c r="G2054"/>
      <c r="H2054"/>
      <c r="I2054" s="8"/>
      <c r="J2054" s="425"/>
      <c r="K2054"/>
      <c r="L2054"/>
      <c r="M2054"/>
      <c r="N2054"/>
      <c r="O2054"/>
      <c r="P2054"/>
      <c r="Q2054"/>
      <c r="R2054"/>
      <c r="S2054"/>
      <c r="T2054"/>
      <c r="U2054"/>
    </row>
    <row r="2055" spans="1:21" ht="15.75" customHeight="1">
      <c r="A2055"/>
      <c r="B2055"/>
      <c r="C2055"/>
      <c r="D2055"/>
      <c r="E2055"/>
      <c r="F2055"/>
      <c r="G2055"/>
      <c r="H2055"/>
      <c r="I2055" s="8"/>
      <c r="J2055" s="425"/>
      <c r="K2055"/>
      <c r="L2055"/>
      <c r="M2055"/>
      <c r="N2055"/>
      <c r="O2055"/>
      <c r="P2055"/>
      <c r="Q2055"/>
      <c r="R2055"/>
      <c r="S2055"/>
      <c r="T2055"/>
      <c r="U2055"/>
    </row>
    <row r="2056" spans="1:21" ht="15.75" customHeight="1">
      <c r="A2056"/>
      <c r="B2056"/>
      <c r="C2056"/>
      <c r="D2056"/>
      <c r="E2056"/>
      <c r="F2056"/>
      <c r="G2056"/>
      <c r="H2056"/>
      <c r="I2056" s="8"/>
      <c r="J2056" s="425"/>
      <c r="K2056"/>
      <c r="L2056"/>
      <c r="M2056"/>
      <c r="N2056"/>
      <c r="O2056"/>
      <c r="P2056"/>
      <c r="Q2056"/>
      <c r="R2056"/>
      <c r="S2056"/>
      <c r="T2056"/>
      <c r="U2056"/>
    </row>
    <row r="2057" spans="1:21" ht="15.75" customHeight="1">
      <c r="A2057"/>
      <c r="B2057"/>
      <c r="C2057"/>
      <c r="D2057"/>
      <c r="E2057"/>
      <c r="F2057"/>
      <c r="G2057"/>
      <c r="H2057"/>
      <c r="I2057" s="8"/>
      <c r="J2057" s="425"/>
      <c r="K2057"/>
      <c r="L2057"/>
      <c r="M2057"/>
      <c r="N2057"/>
      <c r="O2057"/>
      <c r="P2057"/>
      <c r="Q2057"/>
      <c r="R2057"/>
      <c r="S2057"/>
      <c r="T2057"/>
      <c r="U2057"/>
    </row>
    <row r="2058" spans="1:21" ht="15.75" customHeight="1">
      <c r="A2058"/>
      <c r="B2058"/>
      <c r="C2058"/>
      <c r="D2058"/>
      <c r="E2058"/>
      <c r="F2058"/>
      <c r="G2058"/>
      <c r="H2058"/>
      <c r="I2058" s="8"/>
      <c r="J2058" s="425"/>
      <c r="K2058"/>
      <c r="L2058"/>
      <c r="M2058"/>
      <c r="N2058"/>
      <c r="O2058"/>
      <c r="P2058"/>
      <c r="Q2058"/>
      <c r="R2058"/>
      <c r="S2058"/>
      <c r="T2058"/>
      <c r="U2058"/>
    </row>
    <row r="2059" spans="1:21" ht="15.75" customHeight="1">
      <c r="A2059"/>
      <c r="B2059"/>
      <c r="C2059"/>
      <c r="D2059"/>
      <c r="E2059"/>
      <c r="F2059"/>
      <c r="G2059"/>
      <c r="H2059"/>
      <c r="I2059" s="8"/>
      <c r="J2059" s="425"/>
      <c r="K2059"/>
      <c r="L2059"/>
      <c r="M2059"/>
      <c r="N2059"/>
      <c r="O2059"/>
      <c r="P2059"/>
      <c r="Q2059"/>
      <c r="R2059"/>
      <c r="S2059"/>
      <c r="T2059"/>
      <c r="U2059"/>
    </row>
    <row r="2060" spans="1:21" ht="15.75" customHeight="1">
      <c r="A2060"/>
      <c r="B2060"/>
      <c r="C2060"/>
      <c r="D2060"/>
      <c r="E2060"/>
      <c r="F2060"/>
      <c r="G2060"/>
      <c r="H2060"/>
      <c r="I2060" s="8"/>
      <c r="J2060" s="425"/>
      <c r="K2060"/>
      <c r="L2060"/>
      <c r="M2060"/>
      <c r="N2060"/>
      <c r="O2060"/>
      <c r="P2060"/>
      <c r="Q2060"/>
      <c r="R2060"/>
      <c r="S2060"/>
      <c r="T2060"/>
      <c r="U2060"/>
    </row>
    <row r="2061" spans="1:21" ht="15.75" customHeight="1">
      <c r="A2061"/>
      <c r="B2061"/>
      <c r="C2061"/>
      <c r="D2061"/>
      <c r="E2061"/>
      <c r="F2061"/>
      <c r="G2061"/>
      <c r="H2061"/>
      <c r="I2061" s="8"/>
      <c r="J2061" s="425"/>
      <c r="K2061"/>
      <c r="L2061"/>
      <c r="M2061"/>
      <c r="N2061"/>
      <c r="O2061"/>
      <c r="P2061"/>
      <c r="Q2061"/>
      <c r="R2061"/>
      <c r="S2061"/>
      <c r="T2061"/>
      <c r="U2061"/>
    </row>
    <row r="2062" spans="1:21" ht="15.75" customHeight="1">
      <c r="A2062"/>
      <c r="B2062"/>
      <c r="C2062"/>
      <c r="D2062"/>
      <c r="E2062"/>
      <c r="F2062"/>
      <c r="G2062"/>
      <c r="H2062"/>
      <c r="I2062" s="8"/>
      <c r="J2062" s="425"/>
      <c r="K2062"/>
      <c r="L2062"/>
      <c r="M2062"/>
      <c r="N2062"/>
      <c r="O2062"/>
      <c r="P2062"/>
      <c r="Q2062"/>
      <c r="R2062"/>
      <c r="S2062"/>
      <c r="T2062"/>
      <c r="U2062"/>
    </row>
    <row r="2063" spans="1:21" ht="15.75" customHeight="1">
      <c r="A2063"/>
      <c r="B2063"/>
      <c r="C2063"/>
      <c r="D2063"/>
      <c r="E2063"/>
      <c r="F2063"/>
      <c r="G2063"/>
      <c r="H2063"/>
      <c r="I2063" s="8"/>
      <c r="J2063" s="425"/>
      <c r="K2063"/>
      <c r="L2063"/>
      <c r="M2063"/>
      <c r="N2063"/>
      <c r="O2063"/>
      <c r="P2063"/>
      <c r="Q2063"/>
      <c r="R2063"/>
      <c r="S2063"/>
      <c r="T2063"/>
      <c r="U2063"/>
    </row>
    <row r="2064" spans="1:21" ht="15.75" customHeight="1">
      <c r="A2064"/>
      <c r="B2064"/>
      <c r="C2064"/>
      <c r="D2064"/>
      <c r="E2064"/>
      <c r="F2064"/>
      <c r="G2064"/>
      <c r="H2064"/>
      <c r="I2064" s="8"/>
      <c r="J2064" s="425"/>
      <c r="K2064"/>
      <c r="L2064"/>
      <c r="M2064"/>
      <c r="N2064"/>
      <c r="O2064"/>
      <c r="P2064"/>
      <c r="Q2064"/>
      <c r="R2064"/>
      <c r="S2064"/>
      <c r="T2064"/>
      <c r="U2064"/>
    </row>
    <row r="2065" spans="1:21" ht="15.75" customHeight="1">
      <c r="A2065"/>
      <c r="B2065"/>
      <c r="C2065"/>
      <c r="D2065"/>
      <c r="E2065"/>
      <c r="F2065"/>
      <c r="G2065"/>
      <c r="H2065"/>
      <c r="I2065" s="8"/>
      <c r="J2065" s="425"/>
      <c r="K2065"/>
      <c r="L2065"/>
      <c r="M2065"/>
      <c r="N2065"/>
      <c r="O2065"/>
      <c r="P2065"/>
      <c r="Q2065"/>
      <c r="R2065"/>
      <c r="S2065"/>
      <c r="T2065"/>
      <c r="U2065"/>
    </row>
    <row r="2066" spans="1:21" ht="15.75" customHeight="1">
      <c r="A2066"/>
      <c r="B2066"/>
      <c r="C2066"/>
      <c r="D2066"/>
      <c r="E2066"/>
      <c r="F2066"/>
      <c r="G2066"/>
      <c r="H2066"/>
      <c r="I2066" s="8"/>
      <c r="J2066" s="425"/>
      <c r="K2066"/>
      <c r="L2066"/>
      <c r="M2066"/>
      <c r="N2066"/>
      <c r="O2066"/>
      <c r="P2066"/>
      <c r="Q2066"/>
      <c r="R2066"/>
      <c r="S2066"/>
      <c r="T2066"/>
      <c r="U2066"/>
    </row>
    <row r="2067" spans="1:21" ht="15.75" customHeight="1">
      <c r="A2067"/>
      <c r="B2067"/>
      <c r="C2067"/>
      <c r="D2067"/>
      <c r="E2067"/>
      <c r="F2067"/>
      <c r="G2067"/>
      <c r="H2067"/>
      <c r="I2067" s="8"/>
      <c r="J2067" s="425"/>
      <c r="K2067"/>
      <c r="L2067"/>
      <c r="M2067"/>
      <c r="N2067"/>
      <c r="O2067"/>
      <c r="P2067"/>
      <c r="Q2067"/>
      <c r="R2067"/>
      <c r="S2067"/>
      <c r="T2067"/>
      <c r="U2067"/>
    </row>
    <row r="2068" spans="1:21" ht="15.75" customHeight="1">
      <c r="A2068"/>
      <c r="B2068"/>
      <c r="C2068"/>
      <c r="D2068"/>
      <c r="E2068"/>
      <c r="F2068"/>
      <c r="G2068"/>
      <c r="H2068"/>
      <c r="I2068" s="8"/>
      <c r="J2068" s="425"/>
      <c r="K2068"/>
      <c r="L2068"/>
      <c r="M2068"/>
      <c r="N2068"/>
      <c r="O2068"/>
      <c r="P2068"/>
      <c r="Q2068"/>
      <c r="R2068"/>
      <c r="S2068"/>
      <c r="T2068"/>
      <c r="U2068"/>
    </row>
    <row r="2069" spans="1:21" ht="15.75" customHeight="1">
      <c r="A2069"/>
      <c r="B2069"/>
      <c r="C2069"/>
      <c r="D2069"/>
      <c r="E2069"/>
      <c r="F2069"/>
      <c r="G2069"/>
      <c r="H2069"/>
      <c r="I2069" s="8"/>
      <c r="J2069" s="425"/>
      <c r="K2069"/>
      <c r="L2069"/>
      <c r="M2069"/>
      <c r="N2069"/>
      <c r="O2069"/>
      <c r="P2069"/>
      <c r="Q2069"/>
      <c r="R2069"/>
      <c r="S2069"/>
      <c r="T2069"/>
      <c r="U2069"/>
    </row>
    <row r="2070" spans="1:21" ht="15.75" customHeight="1">
      <c r="A2070"/>
      <c r="B2070"/>
      <c r="C2070"/>
      <c r="D2070"/>
      <c r="E2070"/>
      <c r="F2070"/>
      <c r="G2070"/>
      <c r="H2070"/>
      <c r="I2070" s="8"/>
      <c r="J2070" s="425"/>
      <c r="K2070"/>
      <c r="L2070"/>
      <c r="M2070"/>
      <c r="N2070"/>
      <c r="O2070"/>
      <c r="P2070"/>
      <c r="Q2070"/>
      <c r="R2070"/>
      <c r="S2070"/>
      <c r="T2070"/>
      <c r="U2070"/>
    </row>
    <row r="2071" spans="1:21" ht="15.75" customHeight="1">
      <c r="A2071"/>
      <c r="B2071"/>
      <c r="C2071"/>
      <c r="D2071"/>
      <c r="E2071"/>
      <c r="F2071"/>
      <c r="G2071"/>
      <c r="H2071"/>
      <c r="I2071" s="8"/>
      <c r="J2071" s="425"/>
      <c r="K2071"/>
      <c r="L2071"/>
      <c r="M2071"/>
      <c r="N2071"/>
      <c r="O2071"/>
      <c r="P2071"/>
      <c r="Q2071"/>
      <c r="R2071"/>
      <c r="S2071"/>
      <c r="T2071"/>
      <c r="U2071"/>
    </row>
    <row r="2072" spans="1:21" ht="15.75" customHeight="1">
      <c r="A2072"/>
      <c r="B2072"/>
      <c r="C2072"/>
      <c r="D2072"/>
      <c r="E2072"/>
      <c r="F2072"/>
      <c r="G2072"/>
      <c r="H2072"/>
      <c r="I2072" s="8"/>
      <c r="J2072" s="425"/>
      <c r="K2072"/>
      <c r="L2072"/>
      <c r="M2072"/>
      <c r="N2072"/>
      <c r="O2072"/>
      <c r="P2072"/>
      <c r="Q2072"/>
      <c r="R2072"/>
      <c r="S2072"/>
      <c r="T2072"/>
      <c r="U2072"/>
    </row>
    <row r="2073" spans="1:21" ht="15.75" customHeight="1">
      <c r="A2073"/>
      <c r="B2073"/>
      <c r="C2073"/>
      <c r="D2073"/>
      <c r="E2073"/>
      <c r="F2073"/>
      <c r="G2073"/>
      <c r="H2073"/>
      <c r="I2073" s="8"/>
      <c r="J2073" s="425"/>
      <c r="K2073"/>
      <c r="L2073"/>
      <c r="M2073"/>
      <c r="N2073"/>
      <c r="O2073"/>
      <c r="P2073"/>
      <c r="Q2073"/>
      <c r="R2073"/>
      <c r="S2073"/>
      <c r="T2073"/>
      <c r="U2073"/>
    </row>
    <row r="2074" spans="1:21" ht="15.75" customHeight="1">
      <c r="A2074"/>
      <c r="B2074"/>
      <c r="C2074"/>
      <c r="D2074"/>
      <c r="E2074"/>
      <c r="F2074"/>
      <c r="G2074"/>
      <c r="H2074"/>
      <c r="I2074" s="8"/>
      <c r="J2074" s="425"/>
      <c r="K2074"/>
      <c r="L2074"/>
      <c r="M2074"/>
      <c r="N2074"/>
      <c r="O2074"/>
      <c r="P2074"/>
      <c r="Q2074"/>
      <c r="R2074"/>
      <c r="S2074"/>
      <c r="T2074"/>
      <c r="U2074"/>
    </row>
    <row r="2075" spans="1:21" ht="15.75" customHeight="1">
      <c r="A2075"/>
      <c r="B2075"/>
      <c r="C2075"/>
      <c r="D2075"/>
      <c r="E2075"/>
      <c r="F2075"/>
      <c r="G2075"/>
      <c r="H2075"/>
      <c r="I2075" s="8"/>
      <c r="J2075" s="425"/>
      <c r="K2075"/>
      <c r="L2075"/>
      <c r="M2075"/>
      <c r="N2075"/>
      <c r="O2075"/>
      <c r="P2075"/>
      <c r="Q2075"/>
      <c r="R2075"/>
      <c r="S2075"/>
      <c r="T2075"/>
      <c r="U2075"/>
    </row>
    <row r="2076" spans="1:21" ht="15.75" customHeight="1">
      <c r="A2076"/>
      <c r="B2076"/>
      <c r="C2076"/>
      <c r="D2076"/>
      <c r="E2076"/>
      <c r="F2076"/>
      <c r="G2076"/>
      <c r="H2076"/>
      <c r="I2076" s="8"/>
      <c r="J2076" s="425"/>
      <c r="K2076"/>
      <c r="L2076"/>
      <c r="M2076"/>
      <c r="N2076"/>
      <c r="O2076"/>
      <c r="P2076"/>
      <c r="Q2076"/>
      <c r="R2076"/>
      <c r="S2076"/>
      <c r="T2076"/>
      <c r="U2076"/>
    </row>
    <row r="2077" spans="1:21" ht="15.75" customHeight="1">
      <c r="A2077"/>
      <c r="B2077"/>
      <c r="C2077"/>
      <c r="D2077"/>
      <c r="E2077"/>
      <c r="F2077"/>
      <c r="G2077"/>
      <c r="H2077"/>
      <c r="I2077" s="8"/>
      <c r="J2077" s="425"/>
      <c r="K2077"/>
      <c r="L2077"/>
      <c r="M2077"/>
      <c r="N2077"/>
      <c r="O2077"/>
      <c r="P2077"/>
      <c r="Q2077"/>
      <c r="R2077"/>
      <c r="S2077"/>
      <c r="T2077"/>
      <c r="U2077"/>
    </row>
    <row r="2078" spans="1:21" ht="15.75" customHeight="1">
      <c r="A2078"/>
      <c r="B2078"/>
      <c r="C2078"/>
      <c r="D2078"/>
      <c r="E2078"/>
      <c r="F2078"/>
      <c r="G2078"/>
      <c r="H2078"/>
      <c r="I2078" s="8"/>
      <c r="J2078" s="425"/>
      <c r="K2078"/>
      <c r="L2078"/>
      <c r="M2078"/>
      <c r="N2078"/>
      <c r="O2078"/>
      <c r="P2078"/>
      <c r="Q2078"/>
      <c r="R2078"/>
      <c r="S2078"/>
      <c r="T2078"/>
      <c r="U2078"/>
    </row>
    <row r="2079" spans="1:21" ht="15.75" customHeight="1">
      <c r="A2079"/>
      <c r="B2079"/>
      <c r="C2079"/>
      <c r="D2079"/>
      <c r="E2079"/>
      <c r="F2079"/>
      <c r="G2079"/>
      <c r="H2079"/>
      <c r="I2079" s="8"/>
      <c r="J2079" s="425"/>
      <c r="K2079"/>
      <c r="L2079"/>
      <c r="M2079"/>
      <c r="N2079"/>
      <c r="O2079"/>
      <c r="P2079"/>
      <c r="Q2079"/>
      <c r="R2079"/>
      <c r="S2079"/>
      <c r="T2079"/>
      <c r="U2079"/>
    </row>
    <row r="2080" spans="1:21" ht="15.75" customHeight="1">
      <c r="A2080"/>
      <c r="B2080"/>
      <c r="C2080"/>
      <c r="D2080"/>
      <c r="E2080"/>
      <c r="F2080"/>
      <c r="G2080"/>
      <c r="H2080"/>
      <c r="I2080" s="8"/>
      <c r="J2080" s="425"/>
      <c r="K2080"/>
      <c r="L2080"/>
      <c r="M2080"/>
      <c r="N2080"/>
      <c r="O2080"/>
      <c r="P2080"/>
      <c r="Q2080"/>
      <c r="R2080"/>
      <c r="S2080"/>
      <c r="T2080"/>
      <c r="U2080"/>
    </row>
    <row r="2081" spans="1:21" ht="15.75" customHeight="1">
      <c r="A2081"/>
      <c r="B2081"/>
      <c r="C2081"/>
      <c r="D2081"/>
      <c r="E2081"/>
      <c r="F2081"/>
      <c r="G2081"/>
      <c r="H2081"/>
      <c r="I2081" s="8"/>
      <c r="J2081" s="425"/>
      <c r="K2081"/>
      <c r="L2081"/>
      <c r="M2081"/>
      <c r="N2081"/>
      <c r="O2081"/>
      <c r="P2081"/>
      <c r="Q2081"/>
      <c r="R2081"/>
      <c r="S2081"/>
      <c r="T2081"/>
      <c r="U2081"/>
    </row>
    <row r="2082" spans="1:21" ht="15.75" customHeight="1">
      <c r="A2082"/>
      <c r="B2082"/>
      <c r="C2082"/>
      <c r="D2082"/>
      <c r="E2082"/>
      <c r="F2082"/>
      <c r="G2082"/>
      <c r="H2082"/>
      <c r="I2082" s="8"/>
      <c r="J2082" s="425"/>
      <c r="K2082"/>
      <c r="L2082"/>
      <c r="M2082"/>
      <c r="N2082"/>
      <c r="O2082"/>
      <c r="P2082"/>
      <c r="Q2082"/>
      <c r="R2082"/>
      <c r="S2082"/>
      <c r="T2082"/>
      <c r="U2082"/>
    </row>
    <row r="2083" spans="1:21" ht="15.75" customHeight="1">
      <c r="A2083"/>
      <c r="B2083"/>
      <c r="C2083"/>
      <c r="D2083"/>
      <c r="E2083"/>
      <c r="F2083"/>
      <c r="G2083"/>
      <c r="H2083"/>
      <c r="I2083" s="8"/>
      <c r="J2083" s="425"/>
      <c r="K2083"/>
      <c r="L2083"/>
      <c r="M2083"/>
      <c r="N2083"/>
      <c r="O2083"/>
      <c r="P2083"/>
      <c r="Q2083"/>
      <c r="R2083"/>
      <c r="S2083"/>
      <c r="T2083"/>
      <c r="U2083"/>
    </row>
    <row r="2084" spans="1:21" ht="15.75" customHeight="1">
      <c r="A2084"/>
      <c r="B2084"/>
      <c r="C2084"/>
      <c r="D2084"/>
      <c r="E2084"/>
      <c r="F2084"/>
      <c r="G2084"/>
      <c r="H2084"/>
      <c r="I2084" s="8"/>
      <c r="J2084" s="425"/>
      <c r="K2084"/>
      <c r="L2084"/>
      <c r="M2084"/>
      <c r="N2084"/>
      <c r="O2084"/>
      <c r="P2084"/>
      <c r="Q2084"/>
      <c r="R2084"/>
      <c r="S2084"/>
      <c r="T2084"/>
      <c r="U2084"/>
    </row>
    <row r="2085" spans="1:21" ht="15.75" customHeight="1">
      <c r="A2085"/>
      <c r="B2085"/>
      <c r="C2085"/>
      <c r="D2085"/>
      <c r="E2085"/>
      <c r="F2085"/>
      <c r="G2085"/>
      <c r="H2085"/>
      <c r="I2085" s="8"/>
      <c r="J2085" s="425"/>
      <c r="K2085"/>
      <c r="L2085"/>
      <c r="M2085"/>
      <c r="N2085"/>
      <c r="O2085"/>
      <c r="P2085"/>
      <c r="Q2085"/>
      <c r="R2085"/>
      <c r="S2085"/>
      <c r="T2085"/>
      <c r="U2085"/>
    </row>
    <row r="2086" spans="1:21" ht="15.75" customHeight="1">
      <c r="A2086"/>
      <c r="B2086"/>
      <c r="C2086"/>
      <c r="D2086"/>
      <c r="E2086"/>
      <c r="F2086"/>
      <c r="G2086"/>
      <c r="H2086"/>
      <c r="I2086" s="8"/>
      <c r="J2086" s="425"/>
      <c r="K2086"/>
      <c r="L2086"/>
      <c r="M2086"/>
      <c r="N2086"/>
      <c r="O2086"/>
      <c r="P2086"/>
      <c r="Q2086"/>
      <c r="R2086"/>
      <c r="S2086"/>
      <c r="T2086"/>
      <c r="U2086"/>
    </row>
    <row r="2087" spans="1:21" ht="15.75" customHeight="1">
      <c r="A2087"/>
      <c r="B2087"/>
      <c r="C2087"/>
      <c r="D2087"/>
      <c r="E2087"/>
      <c r="F2087"/>
      <c r="G2087"/>
      <c r="H2087"/>
      <c r="I2087" s="8"/>
      <c r="J2087" s="425"/>
      <c r="K2087"/>
      <c r="L2087"/>
      <c r="M2087"/>
      <c r="N2087"/>
      <c r="O2087"/>
      <c r="P2087"/>
      <c r="Q2087"/>
      <c r="R2087"/>
      <c r="S2087"/>
      <c r="T2087"/>
      <c r="U2087"/>
    </row>
    <row r="2088" spans="1:21" ht="15.75" customHeight="1">
      <c r="A2088"/>
      <c r="B2088"/>
      <c r="C2088"/>
      <c r="D2088"/>
      <c r="E2088"/>
      <c r="F2088"/>
      <c r="G2088"/>
      <c r="H2088"/>
      <c r="I2088" s="8"/>
      <c r="J2088" s="425"/>
      <c r="K2088"/>
      <c r="L2088"/>
      <c r="M2088"/>
      <c r="N2088"/>
      <c r="O2088"/>
      <c r="P2088"/>
      <c r="Q2088"/>
      <c r="R2088"/>
      <c r="S2088"/>
      <c r="T2088"/>
      <c r="U2088"/>
    </row>
    <row r="2089" spans="1:21" ht="15.75" customHeight="1">
      <c r="A2089"/>
      <c r="B2089"/>
      <c r="C2089"/>
      <c r="D2089"/>
      <c r="E2089"/>
      <c r="F2089"/>
      <c r="G2089"/>
      <c r="H2089"/>
      <c r="I2089" s="8"/>
      <c r="J2089" s="425"/>
      <c r="K2089"/>
      <c r="L2089"/>
      <c r="M2089"/>
      <c r="N2089"/>
      <c r="O2089"/>
      <c r="P2089"/>
      <c r="Q2089"/>
      <c r="R2089"/>
      <c r="S2089"/>
      <c r="T2089"/>
      <c r="U2089"/>
    </row>
    <row r="2090" spans="1:21" ht="15.75" customHeight="1">
      <c r="A2090"/>
      <c r="B2090"/>
      <c r="C2090"/>
      <c r="D2090"/>
      <c r="E2090"/>
      <c r="F2090"/>
      <c r="G2090"/>
      <c r="H2090"/>
      <c r="I2090" s="8"/>
      <c r="J2090" s="425"/>
      <c r="K2090"/>
      <c r="L2090"/>
      <c r="M2090"/>
      <c r="N2090"/>
      <c r="O2090"/>
      <c r="P2090"/>
      <c r="Q2090"/>
      <c r="R2090"/>
      <c r="S2090"/>
      <c r="T2090"/>
      <c r="U2090"/>
    </row>
    <row r="2091" spans="1:21" ht="15.75" customHeight="1">
      <c r="A2091"/>
      <c r="B2091"/>
      <c r="C2091"/>
      <c r="D2091"/>
      <c r="E2091"/>
      <c r="F2091"/>
      <c r="G2091"/>
      <c r="H2091"/>
      <c r="I2091" s="8"/>
      <c r="J2091" s="425"/>
      <c r="K2091"/>
      <c r="L2091"/>
      <c r="M2091"/>
      <c r="N2091"/>
      <c r="O2091"/>
      <c r="P2091"/>
      <c r="Q2091"/>
      <c r="R2091"/>
      <c r="S2091"/>
      <c r="T2091"/>
      <c r="U2091"/>
    </row>
    <row r="2092" spans="1:21" ht="15.75" customHeight="1">
      <c r="A2092"/>
      <c r="B2092"/>
      <c r="C2092"/>
      <c r="D2092"/>
      <c r="E2092"/>
      <c r="F2092"/>
      <c r="G2092"/>
      <c r="H2092"/>
      <c r="I2092" s="8"/>
      <c r="J2092" s="425"/>
      <c r="K2092"/>
      <c r="L2092"/>
      <c r="M2092"/>
      <c r="N2092"/>
      <c r="O2092"/>
      <c r="P2092"/>
      <c r="Q2092"/>
      <c r="R2092"/>
      <c r="S2092"/>
      <c r="T2092"/>
      <c r="U2092"/>
    </row>
    <row r="2093" spans="1:21" ht="15.75" customHeight="1">
      <c r="A2093"/>
      <c r="B2093"/>
      <c r="C2093"/>
      <c r="D2093"/>
      <c r="E2093"/>
      <c r="F2093"/>
      <c r="G2093"/>
      <c r="H2093"/>
      <c r="I2093" s="8"/>
      <c r="J2093" s="425"/>
      <c r="K2093"/>
      <c r="L2093"/>
      <c r="M2093"/>
      <c r="N2093"/>
      <c r="O2093"/>
      <c r="P2093"/>
      <c r="Q2093"/>
      <c r="R2093"/>
      <c r="S2093"/>
      <c r="T2093"/>
      <c r="U2093"/>
    </row>
    <row r="2094" spans="1:21" ht="15.75" customHeight="1">
      <c r="A2094"/>
      <c r="B2094"/>
      <c r="C2094"/>
      <c r="D2094"/>
      <c r="E2094"/>
      <c r="F2094"/>
      <c r="G2094"/>
      <c r="H2094"/>
      <c r="I2094" s="8"/>
      <c r="J2094" s="425"/>
      <c r="K2094"/>
      <c r="L2094"/>
      <c r="M2094"/>
      <c r="N2094"/>
      <c r="O2094"/>
      <c r="P2094"/>
      <c r="Q2094"/>
      <c r="R2094"/>
      <c r="S2094"/>
      <c r="T2094"/>
      <c r="U2094"/>
    </row>
    <row r="2095" spans="1:21" ht="15.75" customHeight="1">
      <c r="A2095"/>
      <c r="B2095"/>
      <c r="C2095"/>
      <c r="D2095"/>
      <c r="E2095"/>
      <c r="F2095"/>
      <c r="G2095"/>
      <c r="H2095"/>
      <c r="I2095" s="8"/>
      <c r="J2095" s="425"/>
      <c r="K2095"/>
      <c r="L2095"/>
      <c r="M2095"/>
      <c r="N2095"/>
      <c r="O2095"/>
      <c r="P2095"/>
      <c r="Q2095"/>
      <c r="R2095"/>
      <c r="S2095"/>
      <c r="T2095"/>
      <c r="U2095"/>
    </row>
    <row r="2096" spans="1:21" ht="15.75" customHeight="1">
      <c r="A2096"/>
      <c r="B2096"/>
      <c r="C2096"/>
      <c r="D2096"/>
      <c r="E2096"/>
      <c r="F2096"/>
      <c r="G2096"/>
      <c r="H2096"/>
      <c r="I2096" s="8"/>
      <c r="J2096" s="425"/>
      <c r="K2096"/>
      <c r="L2096"/>
      <c r="M2096"/>
      <c r="N2096"/>
      <c r="O2096"/>
      <c r="P2096"/>
      <c r="Q2096"/>
      <c r="R2096"/>
      <c r="S2096"/>
      <c r="T2096"/>
      <c r="U2096"/>
    </row>
    <row r="2097" spans="1:21" ht="15.75" customHeight="1">
      <c r="A2097"/>
      <c r="B2097"/>
      <c r="C2097"/>
      <c r="D2097"/>
      <c r="E2097"/>
      <c r="F2097"/>
      <c r="G2097"/>
      <c r="H2097"/>
      <c r="I2097" s="8"/>
      <c r="J2097" s="425"/>
      <c r="K2097"/>
      <c r="L2097"/>
      <c r="M2097"/>
      <c r="N2097"/>
      <c r="O2097"/>
      <c r="P2097"/>
      <c r="Q2097"/>
      <c r="R2097"/>
      <c r="S2097"/>
      <c r="T2097"/>
      <c r="U2097"/>
    </row>
    <row r="2098" spans="1:21" ht="15.75" customHeight="1">
      <c r="A2098"/>
      <c r="B2098"/>
      <c r="C2098"/>
      <c r="D2098"/>
      <c r="E2098"/>
      <c r="F2098"/>
      <c r="G2098"/>
      <c r="H2098"/>
      <c r="I2098" s="8"/>
      <c r="J2098" s="425"/>
      <c r="K2098"/>
      <c r="L2098"/>
      <c r="M2098"/>
      <c r="N2098"/>
      <c r="O2098"/>
      <c r="P2098"/>
      <c r="Q2098"/>
      <c r="R2098"/>
      <c r="S2098"/>
      <c r="T2098"/>
      <c r="U2098"/>
    </row>
    <row r="2099" spans="1:21" ht="15.75" customHeight="1">
      <c r="A2099"/>
      <c r="B2099"/>
      <c r="C2099"/>
      <c r="D2099"/>
      <c r="E2099"/>
      <c r="F2099"/>
      <c r="G2099"/>
      <c r="H2099"/>
      <c r="I2099" s="8"/>
      <c r="J2099" s="425"/>
      <c r="K2099"/>
      <c r="L2099"/>
      <c r="M2099"/>
      <c r="N2099"/>
      <c r="O2099"/>
      <c r="P2099"/>
      <c r="Q2099"/>
      <c r="R2099"/>
      <c r="S2099"/>
      <c r="T2099"/>
      <c r="U2099"/>
    </row>
    <row r="2100" spans="1:21" ht="15.75" customHeight="1">
      <c r="A2100"/>
      <c r="B2100"/>
      <c r="C2100"/>
      <c r="D2100"/>
      <c r="E2100"/>
      <c r="F2100"/>
      <c r="G2100"/>
      <c r="H2100"/>
      <c r="I2100" s="8"/>
      <c r="J2100" s="425"/>
      <c r="K2100"/>
      <c r="L2100"/>
      <c r="M2100"/>
      <c r="N2100"/>
      <c r="O2100"/>
      <c r="P2100"/>
      <c r="Q2100"/>
      <c r="R2100"/>
      <c r="S2100"/>
      <c r="T2100"/>
      <c r="U2100"/>
    </row>
    <row r="2101" spans="1:21" ht="15.75" customHeight="1">
      <c r="A2101"/>
      <c r="B2101"/>
      <c r="C2101"/>
      <c r="D2101"/>
      <c r="E2101"/>
      <c r="F2101"/>
      <c r="G2101"/>
      <c r="H2101"/>
      <c r="I2101" s="8"/>
      <c r="J2101" s="425"/>
      <c r="K2101"/>
      <c r="L2101"/>
      <c r="M2101"/>
      <c r="N2101"/>
      <c r="O2101"/>
      <c r="P2101"/>
      <c r="Q2101"/>
      <c r="R2101"/>
      <c r="S2101"/>
      <c r="T2101"/>
      <c r="U2101"/>
    </row>
    <row r="2102" spans="1:21" ht="15.75" customHeight="1">
      <c r="A2102"/>
      <c r="B2102"/>
      <c r="C2102"/>
      <c r="D2102"/>
      <c r="E2102"/>
      <c r="F2102"/>
      <c r="G2102"/>
      <c r="H2102"/>
      <c r="I2102" s="8"/>
      <c r="J2102" s="425"/>
      <c r="K2102"/>
      <c r="L2102"/>
      <c r="M2102"/>
      <c r="N2102"/>
      <c r="O2102"/>
      <c r="P2102"/>
      <c r="Q2102"/>
      <c r="R2102"/>
      <c r="S2102"/>
      <c r="T2102"/>
      <c r="U2102"/>
    </row>
    <row r="2103" spans="1:21" ht="15.75" customHeight="1">
      <c r="A2103"/>
      <c r="B2103"/>
      <c r="C2103"/>
      <c r="D2103"/>
      <c r="E2103"/>
      <c r="F2103"/>
      <c r="G2103"/>
      <c r="H2103"/>
      <c r="I2103" s="8"/>
      <c r="J2103" s="425"/>
      <c r="K2103"/>
      <c r="L2103"/>
      <c r="M2103"/>
      <c r="N2103"/>
      <c r="O2103"/>
      <c r="P2103"/>
      <c r="Q2103"/>
      <c r="R2103"/>
      <c r="S2103"/>
      <c r="T2103"/>
      <c r="U2103"/>
    </row>
    <row r="2104" spans="1:21" ht="15.75" customHeight="1">
      <c r="A2104"/>
      <c r="B2104"/>
      <c r="C2104"/>
      <c r="D2104"/>
      <c r="E2104"/>
      <c r="F2104"/>
      <c r="G2104"/>
      <c r="H2104"/>
      <c r="I2104" s="8"/>
      <c r="J2104" s="425"/>
      <c r="K2104"/>
      <c r="L2104"/>
      <c r="M2104"/>
      <c r="N2104"/>
      <c r="O2104"/>
      <c r="P2104"/>
      <c r="Q2104"/>
      <c r="R2104"/>
      <c r="S2104"/>
      <c r="T2104"/>
      <c r="U2104"/>
    </row>
    <row r="2105" spans="1:21" ht="15.75" customHeight="1">
      <c r="A2105"/>
      <c r="B2105"/>
      <c r="C2105"/>
      <c r="D2105"/>
      <c r="E2105"/>
      <c r="F2105"/>
      <c r="G2105"/>
      <c r="H2105"/>
      <c r="I2105" s="8"/>
      <c r="J2105" s="425"/>
      <c r="K2105"/>
      <c r="L2105"/>
      <c r="M2105"/>
      <c r="N2105"/>
      <c r="O2105"/>
      <c r="P2105"/>
      <c r="Q2105"/>
      <c r="R2105"/>
      <c r="S2105"/>
      <c r="T2105"/>
      <c r="U2105"/>
    </row>
    <row r="2106" spans="1:21" ht="15.75" customHeight="1">
      <c r="A2106"/>
      <c r="B2106"/>
      <c r="C2106"/>
      <c r="D2106"/>
      <c r="E2106"/>
      <c r="F2106"/>
      <c r="G2106"/>
      <c r="H2106"/>
      <c r="I2106" s="8"/>
      <c r="J2106" s="425"/>
      <c r="K2106"/>
      <c r="L2106"/>
      <c r="M2106"/>
      <c r="N2106"/>
      <c r="O2106"/>
      <c r="P2106"/>
      <c r="Q2106"/>
      <c r="R2106"/>
      <c r="S2106"/>
      <c r="T2106"/>
      <c r="U2106"/>
    </row>
    <row r="2107" spans="1:21" ht="15.75" customHeight="1">
      <c r="A2107"/>
      <c r="B2107"/>
      <c r="C2107"/>
      <c r="D2107"/>
      <c r="E2107"/>
      <c r="F2107"/>
      <c r="G2107"/>
      <c r="H2107"/>
      <c r="I2107" s="8"/>
      <c r="J2107" s="425"/>
      <c r="K2107"/>
      <c r="L2107"/>
      <c r="M2107"/>
      <c r="N2107"/>
      <c r="O2107"/>
      <c r="P2107"/>
      <c r="Q2107"/>
      <c r="R2107"/>
      <c r="S2107"/>
      <c r="T2107"/>
      <c r="U2107"/>
    </row>
    <row r="2108" spans="1:21" ht="15.75" customHeight="1">
      <c r="A2108"/>
      <c r="B2108"/>
      <c r="C2108"/>
      <c r="D2108"/>
      <c r="E2108"/>
      <c r="F2108"/>
      <c r="G2108"/>
      <c r="H2108"/>
      <c r="I2108" s="8"/>
      <c r="J2108" s="425"/>
      <c r="K2108"/>
      <c r="L2108"/>
      <c r="M2108"/>
      <c r="N2108"/>
      <c r="O2108"/>
      <c r="P2108"/>
      <c r="Q2108"/>
      <c r="R2108"/>
      <c r="S2108"/>
      <c r="T2108"/>
      <c r="U2108"/>
    </row>
    <row r="2109" spans="1:21" ht="15.75" customHeight="1">
      <c r="A2109"/>
      <c r="B2109"/>
      <c r="C2109"/>
      <c r="D2109"/>
      <c r="E2109"/>
      <c r="F2109"/>
      <c r="G2109"/>
      <c r="H2109"/>
      <c r="I2109" s="8"/>
      <c r="J2109" s="425"/>
      <c r="K2109"/>
      <c r="L2109"/>
      <c r="M2109"/>
      <c r="N2109"/>
      <c r="O2109"/>
      <c r="P2109"/>
      <c r="Q2109"/>
      <c r="R2109"/>
      <c r="S2109"/>
      <c r="T2109"/>
      <c r="U2109"/>
    </row>
    <row r="2110" spans="1:21" ht="15.75" customHeight="1">
      <c r="A2110"/>
      <c r="B2110"/>
      <c r="C2110"/>
      <c r="D2110"/>
      <c r="E2110"/>
      <c r="F2110"/>
      <c r="G2110"/>
      <c r="H2110"/>
      <c r="I2110" s="8"/>
      <c r="J2110" s="425"/>
      <c r="K2110"/>
      <c r="L2110"/>
      <c r="M2110"/>
      <c r="N2110"/>
      <c r="O2110"/>
      <c r="P2110"/>
      <c r="Q2110"/>
      <c r="R2110"/>
      <c r="S2110"/>
      <c r="T2110"/>
      <c r="U2110"/>
    </row>
    <row r="2111" spans="1:21" ht="15.75" customHeight="1">
      <c r="A2111"/>
      <c r="B2111"/>
      <c r="C2111"/>
      <c r="D2111"/>
      <c r="E2111"/>
      <c r="F2111"/>
      <c r="G2111"/>
      <c r="H2111"/>
      <c r="I2111" s="8"/>
      <c r="J2111" s="425"/>
      <c r="K2111"/>
      <c r="L2111"/>
      <c r="M2111"/>
      <c r="N2111"/>
      <c r="O2111"/>
      <c r="P2111"/>
      <c r="Q2111"/>
      <c r="R2111"/>
      <c r="S2111"/>
      <c r="T2111"/>
      <c r="U2111"/>
    </row>
    <row r="2112" spans="1:21" ht="15.75" customHeight="1">
      <c r="A2112"/>
      <c r="B2112"/>
      <c r="C2112"/>
      <c r="D2112"/>
      <c r="E2112"/>
      <c r="F2112"/>
      <c r="G2112"/>
      <c r="H2112"/>
      <c r="I2112" s="8"/>
      <c r="J2112" s="425"/>
      <c r="K2112"/>
      <c r="L2112"/>
      <c r="M2112"/>
      <c r="N2112"/>
      <c r="O2112"/>
      <c r="P2112"/>
      <c r="Q2112"/>
      <c r="R2112"/>
      <c r="S2112"/>
      <c r="T2112"/>
      <c r="U2112"/>
    </row>
    <row r="2113" spans="1:21" ht="15.75" customHeight="1">
      <c r="A2113"/>
      <c r="B2113"/>
      <c r="C2113"/>
      <c r="D2113"/>
      <c r="E2113"/>
      <c r="F2113"/>
      <c r="G2113"/>
      <c r="H2113"/>
      <c r="I2113" s="8"/>
      <c r="J2113" s="425"/>
      <c r="K2113"/>
      <c r="L2113"/>
      <c r="M2113"/>
      <c r="N2113"/>
      <c r="O2113"/>
      <c r="P2113"/>
      <c r="Q2113"/>
      <c r="R2113"/>
      <c r="S2113"/>
      <c r="T2113"/>
      <c r="U2113"/>
    </row>
    <row r="2114" spans="1:21" ht="15.75" customHeight="1">
      <c r="A2114"/>
      <c r="B2114"/>
      <c r="C2114"/>
      <c r="D2114"/>
      <c r="E2114"/>
      <c r="F2114"/>
      <c r="G2114"/>
      <c r="H2114"/>
      <c r="I2114" s="8"/>
      <c r="J2114" s="425"/>
      <c r="K2114"/>
      <c r="L2114"/>
      <c r="M2114"/>
      <c r="N2114"/>
      <c r="O2114"/>
      <c r="P2114"/>
      <c r="Q2114"/>
      <c r="R2114"/>
      <c r="S2114"/>
      <c r="T2114"/>
      <c r="U2114"/>
    </row>
    <row r="2115" spans="1:21" ht="15.75" customHeight="1">
      <c r="A2115"/>
      <c r="B2115"/>
      <c r="C2115"/>
      <c r="D2115"/>
      <c r="E2115"/>
      <c r="F2115"/>
      <c r="G2115"/>
      <c r="H2115"/>
      <c r="I2115" s="8"/>
      <c r="J2115" s="425"/>
      <c r="K2115"/>
      <c r="L2115"/>
      <c r="M2115"/>
      <c r="N2115"/>
      <c r="O2115"/>
      <c r="P2115"/>
      <c r="Q2115"/>
      <c r="R2115"/>
      <c r="S2115"/>
      <c r="T2115"/>
      <c r="U2115"/>
    </row>
    <row r="2116" spans="1:21" ht="15.75" customHeight="1">
      <c r="A2116"/>
      <c r="B2116"/>
      <c r="C2116"/>
      <c r="D2116"/>
      <c r="E2116"/>
      <c r="F2116"/>
      <c r="G2116"/>
      <c r="H2116"/>
      <c r="I2116" s="8"/>
      <c r="J2116" s="425"/>
      <c r="K2116"/>
      <c r="L2116"/>
      <c r="M2116"/>
      <c r="N2116"/>
      <c r="O2116"/>
      <c r="P2116"/>
      <c r="Q2116"/>
      <c r="R2116"/>
      <c r="S2116"/>
      <c r="T2116"/>
      <c r="U2116"/>
    </row>
    <row r="2117" spans="1:21" ht="15.75" customHeight="1">
      <c r="A2117"/>
      <c r="B2117"/>
      <c r="C2117"/>
      <c r="D2117"/>
      <c r="E2117"/>
      <c r="F2117"/>
      <c r="G2117"/>
      <c r="H2117"/>
      <c r="I2117" s="8"/>
      <c r="J2117" s="425"/>
      <c r="K2117"/>
      <c r="L2117"/>
      <c r="M2117"/>
      <c r="N2117"/>
      <c r="O2117"/>
      <c r="P2117"/>
      <c r="Q2117"/>
      <c r="R2117"/>
      <c r="S2117"/>
      <c r="T2117"/>
      <c r="U2117"/>
    </row>
    <row r="2118" spans="1:21" ht="15.75" customHeight="1">
      <c r="A2118"/>
      <c r="B2118"/>
      <c r="C2118"/>
      <c r="D2118"/>
      <c r="E2118"/>
      <c r="F2118"/>
      <c r="G2118"/>
      <c r="H2118"/>
      <c r="I2118" s="8"/>
      <c r="J2118" s="425"/>
      <c r="K2118"/>
      <c r="L2118"/>
      <c r="M2118"/>
      <c r="N2118"/>
      <c r="O2118"/>
      <c r="P2118"/>
      <c r="Q2118"/>
      <c r="R2118"/>
      <c r="S2118"/>
      <c r="T2118"/>
      <c r="U2118"/>
    </row>
    <row r="2119" spans="1:21" ht="15.75" customHeight="1">
      <c r="A2119"/>
      <c r="B2119"/>
      <c r="C2119"/>
      <c r="D2119"/>
      <c r="E2119"/>
      <c r="F2119"/>
      <c r="G2119"/>
      <c r="H2119"/>
      <c r="I2119" s="8"/>
      <c r="J2119" s="425"/>
      <c r="K2119"/>
      <c r="L2119"/>
      <c r="M2119"/>
      <c r="N2119"/>
      <c r="O2119"/>
      <c r="P2119"/>
      <c r="Q2119"/>
      <c r="R2119"/>
      <c r="S2119"/>
      <c r="T2119"/>
      <c r="U2119"/>
    </row>
    <row r="2120" spans="1:21" ht="15.75" customHeight="1">
      <c r="A2120"/>
      <c r="B2120"/>
      <c r="C2120"/>
      <c r="D2120"/>
      <c r="E2120"/>
      <c r="F2120"/>
      <c r="G2120"/>
      <c r="H2120"/>
      <c r="I2120" s="8"/>
      <c r="J2120" s="425"/>
      <c r="K2120"/>
      <c r="L2120"/>
      <c r="M2120"/>
      <c r="N2120"/>
      <c r="O2120"/>
      <c r="P2120"/>
      <c r="Q2120"/>
      <c r="R2120"/>
      <c r="S2120"/>
      <c r="T2120"/>
      <c r="U2120"/>
    </row>
    <row r="2121" spans="1:21" ht="15.75" customHeight="1">
      <c r="A2121"/>
      <c r="B2121"/>
      <c r="C2121"/>
      <c r="D2121"/>
      <c r="E2121"/>
      <c r="F2121"/>
      <c r="G2121"/>
      <c r="H2121"/>
      <c r="I2121" s="8"/>
      <c r="J2121" s="425"/>
      <c r="K2121"/>
      <c r="L2121"/>
      <c r="M2121"/>
      <c r="N2121"/>
      <c r="O2121"/>
      <c r="P2121"/>
      <c r="Q2121"/>
      <c r="R2121"/>
      <c r="S2121"/>
      <c r="T2121"/>
      <c r="U2121"/>
    </row>
    <row r="2122" spans="1:21" ht="15.75" customHeight="1">
      <c r="A2122"/>
      <c r="B2122"/>
      <c r="C2122"/>
      <c r="D2122"/>
      <c r="E2122"/>
      <c r="F2122"/>
      <c r="G2122"/>
      <c r="H2122"/>
      <c r="I2122" s="8"/>
      <c r="J2122" s="425"/>
      <c r="K2122"/>
      <c r="L2122"/>
      <c r="M2122"/>
      <c r="N2122"/>
      <c r="O2122"/>
      <c r="P2122"/>
      <c r="Q2122"/>
      <c r="R2122"/>
      <c r="S2122"/>
      <c r="T2122"/>
      <c r="U2122"/>
    </row>
    <row r="2123" spans="1:21" ht="15.75" customHeight="1">
      <c r="A2123"/>
      <c r="B2123"/>
      <c r="C2123"/>
      <c r="D2123"/>
      <c r="E2123"/>
      <c r="F2123"/>
      <c r="G2123"/>
      <c r="H2123"/>
      <c r="I2123" s="8"/>
      <c r="J2123" s="425"/>
      <c r="K2123"/>
      <c r="L2123"/>
      <c r="M2123"/>
      <c r="N2123"/>
      <c r="O2123"/>
      <c r="P2123"/>
      <c r="Q2123"/>
      <c r="R2123"/>
      <c r="S2123"/>
      <c r="T2123"/>
      <c r="U2123"/>
    </row>
    <row r="2124" spans="1:21" ht="15.75" customHeight="1">
      <c r="A2124"/>
      <c r="B2124"/>
      <c r="C2124"/>
      <c r="D2124"/>
      <c r="E2124"/>
      <c r="F2124"/>
      <c r="G2124"/>
      <c r="H2124"/>
      <c r="I2124" s="8"/>
      <c r="J2124" s="425"/>
      <c r="K2124"/>
      <c r="L2124"/>
      <c r="M2124"/>
      <c r="N2124"/>
      <c r="O2124"/>
      <c r="P2124"/>
      <c r="Q2124"/>
      <c r="R2124"/>
      <c r="S2124"/>
      <c r="T2124"/>
      <c r="U2124"/>
    </row>
    <row r="2125" spans="1:21" ht="15.75" customHeight="1">
      <c r="A2125"/>
      <c r="B2125"/>
      <c r="C2125"/>
      <c r="D2125"/>
      <c r="E2125"/>
      <c r="F2125"/>
      <c r="G2125"/>
      <c r="H2125"/>
      <c r="I2125" s="8"/>
      <c r="J2125" s="425"/>
      <c r="K2125"/>
      <c r="L2125"/>
      <c r="M2125"/>
      <c r="N2125"/>
      <c r="O2125"/>
      <c r="P2125"/>
      <c r="Q2125"/>
      <c r="R2125"/>
      <c r="S2125"/>
      <c r="T2125"/>
      <c r="U2125"/>
    </row>
    <row r="2126" spans="1:21" ht="15.75" customHeight="1">
      <c r="A2126"/>
      <c r="B2126"/>
      <c r="C2126"/>
      <c r="D2126"/>
      <c r="E2126"/>
      <c r="F2126"/>
      <c r="G2126"/>
      <c r="H2126"/>
      <c r="I2126" s="8"/>
      <c r="J2126" s="425"/>
      <c r="K2126"/>
      <c r="L2126"/>
      <c r="M2126"/>
      <c r="N2126"/>
      <c r="O2126"/>
      <c r="P2126"/>
      <c r="Q2126"/>
      <c r="R2126"/>
      <c r="S2126"/>
      <c r="T2126"/>
      <c r="U2126"/>
    </row>
    <row r="2127" spans="1:21" ht="15.75" customHeight="1">
      <c r="A2127"/>
      <c r="B2127"/>
      <c r="C2127"/>
      <c r="D2127"/>
      <c r="E2127"/>
      <c r="F2127"/>
      <c r="G2127"/>
      <c r="H2127"/>
      <c r="I2127" s="8"/>
      <c r="J2127" s="425"/>
      <c r="K2127"/>
      <c r="L2127"/>
      <c r="M2127"/>
      <c r="N2127"/>
      <c r="O2127"/>
      <c r="P2127"/>
      <c r="Q2127"/>
      <c r="R2127"/>
      <c r="S2127"/>
      <c r="T2127"/>
      <c r="U2127"/>
    </row>
    <row r="2128" spans="1:21" ht="15.75" customHeight="1">
      <c r="A2128"/>
      <c r="B2128"/>
      <c r="C2128"/>
      <c r="D2128"/>
      <c r="E2128"/>
      <c r="F2128"/>
      <c r="G2128"/>
      <c r="H2128"/>
      <c r="I2128" s="8"/>
      <c r="J2128" s="425"/>
      <c r="K2128"/>
      <c r="L2128"/>
      <c r="M2128"/>
      <c r="N2128"/>
      <c r="O2128"/>
      <c r="P2128"/>
      <c r="Q2128"/>
      <c r="R2128"/>
      <c r="S2128"/>
      <c r="T2128"/>
      <c r="U2128"/>
    </row>
    <row r="2129" spans="1:21" ht="15.75" customHeight="1">
      <c r="A2129"/>
      <c r="B2129"/>
      <c r="C2129"/>
      <c r="D2129"/>
      <c r="E2129"/>
      <c r="F2129"/>
      <c r="G2129"/>
      <c r="H2129"/>
      <c r="I2129" s="8"/>
      <c r="J2129" s="425"/>
      <c r="K2129"/>
      <c r="L2129"/>
      <c r="M2129"/>
      <c r="N2129"/>
      <c r="O2129"/>
      <c r="P2129"/>
      <c r="Q2129"/>
      <c r="R2129"/>
      <c r="S2129"/>
      <c r="T2129"/>
      <c r="U2129"/>
    </row>
    <row r="2130" spans="1:21" ht="15.75" customHeight="1">
      <c r="A2130"/>
      <c r="B2130"/>
      <c r="C2130"/>
      <c r="D2130"/>
      <c r="E2130"/>
      <c r="F2130"/>
      <c r="G2130"/>
      <c r="H2130"/>
      <c r="I2130" s="8"/>
      <c r="J2130" s="425"/>
      <c r="K2130"/>
      <c r="L2130"/>
      <c r="M2130"/>
      <c r="N2130"/>
      <c r="O2130"/>
      <c r="P2130"/>
      <c r="Q2130"/>
      <c r="R2130"/>
      <c r="S2130"/>
      <c r="T2130"/>
      <c r="U2130"/>
    </row>
    <row r="2131" spans="1:21" ht="15.75" customHeight="1">
      <c r="A2131"/>
      <c r="B2131"/>
      <c r="C2131"/>
      <c r="D2131"/>
      <c r="E2131"/>
      <c r="F2131"/>
      <c r="G2131"/>
      <c r="H2131"/>
      <c r="I2131" s="8"/>
      <c r="J2131" s="425"/>
      <c r="K2131"/>
      <c r="L2131"/>
      <c r="M2131"/>
      <c r="N2131"/>
      <c r="O2131"/>
      <c r="P2131"/>
      <c r="Q2131"/>
      <c r="R2131"/>
      <c r="S2131"/>
      <c r="T2131"/>
      <c r="U2131"/>
    </row>
    <row r="2132" spans="1:21" ht="15.75" customHeight="1">
      <c r="A2132"/>
      <c r="B2132"/>
      <c r="C2132"/>
      <c r="D2132"/>
      <c r="E2132"/>
      <c r="F2132"/>
      <c r="G2132"/>
      <c r="H2132"/>
      <c r="I2132" s="8"/>
      <c r="J2132" s="425"/>
      <c r="K2132"/>
      <c r="L2132"/>
      <c r="M2132"/>
      <c r="N2132"/>
      <c r="O2132"/>
      <c r="P2132"/>
      <c r="Q2132"/>
      <c r="R2132"/>
      <c r="S2132"/>
      <c r="T2132"/>
      <c r="U2132"/>
    </row>
    <row r="2133" spans="1:21" ht="15.75" customHeight="1">
      <c r="A2133"/>
      <c r="B2133"/>
      <c r="C2133"/>
      <c r="D2133"/>
      <c r="E2133"/>
      <c r="F2133"/>
      <c r="G2133"/>
      <c r="H2133"/>
      <c r="I2133" s="8"/>
      <c r="J2133" s="425"/>
      <c r="K2133"/>
      <c r="L2133"/>
      <c r="M2133"/>
      <c r="N2133"/>
      <c r="O2133"/>
      <c r="P2133"/>
      <c r="Q2133"/>
      <c r="R2133"/>
      <c r="S2133"/>
      <c r="T2133"/>
      <c r="U2133"/>
    </row>
    <row r="2134" spans="1:21" ht="15.75" customHeight="1">
      <c r="A2134"/>
      <c r="B2134"/>
      <c r="C2134"/>
      <c r="D2134"/>
      <c r="E2134"/>
      <c r="F2134"/>
      <c r="G2134"/>
      <c r="H2134"/>
      <c r="I2134" s="8"/>
      <c r="J2134" s="425"/>
      <c r="K2134"/>
      <c r="L2134"/>
      <c r="M2134"/>
      <c r="N2134"/>
      <c r="O2134"/>
      <c r="P2134"/>
      <c r="Q2134"/>
      <c r="R2134"/>
      <c r="S2134"/>
      <c r="T2134"/>
      <c r="U2134"/>
    </row>
    <row r="2135" spans="1:21" ht="15.75" customHeight="1">
      <c r="A2135"/>
      <c r="B2135"/>
      <c r="C2135"/>
      <c r="D2135"/>
      <c r="E2135"/>
      <c r="F2135"/>
      <c r="G2135"/>
      <c r="H2135"/>
      <c r="I2135" s="8"/>
      <c r="J2135" s="425"/>
      <c r="K2135"/>
      <c r="L2135"/>
      <c r="M2135"/>
      <c r="N2135"/>
      <c r="O2135"/>
      <c r="P2135"/>
      <c r="Q2135"/>
      <c r="R2135"/>
      <c r="S2135"/>
      <c r="T2135"/>
      <c r="U2135"/>
    </row>
    <row r="2136" spans="1:21" ht="15.75" customHeight="1">
      <c r="A2136"/>
      <c r="B2136"/>
      <c r="C2136"/>
      <c r="D2136"/>
      <c r="E2136"/>
      <c r="F2136"/>
      <c r="G2136"/>
      <c r="H2136"/>
      <c r="I2136" s="8"/>
      <c r="J2136" s="425"/>
      <c r="K2136"/>
      <c r="L2136"/>
      <c r="M2136"/>
      <c r="N2136"/>
      <c r="O2136"/>
      <c r="P2136"/>
      <c r="Q2136"/>
      <c r="R2136"/>
      <c r="S2136"/>
      <c r="T2136"/>
      <c r="U2136"/>
    </row>
    <row r="2137" spans="1:21" ht="15.75" customHeight="1">
      <c r="A2137"/>
      <c r="B2137"/>
      <c r="C2137"/>
      <c r="D2137"/>
      <c r="E2137"/>
      <c r="F2137"/>
      <c r="G2137"/>
      <c r="H2137"/>
      <c r="I2137" s="8"/>
      <c r="J2137" s="425"/>
      <c r="K2137"/>
      <c r="L2137"/>
      <c r="M2137"/>
      <c r="N2137"/>
      <c r="O2137"/>
      <c r="P2137"/>
      <c r="Q2137"/>
      <c r="R2137"/>
      <c r="S2137"/>
      <c r="T2137"/>
      <c r="U2137"/>
    </row>
    <row r="2138" spans="1:21" ht="15.75" customHeight="1">
      <c r="A2138"/>
      <c r="B2138"/>
      <c r="C2138"/>
      <c r="D2138"/>
      <c r="E2138"/>
      <c r="F2138"/>
      <c r="G2138"/>
      <c r="H2138"/>
      <c r="I2138" s="8"/>
      <c r="J2138" s="425"/>
      <c r="K2138"/>
      <c r="L2138"/>
      <c r="M2138"/>
      <c r="N2138"/>
      <c r="O2138"/>
      <c r="P2138"/>
      <c r="Q2138"/>
      <c r="R2138"/>
      <c r="S2138"/>
      <c r="T2138"/>
      <c r="U2138"/>
    </row>
    <row r="2139" spans="1:21" ht="15.75" customHeight="1">
      <c r="A2139"/>
      <c r="B2139"/>
      <c r="C2139"/>
      <c r="D2139"/>
      <c r="E2139"/>
      <c r="F2139"/>
      <c r="G2139"/>
      <c r="H2139"/>
      <c r="I2139" s="8"/>
      <c r="J2139" s="425"/>
      <c r="K2139"/>
      <c r="L2139"/>
      <c r="M2139"/>
      <c r="N2139"/>
      <c r="O2139"/>
      <c r="P2139"/>
      <c r="Q2139"/>
      <c r="R2139"/>
      <c r="S2139"/>
      <c r="T2139"/>
      <c r="U2139"/>
    </row>
    <row r="2140" spans="1:21" ht="15.75" customHeight="1">
      <c r="A2140"/>
      <c r="B2140"/>
      <c r="C2140"/>
      <c r="D2140"/>
      <c r="E2140"/>
      <c r="F2140"/>
      <c r="G2140"/>
      <c r="H2140"/>
      <c r="I2140" s="8"/>
      <c r="J2140" s="425"/>
      <c r="K2140"/>
      <c r="L2140"/>
      <c r="M2140"/>
      <c r="N2140"/>
      <c r="O2140"/>
      <c r="P2140"/>
      <c r="Q2140"/>
      <c r="R2140"/>
      <c r="S2140"/>
      <c r="T2140"/>
      <c r="U2140"/>
    </row>
    <row r="2141" spans="1:21" ht="15.75" customHeight="1">
      <c r="A2141"/>
      <c r="B2141"/>
      <c r="C2141"/>
      <c r="D2141"/>
      <c r="E2141"/>
      <c r="F2141"/>
      <c r="G2141"/>
      <c r="H2141"/>
      <c r="I2141" s="8"/>
      <c r="J2141" s="425"/>
      <c r="K2141"/>
      <c r="L2141"/>
      <c r="M2141"/>
      <c r="N2141"/>
      <c r="O2141"/>
      <c r="P2141"/>
      <c r="Q2141"/>
      <c r="R2141"/>
      <c r="S2141"/>
      <c r="T2141"/>
      <c r="U2141"/>
    </row>
    <row r="2142" spans="1:21" ht="15.75" customHeight="1">
      <c r="A2142"/>
      <c r="B2142"/>
      <c r="C2142"/>
      <c r="D2142"/>
      <c r="E2142"/>
      <c r="F2142"/>
      <c r="G2142"/>
      <c r="H2142"/>
      <c r="I2142" s="8"/>
      <c r="J2142" s="425"/>
      <c r="K2142"/>
      <c r="L2142"/>
      <c r="M2142"/>
      <c r="N2142"/>
      <c r="O2142"/>
      <c r="P2142"/>
      <c r="Q2142"/>
      <c r="R2142"/>
      <c r="S2142"/>
      <c r="T2142"/>
      <c r="U2142"/>
    </row>
    <row r="2143" spans="1:21" ht="15.75" customHeight="1">
      <c r="A2143"/>
      <c r="B2143"/>
      <c r="C2143"/>
      <c r="D2143"/>
      <c r="E2143"/>
      <c r="F2143"/>
      <c r="G2143"/>
      <c r="H2143"/>
      <c r="I2143" s="8"/>
      <c r="J2143" s="425"/>
      <c r="K2143"/>
      <c r="L2143"/>
      <c r="M2143"/>
      <c r="N2143"/>
      <c r="O2143"/>
      <c r="P2143"/>
      <c r="Q2143"/>
      <c r="R2143"/>
      <c r="S2143"/>
      <c r="T2143"/>
      <c r="U2143"/>
    </row>
    <row r="2144" spans="1:21" ht="15.75" customHeight="1">
      <c r="A2144"/>
      <c r="B2144"/>
      <c r="C2144"/>
      <c r="D2144"/>
      <c r="E2144"/>
      <c r="F2144"/>
      <c r="G2144"/>
      <c r="H2144"/>
      <c r="I2144" s="8"/>
      <c r="J2144" s="425"/>
      <c r="K2144"/>
      <c r="L2144"/>
      <c r="M2144"/>
      <c r="N2144"/>
      <c r="O2144"/>
      <c r="P2144"/>
      <c r="Q2144"/>
      <c r="R2144"/>
      <c r="S2144"/>
      <c r="T2144"/>
      <c r="U2144"/>
    </row>
    <row r="2145" spans="1:21" ht="15.75" customHeight="1">
      <c r="A2145"/>
      <c r="B2145"/>
      <c r="C2145"/>
      <c r="D2145"/>
      <c r="E2145"/>
      <c r="F2145"/>
      <c r="G2145"/>
      <c r="H2145"/>
      <c r="I2145" s="8"/>
      <c r="J2145" s="425"/>
      <c r="K2145"/>
      <c r="L2145"/>
      <c r="M2145"/>
      <c r="N2145"/>
      <c r="O2145"/>
      <c r="P2145"/>
      <c r="Q2145"/>
      <c r="R2145"/>
      <c r="S2145"/>
      <c r="T2145"/>
      <c r="U2145"/>
    </row>
    <row r="2146" spans="1:21" ht="15.75" customHeight="1">
      <c r="A2146"/>
      <c r="B2146"/>
      <c r="C2146"/>
      <c r="D2146"/>
      <c r="E2146"/>
      <c r="F2146"/>
      <c r="G2146"/>
      <c r="H2146"/>
      <c r="I2146" s="8"/>
      <c r="J2146" s="425"/>
      <c r="K2146"/>
      <c r="L2146"/>
      <c r="M2146"/>
      <c r="N2146"/>
      <c r="O2146"/>
      <c r="P2146"/>
      <c r="Q2146"/>
      <c r="R2146"/>
      <c r="S2146"/>
      <c r="T2146"/>
      <c r="U2146"/>
    </row>
    <row r="2147" spans="1:21" ht="15.75" customHeight="1">
      <c r="A2147"/>
      <c r="B2147"/>
      <c r="C2147"/>
      <c r="D2147"/>
      <c r="E2147"/>
      <c r="F2147"/>
      <c r="G2147"/>
      <c r="H2147"/>
      <c r="I2147" s="8"/>
      <c r="J2147" s="425"/>
      <c r="K2147"/>
      <c r="L2147"/>
      <c r="M2147"/>
      <c r="N2147"/>
      <c r="O2147"/>
      <c r="P2147"/>
      <c r="Q2147"/>
      <c r="R2147"/>
      <c r="S2147"/>
      <c r="T2147"/>
      <c r="U2147"/>
    </row>
    <row r="2148" spans="1:21" ht="15.75" customHeight="1">
      <c r="A2148"/>
      <c r="B2148"/>
      <c r="C2148"/>
      <c r="D2148"/>
      <c r="E2148"/>
      <c r="F2148"/>
      <c r="G2148"/>
      <c r="H2148"/>
      <c r="I2148" s="8"/>
      <c r="J2148" s="425"/>
      <c r="K2148"/>
      <c r="L2148"/>
      <c r="M2148"/>
      <c r="N2148"/>
      <c r="O2148"/>
      <c r="P2148"/>
      <c r="Q2148"/>
      <c r="R2148"/>
      <c r="S2148"/>
      <c r="T2148"/>
      <c r="U2148"/>
    </row>
    <row r="2149" spans="1:21" ht="15.75" customHeight="1">
      <c r="A2149"/>
      <c r="B2149"/>
      <c r="C2149"/>
      <c r="D2149"/>
      <c r="E2149"/>
      <c r="F2149"/>
      <c r="G2149"/>
      <c r="H2149"/>
      <c r="I2149" s="8"/>
      <c r="J2149" s="425"/>
      <c r="K2149"/>
      <c r="L2149"/>
      <c r="M2149"/>
      <c r="N2149"/>
      <c r="O2149"/>
      <c r="P2149"/>
      <c r="Q2149"/>
      <c r="R2149"/>
      <c r="S2149"/>
      <c r="T2149"/>
      <c r="U2149"/>
    </row>
    <row r="2150" spans="1:21" ht="15.75" customHeight="1">
      <c r="A2150"/>
      <c r="B2150"/>
      <c r="C2150"/>
      <c r="D2150"/>
      <c r="E2150"/>
      <c r="F2150"/>
      <c r="G2150"/>
      <c r="H2150"/>
      <c r="I2150" s="8"/>
      <c r="J2150" s="425"/>
      <c r="K2150"/>
      <c r="L2150"/>
      <c r="M2150"/>
      <c r="N2150"/>
      <c r="O2150"/>
      <c r="P2150"/>
      <c r="Q2150"/>
      <c r="R2150"/>
      <c r="S2150"/>
      <c r="T2150"/>
      <c r="U2150"/>
    </row>
    <row r="2151" spans="1:21" ht="15.75" customHeight="1">
      <c r="A2151"/>
      <c r="B2151"/>
      <c r="C2151"/>
      <c r="D2151"/>
      <c r="E2151"/>
      <c r="F2151"/>
      <c r="G2151"/>
      <c r="H2151"/>
      <c r="I2151" s="8"/>
      <c r="J2151" s="425"/>
      <c r="K2151"/>
      <c r="L2151"/>
      <c r="M2151"/>
      <c r="N2151"/>
      <c r="O2151"/>
      <c r="P2151"/>
      <c r="Q2151"/>
      <c r="R2151"/>
      <c r="S2151"/>
      <c r="T2151"/>
      <c r="U2151"/>
    </row>
    <row r="2152" spans="1:21" ht="15.75" customHeight="1">
      <c r="A2152"/>
      <c r="B2152"/>
      <c r="C2152"/>
      <c r="D2152"/>
      <c r="E2152"/>
      <c r="F2152"/>
      <c r="G2152"/>
      <c r="H2152"/>
      <c r="I2152" s="8"/>
      <c r="J2152" s="425"/>
      <c r="K2152"/>
      <c r="L2152"/>
      <c r="M2152"/>
      <c r="N2152"/>
      <c r="O2152"/>
      <c r="P2152"/>
      <c r="Q2152"/>
      <c r="R2152"/>
      <c r="S2152"/>
      <c r="T2152"/>
      <c r="U2152"/>
    </row>
    <row r="2153" spans="1:21" ht="15.75" customHeight="1">
      <c r="A2153"/>
      <c r="B2153"/>
      <c r="C2153"/>
      <c r="D2153"/>
      <c r="E2153"/>
      <c r="F2153"/>
      <c r="G2153"/>
      <c r="H2153"/>
      <c r="I2153" s="8"/>
      <c r="J2153" s="425"/>
      <c r="K2153"/>
      <c r="L2153"/>
      <c r="M2153"/>
      <c r="N2153"/>
      <c r="O2153"/>
      <c r="P2153"/>
      <c r="Q2153"/>
      <c r="R2153"/>
      <c r="S2153"/>
      <c r="T2153"/>
      <c r="U2153"/>
    </row>
    <row r="2154" spans="1:21" ht="15.75" customHeight="1">
      <c r="A2154"/>
      <c r="B2154"/>
      <c r="C2154"/>
      <c r="D2154"/>
      <c r="E2154"/>
      <c r="F2154"/>
      <c r="G2154"/>
      <c r="H2154"/>
      <c r="I2154" s="8"/>
      <c r="J2154" s="425"/>
      <c r="K2154"/>
      <c r="L2154"/>
      <c r="M2154"/>
      <c r="N2154"/>
      <c r="O2154"/>
      <c r="P2154"/>
      <c r="Q2154"/>
      <c r="R2154"/>
      <c r="S2154"/>
      <c r="T2154"/>
      <c r="U2154"/>
    </row>
    <row r="2155" spans="1:21" ht="15.75" customHeight="1">
      <c r="A2155"/>
      <c r="B2155"/>
      <c r="C2155"/>
      <c r="D2155"/>
      <c r="E2155"/>
      <c r="F2155"/>
      <c r="G2155"/>
      <c r="H2155"/>
      <c r="I2155" s="8"/>
      <c r="J2155" s="425"/>
      <c r="K2155"/>
      <c r="L2155"/>
      <c r="M2155"/>
      <c r="N2155"/>
      <c r="O2155"/>
      <c r="P2155"/>
      <c r="Q2155"/>
      <c r="R2155"/>
      <c r="S2155"/>
      <c r="T2155"/>
      <c r="U2155"/>
    </row>
    <row r="2156" spans="1:21" ht="15.75" customHeight="1">
      <c r="A2156"/>
      <c r="B2156"/>
      <c r="C2156"/>
      <c r="D2156"/>
      <c r="E2156"/>
      <c r="F2156"/>
      <c r="G2156"/>
      <c r="H2156"/>
      <c r="I2156" s="8"/>
      <c r="J2156" s="425"/>
      <c r="K2156"/>
      <c r="L2156"/>
      <c r="M2156"/>
      <c r="N2156"/>
      <c r="O2156"/>
      <c r="P2156"/>
      <c r="Q2156"/>
      <c r="R2156"/>
      <c r="S2156"/>
      <c r="T2156"/>
      <c r="U2156"/>
    </row>
    <row r="2157" spans="1:21" ht="15.75" customHeight="1">
      <c r="A2157"/>
      <c r="B2157"/>
      <c r="C2157"/>
      <c r="D2157"/>
      <c r="E2157"/>
      <c r="F2157"/>
      <c r="G2157"/>
      <c r="H2157"/>
      <c r="I2157" s="8"/>
      <c r="J2157" s="425"/>
      <c r="K2157"/>
      <c r="L2157"/>
      <c r="M2157"/>
      <c r="N2157"/>
      <c r="O2157"/>
      <c r="P2157"/>
      <c r="Q2157"/>
      <c r="R2157"/>
      <c r="S2157"/>
      <c r="T2157"/>
      <c r="U2157"/>
    </row>
    <row r="2158" spans="1:21" ht="15.75" customHeight="1">
      <c r="A2158"/>
      <c r="B2158"/>
      <c r="C2158"/>
      <c r="D2158"/>
      <c r="E2158"/>
      <c r="F2158"/>
      <c r="G2158"/>
      <c r="H2158"/>
      <c r="I2158" s="8"/>
      <c r="J2158" s="425"/>
      <c r="K2158"/>
      <c r="L2158"/>
      <c r="M2158"/>
      <c r="N2158"/>
      <c r="O2158"/>
      <c r="P2158"/>
      <c r="Q2158"/>
      <c r="R2158"/>
      <c r="S2158"/>
      <c r="T2158"/>
      <c r="U2158"/>
    </row>
    <row r="2159" spans="1:21" ht="15.75" customHeight="1">
      <c r="A2159"/>
      <c r="B2159"/>
      <c r="C2159"/>
      <c r="D2159"/>
      <c r="E2159"/>
      <c r="F2159"/>
      <c r="G2159"/>
      <c r="H2159"/>
      <c r="I2159" s="8"/>
      <c r="J2159" s="425"/>
      <c r="K2159"/>
      <c r="L2159"/>
      <c r="M2159"/>
      <c r="N2159"/>
      <c r="O2159"/>
      <c r="P2159"/>
      <c r="Q2159"/>
      <c r="R2159"/>
      <c r="S2159"/>
      <c r="T2159"/>
      <c r="U2159"/>
    </row>
    <row r="2160" spans="1:21" ht="15.75" customHeight="1">
      <c r="A2160"/>
      <c r="B2160"/>
      <c r="C2160"/>
      <c r="D2160"/>
      <c r="E2160"/>
      <c r="F2160"/>
      <c r="G2160"/>
      <c r="H2160"/>
      <c r="I2160" s="8"/>
      <c r="J2160" s="425"/>
      <c r="K2160"/>
      <c r="L2160"/>
      <c r="M2160"/>
      <c r="N2160"/>
      <c r="O2160"/>
      <c r="P2160"/>
      <c r="Q2160"/>
      <c r="R2160"/>
      <c r="S2160"/>
      <c r="T2160"/>
      <c r="U2160"/>
    </row>
    <row r="2161" spans="1:21" ht="15.75" customHeight="1">
      <c r="A2161"/>
      <c r="B2161"/>
      <c r="C2161"/>
      <c r="D2161"/>
      <c r="E2161"/>
      <c r="F2161"/>
      <c r="G2161"/>
      <c r="H2161"/>
      <c r="I2161" s="8"/>
      <c r="J2161" s="425"/>
      <c r="K2161"/>
      <c r="L2161"/>
      <c r="M2161"/>
      <c r="N2161"/>
      <c r="O2161"/>
      <c r="P2161"/>
      <c r="Q2161"/>
      <c r="R2161"/>
      <c r="S2161"/>
      <c r="T2161"/>
      <c r="U2161"/>
    </row>
    <row r="2162" spans="1:21" ht="15.75" customHeight="1">
      <c r="A2162"/>
      <c r="B2162"/>
      <c r="C2162"/>
      <c r="D2162"/>
      <c r="E2162"/>
      <c r="F2162"/>
      <c r="G2162"/>
      <c r="H2162"/>
      <c r="I2162" s="8"/>
      <c r="J2162" s="425"/>
      <c r="K2162"/>
      <c r="L2162"/>
      <c r="M2162"/>
      <c r="N2162"/>
      <c r="O2162"/>
      <c r="P2162"/>
      <c r="Q2162"/>
      <c r="R2162"/>
      <c r="S2162"/>
      <c r="T2162"/>
      <c r="U2162"/>
    </row>
    <row r="2163" spans="1:21" ht="15.75" customHeight="1">
      <c r="A2163"/>
      <c r="B2163"/>
      <c r="C2163"/>
      <c r="D2163"/>
      <c r="E2163"/>
      <c r="F2163"/>
      <c r="G2163"/>
      <c r="H2163"/>
      <c r="I2163" s="8"/>
      <c r="J2163" s="425"/>
      <c r="K2163"/>
      <c r="L2163"/>
      <c r="M2163"/>
      <c r="N2163"/>
      <c r="O2163"/>
      <c r="P2163"/>
      <c r="Q2163"/>
      <c r="R2163"/>
      <c r="S2163"/>
      <c r="T2163"/>
      <c r="U2163"/>
    </row>
    <row r="2164" spans="1:21" ht="15.75" customHeight="1">
      <c r="A2164"/>
      <c r="B2164"/>
      <c r="C2164"/>
      <c r="D2164"/>
      <c r="E2164"/>
      <c r="F2164"/>
      <c r="G2164"/>
      <c r="H2164"/>
      <c r="I2164" s="8"/>
      <c r="J2164" s="425"/>
      <c r="K2164"/>
      <c r="L2164"/>
      <c r="M2164"/>
      <c r="N2164"/>
      <c r="O2164"/>
      <c r="P2164"/>
      <c r="Q2164"/>
      <c r="R2164"/>
      <c r="S2164"/>
      <c r="T2164"/>
      <c r="U2164"/>
    </row>
    <row r="2165" spans="1:21" ht="15.75" customHeight="1">
      <c r="A2165"/>
      <c r="B2165"/>
      <c r="C2165"/>
      <c r="D2165"/>
      <c r="E2165"/>
      <c r="F2165"/>
      <c r="G2165"/>
      <c r="H2165"/>
      <c r="I2165" s="8"/>
      <c r="J2165" s="425"/>
      <c r="K2165"/>
      <c r="L2165"/>
      <c r="M2165"/>
      <c r="N2165"/>
      <c r="O2165"/>
      <c r="P2165"/>
      <c r="Q2165"/>
      <c r="R2165"/>
      <c r="S2165"/>
      <c r="T2165"/>
      <c r="U2165"/>
    </row>
    <row r="2166" spans="1:21" ht="15.75" customHeight="1">
      <c r="A2166"/>
      <c r="B2166"/>
      <c r="C2166"/>
      <c r="D2166"/>
      <c r="E2166"/>
      <c r="F2166"/>
      <c r="G2166"/>
      <c r="H2166"/>
      <c r="I2166" s="8"/>
      <c r="J2166" s="425"/>
      <c r="K2166"/>
      <c r="L2166"/>
      <c r="M2166"/>
      <c r="N2166"/>
      <c r="O2166"/>
      <c r="P2166"/>
      <c r="Q2166"/>
      <c r="R2166"/>
      <c r="S2166"/>
      <c r="T2166"/>
      <c r="U2166"/>
    </row>
    <row r="2167" spans="1:21" ht="15.75" customHeight="1">
      <c r="A2167"/>
      <c r="B2167"/>
      <c r="C2167"/>
      <c r="D2167"/>
      <c r="E2167"/>
      <c r="F2167"/>
      <c r="G2167"/>
      <c r="H2167"/>
      <c r="I2167" s="8"/>
      <c r="J2167" s="425"/>
      <c r="K2167"/>
      <c r="L2167"/>
      <c r="M2167"/>
      <c r="N2167"/>
      <c r="O2167"/>
      <c r="P2167"/>
      <c r="Q2167"/>
      <c r="R2167"/>
      <c r="S2167"/>
      <c r="T2167"/>
      <c r="U2167"/>
    </row>
    <row r="2168" spans="1:21" ht="15.75" customHeight="1">
      <c r="A2168"/>
      <c r="B2168"/>
      <c r="C2168"/>
      <c r="D2168"/>
      <c r="E2168"/>
      <c r="F2168"/>
      <c r="G2168"/>
      <c r="H2168"/>
      <c r="I2168" s="8"/>
      <c r="J2168" s="425"/>
      <c r="K2168"/>
      <c r="L2168"/>
      <c r="M2168"/>
      <c r="N2168"/>
      <c r="O2168"/>
      <c r="P2168"/>
      <c r="Q2168"/>
      <c r="R2168"/>
      <c r="S2168"/>
      <c r="T2168"/>
      <c r="U2168"/>
    </row>
    <row r="2169" spans="1:21" ht="15.75" customHeight="1">
      <c r="A2169"/>
      <c r="B2169"/>
      <c r="C2169"/>
      <c r="D2169"/>
      <c r="E2169"/>
      <c r="F2169"/>
      <c r="G2169"/>
      <c r="H2169"/>
      <c r="I2169" s="8"/>
      <c r="J2169" s="425"/>
      <c r="K2169"/>
      <c r="L2169"/>
      <c r="M2169"/>
      <c r="N2169"/>
      <c r="O2169"/>
      <c r="P2169"/>
      <c r="Q2169"/>
      <c r="R2169"/>
      <c r="S2169"/>
      <c r="T2169"/>
      <c r="U2169"/>
    </row>
    <row r="2170" spans="1:21" ht="15.75" customHeight="1">
      <c r="A2170"/>
      <c r="B2170"/>
      <c r="C2170"/>
      <c r="D2170"/>
      <c r="E2170"/>
      <c r="F2170"/>
      <c r="G2170"/>
      <c r="H2170"/>
      <c r="I2170" s="8"/>
      <c r="J2170" s="425"/>
      <c r="K2170"/>
      <c r="L2170"/>
      <c r="M2170"/>
      <c r="N2170"/>
      <c r="O2170"/>
      <c r="P2170"/>
      <c r="Q2170"/>
      <c r="R2170"/>
      <c r="S2170"/>
      <c r="T2170"/>
      <c r="U2170"/>
    </row>
    <row r="2171" spans="1:21" ht="15.75" customHeight="1">
      <c r="A2171"/>
      <c r="B2171"/>
      <c r="C2171"/>
      <c r="D2171"/>
      <c r="E2171"/>
      <c r="F2171"/>
      <c r="G2171"/>
      <c r="H2171"/>
      <c r="I2171" s="8"/>
      <c r="J2171" s="425"/>
      <c r="K2171"/>
      <c r="L2171"/>
      <c r="M2171"/>
      <c r="N2171"/>
      <c r="O2171"/>
      <c r="P2171"/>
      <c r="Q2171"/>
      <c r="R2171"/>
      <c r="S2171"/>
      <c r="T2171"/>
      <c r="U2171"/>
    </row>
    <row r="2172" spans="1:21" ht="15.75" customHeight="1">
      <c r="A2172"/>
      <c r="B2172"/>
      <c r="C2172"/>
      <c r="D2172"/>
      <c r="E2172"/>
      <c r="F2172"/>
      <c r="G2172"/>
      <c r="H2172"/>
      <c r="I2172" s="8"/>
      <c r="J2172" s="425"/>
      <c r="K2172"/>
      <c r="L2172"/>
      <c r="M2172"/>
      <c r="N2172"/>
      <c r="O2172"/>
      <c r="P2172"/>
      <c r="Q2172"/>
      <c r="R2172"/>
      <c r="S2172"/>
      <c r="T2172"/>
      <c r="U2172"/>
    </row>
    <row r="2173" spans="1:21" ht="15.75" customHeight="1">
      <c r="A2173"/>
      <c r="B2173"/>
      <c r="C2173"/>
      <c r="D2173"/>
      <c r="E2173"/>
      <c r="F2173"/>
      <c r="G2173"/>
      <c r="H2173"/>
      <c r="I2173" s="8"/>
      <c r="J2173" s="425"/>
      <c r="K2173"/>
      <c r="L2173"/>
      <c r="M2173"/>
      <c r="N2173"/>
      <c r="O2173"/>
      <c r="P2173"/>
      <c r="Q2173"/>
      <c r="R2173"/>
      <c r="S2173"/>
      <c r="T2173"/>
      <c r="U2173"/>
    </row>
    <row r="2174" spans="1:21" ht="15.75" customHeight="1">
      <c r="A2174"/>
      <c r="B2174"/>
      <c r="C2174"/>
      <c r="D2174"/>
      <c r="E2174"/>
      <c r="F2174"/>
      <c r="G2174"/>
      <c r="H2174"/>
      <c r="I2174" s="8"/>
      <c r="J2174" s="425"/>
      <c r="K2174"/>
      <c r="L2174"/>
      <c r="M2174"/>
      <c r="N2174"/>
      <c r="O2174"/>
      <c r="P2174"/>
      <c r="Q2174"/>
      <c r="R2174"/>
      <c r="S2174"/>
      <c r="T2174"/>
      <c r="U2174"/>
    </row>
    <row r="2175" spans="1:21" ht="15.75" customHeight="1">
      <c r="A2175"/>
      <c r="B2175"/>
      <c r="C2175"/>
      <c r="D2175"/>
      <c r="E2175"/>
      <c r="F2175"/>
      <c r="G2175"/>
      <c r="H2175"/>
      <c r="I2175" s="8"/>
      <c r="J2175" s="425"/>
      <c r="K2175"/>
      <c r="L2175"/>
      <c r="M2175"/>
      <c r="N2175"/>
      <c r="O2175"/>
      <c r="P2175"/>
      <c r="Q2175"/>
      <c r="R2175"/>
      <c r="S2175"/>
      <c r="T2175"/>
      <c r="U2175"/>
    </row>
    <row r="2176" spans="1:21" ht="15.75" customHeight="1">
      <c r="A2176"/>
      <c r="B2176"/>
      <c r="C2176"/>
      <c r="D2176"/>
      <c r="E2176"/>
      <c r="F2176"/>
      <c r="G2176"/>
      <c r="H2176"/>
      <c r="I2176" s="8"/>
      <c r="J2176" s="425"/>
      <c r="K2176"/>
      <c r="L2176"/>
      <c r="M2176"/>
      <c r="N2176"/>
      <c r="O2176"/>
      <c r="P2176"/>
      <c r="Q2176"/>
      <c r="R2176"/>
      <c r="S2176"/>
      <c r="T2176"/>
      <c r="U2176"/>
    </row>
    <row r="2177" spans="1:21" ht="15.75" customHeight="1">
      <c r="A2177"/>
      <c r="B2177"/>
      <c r="C2177"/>
      <c r="D2177"/>
      <c r="E2177"/>
      <c r="F2177"/>
      <c r="G2177"/>
      <c r="H2177"/>
      <c r="I2177" s="8"/>
      <c r="J2177" s="425"/>
      <c r="K2177"/>
      <c r="L2177"/>
      <c r="M2177"/>
      <c r="N2177"/>
      <c r="O2177"/>
      <c r="P2177"/>
      <c r="Q2177"/>
      <c r="R2177"/>
      <c r="S2177"/>
      <c r="T2177"/>
      <c r="U2177"/>
    </row>
    <row r="2178" spans="1:21" ht="15.75" customHeight="1">
      <c r="A2178"/>
      <c r="B2178"/>
      <c r="C2178"/>
      <c r="D2178"/>
      <c r="E2178"/>
      <c r="F2178"/>
      <c r="G2178"/>
      <c r="H2178"/>
      <c r="I2178" s="8"/>
      <c r="J2178" s="425"/>
      <c r="K2178"/>
      <c r="L2178"/>
      <c r="M2178"/>
      <c r="N2178"/>
      <c r="O2178"/>
      <c r="P2178"/>
      <c r="Q2178"/>
      <c r="R2178"/>
      <c r="S2178"/>
      <c r="T2178"/>
      <c r="U2178"/>
    </row>
    <row r="2179" spans="1:21" ht="15.75" customHeight="1">
      <c r="A2179"/>
      <c r="B2179"/>
      <c r="C2179"/>
      <c r="D2179"/>
      <c r="E2179"/>
      <c r="F2179"/>
      <c r="G2179"/>
      <c r="H2179"/>
      <c r="I2179" s="8"/>
      <c r="J2179" s="425"/>
      <c r="K2179"/>
      <c r="L2179"/>
      <c r="M2179"/>
      <c r="N2179"/>
      <c r="O2179"/>
      <c r="P2179"/>
      <c r="Q2179"/>
      <c r="R2179"/>
      <c r="S2179"/>
      <c r="T2179"/>
      <c r="U2179"/>
    </row>
    <row r="2180" spans="1:21" ht="15.75" customHeight="1">
      <c r="A2180"/>
      <c r="B2180"/>
      <c r="C2180"/>
      <c r="D2180"/>
      <c r="E2180"/>
      <c r="F2180"/>
      <c r="G2180"/>
      <c r="H2180"/>
      <c r="I2180" s="8"/>
      <c r="J2180" s="425"/>
      <c r="K2180"/>
      <c r="L2180"/>
      <c r="M2180"/>
      <c r="N2180"/>
      <c r="O2180"/>
      <c r="P2180"/>
      <c r="Q2180"/>
      <c r="R2180"/>
      <c r="S2180"/>
      <c r="T2180"/>
      <c r="U2180"/>
    </row>
    <row r="2181" spans="1:21" ht="15.75" customHeight="1">
      <c r="A2181"/>
      <c r="B2181"/>
      <c r="C2181"/>
      <c r="D2181"/>
      <c r="E2181"/>
      <c r="F2181"/>
      <c r="G2181"/>
      <c r="H2181"/>
      <c r="I2181" s="8"/>
      <c r="J2181" s="425"/>
      <c r="K2181"/>
      <c r="L2181"/>
      <c r="M2181"/>
      <c r="N2181"/>
      <c r="O2181"/>
      <c r="P2181"/>
      <c r="Q2181"/>
      <c r="R2181"/>
      <c r="S2181"/>
      <c r="T2181"/>
      <c r="U2181"/>
    </row>
    <row r="2182" spans="1:21" ht="15.75" customHeight="1">
      <c r="A2182"/>
      <c r="B2182"/>
      <c r="C2182"/>
      <c r="D2182"/>
      <c r="E2182"/>
      <c r="F2182"/>
      <c r="G2182"/>
      <c r="H2182"/>
      <c r="I2182" s="8"/>
      <c r="J2182" s="425"/>
      <c r="K2182"/>
      <c r="L2182"/>
      <c r="M2182"/>
      <c r="N2182"/>
      <c r="O2182"/>
      <c r="P2182"/>
      <c r="Q2182"/>
      <c r="R2182"/>
      <c r="S2182"/>
      <c r="T2182"/>
      <c r="U2182"/>
    </row>
    <row r="2183" spans="1:21" ht="15.75" customHeight="1">
      <c r="A2183"/>
      <c r="B2183"/>
      <c r="C2183"/>
      <c r="D2183"/>
      <c r="E2183"/>
      <c r="F2183"/>
      <c r="G2183"/>
      <c r="H2183"/>
      <c r="I2183" s="8"/>
      <c r="J2183" s="425"/>
      <c r="K2183"/>
      <c r="L2183"/>
      <c r="M2183"/>
      <c r="N2183"/>
      <c r="O2183"/>
      <c r="P2183"/>
      <c r="Q2183"/>
      <c r="R2183"/>
      <c r="S2183"/>
      <c r="T2183"/>
      <c r="U2183"/>
    </row>
    <row r="2184" spans="1:21" ht="15.75" customHeight="1">
      <c r="A2184"/>
      <c r="B2184"/>
      <c r="C2184"/>
      <c r="D2184"/>
      <c r="E2184"/>
      <c r="F2184"/>
      <c r="G2184"/>
      <c r="H2184"/>
      <c r="I2184" s="8"/>
      <c r="J2184" s="425"/>
      <c r="K2184"/>
      <c r="L2184"/>
      <c r="M2184"/>
      <c r="N2184"/>
      <c r="O2184"/>
      <c r="P2184"/>
      <c r="Q2184"/>
      <c r="R2184"/>
      <c r="S2184"/>
      <c r="T2184"/>
      <c r="U2184"/>
    </row>
    <row r="2185" spans="1:21" ht="15.75" customHeight="1">
      <c r="A2185"/>
      <c r="B2185"/>
      <c r="C2185"/>
      <c r="D2185"/>
      <c r="E2185"/>
      <c r="F2185"/>
      <c r="G2185"/>
      <c r="H2185"/>
      <c r="I2185" s="8"/>
      <c r="J2185" s="425"/>
      <c r="K2185"/>
      <c r="L2185"/>
      <c r="M2185"/>
      <c r="N2185"/>
      <c r="O2185"/>
      <c r="P2185"/>
      <c r="Q2185"/>
      <c r="R2185"/>
      <c r="S2185"/>
      <c r="T2185"/>
      <c r="U2185"/>
    </row>
    <row r="2186" spans="1:21" ht="15.75" customHeight="1">
      <c r="A2186"/>
      <c r="B2186"/>
      <c r="C2186"/>
      <c r="D2186"/>
      <c r="E2186"/>
      <c r="F2186"/>
      <c r="G2186"/>
      <c r="H2186"/>
      <c r="I2186" s="8"/>
      <c r="J2186" s="425"/>
      <c r="K2186"/>
      <c r="L2186"/>
      <c r="M2186"/>
      <c r="N2186"/>
      <c r="O2186"/>
      <c r="P2186"/>
      <c r="Q2186"/>
      <c r="R2186"/>
      <c r="S2186"/>
      <c r="T2186"/>
      <c r="U2186"/>
    </row>
    <row r="2187" spans="1:21" ht="15.75" customHeight="1">
      <c r="A2187"/>
      <c r="B2187"/>
      <c r="C2187"/>
      <c r="D2187"/>
      <c r="E2187"/>
      <c r="F2187"/>
      <c r="G2187"/>
      <c r="H2187"/>
      <c r="I2187" s="8"/>
      <c r="J2187" s="425"/>
      <c r="K2187"/>
      <c r="L2187"/>
      <c r="M2187"/>
      <c r="N2187"/>
      <c r="O2187"/>
      <c r="P2187"/>
      <c r="Q2187"/>
      <c r="R2187"/>
      <c r="S2187"/>
      <c r="T2187"/>
      <c r="U2187"/>
    </row>
    <row r="2188" spans="1:21" ht="15.75" customHeight="1">
      <c r="A2188"/>
      <c r="B2188"/>
      <c r="C2188"/>
      <c r="D2188"/>
      <c r="E2188"/>
      <c r="F2188"/>
      <c r="G2188"/>
      <c r="H2188"/>
      <c r="I2188" s="8"/>
      <c r="J2188" s="425"/>
      <c r="K2188"/>
      <c r="L2188"/>
      <c r="M2188"/>
      <c r="N2188"/>
      <c r="O2188"/>
      <c r="P2188"/>
      <c r="Q2188"/>
      <c r="R2188"/>
      <c r="S2188"/>
      <c r="T2188"/>
      <c r="U2188"/>
    </row>
    <row r="2189" spans="1:21" ht="15.75" customHeight="1">
      <c r="A2189"/>
      <c r="B2189"/>
      <c r="C2189"/>
      <c r="D2189"/>
      <c r="E2189"/>
      <c r="F2189"/>
      <c r="G2189"/>
      <c r="H2189"/>
      <c r="I2189" s="8"/>
      <c r="J2189" s="425"/>
      <c r="K2189"/>
      <c r="L2189"/>
      <c r="M2189"/>
      <c r="N2189"/>
      <c r="O2189"/>
      <c r="P2189"/>
      <c r="Q2189"/>
      <c r="R2189"/>
      <c r="S2189"/>
      <c r="T2189"/>
      <c r="U2189"/>
    </row>
    <row r="2190" spans="1:21" ht="15.75" customHeight="1">
      <c r="A2190"/>
      <c r="B2190"/>
      <c r="C2190"/>
      <c r="D2190"/>
      <c r="E2190"/>
      <c r="F2190"/>
      <c r="G2190"/>
      <c r="H2190"/>
      <c r="I2190" s="8"/>
      <c r="J2190" s="425"/>
      <c r="K2190"/>
      <c r="L2190"/>
      <c r="M2190"/>
      <c r="N2190"/>
      <c r="O2190"/>
      <c r="P2190"/>
      <c r="Q2190"/>
      <c r="R2190"/>
      <c r="S2190"/>
      <c r="T2190"/>
      <c r="U2190"/>
    </row>
    <row r="2191" spans="1:21" ht="15.75" customHeight="1">
      <c r="A2191"/>
      <c r="B2191"/>
      <c r="C2191"/>
      <c r="D2191"/>
      <c r="E2191"/>
      <c r="F2191"/>
      <c r="G2191"/>
      <c r="H2191"/>
      <c r="I2191" s="8"/>
      <c r="J2191" s="425"/>
      <c r="K2191"/>
      <c r="L2191"/>
      <c r="M2191"/>
      <c r="N2191"/>
      <c r="O2191"/>
      <c r="P2191"/>
      <c r="Q2191"/>
      <c r="R2191"/>
      <c r="S2191"/>
      <c r="T2191"/>
      <c r="U2191"/>
    </row>
    <row r="2192" spans="1:21" ht="15.75" customHeight="1">
      <c r="A2192"/>
      <c r="B2192"/>
      <c r="C2192"/>
      <c r="D2192"/>
      <c r="E2192"/>
      <c r="F2192"/>
      <c r="G2192"/>
      <c r="H2192"/>
      <c r="I2192" s="8"/>
      <c r="J2192" s="425"/>
      <c r="K2192"/>
      <c r="L2192"/>
      <c r="M2192"/>
      <c r="N2192"/>
      <c r="O2192"/>
      <c r="P2192"/>
      <c r="Q2192"/>
      <c r="R2192"/>
      <c r="S2192"/>
      <c r="T2192"/>
      <c r="U2192"/>
    </row>
    <row r="2193" spans="1:21" ht="15.75" customHeight="1">
      <c r="A2193"/>
      <c r="B2193"/>
      <c r="C2193"/>
      <c r="D2193"/>
      <c r="E2193"/>
      <c r="F2193"/>
      <c r="G2193"/>
      <c r="H2193"/>
      <c r="I2193" s="8"/>
      <c r="J2193" s="425"/>
      <c r="K2193"/>
      <c r="L2193"/>
      <c r="M2193"/>
      <c r="N2193"/>
      <c r="O2193"/>
      <c r="P2193"/>
      <c r="Q2193"/>
      <c r="R2193"/>
      <c r="S2193"/>
      <c r="T2193"/>
      <c r="U2193"/>
    </row>
    <row r="2194" spans="1:21" ht="15.75" customHeight="1">
      <c r="A2194"/>
      <c r="B2194"/>
      <c r="C2194"/>
      <c r="D2194"/>
      <c r="E2194"/>
      <c r="F2194"/>
      <c r="G2194"/>
      <c r="H2194"/>
      <c r="I2194" s="8"/>
      <c r="J2194" s="425"/>
      <c r="K2194"/>
      <c r="L2194"/>
      <c r="M2194"/>
      <c r="N2194"/>
      <c r="O2194"/>
      <c r="P2194"/>
      <c r="Q2194"/>
      <c r="R2194"/>
      <c r="S2194"/>
      <c r="T2194"/>
      <c r="U2194"/>
    </row>
    <row r="2195" spans="1:21" ht="15.75" customHeight="1">
      <c r="A2195"/>
      <c r="B2195"/>
      <c r="C2195"/>
      <c r="D2195"/>
      <c r="E2195"/>
      <c r="F2195"/>
      <c r="G2195"/>
      <c r="H2195"/>
      <c r="I2195" s="8"/>
      <c r="J2195" s="425"/>
      <c r="K2195"/>
      <c r="L2195"/>
      <c r="M2195"/>
      <c r="N2195"/>
      <c r="O2195"/>
      <c r="P2195"/>
      <c r="Q2195"/>
      <c r="R2195"/>
      <c r="S2195"/>
      <c r="T2195"/>
      <c r="U2195"/>
    </row>
    <row r="2196" spans="1:21" ht="15.75" customHeight="1">
      <c r="A2196"/>
      <c r="B2196"/>
      <c r="C2196"/>
      <c r="D2196"/>
      <c r="E2196"/>
      <c r="F2196"/>
      <c r="G2196"/>
      <c r="H2196"/>
      <c r="I2196" s="8"/>
      <c r="J2196" s="425"/>
      <c r="K2196"/>
      <c r="L2196"/>
      <c r="M2196"/>
      <c r="N2196"/>
      <c r="O2196"/>
      <c r="P2196"/>
      <c r="Q2196"/>
      <c r="R2196"/>
      <c r="S2196"/>
      <c r="T2196"/>
      <c r="U2196"/>
    </row>
    <row r="2197" spans="1:21" ht="15.75" customHeight="1">
      <c r="A2197"/>
      <c r="B2197"/>
      <c r="C2197"/>
      <c r="D2197"/>
      <c r="E2197"/>
      <c r="F2197"/>
      <c r="G2197"/>
      <c r="H2197"/>
      <c r="I2197" s="8"/>
      <c r="J2197" s="425"/>
      <c r="K2197"/>
      <c r="L2197"/>
      <c r="M2197"/>
      <c r="N2197"/>
      <c r="O2197"/>
      <c r="P2197"/>
      <c r="Q2197"/>
      <c r="R2197"/>
      <c r="S2197"/>
      <c r="T2197"/>
      <c r="U2197"/>
    </row>
    <row r="2198" spans="1:21" ht="15.75" customHeight="1">
      <c r="A2198"/>
      <c r="B2198"/>
      <c r="C2198"/>
      <c r="D2198"/>
      <c r="E2198"/>
      <c r="F2198"/>
      <c r="G2198"/>
      <c r="H2198"/>
      <c r="I2198" s="8"/>
      <c r="J2198" s="425"/>
      <c r="K2198"/>
      <c r="L2198"/>
      <c r="M2198"/>
      <c r="N2198"/>
      <c r="O2198"/>
      <c r="P2198"/>
      <c r="Q2198"/>
      <c r="R2198"/>
      <c r="S2198"/>
      <c r="T2198"/>
      <c r="U2198"/>
    </row>
    <row r="2199" spans="1:21" ht="15.75" customHeight="1">
      <c r="A2199"/>
      <c r="B2199"/>
      <c r="C2199"/>
      <c r="D2199"/>
      <c r="E2199"/>
      <c r="F2199"/>
      <c r="G2199"/>
      <c r="H2199"/>
      <c r="I2199" s="8"/>
      <c r="J2199" s="425"/>
      <c r="K2199"/>
      <c r="L2199"/>
      <c r="M2199"/>
      <c r="N2199"/>
      <c r="O2199"/>
      <c r="P2199"/>
      <c r="Q2199"/>
      <c r="R2199"/>
      <c r="S2199"/>
      <c r="T2199"/>
      <c r="U2199"/>
    </row>
    <row r="2200" spans="1:21" ht="15.75" customHeight="1">
      <c r="A2200"/>
      <c r="B2200"/>
      <c r="C2200"/>
      <c r="D2200"/>
      <c r="E2200"/>
      <c r="F2200"/>
      <c r="G2200"/>
      <c r="H2200"/>
      <c r="I2200" s="8"/>
      <c r="J2200" s="425"/>
      <c r="K2200"/>
      <c r="L2200"/>
      <c r="M2200"/>
      <c r="N2200"/>
      <c r="O2200"/>
      <c r="P2200"/>
      <c r="Q2200"/>
      <c r="R2200"/>
      <c r="S2200"/>
      <c r="T2200"/>
      <c r="U2200"/>
    </row>
    <row r="2201" spans="1:21" ht="15.75" customHeight="1">
      <c r="A2201"/>
      <c r="B2201"/>
      <c r="C2201"/>
      <c r="D2201"/>
      <c r="E2201"/>
      <c r="F2201"/>
      <c r="G2201"/>
      <c r="H2201"/>
      <c r="I2201" s="8"/>
      <c r="J2201" s="425"/>
      <c r="K2201"/>
      <c r="L2201"/>
      <c r="M2201"/>
      <c r="N2201"/>
      <c r="O2201"/>
      <c r="P2201"/>
      <c r="Q2201"/>
      <c r="R2201"/>
      <c r="S2201"/>
      <c r="T2201"/>
      <c r="U2201"/>
    </row>
    <row r="2202" spans="1:21" ht="15.75" customHeight="1">
      <c r="A2202"/>
      <c r="B2202"/>
      <c r="C2202"/>
      <c r="D2202"/>
      <c r="E2202"/>
      <c r="F2202"/>
      <c r="G2202"/>
      <c r="H2202"/>
      <c r="I2202" s="8"/>
      <c r="J2202" s="425"/>
      <c r="K2202"/>
      <c r="L2202"/>
      <c r="M2202"/>
      <c r="N2202"/>
      <c r="O2202"/>
      <c r="P2202"/>
      <c r="Q2202"/>
      <c r="R2202"/>
      <c r="S2202"/>
      <c r="T2202"/>
      <c r="U2202"/>
    </row>
    <row r="2203" spans="1:21" ht="15.75" customHeight="1">
      <c r="A2203"/>
      <c r="B2203"/>
      <c r="C2203"/>
      <c r="D2203"/>
      <c r="E2203"/>
      <c r="F2203"/>
      <c r="G2203"/>
      <c r="H2203"/>
      <c r="I2203" s="8"/>
      <c r="J2203" s="425"/>
      <c r="K2203"/>
      <c r="L2203"/>
      <c r="M2203"/>
      <c r="N2203"/>
      <c r="O2203"/>
      <c r="P2203"/>
      <c r="Q2203"/>
      <c r="R2203"/>
      <c r="S2203"/>
      <c r="T2203"/>
      <c r="U2203"/>
    </row>
    <row r="2204" spans="1:21" ht="15.75" customHeight="1">
      <c r="A2204"/>
      <c r="B2204"/>
      <c r="C2204"/>
      <c r="D2204"/>
      <c r="E2204"/>
      <c r="F2204"/>
      <c r="G2204"/>
      <c r="H2204"/>
      <c r="I2204" s="8"/>
      <c r="J2204" s="425"/>
      <c r="K2204"/>
      <c r="L2204"/>
      <c r="M2204"/>
      <c r="N2204"/>
      <c r="O2204"/>
      <c r="P2204"/>
      <c r="Q2204"/>
      <c r="R2204"/>
      <c r="S2204"/>
      <c r="T2204"/>
      <c r="U2204"/>
    </row>
    <row r="2205" spans="1:21" ht="15.75" customHeight="1">
      <c r="A2205"/>
      <c r="B2205"/>
      <c r="C2205"/>
      <c r="D2205"/>
      <c r="E2205"/>
      <c r="F2205"/>
      <c r="G2205"/>
      <c r="H2205"/>
      <c r="I2205" s="8"/>
      <c r="J2205" s="425"/>
      <c r="K2205"/>
      <c r="L2205"/>
      <c r="M2205"/>
      <c r="N2205"/>
      <c r="O2205"/>
      <c r="P2205"/>
      <c r="Q2205"/>
      <c r="R2205"/>
      <c r="S2205"/>
      <c r="T2205"/>
      <c r="U2205"/>
    </row>
    <row r="2206" spans="1:21" ht="15.75" customHeight="1">
      <c r="A2206"/>
      <c r="B2206"/>
      <c r="C2206"/>
      <c r="D2206"/>
      <c r="E2206"/>
      <c r="F2206"/>
      <c r="G2206"/>
      <c r="H2206"/>
      <c r="I2206" s="8"/>
      <c r="J2206" s="425"/>
      <c r="K2206"/>
      <c r="L2206"/>
      <c r="M2206"/>
      <c r="N2206"/>
      <c r="O2206"/>
      <c r="P2206"/>
      <c r="Q2206"/>
      <c r="R2206"/>
      <c r="S2206"/>
      <c r="T2206"/>
      <c r="U2206"/>
    </row>
    <row r="2207" spans="1:21" ht="15.75" customHeight="1">
      <c r="A2207"/>
      <c r="B2207"/>
      <c r="C2207"/>
      <c r="D2207"/>
      <c r="E2207"/>
      <c r="F2207"/>
      <c r="G2207"/>
      <c r="H2207"/>
      <c r="I2207" s="8"/>
      <c r="J2207" s="425"/>
      <c r="K2207"/>
      <c r="L2207"/>
      <c r="M2207"/>
      <c r="N2207"/>
      <c r="O2207"/>
      <c r="P2207"/>
      <c r="Q2207"/>
      <c r="R2207"/>
      <c r="S2207"/>
      <c r="T2207"/>
      <c r="U2207"/>
    </row>
    <row r="2208" spans="1:21" ht="15.75" customHeight="1">
      <c r="A2208"/>
      <c r="B2208"/>
      <c r="C2208"/>
      <c r="D2208"/>
      <c r="E2208"/>
      <c r="F2208"/>
      <c r="G2208"/>
      <c r="H2208"/>
      <c r="I2208" s="8"/>
      <c r="J2208" s="425"/>
      <c r="K2208"/>
      <c r="L2208"/>
      <c r="M2208"/>
      <c r="N2208"/>
      <c r="O2208"/>
      <c r="P2208"/>
      <c r="Q2208"/>
      <c r="R2208"/>
      <c r="S2208"/>
      <c r="T2208"/>
      <c r="U2208"/>
    </row>
    <row r="2209" spans="1:21" ht="15.75" customHeight="1">
      <c r="A2209"/>
      <c r="B2209"/>
      <c r="C2209"/>
      <c r="D2209"/>
      <c r="E2209"/>
      <c r="F2209"/>
      <c r="G2209"/>
      <c r="H2209"/>
      <c r="I2209" s="8"/>
      <c r="J2209" s="425"/>
      <c r="K2209"/>
      <c r="L2209"/>
      <c r="M2209"/>
      <c r="N2209"/>
      <c r="O2209"/>
      <c r="P2209"/>
      <c r="Q2209"/>
      <c r="R2209"/>
      <c r="S2209"/>
      <c r="T2209"/>
      <c r="U2209"/>
    </row>
    <row r="2210" spans="1:21" ht="15.75" customHeight="1">
      <c r="A2210"/>
      <c r="B2210"/>
      <c r="C2210"/>
      <c r="D2210"/>
      <c r="E2210"/>
      <c r="F2210"/>
      <c r="G2210"/>
      <c r="H2210"/>
      <c r="I2210" s="8"/>
      <c r="J2210" s="425"/>
      <c r="K2210"/>
      <c r="L2210"/>
      <c r="M2210"/>
      <c r="N2210"/>
      <c r="O2210"/>
      <c r="P2210"/>
      <c r="Q2210"/>
      <c r="R2210"/>
      <c r="S2210"/>
      <c r="T2210"/>
      <c r="U2210"/>
    </row>
    <row r="2211" spans="1:21" ht="15.75" customHeight="1">
      <c r="A2211"/>
      <c r="B2211"/>
      <c r="C2211"/>
      <c r="D2211"/>
      <c r="E2211"/>
      <c r="F2211"/>
      <c r="G2211"/>
      <c r="H2211"/>
      <c r="I2211" s="8"/>
      <c r="J2211" s="425"/>
      <c r="K2211"/>
      <c r="L2211"/>
      <c r="M2211"/>
      <c r="N2211"/>
      <c r="O2211"/>
      <c r="P2211"/>
      <c r="Q2211"/>
      <c r="R2211"/>
      <c r="S2211"/>
      <c r="T2211"/>
      <c r="U2211"/>
    </row>
    <row r="2212" spans="1:21" ht="15.75" customHeight="1">
      <c r="A2212"/>
      <c r="B2212"/>
      <c r="C2212"/>
      <c r="D2212"/>
      <c r="E2212"/>
      <c r="F2212"/>
      <c r="G2212"/>
      <c r="H2212"/>
      <c r="I2212" s="8"/>
      <c r="J2212" s="425"/>
      <c r="K2212"/>
      <c r="L2212"/>
      <c r="M2212"/>
      <c r="N2212"/>
      <c r="O2212"/>
      <c r="P2212"/>
      <c r="Q2212"/>
      <c r="R2212"/>
      <c r="S2212"/>
      <c r="T2212"/>
      <c r="U2212"/>
    </row>
    <row r="2213" spans="1:21" ht="15.75" customHeight="1">
      <c r="A2213"/>
      <c r="B2213"/>
      <c r="C2213"/>
      <c r="D2213"/>
      <c r="E2213"/>
      <c r="F2213"/>
      <c r="G2213"/>
      <c r="H2213"/>
      <c r="I2213" s="8"/>
      <c r="J2213" s="425"/>
      <c r="K2213"/>
      <c r="L2213"/>
      <c r="M2213"/>
      <c r="N2213"/>
      <c r="O2213"/>
      <c r="P2213"/>
      <c r="Q2213"/>
      <c r="R2213"/>
      <c r="S2213"/>
      <c r="T2213"/>
      <c r="U2213"/>
    </row>
    <row r="2214" spans="1:21" ht="15.75" customHeight="1">
      <c r="A2214"/>
      <c r="B2214"/>
      <c r="C2214"/>
      <c r="D2214"/>
      <c r="E2214"/>
      <c r="F2214"/>
      <c r="G2214"/>
      <c r="H2214"/>
      <c r="I2214" s="8"/>
      <c r="J2214" s="425"/>
      <c r="K2214"/>
      <c r="L2214"/>
      <c r="M2214"/>
      <c r="N2214"/>
      <c r="O2214"/>
      <c r="P2214"/>
      <c r="Q2214"/>
      <c r="R2214"/>
      <c r="S2214"/>
      <c r="T2214"/>
      <c r="U2214"/>
    </row>
    <row r="2215" spans="1:21" ht="15.75" customHeight="1">
      <c r="A2215"/>
      <c r="B2215"/>
      <c r="C2215"/>
      <c r="D2215"/>
      <c r="E2215"/>
      <c r="F2215"/>
      <c r="G2215"/>
      <c r="H2215"/>
      <c r="I2215" s="8"/>
      <c r="J2215" s="425"/>
      <c r="K2215"/>
      <c r="L2215"/>
      <c r="M2215"/>
      <c r="N2215"/>
      <c r="O2215"/>
      <c r="P2215"/>
      <c r="Q2215"/>
      <c r="R2215"/>
      <c r="S2215"/>
      <c r="T2215"/>
      <c r="U2215"/>
    </row>
    <row r="2216" spans="1:21" ht="15.75" customHeight="1">
      <c r="A2216"/>
      <c r="B2216"/>
      <c r="C2216"/>
      <c r="D2216"/>
      <c r="E2216"/>
      <c r="F2216"/>
      <c r="G2216"/>
      <c r="H2216"/>
      <c r="I2216" s="8"/>
      <c r="J2216" s="425"/>
      <c r="K2216"/>
      <c r="L2216"/>
      <c r="M2216"/>
      <c r="N2216"/>
      <c r="O2216"/>
      <c r="P2216"/>
      <c r="Q2216"/>
      <c r="R2216"/>
      <c r="S2216"/>
      <c r="T2216"/>
      <c r="U2216"/>
    </row>
    <row r="2217" spans="1:21" ht="15.75" customHeight="1">
      <c r="A2217"/>
      <c r="B2217"/>
      <c r="C2217"/>
      <c r="D2217"/>
      <c r="E2217"/>
      <c r="F2217"/>
      <c r="G2217"/>
      <c r="H2217"/>
      <c r="I2217" s="8"/>
      <c r="J2217" s="425"/>
      <c r="K2217"/>
      <c r="L2217"/>
      <c r="M2217"/>
      <c r="N2217"/>
      <c r="O2217"/>
      <c r="P2217"/>
      <c r="Q2217"/>
      <c r="R2217"/>
      <c r="S2217"/>
      <c r="T2217"/>
      <c r="U2217"/>
    </row>
    <row r="2218" spans="1:21" ht="15.75" customHeight="1">
      <c r="A2218"/>
      <c r="B2218"/>
      <c r="C2218"/>
      <c r="D2218"/>
      <c r="E2218"/>
      <c r="F2218"/>
      <c r="G2218"/>
      <c r="H2218"/>
      <c r="I2218" s="8"/>
      <c r="J2218" s="425"/>
      <c r="K2218"/>
      <c r="L2218"/>
      <c r="M2218"/>
      <c r="N2218"/>
      <c r="O2218"/>
      <c r="P2218"/>
      <c r="Q2218"/>
      <c r="R2218"/>
      <c r="S2218"/>
      <c r="T2218"/>
      <c r="U2218"/>
    </row>
    <row r="2219" spans="1:21" ht="15.75" customHeight="1">
      <c r="A2219"/>
      <c r="B2219"/>
      <c r="C2219"/>
      <c r="D2219"/>
      <c r="E2219"/>
      <c r="F2219"/>
      <c r="G2219"/>
      <c r="H2219"/>
      <c r="I2219" s="8"/>
      <c r="J2219" s="425"/>
      <c r="K2219"/>
      <c r="L2219"/>
      <c r="M2219"/>
      <c r="N2219"/>
      <c r="O2219"/>
      <c r="P2219"/>
      <c r="Q2219"/>
      <c r="R2219"/>
      <c r="S2219"/>
      <c r="T2219"/>
      <c r="U2219"/>
    </row>
    <row r="2220" spans="1:21" ht="15.75" customHeight="1">
      <c r="A2220"/>
      <c r="B2220"/>
      <c r="C2220"/>
      <c r="D2220"/>
      <c r="E2220"/>
      <c r="F2220"/>
      <c r="G2220"/>
      <c r="H2220"/>
      <c r="I2220" s="8"/>
      <c r="J2220" s="425"/>
      <c r="K2220"/>
      <c r="L2220"/>
      <c r="M2220"/>
      <c r="N2220"/>
      <c r="O2220"/>
      <c r="P2220"/>
      <c r="Q2220"/>
      <c r="R2220"/>
      <c r="S2220"/>
      <c r="T2220"/>
      <c r="U2220"/>
    </row>
    <row r="2221" spans="1:21" ht="15.75" customHeight="1">
      <c r="A2221"/>
      <c r="B2221"/>
      <c r="C2221"/>
      <c r="D2221"/>
      <c r="E2221"/>
      <c r="F2221"/>
      <c r="G2221"/>
      <c r="H2221"/>
      <c r="I2221" s="8"/>
      <c r="J2221" s="425"/>
      <c r="K2221"/>
      <c r="L2221"/>
      <c r="M2221"/>
      <c r="N2221"/>
      <c r="O2221"/>
      <c r="P2221"/>
      <c r="Q2221"/>
      <c r="R2221"/>
      <c r="S2221"/>
      <c r="T2221"/>
      <c r="U2221"/>
    </row>
    <row r="2222" spans="1:21" ht="15.75" customHeight="1">
      <c r="A2222"/>
      <c r="B2222"/>
      <c r="C2222"/>
      <c r="D2222"/>
      <c r="E2222"/>
      <c r="F2222"/>
      <c r="G2222"/>
      <c r="H2222"/>
      <c r="I2222" s="8"/>
      <c r="J2222" s="425"/>
      <c r="K2222"/>
      <c r="L2222"/>
      <c r="M2222"/>
      <c r="N2222"/>
      <c r="O2222"/>
      <c r="P2222"/>
      <c r="Q2222"/>
      <c r="R2222"/>
      <c r="S2222"/>
      <c r="T2222"/>
      <c r="U2222"/>
    </row>
    <row r="2223" spans="1:21" ht="15.75" customHeight="1">
      <c r="A2223"/>
      <c r="B2223"/>
      <c r="C2223"/>
      <c r="D2223"/>
      <c r="E2223"/>
      <c r="F2223"/>
      <c r="G2223"/>
      <c r="H2223"/>
      <c r="I2223" s="8"/>
      <c r="J2223" s="425"/>
      <c r="K2223"/>
      <c r="L2223"/>
      <c r="M2223"/>
      <c r="N2223"/>
      <c r="O2223"/>
      <c r="P2223"/>
      <c r="Q2223"/>
      <c r="R2223"/>
      <c r="S2223"/>
      <c r="T2223"/>
      <c r="U2223"/>
    </row>
    <row r="2224" spans="1:21" ht="15.75" customHeight="1">
      <c r="A2224"/>
      <c r="B2224"/>
      <c r="C2224"/>
      <c r="D2224"/>
      <c r="E2224"/>
      <c r="F2224"/>
      <c r="G2224"/>
      <c r="H2224"/>
      <c r="I2224" s="8"/>
      <c r="J2224" s="425"/>
      <c r="K2224"/>
      <c r="L2224"/>
      <c r="M2224"/>
      <c r="N2224"/>
      <c r="O2224"/>
      <c r="P2224"/>
      <c r="Q2224"/>
      <c r="R2224"/>
      <c r="S2224"/>
      <c r="T2224"/>
      <c r="U2224"/>
    </row>
    <row r="2225" spans="1:21" ht="15.75" customHeight="1">
      <c r="A2225"/>
      <c r="B2225"/>
      <c r="C2225"/>
      <c r="D2225"/>
      <c r="E2225"/>
      <c r="F2225"/>
      <c r="G2225"/>
      <c r="H2225"/>
      <c r="I2225" s="8"/>
      <c r="J2225" s="425"/>
      <c r="K2225"/>
      <c r="L2225"/>
      <c r="M2225"/>
      <c r="N2225"/>
      <c r="O2225"/>
      <c r="P2225"/>
      <c r="Q2225"/>
      <c r="R2225"/>
      <c r="S2225"/>
      <c r="T2225"/>
      <c r="U2225"/>
    </row>
    <row r="2226" spans="1:21" ht="15.75" customHeight="1">
      <c r="A2226"/>
      <c r="B2226"/>
      <c r="C2226"/>
      <c r="D2226"/>
      <c r="E2226"/>
      <c r="F2226"/>
      <c r="G2226"/>
      <c r="H2226"/>
      <c r="I2226" s="8"/>
      <c r="J2226" s="425"/>
      <c r="K2226"/>
      <c r="L2226"/>
      <c r="M2226"/>
      <c r="N2226"/>
      <c r="O2226"/>
      <c r="P2226"/>
      <c r="Q2226"/>
      <c r="R2226"/>
      <c r="S2226"/>
      <c r="T2226"/>
      <c r="U2226"/>
    </row>
    <row r="2227" spans="1:21" ht="15.75" customHeight="1">
      <c r="A2227"/>
      <c r="B2227"/>
      <c r="C2227"/>
      <c r="D2227"/>
      <c r="E2227"/>
      <c r="F2227"/>
      <c r="G2227"/>
      <c r="H2227"/>
      <c r="I2227" s="8"/>
      <c r="J2227" s="425"/>
      <c r="K2227"/>
      <c r="L2227"/>
      <c r="M2227"/>
      <c r="N2227"/>
      <c r="O2227"/>
      <c r="P2227"/>
      <c r="Q2227"/>
      <c r="R2227"/>
      <c r="S2227"/>
      <c r="T2227"/>
      <c r="U2227"/>
    </row>
    <row r="2228" spans="1:21" ht="15.75" customHeight="1">
      <c r="A2228"/>
      <c r="B2228"/>
      <c r="C2228"/>
      <c r="D2228"/>
      <c r="E2228"/>
      <c r="F2228"/>
      <c r="G2228"/>
      <c r="H2228"/>
      <c r="I2228" s="8"/>
      <c r="J2228" s="425"/>
      <c r="K2228"/>
      <c r="L2228"/>
      <c r="M2228"/>
      <c r="N2228"/>
      <c r="O2228"/>
      <c r="P2228"/>
      <c r="Q2228"/>
      <c r="R2228"/>
      <c r="S2228"/>
      <c r="T2228"/>
      <c r="U2228"/>
    </row>
    <row r="2229" spans="1:21" ht="15.75" customHeight="1">
      <c r="A2229"/>
      <c r="B2229"/>
      <c r="C2229"/>
      <c r="D2229"/>
      <c r="E2229"/>
      <c r="F2229"/>
      <c r="G2229"/>
      <c r="H2229"/>
      <c r="I2229" s="8"/>
      <c r="J2229" s="425"/>
      <c r="K2229"/>
      <c r="L2229"/>
      <c r="M2229"/>
      <c r="N2229"/>
      <c r="O2229"/>
      <c r="P2229"/>
      <c r="Q2229"/>
      <c r="R2229"/>
      <c r="S2229"/>
      <c r="T2229"/>
      <c r="U2229"/>
    </row>
    <row r="2230" spans="1:21" ht="15.75" customHeight="1">
      <c r="A2230"/>
      <c r="B2230"/>
      <c r="C2230"/>
      <c r="D2230"/>
      <c r="E2230"/>
      <c r="F2230"/>
      <c r="G2230"/>
      <c r="H2230"/>
      <c r="I2230" s="8"/>
      <c r="J2230" s="425"/>
      <c r="K2230"/>
      <c r="L2230"/>
      <c r="M2230"/>
      <c r="N2230"/>
      <c r="O2230"/>
      <c r="P2230"/>
      <c r="Q2230"/>
      <c r="R2230"/>
      <c r="S2230"/>
      <c r="T2230"/>
      <c r="U2230"/>
    </row>
    <row r="2231" spans="1:21" ht="15.75" customHeight="1">
      <c r="A2231"/>
      <c r="B2231"/>
      <c r="C2231"/>
      <c r="D2231"/>
      <c r="E2231"/>
      <c r="F2231"/>
      <c r="G2231"/>
      <c r="H2231"/>
      <c r="I2231" s="8"/>
      <c r="J2231" s="425"/>
      <c r="K2231"/>
      <c r="L2231"/>
      <c r="M2231"/>
      <c r="N2231"/>
      <c r="O2231"/>
      <c r="P2231"/>
      <c r="Q2231"/>
      <c r="R2231"/>
      <c r="S2231"/>
      <c r="T2231"/>
      <c r="U2231"/>
    </row>
    <row r="2232" spans="1:21" ht="15.75" customHeight="1">
      <c r="A2232"/>
      <c r="B2232"/>
      <c r="C2232"/>
      <c r="D2232"/>
      <c r="E2232"/>
      <c r="F2232"/>
      <c r="G2232"/>
      <c r="H2232"/>
      <c r="I2232" s="8"/>
      <c r="J2232" s="425"/>
      <c r="K2232"/>
      <c r="L2232"/>
      <c r="M2232"/>
      <c r="N2232"/>
      <c r="O2232"/>
      <c r="P2232"/>
      <c r="Q2232"/>
      <c r="R2232"/>
      <c r="S2232"/>
      <c r="T2232"/>
      <c r="U2232"/>
    </row>
    <row r="2233" spans="1:21" ht="15.75" customHeight="1">
      <c r="A2233"/>
      <c r="B2233"/>
      <c r="C2233"/>
      <c r="D2233"/>
      <c r="E2233"/>
      <c r="F2233"/>
      <c r="G2233"/>
      <c r="H2233"/>
      <c r="I2233" s="8"/>
      <c r="J2233" s="425"/>
      <c r="K2233"/>
      <c r="L2233"/>
      <c r="M2233"/>
      <c r="N2233"/>
      <c r="O2233"/>
      <c r="P2233"/>
      <c r="Q2233"/>
      <c r="R2233"/>
      <c r="S2233"/>
      <c r="T2233"/>
      <c r="U2233"/>
    </row>
    <row r="2234" spans="1:21" ht="15.75" customHeight="1">
      <c r="A2234"/>
      <c r="B2234"/>
      <c r="C2234"/>
      <c r="D2234"/>
      <c r="E2234"/>
      <c r="F2234"/>
      <c r="G2234"/>
      <c r="H2234"/>
      <c r="I2234" s="8"/>
      <c r="J2234" s="425"/>
      <c r="K2234"/>
      <c r="L2234"/>
      <c r="M2234"/>
      <c r="N2234"/>
      <c r="O2234"/>
      <c r="P2234"/>
      <c r="Q2234"/>
      <c r="R2234"/>
      <c r="S2234"/>
      <c r="T2234"/>
      <c r="U2234"/>
    </row>
    <row r="2235" spans="1:21" ht="15.75" customHeight="1">
      <c r="A2235"/>
      <c r="B2235"/>
      <c r="C2235"/>
      <c r="D2235"/>
      <c r="E2235"/>
      <c r="F2235"/>
      <c r="G2235"/>
      <c r="H2235"/>
      <c r="I2235" s="8"/>
      <c r="J2235" s="425"/>
      <c r="K2235"/>
      <c r="L2235"/>
      <c r="M2235"/>
      <c r="N2235"/>
      <c r="O2235"/>
      <c r="P2235"/>
      <c r="Q2235"/>
      <c r="R2235"/>
      <c r="S2235"/>
      <c r="T2235"/>
      <c r="U2235"/>
    </row>
    <row r="2236" spans="1:21" ht="15.75" customHeight="1">
      <c r="A2236"/>
      <c r="B2236"/>
      <c r="C2236"/>
      <c r="D2236"/>
      <c r="E2236"/>
      <c r="F2236"/>
      <c r="G2236"/>
      <c r="H2236"/>
      <c r="I2236" s="8"/>
      <c r="J2236" s="425"/>
      <c r="K2236"/>
      <c r="L2236"/>
      <c r="M2236"/>
      <c r="N2236"/>
      <c r="O2236"/>
      <c r="P2236"/>
      <c r="Q2236"/>
      <c r="R2236"/>
      <c r="S2236"/>
      <c r="T2236"/>
      <c r="U2236"/>
    </row>
    <row r="2237" spans="1:21" ht="15.75" customHeight="1">
      <c r="A2237"/>
      <c r="B2237"/>
      <c r="C2237"/>
      <c r="D2237"/>
      <c r="E2237"/>
      <c r="F2237"/>
      <c r="G2237"/>
      <c r="H2237"/>
      <c r="I2237" s="8"/>
      <c r="J2237" s="425"/>
      <c r="K2237"/>
      <c r="L2237"/>
      <c r="M2237"/>
      <c r="N2237"/>
      <c r="O2237"/>
      <c r="P2237"/>
      <c r="Q2237"/>
      <c r="R2237"/>
      <c r="S2237"/>
      <c r="T2237"/>
      <c r="U2237"/>
    </row>
    <row r="2238" spans="1:21" ht="15.75" customHeight="1">
      <c r="A2238"/>
      <c r="B2238"/>
      <c r="C2238"/>
      <c r="D2238"/>
      <c r="E2238"/>
      <c r="F2238"/>
      <c r="G2238"/>
      <c r="H2238"/>
      <c r="I2238" s="8"/>
      <c r="J2238" s="425"/>
      <c r="K2238"/>
      <c r="L2238"/>
      <c r="M2238"/>
      <c r="N2238"/>
      <c r="O2238"/>
      <c r="P2238"/>
      <c r="Q2238"/>
      <c r="R2238"/>
      <c r="S2238"/>
      <c r="T2238"/>
      <c r="U2238"/>
    </row>
    <row r="2239" spans="1:21" ht="15.75" customHeight="1">
      <c r="A2239"/>
      <c r="B2239"/>
      <c r="C2239"/>
      <c r="D2239"/>
      <c r="E2239"/>
      <c r="F2239"/>
      <c r="G2239"/>
      <c r="H2239"/>
      <c r="I2239" s="8"/>
      <c r="J2239" s="425"/>
      <c r="K2239"/>
      <c r="L2239"/>
      <c r="M2239"/>
      <c r="N2239"/>
      <c r="O2239"/>
      <c r="P2239"/>
      <c r="Q2239"/>
      <c r="R2239"/>
      <c r="S2239"/>
      <c r="T2239"/>
      <c r="U2239"/>
    </row>
    <row r="2240" spans="1:21" ht="15.75" customHeight="1">
      <c r="A2240"/>
      <c r="B2240"/>
      <c r="C2240"/>
      <c r="D2240"/>
      <c r="E2240"/>
      <c r="F2240"/>
      <c r="G2240"/>
      <c r="H2240"/>
      <c r="I2240" s="8"/>
      <c r="J2240" s="425"/>
      <c r="K2240"/>
      <c r="L2240"/>
      <c r="M2240"/>
      <c r="N2240"/>
      <c r="O2240"/>
      <c r="P2240"/>
      <c r="Q2240"/>
      <c r="R2240"/>
      <c r="S2240"/>
      <c r="T2240"/>
      <c r="U2240"/>
    </row>
    <row r="2241" spans="1:21" ht="15.75" customHeight="1">
      <c r="A2241"/>
      <c r="B2241"/>
      <c r="C2241"/>
      <c r="D2241"/>
      <c r="E2241"/>
      <c r="F2241"/>
      <c r="G2241"/>
      <c r="H2241"/>
      <c r="I2241" s="8"/>
      <c r="J2241" s="425"/>
      <c r="K2241"/>
      <c r="L2241"/>
      <c r="M2241"/>
      <c r="N2241"/>
      <c r="O2241"/>
      <c r="P2241"/>
      <c r="Q2241"/>
      <c r="R2241"/>
      <c r="S2241"/>
      <c r="T2241"/>
      <c r="U2241"/>
    </row>
    <row r="2242" spans="1:21" ht="15.75" customHeight="1">
      <c r="A2242"/>
      <c r="B2242"/>
      <c r="C2242"/>
      <c r="D2242"/>
      <c r="E2242"/>
      <c r="F2242"/>
      <c r="G2242"/>
      <c r="H2242"/>
      <c r="I2242" s="8"/>
      <c r="J2242" s="425"/>
      <c r="K2242"/>
      <c r="L2242"/>
      <c r="M2242"/>
      <c r="N2242"/>
      <c r="O2242"/>
      <c r="P2242"/>
      <c r="Q2242"/>
      <c r="R2242"/>
      <c r="S2242"/>
      <c r="T2242"/>
      <c r="U2242"/>
    </row>
    <row r="2243" spans="1:21" ht="15.75" customHeight="1">
      <c r="A2243"/>
      <c r="B2243"/>
      <c r="C2243"/>
      <c r="D2243"/>
      <c r="E2243"/>
      <c r="F2243"/>
      <c r="G2243"/>
      <c r="H2243"/>
      <c r="I2243" s="8"/>
      <c r="J2243" s="425"/>
      <c r="K2243"/>
      <c r="L2243"/>
      <c r="M2243"/>
      <c r="N2243"/>
      <c r="O2243"/>
      <c r="P2243"/>
      <c r="Q2243"/>
      <c r="R2243"/>
      <c r="S2243"/>
      <c r="T2243"/>
      <c r="U2243"/>
    </row>
    <row r="2244" spans="1:21" ht="15.75" customHeight="1">
      <c r="A2244"/>
      <c r="B2244"/>
      <c r="C2244"/>
      <c r="D2244"/>
      <c r="E2244"/>
      <c r="F2244"/>
      <c r="G2244"/>
      <c r="H2244"/>
      <c r="I2244" s="8"/>
      <c r="J2244" s="425"/>
      <c r="K2244"/>
      <c r="L2244"/>
      <c r="M2244"/>
      <c r="N2244"/>
      <c r="O2244"/>
      <c r="P2244"/>
      <c r="Q2244"/>
      <c r="R2244"/>
      <c r="S2244"/>
      <c r="T2244"/>
      <c r="U2244"/>
    </row>
    <row r="2245" spans="1:21" ht="15.75" customHeight="1">
      <c r="A2245"/>
      <c r="B2245"/>
      <c r="C2245"/>
      <c r="D2245"/>
      <c r="E2245"/>
      <c r="F2245"/>
      <c r="G2245"/>
      <c r="H2245"/>
      <c r="I2245" s="8"/>
      <c r="J2245" s="425"/>
      <c r="K2245"/>
      <c r="L2245"/>
      <c r="M2245"/>
      <c r="N2245"/>
      <c r="O2245"/>
      <c r="P2245"/>
      <c r="Q2245"/>
      <c r="R2245"/>
      <c r="S2245"/>
      <c r="T2245"/>
      <c r="U2245"/>
    </row>
    <row r="2246" spans="1:21" ht="15.75" customHeight="1">
      <c r="A2246"/>
      <c r="B2246"/>
      <c r="C2246"/>
      <c r="D2246"/>
      <c r="E2246"/>
      <c r="F2246"/>
      <c r="G2246"/>
      <c r="H2246"/>
      <c r="I2246" s="8"/>
      <c r="J2246" s="425"/>
      <c r="K2246"/>
      <c r="L2246"/>
      <c r="M2246"/>
      <c r="N2246"/>
      <c r="O2246"/>
      <c r="P2246"/>
      <c r="Q2246"/>
      <c r="R2246"/>
      <c r="S2246"/>
      <c r="T2246"/>
      <c r="U2246"/>
    </row>
    <row r="2247" spans="1:21" ht="15.75" customHeight="1">
      <c r="A2247"/>
      <c r="B2247"/>
      <c r="C2247"/>
      <c r="D2247"/>
      <c r="E2247"/>
      <c r="F2247"/>
      <c r="G2247"/>
      <c r="H2247"/>
      <c r="I2247" s="8"/>
      <c r="J2247" s="425"/>
      <c r="K2247"/>
      <c r="L2247"/>
      <c r="M2247"/>
      <c r="N2247"/>
      <c r="O2247"/>
      <c r="P2247"/>
      <c r="Q2247"/>
      <c r="R2247"/>
      <c r="S2247"/>
      <c r="T2247"/>
      <c r="U2247"/>
    </row>
    <row r="2248" spans="1:21" ht="15.75" customHeight="1">
      <c r="A2248"/>
      <c r="B2248"/>
      <c r="C2248"/>
      <c r="D2248"/>
      <c r="E2248"/>
      <c r="F2248"/>
      <c r="G2248"/>
      <c r="H2248"/>
      <c r="I2248" s="8"/>
      <c r="J2248" s="425"/>
      <c r="K2248"/>
      <c r="L2248"/>
      <c r="M2248"/>
      <c r="N2248"/>
      <c r="O2248"/>
      <c r="P2248"/>
      <c r="Q2248"/>
      <c r="R2248"/>
      <c r="S2248"/>
      <c r="T2248"/>
      <c r="U2248"/>
    </row>
    <row r="2249" spans="1:21" ht="15.75" customHeight="1">
      <c r="A2249"/>
      <c r="B2249"/>
      <c r="C2249"/>
      <c r="D2249"/>
      <c r="E2249"/>
      <c r="F2249"/>
      <c r="G2249"/>
      <c r="H2249"/>
      <c r="I2249" s="8"/>
      <c r="J2249" s="425"/>
      <c r="K2249"/>
      <c r="L2249"/>
      <c r="M2249"/>
      <c r="N2249"/>
      <c r="O2249"/>
      <c r="P2249"/>
      <c r="Q2249"/>
      <c r="R2249"/>
      <c r="S2249"/>
      <c r="T2249"/>
      <c r="U2249"/>
    </row>
    <row r="2250" spans="1:21" ht="15.75" customHeight="1">
      <c r="A2250"/>
      <c r="B2250"/>
      <c r="C2250"/>
      <c r="D2250"/>
      <c r="E2250"/>
      <c r="F2250"/>
      <c r="G2250"/>
      <c r="H2250"/>
      <c r="I2250" s="8"/>
      <c r="J2250" s="425"/>
      <c r="K2250"/>
      <c r="L2250"/>
      <c r="M2250"/>
      <c r="N2250"/>
      <c r="O2250"/>
      <c r="P2250"/>
      <c r="Q2250"/>
      <c r="R2250"/>
      <c r="S2250"/>
      <c r="T2250"/>
      <c r="U2250"/>
    </row>
    <row r="2251" spans="1:21" ht="15.75" customHeight="1">
      <c r="A2251"/>
      <c r="B2251"/>
      <c r="C2251"/>
      <c r="D2251"/>
      <c r="E2251"/>
      <c r="F2251"/>
      <c r="G2251"/>
      <c r="H2251"/>
      <c r="I2251" s="8"/>
      <c r="J2251" s="425"/>
      <c r="K2251"/>
      <c r="L2251"/>
      <c r="M2251"/>
      <c r="N2251"/>
      <c r="O2251"/>
      <c r="P2251"/>
      <c r="Q2251"/>
      <c r="R2251"/>
      <c r="S2251"/>
      <c r="T2251"/>
      <c r="U2251"/>
    </row>
    <row r="2252" spans="1:21" ht="15.75" customHeight="1">
      <c r="A2252"/>
      <c r="B2252"/>
      <c r="C2252"/>
      <c r="D2252"/>
      <c r="E2252"/>
      <c r="F2252"/>
      <c r="G2252"/>
      <c r="H2252"/>
      <c r="I2252" s="8"/>
      <c r="J2252" s="425"/>
      <c r="K2252"/>
      <c r="L2252"/>
      <c r="M2252"/>
      <c r="N2252"/>
      <c r="O2252"/>
      <c r="P2252"/>
      <c r="Q2252"/>
      <c r="R2252"/>
      <c r="S2252"/>
      <c r="T2252"/>
      <c r="U2252"/>
    </row>
    <row r="2253" spans="1:21" ht="15.75" customHeight="1">
      <c r="A2253"/>
      <c r="B2253"/>
      <c r="C2253"/>
      <c r="D2253"/>
      <c r="E2253"/>
      <c r="F2253"/>
      <c r="G2253"/>
      <c r="H2253"/>
      <c r="I2253" s="8"/>
      <c r="J2253" s="425"/>
      <c r="K2253"/>
      <c r="L2253"/>
      <c r="M2253"/>
      <c r="N2253"/>
      <c r="O2253"/>
      <c r="P2253"/>
      <c r="Q2253"/>
      <c r="R2253"/>
      <c r="S2253"/>
      <c r="T2253"/>
      <c r="U2253"/>
    </row>
    <row r="2254" spans="1:21" ht="15.75" customHeight="1">
      <c r="A2254"/>
      <c r="B2254"/>
      <c r="C2254"/>
      <c r="D2254"/>
      <c r="E2254"/>
      <c r="F2254"/>
      <c r="G2254"/>
      <c r="H2254"/>
      <c r="I2254" s="8"/>
      <c r="J2254" s="425"/>
      <c r="K2254"/>
      <c r="L2254"/>
      <c r="M2254"/>
      <c r="N2254"/>
      <c r="O2254"/>
      <c r="P2254"/>
      <c r="Q2254"/>
      <c r="R2254"/>
      <c r="S2254"/>
      <c r="T2254"/>
      <c r="U2254"/>
    </row>
    <row r="2255" spans="1:21" ht="15.75" customHeight="1">
      <c r="A2255"/>
      <c r="B2255"/>
      <c r="C2255"/>
      <c r="D2255"/>
      <c r="E2255"/>
      <c r="F2255"/>
      <c r="G2255"/>
      <c r="H2255"/>
      <c r="I2255" s="8"/>
      <c r="J2255" s="425"/>
      <c r="K2255"/>
      <c r="L2255"/>
      <c r="M2255"/>
      <c r="N2255"/>
      <c r="O2255"/>
      <c r="P2255"/>
      <c r="Q2255"/>
      <c r="R2255"/>
      <c r="S2255"/>
      <c r="T2255"/>
      <c r="U2255"/>
    </row>
    <row r="2256" spans="1:21" ht="15.75" customHeight="1">
      <c r="A2256"/>
      <c r="B2256"/>
      <c r="C2256"/>
      <c r="D2256"/>
      <c r="E2256"/>
      <c r="F2256"/>
      <c r="G2256"/>
      <c r="H2256"/>
      <c r="I2256" s="8"/>
      <c r="J2256" s="425"/>
      <c r="K2256"/>
      <c r="L2256"/>
      <c r="M2256"/>
      <c r="N2256"/>
      <c r="O2256"/>
      <c r="P2256"/>
      <c r="Q2256"/>
      <c r="R2256"/>
      <c r="S2256"/>
      <c r="T2256"/>
      <c r="U2256"/>
    </row>
    <row r="2257" spans="1:21" ht="15.75" customHeight="1">
      <c r="A2257"/>
      <c r="B2257"/>
      <c r="C2257"/>
      <c r="D2257"/>
      <c r="E2257"/>
      <c r="F2257"/>
      <c r="G2257"/>
      <c r="H2257"/>
      <c r="I2257" s="8"/>
      <c r="J2257" s="425"/>
      <c r="K2257"/>
      <c r="L2257"/>
      <c r="M2257"/>
      <c r="N2257"/>
      <c r="O2257"/>
      <c r="P2257"/>
      <c r="Q2257"/>
      <c r="R2257"/>
      <c r="S2257"/>
      <c r="T2257"/>
      <c r="U2257"/>
    </row>
    <row r="2258" spans="1:21" ht="15.75" customHeight="1">
      <c r="A2258"/>
      <c r="B2258"/>
      <c r="C2258"/>
      <c r="D2258"/>
      <c r="E2258"/>
      <c r="F2258"/>
      <c r="G2258"/>
      <c r="H2258"/>
      <c r="I2258" s="8"/>
      <c r="J2258" s="425"/>
      <c r="K2258"/>
      <c r="L2258"/>
      <c r="M2258"/>
      <c r="N2258"/>
      <c r="O2258"/>
      <c r="P2258"/>
      <c r="Q2258"/>
      <c r="R2258"/>
      <c r="S2258"/>
      <c r="T2258"/>
      <c r="U2258"/>
    </row>
    <row r="2259" spans="1:21" ht="15.75" customHeight="1">
      <c r="A2259"/>
      <c r="B2259"/>
      <c r="C2259"/>
      <c r="D2259"/>
      <c r="E2259"/>
      <c r="F2259"/>
      <c r="G2259"/>
      <c r="H2259"/>
      <c r="I2259" s="8"/>
      <c r="J2259" s="425"/>
      <c r="K2259"/>
      <c r="L2259"/>
      <c r="M2259"/>
      <c r="N2259"/>
      <c r="O2259"/>
      <c r="P2259"/>
      <c r="Q2259"/>
      <c r="R2259"/>
      <c r="S2259"/>
      <c r="T2259"/>
      <c r="U2259"/>
    </row>
    <row r="2260" spans="1:21" ht="15.75" customHeight="1">
      <c r="A2260"/>
      <c r="B2260"/>
      <c r="C2260"/>
      <c r="D2260"/>
      <c r="E2260"/>
      <c r="F2260"/>
      <c r="G2260"/>
      <c r="H2260"/>
      <c r="I2260" s="8"/>
      <c r="J2260" s="425"/>
      <c r="K2260"/>
      <c r="L2260"/>
      <c r="M2260"/>
      <c r="N2260"/>
      <c r="O2260"/>
      <c r="P2260"/>
      <c r="Q2260"/>
      <c r="R2260"/>
      <c r="S2260"/>
      <c r="T2260"/>
      <c r="U2260"/>
    </row>
    <row r="2261" spans="1:21" ht="15.75" customHeight="1">
      <c r="A2261"/>
      <c r="B2261"/>
      <c r="C2261"/>
      <c r="D2261"/>
      <c r="E2261"/>
      <c r="F2261"/>
      <c r="G2261"/>
      <c r="H2261"/>
      <c r="I2261" s="8"/>
      <c r="J2261" s="425"/>
      <c r="K2261"/>
      <c r="L2261"/>
      <c r="M2261"/>
      <c r="N2261"/>
      <c r="O2261"/>
      <c r="P2261"/>
      <c r="Q2261"/>
      <c r="R2261"/>
      <c r="S2261"/>
      <c r="T2261"/>
      <c r="U2261"/>
    </row>
    <row r="2262" spans="1:21" ht="15.75" customHeight="1">
      <c r="A2262"/>
      <c r="B2262"/>
      <c r="C2262"/>
      <c r="D2262"/>
      <c r="E2262"/>
      <c r="F2262"/>
      <c r="G2262"/>
      <c r="H2262"/>
      <c r="I2262" s="8"/>
      <c r="J2262" s="425"/>
      <c r="K2262"/>
      <c r="L2262"/>
      <c r="M2262"/>
      <c r="N2262"/>
      <c r="O2262"/>
      <c r="P2262"/>
      <c r="Q2262"/>
      <c r="R2262"/>
      <c r="S2262"/>
      <c r="T2262"/>
      <c r="U2262"/>
    </row>
    <row r="2263" spans="1:21" ht="15.75" customHeight="1">
      <c r="A2263"/>
      <c r="B2263"/>
      <c r="C2263"/>
      <c r="D2263"/>
      <c r="E2263"/>
      <c r="F2263"/>
      <c r="G2263"/>
      <c r="H2263"/>
      <c r="I2263" s="8"/>
      <c r="J2263" s="425"/>
      <c r="K2263"/>
      <c r="L2263"/>
      <c r="M2263"/>
      <c r="N2263"/>
      <c r="O2263"/>
      <c r="P2263"/>
      <c r="Q2263"/>
      <c r="R2263"/>
      <c r="S2263"/>
      <c r="T2263"/>
      <c r="U2263"/>
    </row>
    <row r="2264" spans="1:21" ht="15.75" customHeight="1">
      <c r="A2264"/>
      <c r="B2264"/>
      <c r="C2264"/>
      <c r="D2264"/>
      <c r="E2264"/>
      <c r="F2264"/>
      <c r="G2264"/>
      <c r="H2264"/>
      <c r="I2264" s="8"/>
      <c r="J2264" s="425"/>
      <c r="K2264"/>
      <c r="L2264"/>
      <c r="M2264"/>
      <c r="N2264"/>
      <c r="O2264"/>
      <c r="P2264"/>
      <c r="Q2264"/>
      <c r="R2264"/>
      <c r="S2264"/>
      <c r="T2264"/>
      <c r="U2264"/>
    </row>
    <row r="2265" spans="1:21" ht="15.75" customHeight="1">
      <c r="A2265"/>
      <c r="B2265"/>
      <c r="C2265"/>
      <c r="D2265"/>
      <c r="E2265"/>
      <c r="F2265"/>
      <c r="G2265"/>
      <c r="H2265"/>
      <c r="I2265" s="8"/>
      <c r="J2265" s="425"/>
      <c r="K2265"/>
      <c r="L2265"/>
      <c r="M2265"/>
      <c r="N2265"/>
      <c r="O2265"/>
      <c r="P2265"/>
      <c r="Q2265"/>
      <c r="R2265"/>
      <c r="S2265"/>
      <c r="T2265"/>
      <c r="U2265"/>
    </row>
    <row r="2266" spans="1:21" ht="15.75" customHeight="1">
      <c r="A2266"/>
      <c r="B2266"/>
      <c r="C2266"/>
      <c r="D2266"/>
      <c r="E2266"/>
      <c r="F2266"/>
      <c r="G2266"/>
      <c r="H2266"/>
      <c r="I2266" s="8"/>
      <c r="J2266" s="425"/>
      <c r="K2266"/>
      <c r="L2266"/>
      <c r="M2266"/>
      <c r="N2266"/>
      <c r="O2266"/>
      <c r="P2266"/>
      <c r="Q2266"/>
      <c r="R2266"/>
      <c r="S2266"/>
      <c r="T2266"/>
      <c r="U2266"/>
    </row>
    <row r="2267" spans="1:21" ht="15.75" customHeight="1">
      <c r="A2267"/>
      <c r="B2267"/>
      <c r="C2267"/>
      <c r="D2267"/>
      <c r="E2267"/>
      <c r="F2267"/>
      <c r="G2267"/>
      <c r="H2267"/>
      <c r="I2267" s="8"/>
      <c r="J2267" s="425"/>
      <c r="K2267"/>
      <c r="L2267"/>
      <c r="M2267"/>
      <c r="N2267"/>
      <c r="O2267"/>
      <c r="P2267"/>
      <c r="Q2267"/>
      <c r="R2267"/>
      <c r="S2267"/>
      <c r="T2267"/>
      <c r="U2267"/>
    </row>
    <row r="2268" spans="1:21" ht="15.75" customHeight="1">
      <c r="A2268"/>
      <c r="B2268"/>
      <c r="C2268"/>
      <c r="D2268"/>
      <c r="E2268"/>
      <c r="F2268"/>
      <c r="G2268"/>
      <c r="H2268"/>
      <c r="I2268" s="8"/>
      <c r="J2268" s="425"/>
      <c r="K2268"/>
      <c r="L2268"/>
      <c r="M2268"/>
      <c r="N2268"/>
      <c r="O2268"/>
      <c r="P2268"/>
      <c r="Q2268"/>
      <c r="R2268"/>
      <c r="S2268"/>
      <c r="T2268"/>
      <c r="U2268"/>
    </row>
    <row r="2269" spans="1:21" ht="15.75" customHeight="1">
      <c r="A2269"/>
      <c r="B2269"/>
      <c r="C2269"/>
      <c r="D2269"/>
      <c r="E2269"/>
      <c r="F2269"/>
      <c r="G2269"/>
      <c r="H2269"/>
      <c r="I2269" s="8"/>
      <c r="J2269" s="425"/>
      <c r="K2269"/>
      <c r="L2269"/>
      <c r="M2269"/>
      <c r="N2269"/>
      <c r="O2269"/>
      <c r="P2269"/>
      <c r="Q2269"/>
      <c r="R2269"/>
      <c r="S2269"/>
      <c r="T2269"/>
      <c r="U2269"/>
    </row>
    <row r="2270" spans="1:21" ht="15.75" customHeight="1">
      <c r="A2270"/>
      <c r="B2270"/>
      <c r="C2270"/>
      <c r="D2270"/>
      <c r="E2270"/>
      <c r="F2270"/>
      <c r="G2270"/>
      <c r="H2270"/>
      <c r="I2270" s="8"/>
      <c r="J2270" s="425"/>
      <c r="K2270"/>
      <c r="L2270"/>
      <c r="M2270"/>
      <c r="N2270"/>
      <c r="O2270"/>
      <c r="P2270"/>
      <c r="Q2270"/>
      <c r="R2270"/>
      <c r="S2270"/>
      <c r="T2270"/>
      <c r="U2270"/>
    </row>
    <row r="2271" spans="1:21" ht="15.75" customHeight="1">
      <c r="A2271"/>
      <c r="B2271"/>
      <c r="C2271"/>
      <c r="D2271"/>
      <c r="E2271"/>
      <c r="F2271"/>
      <c r="G2271"/>
      <c r="H2271"/>
      <c r="I2271" s="8"/>
      <c r="J2271" s="425"/>
      <c r="K2271"/>
      <c r="L2271"/>
      <c r="M2271"/>
      <c r="N2271"/>
      <c r="O2271"/>
      <c r="P2271"/>
      <c r="Q2271"/>
      <c r="R2271"/>
      <c r="S2271"/>
      <c r="T2271"/>
      <c r="U2271"/>
    </row>
    <row r="2272" spans="1:21" ht="15.75" customHeight="1">
      <c r="A2272"/>
      <c r="B2272"/>
      <c r="C2272"/>
      <c r="D2272"/>
      <c r="E2272"/>
      <c r="F2272"/>
      <c r="G2272"/>
      <c r="H2272"/>
      <c r="I2272" s="8"/>
      <c r="J2272" s="425"/>
      <c r="K2272"/>
      <c r="L2272"/>
      <c r="M2272"/>
      <c r="N2272"/>
      <c r="O2272"/>
      <c r="P2272"/>
      <c r="Q2272"/>
      <c r="R2272"/>
      <c r="S2272"/>
      <c r="T2272"/>
      <c r="U2272"/>
    </row>
    <row r="2273" spans="1:21" ht="15.75" customHeight="1">
      <c r="A2273"/>
      <c r="B2273"/>
      <c r="C2273"/>
      <c r="D2273"/>
      <c r="E2273"/>
      <c r="F2273"/>
      <c r="G2273"/>
      <c r="H2273"/>
      <c r="I2273" s="8"/>
      <c r="J2273" s="425"/>
      <c r="K2273"/>
      <c r="L2273"/>
      <c r="M2273"/>
      <c r="N2273"/>
      <c r="O2273"/>
      <c r="P2273"/>
      <c r="Q2273"/>
      <c r="R2273"/>
      <c r="S2273"/>
      <c r="T2273"/>
      <c r="U2273"/>
    </row>
    <row r="2274" spans="1:21" ht="15.75" customHeight="1">
      <c r="A2274"/>
      <c r="B2274"/>
      <c r="C2274"/>
      <c r="D2274"/>
      <c r="E2274"/>
      <c r="F2274"/>
      <c r="G2274"/>
      <c r="H2274"/>
      <c r="I2274" s="8"/>
      <c r="J2274" s="425"/>
      <c r="K2274"/>
      <c r="L2274"/>
      <c r="M2274"/>
      <c r="N2274"/>
      <c r="O2274"/>
      <c r="P2274"/>
      <c r="Q2274"/>
      <c r="R2274"/>
      <c r="S2274"/>
      <c r="T2274"/>
      <c r="U2274"/>
    </row>
    <row r="2275" spans="1:21" ht="15.75" customHeight="1">
      <c r="A2275"/>
      <c r="B2275"/>
      <c r="C2275"/>
      <c r="D2275"/>
      <c r="E2275"/>
      <c r="F2275"/>
      <c r="G2275"/>
      <c r="H2275"/>
      <c r="I2275" s="8"/>
      <c r="J2275" s="425"/>
      <c r="K2275"/>
      <c r="L2275"/>
      <c r="M2275"/>
      <c r="N2275"/>
      <c r="O2275"/>
      <c r="P2275"/>
      <c r="Q2275"/>
      <c r="R2275"/>
      <c r="S2275"/>
      <c r="T2275"/>
      <c r="U2275"/>
    </row>
    <row r="2276" spans="1:21" ht="15.75" customHeight="1">
      <c r="A2276"/>
      <c r="B2276"/>
      <c r="C2276"/>
      <c r="D2276"/>
      <c r="E2276"/>
      <c r="F2276"/>
      <c r="G2276"/>
      <c r="H2276"/>
      <c r="I2276" s="8"/>
      <c r="J2276" s="425"/>
      <c r="K2276"/>
      <c r="L2276"/>
      <c r="M2276"/>
      <c r="N2276"/>
      <c r="O2276"/>
      <c r="P2276"/>
      <c r="Q2276"/>
      <c r="R2276"/>
      <c r="S2276"/>
      <c r="T2276"/>
      <c r="U2276"/>
    </row>
    <row r="2277" spans="1:21" ht="15.75" customHeight="1">
      <c r="A2277"/>
      <c r="B2277"/>
      <c r="C2277"/>
      <c r="D2277"/>
      <c r="E2277"/>
      <c r="F2277"/>
      <c r="G2277"/>
      <c r="H2277"/>
      <c r="I2277" s="8"/>
      <c r="J2277" s="425"/>
      <c r="K2277"/>
      <c r="L2277"/>
      <c r="M2277"/>
      <c r="N2277"/>
      <c r="O2277"/>
      <c r="P2277"/>
      <c r="Q2277"/>
      <c r="R2277"/>
      <c r="S2277"/>
      <c r="T2277"/>
      <c r="U2277"/>
    </row>
    <row r="2278" spans="1:21" ht="15.75" customHeight="1">
      <c r="A2278"/>
      <c r="B2278"/>
      <c r="C2278"/>
      <c r="D2278"/>
      <c r="E2278"/>
      <c r="F2278"/>
      <c r="G2278"/>
      <c r="H2278"/>
      <c r="I2278" s="8"/>
      <c r="J2278" s="425"/>
      <c r="K2278"/>
      <c r="L2278"/>
      <c r="M2278"/>
      <c r="N2278"/>
      <c r="O2278"/>
      <c r="P2278"/>
      <c r="Q2278"/>
      <c r="R2278"/>
      <c r="S2278"/>
      <c r="T2278"/>
      <c r="U2278"/>
    </row>
    <row r="2279" spans="1:21" ht="15.75" customHeight="1">
      <c r="A2279"/>
      <c r="B2279"/>
      <c r="C2279"/>
      <c r="D2279"/>
      <c r="E2279"/>
      <c r="F2279"/>
      <c r="G2279"/>
      <c r="H2279"/>
      <c r="I2279" s="8"/>
      <c r="J2279" s="425"/>
      <c r="K2279"/>
      <c r="L2279"/>
      <c r="M2279"/>
      <c r="N2279"/>
      <c r="O2279"/>
      <c r="P2279"/>
      <c r="Q2279"/>
      <c r="R2279"/>
      <c r="S2279"/>
      <c r="T2279"/>
      <c r="U2279"/>
    </row>
    <row r="2280" spans="1:21" ht="15.75" customHeight="1">
      <c r="A2280"/>
      <c r="B2280"/>
      <c r="C2280"/>
      <c r="D2280"/>
      <c r="E2280"/>
      <c r="F2280"/>
      <c r="G2280"/>
      <c r="H2280"/>
      <c r="I2280" s="8"/>
      <c r="J2280" s="425"/>
      <c r="K2280"/>
      <c r="L2280"/>
      <c r="M2280"/>
      <c r="N2280"/>
      <c r="O2280"/>
      <c r="P2280"/>
      <c r="Q2280"/>
      <c r="R2280"/>
      <c r="S2280"/>
      <c r="T2280"/>
      <c r="U2280"/>
    </row>
    <row r="2281" spans="1:21" ht="15.75" customHeight="1">
      <c r="A2281"/>
      <c r="B2281"/>
      <c r="C2281"/>
      <c r="D2281"/>
      <c r="E2281"/>
      <c r="F2281"/>
      <c r="G2281"/>
      <c r="H2281"/>
      <c r="I2281" s="8"/>
      <c r="J2281" s="425"/>
      <c r="K2281"/>
      <c r="L2281"/>
      <c r="M2281"/>
      <c r="N2281"/>
      <c r="O2281"/>
      <c r="P2281"/>
      <c r="Q2281"/>
      <c r="R2281"/>
      <c r="S2281"/>
      <c r="T2281"/>
      <c r="U2281"/>
    </row>
    <row r="2282" spans="1:21" ht="15.75" customHeight="1">
      <c r="A2282"/>
      <c r="B2282"/>
      <c r="C2282"/>
      <c r="D2282"/>
      <c r="E2282"/>
      <c r="F2282"/>
      <c r="G2282"/>
      <c r="H2282"/>
      <c r="I2282" s="8"/>
      <c r="J2282" s="425"/>
      <c r="K2282"/>
      <c r="L2282"/>
      <c r="M2282"/>
      <c r="N2282"/>
      <c r="O2282"/>
      <c r="P2282"/>
      <c r="Q2282"/>
      <c r="R2282"/>
      <c r="S2282"/>
      <c r="T2282"/>
      <c r="U2282"/>
    </row>
    <row r="2283" spans="1:21" ht="15.75" customHeight="1">
      <c r="A2283"/>
      <c r="B2283"/>
      <c r="C2283"/>
      <c r="D2283"/>
      <c r="E2283"/>
      <c r="F2283"/>
      <c r="G2283"/>
      <c r="H2283"/>
      <c r="I2283" s="8"/>
      <c r="J2283" s="425"/>
      <c r="K2283"/>
      <c r="L2283"/>
      <c r="M2283"/>
      <c r="N2283"/>
      <c r="O2283"/>
      <c r="P2283"/>
      <c r="Q2283"/>
      <c r="R2283"/>
      <c r="S2283"/>
      <c r="T2283"/>
      <c r="U2283"/>
    </row>
    <row r="2284" spans="1:21" ht="15.75" customHeight="1">
      <c r="A2284"/>
      <c r="B2284"/>
      <c r="C2284"/>
      <c r="D2284"/>
      <c r="E2284"/>
      <c r="F2284"/>
      <c r="G2284"/>
      <c r="H2284"/>
      <c r="I2284" s="8"/>
      <c r="J2284" s="425"/>
      <c r="K2284"/>
      <c r="L2284"/>
      <c r="M2284"/>
      <c r="N2284"/>
      <c r="O2284"/>
      <c r="P2284"/>
      <c r="Q2284"/>
      <c r="R2284"/>
      <c r="S2284"/>
      <c r="T2284"/>
      <c r="U2284"/>
    </row>
    <row r="2285" spans="1:21" ht="15.75" customHeight="1">
      <c r="A2285"/>
      <c r="B2285"/>
      <c r="C2285"/>
      <c r="D2285"/>
      <c r="E2285"/>
      <c r="F2285"/>
      <c r="G2285"/>
      <c r="H2285"/>
      <c r="I2285" s="8"/>
      <c r="J2285" s="425"/>
      <c r="K2285"/>
      <c r="L2285"/>
      <c r="M2285"/>
      <c r="N2285"/>
      <c r="O2285"/>
      <c r="P2285"/>
      <c r="Q2285"/>
      <c r="R2285"/>
      <c r="S2285"/>
      <c r="T2285"/>
      <c r="U2285"/>
    </row>
    <row r="2286" spans="1:21" ht="15.75" customHeight="1">
      <c r="A2286"/>
      <c r="B2286"/>
      <c r="C2286"/>
      <c r="D2286"/>
      <c r="E2286"/>
      <c r="F2286"/>
      <c r="G2286"/>
      <c r="H2286"/>
      <c r="I2286" s="8"/>
      <c r="J2286" s="425"/>
      <c r="K2286"/>
      <c r="L2286"/>
      <c r="M2286"/>
      <c r="N2286"/>
      <c r="O2286"/>
      <c r="P2286"/>
      <c r="Q2286"/>
      <c r="R2286"/>
      <c r="S2286"/>
      <c r="T2286"/>
      <c r="U2286"/>
    </row>
    <row r="2287" spans="1:21" ht="15.75" customHeight="1">
      <c r="A2287"/>
      <c r="B2287"/>
      <c r="C2287"/>
      <c r="D2287"/>
      <c r="E2287"/>
      <c r="F2287"/>
      <c r="G2287"/>
      <c r="H2287"/>
      <c r="I2287" s="8"/>
      <c r="J2287" s="425"/>
      <c r="K2287"/>
      <c r="L2287"/>
      <c r="M2287"/>
      <c r="N2287"/>
      <c r="O2287"/>
      <c r="P2287"/>
      <c r="Q2287"/>
      <c r="R2287"/>
      <c r="S2287"/>
      <c r="T2287"/>
      <c r="U2287"/>
    </row>
    <row r="2288" spans="1:21" ht="15.75" customHeight="1">
      <c r="A2288"/>
      <c r="B2288"/>
      <c r="C2288"/>
      <c r="D2288"/>
      <c r="E2288"/>
      <c r="F2288"/>
      <c r="G2288"/>
      <c r="H2288"/>
      <c r="I2288" s="8"/>
      <c r="J2288" s="425"/>
      <c r="K2288"/>
      <c r="L2288"/>
      <c r="M2288"/>
      <c r="N2288"/>
      <c r="O2288"/>
      <c r="P2288"/>
      <c r="Q2288"/>
      <c r="R2288"/>
      <c r="S2288"/>
      <c r="T2288"/>
      <c r="U2288"/>
    </row>
    <row r="2289" spans="1:21" ht="15.75" customHeight="1">
      <c r="A2289"/>
      <c r="B2289"/>
      <c r="C2289"/>
      <c r="D2289"/>
      <c r="E2289"/>
      <c r="F2289"/>
      <c r="G2289"/>
      <c r="H2289"/>
      <c r="I2289" s="8"/>
      <c r="J2289" s="425"/>
      <c r="K2289"/>
      <c r="L2289"/>
      <c r="M2289"/>
      <c r="N2289"/>
      <c r="O2289"/>
      <c r="P2289"/>
      <c r="Q2289"/>
      <c r="R2289"/>
      <c r="S2289"/>
      <c r="T2289"/>
      <c r="U2289"/>
    </row>
    <row r="2290" spans="1:21" ht="15.75" customHeight="1">
      <c r="A2290"/>
      <c r="B2290"/>
      <c r="C2290"/>
      <c r="D2290"/>
      <c r="E2290"/>
      <c r="F2290"/>
      <c r="G2290"/>
      <c r="H2290"/>
      <c r="I2290" s="8"/>
      <c r="J2290" s="425"/>
      <c r="K2290"/>
      <c r="L2290"/>
      <c r="M2290"/>
      <c r="N2290"/>
      <c r="O2290"/>
      <c r="P2290"/>
      <c r="Q2290"/>
      <c r="R2290"/>
      <c r="S2290"/>
      <c r="T2290"/>
      <c r="U2290"/>
    </row>
    <row r="2291" spans="1:21" ht="15.75" customHeight="1">
      <c r="A2291"/>
      <c r="B2291"/>
      <c r="C2291"/>
      <c r="D2291"/>
      <c r="E2291"/>
      <c r="F2291"/>
      <c r="G2291"/>
      <c r="H2291"/>
      <c r="I2291" s="8"/>
      <c r="J2291" s="425"/>
      <c r="K2291"/>
      <c r="L2291"/>
      <c r="M2291"/>
      <c r="N2291"/>
      <c r="O2291"/>
      <c r="P2291"/>
      <c r="Q2291"/>
      <c r="R2291"/>
      <c r="S2291"/>
      <c r="T2291"/>
      <c r="U2291"/>
    </row>
    <row r="2292" spans="1:21" ht="15.75" customHeight="1">
      <c r="A2292"/>
      <c r="B2292"/>
      <c r="C2292"/>
      <c r="D2292"/>
      <c r="E2292"/>
      <c r="F2292"/>
      <c r="G2292"/>
      <c r="H2292"/>
      <c r="I2292" s="8"/>
      <c r="J2292" s="425"/>
      <c r="K2292"/>
      <c r="L2292"/>
      <c r="M2292"/>
      <c r="N2292"/>
      <c r="O2292"/>
      <c r="P2292"/>
      <c r="Q2292"/>
      <c r="R2292"/>
      <c r="S2292"/>
      <c r="T2292"/>
      <c r="U2292"/>
    </row>
    <row r="2293" spans="1:21" ht="15.75" customHeight="1">
      <c r="A2293"/>
      <c r="B2293"/>
      <c r="C2293"/>
      <c r="D2293"/>
      <c r="E2293"/>
      <c r="F2293"/>
      <c r="G2293"/>
      <c r="H2293"/>
      <c r="I2293" s="8"/>
      <c r="J2293" s="425"/>
      <c r="K2293"/>
      <c r="L2293"/>
      <c r="M2293"/>
      <c r="N2293"/>
      <c r="O2293"/>
      <c r="P2293"/>
      <c r="Q2293"/>
      <c r="R2293"/>
      <c r="S2293"/>
      <c r="T2293"/>
      <c r="U2293"/>
    </row>
    <row r="2294" spans="1:21" ht="15.75" customHeight="1">
      <c r="A2294"/>
      <c r="B2294"/>
      <c r="C2294"/>
      <c r="D2294"/>
      <c r="E2294"/>
      <c r="F2294"/>
      <c r="G2294"/>
      <c r="H2294"/>
      <c r="I2294" s="8"/>
      <c r="J2294" s="425"/>
      <c r="K2294"/>
      <c r="L2294"/>
      <c r="M2294"/>
      <c r="N2294"/>
      <c r="O2294"/>
      <c r="P2294"/>
      <c r="Q2294"/>
      <c r="R2294"/>
      <c r="S2294"/>
      <c r="T2294"/>
      <c r="U2294"/>
    </row>
    <row r="2295" spans="1:21" ht="15.75" customHeight="1">
      <c r="A2295"/>
      <c r="B2295"/>
      <c r="C2295"/>
      <c r="D2295"/>
      <c r="E2295"/>
      <c r="F2295"/>
      <c r="G2295"/>
      <c r="H2295"/>
      <c r="I2295" s="8"/>
      <c r="J2295" s="425"/>
      <c r="K2295"/>
      <c r="L2295"/>
      <c r="M2295"/>
      <c r="N2295"/>
      <c r="O2295"/>
      <c r="P2295"/>
      <c r="Q2295"/>
      <c r="R2295"/>
      <c r="S2295"/>
      <c r="T2295"/>
      <c r="U2295"/>
    </row>
    <row r="2296" spans="1:21" ht="15.75" customHeight="1">
      <c r="A2296"/>
      <c r="B2296"/>
      <c r="C2296"/>
      <c r="D2296"/>
      <c r="E2296"/>
      <c r="F2296"/>
      <c r="G2296"/>
      <c r="H2296"/>
      <c r="I2296" s="8"/>
      <c r="J2296" s="425"/>
      <c r="K2296"/>
      <c r="L2296"/>
      <c r="M2296"/>
      <c r="N2296"/>
      <c r="O2296"/>
      <c r="P2296"/>
      <c r="Q2296"/>
      <c r="R2296"/>
      <c r="S2296"/>
      <c r="T2296"/>
      <c r="U2296"/>
    </row>
    <row r="2297" spans="1:21" ht="15.75" customHeight="1">
      <c r="A2297"/>
      <c r="B2297"/>
      <c r="C2297"/>
      <c r="D2297"/>
      <c r="E2297"/>
      <c r="F2297"/>
      <c r="G2297"/>
      <c r="H2297"/>
      <c r="I2297" s="8"/>
      <c r="J2297" s="425"/>
      <c r="K2297"/>
      <c r="L2297"/>
      <c r="M2297"/>
      <c r="N2297"/>
      <c r="O2297"/>
      <c r="P2297"/>
      <c r="Q2297"/>
      <c r="R2297"/>
      <c r="S2297"/>
      <c r="T2297"/>
      <c r="U2297"/>
    </row>
    <row r="2298" spans="1:21" ht="15.75" customHeight="1">
      <c r="A2298"/>
      <c r="B2298"/>
      <c r="C2298"/>
      <c r="D2298"/>
      <c r="E2298"/>
      <c r="F2298"/>
      <c r="G2298"/>
      <c r="H2298"/>
      <c r="I2298" s="8"/>
      <c r="J2298" s="425"/>
      <c r="K2298"/>
      <c r="L2298"/>
      <c r="M2298"/>
      <c r="N2298"/>
      <c r="O2298"/>
      <c r="P2298"/>
      <c r="Q2298"/>
      <c r="R2298"/>
      <c r="S2298"/>
      <c r="T2298"/>
      <c r="U2298"/>
    </row>
    <row r="2299" spans="1:21" ht="15.75" customHeight="1">
      <c r="A2299"/>
      <c r="B2299"/>
      <c r="C2299"/>
      <c r="D2299"/>
      <c r="E2299"/>
      <c r="F2299"/>
      <c r="G2299"/>
      <c r="H2299"/>
      <c r="I2299" s="8"/>
      <c r="J2299" s="425"/>
      <c r="K2299"/>
      <c r="L2299"/>
      <c r="M2299"/>
      <c r="N2299"/>
      <c r="O2299"/>
      <c r="P2299"/>
      <c r="Q2299"/>
      <c r="R2299"/>
      <c r="S2299"/>
      <c r="T2299"/>
      <c r="U2299"/>
    </row>
    <row r="2300" spans="1:21" ht="15.75" customHeight="1">
      <c r="A2300"/>
      <c r="B2300"/>
      <c r="C2300"/>
      <c r="D2300"/>
      <c r="E2300"/>
      <c r="F2300"/>
      <c r="G2300"/>
      <c r="H2300"/>
      <c r="I2300" s="8"/>
      <c r="J2300" s="425"/>
      <c r="K2300"/>
      <c r="L2300"/>
      <c r="M2300"/>
      <c r="N2300"/>
      <c r="O2300"/>
      <c r="P2300"/>
      <c r="Q2300"/>
      <c r="R2300"/>
      <c r="S2300"/>
      <c r="T2300"/>
      <c r="U2300"/>
    </row>
    <row r="2301" spans="1:21" ht="15.75" customHeight="1">
      <c r="A2301"/>
      <c r="B2301"/>
      <c r="C2301"/>
      <c r="D2301"/>
      <c r="E2301"/>
      <c r="F2301"/>
      <c r="G2301"/>
      <c r="H2301"/>
      <c r="I2301" s="8"/>
      <c r="J2301" s="425"/>
      <c r="K2301"/>
      <c r="L2301"/>
      <c r="M2301"/>
      <c r="N2301"/>
      <c r="O2301"/>
      <c r="P2301"/>
      <c r="Q2301"/>
      <c r="R2301"/>
      <c r="S2301"/>
      <c r="T2301"/>
      <c r="U2301"/>
    </row>
    <row r="2302" spans="1:21" ht="15.75" customHeight="1">
      <c r="A2302"/>
      <c r="B2302"/>
      <c r="C2302"/>
      <c r="D2302"/>
      <c r="E2302"/>
      <c r="F2302"/>
      <c r="G2302"/>
      <c r="H2302"/>
      <c r="I2302" s="8"/>
      <c r="J2302" s="425"/>
      <c r="K2302"/>
      <c r="L2302"/>
      <c r="M2302"/>
      <c r="N2302"/>
      <c r="O2302"/>
      <c r="P2302"/>
      <c r="Q2302"/>
      <c r="R2302"/>
      <c r="S2302"/>
      <c r="T2302"/>
      <c r="U2302"/>
    </row>
    <row r="2303" spans="1:21" ht="15.75" customHeight="1">
      <c r="A2303"/>
      <c r="B2303"/>
      <c r="C2303"/>
      <c r="D2303"/>
      <c r="E2303"/>
      <c r="F2303"/>
      <c r="G2303"/>
      <c r="H2303"/>
      <c r="I2303" s="8"/>
      <c r="J2303" s="425"/>
      <c r="K2303"/>
      <c r="L2303"/>
      <c r="M2303"/>
      <c r="N2303"/>
      <c r="O2303"/>
      <c r="P2303"/>
      <c r="Q2303"/>
      <c r="R2303"/>
      <c r="S2303"/>
      <c r="T2303"/>
      <c r="U2303"/>
    </row>
    <row r="2304" spans="1:21" ht="15.75" customHeight="1">
      <c r="A2304"/>
      <c r="B2304"/>
      <c r="C2304"/>
      <c r="D2304"/>
      <c r="E2304"/>
      <c r="F2304"/>
      <c r="G2304"/>
      <c r="H2304"/>
      <c r="I2304" s="8"/>
      <c r="J2304" s="425"/>
      <c r="K2304"/>
      <c r="L2304"/>
      <c r="M2304"/>
      <c r="N2304"/>
      <c r="O2304"/>
      <c r="P2304"/>
      <c r="Q2304"/>
      <c r="R2304"/>
      <c r="S2304"/>
      <c r="T2304"/>
      <c r="U2304"/>
    </row>
    <row r="2305" spans="1:21" ht="15.75" customHeight="1">
      <c r="A2305"/>
      <c r="B2305"/>
      <c r="C2305"/>
      <c r="D2305"/>
      <c r="E2305"/>
      <c r="F2305"/>
      <c r="G2305"/>
      <c r="H2305"/>
      <c r="I2305" s="8"/>
      <c r="J2305" s="425"/>
      <c r="K2305"/>
      <c r="L2305"/>
      <c r="M2305"/>
      <c r="N2305"/>
      <c r="O2305"/>
      <c r="P2305"/>
      <c r="Q2305"/>
      <c r="R2305"/>
      <c r="S2305"/>
      <c r="T2305"/>
      <c r="U2305"/>
    </row>
    <row r="2306" spans="1:21" ht="15.75" customHeight="1">
      <c r="A2306"/>
      <c r="B2306"/>
      <c r="C2306"/>
      <c r="D2306"/>
      <c r="E2306"/>
      <c r="F2306"/>
      <c r="G2306"/>
      <c r="H2306"/>
      <c r="I2306" s="8"/>
      <c r="J2306" s="425"/>
      <c r="K2306"/>
      <c r="L2306"/>
      <c r="M2306"/>
      <c r="N2306"/>
      <c r="O2306"/>
      <c r="P2306"/>
      <c r="Q2306"/>
      <c r="R2306"/>
      <c r="S2306"/>
      <c r="T2306"/>
      <c r="U2306"/>
    </row>
    <row r="2307" spans="1:21" ht="15.75" customHeight="1">
      <c r="A2307"/>
      <c r="B2307"/>
      <c r="C2307"/>
      <c r="D2307"/>
      <c r="E2307"/>
      <c r="F2307"/>
      <c r="G2307"/>
      <c r="H2307"/>
      <c r="I2307" s="8"/>
      <c r="J2307" s="425"/>
      <c r="K2307"/>
      <c r="L2307"/>
      <c r="M2307"/>
      <c r="N2307"/>
      <c r="O2307"/>
      <c r="P2307"/>
      <c r="Q2307"/>
      <c r="R2307"/>
      <c r="S2307"/>
      <c r="T2307"/>
      <c r="U2307"/>
    </row>
    <row r="2308" spans="1:21" ht="15.75" customHeight="1">
      <c r="A2308"/>
      <c r="B2308"/>
      <c r="C2308"/>
      <c r="D2308"/>
      <c r="E2308"/>
      <c r="F2308"/>
      <c r="G2308"/>
      <c r="H2308"/>
      <c r="I2308" s="8"/>
      <c r="J2308" s="425"/>
      <c r="K2308"/>
      <c r="L2308"/>
      <c r="M2308"/>
      <c r="N2308"/>
      <c r="O2308"/>
      <c r="P2308"/>
      <c r="Q2308"/>
      <c r="R2308"/>
      <c r="S2308"/>
      <c r="T2308"/>
      <c r="U2308"/>
    </row>
    <row r="2309" spans="1:21" ht="15.75" customHeight="1">
      <c r="A2309"/>
      <c r="B2309"/>
      <c r="C2309"/>
      <c r="D2309"/>
      <c r="E2309"/>
      <c r="F2309"/>
      <c r="G2309"/>
      <c r="H2309"/>
      <c r="I2309" s="8"/>
      <c r="J2309" s="425"/>
      <c r="K2309"/>
      <c r="L2309"/>
      <c r="M2309"/>
      <c r="N2309"/>
      <c r="O2309"/>
      <c r="P2309"/>
      <c r="Q2309"/>
      <c r="R2309"/>
      <c r="S2309"/>
      <c r="T2309"/>
      <c r="U2309"/>
    </row>
    <row r="2310" spans="1:21" ht="15.75" customHeight="1">
      <c r="A2310"/>
      <c r="B2310"/>
      <c r="C2310"/>
      <c r="D2310"/>
      <c r="E2310"/>
      <c r="F2310"/>
      <c r="G2310"/>
      <c r="H2310"/>
      <c r="I2310" s="8"/>
      <c r="J2310" s="425"/>
      <c r="K2310"/>
      <c r="L2310"/>
      <c r="M2310"/>
      <c r="N2310"/>
      <c r="O2310"/>
      <c r="P2310"/>
      <c r="Q2310"/>
      <c r="R2310"/>
      <c r="S2310"/>
      <c r="T2310"/>
      <c r="U2310"/>
    </row>
    <row r="2311" spans="1:21" ht="15.75" customHeight="1">
      <c r="A2311"/>
      <c r="B2311"/>
      <c r="C2311"/>
      <c r="D2311"/>
      <c r="E2311"/>
      <c r="F2311"/>
      <c r="G2311"/>
      <c r="H2311"/>
      <c r="I2311" s="8"/>
      <c r="J2311" s="425"/>
      <c r="K2311"/>
      <c r="L2311"/>
      <c r="M2311"/>
      <c r="N2311"/>
      <c r="O2311"/>
      <c r="P2311"/>
      <c r="Q2311"/>
      <c r="R2311"/>
      <c r="S2311"/>
      <c r="T2311"/>
      <c r="U2311"/>
    </row>
    <row r="2312" spans="1:21" ht="15.75" customHeight="1">
      <c r="A2312"/>
      <c r="B2312"/>
      <c r="C2312"/>
      <c r="D2312"/>
      <c r="E2312"/>
      <c r="F2312"/>
      <c r="G2312"/>
      <c r="H2312"/>
      <c r="I2312" s="8"/>
      <c r="J2312" s="425"/>
      <c r="K2312"/>
      <c r="L2312"/>
      <c r="M2312"/>
      <c r="N2312"/>
      <c r="O2312"/>
      <c r="P2312"/>
      <c r="Q2312"/>
      <c r="R2312"/>
      <c r="S2312"/>
      <c r="T2312"/>
      <c r="U2312"/>
    </row>
    <row r="2313" spans="1:21" ht="15.75" customHeight="1">
      <c r="A2313"/>
      <c r="B2313"/>
      <c r="C2313"/>
      <c r="D2313"/>
      <c r="E2313"/>
      <c r="F2313"/>
      <c r="G2313"/>
      <c r="H2313"/>
      <c r="I2313" s="8"/>
      <c r="J2313" s="425"/>
      <c r="K2313"/>
      <c r="L2313"/>
      <c r="M2313"/>
      <c r="N2313"/>
      <c r="O2313"/>
      <c r="P2313"/>
      <c r="Q2313"/>
      <c r="R2313"/>
      <c r="S2313"/>
      <c r="T2313"/>
      <c r="U2313"/>
    </row>
    <row r="2314" spans="1:21" ht="15.75" customHeight="1">
      <c r="A2314"/>
      <c r="B2314"/>
      <c r="C2314"/>
      <c r="D2314"/>
      <c r="E2314"/>
      <c r="F2314"/>
      <c r="G2314"/>
      <c r="H2314"/>
      <c r="I2314" s="8"/>
      <c r="J2314" s="425"/>
      <c r="K2314"/>
      <c r="L2314"/>
      <c r="M2314"/>
      <c r="N2314"/>
      <c r="O2314"/>
      <c r="P2314"/>
      <c r="Q2314"/>
      <c r="R2314"/>
      <c r="S2314"/>
      <c r="T2314"/>
      <c r="U2314"/>
    </row>
    <row r="2315" spans="1:21" ht="15.75" customHeight="1">
      <c r="A2315"/>
      <c r="B2315"/>
      <c r="C2315"/>
      <c r="D2315"/>
      <c r="E2315"/>
      <c r="F2315"/>
      <c r="G2315"/>
      <c r="H2315"/>
      <c r="I2315" s="8"/>
      <c r="J2315" s="425"/>
      <c r="K2315"/>
      <c r="L2315"/>
      <c r="M2315"/>
      <c r="N2315"/>
      <c r="O2315"/>
      <c r="P2315"/>
      <c r="Q2315"/>
      <c r="R2315"/>
      <c r="S2315"/>
      <c r="T2315"/>
      <c r="U2315"/>
    </row>
    <row r="2316" spans="1:21" ht="15.75" customHeight="1">
      <c r="A2316"/>
      <c r="B2316"/>
      <c r="C2316"/>
      <c r="D2316"/>
      <c r="E2316"/>
      <c r="F2316"/>
      <c r="G2316"/>
      <c r="H2316"/>
      <c r="I2316" s="8"/>
      <c r="J2316" s="425"/>
      <c r="K2316"/>
      <c r="L2316"/>
      <c r="M2316"/>
      <c r="N2316"/>
      <c r="O2316"/>
      <c r="P2316"/>
      <c r="Q2316"/>
      <c r="R2316"/>
      <c r="S2316"/>
      <c r="T2316"/>
      <c r="U2316"/>
    </row>
    <row r="2317" spans="1:21" ht="15.75" customHeight="1">
      <c r="A2317"/>
      <c r="B2317"/>
      <c r="C2317"/>
      <c r="D2317"/>
      <c r="E2317"/>
      <c r="F2317"/>
      <c r="G2317"/>
      <c r="H2317"/>
      <c r="I2317" s="8"/>
      <c r="J2317" s="425"/>
      <c r="K2317"/>
      <c r="L2317"/>
      <c r="M2317"/>
      <c r="N2317"/>
      <c r="O2317"/>
      <c r="P2317"/>
      <c r="Q2317"/>
      <c r="R2317"/>
      <c r="S2317"/>
      <c r="T2317"/>
      <c r="U2317"/>
    </row>
    <row r="2318" spans="1:21" ht="15.75" customHeight="1">
      <c r="A2318"/>
      <c r="B2318"/>
      <c r="C2318"/>
      <c r="D2318"/>
      <c r="E2318"/>
      <c r="F2318"/>
      <c r="G2318"/>
      <c r="H2318"/>
      <c r="I2318" s="8"/>
      <c r="J2318" s="425"/>
      <c r="K2318"/>
      <c r="L2318"/>
      <c r="M2318"/>
      <c r="N2318"/>
      <c r="O2318"/>
      <c r="P2318"/>
      <c r="Q2318"/>
      <c r="R2318"/>
      <c r="S2318"/>
      <c r="T2318"/>
      <c r="U2318"/>
    </row>
    <row r="2319" spans="1:21" ht="15.75" customHeight="1">
      <c r="A2319"/>
      <c r="B2319"/>
      <c r="C2319"/>
      <c r="D2319"/>
      <c r="E2319"/>
      <c r="F2319"/>
      <c r="G2319"/>
      <c r="H2319"/>
      <c r="I2319" s="8"/>
      <c r="J2319" s="425"/>
      <c r="K2319"/>
      <c r="L2319"/>
      <c r="M2319"/>
      <c r="N2319"/>
      <c r="O2319"/>
      <c r="P2319"/>
      <c r="Q2319"/>
      <c r="R2319"/>
      <c r="S2319"/>
      <c r="T2319"/>
      <c r="U2319"/>
    </row>
    <row r="2320" spans="1:21" ht="15.75" customHeight="1">
      <c r="A2320"/>
      <c r="B2320"/>
      <c r="C2320"/>
      <c r="D2320"/>
      <c r="E2320"/>
      <c r="F2320"/>
      <c r="G2320"/>
      <c r="H2320"/>
      <c r="I2320" s="8"/>
      <c r="J2320" s="425"/>
      <c r="K2320"/>
      <c r="L2320"/>
      <c r="M2320"/>
      <c r="N2320"/>
      <c r="O2320"/>
      <c r="P2320"/>
      <c r="Q2320"/>
      <c r="R2320"/>
      <c r="S2320"/>
      <c r="T2320"/>
      <c r="U2320"/>
    </row>
    <row r="2321" spans="1:21" ht="15.75" customHeight="1">
      <c r="A2321"/>
      <c r="B2321"/>
      <c r="C2321"/>
      <c r="D2321"/>
      <c r="E2321"/>
      <c r="F2321"/>
      <c r="G2321"/>
      <c r="H2321"/>
      <c r="I2321" s="8"/>
      <c r="J2321" s="425"/>
      <c r="K2321"/>
      <c r="L2321"/>
      <c r="M2321"/>
      <c r="N2321"/>
      <c r="O2321"/>
      <c r="P2321"/>
      <c r="Q2321"/>
      <c r="R2321"/>
      <c r="S2321"/>
      <c r="T2321"/>
      <c r="U2321"/>
    </row>
    <row r="2322" spans="1:21" ht="15.75" customHeight="1">
      <c r="A2322"/>
      <c r="B2322"/>
      <c r="C2322"/>
      <c r="D2322"/>
      <c r="E2322"/>
      <c r="F2322"/>
      <c r="G2322"/>
      <c r="H2322"/>
      <c r="I2322" s="8"/>
      <c r="J2322" s="425"/>
      <c r="K2322"/>
      <c r="L2322"/>
      <c r="M2322"/>
      <c r="N2322"/>
      <c r="O2322"/>
      <c r="P2322"/>
      <c r="Q2322"/>
      <c r="R2322"/>
      <c r="S2322"/>
      <c r="T2322"/>
      <c r="U2322"/>
    </row>
    <row r="2323" spans="1:21" ht="15.75" customHeight="1">
      <c r="A2323"/>
      <c r="B2323"/>
      <c r="C2323"/>
      <c r="D2323"/>
      <c r="E2323"/>
      <c r="F2323"/>
      <c r="G2323"/>
      <c r="H2323"/>
      <c r="I2323" s="8"/>
      <c r="J2323" s="425"/>
      <c r="K2323"/>
      <c r="L2323"/>
      <c r="M2323"/>
      <c r="N2323"/>
      <c r="O2323"/>
      <c r="P2323"/>
      <c r="Q2323"/>
      <c r="R2323"/>
      <c r="S2323"/>
      <c r="T2323"/>
      <c r="U2323"/>
    </row>
    <row r="2324" spans="1:21" ht="15.75" customHeight="1">
      <c r="A2324"/>
      <c r="B2324"/>
      <c r="C2324"/>
      <c r="D2324"/>
      <c r="E2324"/>
      <c r="F2324"/>
      <c r="G2324"/>
      <c r="H2324"/>
      <c r="I2324" s="8"/>
      <c r="J2324" s="425"/>
      <c r="K2324"/>
      <c r="L2324"/>
      <c r="M2324"/>
      <c r="N2324"/>
      <c r="O2324"/>
      <c r="P2324"/>
      <c r="Q2324"/>
      <c r="R2324"/>
      <c r="S2324"/>
      <c r="T2324"/>
      <c r="U2324"/>
    </row>
    <row r="2325" spans="1:21" ht="15.75" customHeight="1">
      <c r="A2325"/>
      <c r="B2325"/>
      <c r="C2325"/>
      <c r="D2325"/>
      <c r="E2325"/>
      <c r="F2325"/>
      <c r="G2325"/>
      <c r="H2325"/>
      <c r="I2325" s="8"/>
      <c r="J2325" s="425"/>
      <c r="K2325"/>
      <c r="L2325"/>
      <c r="M2325"/>
      <c r="N2325"/>
      <c r="O2325"/>
      <c r="P2325"/>
      <c r="Q2325"/>
      <c r="R2325"/>
      <c r="S2325"/>
      <c r="T2325"/>
      <c r="U2325"/>
    </row>
    <row r="2326" spans="1:21" ht="15.75" customHeight="1">
      <c r="A2326"/>
      <c r="B2326"/>
      <c r="C2326"/>
      <c r="D2326"/>
      <c r="E2326"/>
      <c r="F2326"/>
      <c r="G2326"/>
      <c r="H2326"/>
      <c r="I2326" s="8"/>
      <c r="J2326" s="425"/>
      <c r="K2326"/>
      <c r="L2326"/>
      <c r="M2326"/>
      <c r="N2326"/>
      <c r="O2326"/>
      <c r="P2326"/>
      <c r="Q2326"/>
      <c r="R2326"/>
      <c r="S2326"/>
      <c r="T2326"/>
      <c r="U2326"/>
    </row>
    <row r="2327" spans="1:21" ht="15.75" customHeight="1">
      <c r="A2327"/>
      <c r="B2327"/>
      <c r="C2327"/>
      <c r="D2327"/>
      <c r="E2327"/>
      <c r="F2327"/>
      <c r="G2327"/>
      <c r="H2327"/>
      <c r="I2327" s="8"/>
      <c r="J2327" s="425"/>
      <c r="K2327"/>
      <c r="L2327"/>
      <c r="M2327"/>
      <c r="N2327"/>
      <c r="O2327"/>
      <c r="P2327"/>
      <c r="Q2327"/>
      <c r="R2327"/>
      <c r="S2327"/>
      <c r="T2327"/>
      <c r="U2327"/>
    </row>
    <row r="2328" spans="1:21" ht="15.75" customHeight="1">
      <c r="A2328"/>
      <c r="B2328"/>
      <c r="C2328"/>
      <c r="D2328"/>
      <c r="E2328"/>
      <c r="F2328"/>
      <c r="G2328"/>
      <c r="H2328"/>
      <c r="I2328" s="8"/>
      <c r="J2328" s="425"/>
      <c r="K2328"/>
      <c r="L2328"/>
      <c r="M2328"/>
      <c r="N2328"/>
      <c r="O2328"/>
      <c r="P2328"/>
      <c r="Q2328"/>
      <c r="R2328"/>
      <c r="S2328"/>
      <c r="T2328"/>
      <c r="U2328"/>
    </row>
    <row r="2329" spans="1:21" ht="15.75" customHeight="1">
      <c r="A2329"/>
      <c r="B2329"/>
      <c r="C2329"/>
      <c r="D2329"/>
      <c r="E2329"/>
      <c r="F2329"/>
      <c r="G2329"/>
      <c r="H2329"/>
      <c r="I2329" s="8"/>
      <c r="J2329" s="425"/>
      <c r="K2329"/>
      <c r="L2329"/>
      <c r="M2329"/>
      <c r="N2329"/>
      <c r="O2329"/>
      <c r="P2329"/>
      <c r="Q2329"/>
      <c r="R2329"/>
      <c r="S2329"/>
      <c r="T2329"/>
      <c r="U2329"/>
    </row>
    <row r="2330" spans="1:21" ht="15.75" customHeight="1">
      <c r="A2330"/>
      <c r="B2330"/>
      <c r="C2330"/>
      <c r="D2330"/>
      <c r="E2330"/>
      <c r="F2330"/>
      <c r="G2330"/>
      <c r="H2330"/>
      <c r="I2330" s="8"/>
      <c r="J2330" s="425"/>
      <c r="K2330"/>
      <c r="L2330"/>
      <c r="M2330"/>
      <c r="N2330"/>
      <c r="O2330"/>
      <c r="P2330"/>
      <c r="Q2330"/>
      <c r="R2330"/>
      <c r="S2330"/>
      <c r="T2330"/>
      <c r="U2330"/>
    </row>
    <row r="2331" spans="1:21" ht="15.75" customHeight="1">
      <c r="A2331"/>
      <c r="B2331"/>
      <c r="C2331"/>
      <c r="D2331"/>
      <c r="E2331"/>
      <c r="F2331"/>
      <c r="G2331"/>
      <c r="H2331"/>
      <c r="I2331" s="8"/>
      <c r="J2331" s="425"/>
      <c r="K2331"/>
      <c r="L2331"/>
      <c r="M2331"/>
      <c r="N2331"/>
      <c r="O2331"/>
      <c r="P2331"/>
      <c r="Q2331"/>
      <c r="R2331"/>
      <c r="S2331"/>
      <c r="T2331"/>
      <c r="U2331"/>
    </row>
    <row r="2332" spans="1:21" ht="15.75" customHeight="1">
      <c r="A2332"/>
      <c r="B2332"/>
      <c r="C2332"/>
      <c r="D2332"/>
      <c r="E2332"/>
      <c r="F2332"/>
      <c r="G2332"/>
      <c r="H2332"/>
      <c r="I2332" s="8"/>
      <c r="J2332" s="425"/>
      <c r="K2332"/>
      <c r="L2332"/>
      <c r="M2332"/>
      <c r="N2332"/>
      <c r="O2332"/>
      <c r="P2332"/>
      <c r="Q2332"/>
      <c r="R2332"/>
      <c r="S2332"/>
      <c r="T2332"/>
      <c r="U2332"/>
    </row>
    <row r="2333" spans="1:21" ht="15.75" customHeight="1">
      <c r="A2333"/>
      <c r="B2333"/>
      <c r="C2333"/>
      <c r="D2333"/>
      <c r="E2333"/>
      <c r="F2333"/>
      <c r="G2333"/>
      <c r="H2333"/>
      <c r="I2333" s="8"/>
      <c r="J2333" s="425"/>
      <c r="K2333"/>
      <c r="L2333"/>
      <c r="M2333"/>
      <c r="N2333"/>
      <c r="O2333"/>
      <c r="P2333"/>
      <c r="Q2333"/>
      <c r="R2333"/>
      <c r="S2333"/>
      <c r="T2333"/>
      <c r="U2333"/>
    </row>
    <row r="2334" spans="1:21" ht="15.75" customHeight="1">
      <c r="A2334"/>
      <c r="B2334"/>
      <c r="C2334"/>
      <c r="D2334"/>
      <c r="E2334"/>
      <c r="F2334"/>
      <c r="G2334"/>
      <c r="H2334"/>
      <c r="I2334" s="8"/>
      <c r="J2334" s="425"/>
      <c r="K2334"/>
      <c r="L2334"/>
      <c r="M2334"/>
      <c r="N2334"/>
      <c r="O2334"/>
      <c r="P2334"/>
      <c r="Q2334"/>
      <c r="R2334"/>
      <c r="S2334"/>
      <c r="T2334"/>
      <c r="U2334"/>
    </row>
    <row r="2335" spans="1:21" ht="15.75" customHeight="1">
      <c r="A2335"/>
      <c r="B2335"/>
      <c r="C2335"/>
      <c r="D2335"/>
      <c r="E2335"/>
      <c r="F2335"/>
      <c r="G2335"/>
      <c r="H2335"/>
      <c r="I2335" s="8"/>
      <c r="J2335" s="425"/>
      <c r="K2335"/>
      <c r="L2335"/>
      <c r="M2335"/>
      <c r="N2335"/>
      <c r="O2335"/>
      <c r="P2335"/>
      <c r="Q2335"/>
      <c r="R2335"/>
      <c r="S2335"/>
      <c r="T2335"/>
      <c r="U2335"/>
    </row>
    <row r="2336" spans="1:21" ht="15.75" customHeight="1">
      <c r="A2336"/>
      <c r="B2336"/>
      <c r="C2336"/>
      <c r="D2336"/>
      <c r="E2336"/>
      <c r="F2336"/>
      <c r="G2336"/>
      <c r="H2336"/>
      <c r="I2336" s="8"/>
      <c r="J2336" s="425"/>
      <c r="K2336"/>
      <c r="L2336"/>
      <c r="M2336"/>
      <c r="N2336"/>
      <c r="O2336"/>
      <c r="P2336"/>
      <c r="Q2336"/>
      <c r="R2336"/>
      <c r="S2336"/>
      <c r="T2336"/>
      <c r="U2336"/>
    </row>
    <row r="2337" spans="1:21" ht="15.75" customHeight="1">
      <c r="A2337"/>
      <c r="B2337"/>
      <c r="C2337"/>
      <c r="D2337"/>
      <c r="E2337"/>
      <c r="F2337"/>
      <c r="G2337"/>
      <c r="H2337"/>
      <c r="I2337" s="8"/>
      <c r="J2337" s="425"/>
      <c r="K2337"/>
      <c r="L2337"/>
      <c r="M2337"/>
      <c r="N2337"/>
      <c r="O2337"/>
      <c r="P2337"/>
      <c r="Q2337"/>
      <c r="R2337"/>
      <c r="S2337"/>
      <c r="T2337"/>
      <c r="U2337"/>
    </row>
    <row r="2338" spans="1:21" ht="15.75" customHeight="1">
      <c r="A2338"/>
      <c r="B2338"/>
      <c r="C2338"/>
      <c r="D2338"/>
      <c r="E2338"/>
      <c r="F2338"/>
      <c r="G2338"/>
      <c r="H2338"/>
      <c r="I2338" s="8"/>
      <c r="J2338" s="425"/>
      <c r="K2338"/>
      <c r="L2338"/>
      <c r="M2338"/>
      <c r="N2338"/>
      <c r="O2338"/>
      <c r="P2338"/>
      <c r="Q2338"/>
      <c r="R2338"/>
      <c r="S2338"/>
      <c r="T2338"/>
      <c r="U2338"/>
    </row>
    <row r="2339" spans="1:21" ht="15.75" customHeight="1">
      <c r="A2339"/>
      <c r="B2339"/>
      <c r="C2339"/>
      <c r="D2339"/>
      <c r="E2339"/>
      <c r="F2339"/>
      <c r="G2339"/>
      <c r="H2339"/>
      <c r="I2339" s="8"/>
      <c r="J2339" s="425"/>
      <c r="K2339"/>
      <c r="L2339"/>
      <c r="M2339"/>
      <c r="N2339"/>
      <c r="O2339"/>
      <c r="P2339"/>
      <c r="Q2339"/>
      <c r="R2339"/>
      <c r="S2339"/>
      <c r="T2339"/>
      <c r="U2339"/>
    </row>
    <row r="2340" spans="1:21" ht="15.75" customHeight="1">
      <c r="A2340"/>
      <c r="B2340"/>
      <c r="C2340"/>
      <c r="D2340"/>
      <c r="E2340"/>
      <c r="F2340"/>
      <c r="G2340"/>
      <c r="H2340"/>
      <c r="I2340" s="8"/>
      <c r="J2340" s="425"/>
      <c r="K2340"/>
      <c r="L2340"/>
      <c r="M2340"/>
      <c r="N2340"/>
      <c r="O2340"/>
      <c r="P2340"/>
      <c r="Q2340"/>
      <c r="R2340"/>
      <c r="S2340"/>
      <c r="T2340"/>
      <c r="U2340"/>
    </row>
    <row r="2341" spans="1:21" ht="15.75" customHeight="1">
      <c r="A2341"/>
      <c r="B2341"/>
      <c r="C2341"/>
      <c r="D2341"/>
      <c r="E2341"/>
      <c r="F2341"/>
      <c r="G2341"/>
      <c r="H2341"/>
      <c r="I2341" s="8"/>
      <c r="J2341" s="425"/>
      <c r="K2341"/>
      <c r="L2341"/>
      <c r="M2341"/>
      <c r="N2341"/>
      <c r="O2341"/>
      <c r="P2341"/>
      <c r="Q2341"/>
      <c r="R2341"/>
      <c r="S2341"/>
      <c r="T2341"/>
      <c r="U2341"/>
    </row>
    <row r="2342" spans="1:21" ht="15.75" customHeight="1">
      <c r="A2342"/>
      <c r="B2342"/>
      <c r="C2342"/>
      <c r="D2342"/>
      <c r="E2342"/>
      <c r="F2342"/>
      <c r="G2342"/>
      <c r="H2342"/>
      <c r="I2342" s="8"/>
      <c r="J2342" s="425"/>
      <c r="K2342"/>
      <c r="L2342"/>
      <c r="M2342"/>
      <c r="N2342"/>
      <c r="O2342"/>
      <c r="P2342"/>
      <c r="Q2342"/>
      <c r="R2342"/>
      <c r="S2342"/>
      <c r="T2342"/>
      <c r="U2342"/>
    </row>
    <row r="2343" spans="1:21" ht="15.75" customHeight="1">
      <c r="A2343"/>
      <c r="B2343"/>
      <c r="C2343"/>
      <c r="D2343"/>
      <c r="E2343"/>
      <c r="F2343"/>
      <c r="G2343"/>
      <c r="H2343"/>
      <c r="I2343" s="8"/>
      <c r="J2343" s="425"/>
      <c r="K2343"/>
      <c r="L2343"/>
      <c r="M2343"/>
      <c r="N2343"/>
      <c r="O2343"/>
      <c r="P2343"/>
      <c r="Q2343"/>
      <c r="R2343"/>
      <c r="S2343"/>
      <c r="T2343"/>
      <c r="U2343"/>
    </row>
    <row r="2344" spans="1:21" ht="15.75" customHeight="1">
      <c r="A2344"/>
      <c r="B2344"/>
      <c r="C2344"/>
      <c r="D2344"/>
      <c r="E2344"/>
      <c r="F2344"/>
      <c r="G2344"/>
      <c r="H2344"/>
      <c r="I2344" s="8"/>
      <c r="J2344" s="425"/>
      <c r="K2344"/>
      <c r="L2344"/>
      <c r="M2344"/>
      <c r="N2344"/>
      <c r="O2344"/>
      <c r="P2344"/>
      <c r="Q2344"/>
      <c r="R2344"/>
      <c r="S2344"/>
      <c r="T2344"/>
      <c r="U2344"/>
    </row>
    <row r="2345" spans="1:21" ht="15.75" customHeight="1">
      <c r="A2345"/>
      <c r="B2345"/>
      <c r="C2345"/>
      <c r="D2345"/>
      <c r="E2345"/>
      <c r="F2345"/>
      <c r="G2345"/>
      <c r="H2345"/>
      <c r="I2345" s="8"/>
      <c r="J2345" s="425"/>
      <c r="K2345"/>
      <c r="L2345"/>
      <c r="M2345"/>
      <c r="N2345"/>
      <c r="O2345"/>
      <c r="P2345"/>
      <c r="Q2345"/>
      <c r="R2345"/>
      <c r="S2345"/>
      <c r="T2345"/>
      <c r="U2345"/>
    </row>
    <row r="2346" spans="1:21" ht="15.75" customHeight="1">
      <c r="A2346"/>
      <c r="B2346"/>
      <c r="C2346"/>
      <c r="D2346"/>
      <c r="E2346"/>
      <c r="F2346"/>
      <c r="G2346"/>
      <c r="H2346"/>
      <c r="I2346" s="8"/>
      <c r="J2346" s="425"/>
      <c r="K2346"/>
      <c r="L2346"/>
      <c r="M2346"/>
      <c r="N2346"/>
      <c r="O2346"/>
      <c r="P2346"/>
      <c r="Q2346"/>
      <c r="R2346"/>
      <c r="S2346"/>
      <c r="T2346"/>
      <c r="U2346"/>
    </row>
    <row r="2347" spans="1:21" ht="15.75" customHeight="1">
      <c r="A2347"/>
      <c r="B2347"/>
      <c r="C2347"/>
      <c r="D2347"/>
      <c r="E2347"/>
      <c r="F2347"/>
      <c r="G2347"/>
      <c r="H2347"/>
      <c r="I2347" s="8"/>
      <c r="J2347" s="425"/>
      <c r="K2347"/>
      <c r="L2347"/>
      <c r="M2347"/>
      <c r="N2347"/>
      <c r="O2347"/>
      <c r="P2347"/>
      <c r="Q2347"/>
      <c r="R2347"/>
      <c r="S2347"/>
      <c r="T2347"/>
      <c r="U2347"/>
    </row>
    <row r="2348" spans="1:21" ht="15.75" customHeight="1">
      <c r="A2348"/>
      <c r="B2348"/>
      <c r="C2348"/>
      <c r="D2348"/>
      <c r="E2348"/>
      <c r="F2348"/>
      <c r="G2348"/>
      <c r="H2348"/>
      <c r="I2348" s="8"/>
      <c r="J2348" s="425"/>
      <c r="K2348"/>
      <c r="L2348"/>
      <c r="M2348"/>
      <c r="N2348"/>
      <c r="O2348"/>
      <c r="P2348"/>
      <c r="Q2348"/>
      <c r="R2348"/>
      <c r="S2348"/>
      <c r="T2348"/>
      <c r="U2348"/>
    </row>
    <row r="2349" spans="1:21" ht="15.75" customHeight="1">
      <c r="A2349"/>
      <c r="B2349"/>
      <c r="C2349"/>
      <c r="D2349"/>
      <c r="E2349"/>
      <c r="F2349"/>
      <c r="G2349"/>
      <c r="H2349"/>
      <c r="I2349" s="8"/>
      <c r="J2349" s="425"/>
      <c r="K2349"/>
      <c r="L2349"/>
      <c r="M2349"/>
      <c r="N2349"/>
      <c r="O2349"/>
      <c r="P2349"/>
      <c r="Q2349"/>
      <c r="R2349"/>
      <c r="S2349"/>
      <c r="T2349"/>
      <c r="U2349"/>
    </row>
    <row r="2350" spans="1:21" ht="15.75" customHeight="1">
      <c r="A2350"/>
      <c r="B2350"/>
      <c r="C2350"/>
      <c r="D2350"/>
      <c r="E2350"/>
      <c r="F2350"/>
      <c r="G2350"/>
      <c r="H2350"/>
      <c r="I2350" s="8"/>
      <c r="J2350" s="425"/>
      <c r="K2350"/>
      <c r="L2350"/>
      <c r="M2350"/>
      <c r="N2350"/>
      <c r="O2350"/>
      <c r="P2350"/>
      <c r="Q2350"/>
      <c r="R2350"/>
      <c r="S2350"/>
      <c r="T2350"/>
      <c r="U2350"/>
    </row>
    <row r="2351" spans="1:21" ht="15.75" customHeight="1">
      <c r="A2351"/>
      <c r="B2351"/>
      <c r="C2351"/>
      <c r="D2351"/>
      <c r="E2351"/>
      <c r="F2351"/>
      <c r="G2351"/>
      <c r="H2351"/>
      <c r="I2351" s="8"/>
      <c r="J2351" s="425"/>
      <c r="K2351"/>
      <c r="L2351"/>
      <c r="M2351"/>
      <c r="N2351"/>
      <c r="O2351"/>
      <c r="P2351"/>
      <c r="Q2351"/>
      <c r="R2351"/>
      <c r="S2351"/>
      <c r="T2351"/>
      <c r="U2351"/>
    </row>
    <row r="2352" spans="1:21" ht="15.75" customHeight="1">
      <c r="A2352"/>
      <c r="B2352"/>
      <c r="C2352"/>
      <c r="D2352"/>
      <c r="E2352"/>
      <c r="F2352"/>
      <c r="G2352"/>
      <c r="H2352"/>
      <c r="I2352" s="8"/>
      <c r="J2352" s="425"/>
      <c r="K2352"/>
      <c r="L2352"/>
      <c r="M2352"/>
      <c r="N2352"/>
      <c r="O2352"/>
      <c r="P2352"/>
      <c r="Q2352"/>
      <c r="R2352"/>
      <c r="S2352"/>
      <c r="T2352"/>
      <c r="U2352"/>
    </row>
    <row r="2353" spans="1:21" ht="15.75" customHeight="1">
      <c r="A2353"/>
      <c r="B2353"/>
      <c r="C2353"/>
      <c r="D2353"/>
      <c r="E2353"/>
      <c r="F2353"/>
      <c r="G2353"/>
      <c r="H2353"/>
      <c r="I2353" s="8"/>
      <c r="J2353" s="425"/>
      <c r="K2353"/>
      <c r="L2353"/>
      <c r="M2353"/>
      <c r="N2353"/>
      <c r="O2353"/>
      <c r="P2353"/>
      <c r="Q2353"/>
      <c r="R2353"/>
      <c r="S2353"/>
      <c r="T2353"/>
      <c r="U2353"/>
    </row>
    <row r="2354" spans="1:21" ht="15.75" customHeight="1">
      <c r="A2354"/>
      <c r="B2354"/>
      <c r="C2354"/>
      <c r="D2354"/>
      <c r="E2354"/>
      <c r="F2354"/>
      <c r="G2354"/>
      <c r="H2354"/>
      <c r="I2354" s="8"/>
      <c r="J2354" s="425"/>
      <c r="K2354"/>
      <c r="L2354"/>
      <c r="M2354"/>
      <c r="N2354"/>
      <c r="O2354"/>
      <c r="P2354"/>
      <c r="Q2354"/>
      <c r="R2354"/>
      <c r="S2354"/>
      <c r="T2354"/>
      <c r="U2354"/>
    </row>
    <row r="2355" spans="1:21" ht="15.75" customHeight="1">
      <c r="A2355"/>
      <c r="B2355"/>
      <c r="C2355"/>
      <c r="D2355"/>
      <c r="E2355"/>
      <c r="F2355"/>
      <c r="G2355"/>
      <c r="H2355"/>
      <c r="I2355" s="8"/>
      <c r="J2355" s="425"/>
      <c r="K2355"/>
      <c r="L2355"/>
      <c r="M2355"/>
      <c r="N2355"/>
      <c r="O2355"/>
      <c r="P2355"/>
      <c r="Q2355"/>
      <c r="R2355"/>
      <c r="S2355"/>
      <c r="T2355"/>
      <c r="U2355"/>
    </row>
    <row r="2356" spans="1:21" ht="15.75" customHeight="1">
      <c r="A2356"/>
      <c r="B2356"/>
      <c r="C2356"/>
      <c r="D2356"/>
      <c r="E2356"/>
      <c r="F2356"/>
      <c r="G2356"/>
      <c r="H2356"/>
      <c r="I2356" s="8"/>
      <c r="J2356" s="425"/>
      <c r="K2356"/>
      <c r="L2356"/>
      <c r="M2356"/>
      <c r="N2356"/>
      <c r="O2356"/>
      <c r="P2356"/>
      <c r="Q2356"/>
      <c r="R2356"/>
      <c r="S2356"/>
      <c r="T2356"/>
      <c r="U2356"/>
    </row>
    <row r="2357" spans="1:21" ht="15.75" customHeight="1">
      <c r="A2357"/>
      <c r="B2357"/>
      <c r="C2357"/>
      <c r="D2357"/>
      <c r="E2357"/>
      <c r="F2357"/>
      <c r="G2357"/>
      <c r="H2357"/>
      <c r="I2357" s="8"/>
      <c r="J2357" s="425"/>
      <c r="K2357"/>
      <c r="L2357"/>
      <c r="M2357"/>
      <c r="N2357"/>
      <c r="O2357"/>
      <c r="P2357"/>
      <c r="Q2357"/>
      <c r="R2357"/>
      <c r="S2357"/>
      <c r="T2357"/>
      <c r="U2357"/>
    </row>
    <row r="2358" spans="1:21" ht="15.75" customHeight="1">
      <c r="A2358"/>
      <c r="B2358"/>
      <c r="C2358"/>
      <c r="D2358"/>
      <c r="E2358"/>
      <c r="F2358"/>
      <c r="G2358"/>
      <c r="H2358"/>
      <c r="I2358" s="8"/>
      <c r="J2358" s="425"/>
      <c r="K2358"/>
      <c r="L2358"/>
      <c r="M2358"/>
      <c r="N2358"/>
      <c r="O2358"/>
      <c r="P2358"/>
      <c r="Q2358"/>
      <c r="R2358"/>
      <c r="S2358"/>
      <c r="T2358"/>
      <c r="U2358"/>
    </row>
    <row r="2359" spans="1:21" ht="15.75" customHeight="1">
      <c r="A2359"/>
      <c r="B2359"/>
      <c r="C2359"/>
      <c r="D2359"/>
      <c r="E2359"/>
      <c r="F2359"/>
      <c r="G2359"/>
      <c r="H2359"/>
      <c r="I2359" s="8"/>
      <c r="J2359" s="425"/>
      <c r="K2359"/>
      <c r="L2359"/>
      <c r="M2359"/>
      <c r="N2359"/>
      <c r="O2359"/>
      <c r="P2359"/>
      <c r="Q2359"/>
      <c r="R2359"/>
      <c r="S2359"/>
      <c r="T2359"/>
      <c r="U2359"/>
    </row>
    <row r="2360" spans="1:21" ht="15.75" customHeight="1">
      <c r="A2360"/>
      <c r="B2360"/>
      <c r="C2360"/>
      <c r="D2360"/>
      <c r="E2360"/>
      <c r="F2360"/>
      <c r="G2360"/>
      <c r="H2360"/>
      <c r="I2360" s="8"/>
      <c r="J2360" s="425"/>
      <c r="K2360"/>
      <c r="L2360"/>
      <c r="M2360"/>
      <c r="N2360"/>
      <c r="O2360"/>
      <c r="P2360"/>
      <c r="Q2360"/>
      <c r="R2360"/>
      <c r="S2360"/>
      <c r="T2360"/>
      <c r="U2360"/>
    </row>
    <row r="2361" spans="1:21" ht="15.75" customHeight="1">
      <c r="A2361"/>
      <c r="B2361"/>
      <c r="C2361"/>
      <c r="D2361"/>
      <c r="E2361"/>
      <c r="F2361"/>
      <c r="G2361"/>
      <c r="H2361"/>
      <c r="I2361" s="8"/>
      <c r="J2361" s="425"/>
      <c r="K2361"/>
      <c r="L2361"/>
      <c r="M2361"/>
      <c r="N2361"/>
      <c r="O2361"/>
      <c r="P2361"/>
      <c r="Q2361"/>
      <c r="R2361"/>
      <c r="S2361"/>
      <c r="T2361"/>
      <c r="U2361"/>
    </row>
    <row r="2362" spans="1:21" ht="15.75" customHeight="1">
      <c r="A2362"/>
      <c r="B2362"/>
      <c r="C2362"/>
      <c r="D2362"/>
      <c r="E2362"/>
      <c r="F2362"/>
      <c r="G2362"/>
      <c r="H2362"/>
      <c r="I2362" s="8"/>
      <c r="J2362" s="425"/>
      <c r="K2362"/>
      <c r="L2362"/>
      <c r="M2362"/>
      <c r="N2362"/>
      <c r="O2362"/>
      <c r="P2362"/>
      <c r="Q2362"/>
      <c r="R2362"/>
      <c r="S2362"/>
      <c r="T2362"/>
      <c r="U2362"/>
    </row>
    <row r="2363" spans="1:21" ht="15.75" customHeight="1">
      <c r="A2363"/>
      <c r="B2363"/>
      <c r="C2363"/>
      <c r="D2363"/>
      <c r="E2363"/>
      <c r="F2363"/>
      <c r="G2363"/>
      <c r="H2363"/>
      <c r="I2363" s="8"/>
      <c r="J2363" s="425"/>
      <c r="K2363"/>
      <c r="L2363"/>
      <c r="M2363"/>
      <c r="N2363"/>
      <c r="O2363"/>
      <c r="P2363"/>
      <c r="Q2363"/>
      <c r="R2363"/>
      <c r="S2363"/>
      <c r="T2363"/>
      <c r="U2363"/>
    </row>
    <row r="2364" spans="1:21" ht="15.75" customHeight="1">
      <c r="A2364"/>
      <c r="B2364"/>
      <c r="C2364"/>
      <c r="D2364"/>
      <c r="E2364"/>
      <c r="F2364"/>
      <c r="G2364"/>
      <c r="H2364"/>
      <c r="I2364" s="8"/>
      <c r="J2364" s="425"/>
      <c r="K2364"/>
      <c r="L2364"/>
      <c r="M2364"/>
      <c r="N2364"/>
      <c r="O2364"/>
      <c r="P2364"/>
      <c r="Q2364"/>
      <c r="R2364"/>
      <c r="S2364"/>
      <c r="T2364"/>
      <c r="U2364"/>
    </row>
    <row r="2365" spans="1:21" ht="15.75" customHeight="1">
      <c r="A2365"/>
      <c r="B2365"/>
      <c r="C2365"/>
      <c r="D2365"/>
      <c r="E2365"/>
      <c r="F2365"/>
      <c r="G2365"/>
      <c r="H2365"/>
      <c r="I2365" s="8"/>
      <c r="J2365" s="425"/>
      <c r="K2365"/>
      <c r="L2365"/>
      <c r="M2365"/>
      <c r="N2365"/>
      <c r="O2365"/>
      <c r="P2365"/>
      <c r="Q2365"/>
      <c r="R2365"/>
      <c r="S2365"/>
      <c r="T2365"/>
      <c r="U2365"/>
    </row>
    <row r="2366" spans="1:21" ht="15.75" customHeight="1">
      <c r="A2366"/>
      <c r="B2366"/>
      <c r="C2366"/>
      <c r="D2366"/>
      <c r="E2366"/>
      <c r="F2366"/>
      <c r="G2366"/>
      <c r="H2366"/>
      <c r="I2366" s="8"/>
      <c r="J2366" s="425"/>
      <c r="K2366"/>
      <c r="L2366"/>
      <c r="M2366"/>
      <c r="N2366"/>
      <c r="O2366"/>
      <c r="P2366"/>
      <c r="Q2366"/>
      <c r="R2366"/>
      <c r="S2366"/>
      <c r="T2366"/>
      <c r="U2366"/>
    </row>
    <row r="2367" spans="1:21" ht="15.75" customHeight="1">
      <c r="A2367"/>
      <c r="B2367"/>
      <c r="C2367"/>
      <c r="D2367"/>
      <c r="E2367"/>
      <c r="F2367"/>
      <c r="G2367"/>
      <c r="H2367"/>
      <c r="I2367" s="8"/>
      <c r="J2367" s="425"/>
      <c r="K2367"/>
      <c r="L2367"/>
      <c r="M2367"/>
      <c r="N2367"/>
      <c r="O2367"/>
      <c r="P2367"/>
      <c r="Q2367"/>
      <c r="R2367"/>
      <c r="S2367"/>
      <c r="T2367"/>
      <c r="U2367"/>
    </row>
    <row r="2368" spans="1:21" ht="15.75" customHeight="1">
      <c r="A2368"/>
      <c r="B2368"/>
      <c r="C2368"/>
      <c r="D2368"/>
      <c r="E2368"/>
      <c r="F2368"/>
      <c r="G2368"/>
      <c r="H2368"/>
      <c r="I2368" s="8"/>
      <c r="J2368" s="425"/>
      <c r="K2368"/>
      <c r="L2368"/>
      <c r="M2368"/>
      <c r="N2368"/>
      <c r="O2368"/>
      <c r="P2368"/>
      <c r="Q2368"/>
      <c r="R2368"/>
      <c r="S2368"/>
      <c r="T2368"/>
      <c r="U2368"/>
    </row>
    <row r="2369" spans="1:21" ht="15.75" customHeight="1">
      <c r="A2369"/>
      <c r="B2369"/>
      <c r="C2369"/>
      <c r="D2369"/>
      <c r="E2369"/>
      <c r="F2369"/>
      <c r="G2369"/>
      <c r="H2369"/>
      <c r="I2369" s="8"/>
      <c r="J2369" s="425"/>
      <c r="K2369"/>
      <c r="L2369"/>
      <c r="M2369"/>
      <c r="N2369"/>
      <c r="O2369"/>
      <c r="P2369"/>
      <c r="Q2369"/>
      <c r="R2369"/>
      <c r="S2369"/>
      <c r="T2369"/>
      <c r="U2369"/>
    </row>
    <row r="2370" spans="1:21" ht="15.75" customHeight="1">
      <c r="A2370"/>
      <c r="B2370"/>
      <c r="C2370"/>
      <c r="D2370"/>
      <c r="E2370"/>
      <c r="F2370"/>
      <c r="G2370"/>
      <c r="H2370"/>
      <c r="I2370" s="8"/>
      <c r="J2370" s="425"/>
      <c r="K2370"/>
      <c r="L2370"/>
      <c r="M2370"/>
      <c r="N2370"/>
      <c r="O2370"/>
      <c r="P2370"/>
      <c r="Q2370"/>
      <c r="R2370"/>
      <c r="S2370"/>
      <c r="T2370"/>
      <c r="U2370"/>
    </row>
    <row r="2371" spans="1:21" ht="15.75" customHeight="1">
      <c r="A2371"/>
      <c r="B2371"/>
      <c r="C2371"/>
      <c r="D2371"/>
      <c r="E2371"/>
      <c r="F2371"/>
      <c r="G2371"/>
      <c r="H2371"/>
      <c r="I2371" s="8"/>
      <c r="J2371" s="425"/>
      <c r="K2371"/>
      <c r="L2371"/>
      <c r="M2371"/>
      <c r="N2371"/>
      <c r="O2371"/>
      <c r="P2371"/>
      <c r="Q2371"/>
      <c r="R2371"/>
      <c r="S2371"/>
      <c r="T2371"/>
      <c r="U2371"/>
    </row>
    <row r="2372" spans="1:21" ht="15.75" customHeight="1">
      <c r="A2372"/>
      <c r="B2372"/>
      <c r="C2372"/>
      <c r="D2372"/>
      <c r="E2372"/>
      <c r="F2372"/>
      <c r="G2372"/>
      <c r="H2372"/>
      <c r="I2372" s="8"/>
      <c r="J2372" s="425"/>
      <c r="K2372"/>
      <c r="L2372"/>
      <c r="M2372"/>
      <c r="N2372"/>
      <c r="O2372"/>
      <c r="P2372"/>
      <c r="Q2372"/>
      <c r="R2372"/>
      <c r="S2372"/>
      <c r="T2372"/>
      <c r="U2372"/>
    </row>
    <row r="2373" spans="1:21" ht="15.75" customHeight="1">
      <c r="A2373"/>
      <c r="B2373"/>
      <c r="C2373"/>
      <c r="D2373"/>
      <c r="E2373"/>
      <c r="F2373"/>
      <c r="G2373"/>
      <c r="H2373"/>
      <c r="I2373" s="8"/>
      <c r="J2373" s="425"/>
      <c r="K2373"/>
      <c r="L2373"/>
      <c r="M2373"/>
      <c r="N2373"/>
      <c r="O2373"/>
      <c r="P2373"/>
      <c r="Q2373"/>
      <c r="R2373"/>
      <c r="S2373"/>
      <c r="T2373"/>
      <c r="U2373"/>
    </row>
    <row r="2374" spans="1:21" ht="15.75" customHeight="1">
      <c r="A2374"/>
      <c r="B2374"/>
      <c r="C2374"/>
      <c r="D2374"/>
      <c r="E2374"/>
      <c r="F2374"/>
      <c r="G2374"/>
      <c r="H2374"/>
      <c r="I2374" s="8"/>
      <c r="J2374" s="425"/>
      <c r="K2374"/>
      <c r="L2374"/>
      <c r="M2374"/>
      <c r="N2374"/>
      <c r="O2374"/>
      <c r="P2374"/>
      <c r="Q2374"/>
      <c r="R2374"/>
      <c r="S2374"/>
      <c r="T2374"/>
      <c r="U2374"/>
    </row>
    <row r="2375" spans="1:21" ht="15.75" customHeight="1">
      <c r="A2375"/>
      <c r="B2375"/>
      <c r="C2375"/>
      <c r="D2375"/>
      <c r="E2375"/>
      <c r="F2375"/>
      <c r="G2375"/>
      <c r="H2375"/>
      <c r="I2375" s="8"/>
      <c r="J2375" s="425"/>
      <c r="K2375"/>
      <c r="L2375"/>
      <c r="M2375"/>
      <c r="N2375"/>
      <c r="O2375"/>
      <c r="P2375"/>
      <c r="Q2375"/>
      <c r="R2375"/>
      <c r="S2375"/>
      <c r="T2375"/>
      <c r="U2375"/>
    </row>
    <row r="2376" spans="1:21" ht="15.75" customHeight="1">
      <c r="A2376"/>
      <c r="B2376"/>
      <c r="C2376"/>
      <c r="D2376"/>
      <c r="E2376"/>
      <c r="F2376"/>
      <c r="G2376"/>
      <c r="H2376"/>
      <c r="I2376" s="8"/>
      <c r="J2376" s="425"/>
      <c r="K2376"/>
      <c r="L2376"/>
      <c r="M2376"/>
      <c r="N2376"/>
      <c r="O2376"/>
      <c r="P2376"/>
      <c r="Q2376"/>
      <c r="R2376"/>
      <c r="S2376"/>
      <c r="T2376"/>
      <c r="U2376"/>
    </row>
    <row r="2377" spans="1:21" ht="15.75" customHeight="1">
      <c r="A2377"/>
      <c r="B2377"/>
      <c r="C2377"/>
      <c r="D2377"/>
      <c r="E2377"/>
      <c r="F2377"/>
      <c r="G2377"/>
      <c r="H2377"/>
      <c r="I2377" s="8"/>
      <c r="J2377" s="425"/>
      <c r="K2377"/>
      <c r="L2377"/>
      <c r="M2377"/>
      <c r="N2377"/>
      <c r="O2377"/>
      <c r="P2377"/>
      <c r="Q2377"/>
      <c r="R2377"/>
      <c r="S2377"/>
      <c r="T2377"/>
      <c r="U2377"/>
    </row>
    <row r="2378" spans="1:21" ht="15.75" customHeight="1">
      <c r="A2378"/>
      <c r="B2378"/>
      <c r="C2378"/>
      <c r="D2378"/>
      <c r="E2378"/>
      <c r="F2378"/>
      <c r="G2378"/>
      <c r="H2378"/>
      <c r="I2378" s="8"/>
      <c r="J2378" s="425"/>
      <c r="K2378"/>
      <c r="L2378"/>
      <c r="M2378"/>
      <c r="N2378"/>
      <c r="O2378"/>
      <c r="P2378"/>
      <c r="Q2378"/>
      <c r="R2378"/>
      <c r="S2378"/>
      <c r="T2378"/>
      <c r="U2378"/>
    </row>
    <row r="2379" spans="1:21" ht="15.75" customHeight="1">
      <c r="A2379"/>
      <c r="B2379"/>
      <c r="C2379"/>
      <c r="D2379"/>
      <c r="E2379"/>
      <c r="F2379"/>
      <c r="G2379"/>
      <c r="H2379"/>
      <c r="I2379" s="8"/>
      <c r="J2379" s="425"/>
      <c r="K2379"/>
      <c r="L2379"/>
      <c r="M2379"/>
      <c r="N2379"/>
      <c r="O2379"/>
      <c r="P2379"/>
      <c r="Q2379"/>
      <c r="R2379"/>
      <c r="S2379"/>
      <c r="T2379"/>
      <c r="U2379"/>
    </row>
    <row r="2380" spans="1:21" ht="15.75" customHeight="1">
      <c r="A2380"/>
      <c r="B2380"/>
      <c r="C2380"/>
      <c r="D2380"/>
      <c r="E2380"/>
      <c r="F2380"/>
      <c r="G2380"/>
      <c r="H2380"/>
      <c r="I2380" s="8"/>
      <c r="J2380" s="425"/>
      <c r="K2380"/>
      <c r="L2380"/>
      <c r="M2380"/>
      <c r="N2380"/>
      <c r="O2380"/>
      <c r="P2380"/>
      <c r="Q2380"/>
      <c r="R2380"/>
      <c r="S2380"/>
      <c r="T2380"/>
      <c r="U2380"/>
    </row>
    <row r="2381" spans="1:21" ht="15.75" customHeight="1">
      <c r="A2381"/>
      <c r="B2381"/>
      <c r="C2381"/>
      <c r="D2381"/>
      <c r="E2381"/>
      <c r="F2381"/>
      <c r="G2381"/>
      <c r="H2381"/>
      <c r="I2381" s="8"/>
      <c r="J2381" s="425"/>
      <c r="K2381"/>
      <c r="L2381"/>
      <c r="M2381"/>
      <c r="N2381"/>
      <c r="O2381"/>
      <c r="P2381"/>
      <c r="Q2381"/>
      <c r="R2381"/>
      <c r="S2381"/>
      <c r="T2381"/>
      <c r="U2381"/>
    </row>
    <row r="2382" spans="1:21" ht="15.75" customHeight="1">
      <c r="A2382"/>
      <c r="B2382"/>
      <c r="C2382"/>
      <c r="D2382"/>
      <c r="E2382"/>
      <c r="F2382"/>
      <c r="G2382"/>
      <c r="H2382"/>
      <c r="I2382" s="8"/>
      <c r="J2382" s="425"/>
      <c r="K2382"/>
      <c r="L2382"/>
      <c r="M2382"/>
      <c r="N2382"/>
      <c r="O2382"/>
      <c r="P2382"/>
      <c r="Q2382"/>
      <c r="R2382"/>
      <c r="S2382"/>
      <c r="T2382"/>
      <c r="U2382"/>
    </row>
    <row r="2383" spans="1:21" ht="15.75" customHeight="1">
      <c r="A2383"/>
      <c r="B2383"/>
      <c r="C2383"/>
      <c r="D2383"/>
      <c r="E2383"/>
      <c r="F2383"/>
      <c r="G2383"/>
      <c r="H2383"/>
      <c r="I2383" s="8"/>
      <c r="J2383" s="425"/>
      <c r="K2383"/>
      <c r="L2383"/>
      <c r="M2383"/>
      <c r="N2383"/>
      <c r="O2383"/>
      <c r="P2383"/>
      <c r="Q2383"/>
      <c r="R2383"/>
      <c r="S2383"/>
      <c r="T2383"/>
      <c r="U2383"/>
    </row>
    <row r="2384" spans="1:21" ht="15.75" customHeight="1">
      <c r="A2384"/>
      <c r="B2384"/>
      <c r="C2384"/>
      <c r="D2384"/>
      <c r="E2384"/>
      <c r="F2384"/>
      <c r="G2384"/>
      <c r="H2384"/>
      <c r="I2384" s="8"/>
      <c r="J2384" s="425"/>
      <c r="K2384"/>
      <c r="L2384"/>
      <c r="M2384"/>
      <c r="N2384"/>
      <c r="O2384"/>
      <c r="P2384"/>
      <c r="Q2384"/>
      <c r="R2384"/>
      <c r="S2384"/>
      <c r="T2384"/>
      <c r="U2384"/>
    </row>
    <row r="2385" spans="1:21" ht="15.75" customHeight="1">
      <c r="A2385"/>
      <c r="B2385"/>
      <c r="C2385"/>
      <c r="D2385"/>
      <c r="E2385"/>
      <c r="F2385"/>
      <c r="G2385"/>
      <c r="H2385"/>
      <c r="I2385" s="8"/>
      <c r="J2385" s="425"/>
      <c r="K2385"/>
      <c r="L2385"/>
      <c r="M2385"/>
      <c r="N2385"/>
      <c r="O2385"/>
      <c r="P2385"/>
      <c r="Q2385"/>
      <c r="R2385"/>
      <c r="S2385"/>
      <c r="T2385"/>
      <c r="U2385"/>
    </row>
    <row r="2386" spans="1:21" ht="15.75" customHeight="1">
      <c r="A2386"/>
      <c r="B2386"/>
      <c r="C2386"/>
      <c r="D2386"/>
      <c r="E2386"/>
      <c r="F2386"/>
      <c r="G2386"/>
      <c r="H2386"/>
      <c r="I2386" s="8"/>
      <c r="J2386" s="425"/>
      <c r="K2386"/>
      <c r="L2386"/>
      <c r="M2386"/>
      <c r="N2386"/>
      <c r="O2386"/>
      <c r="P2386"/>
      <c r="Q2386"/>
      <c r="R2386"/>
      <c r="S2386"/>
      <c r="T2386"/>
      <c r="U2386"/>
    </row>
    <row r="2387" spans="1:21" ht="15.75" customHeight="1">
      <c r="A2387"/>
      <c r="B2387"/>
      <c r="C2387"/>
      <c r="D2387"/>
      <c r="E2387"/>
      <c r="F2387"/>
      <c r="G2387"/>
      <c r="H2387"/>
      <c r="I2387" s="8"/>
      <c r="J2387" s="425"/>
      <c r="K2387"/>
      <c r="L2387"/>
      <c r="M2387"/>
      <c r="N2387"/>
      <c r="O2387"/>
      <c r="P2387"/>
      <c r="Q2387"/>
      <c r="R2387"/>
      <c r="S2387"/>
      <c r="T2387"/>
      <c r="U2387"/>
    </row>
    <row r="2388" spans="1:21" ht="15.75" customHeight="1">
      <c r="A2388"/>
      <c r="B2388"/>
      <c r="C2388"/>
      <c r="D2388"/>
      <c r="E2388"/>
      <c r="F2388"/>
      <c r="G2388"/>
      <c r="H2388"/>
      <c r="I2388" s="8"/>
      <c r="J2388" s="425"/>
      <c r="K2388"/>
      <c r="L2388"/>
      <c r="M2388"/>
      <c r="N2388"/>
      <c r="O2388"/>
      <c r="P2388"/>
      <c r="Q2388"/>
      <c r="R2388"/>
      <c r="S2388"/>
      <c r="T2388"/>
      <c r="U2388"/>
    </row>
    <row r="2389" spans="1:21" ht="15.75" customHeight="1">
      <c r="A2389"/>
      <c r="B2389"/>
      <c r="C2389"/>
      <c r="D2389"/>
      <c r="E2389"/>
      <c r="F2389"/>
      <c r="G2389"/>
      <c r="H2389"/>
      <c r="I2389" s="8"/>
      <c r="J2389" s="425"/>
      <c r="K2389"/>
      <c r="L2389"/>
      <c r="M2389"/>
      <c r="N2389"/>
      <c r="O2389"/>
      <c r="P2389"/>
      <c r="Q2389"/>
      <c r="R2389"/>
      <c r="S2389"/>
      <c r="T2389"/>
      <c r="U2389"/>
    </row>
    <row r="2390" spans="1:21" ht="15.75" customHeight="1">
      <c r="A2390"/>
      <c r="B2390"/>
      <c r="C2390"/>
      <c r="D2390"/>
      <c r="E2390"/>
      <c r="F2390"/>
      <c r="G2390"/>
      <c r="H2390"/>
      <c r="I2390" s="8"/>
      <c r="J2390" s="425"/>
      <c r="K2390"/>
      <c r="L2390"/>
      <c r="M2390"/>
      <c r="N2390"/>
      <c r="O2390"/>
      <c r="P2390"/>
      <c r="Q2390"/>
      <c r="R2390"/>
      <c r="S2390"/>
      <c r="T2390"/>
      <c r="U2390"/>
    </row>
    <row r="2391" spans="1:21" ht="15.75" customHeight="1">
      <c r="A2391"/>
      <c r="B2391"/>
      <c r="C2391"/>
      <c r="D2391"/>
      <c r="E2391"/>
      <c r="F2391"/>
      <c r="G2391"/>
      <c r="H2391"/>
      <c r="I2391" s="8"/>
      <c r="J2391" s="425"/>
      <c r="K2391"/>
      <c r="L2391"/>
      <c r="M2391"/>
      <c r="N2391"/>
      <c r="O2391"/>
      <c r="P2391"/>
      <c r="Q2391"/>
      <c r="R2391"/>
      <c r="S2391"/>
      <c r="T2391"/>
      <c r="U2391"/>
    </row>
    <row r="2392" spans="1:21" ht="15.75" customHeight="1">
      <c r="A2392"/>
      <c r="B2392"/>
      <c r="C2392"/>
      <c r="D2392"/>
      <c r="E2392"/>
      <c r="F2392"/>
      <c r="G2392"/>
      <c r="H2392"/>
      <c r="I2392" s="8"/>
      <c r="J2392" s="425"/>
      <c r="K2392"/>
      <c r="L2392"/>
      <c r="M2392"/>
      <c r="N2392"/>
      <c r="O2392"/>
      <c r="P2392"/>
      <c r="Q2392"/>
      <c r="R2392"/>
      <c r="S2392"/>
      <c r="T2392"/>
      <c r="U2392"/>
    </row>
    <row r="2393" spans="1:21" ht="15.75" customHeight="1">
      <c r="A2393"/>
      <c r="B2393"/>
      <c r="C2393"/>
      <c r="D2393"/>
      <c r="E2393"/>
      <c r="F2393"/>
      <c r="G2393"/>
      <c r="H2393"/>
      <c r="I2393" s="8"/>
      <c r="J2393" s="425"/>
      <c r="K2393"/>
      <c r="L2393"/>
      <c r="M2393"/>
      <c r="N2393"/>
      <c r="O2393"/>
      <c r="P2393"/>
      <c r="Q2393"/>
      <c r="R2393"/>
      <c r="S2393"/>
      <c r="T2393"/>
      <c r="U2393"/>
    </row>
    <row r="2394" spans="1:21" ht="15.75" customHeight="1">
      <c r="A2394"/>
      <c r="B2394"/>
      <c r="C2394"/>
      <c r="D2394"/>
      <c r="E2394"/>
      <c r="F2394"/>
      <c r="G2394"/>
      <c r="H2394"/>
      <c r="I2394" s="8"/>
      <c r="J2394" s="425"/>
      <c r="K2394"/>
      <c r="L2394"/>
      <c r="M2394"/>
      <c r="N2394"/>
      <c r="O2394"/>
      <c r="P2394"/>
      <c r="Q2394"/>
      <c r="R2394"/>
      <c r="S2394"/>
      <c r="T2394"/>
      <c r="U2394"/>
    </row>
    <row r="2395" spans="1:21" ht="15.75" customHeight="1">
      <c r="A2395"/>
      <c r="B2395"/>
      <c r="C2395"/>
      <c r="D2395"/>
      <c r="E2395"/>
      <c r="F2395"/>
      <c r="G2395"/>
      <c r="H2395"/>
      <c r="I2395" s="8"/>
      <c r="J2395" s="425"/>
      <c r="K2395"/>
      <c r="L2395"/>
      <c r="M2395"/>
      <c r="N2395"/>
      <c r="O2395"/>
      <c r="P2395"/>
      <c r="Q2395"/>
      <c r="R2395"/>
      <c r="S2395"/>
      <c r="T2395"/>
      <c r="U2395"/>
    </row>
    <row r="2396" spans="1:21" ht="15.75" customHeight="1">
      <c r="A2396"/>
      <c r="B2396"/>
      <c r="C2396"/>
      <c r="D2396"/>
      <c r="E2396"/>
      <c r="F2396"/>
      <c r="G2396"/>
      <c r="H2396"/>
      <c r="I2396" s="8"/>
      <c r="J2396" s="425"/>
      <c r="K2396"/>
      <c r="L2396"/>
      <c r="M2396"/>
      <c r="N2396"/>
      <c r="O2396"/>
      <c r="P2396"/>
      <c r="Q2396"/>
      <c r="R2396"/>
      <c r="S2396"/>
      <c r="T2396"/>
      <c r="U2396"/>
    </row>
    <row r="2397" spans="1:21" ht="15.75" customHeight="1">
      <c r="A2397"/>
      <c r="B2397"/>
      <c r="C2397"/>
      <c r="D2397"/>
      <c r="E2397"/>
      <c r="F2397"/>
      <c r="G2397"/>
      <c r="H2397"/>
      <c r="I2397" s="8"/>
      <c r="J2397" s="425"/>
      <c r="K2397"/>
      <c r="L2397"/>
      <c r="M2397"/>
      <c r="N2397"/>
      <c r="O2397"/>
      <c r="P2397"/>
      <c r="Q2397"/>
      <c r="R2397"/>
      <c r="S2397"/>
      <c r="T2397"/>
      <c r="U2397"/>
    </row>
    <row r="2398" spans="1:21" ht="15.75" customHeight="1">
      <c r="A2398"/>
      <c r="B2398"/>
      <c r="C2398"/>
      <c r="D2398"/>
      <c r="E2398"/>
      <c r="F2398"/>
      <c r="G2398"/>
      <c r="H2398"/>
      <c r="I2398" s="8"/>
      <c r="J2398" s="425"/>
      <c r="K2398"/>
      <c r="L2398"/>
      <c r="M2398"/>
      <c r="N2398"/>
      <c r="O2398"/>
      <c r="P2398"/>
      <c r="Q2398"/>
      <c r="R2398"/>
      <c r="S2398"/>
      <c r="T2398"/>
      <c r="U2398"/>
    </row>
    <row r="2399" spans="1:21" ht="15.75" customHeight="1">
      <c r="A2399"/>
      <c r="B2399"/>
      <c r="C2399"/>
      <c r="D2399"/>
      <c r="E2399"/>
      <c r="F2399"/>
      <c r="G2399"/>
      <c r="H2399"/>
      <c r="I2399" s="8"/>
      <c r="J2399" s="425"/>
      <c r="K2399"/>
      <c r="L2399"/>
      <c r="M2399"/>
      <c r="N2399"/>
      <c r="O2399"/>
      <c r="P2399"/>
      <c r="Q2399"/>
      <c r="R2399"/>
      <c r="S2399"/>
      <c r="T2399"/>
      <c r="U2399"/>
    </row>
    <row r="2400" spans="1:21" ht="15.75" customHeight="1">
      <c r="A2400"/>
      <c r="B2400"/>
      <c r="C2400"/>
      <c r="D2400"/>
      <c r="E2400"/>
      <c r="F2400"/>
      <c r="G2400"/>
      <c r="H2400"/>
      <c r="I2400" s="8"/>
      <c r="J2400" s="425"/>
      <c r="K2400"/>
      <c r="L2400"/>
      <c r="M2400"/>
      <c r="N2400"/>
      <c r="O2400"/>
      <c r="P2400"/>
      <c r="Q2400"/>
      <c r="R2400"/>
      <c r="S2400"/>
      <c r="T2400"/>
      <c r="U2400"/>
    </row>
    <row r="2401" spans="1:21" ht="15.75" customHeight="1">
      <c r="A2401"/>
      <c r="B2401"/>
      <c r="C2401"/>
      <c r="D2401"/>
      <c r="E2401"/>
      <c r="F2401"/>
      <c r="G2401"/>
      <c r="H2401"/>
      <c r="I2401" s="8"/>
      <c r="J2401" s="425"/>
      <c r="K2401"/>
      <c r="L2401"/>
      <c r="M2401"/>
      <c r="N2401"/>
      <c r="O2401"/>
      <c r="P2401"/>
      <c r="Q2401"/>
      <c r="R2401"/>
      <c r="S2401"/>
      <c r="T2401"/>
      <c r="U2401"/>
    </row>
    <row r="2402" spans="1:21" ht="15.75" customHeight="1">
      <c r="A2402"/>
      <c r="B2402"/>
      <c r="C2402"/>
      <c r="D2402"/>
      <c r="E2402"/>
      <c r="F2402"/>
      <c r="G2402"/>
      <c r="H2402"/>
      <c r="I2402" s="8"/>
      <c r="J2402" s="425"/>
      <c r="K2402"/>
      <c r="L2402"/>
      <c r="M2402"/>
      <c r="N2402"/>
      <c r="O2402"/>
      <c r="P2402"/>
      <c r="Q2402"/>
      <c r="R2402"/>
      <c r="S2402"/>
      <c r="T2402"/>
      <c r="U2402"/>
    </row>
    <row r="2403" spans="1:21" ht="15.75" customHeight="1">
      <c r="A2403"/>
      <c r="B2403"/>
      <c r="C2403"/>
      <c r="D2403"/>
      <c r="E2403"/>
      <c r="F2403"/>
      <c r="G2403"/>
      <c r="H2403"/>
      <c r="I2403" s="8"/>
      <c r="J2403" s="425"/>
      <c r="K2403"/>
      <c r="L2403"/>
      <c r="M2403"/>
      <c r="N2403"/>
      <c r="O2403"/>
      <c r="P2403"/>
      <c r="Q2403"/>
      <c r="R2403"/>
      <c r="S2403"/>
      <c r="T2403"/>
      <c r="U2403"/>
    </row>
    <row r="2404" spans="1:21" ht="15.75" customHeight="1">
      <c r="A2404"/>
      <c r="B2404"/>
      <c r="C2404"/>
      <c r="D2404"/>
      <c r="E2404"/>
      <c r="F2404"/>
      <c r="G2404"/>
      <c r="H2404"/>
      <c r="I2404" s="8"/>
      <c r="J2404" s="425"/>
      <c r="K2404"/>
      <c r="L2404"/>
      <c r="M2404"/>
      <c r="N2404"/>
      <c r="O2404"/>
      <c r="P2404"/>
      <c r="Q2404"/>
      <c r="R2404"/>
      <c r="S2404"/>
      <c r="T2404"/>
      <c r="U2404"/>
    </row>
    <row r="2405" spans="1:21" ht="15.75" customHeight="1">
      <c r="A2405"/>
      <c r="B2405"/>
      <c r="C2405"/>
      <c r="D2405"/>
      <c r="E2405"/>
      <c r="F2405"/>
      <c r="G2405"/>
      <c r="H2405"/>
      <c r="I2405" s="8"/>
      <c r="J2405" s="425"/>
      <c r="K2405"/>
      <c r="L2405"/>
      <c r="M2405"/>
      <c r="N2405"/>
      <c r="O2405"/>
      <c r="P2405"/>
      <c r="Q2405"/>
      <c r="R2405"/>
      <c r="S2405"/>
      <c r="T2405"/>
      <c r="U2405"/>
    </row>
    <row r="2406" spans="1:21" ht="15.75" customHeight="1">
      <c r="A2406"/>
      <c r="B2406"/>
      <c r="C2406"/>
      <c r="D2406"/>
      <c r="E2406"/>
      <c r="F2406"/>
      <c r="G2406"/>
      <c r="H2406"/>
      <c r="I2406" s="8"/>
      <c r="J2406" s="425"/>
      <c r="K2406"/>
      <c r="L2406"/>
      <c r="M2406"/>
      <c r="N2406"/>
      <c r="O2406"/>
      <c r="P2406"/>
      <c r="Q2406"/>
      <c r="R2406"/>
      <c r="S2406"/>
      <c r="T2406"/>
      <c r="U2406"/>
    </row>
    <row r="2407" spans="1:21" ht="15.75" customHeight="1">
      <c r="A2407"/>
      <c r="B2407"/>
      <c r="C2407"/>
      <c r="D2407"/>
      <c r="E2407"/>
      <c r="F2407"/>
      <c r="G2407"/>
      <c r="H2407"/>
      <c r="I2407" s="8"/>
      <c r="J2407" s="425"/>
      <c r="K2407"/>
      <c r="L2407"/>
      <c r="M2407"/>
      <c r="N2407"/>
      <c r="O2407"/>
      <c r="P2407"/>
      <c r="Q2407"/>
      <c r="R2407"/>
      <c r="S2407"/>
      <c r="T2407"/>
      <c r="U2407"/>
    </row>
    <row r="2408" spans="1:21" ht="15.75" customHeight="1">
      <c r="A2408"/>
      <c r="B2408"/>
      <c r="C2408"/>
      <c r="D2408"/>
      <c r="E2408"/>
      <c r="F2408"/>
      <c r="G2408"/>
      <c r="H2408"/>
      <c r="I2408" s="8"/>
      <c r="J2408" s="425"/>
      <c r="K2408"/>
      <c r="L2408"/>
      <c r="M2408"/>
      <c r="N2408"/>
      <c r="O2408"/>
      <c r="P2408"/>
      <c r="Q2408"/>
      <c r="R2408"/>
      <c r="S2408"/>
      <c r="T2408"/>
      <c r="U2408"/>
    </row>
    <row r="2409" spans="1:21" ht="15.75" customHeight="1">
      <c r="A2409"/>
      <c r="B2409"/>
      <c r="C2409"/>
      <c r="D2409"/>
      <c r="E2409"/>
      <c r="F2409"/>
      <c r="G2409"/>
      <c r="H2409"/>
      <c r="I2409" s="8"/>
      <c r="J2409" s="425"/>
      <c r="K2409"/>
      <c r="L2409"/>
      <c r="M2409"/>
      <c r="N2409"/>
      <c r="O2409"/>
      <c r="P2409"/>
      <c r="Q2409"/>
      <c r="R2409"/>
      <c r="S2409"/>
      <c r="T2409"/>
      <c r="U2409"/>
    </row>
    <row r="2410" spans="1:21" ht="15.75" customHeight="1">
      <c r="A2410"/>
      <c r="B2410"/>
      <c r="C2410"/>
      <c r="D2410"/>
      <c r="E2410"/>
      <c r="F2410"/>
      <c r="G2410"/>
      <c r="H2410"/>
      <c r="I2410" s="8"/>
      <c r="J2410" s="425"/>
      <c r="K2410"/>
      <c r="L2410"/>
      <c r="M2410"/>
      <c r="N2410"/>
      <c r="O2410"/>
      <c r="P2410"/>
      <c r="Q2410"/>
      <c r="R2410"/>
      <c r="S2410"/>
      <c r="T2410"/>
      <c r="U2410"/>
    </row>
    <row r="2411" spans="1:21" ht="15.75" customHeight="1">
      <c r="A2411"/>
      <c r="B2411"/>
      <c r="C2411"/>
      <c r="D2411"/>
      <c r="E2411"/>
      <c r="F2411"/>
      <c r="G2411"/>
      <c r="H2411"/>
      <c r="I2411" s="8"/>
      <c r="J2411" s="425"/>
      <c r="K2411"/>
      <c r="L2411"/>
      <c r="M2411"/>
      <c r="N2411"/>
      <c r="O2411"/>
      <c r="P2411"/>
      <c r="Q2411"/>
      <c r="R2411"/>
      <c r="S2411"/>
      <c r="T2411"/>
      <c r="U2411"/>
    </row>
    <row r="2412" spans="1:21" ht="15.75" customHeight="1">
      <c r="A2412"/>
      <c r="B2412"/>
      <c r="C2412"/>
      <c r="D2412"/>
      <c r="E2412"/>
      <c r="F2412"/>
      <c r="G2412"/>
      <c r="H2412"/>
      <c r="I2412" s="8"/>
      <c r="J2412" s="425"/>
      <c r="K2412"/>
      <c r="L2412"/>
      <c r="M2412"/>
      <c r="N2412"/>
      <c r="O2412"/>
      <c r="P2412"/>
      <c r="Q2412"/>
      <c r="R2412"/>
      <c r="S2412"/>
      <c r="T2412"/>
      <c r="U2412"/>
    </row>
    <row r="2413" spans="1:21" ht="15.75" customHeight="1">
      <c r="A2413"/>
      <c r="B2413"/>
      <c r="C2413"/>
      <c r="D2413"/>
      <c r="E2413"/>
      <c r="F2413"/>
      <c r="G2413"/>
      <c r="H2413"/>
      <c r="I2413" s="8"/>
      <c r="J2413" s="425"/>
      <c r="K2413"/>
      <c r="L2413"/>
      <c r="M2413"/>
      <c r="N2413"/>
      <c r="O2413"/>
      <c r="P2413"/>
      <c r="Q2413"/>
      <c r="R2413"/>
      <c r="S2413"/>
      <c r="T2413"/>
      <c r="U2413"/>
    </row>
    <row r="2414" spans="1:21" ht="15.75" customHeight="1">
      <c r="A2414"/>
      <c r="B2414"/>
      <c r="C2414"/>
      <c r="D2414"/>
      <c r="E2414"/>
      <c r="F2414"/>
      <c r="G2414"/>
      <c r="H2414"/>
      <c r="I2414" s="8"/>
      <c r="J2414" s="425"/>
      <c r="K2414"/>
      <c r="L2414"/>
      <c r="M2414"/>
      <c r="N2414"/>
      <c r="O2414"/>
      <c r="P2414"/>
      <c r="Q2414"/>
      <c r="R2414"/>
      <c r="S2414"/>
      <c r="T2414"/>
      <c r="U2414"/>
    </row>
    <row r="2415" spans="1:21" ht="15.75" customHeight="1">
      <c r="A2415"/>
      <c r="B2415"/>
      <c r="C2415"/>
      <c r="D2415"/>
      <c r="E2415"/>
      <c r="F2415"/>
      <c r="G2415"/>
      <c r="H2415"/>
      <c r="I2415" s="8"/>
      <c r="J2415" s="425"/>
      <c r="K2415"/>
      <c r="L2415"/>
      <c r="M2415"/>
      <c r="N2415"/>
      <c r="O2415"/>
      <c r="P2415"/>
      <c r="Q2415"/>
      <c r="R2415"/>
      <c r="S2415"/>
      <c r="T2415"/>
      <c r="U2415"/>
    </row>
    <row r="2416" spans="1:21" ht="15.75" customHeight="1">
      <c r="A2416"/>
      <c r="B2416"/>
      <c r="C2416"/>
      <c r="D2416"/>
      <c r="E2416"/>
      <c r="F2416"/>
      <c r="G2416"/>
      <c r="H2416"/>
      <c r="I2416" s="8"/>
      <c r="J2416" s="425"/>
      <c r="K2416"/>
      <c r="L2416"/>
      <c r="M2416"/>
      <c r="N2416"/>
      <c r="O2416"/>
      <c r="P2416"/>
      <c r="Q2416"/>
      <c r="R2416"/>
      <c r="S2416"/>
      <c r="T2416"/>
      <c r="U2416"/>
    </row>
    <row r="2417" spans="1:21" ht="15.75" customHeight="1">
      <c r="A2417"/>
      <c r="B2417"/>
      <c r="C2417"/>
      <c r="D2417"/>
      <c r="E2417"/>
      <c r="F2417"/>
      <c r="G2417"/>
      <c r="H2417"/>
      <c r="I2417" s="8"/>
      <c r="J2417" s="425"/>
      <c r="K2417"/>
      <c r="L2417"/>
      <c r="M2417"/>
      <c r="N2417"/>
      <c r="O2417"/>
      <c r="P2417"/>
      <c r="Q2417"/>
      <c r="R2417"/>
      <c r="S2417"/>
      <c r="T2417"/>
      <c r="U2417"/>
    </row>
    <row r="2418" spans="1:21" ht="15.75" customHeight="1">
      <c r="A2418"/>
      <c r="B2418"/>
      <c r="C2418"/>
      <c r="D2418"/>
      <c r="E2418"/>
      <c r="F2418"/>
      <c r="G2418"/>
      <c r="H2418"/>
      <c r="I2418" s="8"/>
      <c r="J2418" s="425"/>
      <c r="K2418"/>
      <c r="L2418"/>
      <c r="M2418"/>
      <c r="N2418"/>
      <c r="O2418"/>
      <c r="P2418"/>
      <c r="Q2418"/>
      <c r="R2418"/>
      <c r="S2418"/>
      <c r="T2418"/>
      <c r="U2418"/>
    </row>
    <row r="2419" spans="1:21" ht="15.75" customHeight="1">
      <c r="A2419"/>
      <c r="B2419"/>
      <c r="C2419"/>
      <c r="D2419"/>
      <c r="E2419"/>
      <c r="F2419"/>
      <c r="G2419"/>
      <c r="H2419"/>
      <c r="I2419" s="8"/>
      <c r="J2419" s="425"/>
      <c r="K2419"/>
      <c r="L2419"/>
      <c r="M2419"/>
      <c r="N2419"/>
      <c r="O2419"/>
      <c r="P2419"/>
      <c r="Q2419"/>
      <c r="R2419"/>
      <c r="S2419"/>
      <c r="T2419"/>
      <c r="U2419"/>
    </row>
    <row r="2420" spans="1:21" ht="15.75" customHeight="1">
      <c r="A2420"/>
      <c r="B2420"/>
      <c r="C2420"/>
      <c r="D2420"/>
      <c r="E2420"/>
      <c r="F2420"/>
      <c r="G2420"/>
      <c r="H2420"/>
      <c r="I2420" s="8"/>
      <c r="J2420" s="425"/>
      <c r="K2420"/>
      <c r="L2420"/>
      <c r="M2420"/>
      <c r="N2420"/>
      <c r="O2420"/>
      <c r="P2420"/>
      <c r="Q2420"/>
      <c r="R2420"/>
      <c r="S2420"/>
      <c r="T2420"/>
      <c r="U2420"/>
    </row>
    <row r="2421" spans="1:21" ht="15.75" customHeight="1">
      <c r="A2421"/>
      <c r="B2421"/>
      <c r="C2421"/>
      <c r="D2421"/>
      <c r="E2421"/>
      <c r="F2421"/>
      <c r="G2421"/>
      <c r="H2421"/>
      <c r="I2421" s="8"/>
      <c r="J2421" s="425"/>
      <c r="K2421"/>
      <c r="L2421"/>
      <c r="M2421"/>
      <c r="N2421"/>
      <c r="O2421"/>
      <c r="P2421"/>
      <c r="Q2421"/>
      <c r="R2421"/>
      <c r="S2421"/>
      <c r="T2421"/>
      <c r="U2421"/>
    </row>
    <row r="2422" spans="1:21" ht="15.75" customHeight="1">
      <c r="A2422"/>
      <c r="B2422"/>
      <c r="C2422"/>
      <c r="D2422"/>
      <c r="E2422"/>
      <c r="F2422"/>
      <c r="G2422"/>
      <c r="H2422"/>
      <c r="I2422" s="8"/>
      <c r="J2422" s="425"/>
      <c r="K2422"/>
      <c r="L2422"/>
      <c r="M2422"/>
      <c r="N2422"/>
      <c r="O2422"/>
      <c r="P2422"/>
      <c r="Q2422"/>
      <c r="R2422"/>
      <c r="S2422"/>
      <c r="T2422"/>
      <c r="U2422"/>
    </row>
    <row r="2423" spans="1:21" ht="15.75" customHeight="1">
      <c r="A2423"/>
      <c r="B2423"/>
      <c r="C2423"/>
      <c r="D2423"/>
      <c r="E2423"/>
      <c r="F2423"/>
      <c r="G2423"/>
      <c r="H2423"/>
      <c r="I2423" s="8"/>
      <c r="J2423" s="425"/>
      <c r="K2423"/>
      <c r="L2423"/>
      <c r="M2423"/>
      <c r="N2423"/>
      <c r="O2423"/>
      <c r="P2423"/>
      <c r="Q2423"/>
      <c r="R2423"/>
      <c r="S2423"/>
      <c r="T2423"/>
      <c r="U2423"/>
    </row>
    <row r="2424" spans="1:21" ht="15.75" customHeight="1">
      <c r="A2424"/>
      <c r="B2424"/>
      <c r="C2424"/>
      <c r="D2424"/>
      <c r="E2424"/>
      <c r="F2424"/>
      <c r="G2424"/>
      <c r="H2424"/>
      <c r="I2424" s="8"/>
      <c r="J2424" s="425"/>
      <c r="K2424"/>
      <c r="L2424"/>
      <c r="M2424"/>
      <c r="N2424"/>
      <c r="O2424"/>
      <c r="P2424"/>
      <c r="Q2424"/>
      <c r="R2424"/>
      <c r="S2424"/>
      <c r="T2424"/>
      <c r="U2424"/>
    </row>
    <row r="2425" spans="1:21" ht="15.75" customHeight="1">
      <c r="A2425"/>
      <c r="B2425"/>
      <c r="C2425"/>
      <c r="D2425"/>
      <c r="E2425"/>
      <c r="F2425"/>
      <c r="G2425"/>
      <c r="H2425"/>
      <c r="I2425" s="8"/>
      <c r="J2425" s="425"/>
      <c r="K2425"/>
      <c r="L2425"/>
      <c r="M2425"/>
      <c r="N2425"/>
      <c r="O2425"/>
      <c r="P2425"/>
      <c r="Q2425"/>
      <c r="R2425"/>
      <c r="S2425"/>
      <c r="T2425"/>
      <c r="U2425"/>
    </row>
    <row r="2426" spans="1:21" ht="15.75" customHeight="1">
      <c r="A2426"/>
      <c r="B2426"/>
      <c r="C2426"/>
      <c r="D2426"/>
      <c r="E2426"/>
      <c r="F2426"/>
      <c r="G2426"/>
      <c r="H2426"/>
      <c r="I2426" s="8"/>
      <c r="J2426" s="425"/>
      <c r="K2426"/>
      <c r="L2426"/>
      <c r="M2426"/>
      <c r="N2426"/>
      <c r="O2426"/>
      <c r="P2426"/>
      <c r="Q2426"/>
      <c r="R2426"/>
      <c r="S2426"/>
      <c r="T2426"/>
      <c r="U2426"/>
    </row>
    <row r="2427" spans="1:21" ht="15.75" customHeight="1">
      <c r="A2427"/>
      <c r="B2427"/>
      <c r="C2427"/>
      <c r="D2427"/>
      <c r="E2427"/>
      <c r="F2427"/>
      <c r="G2427"/>
      <c r="H2427"/>
      <c r="I2427" s="8"/>
      <c r="J2427" s="425"/>
      <c r="K2427"/>
      <c r="L2427"/>
      <c r="M2427"/>
      <c r="N2427"/>
      <c r="O2427"/>
      <c r="P2427"/>
      <c r="Q2427"/>
      <c r="R2427"/>
      <c r="S2427"/>
      <c r="T2427"/>
      <c r="U2427"/>
    </row>
    <row r="2428" spans="1:21" ht="15.75" customHeight="1">
      <c r="A2428"/>
      <c r="B2428"/>
      <c r="C2428"/>
      <c r="D2428"/>
      <c r="E2428"/>
      <c r="F2428"/>
      <c r="G2428"/>
      <c r="H2428"/>
      <c r="I2428" s="8"/>
      <c r="J2428" s="425"/>
      <c r="K2428"/>
      <c r="L2428"/>
      <c r="M2428"/>
      <c r="N2428"/>
      <c r="O2428"/>
      <c r="P2428"/>
      <c r="Q2428"/>
      <c r="R2428"/>
      <c r="S2428"/>
      <c r="T2428"/>
      <c r="U2428"/>
    </row>
    <row r="2429" spans="1:21" ht="15.75" customHeight="1">
      <c r="A2429"/>
      <c r="B2429"/>
      <c r="C2429"/>
      <c r="D2429"/>
      <c r="E2429"/>
      <c r="F2429"/>
      <c r="G2429"/>
      <c r="H2429"/>
      <c r="I2429" s="8"/>
      <c r="J2429" s="425"/>
      <c r="K2429"/>
      <c r="L2429"/>
      <c r="M2429"/>
      <c r="N2429"/>
      <c r="O2429"/>
      <c r="P2429"/>
      <c r="Q2429"/>
      <c r="R2429"/>
      <c r="S2429"/>
      <c r="T2429"/>
      <c r="U2429"/>
    </row>
    <row r="2430" spans="1:21" ht="15.75" customHeight="1">
      <c r="A2430"/>
      <c r="B2430"/>
      <c r="C2430"/>
      <c r="D2430"/>
      <c r="E2430"/>
      <c r="F2430"/>
      <c r="G2430"/>
      <c r="H2430"/>
      <c r="I2430" s="8"/>
      <c r="J2430" s="425"/>
      <c r="K2430"/>
      <c r="L2430"/>
      <c r="M2430"/>
      <c r="N2430"/>
      <c r="O2430"/>
      <c r="P2430"/>
      <c r="Q2430"/>
      <c r="R2430"/>
      <c r="S2430"/>
      <c r="T2430"/>
      <c r="U2430"/>
    </row>
    <row r="2431" spans="1:21" ht="15.75" customHeight="1">
      <c r="A2431"/>
      <c r="B2431"/>
      <c r="C2431"/>
      <c r="D2431"/>
      <c r="E2431"/>
      <c r="F2431"/>
      <c r="G2431"/>
      <c r="H2431"/>
      <c r="I2431" s="8"/>
      <c r="J2431" s="425"/>
      <c r="K2431"/>
      <c r="L2431"/>
      <c r="M2431"/>
      <c r="N2431"/>
      <c r="O2431"/>
      <c r="P2431"/>
      <c r="Q2431"/>
      <c r="R2431"/>
      <c r="S2431"/>
      <c r="T2431"/>
      <c r="U2431"/>
    </row>
    <row r="2432" spans="1:21" ht="15.75" customHeight="1">
      <c r="A2432"/>
      <c r="B2432"/>
      <c r="C2432"/>
      <c r="D2432"/>
      <c r="E2432"/>
      <c r="F2432"/>
      <c r="G2432"/>
      <c r="H2432"/>
      <c r="I2432" s="8"/>
      <c r="J2432" s="425"/>
      <c r="K2432"/>
      <c r="L2432"/>
      <c r="M2432"/>
      <c r="N2432"/>
      <c r="O2432"/>
      <c r="P2432"/>
      <c r="Q2432"/>
      <c r="R2432"/>
      <c r="S2432"/>
      <c r="T2432"/>
      <c r="U2432"/>
    </row>
    <row r="2433" spans="1:21" ht="15.75" customHeight="1">
      <c r="A2433"/>
      <c r="B2433"/>
      <c r="C2433"/>
      <c r="D2433"/>
      <c r="E2433"/>
      <c r="F2433"/>
      <c r="G2433"/>
      <c r="H2433"/>
      <c r="I2433" s="8"/>
      <c r="J2433" s="425"/>
      <c r="K2433"/>
      <c r="L2433"/>
      <c r="M2433"/>
      <c r="N2433"/>
      <c r="O2433"/>
      <c r="P2433"/>
      <c r="Q2433"/>
      <c r="R2433"/>
      <c r="S2433"/>
      <c r="T2433"/>
      <c r="U2433"/>
    </row>
    <row r="2434" spans="1:21" ht="15.75" customHeight="1">
      <c r="A2434"/>
      <c r="B2434"/>
      <c r="C2434"/>
      <c r="D2434"/>
      <c r="E2434"/>
      <c r="F2434"/>
      <c r="G2434"/>
      <c r="H2434"/>
      <c r="I2434" s="8"/>
      <c r="J2434" s="425"/>
      <c r="K2434"/>
      <c r="L2434"/>
      <c r="M2434"/>
      <c r="N2434"/>
      <c r="O2434"/>
      <c r="P2434"/>
      <c r="Q2434"/>
      <c r="R2434"/>
      <c r="S2434"/>
      <c r="T2434"/>
      <c r="U2434"/>
    </row>
    <row r="2435" spans="1:21" ht="15.75" customHeight="1">
      <c r="A2435"/>
      <c r="B2435"/>
      <c r="C2435"/>
      <c r="D2435"/>
      <c r="E2435"/>
      <c r="F2435"/>
      <c r="G2435"/>
      <c r="H2435"/>
      <c r="I2435" s="8"/>
      <c r="J2435" s="425"/>
      <c r="K2435"/>
      <c r="L2435"/>
      <c r="M2435"/>
      <c r="N2435"/>
      <c r="O2435"/>
      <c r="P2435"/>
      <c r="Q2435"/>
      <c r="R2435"/>
      <c r="S2435"/>
      <c r="T2435"/>
      <c r="U2435"/>
    </row>
    <row r="2436" spans="1:21" ht="15.75" customHeight="1">
      <c r="A2436"/>
      <c r="B2436"/>
      <c r="C2436"/>
      <c r="D2436"/>
      <c r="E2436"/>
      <c r="F2436"/>
      <c r="G2436"/>
      <c r="H2436"/>
      <c r="I2436" s="8"/>
      <c r="J2436" s="425"/>
      <c r="K2436"/>
      <c r="L2436"/>
      <c r="M2436"/>
      <c r="N2436"/>
      <c r="O2436"/>
      <c r="P2436"/>
      <c r="Q2436"/>
      <c r="R2436"/>
      <c r="S2436"/>
      <c r="T2436"/>
      <c r="U2436"/>
    </row>
    <row r="2437" spans="1:21" ht="15.75" customHeight="1">
      <c r="A2437"/>
      <c r="B2437"/>
      <c r="C2437"/>
      <c r="D2437"/>
      <c r="E2437"/>
      <c r="F2437"/>
      <c r="G2437"/>
      <c r="H2437"/>
      <c r="I2437" s="8"/>
      <c r="J2437" s="425"/>
      <c r="K2437"/>
      <c r="L2437"/>
      <c r="M2437"/>
      <c r="N2437"/>
      <c r="O2437"/>
      <c r="P2437"/>
      <c r="Q2437"/>
      <c r="R2437"/>
      <c r="S2437"/>
      <c r="T2437"/>
      <c r="U2437"/>
    </row>
    <row r="2438" spans="1:21" ht="15.75" customHeight="1">
      <c r="A2438"/>
      <c r="B2438"/>
      <c r="C2438"/>
      <c r="D2438"/>
      <c r="E2438"/>
      <c r="F2438"/>
      <c r="G2438"/>
      <c r="H2438"/>
      <c r="I2438" s="8"/>
      <c r="J2438" s="425"/>
      <c r="K2438"/>
      <c r="L2438"/>
      <c r="M2438"/>
      <c r="N2438"/>
      <c r="O2438"/>
      <c r="P2438"/>
      <c r="Q2438"/>
      <c r="R2438"/>
      <c r="S2438"/>
      <c r="T2438"/>
      <c r="U2438"/>
    </row>
    <row r="2439" spans="1:21" ht="15.75" customHeight="1">
      <c r="A2439"/>
      <c r="B2439"/>
      <c r="C2439"/>
      <c r="D2439"/>
      <c r="E2439"/>
      <c r="F2439"/>
      <c r="G2439"/>
      <c r="H2439"/>
      <c r="I2439" s="8"/>
      <c r="J2439" s="425"/>
      <c r="K2439"/>
      <c r="L2439"/>
      <c r="M2439"/>
      <c r="N2439"/>
      <c r="O2439"/>
      <c r="P2439"/>
      <c r="Q2439"/>
      <c r="R2439"/>
      <c r="S2439"/>
      <c r="T2439"/>
      <c r="U2439"/>
    </row>
    <row r="2440" spans="1:21" ht="15.75" customHeight="1">
      <c r="A2440"/>
      <c r="B2440"/>
      <c r="C2440"/>
      <c r="D2440"/>
      <c r="E2440"/>
      <c r="F2440"/>
      <c r="G2440"/>
      <c r="H2440"/>
      <c r="I2440" s="8"/>
      <c r="J2440" s="425"/>
      <c r="K2440"/>
      <c r="L2440"/>
      <c r="M2440"/>
      <c r="N2440"/>
      <c r="O2440"/>
      <c r="P2440"/>
      <c r="Q2440"/>
      <c r="R2440"/>
      <c r="S2440"/>
      <c r="T2440"/>
      <c r="U2440"/>
    </row>
    <row r="2441" spans="1:21" ht="15.75" customHeight="1">
      <c r="A2441"/>
      <c r="B2441"/>
      <c r="C2441"/>
      <c r="D2441"/>
      <c r="E2441"/>
      <c r="F2441"/>
      <c r="G2441"/>
      <c r="H2441"/>
      <c r="I2441" s="8"/>
      <c r="J2441" s="425"/>
      <c r="K2441"/>
      <c r="L2441"/>
      <c r="M2441"/>
      <c r="N2441"/>
      <c r="O2441"/>
      <c r="P2441"/>
      <c r="Q2441"/>
      <c r="R2441"/>
      <c r="S2441"/>
      <c r="T2441"/>
      <c r="U2441"/>
    </row>
    <row r="2442" spans="1:21" ht="15.75" customHeight="1">
      <c r="A2442"/>
      <c r="B2442"/>
      <c r="C2442"/>
      <c r="D2442"/>
      <c r="E2442"/>
      <c r="F2442"/>
      <c r="G2442"/>
      <c r="H2442"/>
      <c r="I2442" s="8"/>
      <c r="J2442" s="425"/>
      <c r="K2442"/>
      <c r="L2442"/>
      <c r="M2442"/>
      <c r="N2442"/>
      <c r="O2442"/>
      <c r="P2442"/>
      <c r="Q2442"/>
      <c r="R2442"/>
      <c r="S2442"/>
      <c r="T2442"/>
      <c r="U2442"/>
    </row>
    <row r="2443" spans="1:21" ht="15.75" customHeight="1">
      <c r="A2443"/>
      <c r="B2443"/>
      <c r="C2443"/>
      <c r="D2443"/>
      <c r="E2443"/>
      <c r="F2443"/>
      <c r="G2443"/>
      <c r="H2443"/>
      <c r="I2443" s="8"/>
      <c r="J2443" s="425"/>
      <c r="K2443"/>
      <c r="L2443"/>
      <c r="M2443"/>
      <c r="N2443"/>
      <c r="O2443"/>
      <c r="P2443"/>
      <c r="Q2443"/>
      <c r="R2443"/>
      <c r="S2443"/>
      <c r="T2443"/>
      <c r="U2443"/>
    </row>
    <row r="2444" spans="1:21" ht="15.75" customHeight="1">
      <c r="A2444"/>
      <c r="B2444"/>
      <c r="C2444"/>
      <c r="D2444"/>
      <c r="E2444"/>
      <c r="F2444"/>
      <c r="G2444"/>
      <c r="H2444"/>
      <c r="I2444" s="8"/>
      <c r="J2444" s="425"/>
      <c r="K2444"/>
      <c r="L2444"/>
      <c r="M2444"/>
      <c r="N2444"/>
      <c r="O2444"/>
      <c r="P2444"/>
      <c r="Q2444"/>
      <c r="R2444"/>
      <c r="S2444"/>
      <c r="T2444"/>
      <c r="U2444"/>
    </row>
    <row r="2445" spans="1:21" ht="15.75" customHeight="1">
      <c r="A2445"/>
      <c r="B2445"/>
      <c r="C2445"/>
      <c r="D2445"/>
      <c r="E2445"/>
      <c r="F2445"/>
      <c r="G2445"/>
      <c r="H2445"/>
      <c r="I2445" s="8"/>
      <c r="J2445" s="425"/>
      <c r="K2445"/>
      <c r="L2445"/>
      <c r="M2445"/>
      <c r="N2445"/>
      <c r="O2445"/>
      <c r="P2445"/>
      <c r="Q2445"/>
      <c r="R2445"/>
      <c r="S2445"/>
      <c r="T2445"/>
      <c r="U2445"/>
    </row>
    <row r="2446" spans="1:21" ht="15.75" customHeight="1">
      <c r="A2446"/>
      <c r="B2446"/>
      <c r="C2446"/>
      <c r="D2446"/>
      <c r="E2446"/>
      <c r="F2446"/>
      <c r="G2446"/>
      <c r="H2446"/>
      <c r="I2446" s="8"/>
      <c r="J2446" s="425"/>
      <c r="K2446"/>
      <c r="L2446"/>
      <c r="M2446"/>
      <c r="N2446"/>
      <c r="O2446"/>
      <c r="P2446"/>
      <c r="Q2446"/>
      <c r="R2446"/>
      <c r="S2446"/>
      <c r="T2446"/>
      <c r="U2446"/>
    </row>
    <row r="2447" spans="1:21" ht="15.75" customHeight="1">
      <c r="A2447"/>
      <c r="B2447"/>
      <c r="C2447"/>
      <c r="D2447"/>
      <c r="E2447"/>
      <c r="F2447"/>
      <c r="G2447"/>
      <c r="H2447"/>
      <c r="I2447" s="8"/>
      <c r="J2447" s="425"/>
      <c r="K2447"/>
      <c r="L2447"/>
      <c r="M2447"/>
      <c r="N2447"/>
      <c r="O2447"/>
      <c r="P2447"/>
      <c r="Q2447"/>
      <c r="R2447"/>
      <c r="S2447"/>
      <c r="T2447"/>
      <c r="U2447"/>
    </row>
    <row r="2448" spans="1:21" ht="15.75" customHeight="1">
      <c r="A2448"/>
      <c r="B2448"/>
      <c r="C2448"/>
      <c r="D2448"/>
      <c r="E2448"/>
      <c r="F2448"/>
      <c r="G2448"/>
      <c r="H2448"/>
      <c r="I2448" s="8"/>
      <c r="J2448" s="425"/>
      <c r="K2448"/>
      <c r="L2448"/>
      <c r="M2448"/>
      <c r="N2448"/>
      <c r="O2448"/>
      <c r="P2448"/>
      <c r="Q2448"/>
      <c r="R2448"/>
      <c r="S2448"/>
      <c r="T2448"/>
      <c r="U2448"/>
    </row>
    <row r="2449" spans="1:21" ht="15.75" customHeight="1">
      <c r="A2449"/>
      <c r="B2449"/>
      <c r="C2449"/>
      <c r="D2449"/>
      <c r="E2449"/>
      <c r="F2449"/>
      <c r="G2449"/>
      <c r="H2449"/>
      <c r="I2449" s="8"/>
      <c r="J2449" s="425"/>
      <c r="K2449"/>
      <c r="L2449"/>
      <c r="M2449"/>
      <c r="N2449"/>
      <c r="O2449"/>
      <c r="P2449"/>
      <c r="Q2449"/>
      <c r="R2449"/>
      <c r="S2449"/>
      <c r="T2449"/>
      <c r="U2449"/>
    </row>
    <row r="2450" spans="1:21" ht="15.75" customHeight="1">
      <c r="A2450"/>
      <c r="B2450"/>
      <c r="C2450"/>
      <c r="D2450"/>
      <c r="E2450"/>
      <c r="F2450"/>
      <c r="G2450"/>
      <c r="H2450"/>
      <c r="I2450" s="8"/>
      <c r="J2450" s="425"/>
      <c r="K2450"/>
      <c r="L2450"/>
      <c r="M2450"/>
      <c r="N2450"/>
      <c r="O2450"/>
      <c r="P2450"/>
      <c r="Q2450"/>
      <c r="R2450"/>
      <c r="S2450"/>
      <c r="T2450"/>
      <c r="U2450"/>
    </row>
    <row r="2451" spans="1:21" ht="15.75" customHeight="1">
      <c r="A2451"/>
      <c r="B2451"/>
      <c r="C2451"/>
      <c r="D2451"/>
      <c r="E2451"/>
      <c r="F2451"/>
      <c r="G2451"/>
      <c r="H2451"/>
      <c r="I2451" s="8"/>
      <c r="J2451" s="425"/>
      <c r="K2451"/>
      <c r="L2451"/>
      <c r="M2451"/>
      <c r="N2451"/>
      <c r="O2451"/>
      <c r="P2451"/>
      <c r="Q2451"/>
      <c r="R2451"/>
      <c r="S2451"/>
      <c r="T2451"/>
      <c r="U2451"/>
    </row>
    <row r="2452" spans="1:21" ht="15.75" customHeight="1">
      <c r="A2452"/>
      <c r="B2452"/>
      <c r="C2452"/>
      <c r="D2452"/>
      <c r="E2452"/>
      <c r="F2452"/>
      <c r="G2452"/>
      <c r="H2452"/>
      <c r="I2452" s="8"/>
      <c r="J2452" s="425"/>
      <c r="K2452"/>
      <c r="L2452"/>
      <c r="M2452"/>
      <c r="N2452"/>
      <c r="O2452"/>
      <c r="P2452"/>
      <c r="Q2452"/>
      <c r="R2452"/>
      <c r="S2452"/>
      <c r="T2452"/>
      <c r="U2452"/>
    </row>
    <row r="2453" spans="1:21" ht="15.75" customHeight="1">
      <c r="A2453"/>
      <c r="B2453"/>
      <c r="C2453"/>
      <c r="D2453"/>
      <c r="E2453"/>
      <c r="F2453"/>
      <c r="G2453"/>
      <c r="H2453"/>
      <c r="I2453" s="8"/>
      <c r="J2453" s="425"/>
      <c r="K2453"/>
      <c r="L2453"/>
      <c r="M2453"/>
      <c r="N2453"/>
      <c r="O2453"/>
      <c r="P2453"/>
      <c r="Q2453"/>
      <c r="R2453"/>
      <c r="S2453"/>
      <c r="T2453"/>
      <c r="U2453"/>
    </row>
    <row r="2454" spans="1:21" ht="15.75" customHeight="1">
      <c r="A2454"/>
      <c r="B2454"/>
      <c r="C2454"/>
      <c r="D2454"/>
      <c r="E2454"/>
      <c r="F2454"/>
      <c r="G2454"/>
      <c r="H2454"/>
      <c r="I2454" s="8"/>
      <c r="J2454" s="425"/>
      <c r="K2454"/>
      <c r="L2454"/>
      <c r="M2454"/>
      <c r="N2454"/>
      <c r="O2454"/>
      <c r="P2454"/>
      <c r="Q2454"/>
      <c r="R2454"/>
      <c r="S2454"/>
      <c r="T2454"/>
      <c r="U2454"/>
    </row>
    <row r="2455" spans="1:21" ht="15.75" customHeight="1">
      <c r="A2455"/>
      <c r="B2455"/>
      <c r="C2455"/>
      <c r="D2455"/>
      <c r="E2455"/>
      <c r="F2455"/>
      <c r="G2455"/>
      <c r="H2455"/>
      <c r="I2455" s="8"/>
      <c r="J2455" s="425"/>
      <c r="K2455"/>
      <c r="L2455"/>
      <c r="M2455"/>
      <c r="N2455"/>
      <c r="O2455"/>
      <c r="P2455"/>
      <c r="Q2455"/>
      <c r="R2455"/>
      <c r="S2455"/>
      <c r="T2455"/>
      <c r="U2455"/>
    </row>
    <row r="2456" spans="1:21" ht="15.75" customHeight="1">
      <c r="A2456"/>
      <c r="B2456"/>
      <c r="C2456"/>
      <c r="D2456"/>
      <c r="E2456"/>
      <c r="F2456"/>
      <c r="G2456"/>
      <c r="H2456"/>
      <c r="I2456" s="8"/>
      <c r="J2456" s="425"/>
      <c r="K2456"/>
      <c r="L2456"/>
      <c r="M2456"/>
      <c r="N2456"/>
      <c r="O2456"/>
      <c r="P2456"/>
      <c r="Q2456"/>
      <c r="R2456"/>
      <c r="S2456"/>
      <c r="T2456"/>
      <c r="U2456"/>
    </row>
    <row r="2457" spans="1:21" ht="15.75" customHeight="1">
      <c r="A2457"/>
      <c r="B2457"/>
      <c r="C2457"/>
      <c r="D2457"/>
      <c r="E2457"/>
      <c r="F2457"/>
      <c r="G2457"/>
      <c r="H2457"/>
      <c r="I2457" s="8"/>
      <c r="J2457" s="425"/>
      <c r="K2457"/>
      <c r="L2457"/>
      <c r="M2457"/>
      <c r="N2457"/>
      <c r="O2457"/>
      <c r="P2457"/>
      <c r="Q2457"/>
      <c r="R2457"/>
      <c r="S2457"/>
      <c r="T2457"/>
      <c r="U2457"/>
    </row>
    <row r="2458" spans="1:21" ht="15.75" customHeight="1">
      <c r="A2458"/>
      <c r="B2458"/>
      <c r="C2458"/>
      <c r="D2458"/>
      <c r="E2458"/>
      <c r="F2458"/>
      <c r="G2458"/>
      <c r="H2458"/>
      <c r="I2458" s="8"/>
      <c r="J2458" s="425"/>
      <c r="K2458"/>
      <c r="L2458"/>
      <c r="M2458"/>
      <c r="N2458"/>
      <c r="O2458"/>
      <c r="P2458"/>
      <c r="Q2458"/>
      <c r="R2458"/>
      <c r="S2458"/>
      <c r="T2458"/>
      <c r="U2458"/>
    </row>
    <row r="2459" spans="1:21" ht="15.75" customHeight="1">
      <c r="A2459"/>
      <c r="B2459"/>
      <c r="C2459"/>
      <c r="D2459"/>
      <c r="E2459"/>
      <c r="F2459"/>
      <c r="G2459"/>
      <c r="H2459"/>
      <c r="I2459" s="8"/>
      <c r="J2459" s="425"/>
      <c r="K2459"/>
      <c r="L2459"/>
      <c r="M2459"/>
      <c r="N2459"/>
      <c r="O2459"/>
      <c r="P2459"/>
      <c r="Q2459"/>
      <c r="R2459"/>
      <c r="S2459"/>
      <c r="T2459"/>
      <c r="U2459"/>
    </row>
    <row r="2460" spans="1:21" ht="15.75" customHeight="1">
      <c r="A2460"/>
      <c r="B2460"/>
      <c r="C2460"/>
      <c r="D2460"/>
      <c r="E2460"/>
      <c r="F2460"/>
      <c r="G2460"/>
      <c r="H2460"/>
      <c r="I2460" s="8"/>
      <c r="J2460" s="425"/>
      <c r="K2460"/>
      <c r="L2460"/>
      <c r="M2460"/>
      <c r="N2460"/>
      <c r="O2460"/>
      <c r="P2460"/>
      <c r="Q2460"/>
      <c r="R2460"/>
      <c r="S2460"/>
      <c r="T2460"/>
      <c r="U2460"/>
    </row>
    <row r="2461" spans="1:21" ht="15.75" customHeight="1">
      <c r="A2461"/>
      <c r="B2461"/>
      <c r="C2461"/>
      <c r="D2461"/>
      <c r="E2461"/>
      <c r="F2461"/>
      <c r="G2461"/>
      <c r="H2461"/>
      <c r="I2461" s="8"/>
      <c r="J2461" s="425"/>
      <c r="K2461"/>
      <c r="L2461"/>
      <c r="M2461"/>
      <c r="N2461"/>
      <c r="O2461"/>
      <c r="P2461"/>
      <c r="Q2461"/>
      <c r="R2461"/>
      <c r="S2461"/>
      <c r="T2461"/>
      <c r="U2461"/>
    </row>
    <row r="2462" spans="1:21" ht="15.75" customHeight="1">
      <c r="A2462"/>
      <c r="B2462"/>
      <c r="C2462"/>
      <c r="D2462"/>
      <c r="E2462"/>
      <c r="F2462"/>
      <c r="G2462"/>
      <c r="H2462"/>
      <c r="I2462" s="8"/>
      <c r="J2462" s="425"/>
      <c r="K2462"/>
      <c r="L2462"/>
      <c r="M2462"/>
      <c r="N2462"/>
      <c r="O2462"/>
      <c r="P2462"/>
      <c r="Q2462"/>
      <c r="R2462"/>
      <c r="S2462"/>
      <c r="T2462"/>
      <c r="U2462"/>
    </row>
    <row r="2463" spans="1:21" ht="15.75" customHeight="1">
      <c r="A2463"/>
      <c r="B2463"/>
      <c r="C2463"/>
      <c r="D2463"/>
      <c r="E2463"/>
      <c r="F2463"/>
      <c r="G2463"/>
      <c r="H2463"/>
      <c r="I2463" s="8"/>
      <c r="J2463" s="425"/>
      <c r="K2463"/>
      <c r="L2463"/>
      <c r="M2463"/>
      <c r="N2463"/>
      <c r="O2463"/>
      <c r="P2463"/>
      <c r="Q2463"/>
      <c r="R2463"/>
      <c r="S2463"/>
      <c r="T2463"/>
      <c r="U2463"/>
    </row>
    <row r="2464" spans="1:21" ht="15.75" customHeight="1">
      <c r="A2464"/>
      <c r="B2464"/>
      <c r="C2464"/>
      <c r="D2464"/>
      <c r="E2464"/>
      <c r="F2464"/>
      <c r="G2464"/>
      <c r="H2464"/>
      <c r="I2464" s="8"/>
      <c r="J2464" s="425"/>
      <c r="K2464"/>
      <c r="L2464"/>
      <c r="M2464"/>
      <c r="N2464"/>
      <c r="O2464"/>
      <c r="P2464"/>
      <c r="Q2464"/>
      <c r="R2464"/>
      <c r="S2464"/>
      <c r="T2464"/>
      <c r="U2464"/>
    </row>
    <row r="2465" spans="1:21" ht="15.75" customHeight="1">
      <c r="A2465"/>
      <c r="B2465"/>
      <c r="C2465"/>
      <c r="D2465"/>
      <c r="E2465"/>
      <c r="F2465"/>
      <c r="G2465"/>
      <c r="H2465"/>
      <c r="I2465" s="8"/>
      <c r="J2465" s="425"/>
      <c r="K2465"/>
      <c r="L2465"/>
      <c r="M2465"/>
      <c r="N2465"/>
      <c r="O2465"/>
      <c r="P2465"/>
      <c r="Q2465"/>
      <c r="R2465"/>
      <c r="S2465"/>
      <c r="T2465"/>
      <c r="U2465"/>
    </row>
    <row r="2466" spans="1:21" ht="15.75" customHeight="1">
      <c r="A2466"/>
      <c r="B2466"/>
      <c r="C2466"/>
      <c r="D2466"/>
      <c r="E2466"/>
      <c r="F2466"/>
      <c r="G2466"/>
      <c r="H2466"/>
      <c r="I2466" s="8"/>
      <c r="J2466" s="425"/>
      <c r="K2466"/>
      <c r="L2466"/>
      <c r="M2466"/>
      <c r="N2466"/>
      <c r="O2466"/>
      <c r="P2466"/>
      <c r="Q2466"/>
      <c r="R2466"/>
      <c r="S2466"/>
      <c r="T2466"/>
      <c r="U2466"/>
    </row>
    <row r="2467" spans="1:21" ht="15.75" customHeight="1">
      <c r="A2467"/>
      <c r="B2467"/>
      <c r="C2467"/>
      <c r="D2467"/>
      <c r="E2467"/>
      <c r="F2467"/>
      <c r="G2467"/>
      <c r="H2467"/>
      <c r="I2467" s="8"/>
      <c r="J2467" s="425"/>
      <c r="K2467"/>
      <c r="L2467"/>
      <c r="M2467"/>
      <c r="N2467"/>
      <c r="O2467"/>
      <c r="P2467"/>
      <c r="Q2467"/>
      <c r="R2467"/>
      <c r="S2467"/>
      <c r="T2467"/>
      <c r="U2467"/>
    </row>
    <row r="2468" spans="1:21" ht="15.75" customHeight="1">
      <c r="A2468"/>
      <c r="B2468"/>
      <c r="C2468"/>
      <c r="D2468"/>
      <c r="E2468"/>
      <c r="F2468"/>
      <c r="G2468"/>
      <c r="H2468"/>
      <c r="I2468" s="8"/>
      <c r="J2468" s="425"/>
      <c r="K2468"/>
      <c r="L2468"/>
      <c r="M2468"/>
      <c r="N2468"/>
      <c r="O2468"/>
      <c r="P2468"/>
      <c r="Q2468"/>
      <c r="R2468"/>
      <c r="S2468"/>
      <c r="T2468"/>
      <c r="U2468"/>
    </row>
    <row r="2469" spans="1:21" ht="15.75" customHeight="1">
      <c r="A2469"/>
      <c r="B2469"/>
      <c r="C2469"/>
      <c r="D2469"/>
      <c r="E2469"/>
      <c r="F2469"/>
      <c r="G2469"/>
      <c r="H2469"/>
      <c r="I2469" s="8"/>
      <c r="J2469" s="425"/>
      <c r="K2469"/>
      <c r="L2469"/>
      <c r="M2469"/>
      <c r="N2469"/>
      <c r="O2469"/>
      <c r="P2469"/>
      <c r="Q2469"/>
      <c r="R2469"/>
      <c r="S2469"/>
      <c r="T2469"/>
      <c r="U2469"/>
    </row>
    <row r="2470" spans="1:21" ht="15.75" customHeight="1">
      <c r="A2470"/>
      <c r="B2470"/>
      <c r="C2470"/>
      <c r="D2470"/>
      <c r="E2470"/>
      <c r="F2470"/>
      <c r="G2470"/>
      <c r="H2470"/>
      <c r="I2470" s="8"/>
      <c r="J2470" s="425"/>
      <c r="K2470"/>
      <c r="L2470"/>
      <c r="M2470"/>
      <c r="N2470"/>
      <c r="O2470"/>
      <c r="P2470"/>
      <c r="Q2470"/>
      <c r="R2470"/>
      <c r="S2470"/>
      <c r="T2470"/>
      <c r="U2470"/>
    </row>
    <row r="2471" spans="1:21" ht="15.75" customHeight="1">
      <c r="A2471"/>
      <c r="B2471"/>
      <c r="C2471"/>
      <c r="D2471"/>
      <c r="E2471"/>
      <c r="F2471"/>
      <c r="G2471"/>
      <c r="H2471"/>
      <c r="I2471" s="8"/>
      <c r="J2471" s="425"/>
      <c r="K2471"/>
      <c r="L2471"/>
      <c r="M2471"/>
      <c r="N2471"/>
      <c r="O2471"/>
      <c r="P2471"/>
      <c r="Q2471"/>
      <c r="R2471"/>
      <c r="S2471"/>
      <c r="T2471"/>
      <c r="U2471"/>
    </row>
    <row r="2472" spans="1:21" ht="15.75" customHeight="1">
      <c r="A2472"/>
      <c r="B2472"/>
      <c r="C2472"/>
      <c r="D2472"/>
      <c r="E2472"/>
      <c r="F2472"/>
      <c r="G2472"/>
      <c r="H2472"/>
      <c r="I2472" s="8"/>
      <c r="J2472" s="425"/>
      <c r="K2472"/>
      <c r="L2472"/>
      <c r="M2472"/>
      <c r="N2472"/>
      <c r="O2472"/>
      <c r="P2472"/>
      <c r="Q2472"/>
      <c r="R2472"/>
      <c r="S2472"/>
      <c r="T2472"/>
      <c r="U2472"/>
    </row>
    <row r="2473" spans="1:21" ht="15.75" customHeight="1">
      <c r="A2473"/>
      <c r="B2473"/>
      <c r="C2473"/>
      <c r="D2473"/>
      <c r="E2473"/>
      <c r="F2473"/>
      <c r="G2473"/>
      <c r="H2473"/>
      <c r="I2473" s="8"/>
      <c r="J2473" s="425"/>
      <c r="K2473"/>
      <c r="L2473"/>
      <c r="M2473"/>
      <c r="N2473"/>
      <c r="O2473"/>
      <c r="P2473"/>
      <c r="Q2473"/>
      <c r="R2473"/>
      <c r="S2473"/>
      <c r="T2473"/>
      <c r="U2473"/>
    </row>
    <row r="2474" spans="1:21" ht="15.75" customHeight="1">
      <c r="A2474"/>
      <c r="B2474"/>
      <c r="C2474"/>
      <c r="D2474"/>
      <c r="E2474"/>
      <c r="F2474"/>
      <c r="G2474"/>
      <c r="H2474"/>
      <c r="I2474" s="8"/>
      <c r="J2474" s="425"/>
      <c r="K2474"/>
      <c r="L2474"/>
      <c r="M2474"/>
      <c r="N2474"/>
      <c r="O2474"/>
      <c r="P2474"/>
      <c r="Q2474"/>
      <c r="R2474"/>
      <c r="S2474"/>
      <c r="T2474"/>
      <c r="U2474"/>
    </row>
    <row r="2475" spans="1:21" ht="15.75" customHeight="1">
      <c r="A2475"/>
      <c r="B2475"/>
      <c r="C2475"/>
      <c r="D2475"/>
      <c r="E2475"/>
      <c r="F2475"/>
      <c r="G2475"/>
      <c r="H2475"/>
      <c r="I2475" s="8"/>
      <c r="J2475" s="425"/>
      <c r="K2475"/>
      <c r="L2475"/>
      <c r="M2475"/>
      <c r="N2475"/>
      <c r="O2475"/>
      <c r="P2475"/>
      <c r="Q2475"/>
      <c r="R2475"/>
      <c r="S2475"/>
      <c r="T2475"/>
      <c r="U2475"/>
    </row>
    <row r="2476" spans="1:21" ht="15.75" customHeight="1">
      <c r="A2476"/>
      <c r="B2476"/>
      <c r="C2476"/>
      <c r="D2476"/>
      <c r="E2476"/>
      <c r="F2476"/>
      <c r="G2476"/>
      <c r="H2476"/>
      <c r="I2476" s="8"/>
      <c r="J2476" s="425"/>
      <c r="K2476"/>
      <c r="L2476"/>
      <c r="M2476"/>
      <c r="N2476"/>
      <c r="O2476"/>
      <c r="P2476"/>
      <c r="Q2476"/>
      <c r="R2476"/>
      <c r="S2476"/>
      <c r="T2476"/>
      <c r="U2476"/>
    </row>
    <row r="2477" spans="1:21" ht="15.75" customHeight="1">
      <c r="A2477"/>
      <c r="B2477"/>
      <c r="C2477"/>
      <c r="D2477"/>
      <c r="E2477"/>
      <c r="F2477"/>
      <c r="G2477"/>
      <c r="H2477"/>
      <c r="I2477" s="8"/>
      <c r="J2477" s="425"/>
      <c r="K2477"/>
      <c r="L2477"/>
      <c r="M2477"/>
      <c r="N2477"/>
      <c r="O2477"/>
      <c r="P2477"/>
      <c r="Q2477"/>
      <c r="R2477"/>
      <c r="S2477"/>
      <c r="T2477"/>
      <c r="U2477"/>
    </row>
    <row r="2478" spans="1:21" ht="15.75" customHeight="1">
      <c r="A2478"/>
      <c r="B2478"/>
      <c r="C2478"/>
      <c r="D2478"/>
      <c r="E2478"/>
      <c r="F2478"/>
      <c r="G2478"/>
      <c r="H2478"/>
      <c r="I2478" s="8"/>
      <c r="J2478" s="425"/>
      <c r="K2478"/>
      <c r="L2478"/>
      <c r="M2478"/>
      <c r="N2478"/>
      <c r="O2478"/>
      <c r="P2478"/>
      <c r="Q2478"/>
      <c r="R2478"/>
      <c r="S2478"/>
      <c r="T2478"/>
      <c r="U2478"/>
    </row>
    <row r="2479" spans="1:21" ht="15.75" customHeight="1">
      <c r="A2479"/>
      <c r="B2479"/>
      <c r="C2479"/>
      <c r="D2479"/>
      <c r="E2479"/>
      <c r="F2479"/>
      <c r="G2479"/>
      <c r="H2479"/>
      <c r="I2479" s="8"/>
      <c r="J2479" s="425"/>
      <c r="K2479"/>
      <c r="L2479"/>
      <c r="M2479"/>
      <c r="N2479"/>
      <c r="O2479"/>
      <c r="P2479"/>
      <c r="Q2479"/>
      <c r="R2479"/>
      <c r="S2479"/>
      <c r="T2479"/>
      <c r="U2479"/>
    </row>
    <row r="2480" spans="1:21" ht="15.75" customHeight="1">
      <c r="A2480"/>
      <c r="B2480"/>
      <c r="C2480"/>
      <c r="D2480"/>
      <c r="E2480"/>
      <c r="F2480"/>
      <c r="G2480"/>
      <c r="H2480"/>
      <c r="I2480" s="8"/>
      <c r="J2480" s="425"/>
      <c r="K2480"/>
      <c r="L2480"/>
      <c r="M2480"/>
      <c r="N2480"/>
      <c r="O2480"/>
      <c r="P2480"/>
      <c r="Q2480"/>
      <c r="R2480"/>
      <c r="S2480"/>
      <c r="T2480"/>
      <c r="U2480"/>
    </row>
    <row r="2481" spans="1:21" ht="15.75" customHeight="1">
      <c r="A2481"/>
      <c r="B2481"/>
      <c r="C2481"/>
      <c r="D2481"/>
      <c r="E2481"/>
      <c r="F2481"/>
      <c r="G2481"/>
      <c r="H2481"/>
      <c r="I2481" s="8"/>
      <c r="J2481" s="425"/>
      <c r="K2481"/>
      <c r="L2481"/>
      <c r="M2481"/>
      <c r="N2481"/>
      <c r="O2481"/>
      <c r="P2481"/>
      <c r="Q2481"/>
      <c r="R2481"/>
      <c r="S2481"/>
      <c r="T2481"/>
      <c r="U2481"/>
    </row>
    <row r="2482" spans="1:21" ht="15.75" customHeight="1">
      <c r="A2482"/>
      <c r="B2482"/>
      <c r="C2482"/>
      <c r="D2482"/>
      <c r="E2482"/>
      <c r="F2482"/>
      <c r="G2482"/>
      <c r="H2482"/>
      <c r="I2482" s="8"/>
      <c r="J2482" s="425"/>
      <c r="K2482"/>
      <c r="L2482"/>
      <c r="M2482"/>
      <c r="N2482"/>
      <c r="O2482"/>
      <c r="P2482"/>
      <c r="Q2482"/>
      <c r="R2482"/>
      <c r="S2482"/>
      <c r="T2482"/>
      <c r="U2482"/>
    </row>
    <row r="2483" spans="1:21" ht="15.75" customHeight="1">
      <c r="A2483"/>
      <c r="B2483"/>
      <c r="C2483"/>
      <c r="D2483"/>
      <c r="E2483"/>
      <c r="F2483"/>
      <c r="G2483"/>
      <c r="H2483"/>
      <c r="I2483" s="8"/>
      <c r="J2483" s="425"/>
      <c r="K2483"/>
      <c r="L2483"/>
      <c r="M2483"/>
      <c r="N2483"/>
      <c r="O2483"/>
      <c r="P2483"/>
      <c r="Q2483"/>
      <c r="R2483"/>
      <c r="S2483"/>
      <c r="T2483"/>
      <c r="U2483"/>
    </row>
    <row r="2484" spans="1:21" ht="15.75" customHeight="1">
      <c r="A2484"/>
      <c r="B2484"/>
      <c r="C2484"/>
      <c r="D2484"/>
      <c r="E2484"/>
      <c r="F2484"/>
      <c r="G2484"/>
      <c r="H2484"/>
      <c r="I2484" s="8"/>
      <c r="J2484" s="425"/>
      <c r="K2484"/>
      <c r="L2484"/>
      <c r="M2484"/>
      <c r="N2484"/>
      <c r="O2484"/>
      <c r="P2484"/>
      <c r="Q2484"/>
      <c r="R2484"/>
      <c r="S2484"/>
      <c r="T2484"/>
      <c r="U2484"/>
    </row>
    <row r="2485" spans="1:21" ht="15.75" customHeight="1">
      <c r="A2485"/>
      <c r="B2485"/>
      <c r="C2485"/>
      <c r="D2485"/>
      <c r="E2485"/>
      <c r="F2485"/>
      <c r="G2485"/>
      <c r="H2485"/>
      <c r="I2485" s="8"/>
      <c r="J2485" s="425"/>
      <c r="K2485"/>
      <c r="L2485"/>
      <c r="M2485"/>
      <c r="N2485"/>
      <c r="O2485"/>
      <c r="P2485"/>
      <c r="Q2485"/>
      <c r="R2485"/>
      <c r="S2485"/>
      <c r="T2485"/>
      <c r="U2485"/>
    </row>
    <row r="2486" spans="1:21" ht="15.75" customHeight="1">
      <c r="A2486"/>
      <c r="B2486"/>
      <c r="C2486"/>
      <c r="D2486"/>
      <c r="E2486"/>
      <c r="F2486"/>
      <c r="G2486"/>
      <c r="H2486"/>
      <c r="I2486" s="8"/>
      <c r="J2486" s="425"/>
      <c r="K2486"/>
      <c r="L2486"/>
      <c r="M2486"/>
      <c r="N2486"/>
      <c r="O2486"/>
      <c r="P2486"/>
      <c r="Q2486"/>
      <c r="R2486"/>
      <c r="S2486"/>
      <c r="T2486"/>
      <c r="U2486"/>
    </row>
    <row r="2487" spans="1:21" ht="15.75" customHeight="1">
      <c r="A2487"/>
      <c r="B2487"/>
      <c r="C2487"/>
      <c r="D2487"/>
      <c r="E2487"/>
      <c r="F2487"/>
      <c r="G2487"/>
      <c r="H2487"/>
      <c r="I2487" s="8"/>
      <c r="J2487" s="425"/>
      <c r="K2487"/>
      <c r="L2487"/>
      <c r="M2487"/>
      <c r="N2487"/>
      <c r="O2487"/>
      <c r="P2487"/>
      <c r="Q2487"/>
      <c r="R2487"/>
      <c r="S2487"/>
      <c r="T2487"/>
      <c r="U2487"/>
    </row>
    <row r="2488" spans="1:21" ht="15.75" customHeight="1">
      <c r="A2488"/>
      <c r="B2488"/>
      <c r="C2488"/>
      <c r="D2488"/>
      <c r="E2488"/>
      <c r="F2488"/>
      <c r="G2488"/>
      <c r="H2488"/>
      <c r="I2488" s="8"/>
      <c r="J2488" s="425"/>
      <c r="K2488"/>
      <c r="L2488"/>
      <c r="M2488"/>
      <c r="N2488"/>
      <c r="O2488"/>
      <c r="P2488"/>
      <c r="Q2488"/>
      <c r="R2488"/>
      <c r="S2488"/>
      <c r="T2488"/>
      <c r="U2488"/>
    </row>
    <row r="2489" spans="1:21" ht="15.75" customHeight="1">
      <c r="A2489"/>
      <c r="B2489"/>
      <c r="C2489"/>
      <c r="D2489"/>
      <c r="E2489"/>
      <c r="F2489"/>
      <c r="G2489"/>
      <c r="H2489"/>
      <c r="I2489" s="8"/>
      <c r="J2489" s="425"/>
      <c r="K2489"/>
      <c r="L2489"/>
      <c r="M2489"/>
      <c r="N2489"/>
      <c r="O2489"/>
      <c r="P2489"/>
      <c r="Q2489"/>
      <c r="R2489"/>
      <c r="S2489"/>
      <c r="T2489"/>
      <c r="U2489"/>
    </row>
    <row r="2490" spans="1:21" ht="15.75" customHeight="1">
      <c r="A2490"/>
      <c r="B2490"/>
      <c r="C2490"/>
      <c r="D2490"/>
      <c r="E2490"/>
      <c r="F2490"/>
      <c r="G2490"/>
      <c r="H2490"/>
      <c r="I2490" s="8"/>
      <c r="J2490" s="425"/>
      <c r="K2490"/>
      <c r="L2490"/>
      <c r="M2490"/>
      <c r="N2490"/>
      <c r="O2490"/>
      <c r="P2490"/>
      <c r="Q2490"/>
      <c r="R2490"/>
      <c r="S2490"/>
      <c r="T2490"/>
      <c r="U2490"/>
    </row>
    <row r="2491" spans="1:21" ht="15.75" customHeight="1">
      <c r="A2491"/>
      <c r="B2491"/>
      <c r="C2491"/>
      <c r="D2491"/>
      <c r="E2491"/>
      <c r="F2491"/>
      <c r="G2491"/>
      <c r="H2491"/>
      <c r="I2491" s="8"/>
      <c r="J2491" s="425"/>
      <c r="K2491"/>
      <c r="L2491"/>
      <c r="M2491"/>
      <c r="N2491"/>
      <c r="O2491"/>
      <c r="P2491"/>
      <c r="Q2491"/>
      <c r="R2491"/>
      <c r="S2491"/>
      <c r="T2491"/>
      <c r="U2491"/>
    </row>
    <row r="2492" spans="1:21" ht="15.75" customHeight="1">
      <c r="A2492"/>
      <c r="B2492"/>
      <c r="C2492"/>
      <c r="D2492"/>
      <c r="E2492"/>
      <c r="F2492"/>
      <c r="G2492"/>
      <c r="H2492"/>
      <c r="I2492" s="8"/>
      <c r="J2492" s="425"/>
      <c r="K2492"/>
      <c r="L2492"/>
      <c r="M2492"/>
      <c r="N2492"/>
      <c r="O2492"/>
      <c r="P2492"/>
      <c r="Q2492"/>
      <c r="R2492"/>
      <c r="S2492"/>
      <c r="T2492"/>
      <c r="U2492"/>
    </row>
    <row r="2493" spans="1:21" ht="15.75" customHeight="1">
      <c r="A2493"/>
      <c r="B2493"/>
      <c r="C2493"/>
      <c r="D2493"/>
      <c r="E2493"/>
      <c r="F2493"/>
      <c r="G2493"/>
      <c r="H2493"/>
      <c r="I2493" s="8"/>
      <c r="J2493" s="425"/>
      <c r="K2493"/>
      <c r="L2493"/>
      <c r="M2493"/>
      <c r="N2493"/>
      <c r="O2493"/>
      <c r="P2493"/>
      <c r="Q2493"/>
      <c r="R2493"/>
      <c r="S2493"/>
      <c r="T2493"/>
      <c r="U2493"/>
    </row>
    <row r="2494" spans="1:21" ht="15.75" customHeight="1">
      <c r="A2494"/>
      <c r="B2494"/>
      <c r="C2494"/>
      <c r="D2494"/>
      <c r="E2494"/>
      <c r="F2494"/>
      <c r="G2494"/>
      <c r="H2494"/>
      <c r="I2494" s="8"/>
      <c r="J2494" s="425"/>
      <c r="K2494"/>
      <c r="L2494"/>
      <c r="M2494"/>
      <c r="N2494"/>
      <c r="O2494"/>
      <c r="P2494"/>
      <c r="Q2494"/>
      <c r="R2494"/>
      <c r="S2494"/>
      <c r="T2494"/>
      <c r="U2494"/>
    </row>
    <row r="2495" spans="1:21" ht="15.75" customHeight="1">
      <c r="A2495"/>
      <c r="B2495"/>
      <c r="C2495"/>
      <c r="D2495"/>
      <c r="E2495"/>
      <c r="F2495"/>
      <c r="G2495"/>
      <c r="H2495"/>
      <c r="I2495" s="8"/>
      <c r="J2495" s="425"/>
      <c r="K2495"/>
      <c r="L2495"/>
      <c r="M2495"/>
      <c r="N2495"/>
      <c r="O2495"/>
      <c r="P2495"/>
      <c r="Q2495"/>
      <c r="R2495"/>
      <c r="S2495"/>
      <c r="T2495"/>
      <c r="U2495"/>
    </row>
    <row r="2496" spans="1:21" ht="15.75" customHeight="1">
      <c r="A2496"/>
      <c r="B2496"/>
      <c r="C2496"/>
      <c r="D2496"/>
      <c r="E2496"/>
      <c r="F2496"/>
      <c r="G2496"/>
      <c r="H2496"/>
      <c r="I2496" s="8"/>
      <c r="J2496" s="425"/>
      <c r="K2496"/>
      <c r="L2496"/>
      <c r="M2496"/>
      <c r="N2496"/>
      <c r="O2496"/>
      <c r="P2496"/>
      <c r="Q2496"/>
      <c r="R2496"/>
      <c r="S2496"/>
      <c r="T2496"/>
      <c r="U2496"/>
    </row>
    <row r="2497" spans="1:21" ht="15.75" customHeight="1">
      <c r="A2497"/>
      <c r="B2497"/>
      <c r="C2497"/>
      <c r="D2497"/>
      <c r="E2497"/>
      <c r="F2497"/>
      <c r="G2497"/>
      <c r="H2497"/>
      <c r="I2497" s="8"/>
      <c r="J2497" s="425"/>
      <c r="K2497"/>
      <c r="L2497"/>
      <c r="M2497"/>
      <c r="N2497"/>
      <c r="O2497"/>
      <c r="P2497"/>
      <c r="Q2497"/>
      <c r="R2497"/>
      <c r="S2497"/>
      <c r="T2497"/>
      <c r="U2497"/>
    </row>
    <row r="2498" spans="1:21" ht="15.75" customHeight="1">
      <c r="A2498"/>
      <c r="B2498"/>
      <c r="C2498"/>
      <c r="D2498"/>
      <c r="E2498"/>
      <c r="F2498"/>
      <c r="G2498"/>
      <c r="H2498"/>
      <c r="I2498" s="8"/>
      <c r="J2498" s="425"/>
      <c r="K2498"/>
      <c r="L2498"/>
      <c r="M2498"/>
      <c r="N2498"/>
      <c r="O2498"/>
      <c r="P2498"/>
      <c r="Q2498"/>
      <c r="R2498"/>
      <c r="S2498"/>
      <c r="T2498"/>
      <c r="U2498"/>
    </row>
    <row r="2499" spans="1:21" ht="15.75" customHeight="1">
      <c r="A2499"/>
      <c r="B2499"/>
      <c r="C2499"/>
      <c r="D2499"/>
      <c r="E2499"/>
      <c r="F2499"/>
      <c r="G2499"/>
      <c r="H2499"/>
      <c r="I2499" s="8"/>
      <c r="J2499" s="425"/>
      <c r="K2499"/>
      <c r="L2499"/>
      <c r="M2499"/>
      <c r="N2499"/>
      <c r="O2499"/>
      <c r="P2499"/>
      <c r="Q2499"/>
      <c r="R2499"/>
      <c r="S2499"/>
      <c r="T2499"/>
      <c r="U2499"/>
    </row>
    <row r="2500" spans="1:21" ht="15.75" customHeight="1">
      <c r="A2500"/>
      <c r="B2500"/>
      <c r="C2500"/>
      <c r="D2500"/>
      <c r="E2500"/>
      <c r="F2500"/>
      <c r="G2500"/>
      <c r="H2500"/>
      <c r="I2500" s="8"/>
      <c r="J2500" s="425"/>
      <c r="K2500"/>
      <c r="L2500"/>
      <c r="M2500"/>
      <c r="N2500"/>
      <c r="O2500"/>
      <c r="P2500"/>
      <c r="Q2500"/>
      <c r="R2500"/>
      <c r="S2500"/>
      <c r="T2500"/>
      <c r="U2500"/>
    </row>
    <row r="2501" spans="1:21" ht="15.75" customHeight="1">
      <c r="A2501"/>
      <c r="B2501"/>
      <c r="C2501"/>
      <c r="D2501"/>
      <c r="E2501"/>
      <c r="F2501"/>
      <c r="G2501"/>
      <c r="H2501"/>
      <c r="I2501" s="8"/>
      <c r="J2501" s="425"/>
      <c r="K2501"/>
      <c r="L2501"/>
      <c r="M2501"/>
      <c r="N2501"/>
      <c r="O2501"/>
      <c r="P2501"/>
      <c r="Q2501"/>
      <c r="R2501"/>
      <c r="S2501"/>
      <c r="T2501"/>
      <c r="U2501"/>
    </row>
    <row r="2502" spans="1:21" ht="15.75" customHeight="1">
      <c r="A2502"/>
      <c r="B2502"/>
      <c r="C2502"/>
      <c r="D2502"/>
      <c r="E2502"/>
      <c r="F2502"/>
      <c r="G2502"/>
      <c r="H2502"/>
      <c r="I2502" s="8"/>
      <c r="J2502" s="425"/>
      <c r="K2502"/>
      <c r="L2502"/>
      <c r="M2502"/>
      <c r="N2502"/>
      <c r="O2502"/>
      <c r="P2502"/>
      <c r="Q2502"/>
      <c r="R2502"/>
      <c r="S2502"/>
      <c r="T2502"/>
      <c r="U2502"/>
    </row>
    <row r="2503" spans="1:21" ht="15.75" customHeight="1">
      <c r="A2503"/>
      <c r="B2503"/>
      <c r="C2503"/>
      <c r="D2503"/>
      <c r="E2503"/>
      <c r="F2503"/>
      <c r="G2503"/>
      <c r="H2503"/>
      <c r="I2503" s="8"/>
      <c r="J2503" s="425"/>
      <c r="K2503"/>
      <c r="L2503"/>
      <c r="M2503"/>
      <c r="N2503"/>
      <c r="O2503"/>
      <c r="P2503"/>
      <c r="Q2503"/>
      <c r="R2503"/>
      <c r="S2503"/>
      <c r="T2503"/>
      <c r="U2503"/>
    </row>
    <row r="2504" spans="1:21" ht="15.75" customHeight="1">
      <c r="A2504"/>
      <c r="B2504"/>
      <c r="C2504"/>
      <c r="D2504"/>
      <c r="E2504"/>
      <c r="F2504"/>
      <c r="G2504"/>
      <c r="H2504"/>
      <c r="I2504" s="8"/>
      <c r="J2504" s="425"/>
      <c r="K2504"/>
      <c r="L2504"/>
      <c r="M2504"/>
      <c r="N2504"/>
      <c r="O2504"/>
      <c r="P2504"/>
      <c r="Q2504"/>
      <c r="R2504"/>
      <c r="S2504"/>
      <c r="T2504"/>
      <c r="U2504"/>
    </row>
    <row r="2505" spans="1:21" ht="15.75" customHeight="1">
      <c r="A2505"/>
      <c r="B2505"/>
      <c r="C2505"/>
      <c r="D2505"/>
      <c r="E2505"/>
      <c r="F2505"/>
      <c r="G2505"/>
      <c r="H2505"/>
      <c r="I2505" s="8"/>
      <c r="J2505" s="425"/>
      <c r="K2505"/>
      <c r="L2505"/>
      <c r="M2505"/>
      <c r="N2505"/>
      <c r="O2505"/>
      <c r="P2505"/>
      <c r="Q2505"/>
      <c r="R2505"/>
      <c r="S2505"/>
      <c r="T2505"/>
      <c r="U2505"/>
    </row>
    <row r="2506" spans="1:21" ht="15.75" customHeight="1">
      <c r="A2506"/>
      <c r="B2506"/>
      <c r="C2506"/>
      <c r="D2506"/>
      <c r="E2506"/>
      <c r="F2506"/>
      <c r="G2506"/>
      <c r="H2506"/>
      <c r="I2506" s="8"/>
      <c r="J2506" s="425"/>
      <c r="K2506"/>
      <c r="L2506"/>
      <c r="M2506"/>
      <c r="N2506"/>
      <c r="O2506"/>
      <c r="P2506"/>
      <c r="Q2506"/>
      <c r="R2506"/>
      <c r="S2506"/>
      <c r="T2506"/>
      <c r="U2506"/>
    </row>
    <row r="2507" spans="1:21" ht="15.75" customHeight="1">
      <c r="A2507"/>
      <c r="B2507"/>
      <c r="C2507"/>
      <c r="D2507"/>
      <c r="E2507"/>
      <c r="F2507"/>
      <c r="G2507"/>
      <c r="H2507"/>
      <c r="I2507" s="8"/>
      <c r="J2507" s="425"/>
      <c r="K2507"/>
      <c r="L2507"/>
      <c r="M2507"/>
      <c r="N2507"/>
      <c r="O2507"/>
      <c r="P2507"/>
      <c r="Q2507"/>
      <c r="R2507"/>
      <c r="S2507"/>
      <c r="T2507"/>
      <c r="U2507"/>
    </row>
    <row r="2508" spans="1:21" ht="15.75" customHeight="1">
      <c r="A2508"/>
      <c r="B2508"/>
      <c r="C2508"/>
      <c r="D2508"/>
      <c r="E2508"/>
      <c r="F2508"/>
      <c r="G2508"/>
      <c r="H2508"/>
      <c r="I2508" s="8"/>
      <c r="J2508" s="425"/>
      <c r="K2508"/>
      <c r="L2508"/>
      <c r="M2508"/>
      <c r="N2508"/>
      <c r="O2508"/>
      <c r="P2508"/>
      <c r="Q2508"/>
      <c r="R2508"/>
      <c r="S2508"/>
      <c r="T2508"/>
      <c r="U2508"/>
    </row>
    <row r="2509" spans="1:21" ht="15.75" customHeight="1">
      <c r="A2509"/>
      <c r="B2509"/>
      <c r="C2509"/>
      <c r="D2509"/>
      <c r="E2509"/>
      <c r="F2509"/>
      <c r="G2509"/>
      <c r="H2509"/>
      <c r="I2509" s="8"/>
      <c r="J2509" s="425"/>
      <c r="K2509"/>
      <c r="L2509"/>
      <c r="M2509"/>
      <c r="N2509"/>
      <c r="O2509"/>
      <c r="P2509"/>
      <c r="Q2509"/>
      <c r="R2509"/>
      <c r="S2509"/>
      <c r="T2509"/>
      <c r="U2509"/>
    </row>
    <row r="2510" spans="1:21" ht="15.75" customHeight="1">
      <c r="A2510"/>
      <c r="B2510"/>
      <c r="C2510"/>
      <c r="D2510"/>
      <c r="E2510"/>
      <c r="F2510"/>
      <c r="G2510"/>
      <c r="H2510"/>
      <c r="I2510" s="8"/>
      <c r="J2510" s="425"/>
      <c r="K2510"/>
      <c r="L2510"/>
      <c r="M2510"/>
      <c r="N2510"/>
      <c r="O2510"/>
      <c r="P2510"/>
      <c r="Q2510"/>
      <c r="R2510"/>
      <c r="S2510"/>
      <c r="T2510"/>
      <c r="U2510"/>
    </row>
    <row r="2511" spans="1:21" ht="15.75" customHeight="1">
      <c r="A2511"/>
      <c r="B2511"/>
      <c r="C2511"/>
      <c r="D2511"/>
      <c r="E2511"/>
      <c r="F2511"/>
      <c r="G2511"/>
      <c r="H2511"/>
      <c r="I2511" s="8"/>
      <c r="J2511" s="425"/>
      <c r="K2511"/>
      <c r="L2511"/>
      <c r="M2511"/>
      <c r="N2511"/>
      <c r="O2511"/>
      <c r="P2511"/>
      <c r="Q2511"/>
      <c r="R2511"/>
      <c r="S2511"/>
      <c r="T2511"/>
      <c r="U2511"/>
    </row>
    <row r="2512" spans="1:21" ht="15.75" customHeight="1">
      <c r="A2512"/>
      <c r="B2512"/>
      <c r="C2512"/>
      <c r="D2512"/>
      <c r="E2512"/>
      <c r="F2512"/>
      <c r="G2512"/>
      <c r="H2512"/>
      <c r="I2512" s="8"/>
      <c r="J2512" s="425"/>
      <c r="K2512"/>
      <c r="L2512"/>
      <c r="M2512"/>
      <c r="N2512"/>
      <c r="O2512"/>
      <c r="P2512"/>
      <c r="Q2512"/>
      <c r="R2512"/>
      <c r="S2512"/>
      <c r="T2512"/>
      <c r="U2512"/>
    </row>
    <row r="2513" spans="1:21" ht="15.75" customHeight="1">
      <c r="A2513"/>
      <c r="B2513"/>
      <c r="C2513"/>
      <c r="D2513"/>
      <c r="E2513"/>
      <c r="F2513"/>
      <c r="G2513"/>
      <c r="H2513"/>
      <c r="I2513" s="8"/>
      <c r="J2513" s="425"/>
      <c r="K2513"/>
      <c r="L2513"/>
      <c r="M2513"/>
      <c r="N2513"/>
      <c r="O2513"/>
      <c r="P2513"/>
      <c r="Q2513"/>
      <c r="R2513"/>
      <c r="S2513"/>
      <c r="T2513"/>
      <c r="U2513"/>
    </row>
    <row r="2514" spans="1:21" ht="15.75" customHeight="1">
      <c r="A2514"/>
      <c r="B2514"/>
      <c r="C2514"/>
      <c r="D2514"/>
      <c r="E2514"/>
      <c r="F2514"/>
      <c r="G2514"/>
      <c r="H2514"/>
      <c r="I2514" s="8"/>
      <c r="J2514" s="425"/>
      <c r="K2514"/>
      <c r="L2514"/>
      <c r="M2514"/>
      <c r="N2514"/>
      <c r="O2514"/>
      <c r="P2514"/>
      <c r="Q2514"/>
      <c r="R2514"/>
      <c r="S2514"/>
      <c r="T2514"/>
      <c r="U2514"/>
    </row>
    <row r="2515" spans="1:21" ht="15.75" customHeight="1">
      <c r="A2515"/>
      <c r="B2515"/>
      <c r="C2515"/>
      <c r="D2515"/>
      <c r="E2515"/>
      <c r="F2515"/>
      <c r="G2515"/>
      <c r="H2515"/>
      <c r="I2515" s="8"/>
      <c r="J2515" s="425"/>
      <c r="K2515"/>
      <c r="L2515"/>
      <c r="M2515"/>
      <c r="N2515"/>
      <c r="O2515"/>
      <c r="P2515"/>
      <c r="Q2515"/>
      <c r="R2515"/>
      <c r="S2515"/>
      <c r="T2515"/>
      <c r="U2515"/>
    </row>
    <row r="2516" spans="1:21" ht="15.75" customHeight="1">
      <c r="A2516"/>
      <c r="B2516"/>
      <c r="C2516"/>
      <c r="D2516"/>
      <c r="E2516"/>
      <c r="F2516"/>
      <c r="G2516"/>
      <c r="H2516"/>
      <c r="I2516" s="8"/>
      <c r="J2516" s="425"/>
      <c r="K2516"/>
      <c r="L2516"/>
      <c r="M2516"/>
      <c r="N2516"/>
      <c r="O2516"/>
      <c r="P2516"/>
      <c r="Q2516"/>
      <c r="R2516"/>
      <c r="S2516"/>
      <c r="T2516"/>
      <c r="U2516"/>
    </row>
    <row r="2517" spans="1:21" ht="15.75" customHeight="1">
      <c r="A2517"/>
      <c r="B2517"/>
      <c r="C2517"/>
      <c r="D2517"/>
      <c r="E2517"/>
      <c r="F2517"/>
      <c r="G2517"/>
      <c r="H2517"/>
      <c r="I2517" s="8"/>
      <c r="J2517" s="425"/>
      <c r="K2517"/>
      <c r="L2517"/>
      <c r="M2517"/>
      <c r="N2517"/>
      <c r="O2517"/>
      <c r="P2517"/>
      <c r="Q2517"/>
      <c r="R2517"/>
      <c r="S2517"/>
      <c r="T2517"/>
      <c r="U2517"/>
    </row>
    <row r="2518" spans="1:21" ht="15.75" customHeight="1">
      <c r="A2518"/>
      <c r="B2518"/>
      <c r="C2518"/>
      <c r="D2518"/>
      <c r="E2518"/>
      <c r="F2518"/>
      <c r="G2518"/>
      <c r="H2518"/>
      <c r="I2518" s="8"/>
      <c r="J2518" s="425"/>
      <c r="K2518"/>
      <c r="L2518"/>
      <c r="M2518"/>
      <c r="N2518"/>
      <c r="O2518"/>
      <c r="P2518"/>
      <c r="Q2518"/>
      <c r="R2518"/>
      <c r="S2518"/>
      <c r="T2518"/>
      <c r="U2518"/>
    </row>
    <row r="2519" spans="1:21" ht="15.75" customHeight="1">
      <c r="A2519"/>
      <c r="B2519"/>
      <c r="C2519"/>
      <c r="D2519"/>
      <c r="E2519"/>
      <c r="F2519"/>
      <c r="G2519"/>
      <c r="H2519"/>
      <c r="I2519" s="8"/>
      <c r="J2519" s="425"/>
      <c r="K2519"/>
      <c r="L2519"/>
      <c r="M2519"/>
      <c r="N2519"/>
      <c r="O2519"/>
      <c r="P2519"/>
      <c r="Q2519"/>
      <c r="R2519"/>
      <c r="S2519"/>
      <c r="T2519"/>
      <c r="U2519"/>
    </row>
    <row r="2520" spans="1:21" ht="15.75" customHeight="1">
      <c r="A2520"/>
      <c r="B2520"/>
      <c r="C2520"/>
      <c r="D2520"/>
      <c r="E2520"/>
      <c r="F2520"/>
      <c r="G2520"/>
      <c r="H2520"/>
      <c r="I2520" s="8"/>
      <c r="J2520" s="425"/>
      <c r="K2520"/>
      <c r="L2520"/>
      <c r="M2520"/>
      <c r="N2520"/>
      <c r="O2520"/>
      <c r="P2520"/>
      <c r="Q2520"/>
      <c r="R2520"/>
      <c r="S2520"/>
      <c r="T2520"/>
      <c r="U2520"/>
    </row>
    <row r="2521" spans="1:21" ht="15.75" customHeight="1">
      <c r="A2521"/>
      <c r="B2521"/>
      <c r="C2521"/>
      <c r="D2521"/>
      <c r="E2521"/>
      <c r="F2521"/>
      <c r="G2521"/>
      <c r="H2521"/>
      <c r="I2521" s="8"/>
      <c r="J2521" s="425"/>
      <c r="K2521"/>
      <c r="L2521"/>
      <c r="M2521"/>
      <c r="N2521"/>
      <c r="O2521"/>
      <c r="P2521"/>
      <c r="Q2521"/>
      <c r="R2521"/>
      <c r="S2521"/>
      <c r="T2521"/>
      <c r="U2521"/>
    </row>
    <row r="2522" spans="1:21" ht="15.75" customHeight="1">
      <c r="A2522"/>
      <c r="B2522"/>
      <c r="C2522"/>
      <c r="D2522"/>
      <c r="E2522"/>
      <c r="F2522"/>
      <c r="G2522"/>
      <c r="H2522"/>
      <c r="I2522" s="8"/>
      <c r="J2522" s="425"/>
      <c r="K2522"/>
      <c r="L2522"/>
      <c r="M2522"/>
      <c r="N2522"/>
      <c r="O2522"/>
      <c r="P2522"/>
      <c r="Q2522"/>
      <c r="R2522"/>
      <c r="S2522"/>
      <c r="T2522"/>
      <c r="U2522"/>
    </row>
    <row r="2523" spans="1:21" ht="15.75" customHeight="1">
      <c r="A2523"/>
      <c r="B2523"/>
      <c r="C2523"/>
      <c r="D2523"/>
      <c r="E2523"/>
      <c r="F2523"/>
      <c r="G2523"/>
      <c r="H2523"/>
      <c r="I2523" s="8"/>
      <c r="J2523" s="425"/>
      <c r="K2523"/>
      <c r="L2523"/>
      <c r="M2523"/>
      <c r="N2523"/>
      <c r="O2523"/>
      <c r="P2523"/>
      <c r="Q2523"/>
      <c r="R2523"/>
      <c r="S2523"/>
      <c r="T2523"/>
      <c r="U2523"/>
    </row>
    <row r="2524" spans="1:21" ht="15.75" customHeight="1">
      <c r="A2524"/>
      <c r="B2524"/>
      <c r="C2524"/>
      <c r="D2524"/>
      <c r="E2524"/>
      <c r="F2524"/>
      <c r="G2524"/>
      <c r="H2524"/>
      <c r="I2524" s="8"/>
      <c r="J2524" s="425"/>
      <c r="K2524"/>
      <c r="L2524"/>
      <c r="M2524"/>
      <c r="N2524"/>
      <c r="O2524"/>
      <c r="P2524"/>
      <c r="Q2524"/>
      <c r="R2524"/>
      <c r="S2524"/>
      <c r="T2524"/>
      <c r="U2524"/>
    </row>
    <row r="2525" spans="1:21" ht="15.75" customHeight="1">
      <c r="A2525"/>
      <c r="B2525"/>
      <c r="C2525"/>
      <c r="D2525"/>
      <c r="E2525"/>
      <c r="F2525"/>
      <c r="G2525"/>
      <c r="H2525"/>
      <c r="I2525" s="8"/>
      <c r="J2525" s="425"/>
      <c r="K2525"/>
      <c r="L2525"/>
      <c r="M2525"/>
      <c r="N2525"/>
      <c r="O2525"/>
      <c r="P2525"/>
      <c r="Q2525"/>
      <c r="R2525"/>
      <c r="S2525"/>
      <c r="T2525"/>
      <c r="U2525"/>
    </row>
    <row r="2526" spans="1:21" ht="15.75" customHeight="1">
      <c r="A2526"/>
      <c r="B2526"/>
      <c r="C2526"/>
      <c r="D2526"/>
      <c r="E2526"/>
      <c r="F2526"/>
      <c r="G2526"/>
      <c r="H2526"/>
      <c r="I2526" s="8"/>
      <c r="J2526" s="425"/>
      <c r="K2526"/>
      <c r="L2526"/>
      <c r="M2526"/>
      <c r="N2526"/>
      <c r="O2526"/>
      <c r="P2526"/>
      <c r="Q2526"/>
      <c r="R2526"/>
      <c r="S2526"/>
      <c r="T2526"/>
      <c r="U2526"/>
    </row>
    <row r="2527" spans="1:21" ht="15.75" customHeight="1">
      <c r="A2527"/>
      <c r="B2527"/>
      <c r="C2527"/>
      <c r="D2527"/>
      <c r="E2527"/>
      <c r="F2527"/>
      <c r="G2527"/>
      <c r="H2527"/>
      <c r="I2527" s="8"/>
      <c r="J2527" s="425"/>
      <c r="K2527"/>
      <c r="L2527"/>
      <c r="M2527"/>
      <c r="N2527"/>
      <c r="O2527"/>
      <c r="P2527"/>
      <c r="Q2527"/>
      <c r="R2527"/>
      <c r="S2527"/>
      <c r="T2527"/>
      <c r="U2527"/>
    </row>
    <row r="2528" spans="1:21" ht="15.75" customHeight="1">
      <c r="A2528"/>
      <c r="B2528"/>
      <c r="C2528"/>
      <c r="D2528"/>
      <c r="E2528"/>
      <c r="F2528"/>
      <c r="G2528"/>
      <c r="H2528"/>
      <c r="I2528" s="8"/>
      <c r="J2528" s="425"/>
      <c r="K2528"/>
      <c r="L2528"/>
      <c r="M2528"/>
      <c r="N2528"/>
      <c r="O2528"/>
      <c r="P2528"/>
      <c r="Q2528"/>
      <c r="R2528"/>
      <c r="S2528"/>
      <c r="T2528"/>
      <c r="U2528"/>
    </row>
    <row r="2529" spans="1:21" ht="15.75" customHeight="1">
      <c r="A2529"/>
      <c r="B2529"/>
      <c r="C2529"/>
      <c r="D2529"/>
      <c r="E2529"/>
      <c r="F2529"/>
      <c r="G2529"/>
      <c r="H2529"/>
      <c r="I2529" s="8"/>
      <c r="J2529" s="425"/>
      <c r="K2529"/>
      <c r="L2529"/>
      <c r="M2529"/>
      <c r="N2529"/>
      <c r="O2529"/>
      <c r="P2529"/>
      <c r="Q2529"/>
      <c r="R2529"/>
      <c r="S2529"/>
      <c r="T2529"/>
      <c r="U2529"/>
    </row>
    <row r="2530" spans="1:21" ht="15.75" customHeight="1">
      <c r="A2530"/>
      <c r="B2530"/>
      <c r="C2530"/>
      <c r="D2530"/>
      <c r="E2530"/>
      <c r="F2530"/>
      <c r="G2530"/>
      <c r="H2530"/>
      <c r="I2530" s="8"/>
      <c r="J2530" s="425"/>
      <c r="K2530"/>
      <c r="L2530"/>
      <c r="M2530"/>
      <c r="N2530"/>
      <c r="O2530"/>
      <c r="P2530"/>
      <c r="Q2530"/>
      <c r="R2530"/>
      <c r="S2530"/>
      <c r="T2530"/>
      <c r="U2530"/>
    </row>
    <row r="2531" spans="1:21" ht="15.75" customHeight="1">
      <c r="A2531"/>
      <c r="B2531"/>
      <c r="C2531"/>
      <c r="D2531"/>
      <c r="E2531"/>
      <c r="F2531"/>
      <c r="G2531"/>
      <c r="H2531"/>
      <c r="I2531" s="8"/>
      <c r="J2531" s="425"/>
      <c r="K2531"/>
      <c r="L2531"/>
      <c r="M2531"/>
      <c r="N2531"/>
      <c r="O2531"/>
      <c r="P2531"/>
      <c r="Q2531"/>
      <c r="R2531"/>
      <c r="S2531"/>
      <c r="T2531"/>
      <c r="U2531"/>
    </row>
    <row r="2532" spans="1:21" ht="15.75" customHeight="1">
      <c r="A2532"/>
      <c r="B2532"/>
      <c r="C2532"/>
      <c r="D2532"/>
      <c r="E2532"/>
      <c r="F2532"/>
      <c r="G2532"/>
      <c r="H2532"/>
      <c r="I2532" s="8"/>
      <c r="J2532" s="425"/>
      <c r="K2532"/>
      <c r="L2532"/>
      <c r="M2532"/>
      <c r="N2532"/>
      <c r="O2532"/>
      <c r="P2532"/>
      <c r="Q2532"/>
      <c r="R2532"/>
      <c r="S2532"/>
      <c r="T2532"/>
      <c r="U2532"/>
    </row>
    <row r="2533" spans="1:21" ht="15.75" customHeight="1">
      <c r="A2533"/>
      <c r="B2533"/>
      <c r="C2533"/>
      <c r="D2533"/>
      <c r="E2533"/>
      <c r="F2533"/>
      <c r="G2533"/>
      <c r="H2533"/>
      <c r="I2533" s="8"/>
      <c r="J2533" s="425"/>
      <c r="K2533"/>
      <c r="L2533"/>
      <c r="M2533"/>
      <c r="N2533"/>
      <c r="O2533"/>
      <c r="P2533"/>
      <c r="Q2533"/>
      <c r="R2533"/>
      <c r="S2533"/>
      <c r="T2533"/>
      <c r="U2533"/>
    </row>
    <row r="2534" spans="1:21" ht="15.75" customHeight="1">
      <c r="A2534"/>
      <c r="B2534"/>
      <c r="C2534"/>
      <c r="D2534"/>
      <c r="E2534"/>
      <c r="F2534"/>
      <c r="G2534"/>
      <c r="H2534"/>
      <c r="I2534" s="8"/>
      <c r="J2534" s="425"/>
      <c r="K2534"/>
      <c r="L2534"/>
      <c r="M2534"/>
      <c r="N2534"/>
      <c r="O2534"/>
      <c r="P2534"/>
      <c r="Q2534"/>
      <c r="R2534"/>
      <c r="S2534"/>
      <c r="T2534"/>
      <c r="U2534"/>
    </row>
    <row r="2535" spans="1:21" ht="15.75" customHeight="1">
      <c r="A2535"/>
      <c r="B2535"/>
      <c r="C2535"/>
      <c r="D2535"/>
      <c r="E2535"/>
      <c r="F2535"/>
      <c r="G2535"/>
      <c r="H2535"/>
      <c r="I2535" s="8"/>
      <c r="J2535" s="425"/>
      <c r="K2535"/>
      <c r="L2535"/>
      <c r="M2535"/>
      <c r="N2535"/>
      <c r="O2535"/>
      <c r="P2535"/>
      <c r="Q2535"/>
      <c r="R2535"/>
      <c r="S2535"/>
      <c r="T2535"/>
      <c r="U2535"/>
    </row>
    <row r="2536" spans="1:21" ht="15.75" customHeight="1">
      <c r="A2536"/>
      <c r="B2536"/>
      <c r="C2536"/>
      <c r="D2536"/>
      <c r="E2536"/>
      <c r="F2536"/>
      <c r="G2536"/>
      <c r="H2536"/>
      <c r="I2536" s="8"/>
      <c r="J2536" s="425"/>
      <c r="K2536"/>
      <c r="L2536"/>
      <c r="M2536"/>
      <c r="N2536"/>
      <c r="O2536"/>
      <c r="P2536"/>
      <c r="Q2536"/>
      <c r="R2536"/>
      <c r="S2536"/>
      <c r="T2536"/>
      <c r="U2536"/>
    </row>
    <row r="2537" spans="1:21" ht="15.75" customHeight="1">
      <c r="A2537"/>
      <c r="B2537"/>
      <c r="C2537"/>
      <c r="D2537"/>
      <c r="E2537"/>
      <c r="F2537"/>
      <c r="G2537"/>
      <c r="H2537"/>
      <c r="I2537" s="8"/>
      <c r="J2537" s="425"/>
      <c r="K2537"/>
      <c r="L2537"/>
      <c r="M2537"/>
      <c r="N2537"/>
      <c r="O2537"/>
      <c r="P2537"/>
      <c r="Q2537"/>
      <c r="R2537"/>
      <c r="S2537"/>
      <c r="T2537"/>
      <c r="U2537"/>
    </row>
    <row r="2538" spans="1:21" ht="15.75" customHeight="1">
      <c r="A2538"/>
      <c r="B2538"/>
      <c r="C2538"/>
      <c r="D2538"/>
      <c r="E2538"/>
      <c r="F2538"/>
      <c r="G2538"/>
      <c r="H2538"/>
      <c r="I2538" s="8"/>
      <c r="J2538" s="425"/>
      <c r="K2538"/>
      <c r="L2538"/>
      <c r="M2538"/>
      <c r="N2538"/>
      <c r="O2538"/>
      <c r="P2538"/>
      <c r="Q2538"/>
      <c r="R2538"/>
      <c r="S2538"/>
      <c r="T2538"/>
      <c r="U2538"/>
    </row>
    <row r="2539" spans="1:21" ht="15.75" customHeight="1">
      <c r="A2539"/>
      <c r="B2539"/>
      <c r="C2539"/>
      <c r="D2539"/>
      <c r="E2539"/>
      <c r="F2539"/>
      <c r="G2539"/>
      <c r="H2539"/>
      <c r="I2539" s="8"/>
      <c r="J2539" s="425"/>
      <c r="K2539"/>
      <c r="L2539"/>
      <c r="M2539"/>
      <c r="N2539"/>
      <c r="O2539"/>
      <c r="P2539"/>
      <c r="Q2539"/>
      <c r="R2539"/>
      <c r="S2539"/>
      <c r="T2539"/>
      <c r="U2539"/>
    </row>
    <row r="2540" spans="1:21" ht="15.75" customHeight="1">
      <c r="A2540"/>
      <c r="B2540"/>
      <c r="C2540"/>
      <c r="D2540"/>
      <c r="E2540"/>
      <c r="F2540"/>
      <c r="G2540"/>
      <c r="H2540"/>
      <c r="I2540" s="8"/>
      <c r="J2540" s="425"/>
      <c r="K2540"/>
      <c r="L2540"/>
      <c r="M2540"/>
      <c r="N2540"/>
      <c r="O2540"/>
      <c r="P2540"/>
      <c r="Q2540"/>
      <c r="R2540"/>
      <c r="S2540"/>
      <c r="T2540"/>
      <c r="U2540"/>
    </row>
    <row r="2541" spans="1:21" ht="15.75" customHeight="1">
      <c r="A2541"/>
      <c r="B2541"/>
      <c r="C2541"/>
      <c r="D2541"/>
      <c r="E2541"/>
      <c r="F2541"/>
      <c r="G2541"/>
      <c r="H2541"/>
      <c r="I2541" s="8"/>
      <c r="J2541" s="425"/>
      <c r="K2541"/>
      <c r="L2541"/>
      <c r="M2541"/>
      <c r="N2541"/>
      <c r="O2541"/>
      <c r="P2541"/>
      <c r="Q2541"/>
      <c r="R2541"/>
      <c r="S2541"/>
      <c r="T2541"/>
      <c r="U2541"/>
    </row>
    <row r="2542" spans="1:21" ht="15.75" customHeight="1">
      <c r="A2542"/>
      <c r="B2542"/>
      <c r="C2542"/>
      <c r="D2542"/>
      <c r="E2542"/>
      <c r="F2542"/>
      <c r="G2542"/>
      <c r="H2542"/>
      <c r="I2542" s="8"/>
      <c r="J2542" s="425"/>
      <c r="K2542"/>
      <c r="L2542"/>
      <c r="M2542"/>
      <c r="N2542"/>
      <c r="O2542"/>
      <c r="P2542"/>
      <c r="Q2542"/>
      <c r="R2542"/>
      <c r="S2542"/>
      <c r="T2542"/>
      <c r="U2542"/>
    </row>
    <row r="2543" spans="1:21" ht="15.75" customHeight="1">
      <c r="A2543"/>
      <c r="B2543"/>
      <c r="C2543"/>
      <c r="D2543"/>
      <c r="E2543"/>
      <c r="F2543"/>
      <c r="G2543"/>
      <c r="H2543"/>
      <c r="I2543" s="8"/>
      <c r="J2543" s="425"/>
      <c r="K2543"/>
      <c r="L2543"/>
      <c r="M2543"/>
      <c r="N2543"/>
      <c r="O2543"/>
      <c r="P2543"/>
      <c r="Q2543"/>
      <c r="R2543"/>
      <c r="S2543"/>
      <c r="T2543"/>
      <c r="U2543"/>
    </row>
    <row r="2544" spans="1:21" ht="15.75" customHeight="1">
      <c r="A2544"/>
      <c r="B2544"/>
      <c r="C2544"/>
      <c r="D2544"/>
      <c r="E2544"/>
      <c r="F2544"/>
      <c r="G2544"/>
      <c r="H2544"/>
      <c r="I2544" s="8"/>
      <c r="J2544" s="425"/>
      <c r="K2544"/>
      <c r="L2544"/>
      <c r="M2544"/>
      <c r="N2544"/>
      <c r="O2544"/>
      <c r="P2544"/>
      <c r="Q2544"/>
      <c r="R2544"/>
      <c r="S2544"/>
      <c r="T2544"/>
      <c r="U2544"/>
    </row>
    <row r="2545" spans="1:21" ht="15.75" customHeight="1">
      <c r="A2545"/>
      <c r="B2545"/>
      <c r="C2545"/>
      <c r="D2545"/>
      <c r="E2545"/>
      <c r="F2545"/>
      <c r="G2545"/>
      <c r="H2545"/>
      <c r="I2545" s="8"/>
      <c r="J2545" s="425"/>
      <c r="K2545"/>
      <c r="L2545"/>
      <c r="M2545"/>
      <c r="N2545"/>
      <c r="O2545"/>
      <c r="P2545"/>
      <c r="Q2545"/>
      <c r="R2545"/>
      <c r="S2545"/>
      <c r="T2545"/>
      <c r="U2545"/>
    </row>
    <row r="2546" spans="1:21" ht="15.75" customHeight="1">
      <c r="A2546"/>
      <c r="B2546"/>
      <c r="C2546"/>
      <c r="D2546"/>
      <c r="E2546"/>
      <c r="F2546"/>
      <c r="G2546"/>
      <c r="H2546"/>
      <c r="I2546" s="8"/>
      <c r="J2546" s="425"/>
      <c r="K2546"/>
      <c r="L2546"/>
      <c r="M2546"/>
      <c r="N2546"/>
      <c r="O2546"/>
      <c r="P2546"/>
      <c r="Q2546"/>
      <c r="R2546"/>
      <c r="S2546"/>
      <c r="T2546"/>
      <c r="U2546"/>
    </row>
    <row r="2547" spans="1:21" ht="15.75" customHeight="1">
      <c r="A2547"/>
      <c r="B2547"/>
      <c r="C2547"/>
      <c r="D2547"/>
      <c r="E2547"/>
      <c r="F2547"/>
      <c r="G2547"/>
      <c r="H2547"/>
      <c r="I2547" s="8"/>
      <c r="J2547" s="425"/>
      <c r="K2547"/>
      <c r="L2547"/>
      <c r="M2547"/>
      <c r="N2547"/>
      <c r="O2547"/>
      <c r="P2547"/>
      <c r="Q2547"/>
      <c r="R2547"/>
      <c r="S2547"/>
      <c r="T2547"/>
      <c r="U2547"/>
    </row>
    <row r="2548" spans="1:21" ht="15.75" customHeight="1">
      <c r="A2548"/>
      <c r="B2548"/>
      <c r="C2548"/>
      <c r="D2548"/>
      <c r="E2548"/>
      <c r="F2548"/>
      <c r="G2548"/>
      <c r="H2548"/>
      <c r="I2548" s="8"/>
      <c r="J2548" s="425"/>
      <c r="K2548"/>
      <c r="L2548"/>
      <c r="M2548"/>
      <c r="N2548"/>
      <c r="O2548"/>
      <c r="P2548"/>
      <c r="Q2548"/>
      <c r="R2548"/>
      <c r="S2548"/>
      <c r="T2548"/>
      <c r="U2548"/>
    </row>
    <row r="2549" spans="1:21" ht="15.75" customHeight="1">
      <c r="A2549"/>
      <c r="B2549"/>
      <c r="C2549"/>
      <c r="D2549"/>
      <c r="E2549"/>
      <c r="F2549"/>
      <c r="G2549"/>
      <c r="H2549"/>
      <c r="I2549" s="8"/>
      <c r="J2549" s="425"/>
      <c r="K2549"/>
      <c r="L2549"/>
      <c r="M2549"/>
      <c r="N2549"/>
      <c r="O2549"/>
      <c r="P2549"/>
      <c r="Q2549"/>
      <c r="R2549"/>
      <c r="S2549"/>
      <c r="T2549"/>
      <c r="U2549"/>
    </row>
    <row r="2550" spans="1:21" ht="15.75" customHeight="1">
      <c r="A2550"/>
      <c r="B2550"/>
      <c r="C2550"/>
      <c r="D2550"/>
      <c r="E2550"/>
      <c r="F2550"/>
      <c r="G2550"/>
      <c r="H2550"/>
      <c r="I2550" s="8"/>
      <c r="J2550" s="425"/>
      <c r="K2550"/>
      <c r="L2550"/>
      <c r="M2550"/>
      <c r="N2550"/>
      <c r="O2550"/>
      <c r="P2550"/>
      <c r="Q2550"/>
      <c r="R2550"/>
      <c r="S2550"/>
      <c r="T2550"/>
      <c r="U2550"/>
    </row>
    <row r="2551" spans="1:21" ht="15.75" customHeight="1">
      <c r="A2551"/>
      <c r="B2551"/>
      <c r="C2551"/>
      <c r="D2551"/>
      <c r="E2551"/>
      <c r="F2551"/>
      <c r="G2551"/>
      <c r="H2551"/>
      <c r="I2551" s="8"/>
      <c r="J2551" s="425"/>
      <c r="K2551"/>
      <c r="L2551"/>
      <c r="M2551"/>
      <c r="N2551"/>
      <c r="O2551"/>
      <c r="P2551"/>
      <c r="Q2551"/>
      <c r="R2551"/>
      <c r="S2551"/>
      <c r="T2551"/>
      <c r="U2551"/>
    </row>
    <row r="2552" spans="1:21" ht="15.75" customHeight="1">
      <c r="A2552"/>
      <c r="B2552"/>
      <c r="C2552"/>
      <c r="D2552"/>
      <c r="E2552"/>
      <c r="F2552"/>
      <c r="G2552"/>
      <c r="H2552"/>
      <c r="I2552" s="8"/>
      <c r="J2552" s="425"/>
      <c r="K2552"/>
      <c r="L2552"/>
      <c r="M2552"/>
      <c r="N2552"/>
      <c r="O2552"/>
      <c r="P2552"/>
      <c r="Q2552"/>
      <c r="R2552"/>
      <c r="S2552"/>
      <c r="T2552"/>
      <c r="U2552"/>
    </row>
    <row r="2553" spans="1:21" ht="15.75" customHeight="1">
      <c r="A2553"/>
      <c r="B2553"/>
      <c r="C2553"/>
      <c r="D2553"/>
      <c r="E2553"/>
      <c r="F2553"/>
      <c r="G2553"/>
      <c r="H2553"/>
      <c r="I2553" s="8"/>
      <c r="J2553" s="425"/>
      <c r="K2553"/>
      <c r="L2553"/>
      <c r="M2553"/>
      <c r="N2553"/>
      <c r="O2553"/>
      <c r="P2553"/>
      <c r="Q2553"/>
      <c r="R2553"/>
      <c r="S2553"/>
      <c r="T2553"/>
      <c r="U2553"/>
    </row>
    <row r="2554" spans="1:21" ht="15.75" customHeight="1">
      <c r="A2554"/>
      <c r="B2554"/>
      <c r="C2554"/>
      <c r="D2554"/>
      <c r="E2554"/>
      <c r="F2554"/>
      <c r="G2554"/>
      <c r="H2554"/>
      <c r="I2554" s="8"/>
      <c r="J2554" s="425"/>
      <c r="K2554"/>
      <c r="L2554"/>
      <c r="M2554"/>
      <c r="N2554"/>
      <c r="O2554"/>
      <c r="P2554"/>
      <c r="Q2554"/>
      <c r="R2554"/>
      <c r="S2554"/>
      <c r="T2554"/>
      <c r="U2554"/>
    </row>
    <row r="2555" spans="1:21" ht="15.75" customHeight="1">
      <c r="A2555"/>
      <c r="B2555"/>
      <c r="C2555"/>
      <c r="D2555"/>
      <c r="E2555"/>
      <c r="F2555"/>
      <c r="G2555"/>
      <c r="H2555"/>
      <c r="I2555" s="8"/>
      <c r="J2555" s="425"/>
      <c r="K2555"/>
      <c r="L2555"/>
      <c r="M2555"/>
      <c r="N2555"/>
      <c r="O2555"/>
      <c r="P2555"/>
      <c r="Q2555"/>
      <c r="R2555"/>
      <c r="S2555"/>
      <c r="T2555"/>
      <c r="U2555"/>
    </row>
    <row r="2556" spans="1:21" ht="15.75" customHeight="1">
      <c r="A2556"/>
      <c r="B2556"/>
      <c r="C2556"/>
      <c r="D2556"/>
      <c r="E2556"/>
      <c r="F2556"/>
      <c r="G2556"/>
      <c r="H2556"/>
      <c r="I2556" s="8"/>
      <c r="J2556" s="425"/>
      <c r="K2556"/>
      <c r="L2556"/>
      <c r="M2556"/>
      <c r="N2556"/>
      <c r="O2556"/>
      <c r="P2556"/>
      <c r="Q2556"/>
      <c r="R2556"/>
      <c r="S2556"/>
      <c r="T2556"/>
      <c r="U2556"/>
    </row>
    <row r="2557" spans="1:21" ht="15.75" customHeight="1">
      <c r="A2557"/>
      <c r="B2557"/>
      <c r="C2557"/>
      <c r="D2557"/>
      <c r="E2557"/>
      <c r="F2557"/>
      <c r="G2557"/>
      <c r="H2557"/>
      <c r="I2557" s="8"/>
      <c r="J2557" s="425"/>
      <c r="K2557"/>
      <c r="L2557"/>
      <c r="M2557"/>
      <c r="N2557"/>
      <c r="O2557"/>
      <c r="P2557"/>
      <c r="Q2557"/>
      <c r="R2557"/>
      <c r="S2557"/>
      <c r="T2557"/>
      <c r="U2557"/>
    </row>
    <row r="2558" spans="1:21" ht="15.75" customHeight="1">
      <c r="A2558"/>
      <c r="B2558"/>
      <c r="C2558"/>
      <c r="D2558"/>
      <c r="E2558"/>
      <c r="F2558"/>
      <c r="G2558"/>
      <c r="H2558"/>
      <c r="I2558" s="8"/>
      <c r="J2558" s="425"/>
      <c r="K2558"/>
      <c r="L2558"/>
      <c r="M2558"/>
      <c r="N2558"/>
      <c r="O2558"/>
      <c r="P2558"/>
      <c r="Q2558"/>
      <c r="R2558"/>
      <c r="S2558"/>
      <c r="T2558"/>
      <c r="U2558"/>
    </row>
    <row r="2559" spans="1:21" ht="15.75" customHeight="1">
      <c r="A2559"/>
      <c r="B2559"/>
      <c r="C2559"/>
      <c r="D2559"/>
      <c r="E2559"/>
      <c r="F2559"/>
      <c r="G2559"/>
      <c r="H2559"/>
      <c r="I2559" s="8"/>
      <c r="J2559" s="425"/>
      <c r="K2559"/>
      <c r="L2559"/>
      <c r="M2559"/>
      <c r="N2559"/>
      <c r="O2559"/>
      <c r="P2559"/>
      <c r="Q2559"/>
      <c r="R2559"/>
      <c r="S2559"/>
      <c r="T2559"/>
      <c r="U2559"/>
    </row>
    <row r="2560" spans="1:21" ht="15.75" customHeight="1">
      <c r="A2560"/>
      <c r="B2560"/>
      <c r="C2560"/>
      <c r="D2560"/>
      <c r="E2560"/>
      <c r="F2560"/>
      <c r="G2560"/>
      <c r="H2560"/>
      <c r="I2560" s="8"/>
      <c r="J2560" s="425"/>
      <c r="K2560"/>
      <c r="L2560"/>
      <c r="M2560"/>
      <c r="N2560"/>
      <c r="O2560"/>
      <c r="P2560"/>
      <c r="Q2560"/>
      <c r="R2560"/>
      <c r="S2560"/>
      <c r="T2560"/>
      <c r="U2560"/>
    </row>
    <row r="2561" spans="1:21" ht="15.75" customHeight="1">
      <c r="A2561"/>
      <c r="B2561"/>
      <c r="C2561"/>
      <c r="D2561"/>
      <c r="E2561"/>
      <c r="F2561"/>
      <c r="G2561"/>
      <c r="H2561"/>
      <c r="I2561" s="8"/>
      <c r="J2561" s="425"/>
      <c r="K2561"/>
      <c r="L2561"/>
      <c r="M2561"/>
      <c r="N2561"/>
      <c r="O2561"/>
      <c r="P2561"/>
      <c r="Q2561"/>
      <c r="R2561"/>
      <c r="S2561"/>
      <c r="T2561"/>
      <c r="U2561"/>
    </row>
    <row r="2562" spans="1:21" ht="15.75" customHeight="1">
      <c r="A2562"/>
      <c r="B2562"/>
      <c r="C2562"/>
      <c r="D2562"/>
      <c r="E2562"/>
      <c r="F2562"/>
      <c r="G2562"/>
      <c r="H2562"/>
      <c r="I2562" s="8"/>
      <c r="J2562" s="425"/>
      <c r="K2562"/>
      <c r="L2562"/>
      <c r="M2562"/>
      <c r="N2562"/>
      <c r="O2562"/>
      <c r="P2562"/>
      <c r="Q2562"/>
      <c r="R2562"/>
      <c r="S2562"/>
      <c r="T2562"/>
      <c r="U2562"/>
    </row>
    <row r="2563" spans="1:21" ht="15.75" customHeight="1">
      <c r="A2563"/>
      <c r="B2563"/>
      <c r="C2563"/>
      <c r="D2563"/>
      <c r="E2563"/>
      <c r="F2563"/>
      <c r="G2563"/>
      <c r="H2563"/>
      <c r="I2563" s="8"/>
      <c r="J2563" s="425"/>
      <c r="K2563"/>
      <c r="L2563"/>
      <c r="M2563"/>
      <c r="N2563"/>
      <c r="O2563"/>
      <c r="P2563"/>
      <c r="Q2563"/>
      <c r="R2563"/>
      <c r="S2563"/>
      <c r="T2563"/>
      <c r="U2563"/>
    </row>
    <row r="2564" spans="1:21" ht="15.75" customHeight="1">
      <c r="A2564"/>
      <c r="B2564"/>
      <c r="C2564"/>
      <c r="D2564"/>
      <c r="E2564"/>
      <c r="F2564"/>
      <c r="G2564"/>
      <c r="H2564"/>
      <c r="I2564" s="8"/>
      <c r="J2564" s="425"/>
      <c r="K2564"/>
      <c r="L2564"/>
      <c r="M2564"/>
      <c r="N2564"/>
      <c r="O2564"/>
      <c r="P2564"/>
      <c r="Q2564"/>
      <c r="R2564"/>
      <c r="S2564"/>
      <c r="T2564"/>
      <c r="U2564"/>
    </row>
    <row r="2565" spans="1:21" ht="15.75" customHeight="1">
      <c r="A2565"/>
      <c r="B2565"/>
      <c r="C2565"/>
      <c r="D2565"/>
      <c r="E2565"/>
      <c r="F2565"/>
      <c r="G2565"/>
      <c r="H2565"/>
      <c r="I2565" s="8"/>
      <c r="J2565" s="425"/>
      <c r="K2565"/>
      <c r="L2565"/>
      <c r="M2565"/>
      <c r="N2565"/>
      <c r="O2565"/>
      <c r="P2565"/>
      <c r="Q2565"/>
      <c r="R2565"/>
      <c r="S2565"/>
      <c r="T2565"/>
      <c r="U2565"/>
    </row>
    <row r="2566" spans="1:21" ht="15.75" customHeight="1">
      <c r="A2566"/>
      <c r="B2566"/>
      <c r="C2566"/>
      <c r="D2566"/>
      <c r="E2566"/>
      <c r="F2566"/>
      <c r="G2566"/>
      <c r="H2566"/>
      <c r="I2566" s="8"/>
      <c r="J2566" s="425"/>
      <c r="K2566"/>
      <c r="L2566"/>
      <c r="M2566"/>
      <c r="N2566"/>
      <c r="O2566"/>
      <c r="P2566"/>
      <c r="Q2566"/>
      <c r="R2566"/>
      <c r="S2566"/>
      <c r="T2566"/>
      <c r="U2566"/>
    </row>
    <row r="2567" spans="1:21" ht="15.75" customHeight="1">
      <c r="A2567"/>
      <c r="B2567"/>
      <c r="C2567"/>
      <c r="D2567"/>
      <c r="E2567"/>
      <c r="F2567"/>
      <c r="G2567"/>
      <c r="H2567"/>
      <c r="I2567" s="8"/>
      <c r="J2567" s="425"/>
      <c r="K2567"/>
      <c r="L2567"/>
      <c r="M2567"/>
      <c r="N2567"/>
      <c r="O2567"/>
      <c r="P2567"/>
      <c r="Q2567"/>
      <c r="R2567"/>
      <c r="S2567"/>
      <c r="T2567"/>
      <c r="U2567"/>
    </row>
    <row r="2568" spans="1:21" ht="15.75" customHeight="1">
      <c r="A2568"/>
      <c r="B2568"/>
      <c r="C2568"/>
      <c r="D2568"/>
      <c r="E2568"/>
      <c r="F2568"/>
      <c r="G2568"/>
      <c r="H2568"/>
      <c r="I2568" s="8"/>
      <c r="J2568" s="425"/>
      <c r="K2568"/>
      <c r="L2568"/>
      <c r="M2568"/>
      <c r="N2568"/>
      <c r="O2568"/>
      <c r="P2568"/>
      <c r="Q2568"/>
      <c r="R2568"/>
      <c r="S2568"/>
      <c r="T2568"/>
      <c r="U2568"/>
    </row>
    <row r="2569" spans="1:21" ht="15.75" customHeight="1">
      <c r="A2569"/>
      <c r="B2569"/>
      <c r="C2569"/>
      <c r="D2569"/>
      <c r="E2569"/>
      <c r="F2569"/>
      <c r="G2569"/>
      <c r="H2569"/>
      <c r="I2569" s="8"/>
      <c r="J2569" s="425"/>
      <c r="K2569"/>
      <c r="L2569"/>
      <c r="M2569"/>
      <c r="N2569"/>
      <c r="O2569"/>
      <c r="P2569"/>
      <c r="Q2569"/>
      <c r="R2569"/>
      <c r="S2569"/>
      <c r="T2569"/>
      <c r="U2569"/>
    </row>
    <row r="2570" spans="1:21" ht="15.75" customHeight="1">
      <c r="A2570"/>
      <c r="B2570"/>
      <c r="C2570"/>
      <c r="D2570"/>
      <c r="E2570"/>
      <c r="F2570"/>
      <c r="G2570"/>
      <c r="H2570"/>
      <c r="I2570" s="8"/>
      <c r="J2570" s="425"/>
      <c r="K2570"/>
      <c r="L2570"/>
      <c r="M2570"/>
      <c r="N2570"/>
      <c r="O2570"/>
      <c r="P2570"/>
      <c r="Q2570"/>
      <c r="R2570"/>
      <c r="S2570"/>
      <c r="T2570"/>
      <c r="U2570"/>
    </row>
    <row r="2571" spans="1:21" ht="15.75" customHeight="1">
      <c r="A2571"/>
      <c r="B2571"/>
      <c r="C2571"/>
      <c r="D2571"/>
      <c r="E2571"/>
      <c r="F2571"/>
      <c r="G2571"/>
      <c r="H2571"/>
      <c r="I2571" s="8"/>
      <c r="J2571" s="425"/>
      <c r="K2571"/>
      <c r="L2571"/>
      <c r="M2571"/>
      <c r="N2571"/>
      <c r="O2571"/>
      <c r="P2571"/>
      <c r="Q2571"/>
      <c r="R2571"/>
      <c r="S2571"/>
      <c r="T2571"/>
      <c r="U2571"/>
    </row>
    <row r="2572" spans="1:21" ht="15.75" customHeight="1">
      <c r="A2572"/>
      <c r="B2572"/>
      <c r="C2572"/>
      <c r="D2572"/>
      <c r="E2572"/>
      <c r="F2572"/>
      <c r="G2572"/>
      <c r="H2572"/>
      <c r="I2572" s="8"/>
      <c r="J2572" s="425"/>
      <c r="K2572"/>
      <c r="L2572"/>
      <c r="M2572"/>
      <c r="N2572"/>
      <c r="O2572"/>
      <c r="P2572"/>
      <c r="Q2572"/>
      <c r="R2572"/>
      <c r="S2572"/>
      <c r="T2572"/>
      <c r="U2572"/>
    </row>
    <row r="2573" spans="1:21" ht="15.75" customHeight="1">
      <c r="A2573"/>
      <c r="B2573"/>
      <c r="C2573"/>
      <c r="D2573"/>
      <c r="E2573"/>
      <c r="F2573"/>
      <c r="G2573"/>
      <c r="H2573"/>
      <c r="I2573" s="8"/>
      <c r="J2573" s="425"/>
      <c r="K2573"/>
      <c r="L2573"/>
      <c r="M2573"/>
      <c r="N2573"/>
      <c r="O2573"/>
      <c r="P2573"/>
      <c r="Q2573"/>
      <c r="R2573"/>
      <c r="S2573"/>
      <c r="T2573"/>
      <c r="U2573"/>
    </row>
    <row r="2574" spans="1:21" ht="15.75" customHeight="1">
      <c r="A2574"/>
      <c r="B2574"/>
      <c r="C2574"/>
      <c r="D2574"/>
      <c r="E2574"/>
      <c r="F2574"/>
      <c r="G2574"/>
      <c r="H2574"/>
      <c r="I2574" s="8"/>
      <c r="J2574" s="425"/>
      <c r="K2574"/>
      <c r="L2574"/>
      <c r="M2574"/>
      <c r="N2574"/>
      <c r="O2574"/>
      <c r="P2574"/>
      <c r="Q2574"/>
      <c r="R2574"/>
      <c r="S2574"/>
      <c r="T2574"/>
      <c r="U2574"/>
    </row>
    <row r="2575" spans="1:21" ht="15.75" customHeight="1">
      <c r="A2575"/>
      <c r="B2575"/>
      <c r="C2575"/>
      <c r="D2575"/>
      <c r="E2575"/>
      <c r="F2575"/>
      <c r="G2575"/>
      <c r="H2575"/>
      <c r="I2575" s="8"/>
      <c r="J2575" s="425"/>
      <c r="K2575"/>
      <c r="L2575"/>
      <c r="M2575"/>
      <c r="N2575"/>
      <c r="O2575"/>
      <c r="P2575"/>
      <c r="Q2575"/>
      <c r="R2575"/>
      <c r="S2575"/>
      <c r="T2575"/>
      <c r="U2575"/>
    </row>
    <row r="2576" spans="1:21" ht="15.75" customHeight="1">
      <c r="A2576"/>
      <c r="B2576"/>
      <c r="C2576"/>
      <c r="D2576"/>
      <c r="E2576"/>
      <c r="F2576"/>
      <c r="G2576"/>
      <c r="H2576"/>
      <c r="I2576" s="8"/>
      <c r="J2576" s="425"/>
      <c r="K2576"/>
      <c r="L2576"/>
      <c r="M2576"/>
      <c r="N2576"/>
      <c r="O2576"/>
      <c r="P2576"/>
      <c r="Q2576"/>
      <c r="R2576"/>
      <c r="S2576"/>
      <c r="T2576"/>
      <c r="U2576"/>
    </row>
    <row r="2577" spans="1:21" ht="15.75" customHeight="1">
      <c r="A2577"/>
      <c r="B2577"/>
      <c r="C2577"/>
      <c r="D2577"/>
      <c r="E2577"/>
      <c r="F2577"/>
      <c r="G2577"/>
      <c r="H2577"/>
      <c r="I2577" s="8"/>
      <c r="J2577" s="425"/>
      <c r="K2577"/>
      <c r="L2577"/>
      <c r="M2577"/>
      <c r="N2577"/>
      <c r="O2577"/>
      <c r="P2577"/>
      <c r="Q2577"/>
      <c r="R2577"/>
      <c r="S2577"/>
      <c r="T2577"/>
      <c r="U2577"/>
    </row>
    <row r="2578" spans="1:21" ht="15.75" customHeight="1">
      <c r="A2578"/>
      <c r="B2578"/>
      <c r="C2578"/>
      <c r="D2578"/>
      <c r="E2578"/>
      <c r="F2578"/>
      <c r="G2578"/>
      <c r="H2578"/>
      <c r="I2578" s="8"/>
      <c r="J2578" s="425"/>
      <c r="K2578"/>
      <c r="L2578"/>
      <c r="M2578"/>
      <c r="N2578"/>
      <c r="O2578"/>
      <c r="P2578"/>
      <c r="Q2578"/>
      <c r="R2578"/>
      <c r="S2578"/>
      <c r="T2578"/>
      <c r="U2578"/>
    </row>
    <row r="2579" spans="1:21" ht="15.75" customHeight="1">
      <c r="A2579"/>
      <c r="B2579"/>
      <c r="C2579"/>
      <c r="D2579"/>
      <c r="E2579"/>
      <c r="F2579"/>
      <c r="G2579"/>
      <c r="H2579"/>
      <c r="I2579" s="8"/>
      <c r="J2579" s="425"/>
      <c r="K2579"/>
      <c r="L2579"/>
      <c r="M2579"/>
      <c r="N2579"/>
      <c r="O2579"/>
      <c r="P2579"/>
      <c r="Q2579"/>
      <c r="R2579"/>
      <c r="S2579"/>
      <c r="T2579"/>
      <c r="U2579"/>
    </row>
    <row r="2580" spans="1:21" ht="15.75" customHeight="1">
      <c r="A2580"/>
      <c r="B2580"/>
      <c r="C2580"/>
      <c r="D2580"/>
      <c r="E2580"/>
      <c r="F2580"/>
      <c r="G2580"/>
      <c r="H2580"/>
      <c r="I2580" s="8"/>
      <c r="J2580" s="425"/>
      <c r="K2580"/>
      <c r="L2580"/>
      <c r="M2580"/>
      <c r="N2580"/>
      <c r="O2580"/>
      <c r="P2580"/>
      <c r="Q2580"/>
      <c r="R2580"/>
      <c r="S2580"/>
      <c r="T2580"/>
      <c r="U2580"/>
    </row>
    <row r="2581" spans="1:21" ht="15.75" customHeight="1">
      <c r="A2581"/>
      <c r="B2581"/>
      <c r="C2581"/>
      <c r="D2581"/>
      <c r="E2581"/>
      <c r="F2581"/>
      <c r="G2581"/>
      <c r="H2581"/>
      <c r="I2581" s="8"/>
      <c r="J2581" s="425"/>
      <c r="K2581"/>
      <c r="L2581"/>
      <c r="M2581"/>
      <c r="N2581"/>
      <c r="O2581"/>
      <c r="P2581"/>
      <c r="Q2581"/>
      <c r="R2581"/>
      <c r="S2581"/>
      <c r="T2581"/>
      <c r="U2581"/>
    </row>
    <row r="2582" spans="1:21" ht="15.75" customHeight="1">
      <c r="A2582"/>
      <c r="B2582"/>
      <c r="C2582"/>
      <c r="D2582"/>
      <c r="E2582"/>
      <c r="F2582"/>
      <c r="G2582"/>
      <c r="H2582"/>
      <c r="I2582" s="8"/>
      <c r="J2582" s="425"/>
      <c r="K2582"/>
      <c r="L2582"/>
      <c r="M2582"/>
      <c r="N2582"/>
      <c r="O2582"/>
      <c r="P2582"/>
      <c r="Q2582"/>
      <c r="R2582"/>
      <c r="S2582"/>
      <c r="T2582"/>
      <c r="U2582"/>
    </row>
    <row r="2583" spans="1:21" ht="15.75" customHeight="1">
      <c r="A2583"/>
      <c r="B2583"/>
      <c r="C2583"/>
      <c r="D2583"/>
      <c r="E2583"/>
      <c r="F2583"/>
      <c r="G2583"/>
      <c r="H2583"/>
      <c r="I2583" s="8"/>
      <c r="J2583" s="425"/>
      <c r="K2583"/>
      <c r="L2583"/>
      <c r="M2583"/>
      <c r="N2583"/>
      <c r="O2583"/>
      <c r="P2583"/>
      <c r="Q2583"/>
      <c r="R2583"/>
      <c r="S2583"/>
      <c r="T2583"/>
      <c r="U2583"/>
    </row>
    <row r="2584" spans="1:21" ht="15.75" customHeight="1">
      <c r="A2584"/>
      <c r="B2584"/>
      <c r="C2584"/>
      <c r="D2584"/>
      <c r="E2584"/>
      <c r="F2584"/>
      <c r="G2584"/>
      <c r="H2584"/>
      <c r="I2584" s="8"/>
      <c r="J2584" s="425"/>
      <c r="K2584"/>
      <c r="L2584"/>
      <c r="M2584"/>
      <c r="N2584"/>
      <c r="O2584"/>
      <c r="P2584"/>
      <c r="Q2584"/>
      <c r="R2584"/>
      <c r="S2584"/>
      <c r="T2584"/>
      <c r="U2584"/>
    </row>
    <row r="2585" spans="1:21" ht="15.75" customHeight="1">
      <c r="A2585"/>
      <c r="B2585"/>
      <c r="C2585"/>
      <c r="D2585"/>
      <c r="E2585"/>
      <c r="F2585"/>
      <c r="G2585"/>
      <c r="H2585"/>
      <c r="I2585" s="8"/>
      <c r="J2585" s="425"/>
      <c r="K2585"/>
      <c r="L2585"/>
      <c r="M2585"/>
      <c r="N2585"/>
      <c r="O2585"/>
      <c r="P2585"/>
      <c r="Q2585"/>
      <c r="R2585"/>
      <c r="S2585"/>
      <c r="T2585"/>
      <c r="U2585"/>
    </row>
    <row r="2586" spans="1:21" ht="15.75" customHeight="1">
      <c r="A2586"/>
      <c r="B2586"/>
      <c r="C2586"/>
      <c r="D2586"/>
      <c r="E2586"/>
      <c r="F2586"/>
      <c r="G2586"/>
      <c r="H2586"/>
      <c r="I2586" s="8"/>
      <c r="J2586" s="425"/>
      <c r="K2586"/>
      <c r="L2586"/>
      <c r="M2586"/>
      <c r="N2586"/>
      <c r="O2586"/>
      <c r="P2586"/>
      <c r="Q2586"/>
      <c r="R2586"/>
      <c r="S2586"/>
      <c r="T2586"/>
      <c r="U2586"/>
    </row>
    <row r="2587" spans="1:21" ht="15.75" customHeight="1">
      <c r="A2587"/>
      <c r="B2587"/>
      <c r="C2587"/>
      <c r="D2587"/>
      <c r="E2587"/>
      <c r="F2587"/>
      <c r="G2587"/>
      <c r="H2587"/>
      <c r="I2587" s="8"/>
      <c r="J2587" s="425"/>
      <c r="K2587"/>
      <c r="L2587"/>
      <c r="M2587"/>
      <c r="N2587"/>
      <c r="O2587"/>
      <c r="P2587"/>
      <c r="Q2587"/>
      <c r="R2587"/>
      <c r="S2587"/>
      <c r="T2587"/>
      <c r="U2587"/>
    </row>
    <row r="2588" spans="1:21" ht="15.75" customHeight="1">
      <c r="A2588"/>
      <c r="B2588"/>
      <c r="C2588"/>
      <c r="D2588"/>
      <c r="E2588"/>
      <c r="F2588"/>
      <c r="G2588"/>
      <c r="H2588"/>
      <c r="I2588" s="8"/>
      <c r="J2588" s="425"/>
      <c r="K2588"/>
      <c r="L2588"/>
      <c r="M2588"/>
      <c r="N2588"/>
      <c r="O2588"/>
      <c r="P2588"/>
      <c r="Q2588"/>
      <c r="R2588"/>
      <c r="S2588"/>
      <c r="T2588"/>
      <c r="U2588"/>
    </row>
    <row r="2589" spans="1:21" ht="15.75" customHeight="1">
      <c r="A2589"/>
      <c r="B2589"/>
      <c r="C2589"/>
      <c r="D2589"/>
      <c r="E2589"/>
      <c r="F2589"/>
      <c r="G2589"/>
      <c r="H2589"/>
      <c r="I2589" s="8"/>
      <c r="J2589" s="425"/>
      <c r="K2589"/>
      <c r="L2589"/>
      <c r="M2589"/>
      <c r="N2589"/>
      <c r="O2589"/>
      <c r="P2589"/>
      <c r="Q2589"/>
      <c r="R2589"/>
      <c r="S2589"/>
      <c r="T2589"/>
      <c r="U2589"/>
    </row>
    <row r="2590" spans="1:21" ht="15.75" customHeight="1">
      <c r="A2590"/>
      <c r="B2590"/>
      <c r="C2590"/>
      <c r="D2590"/>
      <c r="E2590"/>
      <c r="F2590"/>
      <c r="G2590"/>
      <c r="H2590"/>
      <c r="I2590" s="8"/>
      <c r="J2590" s="425"/>
      <c r="K2590"/>
      <c r="L2590"/>
      <c r="M2590"/>
      <c r="N2590"/>
      <c r="O2590"/>
      <c r="P2590"/>
      <c r="Q2590"/>
      <c r="R2590"/>
      <c r="S2590"/>
      <c r="T2590"/>
      <c r="U2590"/>
    </row>
    <row r="2591" spans="1:21" ht="15.75" customHeight="1">
      <c r="A2591"/>
      <c r="B2591"/>
      <c r="C2591"/>
      <c r="D2591"/>
      <c r="E2591"/>
      <c r="F2591"/>
      <c r="G2591"/>
      <c r="H2591"/>
      <c r="I2591" s="8"/>
      <c r="J2591" s="425"/>
      <c r="K2591"/>
      <c r="L2591"/>
      <c r="M2591"/>
      <c r="N2591"/>
      <c r="O2591"/>
      <c r="P2591"/>
      <c r="Q2591"/>
      <c r="R2591"/>
      <c r="S2591"/>
      <c r="T2591"/>
      <c r="U2591"/>
    </row>
    <row r="2592" spans="1:21" ht="15.75" customHeight="1">
      <c r="A2592"/>
      <c r="B2592"/>
      <c r="C2592"/>
      <c r="D2592"/>
      <c r="E2592"/>
      <c r="F2592"/>
      <c r="G2592"/>
      <c r="H2592"/>
      <c r="I2592" s="8"/>
      <c r="J2592" s="425"/>
      <c r="K2592"/>
      <c r="L2592"/>
      <c r="M2592"/>
      <c r="N2592"/>
      <c r="O2592"/>
      <c r="P2592"/>
      <c r="Q2592"/>
      <c r="R2592"/>
      <c r="S2592"/>
      <c r="T2592"/>
      <c r="U2592"/>
    </row>
    <row r="2593" spans="1:21" ht="15.75" customHeight="1">
      <c r="A2593"/>
      <c r="B2593"/>
      <c r="C2593"/>
      <c r="D2593"/>
      <c r="E2593"/>
      <c r="F2593"/>
      <c r="G2593"/>
      <c r="H2593"/>
      <c r="I2593" s="8"/>
      <c r="J2593" s="425"/>
      <c r="K2593"/>
      <c r="L2593"/>
      <c r="M2593"/>
      <c r="N2593"/>
      <c r="O2593"/>
      <c r="P2593"/>
      <c r="Q2593"/>
      <c r="R2593"/>
      <c r="S2593"/>
      <c r="T2593"/>
      <c r="U2593"/>
    </row>
    <row r="2594" spans="1:21" ht="15.75" customHeight="1">
      <c r="A2594"/>
      <c r="B2594"/>
      <c r="C2594"/>
      <c r="D2594"/>
      <c r="E2594"/>
      <c r="F2594"/>
      <c r="G2594"/>
      <c r="H2594"/>
      <c r="I2594" s="8"/>
      <c r="J2594" s="425"/>
      <c r="K2594"/>
      <c r="L2594"/>
      <c r="M2594"/>
      <c r="N2594"/>
      <c r="O2594"/>
      <c r="P2594"/>
      <c r="Q2594"/>
      <c r="R2594"/>
      <c r="S2594"/>
      <c r="T2594"/>
      <c r="U2594"/>
    </row>
    <row r="2595" spans="1:21" ht="15.75" customHeight="1">
      <c r="A2595"/>
      <c r="B2595"/>
      <c r="C2595"/>
      <c r="D2595"/>
      <c r="E2595"/>
      <c r="F2595"/>
      <c r="G2595"/>
      <c r="H2595"/>
      <c r="I2595" s="8"/>
      <c r="J2595" s="425"/>
      <c r="K2595"/>
      <c r="L2595"/>
      <c r="M2595"/>
      <c r="N2595"/>
      <c r="O2595"/>
      <c r="P2595"/>
      <c r="Q2595"/>
      <c r="R2595"/>
      <c r="S2595"/>
      <c r="T2595"/>
      <c r="U2595"/>
    </row>
    <row r="2596" spans="1:21" ht="15.75" customHeight="1">
      <c r="A2596"/>
      <c r="B2596"/>
      <c r="C2596"/>
      <c r="D2596"/>
      <c r="E2596"/>
      <c r="F2596"/>
      <c r="G2596"/>
      <c r="H2596"/>
      <c r="I2596" s="8"/>
      <c r="J2596" s="425"/>
      <c r="K2596"/>
      <c r="L2596"/>
      <c r="M2596"/>
      <c r="N2596"/>
      <c r="O2596"/>
      <c r="P2596"/>
      <c r="Q2596"/>
      <c r="R2596"/>
      <c r="S2596"/>
      <c r="T2596"/>
      <c r="U2596"/>
    </row>
    <row r="2597" spans="1:21" ht="15.75" customHeight="1">
      <c r="A2597"/>
      <c r="B2597"/>
      <c r="C2597"/>
      <c r="D2597"/>
      <c r="E2597"/>
      <c r="F2597"/>
      <c r="G2597"/>
      <c r="H2597"/>
      <c r="I2597" s="8"/>
      <c r="J2597" s="425"/>
      <c r="K2597"/>
      <c r="L2597"/>
      <c r="M2597"/>
      <c r="N2597"/>
      <c r="O2597"/>
      <c r="P2597"/>
      <c r="Q2597"/>
      <c r="R2597"/>
      <c r="S2597"/>
      <c r="T2597"/>
      <c r="U2597"/>
    </row>
    <row r="2598" spans="1:21" ht="15.75" customHeight="1">
      <c r="A2598"/>
      <c r="B2598"/>
      <c r="C2598"/>
      <c r="D2598"/>
      <c r="E2598"/>
      <c r="F2598"/>
      <c r="G2598"/>
      <c r="H2598"/>
      <c r="I2598" s="8"/>
      <c r="J2598" s="425"/>
      <c r="K2598"/>
      <c r="L2598"/>
      <c r="M2598"/>
      <c r="N2598"/>
      <c r="O2598"/>
      <c r="P2598"/>
      <c r="Q2598"/>
      <c r="R2598"/>
      <c r="S2598"/>
      <c r="T2598"/>
      <c r="U2598"/>
    </row>
    <row r="2599" spans="1:21" ht="15.75" customHeight="1">
      <c r="A2599"/>
      <c r="B2599"/>
      <c r="C2599"/>
      <c r="D2599"/>
      <c r="E2599"/>
      <c r="F2599"/>
      <c r="G2599"/>
      <c r="H2599"/>
      <c r="I2599" s="8"/>
      <c r="J2599" s="425"/>
      <c r="K2599"/>
      <c r="L2599"/>
      <c r="M2599"/>
      <c r="N2599"/>
      <c r="O2599"/>
      <c r="P2599"/>
      <c r="Q2599"/>
      <c r="R2599"/>
      <c r="S2599"/>
      <c r="T2599"/>
      <c r="U2599"/>
    </row>
    <row r="2600" spans="1:21" ht="15.75" customHeight="1">
      <c r="A2600"/>
      <c r="B2600"/>
      <c r="C2600"/>
      <c r="D2600"/>
      <c r="E2600"/>
      <c r="F2600"/>
      <c r="G2600"/>
      <c r="H2600"/>
      <c r="I2600" s="8"/>
      <c r="J2600" s="425"/>
      <c r="K2600"/>
      <c r="L2600"/>
      <c r="M2600"/>
      <c r="N2600"/>
      <c r="O2600"/>
      <c r="P2600"/>
      <c r="Q2600"/>
      <c r="R2600"/>
      <c r="S2600"/>
      <c r="T2600"/>
      <c r="U2600"/>
    </row>
    <row r="2601" spans="1:21" ht="15.75" customHeight="1">
      <c r="A2601"/>
      <c r="B2601"/>
      <c r="C2601"/>
      <c r="D2601"/>
      <c r="E2601"/>
      <c r="F2601"/>
      <c r="G2601"/>
      <c r="H2601"/>
      <c r="I2601" s="8"/>
      <c r="J2601" s="425"/>
      <c r="K2601"/>
      <c r="L2601"/>
      <c r="M2601"/>
      <c r="N2601"/>
      <c r="O2601"/>
      <c r="P2601"/>
      <c r="Q2601"/>
      <c r="R2601"/>
      <c r="S2601"/>
      <c r="T2601"/>
      <c r="U2601"/>
    </row>
    <row r="2602" spans="1:21" ht="15.75" customHeight="1">
      <c r="A2602"/>
      <c r="B2602"/>
      <c r="C2602"/>
      <c r="D2602"/>
      <c r="E2602"/>
      <c r="F2602"/>
      <c r="G2602"/>
      <c r="H2602"/>
      <c r="I2602" s="8"/>
      <c r="J2602" s="425"/>
      <c r="K2602"/>
      <c r="L2602"/>
      <c r="M2602"/>
      <c r="N2602"/>
      <c r="O2602"/>
      <c r="P2602"/>
      <c r="Q2602"/>
      <c r="R2602"/>
      <c r="S2602"/>
      <c r="T2602"/>
      <c r="U2602"/>
    </row>
    <row r="2603" spans="1:21" ht="15.75" customHeight="1">
      <c r="A2603"/>
      <c r="B2603"/>
      <c r="C2603"/>
      <c r="D2603"/>
      <c r="E2603"/>
      <c r="F2603"/>
      <c r="G2603"/>
      <c r="H2603"/>
      <c r="I2603" s="8"/>
      <c r="J2603" s="425"/>
      <c r="K2603"/>
      <c r="L2603"/>
      <c r="M2603"/>
      <c r="N2603"/>
      <c r="O2603"/>
      <c r="P2603"/>
      <c r="Q2603"/>
      <c r="R2603"/>
      <c r="S2603"/>
      <c r="T2603"/>
      <c r="U2603"/>
    </row>
    <row r="2604" spans="1:21" ht="15.75" customHeight="1">
      <c r="A2604"/>
      <c r="B2604"/>
      <c r="C2604"/>
      <c r="D2604"/>
      <c r="E2604"/>
      <c r="F2604"/>
      <c r="G2604"/>
      <c r="H2604"/>
      <c r="I2604" s="8"/>
      <c r="J2604" s="425"/>
      <c r="K2604"/>
      <c r="L2604"/>
      <c r="M2604"/>
      <c r="N2604"/>
      <c r="O2604"/>
      <c r="P2604"/>
      <c r="Q2604"/>
      <c r="R2604"/>
      <c r="S2604"/>
      <c r="T2604"/>
      <c r="U2604"/>
    </row>
    <row r="2605" spans="1:21" ht="15.75" customHeight="1">
      <c r="A2605"/>
      <c r="B2605"/>
      <c r="C2605"/>
      <c r="D2605"/>
      <c r="E2605"/>
      <c r="F2605"/>
      <c r="G2605"/>
      <c r="H2605"/>
      <c r="I2605" s="8"/>
      <c r="J2605" s="425"/>
      <c r="K2605"/>
      <c r="L2605"/>
      <c r="M2605"/>
      <c r="N2605"/>
      <c r="O2605"/>
      <c r="P2605"/>
      <c r="Q2605"/>
      <c r="R2605"/>
      <c r="S2605"/>
      <c r="T2605"/>
      <c r="U2605"/>
    </row>
    <row r="2606" spans="1:21" ht="15.75" customHeight="1">
      <c r="A2606"/>
      <c r="B2606"/>
      <c r="C2606"/>
      <c r="D2606"/>
      <c r="E2606"/>
      <c r="F2606"/>
      <c r="G2606"/>
      <c r="H2606"/>
      <c r="I2606" s="8"/>
      <c r="J2606" s="425"/>
      <c r="K2606"/>
      <c r="L2606"/>
      <c r="M2606"/>
      <c r="N2606"/>
      <c r="O2606"/>
      <c r="P2606"/>
      <c r="Q2606"/>
      <c r="R2606"/>
      <c r="S2606"/>
      <c r="T2606"/>
      <c r="U2606"/>
    </row>
    <row r="2607" spans="1:21" ht="15.75" customHeight="1">
      <c r="A2607"/>
      <c r="B2607"/>
      <c r="C2607"/>
      <c r="D2607"/>
      <c r="E2607"/>
      <c r="F2607"/>
      <c r="G2607"/>
      <c r="H2607"/>
      <c r="I2607" s="8"/>
      <c r="J2607" s="425"/>
      <c r="K2607"/>
      <c r="L2607"/>
      <c r="M2607"/>
      <c r="N2607"/>
      <c r="O2607"/>
      <c r="P2607"/>
      <c r="Q2607"/>
      <c r="R2607"/>
      <c r="S2607"/>
      <c r="T2607"/>
      <c r="U2607"/>
    </row>
    <row r="2608" spans="1:21" ht="15.75" customHeight="1">
      <c r="A2608"/>
      <c r="B2608"/>
      <c r="C2608"/>
      <c r="D2608"/>
      <c r="E2608"/>
      <c r="F2608"/>
      <c r="G2608"/>
      <c r="H2608"/>
      <c r="I2608" s="8"/>
      <c r="J2608" s="425"/>
      <c r="K2608"/>
      <c r="L2608"/>
      <c r="M2608"/>
      <c r="N2608"/>
      <c r="O2608"/>
      <c r="P2608"/>
      <c r="Q2608"/>
      <c r="R2608"/>
      <c r="S2608"/>
      <c r="T2608"/>
      <c r="U2608"/>
    </row>
    <row r="2609" spans="1:21" ht="15.75" customHeight="1">
      <c r="A2609"/>
      <c r="B2609"/>
      <c r="C2609"/>
      <c r="D2609"/>
      <c r="E2609"/>
      <c r="F2609"/>
      <c r="G2609"/>
      <c r="H2609"/>
      <c r="I2609" s="8"/>
      <c r="J2609" s="425"/>
      <c r="K2609"/>
      <c r="L2609"/>
      <c r="M2609"/>
      <c r="N2609"/>
      <c r="O2609"/>
      <c r="P2609"/>
      <c r="Q2609"/>
      <c r="R2609"/>
      <c r="S2609"/>
      <c r="T2609"/>
      <c r="U2609"/>
    </row>
    <row r="2610" spans="1:21" ht="15.75" customHeight="1">
      <c r="A2610"/>
      <c r="B2610"/>
      <c r="C2610"/>
      <c r="D2610"/>
      <c r="E2610"/>
      <c r="F2610"/>
      <c r="G2610"/>
      <c r="H2610"/>
      <c r="I2610" s="8"/>
      <c r="J2610" s="425"/>
      <c r="K2610"/>
      <c r="L2610"/>
      <c r="M2610"/>
      <c r="N2610"/>
      <c r="O2610"/>
      <c r="P2610"/>
      <c r="Q2610"/>
      <c r="R2610"/>
      <c r="S2610"/>
      <c r="T2610"/>
      <c r="U2610"/>
    </row>
    <row r="2611" spans="1:21" ht="15.75" customHeight="1">
      <c r="A2611"/>
      <c r="B2611"/>
      <c r="C2611"/>
      <c r="D2611"/>
      <c r="E2611"/>
      <c r="F2611"/>
      <c r="G2611"/>
      <c r="H2611"/>
      <c r="I2611" s="8"/>
      <c r="J2611" s="425"/>
      <c r="K2611"/>
      <c r="L2611"/>
      <c r="M2611"/>
      <c r="N2611"/>
      <c r="O2611"/>
      <c r="P2611"/>
      <c r="Q2611"/>
      <c r="R2611"/>
      <c r="S2611"/>
      <c r="T2611"/>
      <c r="U2611"/>
    </row>
    <row r="2612" spans="1:21" ht="15.75" customHeight="1">
      <c r="A2612"/>
      <c r="B2612"/>
      <c r="C2612"/>
      <c r="D2612"/>
      <c r="E2612"/>
      <c r="F2612"/>
      <c r="G2612"/>
      <c r="H2612"/>
      <c r="I2612" s="8"/>
      <c r="J2612" s="425"/>
      <c r="K2612"/>
      <c r="L2612"/>
      <c r="M2612"/>
      <c r="N2612"/>
      <c r="O2612"/>
      <c r="P2612"/>
      <c r="Q2612"/>
      <c r="R2612"/>
      <c r="S2612"/>
      <c r="T2612"/>
      <c r="U2612"/>
    </row>
    <row r="2613" spans="1:21" ht="15.75" customHeight="1">
      <c r="A2613"/>
      <c r="B2613"/>
      <c r="C2613"/>
      <c r="D2613"/>
      <c r="E2613"/>
      <c r="F2613"/>
      <c r="G2613"/>
      <c r="H2613"/>
      <c r="I2613" s="8"/>
      <c r="J2613" s="425"/>
      <c r="K2613"/>
      <c r="L2613"/>
      <c r="M2613"/>
      <c r="N2613"/>
      <c r="O2613"/>
      <c r="P2613"/>
      <c r="Q2613"/>
      <c r="R2613"/>
      <c r="S2613"/>
      <c r="T2613"/>
      <c r="U2613"/>
    </row>
    <row r="2614" spans="1:21" ht="15.75" customHeight="1">
      <c r="A2614"/>
      <c r="B2614"/>
      <c r="C2614"/>
      <c r="D2614"/>
      <c r="E2614"/>
      <c r="F2614"/>
      <c r="G2614"/>
      <c r="H2614"/>
      <c r="I2614" s="8"/>
      <c r="J2614" s="425"/>
      <c r="K2614"/>
      <c r="L2614"/>
      <c r="M2614"/>
      <c r="N2614"/>
      <c r="O2614"/>
      <c r="P2614"/>
      <c r="Q2614"/>
      <c r="R2614"/>
      <c r="S2614"/>
      <c r="T2614"/>
      <c r="U2614"/>
    </row>
    <row r="2615" spans="1:21" ht="15.75" customHeight="1">
      <c r="A2615"/>
      <c r="B2615"/>
      <c r="C2615"/>
      <c r="D2615"/>
      <c r="E2615"/>
      <c r="F2615"/>
      <c r="G2615"/>
      <c r="H2615"/>
      <c r="I2615" s="8"/>
      <c r="J2615" s="425"/>
      <c r="K2615"/>
      <c r="L2615"/>
      <c r="M2615"/>
      <c r="N2615"/>
      <c r="O2615"/>
      <c r="P2615"/>
      <c r="Q2615"/>
      <c r="R2615"/>
      <c r="S2615"/>
      <c r="T2615"/>
      <c r="U2615"/>
    </row>
    <row r="2616" spans="1:21" ht="15.75" customHeight="1">
      <c r="A2616"/>
      <c r="B2616"/>
      <c r="C2616"/>
      <c r="D2616"/>
      <c r="E2616"/>
      <c r="F2616"/>
      <c r="G2616"/>
      <c r="H2616"/>
      <c r="I2616" s="8"/>
      <c r="J2616" s="425"/>
      <c r="K2616"/>
      <c r="L2616"/>
      <c r="M2616"/>
      <c r="N2616"/>
      <c r="O2616"/>
      <c r="P2616"/>
      <c r="Q2616"/>
      <c r="R2616"/>
      <c r="S2616"/>
      <c r="T2616"/>
      <c r="U2616"/>
    </row>
    <row r="2617" spans="1:21" ht="15.75" customHeight="1">
      <c r="A2617"/>
      <c r="B2617"/>
      <c r="C2617"/>
      <c r="D2617"/>
      <c r="E2617"/>
      <c r="F2617"/>
      <c r="G2617"/>
      <c r="H2617"/>
      <c r="I2617" s="8"/>
      <c r="J2617" s="425"/>
      <c r="K2617"/>
      <c r="L2617"/>
      <c r="M2617"/>
      <c r="N2617"/>
      <c r="O2617"/>
      <c r="P2617"/>
      <c r="Q2617"/>
      <c r="R2617"/>
      <c r="S2617"/>
      <c r="T2617"/>
      <c r="U2617"/>
    </row>
    <row r="2618" spans="1:21" ht="15.75" customHeight="1">
      <c r="A2618"/>
      <c r="B2618"/>
      <c r="C2618"/>
      <c r="D2618"/>
      <c r="E2618"/>
      <c r="F2618"/>
      <c r="G2618"/>
      <c r="H2618"/>
      <c r="I2618" s="8"/>
      <c r="J2618" s="425"/>
      <c r="K2618"/>
      <c r="L2618"/>
      <c r="M2618"/>
      <c r="N2618"/>
      <c r="O2618"/>
      <c r="P2618"/>
      <c r="Q2618"/>
      <c r="R2618"/>
      <c r="S2618"/>
      <c r="T2618"/>
      <c r="U2618"/>
    </row>
    <row r="2619" spans="1:21" ht="15.75" customHeight="1">
      <c r="A2619"/>
      <c r="B2619"/>
      <c r="C2619"/>
      <c r="D2619"/>
      <c r="E2619"/>
      <c r="F2619"/>
      <c r="G2619"/>
      <c r="H2619"/>
      <c r="I2619" s="8"/>
      <c r="J2619" s="425"/>
      <c r="K2619"/>
      <c r="L2619"/>
      <c r="M2619"/>
      <c r="N2619"/>
      <c r="O2619"/>
      <c r="P2619"/>
      <c r="Q2619"/>
      <c r="R2619"/>
      <c r="S2619"/>
      <c r="T2619"/>
      <c r="U2619"/>
    </row>
    <row r="2620" spans="1:21" ht="15.75" customHeight="1">
      <c r="A2620"/>
      <c r="B2620"/>
      <c r="C2620"/>
      <c r="D2620"/>
      <c r="E2620"/>
      <c r="F2620"/>
      <c r="G2620"/>
      <c r="H2620"/>
      <c r="I2620" s="8"/>
      <c r="J2620" s="425"/>
      <c r="K2620"/>
      <c r="L2620"/>
      <c r="M2620"/>
      <c r="N2620"/>
      <c r="O2620"/>
      <c r="P2620"/>
      <c r="Q2620"/>
      <c r="R2620"/>
      <c r="S2620"/>
      <c r="T2620"/>
      <c r="U2620"/>
    </row>
    <row r="2621" spans="1:21" ht="15.75" customHeight="1">
      <c r="A2621"/>
      <c r="B2621"/>
      <c r="C2621"/>
      <c r="D2621"/>
      <c r="E2621"/>
      <c r="F2621"/>
      <c r="G2621"/>
      <c r="H2621"/>
      <c r="I2621" s="8"/>
      <c r="J2621" s="425"/>
      <c r="K2621"/>
      <c r="L2621"/>
      <c r="M2621"/>
      <c r="N2621"/>
      <c r="O2621"/>
      <c r="P2621"/>
      <c r="Q2621"/>
      <c r="R2621"/>
      <c r="S2621"/>
      <c r="T2621"/>
      <c r="U2621"/>
    </row>
    <row r="2622" spans="1:21" ht="15.75" customHeight="1">
      <c r="A2622"/>
      <c r="B2622"/>
      <c r="C2622"/>
      <c r="D2622"/>
      <c r="E2622"/>
      <c r="F2622"/>
      <c r="G2622"/>
      <c r="H2622"/>
      <c r="I2622" s="8"/>
      <c r="J2622" s="425"/>
      <c r="K2622"/>
      <c r="L2622"/>
      <c r="M2622"/>
      <c r="N2622"/>
      <c r="O2622"/>
      <c r="P2622"/>
      <c r="Q2622"/>
      <c r="R2622"/>
      <c r="S2622"/>
      <c r="T2622"/>
      <c r="U2622"/>
    </row>
    <row r="2623" spans="1:21" ht="15.75" customHeight="1">
      <c r="A2623"/>
      <c r="B2623"/>
      <c r="C2623"/>
      <c r="D2623"/>
      <c r="E2623"/>
      <c r="F2623"/>
      <c r="G2623"/>
      <c r="H2623"/>
      <c r="I2623" s="8"/>
      <c r="J2623" s="425"/>
      <c r="K2623"/>
      <c r="L2623"/>
      <c r="M2623"/>
      <c r="N2623"/>
      <c r="O2623"/>
      <c r="P2623"/>
      <c r="Q2623"/>
      <c r="R2623"/>
      <c r="S2623"/>
      <c r="T2623"/>
      <c r="U2623"/>
    </row>
    <row r="2624" spans="1:21" ht="15.75" customHeight="1">
      <c r="A2624"/>
      <c r="B2624"/>
      <c r="C2624"/>
      <c r="D2624"/>
      <c r="E2624"/>
      <c r="F2624"/>
      <c r="G2624"/>
      <c r="H2624"/>
      <c r="I2624" s="8"/>
      <c r="J2624" s="425"/>
      <c r="K2624"/>
      <c r="L2624"/>
      <c r="M2624"/>
      <c r="N2624"/>
      <c r="O2624"/>
      <c r="P2624"/>
      <c r="Q2624"/>
      <c r="R2624"/>
      <c r="S2624"/>
      <c r="T2624"/>
      <c r="U2624"/>
    </row>
    <row r="2625" spans="1:21" ht="15.75" customHeight="1">
      <c r="A2625"/>
      <c r="B2625"/>
      <c r="C2625"/>
      <c r="D2625"/>
      <c r="E2625"/>
      <c r="F2625"/>
      <c r="G2625"/>
      <c r="H2625"/>
      <c r="I2625" s="8"/>
      <c r="J2625" s="425"/>
      <c r="K2625"/>
      <c r="L2625"/>
      <c r="M2625"/>
      <c r="N2625"/>
      <c r="O2625"/>
      <c r="P2625"/>
      <c r="Q2625"/>
      <c r="R2625"/>
      <c r="S2625"/>
      <c r="T2625"/>
      <c r="U2625"/>
    </row>
    <row r="2626" spans="1:21" ht="15.75" customHeight="1">
      <c r="A2626"/>
      <c r="B2626"/>
      <c r="C2626"/>
      <c r="D2626"/>
      <c r="E2626"/>
      <c r="F2626"/>
      <c r="G2626"/>
      <c r="H2626"/>
      <c r="I2626" s="8"/>
      <c r="J2626" s="425"/>
      <c r="K2626"/>
      <c r="L2626"/>
      <c r="M2626"/>
      <c r="N2626"/>
      <c r="O2626"/>
      <c r="P2626"/>
      <c r="Q2626"/>
      <c r="R2626"/>
      <c r="S2626"/>
      <c r="T2626"/>
      <c r="U2626"/>
    </row>
    <row r="2627" spans="1:21" ht="15.75" customHeight="1">
      <c r="A2627"/>
      <c r="B2627"/>
      <c r="C2627"/>
      <c r="D2627"/>
      <c r="E2627"/>
      <c r="F2627"/>
      <c r="G2627"/>
      <c r="H2627"/>
      <c r="I2627" s="8"/>
      <c r="J2627" s="425"/>
      <c r="K2627"/>
      <c r="L2627"/>
      <c r="M2627"/>
      <c r="N2627"/>
      <c r="O2627"/>
      <c r="P2627"/>
      <c r="Q2627"/>
      <c r="R2627"/>
      <c r="S2627"/>
      <c r="T2627"/>
      <c r="U2627"/>
    </row>
    <row r="2628" spans="1:21" ht="15.75" customHeight="1">
      <c r="A2628"/>
      <c r="B2628"/>
      <c r="C2628"/>
      <c r="D2628"/>
      <c r="E2628"/>
      <c r="F2628"/>
      <c r="G2628"/>
      <c r="H2628"/>
      <c r="I2628" s="8"/>
      <c r="J2628" s="425"/>
      <c r="K2628"/>
      <c r="L2628"/>
      <c r="M2628"/>
      <c r="N2628"/>
      <c r="O2628"/>
      <c r="P2628"/>
      <c r="Q2628"/>
      <c r="R2628"/>
      <c r="S2628"/>
      <c r="T2628"/>
      <c r="U2628"/>
    </row>
    <row r="2629" spans="1:21" ht="15.75" customHeight="1">
      <c r="A2629"/>
      <c r="B2629"/>
      <c r="C2629"/>
      <c r="D2629"/>
      <c r="E2629"/>
      <c r="F2629"/>
      <c r="G2629"/>
      <c r="H2629"/>
      <c r="I2629" s="8"/>
      <c r="J2629" s="425"/>
      <c r="K2629"/>
      <c r="L2629"/>
      <c r="M2629"/>
      <c r="N2629"/>
      <c r="O2629"/>
      <c r="P2629"/>
      <c r="Q2629"/>
      <c r="R2629"/>
      <c r="S2629"/>
      <c r="T2629"/>
      <c r="U2629"/>
    </row>
    <row r="2630" spans="1:21" ht="15.75" customHeight="1">
      <c r="A2630"/>
      <c r="B2630"/>
      <c r="C2630"/>
      <c r="D2630"/>
      <c r="E2630"/>
      <c r="F2630"/>
      <c r="G2630"/>
      <c r="H2630"/>
      <c r="I2630" s="8"/>
      <c r="J2630" s="425"/>
      <c r="K2630"/>
      <c r="L2630"/>
      <c r="M2630"/>
      <c r="N2630"/>
      <c r="O2630"/>
      <c r="P2630"/>
      <c r="Q2630"/>
      <c r="R2630"/>
      <c r="S2630"/>
      <c r="T2630"/>
      <c r="U2630"/>
    </row>
    <row r="2631" spans="1:21" ht="15.75" customHeight="1">
      <c r="A2631"/>
      <c r="B2631"/>
      <c r="C2631"/>
      <c r="D2631"/>
      <c r="E2631"/>
      <c r="F2631"/>
      <c r="G2631"/>
      <c r="H2631"/>
      <c r="I2631" s="8"/>
      <c r="J2631" s="425"/>
      <c r="K2631"/>
      <c r="L2631"/>
      <c r="M2631"/>
      <c r="N2631"/>
      <c r="O2631"/>
      <c r="P2631"/>
      <c r="Q2631"/>
      <c r="R2631"/>
      <c r="S2631"/>
      <c r="T2631"/>
      <c r="U2631"/>
    </row>
    <row r="2632" spans="1:21" ht="15.75" customHeight="1">
      <c r="A2632"/>
      <c r="B2632"/>
      <c r="C2632"/>
      <c r="D2632"/>
      <c r="E2632"/>
      <c r="F2632"/>
      <c r="G2632"/>
      <c r="H2632"/>
      <c r="I2632" s="8"/>
      <c r="J2632" s="425"/>
      <c r="K2632"/>
      <c r="L2632"/>
      <c r="M2632"/>
      <c r="N2632"/>
      <c r="O2632"/>
      <c r="P2632"/>
      <c r="Q2632"/>
      <c r="R2632"/>
      <c r="S2632"/>
      <c r="T2632"/>
      <c r="U2632"/>
    </row>
    <row r="2633" spans="1:21" ht="15.75" customHeight="1">
      <c r="A2633"/>
      <c r="B2633"/>
      <c r="C2633"/>
      <c r="D2633"/>
      <c r="E2633"/>
      <c r="F2633"/>
      <c r="G2633"/>
      <c r="H2633"/>
      <c r="I2633" s="8"/>
      <c r="J2633" s="425"/>
      <c r="K2633"/>
      <c r="L2633"/>
      <c r="M2633"/>
      <c r="N2633"/>
      <c r="O2633"/>
      <c r="P2633"/>
      <c r="Q2633"/>
      <c r="R2633"/>
      <c r="S2633"/>
      <c r="T2633"/>
      <c r="U2633"/>
    </row>
    <row r="2634" spans="1:21" ht="15.75" customHeight="1">
      <c r="A2634"/>
      <c r="B2634"/>
      <c r="C2634"/>
      <c r="D2634"/>
      <c r="E2634"/>
      <c r="F2634"/>
      <c r="G2634"/>
      <c r="H2634"/>
      <c r="I2634" s="8"/>
      <c r="J2634" s="425"/>
      <c r="K2634"/>
      <c r="L2634"/>
      <c r="M2634"/>
      <c r="N2634"/>
      <c r="O2634"/>
      <c r="P2634"/>
      <c r="Q2634"/>
      <c r="R2634"/>
      <c r="S2634"/>
      <c r="T2634"/>
      <c r="U2634"/>
    </row>
    <row r="2635" spans="1:21" ht="15.75" customHeight="1">
      <c r="A2635"/>
      <c r="B2635"/>
      <c r="C2635"/>
      <c r="D2635"/>
      <c r="E2635"/>
      <c r="F2635"/>
      <c r="G2635"/>
      <c r="H2635"/>
      <c r="I2635" s="8"/>
      <c r="J2635" s="425"/>
      <c r="K2635"/>
      <c r="L2635"/>
      <c r="M2635"/>
      <c r="N2635"/>
      <c r="O2635"/>
      <c r="P2635"/>
      <c r="Q2635"/>
      <c r="R2635"/>
      <c r="S2635"/>
      <c r="T2635"/>
      <c r="U2635"/>
    </row>
    <row r="2636" spans="1:21" ht="15.75" customHeight="1">
      <c r="A2636"/>
      <c r="B2636"/>
      <c r="C2636"/>
      <c r="D2636"/>
      <c r="E2636"/>
      <c r="F2636"/>
      <c r="G2636"/>
      <c r="H2636"/>
      <c r="I2636" s="8"/>
      <c r="J2636" s="425"/>
      <c r="K2636"/>
      <c r="L2636"/>
      <c r="M2636"/>
      <c r="N2636"/>
      <c r="O2636"/>
      <c r="P2636"/>
      <c r="Q2636"/>
      <c r="R2636"/>
      <c r="S2636"/>
      <c r="T2636"/>
      <c r="U2636"/>
    </row>
    <row r="2637" spans="1:21" ht="15.75" customHeight="1">
      <c r="A2637"/>
      <c r="B2637"/>
      <c r="C2637"/>
      <c r="D2637"/>
      <c r="E2637"/>
      <c r="F2637"/>
      <c r="G2637"/>
      <c r="H2637"/>
      <c r="I2637" s="8"/>
      <c r="J2637" s="425"/>
      <c r="K2637"/>
      <c r="L2637"/>
      <c r="M2637"/>
      <c r="N2637"/>
      <c r="O2637"/>
      <c r="P2637"/>
      <c r="Q2637"/>
      <c r="R2637"/>
      <c r="S2637"/>
      <c r="T2637"/>
      <c r="U2637"/>
    </row>
    <row r="2638" spans="1:21" ht="15.75" customHeight="1">
      <c r="A2638"/>
      <c r="B2638"/>
      <c r="C2638"/>
      <c r="D2638"/>
      <c r="E2638"/>
      <c r="F2638"/>
      <c r="G2638"/>
      <c r="H2638"/>
      <c r="I2638" s="8"/>
      <c r="J2638" s="425"/>
      <c r="K2638"/>
      <c r="L2638"/>
      <c r="M2638"/>
      <c r="N2638"/>
      <c r="O2638"/>
      <c r="P2638"/>
      <c r="Q2638"/>
      <c r="R2638"/>
      <c r="S2638"/>
      <c r="T2638"/>
      <c r="U2638"/>
    </row>
    <row r="2639" spans="1:21" ht="15.75" customHeight="1">
      <c r="A2639"/>
      <c r="B2639"/>
      <c r="C2639"/>
      <c r="D2639"/>
      <c r="E2639"/>
      <c r="F2639"/>
      <c r="G2639"/>
      <c r="H2639"/>
      <c r="I2639" s="8"/>
      <c r="J2639" s="425"/>
      <c r="K2639"/>
      <c r="L2639"/>
      <c r="M2639"/>
      <c r="N2639"/>
      <c r="O2639"/>
      <c r="P2639"/>
      <c r="Q2639"/>
      <c r="R2639"/>
      <c r="S2639"/>
      <c r="T2639"/>
      <c r="U2639"/>
    </row>
    <row r="2640" spans="1:21" ht="15.75" customHeight="1">
      <c r="A2640"/>
      <c r="B2640"/>
      <c r="C2640"/>
      <c r="D2640"/>
      <c r="E2640"/>
      <c r="F2640"/>
      <c r="G2640"/>
      <c r="H2640"/>
      <c r="I2640" s="8"/>
      <c r="J2640" s="425"/>
      <c r="K2640"/>
      <c r="L2640"/>
      <c r="M2640"/>
      <c r="N2640"/>
      <c r="O2640"/>
      <c r="P2640"/>
      <c r="Q2640"/>
      <c r="R2640"/>
      <c r="S2640"/>
      <c r="T2640"/>
      <c r="U2640"/>
    </row>
    <row r="2641" spans="1:21" ht="15.75" customHeight="1">
      <c r="A2641"/>
      <c r="B2641"/>
      <c r="C2641"/>
      <c r="D2641"/>
      <c r="E2641"/>
      <c r="F2641"/>
      <c r="G2641"/>
      <c r="H2641"/>
      <c r="I2641" s="8"/>
      <c r="J2641" s="425"/>
      <c r="K2641"/>
      <c r="L2641"/>
      <c r="M2641"/>
      <c r="N2641"/>
      <c r="O2641"/>
      <c r="P2641"/>
      <c r="Q2641"/>
      <c r="R2641"/>
      <c r="S2641"/>
      <c r="T2641"/>
      <c r="U2641"/>
    </row>
    <row r="2642" spans="1:21" ht="15.75" customHeight="1">
      <c r="A2642"/>
      <c r="B2642"/>
      <c r="C2642"/>
      <c r="D2642"/>
      <c r="E2642"/>
      <c r="F2642"/>
      <c r="G2642"/>
      <c r="H2642"/>
      <c r="I2642" s="8"/>
      <c r="J2642" s="425"/>
      <c r="K2642"/>
      <c r="L2642"/>
      <c r="M2642"/>
      <c r="N2642"/>
      <c r="O2642"/>
      <c r="P2642"/>
      <c r="Q2642"/>
      <c r="R2642"/>
      <c r="S2642"/>
      <c r="T2642"/>
      <c r="U2642"/>
    </row>
    <row r="2643" spans="1:21" ht="15.75" customHeight="1">
      <c r="A2643"/>
      <c r="B2643"/>
      <c r="C2643"/>
      <c r="D2643"/>
      <c r="E2643"/>
      <c r="F2643"/>
      <c r="G2643"/>
      <c r="H2643"/>
      <c r="I2643" s="8"/>
      <c r="J2643" s="425"/>
      <c r="K2643"/>
      <c r="L2643"/>
      <c r="M2643"/>
      <c r="N2643"/>
      <c r="O2643"/>
      <c r="P2643"/>
      <c r="Q2643"/>
      <c r="R2643"/>
      <c r="S2643"/>
      <c r="T2643"/>
      <c r="U2643"/>
    </row>
    <row r="2644" spans="1:21" ht="15.75" customHeight="1">
      <c r="A2644"/>
      <c r="B2644"/>
      <c r="C2644"/>
      <c r="D2644"/>
      <c r="E2644"/>
      <c r="F2644"/>
      <c r="G2644"/>
      <c r="H2644"/>
      <c r="I2644" s="8"/>
      <c r="J2644" s="425"/>
      <c r="K2644"/>
      <c r="L2644"/>
      <c r="M2644"/>
      <c r="N2644"/>
      <c r="O2644"/>
      <c r="P2644"/>
      <c r="Q2644"/>
      <c r="R2644"/>
      <c r="S2644"/>
      <c r="T2644"/>
      <c r="U2644"/>
    </row>
    <row r="2645" spans="1:21" ht="15.75" customHeight="1">
      <c r="A2645"/>
      <c r="B2645"/>
      <c r="C2645"/>
      <c r="D2645"/>
      <c r="E2645"/>
      <c r="F2645"/>
      <c r="G2645"/>
      <c r="H2645"/>
      <c r="I2645" s="8"/>
      <c r="J2645" s="425"/>
      <c r="K2645"/>
      <c r="L2645"/>
      <c r="M2645"/>
      <c r="N2645"/>
      <c r="O2645"/>
      <c r="P2645"/>
      <c r="Q2645"/>
      <c r="R2645"/>
      <c r="S2645"/>
      <c r="T2645"/>
      <c r="U2645"/>
    </row>
    <row r="2646" spans="1:21" ht="15.75" customHeight="1">
      <c r="A2646"/>
      <c r="B2646"/>
      <c r="C2646"/>
      <c r="D2646"/>
      <c r="E2646"/>
      <c r="F2646"/>
      <c r="G2646"/>
      <c r="H2646"/>
      <c r="I2646" s="8"/>
      <c r="J2646" s="425"/>
      <c r="K2646"/>
      <c r="L2646"/>
      <c r="M2646"/>
      <c r="N2646"/>
      <c r="O2646"/>
      <c r="P2646"/>
      <c r="Q2646"/>
      <c r="R2646"/>
      <c r="S2646"/>
      <c r="T2646"/>
      <c r="U2646"/>
    </row>
    <row r="2647" spans="1:21" ht="15.75" customHeight="1">
      <c r="A2647"/>
      <c r="B2647"/>
      <c r="C2647"/>
      <c r="D2647"/>
      <c r="E2647"/>
      <c r="F2647"/>
      <c r="G2647"/>
      <c r="H2647"/>
      <c r="I2647" s="8"/>
      <c r="J2647" s="425"/>
      <c r="K2647"/>
      <c r="L2647"/>
      <c r="M2647"/>
      <c r="N2647"/>
      <c r="O2647"/>
      <c r="P2647"/>
      <c r="Q2647"/>
      <c r="R2647"/>
      <c r="S2647"/>
      <c r="T2647"/>
      <c r="U2647"/>
    </row>
    <row r="2648" spans="1:21" ht="15.75" customHeight="1">
      <c r="A2648"/>
      <c r="B2648"/>
      <c r="C2648"/>
      <c r="D2648"/>
      <c r="E2648"/>
      <c r="F2648"/>
      <c r="G2648"/>
      <c r="H2648"/>
      <c r="I2648" s="8"/>
      <c r="J2648" s="425"/>
      <c r="K2648"/>
      <c r="L2648"/>
      <c r="M2648"/>
      <c r="N2648"/>
      <c r="O2648"/>
      <c r="P2648"/>
      <c r="Q2648"/>
      <c r="R2648"/>
      <c r="S2648"/>
      <c r="T2648"/>
      <c r="U2648"/>
    </row>
    <row r="2649" spans="1:21" ht="15.75" customHeight="1">
      <c r="A2649"/>
      <c r="B2649"/>
      <c r="C2649"/>
      <c r="D2649"/>
      <c r="E2649"/>
      <c r="F2649"/>
      <c r="G2649"/>
      <c r="H2649"/>
      <c r="I2649" s="8"/>
      <c r="J2649" s="425"/>
      <c r="K2649"/>
      <c r="L2649"/>
      <c r="M2649"/>
      <c r="N2649"/>
      <c r="O2649"/>
      <c r="P2649"/>
      <c r="Q2649"/>
      <c r="R2649"/>
      <c r="S2649"/>
      <c r="T2649"/>
      <c r="U2649"/>
    </row>
    <row r="2650" spans="1:21" ht="15.75" customHeight="1">
      <c r="A2650"/>
      <c r="B2650"/>
      <c r="C2650"/>
      <c r="D2650"/>
      <c r="E2650"/>
      <c r="F2650"/>
      <c r="G2650"/>
      <c r="H2650"/>
      <c r="I2650" s="8"/>
      <c r="J2650" s="425"/>
      <c r="K2650"/>
      <c r="L2650"/>
      <c r="M2650"/>
      <c r="N2650"/>
      <c r="O2650"/>
      <c r="P2650"/>
      <c r="Q2650"/>
      <c r="R2650"/>
      <c r="S2650"/>
      <c r="T2650"/>
      <c r="U2650"/>
    </row>
    <row r="2651" spans="1:21" ht="15.75" customHeight="1">
      <c r="A2651"/>
      <c r="B2651"/>
      <c r="C2651"/>
      <c r="D2651"/>
      <c r="E2651"/>
      <c r="F2651"/>
      <c r="G2651"/>
      <c r="H2651"/>
      <c r="I2651" s="8"/>
      <c r="J2651" s="425"/>
      <c r="K2651"/>
      <c r="L2651"/>
      <c r="M2651"/>
      <c r="N2651"/>
      <c r="O2651"/>
      <c r="P2651"/>
      <c r="Q2651"/>
      <c r="R2651"/>
      <c r="S2651"/>
      <c r="T2651"/>
      <c r="U2651"/>
    </row>
    <row r="2652" spans="1:21" ht="15.75" customHeight="1">
      <c r="A2652"/>
      <c r="B2652"/>
      <c r="C2652"/>
      <c r="D2652"/>
      <c r="E2652"/>
      <c r="F2652"/>
      <c r="G2652"/>
      <c r="H2652"/>
      <c r="I2652" s="8"/>
      <c r="J2652" s="425"/>
      <c r="K2652"/>
      <c r="L2652"/>
      <c r="M2652"/>
      <c r="N2652"/>
      <c r="O2652"/>
      <c r="P2652"/>
      <c r="Q2652"/>
      <c r="R2652"/>
      <c r="S2652"/>
      <c r="T2652"/>
      <c r="U2652"/>
    </row>
    <row r="2653" spans="1:21" ht="15.75" customHeight="1">
      <c r="A2653"/>
      <c r="B2653"/>
      <c r="C2653"/>
      <c r="D2653"/>
      <c r="E2653"/>
      <c r="F2653"/>
      <c r="G2653"/>
      <c r="H2653"/>
      <c r="I2653" s="8"/>
      <c r="J2653" s="425"/>
      <c r="K2653"/>
      <c r="L2653"/>
      <c r="M2653"/>
      <c r="N2653"/>
      <c r="O2653"/>
      <c r="P2653"/>
      <c r="Q2653"/>
      <c r="R2653"/>
      <c r="S2653"/>
      <c r="T2653"/>
      <c r="U2653"/>
    </row>
    <row r="2654" spans="1:21" ht="15.75" customHeight="1">
      <c r="A2654"/>
      <c r="B2654"/>
      <c r="C2654"/>
      <c r="D2654"/>
      <c r="E2654"/>
      <c r="F2654"/>
      <c r="G2654"/>
      <c r="H2654"/>
      <c r="I2654" s="8"/>
      <c r="J2654" s="425"/>
      <c r="K2654"/>
      <c r="L2654"/>
      <c r="M2654"/>
      <c r="N2654"/>
      <c r="O2654"/>
      <c r="P2654"/>
      <c r="Q2654"/>
      <c r="R2654"/>
      <c r="S2654"/>
      <c r="T2654"/>
      <c r="U2654"/>
    </row>
    <row r="2655" spans="1:21" ht="15.75" customHeight="1">
      <c r="A2655"/>
      <c r="B2655"/>
      <c r="C2655"/>
      <c r="D2655"/>
      <c r="E2655"/>
      <c r="F2655"/>
      <c r="G2655"/>
      <c r="H2655"/>
      <c r="I2655" s="8"/>
      <c r="J2655" s="425"/>
      <c r="K2655"/>
      <c r="L2655"/>
      <c r="M2655"/>
      <c r="N2655"/>
      <c r="O2655"/>
      <c r="P2655"/>
      <c r="Q2655"/>
      <c r="R2655"/>
      <c r="S2655"/>
      <c r="T2655"/>
      <c r="U2655"/>
    </row>
    <row r="2656" spans="1:21" ht="15.75" customHeight="1">
      <c r="A2656"/>
      <c r="B2656"/>
      <c r="C2656"/>
      <c r="D2656"/>
      <c r="E2656"/>
      <c r="F2656"/>
      <c r="G2656"/>
      <c r="H2656"/>
      <c r="I2656" s="8"/>
      <c r="J2656" s="425"/>
      <c r="K2656"/>
      <c r="L2656"/>
      <c r="M2656"/>
      <c r="N2656"/>
      <c r="O2656"/>
      <c r="P2656"/>
      <c r="Q2656"/>
      <c r="R2656"/>
      <c r="S2656"/>
      <c r="T2656"/>
      <c r="U2656"/>
    </row>
    <row r="2657" spans="1:21" ht="15.75" customHeight="1">
      <c r="A2657"/>
      <c r="B2657"/>
      <c r="C2657"/>
      <c r="D2657"/>
      <c r="E2657"/>
      <c r="F2657"/>
      <c r="G2657"/>
      <c r="H2657"/>
      <c r="I2657" s="8"/>
      <c r="J2657" s="425"/>
      <c r="K2657"/>
      <c r="L2657"/>
      <c r="M2657"/>
      <c r="N2657"/>
      <c r="O2657"/>
      <c r="P2657"/>
      <c r="Q2657"/>
      <c r="R2657"/>
      <c r="S2657"/>
      <c r="T2657"/>
      <c r="U2657"/>
    </row>
    <row r="2658" spans="1:21" ht="15.75" customHeight="1">
      <c r="A2658"/>
      <c r="B2658"/>
      <c r="C2658"/>
      <c r="D2658"/>
      <c r="E2658"/>
      <c r="F2658"/>
      <c r="G2658"/>
      <c r="H2658"/>
      <c r="I2658" s="8"/>
      <c r="J2658" s="425"/>
      <c r="K2658"/>
      <c r="L2658"/>
      <c r="M2658"/>
      <c r="N2658"/>
      <c r="O2658"/>
      <c r="P2658"/>
      <c r="Q2658"/>
      <c r="R2658"/>
      <c r="S2658"/>
      <c r="T2658"/>
      <c r="U2658"/>
    </row>
    <row r="2659" spans="1:21" ht="15.75" customHeight="1">
      <c r="A2659"/>
      <c r="B2659"/>
      <c r="C2659"/>
      <c r="D2659"/>
      <c r="E2659"/>
      <c r="F2659"/>
      <c r="G2659"/>
      <c r="H2659"/>
      <c r="I2659" s="8"/>
      <c r="J2659" s="425"/>
      <c r="K2659"/>
      <c r="L2659"/>
      <c r="M2659"/>
      <c r="N2659"/>
      <c r="O2659"/>
      <c r="P2659"/>
      <c r="Q2659"/>
      <c r="R2659"/>
      <c r="S2659"/>
      <c r="T2659"/>
      <c r="U2659"/>
    </row>
    <row r="2660" spans="1:21" ht="15.75" customHeight="1">
      <c r="A2660"/>
      <c r="B2660"/>
      <c r="C2660"/>
      <c r="D2660"/>
      <c r="E2660"/>
      <c r="F2660"/>
      <c r="G2660"/>
      <c r="H2660"/>
      <c r="I2660" s="8"/>
      <c r="J2660" s="425"/>
      <c r="K2660"/>
      <c r="L2660"/>
      <c r="M2660"/>
      <c r="N2660"/>
      <c r="O2660"/>
      <c r="P2660"/>
      <c r="Q2660"/>
      <c r="R2660"/>
      <c r="S2660"/>
      <c r="T2660"/>
      <c r="U2660"/>
    </row>
    <row r="2661" spans="1:21" ht="15.75" customHeight="1">
      <c r="A2661"/>
      <c r="B2661"/>
      <c r="C2661"/>
      <c r="D2661"/>
      <c r="E2661"/>
      <c r="F2661"/>
      <c r="G2661"/>
      <c r="H2661"/>
      <c r="I2661" s="8"/>
      <c r="J2661" s="425"/>
      <c r="K2661"/>
      <c r="L2661"/>
      <c r="M2661"/>
      <c r="N2661"/>
      <c r="O2661"/>
      <c r="P2661"/>
      <c r="Q2661"/>
      <c r="R2661"/>
      <c r="S2661"/>
      <c r="T2661"/>
      <c r="U2661"/>
    </row>
    <row r="2662" spans="1:21" ht="15.75" customHeight="1">
      <c r="A2662"/>
      <c r="B2662"/>
      <c r="C2662"/>
      <c r="D2662"/>
      <c r="E2662"/>
      <c r="F2662"/>
      <c r="G2662"/>
      <c r="H2662"/>
      <c r="I2662" s="8"/>
      <c r="J2662" s="425"/>
      <c r="K2662"/>
      <c r="L2662"/>
      <c r="M2662"/>
      <c r="N2662"/>
      <c r="O2662"/>
      <c r="P2662"/>
      <c r="Q2662"/>
      <c r="R2662"/>
      <c r="S2662"/>
      <c r="T2662"/>
      <c r="U2662"/>
    </row>
    <row r="2663" spans="1:21" ht="15.75" customHeight="1">
      <c r="A2663"/>
      <c r="B2663"/>
      <c r="C2663"/>
      <c r="D2663"/>
      <c r="E2663"/>
      <c r="F2663"/>
      <c r="G2663"/>
      <c r="H2663"/>
      <c r="I2663" s="8"/>
      <c r="J2663" s="425"/>
      <c r="K2663"/>
      <c r="L2663"/>
      <c r="M2663"/>
      <c r="N2663"/>
      <c r="O2663"/>
      <c r="P2663"/>
      <c r="Q2663"/>
      <c r="R2663"/>
      <c r="S2663"/>
      <c r="T2663"/>
      <c r="U2663"/>
    </row>
    <row r="2664" spans="1:21" ht="15.75" customHeight="1">
      <c r="A2664"/>
      <c r="B2664"/>
      <c r="C2664"/>
      <c r="D2664"/>
      <c r="E2664"/>
      <c r="F2664"/>
      <c r="G2664"/>
      <c r="H2664"/>
      <c r="I2664" s="8"/>
      <c r="J2664" s="425"/>
      <c r="K2664"/>
      <c r="L2664"/>
      <c r="M2664"/>
      <c r="N2664"/>
      <c r="O2664"/>
      <c r="P2664"/>
      <c r="Q2664"/>
      <c r="R2664"/>
      <c r="S2664"/>
      <c r="T2664"/>
      <c r="U2664"/>
    </row>
    <row r="2665" spans="1:21" ht="15.75" customHeight="1">
      <c r="A2665"/>
      <c r="B2665"/>
      <c r="C2665"/>
      <c r="D2665"/>
      <c r="E2665"/>
      <c r="F2665"/>
      <c r="G2665"/>
      <c r="H2665"/>
      <c r="I2665" s="8"/>
      <c r="J2665" s="425"/>
      <c r="K2665"/>
      <c r="L2665"/>
      <c r="M2665"/>
      <c r="N2665"/>
      <c r="O2665"/>
      <c r="P2665"/>
      <c r="Q2665"/>
      <c r="R2665"/>
      <c r="S2665"/>
      <c r="T2665"/>
      <c r="U2665"/>
    </row>
    <row r="2666" spans="1:21" ht="15.75" customHeight="1">
      <c r="A2666"/>
      <c r="B2666"/>
      <c r="C2666"/>
      <c r="D2666"/>
      <c r="E2666"/>
      <c r="F2666"/>
      <c r="G2666"/>
      <c r="H2666"/>
      <c r="I2666" s="8"/>
      <c r="J2666" s="425"/>
      <c r="K2666"/>
      <c r="L2666"/>
      <c r="M2666"/>
      <c r="N2666"/>
      <c r="O2666"/>
      <c r="P2666"/>
      <c r="Q2666"/>
      <c r="R2666"/>
      <c r="S2666"/>
      <c r="T2666"/>
      <c r="U2666"/>
    </row>
    <row r="2667" spans="1:21" ht="15.75" customHeight="1">
      <c r="A2667"/>
      <c r="B2667"/>
      <c r="C2667"/>
      <c r="D2667"/>
      <c r="E2667"/>
      <c r="F2667"/>
      <c r="G2667"/>
      <c r="H2667"/>
      <c r="I2667" s="8"/>
      <c r="J2667" s="425"/>
      <c r="K2667"/>
      <c r="L2667"/>
      <c r="M2667"/>
      <c r="N2667"/>
      <c r="O2667"/>
      <c r="P2667"/>
      <c r="Q2667"/>
      <c r="R2667"/>
      <c r="S2667"/>
      <c r="T2667"/>
      <c r="U2667"/>
    </row>
    <row r="2668" spans="1:21" ht="15.75" customHeight="1">
      <c r="A2668"/>
      <c r="B2668"/>
      <c r="C2668"/>
      <c r="D2668"/>
      <c r="E2668"/>
      <c r="F2668"/>
      <c r="G2668"/>
      <c r="H2668"/>
      <c r="I2668" s="8"/>
      <c r="J2668" s="425"/>
      <c r="K2668"/>
      <c r="L2668"/>
      <c r="M2668"/>
      <c r="N2668"/>
      <c r="O2668"/>
      <c r="P2668"/>
      <c r="Q2668"/>
      <c r="R2668"/>
      <c r="S2668"/>
      <c r="T2668"/>
      <c r="U2668"/>
    </row>
    <row r="2669" spans="1:21" ht="15.75" customHeight="1">
      <c r="A2669"/>
      <c r="B2669"/>
      <c r="C2669"/>
      <c r="D2669"/>
      <c r="E2669"/>
      <c r="F2669"/>
      <c r="G2669"/>
      <c r="H2669"/>
      <c r="I2669" s="8"/>
      <c r="J2669" s="425"/>
      <c r="K2669"/>
      <c r="L2669"/>
      <c r="M2669"/>
      <c r="N2669"/>
      <c r="O2669"/>
      <c r="P2669"/>
      <c r="Q2669"/>
      <c r="R2669"/>
      <c r="S2669"/>
      <c r="T2669"/>
      <c r="U2669"/>
    </row>
    <row r="2670" spans="1:21" ht="15.75" customHeight="1">
      <c r="A2670"/>
      <c r="B2670"/>
      <c r="C2670"/>
      <c r="D2670"/>
      <c r="E2670"/>
      <c r="F2670"/>
      <c r="G2670"/>
      <c r="H2670"/>
      <c r="I2670" s="8"/>
      <c r="J2670" s="425"/>
      <c r="K2670"/>
      <c r="L2670"/>
      <c r="M2670"/>
      <c r="N2670"/>
      <c r="O2670"/>
      <c r="P2670"/>
      <c r="Q2670"/>
      <c r="R2670"/>
      <c r="S2670"/>
      <c r="T2670"/>
      <c r="U2670"/>
    </row>
    <row r="2671" spans="1:21" ht="15.75" customHeight="1">
      <c r="A2671"/>
      <c r="B2671"/>
      <c r="C2671"/>
      <c r="D2671"/>
      <c r="E2671"/>
      <c r="F2671"/>
      <c r="G2671"/>
      <c r="H2671"/>
      <c r="I2671" s="8"/>
      <c r="J2671" s="425"/>
      <c r="K2671"/>
      <c r="L2671"/>
      <c r="M2671"/>
      <c r="N2671"/>
      <c r="O2671"/>
      <c r="P2671"/>
      <c r="Q2671"/>
      <c r="R2671"/>
      <c r="S2671"/>
      <c r="T2671"/>
      <c r="U2671"/>
    </row>
    <row r="2672" spans="1:21" ht="15.75" customHeight="1">
      <c r="A2672"/>
      <c r="B2672"/>
      <c r="C2672"/>
      <c r="D2672"/>
      <c r="E2672"/>
      <c r="F2672"/>
      <c r="G2672"/>
      <c r="H2672"/>
      <c r="I2672" s="8"/>
      <c r="J2672" s="425"/>
      <c r="K2672"/>
      <c r="L2672"/>
      <c r="M2672"/>
      <c r="N2672"/>
      <c r="O2672"/>
      <c r="P2672"/>
      <c r="Q2672"/>
      <c r="R2672"/>
      <c r="S2672"/>
      <c r="T2672"/>
      <c r="U2672"/>
    </row>
    <row r="2673" spans="1:21" ht="15.75" customHeight="1">
      <c r="A2673"/>
      <c r="B2673"/>
      <c r="C2673"/>
      <c r="D2673"/>
      <c r="E2673"/>
      <c r="F2673"/>
      <c r="G2673"/>
      <c r="H2673"/>
      <c r="I2673" s="8"/>
      <c r="J2673" s="425"/>
      <c r="K2673"/>
      <c r="L2673"/>
      <c r="M2673"/>
      <c r="N2673"/>
      <c r="O2673"/>
      <c r="P2673"/>
      <c r="Q2673"/>
      <c r="R2673"/>
      <c r="S2673"/>
      <c r="T2673"/>
      <c r="U2673"/>
    </row>
    <row r="2674" spans="1:21" ht="15.75" customHeight="1">
      <c r="A2674"/>
      <c r="B2674"/>
      <c r="C2674"/>
      <c r="D2674"/>
      <c r="E2674"/>
      <c r="F2674"/>
      <c r="G2674"/>
      <c r="H2674"/>
      <c r="I2674" s="8"/>
      <c r="J2674" s="425"/>
      <c r="K2674"/>
      <c r="L2674"/>
      <c r="M2674"/>
      <c r="N2674"/>
      <c r="O2674"/>
      <c r="P2674"/>
      <c r="Q2674"/>
      <c r="R2674"/>
      <c r="S2674"/>
      <c r="T2674"/>
      <c r="U2674"/>
    </row>
    <row r="2675" spans="1:21" ht="15.75" customHeight="1">
      <c r="A2675"/>
      <c r="B2675"/>
      <c r="C2675"/>
      <c r="D2675"/>
      <c r="E2675"/>
      <c r="F2675"/>
      <c r="G2675"/>
      <c r="H2675"/>
      <c r="I2675" s="8"/>
      <c r="J2675" s="425"/>
      <c r="K2675"/>
      <c r="L2675"/>
      <c r="M2675"/>
      <c r="N2675"/>
      <c r="O2675"/>
      <c r="P2675"/>
      <c r="Q2675"/>
      <c r="R2675"/>
      <c r="S2675"/>
      <c r="T2675"/>
      <c r="U2675"/>
    </row>
    <row r="2676" spans="1:21" ht="15.75" customHeight="1">
      <c r="A2676"/>
      <c r="B2676"/>
      <c r="C2676"/>
      <c r="D2676"/>
      <c r="E2676"/>
      <c r="F2676"/>
      <c r="G2676"/>
      <c r="H2676"/>
      <c r="I2676" s="8"/>
      <c r="J2676" s="425"/>
      <c r="K2676"/>
      <c r="L2676"/>
      <c r="M2676"/>
      <c r="N2676"/>
      <c r="O2676"/>
      <c r="P2676"/>
      <c r="Q2676"/>
      <c r="R2676"/>
      <c r="S2676"/>
      <c r="T2676"/>
      <c r="U2676"/>
    </row>
    <row r="2677" spans="1:21" ht="15.75" customHeight="1">
      <c r="A2677"/>
      <c r="B2677"/>
      <c r="C2677"/>
      <c r="D2677"/>
      <c r="E2677"/>
      <c r="F2677"/>
      <c r="G2677"/>
      <c r="H2677"/>
      <c r="I2677" s="8"/>
      <c r="J2677" s="425"/>
      <c r="K2677"/>
      <c r="L2677"/>
      <c r="M2677"/>
      <c r="N2677"/>
      <c r="O2677"/>
      <c r="P2677"/>
      <c r="Q2677"/>
      <c r="R2677"/>
      <c r="S2677"/>
      <c r="T2677"/>
      <c r="U2677"/>
    </row>
    <row r="2678" spans="1:21" ht="15.75" customHeight="1">
      <c r="A2678"/>
      <c r="B2678"/>
      <c r="C2678"/>
      <c r="D2678"/>
      <c r="E2678"/>
      <c r="F2678"/>
      <c r="G2678"/>
      <c r="H2678"/>
      <c r="I2678" s="8"/>
      <c r="J2678" s="425"/>
      <c r="K2678"/>
      <c r="L2678"/>
      <c r="M2678"/>
      <c r="N2678"/>
      <c r="O2678"/>
      <c r="P2678"/>
      <c r="Q2678"/>
      <c r="R2678"/>
      <c r="S2678"/>
      <c r="T2678"/>
      <c r="U2678"/>
    </row>
    <row r="2679" spans="1:21" ht="15.75" customHeight="1">
      <c r="A2679"/>
      <c r="B2679"/>
      <c r="C2679"/>
      <c r="D2679"/>
      <c r="E2679"/>
      <c r="F2679"/>
      <c r="G2679"/>
      <c r="H2679"/>
      <c r="I2679" s="8"/>
      <c r="J2679" s="425"/>
      <c r="K2679"/>
      <c r="L2679"/>
      <c r="M2679"/>
      <c r="N2679"/>
      <c r="O2679"/>
      <c r="P2679"/>
      <c r="Q2679"/>
      <c r="R2679"/>
      <c r="S2679"/>
      <c r="T2679"/>
      <c r="U2679"/>
    </row>
    <row r="2680" spans="1:21" ht="15.75" customHeight="1">
      <c r="A2680"/>
      <c r="B2680"/>
      <c r="C2680"/>
      <c r="D2680"/>
      <c r="E2680"/>
      <c r="F2680"/>
      <c r="G2680"/>
      <c r="H2680"/>
      <c r="I2680" s="8"/>
      <c r="J2680" s="425"/>
      <c r="K2680"/>
      <c r="L2680"/>
      <c r="M2680"/>
      <c r="N2680"/>
      <c r="O2680"/>
      <c r="P2680"/>
      <c r="Q2680"/>
      <c r="R2680"/>
      <c r="S2680"/>
      <c r="T2680"/>
      <c r="U2680"/>
    </row>
    <row r="2681" spans="1:21" ht="15.75" customHeight="1">
      <c r="A2681"/>
      <c r="B2681"/>
      <c r="C2681"/>
      <c r="D2681"/>
      <c r="E2681"/>
      <c r="F2681"/>
      <c r="G2681"/>
      <c r="H2681"/>
      <c r="I2681" s="8"/>
      <c r="J2681" s="425"/>
      <c r="K2681"/>
      <c r="L2681"/>
      <c r="M2681"/>
      <c r="N2681"/>
      <c r="O2681"/>
      <c r="P2681"/>
      <c r="Q2681"/>
      <c r="R2681"/>
      <c r="S2681"/>
      <c r="T2681"/>
      <c r="U2681"/>
    </row>
    <row r="2682" spans="1:21" ht="15.75" customHeight="1">
      <c r="A2682"/>
      <c r="B2682"/>
      <c r="C2682"/>
      <c r="D2682"/>
      <c r="E2682"/>
      <c r="F2682"/>
      <c r="G2682"/>
      <c r="H2682"/>
      <c r="I2682" s="8"/>
      <c r="J2682" s="425"/>
      <c r="K2682"/>
      <c r="L2682"/>
      <c r="M2682"/>
      <c r="N2682"/>
      <c r="O2682"/>
      <c r="P2682"/>
      <c r="Q2682"/>
      <c r="R2682"/>
      <c r="S2682"/>
      <c r="T2682"/>
      <c r="U2682"/>
    </row>
    <row r="2683" spans="1:21" ht="15.75" customHeight="1">
      <c r="A2683"/>
      <c r="B2683"/>
      <c r="C2683"/>
      <c r="D2683"/>
      <c r="E2683"/>
      <c r="F2683"/>
      <c r="G2683"/>
      <c r="H2683"/>
      <c r="I2683" s="8"/>
      <c r="J2683" s="425"/>
      <c r="K2683"/>
      <c r="L2683"/>
      <c r="M2683"/>
      <c r="N2683"/>
      <c r="O2683"/>
      <c r="P2683"/>
      <c r="Q2683"/>
      <c r="R2683"/>
      <c r="S2683"/>
      <c r="T2683"/>
      <c r="U2683"/>
    </row>
    <row r="2684" spans="1:21" ht="15.75" customHeight="1">
      <c r="A2684"/>
      <c r="B2684"/>
      <c r="C2684"/>
      <c r="D2684"/>
      <c r="E2684"/>
      <c r="F2684"/>
      <c r="G2684"/>
      <c r="H2684"/>
      <c r="I2684" s="8"/>
      <c r="J2684" s="425"/>
      <c r="K2684"/>
      <c r="L2684"/>
      <c r="M2684"/>
      <c r="N2684"/>
      <c r="O2684"/>
      <c r="P2684"/>
      <c r="Q2684"/>
      <c r="R2684"/>
      <c r="S2684"/>
      <c r="T2684"/>
      <c r="U2684"/>
    </row>
    <row r="2685" spans="1:21" ht="15.75" customHeight="1">
      <c r="A2685"/>
      <c r="B2685"/>
      <c r="C2685"/>
      <c r="D2685"/>
      <c r="E2685"/>
      <c r="F2685"/>
      <c r="G2685"/>
      <c r="H2685"/>
      <c r="I2685" s="8"/>
      <c r="J2685" s="425"/>
      <c r="K2685"/>
      <c r="L2685"/>
      <c r="M2685"/>
      <c r="N2685"/>
      <c r="O2685"/>
      <c r="P2685"/>
      <c r="Q2685"/>
      <c r="R2685"/>
      <c r="S2685"/>
      <c r="T2685"/>
      <c r="U2685"/>
    </row>
    <row r="2686" spans="1:21" ht="15.75" customHeight="1">
      <c r="A2686"/>
      <c r="B2686"/>
      <c r="C2686"/>
      <c r="D2686"/>
      <c r="E2686"/>
      <c r="F2686"/>
      <c r="G2686"/>
      <c r="H2686"/>
      <c r="I2686" s="8"/>
      <c r="J2686" s="425"/>
      <c r="K2686"/>
      <c r="L2686"/>
      <c r="M2686"/>
      <c r="N2686"/>
      <c r="O2686"/>
      <c r="P2686"/>
      <c r="Q2686"/>
      <c r="R2686"/>
      <c r="S2686"/>
      <c r="T2686"/>
      <c r="U2686"/>
    </row>
    <row r="2687" spans="1:21" ht="15.75" customHeight="1">
      <c r="A2687"/>
      <c r="B2687"/>
      <c r="C2687"/>
      <c r="D2687"/>
      <c r="E2687"/>
      <c r="F2687"/>
      <c r="G2687"/>
      <c r="H2687"/>
      <c r="I2687" s="8"/>
      <c r="J2687" s="425"/>
      <c r="K2687"/>
      <c r="L2687"/>
      <c r="M2687"/>
      <c r="N2687"/>
      <c r="O2687"/>
      <c r="P2687"/>
      <c r="Q2687"/>
      <c r="R2687"/>
      <c r="S2687"/>
      <c r="T2687"/>
      <c r="U2687"/>
    </row>
    <row r="2688" spans="1:21" ht="15.75" customHeight="1">
      <c r="A2688"/>
      <c r="B2688"/>
      <c r="C2688"/>
      <c r="D2688"/>
      <c r="E2688"/>
      <c r="F2688"/>
      <c r="G2688"/>
      <c r="H2688"/>
      <c r="I2688" s="8"/>
      <c r="J2688" s="425"/>
      <c r="K2688"/>
      <c r="L2688"/>
      <c r="M2688"/>
      <c r="N2688"/>
      <c r="O2688"/>
      <c r="P2688"/>
      <c r="Q2688"/>
      <c r="R2688"/>
      <c r="S2688"/>
      <c r="T2688"/>
      <c r="U2688"/>
    </row>
    <row r="2689" spans="1:21" ht="15.75" customHeight="1">
      <c r="A2689"/>
      <c r="B2689"/>
      <c r="C2689"/>
      <c r="D2689"/>
      <c r="E2689"/>
      <c r="F2689"/>
      <c r="G2689"/>
      <c r="H2689"/>
      <c r="I2689" s="8"/>
      <c r="J2689" s="425"/>
      <c r="K2689"/>
      <c r="L2689"/>
      <c r="M2689"/>
      <c r="N2689"/>
      <c r="O2689"/>
      <c r="P2689"/>
      <c r="Q2689"/>
      <c r="R2689"/>
      <c r="S2689"/>
      <c r="T2689"/>
      <c r="U2689"/>
    </row>
    <row r="2690" spans="1:21" ht="15.75" customHeight="1">
      <c r="A2690"/>
      <c r="B2690"/>
      <c r="C2690"/>
      <c r="D2690"/>
      <c r="E2690"/>
      <c r="F2690"/>
      <c r="G2690"/>
      <c r="H2690"/>
      <c r="I2690" s="8"/>
      <c r="J2690" s="425"/>
      <c r="K2690"/>
      <c r="L2690"/>
      <c r="M2690"/>
      <c r="N2690"/>
      <c r="O2690"/>
      <c r="P2690"/>
      <c r="Q2690"/>
      <c r="R2690"/>
      <c r="S2690"/>
      <c r="T2690"/>
      <c r="U2690"/>
    </row>
    <row r="2691" spans="1:21" ht="15.75" customHeight="1">
      <c r="A2691"/>
      <c r="B2691"/>
      <c r="C2691"/>
      <c r="D2691"/>
      <c r="E2691"/>
      <c r="F2691"/>
      <c r="G2691"/>
      <c r="H2691"/>
      <c r="I2691" s="8"/>
      <c r="J2691" s="425"/>
      <c r="K2691"/>
      <c r="L2691"/>
      <c r="M2691"/>
      <c r="N2691"/>
      <c r="O2691"/>
      <c r="P2691"/>
      <c r="Q2691"/>
      <c r="R2691"/>
      <c r="S2691"/>
      <c r="T2691"/>
      <c r="U2691"/>
    </row>
    <row r="2692" spans="1:21" ht="15.75" customHeight="1">
      <c r="A2692"/>
      <c r="B2692"/>
      <c r="C2692"/>
      <c r="D2692"/>
      <c r="E2692"/>
      <c r="F2692"/>
      <c r="G2692"/>
      <c r="H2692"/>
      <c r="I2692" s="8"/>
      <c r="J2692" s="425"/>
      <c r="K2692"/>
      <c r="L2692"/>
      <c r="M2692"/>
      <c r="N2692"/>
      <c r="O2692"/>
      <c r="P2692"/>
      <c r="Q2692"/>
      <c r="R2692"/>
      <c r="S2692"/>
      <c r="T2692"/>
      <c r="U2692"/>
    </row>
    <row r="2693" spans="1:21" ht="15.75" customHeight="1">
      <c r="A2693"/>
      <c r="B2693"/>
      <c r="C2693"/>
      <c r="D2693"/>
      <c r="E2693"/>
      <c r="F2693"/>
      <c r="G2693"/>
      <c r="H2693"/>
      <c r="I2693" s="8"/>
      <c r="J2693" s="425"/>
      <c r="K2693"/>
      <c r="L2693"/>
      <c r="M2693"/>
      <c r="N2693"/>
      <c r="O2693"/>
      <c r="P2693"/>
      <c r="Q2693"/>
      <c r="R2693"/>
      <c r="S2693"/>
      <c r="T2693"/>
      <c r="U2693"/>
    </row>
    <row r="2694" spans="1:21" ht="15.75" customHeight="1">
      <c r="A2694"/>
      <c r="B2694"/>
      <c r="C2694"/>
      <c r="D2694"/>
      <c r="E2694"/>
      <c r="F2694"/>
      <c r="G2694"/>
      <c r="H2694"/>
      <c r="I2694" s="8"/>
      <c r="J2694" s="425"/>
      <c r="K2694"/>
      <c r="L2694"/>
      <c r="M2694"/>
      <c r="N2694"/>
      <c r="O2694"/>
      <c r="P2694"/>
      <c r="Q2694"/>
      <c r="R2694"/>
      <c r="S2694"/>
      <c r="T2694"/>
      <c r="U2694"/>
    </row>
    <row r="2695" spans="1:21" ht="15.75" customHeight="1">
      <c r="A2695"/>
      <c r="B2695"/>
      <c r="C2695"/>
      <c r="D2695"/>
      <c r="E2695"/>
      <c r="F2695"/>
      <c r="G2695"/>
      <c r="H2695"/>
      <c r="I2695" s="8"/>
      <c r="J2695" s="425"/>
      <c r="K2695"/>
      <c r="L2695"/>
      <c r="M2695"/>
      <c r="N2695"/>
      <c r="O2695"/>
      <c r="P2695"/>
      <c r="Q2695"/>
      <c r="R2695"/>
      <c r="S2695"/>
      <c r="T2695"/>
      <c r="U2695"/>
    </row>
    <row r="2696" spans="1:21" ht="15.75" customHeight="1">
      <c r="A2696"/>
      <c r="B2696"/>
      <c r="C2696"/>
      <c r="D2696"/>
      <c r="E2696"/>
      <c r="F2696"/>
      <c r="G2696"/>
      <c r="H2696"/>
      <c r="I2696" s="8"/>
      <c r="J2696" s="425"/>
      <c r="K2696"/>
      <c r="L2696"/>
      <c r="M2696"/>
      <c r="N2696"/>
      <c r="O2696"/>
      <c r="P2696"/>
      <c r="Q2696"/>
      <c r="R2696"/>
      <c r="S2696"/>
      <c r="T2696"/>
      <c r="U2696"/>
    </row>
    <row r="2697" spans="1:21" ht="15.75" customHeight="1">
      <c r="A2697"/>
      <c r="B2697"/>
      <c r="C2697"/>
      <c r="D2697"/>
      <c r="E2697"/>
      <c r="F2697"/>
      <c r="G2697"/>
      <c r="H2697"/>
      <c r="I2697" s="8"/>
      <c r="J2697" s="425"/>
      <c r="K2697"/>
      <c r="L2697"/>
      <c r="M2697"/>
      <c r="N2697"/>
      <c r="O2697"/>
      <c r="P2697"/>
      <c r="Q2697"/>
      <c r="R2697"/>
      <c r="S2697"/>
      <c r="T2697"/>
      <c r="U2697"/>
    </row>
    <row r="2698" spans="1:21" ht="15.75" customHeight="1">
      <c r="A2698"/>
      <c r="B2698"/>
      <c r="C2698"/>
      <c r="D2698"/>
      <c r="E2698"/>
      <c r="F2698"/>
      <c r="G2698"/>
      <c r="H2698"/>
      <c r="I2698" s="8"/>
      <c r="J2698" s="425"/>
      <c r="K2698"/>
      <c r="L2698"/>
      <c r="M2698"/>
      <c r="N2698"/>
      <c r="O2698"/>
      <c r="P2698"/>
      <c r="Q2698"/>
      <c r="R2698"/>
      <c r="S2698"/>
      <c r="T2698"/>
      <c r="U2698"/>
    </row>
    <row r="2699" spans="1:21" ht="15.75" customHeight="1">
      <c r="A2699"/>
      <c r="B2699"/>
      <c r="C2699"/>
      <c r="D2699"/>
      <c r="E2699"/>
      <c r="F2699"/>
      <c r="G2699"/>
      <c r="H2699"/>
      <c r="I2699" s="8"/>
      <c r="J2699" s="425"/>
      <c r="K2699"/>
      <c r="L2699"/>
      <c r="M2699"/>
      <c r="N2699"/>
      <c r="O2699"/>
      <c r="P2699"/>
      <c r="Q2699"/>
      <c r="R2699"/>
      <c r="S2699"/>
      <c r="T2699"/>
      <c r="U2699"/>
    </row>
    <row r="2700" spans="1:21" ht="15.75" customHeight="1">
      <c r="A2700"/>
      <c r="B2700"/>
      <c r="C2700"/>
      <c r="D2700"/>
      <c r="E2700"/>
      <c r="F2700"/>
      <c r="G2700"/>
      <c r="H2700"/>
      <c r="I2700" s="8"/>
      <c r="J2700" s="425"/>
      <c r="K2700"/>
      <c r="L2700"/>
      <c r="M2700"/>
      <c r="N2700"/>
      <c r="O2700"/>
      <c r="P2700"/>
      <c r="Q2700"/>
      <c r="R2700"/>
      <c r="S2700"/>
      <c r="T2700"/>
      <c r="U2700"/>
    </row>
    <row r="2701" spans="1:21" ht="15.75" customHeight="1">
      <c r="A2701"/>
      <c r="B2701"/>
      <c r="C2701"/>
      <c r="D2701"/>
      <c r="E2701"/>
      <c r="F2701"/>
      <c r="G2701"/>
      <c r="H2701"/>
      <c r="I2701" s="8"/>
      <c r="J2701" s="425"/>
      <c r="K2701"/>
      <c r="L2701"/>
      <c r="M2701"/>
      <c r="N2701"/>
      <c r="O2701"/>
      <c r="P2701"/>
      <c r="Q2701"/>
      <c r="R2701"/>
      <c r="S2701"/>
      <c r="T2701"/>
      <c r="U2701"/>
    </row>
    <row r="2702" spans="1:21" ht="15.75" customHeight="1">
      <c r="A2702"/>
      <c r="B2702"/>
      <c r="C2702"/>
      <c r="D2702"/>
      <c r="E2702"/>
      <c r="F2702"/>
      <c r="G2702"/>
      <c r="H2702"/>
      <c r="I2702" s="8"/>
      <c r="J2702" s="425"/>
      <c r="K2702"/>
      <c r="L2702"/>
      <c r="M2702"/>
      <c r="N2702"/>
      <c r="O2702"/>
      <c r="P2702"/>
      <c r="Q2702"/>
      <c r="R2702"/>
      <c r="S2702"/>
      <c r="T2702"/>
      <c r="U2702"/>
    </row>
    <row r="2703" spans="1:21" ht="15.75" customHeight="1">
      <c r="A2703"/>
      <c r="B2703"/>
      <c r="C2703"/>
      <c r="D2703"/>
      <c r="E2703"/>
      <c r="F2703"/>
      <c r="G2703"/>
      <c r="H2703"/>
      <c r="I2703" s="8"/>
      <c r="J2703" s="425"/>
      <c r="K2703"/>
      <c r="L2703"/>
      <c r="M2703"/>
      <c r="N2703"/>
      <c r="O2703"/>
      <c r="P2703"/>
      <c r="Q2703"/>
      <c r="R2703"/>
      <c r="S2703"/>
      <c r="T2703"/>
      <c r="U2703"/>
    </row>
    <row r="2704" spans="1:21" ht="15.75" customHeight="1">
      <c r="A2704"/>
      <c r="B2704"/>
      <c r="C2704"/>
      <c r="D2704"/>
      <c r="E2704"/>
      <c r="F2704"/>
      <c r="G2704"/>
      <c r="H2704"/>
      <c r="I2704" s="8"/>
      <c r="J2704" s="425"/>
      <c r="K2704"/>
      <c r="L2704"/>
      <c r="M2704"/>
      <c r="N2704"/>
      <c r="O2704"/>
      <c r="P2704"/>
      <c r="Q2704"/>
      <c r="R2704"/>
      <c r="S2704"/>
      <c r="T2704"/>
      <c r="U2704"/>
    </row>
    <row r="2705" spans="1:21" ht="15.75" customHeight="1">
      <c r="A2705"/>
      <c r="B2705"/>
      <c r="C2705"/>
      <c r="D2705"/>
      <c r="E2705"/>
      <c r="F2705"/>
      <c r="G2705"/>
      <c r="H2705"/>
      <c r="I2705" s="8"/>
      <c r="J2705" s="425"/>
      <c r="K2705"/>
      <c r="L2705"/>
      <c r="M2705"/>
      <c r="N2705"/>
      <c r="O2705"/>
      <c r="P2705"/>
      <c r="Q2705"/>
      <c r="R2705"/>
      <c r="S2705"/>
      <c r="T2705"/>
      <c r="U2705"/>
    </row>
    <row r="2706" spans="1:21" ht="15.75" customHeight="1">
      <c r="A2706"/>
      <c r="B2706"/>
      <c r="C2706"/>
      <c r="D2706"/>
      <c r="E2706"/>
      <c r="F2706"/>
      <c r="G2706"/>
      <c r="H2706"/>
      <c r="I2706" s="8"/>
      <c r="J2706" s="425"/>
      <c r="K2706"/>
      <c r="L2706"/>
      <c r="M2706"/>
      <c r="N2706"/>
      <c r="O2706"/>
      <c r="P2706"/>
      <c r="Q2706"/>
      <c r="R2706"/>
      <c r="S2706"/>
      <c r="T2706"/>
      <c r="U2706"/>
    </row>
    <row r="2707" spans="1:21" ht="15.75" customHeight="1">
      <c r="A2707"/>
      <c r="B2707"/>
      <c r="C2707"/>
      <c r="D2707"/>
      <c r="E2707"/>
      <c r="F2707"/>
      <c r="G2707"/>
      <c r="H2707"/>
      <c r="I2707" s="8"/>
      <c r="J2707" s="425"/>
      <c r="K2707"/>
      <c r="L2707"/>
      <c r="M2707"/>
      <c r="N2707"/>
      <c r="O2707"/>
      <c r="P2707"/>
      <c r="Q2707"/>
      <c r="R2707"/>
      <c r="S2707"/>
      <c r="T2707"/>
      <c r="U2707"/>
    </row>
    <row r="2708" spans="1:21" ht="15.75" customHeight="1">
      <c r="A2708"/>
      <c r="B2708"/>
      <c r="C2708"/>
      <c r="D2708"/>
      <c r="E2708"/>
      <c r="F2708"/>
      <c r="G2708"/>
      <c r="H2708"/>
      <c r="I2708" s="8"/>
      <c r="J2708" s="425"/>
      <c r="K2708"/>
      <c r="L2708"/>
      <c r="M2708"/>
      <c r="N2708"/>
      <c r="O2708"/>
      <c r="P2708"/>
      <c r="Q2708"/>
      <c r="R2708"/>
      <c r="S2708"/>
      <c r="T2708"/>
      <c r="U2708"/>
    </row>
    <row r="2709" spans="1:21" ht="15.75" customHeight="1">
      <c r="A2709"/>
      <c r="B2709"/>
      <c r="C2709"/>
      <c r="D2709"/>
      <c r="E2709"/>
      <c r="F2709"/>
      <c r="G2709"/>
      <c r="H2709"/>
      <c r="I2709" s="8"/>
      <c r="J2709" s="425"/>
      <c r="K2709"/>
      <c r="L2709"/>
      <c r="M2709"/>
      <c r="N2709"/>
      <c r="O2709"/>
      <c r="P2709"/>
      <c r="Q2709"/>
      <c r="R2709"/>
      <c r="S2709"/>
      <c r="T2709"/>
      <c r="U2709"/>
    </row>
    <row r="2710" spans="1:21" ht="15.75" customHeight="1">
      <c r="A2710"/>
      <c r="B2710"/>
      <c r="C2710"/>
      <c r="D2710"/>
      <c r="E2710"/>
      <c r="F2710"/>
      <c r="G2710"/>
      <c r="H2710"/>
      <c r="I2710" s="8"/>
      <c r="J2710" s="425"/>
      <c r="K2710"/>
      <c r="L2710"/>
      <c r="M2710"/>
      <c r="N2710"/>
      <c r="O2710"/>
      <c r="P2710"/>
      <c r="Q2710"/>
      <c r="R2710"/>
      <c r="S2710"/>
      <c r="T2710"/>
      <c r="U2710"/>
    </row>
    <row r="2711" spans="1:21" ht="15.75" customHeight="1">
      <c r="A2711"/>
      <c r="B2711"/>
      <c r="C2711"/>
      <c r="D2711"/>
      <c r="E2711"/>
      <c r="F2711"/>
      <c r="G2711"/>
      <c r="H2711"/>
      <c r="I2711" s="8"/>
      <c r="J2711" s="425"/>
      <c r="K2711"/>
      <c r="L2711"/>
      <c r="M2711"/>
      <c r="N2711"/>
      <c r="O2711"/>
      <c r="P2711"/>
      <c r="Q2711"/>
      <c r="R2711"/>
      <c r="S2711"/>
      <c r="T2711"/>
      <c r="U2711"/>
    </row>
    <row r="2712" spans="1:21" ht="15.75" customHeight="1">
      <c r="A2712"/>
      <c r="B2712"/>
      <c r="C2712"/>
      <c r="D2712"/>
      <c r="E2712"/>
      <c r="F2712"/>
      <c r="G2712"/>
      <c r="H2712"/>
      <c r="I2712" s="8"/>
      <c r="J2712" s="425"/>
      <c r="K2712"/>
      <c r="L2712"/>
      <c r="M2712"/>
      <c r="N2712"/>
      <c r="O2712"/>
      <c r="P2712"/>
      <c r="Q2712"/>
      <c r="R2712"/>
      <c r="S2712"/>
      <c r="T2712"/>
      <c r="U2712"/>
    </row>
    <row r="2713" spans="1:21" ht="15.75" customHeight="1">
      <c r="A2713"/>
      <c r="B2713"/>
      <c r="C2713"/>
      <c r="D2713"/>
      <c r="E2713"/>
      <c r="F2713"/>
      <c r="G2713"/>
      <c r="H2713"/>
      <c r="I2713" s="8"/>
      <c r="J2713" s="425"/>
      <c r="K2713"/>
      <c r="L2713"/>
      <c r="M2713"/>
      <c r="N2713"/>
      <c r="O2713"/>
      <c r="P2713"/>
      <c r="Q2713"/>
      <c r="R2713"/>
      <c r="S2713"/>
      <c r="T2713"/>
      <c r="U2713"/>
    </row>
    <row r="2714" spans="1:21" ht="15.75" customHeight="1">
      <c r="A2714"/>
      <c r="B2714"/>
      <c r="C2714"/>
      <c r="D2714"/>
      <c r="E2714"/>
      <c r="F2714"/>
      <c r="G2714"/>
      <c r="H2714"/>
      <c r="I2714" s="8"/>
      <c r="J2714" s="425"/>
      <c r="K2714"/>
      <c r="L2714"/>
      <c r="M2714"/>
      <c r="N2714"/>
      <c r="O2714"/>
      <c r="P2714"/>
      <c r="Q2714"/>
      <c r="R2714"/>
      <c r="S2714"/>
      <c r="T2714"/>
      <c r="U2714"/>
    </row>
    <row r="2715" spans="1:21" ht="15.75" customHeight="1">
      <c r="A2715"/>
      <c r="B2715"/>
      <c r="C2715"/>
      <c r="D2715"/>
      <c r="E2715"/>
      <c r="F2715"/>
      <c r="G2715"/>
      <c r="H2715"/>
      <c r="I2715" s="8"/>
      <c r="J2715" s="425"/>
      <c r="K2715"/>
      <c r="L2715"/>
      <c r="M2715"/>
      <c r="N2715"/>
      <c r="O2715"/>
      <c r="P2715"/>
      <c r="Q2715"/>
      <c r="R2715"/>
      <c r="S2715"/>
      <c r="T2715"/>
      <c r="U2715"/>
    </row>
    <row r="2716" spans="1:21" ht="15.75" customHeight="1">
      <c r="A2716"/>
      <c r="B2716"/>
      <c r="C2716"/>
      <c r="D2716"/>
      <c r="E2716"/>
      <c r="F2716"/>
      <c r="G2716"/>
      <c r="H2716"/>
      <c r="I2716" s="8"/>
      <c r="J2716" s="425"/>
      <c r="K2716"/>
      <c r="L2716"/>
      <c r="M2716"/>
      <c r="N2716"/>
      <c r="O2716"/>
      <c r="P2716"/>
      <c r="Q2716"/>
      <c r="R2716"/>
      <c r="S2716"/>
      <c r="T2716"/>
      <c r="U2716"/>
    </row>
    <row r="2717" spans="1:21" ht="15.75" customHeight="1">
      <c r="A2717"/>
      <c r="B2717"/>
      <c r="C2717"/>
      <c r="D2717"/>
      <c r="E2717"/>
      <c r="F2717"/>
      <c r="G2717"/>
      <c r="H2717"/>
      <c r="I2717" s="8"/>
      <c r="J2717" s="425"/>
      <c r="K2717"/>
      <c r="L2717"/>
      <c r="M2717"/>
      <c r="N2717"/>
      <c r="O2717"/>
      <c r="P2717"/>
      <c r="Q2717"/>
      <c r="R2717"/>
      <c r="S2717"/>
      <c r="T2717"/>
      <c r="U2717"/>
    </row>
    <row r="2718" spans="1:21" ht="15.75" customHeight="1">
      <c r="A2718"/>
      <c r="B2718"/>
      <c r="C2718"/>
      <c r="D2718"/>
      <c r="E2718"/>
      <c r="F2718"/>
      <c r="G2718"/>
      <c r="H2718"/>
      <c r="I2718" s="8"/>
      <c r="J2718" s="425"/>
      <c r="K2718"/>
      <c r="L2718"/>
      <c r="M2718"/>
      <c r="N2718"/>
      <c r="O2718"/>
      <c r="P2718"/>
      <c r="Q2718"/>
      <c r="R2718"/>
      <c r="S2718"/>
      <c r="T2718"/>
      <c r="U2718"/>
    </row>
    <row r="2719" spans="1:21" ht="15.75" customHeight="1">
      <c r="A2719"/>
      <c r="B2719"/>
      <c r="C2719"/>
      <c r="D2719"/>
      <c r="E2719"/>
      <c r="F2719"/>
      <c r="G2719"/>
      <c r="H2719"/>
      <c r="I2719" s="8"/>
      <c r="J2719" s="425"/>
      <c r="K2719"/>
      <c r="L2719"/>
      <c r="M2719"/>
      <c r="N2719"/>
      <c r="O2719"/>
      <c r="P2719"/>
      <c r="Q2719"/>
      <c r="R2719"/>
      <c r="S2719"/>
      <c r="T2719"/>
      <c r="U2719"/>
    </row>
    <row r="2720" spans="1:21" ht="15.75" customHeight="1">
      <c r="A2720"/>
      <c r="B2720"/>
      <c r="C2720"/>
      <c r="D2720"/>
      <c r="E2720"/>
      <c r="F2720"/>
      <c r="G2720"/>
      <c r="H2720"/>
      <c r="I2720" s="8"/>
      <c r="J2720" s="425"/>
      <c r="K2720"/>
      <c r="L2720"/>
      <c r="M2720"/>
      <c r="N2720"/>
      <c r="O2720"/>
      <c r="P2720"/>
      <c r="Q2720"/>
      <c r="R2720"/>
      <c r="S2720"/>
      <c r="T2720"/>
      <c r="U2720"/>
    </row>
    <row r="2721" spans="1:21" ht="15.75" customHeight="1">
      <c r="A2721"/>
      <c r="B2721"/>
      <c r="C2721"/>
      <c r="D2721"/>
      <c r="E2721"/>
      <c r="F2721"/>
      <c r="G2721"/>
      <c r="H2721"/>
      <c r="I2721" s="8"/>
      <c r="J2721" s="425"/>
      <c r="K2721"/>
      <c r="L2721"/>
      <c r="M2721"/>
      <c r="N2721"/>
      <c r="O2721"/>
      <c r="P2721"/>
      <c r="Q2721"/>
      <c r="R2721"/>
      <c r="S2721"/>
      <c r="T2721"/>
      <c r="U2721"/>
    </row>
    <row r="2722" spans="1:21" ht="15.75" customHeight="1">
      <c r="A2722"/>
      <c r="B2722"/>
      <c r="C2722"/>
      <c r="D2722"/>
      <c r="E2722"/>
      <c r="F2722"/>
      <c r="G2722"/>
      <c r="H2722"/>
      <c r="I2722" s="8"/>
      <c r="J2722" s="425"/>
      <c r="K2722"/>
      <c r="L2722"/>
      <c r="M2722"/>
      <c r="N2722"/>
      <c r="O2722"/>
      <c r="P2722"/>
      <c r="Q2722"/>
      <c r="R2722"/>
      <c r="S2722"/>
      <c r="T2722"/>
      <c r="U2722"/>
    </row>
    <row r="2723" spans="1:21" ht="15.75" customHeight="1">
      <c r="A2723"/>
      <c r="B2723"/>
      <c r="C2723"/>
      <c r="D2723"/>
      <c r="E2723"/>
      <c r="F2723"/>
      <c r="G2723"/>
      <c r="H2723"/>
      <c r="I2723" s="8"/>
      <c r="J2723" s="425"/>
      <c r="K2723"/>
      <c r="L2723"/>
      <c r="M2723"/>
      <c r="N2723"/>
      <c r="O2723"/>
      <c r="P2723"/>
      <c r="Q2723"/>
      <c r="R2723"/>
      <c r="S2723"/>
      <c r="T2723"/>
      <c r="U2723"/>
    </row>
    <row r="2724" spans="1:21" ht="15.75" customHeight="1">
      <c r="A2724"/>
      <c r="B2724"/>
      <c r="C2724"/>
      <c r="D2724"/>
      <c r="E2724"/>
      <c r="F2724"/>
      <c r="G2724"/>
      <c r="H2724"/>
      <c r="I2724" s="8"/>
      <c r="J2724" s="425"/>
      <c r="K2724"/>
      <c r="L2724"/>
      <c r="M2724"/>
      <c r="N2724"/>
      <c r="O2724"/>
      <c r="P2724"/>
      <c r="Q2724"/>
      <c r="R2724"/>
      <c r="S2724"/>
      <c r="T2724"/>
      <c r="U2724"/>
    </row>
    <row r="2725" spans="1:21" ht="15.75" customHeight="1">
      <c r="A2725"/>
      <c r="B2725"/>
      <c r="C2725"/>
      <c r="D2725"/>
      <c r="E2725"/>
      <c r="F2725"/>
      <c r="G2725"/>
      <c r="H2725"/>
      <c r="I2725" s="8"/>
      <c r="J2725" s="425"/>
      <c r="K2725"/>
      <c r="L2725"/>
      <c r="M2725"/>
      <c r="N2725"/>
      <c r="O2725"/>
      <c r="P2725"/>
      <c r="Q2725"/>
      <c r="R2725"/>
      <c r="S2725"/>
      <c r="T2725"/>
      <c r="U2725"/>
    </row>
    <row r="2726" spans="1:21" ht="15.75" customHeight="1">
      <c r="A2726"/>
      <c r="B2726"/>
      <c r="C2726"/>
      <c r="D2726"/>
      <c r="E2726"/>
      <c r="F2726"/>
      <c r="G2726"/>
      <c r="H2726"/>
      <c r="I2726" s="8"/>
      <c r="J2726" s="425"/>
      <c r="K2726"/>
      <c r="L2726"/>
      <c r="M2726"/>
      <c r="N2726"/>
      <c r="O2726"/>
      <c r="P2726"/>
      <c r="Q2726"/>
      <c r="R2726"/>
      <c r="S2726"/>
      <c r="T2726"/>
      <c r="U2726"/>
    </row>
    <row r="2727" spans="1:21" ht="15.75" customHeight="1">
      <c r="A2727"/>
      <c r="B2727"/>
      <c r="C2727"/>
      <c r="D2727"/>
      <c r="E2727"/>
      <c r="F2727"/>
      <c r="G2727"/>
      <c r="H2727"/>
      <c r="I2727" s="8"/>
      <c r="J2727" s="425"/>
      <c r="K2727"/>
      <c r="L2727"/>
      <c r="M2727"/>
      <c r="N2727"/>
      <c r="O2727"/>
      <c r="P2727"/>
      <c r="Q2727"/>
      <c r="R2727"/>
      <c r="S2727"/>
      <c r="T2727"/>
      <c r="U2727"/>
    </row>
    <row r="2728" spans="1:21" ht="15.75" customHeight="1">
      <c r="A2728"/>
      <c r="B2728"/>
      <c r="C2728"/>
      <c r="D2728"/>
      <c r="E2728"/>
      <c r="F2728"/>
      <c r="G2728"/>
      <c r="H2728"/>
      <c r="I2728" s="8"/>
      <c r="J2728" s="425"/>
      <c r="K2728"/>
      <c r="L2728"/>
      <c r="M2728"/>
      <c r="N2728"/>
      <c r="O2728"/>
      <c r="P2728"/>
      <c r="Q2728"/>
      <c r="R2728"/>
      <c r="S2728"/>
      <c r="T2728"/>
      <c r="U2728"/>
    </row>
    <row r="2729" spans="1:21" ht="15.75" customHeight="1">
      <c r="A2729"/>
      <c r="B2729"/>
      <c r="C2729"/>
      <c r="D2729"/>
      <c r="E2729"/>
      <c r="F2729"/>
      <c r="G2729"/>
      <c r="H2729"/>
      <c r="I2729" s="8"/>
      <c r="J2729" s="425"/>
      <c r="K2729"/>
      <c r="L2729"/>
      <c r="M2729"/>
      <c r="N2729"/>
      <c r="O2729"/>
      <c r="P2729"/>
      <c r="Q2729"/>
      <c r="R2729"/>
      <c r="S2729"/>
      <c r="T2729"/>
      <c r="U2729"/>
    </row>
    <row r="2730" spans="1:21" ht="15.75" customHeight="1">
      <c r="A2730"/>
      <c r="B2730"/>
      <c r="C2730"/>
      <c r="D2730"/>
      <c r="E2730"/>
      <c r="F2730"/>
      <c r="G2730"/>
      <c r="H2730"/>
      <c r="I2730" s="8"/>
      <c r="J2730" s="425"/>
      <c r="K2730"/>
      <c r="L2730"/>
      <c r="M2730"/>
      <c r="N2730"/>
      <c r="O2730"/>
      <c r="P2730"/>
      <c r="Q2730"/>
      <c r="R2730"/>
      <c r="S2730"/>
      <c r="T2730"/>
      <c r="U2730"/>
    </row>
    <row r="2731" spans="1:21" ht="15.75" customHeight="1">
      <c r="A2731"/>
      <c r="B2731"/>
      <c r="C2731"/>
      <c r="D2731"/>
      <c r="E2731"/>
      <c r="F2731"/>
      <c r="G2731"/>
      <c r="H2731"/>
      <c r="I2731" s="8"/>
      <c r="J2731" s="425"/>
      <c r="K2731"/>
      <c r="L2731"/>
      <c r="M2731"/>
      <c r="N2731"/>
      <c r="O2731"/>
      <c r="P2731"/>
      <c r="Q2731"/>
      <c r="R2731"/>
      <c r="S2731"/>
      <c r="T2731"/>
      <c r="U2731"/>
    </row>
    <row r="2732" spans="1:21" ht="15.75" customHeight="1">
      <c r="A2732"/>
      <c r="B2732"/>
      <c r="C2732"/>
      <c r="D2732"/>
      <c r="E2732"/>
      <c r="F2732"/>
      <c r="G2732"/>
      <c r="H2732"/>
      <c r="I2732" s="8"/>
      <c r="J2732" s="425"/>
      <c r="K2732"/>
      <c r="L2732"/>
      <c r="M2732"/>
      <c r="N2732"/>
      <c r="O2732"/>
      <c r="P2732"/>
      <c r="Q2732"/>
      <c r="R2732"/>
      <c r="S2732"/>
      <c r="T2732"/>
      <c r="U2732"/>
    </row>
    <row r="2733" spans="1:21" ht="15.75" customHeight="1">
      <c r="A2733"/>
      <c r="B2733"/>
      <c r="C2733"/>
      <c r="D2733"/>
      <c r="E2733"/>
      <c r="F2733"/>
      <c r="G2733"/>
      <c r="H2733"/>
      <c r="I2733" s="8"/>
      <c r="J2733" s="425"/>
      <c r="K2733"/>
      <c r="L2733"/>
      <c r="M2733"/>
      <c r="N2733"/>
      <c r="O2733"/>
      <c r="P2733"/>
      <c r="Q2733"/>
      <c r="R2733"/>
      <c r="S2733"/>
      <c r="T2733"/>
      <c r="U2733"/>
    </row>
    <row r="2734" spans="1:21" ht="15.75" customHeight="1">
      <c r="A2734"/>
      <c r="B2734"/>
      <c r="C2734"/>
      <c r="D2734"/>
      <c r="E2734"/>
      <c r="F2734"/>
      <c r="G2734"/>
      <c r="H2734"/>
      <c r="I2734" s="8"/>
      <c r="J2734" s="425"/>
      <c r="K2734"/>
      <c r="L2734"/>
      <c r="M2734"/>
      <c r="N2734"/>
      <c r="O2734"/>
      <c r="P2734"/>
      <c r="Q2734"/>
      <c r="R2734"/>
      <c r="S2734"/>
      <c r="T2734"/>
      <c r="U2734"/>
    </row>
    <row r="2735" spans="1:21" ht="15.75" customHeight="1">
      <c r="A2735"/>
      <c r="B2735"/>
      <c r="C2735"/>
      <c r="D2735"/>
      <c r="E2735"/>
      <c r="F2735"/>
      <c r="G2735"/>
      <c r="H2735"/>
      <c r="I2735" s="8"/>
      <c r="J2735" s="425"/>
      <c r="K2735"/>
      <c r="L2735"/>
      <c r="M2735"/>
      <c r="N2735"/>
      <c r="O2735"/>
      <c r="P2735"/>
      <c r="Q2735"/>
      <c r="R2735"/>
      <c r="S2735"/>
      <c r="T2735"/>
      <c r="U2735"/>
    </row>
    <row r="2736" spans="1:21" ht="15.75" customHeight="1">
      <c r="A2736"/>
      <c r="B2736"/>
      <c r="C2736"/>
      <c r="D2736"/>
      <c r="E2736"/>
      <c r="F2736"/>
      <c r="G2736"/>
      <c r="H2736"/>
      <c r="I2736" s="8"/>
      <c r="J2736" s="425"/>
      <c r="K2736"/>
      <c r="L2736"/>
      <c r="M2736"/>
      <c r="N2736"/>
      <c r="O2736"/>
      <c r="P2736"/>
      <c r="Q2736"/>
      <c r="R2736"/>
      <c r="S2736"/>
      <c r="T2736"/>
      <c r="U2736"/>
    </row>
    <row r="2737" spans="1:21" ht="15.75" customHeight="1">
      <c r="A2737"/>
      <c r="B2737"/>
      <c r="C2737"/>
      <c r="D2737"/>
      <c r="E2737"/>
      <c r="F2737"/>
      <c r="G2737"/>
      <c r="H2737"/>
      <c r="I2737" s="8"/>
      <c r="J2737" s="425"/>
      <c r="K2737"/>
      <c r="L2737"/>
      <c r="M2737"/>
      <c r="N2737"/>
      <c r="O2737"/>
      <c r="P2737"/>
      <c r="Q2737"/>
      <c r="R2737"/>
      <c r="S2737"/>
      <c r="T2737"/>
      <c r="U2737"/>
    </row>
    <row r="2738" spans="1:21" ht="15.75" customHeight="1">
      <c r="A2738"/>
      <c r="B2738"/>
      <c r="C2738"/>
      <c r="D2738"/>
      <c r="E2738"/>
      <c r="F2738"/>
      <c r="G2738"/>
      <c r="H2738"/>
      <c r="I2738" s="8"/>
      <c r="J2738" s="425"/>
      <c r="K2738"/>
      <c r="L2738"/>
      <c r="M2738"/>
      <c r="N2738"/>
      <c r="O2738"/>
      <c r="P2738"/>
      <c r="Q2738"/>
      <c r="R2738"/>
      <c r="S2738"/>
      <c r="T2738"/>
      <c r="U2738"/>
    </row>
    <row r="2739" spans="1:21" ht="15.75" customHeight="1">
      <c r="A2739"/>
      <c r="B2739"/>
      <c r="C2739"/>
      <c r="D2739"/>
      <c r="E2739"/>
      <c r="F2739"/>
      <c r="G2739"/>
      <c r="H2739"/>
      <c r="I2739" s="8"/>
      <c r="J2739" s="425"/>
      <c r="K2739"/>
      <c r="L2739"/>
      <c r="M2739"/>
      <c r="N2739"/>
      <c r="O2739"/>
      <c r="P2739"/>
      <c r="Q2739"/>
      <c r="R2739"/>
      <c r="S2739"/>
      <c r="T2739"/>
      <c r="U2739"/>
    </row>
    <row r="2740" spans="1:21" ht="15.75" customHeight="1">
      <c r="A2740"/>
      <c r="B2740"/>
      <c r="C2740"/>
      <c r="D2740"/>
      <c r="E2740"/>
      <c r="F2740"/>
      <c r="G2740"/>
      <c r="H2740"/>
      <c r="I2740" s="8"/>
      <c r="J2740" s="425"/>
      <c r="K2740"/>
      <c r="L2740"/>
      <c r="M2740"/>
      <c r="N2740"/>
      <c r="O2740"/>
      <c r="P2740"/>
      <c r="Q2740"/>
      <c r="R2740"/>
      <c r="S2740"/>
      <c r="T2740"/>
      <c r="U2740"/>
    </row>
    <row r="2741" spans="1:21" ht="15.75" customHeight="1">
      <c r="A2741"/>
      <c r="B2741"/>
      <c r="C2741"/>
      <c r="D2741"/>
      <c r="E2741"/>
      <c r="F2741"/>
      <c r="G2741"/>
      <c r="H2741"/>
      <c r="I2741" s="8"/>
      <c r="J2741" s="425"/>
      <c r="K2741"/>
      <c r="L2741"/>
      <c r="M2741"/>
      <c r="N2741"/>
      <c r="O2741"/>
      <c r="P2741"/>
      <c r="Q2741"/>
      <c r="R2741"/>
      <c r="S2741"/>
      <c r="T2741"/>
      <c r="U2741"/>
    </row>
    <row r="2742" spans="1:21" ht="15.75" customHeight="1">
      <c r="A2742"/>
      <c r="B2742"/>
      <c r="C2742"/>
      <c r="D2742"/>
      <c r="E2742"/>
      <c r="F2742"/>
      <c r="G2742"/>
      <c r="H2742"/>
      <c r="I2742" s="8"/>
      <c r="J2742" s="425"/>
      <c r="K2742"/>
      <c r="L2742"/>
      <c r="M2742"/>
      <c r="N2742"/>
      <c r="O2742"/>
      <c r="P2742"/>
      <c r="Q2742"/>
      <c r="R2742"/>
      <c r="S2742"/>
      <c r="T2742"/>
      <c r="U2742"/>
    </row>
    <row r="2743" spans="1:21" ht="15.75" customHeight="1">
      <c r="A2743"/>
      <c r="B2743"/>
      <c r="C2743"/>
      <c r="D2743"/>
      <c r="E2743"/>
      <c r="F2743"/>
      <c r="G2743"/>
      <c r="H2743"/>
      <c r="I2743" s="8"/>
      <c r="J2743" s="425"/>
      <c r="K2743"/>
      <c r="L2743"/>
      <c r="M2743"/>
      <c r="N2743"/>
      <c r="O2743"/>
      <c r="P2743"/>
      <c r="Q2743"/>
      <c r="R2743"/>
      <c r="S2743"/>
      <c r="T2743"/>
      <c r="U2743"/>
    </row>
    <row r="2744" spans="1:21" ht="15.75" customHeight="1">
      <c r="A2744"/>
      <c r="B2744"/>
      <c r="C2744"/>
      <c r="D2744"/>
      <c r="E2744"/>
      <c r="F2744"/>
      <c r="G2744"/>
      <c r="H2744"/>
      <c r="I2744" s="8"/>
      <c r="J2744" s="425"/>
      <c r="K2744"/>
      <c r="L2744"/>
      <c r="M2744"/>
      <c r="N2744"/>
      <c r="O2744"/>
      <c r="P2744"/>
      <c r="Q2744"/>
      <c r="R2744"/>
      <c r="S2744"/>
      <c r="T2744"/>
      <c r="U2744"/>
    </row>
    <row r="2745" spans="1:21" ht="15.75" customHeight="1">
      <c r="A2745"/>
      <c r="B2745"/>
      <c r="C2745"/>
      <c r="D2745"/>
      <c r="E2745"/>
      <c r="F2745"/>
      <c r="G2745"/>
      <c r="H2745"/>
      <c r="I2745" s="8"/>
      <c r="J2745" s="425"/>
      <c r="K2745"/>
      <c r="L2745"/>
      <c r="M2745"/>
      <c r="N2745"/>
      <c r="O2745"/>
      <c r="P2745"/>
      <c r="Q2745"/>
      <c r="R2745"/>
      <c r="S2745"/>
      <c r="T2745"/>
      <c r="U2745"/>
    </row>
    <row r="2746" spans="1:21" ht="15.75" customHeight="1">
      <c r="A2746"/>
      <c r="B2746"/>
      <c r="C2746"/>
      <c r="D2746"/>
      <c r="E2746"/>
      <c r="F2746"/>
      <c r="G2746"/>
      <c r="H2746"/>
      <c r="I2746" s="8"/>
      <c r="J2746" s="425"/>
      <c r="K2746"/>
      <c r="L2746"/>
      <c r="M2746"/>
      <c r="N2746"/>
      <c r="O2746"/>
      <c r="P2746"/>
      <c r="Q2746"/>
      <c r="R2746"/>
      <c r="S2746"/>
      <c r="T2746"/>
      <c r="U2746"/>
    </row>
    <row r="2747" spans="1:21" ht="15.75" customHeight="1">
      <c r="A2747"/>
      <c r="B2747"/>
      <c r="C2747"/>
      <c r="D2747"/>
      <c r="E2747"/>
      <c r="F2747"/>
      <c r="G2747"/>
      <c r="H2747"/>
      <c r="I2747" s="8"/>
      <c r="J2747" s="425"/>
      <c r="K2747"/>
      <c r="L2747"/>
      <c r="M2747"/>
      <c r="N2747"/>
      <c r="O2747"/>
      <c r="P2747"/>
      <c r="Q2747"/>
      <c r="R2747"/>
      <c r="S2747"/>
      <c r="T2747"/>
      <c r="U2747"/>
    </row>
    <row r="2748" spans="1:21" ht="15.75" customHeight="1">
      <c r="A2748"/>
      <c r="B2748"/>
      <c r="C2748"/>
      <c r="D2748"/>
      <c r="E2748"/>
      <c r="F2748"/>
      <c r="G2748"/>
      <c r="H2748"/>
      <c r="I2748" s="8"/>
      <c r="J2748" s="425"/>
      <c r="K2748"/>
      <c r="L2748"/>
      <c r="M2748"/>
      <c r="N2748"/>
      <c r="O2748"/>
      <c r="P2748"/>
      <c r="Q2748"/>
      <c r="R2748"/>
      <c r="S2748"/>
      <c r="T2748"/>
      <c r="U2748"/>
    </row>
    <row r="2749" spans="1:21" ht="15.75" customHeight="1">
      <c r="A2749"/>
      <c r="B2749"/>
      <c r="C2749"/>
      <c r="D2749"/>
      <c r="E2749"/>
      <c r="F2749"/>
      <c r="G2749"/>
      <c r="H2749"/>
      <c r="I2749" s="8"/>
      <c r="J2749" s="425"/>
      <c r="K2749"/>
      <c r="L2749"/>
      <c r="M2749"/>
      <c r="N2749"/>
      <c r="O2749"/>
      <c r="P2749"/>
      <c r="Q2749"/>
      <c r="R2749"/>
      <c r="S2749"/>
      <c r="T2749"/>
      <c r="U2749"/>
    </row>
    <row r="2750" spans="1:21" ht="15.75" customHeight="1">
      <c r="A2750"/>
      <c r="B2750"/>
      <c r="C2750"/>
      <c r="D2750"/>
      <c r="E2750"/>
      <c r="F2750"/>
      <c r="G2750"/>
      <c r="H2750"/>
      <c r="I2750" s="8"/>
      <c r="J2750" s="425"/>
      <c r="K2750"/>
      <c r="L2750"/>
      <c r="M2750"/>
      <c r="N2750"/>
      <c r="O2750"/>
      <c r="P2750"/>
      <c r="Q2750"/>
      <c r="R2750"/>
      <c r="S2750"/>
      <c r="T2750"/>
      <c r="U2750"/>
    </row>
    <row r="2751" spans="1:21" ht="15.75" customHeight="1">
      <c r="A2751"/>
      <c r="B2751"/>
      <c r="C2751"/>
      <c r="D2751"/>
      <c r="E2751"/>
      <c r="F2751"/>
      <c r="G2751"/>
      <c r="H2751"/>
      <c r="I2751" s="8"/>
      <c r="J2751" s="425"/>
      <c r="K2751"/>
      <c r="L2751"/>
      <c r="M2751"/>
      <c r="N2751"/>
      <c r="O2751"/>
      <c r="P2751"/>
      <c r="Q2751"/>
      <c r="R2751"/>
      <c r="S2751"/>
      <c r="T2751"/>
      <c r="U2751"/>
    </row>
    <row r="2752" spans="1:21" ht="15.75" customHeight="1">
      <c r="A2752"/>
      <c r="B2752"/>
      <c r="C2752"/>
      <c r="D2752"/>
      <c r="E2752"/>
      <c r="F2752"/>
      <c r="G2752"/>
      <c r="H2752"/>
      <c r="I2752" s="8"/>
      <c r="J2752" s="425"/>
      <c r="K2752"/>
      <c r="L2752"/>
      <c r="M2752"/>
      <c r="N2752"/>
      <c r="O2752"/>
      <c r="P2752"/>
      <c r="Q2752"/>
      <c r="R2752"/>
      <c r="S2752"/>
      <c r="T2752"/>
      <c r="U2752"/>
    </row>
    <row r="2753" spans="1:21" ht="15.75" customHeight="1">
      <c r="A2753"/>
      <c r="B2753"/>
      <c r="C2753"/>
      <c r="D2753"/>
      <c r="E2753"/>
      <c r="F2753"/>
      <c r="G2753"/>
      <c r="H2753"/>
      <c r="I2753" s="8"/>
      <c r="J2753" s="425"/>
      <c r="K2753"/>
      <c r="L2753"/>
      <c r="M2753"/>
      <c r="N2753"/>
      <c r="O2753"/>
      <c r="P2753"/>
      <c r="Q2753"/>
      <c r="R2753"/>
      <c r="S2753"/>
      <c r="T2753"/>
      <c r="U2753"/>
    </row>
    <row r="2754" spans="1:21" ht="15.75" customHeight="1">
      <c r="A2754"/>
      <c r="B2754"/>
      <c r="C2754"/>
      <c r="D2754"/>
      <c r="E2754"/>
      <c r="F2754"/>
      <c r="G2754"/>
      <c r="H2754"/>
      <c r="I2754" s="8"/>
      <c r="J2754" s="425"/>
      <c r="K2754"/>
      <c r="L2754"/>
      <c r="M2754"/>
      <c r="N2754"/>
      <c r="O2754"/>
      <c r="P2754"/>
      <c r="Q2754"/>
      <c r="R2754"/>
      <c r="S2754"/>
      <c r="T2754"/>
      <c r="U2754"/>
    </row>
    <row r="2755" spans="1:21" ht="15.75" customHeight="1">
      <c r="A2755"/>
      <c r="B2755"/>
      <c r="C2755"/>
      <c r="D2755"/>
      <c r="E2755"/>
      <c r="F2755"/>
      <c r="G2755"/>
      <c r="H2755"/>
      <c r="I2755" s="8"/>
      <c r="J2755" s="425"/>
      <c r="K2755"/>
      <c r="L2755"/>
      <c r="M2755"/>
      <c r="N2755"/>
      <c r="O2755"/>
      <c r="P2755"/>
      <c r="Q2755"/>
      <c r="R2755"/>
      <c r="S2755"/>
      <c r="T2755"/>
      <c r="U2755"/>
    </row>
    <row r="2756" spans="1:21" ht="15.75" customHeight="1">
      <c r="A2756"/>
      <c r="B2756"/>
      <c r="C2756"/>
      <c r="D2756"/>
      <c r="E2756"/>
      <c r="F2756"/>
      <c r="G2756"/>
      <c r="H2756"/>
      <c r="I2756" s="8"/>
      <c r="J2756" s="425"/>
      <c r="K2756"/>
      <c r="L2756"/>
      <c r="M2756"/>
      <c r="N2756"/>
      <c r="O2756"/>
      <c r="P2756"/>
      <c r="Q2756"/>
      <c r="R2756"/>
      <c r="S2756"/>
      <c r="T2756"/>
      <c r="U2756"/>
    </row>
    <row r="2757" spans="1:21" ht="15.75" customHeight="1">
      <c r="A2757"/>
      <c r="B2757"/>
      <c r="C2757"/>
      <c r="D2757"/>
      <c r="E2757"/>
      <c r="F2757"/>
      <c r="G2757"/>
      <c r="H2757"/>
      <c r="I2757" s="8"/>
      <c r="J2757" s="425"/>
      <c r="K2757"/>
      <c r="L2757"/>
      <c r="M2757"/>
      <c r="N2757"/>
      <c r="O2757"/>
      <c r="P2757"/>
      <c r="Q2757"/>
      <c r="R2757"/>
      <c r="S2757"/>
      <c r="T2757"/>
      <c r="U2757"/>
    </row>
    <row r="2758" spans="1:21" ht="15.75" customHeight="1">
      <c r="A2758"/>
      <c r="B2758"/>
      <c r="C2758"/>
      <c r="D2758"/>
      <c r="E2758"/>
      <c r="F2758"/>
      <c r="G2758"/>
      <c r="H2758"/>
      <c r="I2758" s="8"/>
      <c r="J2758" s="425"/>
      <c r="K2758"/>
      <c r="L2758"/>
      <c r="M2758"/>
      <c r="N2758"/>
      <c r="O2758"/>
      <c r="P2758"/>
      <c r="Q2758"/>
      <c r="R2758"/>
      <c r="S2758"/>
      <c r="T2758"/>
      <c r="U2758"/>
    </row>
    <row r="2759" spans="1:21" ht="15.75" customHeight="1">
      <c r="A2759"/>
      <c r="B2759"/>
      <c r="C2759"/>
      <c r="D2759"/>
      <c r="E2759"/>
      <c r="F2759"/>
      <c r="G2759"/>
      <c r="H2759"/>
      <c r="I2759" s="8"/>
      <c r="J2759" s="425"/>
      <c r="K2759"/>
      <c r="L2759"/>
      <c r="M2759"/>
      <c r="N2759"/>
      <c r="O2759"/>
      <c r="P2759"/>
      <c r="Q2759"/>
      <c r="R2759"/>
      <c r="S2759"/>
      <c r="T2759"/>
      <c r="U2759"/>
    </row>
    <row r="2760" spans="1:21" ht="15.75" customHeight="1">
      <c r="A2760"/>
      <c r="B2760"/>
      <c r="C2760"/>
      <c r="D2760"/>
      <c r="E2760"/>
      <c r="F2760"/>
      <c r="G2760"/>
      <c r="H2760"/>
      <c r="I2760" s="8"/>
      <c r="J2760" s="425"/>
      <c r="K2760"/>
      <c r="L2760"/>
      <c r="M2760"/>
      <c r="N2760"/>
      <c r="O2760"/>
      <c r="P2760"/>
      <c r="Q2760"/>
      <c r="R2760"/>
      <c r="S2760"/>
      <c r="T2760"/>
      <c r="U2760"/>
    </row>
    <row r="2761" spans="1:21" ht="15.75" customHeight="1">
      <c r="A2761"/>
      <c r="B2761"/>
      <c r="C2761"/>
      <c r="D2761"/>
      <c r="E2761"/>
      <c r="F2761"/>
      <c r="G2761"/>
      <c r="H2761"/>
      <c r="I2761" s="8"/>
      <c r="J2761" s="425"/>
      <c r="K2761"/>
      <c r="L2761"/>
      <c r="M2761"/>
      <c r="N2761"/>
      <c r="O2761"/>
      <c r="P2761"/>
      <c r="Q2761"/>
      <c r="R2761"/>
      <c r="S2761"/>
      <c r="T2761"/>
      <c r="U2761"/>
    </row>
    <row r="2762" spans="1:21" ht="15.75" customHeight="1">
      <c r="A2762"/>
      <c r="B2762"/>
      <c r="C2762"/>
      <c r="D2762"/>
      <c r="E2762"/>
      <c r="F2762"/>
      <c r="G2762"/>
      <c r="H2762"/>
      <c r="I2762" s="8"/>
      <c r="J2762" s="425"/>
      <c r="K2762"/>
      <c r="L2762"/>
      <c r="M2762"/>
      <c r="N2762"/>
      <c r="O2762"/>
      <c r="P2762"/>
      <c r="Q2762"/>
      <c r="R2762"/>
      <c r="S2762"/>
      <c r="T2762"/>
      <c r="U2762"/>
    </row>
    <row r="2763" spans="1:21" ht="15.75" customHeight="1">
      <c r="A2763"/>
      <c r="B2763"/>
      <c r="C2763"/>
      <c r="D2763"/>
      <c r="E2763"/>
      <c r="F2763"/>
      <c r="G2763"/>
      <c r="H2763"/>
      <c r="I2763" s="8"/>
      <c r="J2763" s="425"/>
      <c r="K2763"/>
      <c r="L2763"/>
      <c r="M2763"/>
      <c r="N2763"/>
      <c r="O2763"/>
      <c r="P2763"/>
      <c r="Q2763"/>
      <c r="R2763"/>
      <c r="S2763"/>
      <c r="T2763"/>
      <c r="U2763"/>
    </row>
    <row r="2764" spans="1:21" ht="15.75" customHeight="1">
      <c r="A2764"/>
      <c r="B2764"/>
      <c r="C2764"/>
      <c r="D2764"/>
      <c r="E2764"/>
      <c r="F2764"/>
      <c r="G2764"/>
      <c r="H2764"/>
      <c r="I2764" s="8"/>
      <c r="J2764" s="425"/>
      <c r="K2764"/>
      <c r="L2764"/>
      <c r="M2764"/>
      <c r="N2764"/>
      <c r="O2764"/>
      <c r="P2764"/>
      <c r="Q2764"/>
      <c r="R2764"/>
      <c r="S2764"/>
      <c r="T2764"/>
      <c r="U2764"/>
    </row>
    <row r="2765" spans="1:21" ht="15.75" customHeight="1">
      <c r="A2765"/>
      <c r="B2765"/>
      <c r="C2765"/>
      <c r="D2765"/>
      <c r="E2765"/>
      <c r="F2765"/>
      <c r="G2765"/>
      <c r="H2765"/>
      <c r="I2765" s="8"/>
      <c r="J2765" s="425"/>
      <c r="K2765"/>
      <c r="L2765"/>
      <c r="M2765"/>
      <c r="N2765"/>
      <c r="O2765"/>
      <c r="P2765"/>
      <c r="Q2765"/>
      <c r="R2765"/>
      <c r="S2765"/>
      <c r="T2765"/>
      <c r="U2765"/>
    </row>
    <row r="2766" spans="1:21" ht="15.75" customHeight="1">
      <c r="A2766"/>
      <c r="B2766"/>
      <c r="C2766"/>
      <c r="D2766"/>
      <c r="E2766"/>
      <c r="F2766"/>
      <c r="G2766"/>
      <c r="H2766"/>
      <c r="I2766" s="8"/>
      <c r="J2766" s="425"/>
      <c r="K2766"/>
      <c r="L2766"/>
      <c r="M2766"/>
      <c r="N2766"/>
      <c r="O2766"/>
      <c r="P2766"/>
      <c r="Q2766"/>
      <c r="R2766"/>
      <c r="S2766"/>
      <c r="T2766"/>
      <c r="U2766"/>
    </row>
    <row r="2767" spans="1:21" ht="15.75" customHeight="1">
      <c r="A2767"/>
      <c r="B2767"/>
      <c r="C2767"/>
      <c r="D2767"/>
      <c r="E2767"/>
      <c r="F2767"/>
      <c r="G2767"/>
      <c r="H2767"/>
      <c r="I2767" s="8"/>
      <c r="J2767" s="425"/>
      <c r="K2767"/>
      <c r="L2767"/>
      <c r="M2767"/>
      <c r="N2767"/>
      <c r="O2767"/>
      <c r="P2767"/>
      <c r="Q2767"/>
      <c r="R2767"/>
      <c r="S2767"/>
      <c r="T2767"/>
      <c r="U2767"/>
    </row>
    <row r="2768" spans="1:21" ht="15.75" customHeight="1">
      <c r="A2768"/>
      <c r="B2768"/>
      <c r="C2768"/>
      <c r="D2768"/>
      <c r="E2768"/>
      <c r="F2768"/>
      <c r="G2768"/>
      <c r="H2768"/>
      <c r="I2768" s="8"/>
      <c r="J2768" s="425"/>
      <c r="K2768"/>
      <c r="L2768"/>
      <c r="M2768"/>
      <c r="N2768"/>
      <c r="O2768"/>
      <c r="P2768"/>
      <c r="Q2768"/>
      <c r="R2768"/>
      <c r="S2768"/>
      <c r="T2768"/>
      <c r="U2768"/>
    </row>
    <row r="2769" spans="1:21" ht="15.75" customHeight="1">
      <c r="A2769"/>
      <c r="B2769"/>
      <c r="C2769"/>
      <c r="D2769"/>
      <c r="E2769"/>
      <c r="F2769"/>
      <c r="G2769"/>
      <c r="H2769"/>
      <c r="I2769" s="8"/>
      <c r="J2769" s="425"/>
      <c r="K2769"/>
      <c r="L2769"/>
      <c r="M2769"/>
      <c r="N2769"/>
      <c r="O2769"/>
      <c r="P2769"/>
      <c r="Q2769"/>
      <c r="R2769"/>
      <c r="S2769"/>
      <c r="T2769"/>
      <c r="U2769"/>
    </row>
    <row r="2770" spans="1:21" ht="15.75" customHeight="1">
      <c r="A2770"/>
      <c r="B2770"/>
      <c r="C2770"/>
      <c r="D2770"/>
      <c r="E2770"/>
      <c r="F2770"/>
      <c r="G2770"/>
      <c r="H2770"/>
      <c r="I2770" s="8"/>
      <c r="J2770" s="425"/>
      <c r="K2770"/>
      <c r="L2770"/>
      <c r="M2770"/>
      <c r="N2770"/>
      <c r="O2770"/>
      <c r="P2770"/>
      <c r="Q2770"/>
      <c r="R2770"/>
      <c r="S2770"/>
      <c r="T2770"/>
      <c r="U2770"/>
    </row>
    <row r="2771" spans="1:21" ht="15.75" customHeight="1">
      <c r="A2771"/>
      <c r="B2771"/>
      <c r="C2771"/>
      <c r="D2771"/>
      <c r="E2771"/>
      <c r="F2771"/>
      <c r="G2771"/>
      <c r="H2771"/>
      <c r="I2771" s="8"/>
      <c r="J2771" s="425"/>
      <c r="K2771"/>
      <c r="L2771"/>
      <c r="M2771"/>
      <c r="N2771"/>
      <c r="O2771"/>
      <c r="P2771"/>
      <c r="Q2771"/>
      <c r="R2771"/>
      <c r="S2771"/>
      <c r="T2771"/>
      <c r="U2771"/>
    </row>
    <row r="2772" spans="1:21" ht="15.75" customHeight="1">
      <c r="A2772"/>
      <c r="B2772"/>
      <c r="C2772"/>
      <c r="D2772"/>
      <c r="E2772"/>
      <c r="F2772"/>
      <c r="G2772"/>
      <c r="H2772"/>
      <c r="I2772" s="8"/>
      <c r="J2772" s="425"/>
      <c r="K2772"/>
      <c r="L2772"/>
      <c r="M2772"/>
      <c r="N2772"/>
      <c r="O2772"/>
      <c r="P2772"/>
      <c r="Q2772"/>
      <c r="R2772"/>
      <c r="S2772"/>
      <c r="T2772"/>
      <c r="U2772"/>
    </row>
    <row r="2773" spans="1:21" ht="15.75" customHeight="1">
      <c r="A2773"/>
      <c r="B2773"/>
      <c r="C2773"/>
      <c r="D2773"/>
      <c r="E2773"/>
      <c r="F2773"/>
      <c r="G2773"/>
      <c r="H2773"/>
      <c r="I2773" s="8"/>
      <c r="J2773" s="425"/>
      <c r="K2773"/>
      <c r="L2773"/>
      <c r="M2773"/>
      <c r="N2773"/>
      <c r="O2773"/>
      <c r="P2773"/>
      <c r="Q2773"/>
      <c r="R2773"/>
      <c r="S2773"/>
      <c r="T2773"/>
      <c r="U2773"/>
    </row>
    <row r="2774" spans="1:21" ht="15.75" customHeight="1">
      <c r="A2774"/>
      <c r="B2774"/>
      <c r="C2774"/>
      <c r="D2774"/>
      <c r="E2774"/>
      <c r="F2774"/>
      <c r="G2774"/>
      <c r="H2774"/>
      <c r="I2774" s="8"/>
      <c r="J2774" s="425"/>
      <c r="K2774"/>
      <c r="L2774"/>
      <c r="M2774"/>
      <c r="N2774"/>
      <c r="O2774"/>
      <c r="P2774"/>
      <c r="Q2774"/>
      <c r="R2774"/>
      <c r="S2774"/>
      <c r="T2774"/>
      <c r="U2774"/>
    </row>
    <row r="2775" spans="1:21" ht="15.75" customHeight="1">
      <c r="A2775"/>
      <c r="B2775"/>
      <c r="C2775"/>
      <c r="D2775"/>
      <c r="E2775"/>
      <c r="F2775"/>
      <c r="G2775"/>
      <c r="H2775"/>
      <c r="I2775" s="8"/>
      <c r="J2775" s="425"/>
      <c r="K2775"/>
      <c r="L2775"/>
      <c r="M2775"/>
      <c r="N2775"/>
      <c r="O2775"/>
      <c r="P2775"/>
      <c r="Q2775"/>
      <c r="R2775"/>
      <c r="S2775"/>
      <c r="T2775"/>
      <c r="U2775"/>
    </row>
    <row r="2776" spans="1:21" ht="15.75" customHeight="1">
      <c r="A2776"/>
      <c r="B2776"/>
      <c r="C2776"/>
      <c r="D2776"/>
      <c r="E2776"/>
      <c r="F2776"/>
      <c r="G2776"/>
      <c r="H2776"/>
      <c r="I2776" s="8"/>
      <c r="J2776" s="425"/>
      <c r="K2776"/>
      <c r="L2776"/>
      <c r="M2776"/>
      <c r="N2776"/>
      <c r="O2776"/>
      <c r="P2776"/>
      <c r="Q2776"/>
      <c r="R2776"/>
      <c r="S2776"/>
      <c r="T2776"/>
      <c r="U2776"/>
    </row>
    <row r="2777" spans="1:21" ht="15.75" customHeight="1">
      <c r="A2777"/>
      <c r="B2777"/>
      <c r="C2777"/>
      <c r="D2777"/>
      <c r="E2777"/>
      <c r="F2777"/>
      <c r="G2777"/>
      <c r="H2777"/>
      <c r="I2777" s="8"/>
      <c r="J2777" s="425"/>
      <c r="K2777"/>
      <c r="L2777"/>
      <c r="M2777"/>
      <c r="N2777"/>
      <c r="O2777"/>
      <c r="P2777"/>
      <c r="Q2777"/>
      <c r="R2777"/>
      <c r="S2777"/>
      <c r="T2777"/>
      <c r="U2777"/>
    </row>
    <row r="2778" spans="1:21" ht="15.75" customHeight="1">
      <c r="A2778"/>
      <c r="B2778"/>
      <c r="C2778"/>
      <c r="D2778"/>
      <c r="E2778"/>
      <c r="F2778"/>
      <c r="G2778"/>
      <c r="H2778"/>
      <c r="I2778" s="8"/>
      <c r="J2778" s="425"/>
      <c r="K2778"/>
      <c r="L2778"/>
      <c r="M2778"/>
      <c r="N2778"/>
      <c r="O2778"/>
      <c r="P2778"/>
      <c r="Q2778"/>
      <c r="R2778"/>
      <c r="S2778"/>
      <c r="T2778"/>
      <c r="U2778"/>
    </row>
    <row r="2779" spans="1:21" ht="15.75" customHeight="1">
      <c r="A2779"/>
      <c r="B2779"/>
      <c r="C2779"/>
      <c r="D2779"/>
      <c r="E2779"/>
      <c r="F2779"/>
      <c r="G2779"/>
      <c r="H2779"/>
      <c r="I2779" s="8"/>
      <c r="J2779" s="425"/>
      <c r="K2779"/>
      <c r="L2779"/>
      <c r="M2779"/>
      <c r="N2779"/>
      <c r="O2779"/>
      <c r="P2779"/>
      <c r="Q2779"/>
      <c r="R2779"/>
      <c r="S2779"/>
      <c r="T2779"/>
      <c r="U2779"/>
    </row>
    <row r="2780" spans="1:21" ht="15.75" customHeight="1">
      <c r="A2780"/>
      <c r="B2780"/>
      <c r="C2780"/>
      <c r="D2780"/>
      <c r="E2780"/>
      <c r="F2780"/>
      <c r="G2780"/>
      <c r="H2780"/>
      <c r="I2780" s="8"/>
      <c r="J2780" s="425"/>
      <c r="K2780"/>
      <c r="L2780"/>
      <c r="M2780"/>
      <c r="N2780"/>
      <c r="O2780"/>
      <c r="P2780"/>
      <c r="Q2780"/>
      <c r="R2780"/>
      <c r="S2780"/>
      <c r="T2780"/>
      <c r="U2780"/>
    </row>
    <row r="2781" spans="1:21" ht="15.75" customHeight="1">
      <c r="A2781"/>
      <c r="B2781"/>
      <c r="C2781"/>
      <c r="D2781"/>
      <c r="E2781"/>
      <c r="F2781"/>
      <c r="G2781"/>
      <c r="H2781"/>
      <c r="I2781" s="8"/>
      <c r="J2781" s="425"/>
      <c r="K2781"/>
      <c r="L2781"/>
      <c r="M2781"/>
      <c r="N2781"/>
      <c r="O2781"/>
      <c r="P2781"/>
      <c r="Q2781"/>
      <c r="R2781"/>
      <c r="S2781"/>
      <c r="T2781"/>
      <c r="U2781"/>
    </row>
    <row r="2782" spans="1:21" ht="15.75" customHeight="1">
      <c r="A2782"/>
      <c r="B2782"/>
      <c r="C2782"/>
      <c r="D2782"/>
      <c r="E2782"/>
      <c r="F2782"/>
      <c r="G2782"/>
      <c r="H2782"/>
      <c r="I2782" s="8"/>
      <c r="J2782" s="425"/>
      <c r="K2782"/>
      <c r="L2782"/>
      <c r="M2782"/>
      <c r="N2782"/>
      <c r="O2782"/>
      <c r="P2782"/>
      <c r="Q2782"/>
      <c r="R2782"/>
      <c r="S2782"/>
      <c r="T2782"/>
      <c r="U2782"/>
    </row>
    <row r="2783" spans="1:21" ht="15.75" customHeight="1">
      <c r="A2783"/>
      <c r="B2783"/>
      <c r="C2783"/>
      <c r="D2783"/>
      <c r="E2783"/>
      <c r="F2783"/>
      <c r="G2783"/>
      <c r="H2783"/>
      <c r="I2783" s="8"/>
      <c r="J2783" s="425"/>
      <c r="K2783"/>
      <c r="L2783"/>
      <c r="M2783"/>
      <c r="N2783"/>
      <c r="O2783"/>
      <c r="P2783"/>
      <c r="Q2783"/>
      <c r="R2783"/>
      <c r="S2783"/>
      <c r="T2783"/>
      <c r="U2783"/>
    </row>
    <row r="2784" spans="1:21" ht="15.75" customHeight="1">
      <c r="A2784"/>
      <c r="B2784"/>
      <c r="C2784"/>
      <c r="D2784"/>
      <c r="E2784"/>
      <c r="F2784"/>
      <c r="G2784"/>
      <c r="H2784"/>
      <c r="I2784" s="8"/>
      <c r="J2784" s="425"/>
      <c r="K2784"/>
      <c r="L2784"/>
      <c r="M2784"/>
      <c r="N2784"/>
      <c r="O2784"/>
      <c r="P2784"/>
      <c r="Q2784"/>
      <c r="R2784"/>
      <c r="S2784"/>
      <c r="T2784"/>
      <c r="U2784"/>
    </row>
    <row r="2785" spans="1:21" ht="15.75" customHeight="1">
      <c r="A2785"/>
      <c r="B2785"/>
      <c r="C2785"/>
      <c r="D2785"/>
      <c r="E2785"/>
      <c r="F2785"/>
      <c r="G2785"/>
      <c r="H2785"/>
      <c r="I2785" s="8"/>
      <c r="J2785" s="425"/>
      <c r="K2785"/>
      <c r="L2785"/>
      <c r="M2785"/>
      <c r="N2785"/>
      <c r="O2785"/>
      <c r="P2785"/>
      <c r="Q2785"/>
      <c r="R2785"/>
      <c r="S2785"/>
      <c r="T2785"/>
      <c r="U2785"/>
    </row>
    <row r="2786" spans="1:21" ht="15.75" customHeight="1">
      <c r="A2786"/>
      <c r="B2786"/>
      <c r="C2786"/>
      <c r="D2786"/>
      <c r="E2786"/>
      <c r="F2786"/>
      <c r="G2786"/>
      <c r="H2786"/>
      <c r="I2786" s="8"/>
      <c r="J2786" s="425"/>
      <c r="K2786"/>
      <c r="L2786"/>
      <c r="M2786"/>
      <c r="N2786"/>
      <c r="O2786"/>
      <c r="P2786"/>
      <c r="Q2786"/>
      <c r="R2786"/>
      <c r="S2786"/>
      <c r="T2786"/>
      <c r="U2786"/>
    </row>
    <row r="2787" spans="1:21" ht="15.75" customHeight="1">
      <c r="A2787"/>
      <c r="B2787"/>
      <c r="C2787"/>
      <c r="D2787"/>
      <c r="E2787"/>
      <c r="F2787"/>
      <c r="G2787"/>
      <c r="H2787"/>
      <c r="I2787" s="8"/>
      <c r="J2787" s="425"/>
      <c r="K2787"/>
      <c r="L2787"/>
      <c r="M2787"/>
      <c r="N2787"/>
      <c r="O2787"/>
      <c r="P2787"/>
      <c r="Q2787"/>
      <c r="R2787"/>
      <c r="S2787"/>
      <c r="T2787"/>
      <c r="U2787"/>
    </row>
    <row r="2788" spans="1:21" ht="15.75" customHeight="1">
      <c r="A2788"/>
      <c r="B2788"/>
      <c r="C2788"/>
      <c r="D2788"/>
      <c r="E2788"/>
      <c r="F2788"/>
      <c r="G2788"/>
      <c r="H2788"/>
      <c r="I2788" s="8"/>
      <c r="J2788" s="425"/>
      <c r="K2788"/>
      <c r="L2788"/>
      <c r="M2788"/>
      <c r="N2788"/>
      <c r="O2788"/>
      <c r="P2788"/>
      <c r="Q2788"/>
      <c r="R2788"/>
      <c r="S2788"/>
      <c r="T2788"/>
      <c r="U2788"/>
    </row>
    <row r="2789" spans="1:21" ht="15.75" customHeight="1">
      <c r="A2789"/>
      <c r="B2789"/>
      <c r="C2789"/>
      <c r="D2789"/>
      <c r="E2789"/>
      <c r="F2789"/>
      <c r="G2789"/>
      <c r="H2789"/>
      <c r="I2789" s="8"/>
      <c r="J2789" s="425"/>
      <c r="K2789"/>
      <c r="L2789"/>
      <c r="M2789"/>
      <c r="N2789"/>
      <c r="O2789"/>
      <c r="P2789"/>
      <c r="Q2789"/>
      <c r="R2789"/>
      <c r="S2789"/>
      <c r="T2789"/>
      <c r="U2789"/>
    </row>
    <row r="2790" spans="1:21" ht="15.75" customHeight="1">
      <c r="A2790"/>
      <c r="B2790"/>
      <c r="C2790"/>
      <c r="D2790"/>
      <c r="E2790"/>
      <c r="F2790"/>
      <c r="G2790"/>
      <c r="H2790"/>
      <c r="I2790" s="8"/>
      <c r="J2790" s="425"/>
      <c r="K2790"/>
      <c r="L2790"/>
      <c r="M2790"/>
      <c r="N2790"/>
      <c r="O2790"/>
      <c r="P2790"/>
      <c r="Q2790"/>
      <c r="R2790"/>
      <c r="S2790"/>
      <c r="T2790"/>
      <c r="U2790"/>
    </row>
    <row r="2791" spans="1:21" ht="15.75" customHeight="1">
      <c r="A2791"/>
      <c r="B2791"/>
      <c r="C2791"/>
      <c r="D2791"/>
      <c r="E2791"/>
      <c r="F2791"/>
      <c r="G2791"/>
      <c r="H2791"/>
      <c r="I2791" s="8"/>
      <c r="J2791" s="425"/>
      <c r="K2791"/>
      <c r="L2791"/>
      <c r="M2791"/>
      <c r="N2791"/>
      <c r="O2791"/>
      <c r="P2791"/>
      <c r="Q2791"/>
      <c r="R2791"/>
      <c r="S2791"/>
      <c r="T2791"/>
      <c r="U2791"/>
    </row>
    <row r="2792" spans="1:21" ht="15.75" customHeight="1">
      <c r="A2792"/>
      <c r="B2792"/>
      <c r="C2792"/>
      <c r="D2792"/>
      <c r="E2792"/>
      <c r="F2792"/>
      <c r="G2792"/>
      <c r="H2792"/>
      <c r="I2792" s="8"/>
      <c r="J2792" s="425"/>
      <c r="K2792"/>
      <c r="L2792"/>
      <c r="M2792"/>
      <c r="N2792"/>
      <c r="O2792"/>
      <c r="P2792"/>
      <c r="Q2792"/>
      <c r="R2792"/>
      <c r="S2792"/>
      <c r="T2792"/>
      <c r="U2792"/>
    </row>
    <row r="2793" spans="1:21" ht="15.75" customHeight="1">
      <c r="A2793"/>
      <c r="B2793"/>
      <c r="C2793"/>
      <c r="D2793"/>
      <c r="E2793"/>
      <c r="F2793"/>
      <c r="G2793"/>
      <c r="H2793"/>
      <c r="I2793" s="8"/>
      <c r="J2793" s="425"/>
      <c r="K2793"/>
      <c r="L2793"/>
      <c r="M2793"/>
      <c r="N2793"/>
      <c r="O2793"/>
      <c r="P2793"/>
      <c r="Q2793"/>
      <c r="R2793"/>
      <c r="S2793"/>
      <c r="T2793"/>
      <c r="U2793"/>
    </row>
    <row r="2794" spans="1:21" ht="15.75" customHeight="1">
      <c r="A2794"/>
      <c r="B2794"/>
      <c r="C2794"/>
      <c r="D2794"/>
      <c r="E2794"/>
      <c r="F2794"/>
      <c r="G2794"/>
      <c r="H2794"/>
      <c r="I2794" s="8"/>
      <c r="J2794" s="425"/>
      <c r="K2794"/>
      <c r="L2794"/>
      <c r="M2794"/>
      <c r="N2794"/>
      <c r="O2794"/>
      <c r="P2794"/>
      <c r="Q2794"/>
      <c r="R2794"/>
      <c r="S2794"/>
      <c r="T2794"/>
      <c r="U2794"/>
    </row>
    <row r="2795" spans="1:21" ht="15.75" customHeight="1">
      <c r="A2795"/>
      <c r="B2795"/>
      <c r="C2795"/>
      <c r="D2795"/>
      <c r="E2795"/>
      <c r="F2795"/>
      <c r="G2795"/>
      <c r="H2795"/>
      <c r="I2795" s="8"/>
      <c r="J2795" s="425"/>
      <c r="K2795"/>
      <c r="L2795"/>
      <c r="M2795"/>
      <c r="N2795"/>
      <c r="O2795"/>
      <c r="P2795"/>
      <c r="Q2795"/>
      <c r="R2795"/>
      <c r="S2795"/>
      <c r="T2795"/>
      <c r="U2795"/>
    </row>
    <row r="2796" spans="1:21" ht="15.75" customHeight="1">
      <c r="A2796"/>
      <c r="B2796"/>
      <c r="C2796"/>
      <c r="D2796"/>
      <c r="E2796"/>
      <c r="F2796"/>
      <c r="G2796"/>
      <c r="H2796"/>
      <c r="I2796" s="8"/>
      <c r="J2796" s="425"/>
      <c r="K2796"/>
      <c r="L2796"/>
      <c r="M2796"/>
      <c r="N2796"/>
      <c r="O2796"/>
      <c r="P2796"/>
      <c r="Q2796"/>
      <c r="R2796"/>
      <c r="S2796"/>
      <c r="T2796"/>
      <c r="U2796"/>
    </row>
    <row r="2797" spans="1:21" ht="15.75" customHeight="1">
      <c r="A2797"/>
      <c r="B2797"/>
      <c r="C2797"/>
      <c r="D2797"/>
      <c r="E2797"/>
      <c r="F2797"/>
      <c r="G2797"/>
      <c r="H2797"/>
      <c r="I2797" s="8"/>
      <c r="J2797" s="425"/>
      <c r="K2797"/>
      <c r="L2797"/>
      <c r="M2797"/>
      <c r="N2797"/>
      <c r="O2797"/>
      <c r="P2797"/>
      <c r="Q2797"/>
      <c r="R2797"/>
      <c r="S2797"/>
      <c r="T2797"/>
      <c r="U2797"/>
    </row>
    <row r="2798" spans="1:21" ht="15.75" customHeight="1">
      <c r="A2798"/>
      <c r="B2798"/>
      <c r="C2798"/>
      <c r="D2798"/>
      <c r="E2798"/>
      <c r="F2798"/>
      <c r="G2798"/>
      <c r="H2798"/>
      <c r="I2798" s="8"/>
      <c r="J2798" s="425"/>
      <c r="K2798"/>
      <c r="L2798"/>
      <c r="M2798"/>
      <c r="N2798"/>
      <c r="O2798"/>
      <c r="P2798"/>
      <c r="Q2798"/>
      <c r="R2798"/>
      <c r="S2798"/>
      <c r="T2798"/>
      <c r="U2798"/>
    </row>
    <row r="2799" spans="1:21" ht="15.75" customHeight="1">
      <c r="A2799"/>
      <c r="B2799"/>
      <c r="C2799"/>
      <c r="D2799"/>
      <c r="E2799"/>
      <c r="F2799"/>
      <c r="G2799"/>
      <c r="H2799"/>
      <c r="I2799" s="8"/>
      <c r="J2799" s="425"/>
      <c r="K2799"/>
      <c r="L2799"/>
      <c r="M2799"/>
      <c r="N2799"/>
      <c r="O2799"/>
      <c r="P2799"/>
      <c r="Q2799"/>
      <c r="R2799"/>
      <c r="S2799"/>
      <c r="T2799"/>
      <c r="U2799"/>
    </row>
    <row r="2800" spans="1:21" ht="15.75" customHeight="1">
      <c r="A2800"/>
      <c r="B2800"/>
      <c r="C2800"/>
      <c r="D2800"/>
      <c r="E2800"/>
      <c r="F2800"/>
      <c r="G2800"/>
      <c r="H2800"/>
      <c r="I2800" s="8"/>
      <c r="J2800" s="425"/>
      <c r="K2800"/>
      <c r="L2800"/>
      <c r="M2800"/>
      <c r="N2800"/>
      <c r="O2800"/>
      <c r="P2800"/>
      <c r="Q2800"/>
      <c r="R2800"/>
      <c r="S2800"/>
      <c r="T2800"/>
      <c r="U2800"/>
    </row>
    <row r="2801" spans="1:21" ht="15.75" customHeight="1">
      <c r="A2801"/>
      <c r="B2801"/>
      <c r="C2801"/>
      <c r="D2801"/>
      <c r="E2801"/>
      <c r="F2801"/>
      <c r="G2801"/>
      <c r="H2801"/>
      <c r="I2801" s="8"/>
      <c r="J2801" s="425"/>
      <c r="K2801"/>
      <c r="L2801"/>
      <c r="M2801"/>
      <c r="N2801"/>
      <c r="O2801"/>
      <c r="P2801"/>
      <c r="Q2801"/>
      <c r="R2801"/>
      <c r="S2801"/>
      <c r="T2801"/>
      <c r="U2801"/>
    </row>
    <row r="2802" spans="1:21" ht="15.75" customHeight="1">
      <c r="A2802"/>
      <c r="B2802"/>
      <c r="C2802"/>
      <c r="D2802"/>
      <c r="E2802"/>
      <c r="F2802"/>
      <c r="G2802"/>
      <c r="H2802"/>
      <c r="I2802" s="8"/>
      <c r="J2802" s="425"/>
      <c r="K2802"/>
      <c r="L2802"/>
      <c r="M2802"/>
      <c r="N2802"/>
      <c r="O2802"/>
      <c r="P2802"/>
      <c r="Q2802"/>
      <c r="R2802"/>
      <c r="S2802"/>
      <c r="T2802"/>
      <c r="U2802"/>
    </row>
    <row r="2803" spans="1:21" ht="15.75" customHeight="1">
      <c r="A2803"/>
      <c r="B2803"/>
      <c r="C2803"/>
      <c r="D2803"/>
      <c r="E2803"/>
      <c r="F2803"/>
      <c r="G2803"/>
      <c r="H2803"/>
      <c r="I2803" s="8"/>
      <c r="J2803" s="425"/>
      <c r="K2803"/>
      <c r="L2803"/>
      <c r="M2803"/>
      <c r="N2803"/>
      <c r="O2803"/>
      <c r="P2803"/>
      <c r="Q2803"/>
      <c r="R2803"/>
      <c r="S2803"/>
      <c r="T2803"/>
      <c r="U2803"/>
    </row>
    <row r="2804" spans="1:21" ht="15.75" customHeight="1">
      <c r="A2804"/>
      <c r="B2804"/>
      <c r="C2804"/>
      <c r="D2804"/>
      <c r="E2804"/>
      <c r="F2804"/>
      <c r="G2804"/>
      <c r="H2804"/>
      <c r="I2804" s="8"/>
      <c r="J2804" s="425"/>
      <c r="K2804"/>
      <c r="L2804"/>
      <c r="M2804"/>
      <c r="N2804"/>
      <c r="O2804"/>
      <c r="P2804"/>
      <c r="Q2804"/>
      <c r="R2804"/>
      <c r="S2804"/>
      <c r="T2804"/>
      <c r="U2804"/>
    </row>
    <row r="2805" spans="1:21" ht="15.75" customHeight="1">
      <c r="A2805"/>
      <c r="B2805"/>
      <c r="C2805"/>
      <c r="D2805"/>
      <c r="E2805"/>
      <c r="F2805"/>
      <c r="G2805"/>
      <c r="H2805"/>
      <c r="I2805" s="8"/>
      <c r="J2805" s="425"/>
      <c r="K2805"/>
      <c r="L2805"/>
      <c r="M2805"/>
      <c r="N2805"/>
      <c r="O2805"/>
      <c r="P2805"/>
      <c r="Q2805"/>
      <c r="R2805"/>
      <c r="S2805"/>
      <c r="T2805"/>
      <c r="U2805"/>
    </row>
    <row r="2806" spans="1:21" ht="15.75" customHeight="1">
      <c r="A2806"/>
      <c r="B2806"/>
      <c r="C2806"/>
      <c r="D2806"/>
      <c r="E2806"/>
      <c r="F2806"/>
      <c r="G2806"/>
      <c r="H2806"/>
      <c r="I2806" s="8"/>
      <c r="J2806" s="425"/>
      <c r="K2806"/>
      <c r="L2806"/>
      <c r="M2806"/>
      <c r="N2806"/>
      <c r="O2806"/>
      <c r="P2806"/>
      <c r="Q2806"/>
      <c r="R2806"/>
      <c r="S2806"/>
      <c r="T2806"/>
      <c r="U2806"/>
    </row>
    <row r="2807" spans="1:21" ht="15.75" customHeight="1">
      <c r="A2807"/>
      <c r="B2807"/>
      <c r="C2807"/>
      <c r="D2807"/>
      <c r="E2807"/>
      <c r="F2807"/>
      <c r="G2807"/>
      <c r="H2807"/>
      <c r="I2807" s="8"/>
      <c r="J2807" s="425"/>
      <c r="K2807"/>
      <c r="L2807"/>
      <c r="M2807"/>
      <c r="N2807"/>
      <c r="O2807"/>
      <c r="P2807"/>
      <c r="Q2807"/>
      <c r="R2807"/>
      <c r="S2807"/>
      <c r="T2807"/>
      <c r="U2807"/>
    </row>
    <row r="2808" spans="1:21" ht="15.75" customHeight="1">
      <c r="A2808"/>
      <c r="B2808"/>
      <c r="C2808"/>
      <c r="D2808"/>
      <c r="E2808"/>
      <c r="F2808"/>
      <c r="G2808"/>
      <c r="H2808"/>
      <c r="I2808" s="8"/>
      <c r="J2808" s="425"/>
      <c r="K2808"/>
      <c r="L2808"/>
      <c r="M2808"/>
      <c r="N2808"/>
      <c r="O2808"/>
      <c r="P2808"/>
      <c r="Q2808"/>
      <c r="R2808"/>
      <c r="S2808"/>
      <c r="T2808"/>
      <c r="U2808"/>
    </row>
    <row r="2809" spans="1:21" ht="15.75" customHeight="1">
      <c r="A2809"/>
      <c r="B2809"/>
      <c r="C2809"/>
      <c r="D2809"/>
      <c r="E2809"/>
      <c r="F2809"/>
      <c r="G2809"/>
      <c r="H2809"/>
      <c r="I2809" s="8"/>
      <c r="J2809" s="425"/>
      <c r="K2809"/>
      <c r="L2809"/>
      <c r="M2809"/>
      <c r="N2809"/>
      <c r="O2809"/>
      <c r="P2809"/>
      <c r="Q2809"/>
      <c r="R2809"/>
      <c r="S2809"/>
      <c r="T2809"/>
      <c r="U2809"/>
    </row>
    <row r="2810" spans="1:21" ht="15.75" customHeight="1">
      <c r="A2810"/>
      <c r="B2810"/>
      <c r="C2810"/>
      <c r="D2810"/>
      <c r="E2810"/>
      <c r="F2810"/>
      <c r="G2810"/>
      <c r="H2810"/>
      <c r="I2810" s="8"/>
      <c r="J2810" s="425"/>
      <c r="K2810"/>
      <c r="L2810"/>
      <c r="M2810"/>
      <c r="N2810"/>
      <c r="O2810"/>
      <c r="P2810"/>
      <c r="Q2810"/>
      <c r="R2810"/>
      <c r="S2810"/>
      <c r="T2810"/>
      <c r="U2810"/>
    </row>
    <row r="2811" spans="1:21" ht="15.75" customHeight="1">
      <c r="A2811"/>
      <c r="B2811"/>
      <c r="C2811"/>
      <c r="D2811"/>
      <c r="E2811"/>
      <c r="F2811"/>
      <c r="G2811"/>
      <c r="H2811"/>
      <c r="I2811" s="8"/>
      <c r="J2811" s="425"/>
      <c r="K2811"/>
      <c r="L2811"/>
      <c r="M2811"/>
      <c r="N2811"/>
      <c r="O2811"/>
      <c r="P2811"/>
      <c r="Q2811"/>
      <c r="R2811"/>
      <c r="S2811"/>
      <c r="T2811"/>
      <c r="U2811"/>
    </row>
    <row r="2812" spans="1:21" ht="15.75" customHeight="1">
      <c r="A2812"/>
      <c r="B2812"/>
      <c r="C2812"/>
      <c r="D2812"/>
      <c r="E2812"/>
      <c r="F2812"/>
      <c r="G2812"/>
      <c r="H2812"/>
      <c r="I2812" s="8"/>
      <c r="J2812" s="425"/>
      <c r="K2812"/>
      <c r="L2812"/>
      <c r="M2812"/>
      <c r="N2812"/>
      <c r="O2812"/>
      <c r="P2812"/>
      <c r="Q2812"/>
      <c r="R2812"/>
      <c r="S2812"/>
      <c r="T2812"/>
      <c r="U2812"/>
    </row>
    <row r="2813" spans="1:21" ht="15.75" customHeight="1">
      <c r="A2813"/>
      <c r="B2813"/>
      <c r="C2813"/>
      <c r="D2813"/>
      <c r="E2813"/>
      <c r="F2813"/>
      <c r="G2813"/>
      <c r="H2813"/>
      <c r="I2813" s="8"/>
      <c r="J2813" s="425"/>
      <c r="K2813"/>
      <c r="L2813"/>
      <c r="M2813"/>
      <c r="N2813"/>
      <c r="O2813"/>
      <c r="P2813"/>
      <c r="Q2813"/>
      <c r="R2813"/>
      <c r="S2813"/>
      <c r="T2813"/>
      <c r="U2813"/>
    </row>
    <row r="2814" spans="1:21" ht="15.75" customHeight="1">
      <c r="A2814"/>
      <c r="B2814"/>
      <c r="C2814"/>
      <c r="D2814"/>
      <c r="E2814"/>
      <c r="F2814"/>
      <c r="G2814"/>
      <c r="H2814"/>
      <c r="I2814" s="8"/>
      <c r="J2814" s="425"/>
      <c r="K2814"/>
      <c r="L2814"/>
      <c r="M2814"/>
      <c r="N2814"/>
      <c r="O2814"/>
      <c r="P2814"/>
      <c r="Q2814"/>
      <c r="R2814"/>
      <c r="S2814"/>
      <c r="T2814"/>
      <c r="U2814"/>
    </row>
    <row r="2815" spans="1:21" ht="15.75" customHeight="1">
      <c r="A2815"/>
      <c r="B2815"/>
      <c r="C2815"/>
      <c r="D2815"/>
      <c r="E2815"/>
      <c r="F2815"/>
      <c r="G2815"/>
      <c r="H2815"/>
      <c r="I2815" s="8"/>
      <c r="J2815" s="425"/>
      <c r="K2815"/>
      <c r="L2815"/>
      <c r="M2815"/>
      <c r="N2815"/>
      <c r="O2815"/>
      <c r="P2815"/>
      <c r="Q2815"/>
      <c r="R2815"/>
      <c r="S2815"/>
      <c r="T2815"/>
      <c r="U2815"/>
    </row>
    <row r="2816" spans="1:21" ht="15.75" customHeight="1">
      <c r="A2816"/>
      <c r="B2816"/>
      <c r="C2816"/>
      <c r="D2816"/>
      <c r="E2816"/>
      <c r="F2816"/>
      <c r="G2816"/>
      <c r="H2816"/>
      <c r="I2816" s="8"/>
      <c r="J2816" s="425"/>
      <c r="K2816"/>
      <c r="L2816"/>
      <c r="M2816"/>
      <c r="N2816"/>
      <c r="O2816"/>
      <c r="P2816"/>
      <c r="Q2816"/>
      <c r="R2816"/>
      <c r="S2816"/>
      <c r="T2816"/>
      <c r="U2816"/>
    </row>
    <row r="2817" spans="1:21" ht="15.75" customHeight="1">
      <c r="A2817"/>
      <c r="B2817"/>
      <c r="C2817"/>
      <c r="D2817"/>
      <c r="E2817"/>
      <c r="F2817"/>
      <c r="G2817"/>
      <c r="H2817"/>
      <c r="I2817" s="8"/>
      <c r="J2817" s="425"/>
      <c r="K2817"/>
      <c r="L2817"/>
      <c r="M2817"/>
      <c r="N2817"/>
      <c r="O2817"/>
      <c r="P2817"/>
      <c r="Q2817"/>
      <c r="R2817"/>
      <c r="S2817"/>
      <c r="T2817"/>
      <c r="U2817"/>
    </row>
    <row r="2818" spans="1:21" ht="15.75" customHeight="1">
      <c r="A2818"/>
      <c r="B2818"/>
      <c r="C2818"/>
      <c r="D2818"/>
      <c r="E2818"/>
      <c r="F2818"/>
      <c r="G2818"/>
      <c r="H2818"/>
      <c r="I2818" s="8"/>
      <c r="J2818" s="425"/>
      <c r="K2818"/>
      <c r="L2818"/>
      <c r="M2818"/>
      <c r="N2818"/>
      <c r="O2818"/>
      <c r="P2818"/>
      <c r="Q2818"/>
      <c r="R2818"/>
      <c r="S2818"/>
      <c r="T2818"/>
      <c r="U2818"/>
    </row>
    <row r="2819" spans="1:21" ht="15.75" customHeight="1">
      <c r="A2819"/>
      <c r="B2819"/>
      <c r="C2819"/>
      <c r="D2819"/>
      <c r="E2819"/>
      <c r="F2819"/>
      <c r="G2819"/>
      <c r="H2819"/>
      <c r="I2819" s="8"/>
      <c r="J2819" s="425"/>
      <c r="K2819"/>
      <c r="L2819"/>
      <c r="M2819"/>
      <c r="N2819"/>
      <c r="O2819"/>
      <c r="P2819"/>
      <c r="Q2819"/>
      <c r="R2819"/>
      <c r="S2819"/>
      <c r="T2819"/>
      <c r="U2819"/>
    </row>
    <row r="2820" spans="1:21" ht="15.75" customHeight="1">
      <c r="A2820"/>
      <c r="B2820"/>
      <c r="C2820"/>
      <c r="D2820"/>
      <c r="E2820"/>
      <c r="F2820"/>
      <c r="G2820"/>
      <c r="H2820"/>
      <c r="I2820" s="8"/>
      <c r="J2820" s="425"/>
      <c r="K2820"/>
      <c r="L2820"/>
      <c r="M2820"/>
      <c r="N2820"/>
      <c r="O2820"/>
      <c r="P2820"/>
      <c r="Q2820"/>
      <c r="R2820"/>
      <c r="S2820"/>
      <c r="T2820"/>
      <c r="U2820"/>
    </row>
    <row r="2821" spans="1:21" ht="15.75" customHeight="1">
      <c r="A2821"/>
      <c r="B2821"/>
      <c r="C2821"/>
      <c r="D2821"/>
      <c r="E2821"/>
      <c r="F2821"/>
      <c r="G2821"/>
      <c r="H2821"/>
      <c r="I2821" s="8"/>
      <c r="J2821" s="425"/>
      <c r="K2821"/>
      <c r="L2821"/>
      <c r="M2821"/>
      <c r="N2821"/>
      <c r="O2821"/>
      <c r="P2821"/>
      <c r="Q2821"/>
      <c r="R2821"/>
      <c r="S2821"/>
      <c r="T2821"/>
      <c r="U2821"/>
    </row>
    <row r="2822" spans="1:21" ht="15.75" customHeight="1">
      <c r="A2822"/>
      <c r="B2822"/>
      <c r="C2822"/>
      <c r="D2822"/>
      <c r="E2822"/>
      <c r="F2822"/>
      <c r="G2822"/>
      <c r="H2822"/>
      <c r="I2822" s="8"/>
      <c r="J2822" s="425"/>
      <c r="K2822"/>
      <c r="L2822"/>
      <c r="M2822"/>
      <c r="N2822"/>
      <c r="O2822"/>
      <c r="P2822"/>
      <c r="Q2822"/>
      <c r="R2822"/>
      <c r="S2822"/>
      <c r="T2822"/>
      <c r="U2822"/>
    </row>
    <row r="2823" spans="1:21" ht="15.75" customHeight="1">
      <c r="A2823"/>
      <c r="B2823"/>
      <c r="C2823"/>
      <c r="D2823"/>
      <c r="E2823"/>
      <c r="F2823"/>
      <c r="G2823"/>
      <c r="H2823"/>
      <c r="I2823" s="8"/>
      <c r="J2823" s="425"/>
      <c r="K2823"/>
      <c r="L2823"/>
      <c r="M2823"/>
      <c r="N2823"/>
      <c r="O2823"/>
      <c r="P2823"/>
      <c r="Q2823"/>
      <c r="R2823"/>
      <c r="S2823"/>
      <c r="T2823"/>
      <c r="U2823"/>
    </row>
    <row r="2824" spans="1:21" ht="15.75" customHeight="1">
      <c r="A2824"/>
      <c r="B2824"/>
      <c r="C2824"/>
      <c r="D2824"/>
      <c r="E2824"/>
      <c r="F2824"/>
      <c r="G2824"/>
      <c r="H2824"/>
      <c r="I2824" s="8"/>
      <c r="J2824" s="425"/>
      <c r="K2824"/>
      <c r="L2824"/>
      <c r="M2824"/>
      <c r="N2824"/>
      <c r="O2824"/>
      <c r="P2824"/>
      <c r="Q2824"/>
      <c r="R2824"/>
      <c r="S2824"/>
      <c r="T2824"/>
      <c r="U2824"/>
    </row>
    <row r="2825" spans="1:21" ht="15.75" customHeight="1">
      <c r="A2825"/>
      <c r="B2825"/>
      <c r="C2825"/>
      <c r="D2825"/>
      <c r="E2825"/>
      <c r="F2825"/>
      <c r="G2825"/>
      <c r="H2825"/>
      <c r="I2825" s="8"/>
      <c r="J2825" s="425"/>
      <c r="K2825"/>
      <c r="L2825"/>
      <c r="M2825"/>
      <c r="N2825"/>
      <c r="O2825"/>
      <c r="P2825"/>
      <c r="Q2825"/>
      <c r="R2825"/>
      <c r="S2825"/>
      <c r="T2825"/>
      <c r="U2825"/>
    </row>
    <row r="2826" spans="1:21" ht="15.75" customHeight="1">
      <c r="A2826"/>
      <c r="B2826"/>
      <c r="C2826"/>
      <c r="D2826"/>
      <c r="E2826"/>
      <c r="F2826"/>
      <c r="G2826"/>
      <c r="H2826"/>
      <c r="I2826" s="8"/>
      <c r="J2826" s="425"/>
      <c r="K2826"/>
      <c r="L2826"/>
      <c r="M2826"/>
      <c r="N2826"/>
      <c r="O2826"/>
      <c r="P2826"/>
      <c r="Q2826"/>
      <c r="R2826"/>
      <c r="S2826"/>
      <c r="T2826"/>
      <c r="U2826"/>
    </row>
    <row r="2827" spans="1:21" ht="15.75" customHeight="1">
      <c r="A2827"/>
      <c r="B2827"/>
      <c r="C2827"/>
      <c r="D2827"/>
      <c r="E2827"/>
      <c r="F2827"/>
      <c r="G2827"/>
      <c r="H2827"/>
      <c r="I2827" s="8"/>
      <c r="J2827" s="425"/>
      <c r="K2827"/>
      <c r="L2827"/>
      <c r="M2827"/>
      <c r="N2827"/>
      <c r="O2827"/>
      <c r="P2827"/>
      <c r="Q2827"/>
      <c r="R2827"/>
      <c r="S2827"/>
      <c r="T2827"/>
      <c r="U2827"/>
    </row>
    <row r="2828" spans="1:21" ht="15.75" customHeight="1">
      <c r="A2828"/>
      <c r="B2828"/>
      <c r="C2828"/>
      <c r="D2828"/>
      <c r="E2828"/>
      <c r="F2828"/>
      <c r="G2828"/>
      <c r="H2828"/>
      <c r="I2828" s="8"/>
      <c r="J2828" s="425"/>
      <c r="K2828"/>
      <c r="L2828"/>
      <c r="M2828"/>
      <c r="N2828"/>
      <c r="O2828"/>
      <c r="P2828"/>
      <c r="Q2828"/>
      <c r="R2828"/>
      <c r="S2828"/>
      <c r="T2828"/>
      <c r="U2828"/>
    </row>
    <row r="2829" spans="1:21" ht="15.75" customHeight="1">
      <c r="A2829"/>
      <c r="B2829"/>
      <c r="C2829"/>
      <c r="D2829"/>
      <c r="E2829"/>
      <c r="F2829"/>
      <c r="G2829"/>
      <c r="H2829"/>
      <c r="I2829" s="8"/>
      <c r="J2829" s="425"/>
      <c r="K2829"/>
      <c r="L2829"/>
      <c r="M2829"/>
      <c r="N2829"/>
      <c r="O2829"/>
      <c r="P2829"/>
      <c r="Q2829"/>
      <c r="R2829"/>
      <c r="S2829"/>
      <c r="T2829"/>
      <c r="U2829"/>
    </row>
    <row r="2830" spans="1:21" ht="15.75" customHeight="1">
      <c r="A2830"/>
      <c r="B2830"/>
      <c r="C2830"/>
      <c r="D2830"/>
      <c r="E2830"/>
      <c r="F2830"/>
      <c r="G2830"/>
      <c r="H2830"/>
      <c r="I2830" s="8"/>
      <c r="J2830" s="425"/>
      <c r="K2830"/>
      <c r="L2830"/>
      <c r="M2830"/>
      <c r="N2830"/>
      <c r="O2830"/>
      <c r="P2830"/>
      <c r="Q2830"/>
      <c r="R2830"/>
      <c r="S2830"/>
      <c r="T2830"/>
      <c r="U2830"/>
    </row>
    <row r="2831" spans="1:21" ht="15.75" customHeight="1">
      <c r="A2831"/>
      <c r="B2831"/>
      <c r="C2831"/>
      <c r="D2831"/>
      <c r="E2831"/>
      <c r="F2831"/>
      <c r="G2831"/>
      <c r="H2831"/>
      <c r="I2831" s="8"/>
      <c r="J2831" s="425"/>
      <c r="K2831"/>
      <c r="L2831"/>
      <c r="M2831"/>
      <c r="N2831"/>
      <c r="O2831"/>
      <c r="P2831"/>
      <c r="Q2831"/>
      <c r="R2831"/>
      <c r="S2831"/>
      <c r="T2831"/>
      <c r="U2831"/>
    </row>
    <row r="2832" spans="1:21" ht="15.75" customHeight="1">
      <c r="A2832"/>
      <c r="B2832"/>
      <c r="C2832"/>
      <c r="D2832"/>
      <c r="E2832"/>
      <c r="F2832"/>
      <c r="G2832"/>
      <c r="H2832"/>
      <c r="I2832" s="8"/>
      <c r="J2832" s="425"/>
      <c r="K2832"/>
      <c r="L2832"/>
      <c r="M2832"/>
      <c r="N2832"/>
      <c r="O2832"/>
      <c r="P2832"/>
      <c r="Q2832"/>
      <c r="R2832"/>
      <c r="S2832"/>
      <c r="T2832"/>
      <c r="U2832"/>
    </row>
    <row r="2833" spans="1:21" ht="15.75" customHeight="1">
      <c r="A2833"/>
      <c r="B2833"/>
      <c r="C2833"/>
      <c r="D2833"/>
      <c r="E2833"/>
      <c r="F2833"/>
      <c r="G2833"/>
      <c r="H2833"/>
      <c r="I2833" s="8"/>
      <c r="J2833" s="425"/>
      <c r="K2833"/>
      <c r="L2833"/>
      <c r="M2833"/>
      <c r="N2833"/>
      <c r="O2833"/>
      <c r="P2833"/>
      <c r="Q2833"/>
      <c r="R2833"/>
      <c r="S2833"/>
      <c r="T2833"/>
      <c r="U2833"/>
    </row>
    <row r="2834" spans="1:21" ht="15.75" customHeight="1">
      <c r="A2834"/>
      <c r="B2834"/>
      <c r="C2834"/>
      <c r="D2834"/>
      <c r="E2834"/>
      <c r="F2834"/>
      <c r="G2834"/>
      <c r="H2834"/>
      <c r="I2834" s="8"/>
      <c r="J2834" s="425"/>
      <c r="K2834"/>
      <c r="L2834"/>
      <c r="M2834"/>
      <c r="N2834"/>
      <c r="O2834"/>
      <c r="P2834"/>
      <c r="Q2834"/>
      <c r="R2834"/>
      <c r="S2834"/>
      <c r="T2834"/>
      <c r="U2834"/>
    </row>
    <row r="2835" spans="1:21" ht="15.75" customHeight="1">
      <c r="A2835"/>
      <c r="B2835"/>
      <c r="C2835"/>
      <c r="D2835"/>
      <c r="E2835"/>
      <c r="F2835"/>
      <c r="G2835"/>
      <c r="H2835"/>
      <c r="I2835" s="8"/>
      <c r="J2835" s="425"/>
      <c r="K2835"/>
      <c r="L2835"/>
      <c r="M2835"/>
      <c r="N2835"/>
      <c r="O2835"/>
      <c r="P2835"/>
      <c r="Q2835"/>
      <c r="R2835"/>
      <c r="S2835"/>
      <c r="T2835"/>
      <c r="U2835"/>
    </row>
    <row r="2836" spans="1:21" ht="15.75" customHeight="1">
      <c r="A2836"/>
      <c r="B2836"/>
      <c r="C2836"/>
      <c r="D2836"/>
      <c r="E2836"/>
      <c r="F2836"/>
      <c r="G2836"/>
      <c r="H2836"/>
      <c r="I2836" s="8"/>
      <c r="J2836" s="425"/>
      <c r="K2836"/>
      <c r="L2836"/>
      <c r="M2836"/>
      <c r="N2836"/>
      <c r="O2836"/>
      <c r="P2836"/>
      <c r="Q2836"/>
      <c r="R2836"/>
      <c r="S2836"/>
      <c r="T2836"/>
      <c r="U2836"/>
    </row>
    <row r="2837" spans="1:21" ht="15.75" customHeight="1">
      <c r="A2837"/>
      <c r="B2837"/>
      <c r="C2837"/>
      <c r="D2837"/>
      <c r="E2837"/>
      <c r="F2837"/>
      <c r="G2837"/>
      <c r="H2837"/>
      <c r="I2837" s="8"/>
      <c r="J2837" s="425"/>
      <c r="K2837"/>
      <c r="L2837"/>
      <c r="M2837"/>
      <c r="N2837"/>
      <c r="O2837"/>
      <c r="P2837"/>
      <c r="Q2837"/>
      <c r="R2837"/>
      <c r="S2837"/>
      <c r="T2837"/>
      <c r="U2837"/>
    </row>
    <row r="2838" spans="1:21" ht="15.75" customHeight="1">
      <c r="A2838"/>
      <c r="B2838"/>
      <c r="C2838"/>
      <c r="D2838"/>
      <c r="E2838"/>
      <c r="F2838"/>
      <c r="G2838"/>
      <c r="H2838"/>
      <c r="I2838" s="8"/>
      <c r="J2838" s="425"/>
      <c r="K2838"/>
      <c r="L2838"/>
      <c r="M2838"/>
      <c r="N2838"/>
      <c r="O2838"/>
      <c r="P2838"/>
      <c r="Q2838"/>
      <c r="R2838"/>
      <c r="S2838"/>
      <c r="T2838"/>
      <c r="U2838"/>
    </row>
    <row r="2839" spans="1:21" ht="15.75" customHeight="1">
      <c r="A2839"/>
      <c r="B2839"/>
      <c r="C2839"/>
      <c r="D2839"/>
      <c r="E2839"/>
      <c r="F2839"/>
      <c r="G2839"/>
      <c r="H2839"/>
      <c r="I2839" s="8"/>
      <c r="J2839" s="425"/>
      <c r="K2839"/>
      <c r="L2839"/>
      <c r="M2839"/>
      <c r="N2839"/>
      <c r="O2839"/>
      <c r="P2839"/>
      <c r="Q2839"/>
      <c r="R2839"/>
      <c r="S2839"/>
      <c r="T2839"/>
      <c r="U2839"/>
    </row>
    <row r="2840" spans="1:21" ht="15.75" customHeight="1">
      <c r="A2840"/>
      <c r="B2840"/>
      <c r="C2840"/>
      <c r="D2840"/>
      <c r="E2840"/>
      <c r="F2840"/>
      <c r="G2840"/>
      <c r="H2840"/>
      <c r="I2840" s="8"/>
      <c r="J2840" s="425"/>
      <c r="K2840"/>
      <c r="L2840"/>
      <c r="M2840"/>
      <c r="N2840"/>
      <c r="O2840"/>
      <c r="P2840"/>
      <c r="Q2840"/>
      <c r="R2840"/>
      <c r="S2840"/>
      <c r="T2840"/>
      <c r="U2840"/>
    </row>
    <row r="2841" spans="1:21" ht="15.75" customHeight="1">
      <c r="A2841"/>
      <c r="B2841"/>
      <c r="C2841"/>
      <c r="D2841"/>
      <c r="E2841"/>
      <c r="F2841"/>
      <c r="G2841"/>
      <c r="H2841"/>
      <c r="I2841" s="8"/>
      <c r="J2841" s="425"/>
      <c r="K2841"/>
      <c r="L2841"/>
      <c r="M2841"/>
      <c r="N2841"/>
      <c r="O2841"/>
      <c r="P2841"/>
      <c r="Q2841"/>
      <c r="R2841"/>
      <c r="S2841"/>
      <c r="T2841"/>
      <c r="U2841"/>
    </row>
    <row r="2842" spans="1:21" ht="15.75" customHeight="1">
      <c r="A2842"/>
      <c r="B2842"/>
      <c r="C2842"/>
      <c r="D2842"/>
      <c r="E2842"/>
      <c r="F2842"/>
      <c r="G2842"/>
      <c r="H2842"/>
      <c r="I2842" s="8"/>
      <c r="J2842" s="425"/>
      <c r="K2842"/>
      <c r="L2842"/>
      <c r="M2842"/>
      <c r="N2842"/>
      <c r="O2842"/>
      <c r="P2842"/>
      <c r="Q2842"/>
      <c r="R2842"/>
      <c r="S2842"/>
      <c r="T2842"/>
      <c r="U2842"/>
    </row>
    <row r="2843" spans="1:21" ht="15.75" customHeight="1">
      <c r="A2843"/>
      <c r="B2843"/>
      <c r="C2843"/>
      <c r="D2843"/>
      <c r="E2843"/>
      <c r="F2843"/>
      <c r="G2843"/>
      <c r="H2843"/>
      <c r="I2843" s="8"/>
      <c r="J2843" s="425"/>
      <c r="K2843"/>
      <c r="L2843"/>
      <c r="M2843"/>
      <c r="N2843"/>
      <c r="O2843"/>
      <c r="P2843"/>
      <c r="Q2843"/>
      <c r="R2843"/>
      <c r="S2843"/>
      <c r="T2843"/>
      <c r="U2843"/>
    </row>
    <row r="2844" spans="1:21" ht="15.75" customHeight="1">
      <c r="A2844"/>
      <c r="B2844"/>
      <c r="C2844"/>
      <c r="D2844"/>
      <c r="E2844"/>
      <c r="F2844"/>
      <c r="G2844"/>
      <c r="H2844"/>
      <c r="I2844" s="8"/>
      <c r="J2844" s="425"/>
      <c r="K2844"/>
      <c r="L2844"/>
      <c r="M2844"/>
      <c r="N2844"/>
      <c r="O2844"/>
      <c r="P2844"/>
      <c r="Q2844"/>
      <c r="R2844"/>
      <c r="S2844"/>
      <c r="T2844"/>
      <c r="U2844"/>
    </row>
    <row r="2845" spans="1:21" ht="15.75" customHeight="1">
      <c r="A2845"/>
      <c r="B2845"/>
      <c r="C2845"/>
      <c r="D2845"/>
      <c r="E2845"/>
      <c r="F2845"/>
      <c r="G2845"/>
      <c r="H2845"/>
      <c r="I2845" s="8"/>
      <c r="J2845" s="425"/>
      <c r="K2845"/>
      <c r="L2845"/>
      <c r="M2845"/>
      <c r="N2845"/>
      <c r="O2845"/>
      <c r="P2845"/>
      <c r="Q2845"/>
      <c r="R2845"/>
      <c r="S2845"/>
      <c r="T2845"/>
      <c r="U2845"/>
    </row>
    <row r="2846" spans="1:21" ht="15.75" customHeight="1">
      <c r="A2846"/>
      <c r="B2846"/>
      <c r="C2846"/>
      <c r="D2846"/>
      <c r="E2846"/>
      <c r="F2846"/>
      <c r="G2846"/>
      <c r="H2846"/>
      <c r="I2846" s="8"/>
      <c r="J2846" s="425"/>
      <c r="K2846"/>
      <c r="L2846"/>
      <c r="M2846"/>
      <c r="N2846"/>
      <c r="O2846"/>
      <c r="P2846"/>
      <c r="Q2846"/>
      <c r="R2846"/>
      <c r="S2846"/>
      <c r="T2846"/>
      <c r="U2846"/>
    </row>
    <row r="2847" spans="1:21" ht="15.75" customHeight="1">
      <c r="A2847"/>
      <c r="B2847"/>
      <c r="C2847"/>
      <c r="D2847"/>
      <c r="E2847"/>
      <c r="F2847"/>
      <c r="G2847"/>
      <c r="H2847"/>
      <c r="I2847" s="8"/>
      <c r="J2847" s="425"/>
      <c r="K2847"/>
      <c r="L2847"/>
      <c r="M2847"/>
      <c r="N2847"/>
      <c r="O2847"/>
      <c r="P2847"/>
      <c r="Q2847"/>
      <c r="R2847"/>
      <c r="S2847"/>
      <c r="T2847"/>
      <c r="U2847"/>
    </row>
    <row r="2848" spans="1:21" ht="15.75" customHeight="1">
      <c r="A2848"/>
      <c r="B2848"/>
      <c r="C2848"/>
      <c r="D2848"/>
      <c r="E2848"/>
      <c r="F2848"/>
      <c r="G2848"/>
      <c r="H2848"/>
      <c r="I2848" s="8"/>
      <c r="J2848" s="425"/>
      <c r="K2848"/>
      <c r="L2848"/>
      <c r="M2848"/>
      <c r="N2848"/>
      <c r="O2848"/>
      <c r="P2848"/>
      <c r="Q2848"/>
      <c r="R2848"/>
      <c r="S2848"/>
      <c r="T2848"/>
      <c r="U2848"/>
    </row>
    <row r="2849" spans="1:21" ht="15.75" customHeight="1">
      <c r="A2849"/>
      <c r="B2849"/>
      <c r="C2849"/>
      <c r="D2849"/>
      <c r="E2849"/>
      <c r="F2849"/>
      <c r="G2849"/>
      <c r="H2849"/>
      <c r="I2849" s="8"/>
      <c r="J2849" s="425"/>
      <c r="K2849"/>
      <c r="L2849"/>
      <c r="M2849"/>
      <c r="N2849"/>
      <c r="O2849"/>
      <c r="P2849"/>
      <c r="Q2849"/>
      <c r="R2849"/>
      <c r="S2849"/>
      <c r="T2849"/>
      <c r="U2849"/>
    </row>
    <row r="2850" spans="1:21" ht="15.75" customHeight="1">
      <c r="A2850"/>
      <c r="B2850"/>
      <c r="C2850"/>
      <c r="D2850"/>
      <c r="E2850"/>
      <c r="F2850"/>
      <c r="G2850"/>
      <c r="H2850"/>
      <c r="I2850" s="8"/>
      <c r="J2850" s="425"/>
      <c r="K2850"/>
      <c r="L2850"/>
      <c r="M2850"/>
      <c r="N2850"/>
      <c r="O2850"/>
      <c r="P2850"/>
      <c r="Q2850"/>
      <c r="R2850"/>
      <c r="S2850"/>
      <c r="T2850"/>
      <c r="U2850"/>
    </row>
    <row r="2851" spans="1:21" ht="15.75" customHeight="1">
      <c r="A2851"/>
      <c r="B2851"/>
      <c r="C2851"/>
      <c r="D2851"/>
      <c r="E2851"/>
      <c r="F2851"/>
      <c r="G2851"/>
      <c r="H2851"/>
      <c r="I2851" s="8"/>
      <c r="J2851" s="425"/>
      <c r="K2851"/>
      <c r="L2851"/>
      <c r="M2851"/>
      <c r="N2851"/>
      <c r="O2851"/>
      <c r="P2851"/>
      <c r="Q2851"/>
      <c r="R2851"/>
      <c r="S2851"/>
      <c r="T2851"/>
      <c r="U2851"/>
    </row>
    <row r="2852" spans="1:21" ht="15.75" customHeight="1">
      <c r="A2852"/>
      <c r="B2852"/>
      <c r="C2852"/>
      <c r="D2852"/>
      <c r="E2852"/>
      <c r="F2852"/>
      <c r="G2852"/>
      <c r="H2852"/>
      <c r="I2852" s="8"/>
      <c r="J2852" s="425"/>
      <c r="K2852"/>
      <c r="L2852"/>
      <c r="M2852"/>
      <c r="N2852"/>
      <c r="O2852"/>
      <c r="P2852"/>
      <c r="Q2852"/>
      <c r="R2852"/>
      <c r="S2852"/>
      <c r="T2852"/>
      <c r="U2852"/>
    </row>
    <row r="2853" spans="1:21" ht="15.75" customHeight="1">
      <c r="A2853"/>
      <c r="B2853"/>
      <c r="C2853"/>
      <c r="D2853"/>
      <c r="E2853"/>
      <c r="F2853"/>
      <c r="G2853"/>
      <c r="H2853"/>
      <c r="I2853" s="8"/>
      <c r="J2853" s="425"/>
      <c r="K2853"/>
      <c r="L2853"/>
      <c r="M2853"/>
      <c r="N2853"/>
      <c r="O2853"/>
      <c r="P2853"/>
      <c r="Q2853"/>
      <c r="R2853"/>
      <c r="S2853"/>
      <c r="T2853"/>
      <c r="U2853"/>
    </row>
    <row r="2854" spans="1:21" ht="15.75" customHeight="1">
      <c r="A2854"/>
      <c r="B2854"/>
      <c r="C2854"/>
      <c r="D2854"/>
      <c r="E2854"/>
      <c r="F2854"/>
      <c r="G2854"/>
      <c r="H2854"/>
      <c r="I2854" s="8"/>
      <c r="J2854" s="425"/>
      <c r="K2854"/>
      <c r="L2854"/>
      <c r="M2854"/>
      <c r="N2854"/>
      <c r="O2854"/>
      <c r="P2854"/>
      <c r="Q2854"/>
      <c r="R2854"/>
      <c r="S2854"/>
      <c r="T2854"/>
      <c r="U2854"/>
    </row>
    <row r="2855" spans="1:21" ht="15.75" customHeight="1">
      <c r="A2855"/>
      <c r="B2855"/>
      <c r="C2855"/>
      <c r="D2855"/>
      <c r="E2855"/>
      <c r="F2855"/>
      <c r="G2855"/>
      <c r="H2855"/>
      <c r="I2855" s="8"/>
      <c r="J2855" s="425"/>
      <c r="K2855"/>
      <c r="L2855"/>
      <c r="M2855"/>
      <c r="N2855"/>
      <c r="O2855"/>
      <c r="P2855"/>
      <c r="Q2855"/>
      <c r="R2855"/>
      <c r="S2855"/>
      <c r="T2855"/>
      <c r="U2855"/>
    </row>
    <row r="2856" spans="1:21" ht="15.75" customHeight="1">
      <c r="A2856"/>
      <c r="B2856"/>
      <c r="C2856"/>
      <c r="D2856"/>
      <c r="E2856"/>
      <c r="F2856"/>
      <c r="G2856"/>
      <c r="H2856"/>
      <c r="I2856" s="8"/>
      <c r="J2856" s="425"/>
      <c r="K2856"/>
      <c r="L2856"/>
      <c r="M2856"/>
      <c r="N2856"/>
      <c r="O2856"/>
      <c r="P2856"/>
      <c r="Q2856"/>
      <c r="R2856"/>
      <c r="S2856"/>
      <c r="T2856"/>
      <c r="U2856"/>
    </row>
    <row r="2857" spans="1:21" ht="15.75" customHeight="1">
      <c r="A2857"/>
      <c r="B2857"/>
      <c r="C2857"/>
      <c r="D2857"/>
      <c r="E2857"/>
      <c r="F2857"/>
      <c r="G2857"/>
      <c r="H2857"/>
      <c r="I2857" s="8"/>
      <c r="J2857" s="425"/>
      <c r="K2857"/>
      <c r="L2857"/>
      <c r="M2857"/>
      <c r="N2857"/>
      <c r="O2857"/>
      <c r="P2857"/>
      <c r="Q2857"/>
      <c r="R2857"/>
      <c r="S2857"/>
      <c r="T2857"/>
      <c r="U2857"/>
    </row>
    <row r="2858" spans="1:21" ht="15.75" customHeight="1">
      <c r="A2858"/>
      <c r="B2858"/>
      <c r="C2858"/>
      <c r="D2858"/>
      <c r="E2858"/>
      <c r="F2858"/>
      <c r="G2858"/>
      <c r="H2858"/>
      <c r="I2858" s="8"/>
      <c r="J2858" s="425"/>
      <c r="K2858"/>
      <c r="L2858"/>
      <c r="M2858"/>
      <c r="N2858"/>
      <c r="O2858"/>
      <c r="P2858"/>
      <c r="Q2858"/>
      <c r="R2858"/>
      <c r="S2858"/>
      <c r="T2858"/>
      <c r="U2858"/>
    </row>
    <row r="2859" spans="1:21" ht="15.75" customHeight="1">
      <c r="A2859"/>
      <c r="B2859"/>
      <c r="C2859"/>
      <c r="D2859"/>
      <c r="E2859"/>
      <c r="F2859"/>
      <c r="G2859"/>
      <c r="H2859"/>
      <c r="I2859" s="8"/>
      <c r="J2859" s="425"/>
      <c r="K2859"/>
      <c r="L2859"/>
      <c r="M2859"/>
      <c r="N2859"/>
      <c r="O2859"/>
      <c r="P2859"/>
      <c r="Q2859"/>
      <c r="R2859"/>
      <c r="S2859"/>
      <c r="T2859"/>
      <c r="U2859"/>
    </row>
    <row r="2860" spans="1:21" ht="15.75" customHeight="1">
      <c r="A2860"/>
      <c r="B2860"/>
      <c r="C2860"/>
      <c r="D2860"/>
      <c r="E2860"/>
      <c r="F2860"/>
      <c r="G2860"/>
      <c r="H2860"/>
      <c r="I2860" s="8"/>
      <c r="J2860" s="425"/>
      <c r="K2860"/>
      <c r="L2860"/>
      <c r="M2860"/>
      <c r="N2860"/>
      <c r="O2860"/>
      <c r="P2860"/>
      <c r="Q2860"/>
      <c r="R2860"/>
      <c r="S2860"/>
      <c r="T2860"/>
      <c r="U2860"/>
    </row>
    <row r="2861" spans="1:21" ht="15.75" customHeight="1">
      <c r="A2861"/>
      <c r="B2861"/>
      <c r="C2861"/>
      <c r="D2861"/>
      <c r="E2861"/>
      <c r="F2861"/>
      <c r="G2861"/>
      <c r="H2861"/>
      <c r="I2861" s="8"/>
      <c r="J2861" s="425"/>
      <c r="K2861"/>
      <c r="L2861"/>
      <c r="M2861"/>
      <c r="N2861"/>
      <c r="O2861"/>
      <c r="P2861"/>
      <c r="Q2861"/>
      <c r="R2861"/>
      <c r="S2861"/>
      <c r="T2861"/>
      <c r="U2861"/>
    </row>
    <row r="2862" spans="1:21" ht="15.75" customHeight="1">
      <c r="A2862"/>
      <c r="B2862"/>
      <c r="C2862"/>
      <c r="D2862"/>
      <c r="E2862"/>
      <c r="F2862"/>
      <c r="G2862"/>
      <c r="H2862"/>
      <c r="I2862" s="8"/>
      <c r="J2862" s="425"/>
      <c r="K2862"/>
      <c r="L2862"/>
      <c r="M2862"/>
      <c r="N2862"/>
      <c r="O2862"/>
      <c r="P2862"/>
      <c r="Q2862"/>
      <c r="R2862"/>
      <c r="S2862"/>
      <c r="T2862"/>
      <c r="U2862"/>
    </row>
    <row r="2863" spans="1:21" ht="15.75" customHeight="1">
      <c r="A2863"/>
      <c r="B2863"/>
      <c r="C2863"/>
      <c r="D2863"/>
      <c r="E2863"/>
      <c r="F2863"/>
      <c r="G2863"/>
      <c r="H2863"/>
      <c r="I2863" s="8"/>
      <c r="J2863" s="425"/>
      <c r="K2863"/>
      <c r="L2863"/>
      <c r="M2863"/>
      <c r="N2863"/>
      <c r="O2863"/>
      <c r="P2863"/>
      <c r="Q2863"/>
      <c r="R2863"/>
      <c r="S2863"/>
      <c r="T2863"/>
      <c r="U2863"/>
    </row>
    <row r="2864" spans="1:21" ht="15.75" customHeight="1">
      <c r="A2864"/>
      <c r="B2864"/>
      <c r="C2864"/>
      <c r="D2864"/>
      <c r="E2864"/>
      <c r="F2864"/>
      <c r="G2864"/>
      <c r="H2864"/>
      <c r="I2864" s="8"/>
      <c r="J2864" s="425"/>
      <c r="K2864"/>
      <c r="L2864"/>
      <c r="M2864"/>
      <c r="N2864"/>
      <c r="O2864"/>
      <c r="P2864"/>
      <c r="Q2864"/>
      <c r="R2864"/>
      <c r="S2864"/>
      <c r="T2864"/>
      <c r="U2864"/>
    </row>
    <row r="2865" spans="1:21" ht="15.75" customHeight="1">
      <c r="A2865"/>
      <c r="B2865"/>
      <c r="C2865"/>
      <c r="D2865"/>
      <c r="E2865"/>
      <c r="F2865"/>
      <c r="G2865"/>
      <c r="H2865"/>
      <c r="I2865" s="8"/>
      <c r="J2865" s="425"/>
      <c r="K2865"/>
      <c r="L2865"/>
      <c r="M2865"/>
      <c r="N2865"/>
      <c r="O2865"/>
      <c r="P2865"/>
      <c r="Q2865"/>
      <c r="R2865"/>
      <c r="S2865"/>
      <c r="T2865"/>
      <c r="U2865"/>
    </row>
    <row r="2866" spans="1:21" ht="15.75" customHeight="1">
      <c r="A2866"/>
      <c r="B2866"/>
      <c r="C2866"/>
      <c r="D2866"/>
      <c r="E2866"/>
      <c r="F2866"/>
      <c r="G2866"/>
      <c r="H2866"/>
      <c r="I2866" s="8"/>
      <c r="J2866" s="425"/>
      <c r="K2866"/>
      <c r="L2866"/>
      <c r="M2866"/>
      <c r="N2866"/>
      <c r="O2866"/>
      <c r="P2866"/>
      <c r="Q2866"/>
      <c r="R2866"/>
      <c r="S2866"/>
      <c r="T2866"/>
      <c r="U2866"/>
    </row>
    <row r="2867" spans="1:21" ht="15.75" customHeight="1">
      <c r="A2867"/>
      <c r="B2867"/>
      <c r="C2867"/>
      <c r="D2867"/>
      <c r="E2867"/>
      <c r="F2867"/>
      <c r="G2867"/>
      <c r="H2867"/>
      <c r="I2867" s="8"/>
      <c r="J2867" s="425"/>
      <c r="K2867"/>
      <c r="L2867"/>
      <c r="M2867"/>
      <c r="N2867"/>
      <c r="O2867"/>
      <c r="P2867"/>
      <c r="Q2867"/>
      <c r="R2867"/>
      <c r="S2867"/>
      <c r="T2867"/>
      <c r="U2867"/>
    </row>
    <row r="2868" spans="1:21" ht="15.75" customHeight="1">
      <c r="A2868"/>
      <c r="B2868"/>
      <c r="C2868"/>
      <c r="D2868"/>
      <c r="E2868"/>
      <c r="F2868"/>
      <c r="G2868"/>
      <c r="H2868"/>
      <c r="I2868" s="8"/>
      <c r="J2868" s="425"/>
      <c r="K2868"/>
      <c r="L2868"/>
      <c r="M2868"/>
      <c r="N2868"/>
      <c r="O2868"/>
      <c r="P2868"/>
      <c r="Q2868"/>
      <c r="R2868"/>
      <c r="S2868"/>
      <c r="T2868"/>
      <c r="U2868"/>
    </row>
    <row r="2869" spans="1:21" ht="15.75" customHeight="1">
      <c r="A2869"/>
      <c r="B2869"/>
      <c r="C2869"/>
      <c r="D2869"/>
      <c r="E2869"/>
      <c r="F2869"/>
      <c r="G2869"/>
      <c r="H2869"/>
      <c r="I2869" s="8"/>
      <c r="J2869" s="425"/>
      <c r="K2869"/>
      <c r="L2869"/>
      <c r="M2869"/>
      <c r="N2869"/>
      <c r="O2869"/>
      <c r="P2869"/>
      <c r="Q2869"/>
      <c r="R2869"/>
      <c r="S2869"/>
      <c r="T2869"/>
      <c r="U2869"/>
    </row>
    <row r="2870" spans="1:21" ht="15.75" customHeight="1">
      <c r="A2870"/>
      <c r="B2870"/>
      <c r="C2870"/>
      <c r="D2870"/>
      <c r="E2870"/>
      <c r="F2870"/>
      <c r="G2870"/>
      <c r="H2870"/>
      <c r="I2870" s="8"/>
      <c r="J2870" s="425"/>
      <c r="K2870"/>
      <c r="L2870"/>
      <c r="M2870"/>
      <c r="N2870"/>
      <c r="O2870"/>
      <c r="P2870"/>
      <c r="Q2870"/>
      <c r="R2870"/>
      <c r="S2870"/>
      <c r="T2870"/>
      <c r="U2870"/>
    </row>
    <row r="2871" spans="1:21" ht="15.75" customHeight="1">
      <c r="A2871"/>
      <c r="B2871"/>
      <c r="C2871"/>
      <c r="D2871"/>
      <c r="E2871"/>
      <c r="F2871"/>
      <c r="G2871"/>
      <c r="H2871"/>
      <c r="I2871" s="8"/>
      <c r="J2871" s="425"/>
      <c r="K2871"/>
      <c r="L2871"/>
      <c r="M2871"/>
      <c r="N2871"/>
      <c r="O2871"/>
      <c r="P2871"/>
      <c r="Q2871"/>
      <c r="R2871"/>
      <c r="S2871"/>
      <c r="T2871"/>
      <c r="U2871"/>
    </row>
    <row r="2872" spans="1:21" ht="15.75" customHeight="1">
      <c r="A2872"/>
      <c r="B2872"/>
      <c r="C2872"/>
      <c r="D2872"/>
      <c r="E2872"/>
      <c r="F2872"/>
      <c r="G2872"/>
      <c r="H2872"/>
      <c r="I2872" s="8"/>
      <c r="J2872" s="425"/>
      <c r="K2872"/>
      <c r="L2872"/>
      <c r="M2872"/>
      <c r="N2872"/>
      <c r="O2872"/>
      <c r="P2872"/>
      <c r="Q2872"/>
      <c r="R2872"/>
      <c r="S2872"/>
      <c r="T2872"/>
      <c r="U2872"/>
    </row>
    <row r="2873" spans="1:21" ht="15.75" customHeight="1">
      <c r="A2873"/>
      <c r="B2873"/>
      <c r="C2873"/>
      <c r="D2873"/>
      <c r="E2873"/>
      <c r="F2873"/>
      <c r="G2873"/>
      <c r="H2873"/>
      <c r="I2873" s="8"/>
      <c r="J2873" s="425"/>
      <c r="K2873"/>
      <c r="L2873"/>
      <c r="M2873"/>
      <c r="N2873"/>
      <c r="O2873"/>
      <c r="P2873"/>
      <c r="Q2873"/>
      <c r="R2873"/>
      <c r="S2873"/>
      <c r="T2873"/>
      <c r="U2873"/>
    </row>
    <row r="2874" spans="1:21" ht="15.75" customHeight="1">
      <c r="A2874"/>
      <c r="B2874"/>
      <c r="C2874"/>
      <c r="D2874"/>
      <c r="E2874"/>
      <c r="F2874"/>
      <c r="G2874"/>
      <c r="H2874"/>
      <c r="I2874" s="8"/>
      <c r="J2874" s="425"/>
      <c r="K2874"/>
      <c r="L2874"/>
      <c r="M2874"/>
      <c r="N2874"/>
      <c r="O2874"/>
      <c r="P2874"/>
      <c r="Q2874"/>
      <c r="R2874"/>
      <c r="S2874"/>
      <c r="T2874"/>
      <c r="U2874"/>
    </row>
    <row r="2875" spans="1:21" ht="15.75" customHeight="1">
      <c r="A2875"/>
      <c r="B2875"/>
      <c r="C2875"/>
      <c r="D2875"/>
      <c r="E2875"/>
      <c r="F2875"/>
      <c r="G2875"/>
      <c r="H2875"/>
      <c r="I2875" s="8"/>
      <c r="J2875" s="425"/>
      <c r="K2875"/>
      <c r="L2875"/>
      <c r="M2875"/>
      <c r="N2875"/>
      <c r="O2875"/>
      <c r="P2875"/>
      <c r="Q2875"/>
      <c r="R2875"/>
      <c r="S2875"/>
      <c r="T2875"/>
      <c r="U2875"/>
    </row>
    <row r="2876" spans="1:21" ht="15.75" customHeight="1">
      <c r="A2876"/>
      <c r="B2876"/>
      <c r="C2876"/>
      <c r="D2876"/>
      <c r="E2876"/>
      <c r="F2876"/>
      <c r="G2876"/>
      <c r="H2876"/>
      <c r="I2876" s="8"/>
      <c r="J2876" s="425"/>
      <c r="K2876"/>
      <c r="L2876"/>
      <c r="M2876"/>
      <c r="N2876"/>
      <c r="O2876"/>
      <c r="P2876"/>
      <c r="Q2876"/>
      <c r="R2876"/>
      <c r="S2876"/>
      <c r="T2876"/>
      <c r="U2876"/>
    </row>
    <row r="2877" spans="1:21" ht="15.75" customHeight="1">
      <c r="A2877"/>
      <c r="B2877"/>
      <c r="C2877"/>
      <c r="D2877"/>
      <c r="E2877"/>
      <c r="F2877"/>
      <c r="G2877"/>
      <c r="H2877"/>
      <c r="I2877" s="8"/>
      <c r="J2877" s="425"/>
      <c r="K2877"/>
      <c r="L2877"/>
      <c r="M2877"/>
      <c r="N2877"/>
      <c r="O2877"/>
      <c r="P2877"/>
      <c r="Q2877"/>
      <c r="R2877"/>
      <c r="S2877"/>
      <c r="T2877"/>
      <c r="U2877"/>
    </row>
    <row r="2878" spans="1:21" ht="15.75" customHeight="1">
      <c r="A2878"/>
      <c r="B2878"/>
      <c r="C2878"/>
      <c r="D2878"/>
      <c r="E2878"/>
      <c r="F2878"/>
      <c r="G2878"/>
      <c r="H2878"/>
      <c r="I2878" s="8"/>
      <c r="J2878" s="425"/>
      <c r="K2878"/>
      <c r="L2878"/>
      <c r="M2878"/>
      <c r="N2878"/>
      <c r="O2878"/>
      <c r="P2878"/>
      <c r="Q2878"/>
      <c r="R2878"/>
      <c r="S2878"/>
      <c r="T2878"/>
      <c r="U2878"/>
    </row>
    <row r="2879" spans="1:21" ht="15.75" customHeight="1">
      <c r="A2879"/>
      <c r="B2879"/>
      <c r="C2879"/>
      <c r="D2879"/>
      <c r="E2879"/>
      <c r="F2879"/>
      <c r="G2879"/>
      <c r="H2879"/>
      <c r="I2879" s="8"/>
      <c r="J2879" s="425"/>
      <c r="K2879"/>
      <c r="L2879"/>
      <c r="M2879"/>
      <c r="N2879"/>
      <c r="O2879"/>
      <c r="P2879"/>
      <c r="Q2879"/>
      <c r="R2879"/>
      <c r="S2879"/>
      <c r="T2879"/>
      <c r="U2879"/>
    </row>
    <row r="2880" spans="1:21" ht="15.75" customHeight="1">
      <c r="A2880"/>
      <c r="B2880"/>
      <c r="C2880"/>
      <c r="D2880"/>
      <c r="E2880"/>
      <c r="F2880"/>
      <c r="G2880"/>
      <c r="H2880"/>
      <c r="I2880" s="8"/>
      <c r="J2880" s="425"/>
      <c r="K2880"/>
      <c r="L2880"/>
      <c r="M2880"/>
      <c r="N2880"/>
      <c r="O2880"/>
      <c r="P2880"/>
      <c r="Q2880"/>
      <c r="R2880"/>
      <c r="S2880"/>
      <c r="T2880"/>
      <c r="U2880"/>
    </row>
    <row r="2881" spans="1:21" ht="15.75" customHeight="1">
      <c r="A2881"/>
      <c r="B2881"/>
      <c r="C2881"/>
      <c r="D2881"/>
      <c r="E2881"/>
      <c r="F2881"/>
      <c r="G2881"/>
      <c r="H2881"/>
      <c r="I2881" s="8"/>
      <c r="J2881" s="425"/>
      <c r="K2881"/>
      <c r="L2881"/>
      <c r="M2881"/>
      <c r="N2881"/>
      <c r="O2881"/>
      <c r="P2881"/>
      <c r="Q2881"/>
      <c r="R2881"/>
      <c r="S2881"/>
      <c r="T2881"/>
      <c r="U2881"/>
    </row>
    <row r="2882" spans="1:21" ht="15.75" customHeight="1">
      <c r="A2882"/>
      <c r="B2882"/>
      <c r="C2882"/>
      <c r="D2882"/>
      <c r="E2882"/>
      <c r="F2882"/>
      <c r="G2882"/>
      <c r="H2882"/>
      <c r="I2882" s="8"/>
      <c r="J2882" s="425"/>
      <c r="K2882"/>
      <c r="L2882"/>
      <c r="M2882"/>
      <c r="N2882"/>
      <c r="O2882"/>
      <c r="P2882"/>
      <c r="Q2882"/>
      <c r="R2882"/>
      <c r="S2882"/>
      <c r="T2882"/>
      <c r="U2882"/>
    </row>
    <row r="2883" spans="1:21" ht="15.75" customHeight="1">
      <c r="A2883"/>
      <c r="B2883"/>
      <c r="C2883"/>
      <c r="D2883"/>
      <c r="E2883"/>
      <c r="F2883"/>
      <c r="G2883"/>
      <c r="H2883"/>
      <c r="I2883" s="8"/>
      <c r="J2883" s="425"/>
      <c r="K2883"/>
      <c r="L2883"/>
      <c r="M2883"/>
      <c r="N2883"/>
      <c r="O2883"/>
      <c r="P2883"/>
      <c r="Q2883"/>
      <c r="R2883"/>
      <c r="S2883"/>
      <c r="T2883"/>
      <c r="U2883"/>
    </row>
    <row r="2884" spans="1:21" ht="15.75" customHeight="1">
      <c r="A2884"/>
      <c r="B2884"/>
      <c r="C2884"/>
      <c r="D2884"/>
      <c r="E2884"/>
      <c r="F2884"/>
      <c r="G2884"/>
      <c r="H2884"/>
      <c r="I2884" s="8"/>
      <c r="J2884" s="425"/>
      <c r="K2884"/>
      <c r="L2884"/>
      <c r="M2884"/>
      <c r="N2884"/>
      <c r="O2884"/>
      <c r="P2884"/>
      <c r="Q2884"/>
      <c r="R2884"/>
      <c r="S2884"/>
      <c r="T2884"/>
      <c r="U2884"/>
    </row>
    <row r="2885" spans="1:21" ht="15.75" customHeight="1">
      <c r="A2885"/>
      <c r="B2885"/>
      <c r="C2885"/>
      <c r="D2885"/>
      <c r="E2885"/>
      <c r="F2885"/>
      <c r="G2885"/>
      <c r="H2885"/>
      <c r="I2885" s="8"/>
      <c r="J2885" s="425"/>
      <c r="K2885"/>
      <c r="L2885"/>
      <c r="M2885"/>
      <c r="N2885"/>
      <c r="O2885"/>
      <c r="P2885"/>
      <c r="Q2885"/>
      <c r="R2885"/>
      <c r="S2885"/>
      <c r="T2885"/>
      <c r="U2885"/>
    </row>
    <row r="2886" spans="1:21" ht="15.75" customHeight="1">
      <c r="A2886"/>
      <c r="B2886"/>
      <c r="C2886"/>
      <c r="D2886"/>
      <c r="E2886"/>
      <c r="F2886"/>
      <c r="G2886"/>
      <c r="H2886"/>
      <c r="I2886" s="8"/>
      <c r="J2886" s="425"/>
      <c r="K2886"/>
      <c r="L2886"/>
      <c r="M2886"/>
      <c r="N2886"/>
      <c r="O2886"/>
      <c r="P2886"/>
      <c r="Q2886"/>
      <c r="R2886"/>
      <c r="S2886"/>
      <c r="T2886"/>
      <c r="U2886"/>
    </row>
    <row r="2887" spans="1:21" ht="15.75" customHeight="1">
      <c r="A2887"/>
      <c r="B2887"/>
      <c r="C2887"/>
      <c r="D2887"/>
      <c r="E2887"/>
      <c r="F2887"/>
      <c r="G2887"/>
      <c r="H2887"/>
      <c r="I2887" s="8"/>
      <c r="J2887" s="425"/>
      <c r="K2887"/>
      <c r="L2887"/>
      <c r="M2887"/>
      <c r="N2887"/>
      <c r="O2887"/>
      <c r="P2887"/>
      <c r="Q2887"/>
      <c r="R2887"/>
      <c r="S2887"/>
      <c r="T2887"/>
      <c r="U2887"/>
    </row>
    <row r="2888" spans="1:21" ht="15.75" customHeight="1">
      <c r="A2888"/>
      <c r="B2888"/>
      <c r="C2888"/>
      <c r="D2888"/>
      <c r="E2888"/>
      <c r="F2888"/>
      <c r="G2888"/>
      <c r="H2888"/>
      <c r="I2888" s="8"/>
      <c r="J2888" s="425"/>
      <c r="K2888"/>
      <c r="L2888"/>
      <c r="M2888"/>
      <c r="N2888"/>
      <c r="O2888"/>
      <c r="P2888"/>
      <c r="Q2888"/>
      <c r="R2888"/>
      <c r="S2888"/>
      <c r="T2888"/>
      <c r="U2888"/>
    </row>
    <row r="2889" spans="1:21" ht="15.75" customHeight="1">
      <c r="A2889"/>
      <c r="B2889"/>
      <c r="C2889"/>
      <c r="D2889"/>
      <c r="E2889"/>
      <c r="F2889"/>
      <c r="G2889"/>
      <c r="H2889"/>
      <c r="I2889" s="8"/>
      <c r="J2889" s="425"/>
      <c r="K2889"/>
      <c r="L2889"/>
      <c r="M2889"/>
      <c r="N2889"/>
      <c r="O2889"/>
      <c r="P2889"/>
      <c r="Q2889"/>
      <c r="R2889"/>
      <c r="S2889"/>
      <c r="T2889"/>
      <c r="U2889"/>
    </row>
    <row r="2890" spans="1:21" ht="15.75" customHeight="1">
      <c r="A2890"/>
      <c r="B2890"/>
      <c r="C2890"/>
      <c r="D2890"/>
      <c r="E2890"/>
      <c r="F2890"/>
      <c r="G2890"/>
      <c r="H2890"/>
      <c r="I2890" s="8"/>
      <c r="J2890" s="425"/>
      <c r="K2890"/>
      <c r="L2890"/>
      <c r="M2890"/>
      <c r="N2890"/>
      <c r="O2890"/>
      <c r="P2890"/>
      <c r="Q2890"/>
      <c r="R2890"/>
      <c r="S2890"/>
      <c r="T2890"/>
      <c r="U2890"/>
    </row>
    <row r="2891" spans="1:21" ht="15.75" customHeight="1">
      <c r="A2891"/>
      <c r="B2891"/>
      <c r="C2891"/>
      <c r="D2891"/>
      <c r="E2891"/>
      <c r="F2891"/>
      <c r="G2891"/>
      <c r="H2891"/>
      <c r="I2891" s="8"/>
      <c r="J2891" s="425"/>
      <c r="K2891"/>
      <c r="L2891"/>
      <c r="M2891"/>
      <c r="N2891"/>
      <c r="O2891"/>
      <c r="P2891"/>
      <c r="Q2891"/>
      <c r="R2891"/>
      <c r="S2891"/>
      <c r="T2891"/>
      <c r="U2891"/>
    </row>
    <row r="2892" spans="1:21" ht="15.75" customHeight="1">
      <c r="A2892"/>
      <c r="B2892"/>
      <c r="C2892"/>
      <c r="D2892"/>
      <c r="E2892"/>
      <c r="F2892"/>
      <c r="G2892"/>
      <c r="H2892"/>
      <c r="I2892" s="8"/>
      <c r="J2892" s="425"/>
      <c r="K2892"/>
      <c r="L2892"/>
      <c r="M2892"/>
      <c r="N2892"/>
      <c r="O2892"/>
      <c r="P2892"/>
      <c r="Q2892"/>
      <c r="R2892"/>
      <c r="S2892"/>
      <c r="T2892"/>
      <c r="U2892"/>
    </row>
    <row r="2893" spans="1:21" ht="15.75" customHeight="1">
      <c r="A2893"/>
      <c r="B2893"/>
      <c r="C2893"/>
      <c r="D2893"/>
      <c r="E2893"/>
      <c r="F2893"/>
      <c r="G2893"/>
      <c r="H2893"/>
      <c r="I2893" s="8"/>
      <c r="J2893" s="425"/>
      <c r="K2893"/>
      <c r="L2893"/>
      <c r="M2893"/>
      <c r="N2893"/>
      <c r="O2893"/>
      <c r="P2893"/>
      <c r="Q2893"/>
      <c r="R2893"/>
      <c r="S2893"/>
      <c r="T2893"/>
      <c r="U2893"/>
    </row>
    <row r="2894" spans="1:21" ht="15.75" customHeight="1">
      <c r="A2894"/>
      <c r="B2894"/>
      <c r="C2894"/>
      <c r="D2894"/>
      <c r="E2894"/>
      <c r="F2894"/>
      <c r="G2894"/>
      <c r="H2894"/>
      <c r="I2894" s="8"/>
      <c r="J2894" s="425"/>
      <c r="K2894"/>
      <c r="L2894"/>
      <c r="M2894"/>
      <c r="N2894"/>
      <c r="O2894"/>
      <c r="P2894"/>
      <c r="Q2894"/>
      <c r="R2894"/>
      <c r="S2894"/>
      <c r="T2894"/>
      <c r="U2894"/>
    </row>
    <row r="2895" spans="1:21" ht="15.75" customHeight="1">
      <c r="A2895"/>
      <c r="B2895"/>
      <c r="C2895"/>
      <c r="D2895"/>
      <c r="E2895"/>
      <c r="F2895"/>
      <c r="G2895"/>
      <c r="H2895"/>
      <c r="I2895" s="8"/>
      <c r="J2895" s="425"/>
      <c r="K2895"/>
      <c r="L2895"/>
      <c r="M2895"/>
      <c r="N2895"/>
      <c r="O2895"/>
      <c r="P2895"/>
      <c r="Q2895"/>
      <c r="R2895"/>
      <c r="S2895"/>
      <c r="T2895"/>
      <c r="U2895"/>
    </row>
    <row r="2896" spans="1:21" ht="15.75" customHeight="1">
      <c r="A2896"/>
      <c r="B2896"/>
      <c r="C2896"/>
      <c r="D2896"/>
      <c r="E2896"/>
      <c r="F2896"/>
      <c r="G2896"/>
      <c r="H2896"/>
      <c r="I2896" s="8"/>
      <c r="J2896" s="425"/>
      <c r="K2896"/>
      <c r="L2896"/>
      <c r="M2896"/>
      <c r="N2896"/>
      <c r="O2896"/>
      <c r="P2896"/>
      <c r="Q2896"/>
      <c r="R2896"/>
      <c r="S2896"/>
      <c r="T2896"/>
      <c r="U2896"/>
    </row>
    <row r="2897" spans="1:21" ht="15.75" customHeight="1">
      <c r="A2897"/>
      <c r="B2897"/>
      <c r="C2897"/>
      <c r="D2897"/>
      <c r="E2897"/>
      <c r="F2897"/>
      <c r="G2897"/>
      <c r="H2897"/>
      <c r="I2897" s="8"/>
      <c r="J2897" s="425"/>
      <c r="K2897"/>
      <c r="L2897"/>
      <c r="M2897"/>
      <c r="N2897"/>
      <c r="O2897"/>
      <c r="P2897"/>
      <c r="Q2897"/>
      <c r="R2897"/>
      <c r="S2897"/>
      <c r="T2897"/>
      <c r="U2897"/>
    </row>
    <row r="2898" spans="1:21" ht="15.75" customHeight="1">
      <c r="A2898"/>
      <c r="B2898"/>
      <c r="C2898"/>
      <c r="D2898"/>
      <c r="E2898"/>
      <c r="F2898"/>
      <c r="G2898"/>
      <c r="H2898"/>
      <c r="I2898" s="8"/>
      <c r="J2898" s="425"/>
      <c r="K2898"/>
      <c r="L2898"/>
      <c r="M2898"/>
      <c r="N2898"/>
      <c r="O2898"/>
      <c r="P2898"/>
      <c r="Q2898"/>
      <c r="R2898"/>
      <c r="S2898"/>
      <c r="T2898"/>
      <c r="U2898"/>
    </row>
    <row r="2899" spans="1:21" ht="15.75" customHeight="1">
      <c r="A2899"/>
      <c r="B2899"/>
      <c r="C2899"/>
      <c r="D2899"/>
      <c r="E2899"/>
      <c r="F2899"/>
      <c r="G2899"/>
      <c r="H2899"/>
      <c r="I2899" s="8"/>
      <c r="J2899" s="425"/>
      <c r="K2899"/>
      <c r="L2899"/>
      <c r="M2899"/>
      <c r="N2899"/>
      <c r="O2899"/>
      <c r="P2899"/>
      <c r="Q2899"/>
      <c r="R2899"/>
      <c r="S2899"/>
      <c r="T2899"/>
      <c r="U2899"/>
    </row>
    <row r="2900" spans="1:21" ht="15.75" customHeight="1">
      <c r="A2900"/>
      <c r="B2900"/>
      <c r="C2900"/>
      <c r="D2900"/>
      <c r="E2900"/>
      <c r="F2900"/>
      <c r="G2900"/>
      <c r="H2900"/>
      <c r="I2900" s="8"/>
      <c r="J2900" s="425"/>
      <c r="K2900"/>
      <c r="L2900"/>
      <c r="M2900"/>
      <c r="N2900"/>
      <c r="O2900"/>
      <c r="P2900"/>
      <c r="Q2900"/>
      <c r="R2900"/>
      <c r="S2900"/>
      <c r="T2900"/>
      <c r="U2900"/>
    </row>
    <row r="2901" spans="1:21" ht="15.75" customHeight="1">
      <c r="A2901"/>
      <c r="B2901"/>
      <c r="C2901"/>
      <c r="D2901"/>
      <c r="E2901"/>
      <c r="F2901"/>
      <c r="G2901"/>
      <c r="H2901"/>
      <c r="I2901" s="8"/>
      <c r="J2901" s="425"/>
      <c r="K2901"/>
      <c r="L2901"/>
      <c r="M2901"/>
      <c r="N2901"/>
      <c r="O2901"/>
      <c r="P2901"/>
      <c r="Q2901"/>
      <c r="R2901"/>
      <c r="S2901"/>
      <c r="T2901"/>
      <c r="U2901"/>
    </row>
    <row r="2902" spans="1:21" ht="15.75" customHeight="1">
      <c r="A2902"/>
      <c r="B2902"/>
      <c r="C2902"/>
      <c r="D2902"/>
      <c r="E2902"/>
      <c r="F2902"/>
      <c r="G2902"/>
      <c r="H2902"/>
      <c r="I2902" s="8"/>
      <c r="J2902" s="425"/>
      <c r="K2902"/>
      <c r="L2902"/>
      <c r="M2902"/>
      <c r="N2902"/>
      <c r="O2902"/>
      <c r="P2902"/>
      <c r="Q2902"/>
      <c r="R2902"/>
      <c r="S2902"/>
      <c r="T2902"/>
      <c r="U2902"/>
    </row>
    <row r="2903" spans="1:21" ht="15.75" customHeight="1">
      <c r="A2903"/>
      <c r="B2903"/>
      <c r="C2903"/>
      <c r="D2903"/>
      <c r="E2903"/>
      <c r="F2903"/>
      <c r="G2903"/>
      <c r="H2903"/>
      <c r="I2903" s="8"/>
      <c r="J2903" s="425"/>
      <c r="K2903"/>
      <c r="L2903"/>
      <c r="M2903"/>
      <c r="N2903"/>
      <c r="O2903"/>
      <c r="P2903"/>
      <c r="Q2903"/>
      <c r="R2903"/>
      <c r="S2903"/>
      <c r="T2903"/>
      <c r="U2903"/>
    </row>
    <row r="2904" spans="1:21" ht="15.75" customHeight="1">
      <c r="A2904"/>
      <c r="B2904"/>
      <c r="C2904"/>
      <c r="D2904"/>
      <c r="E2904"/>
      <c r="F2904"/>
      <c r="G2904"/>
      <c r="H2904"/>
      <c r="I2904" s="8"/>
      <c r="J2904" s="425"/>
      <c r="K2904"/>
      <c r="L2904"/>
      <c r="M2904"/>
      <c r="N2904"/>
      <c r="O2904"/>
      <c r="P2904"/>
      <c r="Q2904"/>
      <c r="R2904"/>
      <c r="S2904"/>
      <c r="T2904"/>
      <c r="U2904"/>
    </row>
    <row r="2905" spans="1:21" ht="15.75" customHeight="1">
      <c r="A2905"/>
      <c r="B2905"/>
      <c r="C2905"/>
      <c r="D2905"/>
      <c r="E2905"/>
      <c r="F2905"/>
      <c r="G2905"/>
      <c r="H2905"/>
      <c r="I2905" s="8"/>
      <c r="J2905" s="425"/>
      <c r="K2905"/>
      <c r="L2905"/>
      <c r="M2905"/>
      <c r="N2905"/>
      <c r="O2905"/>
      <c r="P2905"/>
      <c r="Q2905"/>
      <c r="R2905"/>
      <c r="S2905"/>
      <c r="T2905"/>
      <c r="U2905"/>
    </row>
    <row r="2906" spans="1:21" ht="15.75" customHeight="1">
      <c r="A2906"/>
      <c r="B2906"/>
      <c r="C2906"/>
      <c r="D2906"/>
      <c r="E2906"/>
      <c r="F2906"/>
      <c r="G2906"/>
      <c r="H2906"/>
      <c r="I2906" s="8"/>
      <c r="J2906" s="425"/>
      <c r="K2906"/>
      <c r="L2906"/>
      <c r="M2906"/>
      <c r="N2906"/>
      <c r="O2906"/>
      <c r="P2906"/>
      <c r="Q2906"/>
      <c r="R2906"/>
      <c r="S2906"/>
      <c r="T2906"/>
      <c r="U2906"/>
    </row>
    <row r="2907" spans="1:21" ht="15.75" customHeight="1">
      <c r="A2907"/>
      <c r="B2907"/>
      <c r="C2907"/>
      <c r="D2907"/>
      <c r="E2907"/>
      <c r="F2907"/>
      <c r="G2907"/>
      <c r="H2907"/>
      <c r="I2907" s="8"/>
      <c r="J2907" s="425"/>
      <c r="K2907"/>
      <c r="L2907"/>
      <c r="M2907"/>
      <c r="N2907"/>
      <c r="O2907"/>
      <c r="P2907"/>
      <c r="Q2907"/>
      <c r="R2907"/>
      <c r="S2907"/>
      <c r="T2907"/>
      <c r="U2907"/>
    </row>
    <row r="2908" spans="1:21" ht="15.75" customHeight="1">
      <c r="A2908"/>
      <c r="B2908"/>
      <c r="C2908"/>
      <c r="D2908"/>
      <c r="E2908"/>
      <c r="F2908"/>
      <c r="G2908"/>
      <c r="H2908"/>
      <c r="I2908" s="8"/>
      <c r="J2908" s="425"/>
      <c r="K2908"/>
      <c r="L2908"/>
      <c r="M2908"/>
      <c r="N2908"/>
      <c r="O2908"/>
      <c r="P2908"/>
      <c r="Q2908"/>
      <c r="R2908"/>
      <c r="S2908"/>
      <c r="T2908"/>
      <c r="U2908"/>
    </row>
    <row r="2909" spans="1:21" ht="15.75" customHeight="1">
      <c r="A2909"/>
      <c r="B2909"/>
      <c r="C2909"/>
      <c r="D2909"/>
      <c r="E2909"/>
      <c r="F2909"/>
      <c r="G2909"/>
      <c r="H2909"/>
      <c r="I2909" s="8"/>
      <c r="J2909" s="425"/>
      <c r="K2909"/>
      <c r="L2909"/>
      <c r="M2909"/>
      <c r="N2909"/>
      <c r="O2909"/>
      <c r="P2909"/>
      <c r="Q2909"/>
      <c r="R2909"/>
      <c r="S2909"/>
      <c r="T2909"/>
      <c r="U2909"/>
    </row>
    <row r="2910" spans="1:21" ht="15.75" customHeight="1">
      <c r="A2910"/>
      <c r="B2910"/>
      <c r="C2910"/>
      <c r="D2910"/>
      <c r="E2910"/>
      <c r="F2910"/>
      <c r="G2910"/>
      <c r="H2910"/>
      <c r="I2910" s="8"/>
      <c r="J2910" s="425"/>
      <c r="K2910"/>
      <c r="L2910"/>
      <c r="M2910"/>
      <c r="N2910"/>
      <c r="O2910"/>
      <c r="P2910"/>
      <c r="Q2910"/>
      <c r="R2910"/>
      <c r="S2910"/>
      <c r="T2910"/>
      <c r="U2910"/>
    </row>
    <row r="2911" spans="1:21" ht="15.75" customHeight="1">
      <c r="A2911"/>
      <c r="B2911"/>
      <c r="C2911"/>
      <c r="D2911"/>
      <c r="E2911"/>
      <c r="F2911"/>
      <c r="G2911"/>
      <c r="H2911"/>
      <c r="I2911" s="8"/>
      <c r="J2911" s="425"/>
      <c r="K2911"/>
      <c r="L2911"/>
      <c r="M2911"/>
      <c r="N2911"/>
      <c r="O2911"/>
      <c r="P2911"/>
      <c r="Q2911"/>
      <c r="R2911"/>
      <c r="S2911"/>
      <c r="T2911"/>
      <c r="U2911"/>
    </row>
    <row r="2912" spans="1:21" ht="15.75" customHeight="1">
      <c r="A2912"/>
      <c r="B2912"/>
      <c r="C2912"/>
      <c r="D2912"/>
      <c r="E2912"/>
      <c r="F2912"/>
      <c r="G2912"/>
      <c r="H2912"/>
      <c r="I2912" s="8"/>
      <c r="J2912" s="425"/>
      <c r="K2912"/>
      <c r="L2912"/>
      <c r="M2912"/>
      <c r="N2912"/>
      <c r="O2912"/>
      <c r="P2912"/>
      <c r="Q2912"/>
      <c r="R2912"/>
      <c r="S2912"/>
      <c r="T2912"/>
      <c r="U2912"/>
    </row>
    <row r="2913" spans="1:21" ht="15.75" customHeight="1">
      <c r="A2913"/>
      <c r="B2913"/>
      <c r="C2913"/>
      <c r="D2913"/>
      <c r="E2913"/>
      <c r="F2913"/>
      <c r="G2913"/>
      <c r="H2913"/>
      <c r="I2913" s="8"/>
      <c r="J2913" s="425"/>
      <c r="K2913"/>
      <c r="L2913"/>
      <c r="M2913"/>
      <c r="N2913"/>
      <c r="O2913"/>
      <c r="P2913"/>
      <c r="Q2913"/>
      <c r="R2913"/>
      <c r="S2913"/>
      <c r="T2913"/>
      <c r="U2913"/>
    </row>
    <row r="2914" spans="1:21" ht="15.75" customHeight="1">
      <c r="A2914"/>
      <c r="B2914"/>
      <c r="C2914"/>
      <c r="D2914"/>
      <c r="E2914"/>
      <c r="F2914"/>
      <c r="G2914"/>
      <c r="H2914"/>
      <c r="I2914" s="8"/>
      <c r="J2914" s="425"/>
      <c r="K2914"/>
      <c r="L2914"/>
      <c r="M2914"/>
      <c r="N2914"/>
      <c r="O2914"/>
      <c r="P2914"/>
      <c r="Q2914"/>
      <c r="R2914"/>
      <c r="S2914"/>
      <c r="T2914"/>
      <c r="U2914"/>
    </row>
    <row r="2915" spans="1:21" ht="15.75" customHeight="1">
      <c r="A2915"/>
      <c r="B2915"/>
      <c r="C2915"/>
      <c r="D2915"/>
      <c r="E2915"/>
      <c r="F2915"/>
      <c r="G2915"/>
      <c r="H2915"/>
      <c r="I2915" s="8"/>
      <c r="J2915" s="425"/>
      <c r="K2915"/>
      <c r="L2915"/>
      <c r="M2915"/>
      <c r="N2915"/>
      <c r="O2915"/>
      <c r="P2915"/>
      <c r="Q2915"/>
      <c r="R2915"/>
      <c r="S2915"/>
      <c r="T2915"/>
      <c r="U2915"/>
    </row>
    <row r="2916" spans="1:21" ht="15.75" customHeight="1">
      <c r="A2916"/>
      <c r="B2916"/>
      <c r="C2916"/>
      <c r="D2916"/>
      <c r="E2916"/>
      <c r="F2916"/>
      <c r="G2916"/>
      <c r="H2916"/>
      <c r="I2916" s="8"/>
      <c r="J2916" s="425"/>
      <c r="K2916"/>
      <c r="L2916"/>
      <c r="M2916"/>
      <c r="N2916"/>
      <c r="O2916"/>
      <c r="P2916"/>
      <c r="Q2916"/>
      <c r="R2916"/>
      <c r="S2916"/>
      <c r="T2916"/>
      <c r="U2916"/>
    </row>
    <row r="2917" spans="1:21" ht="15.75" customHeight="1">
      <c r="A2917"/>
      <c r="B2917"/>
      <c r="C2917"/>
      <c r="D2917"/>
      <c r="E2917"/>
      <c r="F2917"/>
      <c r="G2917"/>
      <c r="H2917"/>
      <c r="I2917" s="8"/>
      <c r="J2917" s="425"/>
      <c r="K2917"/>
      <c r="L2917"/>
      <c r="M2917"/>
      <c r="N2917"/>
      <c r="O2917"/>
      <c r="P2917"/>
      <c r="Q2917"/>
      <c r="R2917"/>
      <c r="S2917"/>
      <c r="T2917"/>
      <c r="U2917"/>
    </row>
    <row r="2918" spans="1:21" ht="15.75" customHeight="1">
      <c r="A2918"/>
      <c r="B2918"/>
      <c r="C2918"/>
      <c r="D2918"/>
      <c r="E2918"/>
      <c r="F2918"/>
      <c r="G2918"/>
      <c r="H2918"/>
      <c r="I2918" s="8"/>
      <c r="J2918" s="425"/>
      <c r="K2918"/>
      <c r="L2918"/>
      <c r="M2918"/>
      <c r="N2918"/>
      <c r="O2918"/>
      <c r="P2918"/>
      <c r="Q2918"/>
      <c r="R2918"/>
      <c r="S2918"/>
      <c r="T2918"/>
      <c r="U2918"/>
    </row>
    <row r="2919" spans="1:21" ht="15.75" customHeight="1">
      <c r="A2919"/>
      <c r="B2919"/>
      <c r="C2919"/>
      <c r="D2919"/>
      <c r="E2919"/>
      <c r="F2919"/>
      <c r="G2919"/>
      <c r="H2919"/>
      <c r="I2919" s="8"/>
      <c r="J2919" s="425"/>
      <c r="K2919"/>
      <c r="L2919"/>
      <c r="M2919"/>
      <c r="N2919"/>
      <c r="O2919"/>
      <c r="P2919"/>
      <c r="Q2919"/>
      <c r="R2919"/>
      <c r="S2919"/>
      <c r="T2919"/>
      <c r="U2919"/>
    </row>
    <row r="2920" spans="1:21" ht="15.75" customHeight="1">
      <c r="A2920"/>
      <c r="B2920"/>
      <c r="C2920"/>
      <c r="D2920"/>
      <c r="E2920"/>
      <c r="F2920"/>
      <c r="G2920"/>
      <c r="H2920"/>
      <c r="I2920" s="8"/>
      <c r="J2920" s="425"/>
      <c r="K2920"/>
      <c r="L2920"/>
      <c r="M2920"/>
      <c r="N2920"/>
      <c r="O2920"/>
      <c r="P2920"/>
      <c r="Q2920"/>
      <c r="R2920"/>
      <c r="S2920"/>
      <c r="T2920"/>
      <c r="U2920"/>
    </row>
    <row r="2921" spans="1:21" ht="15.75" customHeight="1">
      <c r="A2921"/>
      <c r="B2921"/>
      <c r="C2921"/>
      <c r="D2921"/>
      <c r="E2921"/>
      <c r="F2921"/>
      <c r="G2921"/>
      <c r="H2921"/>
      <c r="I2921" s="8"/>
      <c r="J2921" s="425"/>
      <c r="K2921"/>
      <c r="L2921"/>
      <c r="M2921"/>
      <c r="N2921"/>
      <c r="O2921"/>
      <c r="P2921"/>
      <c r="Q2921"/>
      <c r="R2921"/>
      <c r="S2921"/>
      <c r="T2921"/>
      <c r="U2921"/>
    </row>
    <row r="2922" spans="1:21" ht="15.75" customHeight="1">
      <c r="A2922"/>
      <c r="B2922"/>
      <c r="C2922"/>
      <c r="D2922"/>
      <c r="E2922"/>
      <c r="F2922"/>
      <c r="G2922"/>
      <c r="H2922"/>
      <c r="I2922" s="8"/>
      <c r="J2922" s="425"/>
      <c r="K2922"/>
      <c r="L2922"/>
      <c r="M2922"/>
      <c r="N2922"/>
      <c r="O2922"/>
      <c r="P2922"/>
      <c r="Q2922"/>
      <c r="R2922"/>
      <c r="S2922"/>
      <c r="T2922"/>
      <c r="U2922"/>
    </row>
    <row r="2923" spans="1:21" ht="15.75" customHeight="1">
      <c r="A2923"/>
      <c r="B2923"/>
      <c r="C2923"/>
      <c r="D2923"/>
      <c r="E2923"/>
      <c r="F2923"/>
      <c r="G2923"/>
      <c r="H2923"/>
      <c r="I2923" s="8"/>
      <c r="J2923" s="425"/>
      <c r="K2923"/>
      <c r="L2923"/>
      <c r="M2923"/>
      <c r="N2923"/>
      <c r="O2923"/>
      <c r="P2923"/>
      <c r="Q2923"/>
      <c r="R2923"/>
      <c r="S2923"/>
      <c r="T2923"/>
      <c r="U2923"/>
    </row>
    <row r="2924" spans="1:21" ht="15.75" customHeight="1">
      <c r="A2924"/>
      <c r="B2924"/>
      <c r="C2924"/>
      <c r="D2924"/>
      <c r="E2924"/>
      <c r="F2924"/>
      <c r="G2924"/>
      <c r="H2924"/>
      <c r="I2924" s="8"/>
      <c r="J2924" s="425"/>
      <c r="K2924"/>
      <c r="L2924"/>
      <c r="M2924"/>
      <c r="N2924"/>
      <c r="O2924"/>
      <c r="P2924"/>
      <c r="Q2924"/>
      <c r="R2924"/>
      <c r="S2924"/>
      <c r="T2924"/>
      <c r="U2924"/>
    </row>
    <row r="2925" spans="1:21" ht="15.75" customHeight="1">
      <c r="A2925"/>
      <c r="B2925"/>
      <c r="C2925"/>
      <c r="D2925"/>
      <c r="E2925"/>
      <c r="F2925"/>
      <c r="G2925"/>
      <c r="H2925"/>
      <c r="I2925" s="8"/>
      <c r="J2925" s="425"/>
      <c r="K2925"/>
      <c r="L2925"/>
      <c r="M2925"/>
      <c r="N2925"/>
      <c r="O2925"/>
      <c r="P2925"/>
      <c r="Q2925"/>
      <c r="R2925"/>
      <c r="S2925"/>
      <c r="T2925"/>
      <c r="U2925"/>
    </row>
    <row r="2926" spans="1:21" ht="15.75" customHeight="1">
      <c r="A2926"/>
      <c r="B2926"/>
      <c r="C2926"/>
      <c r="D2926"/>
      <c r="E2926"/>
      <c r="F2926"/>
      <c r="G2926"/>
      <c r="H2926"/>
      <c r="I2926" s="8"/>
      <c r="J2926" s="425"/>
      <c r="K2926"/>
      <c r="L2926"/>
      <c r="M2926"/>
      <c r="N2926"/>
      <c r="O2926"/>
      <c r="P2926"/>
      <c r="Q2926"/>
      <c r="R2926"/>
      <c r="S2926"/>
      <c r="T2926"/>
      <c r="U2926"/>
    </row>
    <row r="2927" spans="1:21" ht="15.75" customHeight="1">
      <c r="A2927"/>
      <c r="B2927"/>
      <c r="C2927"/>
      <c r="D2927"/>
      <c r="E2927"/>
      <c r="F2927"/>
      <c r="G2927"/>
      <c r="H2927"/>
      <c r="I2927" s="8"/>
      <c r="J2927" s="425"/>
      <c r="K2927"/>
      <c r="L2927"/>
      <c r="M2927"/>
      <c r="N2927"/>
      <c r="O2927"/>
      <c r="P2927"/>
      <c r="Q2927"/>
      <c r="R2927"/>
      <c r="S2927"/>
      <c r="T2927"/>
      <c r="U2927"/>
    </row>
    <row r="2928" spans="1:21" ht="15.75" customHeight="1">
      <c r="A2928"/>
      <c r="B2928"/>
      <c r="C2928"/>
      <c r="D2928"/>
      <c r="E2928"/>
      <c r="F2928"/>
      <c r="G2928"/>
      <c r="H2928"/>
      <c r="I2928" s="8"/>
      <c r="J2928" s="425"/>
      <c r="K2928"/>
      <c r="L2928"/>
      <c r="M2928"/>
      <c r="N2928"/>
      <c r="O2928"/>
      <c r="P2928"/>
      <c r="Q2928"/>
      <c r="R2928"/>
      <c r="S2928"/>
      <c r="T2928"/>
      <c r="U2928"/>
    </row>
    <row r="2929" spans="1:21" ht="15.75" customHeight="1">
      <c r="A2929"/>
      <c r="B2929"/>
      <c r="C2929"/>
      <c r="D2929"/>
      <c r="E2929"/>
      <c r="F2929"/>
      <c r="G2929"/>
      <c r="H2929"/>
      <c r="I2929" s="8"/>
      <c r="J2929" s="425"/>
      <c r="K2929"/>
      <c r="L2929"/>
      <c r="M2929"/>
      <c r="N2929"/>
      <c r="O2929"/>
      <c r="P2929"/>
      <c r="Q2929"/>
      <c r="R2929"/>
      <c r="S2929"/>
      <c r="T2929"/>
      <c r="U2929"/>
    </row>
    <row r="2930" spans="1:21" ht="15.75" customHeight="1">
      <c r="A2930"/>
      <c r="B2930"/>
      <c r="C2930"/>
      <c r="D2930"/>
      <c r="E2930"/>
      <c r="F2930"/>
      <c r="G2930"/>
      <c r="H2930"/>
      <c r="I2930" s="8"/>
      <c r="J2930" s="425"/>
      <c r="K2930"/>
      <c r="L2930"/>
      <c r="M2930"/>
      <c r="N2930"/>
      <c r="O2930"/>
      <c r="P2930"/>
      <c r="Q2930"/>
      <c r="R2930"/>
      <c r="S2930"/>
      <c r="T2930"/>
      <c r="U2930"/>
    </row>
    <row r="2931" spans="1:21" ht="15.75" customHeight="1">
      <c r="A2931"/>
      <c r="B2931"/>
      <c r="C2931"/>
      <c r="D2931"/>
      <c r="E2931"/>
      <c r="F2931"/>
      <c r="G2931"/>
      <c r="H2931"/>
      <c r="I2931" s="8"/>
      <c r="J2931" s="425"/>
      <c r="K2931"/>
      <c r="L2931"/>
      <c r="M2931"/>
      <c r="N2931"/>
      <c r="O2931"/>
      <c r="P2931"/>
      <c r="Q2931"/>
      <c r="R2931"/>
      <c r="S2931"/>
      <c r="T2931"/>
      <c r="U2931"/>
    </row>
    <row r="2932" spans="1:21" ht="15.75" customHeight="1">
      <c r="A2932"/>
      <c r="B2932"/>
      <c r="C2932"/>
      <c r="D2932"/>
      <c r="E2932"/>
      <c r="F2932"/>
      <c r="G2932"/>
      <c r="H2932"/>
      <c r="I2932" s="8"/>
      <c r="J2932" s="425"/>
      <c r="K2932"/>
      <c r="L2932"/>
      <c r="M2932"/>
      <c r="N2932"/>
      <c r="O2932"/>
      <c r="P2932"/>
      <c r="Q2932"/>
      <c r="R2932"/>
      <c r="S2932"/>
      <c r="T2932"/>
      <c r="U2932"/>
    </row>
    <row r="2933" spans="1:21" ht="15.75" customHeight="1">
      <c r="A2933"/>
      <c r="B2933"/>
      <c r="C2933"/>
      <c r="D2933"/>
      <c r="E2933"/>
      <c r="F2933"/>
      <c r="G2933"/>
      <c r="H2933"/>
      <c r="I2933" s="8"/>
      <c r="J2933" s="425"/>
      <c r="K2933"/>
      <c r="L2933"/>
      <c r="M2933"/>
      <c r="N2933"/>
      <c r="O2933"/>
      <c r="P2933"/>
      <c r="Q2933"/>
      <c r="R2933"/>
      <c r="S2933"/>
      <c r="T2933"/>
      <c r="U2933"/>
    </row>
    <row r="2934" spans="1:21" ht="15.75" customHeight="1">
      <c r="A2934"/>
      <c r="B2934"/>
      <c r="C2934"/>
      <c r="D2934"/>
      <c r="E2934"/>
      <c r="F2934"/>
      <c r="G2934"/>
      <c r="H2934"/>
      <c r="I2934" s="8"/>
      <c r="J2934" s="425"/>
      <c r="K2934"/>
      <c r="L2934"/>
      <c r="M2934"/>
      <c r="N2934"/>
      <c r="O2934"/>
      <c r="P2934"/>
      <c r="Q2934"/>
      <c r="R2934"/>
      <c r="S2934"/>
      <c r="T2934"/>
      <c r="U2934"/>
    </row>
    <row r="2935" spans="1:21" ht="15.75" customHeight="1">
      <c r="A2935"/>
      <c r="B2935"/>
      <c r="C2935"/>
      <c r="D2935"/>
      <c r="E2935"/>
      <c r="F2935"/>
      <c r="G2935"/>
      <c r="H2935"/>
      <c r="I2935" s="8"/>
      <c r="J2935" s="425"/>
      <c r="K2935"/>
      <c r="L2935"/>
      <c r="M2935"/>
      <c r="N2935"/>
      <c r="O2935"/>
      <c r="P2935"/>
      <c r="Q2935"/>
      <c r="R2935"/>
      <c r="S2935"/>
      <c r="T2935"/>
      <c r="U2935"/>
    </row>
    <row r="2936" spans="1:21" ht="15.75" customHeight="1">
      <c r="A2936"/>
      <c r="B2936"/>
      <c r="C2936"/>
      <c r="D2936"/>
      <c r="E2936"/>
      <c r="F2936"/>
      <c r="G2936"/>
      <c r="H2936"/>
      <c r="I2936" s="8"/>
      <c r="J2936" s="425"/>
      <c r="K2936"/>
      <c r="L2936"/>
      <c r="M2936"/>
      <c r="N2936"/>
      <c r="O2936"/>
      <c r="P2936"/>
      <c r="Q2936"/>
      <c r="R2936"/>
      <c r="S2936"/>
      <c r="T2936"/>
      <c r="U2936"/>
    </row>
    <row r="2937" spans="1:21" ht="15.75" customHeight="1">
      <c r="A2937"/>
      <c r="B2937"/>
      <c r="C2937"/>
      <c r="D2937"/>
      <c r="E2937"/>
      <c r="F2937"/>
      <c r="G2937"/>
      <c r="H2937"/>
      <c r="I2937" s="8"/>
      <c r="J2937" s="425"/>
      <c r="K2937"/>
      <c r="L2937"/>
      <c r="M2937"/>
      <c r="N2937"/>
      <c r="O2937"/>
      <c r="P2937"/>
      <c r="Q2937"/>
      <c r="R2937"/>
      <c r="S2937"/>
      <c r="T2937"/>
      <c r="U2937"/>
    </row>
    <row r="2938" spans="1:21" ht="15.75" customHeight="1">
      <c r="A2938"/>
      <c r="B2938"/>
      <c r="C2938"/>
      <c r="D2938"/>
      <c r="E2938"/>
      <c r="F2938"/>
      <c r="G2938"/>
      <c r="H2938"/>
      <c r="I2938" s="8"/>
      <c r="J2938" s="425"/>
      <c r="K2938"/>
      <c r="L2938"/>
      <c r="M2938"/>
      <c r="N2938"/>
      <c r="O2938"/>
      <c r="P2938"/>
      <c r="Q2938"/>
      <c r="R2938"/>
      <c r="S2938"/>
      <c r="T2938"/>
      <c r="U2938"/>
    </row>
    <row r="2939" spans="1:21" ht="15.75" customHeight="1">
      <c r="A2939"/>
      <c r="B2939"/>
      <c r="C2939"/>
      <c r="D2939"/>
      <c r="E2939"/>
      <c r="F2939"/>
      <c r="G2939"/>
      <c r="H2939"/>
      <c r="I2939" s="8"/>
      <c r="J2939" s="425"/>
      <c r="K2939"/>
      <c r="L2939"/>
      <c r="M2939"/>
      <c r="N2939"/>
      <c r="O2939"/>
      <c r="P2939"/>
      <c r="Q2939"/>
      <c r="R2939"/>
      <c r="S2939"/>
      <c r="T2939"/>
      <c r="U2939"/>
    </row>
    <row r="2940" spans="1:21" ht="15.75" customHeight="1">
      <c r="A2940"/>
      <c r="B2940"/>
      <c r="C2940"/>
      <c r="D2940"/>
      <c r="E2940"/>
      <c r="F2940"/>
      <c r="G2940"/>
      <c r="H2940"/>
      <c r="I2940" s="8"/>
      <c r="J2940" s="425"/>
      <c r="K2940"/>
      <c r="L2940"/>
      <c r="M2940"/>
      <c r="N2940"/>
      <c r="O2940"/>
      <c r="P2940"/>
      <c r="Q2940"/>
      <c r="R2940"/>
      <c r="S2940"/>
      <c r="T2940"/>
      <c r="U2940"/>
    </row>
    <row r="2941" spans="1:21" ht="15.75" customHeight="1">
      <c r="A2941"/>
      <c r="B2941"/>
      <c r="C2941"/>
      <c r="D2941"/>
      <c r="E2941"/>
      <c r="F2941"/>
      <c r="G2941"/>
      <c r="H2941"/>
      <c r="I2941" s="8"/>
      <c r="J2941" s="425"/>
      <c r="K2941"/>
      <c r="L2941"/>
      <c r="M2941"/>
      <c r="N2941"/>
      <c r="O2941"/>
      <c r="P2941"/>
      <c r="Q2941"/>
      <c r="R2941"/>
      <c r="S2941"/>
      <c r="T2941"/>
      <c r="U2941"/>
    </row>
    <row r="2942" spans="1:21" ht="15.75" customHeight="1">
      <c r="A2942"/>
      <c r="B2942"/>
      <c r="C2942"/>
      <c r="D2942"/>
      <c r="E2942"/>
      <c r="F2942"/>
      <c r="G2942"/>
      <c r="H2942"/>
      <c r="I2942" s="8"/>
      <c r="J2942" s="425"/>
      <c r="K2942"/>
      <c r="L2942"/>
      <c r="M2942"/>
      <c r="N2942"/>
      <c r="O2942"/>
      <c r="P2942"/>
      <c r="Q2942"/>
      <c r="R2942"/>
      <c r="S2942"/>
      <c r="T2942"/>
      <c r="U2942"/>
    </row>
    <row r="2943" spans="1:21" ht="15.75" customHeight="1">
      <c r="A2943"/>
      <c r="B2943"/>
      <c r="C2943"/>
      <c r="D2943"/>
      <c r="E2943"/>
      <c r="F2943"/>
      <c r="G2943"/>
      <c r="H2943"/>
      <c r="I2943" s="8"/>
      <c r="J2943" s="425"/>
      <c r="K2943"/>
      <c r="L2943"/>
      <c r="M2943"/>
      <c r="N2943"/>
      <c r="O2943"/>
      <c r="P2943"/>
      <c r="Q2943"/>
      <c r="R2943"/>
      <c r="S2943"/>
      <c r="T2943"/>
      <c r="U2943"/>
    </row>
    <row r="2944" spans="1:21" ht="15.75" customHeight="1">
      <c r="A2944"/>
      <c r="B2944"/>
      <c r="C2944"/>
      <c r="D2944"/>
      <c r="E2944"/>
      <c r="F2944"/>
      <c r="G2944"/>
      <c r="H2944"/>
      <c r="I2944" s="8"/>
      <c r="J2944" s="425"/>
      <c r="K2944"/>
      <c r="L2944"/>
      <c r="M2944"/>
      <c r="N2944"/>
      <c r="O2944"/>
      <c r="P2944"/>
      <c r="Q2944"/>
      <c r="R2944"/>
      <c r="S2944"/>
      <c r="T2944"/>
      <c r="U2944"/>
    </row>
    <row r="2945" spans="1:21" ht="15.75" customHeight="1">
      <c r="A2945"/>
      <c r="B2945"/>
      <c r="C2945"/>
      <c r="D2945"/>
      <c r="E2945"/>
      <c r="F2945"/>
      <c r="G2945"/>
      <c r="H2945"/>
      <c r="I2945" s="8"/>
      <c r="J2945" s="425"/>
      <c r="K2945"/>
      <c r="L2945"/>
      <c r="M2945"/>
      <c r="N2945"/>
      <c r="O2945"/>
      <c r="P2945"/>
      <c r="Q2945"/>
      <c r="R2945"/>
      <c r="S2945"/>
      <c r="T2945"/>
      <c r="U2945"/>
    </row>
    <row r="2946" spans="1:21" ht="15.75" customHeight="1">
      <c r="A2946"/>
      <c r="B2946"/>
      <c r="C2946"/>
      <c r="D2946"/>
      <c r="E2946"/>
      <c r="F2946"/>
      <c r="G2946"/>
      <c r="H2946"/>
      <c r="I2946" s="8"/>
      <c r="J2946" s="425"/>
      <c r="K2946"/>
      <c r="L2946"/>
      <c r="M2946"/>
      <c r="N2946"/>
      <c r="O2946"/>
      <c r="P2946"/>
      <c r="Q2946"/>
      <c r="R2946"/>
      <c r="S2946"/>
      <c r="T2946"/>
      <c r="U2946"/>
    </row>
    <row r="2947" spans="1:21" ht="15.75" customHeight="1">
      <c r="A2947"/>
      <c r="B2947"/>
      <c r="C2947"/>
      <c r="D2947"/>
      <c r="E2947"/>
      <c r="F2947"/>
      <c r="G2947"/>
      <c r="H2947"/>
      <c r="I2947" s="8"/>
      <c r="J2947" s="425"/>
      <c r="K2947"/>
      <c r="L2947"/>
      <c r="M2947"/>
      <c r="N2947"/>
      <c r="O2947"/>
      <c r="P2947"/>
      <c r="Q2947"/>
      <c r="R2947"/>
      <c r="S2947"/>
      <c r="T2947"/>
      <c r="U2947"/>
    </row>
    <row r="2948" spans="1:21" ht="15.75" customHeight="1">
      <c r="A2948"/>
      <c r="B2948"/>
      <c r="C2948"/>
      <c r="D2948"/>
      <c r="E2948"/>
      <c r="F2948"/>
      <c r="G2948"/>
      <c r="H2948"/>
      <c r="I2948" s="8"/>
      <c r="J2948" s="425"/>
      <c r="K2948"/>
      <c r="L2948"/>
      <c r="M2948"/>
      <c r="N2948"/>
      <c r="O2948"/>
      <c r="P2948"/>
      <c r="Q2948"/>
      <c r="R2948"/>
      <c r="S2948"/>
      <c r="T2948"/>
      <c r="U2948"/>
    </row>
    <row r="2949" spans="1:21" ht="15.75" customHeight="1">
      <c r="A2949"/>
      <c r="B2949"/>
      <c r="C2949"/>
      <c r="D2949"/>
      <c r="E2949"/>
      <c r="F2949"/>
      <c r="G2949"/>
      <c r="H2949"/>
      <c r="I2949" s="8"/>
      <c r="J2949" s="425"/>
      <c r="K2949"/>
      <c r="L2949"/>
      <c r="M2949"/>
      <c r="N2949"/>
      <c r="O2949"/>
      <c r="P2949"/>
      <c r="Q2949"/>
      <c r="R2949"/>
      <c r="S2949"/>
      <c r="T2949"/>
      <c r="U2949"/>
    </row>
    <row r="2950" spans="1:21" ht="15.75" customHeight="1">
      <c r="A2950"/>
      <c r="B2950"/>
      <c r="C2950"/>
      <c r="D2950"/>
      <c r="E2950"/>
      <c r="F2950"/>
      <c r="G2950"/>
      <c r="H2950"/>
      <c r="I2950" s="8"/>
      <c r="J2950" s="425"/>
      <c r="K2950"/>
      <c r="L2950"/>
      <c r="M2950"/>
      <c r="N2950"/>
      <c r="O2950"/>
      <c r="P2950"/>
      <c r="Q2950"/>
      <c r="R2950"/>
      <c r="S2950"/>
      <c r="T2950"/>
      <c r="U2950"/>
    </row>
    <row r="2951" spans="1:21" ht="15.75" customHeight="1">
      <c r="A2951"/>
      <c r="B2951"/>
      <c r="C2951"/>
      <c r="D2951"/>
      <c r="E2951"/>
      <c r="F2951"/>
      <c r="G2951"/>
      <c r="H2951"/>
      <c r="I2951" s="8"/>
      <c r="J2951" s="425"/>
      <c r="K2951"/>
      <c r="L2951"/>
      <c r="M2951"/>
      <c r="N2951"/>
      <c r="O2951"/>
      <c r="P2951"/>
      <c r="Q2951"/>
      <c r="R2951"/>
      <c r="S2951"/>
      <c r="T2951"/>
      <c r="U2951"/>
    </row>
    <row r="2952" spans="1:21" ht="15.75" customHeight="1">
      <c r="A2952"/>
      <c r="B2952"/>
      <c r="C2952"/>
      <c r="D2952"/>
      <c r="E2952"/>
      <c r="F2952"/>
      <c r="G2952"/>
      <c r="H2952"/>
      <c r="I2952" s="8"/>
      <c r="J2952" s="425"/>
      <c r="K2952"/>
      <c r="L2952"/>
      <c r="M2952"/>
      <c r="N2952"/>
      <c r="O2952"/>
      <c r="P2952"/>
      <c r="Q2952"/>
      <c r="R2952"/>
      <c r="S2952"/>
      <c r="T2952"/>
      <c r="U2952"/>
    </row>
    <row r="2953" spans="1:21" ht="15.75" customHeight="1">
      <c r="A2953"/>
      <c r="B2953"/>
      <c r="C2953"/>
      <c r="D2953"/>
      <c r="E2953"/>
      <c r="F2953"/>
      <c r="G2953"/>
      <c r="H2953"/>
      <c r="I2953" s="8"/>
      <c r="J2953" s="425"/>
      <c r="K2953"/>
      <c r="L2953"/>
      <c r="M2953"/>
      <c r="N2953"/>
      <c r="O2953"/>
      <c r="P2953"/>
      <c r="Q2953"/>
      <c r="R2953"/>
      <c r="S2953"/>
      <c r="T2953"/>
      <c r="U2953"/>
    </row>
    <row r="2954" spans="1:21" ht="15.75" customHeight="1">
      <c r="A2954"/>
      <c r="B2954"/>
      <c r="C2954"/>
      <c r="D2954"/>
      <c r="E2954"/>
      <c r="F2954"/>
      <c r="G2954"/>
      <c r="H2954"/>
      <c r="I2954" s="8"/>
      <c r="J2954" s="425"/>
      <c r="K2954"/>
      <c r="L2954"/>
      <c r="M2954"/>
      <c r="N2954"/>
      <c r="O2954"/>
      <c r="P2954"/>
      <c r="Q2954"/>
      <c r="R2954"/>
      <c r="S2954"/>
      <c r="T2954"/>
      <c r="U2954"/>
    </row>
    <row r="2955" spans="1:21" ht="15.75" customHeight="1">
      <c r="A2955"/>
      <c r="B2955"/>
      <c r="C2955"/>
      <c r="D2955"/>
      <c r="E2955"/>
      <c r="F2955"/>
      <c r="G2955"/>
      <c r="H2955"/>
      <c r="I2955" s="8"/>
      <c r="J2955" s="425"/>
      <c r="K2955"/>
      <c r="L2955"/>
      <c r="M2955"/>
      <c r="N2955"/>
      <c r="O2955"/>
      <c r="P2955"/>
      <c r="Q2955"/>
      <c r="R2955"/>
      <c r="S2955"/>
      <c r="T2955"/>
      <c r="U2955"/>
    </row>
    <row r="2956" spans="1:21" ht="15.75" customHeight="1">
      <c r="A2956"/>
      <c r="B2956"/>
      <c r="C2956"/>
      <c r="D2956"/>
      <c r="E2956"/>
      <c r="F2956"/>
      <c r="G2956"/>
      <c r="H2956"/>
      <c r="I2956" s="8"/>
      <c r="J2956" s="425"/>
      <c r="K2956"/>
      <c r="L2956"/>
      <c r="M2956"/>
      <c r="N2956"/>
      <c r="O2956"/>
      <c r="P2956"/>
      <c r="Q2956"/>
      <c r="R2956"/>
      <c r="S2956"/>
      <c r="T2956"/>
      <c r="U2956"/>
    </row>
    <row r="2957" spans="1:21" ht="15.75" customHeight="1">
      <c r="A2957"/>
      <c r="B2957"/>
      <c r="C2957"/>
      <c r="D2957"/>
      <c r="E2957"/>
      <c r="F2957"/>
      <c r="G2957"/>
      <c r="H2957"/>
      <c r="I2957" s="8"/>
      <c r="J2957" s="425"/>
      <c r="K2957"/>
      <c r="L2957"/>
      <c r="M2957"/>
      <c r="N2957"/>
      <c r="O2957"/>
      <c r="P2957"/>
      <c r="Q2957"/>
      <c r="R2957"/>
      <c r="S2957"/>
      <c r="T2957"/>
      <c r="U2957"/>
    </row>
    <row r="2958" spans="1:21" ht="15.75" customHeight="1">
      <c r="A2958"/>
      <c r="B2958"/>
      <c r="C2958"/>
      <c r="D2958"/>
      <c r="E2958"/>
      <c r="F2958"/>
      <c r="G2958"/>
      <c r="H2958"/>
      <c r="I2958" s="8"/>
      <c r="J2958" s="425"/>
      <c r="K2958"/>
      <c r="L2958"/>
      <c r="M2958"/>
      <c r="N2958"/>
      <c r="O2958"/>
      <c r="P2958"/>
      <c r="Q2958"/>
      <c r="R2958"/>
      <c r="S2958"/>
      <c r="T2958"/>
      <c r="U2958"/>
    </row>
    <row r="2959" spans="1:21" ht="15.75" customHeight="1">
      <c r="A2959"/>
      <c r="B2959"/>
      <c r="C2959"/>
      <c r="D2959"/>
      <c r="E2959"/>
      <c r="F2959"/>
      <c r="G2959"/>
      <c r="H2959"/>
      <c r="I2959" s="8"/>
      <c r="J2959" s="425"/>
      <c r="K2959"/>
      <c r="L2959"/>
      <c r="M2959"/>
      <c r="N2959"/>
      <c r="O2959"/>
      <c r="P2959"/>
      <c r="Q2959"/>
      <c r="R2959"/>
      <c r="S2959"/>
      <c r="T2959"/>
      <c r="U2959"/>
    </row>
    <row r="2960" spans="1:21" ht="15.75" customHeight="1">
      <c r="A2960"/>
      <c r="B2960"/>
      <c r="C2960"/>
      <c r="D2960"/>
      <c r="E2960"/>
      <c r="F2960"/>
      <c r="G2960"/>
      <c r="H2960"/>
      <c r="I2960" s="8"/>
      <c r="J2960" s="425"/>
      <c r="K2960"/>
      <c r="L2960"/>
      <c r="M2960"/>
      <c r="N2960"/>
      <c r="O2960"/>
      <c r="P2960"/>
      <c r="Q2960"/>
      <c r="R2960"/>
      <c r="S2960"/>
      <c r="T2960"/>
      <c r="U2960"/>
    </row>
    <row r="2961" spans="1:21" ht="15.75" customHeight="1">
      <c r="A2961"/>
      <c r="B2961"/>
      <c r="C2961"/>
      <c r="D2961"/>
      <c r="E2961"/>
      <c r="F2961"/>
      <c r="G2961"/>
      <c r="H2961"/>
      <c r="I2961" s="8"/>
      <c r="J2961" s="425"/>
      <c r="K2961"/>
      <c r="L2961"/>
      <c r="M2961"/>
      <c r="N2961"/>
      <c r="O2961"/>
      <c r="P2961"/>
      <c r="Q2961"/>
      <c r="R2961"/>
      <c r="S2961"/>
      <c r="T2961"/>
      <c r="U2961"/>
    </row>
    <row r="2962" spans="1:21" ht="15.75" customHeight="1">
      <c r="A2962"/>
      <c r="B2962"/>
      <c r="C2962"/>
      <c r="D2962"/>
      <c r="E2962"/>
      <c r="F2962"/>
      <c r="G2962"/>
      <c r="H2962"/>
      <c r="I2962" s="8"/>
      <c r="J2962" s="425"/>
      <c r="K2962"/>
      <c r="L2962"/>
      <c r="M2962"/>
      <c r="N2962"/>
      <c r="O2962"/>
      <c r="P2962"/>
      <c r="Q2962"/>
      <c r="R2962"/>
      <c r="S2962"/>
      <c r="T2962"/>
      <c r="U2962"/>
    </row>
    <row r="2963" spans="1:21" ht="15.75" customHeight="1">
      <c r="A2963"/>
      <c r="B2963"/>
      <c r="C2963"/>
      <c r="D2963"/>
      <c r="E2963"/>
      <c r="F2963"/>
      <c r="G2963"/>
      <c r="H2963"/>
      <c r="I2963" s="8"/>
      <c r="J2963" s="425"/>
      <c r="K2963"/>
      <c r="L2963"/>
      <c r="M2963"/>
      <c r="N2963"/>
      <c r="O2963"/>
      <c r="P2963"/>
      <c r="Q2963"/>
      <c r="R2963"/>
      <c r="S2963"/>
      <c r="T2963"/>
      <c r="U2963"/>
    </row>
    <row r="2964" spans="1:21" ht="15.75" customHeight="1">
      <c r="A2964"/>
      <c r="B2964"/>
      <c r="C2964"/>
      <c r="D2964"/>
      <c r="E2964"/>
      <c r="F2964"/>
      <c r="G2964"/>
      <c r="H2964"/>
      <c r="I2964" s="8"/>
      <c r="J2964" s="425"/>
      <c r="K2964"/>
      <c r="L2964"/>
      <c r="M2964"/>
      <c r="N2964"/>
      <c r="O2964"/>
      <c r="P2964"/>
      <c r="Q2964"/>
      <c r="R2964"/>
      <c r="S2964"/>
      <c r="T2964"/>
      <c r="U2964"/>
    </row>
    <row r="2965" spans="1:21" ht="15.75" customHeight="1">
      <c r="A2965"/>
      <c r="B2965"/>
      <c r="C2965"/>
      <c r="D2965"/>
      <c r="E2965"/>
      <c r="F2965"/>
      <c r="G2965"/>
      <c r="H2965"/>
      <c r="I2965" s="8"/>
      <c r="J2965" s="425"/>
      <c r="K2965"/>
      <c r="L2965"/>
      <c r="M2965"/>
      <c r="N2965"/>
      <c r="O2965"/>
      <c r="P2965"/>
      <c r="Q2965"/>
      <c r="R2965"/>
      <c r="S2965"/>
      <c r="T2965"/>
      <c r="U2965"/>
    </row>
    <row r="2966" spans="1:21" ht="15.75" customHeight="1">
      <c r="A2966"/>
      <c r="B2966"/>
      <c r="C2966"/>
      <c r="D2966"/>
      <c r="E2966"/>
      <c r="F2966"/>
      <c r="G2966"/>
      <c r="H2966"/>
      <c r="I2966" s="8"/>
      <c r="J2966" s="425"/>
      <c r="K2966"/>
      <c r="L2966"/>
      <c r="M2966"/>
      <c r="N2966"/>
      <c r="O2966"/>
      <c r="P2966"/>
      <c r="Q2966"/>
      <c r="R2966"/>
      <c r="S2966"/>
      <c r="T2966"/>
      <c r="U2966"/>
    </row>
    <row r="2967" spans="1:21" ht="15.75" customHeight="1">
      <c r="A2967"/>
      <c r="B2967"/>
      <c r="C2967"/>
      <c r="D2967"/>
      <c r="E2967"/>
      <c r="F2967"/>
      <c r="G2967"/>
      <c r="H2967"/>
      <c r="I2967" s="8"/>
      <c r="J2967" s="425"/>
      <c r="K2967"/>
      <c r="L2967"/>
      <c r="M2967"/>
      <c r="N2967"/>
      <c r="O2967"/>
      <c r="P2967"/>
      <c r="Q2967"/>
      <c r="R2967"/>
      <c r="S2967"/>
      <c r="T2967"/>
      <c r="U2967"/>
    </row>
    <row r="2968" spans="1:21" ht="15.75" customHeight="1">
      <c r="A2968"/>
      <c r="B2968"/>
      <c r="C2968"/>
      <c r="D2968"/>
      <c r="E2968"/>
      <c r="F2968"/>
      <c r="G2968"/>
      <c r="H2968"/>
      <c r="I2968" s="8"/>
      <c r="J2968" s="425"/>
      <c r="K2968"/>
      <c r="L2968"/>
      <c r="M2968"/>
      <c r="N2968"/>
      <c r="O2968"/>
      <c r="P2968"/>
      <c r="Q2968"/>
      <c r="R2968"/>
      <c r="S2968"/>
      <c r="T2968"/>
      <c r="U2968"/>
    </row>
    <row r="2969" spans="1:21" ht="15.75" customHeight="1">
      <c r="A2969"/>
      <c r="B2969"/>
      <c r="C2969"/>
      <c r="D2969"/>
      <c r="E2969"/>
      <c r="F2969"/>
      <c r="G2969"/>
      <c r="H2969"/>
      <c r="I2969" s="8"/>
      <c r="J2969" s="425"/>
      <c r="K2969"/>
      <c r="L2969"/>
      <c r="M2969"/>
      <c r="N2969"/>
      <c r="O2969"/>
      <c r="P2969"/>
      <c r="Q2969"/>
      <c r="R2969"/>
      <c r="S2969"/>
      <c r="T2969"/>
      <c r="U2969"/>
    </row>
    <row r="2970" spans="1:21" ht="15.75" customHeight="1">
      <c r="A2970"/>
      <c r="B2970"/>
      <c r="C2970"/>
      <c r="D2970"/>
      <c r="E2970"/>
      <c r="F2970"/>
      <c r="G2970"/>
      <c r="H2970"/>
      <c r="I2970" s="8"/>
      <c r="J2970" s="425"/>
      <c r="K2970"/>
      <c r="L2970"/>
      <c r="M2970"/>
      <c r="N2970"/>
      <c r="O2970"/>
      <c r="P2970"/>
      <c r="Q2970"/>
      <c r="R2970"/>
      <c r="S2970"/>
      <c r="T2970"/>
      <c r="U2970"/>
    </row>
    <row r="2971" spans="1:21" ht="15.75" customHeight="1">
      <c r="A2971"/>
      <c r="B2971"/>
      <c r="C2971"/>
      <c r="D2971"/>
      <c r="E2971"/>
      <c r="F2971"/>
      <c r="G2971"/>
      <c r="H2971"/>
      <c r="I2971" s="8"/>
      <c r="J2971" s="425"/>
      <c r="K2971"/>
      <c r="L2971"/>
      <c r="M2971"/>
      <c r="N2971"/>
      <c r="O2971"/>
      <c r="P2971"/>
      <c r="Q2971"/>
      <c r="R2971"/>
      <c r="S2971"/>
      <c r="T2971"/>
      <c r="U2971"/>
    </row>
    <row r="2972" spans="1:21" ht="15.75" customHeight="1">
      <c r="A2972"/>
      <c r="B2972"/>
      <c r="C2972"/>
      <c r="D2972"/>
      <c r="E2972"/>
      <c r="F2972"/>
      <c r="G2972"/>
      <c r="H2972"/>
      <c r="I2972" s="8"/>
      <c r="J2972" s="425"/>
      <c r="K2972"/>
      <c r="L2972"/>
      <c r="M2972"/>
      <c r="N2972"/>
      <c r="O2972"/>
      <c r="P2972"/>
      <c r="Q2972"/>
      <c r="R2972"/>
      <c r="S2972"/>
      <c r="T2972"/>
      <c r="U2972"/>
    </row>
    <row r="2973" spans="1:21" ht="15.75" customHeight="1">
      <c r="A2973"/>
      <c r="B2973"/>
      <c r="C2973"/>
      <c r="D2973"/>
      <c r="E2973"/>
      <c r="F2973"/>
      <c r="G2973"/>
      <c r="H2973"/>
      <c r="I2973" s="8"/>
      <c r="J2973" s="425"/>
      <c r="K2973"/>
      <c r="L2973"/>
      <c r="M2973"/>
      <c r="N2973"/>
      <c r="O2973"/>
      <c r="P2973"/>
      <c r="Q2973"/>
      <c r="R2973"/>
      <c r="S2973"/>
      <c r="T2973"/>
      <c r="U2973"/>
    </row>
    <row r="2974" spans="1:21" ht="15.75" customHeight="1">
      <c r="A2974"/>
      <c r="B2974"/>
      <c r="C2974"/>
      <c r="D2974"/>
      <c r="E2974"/>
      <c r="F2974"/>
      <c r="G2974"/>
      <c r="H2974"/>
      <c r="I2974" s="8"/>
      <c r="J2974" s="425"/>
      <c r="K2974"/>
      <c r="L2974"/>
      <c r="M2974"/>
      <c r="N2974"/>
      <c r="O2974"/>
      <c r="P2974"/>
      <c r="Q2974"/>
      <c r="R2974"/>
      <c r="S2974"/>
      <c r="T2974"/>
      <c r="U2974"/>
    </row>
    <row r="2975" spans="1:21" ht="15.75" customHeight="1">
      <c r="A2975"/>
      <c r="B2975"/>
      <c r="C2975"/>
      <c r="D2975"/>
      <c r="E2975"/>
      <c r="F2975"/>
      <c r="G2975"/>
      <c r="H2975"/>
      <c r="I2975" s="8"/>
      <c r="J2975" s="425"/>
      <c r="K2975"/>
      <c r="L2975"/>
      <c r="M2975"/>
      <c r="N2975"/>
      <c r="O2975"/>
      <c r="P2975"/>
      <c r="Q2975"/>
      <c r="R2975"/>
      <c r="S2975"/>
      <c r="T2975"/>
      <c r="U2975"/>
    </row>
    <row r="2976" spans="1:21" ht="15.75" customHeight="1">
      <c r="A2976"/>
      <c r="B2976"/>
      <c r="C2976"/>
      <c r="D2976"/>
      <c r="E2976"/>
      <c r="F2976"/>
      <c r="G2976"/>
      <c r="H2976"/>
      <c r="I2976" s="8"/>
      <c r="J2976" s="425"/>
      <c r="K2976"/>
      <c r="L2976"/>
      <c r="M2976"/>
      <c r="N2976"/>
      <c r="O2976"/>
      <c r="P2976"/>
      <c r="Q2976"/>
      <c r="R2976"/>
      <c r="S2976"/>
      <c r="T2976"/>
      <c r="U2976"/>
    </row>
    <row r="2977" spans="1:21" ht="15.75" customHeight="1">
      <c r="A2977"/>
      <c r="B2977"/>
      <c r="C2977"/>
      <c r="D2977"/>
      <c r="E2977"/>
      <c r="F2977"/>
      <c r="G2977"/>
      <c r="H2977"/>
      <c r="I2977" s="8"/>
      <c r="J2977" s="425"/>
      <c r="K2977"/>
      <c r="L2977"/>
      <c r="M2977"/>
      <c r="N2977"/>
      <c r="O2977"/>
      <c r="P2977"/>
      <c r="Q2977"/>
      <c r="R2977"/>
      <c r="S2977"/>
      <c r="T2977"/>
      <c r="U2977"/>
    </row>
    <row r="2978" spans="1:21" ht="15.75" customHeight="1">
      <c r="A2978"/>
      <c r="B2978"/>
      <c r="C2978"/>
      <c r="D2978"/>
      <c r="E2978"/>
      <c r="F2978"/>
      <c r="G2978"/>
      <c r="H2978"/>
      <c r="I2978" s="8"/>
      <c r="J2978" s="425"/>
      <c r="K2978"/>
      <c r="L2978"/>
      <c r="M2978"/>
      <c r="N2978"/>
      <c r="O2978"/>
      <c r="P2978"/>
      <c r="Q2978"/>
      <c r="R2978"/>
      <c r="S2978"/>
      <c r="T2978"/>
      <c r="U2978"/>
    </row>
    <row r="2979" spans="1:21" ht="15.75" customHeight="1">
      <c r="A2979"/>
      <c r="B2979"/>
      <c r="C2979"/>
      <c r="D2979"/>
      <c r="E2979"/>
      <c r="F2979"/>
      <c r="G2979"/>
      <c r="H2979"/>
      <c r="I2979" s="8"/>
      <c r="J2979" s="425"/>
      <c r="K2979"/>
      <c r="L2979"/>
      <c r="M2979"/>
      <c r="N2979"/>
      <c r="O2979"/>
      <c r="P2979"/>
      <c r="Q2979"/>
      <c r="R2979"/>
      <c r="S2979"/>
      <c r="T2979"/>
      <c r="U2979"/>
    </row>
    <row r="2980" spans="1:21" ht="15.75" customHeight="1">
      <c r="A2980"/>
      <c r="B2980"/>
      <c r="C2980"/>
      <c r="D2980"/>
      <c r="E2980"/>
      <c r="F2980"/>
      <c r="G2980"/>
      <c r="H2980"/>
      <c r="I2980" s="8"/>
      <c r="J2980" s="425"/>
      <c r="K2980"/>
      <c r="L2980"/>
      <c r="M2980"/>
      <c r="N2980"/>
      <c r="O2980"/>
      <c r="P2980"/>
      <c r="Q2980"/>
      <c r="R2980"/>
      <c r="S2980"/>
      <c r="T2980"/>
      <c r="U2980"/>
    </row>
    <row r="2981" spans="1:21" ht="15.75" customHeight="1">
      <c r="A2981"/>
      <c r="B2981"/>
      <c r="C2981"/>
      <c r="D2981"/>
      <c r="E2981"/>
      <c r="F2981"/>
      <c r="G2981"/>
      <c r="H2981"/>
      <c r="I2981" s="8"/>
      <c r="J2981" s="425"/>
      <c r="K2981"/>
      <c r="L2981"/>
      <c r="M2981"/>
      <c r="N2981"/>
      <c r="O2981"/>
      <c r="P2981"/>
      <c r="Q2981"/>
      <c r="R2981"/>
      <c r="S2981"/>
      <c r="T2981"/>
      <c r="U2981"/>
    </row>
    <row r="2982" spans="1:21" ht="15.75" customHeight="1">
      <c r="A2982"/>
      <c r="B2982"/>
      <c r="C2982"/>
      <c r="D2982"/>
      <c r="E2982"/>
      <c r="F2982"/>
      <c r="G2982"/>
      <c r="H2982"/>
      <c r="I2982" s="8"/>
      <c r="J2982" s="425"/>
      <c r="K2982"/>
      <c r="L2982"/>
      <c r="M2982"/>
      <c r="N2982"/>
      <c r="O2982"/>
      <c r="P2982"/>
      <c r="Q2982"/>
      <c r="R2982"/>
      <c r="S2982"/>
      <c r="T2982"/>
      <c r="U2982"/>
    </row>
    <row r="2983" spans="1:21" ht="15.75" customHeight="1">
      <c r="A2983"/>
      <c r="B2983"/>
      <c r="C2983"/>
      <c r="D2983"/>
      <c r="E2983"/>
      <c r="F2983"/>
      <c r="G2983"/>
      <c r="H2983"/>
      <c r="I2983" s="8"/>
      <c r="J2983" s="425"/>
      <c r="K2983"/>
      <c r="L2983"/>
      <c r="M2983"/>
      <c r="N2983"/>
      <c r="O2983"/>
      <c r="P2983"/>
      <c r="Q2983"/>
      <c r="R2983"/>
      <c r="S2983"/>
      <c r="T2983"/>
      <c r="U2983"/>
    </row>
    <row r="2984" spans="1:21" ht="15.75" customHeight="1">
      <c r="A2984"/>
      <c r="B2984"/>
      <c r="C2984"/>
      <c r="D2984"/>
      <c r="E2984"/>
      <c r="F2984"/>
      <c r="G2984"/>
      <c r="H2984"/>
      <c r="I2984" s="8"/>
      <c r="J2984" s="425"/>
      <c r="K2984"/>
      <c r="L2984"/>
      <c r="M2984"/>
      <c r="N2984"/>
      <c r="O2984"/>
      <c r="P2984"/>
      <c r="Q2984"/>
      <c r="R2984"/>
      <c r="S2984"/>
      <c r="T2984"/>
      <c r="U2984"/>
    </row>
    <row r="2985" spans="1:21" ht="15.75" customHeight="1">
      <c r="A2985"/>
      <c r="B2985"/>
      <c r="C2985"/>
      <c r="D2985"/>
      <c r="E2985"/>
      <c r="F2985"/>
      <c r="G2985"/>
      <c r="H2985"/>
      <c r="I2985" s="8"/>
      <c r="J2985" s="425"/>
      <c r="K2985"/>
      <c r="L2985"/>
      <c r="M2985"/>
      <c r="N2985"/>
      <c r="O2985"/>
      <c r="P2985"/>
      <c r="Q2985"/>
      <c r="R2985"/>
      <c r="S2985"/>
      <c r="T2985"/>
      <c r="U2985"/>
    </row>
    <row r="2986" spans="1:21" ht="15.75" customHeight="1">
      <c r="A2986"/>
      <c r="B2986"/>
      <c r="C2986"/>
      <c r="D2986"/>
      <c r="E2986"/>
      <c r="F2986"/>
      <c r="G2986"/>
      <c r="H2986"/>
      <c r="I2986" s="8"/>
      <c r="J2986" s="425"/>
      <c r="K2986"/>
      <c r="L2986"/>
      <c r="M2986"/>
      <c r="N2986"/>
      <c r="O2986"/>
      <c r="P2986"/>
      <c r="Q2986"/>
      <c r="R2986"/>
      <c r="S2986"/>
      <c r="T2986"/>
      <c r="U2986"/>
    </row>
    <row r="2987" spans="1:21" ht="15.75" customHeight="1">
      <c r="A2987"/>
      <c r="B2987"/>
      <c r="C2987"/>
      <c r="D2987"/>
      <c r="E2987"/>
      <c r="F2987"/>
      <c r="G2987"/>
      <c r="H2987"/>
      <c r="I2987" s="8"/>
      <c r="J2987" s="425"/>
      <c r="K2987"/>
      <c r="L2987"/>
      <c r="M2987"/>
      <c r="N2987"/>
      <c r="O2987"/>
      <c r="P2987"/>
      <c r="Q2987"/>
      <c r="R2987"/>
      <c r="S2987"/>
      <c r="T2987"/>
      <c r="U2987"/>
    </row>
    <row r="2988" spans="1:21" ht="15.75" customHeight="1">
      <c r="A2988"/>
      <c r="B2988"/>
      <c r="C2988"/>
      <c r="D2988"/>
      <c r="E2988"/>
      <c r="F2988"/>
      <c r="G2988"/>
      <c r="H2988"/>
      <c r="I2988" s="8"/>
      <c r="J2988" s="425"/>
      <c r="K2988"/>
      <c r="L2988"/>
      <c r="M2988"/>
      <c r="N2988"/>
      <c r="O2988"/>
      <c r="P2988"/>
      <c r="Q2988"/>
      <c r="R2988"/>
      <c r="S2988"/>
      <c r="T2988"/>
      <c r="U2988"/>
    </row>
    <row r="2989" spans="1:21" ht="15.75" customHeight="1">
      <c r="A2989"/>
      <c r="B2989"/>
      <c r="C2989"/>
      <c r="D2989"/>
      <c r="E2989"/>
      <c r="F2989"/>
      <c r="G2989"/>
      <c r="H2989"/>
      <c r="I2989" s="8"/>
      <c r="J2989" s="425"/>
      <c r="K2989"/>
      <c r="L2989"/>
      <c r="M2989"/>
      <c r="N2989"/>
      <c r="O2989"/>
      <c r="P2989"/>
      <c r="Q2989"/>
      <c r="R2989"/>
      <c r="S2989"/>
      <c r="T2989"/>
      <c r="U2989"/>
    </row>
    <row r="2990" spans="1:21" ht="15.75" customHeight="1">
      <c r="A2990"/>
      <c r="B2990"/>
      <c r="C2990"/>
      <c r="D2990"/>
      <c r="E2990"/>
      <c r="F2990"/>
      <c r="G2990"/>
      <c r="H2990"/>
      <c r="I2990" s="8"/>
      <c r="J2990" s="425"/>
      <c r="K2990"/>
      <c r="L2990"/>
      <c r="M2990"/>
      <c r="N2990"/>
      <c r="O2990"/>
      <c r="P2990"/>
      <c r="Q2990"/>
      <c r="R2990"/>
      <c r="S2990"/>
      <c r="T2990"/>
      <c r="U2990"/>
    </row>
    <row r="2991" spans="1:21" ht="15.75" customHeight="1">
      <c r="A2991"/>
      <c r="B2991"/>
      <c r="C2991"/>
      <c r="D2991"/>
      <c r="E2991"/>
      <c r="F2991"/>
      <c r="G2991"/>
      <c r="H2991"/>
      <c r="I2991" s="8"/>
      <c r="J2991" s="425"/>
      <c r="K2991"/>
      <c r="L2991"/>
      <c r="M2991"/>
      <c r="N2991"/>
      <c r="O2991"/>
      <c r="P2991"/>
      <c r="Q2991"/>
      <c r="R2991"/>
      <c r="S2991"/>
      <c r="T2991"/>
      <c r="U2991"/>
    </row>
    <row r="2992" spans="1:21" ht="15.75" customHeight="1">
      <c r="A2992"/>
      <c r="B2992"/>
      <c r="C2992"/>
      <c r="D2992"/>
      <c r="E2992"/>
      <c r="F2992"/>
      <c r="G2992"/>
      <c r="H2992"/>
      <c r="I2992" s="8"/>
      <c r="J2992" s="425"/>
      <c r="K2992"/>
      <c r="L2992"/>
      <c r="M2992"/>
      <c r="N2992"/>
      <c r="O2992"/>
      <c r="P2992"/>
      <c r="Q2992"/>
      <c r="R2992"/>
      <c r="S2992"/>
      <c r="T2992"/>
      <c r="U2992"/>
    </row>
    <row r="2993" spans="1:21" ht="15.75" customHeight="1">
      <c r="A2993"/>
      <c r="B2993"/>
      <c r="C2993"/>
      <c r="D2993"/>
      <c r="E2993"/>
      <c r="F2993"/>
      <c r="G2993"/>
      <c r="H2993"/>
      <c r="I2993" s="8"/>
      <c r="J2993" s="425"/>
      <c r="K2993"/>
      <c r="L2993"/>
      <c r="M2993"/>
      <c r="N2993"/>
      <c r="O2993"/>
      <c r="P2993"/>
      <c r="Q2993"/>
      <c r="R2993"/>
      <c r="S2993"/>
      <c r="T2993"/>
      <c r="U2993"/>
    </row>
    <row r="2994" spans="1:21" ht="15.75" customHeight="1">
      <c r="A2994"/>
      <c r="B2994"/>
      <c r="C2994"/>
      <c r="D2994"/>
      <c r="E2994"/>
      <c r="F2994"/>
      <c r="G2994"/>
      <c r="H2994"/>
      <c r="I2994" s="8"/>
      <c r="J2994" s="425"/>
      <c r="K2994"/>
      <c r="L2994"/>
      <c r="M2994"/>
      <c r="N2994"/>
      <c r="O2994"/>
      <c r="P2994"/>
      <c r="Q2994"/>
      <c r="R2994"/>
      <c r="S2994"/>
      <c r="T2994"/>
      <c r="U2994"/>
    </row>
    <row r="2995" spans="1:21" ht="15.75" customHeight="1">
      <c r="A2995"/>
      <c r="B2995"/>
      <c r="C2995"/>
      <c r="D2995"/>
      <c r="E2995"/>
      <c r="F2995"/>
      <c r="G2995"/>
      <c r="H2995"/>
      <c r="I2995" s="8"/>
      <c r="J2995" s="425"/>
      <c r="K2995"/>
      <c r="L2995"/>
      <c r="M2995"/>
      <c r="N2995"/>
      <c r="O2995"/>
      <c r="P2995"/>
      <c r="Q2995"/>
      <c r="R2995"/>
      <c r="S2995"/>
      <c r="T2995"/>
      <c r="U2995"/>
    </row>
    <row r="2996" spans="1:21" ht="15.75" customHeight="1">
      <c r="A2996"/>
      <c r="B2996"/>
      <c r="C2996"/>
      <c r="D2996"/>
      <c r="E2996"/>
      <c r="F2996"/>
      <c r="G2996"/>
      <c r="H2996"/>
      <c r="I2996" s="8"/>
      <c r="J2996" s="425"/>
      <c r="K2996"/>
      <c r="L2996"/>
      <c r="M2996"/>
      <c r="N2996"/>
      <c r="O2996"/>
      <c r="P2996"/>
      <c r="Q2996"/>
      <c r="R2996"/>
      <c r="S2996"/>
      <c r="T2996"/>
      <c r="U2996"/>
    </row>
    <row r="2997" spans="1:21" ht="15.75" customHeight="1">
      <c r="A2997"/>
      <c r="B2997"/>
      <c r="C2997"/>
      <c r="D2997"/>
      <c r="E2997"/>
      <c r="F2997"/>
      <c r="G2997"/>
      <c r="H2997"/>
      <c r="I2997" s="8"/>
      <c r="J2997" s="425"/>
      <c r="K2997"/>
      <c r="L2997"/>
      <c r="M2997"/>
      <c r="N2997"/>
      <c r="O2997"/>
      <c r="P2997"/>
      <c r="Q2997"/>
      <c r="R2997"/>
      <c r="S2997"/>
      <c r="T2997"/>
      <c r="U2997"/>
    </row>
    <row r="2998" spans="1:21" ht="15.75" customHeight="1">
      <c r="A2998"/>
      <c r="B2998"/>
      <c r="C2998"/>
      <c r="D2998"/>
      <c r="E2998"/>
      <c r="F2998"/>
      <c r="G2998"/>
      <c r="H2998"/>
      <c r="I2998" s="8"/>
      <c r="J2998" s="425"/>
      <c r="K2998"/>
      <c r="L2998"/>
      <c r="M2998"/>
      <c r="N2998"/>
      <c r="O2998"/>
      <c r="P2998"/>
      <c r="Q2998"/>
      <c r="R2998"/>
      <c r="S2998"/>
      <c r="T2998"/>
      <c r="U2998"/>
    </row>
    <row r="2999" spans="1:21" ht="15.75" customHeight="1">
      <c r="A2999"/>
      <c r="B2999"/>
      <c r="C2999"/>
      <c r="D2999"/>
      <c r="E2999"/>
      <c r="F2999"/>
      <c r="G2999"/>
      <c r="H2999"/>
      <c r="I2999" s="8"/>
      <c r="J2999" s="425"/>
      <c r="K2999"/>
      <c r="L2999"/>
      <c r="M2999"/>
      <c r="N2999"/>
      <c r="O2999"/>
      <c r="P2999"/>
      <c r="Q2999"/>
      <c r="R2999"/>
      <c r="S2999"/>
      <c r="T2999"/>
      <c r="U2999"/>
    </row>
    <row r="3000" spans="1:21" ht="15.75" customHeight="1">
      <c r="A3000"/>
      <c r="B3000"/>
      <c r="C3000"/>
      <c r="D3000"/>
      <c r="E3000"/>
      <c r="F3000"/>
      <c r="G3000"/>
      <c r="H3000"/>
      <c r="I3000" s="8"/>
      <c r="J3000" s="425"/>
      <c r="K3000"/>
      <c r="L3000"/>
      <c r="M3000"/>
      <c r="N3000"/>
      <c r="O3000"/>
      <c r="P3000"/>
      <c r="Q3000"/>
      <c r="R3000"/>
      <c r="S3000"/>
      <c r="T3000"/>
      <c r="U3000"/>
    </row>
    <row r="3001" spans="1:21" ht="15.75" customHeight="1">
      <c r="A3001"/>
      <c r="B3001"/>
      <c r="C3001"/>
      <c r="D3001"/>
      <c r="E3001"/>
      <c r="F3001"/>
      <c r="G3001"/>
      <c r="H3001"/>
      <c r="I3001" s="8"/>
      <c r="J3001" s="425"/>
      <c r="K3001"/>
      <c r="L3001"/>
      <c r="M3001"/>
      <c r="N3001"/>
      <c r="O3001"/>
      <c r="P3001"/>
      <c r="Q3001"/>
      <c r="R3001"/>
      <c r="S3001"/>
      <c r="T3001"/>
      <c r="U3001"/>
    </row>
    <row r="3002" spans="1:21" ht="15.75" customHeight="1">
      <c r="A3002"/>
      <c r="B3002"/>
      <c r="C3002"/>
      <c r="D3002"/>
      <c r="E3002"/>
      <c r="F3002"/>
      <c r="G3002"/>
      <c r="H3002"/>
      <c r="I3002" s="8"/>
      <c r="J3002" s="425"/>
      <c r="K3002"/>
      <c r="L3002"/>
      <c r="M3002"/>
      <c r="N3002"/>
      <c r="O3002"/>
      <c r="P3002"/>
      <c r="Q3002"/>
      <c r="R3002"/>
      <c r="S3002"/>
      <c r="T3002"/>
      <c r="U3002"/>
    </row>
    <row r="3003" spans="1:21" ht="15.75" customHeight="1">
      <c r="A3003"/>
      <c r="B3003"/>
      <c r="C3003"/>
      <c r="D3003"/>
      <c r="E3003"/>
      <c r="F3003"/>
      <c r="G3003"/>
      <c r="H3003"/>
      <c r="I3003" s="8"/>
      <c r="J3003" s="425"/>
      <c r="K3003"/>
      <c r="L3003"/>
      <c r="M3003"/>
      <c r="N3003"/>
      <c r="O3003"/>
      <c r="P3003"/>
      <c r="Q3003"/>
      <c r="R3003"/>
      <c r="S3003"/>
      <c r="T3003"/>
      <c r="U3003"/>
    </row>
    <row r="3004" spans="1:21" ht="15.75" customHeight="1">
      <c r="A3004"/>
      <c r="B3004"/>
      <c r="C3004"/>
      <c r="D3004"/>
      <c r="E3004"/>
      <c r="F3004"/>
      <c r="G3004"/>
      <c r="H3004"/>
      <c r="I3004" s="8"/>
      <c r="J3004" s="425"/>
      <c r="K3004"/>
      <c r="L3004"/>
      <c r="M3004"/>
      <c r="N3004"/>
      <c r="O3004"/>
      <c r="P3004"/>
      <c r="Q3004"/>
      <c r="R3004"/>
      <c r="S3004"/>
      <c r="T3004"/>
      <c r="U3004"/>
    </row>
    <row r="3005" spans="1:21" ht="15.75" customHeight="1">
      <c r="A3005"/>
      <c r="B3005"/>
      <c r="C3005"/>
      <c r="D3005"/>
      <c r="E3005"/>
      <c r="F3005"/>
      <c r="G3005"/>
      <c r="H3005"/>
      <c r="I3005" s="8"/>
      <c r="J3005" s="425"/>
      <c r="K3005"/>
      <c r="L3005"/>
      <c r="M3005"/>
      <c r="N3005"/>
      <c r="O3005"/>
      <c r="P3005"/>
      <c r="Q3005"/>
      <c r="R3005"/>
      <c r="S3005"/>
      <c r="T3005"/>
      <c r="U3005"/>
    </row>
    <row r="3006" spans="1:21" ht="15.75" customHeight="1">
      <c r="A3006"/>
      <c r="B3006"/>
      <c r="C3006"/>
      <c r="D3006"/>
      <c r="E3006"/>
      <c r="F3006"/>
      <c r="G3006"/>
      <c r="H3006"/>
      <c r="I3006" s="8"/>
      <c r="J3006" s="425"/>
      <c r="K3006"/>
      <c r="L3006"/>
      <c r="M3006"/>
      <c r="N3006"/>
      <c r="O3006"/>
      <c r="P3006"/>
      <c r="Q3006"/>
      <c r="R3006"/>
      <c r="S3006"/>
      <c r="T3006"/>
      <c r="U3006"/>
    </row>
    <row r="3007" spans="1:21" ht="15.75" customHeight="1">
      <c r="A3007"/>
      <c r="B3007"/>
      <c r="C3007"/>
      <c r="D3007"/>
      <c r="E3007"/>
      <c r="F3007"/>
      <c r="G3007"/>
      <c r="H3007"/>
      <c r="I3007" s="8"/>
      <c r="J3007" s="425"/>
      <c r="K3007"/>
      <c r="L3007"/>
      <c r="M3007"/>
      <c r="N3007"/>
      <c r="O3007"/>
      <c r="P3007"/>
      <c r="Q3007"/>
      <c r="R3007"/>
      <c r="S3007"/>
      <c r="T3007"/>
      <c r="U3007"/>
    </row>
    <row r="3008" spans="1:21" ht="15.75" customHeight="1">
      <c r="A3008"/>
      <c r="B3008"/>
      <c r="C3008"/>
      <c r="D3008"/>
      <c r="E3008"/>
      <c r="F3008"/>
      <c r="G3008"/>
      <c r="H3008"/>
      <c r="I3008" s="8"/>
      <c r="J3008" s="425"/>
      <c r="K3008"/>
      <c r="L3008"/>
      <c r="M3008"/>
      <c r="N3008"/>
      <c r="O3008"/>
      <c r="P3008"/>
      <c r="Q3008"/>
      <c r="R3008"/>
      <c r="S3008"/>
      <c r="T3008"/>
      <c r="U3008"/>
    </row>
    <row r="3009" spans="1:21" ht="15.75" customHeight="1">
      <c r="A3009"/>
      <c r="B3009"/>
      <c r="C3009"/>
      <c r="D3009"/>
      <c r="E3009"/>
      <c r="F3009"/>
      <c r="G3009"/>
      <c r="H3009"/>
      <c r="I3009" s="8"/>
      <c r="J3009" s="425"/>
      <c r="K3009"/>
      <c r="L3009"/>
      <c r="M3009"/>
      <c r="N3009"/>
      <c r="O3009"/>
      <c r="P3009"/>
      <c r="Q3009"/>
      <c r="R3009"/>
      <c r="S3009"/>
      <c r="T3009"/>
      <c r="U3009"/>
    </row>
    <row r="3010" spans="1:21" ht="15.75" customHeight="1">
      <c r="A3010"/>
      <c r="B3010"/>
      <c r="C3010"/>
      <c r="D3010"/>
      <c r="E3010"/>
      <c r="F3010"/>
      <c r="G3010"/>
      <c r="H3010"/>
      <c r="I3010" s="8"/>
      <c r="J3010" s="425"/>
      <c r="K3010"/>
      <c r="L3010"/>
      <c r="M3010"/>
      <c r="N3010"/>
      <c r="O3010"/>
      <c r="P3010"/>
      <c r="Q3010"/>
      <c r="R3010"/>
      <c r="S3010"/>
      <c r="T3010"/>
      <c r="U3010"/>
    </row>
    <row r="3011" spans="1:21" ht="15.75" customHeight="1">
      <c r="A3011"/>
      <c r="B3011"/>
      <c r="C3011"/>
      <c r="D3011"/>
      <c r="E3011"/>
      <c r="F3011"/>
      <c r="G3011"/>
      <c r="H3011"/>
      <c r="I3011" s="8"/>
      <c r="J3011" s="425"/>
      <c r="K3011"/>
      <c r="L3011"/>
      <c r="M3011"/>
      <c r="N3011"/>
      <c r="O3011"/>
      <c r="P3011"/>
      <c r="Q3011"/>
      <c r="R3011"/>
      <c r="S3011"/>
      <c r="T3011"/>
      <c r="U3011"/>
    </row>
    <row r="3012" spans="1:21" ht="15.75" customHeight="1">
      <c r="A3012"/>
      <c r="B3012"/>
      <c r="C3012"/>
      <c r="D3012"/>
      <c r="E3012"/>
      <c r="F3012"/>
      <c r="G3012"/>
      <c r="H3012"/>
      <c r="I3012" s="8"/>
      <c r="J3012" s="425"/>
      <c r="K3012"/>
      <c r="L3012"/>
      <c r="M3012"/>
      <c r="N3012"/>
      <c r="O3012"/>
      <c r="P3012"/>
      <c r="Q3012"/>
      <c r="R3012"/>
      <c r="S3012"/>
      <c r="T3012"/>
      <c r="U3012"/>
    </row>
    <row r="3013" spans="1:21" ht="15.75" customHeight="1">
      <c r="A3013"/>
      <c r="B3013"/>
      <c r="C3013"/>
      <c r="D3013"/>
      <c r="E3013"/>
      <c r="F3013"/>
      <c r="G3013"/>
      <c r="H3013"/>
      <c r="I3013" s="8"/>
      <c r="J3013" s="425"/>
      <c r="K3013"/>
      <c r="L3013"/>
      <c r="M3013"/>
      <c r="N3013"/>
      <c r="O3013"/>
      <c r="P3013"/>
      <c r="Q3013"/>
      <c r="R3013"/>
      <c r="S3013"/>
      <c r="T3013"/>
      <c r="U3013"/>
    </row>
    <row r="3014" spans="1:21" ht="15.75" customHeight="1">
      <c r="A3014"/>
      <c r="B3014"/>
      <c r="C3014"/>
      <c r="D3014"/>
      <c r="E3014"/>
      <c r="F3014"/>
      <c r="G3014"/>
      <c r="H3014"/>
      <c r="I3014" s="8"/>
      <c r="J3014" s="425"/>
      <c r="K3014"/>
      <c r="L3014"/>
      <c r="M3014"/>
      <c r="N3014"/>
      <c r="O3014"/>
      <c r="P3014"/>
      <c r="Q3014"/>
      <c r="R3014"/>
      <c r="S3014"/>
      <c r="T3014"/>
      <c r="U3014"/>
    </row>
    <row r="3015" spans="1:21" ht="15.75" customHeight="1">
      <c r="A3015"/>
      <c r="B3015"/>
      <c r="C3015"/>
      <c r="D3015"/>
      <c r="E3015"/>
      <c r="F3015"/>
      <c r="G3015"/>
      <c r="H3015"/>
      <c r="I3015" s="8"/>
      <c r="J3015" s="425"/>
      <c r="K3015"/>
      <c r="L3015"/>
      <c r="M3015"/>
      <c r="N3015"/>
      <c r="O3015"/>
      <c r="P3015"/>
      <c r="Q3015"/>
      <c r="R3015"/>
      <c r="S3015"/>
      <c r="T3015"/>
      <c r="U3015"/>
    </row>
    <row r="3016" spans="1:21" ht="15.75" customHeight="1">
      <c r="A3016"/>
      <c r="B3016"/>
      <c r="C3016"/>
      <c r="D3016"/>
      <c r="E3016"/>
      <c r="F3016"/>
      <c r="G3016"/>
      <c r="H3016"/>
      <c r="I3016" s="8"/>
      <c r="J3016" s="425"/>
      <c r="K3016"/>
      <c r="L3016"/>
      <c r="M3016"/>
      <c r="N3016"/>
      <c r="O3016"/>
      <c r="P3016"/>
      <c r="Q3016"/>
      <c r="R3016"/>
      <c r="S3016"/>
      <c r="T3016"/>
      <c r="U3016"/>
    </row>
    <row r="3017" spans="1:21" ht="15.75" customHeight="1">
      <c r="A3017"/>
      <c r="B3017"/>
      <c r="C3017"/>
      <c r="D3017"/>
      <c r="E3017"/>
      <c r="F3017"/>
      <c r="G3017"/>
      <c r="H3017"/>
      <c r="I3017" s="8"/>
      <c r="J3017" s="425"/>
      <c r="K3017"/>
      <c r="L3017"/>
      <c r="M3017"/>
      <c r="N3017"/>
      <c r="O3017"/>
      <c r="P3017"/>
      <c r="Q3017"/>
      <c r="R3017"/>
      <c r="S3017"/>
      <c r="T3017"/>
      <c r="U3017"/>
    </row>
    <row r="3018" spans="1:21" ht="15.75" customHeight="1">
      <c r="A3018"/>
      <c r="B3018"/>
      <c r="C3018"/>
      <c r="D3018"/>
      <c r="E3018"/>
      <c r="F3018"/>
      <c r="G3018"/>
      <c r="H3018"/>
      <c r="I3018" s="8"/>
      <c r="J3018" s="425"/>
      <c r="K3018"/>
      <c r="L3018"/>
      <c r="M3018"/>
      <c r="N3018"/>
      <c r="O3018"/>
      <c r="P3018"/>
      <c r="Q3018"/>
      <c r="R3018"/>
      <c r="S3018"/>
      <c r="T3018"/>
      <c r="U3018"/>
    </row>
    <row r="3019" spans="1:21" ht="15.75" customHeight="1">
      <c r="A3019"/>
      <c r="B3019"/>
      <c r="C3019"/>
      <c r="D3019"/>
      <c r="E3019"/>
      <c r="F3019"/>
      <c r="G3019"/>
      <c r="H3019"/>
      <c r="I3019" s="8"/>
      <c r="J3019" s="425"/>
      <c r="K3019"/>
      <c r="L3019"/>
      <c r="M3019"/>
      <c r="N3019"/>
      <c r="O3019"/>
      <c r="P3019"/>
      <c r="Q3019"/>
      <c r="R3019"/>
      <c r="S3019"/>
      <c r="T3019"/>
      <c r="U3019"/>
    </row>
    <row r="3020" spans="1:21" ht="15.75" customHeight="1">
      <c r="A3020"/>
      <c r="B3020"/>
      <c r="C3020"/>
      <c r="D3020"/>
      <c r="E3020"/>
      <c r="F3020"/>
      <c r="G3020"/>
      <c r="H3020"/>
      <c r="I3020" s="8"/>
      <c r="J3020" s="425"/>
      <c r="K3020"/>
      <c r="L3020"/>
      <c r="M3020"/>
      <c r="N3020"/>
      <c r="O3020"/>
      <c r="P3020"/>
      <c r="Q3020"/>
      <c r="R3020"/>
      <c r="S3020"/>
      <c r="T3020"/>
      <c r="U3020"/>
    </row>
    <row r="3021" spans="1:21" ht="15.75" customHeight="1">
      <c r="A3021"/>
      <c r="B3021"/>
      <c r="C3021"/>
      <c r="D3021"/>
      <c r="E3021"/>
      <c r="F3021"/>
      <c r="G3021"/>
      <c r="H3021"/>
      <c r="I3021" s="8"/>
      <c r="J3021" s="425"/>
      <c r="K3021"/>
      <c r="L3021"/>
      <c r="M3021"/>
      <c r="N3021"/>
      <c r="O3021"/>
      <c r="P3021"/>
      <c r="Q3021"/>
      <c r="R3021"/>
      <c r="S3021"/>
      <c r="T3021"/>
      <c r="U3021"/>
    </row>
    <row r="3022" spans="1:21" ht="15.75" customHeight="1">
      <c r="A3022"/>
      <c r="B3022"/>
      <c r="C3022"/>
      <c r="D3022"/>
      <c r="E3022"/>
      <c r="F3022"/>
      <c r="G3022"/>
      <c r="H3022"/>
      <c r="I3022" s="8"/>
      <c r="J3022" s="425"/>
      <c r="K3022"/>
      <c r="L3022"/>
      <c r="M3022"/>
      <c r="N3022"/>
      <c r="O3022"/>
      <c r="P3022"/>
      <c r="Q3022"/>
      <c r="R3022"/>
      <c r="S3022"/>
      <c r="T3022"/>
      <c r="U3022"/>
    </row>
    <row r="3023" spans="1:21" ht="15.75" customHeight="1">
      <c r="A3023"/>
      <c r="B3023"/>
      <c r="C3023"/>
      <c r="D3023"/>
      <c r="E3023"/>
      <c r="F3023"/>
      <c r="G3023"/>
      <c r="H3023"/>
      <c r="I3023" s="8"/>
      <c r="J3023" s="425"/>
      <c r="K3023"/>
      <c r="L3023"/>
      <c r="M3023"/>
      <c r="N3023"/>
      <c r="O3023"/>
      <c r="P3023"/>
      <c r="Q3023"/>
      <c r="R3023"/>
      <c r="S3023"/>
      <c r="T3023"/>
      <c r="U3023"/>
    </row>
    <row r="3024" spans="1:21" ht="15.75" customHeight="1">
      <c r="A3024"/>
      <c r="B3024"/>
      <c r="C3024"/>
      <c r="D3024"/>
      <c r="E3024"/>
      <c r="F3024"/>
      <c r="G3024"/>
      <c r="H3024"/>
      <c r="I3024" s="8"/>
      <c r="J3024" s="425"/>
      <c r="K3024"/>
      <c r="L3024"/>
      <c r="M3024"/>
      <c r="N3024"/>
      <c r="O3024"/>
      <c r="P3024"/>
      <c r="Q3024"/>
      <c r="R3024"/>
      <c r="S3024"/>
      <c r="T3024"/>
      <c r="U3024"/>
    </row>
    <row r="3025" spans="1:21" ht="15.75" customHeight="1">
      <c r="A3025"/>
      <c r="B3025"/>
      <c r="C3025"/>
      <c r="D3025"/>
      <c r="E3025"/>
      <c r="F3025"/>
      <c r="G3025"/>
      <c r="H3025"/>
      <c r="I3025" s="8"/>
      <c r="J3025" s="425"/>
      <c r="K3025"/>
      <c r="L3025"/>
      <c r="M3025"/>
      <c r="N3025"/>
      <c r="O3025"/>
      <c r="P3025"/>
      <c r="Q3025"/>
      <c r="R3025"/>
      <c r="S3025"/>
      <c r="T3025"/>
      <c r="U3025"/>
    </row>
    <row r="3026" spans="1:21" ht="15.75" customHeight="1">
      <c r="A3026"/>
      <c r="B3026"/>
      <c r="C3026"/>
      <c r="D3026"/>
      <c r="E3026"/>
      <c r="F3026"/>
      <c r="G3026"/>
      <c r="H3026"/>
      <c r="I3026" s="8"/>
      <c r="J3026" s="425"/>
      <c r="K3026"/>
      <c r="L3026"/>
      <c r="M3026"/>
      <c r="N3026"/>
      <c r="O3026"/>
      <c r="P3026"/>
      <c r="Q3026"/>
      <c r="R3026"/>
      <c r="S3026"/>
      <c r="T3026"/>
      <c r="U3026"/>
    </row>
    <row r="3027" spans="1:21" ht="15.75" customHeight="1">
      <c r="A3027"/>
      <c r="B3027"/>
      <c r="C3027"/>
      <c r="D3027"/>
      <c r="E3027"/>
      <c r="F3027"/>
      <c r="G3027"/>
      <c r="H3027"/>
      <c r="I3027" s="8"/>
      <c r="J3027" s="425"/>
      <c r="K3027"/>
      <c r="L3027"/>
      <c r="M3027"/>
      <c r="N3027"/>
      <c r="O3027"/>
      <c r="P3027"/>
      <c r="Q3027"/>
      <c r="R3027"/>
      <c r="S3027"/>
      <c r="T3027"/>
      <c r="U3027"/>
    </row>
    <row r="3028" spans="1:21" ht="15.75" customHeight="1">
      <c r="A3028"/>
      <c r="B3028"/>
      <c r="C3028"/>
      <c r="D3028"/>
      <c r="E3028"/>
      <c r="F3028"/>
      <c r="G3028"/>
      <c r="H3028"/>
      <c r="I3028" s="8"/>
      <c r="J3028" s="425"/>
      <c r="K3028"/>
      <c r="L3028"/>
      <c r="M3028"/>
      <c r="N3028"/>
      <c r="O3028"/>
      <c r="P3028"/>
      <c r="Q3028"/>
      <c r="R3028"/>
      <c r="S3028"/>
      <c r="T3028"/>
      <c r="U3028"/>
    </row>
    <row r="3029" spans="1:21" ht="15.75" customHeight="1">
      <c r="A3029"/>
      <c r="B3029"/>
      <c r="C3029"/>
      <c r="D3029"/>
      <c r="E3029"/>
      <c r="F3029"/>
      <c r="G3029"/>
      <c r="H3029"/>
      <c r="I3029" s="8"/>
      <c r="J3029" s="425"/>
      <c r="K3029"/>
      <c r="L3029"/>
      <c r="M3029"/>
      <c r="N3029"/>
      <c r="O3029"/>
      <c r="P3029"/>
      <c r="Q3029"/>
      <c r="R3029"/>
      <c r="S3029"/>
      <c r="T3029"/>
      <c r="U3029"/>
    </row>
    <row r="3030" spans="1:21" ht="15.75" customHeight="1">
      <c r="A3030"/>
      <c r="B3030"/>
      <c r="C3030"/>
      <c r="D3030"/>
      <c r="E3030"/>
      <c r="F3030"/>
      <c r="G3030"/>
      <c r="H3030"/>
      <c r="I3030" s="8"/>
      <c r="J3030" s="425"/>
      <c r="K3030"/>
      <c r="L3030"/>
      <c r="M3030"/>
      <c r="N3030"/>
      <c r="O3030"/>
      <c r="P3030"/>
      <c r="Q3030"/>
      <c r="R3030"/>
      <c r="S3030"/>
      <c r="T3030"/>
      <c r="U3030"/>
    </row>
    <row r="3031" spans="1:21" ht="15.75" customHeight="1">
      <c r="A3031"/>
      <c r="B3031"/>
      <c r="C3031"/>
      <c r="D3031"/>
      <c r="E3031"/>
      <c r="F3031"/>
      <c r="G3031"/>
      <c r="H3031"/>
      <c r="I3031" s="8"/>
      <c r="J3031" s="425"/>
      <c r="K3031"/>
      <c r="L3031"/>
      <c r="M3031"/>
      <c r="N3031"/>
      <c r="O3031"/>
      <c r="P3031"/>
      <c r="Q3031"/>
      <c r="R3031"/>
      <c r="S3031"/>
      <c r="T3031"/>
      <c r="U3031"/>
    </row>
    <row r="3032" spans="1:21" ht="15.75" customHeight="1">
      <c r="A3032"/>
      <c r="B3032"/>
      <c r="C3032"/>
      <c r="D3032"/>
      <c r="E3032"/>
      <c r="F3032"/>
      <c r="G3032"/>
      <c r="H3032"/>
      <c r="I3032" s="8"/>
      <c r="J3032" s="425"/>
      <c r="K3032"/>
      <c r="L3032"/>
      <c r="M3032"/>
      <c r="N3032"/>
      <c r="O3032"/>
      <c r="P3032"/>
      <c r="Q3032"/>
      <c r="R3032"/>
      <c r="S3032"/>
      <c r="T3032"/>
      <c r="U3032"/>
    </row>
    <row r="3033" spans="1:21" ht="15.75" customHeight="1">
      <c r="A3033"/>
      <c r="B3033"/>
      <c r="C3033"/>
      <c r="D3033"/>
      <c r="E3033"/>
      <c r="F3033"/>
      <c r="G3033"/>
      <c r="H3033"/>
      <c r="I3033" s="8"/>
      <c r="J3033" s="425"/>
      <c r="K3033"/>
      <c r="L3033"/>
      <c r="M3033"/>
      <c r="N3033"/>
      <c r="O3033"/>
      <c r="P3033"/>
      <c r="Q3033"/>
      <c r="R3033"/>
      <c r="S3033"/>
      <c r="T3033"/>
      <c r="U3033"/>
    </row>
    <row r="3034" spans="1:21" ht="15.75" customHeight="1">
      <c r="A3034"/>
      <c r="B3034"/>
      <c r="C3034"/>
      <c r="D3034"/>
      <c r="E3034"/>
      <c r="F3034"/>
      <c r="G3034"/>
      <c r="H3034"/>
      <c r="I3034" s="8"/>
      <c r="J3034" s="425"/>
      <c r="K3034"/>
      <c r="L3034"/>
      <c r="M3034"/>
      <c r="N3034"/>
      <c r="O3034"/>
      <c r="P3034"/>
      <c r="Q3034"/>
      <c r="R3034"/>
      <c r="S3034"/>
      <c r="T3034"/>
      <c r="U3034"/>
    </row>
    <row r="3035" spans="1:21" ht="15.75" customHeight="1">
      <c r="A3035"/>
      <c r="B3035"/>
      <c r="C3035"/>
      <c r="D3035"/>
      <c r="E3035"/>
      <c r="F3035"/>
      <c r="G3035"/>
      <c r="H3035"/>
      <c r="I3035" s="8"/>
      <c r="J3035" s="425"/>
      <c r="K3035"/>
      <c r="L3035"/>
      <c r="M3035"/>
      <c r="N3035"/>
      <c r="O3035"/>
      <c r="P3035"/>
      <c r="Q3035"/>
      <c r="R3035"/>
      <c r="S3035"/>
      <c r="T3035"/>
      <c r="U3035"/>
    </row>
    <row r="3036" spans="1:21" ht="15.75" customHeight="1">
      <c r="A3036"/>
      <c r="B3036"/>
      <c r="C3036"/>
      <c r="D3036"/>
      <c r="E3036"/>
      <c r="F3036"/>
      <c r="G3036"/>
      <c r="H3036"/>
      <c r="I3036" s="8"/>
      <c r="J3036" s="425"/>
      <c r="K3036"/>
      <c r="L3036"/>
      <c r="M3036"/>
      <c r="N3036"/>
      <c r="O3036"/>
      <c r="P3036"/>
      <c r="Q3036"/>
      <c r="R3036"/>
      <c r="S3036"/>
      <c r="T3036"/>
      <c r="U3036"/>
    </row>
    <row r="3037" spans="1:21" ht="15.75" customHeight="1">
      <c r="A3037"/>
      <c r="B3037"/>
      <c r="C3037"/>
      <c r="D3037"/>
      <c r="E3037"/>
      <c r="F3037"/>
      <c r="G3037"/>
      <c r="H3037"/>
      <c r="I3037" s="8"/>
      <c r="J3037" s="425"/>
      <c r="K3037"/>
      <c r="L3037"/>
      <c r="M3037"/>
      <c r="N3037"/>
      <c r="O3037"/>
      <c r="P3037"/>
      <c r="Q3037"/>
      <c r="R3037"/>
      <c r="S3037"/>
      <c r="T3037"/>
      <c r="U3037"/>
    </row>
    <row r="3038" spans="1:21" ht="15.75" customHeight="1">
      <c r="A3038"/>
      <c r="B3038"/>
      <c r="C3038"/>
      <c r="D3038"/>
      <c r="E3038"/>
      <c r="F3038"/>
      <c r="G3038"/>
      <c r="H3038"/>
      <c r="I3038" s="8"/>
      <c r="J3038" s="425"/>
      <c r="K3038"/>
      <c r="L3038"/>
      <c r="M3038"/>
      <c r="N3038"/>
      <c r="O3038"/>
      <c r="P3038"/>
      <c r="Q3038"/>
      <c r="R3038"/>
      <c r="S3038"/>
      <c r="T3038"/>
      <c r="U3038"/>
    </row>
    <row r="3039" spans="1:21" ht="15.75" customHeight="1">
      <c r="A3039"/>
      <c r="B3039"/>
      <c r="C3039"/>
      <c r="D3039"/>
      <c r="E3039"/>
      <c r="F3039"/>
      <c r="G3039"/>
      <c r="H3039"/>
      <c r="I3039" s="8"/>
      <c r="J3039" s="425"/>
      <c r="K3039"/>
      <c r="L3039"/>
      <c r="M3039"/>
      <c r="N3039"/>
      <c r="O3039"/>
      <c r="P3039"/>
      <c r="Q3039"/>
      <c r="R3039"/>
      <c r="S3039"/>
      <c r="T3039"/>
      <c r="U3039"/>
    </row>
    <row r="3040" spans="1:21" ht="15.75" customHeight="1">
      <c r="A3040"/>
      <c r="B3040"/>
      <c r="C3040"/>
      <c r="D3040"/>
      <c r="E3040"/>
      <c r="F3040"/>
      <c r="G3040"/>
      <c r="H3040"/>
      <c r="I3040" s="8"/>
      <c r="J3040" s="425"/>
      <c r="K3040"/>
      <c r="L3040"/>
      <c r="M3040"/>
      <c r="N3040"/>
      <c r="O3040"/>
      <c r="P3040"/>
      <c r="Q3040"/>
      <c r="R3040"/>
      <c r="S3040"/>
      <c r="T3040"/>
      <c r="U3040"/>
    </row>
    <row r="3041" spans="1:21" ht="15.75" customHeight="1">
      <c r="A3041"/>
      <c r="B3041"/>
      <c r="C3041"/>
      <c r="D3041"/>
      <c r="E3041"/>
      <c r="F3041"/>
      <c r="G3041"/>
      <c r="H3041"/>
      <c r="I3041" s="8"/>
      <c r="J3041" s="425"/>
      <c r="K3041"/>
      <c r="L3041"/>
      <c r="M3041"/>
      <c r="N3041"/>
      <c r="O3041"/>
      <c r="P3041"/>
      <c r="Q3041"/>
      <c r="R3041"/>
      <c r="S3041"/>
      <c r="T3041"/>
      <c r="U3041"/>
    </row>
    <row r="3042" spans="1:21" ht="15.75" customHeight="1">
      <c r="A3042"/>
      <c r="B3042"/>
      <c r="C3042"/>
      <c r="D3042"/>
      <c r="E3042"/>
      <c r="F3042"/>
      <c r="G3042"/>
      <c r="H3042"/>
      <c r="I3042" s="8"/>
      <c r="J3042" s="425"/>
      <c r="K3042"/>
      <c r="L3042"/>
      <c r="M3042"/>
      <c r="N3042"/>
      <c r="O3042"/>
      <c r="P3042"/>
      <c r="Q3042"/>
      <c r="R3042"/>
      <c r="S3042"/>
      <c r="T3042"/>
      <c r="U3042"/>
    </row>
    <row r="3043" spans="1:21" ht="15.75" customHeight="1">
      <c r="A3043"/>
      <c r="B3043"/>
      <c r="C3043"/>
      <c r="D3043"/>
      <c r="E3043"/>
      <c r="F3043"/>
      <c r="G3043"/>
      <c r="H3043"/>
      <c r="I3043" s="8"/>
      <c r="J3043" s="425"/>
      <c r="K3043"/>
      <c r="L3043"/>
      <c r="M3043"/>
      <c r="N3043"/>
      <c r="O3043"/>
      <c r="P3043"/>
      <c r="Q3043"/>
      <c r="R3043"/>
      <c r="S3043"/>
      <c r="T3043"/>
      <c r="U3043"/>
    </row>
    <row r="3044" spans="1:21" ht="15.75" customHeight="1">
      <c r="A3044"/>
      <c r="B3044"/>
      <c r="C3044"/>
      <c r="D3044"/>
      <c r="E3044"/>
      <c r="F3044"/>
      <c r="G3044"/>
      <c r="H3044"/>
      <c r="I3044" s="8"/>
      <c r="J3044" s="425"/>
      <c r="K3044"/>
      <c r="L3044"/>
      <c r="M3044"/>
      <c r="N3044"/>
      <c r="O3044"/>
      <c r="P3044"/>
      <c r="Q3044"/>
      <c r="R3044"/>
      <c r="S3044"/>
      <c r="T3044"/>
      <c r="U3044"/>
    </row>
    <row r="3045" spans="1:21" ht="15.75" customHeight="1">
      <c r="A3045"/>
      <c r="B3045"/>
      <c r="C3045"/>
      <c r="D3045"/>
      <c r="E3045"/>
      <c r="F3045"/>
      <c r="G3045"/>
      <c r="H3045"/>
      <c r="I3045" s="8"/>
      <c r="J3045" s="425"/>
      <c r="K3045"/>
      <c r="L3045"/>
      <c r="M3045"/>
      <c r="N3045"/>
      <c r="O3045"/>
      <c r="P3045"/>
      <c r="Q3045"/>
      <c r="R3045"/>
      <c r="S3045"/>
      <c r="T3045"/>
      <c r="U3045"/>
    </row>
    <row r="3046" spans="1:21" ht="15.75" customHeight="1">
      <c r="A3046"/>
      <c r="B3046"/>
      <c r="C3046"/>
      <c r="D3046"/>
      <c r="E3046"/>
      <c r="F3046"/>
      <c r="G3046"/>
      <c r="H3046"/>
      <c r="I3046" s="8"/>
      <c r="J3046" s="425"/>
      <c r="K3046"/>
      <c r="L3046"/>
      <c r="M3046"/>
      <c r="N3046"/>
      <c r="O3046"/>
      <c r="P3046"/>
      <c r="Q3046"/>
      <c r="R3046"/>
      <c r="S3046"/>
      <c r="T3046"/>
      <c r="U3046"/>
    </row>
    <row r="3047" spans="1:21" ht="15.75" customHeight="1">
      <c r="A3047"/>
      <c r="B3047"/>
      <c r="C3047"/>
      <c r="D3047"/>
      <c r="E3047"/>
      <c r="F3047"/>
      <c r="G3047"/>
      <c r="H3047"/>
      <c r="I3047" s="8"/>
      <c r="J3047" s="425"/>
      <c r="K3047"/>
      <c r="L3047"/>
      <c r="M3047"/>
      <c r="N3047"/>
      <c r="O3047"/>
      <c r="P3047"/>
      <c r="Q3047"/>
      <c r="R3047"/>
      <c r="S3047"/>
      <c r="T3047"/>
      <c r="U3047"/>
    </row>
    <row r="3048" spans="1:21" ht="15.75" customHeight="1">
      <c r="A3048"/>
      <c r="B3048"/>
      <c r="C3048"/>
      <c r="D3048"/>
      <c r="E3048"/>
      <c r="F3048"/>
      <c r="G3048"/>
      <c r="H3048"/>
      <c r="I3048" s="8"/>
      <c r="J3048" s="425"/>
      <c r="K3048"/>
      <c r="L3048"/>
      <c r="M3048"/>
      <c r="N3048"/>
      <c r="O3048"/>
      <c r="P3048"/>
      <c r="Q3048"/>
      <c r="R3048"/>
      <c r="S3048"/>
      <c r="T3048"/>
      <c r="U3048"/>
    </row>
    <row r="3049" spans="1:21" ht="15.75" customHeight="1">
      <c r="A3049"/>
      <c r="B3049"/>
      <c r="C3049"/>
      <c r="D3049"/>
      <c r="E3049"/>
      <c r="F3049"/>
      <c r="G3049"/>
      <c r="H3049"/>
      <c r="I3049" s="8"/>
      <c r="J3049" s="425"/>
      <c r="K3049"/>
      <c r="L3049"/>
      <c r="M3049"/>
      <c r="N3049"/>
      <c r="O3049"/>
      <c r="P3049"/>
      <c r="Q3049"/>
      <c r="R3049"/>
      <c r="S3049"/>
      <c r="T3049"/>
      <c r="U3049"/>
    </row>
    <row r="3050" spans="1:21" ht="15.75" customHeight="1">
      <c r="A3050"/>
      <c r="B3050"/>
      <c r="C3050"/>
      <c r="D3050"/>
      <c r="E3050"/>
      <c r="F3050"/>
      <c r="G3050"/>
      <c r="H3050"/>
      <c r="I3050" s="8"/>
      <c r="J3050" s="425"/>
      <c r="K3050"/>
      <c r="L3050"/>
      <c r="M3050"/>
      <c r="N3050"/>
      <c r="O3050"/>
      <c r="P3050"/>
      <c r="Q3050"/>
      <c r="R3050"/>
      <c r="S3050"/>
      <c r="T3050"/>
      <c r="U3050"/>
    </row>
    <row r="3051" spans="1:21" ht="15.75" customHeight="1">
      <c r="A3051"/>
      <c r="B3051"/>
      <c r="C3051"/>
      <c r="D3051"/>
      <c r="E3051"/>
      <c r="F3051"/>
      <c r="G3051"/>
      <c r="H3051"/>
      <c r="I3051" s="8"/>
      <c r="J3051" s="425"/>
      <c r="K3051"/>
      <c r="L3051"/>
      <c r="M3051"/>
      <c r="N3051"/>
      <c r="O3051"/>
      <c r="P3051"/>
      <c r="Q3051"/>
      <c r="R3051"/>
      <c r="S3051"/>
      <c r="T3051"/>
      <c r="U3051"/>
    </row>
    <row r="3052" spans="1:21" ht="15.75" customHeight="1">
      <c r="A3052"/>
      <c r="B3052"/>
      <c r="C3052"/>
      <c r="D3052"/>
      <c r="E3052"/>
      <c r="F3052"/>
      <c r="G3052"/>
      <c r="H3052"/>
      <c r="I3052" s="8"/>
      <c r="J3052" s="425"/>
      <c r="K3052"/>
      <c r="L3052"/>
      <c r="M3052"/>
      <c r="N3052"/>
      <c r="O3052"/>
      <c r="P3052"/>
      <c r="Q3052"/>
      <c r="R3052"/>
      <c r="S3052"/>
      <c r="T3052"/>
      <c r="U3052"/>
    </row>
    <row r="3053" spans="1:21" ht="15.75" customHeight="1">
      <c r="A3053"/>
      <c r="B3053"/>
      <c r="C3053"/>
      <c r="D3053"/>
      <c r="E3053"/>
      <c r="F3053"/>
      <c r="G3053"/>
      <c r="H3053"/>
      <c r="I3053" s="8"/>
      <c r="J3053" s="425"/>
      <c r="K3053"/>
      <c r="L3053"/>
      <c r="M3053"/>
      <c r="N3053"/>
      <c r="O3053"/>
      <c r="P3053"/>
      <c r="Q3053"/>
      <c r="R3053"/>
      <c r="S3053"/>
      <c r="T3053"/>
      <c r="U3053"/>
    </row>
    <row r="3054" spans="1:21" ht="15.75" customHeight="1">
      <c r="A3054"/>
      <c r="B3054"/>
      <c r="C3054"/>
      <c r="D3054"/>
      <c r="E3054"/>
      <c r="F3054"/>
      <c r="G3054"/>
      <c r="H3054"/>
      <c r="I3054" s="8"/>
      <c r="J3054" s="425"/>
      <c r="K3054"/>
      <c r="L3054"/>
      <c r="M3054"/>
      <c r="N3054"/>
      <c r="O3054"/>
      <c r="P3054"/>
      <c r="Q3054"/>
      <c r="R3054"/>
      <c r="S3054"/>
      <c r="T3054"/>
      <c r="U3054"/>
    </row>
    <row r="3055" spans="1:21" ht="15.75" customHeight="1">
      <c r="A3055"/>
      <c r="B3055"/>
      <c r="C3055"/>
      <c r="D3055"/>
      <c r="E3055"/>
      <c r="F3055"/>
      <c r="G3055"/>
      <c r="H3055"/>
      <c r="I3055" s="8"/>
      <c r="J3055" s="425"/>
      <c r="K3055"/>
      <c r="L3055"/>
      <c r="M3055"/>
      <c r="N3055"/>
      <c r="O3055"/>
      <c r="P3055"/>
      <c r="Q3055"/>
      <c r="R3055"/>
      <c r="S3055"/>
      <c r="T3055"/>
      <c r="U3055"/>
    </row>
    <row r="3056" spans="1:21" ht="15.75" customHeight="1">
      <c r="A3056"/>
      <c r="B3056"/>
      <c r="C3056"/>
      <c r="D3056"/>
      <c r="E3056"/>
      <c r="F3056"/>
      <c r="G3056"/>
      <c r="H3056"/>
      <c r="I3056" s="8"/>
      <c r="J3056" s="425"/>
      <c r="K3056"/>
      <c r="L3056"/>
      <c r="M3056"/>
      <c r="N3056"/>
      <c r="O3056"/>
      <c r="P3056"/>
      <c r="Q3056"/>
      <c r="R3056"/>
      <c r="S3056"/>
      <c r="T3056"/>
      <c r="U3056"/>
    </row>
    <row r="3057" spans="1:21" ht="15.75" customHeight="1">
      <c r="A3057"/>
      <c r="B3057"/>
      <c r="C3057"/>
      <c r="D3057"/>
      <c r="E3057"/>
      <c r="F3057"/>
      <c r="G3057"/>
      <c r="H3057"/>
      <c r="I3057" s="8"/>
      <c r="J3057" s="425"/>
      <c r="K3057"/>
      <c r="L3057"/>
      <c r="M3057"/>
      <c r="N3057"/>
      <c r="O3057"/>
      <c r="P3057"/>
      <c r="Q3057"/>
      <c r="R3057"/>
      <c r="S3057"/>
      <c r="T3057"/>
      <c r="U3057"/>
    </row>
    <row r="3058" spans="1:21" ht="15.75" customHeight="1">
      <c r="A3058"/>
      <c r="B3058"/>
      <c r="C3058"/>
      <c r="D3058"/>
      <c r="E3058"/>
      <c r="F3058"/>
      <c r="G3058"/>
      <c r="H3058"/>
      <c r="I3058" s="8"/>
      <c r="J3058" s="425"/>
      <c r="K3058"/>
      <c r="L3058"/>
      <c r="M3058"/>
      <c r="N3058"/>
      <c r="O3058"/>
      <c r="P3058"/>
      <c r="Q3058"/>
      <c r="R3058"/>
      <c r="S3058"/>
      <c r="T3058"/>
      <c r="U3058"/>
    </row>
    <row r="3059" spans="1:21" ht="15.75" customHeight="1">
      <c r="A3059"/>
      <c r="B3059"/>
      <c r="C3059"/>
      <c r="D3059"/>
      <c r="E3059"/>
      <c r="F3059"/>
      <c r="G3059"/>
      <c r="H3059"/>
      <c r="I3059" s="8"/>
      <c r="J3059" s="425"/>
      <c r="K3059"/>
      <c r="L3059"/>
      <c r="M3059"/>
      <c r="N3059"/>
      <c r="O3059"/>
      <c r="P3059"/>
      <c r="Q3059"/>
      <c r="R3059"/>
      <c r="S3059"/>
      <c r="T3059"/>
      <c r="U3059"/>
    </row>
    <row r="3060" spans="1:21" ht="15.75" customHeight="1">
      <c r="A3060"/>
      <c r="B3060"/>
      <c r="C3060"/>
      <c r="D3060"/>
      <c r="E3060"/>
      <c r="F3060"/>
      <c r="G3060"/>
      <c r="H3060"/>
      <c r="I3060" s="8"/>
      <c r="J3060" s="425"/>
      <c r="K3060"/>
      <c r="L3060"/>
      <c r="M3060"/>
      <c r="N3060"/>
      <c r="O3060"/>
      <c r="P3060"/>
      <c r="Q3060"/>
      <c r="R3060"/>
      <c r="S3060"/>
      <c r="T3060"/>
      <c r="U3060"/>
    </row>
    <row r="3061" spans="1:21" ht="15.75" customHeight="1">
      <c r="A3061"/>
      <c r="B3061"/>
      <c r="C3061"/>
      <c r="D3061"/>
      <c r="E3061"/>
      <c r="F3061"/>
      <c r="G3061"/>
      <c r="H3061"/>
      <c r="I3061" s="8"/>
      <c r="J3061" s="425"/>
      <c r="K3061"/>
      <c r="L3061"/>
      <c r="M3061"/>
      <c r="N3061"/>
      <c r="O3061"/>
      <c r="P3061"/>
      <c r="Q3061"/>
      <c r="R3061"/>
      <c r="S3061"/>
      <c r="T3061"/>
      <c r="U3061"/>
    </row>
    <row r="3062" spans="1:21" ht="15.75" customHeight="1">
      <c r="A3062"/>
      <c r="B3062"/>
      <c r="C3062"/>
      <c r="D3062"/>
      <c r="E3062"/>
      <c r="F3062"/>
      <c r="G3062"/>
      <c r="H3062"/>
      <c r="I3062" s="8"/>
      <c r="J3062" s="425"/>
      <c r="K3062"/>
      <c r="L3062"/>
      <c r="M3062"/>
      <c r="N3062"/>
      <c r="O3062"/>
      <c r="P3062"/>
      <c r="Q3062"/>
      <c r="R3062"/>
      <c r="S3062"/>
      <c r="T3062"/>
      <c r="U3062"/>
    </row>
    <row r="3063" spans="1:21" ht="15.75" customHeight="1">
      <c r="A3063"/>
      <c r="B3063"/>
      <c r="C3063"/>
      <c r="D3063"/>
      <c r="E3063"/>
      <c r="F3063"/>
      <c r="G3063"/>
      <c r="H3063"/>
      <c r="I3063" s="8"/>
      <c r="J3063" s="425"/>
      <c r="K3063"/>
      <c r="L3063"/>
      <c r="M3063"/>
      <c r="N3063"/>
      <c r="O3063"/>
      <c r="P3063"/>
      <c r="Q3063"/>
      <c r="R3063"/>
      <c r="S3063"/>
      <c r="T3063"/>
      <c r="U3063"/>
    </row>
    <row r="3064" spans="1:21" ht="15.75" customHeight="1">
      <c r="A3064"/>
      <c r="B3064"/>
      <c r="C3064"/>
      <c r="D3064"/>
      <c r="E3064"/>
      <c r="F3064"/>
      <c r="G3064"/>
      <c r="H3064"/>
      <c r="I3064" s="8"/>
      <c r="J3064" s="425"/>
      <c r="K3064"/>
      <c r="L3064"/>
      <c r="M3064"/>
      <c r="N3064"/>
      <c r="O3064"/>
      <c r="P3064"/>
      <c r="Q3064"/>
      <c r="R3064"/>
      <c r="S3064"/>
      <c r="T3064"/>
      <c r="U3064"/>
    </row>
    <row r="3065" spans="1:21" ht="15.75" customHeight="1">
      <c r="A3065"/>
      <c r="B3065"/>
      <c r="C3065"/>
      <c r="D3065"/>
      <c r="E3065"/>
      <c r="F3065"/>
      <c r="G3065"/>
      <c r="H3065"/>
      <c r="I3065" s="8"/>
      <c r="J3065" s="425"/>
      <c r="K3065"/>
      <c r="L3065"/>
      <c r="M3065"/>
      <c r="N3065"/>
      <c r="O3065"/>
      <c r="P3065"/>
      <c r="Q3065"/>
      <c r="R3065"/>
      <c r="S3065"/>
      <c r="T3065"/>
      <c r="U3065"/>
    </row>
    <row r="3066" spans="1:21" ht="15.75" customHeight="1">
      <c r="A3066"/>
      <c r="B3066"/>
      <c r="C3066"/>
      <c r="D3066"/>
      <c r="E3066"/>
      <c r="F3066"/>
      <c r="G3066"/>
      <c r="H3066"/>
      <c r="I3066" s="8"/>
      <c r="J3066" s="425"/>
      <c r="K3066"/>
      <c r="L3066"/>
      <c r="M3066"/>
      <c r="N3066"/>
      <c r="O3066"/>
      <c r="P3066"/>
      <c r="Q3066"/>
      <c r="R3066"/>
      <c r="S3066"/>
      <c r="T3066"/>
      <c r="U3066"/>
    </row>
    <row r="3067" spans="1:21" ht="15.75" customHeight="1">
      <c r="A3067"/>
      <c r="B3067"/>
      <c r="C3067"/>
      <c r="D3067"/>
      <c r="E3067"/>
      <c r="F3067"/>
      <c r="G3067"/>
      <c r="H3067"/>
      <c r="I3067" s="8"/>
      <c r="J3067" s="425"/>
      <c r="K3067"/>
      <c r="L3067"/>
      <c r="M3067"/>
      <c r="N3067"/>
      <c r="O3067"/>
      <c r="P3067"/>
      <c r="Q3067"/>
      <c r="R3067"/>
      <c r="S3067"/>
      <c r="T3067"/>
      <c r="U3067"/>
    </row>
    <row r="3068" spans="1:21" ht="15.75" customHeight="1">
      <c r="A3068"/>
      <c r="B3068"/>
      <c r="C3068"/>
      <c r="D3068"/>
      <c r="E3068"/>
      <c r="F3068"/>
      <c r="G3068"/>
      <c r="H3068"/>
      <c r="I3068" s="8"/>
      <c r="J3068" s="425"/>
      <c r="K3068"/>
      <c r="L3068"/>
      <c r="M3068"/>
      <c r="N3068"/>
      <c r="O3068"/>
      <c r="P3068"/>
      <c r="Q3068"/>
      <c r="R3068"/>
      <c r="S3068"/>
      <c r="T3068"/>
      <c r="U3068"/>
    </row>
    <row r="3069" spans="1:21" ht="15.75" customHeight="1">
      <c r="A3069"/>
      <c r="B3069"/>
      <c r="C3069"/>
      <c r="D3069"/>
      <c r="E3069"/>
      <c r="F3069"/>
      <c r="G3069"/>
      <c r="H3069"/>
      <c r="I3069" s="8"/>
      <c r="J3069" s="425"/>
      <c r="K3069"/>
      <c r="L3069"/>
      <c r="M3069"/>
      <c r="N3069"/>
      <c r="O3069"/>
      <c r="P3069"/>
      <c r="Q3069"/>
      <c r="R3069"/>
      <c r="S3069"/>
      <c r="T3069"/>
      <c r="U3069"/>
    </row>
    <row r="3070" spans="1:21" ht="15.75" customHeight="1">
      <c r="A3070"/>
      <c r="B3070"/>
      <c r="C3070"/>
      <c r="D3070"/>
      <c r="E3070"/>
      <c r="F3070"/>
      <c r="G3070"/>
      <c r="H3070"/>
      <c r="I3070" s="8"/>
      <c r="J3070" s="425"/>
      <c r="K3070"/>
      <c r="L3070"/>
      <c r="M3070"/>
      <c r="N3070"/>
      <c r="O3070"/>
      <c r="P3070"/>
      <c r="Q3070"/>
      <c r="R3070"/>
      <c r="S3070"/>
      <c r="T3070"/>
      <c r="U3070"/>
    </row>
    <row r="3071" spans="1:21" ht="15.75" customHeight="1">
      <c r="A3071"/>
      <c r="B3071"/>
      <c r="C3071"/>
      <c r="D3071"/>
      <c r="E3071"/>
      <c r="F3071"/>
      <c r="G3071"/>
      <c r="H3071"/>
      <c r="I3071" s="8"/>
      <c r="J3071" s="425"/>
      <c r="K3071"/>
      <c r="L3071"/>
      <c r="M3071"/>
      <c r="N3071"/>
      <c r="O3071"/>
      <c r="P3071"/>
      <c r="Q3071"/>
      <c r="R3071"/>
      <c r="S3071"/>
      <c r="T3071"/>
      <c r="U3071"/>
    </row>
    <row r="3072" spans="1:21" ht="15.75" customHeight="1">
      <c r="A3072"/>
      <c r="B3072"/>
      <c r="C3072"/>
      <c r="D3072"/>
      <c r="E3072"/>
      <c r="F3072"/>
      <c r="G3072"/>
      <c r="H3072"/>
      <c r="I3072" s="8"/>
      <c r="J3072" s="425"/>
      <c r="K3072"/>
      <c r="L3072"/>
      <c r="M3072"/>
      <c r="N3072"/>
      <c r="O3072"/>
      <c r="P3072"/>
      <c r="Q3072"/>
      <c r="R3072"/>
      <c r="S3072"/>
      <c r="T3072"/>
      <c r="U3072"/>
    </row>
    <row r="3073" spans="1:21" ht="15.75" customHeight="1">
      <c r="A3073"/>
      <c r="B3073"/>
      <c r="C3073"/>
      <c r="D3073"/>
      <c r="E3073"/>
      <c r="F3073"/>
      <c r="G3073"/>
      <c r="H3073"/>
      <c r="I3073" s="8"/>
      <c r="J3073" s="425"/>
      <c r="K3073"/>
      <c r="L3073"/>
      <c r="M3073"/>
      <c r="N3073"/>
      <c r="O3073"/>
      <c r="P3073"/>
      <c r="Q3073"/>
      <c r="R3073"/>
      <c r="S3073"/>
      <c r="T3073"/>
      <c r="U3073"/>
    </row>
    <row r="3074" spans="1:21" ht="15.75" customHeight="1">
      <c r="A3074"/>
      <c r="B3074"/>
      <c r="C3074"/>
      <c r="D3074"/>
      <c r="E3074"/>
      <c r="F3074"/>
      <c r="G3074"/>
      <c r="H3074"/>
      <c r="I3074" s="8"/>
      <c r="J3074" s="425"/>
      <c r="K3074"/>
      <c r="L3074"/>
      <c r="M3074"/>
      <c r="N3074"/>
      <c r="O3074"/>
      <c r="P3074"/>
      <c r="Q3074"/>
      <c r="R3074"/>
      <c r="S3074"/>
      <c r="T3074"/>
      <c r="U3074"/>
    </row>
    <row r="3075" spans="1:21" ht="15.75" customHeight="1">
      <c r="A3075"/>
      <c r="B3075"/>
      <c r="C3075"/>
      <c r="D3075"/>
      <c r="E3075"/>
      <c r="F3075"/>
      <c r="G3075"/>
      <c r="H3075"/>
      <c r="I3075" s="8"/>
      <c r="J3075" s="425"/>
      <c r="K3075"/>
      <c r="L3075"/>
      <c r="M3075"/>
      <c r="N3075"/>
      <c r="O3075"/>
      <c r="P3075"/>
      <c r="Q3075"/>
      <c r="R3075"/>
      <c r="S3075"/>
      <c r="T3075"/>
      <c r="U3075"/>
    </row>
    <row r="3076" spans="1:21" ht="15.75" customHeight="1">
      <c r="A3076"/>
      <c r="B3076"/>
      <c r="C3076"/>
      <c r="D3076"/>
      <c r="E3076"/>
      <c r="F3076"/>
      <c r="G3076"/>
      <c r="H3076"/>
      <c r="I3076" s="8"/>
      <c r="J3076" s="425"/>
      <c r="K3076"/>
      <c r="L3076"/>
      <c r="M3076"/>
      <c r="N3076"/>
      <c r="O3076"/>
      <c r="P3076"/>
      <c r="Q3076"/>
      <c r="R3076"/>
      <c r="S3076"/>
      <c r="T3076"/>
      <c r="U3076"/>
    </row>
    <row r="3077" spans="1:21" ht="15.75" customHeight="1">
      <c r="A3077"/>
      <c r="B3077"/>
      <c r="C3077"/>
      <c r="D3077"/>
      <c r="E3077"/>
      <c r="F3077"/>
      <c r="G3077"/>
      <c r="H3077"/>
      <c r="I3077" s="8"/>
      <c r="J3077" s="425"/>
      <c r="K3077"/>
      <c r="L3077"/>
      <c r="M3077"/>
      <c r="N3077"/>
      <c r="O3077"/>
      <c r="P3077"/>
      <c r="Q3077"/>
      <c r="R3077"/>
      <c r="S3077"/>
      <c r="T3077"/>
      <c r="U3077"/>
    </row>
    <row r="3078" spans="1:21" ht="15.75" customHeight="1">
      <c r="A3078"/>
      <c r="B3078"/>
      <c r="C3078"/>
      <c r="D3078"/>
      <c r="E3078"/>
      <c r="F3078"/>
      <c r="G3078"/>
      <c r="H3078"/>
      <c r="I3078" s="8"/>
      <c r="J3078" s="425"/>
      <c r="K3078"/>
      <c r="L3078"/>
      <c r="M3078"/>
      <c r="N3078"/>
      <c r="O3078"/>
      <c r="P3078"/>
      <c r="Q3078"/>
      <c r="R3078"/>
      <c r="S3078"/>
      <c r="T3078"/>
      <c r="U3078"/>
    </row>
    <row r="3079" spans="1:21" ht="15.75" customHeight="1">
      <c r="A3079"/>
      <c r="B3079"/>
      <c r="C3079"/>
      <c r="D3079"/>
      <c r="E3079"/>
      <c r="F3079"/>
      <c r="G3079"/>
      <c r="H3079"/>
      <c r="I3079" s="8"/>
      <c r="J3079" s="425"/>
      <c r="K3079"/>
      <c r="L3079"/>
      <c r="M3079"/>
      <c r="N3079"/>
      <c r="O3079"/>
      <c r="P3079"/>
      <c r="Q3079"/>
      <c r="R3079"/>
      <c r="S3079"/>
      <c r="T3079"/>
      <c r="U3079"/>
    </row>
    <row r="3080" spans="1:21" ht="15.75" customHeight="1">
      <c r="A3080"/>
      <c r="B3080"/>
      <c r="C3080"/>
      <c r="D3080"/>
      <c r="E3080"/>
      <c r="F3080"/>
      <c r="G3080"/>
      <c r="H3080"/>
      <c r="I3080" s="8"/>
      <c r="J3080" s="425"/>
      <c r="K3080"/>
      <c r="L3080"/>
      <c r="M3080"/>
      <c r="N3080"/>
      <c r="O3080"/>
      <c r="P3080"/>
      <c r="Q3080"/>
      <c r="R3080"/>
      <c r="S3080"/>
      <c r="T3080"/>
      <c r="U3080"/>
    </row>
    <row r="3081" spans="1:21" ht="15.75" customHeight="1">
      <c r="A3081"/>
      <c r="B3081"/>
      <c r="C3081"/>
      <c r="D3081"/>
      <c r="E3081"/>
      <c r="F3081"/>
      <c r="G3081"/>
      <c r="H3081"/>
      <c r="I3081" s="8"/>
      <c r="J3081" s="425"/>
      <c r="K3081"/>
      <c r="L3081"/>
      <c r="M3081"/>
      <c r="N3081"/>
      <c r="O3081"/>
      <c r="P3081"/>
      <c r="Q3081"/>
      <c r="R3081"/>
      <c r="S3081"/>
      <c r="T3081"/>
      <c r="U3081"/>
    </row>
    <row r="3082" spans="1:21" ht="15.75" customHeight="1">
      <c r="A3082"/>
      <c r="B3082"/>
      <c r="C3082"/>
      <c r="D3082"/>
      <c r="E3082"/>
      <c r="F3082"/>
      <c r="G3082"/>
      <c r="H3082"/>
      <c r="I3082" s="8"/>
      <c r="J3082" s="425"/>
      <c r="K3082"/>
      <c r="L3082"/>
      <c r="M3082"/>
      <c r="N3082"/>
      <c r="O3082"/>
      <c r="P3082"/>
      <c r="Q3082"/>
      <c r="R3082"/>
      <c r="S3082"/>
      <c r="T3082"/>
      <c r="U3082"/>
    </row>
    <row r="3083" spans="1:21" ht="15.75" customHeight="1">
      <c r="A3083"/>
      <c r="B3083"/>
      <c r="C3083"/>
      <c r="D3083"/>
      <c r="E3083"/>
      <c r="F3083"/>
      <c r="G3083"/>
      <c r="H3083"/>
      <c r="I3083" s="8"/>
      <c r="J3083" s="425"/>
      <c r="K3083"/>
      <c r="L3083"/>
      <c r="M3083"/>
      <c r="N3083"/>
      <c r="O3083"/>
      <c r="P3083"/>
      <c r="Q3083"/>
      <c r="R3083"/>
      <c r="S3083"/>
      <c r="T3083"/>
      <c r="U3083"/>
    </row>
    <row r="3084" spans="1:21" ht="15.75" customHeight="1">
      <c r="A3084"/>
      <c r="B3084"/>
      <c r="C3084"/>
      <c r="D3084"/>
      <c r="E3084"/>
      <c r="F3084"/>
      <c r="G3084"/>
      <c r="H3084"/>
      <c r="I3084" s="8"/>
      <c r="J3084" s="425"/>
      <c r="K3084"/>
      <c r="L3084"/>
      <c r="M3084"/>
      <c r="N3084"/>
      <c r="O3084"/>
      <c r="P3084"/>
      <c r="Q3084"/>
      <c r="R3084"/>
      <c r="S3084"/>
      <c r="T3084"/>
      <c r="U3084"/>
    </row>
    <row r="3085" spans="1:21" ht="15.75" customHeight="1">
      <c r="A3085"/>
      <c r="B3085"/>
      <c r="C3085"/>
      <c r="D3085"/>
      <c r="E3085"/>
      <c r="F3085"/>
      <c r="G3085"/>
      <c r="H3085"/>
      <c r="I3085" s="8"/>
      <c r="J3085" s="425"/>
      <c r="K3085"/>
      <c r="L3085"/>
      <c r="M3085"/>
      <c r="N3085"/>
      <c r="O3085"/>
      <c r="P3085"/>
      <c r="Q3085"/>
      <c r="R3085"/>
      <c r="S3085"/>
      <c r="T3085"/>
      <c r="U3085"/>
    </row>
    <row r="3086" spans="1:21" ht="15.75" customHeight="1">
      <c r="A3086"/>
      <c r="B3086"/>
      <c r="C3086"/>
      <c r="D3086"/>
      <c r="E3086"/>
      <c r="F3086"/>
      <c r="G3086"/>
      <c r="H3086"/>
      <c r="I3086" s="8"/>
      <c r="J3086" s="425"/>
      <c r="K3086"/>
      <c r="L3086"/>
      <c r="M3086"/>
      <c r="N3086"/>
      <c r="O3086"/>
      <c r="P3086"/>
      <c r="Q3086"/>
      <c r="R3086"/>
      <c r="S3086"/>
      <c r="T3086"/>
      <c r="U3086"/>
    </row>
    <row r="3087" spans="1:21" ht="15.75" customHeight="1">
      <c r="A3087"/>
      <c r="B3087"/>
      <c r="C3087"/>
      <c r="D3087"/>
      <c r="E3087"/>
      <c r="F3087"/>
      <c r="G3087"/>
      <c r="H3087"/>
      <c r="I3087" s="8"/>
      <c r="J3087" s="425"/>
      <c r="K3087"/>
      <c r="L3087"/>
      <c r="M3087"/>
      <c r="N3087"/>
      <c r="O3087"/>
      <c r="P3087"/>
      <c r="Q3087"/>
      <c r="R3087"/>
      <c r="S3087"/>
      <c r="T3087"/>
      <c r="U3087"/>
    </row>
    <row r="3088" spans="1:21" ht="15.75" customHeight="1">
      <c r="A3088"/>
      <c r="B3088"/>
      <c r="C3088"/>
      <c r="D3088"/>
      <c r="E3088"/>
      <c r="F3088"/>
      <c r="G3088"/>
      <c r="H3088"/>
      <c r="I3088" s="8"/>
      <c r="J3088" s="425"/>
      <c r="K3088"/>
      <c r="L3088"/>
      <c r="M3088"/>
      <c r="N3088"/>
      <c r="O3088"/>
      <c r="P3088"/>
      <c r="Q3088"/>
      <c r="R3088"/>
      <c r="S3088"/>
      <c r="T3088"/>
      <c r="U3088"/>
    </row>
    <row r="3089" spans="1:21" ht="15.75" customHeight="1">
      <c r="A3089"/>
      <c r="B3089"/>
      <c r="C3089"/>
      <c r="D3089"/>
      <c r="E3089"/>
      <c r="F3089"/>
      <c r="G3089"/>
      <c r="H3089"/>
      <c r="I3089" s="8"/>
      <c r="J3089" s="425"/>
      <c r="K3089"/>
      <c r="L3089"/>
      <c r="M3089"/>
      <c r="N3089"/>
      <c r="O3089"/>
      <c r="P3089"/>
      <c r="Q3089"/>
      <c r="R3089"/>
      <c r="S3089"/>
      <c r="T3089"/>
      <c r="U3089"/>
    </row>
    <row r="3090" spans="1:21" ht="15.75" customHeight="1">
      <c r="A3090"/>
      <c r="B3090"/>
      <c r="C3090"/>
      <c r="D3090"/>
      <c r="E3090"/>
      <c r="F3090"/>
      <c r="G3090"/>
      <c r="H3090"/>
      <c r="I3090" s="8"/>
      <c r="J3090" s="425"/>
      <c r="K3090"/>
      <c r="L3090"/>
      <c r="M3090"/>
      <c r="N3090"/>
      <c r="O3090"/>
      <c r="P3090"/>
      <c r="Q3090"/>
      <c r="R3090"/>
      <c r="S3090"/>
      <c r="T3090"/>
      <c r="U3090"/>
    </row>
    <row r="3091" spans="1:21" ht="15.75" customHeight="1">
      <c r="A3091"/>
      <c r="B3091"/>
      <c r="C3091"/>
      <c r="D3091"/>
      <c r="E3091"/>
      <c r="F3091"/>
      <c r="G3091"/>
      <c r="H3091"/>
      <c r="I3091" s="8"/>
      <c r="J3091" s="425"/>
      <c r="K3091"/>
      <c r="L3091"/>
      <c r="M3091"/>
      <c r="N3091"/>
      <c r="O3091"/>
      <c r="P3091"/>
      <c r="Q3091"/>
      <c r="R3091"/>
      <c r="S3091"/>
      <c r="T3091"/>
      <c r="U3091"/>
    </row>
    <row r="3092" spans="1:21" ht="15.75" customHeight="1">
      <c r="A3092"/>
      <c r="B3092"/>
      <c r="C3092"/>
      <c r="D3092"/>
      <c r="E3092"/>
      <c r="F3092"/>
      <c r="G3092"/>
      <c r="H3092"/>
      <c r="I3092" s="8"/>
      <c r="J3092" s="425"/>
      <c r="K3092"/>
      <c r="L3092"/>
      <c r="M3092"/>
      <c r="N3092"/>
      <c r="O3092"/>
      <c r="P3092"/>
      <c r="Q3092"/>
      <c r="R3092"/>
      <c r="S3092"/>
      <c r="T3092"/>
      <c r="U3092"/>
    </row>
    <row r="3093" spans="1:21" ht="15.75" customHeight="1">
      <c r="A3093"/>
      <c r="B3093"/>
      <c r="C3093"/>
      <c r="D3093"/>
      <c r="E3093"/>
      <c r="F3093"/>
      <c r="G3093"/>
      <c r="H3093"/>
      <c r="I3093" s="8"/>
      <c r="J3093" s="425"/>
      <c r="K3093"/>
      <c r="L3093"/>
      <c r="M3093"/>
      <c r="N3093"/>
      <c r="O3093"/>
      <c r="P3093"/>
      <c r="Q3093"/>
      <c r="R3093"/>
      <c r="S3093"/>
      <c r="T3093"/>
      <c r="U3093"/>
    </row>
    <row r="3094" spans="1:21" ht="15.75" customHeight="1">
      <c r="A3094"/>
      <c r="B3094"/>
      <c r="C3094"/>
      <c r="D3094"/>
      <c r="E3094"/>
      <c r="F3094"/>
      <c r="G3094"/>
      <c r="H3094"/>
      <c r="I3094" s="8"/>
      <c r="J3094" s="425"/>
      <c r="K3094"/>
      <c r="L3094"/>
      <c r="M3094"/>
      <c r="N3094"/>
      <c r="O3094"/>
      <c r="P3094"/>
      <c r="Q3094"/>
      <c r="R3094"/>
      <c r="S3094"/>
      <c r="T3094"/>
      <c r="U3094"/>
    </row>
    <row r="3095" spans="1:21" ht="15.75" customHeight="1">
      <c r="A3095"/>
      <c r="B3095"/>
      <c r="C3095"/>
      <c r="D3095"/>
      <c r="E3095"/>
      <c r="F3095"/>
      <c r="G3095"/>
      <c r="H3095"/>
      <c r="I3095" s="8"/>
      <c r="J3095" s="425"/>
      <c r="K3095"/>
      <c r="L3095"/>
      <c r="M3095"/>
      <c r="N3095"/>
      <c r="O3095"/>
      <c r="P3095"/>
      <c r="Q3095"/>
      <c r="R3095"/>
      <c r="S3095"/>
      <c r="T3095"/>
      <c r="U3095"/>
    </row>
    <row r="3096" spans="1:21" ht="15.75" customHeight="1">
      <c r="A3096"/>
      <c r="B3096"/>
      <c r="C3096"/>
      <c r="D3096"/>
      <c r="E3096"/>
      <c r="F3096"/>
      <c r="G3096"/>
      <c r="H3096"/>
      <c r="I3096" s="8"/>
      <c r="J3096" s="425"/>
      <c r="K3096"/>
      <c r="L3096"/>
      <c r="M3096"/>
      <c r="N3096"/>
      <c r="O3096"/>
      <c r="P3096"/>
      <c r="Q3096"/>
      <c r="R3096"/>
      <c r="S3096"/>
      <c r="T3096"/>
      <c r="U3096"/>
    </row>
    <row r="3097" spans="1:21" ht="15.75" customHeight="1">
      <c r="A3097"/>
      <c r="B3097"/>
      <c r="C3097"/>
      <c r="D3097"/>
      <c r="E3097"/>
      <c r="F3097"/>
      <c r="G3097"/>
      <c r="H3097"/>
      <c r="I3097" s="8"/>
      <c r="J3097" s="425"/>
      <c r="K3097"/>
      <c r="L3097"/>
      <c r="M3097"/>
      <c r="N3097"/>
      <c r="O3097"/>
      <c r="P3097"/>
      <c r="Q3097"/>
      <c r="R3097"/>
      <c r="S3097"/>
      <c r="T3097"/>
      <c r="U3097"/>
    </row>
    <row r="3098" spans="1:21" ht="15.75" customHeight="1">
      <c r="A3098"/>
      <c r="B3098"/>
      <c r="C3098"/>
      <c r="D3098"/>
      <c r="E3098"/>
      <c r="F3098"/>
      <c r="G3098"/>
      <c r="H3098"/>
      <c r="I3098" s="8"/>
      <c r="J3098" s="425"/>
      <c r="K3098"/>
      <c r="L3098"/>
      <c r="M3098"/>
      <c r="N3098"/>
      <c r="O3098"/>
      <c r="P3098"/>
      <c r="Q3098"/>
      <c r="R3098"/>
      <c r="S3098"/>
      <c r="T3098"/>
      <c r="U3098"/>
    </row>
    <row r="3099" spans="1:21" ht="15.75" customHeight="1">
      <c r="A3099"/>
      <c r="B3099"/>
      <c r="C3099"/>
      <c r="D3099"/>
      <c r="E3099"/>
      <c r="F3099"/>
      <c r="G3099"/>
      <c r="H3099"/>
      <c r="I3099" s="8"/>
      <c r="J3099" s="425"/>
      <c r="K3099"/>
      <c r="L3099"/>
      <c r="M3099"/>
      <c r="N3099"/>
      <c r="O3099"/>
      <c r="P3099"/>
      <c r="Q3099"/>
      <c r="R3099"/>
      <c r="S3099"/>
      <c r="T3099"/>
      <c r="U3099"/>
    </row>
    <row r="3100" spans="1:21" ht="15.75" customHeight="1">
      <c r="A3100"/>
      <c r="B3100"/>
      <c r="C3100"/>
      <c r="D3100"/>
      <c r="E3100"/>
      <c r="F3100"/>
      <c r="G3100"/>
      <c r="H3100"/>
      <c r="I3100" s="8"/>
      <c r="J3100" s="425"/>
      <c r="K3100"/>
      <c r="L3100"/>
      <c r="M3100"/>
      <c r="N3100"/>
      <c r="O3100"/>
      <c r="P3100"/>
      <c r="Q3100"/>
      <c r="R3100"/>
      <c r="S3100"/>
      <c r="T3100"/>
      <c r="U3100"/>
    </row>
    <row r="3101" spans="1:21" ht="15.75" customHeight="1">
      <c r="A3101"/>
      <c r="B3101"/>
      <c r="C3101"/>
      <c r="D3101"/>
      <c r="E3101"/>
      <c r="F3101"/>
      <c r="G3101"/>
      <c r="H3101"/>
      <c r="I3101" s="8"/>
      <c r="J3101" s="425"/>
      <c r="K3101"/>
      <c r="L3101"/>
      <c r="M3101"/>
      <c r="N3101"/>
      <c r="O3101"/>
      <c r="P3101"/>
      <c r="Q3101"/>
      <c r="R3101"/>
      <c r="S3101"/>
      <c r="T3101"/>
      <c r="U3101"/>
    </row>
    <row r="3102" spans="1:21" ht="15.75" customHeight="1">
      <c r="A3102"/>
      <c r="B3102"/>
      <c r="C3102"/>
      <c r="D3102"/>
      <c r="E3102"/>
      <c r="F3102"/>
      <c r="G3102"/>
      <c r="H3102"/>
      <c r="I3102" s="8"/>
      <c r="J3102" s="425"/>
      <c r="K3102"/>
      <c r="L3102"/>
      <c r="M3102"/>
      <c r="N3102"/>
      <c r="O3102"/>
      <c r="P3102"/>
      <c r="Q3102"/>
      <c r="R3102"/>
      <c r="S3102"/>
      <c r="T3102"/>
      <c r="U3102"/>
    </row>
    <row r="3103" spans="1:21" ht="15.75" customHeight="1">
      <c r="A3103"/>
      <c r="B3103"/>
      <c r="C3103"/>
      <c r="D3103"/>
      <c r="E3103"/>
      <c r="F3103"/>
      <c r="G3103"/>
      <c r="H3103"/>
      <c r="I3103" s="8"/>
      <c r="J3103" s="425"/>
      <c r="K3103"/>
      <c r="L3103"/>
      <c r="M3103"/>
      <c r="N3103"/>
      <c r="O3103"/>
      <c r="P3103"/>
      <c r="Q3103"/>
      <c r="R3103"/>
      <c r="S3103"/>
      <c r="T3103"/>
      <c r="U3103"/>
    </row>
    <row r="3104" spans="1:21" ht="15.75" customHeight="1">
      <c r="A3104"/>
      <c r="B3104"/>
      <c r="C3104"/>
      <c r="D3104"/>
      <c r="E3104"/>
      <c r="F3104"/>
      <c r="G3104"/>
      <c r="H3104"/>
      <c r="I3104" s="8"/>
      <c r="J3104" s="425"/>
      <c r="K3104"/>
      <c r="L3104"/>
      <c r="M3104"/>
      <c r="N3104"/>
      <c r="O3104"/>
      <c r="P3104"/>
      <c r="Q3104"/>
      <c r="R3104"/>
      <c r="S3104"/>
      <c r="T3104"/>
      <c r="U3104"/>
    </row>
    <row r="3105" spans="1:21" ht="15.75" customHeight="1">
      <c r="A3105"/>
      <c r="B3105"/>
      <c r="C3105"/>
      <c r="D3105"/>
      <c r="E3105"/>
      <c r="F3105"/>
      <c r="G3105"/>
      <c r="H3105"/>
      <c r="I3105" s="8"/>
      <c r="J3105" s="425"/>
      <c r="K3105"/>
      <c r="L3105"/>
      <c r="M3105"/>
      <c r="N3105"/>
      <c r="O3105"/>
      <c r="P3105"/>
      <c r="Q3105"/>
      <c r="R3105"/>
      <c r="S3105"/>
      <c r="T3105"/>
      <c r="U3105"/>
    </row>
    <row r="3106" spans="1:21" ht="15.75" customHeight="1">
      <c r="A3106"/>
      <c r="B3106"/>
      <c r="C3106"/>
      <c r="D3106"/>
      <c r="E3106"/>
      <c r="F3106"/>
      <c r="G3106"/>
      <c r="H3106"/>
      <c r="I3106" s="8"/>
      <c r="J3106" s="425"/>
      <c r="K3106"/>
      <c r="L3106"/>
      <c r="M3106"/>
      <c r="N3106"/>
      <c r="O3106"/>
      <c r="P3106"/>
      <c r="Q3106"/>
      <c r="R3106"/>
      <c r="S3106"/>
      <c r="T3106"/>
      <c r="U3106"/>
    </row>
    <row r="3107" spans="1:21" ht="15.75" customHeight="1">
      <c r="A3107"/>
      <c r="B3107"/>
      <c r="C3107"/>
      <c r="D3107"/>
      <c r="E3107"/>
      <c r="F3107"/>
      <c r="G3107"/>
      <c r="H3107"/>
      <c r="I3107" s="8"/>
      <c r="J3107" s="425"/>
      <c r="K3107"/>
      <c r="L3107"/>
      <c r="M3107"/>
      <c r="N3107"/>
      <c r="O3107"/>
      <c r="P3107"/>
      <c r="Q3107"/>
      <c r="R3107"/>
      <c r="S3107"/>
      <c r="T3107"/>
      <c r="U3107"/>
    </row>
    <row r="3108" spans="1:21" ht="15.75" customHeight="1">
      <c r="A3108"/>
      <c r="B3108"/>
      <c r="C3108"/>
      <c r="D3108"/>
      <c r="E3108"/>
      <c r="F3108"/>
      <c r="G3108"/>
      <c r="H3108"/>
      <c r="I3108" s="8"/>
      <c r="J3108" s="425"/>
      <c r="K3108"/>
      <c r="L3108"/>
      <c r="M3108"/>
      <c r="N3108"/>
      <c r="O3108"/>
      <c r="P3108"/>
      <c r="Q3108"/>
      <c r="R3108"/>
      <c r="S3108"/>
      <c r="T3108"/>
      <c r="U3108"/>
    </row>
    <row r="3109" spans="1:21" ht="15.75" customHeight="1">
      <c r="A3109"/>
      <c r="B3109"/>
      <c r="C3109"/>
      <c r="D3109"/>
      <c r="E3109"/>
      <c r="F3109"/>
      <c r="G3109"/>
      <c r="H3109"/>
      <c r="I3109" s="8"/>
      <c r="J3109" s="425"/>
      <c r="K3109"/>
      <c r="L3109"/>
      <c r="M3109"/>
      <c r="N3109"/>
      <c r="O3109"/>
      <c r="P3109"/>
      <c r="Q3109"/>
      <c r="R3109"/>
      <c r="S3109"/>
      <c r="T3109"/>
      <c r="U3109"/>
    </row>
    <row r="3110" spans="1:21" ht="15.75" customHeight="1">
      <c r="A3110"/>
      <c r="B3110"/>
      <c r="C3110"/>
      <c r="D3110"/>
      <c r="E3110"/>
      <c r="F3110"/>
      <c r="G3110"/>
      <c r="H3110"/>
      <c r="I3110" s="8"/>
      <c r="J3110" s="425"/>
      <c r="K3110"/>
      <c r="L3110"/>
      <c r="M3110"/>
      <c r="N3110"/>
      <c r="O3110"/>
      <c r="P3110"/>
      <c r="Q3110"/>
      <c r="R3110"/>
      <c r="S3110"/>
      <c r="T3110"/>
      <c r="U3110"/>
    </row>
    <row r="3111" spans="1:21" ht="15.75" customHeight="1">
      <c r="A3111"/>
      <c r="B3111"/>
      <c r="C3111"/>
      <c r="D3111"/>
      <c r="E3111"/>
      <c r="F3111"/>
      <c r="G3111"/>
      <c r="H3111"/>
      <c r="I3111" s="8"/>
      <c r="J3111" s="425"/>
      <c r="K3111"/>
      <c r="L3111"/>
      <c r="M3111"/>
      <c r="N3111"/>
      <c r="O3111"/>
      <c r="P3111"/>
      <c r="Q3111"/>
      <c r="R3111"/>
      <c r="S3111"/>
      <c r="T3111"/>
      <c r="U3111"/>
    </row>
    <row r="3112" spans="1:21" ht="15.75" customHeight="1">
      <c r="A3112"/>
      <c r="B3112"/>
      <c r="C3112"/>
      <c r="D3112"/>
      <c r="E3112"/>
      <c r="F3112"/>
      <c r="G3112"/>
      <c r="H3112"/>
      <c r="I3112" s="8"/>
      <c r="J3112" s="425"/>
      <c r="K3112"/>
      <c r="L3112"/>
      <c r="M3112"/>
      <c r="N3112"/>
      <c r="O3112"/>
      <c r="P3112"/>
      <c r="Q3112"/>
      <c r="R3112"/>
      <c r="S3112"/>
      <c r="T3112"/>
      <c r="U3112"/>
    </row>
    <row r="3113" spans="1:21" ht="15.75" customHeight="1">
      <c r="A3113"/>
      <c r="B3113"/>
      <c r="C3113"/>
      <c r="D3113"/>
      <c r="E3113"/>
      <c r="F3113"/>
      <c r="G3113"/>
      <c r="H3113"/>
      <c r="I3113" s="8"/>
      <c r="J3113" s="425"/>
      <c r="K3113"/>
      <c r="L3113"/>
      <c r="M3113"/>
      <c r="N3113"/>
      <c r="O3113"/>
      <c r="P3113"/>
      <c r="Q3113"/>
      <c r="R3113"/>
      <c r="S3113"/>
      <c r="T3113"/>
      <c r="U3113"/>
    </row>
    <row r="3114" spans="1:21" ht="15.75" customHeight="1">
      <c r="A3114"/>
      <c r="B3114"/>
      <c r="C3114"/>
      <c r="D3114"/>
      <c r="E3114"/>
      <c r="F3114"/>
      <c r="G3114"/>
      <c r="H3114"/>
      <c r="I3114" s="8"/>
      <c r="J3114" s="425"/>
      <c r="K3114"/>
      <c r="L3114"/>
      <c r="M3114"/>
      <c r="N3114"/>
      <c r="O3114"/>
      <c r="P3114"/>
      <c r="Q3114"/>
      <c r="R3114"/>
      <c r="S3114"/>
      <c r="T3114"/>
      <c r="U3114"/>
    </row>
    <row r="3115" spans="1:21" ht="15.75" customHeight="1">
      <c r="A3115"/>
      <c r="B3115"/>
      <c r="C3115"/>
      <c r="D3115"/>
      <c r="E3115"/>
      <c r="F3115"/>
      <c r="G3115"/>
      <c r="H3115"/>
      <c r="I3115" s="8"/>
      <c r="J3115" s="425"/>
      <c r="K3115"/>
      <c r="L3115"/>
      <c r="M3115"/>
      <c r="N3115"/>
      <c r="O3115"/>
      <c r="P3115"/>
      <c r="Q3115"/>
      <c r="R3115"/>
      <c r="S3115"/>
      <c r="T3115"/>
      <c r="U3115"/>
    </row>
    <row r="3116" spans="1:21" ht="15.75" customHeight="1">
      <c r="A3116"/>
      <c r="B3116"/>
      <c r="C3116"/>
      <c r="D3116"/>
      <c r="E3116"/>
      <c r="F3116"/>
      <c r="G3116"/>
      <c r="H3116"/>
      <c r="I3116" s="8"/>
      <c r="J3116" s="425"/>
      <c r="K3116"/>
      <c r="L3116"/>
      <c r="M3116"/>
      <c r="N3116"/>
      <c r="O3116"/>
      <c r="P3116"/>
      <c r="Q3116"/>
      <c r="R3116"/>
      <c r="S3116"/>
      <c r="T3116"/>
      <c r="U3116"/>
    </row>
    <row r="3117" spans="1:21" ht="15.75" customHeight="1">
      <c r="A3117"/>
      <c r="B3117"/>
      <c r="C3117"/>
      <c r="D3117"/>
      <c r="E3117"/>
      <c r="F3117"/>
      <c r="G3117"/>
      <c r="H3117"/>
      <c r="I3117" s="8"/>
      <c r="J3117" s="425"/>
      <c r="K3117"/>
      <c r="L3117"/>
      <c r="M3117"/>
      <c r="N3117"/>
      <c r="O3117"/>
      <c r="P3117"/>
      <c r="Q3117"/>
      <c r="R3117"/>
      <c r="S3117"/>
      <c r="T3117"/>
      <c r="U3117"/>
    </row>
    <row r="3118" spans="1:21" ht="15.75" customHeight="1">
      <c r="A3118"/>
      <c r="B3118"/>
      <c r="C3118"/>
      <c r="D3118"/>
      <c r="E3118"/>
      <c r="F3118"/>
      <c r="G3118"/>
      <c r="H3118"/>
      <c r="I3118" s="8"/>
      <c r="J3118" s="425"/>
      <c r="K3118"/>
      <c r="L3118"/>
      <c r="M3118"/>
      <c r="N3118"/>
      <c r="O3118"/>
      <c r="P3118"/>
      <c r="Q3118"/>
      <c r="R3118"/>
      <c r="S3118"/>
      <c r="T3118"/>
      <c r="U3118"/>
    </row>
    <row r="3119" spans="1:21" ht="15.75" customHeight="1">
      <c r="A3119"/>
      <c r="B3119"/>
      <c r="C3119"/>
      <c r="D3119"/>
      <c r="E3119"/>
      <c r="F3119"/>
      <c r="G3119"/>
      <c r="H3119"/>
      <c r="I3119" s="8"/>
      <c r="J3119" s="425"/>
      <c r="K3119"/>
      <c r="L3119"/>
      <c r="M3119"/>
      <c r="N3119"/>
      <c r="O3119"/>
      <c r="P3119"/>
      <c r="Q3119"/>
      <c r="R3119"/>
      <c r="S3119"/>
      <c r="T3119"/>
      <c r="U3119"/>
    </row>
    <row r="3120" spans="1:21" ht="15.75" customHeight="1">
      <c r="A3120"/>
      <c r="B3120"/>
      <c r="C3120"/>
      <c r="D3120"/>
      <c r="E3120"/>
      <c r="F3120"/>
      <c r="G3120"/>
      <c r="H3120"/>
      <c r="I3120" s="8"/>
      <c r="J3120" s="425"/>
      <c r="K3120"/>
      <c r="L3120"/>
      <c r="M3120"/>
      <c r="N3120"/>
      <c r="O3120"/>
      <c r="P3120"/>
      <c r="Q3120"/>
      <c r="R3120"/>
      <c r="S3120"/>
      <c r="T3120"/>
      <c r="U3120"/>
    </row>
    <row r="3121" spans="1:21" ht="15.75" customHeight="1">
      <c r="A3121"/>
      <c r="B3121"/>
      <c r="C3121"/>
      <c r="D3121"/>
      <c r="E3121"/>
      <c r="F3121"/>
      <c r="G3121"/>
      <c r="H3121"/>
      <c r="I3121" s="8"/>
      <c r="J3121" s="425"/>
      <c r="K3121"/>
      <c r="L3121"/>
      <c r="M3121"/>
      <c r="N3121"/>
      <c r="O3121"/>
      <c r="P3121"/>
      <c r="Q3121"/>
      <c r="R3121"/>
      <c r="S3121"/>
      <c r="T3121"/>
      <c r="U3121"/>
    </row>
    <row r="3122" spans="1:21" ht="15.75" customHeight="1">
      <c r="A3122"/>
      <c r="B3122"/>
      <c r="C3122"/>
      <c r="D3122"/>
      <c r="E3122"/>
      <c r="F3122"/>
      <c r="G3122"/>
      <c r="H3122"/>
      <c r="I3122" s="8"/>
      <c r="J3122" s="425"/>
      <c r="K3122"/>
      <c r="L3122"/>
      <c r="M3122"/>
      <c r="N3122"/>
      <c r="O3122"/>
      <c r="P3122"/>
      <c r="Q3122"/>
      <c r="R3122"/>
      <c r="S3122"/>
      <c r="T3122"/>
      <c r="U3122"/>
    </row>
    <row r="3123" spans="1:21" ht="15.75" customHeight="1">
      <c r="A3123"/>
      <c r="B3123"/>
      <c r="C3123"/>
      <c r="D3123"/>
      <c r="E3123"/>
      <c r="F3123"/>
      <c r="G3123"/>
      <c r="H3123"/>
      <c r="I3123" s="8"/>
      <c r="J3123" s="425"/>
      <c r="K3123"/>
      <c r="L3123"/>
      <c r="M3123"/>
      <c r="N3123"/>
      <c r="O3123"/>
      <c r="P3123"/>
      <c r="Q3123"/>
      <c r="R3123"/>
      <c r="S3123"/>
      <c r="T3123"/>
      <c r="U3123"/>
    </row>
    <row r="3124" spans="1:21" ht="15.75" customHeight="1">
      <c r="A3124"/>
      <c r="B3124"/>
      <c r="C3124"/>
      <c r="D3124"/>
      <c r="E3124"/>
      <c r="F3124"/>
      <c r="G3124"/>
      <c r="H3124"/>
      <c r="I3124" s="8"/>
      <c r="J3124" s="425"/>
      <c r="K3124"/>
      <c r="L3124"/>
      <c r="M3124"/>
      <c r="N3124"/>
      <c r="O3124"/>
      <c r="P3124"/>
      <c r="Q3124"/>
      <c r="R3124"/>
      <c r="S3124"/>
      <c r="T3124"/>
      <c r="U3124"/>
    </row>
    <row r="3125" spans="1:21" ht="15.75" customHeight="1">
      <c r="A3125"/>
      <c r="B3125"/>
      <c r="C3125"/>
      <c r="D3125"/>
      <c r="E3125"/>
      <c r="F3125"/>
      <c r="G3125"/>
      <c r="H3125"/>
      <c r="I3125" s="8"/>
      <c r="J3125" s="425"/>
      <c r="K3125"/>
      <c r="L3125"/>
      <c r="M3125"/>
      <c r="N3125"/>
      <c r="O3125"/>
      <c r="P3125"/>
      <c r="Q3125"/>
      <c r="R3125"/>
      <c r="S3125"/>
      <c r="T3125"/>
      <c r="U3125"/>
    </row>
    <row r="3126" spans="1:21" ht="15.75" customHeight="1">
      <c r="A3126"/>
      <c r="B3126"/>
      <c r="C3126"/>
      <c r="D3126"/>
      <c r="E3126"/>
      <c r="F3126"/>
      <c r="G3126"/>
      <c r="H3126"/>
      <c r="I3126" s="8"/>
      <c r="J3126" s="425"/>
      <c r="K3126"/>
      <c r="L3126"/>
      <c r="M3126"/>
      <c r="N3126"/>
      <c r="O3126"/>
      <c r="P3126"/>
      <c r="Q3126"/>
      <c r="R3126"/>
      <c r="S3126"/>
      <c r="T3126"/>
      <c r="U3126"/>
    </row>
    <row r="3127" spans="1:21" ht="15.75" customHeight="1">
      <c r="A3127"/>
      <c r="B3127"/>
      <c r="C3127"/>
      <c r="D3127"/>
      <c r="E3127"/>
      <c r="F3127"/>
      <c r="G3127"/>
      <c r="H3127"/>
      <c r="I3127" s="8"/>
      <c r="J3127" s="425"/>
      <c r="K3127"/>
      <c r="L3127"/>
      <c r="M3127"/>
      <c r="N3127"/>
      <c r="O3127"/>
      <c r="P3127"/>
      <c r="Q3127"/>
      <c r="R3127"/>
      <c r="S3127"/>
      <c r="T3127"/>
      <c r="U3127"/>
    </row>
    <row r="3128" spans="1:21" ht="15.75" customHeight="1">
      <c r="A3128"/>
      <c r="B3128"/>
      <c r="C3128"/>
      <c r="D3128"/>
      <c r="E3128"/>
      <c r="F3128"/>
      <c r="G3128"/>
      <c r="H3128"/>
      <c r="I3128" s="8"/>
      <c r="J3128" s="425"/>
      <c r="K3128"/>
      <c r="L3128"/>
      <c r="M3128"/>
      <c r="N3128"/>
      <c r="O3128"/>
      <c r="P3128"/>
      <c r="Q3128"/>
      <c r="R3128"/>
      <c r="S3128"/>
      <c r="T3128"/>
      <c r="U3128"/>
    </row>
    <row r="3129" spans="1:21" ht="15.75" customHeight="1">
      <c r="A3129"/>
      <c r="B3129"/>
      <c r="C3129"/>
      <c r="D3129"/>
      <c r="E3129"/>
      <c r="F3129"/>
      <c r="G3129"/>
      <c r="H3129"/>
      <c r="I3129" s="8"/>
      <c r="J3129" s="425"/>
      <c r="K3129"/>
      <c r="L3129"/>
      <c r="M3129"/>
      <c r="N3129"/>
      <c r="O3129"/>
      <c r="P3129"/>
      <c r="Q3129"/>
      <c r="R3129"/>
      <c r="S3129"/>
      <c r="T3129"/>
      <c r="U3129"/>
    </row>
    <row r="3130" spans="1:21" ht="15.75" customHeight="1">
      <c r="A3130"/>
      <c r="B3130"/>
      <c r="C3130"/>
      <c r="D3130"/>
      <c r="E3130"/>
      <c r="F3130"/>
      <c r="G3130"/>
      <c r="H3130"/>
      <c r="I3130" s="8"/>
      <c r="J3130" s="425"/>
      <c r="K3130"/>
      <c r="L3130"/>
      <c r="M3130"/>
      <c r="N3130"/>
      <c r="O3130"/>
      <c r="P3130"/>
      <c r="Q3130"/>
      <c r="R3130"/>
      <c r="S3130"/>
      <c r="T3130"/>
      <c r="U3130"/>
    </row>
    <row r="3131" spans="1:21" ht="15.75" customHeight="1">
      <c r="A3131"/>
      <c r="B3131"/>
      <c r="C3131"/>
      <c r="D3131"/>
      <c r="E3131"/>
      <c r="F3131"/>
      <c r="G3131"/>
      <c r="H3131"/>
      <c r="I3131" s="8"/>
      <c r="J3131" s="425"/>
      <c r="K3131"/>
      <c r="L3131"/>
      <c r="M3131"/>
      <c r="N3131"/>
      <c r="O3131"/>
      <c r="P3131"/>
      <c r="Q3131"/>
      <c r="R3131"/>
      <c r="S3131"/>
      <c r="T3131"/>
      <c r="U3131"/>
    </row>
    <row r="3132" spans="1:21" ht="15.75" customHeight="1">
      <c r="A3132"/>
      <c r="B3132"/>
      <c r="C3132"/>
      <c r="D3132"/>
      <c r="E3132"/>
      <c r="F3132"/>
      <c r="G3132"/>
      <c r="H3132"/>
      <c r="I3132" s="8"/>
      <c r="J3132" s="425"/>
      <c r="K3132"/>
      <c r="L3132"/>
      <c r="M3132"/>
      <c r="N3132"/>
      <c r="O3132"/>
      <c r="P3132"/>
      <c r="Q3132"/>
      <c r="R3132"/>
      <c r="S3132"/>
      <c r="T3132"/>
      <c r="U3132"/>
    </row>
    <row r="3133" spans="1:21" ht="15.75" customHeight="1">
      <c r="A3133"/>
      <c r="B3133"/>
      <c r="C3133"/>
      <c r="D3133"/>
      <c r="E3133"/>
      <c r="F3133"/>
      <c r="G3133"/>
      <c r="H3133"/>
      <c r="I3133" s="8"/>
      <c r="J3133" s="425"/>
      <c r="K3133"/>
      <c r="L3133"/>
      <c r="M3133"/>
      <c r="N3133"/>
      <c r="O3133"/>
      <c r="P3133"/>
      <c r="Q3133"/>
      <c r="R3133"/>
      <c r="S3133"/>
      <c r="T3133"/>
      <c r="U3133"/>
    </row>
    <row r="3134" spans="1:21" ht="15.75" customHeight="1">
      <c r="A3134"/>
      <c r="B3134"/>
      <c r="C3134"/>
      <c r="D3134"/>
      <c r="E3134"/>
      <c r="F3134"/>
      <c r="G3134"/>
      <c r="H3134"/>
      <c r="I3134" s="8"/>
      <c r="J3134" s="425"/>
      <c r="K3134"/>
      <c r="L3134"/>
      <c r="M3134"/>
      <c r="N3134"/>
      <c r="O3134"/>
      <c r="P3134"/>
      <c r="Q3134"/>
      <c r="R3134"/>
      <c r="S3134"/>
      <c r="T3134"/>
      <c r="U3134"/>
    </row>
    <row r="3135" spans="1:21" ht="15.75" customHeight="1">
      <c r="A3135"/>
      <c r="B3135"/>
      <c r="C3135"/>
      <c r="D3135"/>
      <c r="E3135"/>
      <c r="F3135"/>
      <c r="G3135"/>
      <c r="H3135"/>
      <c r="I3135" s="8"/>
      <c r="J3135" s="425"/>
      <c r="K3135"/>
      <c r="L3135"/>
      <c r="M3135"/>
      <c r="N3135"/>
      <c r="O3135"/>
      <c r="P3135"/>
      <c r="Q3135"/>
      <c r="R3135"/>
      <c r="S3135"/>
      <c r="T3135"/>
      <c r="U3135"/>
    </row>
    <row r="3136" spans="1:21" ht="15.75" customHeight="1">
      <c r="A3136"/>
      <c r="B3136"/>
      <c r="C3136"/>
      <c r="D3136"/>
      <c r="E3136"/>
      <c r="F3136"/>
      <c r="G3136"/>
      <c r="H3136"/>
      <c r="I3136" s="8"/>
      <c r="J3136" s="425"/>
      <c r="K3136"/>
      <c r="L3136"/>
      <c r="M3136"/>
      <c r="N3136"/>
      <c r="O3136"/>
      <c r="P3136"/>
      <c r="Q3136"/>
      <c r="R3136"/>
      <c r="S3136"/>
      <c r="T3136"/>
      <c r="U3136"/>
    </row>
    <row r="3137" spans="1:21" ht="15.75" customHeight="1">
      <c r="A3137"/>
      <c r="B3137"/>
      <c r="C3137"/>
      <c r="D3137"/>
      <c r="E3137"/>
      <c r="F3137"/>
      <c r="G3137"/>
      <c r="H3137"/>
      <c r="I3137" s="8"/>
      <c r="J3137" s="425"/>
      <c r="K3137"/>
      <c r="L3137"/>
      <c r="M3137"/>
      <c r="N3137"/>
      <c r="O3137"/>
      <c r="P3137"/>
      <c r="Q3137"/>
      <c r="R3137"/>
      <c r="S3137"/>
      <c r="T3137"/>
      <c r="U3137"/>
    </row>
    <row r="3138" spans="1:21" ht="15.75" customHeight="1">
      <c r="A3138"/>
      <c r="B3138"/>
      <c r="C3138"/>
      <c r="D3138"/>
      <c r="E3138"/>
      <c r="F3138"/>
      <c r="G3138"/>
      <c r="H3138"/>
      <c r="I3138" s="8"/>
      <c r="J3138" s="425"/>
      <c r="K3138"/>
      <c r="L3138"/>
      <c r="M3138"/>
      <c r="N3138"/>
      <c r="O3138"/>
      <c r="P3138"/>
      <c r="Q3138"/>
      <c r="R3138"/>
      <c r="S3138"/>
      <c r="T3138"/>
      <c r="U3138"/>
    </row>
    <row r="3139" spans="1:21" ht="15.75" customHeight="1">
      <c r="A3139"/>
      <c r="B3139"/>
      <c r="C3139"/>
      <c r="D3139"/>
      <c r="E3139"/>
      <c r="F3139"/>
      <c r="G3139"/>
      <c r="H3139"/>
      <c r="I3139" s="8"/>
      <c r="J3139" s="425"/>
      <c r="K3139"/>
      <c r="L3139"/>
      <c r="M3139"/>
      <c r="N3139"/>
      <c r="O3139"/>
      <c r="P3139"/>
      <c r="Q3139"/>
      <c r="R3139"/>
      <c r="S3139"/>
      <c r="T3139"/>
      <c r="U3139"/>
    </row>
    <row r="3140" spans="1:21" ht="15.75" customHeight="1">
      <c r="A3140"/>
      <c r="B3140"/>
      <c r="C3140"/>
      <c r="D3140"/>
      <c r="E3140"/>
      <c r="F3140"/>
      <c r="G3140"/>
      <c r="H3140"/>
      <c r="I3140" s="8"/>
      <c r="J3140" s="425"/>
      <c r="K3140"/>
      <c r="L3140"/>
      <c r="M3140"/>
      <c r="N3140"/>
      <c r="O3140"/>
      <c r="P3140"/>
      <c r="Q3140"/>
      <c r="R3140"/>
      <c r="S3140"/>
      <c r="T3140"/>
      <c r="U3140"/>
    </row>
    <row r="3141" spans="1:21" ht="15.75" customHeight="1">
      <c r="A3141"/>
      <c r="B3141"/>
      <c r="C3141"/>
      <c r="D3141"/>
      <c r="E3141"/>
      <c r="F3141"/>
      <c r="G3141"/>
      <c r="H3141"/>
      <c r="I3141" s="8"/>
      <c r="J3141" s="425"/>
      <c r="K3141"/>
      <c r="L3141"/>
      <c r="M3141"/>
      <c r="N3141"/>
      <c r="O3141"/>
      <c r="P3141"/>
      <c r="Q3141"/>
      <c r="R3141"/>
      <c r="S3141"/>
      <c r="T3141"/>
      <c r="U3141"/>
    </row>
    <row r="3142" spans="1:21" ht="15.75" customHeight="1">
      <c r="A3142"/>
      <c r="B3142"/>
      <c r="C3142"/>
      <c r="D3142"/>
      <c r="E3142"/>
      <c r="F3142"/>
      <c r="G3142"/>
      <c r="H3142"/>
      <c r="I3142" s="8"/>
      <c r="J3142" s="425"/>
      <c r="K3142"/>
      <c r="L3142"/>
      <c r="M3142"/>
      <c r="N3142"/>
      <c r="O3142"/>
      <c r="P3142"/>
      <c r="Q3142"/>
      <c r="R3142"/>
      <c r="S3142"/>
      <c r="T3142"/>
      <c r="U3142"/>
    </row>
    <row r="3143" spans="1:21" ht="15.75" customHeight="1">
      <c r="A3143"/>
      <c r="B3143"/>
      <c r="C3143"/>
      <c r="D3143"/>
      <c r="E3143"/>
      <c r="F3143"/>
      <c r="G3143"/>
      <c r="H3143"/>
      <c r="I3143" s="8"/>
      <c r="J3143" s="425"/>
      <c r="K3143"/>
      <c r="L3143"/>
      <c r="M3143"/>
      <c r="N3143"/>
      <c r="O3143"/>
      <c r="P3143"/>
      <c r="Q3143"/>
      <c r="R3143"/>
      <c r="S3143"/>
      <c r="T3143"/>
      <c r="U3143"/>
    </row>
    <row r="3144" spans="1:21" ht="15.75" customHeight="1">
      <c r="A3144"/>
      <c r="B3144"/>
      <c r="C3144"/>
      <c r="D3144"/>
      <c r="E3144"/>
      <c r="F3144"/>
      <c r="G3144"/>
      <c r="H3144"/>
      <c r="I3144" s="8"/>
      <c r="J3144" s="425"/>
      <c r="K3144"/>
      <c r="L3144"/>
      <c r="M3144"/>
      <c r="N3144"/>
      <c r="O3144"/>
      <c r="P3144"/>
      <c r="Q3144"/>
      <c r="R3144"/>
      <c r="S3144"/>
      <c r="T3144"/>
      <c r="U3144"/>
    </row>
    <row r="3145" spans="1:21" ht="15.75" customHeight="1">
      <c r="A3145"/>
      <c r="B3145"/>
      <c r="C3145"/>
      <c r="D3145"/>
      <c r="E3145"/>
      <c r="F3145"/>
      <c r="G3145"/>
      <c r="H3145"/>
      <c r="I3145" s="8"/>
      <c r="J3145" s="425"/>
      <c r="K3145"/>
      <c r="L3145"/>
      <c r="M3145"/>
      <c r="N3145"/>
      <c r="O3145"/>
      <c r="P3145"/>
      <c r="Q3145"/>
      <c r="R3145"/>
      <c r="S3145"/>
      <c r="T3145"/>
      <c r="U3145"/>
    </row>
    <row r="3146" spans="1:21" ht="15.75" customHeight="1">
      <c r="A3146"/>
      <c r="B3146"/>
      <c r="C3146"/>
      <c r="D3146"/>
      <c r="E3146"/>
      <c r="F3146"/>
      <c r="G3146"/>
      <c r="H3146"/>
      <c r="I3146" s="8"/>
      <c r="J3146" s="425"/>
      <c r="K3146"/>
      <c r="L3146"/>
      <c r="M3146"/>
      <c r="N3146"/>
      <c r="O3146"/>
      <c r="P3146"/>
      <c r="Q3146"/>
      <c r="R3146"/>
      <c r="S3146"/>
      <c r="T3146"/>
      <c r="U3146"/>
    </row>
    <row r="3147" spans="1:21" ht="15.75" customHeight="1">
      <c r="A3147"/>
      <c r="B3147"/>
      <c r="C3147"/>
      <c r="D3147"/>
      <c r="E3147"/>
      <c r="F3147"/>
      <c r="G3147"/>
      <c r="H3147"/>
      <c r="I3147" s="8"/>
      <c r="J3147" s="425"/>
      <c r="K3147"/>
      <c r="L3147"/>
      <c r="M3147"/>
      <c r="N3147"/>
      <c r="O3147"/>
      <c r="P3147"/>
      <c r="Q3147"/>
      <c r="R3147"/>
      <c r="S3147"/>
      <c r="T3147"/>
      <c r="U3147"/>
    </row>
    <row r="3148" spans="1:21" ht="15.75" customHeight="1">
      <c r="A3148"/>
      <c r="B3148"/>
      <c r="C3148"/>
      <c r="D3148"/>
      <c r="E3148"/>
      <c r="F3148"/>
      <c r="G3148"/>
      <c r="H3148"/>
      <c r="I3148" s="8"/>
      <c r="J3148" s="425"/>
      <c r="K3148"/>
      <c r="L3148"/>
      <c r="M3148"/>
      <c r="N3148"/>
      <c r="O3148"/>
      <c r="P3148"/>
      <c r="Q3148"/>
      <c r="R3148"/>
      <c r="S3148"/>
      <c r="T3148"/>
      <c r="U3148"/>
    </row>
    <row r="3149" spans="1:21" ht="15.75" customHeight="1">
      <c r="A3149"/>
      <c r="B3149"/>
      <c r="C3149"/>
      <c r="D3149"/>
      <c r="E3149"/>
      <c r="F3149"/>
      <c r="G3149"/>
      <c r="H3149"/>
      <c r="I3149" s="8"/>
      <c r="J3149" s="425"/>
      <c r="K3149"/>
      <c r="L3149"/>
      <c r="M3149"/>
      <c r="N3149"/>
      <c r="O3149"/>
      <c r="P3149"/>
      <c r="Q3149"/>
      <c r="R3149"/>
      <c r="S3149"/>
      <c r="T3149"/>
      <c r="U3149"/>
    </row>
    <row r="3150" spans="1:21" ht="15.75" customHeight="1">
      <c r="A3150"/>
      <c r="B3150"/>
      <c r="C3150"/>
      <c r="D3150"/>
      <c r="E3150"/>
      <c r="F3150"/>
      <c r="G3150"/>
      <c r="H3150"/>
      <c r="I3150" s="8"/>
      <c r="J3150" s="425"/>
      <c r="K3150"/>
      <c r="L3150"/>
      <c r="M3150"/>
      <c r="N3150"/>
      <c r="O3150"/>
      <c r="P3150"/>
      <c r="Q3150"/>
      <c r="R3150"/>
      <c r="S3150"/>
      <c r="T3150"/>
      <c r="U3150"/>
    </row>
    <row r="3151" spans="1:21" ht="15.75" customHeight="1">
      <c r="A3151"/>
      <c r="B3151"/>
      <c r="C3151"/>
      <c r="D3151"/>
      <c r="E3151"/>
      <c r="F3151"/>
      <c r="G3151"/>
      <c r="H3151"/>
      <c r="I3151" s="8"/>
      <c r="J3151" s="425"/>
      <c r="K3151"/>
      <c r="L3151"/>
      <c r="M3151"/>
      <c r="N3151"/>
      <c r="O3151"/>
      <c r="P3151"/>
      <c r="Q3151"/>
      <c r="R3151"/>
      <c r="S3151"/>
      <c r="T3151"/>
      <c r="U3151"/>
    </row>
    <row r="3152" spans="1:21" ht="15.75" customHeight="1">
      <c r="A3152"/>
      <c r="B3152"/>
      <c r="C3152"/>
      <c r="D3152"/>
      <c r="E3152"/>
      <c r="F3152"/>
      <c r="G3152"/>
      <c r="H3152"/>
      <c r="I3152" s="8"/>
      <c r="J3152" s="425"/>
      <c r="K3152"/>
      <c r="L3152"/>
      <c r="M3152"/>
      <c r="N3152"/>
      <c r="O3152"/>
      <c r="P3152"/>
      <c r="Q3152"/>
      <c r="R3152"/>
      <c r="S3152"/>
      <c r="T3152"/>
      <c r="U3152"/>
    </row>
    <row r="3153" spans="1:21" ht="15.75" customHeight="1">
      <c r="A3153"/>
      <c r="B3153"/>
      <c r="C3153"/>
      <c r="D3153"/>
      <c r="E3153"/>
      <c r="F3153"/>
      <c r="G3153"/>
      <c r="H3153"/>
      <c r="I3153" s="8"/>
      <c r="J3153" s="425"/>
      <c r="K3153"/>
      <c r="L3153"/>
      <c r="M3153"/>
      <c r="N3153"/>
      <c r="O3153"/>
      <c r="P3153"/>
      <c r="Q3153"/>
      <c r="R3153"/>
      <c r="S3153"/>
      <c r="T3153"/>
      <c r="U3153"/>
    </row>
    <row r="3154" spans="1:21" ht="15.75" customHeight="1">
      <c r="A3154"/>
      <c r="B3154"/>
      <c r="C3154"/>
      <c r="D3154"/>
      <c r="E3154"/>
      <c r="F3154"/>
      <c r="G3154"/>
      <c r="H3154"/>
      <c r="I3154" s="8"/>
      <c r="J3154" s="425"/>
      <c r="K3154"/>
      <c r="L3154"/>
      <c r="M3154"/>
      <c r="N3154"/>
      <c r="O3154"/>
      <c r="P3154"/>
      <c r="Q3154"/>
      <c r="R3154"/>
      <c r="S3154"/>
      <c r="T3154"/>
      <c r="U3154"/>
    </row>
    <row r="3155" spans="1:21" ht="15.75" customHeight="1">
      <c r="A3155"/>
      <c r="B3155"/>
      <c r="C3155"/>
      <c r="D3155"/>
      <c r="E3155"/>
      <c r="F3155"/>
      <c r="G3155"/>
      <c r="H3155"/>
      <c r="I3155" s="8"/>
      <c r="J3155" s="425"/>
      <c r="K3155"/>
      <c r="L3155"/>
      <c r="M3155"/>
      <c r="N3155"/>
      <c r="O3155"/>
      <c r="P3155"/>
      <c r="Q3155"/>
      <c r="R3155"/>
      <c r="S3155"/>
      <c r="T3155"/>
      <c r="U3155"/>
    </row>
    <row r="3156" spans="1:21" ht="15.75" customHeight="1">
      <c r="A3156"/>
      <c r="B3156"/>
      <c r="C3156"/>
      <c r="D3156"/>
      <c r="E3156"/>
      <c r="F3156"/>
      <c r="G3156"/>
      <c r="H3156"/>
      <c r="I3156" s="8"/>
      <c r="J3156" s="425"/>
      <c r="K3156"/>
      <c r="L3156"/>
      <c r="M3156"/>
      <c r="N3156"/>
      <c r="O3156"/>
      <c r="P3156"/>
      <c r="Q3156"/>
      <c r="R3156"/>
      <c r="S3156"/>
      <c r="T3156"/>
      <c r="U3156"/>
    </row>
    <row r="3157" spans="1:21" ht="15.75" customHeight="1">
      <c r="A3157"/>
      <c r="B3157"/>
      <c r="C3157"/>
      <c r="D3157"/>
      <c r="E3157"/>
      <c r="F3157"/>
      <c r="G3157"/>
      <c r="H3157"/>
      <c r="I3157" s="8"/>
      <c r="J3157" s="425"/>
      <c r="K3157"/>
      <c r="L3157"/>
      <c r="M3157"/>
      <c r="N3157"/>
      <c r="O3157"/>
      <c r="P3157"/>
      <c r="Q3157"/>
      <c r="R3157"/>
      <c r="S3157"/>
      <c r="T3157"/>
      <c r="U3157"/>
    </row>
    <row r="3158" spans="1:21" ht="15.75" customHeight="1">
      <c r="A3158"/>
      <c r="B3158"/>
      <c r="C3158"/>
      <c r="D3158"/>
      <c r="E3158"/>
      <c r="F3158"/>
      <c r="G3158"/>
      <c r="H3158"/>
      <c r="I3158" s="8"/>
      <c r="J3158" s="425"/>
      <c r="K3158"/>
      <c r="L3158"/>
      <c r="M3158"/>
      <c r="N3158"/>
      <c r="O3158"/>
      <c r="P3158"/>
      <c r="Q3158"/>
      <c r="R3158"/>
      <c r="S3158"/>
      <c r="T3158"/>
      <c r="U3158"/>
    </row>
    <row r="3159" spans="1:21" ht="15.75" customHeight="1">
      <c r="A3159"/>
      <c r="B3159"/>
      <c r="C3159"/>
      <c r="D3159"/>
      <c r="E3159"/>
      <c r="F3159"/>
      <c r="G3159"/>
      <c r="H3159"/>
      <c r="I3159" s="8"/>
      <c r="J3159" s="425"/>
      <c r="K3159"/>
      <c r="L3159"/>
      <c r="M3159"/>
      <c r="N3159"/>
      <c r="O3159"/>
      <c r="P3159"/>
      <c r="Q3159"/>
      <c r="R3159"/>
      <c r="S3159"/>
      <c r="T3159"/>
      <c r="U3159"/>
    </row>
    <row r="3160" spans="1:21" ht="15.75" customHeight="1">
      <c r="A3160"/>
      <c r="B3160"/>
      <c r="C3160"/>
      <c r="D3160"/>
      <c r="E3160"/>
      <c r="F3160"/>
      <c r="G3160"/>
      <c r="H3160"/>
      <c r="I3160" s="8"/>
      <c r="J3160" s="425"/>
      <c r="K3160"/>
      <c r="L3160"/>
      <c r="M3160"/>
      <c r="N3160"/>
      <c r="O3160"/>
      <c r="P3160"/>
      <c r="Q3160"/>
      <c r="R3160"/>
      <c r="S3160"/>
      <c r="T3160"/>
      <c r="U3160"/>
    </row>
    <row r="3161" spans="1:21" ht="15.75" customHeight="1">
      <c r="A3161"/>
      <c r="B3161"/>
      <c r="C3161"/>
      <c r="D3161"/>
      <c r="E3161"/>
      <c r="F3161"/>
      <c r="G3161"/>
      <c r="H3161"/>
      <c r="I3161" s="8"/>
      <c r="J3161" s="425"/>
      <c r="K3161"/>
      <c r="L3161"/>
      <c r="M3161"/>
      <c r="N3161"/>
      <c r="O3161"/>
      <c r="P3161"/>
      <c r="Q3161"/>
      <c r="R3161"/>
      <c r="S3161"/>
      <c r="T3161"/>
      <c r="U3161"/>
    </row>
    <row r="3162" spans="1:21" ht="15.75" customHeight="1">
      <c r="A3162"/>
      <c r="B3162"/>
      <c r="C3162"/>
      <c r="D3162"/>
      <c r="E3162"/>
      <c r="F3162"/>
      <c r="G3162"/>
      <c r="H3162"/>
      <c r="I3162" s="8"/>
      <c r="J3162" s="425"/>
      <c r="K3162"/>
      <c r="L3162"/>
      <c r="M3162"/>
      <c r="N3162"/>
      <c r="O3162"/>
      <c r="P3162"/>
      <c r="Q3162"/>
      <c r="R3162"/>
      <c r="S3162"/>
      <c r="T3162"/>
      <c r="U3162"/>
    </row>
    <row r="3163" spans="1:21" ht="15.75" customHeight="1">
      <c r="A3163"/>
      <c r="B3163"/>
      <c r="C3163"/>
      <c r="D3163"/>
      <c r="E3163"/>
      <c r="F3163"/>
      <c r="G3163"/>
      <c r="H3163"/>
      <c r="I3163" s="8"/>
      <c r="J3163" s="425"/>
      <c r="K3163"/>
      <c r="L3163"/>
      <c r="M3163"/>
      <c r="N3163"/>
      <c r="O3163"/>
      <c r="P3163"/>
      <c r="Q3163"/>
      <c r="R3163"/>
      <c r="S3163"/>
      <c r="T3163"/>
      <c r="U3163"/>
    </row>
    <row r="3164" spans="1:21" ht="15.75" customHeight="1">
      <c r="A3164"/>
      <c r="B3164"/>
      <c r="C3164"/>
      <c r="D3164"/>
      <c r="E3164"/>
      <c r="F3164"/>
      <c r="G3164"/>
      <c r="H3164"/>
      <c r="I3164" s="8"/>
      <c r="J3164" s="425"/>
      <c r="K3164"/>
      <c r="L3164"/>
      <c r="M3164"/>
      <c r="N3164"/>
      <c r="O3164"/>
      <c r="P3164"/>
      <c r="Q3164"/>
      <c r="R3164"/>
      <c r="S3164"/>
      <c r="T3164"/>
      <c r="U3164"/>
    </row>
    <row r="3165" spans="1:21" ht="15.75" customHeight="1">
      <c r="A3165"/>
      <c r="B3165"/>
      <c r="C3165"/>
      <c r="D3165"/>
      <c r="E3165"/>
      <c r="F3165"/>
      <c r="G3165"/>
      <c r="H3165"/>
      <c r="I3165" s="8"/>
      <c r="J3165" s="425"/>
      <c r="K3165"/>
      <c r="L3165"/>
      <c r="M3165"/>
      <c r="N3165"/>
      <c r="O3165"/>
      <c r="P3165"/>
      <c r="Q3165"/>
      <c r="R3165"/>
      <c r="S3165"/>
      <c r="T3165"/>
      <c r="U3165"/>
    </row>
    <row r="3166" spans="1:21" ht="15.75" customHeight="1">
      <c r="A3166"/>
      <c r="B3166"/>
      <c r="C3166"/>
      <c r="D3166"/>
      <c r="E3166"/>
      <c r="F3166"/>
      <c r="G3166"/>
      <c r="H3166"/>
      <c r="I3166" s="8"/>
      <c r="J3166" s="425"/>
      <c r="K3166"/>
      <c r="L3166"/>
      <c r="M3166"/>
      <c r="N3166"/>
      <c r="O3166"/>
      <c r="P3166"/>
      <c r="Q3166"/>
      <c r="R3166"/>
      <c r="S3166"/>
      <c r="T3166"/>
      <c r="U3166"/>
    </row>
    <row r="3167" spans="1:21" ht="15.75" customHeight="1">
      <c r="A3167"/>
      <c r="B3167"/>
      <c r="C3167"/>
      <c r="D3167"/>
      <c r="E3167"/>
      <c r="F3167"/>
      <c r="G3167"/>
      <c r="H3167"/>
      <c r="I3167" s="8"/>
      <c r="J3167" s="425"/>
      <c r="K3167"/>
      <c r="L3167"/>
      <c r="M3167"/>
      <c r="N3167"/>
      <c r="O3167"/>
      <c r="P3167"/>
      <c r="Q3167"/>
      <c r="R3167"/>
      <c r="S3167"/>
      <c r="T3167"/>
      <c r="U3167"/>
    </row>
    <row r="3168" spans="1:21" ht="15.75" customHeight="1">
      <c r="A3168"/>
      <c r="B3168"/>
      <c r="C3168"/>
      <c r="D3168"/>
      <c r="E3168"/>
      <c r="F3168"/>
      <c r="G3168"/>
      <c r="H3168"/>
      <c r="I3168" s="8"/>
      <c r="J3168" s="425"/>
      <c r="K3168"/>
      <c r="L3168"/>
      <c r="M3168"/>
      <c r="N3168"/>
      <c r="O3168"/>
      <c r="P3168"/>
      <c r="Q3168"/>
      <c r="R3168"/>
      <c r="S3168"/>
      <c r="T3168"/>
      <c r="U3168"/>
    </row>
    <row r="3169" spans="1:21" ht="15.75" customHeight="1">
      <c r="A3169"/>
      <c r="B3169"/>
      <c r="C3169"/>
      <c r="D3169"/>
      <c r="E3169"/>
      <c r="F3169"/>
      <c r="G3169"/>
      <c r="H3169"/>
      <c r="I3169" s="8"/>
      <c r="J3169" s="425"/>
      <c r="K3169"/>
      <c r="L3169"/>
      <c r="M3169"/>
      <c r="N3169"/>
      <c r="O3169"/>
      <c r="P3169"/>
      <c r="Q3169"/>
      <c r="R3169"/>
      <c r="S3169"/>
      <c r="T3169"/>
      <c r="U3169"/>
    </row>
    <row r="3170" spans="1:21" ht="15.75" customHeight="1">
      <c r="A3170"/>
      <c r="B3170"/>
      <c r="C3170"/>
      <c r="D3170"/>
      <c r="E3170"/>
      <c r="F3170"/>
      <c r="G3170"/>
      <c r="H3170"/>
      <c r="I3170" s="8"/>
      <c r="J3170" s="425"/>
      <c r="K3170"/>
      <c r="L3170"/>
      <c r="M3170"/>
      <c r="N3170"/>
      <c r="O3170"/>
      <c r="P3170"/>
      <c r="Q3170"/>
      <c r="R3170"/>
      <c r="S3170"/>
      <c r="T3170"/>
      <c r="U3170"/>
    </row>
    <row r="3171" spans="1:21" ht="15.75" customHeight="1">
      <c r="A3171"/>
      <c r="B3171"/>
      <c r="C3171"/>
      <c r="D3171"/>
      <c r="E3171"/>
      <c r="F3171"/>
      <c r="G3171"/>
      <c r="H3171"/>
      <c r="I3171" s="8"/>
      <c r="J3171" s="425"/>
      <c r="K3171"/>
      <c r="L3171"/>
      <c r="M3171"/>
      <c r="N3171"/>
      <c r="O3171"/>
      <c r="P3171"/>
      <c r="Q3171"/>
      <c r="R3171"/>
      <c r="S3171"/>
      <c r="T3171"/>
      <c r="U3171"/>
    </row>
    <row r="3172" spans="1:21" ht="15.75" customHeight="1">
      <c r="A3172"/>
      <c r="B3172"/>
      <c r="C3172"/>
      <c r="D3172"/>
      <c r="E3172"/>
      <c r="F3172"/>
      <c r="G3172"/>
      <c r="H3172"/>
      <c r="I3172" s="8"/>
      <c r="J3172" s="425"/>
      <c r="K3172"/>
      <c r="L3172"/>
      <c r="M3172"/>
      <c r="N3172"/>
      <c r="O3172"/>
      <c r="P3172"/>
      <c r="Q3172"/>
      <c r="R3172"/>
      <c r="S3172"/>
      <c r="T3172"/>
      <c r="U3172"/>
    </row>
    <row r="3173" spans="1:21" ht="15.75" customHeight="1">
      <c r="A3173"/>
      <c r="B3173"/>
      <c r="C3173"/>
      <c r="D3173"/>
      <c r="E3173"/>
      <c r="F3173"/>
      <c r="G3173"/>
      <c r="H3173"/>
      <c r="I3173" s="8"/>
      <c r="J3173" s="425"/>
      <c r="K3173"/>
      <c r="L3173"/>
      <c r="M3173"/>
      <c r="N3173"/>
      <c r="O3173"/>
      <c r="P3173"/>
      <c r="Q3173"/>
      <c r="R3173"/>
      <c r="S3173"/>
      <c r="T3173"/>
      <c r="U3173"/>
    </row>
    <row r="3174" spans="1:21" ht="15.75" customHeight="1">
      <c r="A3174"/>
      <c r="B3174"/>
      <c r="C3174"/>
      <c r="D3174"/>
      <c r="E3174"/>
      <c r="F3174"/>
      <c r="G3174"/>
      <c r="H3174"/>
      <c r="I3174" s="8"/>
      <c r="J3174" s="425"/>
      <c r="K3174"/>
      <c r="L3174"/>
      <c r="M3174"/>
      <c r="N3174"/>
      <c r="O3174"/>
      <c r="P3174"/>
      <c r="Q3174"/>
      <c r="R3174"/>
      <c r="S3174"/>
      <c r="T3174"/>
      <c r="U3174"/>
    </row>
    <row r="3175" spans="1:21" ht="15.75" customHeight="1">
      <c r="A3175"/>
      <c r="B3175"/>
      <c r="C3175"/>
      <c r="D3175"/>
      <c r="E3175"/>
      <c r="F3175"/>
      <c r="G3175"/>
      <c r="H3175"/>
      <c r="I3175" s="8"/>
      <c r="J3175" s="425"/>
      <c r="K3175"/>
      <c r="L3175"/>
      <c r="M3175"/>
      <c r="N3175"/>
      <c r="O3175"/>
      <c r="P3175"/>
      <c r="Q3175"/>
      <c r="R3175"/>
      <c r="S3175"/>
      <c r="T3175"/>
      <c r="U3175"/>
    </row>
    <row r="3176" spans="1:21" ht="15.75" customHeight="1">
      <c r="A3176"/>
      <c r="B3176"/>
      <c r="C3176"/>
      <c r="D3176"/>
      <c r="E3176"/>
      <c r="F3176"/>
      <c r="G3176"/>
      <c r="H3176"/>
      <c r="I3176" s="8"/>
      <c r="J3176" s="425"/>
      <c r="K3176"/>
      <c r="L3176"/>
      <c r="M3176"/>
      <c r="N3176"/>
      <c r="O3176"/>
      <c r="P3176"/>
      <c r="Q3176"/>
      <c r="R3176"/>
      <c r="S3176"/>
      <c r="T3176"/>
      <c r="U3176"/>
    </row>
    <row r="3177" spans="1:21" ht="15.75" customHeight="1">
      <c r="A3177"/>
      <c r="B3177"/>
      <c r="C3177"/>
      <c r="D3177"/>
      <c r="E3177"/>
      <c r="F3177"/>
      <c r="G3177"/>
      <c r="H3177"/>
      <c r="I3177" s="8"/>
      <c r="J3177" s="425"/>
      <c r="K3177"/>
      <c r="L3177"/>
      <c r="M3177"/>
      <c r="N3177"/>
      <c r="O3177"/>
      <c r="P3177"/>
      <c r="Q3177"/>
      <c r="R3177"/>
      <c r="S3177"/>
      <c r="T3177"/>
      <c r="U3177"/>
    </row>
    <row r="3178" spans="1:21" ht="15.75" customHeight="1">
      <c r="A3178"/>
      <c r="B3178"/>
      <c r="C3178"/>
      <c r="D3178"/>
      <c r="E3178"/>
      <c r="F3178"/>
      <c r="G3178"/>
      <c r="H3178"/>
      <c r="I3178" s="8"/>
      <c r="J3178" s="425"/>
      <c r="K3178"/>
      <c r="L3178"/>
      <c r="M3178"/>
      <c r="N3178"/>
      <c r="O3178"/>
      <c r="P3178"/>
      <c r="Q3178"/>
      <c r="R3178"/>
      <c r="S3178"/>
      <c r="T3178"/>
      <c r="U3178"/>
    </row>
    <row r="3179" spans="1:21" ht="15.75" customHeight="1">
      <c r="A3179"/>
      <c r="B3179"/>
      <c r="C3179"/>
      <c r="D3179"/>
      <c r="E3179"/>
      <c r="F3179"/>
      <c r="G3179"/>
      <c r="H3179"/>
      <c r="I3179" s="8"/>
      <c r="J3179" s="425"/>
      <c r="K3179"/>
      <c r="L3179"/>
      <c r="M3179"/>
      <c r="N3179"/>
      <c r="O3179"/>
      <c r="P3179"/>
      <c r="Q3179"/>
      <c r="R3179"/>
      <c r="S3179"/>
      <c r="T3179"/>
      <c r="U3179"/>
    </row>
    <row r="3180" spans="1:21" ht="15.75" customHeight="1">
      <c r="A3180"/>
      <c r="B3180"/>
      <c r="C3180"/>
      <c r="D3180"/>
      <c r="E3180"/>
      <c r="F3180"/>
      <c r="G3180"/>
      <c r="H3180"/>
      <c r="I3180" s="8"/>
      <c r="J3180" s="425"/>
      <c r="K3180"/>
      <c r="L3180"/>
      <c r="M3180"/>
      <c r="N3180"/>
      <c r="O3180"/>
      <c r="P3180"/>
      <c r="Q3180"/>
      <c r="R3180"/>
      <c r="S3180"/>
      <c r="T3180"/>
      <c r="U3180"/>
    </row>
    <row r="3181" spans="1:21" ht="15.75" customHeight="1">
      <c r="A3181"/>
      <c r="B3181"/>
      <c r="C3181"/>
      <c r="D3181"/>
      <c r="E3181"/>
      <c r="F3181"/>
      <c r="G3181"/>
      <c r="H3181"/>
      <c r="I3181" s="8"/>
      <c r="J3181" s="425"/>
      <c r="K3181"/>
      <c r="L3181"/>
      <c r="M3181"/>
      <c r="N3181"/>
      <c r="O3181"/>
      <c r="P3181"/>
      <c r="Q3181"/>
      <c r="R3181"/>
      <c r="S3181"/>
      <c r="T3181"/>
      <c r="U3181"/>
    </row>
    <row r="3182" spans="1:21" ht="15.75" customHeight="1">
      <c r="A3182"/>
      <c r="B3182"/>
      <c r="C3182"/>
      <c r="D3182"/>
      <c r="E3182"/>
      <c r="F3182"/>
      <c r="G3182"/>
      <c r="H3182"/>
      <c r="I3182" s="8"/>
      <c r="J3182" s="425"/>
      <c r="K3182"/>
      <c r="L3182"/>
      <c r="M3182"/>
      <c r="N3182"/>
      <c r="O3182"/>
      <c r="P3182"/>
      <c r="Q3182"/>
      <c r="R3182"/>
      <c r="S3182"/>
      <c r="T3182"/>
      <c r="U3182"/>
    </row>
    <row r="3183" spans="1:21" ht="15.75" customHeight="1">
      <c r="A3183"/>
      <c r="B3183"/>
      <c r="C3183"/>
      <c r="D3183"/>
      <c r="E3183"/>
      <c r="F3183"/>
      <c r="G3183"/>
      <c r="H3183"/>
      <c r="I3183" s="8"/>
      <c r="J3183" s="425"/>
      <c r="K3183"/>
      <c r="L3183"/>
      <c r="M3183"/>
      <c r="N3183"/>
      <c r="O3183"/>
      <c r="P3183"/>
      <c r="Q3183"/>
      <c r="R3183"/>
      <c r="S3183"/>
      <c r="T3183"/>
      <c r="U3183"/>
    </row>
    <row r="3184" spans="1:21" ht="15.75" customHeight="1">
      <c r="A3184"/>
      <c r="B3184"/>
      <c r="C3184"/>
      <c r="D3184"/>
      <c r="E3184"/>
      <c r="F3184"/>
      <c r="G3184"/>
      <c r="H3184"/>
      <c r="I3184" s="8"/>
      <c r="J3184" s="425"/>
      <c r="K3184"/>
      <c r="L3184"/>
      <c r="M3184"/>
      <c r="N3184"/>
      <c r="O3184"/>
      <c r="P3184"/>
      <c r="Q3184"/>
      <c r="R3184"/>
      <c r="S3184"/>
      <c r="T3184"/>
      <c r="U3184"/>
    </row>
    <row r="3185" spans="1:21" ht="15.75" customHeight="1">
      <c r="A3185"/>
      <c r="B3185"/>
      <c r="C3185"/>
      <c r="D3185"/>
      <c r="E3185"/>
      <c r="F3185"/>
      <c r="G3185"/>
      <c r="H3185"/>
      <c r="I3185" s="8"/>
      <c r="J3185" s="425"/>
      <c r="K3185"/>
      <c r="L3185"/>
      <c r="M3185"/>
      <c r="N3185"/>
      <c r="O3185"/>
      <c r="P3185"/>
      <c r="Q3185"/>
      <c r="R3185"/>
      <c r="S3185"/>
      <c r="T3185"/>
      <c r="U3185"/>
    </row>
    <row r="3186" spans="1:21" ht="15.75" customHeight="1">
      <c r="A3186"/>
      <c r="B3186"/>
      <c r="C3186"/>
      <c r="D3186"/>
      <c r="E3186"/>
      <c r="F3186"/>
      <c r="G3186"/>
      <c r="H3186"/>
      <c r="I3186" s="8"/>
      <c r="J3186" s="425"/>
      <c r="K3186"/>
      <c r="L3186"/>
      <c r="M3186"/>
      <c r="N3186"/>
      <c r="O3186"/>
      <c r="P3186"/>
      <c r="Q3186"/>
      <c r="R3186"/>
      <c r="S3186"/>
      <c r="T3186"/>
      <c r="U3186"/>
    </row>
    <row r="3187" spans="1:21" ht="15.75" customHeight="1">
      <c r="A3187"/>
      <c r="B3187"/>
      <c r="C3187"/>
      <c r="D3187"/>
      <c r="E3187"/>
      <c r="F3187"/>
      <c r="G3187"/>
      <c r="H3187"/>
      <c r="I3187" s="8"/>
      <c r="J3187" s="425"/>
      <c r="K3187"/>
      <c r="L3187"/>
      <c r="M3187"/>
      <c r="N3187"/>
      <c r="O3187"/>
      <c r="P3187"/>
      <c r="Q3187"/>
      <c r="R3187"/>
      <c r="S3187"/>
      <c r="T3187"/>
      <c r="U3187"/>
    </row>
    <row r="3188" spans="1:21" ht="15.75" customHeight="1">
      <c r="A3188"/>
      <c r="B3188"/>
      <c r="C3188"/>
      <c r="D3188"/>
      <c r="E3188"/>
      <c r="F3188"/>
      <c r="G3188"/>
      <c r="H3188"/>
      <c r="I3188" s="8"/>
      <c r="J3188" s="425"/>
      <c r="K3188"/>
      <c r="L3188"/>
      <c r="M3188"/>
      <c r="N3188"/>
      <c r="O3188"/>
      <c r="P3188"/>
      <c r="Q3188"/>
      <c r="R3188"/>
      <c r="S3188"/>
      <c r="T3188"/>
      <c r="U3188"/>
    </row>
    <row r="3189" spans="1:21" ht="15.75" customHeight="1">
      <c r="A3189"/>
      <c r="B3189"/>
      <c r="C3189"/>
      <c r="D3189"/>
      <c r="E3189"/>
      <c r="F3189"/>
      <c r="G3189"/>
      <c r="H3189"/>
      <c r="I3189" s="8"/>
      <c r="J3189" s="425"/>
      <c r="K3189"/>
      <c r="L3189"/>
      <c r="M3189"/>
      <c r="N3189"/>
      <c r="O3189"/>
      <c r="P3189"/>
      <c r="Q3189"/>
      <c r="R3189"/>
      <c r="S3189"/>
      <c r="T3189"/>
      <c r="U3189"/>
    </row>
    <row r="3190" spans="1:21" ht="15.75" customHeight="1">
      <c r="A3190"/>
      <c r="B3190"/>
      <c r="C3190"/>
      <c r="D3190"/>
      <c r="E3190"/>
      <c r="F3190"/>
      <c r="G3190"/>
      <c r="H3190"/>
      <c r="I3190" s="8"/>
      <c r="J3190" s="425"/>
      <c r="K3190"/>
      <c r="L3190"/>
      <c r="M3190"/>
      <c r="N3190"/>
      <c r="O3190"/>
      <c r="P3190"/>
      <c r="Q3190"/>
      <c r="R3190"/>
      <c r="S3190"/>
      <c r="T3190"/>
      <c r="U3190"/>
    </row>
    <row r="3191" spans="1:21" ht="15.75" customHeight="1">
      <c r="A3191"/>
      <c r="B3191"/>
      <c r="C3191"/>
      <c r="D3191"/>
      <c r="E3191"/>
      <c r="F3191"/>
      <c r="G3191"/>
      <c r="H3191"/>
      <c r="I3191" s="8"/>
      <c r="J3191" s="425"/>
      <c r="K3191"/>
      <c r="L3191"/>
      <c r="M3191"/>
      <c r="N3191"/>
      <c r="O3191"/>
      <c r="P3191"/>
      <c r="Q3191"/>
      <c r="R3191"/>
      <c r="S3191"/>
      <c r="T3191"/>
      <c r="U3191"/>
    </row>
    <row r="3192" spans="1:21" ht="15.75" customHeight="1">
      <c r="A3192"/>
      <c r="B3192"/>
      <c r="C3192"/>
      <c r="D3192"/>
      <c r="E3192"/>
      <c r="F3192"/>
      <c r="G3192"/>
      <c r="H3192"/>
      <c r="I3192" s="8"/>
      <c r="J3192" s="425"/>
      <c r="K3192"/>
      <c r="L3192"/>
      <c r="M3192"/>
      <c r="N3192"/>
      <c r="O3192"/>
      <c r="P3192"/>
      <c r="Q3192"/>
      <c r="R3192"/>
      <c r="S3192"/>
      <c r="T3192"/>
      <c r="U3192"/>
    </row>
    <row r="3193" spans="1:21" ht="15.75" customHeight="1">
      <c r="A3193"/>
      <c r="B3193"/>
      <c r="C3193"/>
      <c r="D3193"/>
      <c r="E3193"/>
      <c r="F3193"/>
      <c r="G3193"/>
      <c r="H3193"/>
      <c r="I3193" s="8"/>
      <c r="J3193" s="425"/>
      <c r="K3193"/>
      <c r="L3193"/>
      <c r="M3193"/>
      <c r="N3193"/>
      <c r="O3193"/>
      <c r="P3193"/>
      <c r="Q3193"/>
      <c r="R3193"/>
      <c r="S3193"/>
      <c r="T3193"/>
      <c r="U3193"/>
    </row>
    <row r="3194" spans="1:21" ht="15.75" customHeight="1">
      <c r="A3194"/>
      <c r="B3194"/>
      <c r="C3194"/>
      <c r="D3194"/>
      <c r="E3194"/>
      <c r="F3194"/>
      <c r="G3194"/>
      <c r="H3194"/>
      <c r="I3194" s="8"/>
      <c r="J3194" s="425"/>
      <c r="K3194"/>
      <c r="L3194"/>
      <c r="M3194"/>
      <c r="N3194"/>
      <c r="O3194"/>
      <c r="P3194"/>
      <c r="Q3194"/>
      <c r="R3194"/>
      <c r="S3194"/>
      <c r="T3194"/>
      <c r="U3194"/>
    </row>
    <row r="3195" spans="1:21" ht="15.75" customHeight="1">
      <c r="A3195"/>
      <c r="B3195"/>
      <c r="C3195"/>
      <c r="D3195"/>
      <c r="E3195"/>
      <c r="F3195"/>
      <c r="G3195"/>
      <c r="H3195"/>
      <c r="I3195" s="8"/>
      <c r="J3195" s="425"/>
      <c r="K3195"/>
      <c r="L3195"/>
      <c r="M3195"/>
      <c r="N3195"/>
      <c r="O3195"/>
      <c r="P3195"/>
      <c r="Q3195"/>
      <c r="R3195"/>
      <c r="S3195"/>
      <c r="T3195"/>
      <c r="U3195"/>
    </row>
    <row r="3196" spans="1:21" ht="15.75" customHeight="1">
      <c r="A3196"/>
      <c r="B3196"/>
      <c r="C3196"/>
      <c r="D3196"/>
      <c r="E3196"/>
      <c r="F3196"/>
      <c r="G3196"/>
      <c r="H3196"/>
      <c r="I3196" s="8"/>
      <c r="J3196" s="425"/>
      <c r="K3196"/>
      <c r="L3196"/>
      <c r="M3196"/>
      <c r="N3196"/>
      <c r="O3196"/>
      <c r="P3196"/>
      <c r="Q3196"/>
      <c r="R3196"/>
      <c r="S3196"/>
      <c r="T3196"/>
      <c r="U3196"/>
    </row>
    <row r="3197" spans="1:21" ht="15.75" customHeight="1">
      <c r="A3197"/>
      <c r="B3197"/>
      <c r="C3197"/>
      <c r="D3197"/>
      <c r="E3197"/>
      <c r="F3197"/>
      <c r="G3197"/>
      <c r="H3197"/>
      <c r="I3197" s="8"/>
      <c r="J3197" s="425"/>
      <c r="K3197"/>
      <c r="L3197"/>
      <c r="M3197"/>
      <c r="N3197"/>
      <c r="O3197"/>
      <c r="P3197"/>
      <c r="Q3197"/>
      <c r="R3197"/>
      <c r="S3197"/>
      <c r="T3197"/>
      <c r="U3197"/>
    </row>
    <row r="3198" spans="1:21" ht="15.75" customHeight="1">
      <c r="A3198"/>
      <c r="B3198"/>
      <c r="C3198"/>
      <c r="D3198"/>
      <c r="E3198"/>
      <c r="F3198"/>
      <c r="G3198"/>
      <c r="H3198"/>
      <c r="I3198" s="8"/>
      <c r="J3198" s="425"/>
      <c r="K3198"/>
      <c r="L3198"/>
      <c r="M3198"/>
      <c r="N3198"/>
      <c r="O3198"/>
      <c r="P3198"/>
      <c r="Q3198"/>
      <c r="R3198"/>
      <c r="S3198"/>
      <c r="T3198"/>
      <c r="U3198"/>
    </row>
    <row r="3199" spans="1:21" ht="15.75" customHeight="1">
      <c r="A3199"/>
      <c r="B3199"/>
      <c r="C3199"/>
      <c r="D3199"/>
      <c r="E3199"/>
      <c r="F3199"/>
      <c r="G3199"/>
      <c r="H3199"/>
      <c r="I3199" s="8"/>
      <c r="J3199" s="425"/>
      <c r="K3199"/>
      <c r="L3199"/>
      <c r="M3199"/>
      <c r="N3199"/>
      <c r="O3199"/>
      <c r="P3199"/>
      <c r="Q3199"/>
      <c r="R3199"/>
      <c r="S3199"/>
      <c r="T3199"/>
      <c r="U3199"/>
    </row>
    <row r="3200" spans="1:21" ht="15.75" customHeight="1">
      <c r="A3200"/>
      <c r="B3200"/>
      <c r="C3200"/>
      <c r="D3200"/>
      <c r="E3200"/>
      <c r="F3200"/>
      <c r="G3200"/>
      <c r="H3200"/>
      <c r="I3200" s="8"/>
      <c r="J3200" s="425"/>
      <c r="K3200"/>
      <c r="L3200"/>
      <c r="M3200"/>
      <c r="N3200"/>
      <c r="O3200"/>
      <c r="P3200"/>
      <c r="Q3200"/>
      <c r="R3200"/>
      <c r="S3200"/>
      <c r="T3200"/>
      <c r="U3200"/>
    </row>
    <row r="3201" spans="1:21" ht="15.75" customHeight="1">
      <c r="A3201"/>
      <c r="B3201"/>
      <c r="C3201"/>
      <c r="D3201"/>
      <c r="E3201"/>
      <c r="F3201"/>
      <c r="G3201"/>
      <c r="H3201"/>
      <c r="I3201" s="8"/>
      <c r="J3201" s="425"/>
      <c r="K3201"/>
      <c r="L3201"/>
      <c r="M3201"/>
      <c r="N3201"/>
      <c r="O3201"/>
      <c r="P3201"/>
      <c r="Q3201"/>
      <c r="R3201"/>
      <c r="S3201"/>
      <c r="T3201"/>
      <c r="U3201"/>
    </row>
    <row r="3202" spans="1:21" ht="15.75" customHeight="1">
      <c r="A3202"/>
      <c r="B3202"/>
      <c r="C3202"/>
      <c r="D3202"/>
      <c r="E3202"/>
      <c r="F3202"/>
      <c r="G3202"/>
      <c r="H3202"/>
      <c r="I3202" s="8"/>
      <c r="J3202" s="425"/>
      <c r="K3202"/>
      <c r="L3202"/>
      <c r="M3202"/>
      <c r="N3202"/>
      <c r="O3202"/>
      <c r="P3202"/>
      <c r="Q3202"/>
      <c r="R3202"/>
      <c r="S3202"/>
      <c r="T3202"/>
      <c r="U3202"/>
    </row>
    <row r="3203" spans="1:21" ht="15.75" customHeight="1">
      <c r="A3203"/>
      <c r="B3203"/>
      <c r="C3203"/>
      <c r="D3203"/>
      <c r="E3203"/>
      <c r="F3203"/>
      <c r="G3203"/>
      <c r="H3203"/>
      <c r="I3203" s="8"/>
      <c r="J3203" s="425"/>
      <c r="K3203"/>
      <c r="L3203"/>
      <c r="M3203"/>
      <c r="N3203"/>
      <c r="O3203"/>
      <c r="P3203"/>
      <c r="Q3203"/>
      <c r="R3203"/>
      <c r="S3203"/>
      <c r="T3203"/>
      <c r="U3203"/>
    </row>
    <row r="3204" spans="1:21" ht="15.75" customHeight="1">
      <c r="A3204"/>
      <c r="B3204"/>
      <c r="C3204"/>
      <c r="D3204"/>
      <c r="E3204"/>
      <c r="F3204"/>
      <c r="G3204"/>
      <c r="H3204"/>
      <c r="I3204" s="8"/>
      <c r="J3204" s="425"/>
      <c r="K3204"/>
      <c r="L3204"/>
      <c r="M3204"/>
      <c r="N3204"/>
      <c r="O3204"/>
      <c r="P3204"/>
      <c r="Q3204"/>
      <c r="R3204"/>
      <c r="S3204"/>
      <c r="T3204"/>
      <c r="U3204"/>
    </row>
    <row r="3205" spans="1:21" ht="15.75" customHeight="1">
      <c r="A3205"/>
      <c r="B3205"/>
      <c r="C3205"/>
      <c r="D3205"/>
      <c r="E3205"/>
      <c r="F3205"/>
      <c r="G3205"/>
      <c r="H3205"/>
      <c r="I3205" s="8"/>
      <c r="J3205" s="425"/>
      <c r="K3205"/>
      <c r="L3205"/>
      <c r="M3205"/>
      <c r="N3205"/>
      <c r="O3205"/>
      <c r="P3205"/>
      <c r="Q3205"/>
      <c r="R3205"/>
      <c r="S3205"/>
      <c r="T3205"/>
      <c r="U3205"/>
    </row>
    <row r="3206" spans="1:21" ht="15.75" customHeight="1">
      <c r="A3206"/>
      <c r="B3206"/>
      <c r="C3206"/>
      <c r="D3206"/>
      <c r="E3206"/>
      <c r="F3206"/>
      <c r="G3206"/>
      <c r="H3206"/>
      <c r="I3206" s="8"/>
      <c r="J3206" s="425"/>
      <c r="K3206"/>
      <c r="L3206"/>
      <c r="M3206"/>
      <c r="N3206"/>
      <c r="O3206"/>
      <c r="P3206"/>
      <c r="Q3206"/>
      <c r="R3206"/>
      <c r="S3206"/>
      <c r="T3206"/>
      <c r="U3206"/>
    </row>
    <row r="3207" spans="1:21" ht="15.75" customHeight="1">
      <c r="A3207"/>
      <c r="B3207"/>
      <c r="C3207"/>
      <c r="D3207"/>
      <c r="E3207"/>
      <c r="F3207"/>
      <c r="G3207"/>
      <c r="H3207"/>
      <c r="I3207" s="8"/>
      <c r="J3207" s="425"/>
      <c r="K3207"/>
      <c r="L3207"/>
      <c r="M3207"/>
      <c r="N3207"/>
      <c r="O3207"/>
      <c r="P3207"/>
      <c r="Q3207"/>
      <c r="R3207"/>
      <c r="S3207"/>
      <c r="T3207"/>
      <c r="U3207"/>
    </row>
    <row r="3208" spans="1:21" ht="15.75" customHeight="1">
      <c r="A3208"/>
      <c r="B3208"/>
      <c r="C3208"/>
      <c r="D3208"/>
      <c r="E3208"/>
      <c r="F3208"/>
      <c r="G3208"/>
      <c r="H3208"/>
      <c r="I3208" s="8"/>
      <c r="J3208" s="425"/>
      <c r="K3208"/>
      <c r="L3208"/>
      <c r="M3208"/>
      <c r="N3208"/>
      <c r="O3208"/>
      <c r="P3208"/>
      <c r="Q3208"/>
      <c r="R3208"/>
      <c r="S3208"/>
      <c r="T3208"/>
      <c r="U3208"/>
    </row>
    <row r="3209" spans="1:21" ht="15.75" customHeight="1">
      <c r="A3209"/>
      <c r="B3209"/>
      <c r="C3209"/>
      <c r="D3209"/>
      <c r="E3209"/>
      <c r="F3209"/>
      <c r="G3209"/>
      <c r="H3209"/>
      <c r="I3209" s="8"/>
      <c r="J3209" s="425"/>
      <c r="K3209"/>
      <c r="L3209"/>
      <c r="M3209"/>
      <c r="N3209"/>
      <c r="O3209"/>
      <c r="P3209"/>
      <c r="Q3209"/>
      <c r="R3209"/>
      <c r="S3209"/>
      <c r="T3209"/>
      <c r="U3209"/>
    </row>
    <row r="3210" spans="1:21" ht="15.75" customHeight="1">
      <c r="A3210"/>
      <c r="B3210"/>
      <c r="C3210"/>
      <c r="D3210"/>
      <c r="E3210"/>
      <c r="F3210"/>
      <c r="G3210"/>
      <c r="H3210"/>
      <c r="I3210" s="8"/>
      <c r="J3210" s="425"/>
      <c r="K3210"/>
      <c r="L3210"/>
      <c r="M3210"/>
      <c r="N3210"/>
      <c r="O3210"/>
      <c r="P3210"/>
      <c r="Q3210"/>
      <c r="R3210"/>
      <c r="S3210"/>
      <c r="T3210"/>
      <c r="U3210"/>
    </row>
    <row r="3211" spans="1:21" ht="15.75" customHeight="1">
      <c r="A3211"/>
      <c r="B3211"/>
      <c r="C3211"/>
      <c r="D3211"/>
      <c r="E3211"/>
      <c r="F3211"/>
      <c r="G3211"/>
      <c r="H3211"/>
      <c r="I3211" s="8"/>
      <c r="J3211" s="425"/>
      <c r="K3211"/>
      <c r="L3211"/>
      <c r="M3211"/>
      <c r="N3211"/>
      <c r="O3211"/>
      <c r="P3211"/>
      <c r="Q3211"/>
      <c r="R3211"/>
      <c r="S3211"/>
      <c r="T3211"/>
      <c r="U3211"/>
    </row>
    <row r="3212" spans="1:21" ht="15.75" customHeight="1">
      <c r="A3212"/>
      <c r="B3212"/>
      <c r="C3212"/>
      <c r="D3212"/>
      <c r="E3212"/>
      <c r="F3212"/>
      <c r="G3212"/>
      <c r="H3212"/>
      <c r="I3212" s="8"/>
      <c r="J3212" s="425"/>
      <c r="K3212"/>
      <c r="L3212"/>
      <c r="M3212"/>
      <c r="N3212"/>
      <c r="O3212"/>
      <c r="P3212"/>
      <c r="Q3212"/>
      <c r="R3212"/>
      <c r="S3212"/>
      <c r="T3212"/>
      <c r="U3212"/>
    </row>
    <row r="3213" spans="1:21" ht="15.75" customHeight="1">
      <c r="A3213"/>
      <c r="B3213"/>
      <c r="C3213"/>
      <c r="D3213"/>
      <c r="E3213"/>
      <c r="F3213"/>
      <c r="G3213"/>
      <c r="H3213"/>
      <c r="I3213" s="8"/>
      <c r="J3213" s="425"/>
      <c r="K3213"/>
      <c r="L3213"/>
      <c r="M3213"/>
      <c r="N3213"/>
      <c r="O3213"/>
      <c r="P3213"/>
      <c r="Q3213"/>
      <c r="R3213"/>
      <c r="S3213"/>
      <c r="T3213"/>
      <c r="U3213"/>
    </row>
    <row r="3214" spans="1:21" ht="15.75" customHeight="1">
      <c r="A3214"/>
      <c r="B3214"/>
      <c r="C3214"/>
      <c r="D3214"/>
      <c r="E3214"/>
      <c r="F3214"/>
      <c r="G3214"/>
      <c r="H3214"/>
      <c r="I3214" s="8"/>
      <c r="J3214" s="425"/>
      <c r="K3214"/>
      <c r="L3214"/>
      <c r="M3214"/>
      <c r="N3214"/>
      <c r="O3214"/>
      <c r="P3214"/>
      <c r="Q3214"/>
      <c r="R3214"/>
      <c r="S3214"/>
      <c r="T3214"/>
      <c r="U3214"/>
    </row>
    <row r="3215" spans="1:21" ht="15.75" customHeight="1">
      <c r="A3215"/>
      <c r="B3215"/>
      <c r="C3215"/>
      <c r="D3215"/>
      <c r="E3215"/>
      <c r="F3215"/>
      <c r="G3215"/>
      <c r="H3215"/>
      <c r="I3215" s="8"/>
      <c r="J3215" s="425"/>
      <c r="K3215"/>
      <c r="L3215"/>
      <c r="M3215"/>
      <c r="N3215"/>
      <c r="O3215"/>
      <c r="P3215"/>
      <c r="Q3215"/>
      <c r="R3215"/>
      <c r="S3215"/>
      <c r="T3215"/>
      <c r="U3215"/>
    </row>
    <row r="3216" spans="1:21" ht="15.75" customHeight="1">
      <c r="A3216"/>
      <c r="B3216"/>
      <c r="C3216"/>
      <c r="D3216"/>
      <c r="E3216"/>
      <c r="F3216"/>
      <c r="G3216"/>
      <c r="H3216"/>
      <c r="I3216" s="8"/>
      <c r="J3216" s="425"/>
      <c r="K3216"/>
      <c r="L3216"/>
      <c r="M3216"/>
      <c r="N3216"/>
      <c r="O3216"/>
      <c r="P3216"/>
      <c r="Q3216"/>
      <c r="R3216"/>
      <c r="S3216"/>
      <c r="T3216"/>
      <c r="U3216"/>
    </row>
    <row r="3217" spans="1:21" ht="15.75" customHeight="1">
      <c r="A3217"/>
      <c r="B3217"/>
      <c r="C3217"/>
      <c r="D3217"/>
      <c r="E3217"/>
      <c r="F3217"/>
      <c r="G3217"/>
      <c r="H3217"/>
      <c r="I3217" s="8"/>
      <c r="J3217" s="425"/>
      <c r="K3217"/>
      <c r="L3217"/>
      <c r="M3217"/>
      <c r="N3217"/>
      <c r="O3217"/>
      <c r="P3217"/>
      <c r="Q3217"/>
      <c r="R3217"/>
      <c r="S3217"/>
      <c r="T3217"/>
      <c r="U3217"/>
    </row>
    <row r="3218" spans="1:21" ht="15.75" customHeight="1">
      <c r="A3218"/>
      <c r="B3218"/>
      <c r="C3218"/>
      <c r="D3218"/>
      <c r="E3218"/>
      <c r="F3218"/>
      <c r="G3218"/>
      <c r="H3218"/>
      <c r="I3218" s="8"/>
      <c r="J3218" s="425"/>
      <c r="K3218"/>
      <c r="L3218"/>
      <c r="M3218"/>
      <c r="N3218"/>
      <c r="O3218"/>
      <c r="P3218"/>
      <c r="Q3218"/>
      <c r="R3218"/>
      <c r="S3218"/>
      <c r="T3218"/>
      <c r="U3218"/>
    </row>
    <row r="3219" spans="1:21" ht="15.75" customHeight="1">
      <c r="A3219"/>
      <c r="B3219"/>
      <c r="C3219"/>
      <c r="D3219"/>
      <c r="E3219"/>
      <c r="F3219"/>
      <c r="G3219"/>
      <c r="H3219"/>
      <c r="I3219" s="8"/>
      <c r="J3219" s="425"/>
      <c r="K3219"/>
      <c r="L3219"/>
      <c r="M3219"/>
      <c r="N3219"/>
      <c r="O3219"/>
      <c r="P3219"/>
      <c r="Q3219"/>
      <c r="R3219"/>
      <c r="S3219"/>
      <c r="T3219"/>
      <c r="U3219"/>
    </row>
    <row r="3220" spans="1:21" ht="15.75" customHeight="1">
      <c r="A3220"/>
      <c r="B3220"/>
      <c r="C3220"/>
      <c r="D3220"/>
      <c r="E3220"/>
      <c r="F3220"/>
      <c r="G3220"/>
      <c r="H3220"/>
      <c r="I3220" s="8"/>
      <c r="J3220" s="425"/>
      <c r="K3220"/>
      <c r="L3220"/>
      <c r="M3220"/>
      <c r="N3220"/>
      <c r="O3220"/>
      <c r="P3220"/>
      <c r="Q3220"/>
      <c r="R3220"/>
      <c r="S3220"/>
      <c r="T3220"/>
      <c r="U3220"/>
    </row>
    <row r="3221" spans="1:21" ht="15.75" customHeight="1">
      <c r="A3221"/>
      <c r="B3221"/>
      <c r="C3221"/>
      <c r="D3221"/>
      <c r="E3221"/>
      <c r="F3221"/>
      <c r="G3221"/>
      <c r="H3221"/>
      <c r="I3221" s="8"/>
      <c r="J3221" s="425"/>
      <c r="K3221"/>
      <c r="L3221"/>
      <c r="M3221"/>
      <c r="N3221"/>
      <c r="O3221"/>
      <c r="P3221"/>
      <c r="Q3221"/>
      <c r="R3221"/>
      <c r="S3221"/>
      <c r="T3221"/>
      <c r="U3221"/>
    </row>
    <row r="3222" spans="1:21" ht="15.75" customHeight="1">
      <c r="A3222"/>
      <c r="B3222"/>
      <c r="C3222"/>
      <c r="D3222"/>
      <c r="E3222"/>
      <c r="F3222"/>
      <c r="G3222"/>
      <c r="H3222"/>
      <c r="I3222" s="8"/>
      <c r="J3222" s="425"/>
      <c r="K3222"/>
      <c r="L3222"/>
      <c r="M3222"/>
      <c r="N3222"/>
      <c r="O3222"/>
      <c r="P3222"/>
      <c r="Q3222"/>
      <c r="R3222"/>
      <c r="S3222"/>
      <c r="T3222"/>
      <c r="U3222"/>
    </row>
    <row r="3223" spans="1:21" ht="15.75" customHeight="1">
      <c r="A3223"/>
      <c r="B3223"/>
      <c r="C3223"/>
      <c r="D3223"/>
      <c r="E3223"/>
      <c r="F3223"/>
      <c r="G3223"/>
      <c r="H3223"/>
      <c r="I3223" s="8"/>
      <c r="J3223" s="425"/>
      <c r="K3223"/>
      <c r="L3223"/>
      <c r="M3223"/>
      <c r="N3223"/>
      <c r="O3223"/>
      <c r="P3223"/>
      <c r="Q3223"/>
      <c r="R3223"/>
      <c r="S3223"/>
      <c r="T3223"/>
      <c r="U3223"/>
    </row>
    <row r="3224" spans="1:21" ht="15.75" customHeight="1">
      <c r="A3224"/>
      <c r="B3224"/>
      <c r="C3224"/>
      <c r="D3224"/>
      <c r="E3224"/>
      <c r="F3224"/>
      <c r="G3224"/>
      <c r="H3224"/>
      <c r="I3224" s="8"/>
      <c r="J3224" s="425"/>
      <c r="K3224"/>
      <c r="L3224"/>
      <c r="M3224"/>
      <c r="N3224"/>
      <c r="O3224"/>
      <c r="P3224"/>
      <c r="Q3224"/>
      <c r="R3224"/>
      <c r="S3224"/>
      <c r="T3224"/>
      <c r="U3224"/>
    </row>
    <row r="3225" spans="1:21" ht="15.75" customHeight="1">
      <c r="A3225"/>
      <c r="B3225"/>
      <c r="C3225"/>
      <c r="D3225"/>
      <c r="E3225"/>
      <c r="F3225"/>
      <c r="G3225"/>
      <c r="H3225"/>
      <c r="I3225" s="8"/>
      <c r="J3225" s="425"/>
      <c r="K3225"/>
      <c r="L3225"/>
      <c r="M3225"/>
      <c r="N3225"/>
      <c r="O3225"/>
      <c r="P3225"/>
      <c r="Q3225"/>
      <c r="R3225"/>
      <c r="S3225"/>
      <c r="T3225"/>
      <c r="U3225"/>
    </row>
    <row r="3226" spans="1:21" ht="15.75" customHeight="1">
      <c r="A3226"/>
      <c r="B3226"/>
      <c r="C3226"/>
      <c r="D3226"/>
      <c r="E3226"/>
      <c r="F3226"/>
      <c r="G3226"/>
      <c r="H3226"/>
      <c r="I3226" s="8"/>
      <c r="J3226" s="425"/>
      <c r="K3226"/>
      <c r="L3226"/>
      <c r="M3226"/>
      <c r="N3226"/>
      <c r="O3226"/>
      <c r="P3226"/>
      <c r="Q3226"/>
      <c r="R3226"/>
      <c r="S3226"/>
      <c r="T3226"/>
      <c r="U3226"/>
    </row>
    <row r="3227" spans="1:21" ht="15.75" customHeight="1">
      <c r="A3227"/>
      <c r="B3227"/>
      <c r="C3227"/>
      <c r="D3227"/>
      <c r="E3227"/>
      <c r="F3227"/>
      <c r="G3227"/>
      <c r="H3227"/>
      <c r="I3227" s="8"/>
      <c r="J3227" s="425"/>
      <c r="K3227"/>
      <c r="L3227"/>
      <c r="M3227"/>
      <c r="N3227"/>
      <c r="O3227"/>
      <c r="P3227"/>
      <c r="Q3227"/>
      <c r="R3227"/>
      <c r="S3227"/>
      <c r="T3227"/>
      <c r="U3227"/>
    </row>
    <row r="3228" spans="1:21" ht="15.75" customHeight="1">
      <c r="A3228"/>
      <c r="B3228"/>
      <c r="C3228"/>
      <c r="D3228"/>
      <c r="E3228"/>
      <c r="F3228"/>
      <c r="G3228"/>
      <c r="H3228"/>
      <c r="I3228" s="8"/>
      <c r="J3228" s="425"/>
      <c r="K3228"/>
      <c r="L3228"/>
      <c r="M3228"/>
      <c r="N3228"/>
      <c r="O3228"/>
      <c r="P3228"/>
      <c r="Q3228"/>
      <c r="R3228"/>
      <c r="S3228"/>
      <c r="T3228"/>
      <c r="U3228"/>
    </row>
    <row r="3229" spans="1:21" ht="15.75" customHeight="1">
      <c r="A3229"/>
      <c r="B3229"/>
      <c r="C3229"/>
      <c r="D3229"/>
      <c r="E3229"/>
      <c r="F3229"/>
      <c r="G3229"/>
      <c r="H3229"/>
      <c r="I3229" s="8"/>
      <c r="J3229" s="425"/>
      <c r="K3229"/>
      <c r="L3229"/>
      <c r="M3229"/>
      <c r="N3229"/>
      <c r="O3229"/>
      <c r="P3229"/>
      <c r="Q3229"/>
      <c r="R3229"/>
      <c r="S3229"/>
      <c r="T3229"/>
      <c r="U3229"/>
    </row>
    <row r="3230" spans="1:21" ht="15.75" customHeight="1">
      <c r="A3230"/>
      <c r="B3230"/>
      <c r="C3230"/>
      <c r="D3230"/>
      <c r="E3230"/>
      <c r="F3230"/>
      <c r="G3230"/>
      <c r="H3230"/>
      <c r="I3230" s="8"/>
      <c r="J3230" s="425"/>
      <c r="K3230"/>
      <c r="L3230"/>
      <c r="M3230"/>
      <c r="N3230"/>
      <c r="O3230"/>
      <c r="P3230"/>
      <c r="Q3230"/>
      <c r="R3230"/>
      <c r="S3230"/>
      <c r="T3230"/>
      <c r="U3230"/>
    </row>
    <row r="3231" spans="1:21" ht="15.75" customHeight="1">
      <c r="A3231"/>
      <c r="B3231"/>
      <c r="C3231"/>
      <c r="D3231"/>
      <c r="E3231"/>
      <c r="F3231"/>
      <c r="G3231"/>
      <c r="H3231"/>
      <c r="I3231" s="8"/>
      <c r="J3231" s="425"/>
      <c r="K3231"/>
      <c r="L3231"/>
      <c r="M3231"/>
      <c r="N3231"/>
      <c r="O3231"/>
      <c r="P3231"/>
      <c r="Q3231"/>
      <c r="R3231"/>
      <c r="S3231"/>
      <c r="T3231"/>
      <c r="U3231"/>
    </row>
    <row r="3232" spans="1:21" ht="15.75" customHeight="1">
      <c r="A3232"/>
      <c r="B3232"/>
      <c r="C3232"/>
      <c r="D3232"/>
      <c r="E3232"/>
      <c r="F3232"/>
      <c r="G3232"/>
      <c r="H3232"/>
      <c r="I3232" s="8"/>
      <c r="J3232" s="425"/>
      <c r="K3232"/>
      <c r="L3232"/>
      <c r="M3232"/>
      <c r="N3232"/>
      <c r="O3232"/>
      <c r="P3232"/>
      <c r="Q3232"/>
      <c r="R3232"/>
      <c r="S3232"/>
      <c r="T3232"/>
      <c r="U3232"/>
    </row>
    <row r="3233" spans="1:21" ht="15.75" customHeight="1">
      <c r="A3233"/>
      <c r="B3233"/>
      <c r="C3233"/>
      <c r="D3233"/>
      <c r="E3233"/>
      <c r="F3233"/>
      <c r="G3233"/>
      <c r="H3233"/>
      <c r="I3233" s="8"/>
      <c r="J3233" s="425"/>
      <c r="K3233"/>
      <c r="L3233"/>
      <c r="M3233"/>
      <c r="N3233"/>
      <c r="O3233"/>
      <c r="P3233"/>
      <c r="Q3233"/>
      <c r="R3233"/>
      <c r="S3233"/>
      <c r="T3233"/>
      <c r="U3233"/>
    </row>
    <row r="3234" spans="1:21" ht="15.75" customHeight="1">
      <c r="A3234"/>
      <c r="B3234"/>
      <c r="C3234"/>
      <c r="D3234"/>
      <c r="E3234"/>
      <c r="F3234"/>
      <c r="G3234"/>
      <c r="H3234"/>
      <c r="I3234" s="8"/>
      <c r="J3234" s="425"/>
      <c r="K3234"/>
      <c r="L3234"/>
      <c r="M3234"/>
      <c r="N3234"/>
      <c r="O3234"/>
      <c r="P3234"/>
      <c r="Q3234"/>
      <c r="R3234"/>
      <c r="S3234"/>
      <c r="T3234"/>
      <c r="U3234"/>
    </row>
    <row r="3235" spans="1:21" ht="15.75" customHeight="1">
      <c r="A3235"/>
      <c r="B3235"/>
      <c r="C3235"/>
      <c r="D3235"/>
      <c r="E3235"/>
      <c r="F3235"/>
      <c r="G3235"/>
      <c r="H3235"/>
      <c r="I3235" s="8"/>
      <c r="J3235" s="425"/>
      <c r="K3235"/>
      <c r="L3235"/>
      <c r="M3235"/>
      <c r="N3235"/>
      <c r="O3235"/>
      <c r="P3235"/>
      <c r="Q3235"/>
      <c r="R3235"/>
      <c r="S3235"/>
      <c r="T3235"/>
      <c r="U3235"/>
    </row>
    <row r="3236" spans="1:21" ht="15.75" customHeight="1">
      <c r="A3236"/>
      <c r="B3236"/>
      <c r="C3236"/>
      <c r="D3236"/>
      <c r="E3236"/>
      <c r="F3236"/>
      <c r="G3236"/>
      <c r="H3236"/>
      <c r="I3236" s="8"/>
      <c r="J3236" s="425"/>
      <c r="K3236"/>
      <c r="L3236"/>
      <c r="M3236"/>
      <c r="N3236"/>
      <c r="O3236"/>
      <c r="P3236"/>
      <c r="Q3236"/>
      <c r="R3236"/>
      <c r="S3236"/>
      <c r="T3236"/>
      <c r="U3236"/>
    </row>
    <row r="3237" spans="1:21" ht="15.75" customHeight="1">
      <c r="A3237"/>
      <c r="B3237"/>
      <c r="C3237"/>
      <c r="D3237"/>
      <c r="E3237"/>
      <c r="F3237"/>
      <c r="G3237"/>
      <c r="H3237"/>
      <c r="I3237" s="8"/>
      <c r="J3237" s="425"/>
      <c r="K3237"/>
      <c r="L3237"/>
      <c r="M3237"/>
      <c r="N3237"/>
      <c r="O3237"/>
      <c r="P3237"/>
      <c r="Q3237"/>
      <c r="R3237"/>
      <c r="S3237"/>
      <c r="T3237"/>
      <c r="U3237"/>
    </row>
    <row r="3238" spans="1:21" ht="15.75" customHeight="1">
      <c r="A3238"/>
      <c r="B3238"/>
      <c r="C3238"/>
      <c r="D3238"/>
      <c r="E3238"/>
      <c r="F3238"/>
      <c r="G3238"/>
      <c r="H3238"/>
      <c r="I3238" s="8"/>
      <c r="J3238" s="425"/>
      <c r="K3238"/>
      <c r="L3238"/>
      <c r="M3238"/>
      <c r="N3238"/>
      <c r="O3238"/>
      <c r="P3238"/>
      <c r="Q3238"/>
      <c r="R3238"/>
      <c r="S3238"/>
      <c r="T3238"/>
      <c r="U3238"/>
    </row>
    <row r="3239" spans="1:21" ht="15.75" customHeight="1">
      <c r="A3239"/>
      <c r="B3239"/>
      <c r="C3239"/>
      <c r="D3239"/>
      <c r="E3239"/>
      <c r="F3239"/>
      <c r="G3239"/>
      <c r="H3239"/>
      <c r="I3239" s="8"/>
      <c r="J3239" s="425"/>
      <c r="K3239"/>
      <c r="L3239"/>
      <c r="M3239"/>
      <c r="N3239"/>
      <c r="O3239"/>
      <c r="P3239"/>
      <c r="Q3239"/>
      <c r="R3239"/>
      <c r="S3239"/>
      <c r="T3239"/>
      <c r="U3239"/>
    </row>
    <row r="3240" spans="1:21" ht="15.75" customHeight="1">
      <c r="A3240"/>
      <c r="B3240"/>
      <c r="C3240"/>
      <c r="D3240"/>
      <c r="E3240"/>
      <c r="F3240"/>
      <c r="G3240"/>
      <c r="H3240"/>
      <c r="I3240" s="8"/>
      <c r="J3240" s="425"/>
      <c r="K3240"/>
      <c r="L3240"/>
      <c r="M3240"/>
      <c r="N3240"/>
      <c r="O3240"/>
      <c r="P3240"/>
      <c r="Q3240"/>
      <c r="R3240"/>
      <c r="S3240"/>
      <c r="T3240"/>
      <c r="U3240"/>
    </row>
    <row r="3241" spans="1:21" ht="15.75" customHeight="1">
      <c r="A3241"/>
      <c r="B3241"/>
      <c r="C3241"/>
      <c r="D3241"/>
      <c r="E3241"/>
      <c r="F3241"/>
      <c r="G3241"/>
      <c r="H3241"/>
      <c r="I3241" s="8"/>
      <c r="J3241" s="425"/>
      <c r="K3241"/>
      <c r="L3241"/>
      <c r="M3241"/>
      <c r="N3241"/>
      <c r="O3241"/>
      <c r="P3241"/>
      <c r="Q3241"/>
      <c r="R3241"/>
      <c r="S3241"/>
      <c r="T3241"/>
      <c r="U3241"/>
    </row>
    <row r="3242" spans="1:21" ht="15.75" customHeight="1">
      <c r="A3242"/>
      <c r="B3242"/>
      <c r="C3242"/>
      <c r="D3242"/>
      <c r="E3242"/>
      <c r="F3242"/>
      <c r="G3242"/>
      <c r="H3242"/>
      <c r="I3242" s="8"/>
      <c r="J3242" s="425"/>
      <c r="K3242"/>
      <c r="L3242"/>
      <c r="M3242"/>
      <c r="N3242"/>
      <c r="O3242"/>
      <c r="P3242"/>
      <c r="Q3242"/>
      <c r="R3242"/>
      <c r="S3242"/>
      <c r="T3242"/>
      <c r="U3242"/>
    </row>
    <row r="3243" spans="1:21" ht="15.75" customHeight="1">
      <c r="A3243"/>
      <c r="B3243"/>
      <c r="C3243"/>
      <c r="D3243"/>
      <c r="E3243"/>
      <c r="F3243"/>
      <c r="G3243"/>
      <c r="H3243"/>
      <c r="I3243" s="8"/>
      <c r="J3243" s="425"/>
      <c r="K3243"/>
      <c r="L3243"/>
      <c r="M3243"/>
      <c r="N3243"/>
      <c r="O3243"/>
      <c r="P3243"/>
      <c r="Q3243"/>
      <c r="R3243"/>
      <c r="S3243"/>
      <c r="T3243"/>
      <c r="U3243"/>
    </row>
    <row r="3244" spans="1:21" ht="15.75" customHeight="1">
      <c r="A3244"/>
      <c r="B3244"/>
      <c r="C3244"/>
      <c r="D3244"/>
      <c r="E3244"/>
      <c r="F3244"/>
      <c r="G3244"/>
      <c r="H3244"/>
      <c r="I3244" s="8"/>
      <c r="J3244" s="425"/>
      <c r="K3244"/>
      <c r="L3244"/>
      <c r="M3244"/>
      <c r="N3244"/>
      <c r="O3244"/>
      <c r="P3244"/>
      <c r="Q3244"/>
      <c r="R3244"/>
      <c r="S3244"/>
      <c r="T3244"/>
      <c r="U3244"/>
    </row>
    <row r="3245" spans="1:21" ht="15.75" customHeight="1">
      <c r="A3245"/>
      <c r="B3245"/>
      <c r="C3245"/>
      <c r="D3245"/>
      <c r="E3245"/>
      <c r="F3245"/>
      <c r="G3245"/>
      <c r="H3245"/>
      <c r="I3245" s="8"/>
      <c r="J3245" s="425"/>
      <c r="K3245"/>
      <c r="L3245"/>
      <c r="M3245"/>
      <c r="N3245"/>
      <c r="O3245"/>
      <c r="P3245"/>
      <c r="Q3245"/>
      <c r="R3245"/>
      <c r="S3245"/>
      <c r="T3245"/>
      <c r="U3245"/>
    </row>
    <row r="3246" spans="1:21" ht="15.75" customHeight="1">
      <c r="A3246"/>
      <c r="B3246"/>
      <c r="C3246"/>
      <c r="D3246"/>
      <c r="E3246"/>
      <c r="F3246"/>
      <c r="G3246"/>
      <c r="H3246"/>
      <c r="I3246" s="8"/>
      <c r="J3246" s="425"/>
      <c r="K3246"/>
      <c r="L3246"/>
      <c r="M3246"/>
      <c r="N3246"/>
      <c r="O3246"/>
      <c r="P3246"/>
      <c r="Q3246"/>
      <c r="R3246"/>
      <c r="S3246"/>
      <c r="T3246"/>
      <c r="U3246"/>
    </row>
    <row r="3247" spans="1:21" ht="15.75" customHeight="1">
      <c r="A3247"/>
      <c r="B3247"/>
      <c r="C3247"/>
      <c r="D3247"/>
      <c r="E3247"/>
      <c r="F3247"/>
      <c r="G3247"/>
      <c r="H3247"/>
      <c r="I3247" s="8"/>
      <c r="J3247" s="425"/>
      <c r="K3247"/>
      <c r="L3247"/>
      <c r="M3247"/>
      <c r="N3247"/>
      <c r="O3247"/>
      <c r="P3247"/>
      <c r="Q3247"/>
      <c r="R3247"/>
      <c r="S3247"/>
      <c r="T3247"/>
      <c r="U3247"/>
    </row>
    <row r="3248" spans="1:21" ht="15.75" customHeight="1">
      <c r="A3248"/>
      <c r="B3248"/>
      <c r="C3248"/>
      <c r="D3248"/>
      <c r="E3248"/>
      <c r="F3248"/>
      <c r="G3248"/>
      <c r="H3248"/>
      <c r="I3248" s="8"/>
      <c r="J3248" s="425"/>
      <c r="K3248"/>
      <c r="L3248"/>
      <c r="M3248"/>
      <c r="N3248"/>
      <c r="O3248"/>
      <c r="P3248"/>
      <c r="Q3248"/>
      <c r="R3248"/>
      <c r="S3248"/>
      <c r="T3248"/>
      <c r="U3248"/>
    </row>
    <row r="3249" spans="1:21" ht="15.75" customHeight="1">
      <c r="A3249"/>
      <c r="B3249"/>
      <c r="C3249"/>
      <c r="D3249"/>
      <c r="E3249"/>
      <c r="F3249"/>
      <c r="G3249"/>
      <c r="H3249"/>
      <c r="I3249" s="8"/>
      <c r="J3249" s="425"/>
      <c r="K3249"/>
      <c r="L3249"/>
      <c r="M3249"/>
      <c r="N3249"/>
      <c r="O3249"/>
      <c r="P3249"/>
      <c r="Q3249"/>
      <c r="R3249"/>
      <c r="S3249"/>
      <c r="T3249"/>
      <c r="U3249"/>
    </row>
    <row r="3250" spans="1:21" ht="15.75" customHeight="1">
      <c r="A3250"/>
      <c r="B3250"/>
      <c r="C3250"/>
      <c r="D3250"/>
      <c r="E3250"/>
      <c r="F3250"/>
      <c r="G3250"/>
      <c r="H3250"/>
      <c r="I3250" s="8"/>
      <c r="J3250" s="425"/>
      <c r="K3250"/>
      <c r="L3250"/>
      <c r="M3250"/>
      <c r="N3250"/>
      <c r="O3250"/>
      <c r="P3250"/>
      <c r="Q3250"/>
      <c r="R3250"/>
      <c r="S3250"/>
      <c r="T3250"/>
      <c r="U3250"/>
    </row>
    <row r="3251" spans="1:21" ht="15.75" customHeight="1">
      <c r="A3251"/>
      <c r="B3251"/>
      <c r="C3251"/>
      <c r="D3251"/>
      <c r="E3251"/>
      <c r="F3251"/>
      <c r="G3251"/>
      <c r="H3251"/>
      <c r="I3251" s="8"/>
      <c r="J3251" s="425"/>
      <c r="K3251"/>
      <c r="L3251"/>
      <c r="M3251"/>
      <c r="N3251"/>
      <c r="O3251"/>
      <c r="P3251"/>
      <c r="Q3251"/>
      <c r="R3251"/>
      <c r="S3251"/>
      <c r="T3251"/>
      <c r="U3251"/>
    </row>
    <row r="3252" spans="1:21" ht="15.75" customHeight="1">
      <c r="A3252"/>
      <c r="B3252"/>
      <c r="C3252"/>
      <c r="D3252"/>
      <c r="E3252"/>
      <c r="F3252"/>
      <c r="G3252"/>
      <c r="H3252"/>
      <c r="I3252" s="8"/>
      <c r="J3252" s="425"/>
      <c r="K3252"/>
      <c r="L3252"/>
      <c r="M3252"/>
      <c r="N3252"/>
      <c r="O3252"/>
      <c r="P3252"/>
      <c r="Q3252"/>
      <c r="R3252"/>
      <c r="S3252"/>
      <c r="T3252"/>
      <c r="U3252"/>
    </row>
    <row r="3253" spans="1:21" ht="15.75" customHeight="1">
      <c r="A3253"/>
      <c r="B3253"/>
      <c r="C3253"/>
      <c r="D3253"/>
      <c r="E3253"/>
      <c r="F3253"/>
      <c r="G3253"/>
      <c r="H3253"/>
      <c r="I3253" s="8"/>
      <c r="J3253" s="425"/>
      <c r="K3253"/>
      <c r="L3253"/>
      <c r="M3253"/>
      <c r="N3253"/>
      <c r="O3253"/>
      <c r="P3253"/>
      <c r="Q3253"/>
      <c r="R3253"/>
      <c r="S3253"/>
      <c r="T3253"/>
      <c r="U3253"/>
    </row>
    <row r="3254" spans="1:21" ht="15.75" customHeight="1">
      <c r="A3254"/>
      <c r="B3254"/>
      <c r="C3254"/>
      <c r="D3254"/>
      <c r="E3254"/>
      <c r="F3254"/>
      <c r="G3254"/>
      <c r="H3254"/>
      <c r="I3254" s="8"/>
      <c r="J3254" s="425"/>
      <c r="K3254"/>
      <c r="L3254"/>
      <c r="M3254"/>
      <c r="N3254"/>
      <c r="O3254"/>
      <c r="P3254"/>
      <c r="Q3254"/>
      <c r="R3254"/>
      <c r="S3254"/>
      <c r="T3254"/>
      <c r="U3254"/>
    </row>
    <row r="3255" spans="1:21" ht="15.75" customHeight="1">
      <c r="A3255"/>
      <c r="B3255"/>
      <c r="C3255"/>
      <c r="D3255"/>
      <c r="E3255"/>
      <c r="F3255"/>
      <c r="G3255"/>
      <c r="H3255"/>
      <c r="I3255" s="8"/>
      <c r="J3255" s="425"/>
      <c r="K3255"/>
      <c r="L3255"/>
      <c r="M3255"/>
      <c r="N3255"/>
      <c r="O3255"/>
      <c r="P3255"/>
      <c r="Q3255"/>
      <c r="R3255"/>
      <c r="S3255"/>
      <c r="T3255"/>
      <c r="U3255"/>
    </row>
    <row r="3256" spans="1:21" ht="15.75" customHeight="1">
      <c r="A3256"/>
      <c r="B3256"/>
      <c r="C3256"/>
      <c r="D3256"/>
      <c r="E3256"/>
      <c r="F3256"/>
      <c r="G3256"/>
      <c r="H3256"/>
      <c r="I3256" s="8"/>
      <c r="J3256" s="425"/>
      <c r="K3256"/>
      <c r="L3256"/>
      <c r="M3256"/>
      <c r="N3256"/>
      <c r="O3256"/>
      <c r="P3256"/>
      <c r="Q3256"/>
      <c r="R3256"/>
      <c r="S3256"/>
      <c r="T3256"/>
      <c r="U3256"/>
    </row>
    <row r="3257" spans="1:21" ht="15.75" customHeight="1">
      <c r="A3257"/>
      <c r="B3257"/>
      <c r="C3257"/>
      <c r="D3257"/>
      <c r="E3257"/>
      <c r="F3257"/>
      <c r="G3257"/>
      <c r="H3257"/>
      <c r="I3257" s="8"/>
      <c r="J3257" s="425"/>
      <c r="K3257"/>
      <c r="L3257"/>
      <c r="M3257"/>
      <c r="N3257"/>
      <c r="O3257"/>
      <c r="P3257"/>
      <c r="Q3257"/>
      <c r="R3257"/>
      <c r="S3257"/>
      <c r="T3257"/>
      <c r="U3257"/>
    </row>
    <row r="3258" spans="1:21" ht="15.75" customHeight="1">
      <c r="A3258"/>
      <c r="B3258"/>
      <c r="C3258"/>
      <c r="D3258"/>
      <c r="E3258"/>
      <c r="F3258"/>
      <c r="G3258"/>
      <c r="H3258"/>
      <c r="I3258" s="8"/>
      <c r="J3258" s="425"/>
      <c r="K3258"/>
      <c r="L3258"/>
      <c r="M3258"/>
      <c r="N3258"/>
      <c r="O3258"/>
      <c r="P3258"/>
      <c r="Q3258"/>
      <c r="R3258"/>
      <c r="S3258"/>
      <c r="T3258"/>
      <c r="U3258"/>
    </row>
    <row r="3259" spans="1:21" ht="15.75" customHeight="1">
      <c r="A3259"/>
      <c r="B3259"/>
      <c r="C3259"/>
      <c r="D3259"/>
      <c r="E3259"/>
      <c r="F3259"/>
      <c r="G3259"/>
      <c r="H3259"/>
      <c r="I3259" s="8"/>
      <c r="J3259" s="425"/>
      <c r="K3259"/>
      <c r="L3259"/>
      <c r="M3259"/>
      <c r="N3259"/>
      <c r="O3259"/>
      <c r="P3259"/>
      <c r="Q3259"/>
      <c r="R3259"/>
      <c r="S3259"/>
      <c r="T3259"/>
      <c r="U3259"/>
    </row>
    <row r="3260" spans="1:21" ht="15.75" customHeight="1">
      <c r="A3260"/>
      <c r="B3260"/>
      <c r="C3260"/>
      <c r="D3260"/>
      <c r="E3260"/>
      <c r="F3260"/>
      <c r="G3260"/>
      <c r="H3260"/>
      <c r="I3260" s="8"/>
      <c r="J3260" s="425"/>
      <c r="K3260"/>
      <c r="L3260"/>
      <c r="M3260"/>
      <c r="N3260"/>
      <c r="O3260"/>
      <c r="P3260"/>
      <c r="Q3260"/>
      <c r="R3260"/>
      <c r="S3260"/>
      <c r="T3260"/>
      <c r="U3260"/>
    </row>
    <row r="3261" spans="1:21" ht="15.75" customHeight="1">
      <c r="A3261"/>
      <c r="B3261"/>
      <c r="C3261"/>
      <c r="D3261"/>
      <c r="E3261"/>
      <c r="F3261"/>
      <c r="G3261"/>
      <c r="H3261"/>
      <c r="I3261" s="8"/>
      <c r="J3261" s="425"/>
      <c r="K3261"/>
      <c r="L3261"/>
      <c r="M3261"/>
      <c r="N3261"/>
      <c r="O3261"/>
      <c r="P3261"/>
      <c r="Q3261"/>
      <c r="R3261"/>
      <c r="S3261"/>
      <c r="T3261"/>
      <c r="U3261"/>
    </row>
    <row r="3262" spans="1:21" ht="15.75" customHeight="1">
      <c r="A3262"/>
      <c r="B3262"/>
      <c r="C3262"/>
      <c r="D3262"/>
      <c r="E3262"/>
      <c r="F3262"/>
      <c r="G3262"/>
      <c r="H3262"/>
      <c r="I3262" s="8"/>
      <c r="J3262" s="425"/>
      <c r="K3262"/>
      <c r="L3262"/>
      <c r="M3262"/>
      <c r="N3262"/>
      <c r="O3262"/>
      <c r="P3262"/>
      <c r="Q3262"/>
      <c r="R3262"/>
      <c r="S3262"/>
      <c r="T3262"/>
      <c r="U3262"/>
    </row>
    <row r="3263" spans="1:21" ht="15.75" customHeight="1">
      <c r="A3263"/>
      <c r="B3263"/>
      <c r="C3263"/>
      <c r="D3263"/>
      <c r="E3263"/>
      <c r="F3263"/>
      <c r="G3263"/>
      <c r="H3263"/>
      <c r="I3263" s="8"/>
      <c r="J3263" s="425"/>
      <c r="K3263"/>
      <c r="L3263"/>
      <c r="M3263"/>
      <c r="N3263"/>
      <c r="O3263"/>
      <c r="P3263"/>
      <c r="Q3263"/>
      <c r="R3263"/>
      <c r="S3263"/>
      <c r="T3263"/>
      <c r="U3263"/>
    </row>
    <row r="3264" spans="1:21" ht="15.75" customHeight="1">
      <c r="A3264"/>
      <c r="B3264"/>
      <c r="C3264"/>
      <c r="D3264"/>
      <c r="E3264"/>
      <c r="F3264"/>
      <c r="G3264"/>
      <c r="H3264"/>
      <c r="I3264" s="8"/>
      <c r="J3264" s="425"/>
      <c r="K3264"/>
      <c r="L3264"/>
      <c r="M3264"/>
      <c r="N3264"/>
      <c r="O3264"/>
      <c r="P3264"/>
      <c r="Q3264"/>
      <c r="R3264"/>
      <c r="S3264"/>
      <c r="T3264"/>
      <c r="U3264"/>
    </row>
    <row r="3265" spans="1:21" ht="15.75" customHeight="1">
      <c r="A3265"/>
      <c r="B3265"/>
      <c r="C3265"/>
      <c r="D3265"/>
      <c r="E3265"/>
      <c r="F3265"/>
      <c r="G3265"/>
      <c r="H3265"/>
      <c r="I3265" s="8"/>
      <c r="J3265" s="425"/>
      <c r="K3265"/>
      <c r="L3265"/>
      <c r="M3265"/>
      <c r="N3265"/>
      <c r="O3265"/>
      <c r="P3265"/>
      <c r="Q3265"/>
      <c r="R3265"/>
      <c r="S3265"/>
      <c r="T3265"/>
      <c r="U3265"/>
    </row>
    <row r="3266" spans="1:21" ht="15.75" customHeight="1">
      <c r="A3266"/>
      <c r="B3266"/>
      <c r="C3266"/>
      <c r="D3266"/>
      <c r="E3266"/>
      <c r="F3266"/>
      <c r="G3266"/>
      <c r="H3266"/>
      <c r="I3266" s="8"/>
      <c r="J3266" s="425"/>
      <c r="K3266"/>
      <c r="L3266"/>
      <c r="M3266"/>
      <c r="N3266"/>
      <c r="O3266"/>
      <c r="P3266"/>
      <c r="Q3266"/>
      <c r="R3266"/>
      <c r="S3266"/>
      <c r="T3266"/>
      <c r="U3266"/>
    </row>
    <row r="3267" spans="1:21" ht="15.75" customHeight="1">
      <c r="A3267"/>
      <c r="B3267"/>
      <c r="C3267"/>
      <c r="D3267"/>
      <c r="E3267"/>
      <c r="F3267"/>
      <c r="G3267"/>
      <c r="H3267"/>
      <c r="I3267" s="8"/>
      <c r="J3267" s="425"/>
      <c r="K3267"/>
      <c r="L3267"/>
      <c r="M3267"/>
      <c r="N3267"/>
      <c r="O3267"/>
      <c r="P3267"/>
      <c r="Q3267"/>
      <c r="R3267"/>
      <c r="S3267"/>
      <c r="T3267"/>
      <c r="U3267"/>
    </row>
    <row r="3268" spans="1:21" ht="15.75" customHeight="1">
      <c r="A3268"/>
      <c r="B3268"/>
      <c r="C3268"/>
      <c r="D3268"/>
      <c r="E3268"/>
      <c r="F3268"/>
      <c r="G3268"/>
      <c r="H3268"/>
      <c r="I3268" s="8"/>
      <c r="J3268" s="425"/>
      <c r="K3268"/>
      <c r="L3268"/>
      <c r="M3268"/>
      <c r="N3268"/>
      <c r="O3268"/>
      <c r="P3268"/>
      <c r="Q3268"/>
      <c r="R3268"/>
      <c r="S3268"/>
      <c r="T3268"/>
      <c r="U3268"/>
    </row>
    <row r="3269" spans="1:21" ht="15.75" customHeight="1">
      <c r="A3269"/>
      <c r="B3269"/>
      <c r="C3269"/>
      <c r="D3269"/>
      <c r="E3269"/>
      <c r="F3269"/>
      <c r="G3269"/>
      <c r="H3269"/>
      <c r="I3269" s="8"/>
      <c r="J3269" s="425"/>
      <c r="K3269"/>
      <c r="L3269"/>
      <c r="M3269"/>
      <c r="N3269"/>
      <c r="O3269"/>
      <c r="P3269"/>
      <c r="Q3269"/>
      <c r="R3269"/>
      <c r="S3269"/>
      <c r="T3269"/>
      <c r="U3269"/>
    </row>
    <row r="3270" spans="1:21" ht="15.75" customHeight="1">
      <c r="A3270"/>
      <c r="B3270"/>
      <c r="C3270"/>
      <c r="D3270"/>
      <c r="E3270"/>
      <c r="F3270"/>
      <c r="G3270"/>
      <c r="H3270"/>
      <c r="I3270" s="8"/>
      <c r="J3270" s="425"/>
      <c r="K3270"/>
      <c r="L3270"/>
      <c r="M3270"/>
      <c r="N3270"/>
      <c r="O3270"/>
      <c r="P3270"/>
      <c r="Q3270"/>
      <c r="R3270"/>
      <c r="S3270"/>
      <c r="T3270"/>
      <c r="U3270"/>
    </row>
    <row r="3271" spans="1:21" ht="15.75" customHeight="1">
      <c r="A3271"/>
      <c r="B3271"/>
      <c r="C3271"/>
      <c r="D3271"/>
      <c r="E3271"/>
      <c r="F3271"/>
      <c r="G3271"/>
      <c r="H3271"/>
      <c r="I3271" s="8"/>
      <c r="J3271" s="425"/>
      <c r="K3271"/>
      <c r="L3271"/>
      <c r="M3271"/>
      <c r="N3271"/>
      <c r="O3271"/>
      <c r="P3271"/>
      <c r="Q3271"/>
      <c r="R3271"/>
      <c r="S3271"/>
      <c r="T3271"/>
      <c r="U3271"/>
    </row>
    <row r="3272" spans="1:21" ht="15.75" customHeight="1">
      <c r="A3272"/>
      <c r="B3272"/>
      <c r="C3272"/>
      <c r="D3272"/>
      <c r="E3272"/>
      <c r="F3272"/>
      <c r="G3272"/>
      <c r="H3272"/>
      <c r="I3272" s="8"/>
      <c r="J3272" s="425"/>
      <c r="K3272"/>
      <c r="L3272"/>
      <c r="M3272"/>
      <c r="N3272"/>
      <c r="O3272"/>
      <c r="P3272"/>
      <c r="Q3272"/>
      <c r="R3272"/>
      <c r="S3272"/>
      <c r="T3272"/>
      <c r="U3272"/>
    </row>
    <row r="3273" spans="1:21" ht="15.75" customHeight="1">
      <c r="A3273"/>
      <c r="B3273"/>
      <c r="C3273"/>
      <c r="D3273"/>
      <c r="E3273"/>
      <c r="F3273"/>
      <c r="G3273"/>
      <c r="H3273"/>
      <c r="I3273" s="8"/>
      <c r="J3273" s="425"/>
      <c r="K3273"/>
      <c r="L3273"/>
      <c r="M3273"/>
      <c r="N3273"/>
      <c r="O3273"/>
      <c r="P3273"/>
      <c r="Q3273"/>
      <c r="R3273"/>
      <c r="S3273"/>
      <c r="T3273"/>
      <c r="U3273"/>
    </row>
    <row r="3274" spans="1:21" ht="15.75" customHeight="1">
      <c r="A3274"/>
      <c r="B3274"/>
      <c r="C3274"/>
      <c r="D3274"/>
      <c r="E3274"/>
      <c r="F3274"/>
      <c r="G3274"/>
      <c r="H3274"/>
      <c r="I3274" s="8"/>
      <c r="J3274" s="425"/>
      <c r="K3274"/>
      <c r="L3274"/>
      <c r="M3274"/>
      <c r="N3274"/>
      <c r="O3274"/>
      <c r="P3274"/>
      <c r="Q3274"/>
      <c r="R3274"/>
      <c r="S3274"/>
      <c r="T3274"/>
      <c r="U3274"/>
    </row>
    <row r="3275" spans="1:21" ht="15.75" customHeight="1">
      <c r="A3275"/>
      <c r="B3275"/>
      <c r="C3275"/>
      <c r="D3275"/>
      <c r="E3275"/>
      <c r="F3275"/>
      <c r="G3275"/>
      <c r="H3275"/>
      <c r="I3275" s="8"/>
      <c r="J3275" s="425"/>
      <c r="K3275"/>
      <c r="L3275"/>
      <c r="M3275"/>
      <c r="N3275"/>
      <c r="O3275"/>
      <c r="P3275"/>
      <c r="Q3275"/>
      <c r="R3275"/>
      <c r="S3275"/>
      <c r="T3275"/>
      <c r="U3275"/>
    </row>
    <row r="3276" spans="1:21" ht="15.75" customHeight="1">
      <c r="A3276"/>
      <c r="B3276"/>
      <c r="C3276"/>
      <c r="D3276"/>
      <c r="E3276"/>
      <c r="F3276"/>
      <c r="G3276"/>
      <c r="H3276"/>
      <c r="I3276" s="8"/>
      <c r="J3276" s="425"/>
      <c r="K3276"/>
      <c r="L3276"/>
      <c r="M3276"/>
      <c r="N3276"/>
      <c r="O3276"/>
      <c r="P3276"/>
      <c r="Q3276"/>
      <c r="R3276"/>
      <c r="S3276"/>
      <c r="T3276"/>
      <c r="U3276"/>
    </row>
    <row r="3277" spans="1:21" ht="15.75" customHeight="1">
      <c r="A3277"/>
      <c r="B3277"/>
      <c r="C3277"/>
      <c r="D3277"/>
      <c r="E3277"/>
      <c r="F3277"/>
      <c r="G3277"/>
      <c r="H3277"/>
      <c r="I3277" s="8"/>
      <c r="J3277" s="425"/>
      <c r="K3277"/>
      <c r="L3277"/>
      <c r="M3277"/>
      <c r="N3277"/>
      <c r="O3277"/>
      <c r="P3277"/>
      <c r="Q3277"/>
      <c r="R3277"/>
      <c r="S3277"/>
      <c r="T3277"/>
      <c r="U3277"/>
    </row>
    <row r="3278" spans="1:21" ht="15.75" customHeight="1">
      <c r="A3278"/>
      <c r="B3278"/>
      <c r="C3278"/>
      <c r="D3278"/>
      <c r="E3278"/>
      <c r="F3278"/>
      <c r="G3278"/>
      <c r="H3278"/>
      <c r="I3278" s="8"/>
      <c r="J3278" s="425"/>
      <c r="K3278"/>
      <c r="L3278"/>
      <c r="M3278"/>
      <c r="N3278"/>
      <c r="O3278"/>
      <c r="P3278"/>
      <c r="Q3278"/>
      <c r="R3278"/>
      <c r="S3278"/>
      <c r="T3278"/>
      <c r="U3278"/>
    </row>
    <row r="3279" spans="1:21" ht="15.75" customHeight="1">
      <c r="A3279"/>
      <c r="B3279"/>
      <c r="C3279"/>
      <c r="D3279"/>
      <c r="E3279"/>
      <c r="F3279"/>
      <c r="G3279"/>
      <c r="H3279"/>
      <c r="I3279" s="8"/>
      <c r="J3279" s="425"/>
      <c r="K3279"/>
      <c r="L3279"/>
      <c r="M3279"/>
      <c r="N3279"/>
      <c r="O3279"/>
      <c r="P3279"/>
      <c r="Q3279"/>
      <c r="R3279"/>
      <c r="S3279"/>
      <c r="T3279"/>
      <c r="U3279"/>
    </row>
    <row r="3280" spans="1:21" ht="15.75" customHeight="1">
      <c r="A3280"/>
      <c r="B3280"/>
      <c r="C3280"/>
      <c r="D3280"/>
      <c r="E3280"/>
      <c r="F3280"/>
      <c r="G3280"/>
      <c r="H3280"/>
      <c r="I3280" s="8"/>
      <c r="J3280" s="425"/>
      <c r="K3280"/>
      <c r="L3280"/>
      <c r="M3280"/>
      <c r="N3280"/>
      <c r="O3280"/>
      <c r="P3280"/>
      <c r="Q3280"/>
      <c r="R3280"/>
      <c r="S3280"/>
      <c r="T3280"/>
      <c r="U3280"/>
    </row>
    <row r="3281" spans="1:21" ht="15.75" customHeight="1">
      <c r="A3281"/>
      <c r="B3281"/>
      <c r="C3281"/>
      <c r="D3281"/>
      <c r="E3281"/>
      <c r="F3281"/>
      <c r="G3281"/>
      <c r="H3281"/>
      <c r="I3281" s="8"/>
      <c r="J3281" s="425"/>
      <c r="K3281"/>
      <c r="L3281"/>
      <c r="M3281"/>
      <c r="N3281"/>
      <c r="O3281"/>
      <c r="P3281"/>
      <c r="Q3281"/>
      <c r="R3281"/>
      <c r="S3281"/>
      <c r="T3281"/>
      <c r="U3281"/>
    </row>
    <row r="3282" spans="1:21" ht="15.75" customHeight="1">
      <c r="A3282"/>
      <c r="B3282"/>
      <c r="C3282"/>
      <c r="D3282"/>
      <c r="E3282"/>
      <c r="F3282"/>
      <c r="G3282"/>
      <c r="H3282"/>
      <c r="I3282" s="8"/>
      <c r="J3282" s="425"/>
      <c r="K3282"/>
      <c r="L3282"/>
      <c r="M3282"/>
      <c r="N3282"/>
      <c r="O3282"/>
      <c r="P3282"/>
      <c r="Q3282"/>
      <c r="R3282"/>
      <c r="S3282"/>
      <c r="T3282"/>
      <c r="U3282"/>
    </row>
    <row r="3283" spans="1:21" ht="15.75" customHeight="1">
      <c r="A3283"/>
      <c r="B3283"/>
      <c r="C3283"/>
      <c r="D3283"/>
      <c r="E3283"/>
      <c r="F3283"/>
      <c r="G3283"/>
      <c r="H3283"/>
      <c r="I3283" s="8"/>
      <c r="J3283" s="425"/>
      <c r="K3283"/>
      <c r="L3283"/>
      <c r="M3283"/>
      <c r="N3283"/>
      <c r="O3283"/>
      <c r="P3283"/>
      <c r="Q3283"/>
      <c r="R3283"/>
      <c r="S3283"/>
      <c r="T3283"/>
      <c r="U3283"/>
    </row>
    <row r="3284" spans="1:21" ht="15.75" customHeight="1">
      <c r="A3284"/>
      <c r="B3284"/>
      <c r="C3284"/>
      <c r="D3284"/>
      <c r="E3284"/>
      <c r="F3284"/>
      <c r="G3284"/>
      <c r="H3284"/>
      <c r="I3284" s="8"/>
      <c r="J3284" s="425"/>
      <c r="K3284"/>
      <c r="L3284"/>
      <c r="M3284"/>
      <c r="N3284"/>
      <c r="O3284"/>
      <c r="P3284"/>
      <c r="Q3284"/>
      <c r="R3284"/>
      <c r="S3284"/>
      <c r="T3284"/>
      <c r="U3284"/>
    </row>
    <row r="3285" spans="1:21" ht="15.75" customHeight="1">
      <c r="A3285"/>
      <c r="B3285"/>
      <c r="C3285"/>
      <c r="D3285"/>
      <c r="E3285"/>
      <c r="F3285"/>
      <c r="G3285"/>
      <c r="H3285"/>
      <c r="I3285" s="8"/>
      <c r="J3285" s="425"/>
      <c r="K3285"/>
      <c r="L3285"/>
      <c r="M3285"/>
      <c r="N3285"/>
      <c r="O3285"/>
      <c r="P3285"/>
      <c r="Q3285"/>
      <c r="R3285"/>
      <c r="S3285"/>
      <c r="T3285"/>
      <c r="U3285"/>
    </row>
    <row r="3286" spans="1:21" ht="15.75" customHeight="1">
      <c r="A3286"/>
      <c r="B3286"/>
      <c r="C3286"/>
      <c r="D3286"/>
      <c r="E3286"/>
      <c r="F3286"/>
      <c r="G3286"/>
      <c r="H3286"/>
      <c r="I3286" s="8"/>
      <c r="J3286" s="425"/>
      <c r="K3286"/>
      <c r="L3286"/>
      <c r="M3286"/>
      <c r="N3286"/>
      <c r="O3286"/>
      <c r="P3286"/>
      <c r="Q3286"/>
      <c r="R3286"/>
      <c r="S3286"/>
      <c r="T3286"/>
      <c r="U3286"/>
    </row>
    <row r="3287" spans="1:21" ht="15.75" customHeight="1">
      <c r="A3287"/>
      <c r="B3287"/>
      <c r="C3287"/>
      <c r="D3287"/>
      <c r="E3287"/>
      <c r="F3287"/>
      <c r="G3287"/>
      <c r="H3287"/>
      <c r="I3287" s="8"/>
      <c r="J3287" s="425"/>
      <c r="K3287"/>
      <c r="L3287"/>
      <c r="M3287"/>
      <c r="N3287"/>
      <c r="O3287"/>
      <c r="P3287"/>
      <c r="Q3287"/>
      <c r="R3287"/>
      <c r="S3287"/>
      <c r="T3287"/>
      <c r="U3287"/>
    </row>
    <row r="3288" spans="1:21" ht="15.75" customHeight="1">
      <c r="A3288"/>
      <c r="B3288"/>
      <c r="C3288"/>
      <c r="D3288"/>
      <c r="E3288"/>
      <c r="F3288"/>
      <c r="G3288"/>
      <c r="H3288"/>
      <c r="I3288" s="8"/>
      <c r="J3288" s="425"/>
      <c r="K3288"/>
      <c r="L3288"/>
      <c r="M3288"/>
      <c r="N3288"/>
      <c r="O3288"/>
      <c r="P3288"/>
      <c r="Q3288"/>
      <c r="R3288"/>
      <c r="S3288"/>
      <c r="T3288"/>
      <c r="U3288"/>
    </row>
    <row r="3289" spans="1:21" ht="15.75" customHeight="1">
      <c r="A3289"/>
      <c r="B3289"/>
      <c r="C3289"/>
      <c r="D3289"/>
      <c r="E3289"/>
      <c r="F3289"/>
      <c r="G3289"/>
      <c r="H3289"/>
      <c r="I3289" s="8"/>
      <c r="J3289" s="425"/>
      <c r="K3289"/>
      <c r="L3289"/>
      <c r="M3289"/>
      <c r="N3289"/>
      <c r="O3289"/>
      <c r="P3289"/>
      <c r="Q3289"/>
      <c r="R3289"/>
      <c r="S3289"/>
      <c r="T3289"/>
      <c r="U3289"/>
    </row>
    <row r="3290" spans="1:21" ht="15.75" customHeight="1">
      <c r="A3290"/>
      <c r="B3290"/>
      <c r="C3290"/>
      <c r="D3290"/>
      <c r="E3290"/>
      <c r="F3290"/>
      <c r="G3290"/>
      <c r="H3290"/>
      <c r="I3290" s="8"/>
      <c r="J3290" s="425"/>
      <c r="K3290"/>
      <c r="L3290"/>
      <c r="M3290"/>
      <c r="N3290"/>
      <c r="O3290"/>
      <c r="P3290"/>
      <c r="Q3290"/>
      <c r="R3290"/>
      <c r="S3290"/>
      <c r="T3290"/>
      <c r="U3290"/>
    </row>
    <row r="3291" spans="1:21" ht="15.75" customHeight="1">
      <c r="A3291"/>
      <c r="B3291"/>
      <c r="C3291"/>
      <c r="D3291"/>
      <c r="E3291"/>
      <c r="F3291"/>
      <c r="G3291"/>
      <c r="H3291"/>
      <c r="I3291" s="8"/>
      <c r="J3291" s="425"/>
      <c r="K3291"/>
      <c r="L3291"/>
      <c r="M3291"/>
      <c r="N3291"/>
      <c r="O3291"/>
      <c r="P3291"/>
      <c r="Q3291"/>
      <c r="R3291"/>
      <c r="S3291"/>
      <c r="T3291"/>
      <c r="U3291"/>
    </row>
    <row r="3292" spans="1:21" ht="15.75" customHeight="1">
      <c r="A3292"/>
      <c r="B3292"/>
      <c r="C3292"/>
      <c r="D3292"/>
      <c r="E3292"/>
      <c r="F3292"/>
      <c r="G3292"/>
      <c r="H3292"/>
      <c r="I3292" s="8"/>
      <c r="J3292" s="425"/>
      <c r="K3292"/>
      <c r="L3292"/>
      <c r="M3292"/>
      <c r="N3292"/>
      <c r="O3292"/>
      <c r="P3292"/>
      <c r="Q3292"/>
      <c r="R3292"/>
      <c r="S3292"/>
      <c r="T3292"/>
      <c r="U3292"/>
    </row>
    <row r="3293" spans="1:21" ht="15.75" customHeight="1">
      <c r="A3293"/>
      <c r="B3293"/>
      <c r="C3293"/>
      <c r="D3293"/>
      <c r="E3293"/>
      <c r="F3293"/>
      <c r="G3293"/>
      <c r="H3293"/>
      <c r="I3293" s="8"/>
      <c r="J3293" s="425"/>
      <c r="K3293"/>
      <c r="L3293"/>
      <c r="M3293"/>
      <c r="N3293"/>
      <c r="O3293"/>
      <c r="P3293"/>
      <c r="Q3293"/>
      <c r="R3293"/>
      <c r="S3293"/>
      <c r="T3293"/>
      <c r="U3293"/>
    </row>
    <row r="3294" spans="1:21" ht="15.75" customHeight="1">
      <c r="A3294"/>
      <c r="B3294"/>
      <c r="C3294"/>
      <c r="D3294"/>
      <c r="E3294"/>
      <c r="F3294"/>
      <c r="G3294"/>
      <c r="H3294"/>
      <c r="I3294" s="8"/>
      <c r="J3294" s="425"/>
      <c r="K3294"/>
      <c r="L3294"/>
      <c r="M3294"/>
      <c r="N3294"/>
      <c r="O3294"/>
      <c r="P3294"/>
      <c r="Q3294"/>
      <c r="R3294"/>
      <c r="S3294"/>
      <c r="T3294"/>
      <c r="U3294"/>
    </row>
    <row r="3295" spans="1:21" ht="15.75" customHeight="1">
      <c r="A3295"/>
      <c r="B3295"/>
      <c r="C3295"/>
      <c r="D3295"/>
      <c r="E3295"/>
      <c r="F3295"/>
      <c r="G3295"/>
      <c r="H3295"/>
      <c r="I3295" s="8"/>
      <c r="J3295" s="425"/>
      <c r="K3295"/>
      <c r="L3295"/>
      <c r="M3295"/>
      <c r="N3295"/>
      <c r="O3295"/>
      <c r="P3295"/>
      <c r="Q3295"/>
      <c r="R3295"/>
      <c r="S3295"/>
      <c r="T3295"/>
      <c r="U3295"/>
    </row>
    <row r="3296" spans="1:21" ht="15.75" customHeight="1">
      <c r="A3296"/>
      <c r="B3296"/>
      <c r="C3296"/>
      <c r="D3296"/>
      <c r="E3296"/>
      <c r="F3296"/>
      <c r="G3296"/>
      <c r="H3296"/>
      <c r="I3296" s="8"/>
      <c r="J3296" s="425"/>
      <c r="K3296"/>
      <c r="L3296"/>
      <c r="M3296"/>
      <c r="N3296"/>
      <c r="O3296"/>
      <c r="P3296"/>
      <c r="Q3296"/>
      <c r="R3296"/>
      <c r="S3296"/>
      <c r="T3296"/>
      <c r="U3296"/>
    </row>
    <row r="3297" spans="1:21" ht="15.75" customHeight="1">
      <c r="A3297"/>
      <c r="B3297"/>
      <c r="C3297"/>
      <c r="D3297"/>
      <c r="E3297"/>
      <c r="F3297"/>
      <c r="G3297"/>
      <c r="H3297"/>
      <c r="I3297" s="8"/>
      <c r="J3297" s="425"/>
      <c r="K3297"/>
      <c r="L3297"/>
      <c r="M3297"/>
      <c r="N3297"/>
      <c r="O3297"/>
      <c r="P3297"/>
      <c r="Q3297"/>
      <c r="R3297"/>
      <c r="S3297"/>
      <c r="T3297"/>
      <c r="U3297"/>
    </row>
    <row r="3298" spans="1:21" ht="15.75" customHeight="1">
      <c r="A3298"/>
      <c r="B3298"/>
      <c r="C3298"/>
      <c r="D3298"/>
      <c r="E3298"/>
      <c r="F3298"/>
      <c r="G3298"/>
      <c r="H3298"/>
      <c r="I3298" s="8"/>
      <c r="J3298" s="425"/>
      <c r="K3298"/>
      <c r="L3298"/>
      <c r="M3298"/>
      <c r="N3298"/>
      <c r="O3298"/>
      <c r="P3298"/>
      <c r="Q3298"/>
      <c r="R3298"/>
      <c r="S3298"/>
      <c r="T3298"/>
      <c r="U3298"/>
    </row>
    <row r="3299" spans="1:21" ht="15.75" customHeight="1">
      <c r="A3299"/>
      <c r="B3299"/>
      <c r="C3299"/>
      <c r="D3299"/>
      <c r="E3299"/>
      <c r="F3299"/>
      <c r="G3299"/>
      <c r="H3299"/>
      <c r="I3299" s="8"/>
      <c r="J3299" s="425"/>
      <c r="K3299"/>
      <c r="L3299"/>
      <c r="M3299"/>
      <c r="N3299"/>
      <c r="O3299"/>
      <c r="P3299"/>
      <c r="Q3299"/>
      <c r="R3299"/>
      <c r="S3299"/>
      <c r="T3299"/>
      <c r="U3299"/>
    </row>
    <row r="3300" spans="1:21" ht="15.75" customHeight="1">
      <c r="A3300"/>
      <c r="B3300"/>
      <c r="C3300"/>
      <c r="D3300"/>
      <c r="E3300"/>
      <c r="F3300"/>
      <c r="G3300"/>
      <c r="H3300"/>
      <c r="I3300" s="8"/>
      <c r="J3300" s="425"/>
      <c r="K3300"/>
      <c r="L3300"/>
      <c r="M3300"/>
      <c r="N3300"/>
      <c r="O3300"/>
      <c r="P3300"/>
      <c r="Q3300"/>
      <c r="R3300"/>
      <c r="S3300"/>
      <c r="T3300"/>
      <c r="U3300"/>
    </row>
    <row r="3301" spans="1:21" ht="15.75" customHeight="1">
      <c r="A3301"/>
      <c r="B3301"/>
      <c r="C3301"/>
      <c r="D3301"/>
      <c r="E3301"/>
      <c r="F3301"/>
      <c r="G3301"/>
      <c r="H3301"/>
      <c r="I3301" s="8"/>
      <c r="J3301" s="425"/>
      <c r="K3301"/>
      <c r="L3301"/>
      <c r="M3301"/>
      <c r="N3301"/>
      <c r="O3301"/>
      <c r="P3301"/>
      <c r="Q3301"/>
      <c r="R3301"/>
      <c r="S3301"/>
      <c r="T3301"/>
      <c r="U3301"/>
    </row>
    <row r="3302" spans="1:21" ht="15.75" customHeight="1">
      <c r="A3302"/>
      <c r="B3302"/>
      <c r="C3302"/>
      <c r="D3302"/>
      <c r="E3302"/>
      <c r="F3302"/>
      <c r="G3302"/>
      <c r="H3302"/>
      <c r="I3302" s="8"/>
      <c r="J3302" s="425"/>
      <c r="K3302"/>
      <c r="L3302"/>
      <c r="M3302"/>
      <c r="N3302"/>
      <c r="O3302"/>
      <c r="P3302"/>
      <c r="Q3302"/>
      <c r="R3302"/>
      <c r="S3302"/>
      <c r="T3302"/>
      <c r="U3302"/>
    </row>
    <row r="3303" spans="1:21" ht="15.75" customHeight="1">
      <c r="A3303"/>
      <c r="B3303"/>
      <c r="C3303"/>
      <c r="D3303"/>
      <c r="E3303"/>
      <c r="F3303"/>
      <c r="G3303"/>
      <c r="H3303"/>
      <c r="I3303" s="8"/>
      <c r="J3303" s="425"/>
      <c r="K3303"/>
      <c r="L3303"/>
      <c r="M3303"/>
      <c r="N3303"/>
      <c r="O3303"/>
      <c r="P3303"/>
      <c r="Q3303"/>
      <c r="R3303"/>
      <c r="S3303"/>
      <c r="T3303"/>
      <c r="U3303"/>
    </row>
    <row r="3304" spans="1:21" ht="15.75" customHeight="1">
      <c r="A3304"/>
      <c r="B3304"/>
      <c r="C3304"/>
      <c r="D3304"/>
      <c r="E3304"/>
      <c r="F3304"/>
      <c r="G3304"/>
      <c r="H3304"/>
      <c r="I3304" s="8"/>
      <c r="J3304" s="425"/>
      <c r="K3304"/>
      <c r="L3304"/>
      <c r="M3304"/>
      <c r="N3304"/>
      <c r="O3304"/>
      <c r="P3304"/>
      <c r="Q3304"/>
      <c r="R3304"/>
      <c r="S3304"/>
      <c r="T3304"/>
      <c r="U3304"/>
    </row>
    <row r="3305" spans="1:21" ht="15.75" customHeight="1">
      <c r="A3305"/>
      <c r="B3305"/>
      <c r="C3305"/>
      <c r="D3305"/>
      <c r="E3305"/>
      <c r="F3305"/>
      <c r="G3305"/>
      <c r="H3305"/>
      <c r="I3305" s="8"/>
      <c r="J3305" s="425"/>
      <c r="K3305"/>
      <c r="L3305"/>
      <c r="M3305"/>
      <c r="N3305"/>
      <c r="O3305"/>
      <c r="P3305"/>
      <c r="Q3305"/>
      <c r="R3305"/>
      <c r="S3305"/>
      <c r="T3305"/>
      <c r="U3305"/>
    </row>
    <row r="3306" spans="1:21" ht="15.75" customHeight="1">
      <c r="A3306"/>
      <c r="B3306"/>
      <c r="C3306"/>
      <c r="D3306"/>
      <c r="E3306"/>
      <c r="F3306"/>
      <c r="G3306"/>
      <c r="H3306"/>
      <c r="I3306" s="8"/>
      <c r="J3306" s="425"/>
      <c r="K3306"/>
      <c r="L3306"/>
      <c r="M3306"/>
      <c r="N3306"/>
      <c r="O3306"/>
      <c r="P3306"/>
      <c r="Q3306"/>
      <c r="R3306"/>
      <c r="S3306"/>
      <c r="T3306"/>
      <c r="U3306"/>
    </row>
    <row r="3307" spans="1:21" ht="15.75" customHeight="1">
      <c r="A3307"/>
      <c r="B3307"/>
      <c r="C3307"/>
      <c r="D3307"/>
      <c r="E3307"/>
      <c r="F3307"/>
      <c r="G3307"/>
      <c r="H3307"/>
      <c r="I3307" s="8"/>
      <c r="J3307" s="425"/>
      <c r="K3307"/>
      <c r="L3307"/>
      <c r="M3307"/>
      <c r="N3307"/>
      <c r="O3307"/>
      <c r="P3307"/>
      <c r="Q3307"/>
      <c r="R3307"/>
      <c r="S3307"/>
      <c r="T3307"/>
      <c r="U3307"/>
    </row>
    <row r="3308" spans="1:21" ht="15.75" customHeight="1">
      <c r="A3308"/>
      <c r="B3308"/>
      <c r="C3308"/>
      <c r="D3308"/>
      <c r="E3308"/>
      <c r="F3308"/>
      <c r="G3308"/>
      <c r="H3308"/>
      <c r="I3308" s="8"/>
      <c r="J3308" s="425"/>
      <c r="K3308"/>
      <c r="L3308"/>
      <c r="M3308"/>
      <c r="N3308"/>
      <c r="O3308"/>
      <c r="P3308"/>
      <c r="Q3308"/>
      <c r="R3308"/>
      <c r="S3308"/>
      <c r="T3308"/>
      <c r="U3308"/>
    </row>
    <row r="3309" spans="1:21" ht="15.75" customHeight="1">
      <c r="A3309"/>
      <c r="B3309"/>
      <c r="C3309"/>
      <c r="D3309"/>
      <c r="E3309"/>
      <c r="F3309"/>
      <c r="G3309"/>
      <c r="H3309"/>
      <c r="I3309" s="8"/>
      <c r="J3309" s="425"/>
      <c r="K3309"/>
      <c r="L3309"/>
      <c r="M3309"/>
      <c r="N3309"/>
      <c r="O3309"/>
      <c r="P3309"/>
      <c r="Q3309"/>
      <c r="R3309"/>
      <c r="S3309"/>
      <c r="T3309"/>
      <c r="U3309"/>
    </row>
    <row r="3310" spans="1:21" ht="15.75" customHeight="1">
      <c r="A3310"/>
      <c r="B3310"/>
      <c r="C3310"/>
      <c r="D3310"/>
      <c r="E3310"/>
      <c r="F3310"/>
      <c r="G3310"/>
      <c r="H3310"/>
      <c r="I3310" s="8"/>
      <c r="J3310" s="425"/>
      <c r="K3310"/>
      <c r="L3310"/>
      <c r="M3310"/>
      <c r="N3310"/>
      <c r="O3310"/>
      <c r="P3310"/>
      <c r="Q3310"/>
      <c r="R3310"/>
      <c r="S3310"/>
      <c r="T3310"/>
      <c r="U3310"/>
    </row>
    <row r="3311" spans="1:21" ht="15.75" customHeight="1">
      <c r="A3311"/>
      <c r="B3311"/>
      <c r="C3311"/>
      <c r="D3311"/>
      <c r="E3311"/>
      <c r="F3311"/>
      <c r="G3311"/>
      <c r="H3311"/>
      <c r="I3311" s="8"/>
      <c r="J3311" s="425"/>
      <c r="K3311"/>
      <c r="L3311"/>
      <c r="M3311"/>
      <c r="N3311"/>
      <c r="O3311"/>
      <c r="P3311"/>
      <c r="Q3311"/>
      <c r="R3311"/>
      <c r="S3311"/>
      <c r="T3311"/>
      <c r="U3311"/>
    </row>
    <row r="3312" spans="1:21" ht="15.75" customHeight="1">
      <c r="A3312"/>
      <c r="B3312"/>
      <c r="C3312"/>
      <c r="D3312"/>
      <c r="E3312"/>
      <c r="F3312"/>
      <c r="G3312"/>
      <c r="H3312"/>
      <c r="I3312" s="8"/>
      <c r="J3312" s="425"/>
      <c r="K3312"/>
      <c r="L3312"/>
      <c r="M3312"/>
      <c r="N3312"/>
      <c r="O3312"/>
      <c r="P3312"/>
      <c r="Q3312"/>
      <c r="R3312"/>
      <c r="S3312"/>
      <c r="T3312"/>
      <c r="U3312"/>
    </row>
    <row r="3313" spans="1:21" ht="15.75" customHeight="1">
      <c r="A3313"/>
      <c r="B3313"/>
      <c r="C3313"/>
      <c r="D3313"/>
      <c r="E3313"/>
      <c r="F3313"/>
      <c r="G3313"/>
      <c r="H3313"/>
      <c r="I3313" s="8"/>
      <c r="J3313" s="425"/>
      <c r="K3313"/>
      <c r="L3313"/>
      <c r="M3313"/>
      <c r="N3313"/>
      <c r="O3313"/>
      <c r="P3313"/>
      <c r="Q3313"/>
      <c r="R3313"/>
      <c r="S3313"/>
      <c r="T3313"/>
      <c r="U3313"/>
    </row>
    <row r="3314" spans="1:21" ht="15.75" customHeight="1">
      <c r="A3314"/>
      <c r="B3314"/>
      <c r="C3314"/>
      <c r="D3314"/>
      <c r="E3314"/>
      <c r="F3314"/>
      <c r="G3314"/>
      <c r="H3314"/>
      <c r="I3314" s="8"/>
      <c r="J3314" s="425"/>
      <c r="K3314"/>
      <c r="L3314"/>
      <c r="M3314"/>
      <c r="N3314"/>
      <c r="O3314"/>
      <c r="P3314"/>
      <c r="Q3314"/>
      <c r="R3314"/>
      <c r="S3314"/>
      <c r="T3314"/>
      <c r="U3314"/>
    </row>
    <row r="3315" spans="1:21" ht="15.75" customHeight="1">
      <c r="A3315"/>
      <c r="B3315"/>
      <c r="C3315"/>
      <c r="D3315"/>
      <c r="E3315"/>
      <c r="F3315"/>
      <c r="G3315"/>
      <c r="H3315"/>
      <c r="I3315" s="8"/>
      <c r="J3315" s="425"/>
      <c r="K3315"/>
      <c r="L3315"/>
      <c r="M3315"/>
      <c r="N3315"/>
      <c r="O3315"/>
      <c r="P3315"/>
      <c r="Q3315"/>
      <c r="R3315"/>
      <c r="S3315"/>
      <c r="T3315"/>
      <c r="U3315"/>
    </row>
    <row r="3316" spans="1:21" ht="15.75" customHeight="1">
      <c r="A3316"/>
      <c r="B3316"/>
      <c r="C3316"/>
      <c r="D3316"/>
      <c r="E3316"/>
      <c r="F3316"/>
      <c r="G3316"/>
      <c r="H3316"/>
      <c r="I3316" s="8"/>
      <c r="J3316" s="425"/>
      <c r="K3316"/>
      <c r="L3316"/>
      <c r="M3316"/>
      <c r="N3316"/>
      <c r="O3316"/>
      <c r="P3316"/>
      <c r="Q3316"/>
      <c r="R3316"/>
      <c r="S3316"/>
      <c r="T3316"/>
      <c r="U3316"/>
    </row>
    <row r="3317" spans="1:21" ht="15.75" customHeight="1">
      <c r="A3317"/>
      <c r="B3317"/>
      <c r="C3317"/>
      <c r="D3317"/>
      <c r="E3317"/>
      <c r="F3317"/>
      <c r="G3317"/>
      <c r="H3317"/>
      <c r="I3317" s="8"/>
      <c r="J3317" s="425"/>
      <c r="K3317"/>
      <c r="L3317"/>
      <c r="M3317"/>
      <c r="N3317"/>
      <c r="O3317"/>
      <c r="P3317"/>
      <c r="Q3317"/>
      <c r="R3317"/>
      <c r="S3317"/>
      <c r="T3317"/>
      <c r="U3317"/>
    </row>
    <row r="3318" spans="1:21" ht="15.75" customHeight="1">
      <c r="A3318"/>
      <c r="B3318"/>
      <c r="C3318"/>
      <c r="D3318"/>
      <c r="E3318"/>
      <c r="F3318"/>
      <c r="G3318"/>
      <c r="H3318"/>
      <c r="I3318" s="8"/>
      <c r="J3318" s="425"/>
      <c r="K3318"/>
      <c r="L3318"/>
      <c r="M3318"/>
      <c r="N3318"/>
      <c r="O3318"/>
      <c r="P3318"/>
      <c r="Q3318"/>
      <c r="R3318"/>
      <c r="S3318"/>
      <c r="T3318"/>
      <c r="U3318"/>
    </row>
    <row r="3319" spans="1:21" ht="15.75" customHeight="1">
      <c r="A3319"/>
      <c r="B3319"/>
      <c r="C3319"/>
      <c r="D3319"/>
      <c r="E3319"/>
      <c r="F3319"/>
      <c r="G3319"/>
      <c r="H3319"/>
      <c r="I3319" s="8"/>
      <c r="J3319" s="425"/>
      <c r="K3319"/>
      <c r="L3319"/>
      <c r="M3319"/>
      <c r="N3319"/>
      <c r="O3319"/>
      <c r="P3319"/>
      <c r="Q3319"/>
      <c r="R3319"/>
      <c r="S3319"/>
      <c r="T3319"/>
      <c r="U3319"/>
    </row>
    <row r="3320" spans="1:21" ht="15.75" customHeight="1">
      <c r="A3320"/>
      <c r="B3320"/>
      <c r="C3320"/>
      <c r="D3320"/>
      <c r="E3320"/>
      <c r="F3320"/>
      <c r="G3320"/>
      <c r="H3320"/>
      <c r="I3320" s="8"/>
      <c r="J3320" s="425"/>
      <c r="K3320"/>
      <c r="L3320"/>
      <c r="M3320"/>
      <c r="N3320"/>
      <c r="O3320"/>
      <c r="P3320"/>
      <c r="Q3320"/>
      <c r="R3320"/>
      <c r="S3320"/>
      <c r="T3320"/>
      <c r="U3320"/>
    </row>
    <row r="3321" spans="1:21" ht="15.75" customHeight="1">
      <c r="A3321"/>
      <c r="B3321"/>
      <c r="C3321"/>
      <c r="D3321"/>
      <c r="E3321"/>
      <c r="F3321"/>
      <c r="G3321"/>
      <c r="H3321"/>
      <c r="I3321" s="8"/>
      <c r="J3321" s="425"/>
      <c r="K3321"/>
      <c r="L3321"/>
      <c r="M3321"/>
      <c r="N3321"/>
      <c r="O3321"/>
      <c r="P3321"/>
      <c r="Q3321"/>
      <c r="R3321"/>
      <c r="S3321"/>
      <c r="T3321"/>
      <c r="U3321"/>
    </row>
    <row r="3322" spans="1:21" ht="15.75" customHeight="1">
      <c r="A3322"/>
      <c r="B3322"/>
      <c r="C3322"/>
      <c r="D3322"/>
      <c r="E3322"/>
      <c r="F3322"/>
      <c r="G3322"/>
      <c r="H3322"/>
      <c r="I3322" s="8"/>
      <c r="J3322" s="425"/>
      <c r="K3322"/>
      <c r="L3322"/>
      <c r="M3322"/>
      <c r="N3322"/>
      <c r="O3322"/>
      <c r="P3322"/>
      <c r="Q3322"/>
      <c r="R3322"/>
      <c r="S3322"/>
      <c r="T3322"/>
      <c r="U3322"/>
    </row>
    <row r="3323" spans="1:21" ht="15.75" customHeight="1">
      <c r="A3323"/>
      <c r="B3323"/>
      <c r="C3323"/>
      <c r="D3323"/>
      <c r="E3323"/>
      <c r="F3323"/>
      <c r="G3323"/>
      <c r="H3323"/>
      <c r="I3323" s="8"/>
      <c r="J3323" s="425"/>
      <c r="K3323"/>
      <c r="L3323"/>
      <c r="M3323"/>
      <c r="N3323"/>
      <c r="O3323"/>
      <c r="P3323"/>
      <c r="Q3323"/>
      <c r="R3323"/>
      <c r="S3323"/>
      <c r="T3323"/>
      <c r="U3323"/>
    </row>
    <row r="3324" spans="1:21" ht="15.75" customHeight="1">
      <c r="A3324"/>
      <c r="B3324"/>
      <c r="C3324"/>
      <c r="D3324"/>
      <c r="E3324"/>
      <c r="F3324"/>
      <c r="G3324"/>
      <c r="H3324"/>
      <c r="I3324" s="8"/>
      <c r="J3324" s="425"/>
      <c r="K3324"/>
      <c r="L3324"/>
      <c r="M3324"/>
      <c r="N3324"/>
      <c r="O3324"/>
      <c r="P3324"/>
      <c r="Q3324"/>
      <c r="R3324"/>
      <c r="S3324"/>
      <c r="T3324"/>
      <c r="U3324"/>
    </row>
    <row r="3325" spans="1:21" ht="15.75" customHeight="1">
      <c r="A3325"/>
      <c r="B3325"/>
      <c r="C3325"/>
      <c r="D3325"/>
      <c r="E3325"/>
      <c r="F3325"/>
      <c r="G3325"/>
      <c r="H3325"/>
      <c r="I3325" s="8"/>
      <c r="J3325" s="425"/>
      <c r="K3325"/>
      <c r="L3325"/>
      <c r="M3325"/>
      <c r="N3325"/>
      <c r="O3325"/>
      <c r="P3325"/>
      <c r="Q3325"/>
      <c r="R3325"/>
      <c r="S3325"/>
      <c r="T3325"/>
      <c r="U3325"/>
    </row>
    <row r="3326" spans="1:21" ht="15.75" customHeight="1">
      <c r="A3326"/>
      <c r="B3326"/>
      <c r="C3326"/>
      <c r="D3326"/>
      <c r="E3326"/>
      <c r="F3326"/>
      <c r="G3326"/>
      <c r="H3326"/>
      <c r="I3326" s="8"/>
      <c r="J3326" s="425"/>
      <c r="K3326"/>
      <c r="L3326"/>
      <c r="M3326"/>
      <c r="N3326"/>
      <c r="O3326"/>
      <c r="P3326"/>
      <c r="Q3326"/>
      <c r="R3326"/>
      <c r="S3326"/>
      <c r="T3326"/>
      <c r="U3326"/>
    </row>
    <row r="3327" spans="1:21" ht="15.75" customHeight="1">
      <c r="A3327"/>
      <c r="B3327"/>
      <c r="C3327"/>
      <c r="D3327"/>
      <c r="E3327"/>
      <c r="F3327"/>
      <c r="G3327"/>
      <c r="H3327"/>
      <c r="I3327" s="8"/>
      <c r="J3327" s="425"/>
      <c r="K3327"/>
      <c r="L3327"/>
      <c r="M3327"/>
      <c r="N3327"/>
      <c r="O3327"/>
      <c r="P3327"/>
      <c r="Q3327"/>
      <c r="R3327"/>
      <c r="S3327"/>
      <c r="T3327"/>
      <c r="U3327"/>
    </row>
    <row r="3328" spans="1:21" ht="15.75" customHeight="1">
      <c r="A3328"/>
      <c r="B3328"/>
      <c r="C3328"/>
      <c r="D3328"/>
      <c r="E3328"/>
      <c r="F3328"/>
      <c r="G3328"/>
      <c r="H3328"/>
      <c r="I3328" s="8"/>
      <c r="J3328" s="425"/>
      <c r="K3328"/>
      <c r="L3328"/>
      <c r="M3328"/>
      <c r="N3328"/>
      <c r="O3328"/>
      <c r="P3328"/>
      <c r="Q3328"/>
      <c r="R3328"/>
      <c r="S3328"/>
      <c r="T3328"/>
      <c r="U3328"/>
    </row>
    <row r="3329" spans="1:21" ht="15.75" customHeight="1">
      <c r="A3329"/>
      <c r="B3329"/>
      <c r="C3329"/>
      <c r="D3329"/>
      <c r="E3329"/>
      <c r="F3329"/>
      <c r="G3329"/>
      <c r="H3329"/>
      <c r="I3329" s="8"/>
      <c r="J3329" s="425"/>
      <c r="K3329"/>
      <c r="L3329"/>
      <c r="M3329"/>
      <c r="N3329"/>
      <c r="O3329"/>
      <c r="P3329"/>
      <c r="Q3329"/>
      <c r="R3329"/>
      <c r="S3329"/>
      <c r="T3329"/>
      <c r="U3329"/>
    </row>
    <row r="3330" spans="1:21" ht="15.75" customHeight="1">
      <c r="A3330"/>
      <c r="B3330"/>
      <c r="C3330"/>
      <c r="D3330"/>
      <c r="E3330"/>
      <c r="F3330"/>
      <c r="G3330"/>
      <c r="H3330"/>
      <c r="I3330" s="8"/>
      <c r="J3330" s="425"/>
      <c r="K3330"/>
      <c r="L3330"/>
      <c r="M3330"/>
      <c r="N3330"/>
      <c r="O3330"/>
      <c r="P3330"/>
      <c r="Q3330"/>
      <c r="R3330"/>
      <c r="S3330"/>
      <c r="T3330"/>
      <c r="U3330"/>
    </row>
    <row r="3331" spans="1:21" ht="15.75" customHeight="1">
      <c r="A3331"/>
      <c r="B3331"/>
      <c r="C3331"/>
      <c r="D3331"/>
      <c r="E3331"/>
      <c r="F3331"/>
      <c r="G3331"/>
      <c r="H3331"/>
      <c r="I3331" s="8"/>
      <c r="J3331" s="425"/>
      <c r="K3331"/>
      <c r="L3331"/>
      <c r="M3331"/>
      <c r="N3331"/>
      <c r="O3331"/>
      <c r="P3331"/>
      <c r="Q3331"/>
      <c r="R3331"/>
      <c r="S3331"/>
      <c r="T3331"/>
      <c r="U3331"/>
    </row>
    <row r="3332" spans="1:21" ht="15.75" customHeight="1">
      <c r="A3332"/>
      <c r="B3332"/>
      <c r="C3332"/>
      <c r="D3332"/>
      <c r="E3332"/>
      <c r="F3332"/>
      <c r="G3332"/>
      <c r="H3332"/>
      <c r="I3332" s="8"/>
      <c r="J3332" s="425"/>
      <c r="K3332"/>
      <c r="L3332"/>
      <c r="M3332"/>
      <c r="N3332"/>
      <c r="O3332"/>
      <c r="P3332"/>
      <c r="Q3332"/>
      <c r="R3332"/>
      <c r="S3332"/>
      <c r="T3332"/>
      <c r="U3332"/>
    </row>
    <row r="3333" spans="1:21" ht="15.75" customHeight="1">
      <c r="A3333"/>
      <c r="B3333"/>
      <c r="C3333"/>
      <c r="D3333"/>
      <c r="E3333"/>
      <c r="F3333"/>
      <c r="G3333"/>
      <c r="H3333"/>
      <c r="I3333" s="8"/>
      <c r="J3333" s="425"/>
      <c r="K3333"/>
      <c r="L3333"/>
      <c r="M3333"/>
      <c r="N3333"/>
      <c r="O3333"/>
      <c r="P3333"/>
      <c r="Q3333"/>
      <c r="R3333"/>
      <c r="S3333"/>
      <c r="T3333"/>
      <c r="U3333"/>
    </row>
    <row r="3334" spans="1:21" ht="15.75" customHeight="1">
      <c r="A3334"/>
      <c r="B3334"/>
      <c r="C3334"/>
      <c r="D3334"/>
      <c r="E3334"/>
      <c r="F3334"/>
      <c r="G3334"/>
      <c r="H3334"/>
      <c r="I3334" s="8"/>
      <c r="J3334" s="425"/>
      <c r="K3334"/>
      <c r="L3334"/>
      <c r="M3334"/>
      <c r="N3334"/>
      <c r="O3334"/>
      <c r="P3334"/>
      <c r="Q3334"/>
      <c r="R3334"/>
      <c r="S3334"/>
      <c r="T3334"/>
      <c r="U3334"/>
    </row>
    <row r="3335" spans="1:21" ht="15.75" customHeight="1">
      <c r="A3335"/>
      <c r="B3335"/>
      <c r="C3335"/>
      <c r="D3335"/>
      <c r="E3335"/>
      <c r="F3335"/>
      <c r="G3335"/>
      <c r="H3335"/>
      <c r="I3335" s="8"/>
      <c r="J3335" s="425"/>
      <c r="K3335"/>
      <c r="L3335"/>
      <c r="M3335"/>
      <c r="N3335"/>
      <c r="O3335"/>
      <c r="P3335"/>
      <c r="Q3335"/>
      <c r="R3335"/>
      <c r="S3335"/>
      <c r="T3335"/>
      <c r="U3335"/>
    </row>
    <row r="3336" spans="1:21" ht="15.75" customHeight="1">
      <c r="A3336"/>
      <c r="B3336"/>
      <c r="C3336"/>
      <c r="D3336"/>
      <c r="E3336"/>
      <c r="F3336"/>
      <c r="G3336"/>
      <c r="H3336"/>
      <c r="I3336" s="8"/>
      <c r="J3336" s="425"/>
      <c r="K3336"/>
      <c r="L3336"/>
      <c r="M3336"/>
      <c r="N3336"/>
      <c r="O3336"/>
      <c r="P3336"/>
      <c r="Q3336"/>
      <c r="R3336"/>
      <c r="S3336"/>
      <c r="T3336"/>
      <c r="U3336"/>
    </row>
    <row r="3337" spans="1:21" ht="15.75" customHeight="1">
      <c r="A3337"/>
      <c r="B3337"/>
      <c r="C3337"/>
      <c r="D3337"/>
      <c r="E3337"/>
      <c r="F3337"/>
      <c r="G3337"/>
      <c r="H3337"/>
      <c r="I3337" s="8"/>
      <c r="J3337" s="425"/>
      <c r="K3337"/>
      <c r="L3337"/>
      <c r="M3337"/>
      <c r="N3337"/>
      <c r="O3337"/>
      <c r="P3337"/>
      <c r="Q3337"/>
      <c r="R3337"/>
      <c r="S3337"/>
      <c r="T3337"/>
      <c r="U3337"/>
    </row>
    <row r="3338" spans="1:21" ht="15.75" customHeight="1">
      <c r="A3338"/>
      <c r="B3338"/>
      <c r="C3338"/>
      <c r="D3338"/>
      <c r="E3338"/>
      <c r="F3338"/>
      <c r="G3338"/>
      <c r="H3338"/>
      <c r="I3338" s="8"/>
      <c r="J3338" s="425"/>
      <c r="K3338"/>
      <c r="L3338"/>
      <c r="M3338"/>
      <c r="N3338"/>
      <c r="O3338"/>
      <c r="P3338"/>
      <c r="Q3338"/>
      <c r="R3338"/>
      <c r="S3338"/>
      <c r="T3338"/>
      <c r="U3338"/>
    </row>
    <row r="3339" spans="1:21" ht="15.75" customHeight="1">
      <c r="A3339"/>
      <c r="B3339"/>
      <c r="C3339"/>
      <c r="D3339"/>
      <c r="E3339"/>
      <c r="F3339"/>
      <c r="G3339"/>
      <c r="H3339"/>
      <c r="I3339" s="8"/>
      <c r="J3339" s="425"/>
      <c r="K3339"/>
      <c r="L3339"/>
      <c r="M3339"/>
      <c r="N3339"/>
      <c r="O3339"/>
      <c r="P3339"/>
      <c r="Q3339"/>
      <c r="R3339"/>
      <c r="S3339"/>
      <c r="T3339"/>
      <c r="U3339"/>
    </row>
    <row r="3340" spans="1:21" ht="15.75" customHeight="1">
      <c r="A3340"/>
      <c r="B3340"/>
      <c r="C3340"/>
      <c r="D3340"/>
      <c r="E3340"/>
      <c r="F3340"/>
      <c r="G3340"/>
      <c r="H3340"/>
      <c r="I3340" s="8"/>
      <c r="J3340" s="425"/>
      <c r="K3340"/>
      <c r="L3340"/>
      <c r="M3340"/>
      <c r="N3340"/>
      <c r="O3340"/>
      <c r="P3340"/>
      <c r="Q3340"/>
      <c r="R3340"/>
      <c r="S3340"/>
      <c r="T3340"/>
      <c r="U3340"/>
    </row>
    <row r="3341" spans="1:21" ht="15.75" customHeight="1">
      <c r="A3341"/>
      <c r="B3341"/>
      <c r="C3341"/>
      <c r="D3341"/>
      <c r="E3341"/>
      <c r="F3341"/>
      <c r="G3341"/>
      <c r="H3341"/>
      <c r="I3341" s="8"/>
      <c r="J3341" s="425"/>
      <c r="K3341"/>
      <c r="L3341"/>
      <c r="M3341"/>
      <c r="N3341"/>
      <c r="O3341"/>
      <c r="P3341"/>
      <c r="Q3341"/>
      <c r="R3341"/>
      <c r="S3341"/>
      <c r="T3341"/>
      <c r="U3341"/>
    </row>
    <row r="3342" spans="1:21" ht="15.75" customHeight="1">
      <c r="A3342"/>
      <c r="B3342"/>
      <c r="C3342"/>
      <c r="D3342"/>
      <c r="E3342"/>
      <c r="F3342"/>
      <c r="G3342"/>
      <c r="H3342"/>
      <c r="I3342" s="8"/>
      <c r="J3342" s="425"/>
      <c r="K3342"/>
      <c r="L3342"/>
      <c r="M3342"/>
      <c r="N3342"/>
      <c r="O3342"/>
      <c r="P3342"/>
      <c r="Q3342"/>
      <c r="R3342"/>
      <c r="S3342"/>
      <c r="T3342"/>
      <c r="U3342"/>
    </row>
    <row r="3343" spans="1:21" ht="15.75" customHeight="1">
      <c r="A3343"/>
      <c r="B3343"/>
      <c r="C3343"/>
      <c r="D3343"/>
      <c r="E3343"/>
      <c r="F3343"/>
      <c r="G3343"/>
      <c r="H3343"/>
      <c r="I3343" s="8"/>
      <c r="J3343" s="425"/>
      <c r="K3343"/>
      <c r="L3343"/>
      <c r="M3343"/>
      <c r="N3343"/>
      <c r="O3343"/>
      <c r="P3343"/>
      <c r="Q3343"/>
      <c r="R3343"/>
      <c r="S3343"/>
      <c r="T3343"/>
      <c r="U3343"/>
    </row>
    <row r="3344" spans="1:21" ht="15.75" customHeight="1">
      <c r="A3344"/>
      <c r="B3344"/>
      <c r="C3344"/>
      <c r="D3344"/>
      <c r="E3344"/>
      <c r="F3344"/>
      <c r="G3344"/>
      <c r="H3344"/>
      <c r="I3344" s="8"/>
      <c r="J3344" s="425"/>
      <c r="K3344"/>
      <c r="L3344"/>
      <c r="M3344"/>
      <c r="N3344"/>
      <c r="O3344"/>
      <c r="P3344"/>
      <c r="Q3344"/>
      <c r="R3344"/>
      <c r="S3344"/>
      <c r="T3344"/>
      <c r="U3344"/>
    </row>
    <row r="3345" spans="1:21" ht="15.75" customHeight="1">
      <c r="A3345"/>
      <c r="B3345"/>
      <c r="C3345"/>
      <c r="D3345"/>
      <c r="E3345"/>
      <c r="F3345"/>
      <c r="G3345"/>
      <c r="H3345"/>
      <c r="I3345" s="8"/>
      <c r="J3345" s="425"/>
      <c r="K3345"/>
      <c r="L3345"/>
      <c r="M3345"/>
      <c r="N3345"/>
      <c r="O3345"/>
      <c r="P3345"/>
      <c r="Q3345"/>
      <c r="R3345"/>
      <c r="S3345"/>
      <c r="T3345"/>
      <c r="U3345"/>
    </row>
    <row r="3346" spans="1:21" ht="15.75" customHeight="1">
      <c r="A3346"/>
      <c r="B3346"/>
      <c r="C3346"/>
      <c r="D3346"/>
      <c r="E3346"/>
      <c r="F3346"/>
      <c r="G3346"/>
      <c r="H3346"/>
      <c r="I3346" s="8"/>
      <c r="J3346" s="425"/>
      <c r="K3346"/>
      <c r="L3346"/>
      <c r="M3346"/>
      <c r="N3346"/>
      <c r="O3346"/>
      <c r="P3346"/>
      <c r="Q3346"/>
      <c r="R3346"/>
      <c r="S3346"/>
      <c r="T3346"/>
      <c r="U3346"/>
    </row>
    <row r="3347" spans="1:21" ht="15.75" customHeight="1">
      <c r="A3347"/>
      <c r="B3347"/>
      <c r="C3347"/>
      <c r="D3347"/>
      <c r="E3347"/>
      <c r="F3347"/>
      <c r="G3347"/>
      <c r="H3347"/>
      <c r="I3347" s="8"/>
      <c r="J3347" s="425"/>
      <c r="K3347"/>
      <c r="L3347"/>
      <c r="M3347"/>
      <c r="N3347"/>
      <c r="O3347"/>
      <c r="P3347"/>
      <c r="Q3347"/>
      <c r="R3347"/>
      <c r="S3347"/>
      <c r="T3347"/>
      <c r="U3347"/>
    </row>
    <row r="3348" spans="1:21" ht="15.75" customHeight="1">
      <c r="A3348"/>
      <c r="B3348"/>
      <c r="C3348"/>
      <c r="D3348"/>
      <c r="E3348"/>
      <c r="F3348"/>
      <c r="G3348"/>
      <c r="H3348"/>
      <c r="I3348" s="8"/>
      <c r="J3348" s="425"/>
      <c r="K3348"/>
      <c r="L3348"/>
      <c r="M3348"/>
      <c r="N3348"/>
      <c r="O3348"/>
      <c r="P3348"/>
      <c r="Q3348"/>
      <c r="R3348"/>
      <c r="S3348"/>
      <c r="T3348"/>
      <c r="U3348"/>
    </row>
    <row r="3349" spans="1:21" ht="15.75" customHeight="1">
      <c r="A3349"/>
      <c r="B3349"/>
      <c r="C3349"/>
      <c r="D3349"/>
      <c r="E3349"/>
      <c r="F3349"/>
      <c r="G3349"/>
      <c r="H3349"/>
      <c r="I3349" s="8"/>
      <c r="J3349" s="425"/>
      <c r="K3349"/>
      <c r="L3349"/>
      <c r="M3349"/>
      <c r="N3349"/>
      <c r="O3349"/>
      <c r="P3349"/>
      <c r="Q3349"/>
      <c r="R3349"/>
      <c r="S3349"/>
      <c r="T3349"/>
      <c r="U3349"/>
    </row>
    <row r="3350" spans="1:21" ht="15.75" customHeight="1">
      <c r="A3350"/>
      <c r="B3350"/>
      <c r="C3350"/>
      <c r="D3350"/>
      <c r="E3350"/>
      <c r="F3350"/>
      <c r="G3350"/>
      <c r="H3350"/>
      <c r="I3350" s="8"/>
      <c r="J3350" s="425"/>
      <c r="K3350"/>
      <c r="L3350"/>
      <c r="M3350"/>
      <c r="N3350"/>
      <c r="O3350"/>
      <c r="P3350"/>
      <c r="Q3350"/>
      <c r="R3350"/>
      <c r="S3350"/>
      <c r="T3350"/>
      <c r="U3350"/>
    </row>
    <row r="3351" spans="1:21" ht="15.75" customHeight="1">
      <c r="A3351"/>
      <c r="B3351"/>
      <c r="C3351"/>
      <c r="D3351"/>
      <c r="E3351"/>
      <c r="F3351"/>
      <c r="G3351"/>
      <c r="H3351"/>
      <c r="I3351" s="8"/>
      <c r="J3351" s="425"/>
      <c r="K3351"/>
      <c r="L3351"/>
      <c r="M3351"/>
      <c r="N3351"/>
      <c r="O3351"/>
      <c r="P3351"/>
      <c r="Q3351"/>
      <c r="R3351"/>
      <c r="S3351"/>
      <c r="T3351"/>
      <c r="U3351"/>
    </row>
    <row r="3352" spans="1:21" ht="15.75" customHeight="1">
      <c r="A3352"/>
      <c r="B3352"/>
      <c r="C3352"/>
      <c r="D3352"/>
      <c r="E3352"/>
      <c r="F3352"/>
      <c r="G3352"/>
      <c r="H3352"/>
      <c r="I3352" s="8"/>
      <c r="J3352" s="425"/>
      <c r="K3352"/>
      <c r="L3352"/>
      <c r="M3352"/>
      <c r="N3352"/>
      <c r="O3352"/>
      <c r="P3352"/>
      <c r="Q3352"/>
      <c r="R3352"/>
      <c r="S3352"/>
      <c r="T3352"/>
      <c r="U3352"/>
    </row>
    <row r="3353" spans="1:21" ht="15.75" customHeight="1">
      <c r="A3353"/>
      <c r="B3353"/>
      <c r="C3353"/>
      <c r="D3353"/>
      <c r="E3353"/>
      <c r="F3353"/>
      <c r="G3353"/>
      <c r="H3353"/>
      <c r="I3353" s="8"/>
      <c r="J3353" s="425"/>
      <c r="K3353"/>
      <c r="L3353"/>
      <c r="M3353"/>
      <c r="N3353"/>
      <c r="O3353"/>
      <c r="P3353"/>
      <c r="Q3353"/>
      <c r="R3353"/>
      <c r="S3353"/>
      <c r="T3353"/>
      <c r="U3353"/>
    </row>
    <row r="3354" spans="1:21" ht="15.75" customHeight="1">
      <c r="A3354"/>
      <c r="B3354"/>
      <c r="C3354"/>
      <c r="D3354"/>
      <c r="E3354"/>
      <c r="F3354"/>
      <c r="G3354"/>
      <c r="H3354"/>
      <c r="I3354" s="8"/>
      <c r="J3354" s="425"/>
      <c r="K3354"/>
      <c r="L3354"/>
      <c r="M3354"/>
      <c r="N3354"/>
      <c r="O3354"/>
      <c r="P3354"/>
      <c r="Q3354"/>
      <c r="R3354"/>
      <c r="S3354"/>
      <c r="T3354"/>
      <c r="U3354"/>
    </row>
    <row r="3355" spans="1:21" ht="15.75" customHeight="1">
      <c r="A3355"/>
      <c r="B3355"/>
      <c r="C3355"/>
      <c r="D3355"/>
      <c r="E3355"/>
      <c r="F3355"/>
      <c r="G3355"/>
      <c r="H3355"/>
      <c r="I3355" s="8"/>
      <c r="J3355" s="425"/>
      <c r="K3355"/>
      <c r="L3355"/>
      <c r="M3355"/>
      <c r="N3355"/>
      <c r="O3355"/>
      <c r="P3355"/>
      <c r="Q3355"/>
      <c r="R3355"/>
      <c r="S3355"/>
      <c r="T3355"/>
      <c r="U3355"/>
    </row>
    <row r="3356" spans="1:21" ht="15.75" customHeight="1">
      <c r="A3356"/>
      <c r="B3356"/>
      <c r="C3356"/>
      <c r="D3356"/>
      <c r="E3356"/>
      <c r="F3356"/>
      <c r="G3356"/>
      <c r="H3356"/>
      <c r="I3356" s="8"/>
      <c r="J3356" s="425"/>
      <c r="K3356"/>
      <c r="L3356"/>
      <c r="M3356"/>
      <c r="N3356"/>
      <c r="O3356"/>
      <c r="P3356"/>
      <c r="Q3356"/>
      <c r="R3356"/>
      <c r="S3356"/>
      <c r="T3356"/>
      <c r="U3356"/>
    </row>
    <row r="3357" spans="1:21" ht="15.75" customHeight="1">
      <c r="A3357"/>
      <c r="B3357"/>
      <c r="C3357"/>
      <c r="D3357"/>
      <c r="E3357"/>
      <c r="F3357"/>
      <c r="G3357"/>
      <c r="H3357"/>
      <c r="I3357" s="8"/>
      <c r="J3357" s="425"/>
      <c r="K3357"/>
      <c r="L3357"/>
      <c r="M3357"/>
      <c r="N3357"/>
      <c r="O3357"/>
      <c r="P3357"/>
      <c r="Q3357"/>
      <c r="R3357"/>
      <c r="S3357"/>
      <c r="T3357"/>
      <c r="U3357"/>
    </row>
    <row r="3358" spans="1:21" ht="15.75" customHeight="1">
      <c r="A3358"/>
      <c r="B3358"/>
      <c r="C3358"/>
      <c r="D3358"/>
      <c r="E3358"/>
      <c r="F3358"/>
      <c r="G3358"/>
      <c r="H3358"/>
      <c r="I3358" s="8"/>
      <c r="J3358" s="425"/>
      <c r="K3358"/>
      <c r="L3358"/>
      <c r="M3358"/>
      <c r="N3358"/>
      <c r="O3358"/>
      <c r="P3358"/>
      <c r="Q3358"/>
      <c r="R3358"/>
      <c r="S3358"/>
      <c r="T3358"/>
      <c r="U3358"/>
    </row>
    <row r="3359" spans="1:21" ht="15.75" customHeight="1">
      <c r="A3359"/>
      <c r="B3359"/>
      <c r="C3359"/>
      <c r="D3359"/>
      <c r="E3359"/>
      <c r="F3359"/>
      <c r="G3359"/>
      <c r="H3359"/>
      <c r="I3359" s="8"/>
      <c r="J3359" s="425"/>
      <c r="K3359"/>
      <c r="L3359"/>
      <c r="M3359"/>
      <c r="N3359"/>
      <c r="O3359"/>
      <c r="P3359"/>
      <c r="Q3359"/>
      <c r="R3359"/>
      <c r="S3359"/>
      <c r="T3359"/>
      <c r="U3359"/>
    </row>
    <row r="3360" spans="1:21" ht="15.75" customHeight="1">
      <c r="A3360"/>
      <c r="B3360"/>
      <c r="C3360"/>
      <c r="D3360"/>
      <c r="E3360"/>
      <c r="F3360"/>
      <c r="G3360"/>
      <c r="H3360"/>
      <c r="I3360" s="8"/>
      <c r="J3360" s="425"/>
      <c r="K3360"/>
      <c r="L3360"/>
      <c r="M3360"/>
      <c r="N3360"/>
      <c r="O3360"/>
      <c r="P3360"/>
      <c r="Q3360"/>
      <c r="R3360"/>
      <c r="S3360"/>
      <c r="T3360"/>
      <c r="U3360"/>
    </row>
    <row r="3361" spans="1:21" ht="15.75" customHeight="1">
      <c r="A3361"/>
      <c r="B3361"/>
      <c r="C3361"/>
      <c r="D3361"/>
      <c r="E3361"/>
      <c r="F3361"/>
      <c r="G3361"/>
      <c r="H3361"/>
      <c r="I3361" s="8"/>
      <c r="J3361" s="425"/>
      <c r="K3361"/>
      <c r="L3361"/>
      <c r="M3361"/>
      <c r="N3361"/>
      <c r="O3361"/>
      <c r="P3361"/>
      <c r="Q3361"/>
      <c r="R3361"/>
      <c r="S3361"/>
      <c r="T3361"/>
      <c r="U3361"/>
    </row>
    <row r="3362" spans="1:21" ht="15.75" customHeight="1">
      <c r="A3362"/>
      <c r="B3362"/>
      <c r="C3362"/>
      <c r="D3362"/>
      <c r="E3362"/>
      <c r="F3362"/>
      <c r="G3362"/>
      <c r="H3362"/>
      <c r="I3362" s="8"/>
      <c r="J3362" s="425"/>
      <c r="K3362"/>
      <c r="L3362"/>
      <c r="M3362"/>
      <c r="N3362"/>
      <c r="O3362"/>
      <c r="P3362"/>
      <c r="Q3362"/>
      <c r="R3362"/>
      <c r="S3362"/>
      <c r="T3362"/>
      <c r="U3362"/>
    </row>
    <row r="3363" spans="1:21" ht="15.75" customHeight="1">
      <c r="A3363"/>
      <c r="B3363"/>
      <c r="C3363"/>
      <c r="D3363"/>
      <c r="E3363"/>
      <c r="F3363"/>
      <c r="G3363"/>
      <c r="H3363"/>
      <c r="I3363" s="8"/>
      <c r="J3363" s="425"/>
      <c r="K3363"/>
      <c r="L3363"/>
      <c r="M3363"/>
      <c r="N3363"/>
      <c r="O3363"/>
      <c r="P3363"/>
      <c r="Q3363"/>
      <c r="R3363"/>
      <c r="S3363"/>
      <c r="T3363"/>
      <c r="U3363"/>
    </row>
    <row r="3364" spans="1:21" ht="15.75" customHeight="1">
      <c r="A3364"/>
      <c r="B3364"/>
      <c r="C3364"/>
      <c r="D3364"/>
      <c r="E3364"/>
      <c r="F3364"/>
      <c r="G3364"/>
      <c r="H3364"/>
      <c r="I3364" s="8"/>
      <c r="J3364" s="425"/>
      <c r="K3364"/>
      <c r="L3364"/>
      <c r="M3364"/>
      <c r="N3364"/>
      <c r="O3364"/>
      <c r="P3364"/>
      <c r="Q3364"/>
      <c r="R3364"/>
      <c r="S3364"/>
      <c r="T3364"/>
      <c r="U3364"/>
    </row>
    <row r="3365" spans="1:21" ht="15.75" customHeight="1">
      <c r="A3365"/>
      <c r="B3365"/>
      <c r="C3365"/>
      <c r="D3365"/>
      <c r="E3365"/>
      <c r="F3365"/>
      <c r="G3365"/>
      <c r="H3365"/>
      <c r="I3365" s="8"/>
      <c r="J3365" s="425"/>
      <c r="K3365"/>
      <c r="L3365"/>
      <c r="M3365"/>
      <c r="N3365"/>
      <c r="O3365"/>
      <c r="P3365"/>
      <c r="Q3365"/>
      <c r="R3365"/>
      <c r="S3365"/>
      <c r="T3365"/>
      <c r="U3365"/>
    </row>
    <row r="3366" spans="1:21" ht="15.75" customHeight="1">
      <c r="A3366"/>
      <c r="B3366"/>
      <c r="C3366"/>
      <c r="D3366"/>
      <c r="E3366"/>
      <c r="F3366"/>
      <c r="G3366"/>
      <c r="H3366"/>
      <c r="I3366" s="8"/>
      <c r="J3366" s="425"/>
      <c r="K3366"/>
      <c r="L3366"/>
      <c r="M3366"/>
      <c r="N3366"/>
      <c r="O3366"/>
      <c r="P3366"/>
      <c r="Q3366"/>
      <c r="R3366"/>
      <c r="S3366"/>
      <c r="T3366"/>
      <c r="U3366"/>
    </row>
    <row r="3367" spans="1:21" ht="15.75" customHeight="1">
      <c r="A3367"/>
      <c r="B3367"/>
      <c r="C3367"/>
      <c r="D3367"/>
      <c r="E3367"/>
      <c r="F3367"/>
      <c r="G3367"/>
      <c r="H3367"/>
      <c r="I3367" s="8"/>
      <c r="J3367" s="425"/>
      <c r="K3367"/>
      <c r="L3367"/>
      <c r="M3367"/>
      <c r="N3367"/>
      <c r="O3367"/>
      <c r="P3367"/>
      <c r="Q3367"/>
      <c r="R3367"/>
      <c r="S3367"/>
      <c r="T3367"/>
      <c r="U3367"/>
    </row>
    <row r="3368" spans="1:21" ht="15.75" customHeight="1">
      <c r="A3368"/>
      <c r="B3368"/>
      <c r="C3368"/>
      <c r="D3368"/>
      <c r="E3368"/>
      <c r="F3368"/>
      <c r="G3368"/>
      <c r="H3368"/>
      <c r="I3368" s="8"/>
      <c r="J3368" s="425"/>
      <c r="K3368"/>
      <c r="L3368"/>
      <c r="M3368"/>
      <c r="N3368"/>
      <c r="O3368"/>
      <c r="P3368"/>
      <c r="Q3368"/>
      <c r="R3368"/>
      <c r="S3368"/>
      <c r="T3368"/>
      <c r="U3368"/>
    </row>
    <row r="3369" spans="1:21" ht="15.75" customHeight="1">
      <c r="A3369"/>
      <c r="B3369"/>
      <c r="C3369"/>
      <c r="D3369"/>
      <c r="E3369"/>
      <c r="F3369"/>
      <c r="G3369"/>
      <c r="H3369"/>
      <c r="I3369" s="8"/>
      <c r="J3369" s="425"/>
      <c r="K3369"/>
      <c r="L3369"/>
      <c r="M3369"/>
      <c r="N3369"/>
      <c r="O3369"/>
      <c r="P3369"/>
      <c r="Q3369"/>
      <c r="R3369"/>
      <c r="S3369"/>
      <c r="T3369"/>
      <c r="U3369"/>
    </row>
    <row r="3370" spans="1:21" ht="15.75" customHeight="1">
      <c r="A3370"/>
      <c r="B3370"/>
      <c r="C3370"/>
      <c r="D3370"/>
      <c r="E3370"/>
      <c r="F3370"/>
      <c r="G3370"/>
      <c r="H3370"/>
      <c r="I3370" s="8"/>
      <c r="J3370" s="425"/>
      <c r="K3370"/>
      <c r="L3370"/>
      <c r="M3370"/>
      <c r="N3370"/>
      <c r="O3370"/>
      <c r="P3370"/>
      <c r="Q3370"/>
      <c r="R3370"/>
      <c r="S3370"/>
      <c r="T3370"/>
      <c r="U3370"/>
    </row>
    <row r="3371" spans="1:21" ht="15.75" customHeight="1">
      <c r="A3371"/>
      <c r="B3371"/>
      <c r="C3371"/>
      <c r="D3371"/>
      <c r="E3371"/>
      <c r="F3371"/>
      <c r="G3371"/>
      <c r="H3371"/>
      <c r="I3371" s="8"/>
      <c r="J3371" s="425"/>
      <c r="K3371"/>
      <c r="L3371"/>
      <c r="M3371"/>
      <c r="N3371"/>
      <c r="O3371"/>
      <c r="P3371"/>
      <c r="Q3371"/>
      <c r="R3371"/>
      <c r="S3371"/>
      <c r="T3371"/>
      <c r="U3371"/>
    </row>
    <row r="3372" spans="1:21" ht="15.75" customHeight="1">
      <c r="A3372"/>
      <c r="B3372"/>
      <c r="C3372"/>
      <c r="D3372"/>
      <c r="E3372"/>
      <c r="F3372"/>
      <c r="G3372"/>
      <c r="H3372"/>
      <c r="I3372" s="8"/>
      <c r="J3372" s="425"/>
      <c r="K3372"/>
      <c r="L3372"/>
      <c r="M3372"/>
      <c r="N3372"/>
      <c r="O3372"/>
      <c r="P3372"/>
      <c r="Q3372"/>
      <c r="R3372"/>
      <c r="S3372"/>
      <c r="T3372"/>
      <c r="U3372"/>
    </row>
    <row r="3373" spans="1:21" ht="15.75" customHeight="1">
      <c r="A3373"/>
      <c r="B3373"/>
      <c r="C3373"/>
      <c r="D3373"/>
      <c r="E3373"/>
      <c r="F3373"/>
      <c r="G3373"/>
      <c r="H3373"/>
      <c r="I3373" s="8"/>
      <c r="J3373" s="425"/>
      <c r="K3373"/>
      <c r="L3373"/>
      <c r="M3373"/>
      <c r="N3373"/>
      <c r="O3373"/>
      <c r="P3373"/>
      <c r="Q3373"/>
      <c r="R3373"/>
      <c r="S3373"/>
      <c r="T3373"/>
      <c r="U3373"/>
    </row>
    <row r="3374" spans="1:21" ht="15.75" customHeight="1">
      <c r="A3374"/>
      <c r="B3374"/>
      <c r="C3374"/>
      <c r="D3374"/>
      <c r="E3374"/>
      <c r="F3374"/>
      <c r="G3374"/>
      <c r="H3374"/>
      <c r="I3374" s="8"/>
      <c r="J3374" s="425"/>
      <c r="K3374"/>
      <c r="L3374"/>
      <c r="M3374"/>
      <c r="N3374"/>
      <c r="O3374"/>
      <c r="P3374"/>
      <c r="Q3374"/>
      <c r="R3374"/>
      <c r="S3374"/>
      <c r="T3374"/>
      <c r="U3374"/>
    </row>
    <row r="3375" spans="1:21" ht="15.75" customHeight="1">
      <c r="A3375"/>
      <c r="B3375"/>
      <c r="C3375"/>
      <c r="D3375"/>
      <c r="E3375"/>
      <c r="F3375"/>
      <c r="G3375"/>
      <c r="H3375"/>
      <c r="I3375" s="8"/>
      <c r="J3375" s="425"/>
      <c r="K3375"/>
      <c r="L3375"/>
      <c r="M3375"/>
      <c r="N3375"/>
      <c r="O3375"/>
      <c r="P3375"/>
      <c r="Q3375"/>
      <c r="R3375"/>
      <c r="S3375"/>
      <c r="T3375"/>
      <c r="U3375"/>
    </row>
    <row r="3376" spans="1:21" ht="15.75" customHeight="1">
      <c r="A3376"/>
      <c r="B3376"/>
      <c r="C3376"/>
      <c r="D3376"/>
      <c r="E3376"/>
      <c r="F3376"/>
      <c r="G3376"/>
      <c r="H3376"/>
      <c r="I3376" s="8"/>
      <c r="J3376" s="425"/>
      <c r="K3376"/>
      <c r="L3376"/>
      <c r="M3376"/>
      <c r="N3376"/>
      <c r="O3376"/>
      <c r="P3376"/>
      <c r="Q3376"/>
      <c r="R3376"/>
      <c r="S3376"/>
      <c r="T3376"/>
      <c r="U3376"/>
    </row>
    <row r="3377" spans="1:21" ht="15.75" customHeight="1">
      <c r="A3377"/>
      <c r="B3377"/>
      <c r="C3377"/>
      <c r="D3377"/>
      <c r="E3377"/>
      <c r="F3377"/>
      <c r="G3377"/>
      <c r="H3377"/>
      <c r="I3377" s="8"/>
      <c r="J3377" s="425"/>
      <c r="K3377"/>
      <c r="L3377"/>
      <c r="M3377"/>
      <c r="N3377"/>
      <c r="O3377"/>
      <c r="P3377"/>
      <c r="Q3377"/>
      <c r="R3377"/>
      <c r="S3377"/>
      <c r="T3377"/>
      <c r="U3377"/>
    </row>
    <row r="3378" spans="1:21" ht="15.75" customHeight="1">
      <c r="A3378"/>
      <c r="B3378"/>
      <c r="C3378"/>
      <c r="D3378"/>
      <c r="E3378"/>
      <c r="F3378"/>
      <c r="G3378"/>
      <c r="H3378"/>
      <c r="I3378" s="8"/>
      <c r="J3378" s="425"/>
      <c r="K3378"/>
      <c r="L3378"/>
      <c r="M3378"/>
      <c r="N3378"/>
      <c r="O3378"/>
      <c r="P3378"/>
      <c r="Q3378"/>
      <c r="R3378"/>
      <c r="S3378"/>
      <c r="T3378"/>
      <c r="U3378"/>
    </row>
    <row r="3379" spans="1:21" ht="15.75" customHeight="1">
      <c r="A3379"/>
      <c r="B3379"/>
      <c r="C3379"/>
      <c r="D3379"/>
      <c r="E3379"/>
      <c r="F3379"/>
      <c r="G3379"/>
      <c r="H3379"/>
      <c r="I3379" s="8"/>
      <c r="J3379" s="425"/>
      <c r="K3379"/>
      <c r="L3379"/>
      <c r="M3379"/>
      <c r="N3379"/>
      <c r="O3379"/>
      <c r="P3379"/>
      <c r="Q3379"/>
      <c r="R3379"/>
      <c r="S3379"/>
      <c r="T3379"/>
      <c r="U3379"/>
    </row>
    <row r="3380" spans="1:21" ht="15.75" customHeight="1">
      <c r="A3380"/>
      <c r="B3380"/>
      <c r="C3380"/>
      <c r="D3380"/>
      <c r="E3380"/>
      <c r="F3380"/>
      <c r="G3380"/>
      <c r="H3380"/>
      <c r="I3380" s="8"/>
      <c r="J3380" s="425"/>
      <c r="K3380"/>
      <c r="L3380"/>
      <c r="M3380"/>
      <c r="N3380"/>
      <c r="O3380"/>
      <c r="P3380"/>
      <c r="Q3380"/>
      <c r="R3380"/>
      <c r="S3380"/>
      <c r="T3380"/>
      <c r="U3380"/>
    </row>
    <row r="3381" spans="1:21" ht="15.75" customHeight="1">
      <c r="A3381"/>
      <c r="B3381"/>
      <c r="C3381"/>
      <c r="D3381"/>
      <c r="E3381"/>
      <c r="F3381"/>
      <c r="G3381"/>
      <c r="H3381"/>
      <c r="I3381" s="8"/>
      <c r="J3381" s="425"/>
      <c r="K3381"/>
      <c r="L3381"/>
      <c r="M3381"/>
      <c r="N3381"/>
      <c r="O3381"/>
      <c r="P3381"/>
      <c r="Q3381"/>
      <c r="R3381"/>
      <c r="S3381"/>
      <c r="T3381"/>
      <c r="U3381"/>
    </row>
    <row r="3382" spans="1:21" ht="15.75" customHeight="1">
      <c r="A3382"/>
      <c r="B3382"/>
      <c r="C3382"/>
      <c r="D3382"/>
      <c r="E3382"/>
      <c r="F3382"/>
      <c r="G3382"/>
      <c r="H3382"/>
      <c r="I3382" s="8"/>
      <c r="J3382" s="425"/>
      <c r="K3382"/>
      <c r="L3382"/>
      <c r="M3382"/>
      <c r="N3382"/>
      <c r="O3382"/>
      <c r="P3382"/>
      <c r="Q3382"/>
      <c r="R3382"/>
      <c r="S3382"/>
      <c r="T3382"/>
      <c r="U3382"/>
    </row>
    <row r="3383" spans="1:21" ht="15.75" customHeight="1">
      <c r="A3383"/>
      <c r="B3383"/>
      <c r="C3383"/>
      <c r="D3383"/>
      <c r="E3383"/>
      <c r="F3383"/>
      <c r="G3383"/>
      <c r="H3383"/>
      <c r="I3383" s="8"/>
      <c r="J3383" s="425"/>
      <c r="K3383"/>
      <c r="L3383"/>
      <c r="M3383"/>
      <c r="N3383"/>
      <c r="O3383"/>
      <c r="P3383"/>
      <c r="Q3383"/>
      <c r="R3383"/>
      <c r="S3383"/>
      <c r="T3383"/>
      <c r="U3383"/>
    </row>
    <row r="3384" spans="1:21" ht="15.75" customHeight="1">
      <c r="A3384"/>
      <c r="B3384"/>
      <c r="C3384"/>
      <c r="D3384"/>
      <c r="E3384"/>
      <c r="F3384"/>
      <c r="G3384"/>
      <c r="H3384"/>
      <c r="I3384" s="8"/>
      <c r="J3384" s="425"/>
      <c r="K3384"/>
      <c r="L3384"/>
      <c r="M3384"/>
      <c r="N3384"/>
      <c r="O3384"/>
      <c r="P3384"/>
      <c r="Q3384"/>
      <c r="R3384"/>
      <c r="S3384"/>
      <c r="T3384"/>
      <c r="U3384"/>
    </row>
    <row r="3385" spans="1:21" ht="15.75" customHeight="1">
      <c r="A3385"/>
      <c r="B3385"/>
      <c r="C3385"/>
      <c r="D3385"/>
      <c r="E3385"/>
      <c r="F3385"/>
      <c r="G3385"/>
      <c r="H3385"/>
      <c r="I3385" s="8"/>
      <c r="J3385" s="425"/>
      <c r="K3385"/>
      <c r="L3385"/>
      <c r="M3385"/>
      <c r="N3385"/>
      <c r="O3385"/>
      <c r="P3385"/>
      <c r="Q3385"/>
      <c r="R3385"/>
      <c r="S3385"/>
      <c r="T3385"/>
      <c r="U3385"/>
    </row>
    <row r="3386" spans="1:21" ht="15.75" customHeight="1">
      <c r="A3386"/>
      <c r="B3386"/>
      <c r="C3386"/>
      <c r="D3386"/>
      <c r="E3386"/>
      <c r="F3386"/>
      <c r="G3386"/>
      <c r="H3386"/>
      <c r="I3386" s="8"/>
      <c r="J3386" s="425"/>
      <c r="K3386"/>
      <c r="L3386"/>
      <c r="M3386"/>
      <c r="N3386"/>
      <c r="O3386"/>
      <c r="P3386"/>
      <c r="Q3386"/>
      <c r="R3386"/>
      <c r="S3386"/>
      <c r="T3386"/>
      <c r="U3386"/>
    </row>
    <row r="3387" spans="1:21" ht="15.75" customHeight="1">
      <c r="A3387"/>
      <c r="B3387"/>
      <c r="C3387"/>
      <c r="D3387"/>
      <c r="E3387"/>
      <c r="F3387"/>
      <c r="G3387"/>
      <c r="H3387"/>
      <c r="I3387" s="8"/>
      <c r="J3387" s="425"/>
      <c r="K3387"/>
      <c r="L3387"/>
      <c r="M3387"/>
      <c r="N3387"/>
      <c r="O3387"/>
      <c r="P3387"/>
      <c r="Q3387"/>
      <c r="R3387"/>
      <c r="S3387"/>
      <c r="T3387"/>
      <c r="U3387"/>
    </row>
    <row r="3388" spans="1:21" ht="15.75" customHeight="1">
      <c r="A3388"/>
      <c r="B3388"/>
      <c r="C3388"/>
      <c r="D3388"/>
      <c r="E3388"/>
      <c r="F3388"/>
      <c r="G3388"/>
      <c r="H3388"/>
      <c r="I3388" s="8"/>
      <c r="J3388" s="425"/>
      <c r="K3388"/>
      <c r="L3388"/>
      <c r="M3388"/>
      <c r="N3388"/>
      <c r="O3388"/>
      <c r="P3388"/>
      <c r="Q3388"/>
      <c r="R3388"/>
      <c r="S3388"/>
      <c r="T3388"/>
      <c r="U3388"/>
    </row>
    <row r="3389" spans="1:21" ht="15.75" customHeight="1">
      <c r="A3389"/>
      <c r="B3389"/>
      <c r="C3389"/>
      <c r="D3389"/>
      <c r="E3389"/>
      <c r="F3389"/>
      <c r="G3389"/>
      <c r="H3389"/>
      <c r="I3389" s="8"/>
      <c r="J3389" s="425"/>
      <c r="K3389"/>
      <c r="L3389"/>
      <c r="M3389"/>
      <c r="N3389"/>
      <c r="O3389"/>
      <c r="P3389"/>
      <c r="Q3389"/>
      <c r="R3389"/>
      <c r="S3389"/>
      <c r="T3389"/>
      <c r="U3389"/>
    </row>
    <row r="3390" spans="1:21" ht="15.75" customHeight="1">
      <c r="A3390"/>
      <c r="B3390"/>
      <c r="C3390"/>
      <c r="D3390"/>
      <c r="E3390"/>
      <c r="F3390"/>
      <c r="G3390"/>
      <c r="H3390"/>
      <c r="I3390" s="8"/>
      <c r="J3390" s="425"/>
      <c r="K3390"/>
      <c r="L3390"/>
      <c r="M3390"/>
      <c r="N3390"/>
      <c r="O3390"/>
      <c r="P3390"/>
      <c r="Q3390"/>
      <c r="R3390"/>
      <c r="S3390"/>
      <c r="T3390"/>
      <c r="U3390"/>
    </row>
    <row r="3391" spans="1:21" ht="15.75" customHeight="1">
      <c r="A3391"/>
      <c r="B3391"/>
      <c r="C3391"/>
      <c r="D3391"/>
      <c r="E3391"/>
      <c r="F3391"/>
      <c r="G3391"/>
      <c r="H3391"/>
      <c r="I3391" s="8"/>
      <c r="J3391" s="425"/>
      <c r="K3391"/>
      <c r="L3391"/>
      <c r="M3391"/>
      <c r="N3391"/>
      <c r="O3391"/>
      <c r="P3391"/>
      <c r="Q3391"/>
      <c r="R3391"/>
      <c r="S3391"/>
      <c r="T3391"/>
      <c r="U3391"/>
    </row>
    <row r="3392" spans="1:21" ht="15.75" customHeight="1">
      <c r="A3392"/>
      <c r="B3392"/>
      <c r="C3392"/>
      <c r="D3392"/>
      <c r="E3392"/>
      <c r="F3392"/>
      <c r="G3392"/>
      <c r="H3392"/>
      <c r="I3392" s="8"/>
      <c r="J3392" s="425"/>
      <c r="K3392"/>
      <c r="L3392"/>
      <c r="M3392"/>
      <c r="N3392"/>
      <c r="O3392"/>
      <c r="P3392"/>
      <c r="Q3392"/>
      <c r="R3392"/>
      <c r="S3392"/>
      <c r="T3392"/>
      <c r="U3392"/>
    </row>
    <row r="3393" spans="1:21" ht="15.75" customHeight="1">
      <c r="A3393"/>
      <c r="B3393"/>
      <c r="C3393"/>
      <c r="D3393"/>
      <c r="E3393"/>
      <c r="F3393"/>
      <c r="G3393"/>
      <c r="H3393"/>
      <c r="I3393" s="8"/>
      <c r="J3393" s="425"/>
      <c r="K3393"/>
      <c r="L3393"/>
      <c r="M3393"/>
      <c r="N3393"/>
      <c r="O3393"/>
      <c r="P3393"/>
      <c r="Q3393"/>
      <c r="R3393"/>
      <c r="S3393"/>
      <c r="T3393"/>
      <c r="U3393"/>
    </row>
    <row r="3394" spans="1:21" ht="15.75" customHeight="1">
      <c r="A3394"/>
      <c r="B3394"/>
      <c r="C3394"/>
      <c r="D3394"/>
      <c r="E3394"/>
      <c r="F3394"/>
      <c r="G3394"/>
      <c r="H3394"/>
      <c r="I3394" s="8"/>
      <c r="J3394" s="425"/>
      <c r="K3394"/>
      <c r="L3394"/>
      <c r="M3394"/>
      <c r="N3394"/>
      <c r="O3394"/>
      <c r="P3394"/>
      <c r="Q3394"/>
      <c r="R3394"/>
      <c r="S3394"/>
      <c r="T3394"/>
      <c r="U3394"/>
    </row>
    <row r="3395" spans="1:21" ht="15.75" customHeight="1">
      <c r="A3395"/>
      <c r="B3395"/>
      <c r="C3395"/>
      <c r="D3395"/>
      <c r="E3395"/>
      <c r="F3395"/>
      <c r="G3395"/>
      <c r="H3395"/>
      <c r="I3395" s="8"/>
      <c r="J3395" s="425"/>
      <c r="K3395"/>
      <c r="L3395"/>
      <c r="M3395"/>
      <c r="N3395"/>
      <c r="O3395"/>
      <c r="P3395"/>
      <c r="Q3395"/>
      <c r="R3395"/>
      <c r="S3395"/>
      <c r="T3395"/>
      <c r="U3395"/>
    </row>
    <row r="3396" spans="1:21" ht="15.75" customHeight="1">
      <c r="A3396"/>
      <c r="B3396"/>
      <c r="C3396"/>
      <c r="D3396"/>
      <c r="E3396"/>
      <c r="F3396"/>
      <c r="G3396"/>
      <c r="H3396"/>
      <c r="I3396" s="8"/>
      <c r="J3396" s="425"/>
      <c r="K3396"/>
      <c r="L3396"/>
      <c r="M3396"/>
      <c r="N3396"/>
      <c r="O3396"/>
      <c r="P3396"/>
      <c r="Q3396"/>
      <c r="R3396"/>
      <c r="S3396"/>
      <c r="T3396"/>
      <c r="U3396"/>
    </row>
    <row r="3397" spans="1:21" ht="15.75" customHeight="1">
      <c r="A3397"/>
      <c r="B3397"/>
      <c r="C3397"/>
      <c r="D3397"/>
      <c r="E3397"/>
      <c r="F3397"/>
      <c r="G3397"/>
      <c r="H3397"/>
      <c r="I3397" s="8"/>
      <c r="J3397" s="425"/>
      <c r="K3397"/>
      <c r="L3397"/>
      <c r="M3397"/>
      <c r="N3397"/>
      <c r="O3397"/>
      <c r="P3397"/>
      <c r="Q3397"/>
      <c r="R3397"/>
      <c r="S3397"/>
      <c r="T3397"/>
      <c r="U3397"/>
    </row>
    <row r="3398" spans="1:21" ht="15.75" customHeight="1">
      <c r="A3398"/>
      <c r="B3398"/>
      <c r="C3398"/>
      <c r="D3398"/>
      <c r="E3398"/>
      <c r="F3398"/>
      <c r="G3398"/>
      <c r="H3398"/>
      <c r="I3398" s="8"/>
      <c r="J3398" s="425"/>
      <c r="K3398"/>
      <c r="L3398"/>
      <c r="M3398"/>
      <c r="N3398"/>
      <c r="O3398"/>
      <c r="P3398"/>
      <c r="Q3398"/>
      <c r="R3398"/>
      <c r="S3398"/>
      <c r="T3398"/>
      <c r="U3398"/>
    </row>
    <row r="3399" spans="1:21" ht="15.75" customHeight="1">
      <c r="A3399"/>
      <c r="B3399"/>
      <c r="C3399"/>
      <c r="D3399"/>
      <c r="E3399"/>
      <c r="F3399"/>
      <c r="G3399"/>
      <c r="H3399"/>
      <c r="I3399" s="8"/>
      <c r="J3399" s="425"/>
      <c r="K3399"/>
      <c r="L3399"/>
      <c r="M3399"/>
      <c r="N3399"/>
      <c r="O3399"/>
      <c r="P3399"/>
      <c r="Q3399"/>
      <c r="R3399"/>
      <c r="S3399"/>
      <c r="T3399"/>
      <c r="U3399"/>
    </row>
    <row r="3400" spans="1:21" ht="15.75" customHeight="1">
      <c r="A3400"/>
      <c r="B3400"/>
      <c r="C3400"/>
      <c r="D3400"/>
      <c r="E3400"/>
      <c r="F3400"/>
      <c r="G3400"/>
      <c r="H3400"/>
      <c r="I3400" s="8"/>
      <c r="J3400" s="425"/>
      <c r="K3400"/>
      <c r="L3400"/>
      <c r="M3400"/>
      <c r="N3400"/>
      <c r="O3400"/>
      <c r="P3400"/>
      <c r="Q3400"/>
      <c r="R3400"/>
      <c r="S3400"/>
      <c r="T3400"/>
      <c r="U3400"/>
    </row>
    <row r="3401" spans="1:21" ht="15.75" customHeight="1">
      <c r="A3401"/>
      <c r="B3401"/>
      <c r="C3401"/>
      <c r="D3401"/>
      <c r="E3401"/>
      <c r="F3401"/>
      <c r="G3401"/>
      <c r="H3401"/>
      <c r="I3401" s="8"/>
      <c r="J3401" s="425"/>
      <c r="K3401"/>
      <c r="L3401"/>
      <c r="M3401"/>
      <c r="N3401"/>
      <c r="O3401"/>
      <c r="P3401"/>
      <c r="Q3401"/>
      <c r="R3401"/>
      <c r="S3401"/>
      <c r="T3401"/>
      <c r="U3401"/>
    </row>
    <row r="3402" spans="1:21" ht="15.75" customHeight="1">
      <c r="A3402"/>
      <c r="B3402"/>
      <c r="C3402"/>
      <c r="D3402"/>
      <c r="E3402"/>
      <c r="F3402"/>
      <c r="G3402"/>
      <c r="H3402"/>
      <c r="I3402" s="8"/>
      <c r="J3402" s="425"/>
      <c r="K3402"/>
      <c r="L3402"/>
      <c r="M3402"/>
      <c r="N3402"/>
      <c r="O3402"/>
      <c r="P3402"/>
      <c r="Q3402"/>
      <c r="R3402"/>
      <c r="S3402"/>
      <c r="T3402"/>
      <c r="U3402"/>
    </row>
    <row r="3403" spans="1:21" ht="15.75" customHeight="1">
      <c r="A3403"/>
      <c r="B3403"/>
      <c r="C3403"/>
      <c r="D3403"/>
      <c r="E3403"/>
      <c r="F3403"/>
      <c r="G3403"/>
      <c r="H3403"/>
      <c r="I3403" s="8"/>
      <c r="J3403" s="425"/>
      <c r="K3403"/>
      <c r="L3403"/>
      <c r="M3403"/>
      <c r="N3403"/>
      <c r="O3403"/>
      <c r="P3403"/>
      <c r="Q3403"/>
      <c r="R3403"/>
      <c r="S3403"/>
      <c r="T3403"/>
      <c r="U3403"/>
    </row>
    <row r="3404" spans="1:21" ht="15.75" customHeight="1">
      <c r="A3404"/>
      <c r="B3404"/>
      <c r="C3404"/>
      <c r="D3404"/>
      <c r="E3404"/>
      <c r="F3404"/>
      <c r="G3404"/>
      <c r="H3404"/>
      <c r="I3404" s="8"/>
      <c r="J3404" s="425"/>
      <c r="K3404"/>
      <c r="L3404"/>
      <c r="M3404"/>
      <c r="N3404"/>
      <c r="O3404"/>
      <c r="P3404"/>
      <c r="Q3404"/>
      <c r="R3404"/>
      <c r="S3404"/>
      <c r="T3404"/>
      <c r="U3404"/>
    </row>
    <row r="3405" spans="1:21" ht="15.75" customHeight="1">
      <c r="A3405"/>
      <c r="B3405"/>
      <c r="C3405"/>
      <c r="D3405"/>
      <c r="E3405"/>
      <c r="F3405"/>
      <c r="G3405"/>
      <c r="H3405"/>
      <c r="I3405" s="8"/>
      <c r="J3405" s="425"/>
      <c r="K3405"/>
      <c r="L3405"/>
      <c r="M3405"/>
      <c r="N3405"/>
      <c r="O3405"/>
      <c r="P3405"/>
      <c r="Q3405"/>
      <c r="R3405"/>
      <c r="S3405"/>
      <c r="T3405"/>
      <c r="U3405"/>
    </row>
    <row r="3406" spans="1:21" ht="15.75" customHeight="1">
      <c r="A3406"/>
      <c r="B3406"/>
      <c r="C3406"/>
      <c r="D3406"/>
      <c r="E3406"/>
      <c r="F3406"/>
      <c r="G3406"/>
      <c r="H3406"/>
      <c r="I3406" s="8"/>
      <c r="J3406" s="425"/>
      <c r="K3406"/>
      <c r="L3406"/>
      <c r="M3406"/>
      <c r="N3406"/>
      <c r="O3406"/>
      <c r="P3406"/>
      <c r="Q3406"/>
      <c r="R3406"/>
      <c r="S3406"/>
      <c r="T3406"/>
      <c r="U3406"/>
    </row>
    <row r="3407" spans="1:21" ht="15.75" customHeight="1">
      <c r="A3407"/>
      <c r="B3407"/>
      <c r="C3407"/>
      <c r="D3407"/>
      <c r="E3407"/>
      <c r="F3407"/>
      <c r="G3407"/>
      <c r="H3407"/>
      <c r="I3407" s="8"/>
      <c r="J3407" s="425"/>
      <c r="K3407"/>
      <c r="L3407"/>
      <c r="M3407"/>
      <c r="N3407"/>
      <c r="O3407"/>
      <c r="P3407"/>
      <c r="Q3407"/>
      <c r="R3407"/>
      <c r="S3407"/>
      <c r="T3407"/>
      <c r="U3407"/>
    </row>
    <row r="3408" spans="1:21" ht="15.75" customHeight="1">
      <c r="A3408"/>
      <c r="B3408"/>
      <c r="C3408"/>
      <c r="D3408"/>
      <c r="E3408"/>
      <c r="F3408"/>
      <c r="G3408"/>
      <c r="H3408"/>
      <c r="I3408" s="8"/>
      <c r="J3408" s="425"/>
      <c r="K3408"/>
      <c r="L3408"/>
      <c r="M3408"/>
      <c r="N3408"/>
      <c r="O3408"/>
      <c r="P3408"/>
      <c r="Q3408"/>
      <c r="R3408"/>
      <c r="S3408"/>
      <c r="T3408"/>
      <c r="U3408"/>
    </row>
    <row r="3409" spans="1:21" ht="15.75" customHeight="1">
      <c r="A3409"/>
      <c r="B3409"/>
      <c r="C3409"/>
      <c r="D3409"/>
      <c r="E3409"/>
      <c r="F3409"/>
      <c r="G3409"/>
      <c r="H3409"/>
      <c r="I3409" s="8"/>
      <c r="J3409" s="425"/>
      <c r="K3409"/>
      <c r="L3409"/>
      <c r="M3409"/>
      <c r="N3409"/>
      <c r="O3409"/>
      <c r="P3409"/>
      <c r="Q3409"/>
      <c r="R3409"/>
      <c r="S3409"/>
      <c r="T3409"/>
      <c r="U3409"/>
    </row>
    <row r="3410" spans="1:21" ht="15.75" customHeight="1">
      <c r="A3410"/>
      <c r="B3410"/>
      <c r="C3410"/>
      <c r="D3410"/>
      <c r="E3410"/>
      <c r="F3410"/>
      <c r="G3410"/>
      <c r="H3410"/>
      <c r="I3410" s="8"/>
      <c r="J3410" s="425"/>
      <c r="K3410"/>
      <c r="L3410"/>
      <c r="M3410"/>
      <c r="N3410"/>
      <c r="O3410"/>
      <c r="P3410"/>
      <c r="Q3410"/>
      <c r="R3410"/>
      <c r="S3410"/>
      <c r="T3410"/>
      <c r="U3410"/>
    </row>
    <row r="3411" spans="1:21" ht="15.75" customHeight="1">
      <c r="A3411"/>
      <c r="B3411"/>
      <c r="C3411"/>
      <c r="D3411"/>
      <c r="E3411"/>
      <c r="F3411"/>
      <c r="G3411"/>
      <c r="H3411"/>
      <c r="I3411" s="8"/>
      <c r="J3411" s="425"/>
      <c r="K3411"/>
      <c r="L3411"/>
      <c r="M3411"/>
      <c r="N3411"/>
      <c r="O3411"/>
      <c r="P3411"/>
      <c r="Q3411"/>
      <c r="R3411"/>
      <c r="S3411"/>
      <c r="T3411"/>
      <c r="U3411"/>
    </row>
    <row r="3412" spans="1:21" ht="15.75" customHeight="1">
      <c r="A3412"/>
      <c r="B3412"/>
      <c r="C3412"/>
      <c r="D3412"/>
      <c r="E3412"/>
      <c r="F3412"/>
      <c r="G3412"/>
      <c r="H3412"/>
      <c r="I3412" s="8"/>
      <c r="J3412" s="425"/>
      <c r="K3412"/>
      <c r="L3412"/>
      <c r="M3412"/>
      <c r="N3412"/>
      <c r="O3412"/>
      <c r="P3412"/>
      <c r="Q3412"/>
      <c r="R3412"/>
      <c r="S3412"/>
      <c r="T3412"/>
      <c r="U3412"/>
    </row>
    <row r="3413" spans="1:21" ht="15.75" customHeight="1">
      <c r="A3413"/>
      <c r="B3413"/>
      <c r="C3413"/>
      <c r="D3413"/>
      <c r="E3413"/>
      <c r="F3413"/>
      <c r="G3413"/>
      <c r="H3413"/>
      <c r="I3413" s="8"/>
      <c r="J3413" s="425"/>
      <c r="K3413"/>
      <c r="L3413"/>
      <c r="M3413"/>
      <c r="N3413"/>
      <c r="O3413"/>
      <c r="P3413"/>
      <c r="Q3413"/>
      <c r="R3413"/>
      <c r="S3413"/>
      <c r="T3413"/>
      <c r="U3413"/>
    </row>
    <row r="3414" spans="1:21" ht="15.75" customHeight="1">
      <c r="A3414"/>
      <c r="B3414"/>
      <c r="C3414"/>
      <c r="D3414"/>
      <c r="E3414"/>
      <c r="F3414"/>
      <c r="G3414"/>
      <c r="H3414"/>
      <c r="I3414" s="8"/>
      <c r="J3414" s="425"/>
      <c r="K3414"/>
      <c r="L3414"/>
      <c r="M3414"/>
      <c r="N3414"/>
      <c r="O3414"/>
      <c r="P3414"/>
      <c r="Q3414"/>
      <c r="R3414"/>
      <c r="S3414"/>
      <c r="T3414"/>
      <c r="U3414"/>
    </row>
    <row r="3415" spans="1:21" ht="15.75" customHeight="1">
      <c r="A3415"/>
      <c r="B3415"/>
      <c r="C3415"/>
      <c r="D3415"/>
      <c r="E3415"/>
      <c r="F3415"/>
      <c r="G3415"/>
      <c r="H3415"/>
      <c r="I3415" s="8"/>
      <c r="J3415" s="425"/>
      <c r="K3415"/>
      <c r="L3415"/>
      <c r="M3415"/>
      <c r="N3415"/>
      <c r="O3415"/>
      <c r="P3415"/>
      <c r="Q3415"/>
      <c r="R3415"/>
      <c r="S3415"/>
      <c r="T3415"/>
      <c r="U3415"/>
    </row>
    <row r="3416" spans="1:21" ht="15.75" customHeight="1">
      <c r="A3416"/>
      <c r="B3416"/>
      <c r="C3416"/>
      <c r="D3416"/>
      <c r="E3416"/>
      <c r="F3416"/>
      <c r="G3416"/>
      <c r="H3416"/>
      <c r="I3416" s="8"/>
      <c r="J3416" s="425"/>
      <c r="K3416"/>
      <c r="L3416"/>
      <c r="M3416"/>
      <c r="N3416"/>
      <c r="O3416"/>
      <c r="P3416"/>
      <c r="Q3416"/>
      <c r="R3416"/>
      <c r="S3416"/>
      <c r="T3416"/>
      <c r="U3416"/>
    </row>
    <row r="3417" spans="1:21" ht="15.75" customHeight="1">
      <c r="A3417"/>
      <c r="B3417"/>
      <c r="C3417"/>
      <c r="D3417"/>
      <c r="E3417"/>
      <c r="F3417"/>
      <c r="G3417"/>
      <c r="H3417"/>
      <c r="I3417" s="8"/>
      <c r="J3417" s="425"/>
      <c r="K3417"/>
      <c r="L3417"/>
      <c r="M3417"/>
      <c r="N3417"/>
      <c r="O3417"/>
      <c r="P3417"/>
      <c r="Q3417"/>
      <c r="R3417"/>
      <c r="S3417"/>
      <c r="T3417"/>
      <c r="U3417"/>
    </row>
    <row r="3418" spans="1:21" ht="15.75" customHeight="1">
      <c r="A3418"/>
      <c r="B3418"/>
      <c r="C3418"/>
      <c r="D3418"/>
      <c r="E3418"/>
      <c r="F3418"/>
      <c r="G3418"/>
      <c r="H3418"/>
      <c r="I3418" s="8"/>
      <c r="J3418" s="425"/>
      <c r="K3418"/>
      <c r="L3418"/>
      <c r="M3418"/>
      <c r="N3418"/>
      <c r="O3418"/>
      <c r="P3418"/>
      <c r="Q3418"/>
      <c r="R3418"/>
      <c r="S3418"/>
      <c r="T3418"/>
      <c r="U3418"/>
    </row>
    <row r="3419" spans="1:21" ht="15.75" customHeight="1">
      <c r="A3419"/>
      <c r="B3419"/>
      <c r="C3419"/>
      <c r="D3419"/>
      <c r="E3419"/>
      <c r="F3419"/>
      <c r="G3419"/>
      <c r="H3419"/>
      <c r="I3419" s="8"/>
      <c r="J3419" s="425"/>
      <c r="K3419"/>
      <c r="L3419"/>
      <c r="M3419"/>
      <c r="N3419"/>
      <c r="O3419"/>
      <c r="P3419"/>
      <c r="Q3419"/>
      <c r="R3419"/>
      <c r="S3419"/>
      <c r="T3419"/>
      <c r="U3419"/>
    </row>
    <row r="3420" spans="1:21" ht="15.75" customHeight="1">
      <c r="A3420"/>
      <c r="B3420"/>
      <c r="C3420"/>
      <c r="D3420"/>
      <c r="E3420"/>
      <c r="F3420"/>
      <c r="G3420"/>
      <c r="H3420"/>
      <c r="I3420" s="8"/>
      <c r="J3420" s="425"/>
      <c r="K3420"/>
      <c r="L3420"/>
      <c r="M3420"/>
      <c r="N3420"/>
      <c r="O3420"/>
      <c r="P3420"/>
      <c r="Q3420"/>
      <c r="R3420"/>
      <c r="S3420"/>
      <c r="T3420"/>
      <c r="U3420"/>
    </row>
    <row r="3421" spans="1:21" ht="15.75" customHeight="1">
      <c r="A3421"/>
      <c r="B3421"/>
      <c r="C3421"/>
      <c r="D3421"/>
      <c r="E3421"/>
      <c r="F3421"/>
      <c r="G3421"/>
      <c r="H3421"/>
      <c r="I3421" s="8"/>
      <c r="J3421" s="425"/>
      <c r="K3421"/>
      <c r="L3421"/>
      <c r="M3421"/>
      <c r="N3421"/>
      <c r="O3421"/>
      <c r="P3421"/>
      <c r="Q3421"/>
      <c r="R3421"/>
      <c r="S3421"/>
      <c r="T3421"/>
      <c r="U3421"/>
    </row>
    <row r="3422" spans="1:21" ht="15.75" customHeight="1">
      <c r="A3422"/>
      <c r="B3422"/>
      <c r="C3422"/>
      <c r="D3422"/>
      <c r="E3422"/>
      <c r="F3422"/>
      <c r="G3422"/>
      <c r="H3422"/>
      <c r="I3422" s="8"/>
      <c r="J3422" s="425"/>
      <c r="K3422"/>
      <c r="L3422"/>
      <c r="M3422"/>
      <c r="N3422"/>
      <c r="O3422"/>
      <c r="P3422"/>
      <c r="Q3422"/>
      <c r="R3422"/>
      <c r="S3422"/>
      <c r="T3422"/>
      <c r="U3422"/>
    </row>
    <row r="3423" spans="1:21" ht="15.75" customHeight="1">
      <c r="A3423"/>
      <c r="B3423"/>
      <c r="C3423"/>
      <c r="D3423"/>
      <c r="E3423"/>
      <c r="F3423"/>
      <c r="G3423"/>
      <c r="H3423"/>
      <c r="I3423" s="8"/>
      <c r="J3423" s="425"/>
      <c r="K3423"/>
      <c r="L3423"/>
      <c r="M3423"/>
      <c r="N3423"/>
      <c r="O3423"/>
      <c r="P3423"/>
      <c r="Q3423"/>
      <c r="R3423"/>
      <c r="S3423"/>
      <c r="T3423"/>
      <c r="U3423"/>
    </row>
    <row r="3424" spans="1:21" ht="15.75" customHeight="1">
      <c r="A3424"/>
      <c r="B3424"/>
      <c r="C3424"/>
      <c r="D3424"/>
      <c r="E3424"/>
      <c r="F3424"/>
      <c r="G3424"/>
      <c r="H3424"/>
      <c r="I3424" s="8"/>
      <c r="J3424" s="425"/>
      <c r="K3424"/>
      <c r="L3424"/>
      <c r="M3424"/>
      <c r="N3424"/>
      <c r="O3424"/>
      <c r="P3424"/>
      <c r="Q3424"/>
      <c r="R3424"/>
      <c r="S3424"/>
      <c r="T3424"/>
      <c r="U3424"/>
    </row>
    <row r="3425" spans="1:21" ht="15.75" customHeight="1">
      <c r="A3425"/>
      <c r="B3425"/>
      <c r="C3425"/>
      <c r="D3425"/>
      <c r="E3425"/>
      <c r="F3425"/>
      <c r="G3425"/>
      <c r="H3425"/>
      <c r="I3425" s="8"/>
      <c r="J3425" s="425"/>
      <c r="K3425"/>
      <c r="L3425"/>
      <c r="M3425"/>
      <c r="N3425"/>
      <c r="O3425"/>
      <c r="P3425"/>
      <c r="Q3425"/>
      <c r="R3425"/>
      <c r="S3425"/>
      <c r="T3425"/>
      <c r="U3425"/>
    </row>
    <row r="3426" spans="1:21" ht="15.75" customHeight="1">
      <c r="A3426"/>
      <c r="B3426"/>
      <c r="C3426"/>
      <c r="D3426"/>
      <c r="E3426"/>
      <c r="F3426"/>
      <c r="G3426"/>
      <c r="H3426"/>
      <c r="I3426" s="8"/>
      <c r="J3426" s="425"/>
      <c r="K3426"/>
      <c r="L3426"/>
      <c r="M3426"/>
      <c r="N3426"/>
      <c r="O3426"/>
      <c r="P3426"/>
      <c r="Q3426"/>
      <c r="R3426"/>
      <c r="S3426"/>
      <c r="T3426"/>
      <c r="U3426"/>
    </row>
    <row r="3427" spans="1:21" ht="15.75" customHeight="1">
      <c r="A3427"/>
      <c r="B3427"/>
      <c r="C3427"/>
      <c r="D3427"/>
      <c r="E3427"/>
      <c r="F3427"/>
      <c r="G3427"/>
      <c r="H3427"/>
      <c r="I3427" s="8"/>
      <c r="J3427" s="425"/>
      <c r="K3427"/>
      <c r="L3427"/>
      <c r="M3427"/>
      <c r="N3427"/>
      <c r="O3427"/>
      <c r="P3427"/>
      <c r="Q3427"/>
      <c r="R3427"/>
      <c r="S3427"/>
      <c r="T3427"/>
      <c r="U3427"/>
    </row>
    <row r="3428" spans="1:21" ht="15.75" customHeight="1">
      <c r="A3428"/>
      <c r="B3428"/>
      <c r="C3428"/>
      <c r="D3428"/>
      <c r="E3428"/>
      <c r="F3428"/>
      <c r="G3428"/>
      <c r="H3428"/>
      <c r="I3428" s="8"/>
      <c r="J3428" s="425"/>
      <c r="K3428"/>
      <c r="L3428"/>
      <c r="M3428"/>
      <c r="N3428"/>
      <c r="O3428"/>
      <c r="P3428"/>
      <c r="Q3428"/>
      <c r="R3428"/>
      <c r="S3428"/>
      <c r="T3428"/>
      <c r="U3428"/>
    </row>
    <row r="3429" spans="1:21" ht="15.75" customHeight="1">
      <c r="A3429"/>
      <c r="B3429"/>
      <c r="C3429"/>
      <c r="D3429"/>
      <c r="E3429"/>
      <c r="F3429"/>
      <c r="G3429"/>
      <c r="H3429"/>
      <c r="I3429" s="8"/>
      <c r="J3429" s="425"/>
      <c r="K3429"/>
      <c r="L3429"/>
      <c r="M3429"/>
      <c r="N3429"/>
      <c r="O3429"/>
      <c r="P3429"/>
      <c r="Q3429"/>
      <c r="R3429"/>
      <c r="S3429"/>
      <c r="T3429"/>
      <c r="U3429"/>
    </row>
    <row r="3430" spans="1:21" ht="15.75" customHeight="1">
      <c r="A3430"/>
      <c r="B3430"/>
      <c r="C3430"/>
      <c r="D3430"/>
      <c r="E3430"/>
      <c r="F3430"/>
      <c r="G3430"/>
      <c r="H3430"/>
      <c r="I3430" s="8"/>
      <c r="J3430" s="425"/>
      <c r="K3430"/>
      <c r="L3430"/>
      <c r="M3430"/>
      <c r="N3430"/>
      <c r="O3430"/>
      <c r="P3430"/>
      <c r="Q3430"/>
      <c r="R3430"/>
      <c r="S3430"/>
      <c r="T3430"/>
      <c r="U3430"/>
    </row>
    <row r="3431" spans="1:21" ht="15.75" customHeight="1">
      <c r="A3431"/>
      <c r="B3431"/>
      <c r="C3431"/>
      <c r="D3431"/>
      <c r="E3431"/>
      <c r="F3431"/>
      <c r="G3431"/>
      <c r="H3431"/>
      <c r="I3431" s="8"/>
      <c r="J3431" s="425"/>
      <c r="K3431"/>
      <c r="L3431"/>
      <c r="M3431"/>
      <c r="N3431"/>
      <c r="O3431"/>
      <c r="P3431"/>
      <c r="Q3431"/>
      <c r="R3431"/>
      <c r="S3431"/>
      <c r="T3431"/>
      <c r="U3431"/>
    </row>
    <row r="3432" spans="1:21" ht="15.75" customHeight="1">
      <c r="A3432"/>
      <c r="B3432"/>
      <c r="C3432"/>
      <c r="D3432"/>
      <c r="E3432"/>
      <c r="F3432"/>
      <c r="G3432"/>
      <c r="H3432"/>
      <c r="I3432" s="8"/>
      <c r="J3432" s="425"/>
      <c r="K3432"/>
      <c r="L3432"/>
      <c r="M3432"/>
      <c r="N3432"/>
      <c r="O3432"/>
      <c r="P3432"/>
      <c r="Q3432"/>
      <c r="R3432"/>
      <c r="S3432"/>
      <c r="T3432"/>
      <c r="U3432"/>
    </row>
    <row r="3433" spans="1:21" ht="15.75" customHeight="1">
      <c r="A3433"/>
      <c r="B3433"/>
      <c r="C3433"/>
      <c r="D3433"/>
      <c r="E3433"/>
      <c r="F3433"/>
      <c r="G3433"/>
      <c r="H3433"/>
      <c r="I3433" s="8"/>
      <c r="J3433" s="425"/>
      <c r="K3433"/>
      <c r="L3433"/>
      <c r="M3433"/>
      <c r="N3433"/>
      <c r="O3433"/>
      <c r="P3433"/>
      <c r="Q3433"/>
      <c r="R3433"/>
      <c r="S3433"/>
      <c r="T3433"/>
      <c r="U3433"/>
    </row>
    <row r="3434" spans="1:21" ht="15.75" customHeight="1">
      <c r="A3434"/>
      <c r="B3434"/>
      <c r="C3434"/>
      <c r="D3434"/>
      <c r="E3434"/>
      <c r="F3434"/>
      <c r="G3434"/>
      <c r="H3434"/>
      <c r="I3434" s="8"/>
      <c r="J3434" s="425"/>
      <c r="K3434"/>
      <c r="L3434"/>
      <c r="M3434"/>
      <c r="N3434"/>
      <c r="O3434"/>
      <c r="P3434"/>
      <c r="Q3434"/>
      <c r="R3434"/>
      <c r="S3434"/>
      <c r="T3434"/>
      <c r="U3434"/>
    </row>
    <row r="3435" spans="1:21" ht="15.75" customHeight="1">
      <c r="A3435"/>
      <c r="B3435"/>
      <c r="C3435"/>
      <c r="D3435"/>
      <c r="E3435"/>
      <c r="F3435"/>
      <c r="G3435"/>
      <c r="H3435"/>
      <c r="I3435" s="8"/>
      <c r="J3435" s="425"/>
      <c r="K3435"/>
      <c r="L3435"/>
      <c r="M3435"/>
      <c r="N3435"/>
      <c r="O3435"/>
      <c r="P3435"/>
      <c r="Q3435"/>
      <c r="R3435"/>
      <c r="S3435"/>
      <c r="T3435"/>
      <c r="U3435"/>
    </row>
    <row r="3436" spans="1:21" ht="15.75" customHeight="1">
      <c r="A3436"/>
      <c r="B3436"/>
      <c r="C3436"/>
      <c r="D3436"/>
      <c r="E3436"/>
      <c r="F3436"/>
      <c r="G3436"/>
      <c r="H3436"/>
      <c r="I3436" s="8"/>
      <c r="J3436" s="425"/>
      <c r="K3436"/>
      <c r="L3436"/>
      <c r="M3436"/>
      <c r="N3436"/>
      <c r="O3436"/>
      <c r="P3436"/>
      <c r="Q3436"/>
      <c r="R3436"/>
      <c r="S3436"/>
      <c r="T3436"/>
      <c r="U3436"/>
    </row>
    <row r="3437" spans="1:21" ht="15.75" customHeight="1">
      <c r="A3437"/>
      <c r="B3437"/>
      <c r="C3437"/>
      <c r="D3437"/>
      <c r="E3437"/>
      <c r="F3437"/>
      <c r="G3437"/>
      <c r="H3437"/>
      <c r="I3437" s="8"/>
      <c r="J3437" s="425"/>
      <c r="K3437"/>
      <c r="L3437"/>
      <c r="M3437"/>
      <c r="N3437"/>
      <c r="O3437"/>
      <c r="P3437"/>
      <c r="Q3437"/>
      <c r="R3437"/>
      <c r="S3437"/>
      <c r="T3437"/>
      <c r="U3437"/>
    </row>
    <row r="3438" spans="1:21" ht="15.75" customHeight="1">
      <c r="A3438"/>
      <c r="B3438"/>
      <c r="C3438"/>
      <c r="D3438"/>
      <c r="E3438"/>
      <c r="F3438"/>
      <c r="G3438"/>
      <c r="H3438"/>
      <c r="I3438" s="8"/>
      <c r="J3438" s="425"/>
      <c r="K3438"/>
      <c r="L3438"/>
      <c r="M3438"/>
      <c r="N3438"/>
      <c r="O3438"/>
      <c r="P3438"/>
      <c r="Q3438"/>
      <c r="R3438"/>
      <c r="S3438"/>
      <c r="T3438"/>
      <c r="U3438"/>
    </row>
    <row r="3439" spans="1:21" ht="15.75" customHeight="1">
      <c r="A3439"/>
      <c r="B3439"/>
      <c r="C3439"/>
      <c r="D3439"/>
      <c r="E3439"/>
      <c r="F3439"/>
      <c r="G3439"/>
      <c r="H3439"/>
      <c r="I3439" s="8"/>
      <c r="J3439" s="425"/>
      <c r="K3439"/>
      <c r="L3439"/>
      <c r="M3439"/>
      <c r="N3439"/>
      <c r="O3439"/>
      <c r="P3439"/>
      <c r="Q3439"/>
      <c r="R3439"/>
      <c r="S3439"/>
      <c r="T3439"/>
      <c r="U3439"/>
    </row>
    <row r="3440" spans="1:21" ht="15.75" customHeight="1">
      <c r="A3440"/>
      <c r="B3440"/>
      <c r="C3440"/>
      <c r="D3440"/>
      <c r="E3440"/>
      <c r="F3440"/>
      <c r="G3440"/>
      <c r="H3440"/>
      <c r="I3440" s="8"/>
      <c r="J3440" s="425"/>
      <c r="K3440"/>
      <c r="L3440"/>
      <c r="M3440"/>
      <c r="N3440"/>
      <c r="O3440"/>
      <c r="P3440"/>
      <c r="Q3440"/>
      <c r="R3440"/>
      <c r="S3440"/>
      <c r="T3440"/>
      <c r="U3440"/>
    </row>
    <row r="3441" spans="1:21" ht="15.75" customHeight="1">
      <c r="A3441"/>
      <c r="B3441"/>
      <c r="C3441"/>
      <c r="D3441"/>
      <c r="E3441"/>
      <c r="F3441"/>
      <c r="G3441"/>
      <c r="H3441"/>
      <c r="I3441" s="8"/>
      <c r="J3441" s="425"/>
      <c r="K3441"/>
      <c r="L3441"/>
      <c r="M3441"/>
      <c r="N3441"/>
      <c r="O3441"/>
      <c r="P3441"/>
      <c r="Q3441"/>
      <c r="R3441"/>
      <c r="S3441"/>
      <c r="T3441"/>
      <c r="U3441"/>
    </row>
    <row r="3442" spans="1:21" ht="15.75" customHeight="1">
      <c r="A3442"/>
      <c r="B3442"/>
      <c r="C3442"/>
      <c r="D3442"/>
      <c r="E3442"/>
      <c r="F3442"/>
      <c r="G3442"/>
      <c r="H3442"/>
      <c r="I3442" s="8"/>
      <c r="J3442" s="425"/>
      <c r="K3442"/>
      <c r="L3442"/>
      <c r="M3442"/>
      <c r="N3442"/>
      <c r="O3442"/>
      <c r="P3442"/>
      <c r="Q3442"/>
      <c r="R3442"/>
      <c r="S3442"/>
      <c r="T3442"/>
      <c r="U3442"/>
    </row>
    <row r="3443" spans="1:21" ht="15.75" customHeight="1">
      <c r="A3443"/>
      <c r="B3443"/>
      <c r="C3443"/>
      <c r="D3443"/>
      <c r="E3443"/>
      <c r="F3443"/>
      <c r="G3443"/>
      <c r="H3443"/>
      <c r="I3443" s="8"/>
      <c r="J3443" s="425"/>
      <c r="K3443"/>
      <c r="L3443"/>
      <c r="M3443"/>
      <c r="N3443"/>
      <c r="O3443"/>
      <c r="P3443"/>
      <c r="Q3443"/>
      <c r="R3443"/>
      <c r="S3443"/>
      <c r="T3443"/>
      <c r="U3443"/>
    </row>
    <row r="3444" spans="1:21" ht="15.75" customHeight="1">
      <c r="A3444"/>
      <c r="B3444"/>
      <c r="C3444"/>
      <c r="D3444"/>
      <c r="E3444"/>
      <c r="F3444"/>
      <c r="G3444"/>
      <c r="H3444"/>
      <c r="I3444" s="8"/>
      <c r="J3444" s="425"/>
      <c r="K3444"/>
      <c r="L3444"/>
      <c r="M3444"/>
      <c r="N3444"/>
      <c r="O3444"/>
      <c r="P3444"/>
      <c r="Q3444"/>
      <c r="R3444"/>
      <c r="S3444"/>
      <c r="T3444"/>
      <c r="U3444"/>
    </row>
    <row r="3445" spans="1:21" ht="15.75" customHeight="1">
      <c r="A3445"/>
      <c r="B3445"/>
      <c r="C3445"/>
      <c r="D3445"/>
      <c r="E3445"/>
      <c r="F3445"/>
      <c r="G3445"/>
      <c r="H3445"/>
      <c r="I3445" s="8"/>
      <c r="J3445" s="425"/>
      <c r="K3445"/>
      <c r="L3445"/>
      <c r="M3445"/>
      <c r="N3445"/>
      <c r="O3445"/>
      <c r="P3445"/>
      <c r="Q3445"/>
      <c r="R3445"/>
      <c r="S3445"/>
      <c r="T3445"/>
      <c r="U3445"/>
    </row>
    <row r="3446" spans="1:21" ht="15.75" customHeight="1">
      <c r="A3446"/>
      <c r="B3446"/>
      <c r="C3446"/>
      <c r="D3446"/>
      <c r="E3446"/>
      <c r="F3446"/>
      <c r="G3446"/>
      <c r="H3446"/>
      <c r="I3446" s="8"/>
      <c r="J3446" s="425"/>
      <c r="K3446"/>
      <c r="L3446"/>
      <c r="M3446"/>
      <c r="N3446"/>
      <c r="O3446"/>
      <c r="P3446"/>
      <c r="Q3446"/>
      <c r="R3446"/>
      <c r="S3446"/>
      <c r="T3446"/>
      <c r="U3446"/>
    </row>
    <row r="3447" spans="1:21" ht="15.75" customHeight="1">
      <c r="A3447"/>
      <c r="B3447"/>
      <c r="C3447"/>
      <c r="D3447"/>
      <c r="E3447"/>
      <c r="F3447"/>
      <c r="G3447"/>
      <c r="H3447"/>
      <c r="I3447" s="8"/>
      <c r="J3447" s="425"/>
      <c r="K3447"/>
      <c r="L3447"/>
      <c r="M3447"/>
      <c r="N3447"/>
      <c r="O3447"/>
      <c r="P3447"/>
      <c r="Q3447"/>
      <c r="R3447"/>
      <c r="S3447"/>
      <c r="T3447"/>
      <c r="U3447"/>
    </row>
    <row r="3448" spans="1:21" ht="15.75" customHeight="1">
      <c r="A3448"/>
      <c r="B3448"/>
      <c r="C3448"/>
      <c r="D3448"/>
      <c r="E3448"/>
      <c r="F3448"/>
      <c r="G3448"/>
      <c r="H3448"/>
      <c r="I3448" s="8"/>
      <c r="J3448" s="425"/>
      <c r="K3448"/>
      <c r="L3448"/>
      <c r="M3448"/>
      <c r="N3448"/>
      <c r="O3448"/>
      <c r="P3448"/>
      <c r="Q3448"/>
      <c r="R3448"/>
      <c r="S3448"/>
      <c r="T3448"/>
      <c r="U3448"/>
    </row>
    <row r="3449" spans="1:21" ht="15.75" customHeight="1">
      <c r="A3449"/>
      <c r="B3449"/>
      <c r="C3449"/>
      <c r="D3449"/>
      <c r="E3449"/>
      <c r="F3449"/>
      <c r="G3449"/>
      <c r="H3449"/>
      <c r="I3449" s="8"/>
      <c r="J3449" s="425"/>
      <c r="K3449"/>
      <c r="L3449"/>
      <c r="M3449"/>
      <c r="N3449"/>
      <c r="O3449"/>
      <c r="P3449"/>
      <c r="Q3449"/>
      <c r="R3449"/>
      <c r="S3449"/>
      <c r="T3449"/>
      <c r="U3449"/>
    </row>
    <row r="3450" spans="1:21" ht="15.75" customHeight="1">
      <c r="A3450"/>
      <c r="B3450"/>
      <c r="C3450"/>
      <c r="D3450"/>
      <c r="E3450"/>
      <c r="F3450"/>
      <c r="G3450"/>
      <c r="H3450"/>
      <c r="I3450" s="8"/>
      <c r="J3450" s="425"/>
      <c r="K3450"/>
      <c r="L3450"/>
      <c r="M3450"/>
      <c r="N3450"/>
      <c r="O3450"/>
      <c r="P3450"/>
      <c r="Q3450"/>
      <c r="R3450"/>
      <c r="S3450"/>
      <c r="T3450"/>
      <c r="U3450"/>
    </row>
    <row r="3451" spans="1:21" ht="15.75" customHeight="1">
      <c r="A3451"/>
      <c r="B3451"/>
      <c r="C3451"/>
      <c r="D3451"/>
      <c r="E3451"/>
      <c r="F3451"/>
      <c r="G3451"/>
      <c r="H3451"/>
      <c r="I3451" s="8"/>
      <c r="J3451" s="425"/>
      <c r="K3451"/>
      <c r="L3451"/>
      <c r="M3451"/>
      <c r="N3451"/>
      <c r="O3451"/>
      <c r="P3451"/>
      <c r="Q3451"/>
      <c r="R3451"/>
      <c r="S3451"/>
      <c r="T3451"/>
      <c r="U3451"/>
    </row>
    <row r="3452" spans="1:21" ht="15.75" customHeight="1">
      <c r="A3452"/>
      <c r="B3452"/>
      <c r="C3452"/>
      <c r="D3452"/>
      <c r="E3452"/>
      <c r="F3452"/>
      <c r="G3452"/>
      <c r="H3452"/>
      <c r="I3452" s="8"/>
      <c r="J3452" s="425"/>
      <c r="K3452"/>
      <c r="L3452"/>
      <c r="M3452"/>
      <c r="N3452"/>
      <c r="O3452"/>
      <c r="P3452"/>
      <c r="Q3452"/>
      <c r="R3452"/>
      <c r="S3452"/>
      <c r="T3452"/>
      <c r="U3452"/>
    </row>
    <row r="3453" spans="1:21" ht="15.75" customHeight="1">
      <c r="A3453"/>
      <c r="B3453"/>
      <c r="C3453"/>
      <c r="D3453"/>
      <c r="E3453"/>
      <c r="F3453"/>
      <c r="G3453"/>
      <c r="H3453"/>
      <c r="I3453" s="8"/>
      <c r="J3453" s="425"/>
      <c r="K3453"/>
      <c r="L3453"/>
      <c r="M3453"/>
      <c r="N3453"/>
      <c r="O3453"/>
      <c r="P3453"/>
      <c r="Q3453"/>
      <c r="R3453"/>
      <c r="S3453"/>
      <c r="T3453"/>
      <c r="U3453"/>
    </row>
    <row r="3454" spans="1:21" ht="15.75" customHeight="1">
      <c r="A3454"/>
      <c r="B3454"/>
      <c r="C3454"/>
      <c r="D3454"/>
      <c r="E3454"/>
      <c r="F3454"/>
      <c r="G3454"/>
      <c r="H3454"/>
      <c r="I3454" s="8"/>
      <c r="J3454" s="425"/>
      <c r="K3454"/>
      <c r="L3454"/>
      <c r="M3454"/>
      <c r="N3454"/>
      <c r="O3454"/>
      <c r="P3454"/>
      <c r="Q3454"/>
      <c r="R3454"/>
      <c r="S3454"/>
      <c r="T3454"/>
      <c r="U3454"/>
    </row>
    <row r="3455" spans="1:21" ht="15.75" customHeight="1">
      <c r="A3455"/>
      <c r="B3455"/>
      <c r="C3455"/>
      <c r="D3455"/>
      <c r="E3455"/>
      <c r="F3455"/>
      <c r="G3455"/>
      <c r="H3455"/>
      <c r="I3455" s="8"/>
      <c r="J3455" s="425"/>
      <c r="K3455"/>
      <c r="L3455"/>
      <c r="M3455"/>
      <c r="N3455"/>
      <c r="O3455"/>
      <c r="P3455"/>
      <c r="Q3455"/>
      <c r="R3455"/>
      <c r="S3455"/>
      <c r="T3455"/>
      <c r="U3455"/>
    </row>
    <row r="3456" spans="1:21" ht="15.75" customHeight="1">
      <c r="A3456"/>
      <c r="B3456"/>
      <c r="C3456"/>
      <c r="D3456"/>
      <c r="E3456"/>
      <c r="F3456"/>
      <c r="G3456"/>
      <c r="H3456"/>
      <c r="I3456" s="8"/>
      <c r="J3456" s="425"/>
      <c r="K3456"/>
      <c r="L3456"/>
      <c r="M3456"/>
      <c r="N3456"/>
      <c r="O3456"/>
      <c r="P3456"/>
      <c r="Q3456"/>
      <c r="R3456"/>
      <c r="S3456"/>
      <c r="T3456"/>
      <c r="U3456"/>
    </row>
    <row r="3457" spans="1:21" ht="15.75" customHeight="1">
      <c r="A3457"/>
      <c r="B3457"/>
      <c r="C3457"/>
      <c r="D3457"/>
      <c r="E3457"/>
      <c r="F3457"/>
      <c r="G3457"/>
      <c r="H3457"/>
      <c r="I3457" s="8"/>
      <c r="J3457" s="425"/>
      <c r="K3457"/>
      <c r="L3457"/>
      <c r="M3457"/>
      <c r="N3457"/>
      <c r="O3457"/>
      <c r="P3457"/>
      <c r="Q3457"/>
      <c r="R3457"/>
      <c r="S3457"/>
      <c r="T3457"/>
      <c r="U3457"/>
    </row>
    <row r="3458" spans="1:21" ht="15.75" customHeight="1">
      <c r="A3458"/>
      <c r="B3458"/>
      <c r="C3458"/>
      <c r="D3458"/>
      <c r="E3458"/>
      <c r="F3458"/>
      <c r="G3458"/>
      <c r="H3458"/>
      <c r="I3458" s="8"/>
      <c r="J3458" s="425"/>
      <c r="K3458"/>
      <c r="L3458"/>
      <c r="M3458"/>
      <c r="N3458"/>
      <c r="O3458"/>
      <c r="P3458"/>
      <c r="Q3458"/>
      <c r="R3458"/>
      <c r="S3458"/>
      <c r="T3458"/>
      <c r="U3458"/>
    </row>
    <row r="3459" spans="1:21" ht="15.75" customHeight="1">
      <c r="A3459"/>
      <c r="B3459"/>
      <c r="C3459"/>
      <c r="D3459"/>
      <c r="E3459"/>
      <c r="F3459"/>
      <c r="G3459"/>
      <c r="H3459"/>
      <c r="I3459" s="8"/>
      <c r="J3459" s="425"/>
      <c r="K3459"/>
      <c r="L3459"/>
      <c r="M3459"/>
      <c r="N3459"/>
      <c r="O3459"/>
      <c r="P3459"/>
      <c r="Q3459"/>
      <c r="R3459"/>
      <c r="S3459"/>
      <c r="T3459"/>
      <c r="U3459"/>
    </row>
    <row r="3460" spans="1:21" ht="15.75" customHeight="1">
      <c r="A3460"/>
      <c r="B3460"/>
      <c r="C3460"/>
      <c r="D3460"/>
      <c r="E3460"/>
      <c r="F3460"/>
      <c r="G3460"/>
      <c r="H3460"/>
      <c r="I3460" s="8"/>
      <c r="J3460" s="425"/>
      <c r="K3460"/>
      <c r="L3460"/>
      <c r="M3460"/>
      <c r="N3460"/>
      <c r="O3460"/>
      <c r="P3460"/>
      <c r="Q3460"/>
      <c r="R3460"/>
      <c r="S3460"/>
      <c r="T3460"/>
      <c r="U3460"/>
    </row>
    <row r="3461" spans="1:21" ht="15.75" customHeight="1">
      <c r="A3461"/>
      <c r="B3461"/>
      <c r="C3461"/>
      <c r="D3461"/>
      <c r="E3461"/>
      <c r="F3461"/>
      <c r="G3461"/>
      <c r="H3461"/>
      <c r="I3461" s="8"/>
      <c r="J3461" s="425"/>
      <c r="K3461"/>
      <c r="L3461"/>
      <c r="M3461"/>
      <c r="N3461"/>
      <c r="O3461"/>
      <c r="P3461"/>
      <c r="Q3461"/>
      <c r="R3461"/>
      <c r="S3461"/>
      <c r="T3461"/>
      <c r="U3461"/>
    </row>
    <row r="3462" spans="1:21" ht="15.75" customHeight="1">
      <c r="A3462"/>
      <c r="B3462"/>
      <c r="C3462"/>
      <c r="D3462"/>
      <c r="E3462"/>
      <c r="F3462"/>
      <c r="G3462"/>
      <c r="H3462"/>
      <c r="I3462" s="8"/>
      <c r="J3462" s="425"/>
      <c r="K3462"/>
      <c r="L3462"/>
      <c r="M3462"/>
      <c r="N3462"/>
      <c r="O3462"/>
      <c r="P3462"/>
      <c r="Q3462"/>
      <c r="R3462"/>
      <c r="S3462"/>
      <c r="T3462"/>
      <c r="U3462"/>
    </row>
    <row r="3463" spans="1:21" ht="15.75" customHeight="1">
      <c r="A3463"/>
      <c r="B3463"/>
      <c r="C3463"/>
      <c r="D3463"/>
      <c r="E3463"/>
      <c r="F3463"/>
      <c r="G3463"/>
      <c r="H3463"/>
      <c r="I3463" s="8"/>
      <c r="J3463" s="425"/>
      <c r="K3463"/>
      <c r="L3463"/>
      <c r="M3463"/>
      <c r="N3463"/>
      <c r="O3463"/>
      <c r="P3463"/>
      <c r="Q3463"/>
      <c r="R3463"/>
      <c r="S3463"/>
      <c r="T3463"/>
      <c r="U3463"/>
    </row>
    <row r="3464" spans="1:21" ht="15.75" customHeight="1">
      <c r="A3464"/>
      <c r="B3464"/>
      <c r="C3464"/>
      <c r="D3464"/>
      <c r="E3464"/>
      <c r="F3464"/>
      <c r="G3464"/>
      <c r="H3464"/>
      <c r="I3464" s="8"/>
      <c r="J3464" s="425"/>
      <c r="K3464"/>
      <c r="L3464"/>
      <c r="M3464"/>
      <c r="N3464"/>
      <c r="O3464"/>
      <c r="P3464"/>
      <c r="Q3464"/>
      <c r="R3464"/>
      <c r="S3464"/>
      <c r="T3464"/>
      <c r="U3464"/>
    </row>
    <row r="3465" spans="1:21" ht="15.75" customHeight="1">
      <c r="A3465"/>
      <c r="B3465"/>
      <c r="C3465"/>
      <c r="D3465"/>
      <c r="E3465"/>
      <c r="F3465"/>
      <c r="G3465"/>
      <c r="H3465"/>
      <c r="I3465" s="8"/>
      <c r="J3465" s="425"/>
      <c r="K3465"/>
      <c r="L3465"/>
      <c r="M3465"/>
      <c r="N3465"/>
      <c r="O3465"/>
      <c r="P3465"/>
      <c r="Q3465"/>
      <c r="R3465"/>
      <c r="S3465"/>
      <c r="T3465"/>
      <c r="U3465"/>
    </row>
    <row r="3466" spans="1:21" ht="15.75" customHeight="1">
      <c r="A3466"/>
      <c r="B3466"/>
      <c r="C3466"/>
      <c r="D3466"/>
      <c r="E3466"/>
      <c r="F3466"/>
      <c r="G3466"/>
      <c r="H3466"/>
      <c r="I3466" s="8"/>
      <c r="J3466" s="425"/>
      <c r="K3466"/>
      <c r="L3466"/>
      <c r="M3466"/>
      <c r="N3466"/>
      <c r="O3466"/>
      <c r="P3466"/>
      <c r="Q3466"/>
      <c r="R3466"/>
      <c r="S3466"/>
      <c r="T3466"/>
      <c r="U3466"/>
    </row>
    <row r="3467" spans="1:21" ht="15.75" customHeight="1">
      <c r="A3467"/>
      <c r="B3467"/>
      <c r="C3467"/>
      <c r="D3467"/>
      <c r="E3467"/>
      <c r="F3467"/>
      <c r="G3467"/>
      <c r="H3467"/>
      <c r="I3467" s="8"/>
      <c r="J3467" s="425"/>
      <c r="K3467"/>
      <c r="L3467"/>
      <c r="M3467"/>
      <c r="N3467"/>
      <c r="O3467"/>
      <c r="P3467"/>
      <c r="Q3467"/>
      <c r="R3467"/>
      <c r="S3467"/>
      <c r="T3467"/>
      <c r="U3467"/>
    </row>
    <row r="3468" spans="1:21" ht="15.75" customHeight="1">
      <c r="A3468"/>
      <c r="B3468"/>
      <c r="C3468"/>
      <c r="D3468"/>
      <c r="E3468"/>
      <c r="F3468"/>
      <c r="G3468"/>
      <c r="H3468"/>
      <c r="I3468" s="8"/>
      <c r="J3468" s="425"/>
      <c r="K3468"/>
      <c r="L3468"/>
      <c r="M3468"/>
      <c r="N3468"/>
      <c r="O3468"/>
      <c r="P3468"/>
      <c r="Q3468"/>
      <c r="R3468"/>
      <c r="S3468"/>
      <c r="T3468"/>
      <c r="U3468"/>
    </row>
    <row r="3469" spans="1:21" ht="15.75" customHeight="1">
      <c r="A3469"/>
      <c r="B3469"/>
      <c r="C3469"/>
      <c r="D3469"/>
      <c r="E3469"/>
      <c r="F3469"/>
      <c r="G3469"/>
      <c r="H3469"/>
      <c r="I3469" s="8"/>
      <c r="J3469" s="425"/>
      <c r="K3469"/>
      <c r="L3469"/>
      <c r="M3469"/>
      <c r="N3469"/>
      <c r="O3469"/>
      <c r="P3469"/>
      <c r="Q3469"/>
      <c r="R3469"/>
      <c r="S3469"/>
      <c r="T3469"/>
      <c r="U3469"/>
    </row>
    <row r="3470" spans="1:21" ht="15.75" customHeight="1">
      <c r="A3470"/>
      <c r="B3470"/>
      <c r="C3470"/>
      <c r="D3470"/>
      <c r="E3470"/>
      <c r="F3470"/>
      <c r="G3470"/>
      <c r="H3470"/>
      <c r="I3470" s="8"/>
      <c r="J3470" s="425"/>
      <c r="K3470"/>
      <c r="L3470"/>
      <c r="M3470"/>
      <c r="N3470"/>
      <c r="O3470"/>
      <c r="P3470"/>
      <c r="Q3470"/>
      <c r="R3470"/>
      <c r="S3470"/>
      <c r="T3470"/>
      <c r="U3470"/>
    </row>
    <row r="3471" spans="1:21" ht="15.75" customHeight="1">
      <c r="A3471"/>
      <c r="B3471"/>
      <c r="C3471"/>
      <c r="D3471"/>
      <c r="E3471"/>
      <c r="F3471"/>
      <c r="G3471"/>
      <c r="H3471"/>
      <c r="I3471" s="8"/>
      <c r="J3471" s="425"/>
      <c r="K3471"/>
      <c r="L3471"/>
      <c r="M3471"/>
      <c r="N3471"/>
      <c r="O3471"/>
      <c r="P3471"/>
      <c r="Q3471"/>
      <c r="R3471"/>
      <c r="S3471"/>
      <c r="T3471"/>
      <c r="U3471"/>
    </row>
    <row r="3472" spans="1:21" ht="15.75" customHeight="1">
      <c r="A3472"/>
      <c r="B3472"/>
      <c r="C3472"/>
      <c r="D3472"/>
      <c r="E3472"/>
      <c r="F3472"/>
      <c r="G3472"/>
      <c r="H3472"/>
      <c r="I3472" s="8"/>
      <c r="J3472" s="425"/>
      <c r="K3472"/>
      <c r="L3472"/>
      <c r="M3472"/>
      <c r="N3472"/>
      <c r="O3472"/>
      <c r="P3472"/>
      <c r="Q3472"/>
      <c r="R3472"/>
      <c r="S3472"/>
      <c r="T3472"/>
      <c r="U3472"/>
    </row>
    <row r="3473" spans="1:21" ht="15.75" customHeight="1">
      <c r="A3473"/>
      <c r="B3473"/>
      <c r="C3473"/>
      <c r="D3473"/>
      <c r="E3473"/>
      <c r="F3473"/>
      <c r="G3473"/>
      <c r="H3473"/>
      <c r="I3473" s="8"/>
      <c r="J3473" s="425"/>
      <c r="K3473"/>
      <c r="L3473"/>
      <c r="M3473"/>
      <c r="N3473"/>
      <c r="O3473"/>
      <c r="P3473"/>
      <c r="Q3473"/>
      <c r="R3473"/>
      <c r="S3473"/>
      <c r="T3473"/>
      <c r="U3473"/>
    </row>
    <row r="3474" spans="1:21" ht="15.75" customHeight="1">
      <c r="A3474"/>
      <c r="B3474"/>
      <c r="C3474"/>
      <c r="D3474"/>
      <c r="E3474"/>
      <c r="F3474"/>
      <c r="G3474"/>
      <c r="H3474"/>
      <c r="I3474" s="8"/>
      <c r="J3474" s="425"/>
      <c r="K3474"/>
      <c r="L3474"/>
      <c r="M3474"/>
      <c r="N3474"/>
      <c r="O3474"/>
      <c r="P3474"/>
      <c r="Q3474"/>
      <c r="R3474"/>
      <c r="S3474"/>
      <c r="T3474"/>
      <c r="U3474"/>
    </row>
    <row r="3475" spans="1:21" ht="15.75" customHeight="1">
      <c r="A3475"/>
      <c r="B3475"/>
      <c r="C3475"/>
      <c r="D3475"/>
      <c r="E3475"/>
      <c r="F3475"/>
      <c r="G3475"/>
      <c r="H3475"/>
      <c r="I3475" s="8"/>
      <c r="J3475" s="425"/>
      <c r="K3475"/>
      <c r="L3475"/>
      <c r="M3475"/>
      <c r="N3475"/>
      <c r="O3475"/>
      <c r="P3475"/>
      <c r="Q3475"/>
      <c r="R3475"/>
      <c r="S3475"/>
      <c r="T3475"/>
      <c r="U3475"/>
    </row>
    <row r="3476" spans="1:21" ht="15.75" customHeight="1">
      <c r="A3476"/>
      <c r="B3476"/>
      <c r="C3476"/>
      <c r="D3476"/>
      <c r="E3476"/>
      <c r="F3476"/>
      <c r="G3476"/>
      <c r="H3476"/>
      <c r="I3476" s="8"/>
      <c r="J3476" s="425"/>
      <c r="K3476"/>
      <c r="L3476"/>
      <c r="M3476"/>
      <c r="N3476"/>
      <c r="O3476"/>
      <c r="P3476"/>
      <c r="Q3476"/>
      <c r="R3476"/>
      <c r="S3476"/>
      <c r="T3476"/>
      <c r="U3476"/>
    </row>
    <row r="3477" spans="1:21" ht="15.75" customHeight="1">
      <c r="A3477"/>
      <c r="B3477"/>
      <c r="C3477"/>
      <c r="D3477"/>
      <c r="E3477"/>
      <c r="F3477"/>
      <c r="G3477"/>
      <c r="H3477"/>
      <c r="I3477" s="8"/>
      <c r="J3477" s="425"/>
      <c r="K3477"/>
      <c r="L3477"/>
      <c r="M3477"/>
      <c r="N3477"/>
      <c r="O3477"/>
      <c r="P3477"/>
      <c r="Q3477"/>
      <c r="R3477"/>
      <c r="S3477"/>
      <c r="T3477"/>
      <c r="U3477"/>
    </row>
    <row r="3478" spans="1:21" ht="15.75" customHeight="1">
      <c r="A3478"/>
      <c r="B3478"/>
      <c r="C3478"/>
      <c r="D3478"/>
      <c r="E3478"/>
      <c r="F3478"/>
      <c r="G3478"/>
      <c r="H3478"/>
      <c r="I3478" s="8"/>
      <c r="J3478" s="425"/>
      <c r="K3478"/>
      <c r="L3478"/>
      <c r="M3478"/>
      <c r="N3478"/>
      <c r="O3478"/>
      <c r="P3478"/>
      <c r="Q3478"/>
      <c r="R3478"/>
      <c r="S3478"/>
      <c r="T3478"/>
      <c r="U3478"/>
    </row>
    <row r="3479" spans="1:21" ht="15.75" customHeight="1">
      <c r="A3479"/>
      <c r="B3479"/>
      <c r="C3479"/>
      <c r="D3479"/>
      <c r="E3479"/>
      <c r="F3479"/>
      <c r="G3479"/>
      <c r="H3479"/>
      <c r="I3479" s="8"/>
      <c r="J3479" s="425"/>
      <c r="K3479"/>
      <c r="L3479"/>
      <c r="M3479"/>
      <c r="N3479"/>
      <c r="O3479"/>
      <c r="P3479"/>
      <c r="Q3479"/>
      <c r="R3479"/>
      <c r="S3479"/>
      <c r="T3479"/>
      <c r="U3479"/>
    </row>
    <row r="3480" spans="1:21" ht="15.75" customHeight="1">
      <c r="A3480"/>
      <c r="B3480"/>
      <c r="C3480"/>
      <c r="D3480"/>
      <c r="E3480"/>
      <c r="F3480"/>
      <c r="G3480"/>
      <c r="H3480"/>
      <c r="I3480" s="8"/>
      <c r="J3480" s="425"/>
      <c r="K3480"/>
      <c r="L3480"/>
      <c r="M3480"/>
      <c r="N3480"/>
      <c r="O3480"/>
      <c r="P3480"/>
      <c r="Q3480"/>
      <c r="R3480"/>
      <c r="S3480"/>
      <c r="T3480"/>
      <c r="U3480"/>
    </row>
    <row r="3481" spans="1:21" ht="15.75" customHeight="1">
      <c r="A3481"/>
      <c r="B3481"/>
      <c r="C3481"/>
      <c r="D3481"/>
      <c r="E3481"/>
      <c r="F3481"/>
      <c r="G3481"/>
      <c r="H3481"/>
      <c r="I3481" s="8"/>
      <c r="J3481" s="425"/>
      <c r="K3481"/>
      <c r="L3481"/>
      <c r="M3481"/>
      <c r="N3481"/>
      <c r="O3481"/>
      <c r="P3481"/>
      <c r="Q3481"/>
      <c r="R3481"/>
      <c r="S3481"/>
      <c r="T3481"/>
      <c r="U3481"/>
    </row>
    <row r="3482" spans="1:21" ht="15.75" customHeight="1">
      <c r="A3482"/>
      <c r="B3482"/>
      <c r="C3482"/>
      <c r="D3482"/>
      <c r="E3482"/>
      <c r="F3482"/>
      <c r="G3482"/>
      <c r="H3482"/>
      <c r="I3482" s="8"/>
      <c r="J3482" s="425"/>
      <c r="K3482"/>
      <c r="L3482"/>
      <c r="M3482"/>
      <c r="N3482"/>
      <c r="O3482"/>
      <c r="P3482"/>
      <c r="Q3482"/>
      <c r="R3482"/>
      <c r="S3482"/>
      <c r="T3482"/>
      <c r="U3482"/>
    </row>
    <row r="3483" spans="1:21" ht="15.75" customHeight="1">
      <c r="A3483"/>
      <c r="B3483"/>
      <c r="C3483"/>
      <c r="D3483"/>
      <c r="E3483"/>
      <c r="F3483"/>
      <c r="G3483"/>
      <c r="H3483"/>
      <c r="I3483" s="8"/>
      <c r="J3483" s="425"/>
      <c r="K3483"/>
      <c r="L3483"/>
      <c r="M3483"/>
      <c r="N3483"/>
      <c r="O3483"/>
      <c r="P3483"/>
      <c r="Q3483"/>
      <c r="R3483"/>
      <c r="S3483"/>
      <c r="T3483"/>
      <c r="U3483"/>
    </row>
    <row r="3484" spans="1:21" ht="15.75" customHeight="1">
      <c r="A3484"/>
      <c r="B3484"/>
      <c r="C3484"/>
      <c r="D3484"/>
      <c r="E3484"/>
      <c r="F3484"/>
      <c r="G3484"/>
      <c r="H3484"/>
      <c r="I3484" s="8"/>
      <c r="J3484" s="425"/>
      <c r="K3484"/>
      <c r="L3484"/>
      <c r="M3484"/>
      <c r="N3484"/>
      <c r="O3484"/>
      <c r="P3484"/>
      <c r="Q3484"/>
      <c r="R3484"/>
      <c r="S3484"/>
      <c r="T3484"/>
      <c r="U3484"/>
    </row>
    <row r="3485" spans="1:21" ht="15.75" customHeight="1">
      <c r="A3485"/>
      <c r="B3485"/>
      <c r="C3485"/>
      <c r="D3485"/>
      <c r="E3485"/>
      <c r="F3485"/>
      <c r="G3485"/>
      <c r="H3485"/>
      <c r="I3485" s="8"/>
      <c r="J3485" s="425"/>
      <c r="K3485"/>
      <c r="L3485"/>
      <c r="M3485"/>
      <c r="N3485"/>
      <c r="O3485"/>
      <c r="P3485"/>
      <c r="Q3485"/>
      <c r="R3485"/>
      <c r="S3485"/>
      <c r="T3485"/>
      <c r="U3485"/>
    </row>
    <row r="3486" spans="1:21" ht="15.75" customHeight="1">
      <c r="A3486"/>
      <c r="B3486"/>
      <c r="C3486"/>
      <c r="D3486"/>
      <c r="E3486"/>
      <c r="F3486"/>
      <c r="G3486"/>
      <c r="H3486"/>
      <c r="I3486" s="8"/>
      <c r="J3486" s="425"/>
      <c r="K3486"/>
      <c r="L3486"/>
      <c r="M3486"/>
      <c r="N3486"/>
      <c r="O3486"/>
      <c r="P3486"/>
      <c r="Q3486"/>
      <c r="R3486"/>
      <c r="S3486"/>
      <c r="T3486"/>
      <c r="U3486"/>
    </row>
    <row r="3487" spans="1:21" ht="15.75" customHeight="1">
      <c r="A3487"/>
      <c r="B3487"/>
      <c r="C3487"/>
      <c r="D3487"/>
      <c r="E3487"/>
      <c r="F3487"/>
      <c r="G3487"/>
      <c r="H3487"/>
      <c r="I3487" s="8"/>
      <c r="J3487" s="425"/>
      <c r="K3487"/>
      <c r="L3487"/>
      <c r="M3487"/>
      <c r="N3487"/>
      <c r="O3487"/>
      <c r="P3487"/>
      <c r="Q3487"/>
      <c r="R3487"/>
      <c r="S3487"/>
      <c r="T3487"/>
      <c r="U3487"/>
    </row>
    <row r="3488" spans="1:21" ht="15.75" customHeight="1">
      <c r="A3488"/>
      <c r="B3488"/>
      <c r="C3488"/>
      <c r="D3488"/>
      <c r="E3488"/>
      <c r="F3488"/>
      <c r="G3488"/>
      <c r="H3488"/>
      <c r="I3488" s="8"/>
      <c r="J3488" s="425"/>
      <c r="K3488"/>
      <c r="L3488"/>
      <c r="M3488"/>
      <c r="N3488"/>
      <c r="O3488"/>
      <c r="P3488"/>
      <c r="Q3488"/>
      <c r="R3488"/>
      <c r="S3488"/>
      <c r="T3488"/>
      <c r="U3488"/>
    </row>
    <row r="3489" spans="1:21" ht="15.75" customHeight="1">
      <c r="A3489"/>
      <c r="B3489"/>
      <c r="C3489"/>
      <c r="D3489"/>
      <c r="E3489"/>
      <c r="F3489"/>
      <c r="G3489"/>
      <c r="H3489"/>
      <c r="I3489" s="8"/>
      <c r="J3489" s="425"/>
      <c r="K3489"/>
      <c r="L3489"/>
      <c r="M3489"/>
      <c r="N3489"/>
      <c r="O3489"/>
      <c r="P3489"/>
      <c r="Q3489"/>
      <c r="R3489"/>
      <c r="S3489"/>
      <c r="T3489"/>
      <c r="U3489"/>
    </row>
    <row r="3490" spans="1:21" ht="15.75" customHeight="1">
      <c r="A3490"/>
      <c r="B3490"/>
      <c r="C3490"/>
      <c r="D3490"/>
      <c r="E3490"/>
      <c r="F3490"/>
      <c r="G3490"/>
      <c r="H3490"/>
      <c r="I3490" s="8"/>
      <c r="J3490" s="425"/>
      <c r="K3490"/>
      <c r="L3490"/>
      <c r="M3490"/>
      <c r="N3490"/>
      <c r="O3490"/>
      <c r="P3490"/>
      <c r="Q3490"/>
      <c r="R3490"/>
      <c r="S3490"/>
      <c r="T3490"/>
      <c r="U3490"/>
    </row>
    <row r="3491" spans="1:21" ht="15.75" customHeight="1">
      <c r="A3491"/>
      <c r="B3491"/>
      <c r="C3491"/>
      <c r="D3491"/>
      <c r="E3491"/>
      <c r="F3491"/>
      <c r="G3491"/>
      <c r="H3491"/>
      <c r="I3491" s="8"/>
      <c r="J3491" s="425"/>
      <c r="K3491"/>
      <c r="L3491"/>
      <c r="M3491"/>
      <c r="N3491"/>
      <c r="O3491"/>
      <c r="P3491"/>
      <c r="Q3491"/>
      <c r="R3491"/>
      <c r="S3491"/>
      <c r="T3491"/>
      <c r="U3491"/>
    </row>
    <row r="3492" spans="1:21" ht="15.75" customHeight="1">
      <c r="A3492"/>
      <c r="B3492"/>
      <c r="C3492"/>
      <c r="D3492"/>
      <c r="E3492"/>
      <c r="F3492"/>
      <c r="G3492"/>
      <c r="H3492"/>
      <c r="I3492" s="8"/>
      <c r="J3492" s="425"/>
      <c r="K3492"/>
      <c r="L3492"/>
      <c r="M3492"/>
      <c r="N3492"/>
      <c r="O3492"/>
      <c r="P3492"/>
      <c r="Q3492"/>
      <c r="R3492"/>
      <c r="S3492"/>
      <c r="T3492"/>
      <c r="U3492"/>
    </row>
    <row r="3493" spans="1:21" ht="15.75" customHeight="1">
      <c r="A3493"/>
      <c r="B3493"/>
      <c r="C3493"/>
      <c r="D3493"/>
      <c r="E3493"/>
      <c r="F3493"/>
      <c r="G3493"/>
      <c r="H3493"/>
      <c r="I3493" s="8"/>
      <c r="J3493" s="425"/>
      <c r="K3493"/>
      <c r="L3493"/>
      <c r="M3493"/>
      <c r="N3493"/>
      <c r="O3493"/>
      <c r="P3493"/>
      <c r="Q3493"/>
      <c r="R3493"/>
      <c r="S3493"/>
      <c r="T3493"/>
      <c r="U3493"/>
    </row>
    <row r="3494" spans="1:21" ht="15.75" customHeight="1">
      <c r="A3494"/>
      <c r="B3494"/>
      <c r="C3494"/>
      <c r="D3494"/>
      <c r="E3494"/>
      <c r="F3494"/>
      <c r="G3494"/>
      <c r="H3494"/>
      <c r="I3494" s="8"/>
      <c r="J3494" s="425"/>
      <c r="K3494"/>
      <c r="L3494"/>
      <c r="M3494"/>
      <c r="N3494"/>
      <c r="O3494"/>
      <c r="P3494"/>
      <c r="Q3494"/>
      <c r="R3494"/>
      <c r="S3494"/>
      <c r="T3494"/>
      <c r="U3494"/>
    </row>
    <row r="3495" spans="1:21" ht="15.75" customHeight="1">
      <c r="A3495"/>
      <c r="B3495"/>
      <c r="C3495"/>
      <c r="D3495"/>
      <c r="E3495"/>
      <c r="F3495"/>
      <c r="G3495"/>
      <c r="H3495"/>
      <c r="I3495" s="8"/>
      <c r="J3495" s="425"/>
      <c r="K3495"/>
      <c r="L3495"/>
      <c r="M3495"/>
      <c r="N3495"/>
      <c r="O3495"/>
      <c r="P3495"/>
      <c r="Q3495"/>
      <c r="R3495"/>
      <c r="S3495"/>
      <c r="T3495"/>
      <c r="U3495"/>
    </row>
    <row r="3496" spans="1:21" ht="15.75" customHeight="1">
      <c r="A3496"/>
      <c r="B3496"/>
      <c r="C3496"/>
      <c r="D3496"/>
      <c r="E3496"/>
      <c r="F3496"/>
      <c r="G3496"/>
      <c r="H3496"/>
      <c r="I3496" s="8"/>
      <c r="J3496" s="425"/>
      <c r="K3496"/>
      <c r="L3496"/>
      <c r="M3496"/>
      <c r="N3496"/>
      <c r="O3496"/>
      <c r="P3496"/>
      <c r="Q3496"/>
      <c r="R3496"/>
      <c r="S3496"/>
      <c r="T3496"/>
      <c r="U3496"/>
    </row>
    <row r="3497" spans="1:21" ht="15.75" customHeight="1">
      <c r="A3497"/>
      <c r="B3497"/>
      <c r="C3497"/>
      <c r="D3497"/>
      <c r="E3497"/>
      <c r="F3497"/>
      <c r="G3497"/>
      <c r="H3497"/>
      <c r="I3497" s="8"/>
      <c r="J3497" s="425"/>
      <c r="K3497"/>
      <c r="L3497"/>
      <c r="M3497"/>
      <c r="N3497"/>
      <c r="O3497"/>
      <c r="P3497"/>
      <c r="Q3497"/>
      <c r="R3497"/>
      <c r="S3497"/>
      <c r="T3497"/>
      <c r="U3497"/>
    </row>
    <row r="3498" spans="1:21" ht="15.75" customHeight="1">
      <c r="A3498"/>
      <c r="B3498"/>
      <c r="C3498"/>
      <c r="D3498"/>
      <c r="E3498"/>
      <c r="F3498"/>
      <c r="G3498"/>
      <c r="H3498"/>
      <c r="I3498" s="8"/>
      <c r="J3498" s="425"/>
      <c r="K3498"/>
      <c r="L3498"/>
      <c r="M3498"/>
      <c r="N3498"/>
      <c r="O3498"/>
      <c r="P3498"/>
      <c r="Q3498"/>
      <c r="R3498"/>
      <c r="S3498"/>
      <c r="T3498"/>
      <c r="U3498"/>
    </row>
    <row r="3499" spans="1:21" ht="15.75" customHeight="1">
      <c r="A3499"/>
      <c r="B3499"/>
      <c r="C3499"/>
      <c r="D3499"/>
      <c r="E3499"/>
      <c r="F3499"/>
      <c r="G3499"/>
      <c r="H3499"/>
      <c r="I3499" s="8"/>
      <c r="J3499" s="425"/>
      <c r="K3499"/>
      <c r="L3499"/>
      <c r="M3499"/>
      <c r="N3499"/>
      <c r="O3499"/>
      <c r="P3499"/>
      <c r="Q3499"/>
      <c r="R3499"/>
      <c r="S3499"/>
      <c r="T3499"/>
      <c r="U3499"/>
    </row>
    <row r="3500" spans="1:21" ht="15.75" customHeight="1">
      <c r="A3500"/>
      <c r="B3500"/>
      <c r="C3500"/>
      <c r="D3500"/>
      <c r="E3500"/>
      <c r="F3500"/>
      <c r="G3500"/>
      <c r="H3500"/>
      <c r="I3500" s="8"/>
      <c r="J3500" s="425"/>
      <c r="K3500"/>
      <c r="L3500"/>
      <c r="M3500"/>
      <c r="N3500"/>
      <c r="O3500"/>
      <c r="P3500"/>
      <c r="Q3500"/>
      <c r="R3500"/>
      <c r="S3500"/>
      <c r="T3500"/>
      <c r="U3500"/>
    </row>
    <row r="3501" spans="1:21" ht="15.75" customHeight="1">
      <c r="A3501"/>
      <c r="B3501"/>
      <c r="C3501"/>
      <c r="D3501"/>
      <c r="E3501"/>
      <c r="F3501"/>
      <c r="G3501"/>
      <c r="H3501"/>
      <c r="I3501" s="8"/>
      <c r="J3501" s="425"/>
      <c r="K3501"/>
      <c r="L3501"/>
      <c r="M3501"/>
      <c r="N3501"/>
      <c r="O3501"/>
      <c r="P3501"/>
      <c r="Q3501"/>
      <c r="R3501"/>
      <c r="S3501"/>
      <c r="T3501"/>
      <c r="U3501"/>
    </row>
    <row r="3502" spans="1:21" ht="15.75" customHeight="1">
      <c r="A3502"/>
      <c r="B3502"/>
      <c r="C3502"/>
      <c r="D3502"/>
      <c r="E3502"/>
      <c r="F3502"/>
      <c r="G3502"/>
      <c r="H3502"/>
      <c r="I3502" s="8"/>
      <c r="J3502" s="425"/>
      <c r="K3502"/>
      <c r="L3502"/>
      <c r="M3502"/>
      <c r="N3502"/>
      <c r="O3502"/>
      <c r="P3502"/>
      <c r="Q3502"/>
      <c r="R3502"/>
      <c r="S3502"/>
      <c r="T3502"/>
      <c r="U3502"/>
    </row>
    <row r="3503" spans="1:21" ht="15.75" customHeight="1">
      <c r="A3503"/>
      <c r="B3503"/>
      <c r="C3503"/>
      <c r="D3503"/>
      <c r="E3503"/>
      <c r="F3503"/>
      <c r="G3503"/>
      <c r="H3503"/>
      <c r="I3503" s="8"/>
      <c r="J3503" s="425"/>
      <c r="K3503"/>
      <c r="L3503"/>
      <c r="M3503"/>
      <c r="N3503"/>
      <c r="O3503"/>
      <c r="P3503"/>
      <c r="Q3503"/>
      <c r="R3503"/>
      <c r="S3503"/>
      <c r="T3503"/>
      <c r="U3503"/>
    </row>
    <row r="3504" spans="1:21" ht="15.75" customHeight="1">
      <c r="A3504"/>
      <c r="B3504"/>
      <c r="C3504"/>
      <c r="D3504"/>
      <c r="E3504"/>
      <c r="F3504"/>
      <c r="G3504"/>
      <c r="H3504"/>
      <c r="I3504" s="8"/>
      <c r="J3504" s="425"/>
      <c r="K3504"/>
      <c r="L3504"/>
      <c r="M3504"/>
      <c r="N3504"/>
      <c r="O3504"/>
      <c r="P3504"/>
      <c r="Q3504"/>
      <c r="R3504"/>
      <c r="S3504"/>
      <c r="T3504"/>
      <c r="U3504"/>
    </row>
    <row r="3505" spans="1:21" ht="15.75" customHeight="1">
      <c r="A3505"/>
      <c r="B3505"/>
      <c r="C3505"/>
      <c r="D3505"/>
      <c r="E3505"/>
      <c r="F3505"/>
      <c r="G3505"/>
      <c r="H3505"/>
      <c r="I3505" s="8"/>
      <c r="J3505" s="425"/>
      <c r="K3505"/>
      <c r="L3505"/>
      <c r="M3505"/>
      <c r="N3505"/>
      <c r="O3505"/>
      <c r="P3505"/>
      <c r="Q3505"/>
      <c r="R3505"/>
      <c r="S3505"/>
      <c r="T3505"/>
      <c r="U3505"/>
    </row>
    <row r="3506" spans="1:21" ht="15.75" customHeight="1">
      <c r="A3506"/>
      <c r="B3506"/>
      <c r="C3506"/>
      <c r="D3506"/>
      <c r="E3506"/>
      <c r="F3506"/>
      <c r="G3506"/>
      <c r="H3506"/>
      <c r="I3506" s="8"/>
      <c r="J3506" s="425"/>
      <c r="K3506"/>
      <c r="L3506"/>
      <c r="M3506"/>
      <c r="N3506"/>
      <c r="O3506"/>
      <c r="P3506"/>
      <c r="Q3506"/>
      <c r="R3506"/>
      <c r="S3506"/>
      <c r="T3506"/>
      <c r="U3506"/>
    </row>
    <row r="3507" spans="1:21" ht="15.75" customHeight="1">
      <c r="A3507"/>
      <c r="B3507"/>
      <c r="C3507"/>
      <c r="D3507"/>
      <c r="E3507"/>
      <c r="F3507"/>
      <c r="G3507"/>
      <c r="H3507"/>
      <c r="I3507" s="8"/>
      <c r="J3507" s="425"/>
      <c r="K3507"/>
      <c r="L3507"/>
      <c r="M3507"/>
      <c r="N3507"/>
      <c r="O3507"/>
      <c r="P3507"/>
      <c r="Q3507"/>
      <c r="R3507"/>
      <c r="S3507"/>
      <c r="T3507"/>
      <c r="U3507"/>
    </row>
    <row r="3508" spans="1:21" ht="15.75" customHeight="1">
      <c r="A3508"/>
      <c r="B3508"/>
      <c r="C3508"/>
      <c r="D3508"/>
      <c r="E3508"/>
      <c r="F3508"/>
      <c r="G3508"/>
      <c r="H3508"/>
      <c r="I3508" s="8"/>
      <c r="J3508" s="425"/>
      <c r="K3508"/>
      <c r="L3508"/>
      <c r="M3508"/>
      <c r="N3508"/>
      <c r="O3508"/>
      <c r="P3508"/>
      <c r="Q3508"/>
      <c r="R3508"/>
      <c r="S3508"/>
      <c r="T3508"/>
      <c r="U3508"/>
    </row>
    <row r="3509" spans="1:21" ht="15.75" customHeight="1">
      <c r="A3509"/>
      <c r="B3509"/>
      <c r="C3509"/>
      <c r="D3509"/>
      <c r="E3509"/>
      <c r="F3509"/>
      <c r="G3509"/>
      <c r="H3509"/>
      <c r="I3509" s="8"/>
      <c r="J3509" s="425"/>
      <c r="K3509"/>
      <c r="L3509"/>
      <c r="M3509"/>
      <c r="N3509"/>
      <c r="O3509"/>
      <c r="P3509"/>
      <c r="Q3509"/>
      <c r="R3509"/>
      <c r="S3509"/>
      <c r="T3509"/>
      <c r="U3509"/>
    </row>
    <row r="3510" spans="1:21" ht="15.75" customHeight="1">
      <c r="A3510"/>
      <c r="B3510"/>
      <c r="C3510"/>
      <c r="D3510"/>
      <c r="E3510"/>
      <c r="F3510"/>
      <c r="G3510"/>
      <c r="H3510"/>
      <c r="I3510" s="8"/>
      <c r="J3510" s="425"/>
      <c r="K3510"/>
      <c r="L3510"/>
      <c r="M3510"/>
      <c r="N3510"/>
      <c r="O3510"/>
      <c r="P3510"/>
      <c r="Q3510"/>
      <c r="R3510"/>
      <c r="S3510"/>
      <c r="T3510"/>
      <c r="U3510"/>
    </row>
    <row r="3511" spans="1:21" ht="15.75" customHeight="1">
      <c r="A3511"/>
      <c r="B3511"/>
      <c r="C3511"/>
      <c r="D3511"/>
      <c r="E3511"/>
      <c r="F3511"/>
      <c r="G3511"/>
      <c r="H3511"/>
      <c r="I3511" s="8"/>
      <c r="J3511" s="425"/>
      <c r="K3511"/>
      <c r="L3511"/>
      <c r="M3511"/>
      <c r="N3511"/>
      <c r="O3511"/>
      <c r="P3511"/>
      <c r="Q3511"/>
      <c r="R3511"/>
      <c r="S3511"/>
      <c r="T3511"/>
      <c r="U3511"/>
    </row>
    <row r="3512" spans="1:21" ht="15.75" customHeight="1">
      <c r="A3512"/>
      <c r="B3512"/>
      <c r="C3512"/>
      <c r="D3512"/>
      <c r="E3512"/>
      <c r="F3512"/>
      <c r="G3512"/>
      <c r="H3512"/>
      <c r="I3512" s="8"/>
      <c r="J3512" s="425"/>
      <c r="K3512"/>
      <c r="L3512"/>
      <c r="M3512"/>
      <c r="N3512"/>
      <c r="O3512"/>
      <c r="P3512"/>
      <c r="Q3512"/>
      <c r="R3512"/>
      <c r="S3512"/>
      <c r="T3512"/>
      <c r="U3512"/>
    </row>
    <row r="3513" spans="1:21" ht="15.75" customHeight="1">
      <c r="A3513"/>
      <c r="B3513"/>
      <c r="C3513"/>
      <c r="D3513"/>
      <c r="E3513"/>
      <c r="F3513"/>
      <c r="G3513"/>
      <c r="H3513"/>
      <c r="I3513" s="8"/>
      <c r="J3513" s="425"/>
      <c r="K3513"/>
      <c r="L3513"/>
      <c r="M3513"/>
      <c r="N3513"/>
      <c r="O3513"/>
      <c r="P3513"/>
      <c r="Q3513"/>
      <c r="R3513"/>
      <c r="S3513"/>
      <c r="T3513"/>
      <c r="U3513"/>
    </row>
    <row r="3514" spans="1:21" ht="15.75" customHeight="1">
      <c r="A3514"/>
      <c r="B3514"/>
      <c r="C3514"/>
      <c r="D3514"/>
      <c r="E3514"/>
      <c r="F3514"/>
      <c r="G3514"/>
      <c r="H3514"/>
      <c r="I3514" s="8"/>
      <c r="J3514" s="425"/>
      <c r="K3514"/>
      <c r="L3514"/>
      <c r="M3514"/>
      <c r="N3514"/>
      <c r="O3514"/>
      <c r="P3514"/>
      <c r="Q3514"/>
      <c r="R3514"/>
      <c r="S3514"/>
      <c r="T3514"/>
      <c r="U3514"/>
    </row>
    <row r="3515" spans="1:21" ht="15.75" customHeight="1">
      <c r="A3515"/>
      <c r="B3515"/>
      <c r="C3515"/>
      <c r="D3515"/>
      <c r="E3515"/>
      <c r="F3515"/>
      <c r="G3515"/>
      <c r="H3515"/>
      <c r="I3515" s="8"/>
      <c r="J3515" s="425"/>
      <c r="K3515"/>
      <c r="L3515"/>
      <c r="M3515"/>
      <c r="N3515"/>
      <c r="O3515"/>
      <c r="P3515"/>
      <c r="Q3515"/>
      <c r="R3515"/>
      <c r="S3515"/>
      <c r="T3515"/>
      <c r="U3515"/>
    </row>
    <row r="3516" spans="1:21" ht="15.75" customHeight="1">
      <c r="A3516"/>
      <c r="B3516"/>
      <c r="C3516"/>
      <c r="D3516"/>
      <c r="E3516"/>
      <c r="F3516"/>
      <c r="G3516"/>
      <c r="H3516"/>
      <c r="I3516" s="8"/>
      <c r="J3516" s="425"/>
      <c r="K3516"/>
      <c r="L3516"/>
      <c r="M3516"/>
      <c r="N3516"/>
      <c r="O3516"/>
      <c r="P3516"/>
      <c r="Q3516"/>
      <c r="R3516"/>
      <c r="S3516"/>
      <c r="T3516"/>
      <c r="U3516"/>
    </row>
    <row r="3517" spans="1:21" ht="15.75" customHeight="1">
      <c r="A3517"/>
      <c r="B3517"/>
      <c r="C3517"/>
      <c r="D3517"/>
      <c r="E3517"/>
      <c r="F3517"/>
      <c r="G3517"/>
      <c r="H3517"/>
      <c r="I3517" s="8"/>
      <c r="J3517" s="425"/>
      <c r="K3517"/>
      <c r="L3517"/>
      <c r="M3517"/>
      <c r="N3517"/>
      <c r="O3517"/>
      <c r="P3517"/>
      <c r="Q3517"/>
      <c r="R3517"/>
      <c r="S3517"/>
      <c r="T3517"/>
      <c r="U3517"/>
    </row>
    <row r="3518" spans="1:21" ht="15.75" customHeight="1">
      <c r="A3518"/>
      <c r="B3518"/>
      <c r="C3518"/>
      <c r="D3518"/>
      <c r="E3518"/>
      <c r="F3518"/>
      <c r="G3518"/>
      <c r="H3518"/>
      <c r="I3518" s="8"/>
      <c r="J3518" s="425"/>
      <c r="K3518"/>
      <c r="L3518"/>
      <c r="M3518"/>
      <c r="N3518"/>
      <c r="O3518"/>
      <c r="P3518"/>
      <c r="Q3518"/>
      <c r="R3518"/>
      <c r="S3518"/>
      <c r="T3518"/>
      <c r="U3518"/>
    </row>
    <row r="3519" spans="1:21" ht="15.75" customHeight="1">
      <c r="A3519"/>
      <c r="B3519"/>
      <c r="C3519"/>
      <c r="D3519"/>
      <c r="E3519"/>
      <c r="F3519"/>
      <c r="G3519"/>
      <c r="H3519"/>
      <c r="I3519" s="8"/>
      <c r="J3519" s="425"/>
      <c r="K3519"/>
      <c r="L3519"/>
      <c r="M3519"/>
      <c r="N3519"/>
      <c r="O3519"/>
      <c r="P3519"/>
      <c r="Q3519"/>
      <c r="R3519"/>
      <c r="S3519"/>
      <c r="T3519"/>
      <c r="U3519"/>
    </row>
    <row r="3520" spans="1:21" ht="15.75" customHeight="1">
      <c r="A3520"/>
      <c r="B3520"/>
      <c r="C3520"/>
      <c r="D3520"/>
      <c r="E3520"/>
      <c r="F3520"/>
      <c r="G3520"/>
      <c r="H3520"/>
      <c r="I3520" s="8"/>
      <c r="J3520" s="425"/>
      <c r="K3520"/>
      <c r="L3520"/>
      <c r="M3520"/>
      <c r="N3520"/>
      <c r="O3520"/>
      <c r="P3520"/>
      <c r="Q3520"/>
      <c r="R3520"/>
      <c r="S3520"/>
      <c r="T3520"/>
      <c r="U3520"/>
    </row>
    <row r="3521" spans="1:21" ht="15.75" customHeight="1">
      <c r="A3521"/>
      <c r="B3521"/>
      <c r="C3521"/>
      <c r="D3521"/>
      <c r="E3521"/>
      <c r="F3521"/>
      <c r="G3521"/>
      <c r="H3521"/>
      <c r="I3521" s="8"/>
      <c r="J3521" s="425"/>
      <c r="K3521"/>
      <c r="L3521"/>
      <c r="M3521"/>
      <c r="N3521"/>
      <c r="O3521"/>
      <c r="P3521"/>
      <c r="Q3521"/>
      <c r="R3521"/>
      <c r="S3521"/>
      <c r="T3521"/>
      <c r="U3521"/>
    </row>
    <row r="3522" spans="1:21" ht="15.75" customHeight="1">
      <c r="A3522"/>
      <c r="B3522"/>
      <c r="C3522"/>
      <c r="D3522"/>
      <c r="E3522"/>
      <c r="F3522"/>
      <c r="G3522"/>
      <c r="H3522"/>
      <c r="I3522" s="8"/>
      <c r="J3522" s="425"/>
      <c r="K3522"/>
      <c r="L3522"/>
      <c r="M3522"/>
      <c r="N3522"/>
      <c r="O3522"/>
      <c r="P3522"/>
      <c r="Q3522"/>
      <c r="R3522"/>
      <c r="S3522"/>
      <c r="T3522"/>
      <c r="U3522"/>
    </row>
    <row r="3523" spans="1:21" ht="15.75" customHeight="1">
      <c r="A3523"/>
      <c r="B3523"/>
      <c r="C3523"/>
      <c r="D3523"/>
      <c r="E3523"/>
      <c r="F3523"/>
      <c r="G3523"/>
      <c r="H3523"/>
      <c r="I3523" s="8"/>
      <c r="J3523" s="425"/>
      <c r="K3523"/>
      <c r="L3523"/>
      <c r="M3523"/>
      <c r="N3523"/>
      <c r="O3523"/>
      <c r="P3523"/>
      <c r="Q3523"/>
      <c r="R3523"/>
      <c r="S3523"/>
      <c r="T3523"/>
      <c r="U3523"/>
    </row>
    <row r="3524" spans="1:21" ht="15.75" customHeight="1">
      <c r="A3524"/>
      <c r="B3524"/>
      <c r="C3524"/>
      <c r="D3524"/>
      <c r="E3524"/>
      <c r="F3524"/>
      <c r="G3524"/>
      <c r="H3524"/>
      <c r="I3524" s="8"/>
      <c r="J3524" s="425"/>
      <c r="K3524"/>
      <c r="L3524"/>
      <c r="M3524"/>
      <c r="N3524"/>
      <c r="O3524"/>
      <c r="P3524"/>
      <c r="Q3524"/>
      <c r="R3524"/>
      <c r="S3524"/>
      <c r="T3524"/>
      <c r="U3524"/>
    </row>
    <row r="3525" spans="1:21" ht="15.75" customHeight="1">
      <c r="A3525"/>
      <c r="B3525"/>
      <c r="C3525"/>
      <c r="D3525"/>
      <c r="E3525"/>
      <c r="F3525"/>
      <c r="G3525"/>
      <c r="H3525"/>
      <c r="I3525" s="8"/>
      <c r="J3525" s="425"/>
      <c r="K3525"/>
      <c r="L3525"/>
      <c r="M3525"/>
      <c r="N3525"/>
      <c r="O3525"/>
      <c r="P3525"/>
      <c r="Q3525"/>
      <c r="R3525"/>
      <c r="S3525"/>
      <c r="T3525"/>
      <c r="U3525"/>
    </row>
    <row r="3526" spans="1:21" ht="15.75" customHeight="1">
      <c r="A3526"/>
      <c r="B3526"/>
      <c r="C3526"/>
      <c r="D3526"/>
      <c r="E3526"/>
      <c r="F3526"/>
      <c r="G3526"/>
      <c r="H3526"/>
      <c r="I3526" s="8"/>
      <c r="J3526" s="425"/>
      <c r="K3526"/>
      <c r="L3526"/>
      <c r="M3526"/>
      <c r="N3526"/>
      <c r="O3526"/>
      <c r="P3526"/>
      <c r="Q3526"/>
      <c r="R3526"/>
      <c r="S3526"/>
      <c r="T3526"/>
      <c r="U3526"/>
    </row>
    <row r="3527" spans="1:21" ht="15.75" customHeight="1">
      <c r="A3527"/>
      <c r="B3527"/>
      <c r="C3527"/>
      <c r="D3527"/>
      <c r="E3527"/>
      <c r="F3527"/>
      <c r="G3527"/>
      <c r="H3527"/>
      <c r="I3527" s="8"/>
      <c r="J3527" s="425"/>
      <c r="K3527"/>
      <c r="L3527"/>
      <c r="M3527"/>
      <c r="N3527"/>
      <c r="O3527"/>
      <c r="P3527"/>
      <c r="Q3527"/>
      <c r="R3527"/>
      <c r="S3527"/>
      <c r="T3527"/>
      <c r="U3527"/>
    </row>
    <row r="3528" spans="1:21" ht="15.75" customHeight="1">
      <c r="A3528"/>
      <c r="B3528"/>
      <c r="C3528"/>
      <c r="D3528"/>
      <c r="E3528"/>
      <c r="F3528"/>
      <c r="G3528"/>
      <c r="H3528"/>
      <c r="I3528" s="8"/>
      <c r="J3528" s="425"/>
      <c r="K3528"/>
      <c r="L3528"/>
      <c r="M3528"/>
      <c r="N3528"/>
      <c r="O3528"/>
      <c r="P3528"/>
      <c r="Q3528"/>
      <c r="R3528"/>
      <c r="S3528"/>
      <c r="T3528"/>
      <c r="U3528"/>
    </row>
    <row r="3529" spans="1:21" ht="15.75" customHeight="1">
      <c r="A3529"/>
      <c r="B3529"/>
      <c r="C3529"/>
      <c r="D3529"/>
      <c r="E3529"/>
      <c r="F3529"/>
      <c r="G3529"/>
      <c r="H3529"/>
      <c r="I3529" s="8"/>
      <c r="J3529" s="425"/>
      <c r="K3529"/>
      <c r="L3529"/>
      <c r="M3529"/>
      <c r="N3529"/>
      <c r="O3529"/>
      <c r="P3529"/>
      <c r="Q3529"/>
      <c r="R3529"/>
      <c r="S3529"/>
      <c r="T3529"/>
      <c r="U3529"/>
    </row>
    <row r="3530" spans="1:21" ht="15.75" customHeight="1">
      <c r="A3530"/>
      <c r="B3530"/>
      <c r="C3530"/>
      <c r="D3530"/>
      <c r="E3530"/>
      <c r="F3530"/>
      <c r="G3530"/>
      <c r="H3530"/>
      <c r="I3530" s="8"/>
      <c r="J3530" s="425"/>
      <c r="K3530"/>
      <c r="L3530"/>
      <c r="M3530"/>
      <c r="N3530"/>
      <c r="O3530"/>
      <c r="P3530"/>
      <c r="Q3530"/>
      <c r="R3530"/>
      <c r="S3530"/>
      <c r="T3530"/>
      <c r="U3530"/>
    </row>
    <row r="3531" spans="1:21" ht="15.75" customHeight="1">
      <c r="A3531"/>
      <c r="B3531"/>
      <c r="C3531"/>
      <c r="D3531"/>
      <c r="E3531"/>
      <c r="F3531"/>
      <c r="G3531"/>
      <c r="H3531"/>
      <c r="I3531" s="8"/>
      <c r="J3531" s="425"/>
      <c r="K3531"/>
      <c r="L3531"/>
      <c r="M3531"/>
      <c r="N3531"/>
      <c r="O3531"/>
      <c r="P3531"/>
      <c r="Q3531"/>
      <c r="R3531"/>
      <c r="S3531"/>
      <c r="T3531"/>
      <c r="U3531"/>
    </row>
    <row r="3532" spans="1:21" ht="15.75" customHeight="1">
      <c r="A3532"/>
      <c r="B3532"/>
      <c r="C3532"/>
      <c r="D3532"/>
      <c r="E3532"/>
      <c r="F3532"/>
      <c r="G3532"/>
      <c r="H3532"/>
      <c r="I3532" s="8"/>
      <c r="J3532" s="425"/>
      <c r="K3532"/>
      <c r="L3532"/>
      <c r="M3532"/>
      <c r="N3532"/>
      <c r="O3532"/>
      <c r="P3532"/>
      <c r="Q3532"/>
      <c r="R3532"/>
      <c r="S3532"/>
      <c r="T3532"/>
      <c r="U3532"/>
    </row>
    <row r="3533" spans="1:21" ht="15.75" customHeight="1">
      <c r="A3533"/>
      <c r="B3533"/>
      <c r="C3533"/>
      <c r="D3533"/>
      <c r="E3533"/>
      <c r="F3533"/>
      <c r="G3533"/>
      <c r="H3533"/>
      <c r="I3533" s="8"/>
      <c r="J3533" s="425"/>
      <c r="K3533"/>
      <c r="L3533"/>
      <c r="M3533"/>
      <c r="N3533"/>
      <c r="O3533"/>
      <c r="P3533"/>
      <c r="Q3533"/>
      <c r="R3533"/>
      <c r="S3533"/>
      <c r="T3533"/>
      <c r="U3533"/>
    </row>
    <row r="3534" spans="1:21" ht="15.75" customHeight="1">
      <c r="A3534"/>
      <c r="B3534"/>
      <c r="C3534"/>
      <c r="D3534"/>
      <c r="E3534"/>
      <c r="F3534"/>
      <c r="G3534"/>
      <c r="H3534"/>
      <c r="I3534" s="8"/>
      <c r="J3534" s="425"/>
      <c r="K3534"/>
      <c r="L3534"/>
      <c r="M3534"/>
      <c r="N3534"/>
      <c r="O3534"/>
      <c r="P3534"/>
      <c r="Q3534"/>
      <c r="R3534"/>
      <c r="S3534"/>
      <c r="T3534"/>
      <c r="U3534"/>
    </row>
    <row r="3535" spans="1:21" ht="15.75" customHeight="1">
      <c r="A3535"/>
      <c r="B3535"/>
      <c r="C3535"/>
      <c r="D3535"/>
      <c r="E3535"/>
      <c r="F3535"/>
      <c r="G3535"/>
      <c r="H3535"/>
      <c r="I3535" s="8"/>
      <c r="J3535" s="425"/>
      <c r="K3535"/>
      <c r="L3535"/>
      <c r="M3535"/>
      <c r="N3535"/>
      <c r="O3535"/>
      <c r="P3535"/>
      <c r="Q3535"/>
      <c r="R3535"/>
      <c r="S3535"/>
      <c r="T3535"/>
      <c r="U3535"/>
    </row>
    <row r="3536" spans="1:21" ht="15.75" customHeight="1">
      <c r="A3536"/>
      <c r="B3536"/>
      <c r="C3536"/>
      <c r="D3536"/>
      <c r="E3536"/>
      <c r="F3536"/>
      <c r="G3536"/>
      <c r="H3536"/>
      <c r="I3536" s="8"/>
      <c r="J3536" s="425"/>
      <c r="K3536"/>
      <c r="L3536"/>
      <c r="M3536"/>
      <c r="N3536"/>
      <c r="O3536"/>
      <c r="P3536"/>
      <c r="Q3536"/>
      <c r="R3536"/>
      <c r="S3536"/>
      <c r="T3536"/>
      <c r="U3536"/>
    </row>
    <row r="3537" spans="1:21" ht="15.75" customHeight="1">
      <c r="A3537"/>
      <c r="B3537"/>
      <c r="C3537"/>
      <c r="D3537"/>
      <c r="E3537"/>
      <c r="F3537"/>
      <c r="G3537"/>
      <c r="H3537"/>
      <c r="I3537" s="8"/>
      <c r="J3537" s="425"/>
      <c r="K3537"/>
      <c r="L3537"/>
      <c r="M3537"/>
      <c r="N3537"/>
      <c r="O3537"/>
      <c r="P3537"/>
      <c r="Q3537"/>
      <c r="R3537"/>
      <c r="S3537"/>
      <c r="T3537"/>
      <c r="U3537"/>
    </row>
    <row r="3538" spans="1:21" ht="15.75" customHeight="1">
      <c r="A3538"/>
      <c r="B3538"/>
      <c r="C3538"/>
      <c r="D3538"/>
      <c r="E3538"/>
      <c r="F3538"/>
      <c r="G3538"/>
      <c r="H3538"/>
      <c r="I3538" s="8"/>
      <c r="J3538" s="425"/>
      <c r="K3538"/>
      <c r="L3538"/>
      <c r="M3538"/>
      <c r="N3538"/>
      <c r="O3538"/>
      <c r="P3538"/>
      <c r="Q3538"/>
      <c r="R3538"/>
      <c r="S3538"/>
      <c r="T3538"/>
      <c r="U3538"/>
    </row>
    <row r="3539" spans="1:21" ht="15.75" customHeight="1">
      <c r="A3539"/>
      <c r="B3539"/>
      <c r="C3539"/>
      <c r="D3539"/>
      <c r="E3539"/>
      <c r="F3539"/>
      <c r="G3539"/>
      <c r="H3539"/>
      <c r="I3539" s="8"/>
      <c r="J3539" s="425"/>
      <c r="K3539"/>
      <c r="L3539"/>
      <c r="M3539"/>
      <c r="N3539"/>
      <c r="O3539"/>
      <c r="P3539"/>
      <c r="Q3539"/>
      <c r="R3539"/>
      <c r="S3539"/>
      <c r="T3539"/>
      <c r="U3539"/>
    </row>
    <row r="3540" spans="1:21" ht="15.75" customHeight="1">
      <c r="A3540"/>
      <c r="B3540"/>
      <c r="C3540"/>
      <c r="D3540"/>
      <c r="E3540"/>
      <c r="F3540"/>
      <c r="G3540"/>
      <c r="H3540"/>
      <c r="I3540" s="8"/>
      <c r="J3540" s="425"/>
      <c r="K3540"/>
      <c r="L3540"/>
      <c r="M3540"/>
      <c r="N3540"/>
      <c r="O3540"/>
      <c r="P3540"/>
      <c r="Q3540"/>
      <c r="R3540"/>
      <c r="S3540"/>
      <c r="T3540"/>
      <c r="U3540"/>
    </row>
    <row r="3541" spans="1:21" ht="15.75" customHeight="1">
      <c r="A3541"/>
      <c r="B3541"/>
      <c r="C3541"/>
      <c r="D3541"/>
      <c r="E3541"/>
      <c r="F3541"/>
      <c r="G3541"/>
      <c r="H3541"/>
      <c r="I3541" s="8"/>
      <c r="J3541" s="425"/>
      <c r="K3541"/>
      <c r="L3541"/>
      <c r="M3541"/>
      <c r="N3541"/>
      <c r="O3541"/>
      <c r="P3541"/>
      <c r="Q3541"/>
      <c r="R3541"/>
      <c r="S3541"/>
      <c r="T3541"/>
      <c r="U3541"/>
    </row>
    <row r="3542" spans="1:21" ht="15.75" customHeight="1">
      <c r="A3542"/>
      <c r="B3542"/>
      <c r="C3542"/>
      <c r="D3542"/>
      <c r="E3542"/>
      <c r="F3542"/>
      <c r="G3542"/>
      <c r="H3542"/>
      <c r="I3542" s="8"/>
      <c r="J3542" s="425"/>
      <c r="K3542"/>
      <c r="L3542"/>
      <c r="M3542"/>
      <c r="N3542"/>
      <c r="O3542"/>
      <c r="P3542"/>
      <c r="Q3542"/>
      <c r="R3542"/>
      <c r="S3542"/>
      <c r="T3542"/>
      <c r="U3542"/>
    </row>
    <row r="3543" spans="1:21" ht="15.75" customHeight="1">
      <c r="A3543"/>
      <c r="B3543"/>
      <c r="C3543"/>
      <c r="D3543"/>
      <c r="E3543"/>
      <c r="F3543"/>
      <c r="G3543"/>
      <c r="H3543"/>
      <c r="I3543" s="8"/>
      <c r="J3543" s="425"/>
      <c r="K3543"/>
      <c r="L3543"/>
      <c r="M3543"/>
      <c r="N3543"/>
      <c r="O3543"/>
      <c r="P3543"/>
      <c r="Q3543"/>
      <c r="R3543"/>
      <c r="S3543"/>
      <c r="T3543"/>
      <c r="U3543"/>
    </row>
    <row r="3544" spans="1:21" ht="15.75" customHeight="1">
      <c r="A3544"/>
      <c r="B3544"/>
      <c r="C3544"/>
      <c r="D3544"/>
      <c r="E3544"/>
      <c r="F3544"/>
      <c r="G3544"/>
      <c r="H3544"/>
      <c r="I3544" s="8"/>
      <c r="J3544" s="425"/>
      <c r="K3544"/>
      <c r="L3544"/>
      <c r="M3544"/>
      <c r="N3544"/>
      <c r="O3544"/>
      <c r="P3544"/>
      <c r="Q3544"/>
      <c r="R3544"/>
      <c r="S3544"/>
      <c r="T3544"/>
      <c r="U3544"/>
    </row>
    <row r="3545" spans="1:21" ht="15.75" customHeight="1">
      <c r="A3545"/>
      <c r="B3545"/>
      <c r="C3545"/>
      <c r="D3545"/>
      <c r="E3545"/>
      <c r="F3545"/>
      <c r="G3545"/>
      <c r="H3545"/>
      <c r="I3545" s="8"/>
      <c r="J3545" s="425"/>
      <c r="K3545"/>
      <c r="L3545"/>
      <c r="M3545"/>
      <c r="N3545"/>
      <c r="O3545"/>
      <c r="P3545"/>
      <c r="Q3545"/>
      <c r="R3545"/>
      <c r="S3545"/>
      <c r="T3545"/>
      <c r="U3545"/>
    </row>
    <row r="3546" spans="1:21" ht="15.75" customHeight="1">
      <c r="A3546"/>
      <c r="B3546"/>
      <c r="C3546"/>
      <c r="D3546"/>
      <c r="E3546"/>
      <c r="F3546"/>
      <c r="G3546"/>
      <c r="H3546"/>
      <c r="I3546" s="8"/>
      <c r="J3546" s="425"/>
      <c r="K3546"/>
      <c r="L3546"/>
      <c r="M3546"/>
      <c r="N3546"/>
      <c r="O3546"/>
      <c r="P3546"/>
      <c r="Q3546"/>
      <c r="R3546"/>
      <c r="S3546"/>
      <c r="T3546"/>
      <c r="U3546"/>
    </row>
    <row r="3547" spans="1:21" ht="15.75" customHeight="1">
      <c r="A3547"/>
      <c r="B3547"/>
      <c r="C3547"/>
      <c r="D3547"/>
      <c r="E3547"/>
      <c r="F3547"/>
      <c r="G3547"/>
      <c r="H3547"/>
      <c r="I3547" s="8"/>
      <c r="J3547" s="425"/>
      <c r="K3547"/>
      <c r="L3547"/>
      <c r="M3547"/>
      <c r="N3547"/>
      <c r="O3547"/>
      <c r="P3547"/>
      <c r="Q3547"/>
      <c r="R3547"/>
      <c r="S3547"/>
      <c r="T3547"/>
      <c r="U3547"/>
    </row>
    <row r="3548" spans="1:21" ht="15.75" customHeight="1">
      <c r="A3548"/>
      <c r="B3548"/>
      <c r="C3548"/>
      <c r="D3548"/>
      <c r="E3548"/>
      <c r="F3548"/>
      <c r="G3548"/>
      <c r="H3548"/>
      <c r="I3548" s="8"/>
      <c r="J3548" s="425"/>
      <c r="K3548"/>
      <c r="L3548"/>
      <c r="M3548"/>
      <c r="N3548"/>
      <c r="O3548"/>
      <c r="P3548"/>
      <c r="Q3548"/>
      <c r="R3548"/>
      <c r="S3548"/>
      <c r="T3548"/>
      <c r="U3548"/>
    </row>
    <row r="3549" spans="1:21" ht="15.75" customHeight="1">
      <c r="A3549"/>
      <c r="B3549"/>
      <c r="C3549"/>
      <c r="D3549"/>
      <c r="E3549"/>
      <c r="F3549"/>
      <c r="G3549"/>
      <c r="H3549"/>
      <c r="I3549" s="8"/>
      <c r="J3549" s="425"/>
      <c r="K3549"/>
      <c r="L3549"/>
      <c r="M3549"/>
      <c r="N3549"/>
      <c r="O3549"/>
      <c r="P3549"/>
      <c r="Q3549"/>
      <c r="R3549"/>
      <c r="S3549"/>
      <c r="T3549"/>
      <c r="U3549"/>
    </row>
    <row r="3550" spans="1:21" ht="15.75" customHeight="1">
      <c r="A3550"/>
      <c r="B3550"/>
      <c r="C3550"/>
      <c r="D3550"/>
      <c r="E3550"/>
      <c r="F3550"/>
      <c r="G3550"/>
      <c r="H3550"/>
      <c r="I3550" s="8"/>
      <c r="J3550" s="425"/>
      <c r="K3550"/>
      <c r="L3550"/>
      <c r="M3550"/>
      <c r="N3550"/>
      <c r="O3550"/>
      <c r="P3550"/>
      <c r="Q3550"/>
      <c r="R3550"/>
      <c r="S3550"/>
      <c r="T3550"/>
      <c r="U3550"/>
    </row>
    <row r="3551" spans="1:21" ht="15.75" customHeight="1">
      <c r="A3551"/>
      <c r="B3551"/>
      <c r="C3551"/>
      <c r="D3551"/>
      <c r="E3551"/>
      <c r="F3551"/>
      <c r="G3551"/>
      <c r="H3551"/>
      <c r="I3551" s="8"/>
      <c r="J3551" s="425"/>
      <c r="K3551"/>
      <c r="L3551"/>
      <c r="M3551"/>
      <c r="N3551"/>
      <c r="O3551"/>
      <c r="P3551"/>
      <c r="Q3551"/>
      <c r="R3551"/>
      <c r="S3551"/>
      <c r="T3551"/>
      <c r="U3551"/>
    </row>
    <row r="3552" spans="1:21" ht="15.75" customHeight="1">
      <c r="A3552"/>
      <c r="B3552"/>
      <c r="C3552"/>
      <c r="D3552"/>
      <c r="E3552"/>
      <c r="F3552"/>
      <c r="G3552"/>
      <c r="H3552"/>
      <c r="I3552" s="8"/>
      <c r="J3552" s="425"/>
      <c r="K3552"/>
      <c r="L3552"/>
      <c r="M3552"/>
      <c r="N3552"/>
      <c r="O3552"/>
      <c r="P3552"/>
      <c r="Q3552"/>
      <c r="R3552"/>
      <c r="S3552"/>
      <c r="T3552"/>
      <c r="U3552"/>
    </row>
    <row r="3553" spans="1:21" ht="15.75" customHeight="1">
      <c r="A3553"/>
      <c r="B3553"/>
      <c r="C3553"/>
      <c r="D3553"/>
      <c r="E3553"/>
      <c r="F3553"/>
      <c r="G3553"/>
      <c r="H3553"/>
      <c r="I3553" s="8"/>
      <c r="J3553" s="425"/>
      <c r="K3553"/>
      <c r="L3553"/>
      <c r="M3553"/>
      <c r="N3553"/>
      <c r="O3553"/>
      <c r="P3553"/>
      <c r="Q3553"/>
      <c r="R3553"/>
      <c r="S3553"/>
      <c r="T3553"/>
      <c r="U3553"/>
    </row>
    <row r="3554" spans="1:21" ht="15.75" customHeight="1">
      <c r="A3554"/>
      <c r="B3554"/>
      <c r="C3554"/>
      <c r="D3554"/>
      <c r="E3554"/>
      <c r="F3554"/>
      <c r="G3554"/>
      <c r="H3554"/>
      <c r="I3554" s="8"/>
      <c r="J3554" s="425"/>
      <c r="K3554"/>
      <c r="L3554"/>
      <c r="M3554"/>
      <c r="N3554"/>
      <c r="O3554"/>
      <c r="P3554"/>
      <c r="Q3554"/>
      <c r="R3554"/>
      <c r="S3554"/>
      <c r="T3554"/>
      <c r="U3554"/>
    </row>
    <row r="3555" spans="1:21" ht="15.75" customHeight="1">
      <c r="A3555"/>
      <c r="B3555"/>
      <c r="C3555"/>
      <c r="D3555"/>
      <c r="E3555"/>
      <c r="F3555"/>
      <c r="G3555"/>
      <c r="H3555"/>
      <c r="I3555" s="8"/>
      <c r="J3555" s="425"/>
      <c r="K3555"/>
      <c r="L3555"/>
      <c r="M3555"/>
      <c r="N3555"/>
      <c r="O3555"/>
      <c r="P3555"/>
      <c r="Q3555"/>
      <c r="R3555"/>
      <c r="S3555"/>
      <c r="T3555"/>
      <c r="U3555"/>
    </row>
    <row r="3556" spans="1:21" ht="15.75" customHeight="1">
      <c r="A3556"/>
      <c r="B3556"/>
      <c r="C3556"/>
      <c r="D3556"/>
      <c r="E3556"/>
      <c r="F3556"/>
      <c r="G3556"/>
      <c r="H3556"/>
      <c r="I3556" s="8"/>
      <c r="J3556" s="425"/>
      <c r="K3556"/>
      <c r="L3556"/>
      <c r="M3556"/>
      <c r="N3556"/>
      <c r="O3556"/>
      <c r="P3556"/>
      <c r="Q3556"/>
      <c r="R3556"/>
      <c r="S3556"/>
      <c r="T3556"/>
      <c r="U3556"/>
    </row>
    <row r="3557" spans="1:21" ht="15.75" customHeight="1">
      <c r="A3557"/>
      <c r="B3557"/>
      <c r="C3557"/>
      <c r="D3557"/>
      <c r="E3557"/>
      <c r="F3557"/>
      <c r="G3557"/>
      <c r="H3557"/>
      <c r="I3557" s="8"/>
      <c r="J3557" s="425"/>
      <c r="K3557"/>
      <c r="L3557"/>
      <c r="M3557"/>
      <c r="N3557"/>
      <c r="O3557"/>
      <c r="P3557"/>
      <c r="Q3557"/>
      <c r="R3557"/>
      <c r="S3557"/>
      <c r="T3557"/>
      <c r="U3557"/>
    </row>
    <row r="3558" spans="1:21" ht="15.75" customHeight="1">
      <c r="A3558"/>
      <c r="B3558"/>
      <c r="C3558"/>
      <c r="D3558"/>
      <c r="E3558"/>
      <c r="F3558"/>
      <c r="G3558"/>
      <c r="H3558"/>
      <c r="I3558" s="8"/>
      <c r="J3558" s="425"/>
      <c r="K3558"/>
      <c r="L3558"/>
      <c r="M3558"/>
      <c r="N3558"/>
      <c r="O3558"/>
      <c r="P3558"/>
      <c r="Q3558"/>
      <c r="R3558"/>
      <c r="S3558"/>
      <c r="T3558"/>
      <c r="U3558"/>
    </row>
    <row r="3559" spans="1:21" ht="15.75" customHeight="1">
      <c r="A3559"/>
      <c r="B3559"/>
      <c r="C3559"/>
      <c r="D3559"/>
      <c r="E3559"/>
      <c r="F3559"/>
      <c r="G3559"/>
      <c r="H3559"/>
      <c r="I3559" s="8"/>
      <c r="J3559" s="425"/>
      <c r="K3559"/>
      <c r="L3559"/>
      <c r="M3559"/>
      <c r="N3559"/>
      <c r="O3559"/>
      <c r="P3559"/>
      <c r="Q3559"/>
      <c r="R3559"/>
      <c r="S3559"/>
      <c r="T3559"/>
      <c r="U3559"/>
    </row>
    <row r="3560" spans="1:21" ht="15.75" customHeight="1">
      <c r="A3560"/>
      <c r="B3560"/>
      <c r="C3560"/>
      <c r="D3560"/>
      <c r="E3560"/>
      <c r="F3560"/>
      <c r="G3560"/>
      <c r="H3560"/>
      <c r="I3560" s="8"/>
      <c r="J3560" s="425"/>
      <c r="K3560"/>
      <c r="L3560"/>
      <c r="M3560"/>
      <c r="N3560"/>
      <c r="O3560"/>
      <c r="P3560"/>
      <c r="Q3560"/>
      <c r="R3560"/>
      <c r="S3560"/>
      <c r="T3560"/>
      <c r="U3560"/>
    </row>
    <row r="3561" spans="1:21" ht="15.75" customHeight="1">
      <c r="A3561"/>
      <c r="B3561"/>
      <c r="C3561"/>
      <c r="D3561"/>
      <c r="E3561"/>
      <c r="F3561"/>
      <c r="G3561"/>
      <c r="H3561"/>
      <c r="I3561" s="8"/>
      <c r="J3561" s="425"/>
      <c r="K3561"/>
      <c r="L3561"/>
      <c r="M3561"/>
      <c r="N3561"/>
      <c r="O3561"/>
      <c r="P3561"/>
      <c r="Q3561"/>
      <c r="R3561"/>
      <c r="S3561"/>
      <c r="T3561"/>
      <c r="U3561"/>
    </row>
    <row r="3562" spans="1:21" ht="15.75" customHeight="1">
      <c r="A3562"/>
      <c r="B3562"/>
      <c r="C3562"/>
      <c r="D3562"/>
      <c r="E3562"/>
      <c r="F3562"/>
      <c r="G3562"/>
      <c r="H3562"/>
      <c r="I3562" s="8"/>
      <c r="J3562" s="425"/>
      <c r="K3562"/>
      <c r="L3562"/>
      <c r="M3562"/>
      <c r="N3562"/>
      <c r="O3562"/>
      <c r="P3562"/>
      <c r="Q3562"/>
      <c r="R3562"/>
      <c r="S3562"/>
      <c r="T3562"/>
      <c r="U3562"/>
    </row>
    <row r="3563" spans="1:21" ht="15.75" customHeight="1">
      <c r="A3563"/>
      <c r="B3563"/>
      <c r="C3563"/>
      <c r="D3563"/>
      <c r="E3563"/>
      <c r="F3563"/>
      <c r="G3563"/>
      <c r="H3563"/>
      <c r="I3563" s="8"/>
      <c r="J3563" s="425"/>
      <c r="K3563"/>
      <c r="L3563"/>
      <c r="M3563"/>
      <c r="N3563"/>
      <c r="O3563"/>
      <c r="P3563"/>
      <c r="Q3563"/>
      <c r="R3563"/>
      <c r="S3563"/>
      <c r="T3563"/>
      <c r="U3563"/>
    </row>
    <row r="3564" spans="1:21" ht="15.75" customHeight="1">
      <c r="A3564"/>
      <c r="B3564"/>
      <c r="C3564"/>
      <c r="D3564"/>
      <c r="E3564"/>
      <c r="F3564"/>
      <c r="G3564"/>
      <c r="H3564"/>
      <c r="I3564" s="8"/>
      <c r="J3564" s="425"/>
      <c r="K3564"/>
      <c r="L3564"/>
      <c r="M3564"/>
      <c r="N3564"/>
      <c r="O3564"/>
      <c r="P3564"/>
      <c r="Q3564"/>
      <c r="R3564"/>
      <c r="S3564"/>
      <c r="T3564"/>
      <c r="U3564"/>
    </row>
    <row r="3565" spans="1:21" ht="15.75" customHeight="1">
      <c r="A3565"/>
      <c r="B3565"/>
      <c r="C3565"/>
      <c r="D3565"/>
      <c r="E3565"/>
      <c r="F3565"/>
      <c r="G3565"/>
      <c r="H3565"/>
      <c r="I3565" s="8"/>
      <c r="J3565" s="425"/>
      <c r="K3565"/>
      <c r="L3565"/>
      <c r="M3565"/>
      <c r="N3565"/>
      <c r="O3565"/>
      <c r="P3565"/>
      <c r="Q3565"/>
      <c r="R3565"/>
      <c r="S3565"/>
      <c r="T3565"/>
      <c r="U3565"/>
    </row>
    <row r="3566" spans="1:21" ht="15.75" customHeight="1">
      <c r="A3566"/>
      <c r="B3566"/>
      <c r="C3566"/>
      <c r="D3566"/>
      <c r="E3566"/>
      <c r="F3566"/>
      <c r="G3566"/>
      <c r="H3566"/>
      <c r="I3566" s="8"/>
      <c r="J3566" s="425"/>
      <c r="K3566"/>
      <c r="L3566"/>
      <c r="M3566"/>
      <c r="N3566"/>
      <c r="O3566"/>
      <c r="P3566"/>
      <c r="Q3566"/>
      <c r="R3566"/>
      <c r="S3566"/>
      <c r="T3566"/>
      <c r="U3566"/>
    </row>
    <row r="3567" spans="1:21" ht="15.75" customHeight="1">
      <c r="A3567"/>
      <c r="B3567"/>
      <c r="C3567"/>
      <c r="D3567"/>
      <c r="E3567"/>
      <c r="F3567"/>
      <c r="G3567"/>
      <c r="H3567"/>
      <c r="I3567" s="8"/>
      <c r="J3567" s="425"/>
      <c r="K3567"/>
      <c r="L3567"/>
      <c r="M3567"/>
      <c r="N3567"/>
      <c r="O3567"/>
      <c r="P3567"/>
      <c r="Q3567"/>
      <c r="R3567"/>
      <c r="S3567"/>
      <c r="T3567"/>
      <c r="U3567"/>
    </row>
    <row r="3568" spans="1:21" ht="15.75" customHeight="1">
      <c r="A3568"/>
      <c r="B3568"/>
      <c r="C3568"/>
      <c r="D3568"/>
      <c r="E3568"/>
      <c r="F3568"/>
      <c r="G3568"/>
      <c r="H3568"/>
      <c r="I3568" s="8"/>
      <c r="J3568" s="425"/>
      <c r="K3568"/>
      <c r="L3568"/>
      <c r="M3568"/>
      <c r="N3568"/>
      <c r="O3568"/>
      <c r="P3568"/>
      <c r="Q3568"/>
      <c r="R3568"/>
      <c r="S3568"/>
      <c r="T3568"/>
      <c r="U3568"/>
    </row>
    <row r="3569" spans="1:21" ht="15.75" customHeight="1">
      <c r="A3569"/>
      <c r="B3569"/>
      <c r="C3569"/>
      <c r="D3569"/>
      <c r="E3569"/>
      <c r="F3569"/>
      <c r="G3569"/>
      <c r="H3569"/>
      <c r="I3569" s="8"/>
      <c r="J3569" s="425"/>
      <c r="K3569"/>
      <c r="L3569"/>
      <c r="M3569"/>
      <c r="N3569"/>
      <c r="O3569"/>
      <c r="P3569"/>
      <c r="Q3569"/>
      <c r="R3569"/>
      <c r="S3569"/>
      <c r="T3569"/>
      <c r="U3569"/>
    </row>
    <row r="3570" spans="1:21" ht="15.75" customHeight="1">
      <c r="A3570"/>
      <c r="B3570"/>
      <c r="C3570"/>
      <c r="D3570"/>
      <c r="E3570"/>
      <c r="F3570"/>
      <c r="G3570"/>
      <c r="H3570"/>
      <c r="I3570" s="8"/>
      <c r="J3570" s="425"/>
      <c r="K3570"/>
      <c r="L3570"/>
      <c r="M3570"/>
      <c r="N3570"/>
      <c r="O3570"/>
      <c r="P3570"/>
      <c r="Q3570"/>
      <c r="R3570"/>
      <c r="S3570"/>
      <c r="T3570"/>
      <c r="U3570"/>
    </row>
    <row r="3571" spans="1:21" ht="15.75" customHeight="1">
      <c r="A3571"/>
      <c r="B3571"/>
      <c r="C3571"/>
      <c r="D3571"/>
      <c r="E3571"/>
      <c r="F3571"/>
      <c r="G3571"/>
      <c r="H3571"/>
      <c r="I3571" s="8"/>
      <c r="J3571" s="425"/>
      <c r="K3571"/>
      <c r="L3571"/>
      <c r="M3571"/>
      <c r="N3571"/>
      <c r="O3571"/>
      <c r="P3571"/>
      <c r="Q3571"/>
      <c r="R3571"/>
      <c r="S3571"/>
      <c r="T3571"/>
      <c r="U3571"/>
    </row>
    <row r="3572" spans="1:21" ht="15.75" customHeight="1">
      <c r="A3572"/>
      <c r="B3572"/>
      <c r="C3572"/>
      <c r="D3572"/>
      <c r="E3572"/>
      <c r="F3572"/>
      <c r="G3572"/>
      <c r="H3572"/>
      <c r="I3572" s="8"/>
      <c r="J3572" s="425"/>
      <c r="K3572"/>
      <c r="L3572"/>
      <c r="M3572"/>
      <c r="N3572"/>
      <c r="O3572"/>
      <c r="P3572"/>
      <c r="Q3572"/>
      <c r="R3572"/>
      <c r="S3572"/>
      <c r="T3572"/>
      <c r="U3572"/>
    </row>
    <row r="3573" spans="1:21" ht="15.75" customHeight="1">
      <c r="A3573"/>
      <c r="B3573"/>
      <c r="C3573"/>
      <c r="D3573"/>
      <c r="E3573"/>
      <c r="F3573"/>
      <c r="G3573"/>
      <c r="H3573"/>
      <c r="I3573" s="8"/>
      <c r="J3573" s="425"/>
      <c r="K3573"/>
      <c r="L3573"/>
      <c r="M3573"/>
      <c r="N3573"/>
      <c r="O3573"/>
      <c r="P3573"/>
      <c r="Q3573"/>
      <c r="R3573"/>
      <c r="S3573"/>
      <c r="T3573"/>
      <c r="U3573"/>
    </row>
    <row r="3574" spans="1:21" ht="15.75" customHeight="1">
      <c r="A3574"/>
      <c r="B3574"/>
      <c r="C3574"/>
      <c r="D3574"/>
      <c r="E3574"/>
      <c r="F3574"/>
      <c r="G3574"/>
      <c r="H3574"/>
      <c r="I3574" s="8"/>
      <c r="J3574" s="425"/>
      <c r="K3574"/>
      <c r="L3574"/>
      <c r="M3574"/>
      <c r="N3574"/>
      <c r="O3574"/>
      <c r="P3574"/>
      <c r="Q3574"/>
      <c r="R3574"/>
      <c r="S3574"/>
      <c r="T3574"/>
      <c r="U3574"/>
    </row>
    <row r="3575" spans="1:21" ht="15.75" customHeight="1">
      <c r="A3575"/>
      <c r="B3575"/>
      <c r="C3575"/>
      <c r="D3575"/>
      <c r="E3575"/>
      <c r="F3575"/>
      <c r="G3575"/>
      <c r="H3575"/>
      <c r="I3575" s="8"/>
      <c r="J3575" s="425"/>
      <c r="K3575"/>
      <c r="L3575"/>
      <c r="M3575"/>
      <c r="N3575"/>
      <c r="O3575"/>
      <c r="P3575"/>
      <c r="Q3575"/>
      <c r="R3575"/>
      <c r="S3575"/>
      <c r="T3575"/>
      <c r="U3575"/>
    </row>
    <row r="3576" spans="1:21" ht="15.75" customHeight="1">
      <c r="A3576"/>
      <c r="B3576"/>
      <c r="C3576"/>
      <c r="D3576"/>
      <c r="E3576"/>
      <c r="F3576"/>
      <c r="G3576"/>
      <c r="H3576"/>
      <c r="I3576" s="8"/>
      <c r="J3576" s="425"/>
      <c r="K3576"/>
      <c r="L3576"/>
      <c r="M3576"/>
      <c r="N3576"/>
      <c r="O3576"/>
      <c r="P3576"/>
      <c r="Q3576"/>
      <c r="R3576"/>
      <c r="S3576"/>
      <c r="T3576"/>
      <c r="U3576"/>
    </row>
    <row r="3577" spans="1:21" ht="15.75" customHeight="1">
      <c r="A3577"/>
      <c r="B3577"/>
      <c r="C3577"/>
      <c r="D3577"/>
      <c r="E3577"/>
      <c r="F3577"/>
      <c r="G3577"/>
      <c r="H3577"/>
      <c r="I3577" s="8"/>
      <c r="J3577" s="425"/>
      <c r="K3577"/>
      <c r="L3577"/>
      <c r="M3577"/>
      <c r="N3577"/>
      <c r="O3577"/>
      <c r="P3577"/>
      <c r="Q3577"/>
      <c r="R3577"/>
      <c r="S3577"/>
      <c r="T3577"/>
      <c r="U3577"/>
    </row>
    <row r="3578" spans="1:21" ht="15.75" customHeight="1">
      <c r="A3578"/>
      <c r="B3578"/>
      <c r="C3578"/>
      <c r="D3578"/>
      <c r="E3578"/>
      <c r="F3578"/>
      <c r="G3578"/>
      <c r="H3578"/>
      <c r="I3578" s="8"/>
      <c r="J3578" s="425"/>
      <c r="K3578"/>
      <c r="L3578"/>
      <c r="M3578"/>
      <c r="N3578"/>
      <c r="O3578"/>
      <c r="P3578"/>
      <c r="Q3578"/>
      <c r="R3578"/>
      <c r="S3578"/>
      <c r="T3578"/>
      <c r="U3578"/>
    </row>
    <row r="3579" spans="1:21" ht="15.75" customHeight="1">
      <c r="A3579"/>
      <c r="B3579"/>
      <c r="C3579"/>
      <c r="D3579"/>
      <c r="E3579"/>
      <c r="F3579"/>
      <c r="G3579"/>
      <c r="H3579"/>
      <c r="I3579" s="8"/>
      <c r="J3579" s="425"/>
      <c r="K3579"/>
      <c r="L3579"/>
      <c r="M3579"/>
      <c r="N3579"/>
      <c r="O3579"/>
      <c r="P3579"/>
      <c r="Q3579"/>
      <c r="R3579"/>
      <c r="S3579"/>
      <c r="T3579"/>
      <c r="U3579"/>
    </row>
    <row r="3580" spans="1:21" ht="15.75" customHeight="1">
      <c r="A3580"/>
      <c r="B3580"/>
      <c r="C3580"/>
      <c r="D3580"/>
      <c r="E3580"/>
      <c r="F3580"/>
      <c r="G3580"/>
      <c r="H3580"/>
      <c r="I3580" s="8"/>
      <c r="J3580" s="425"/>
      <c r="K3580"/>
      <c r="L3580"/>
      <c r="M3580"/>
      <c r="N3580"/>
      <c r="O3580"/>
      <c r="P3580"/>
      <c r="Q3580"/>
      <c r="R3580"/>
      <c r="S3580"/>
      <c r="T3580"/>
      <c r="U3580"/>
    </row>
    <row r="3581" spans="1:21" ht="15.75" customHeight="1">
      <c r="A3581"/>
      <c r="B3581"/>
      <c r="C3581"/>
      <c r="D3581"/>
      <c r="E3581"/>
      <c r="F3581"/>
      <c r="G3581"/>
      <c r="H3581"/>
      <c r="I3581" s="8"/>
      <c r="J3581" s="425"/>
      <c r="K3581"/>
      <c r="L3581"/>
      <c r="M3581"/>
      <c r="N3581"/>
      <c r="O3581"/>
      <c r="P3581"/>
      <c r="Q3581"/>
      <c r="R3581"/>
      <c r="S3581"/>
      <c r="T3581"/>
      <c r="U3581"/>
    </row>
    <row r="3582" spans="1:21" ht="15.75" customHeight="1">
      <c r="A3582"/>
      <c r="B3582"/>
      <c r="C3582"/>
      <c r="D3582"/>
      <c r="E3582"/>
      <c r="F3582"/>
      <c r="G3582"/>
      <c r="H3582"/>
      <c r="I3582" s="8"/>
      <c r="J3582" s="425"/>
      <c r="K3582"/>
      <c r="L3582"/>
      <c r="M3582"/>
      <c r="N3582"/>
      <c r="O3582"/>
      <c r="P3582"/>
      <c r="Q3582"/>
      <c r="R3582"/>
      <c r="S3582"/>
      <c r="T3582"/>
      <c r="U3582"/>
    </row>
    <row r="3583" spans="1:21" ht="15.75" customHeight="1">
      <c r="A3583"/>
      <c r="B3583"/>
      <c r="C3583"/>
      <c r="D3583"/>
      <c r="E3583"/>
      <c r="F3583"/>
      <c r="G3583"/>
      <c r="H3583"/>
      <c r="I3583" s="8"/>
      <c r="J3583" s="425"/>
      <c r="K3583"/>
      <c r="L3583"/>
      <c r="M3583"/>
      <c r="N3583"/>
      <c r="O3583"/>
      <c r="P3583"/>
      <c r="Q3583"/>
      <c r="R3583"/>
      <c r="S3583"/>
      <c r="T3583"/>
      <c r="U3583"/>
    </row>
    <row r="3584" spans="1:21" ht="15.75" customHeight="1">
      <c r="A3584"/>
      <c r="B3584"/>
      <c r="C3584"/>
      <c r="D3584"/>
      <c r="E3584"/>
      <c r="F3584"/>
      <c r="G3584"/>
      <c r="H3584"/>
      <c r="I3584" s="8"/>
      <c r="J3584" s="425"/>
      <c r="K3584"/>
      <c r="L3584"/>
      <c r="M3584"/>
      <c r="N3584"/>
      <c r="O3584"/>
      <c r="P3584"/>
      <c r="Q3584"/>
      <c r="R3584"/>
      <c r="S3584"/>
      <c r="T3584"/>
      <c r="U3584"/>
    </row>
    <row r="3585" spans="1:21" ht="15.75" customHeight="1">
      <c r="A3585"/>
      <c r="B3585"/>
      <c r="C3585"/>
      <c r="D3585"/>
      <c r="E3585"/>
      <c r="F3585"/>
      <c r="G3585"/>
      <c r="H3585"/>
      <c r="I3585" s="8"/>
      <c r="J3585" s="425"/>
      <c r="K3585"/>
      <c r="L3585"/>
      <c r="M3585"/>
      <c r="N3585"/>
      <c r="O3585"/>
      <c r="P3585"/>
      <c r="Q3585"/>
      <c r="R3585"/>
      <c r="S3585"/>
      <c r="T3585"/>
      <c r="U3585"/>
    </row>
    <row r="3586" spans="1:21" ht="15.75" customHeight="1">
      <c r="A3586"/>
      <c r="B3586"/>
      <c r="C3586"/>
      <c r="D3586"/>
      <c r="E3586"/>
      <c r="F3586"/>
      <c r="G3586"/>
      <c r="H3586"/>
      <c r="I3586" s="8"/>
      <c r="J3586" s="425"/>
      <c r="K3586"/>
      <c r="L3586"/>
      <c r="M3586"/>
      <c r="N3586"/>
      <c r="O3586"/>
      <c r="P3586"/>
      <c r="Q3586"/>
      <c r="R3586"/>
      <c r="S3586"/>
      <c r="T3586"/>
      <c r="U3586"/>
    </row>
    <row r="3587" spans="1:21" ht="15.75" customHeight="1">
      <c r="A3587"/>
      <c r="B3587"/>
      <c r="C3587"/>
      <c r="D3587"/>
      <c r="E3587"/>
      <c r="F3587"/>
      <c r="G3587"/>
      <c r="H3587"/>
      <c r="I3587" s="8"/>
      <c r="J3587" s="425"/>
      <c r="K3587"/>
      <c r="L3587"/>
      <c r="M3587"/>
      <c r="N3587"/>
      <c r="O3587"/>
      <c r="P3587"/>
      <c r="Q3587"/>
      <c r="R3587"/>
      <c r="S3587"/>
      <c r="T3587"/>
      <c r="U3587"/>
    </row>
    <row r="3588" spans="1:21" ht="15.75" customHeight="1">
      <c r="A3588"/>
      <c r="B3588"/>
      <c r="C3588"/>
      <c r="D3588"/>
      <c r="E3588"/>
      <c r="F3588"/>
      <c r="G3588"/>
      <c r="H3588"/>
      <c r="I3588" s="8"/>
      <c r="J3588" s="425"/>
      <c r="K3588"/>
      <c r="L3588"/>
      <c r="M3588"/>
      <c r="N3588"/>
      <c r="O3588"/>
      <c r="P3588"/>
      <c r="Q3588"/>
      <c r="R3588"/>
      <c r="S3588"/>
      <c r="T3588"/>
      <c r="U3588"/>
    </row>
    <row r="3589" spans="1:21" ht="15.75" customHeight="1">
      <c r="A3589"/>
      <c r="B3589"/>
      <c r="C3589"/>
      <c r="D3589"/>
      <c r="E3589"/>
      <c r="F3589"/>
      <c r="G3589"/>
      <c r="H3589"/>
      <c r="I3589" s="8"/>
      <c r="J3589" s="425"/>
      <c r="K3589"/>
      <c r="L3589"/>
      <c r="M3589"/>
      <c r="N3589"/>
      <c r="O3589"/>
      <c r="P3589"/>
      <c r="Q3589"/>
      <c r="R3589"/>
      <c r="S3589"/>
      <c r="T3589"/>
      <c r="U3589"/>
    </row>
    <row r="3590" spans="1:21" ht="15.75" customHeight="1">
      <c r="A3590"/>
      <c r="B3590"/>
      <c r="C3590"/>
      <c r="D3590"/>
      <c r="E3590"/>
      <c r="F3590"/>
      <c r="G3590"/>
      <c r="H3590"/>
      <c r="I3590" s="8"/>
      <c r="J3590" s="425"/>
      <c r="K3590"/>
      <c r="L3590"/>
      <c r="M3590"/>
      <c r="N3590"/>
      <c r="O3590"/>
      <c r="P3590"/>
      <c r="Q3590"/>
      <c r="R3590"/>
      <c r="S3590"/>
      <c r="T3590"/>
      <c r="U3590"/>
    </row>
    <row r="3591" spans="1:21" ht="15.75" customHeight="1">
      <c r="A3591"/>
      <c r="B3591"/>
      <c r="C3591"/>
      <c r="D3591"/>
      <c r="E3591"/>
      <c r="F3591"/>
      <c r="G3591"/>
      <c r="H3591"/>
      <c r="I3591" s="8"/>
      <c r="J3591" s="425"/>
      <c r="K3591"/>
      <c r="L3591"/>
      <c r="M3591"/>
      <c r="N3591"/>
      <c r="O3591"/>
      <c r="P3591"/>
      <c r="Q3591"/>
      <c r="R3591"/>
      <c r="S3591"/>
      <c r="T3591"/>
      <c r="U3591"/>
    </row>
    <row r="3592" spans="1:21" ht="15.75" customHeight="1">
      <c r="A3592"/>
      <c r="B3592"/>
      <c r="C3592"/>
      <c r="D3592"/>
      <c r="E3592"/>
      <c r="F3592"/>
      <c r="G3592"/>
      <c r="H3592"/>
      <c r="I3592" s="8"/>
      <c r="J3592" s="425"/>
      <c r="K3592"/>
      <c r="L3592"/>
      <c r="M3592"/>
      <c r="N3592"/>
      <c r="O3592"/>
      <c r="P3592"/>
      <c r="Q3592"/>
      <c r="R3592"/>
      <c r="S3592"/>
      <c r="T3592"/>
      <c r="U3592"/>
    </row>
    <row r="3593" spans="1:21" ht="15.75" customHeight="1">
      <c r="A3593"/>
      <c r="B3593"/>
      <c r="C3593"/>
      <c r="D3593"/>
      <c r="E3593"/>
      <c r="F3593"/>
      <c r="G3593"/>
      <c r="H3593"/>
      <c r="I3593" s="8"/>
      <c r="J3593" s="425"/>
      <c r="K3593"/>
      <c r="L3593"/>
      <c r="M3593"/>
      <c r="N3593"/>
      <c r="O3593"/>
      <c r="P3593"/>
      <c r="Q3593"/>
      <c r="R3593"/>
      <c r="S3593"/>
      <c r="T3593"/>
      <c r="U3593"/>
    </row>
    <row r="3594" spans="1:21" ht="15.75" customHeight="1">
      <c r="A3594"/>
      <c r="B3594"/>
      <c r="C3594"/>
      <c r="D3594"/>
      <c r="E3594"/>
      <c r="F3594"/>
      <c r="G3594"/>
      <c r="H3594"/>
      <c r="I3594" s="8"/>
      <c r="J3594" s="425"/>
      <c r="K3594"/>
      <c r="L3594"/>
      <c r="M3594"/>
      <c r="N3594"/>
      <c r="O3594"/>
      <c r="P3594"/>
      <c r="Q3594"/>
      <c r="R3594"/>
      <c r="S3594"/>
      <c r="T3594"/>
      <c r="U3594"/>
    </row>
    <row r="3595" spans="1:21" ht="15.75" customHeight="1">
      <c r="A3595"/>
      <c r="B3595"/>
      <c r="C3595"/>
      <c r="D3595"/>
      <c r="E3595"/>
      <c r="F3595"/>
      <c r="G3595"/>
      <c r="H3595"/>
      <c r="I3595" s="8"/>
      <c r="J3595" s="425"/>
      <c r="K3595"/>
      <c r="L3595"/>
      <c r="M3595"/>
      <c r="N3595"/>
      <c r="O3595"/>
      <c r="P3595"/>
      <c r="Q3595"/>
      <c r="R3595"/>
      <c r="S3595"/>
      <c r="T3595"/>
      <c r="U3595"/>
    </row>
    <row r="3596" spans="1:21" ht="15.75" customHeight="1">
      <c r="A3596"/>
      <c r="B3596"/>
      <c r="C3596"/>
      <c r="D3596"/>
      <c r="E3596"/>
      <c r="F3596"/>
      <c r="G3596"/>
      <c r="H3596"/>
      <c r="I3596" s="8"/>
      <c r="J3596" s="425"/>
      <c r="K3596"/>
      <c r="L3596"/>
      <c r="M3596"/>
      <c r="N3596"/>
      <c r="O3596"/>
      <c r="P3596"/>
      <c r="Q3596"/>
      <c r="R3596"/>
      <c r="S3596"/>
      <c r="T3596"/>
      <c r="U3596"/>
    </row>
    <row r="3597" spans="1:21" ht="15.75" customHeight="1">
      <c r="A3597"/>
      <c r="B3597"/>
      <c r="C3597"/>
      <c r="D3597"/>
      <c r="E3597"/>
      <c r="F3597"/>
      <c r="G3597"/>
      <c r="H3597"/>
      <c r="I3597" s="8"/>
      <c r="J3597" s="425"/>
      <c r="K3597"/>
      <c r="L3597"/>
      <c r="M3597"/>
      <c r="N3597"/>
      <c r="O3597"/>
      <c r="P3597"/>
      <c r="Q3597"/>
      <c r="R3597"/>
      <c r="S3597"/>
      <c r="T3597"/>
      <c r="U3597"/>
    </row>
    <row r="3598" spans="1:21" ht="15.75" customHeight="1">
      <c r="A3598"/>
      <c r="B3598"/>
      <c r="C3598"/>
      <c r="D3598"/>
      <c r="E3598"/>
      <c r="F3598"/>
      <c r="G3598"/>
      <c r="H3598"/>
      <c r="I3598" s="8"/>
      <c r="J3598" s="425"/>
      <c r="K3598"/>
      <c r="L3598"/>
      <c r="M3598"/>
      <c r="N3598"/>
      <c r="O3598"/>
      <c r="P3598"/>
      <c r="Q3598"/>
      <c r="R3598"/>
      <c r="S3598"/>
      <c r="T3598"/>
      <c r="U3598"/>
    </row>
    <row r="3599" spans="1:21" ht="15.75" customHeight="1">
      <c r="A3599"/>
      <c r="B3599"/>
      <c r="C3599"/>
      <c r="D3599"/>
      <c r="E3599"/>
      <c r="F3599"/>
      <c r="G3599"/>
      <c r="H3599"/>
      <c r="I3599" s="8"/>
      <c r="J3599" s="425"/>
      <c r="K3599"/>
      <c r="L3599"/>
      <c r="M3599"/>
      <c r="N3599"/>
      <c r="O3599"/>
      <c r="P3599"/>
      <c r="Q3599"/>
      <c r="R3599"/>
      <c r="S3599"/>
      <c r="T3599"/>
      <c r="U3599"/>
    </row>
    <row r="3600" spans="1:21" ht="15.75" customHeight="1">
      <c r="A3600"/>
      <c r="B3600"/>
      <c r="C3600"/>
      <c r="D3600"/>
      <c r="E3600"/>
      <c r="F3600"/>
      <c r="G3600"/>
      <c r="H3600"/>
      <c r="I3600" s="8"/>
      <c r="J3600" s="425"/>
      <c r="K3600"/>
      <c r="L3600"/>
      <c r="M3600"/>
      <c r="N3600"/>
      <c r="O3600"/>
      <c r="P3600"/>
      <c r="Q3600"/>
      <c r="R3600"/>
      <c r="S3600"/>
      <c r="T3600"/>
      <c r="U3600"/>
    </row>
    <row r="3601" spans="1:21" ht="15.75" customHeight="1">
      <c r="A3601"/>
      <c r="B3601"/>
      <c r="C3601"/>
      <c r="D3601"/>
      <c r="E3601"/>
      <c r="F3601"/>
      <c r="G3601"/>
      <c r="H3601"/>
      <c r="I3601" s="8"/>
      <c r="J3601" s="425"/>
      <c r="K3601"/>
      <c r="L3601"/>
      <c r="M3601"/>
      <c r="N3601"/>
      <c r="O3601"/>
      <c r="P3601"/>
      <c r="Q3601"/>
      <c r="R3601"/>
      <c r="S3601"/>
      <c r="T3601"/>
      <c r="U3601"/>
    </row>
    <row r="3602" spans="1:21" ht="15.75" customHeight="1">
      <c r="A3602"/>
      <c r="B3602"/>
      <c r="C3602"/>
      <c r="D3602"/>
      <c r="E3602"/>
      <c r="F3602"/>
      <c r="G3602"/>
      <c r="H3602"/>
      <c r="I3602" s="8"/>
      <c r="J3602" s="425"/>
      <c r="K3602"/>
      <c r="L3602"/>
      <c r="M3602"/>
      <c r="N3602"/>
      <c r="O3602"/>
      <c r="P3602"/>
      <c r="Q3602"/>
      <c r="R3602"/>
      <c r="S3602"/>
      <c r="T3602"/>
      <c r="U3602"/>
    </row>
    <row r="3603" spans="1:21" ht="15.75" customHeight="1">
      <c r="A3603"/>
      <c r="B3603"/>
      <c r="C3603"/>
      <c r="D3603"/>
      <c r="E3603"/>
      <c r="F3603"/>
      <c r="G3603"/>
      <c r="H3603"/>
      <c r="I3603" s="8"/>
      <c r="J3603" s="425"/>
      <c r="K3603"/>
      <c r="L3603"/>
      <c r="M3603"/>
      <c r="N3603"/>
      <c r="O3603"/>
      <c r="P3603"/>
      <c r="Q3603"/>
      <c r="R3603"/>
      <c r="S3603"/>
      <c r="T3603"/>
      <c r="U3603"/>
    </row>
    <row r="3604" spans="1:21" ht="15.75" customHeight="1">
      <c r="A3604"/>
      <c r="B3604"/>
      <c r="C3604"/>
      <c r="D3604"/>
      <c r="E3604"/>
      <c r="F3604"/>
      <c r="G3604"/>
      <c r="H3604"/>
      <c r="I3604" s="8"/>
      <c r="J3604" s="425"/>
      <c r="K3604"/>
      <c r="L3604"/>
      <c r="M3604"/>
      <c r="N3604"/>
      <c r="O3604"/>
      <c r="P3604"/>
      <c r="Q3604"/>
      <c r="R3604"/>
      <c r="S3604"/>
      <c r="T3604"/>
      <c r="U3604"/>
    </row>
    <row r="3605" spans="1:21" ht="15.75" customHeight="1">
      <c r="A3605"/>
      <c r="B3605"/>
      <c r="C3605"/>
      <c r="D3605"/>
      <c r="E3605"/>
      <c r="F3605"/>
      <c r="G3605"/>
      <c r="H3605"/>
      <c r="I3605" s="8"/>
      <c r="J3605" s="425"/>
      <c r="K3605"/>
      <c r="L3605"/>
      <c r="M3605"/>
      <c r="N3605"/>
      <c r="O3605"/>
      <c r="P3605"/>
      <c r="Q3605"/>
      <c r="R3605"/>
      <c r="S3605"/>
      <c r="T3605"/>
      <c r="U3605"/>
    </row>
    <row r="3606" spans="1:21" ht="15.75" customHeight="1">
      <c r="A3606"/>
      <c r="B3606"/>
      <c r="C3606"/>
      <c r="D3606"/>
      <c r="E3606"/>
      <c r="F3606"/>
      <c r="G3606"/>
      <c r="H3606"/>
      <c r="I3606" s="8"/>
      <c r="J3606" s="425"/>
      <c r="K3606"/>
      <c r="L3606"/>
      <c r="M3606"/>
      <c r="N3606"/>
      <c r="O3606"/>
      <c r="P3606"/>
      <c r="Q3606"/>
      <c r="R3606"/>
      <c r="S3606"/>
      <c r="T3606"/>
      <c r="U3606"/>
    </row>
    <row r="3607" spans="1:21" ht="15.75" customHeight="1">
      <c r="A3607"/>
      <c r="B3607"/>
      <c r="C3607"/>
      <c r="D3607"/>
      <c r="E3607"/>
      <c r="F3607"/>
      <c r="G3607"/>
      <c r="H3607"/>
      <c r="I3607" s="8"/>
      <c r="J3607" s="425"/>
      <c r="K3607"/>
      <c r="L3607"/>
      <c r="M3607"/>
      <c r="N3607"/>
      <c r="O3607"/>
      <c r="P3607"/>
      <c r="Q3607"/>
      <c r="R3607"/>
      <c r="S3607"/>
      <c r="T3607"/>
      <c r="U3607"/>
    </row>
    <row r="3608" spans="1:21" ht="15.75" customHeight="1">
      <c r="A3608"/>
      <c r="B3608"/>
      <c r="C3608"/>
      <c r="D3608"/>
      <c r="E3608"/>
      <c r="F3608"/>
      <c r="G3608"/>
      <c r="H3608"/>
      <c r="I3608" s="8"/>
      <c r="J3608" s="425"/>
      <c r="K3608"/>
      <c r="L3608"/>
      <c r="M3608"/>
      <c r="N3608"/>
      <c r="O3608"/>
      <c r="P3608"/>
      <c r="Q3608"/>
      <c r="R3608"/>
      <c r="S3608"/>
      <c r="T3608"/>
      <c r="U3608"/>
    </row>
    <row r="3609" spans="1:21" ht="15.75" customHeight="1">
      <c r="A3609"/>
      <c r="B3609"/>
      <c r="C3609"/>
      <c r="D3609"/>
      <c r="E3609"/>
      <c r="F3609"/>
      <c r="G3609"/>
      <c r="H3609"/>
      <c r="I3609" s="8"/>
      <c r="J3609" s="425"/>
      <c r="K3609"/>
      <c r="L3609"/>
      <c r="M3609"/>
      <c r="N3609"/>
      <c r="O3609"/>
      <c r="P3609"/>
      <c r="Q3609"/>
      <c r="R3609"/>
      <c r="S3609"/>
      <c r="T3609"/>
      <c r="U3609"/>
    </row>
    <row r="3610" spans="1:21" ht="15.75" customHeight="1">
      <c r="A3610"/>
      <c r="B3610"/>
      <c r="C3610"/>
      <c r="D3610"/>
      <c r="E3610"/>
      <c r="F3610"/>
      <c r="G3610"/>
      <c r="H3610"/>
      <c r="I3610" s="8"/>
      <c r="J3610" s="425"/>
      <c r="K3610"/>
      <c r="L3610"/>
      <c r="M3610"/>
      <c r="N3610"/>
      <c r="O3610"/>
      <c r="P3610"/>
      <c r="Q3610"/>
      <c r="R3610"/>
      <c r="S3610"/>
      <c r="T3610"/>
      <c r="U3610"/>
    </row>
    <row r="3611" spans="1:21" ht="15.75" customHeight="1">
      <c r="A3611"/>
      <c r="B3611"/>
      <c r="C3611"/>
      <c r="D3611"/>
      <c r="E3611"/>
      <c r="F3611"/>
      <c r="G3611"/>
      <c r="H3611"/>
      <c r="I3611" s="8"/>
      <c r="J3611" s="425"/>
      <c r="K3611"/>
      <c r="L3611"/>
      <c r="M3611"/>
      <c r="N3611"/>
      <c r="O3611"/>
      <c r="P3611"/>
      <c r="Q3611"/>
      <c r="R3611"/>
      <c r="S3611"/>
      <c r="T3611"/>
      <c r="U3611"/>
    </row>
    <row r="3612" spans="1:21" ht="15.75" customHeight="1">
      <c r="A3612"/>
      <c r="B3612"/>
      <c r="C3612"/>
      <c r="D3612"/>
      <c r="E3612"/>
      <c r="F3612"/>
      <c r="G3612"/>
      <c r="H3612"/>
      <c r="I3612" s="8"/>
      <c r="J3612" s="425"/>
      <c r="K3612"/>
      <c r="L3612"/>
      <c r="M3612"/>
      <c r="N3612"/>
      <c r="O3612"/>
      <c r="P3612"/>
      <c r="Q3612"/>
      <c r="R3612"/>
      <c r="S3612"/>
      <c r="T3612"/>
      <c r="U3612"/>
    </row>
    <row r="3613" spans="1:21" ht="15.75" customHeight="1">
      <c r="A3613"/>
      <c r="B3613"/>
      <c r="C3613"/>
      <c r="D3613"/>
      <c r="E3613"/>
      <c r="F3613"/>
      <c r="G3613"/>
      <c r="H3613"/>
      <c r="I3613" s="8"/>
      <c r="J3613" s="425"/>
      <c r="K3613"/>
      <c r="L3613"/>
      <c r="M3613"/>
      <c r="N3613"/>
      <c r="O3613"/>
      <c r="P3613"/>
      <c r="Q3613"/>
      <c r="R3613"/>
      <c r="S3613"/>
      <c r="T3613"/>
      <c r="U3613"/>
    </row>
    <row r="3614" spans="1:21" ht="15.75" customHeight="1">
      <c r="A3614"/>
      <c r="B3614"/>
      <c r="C3614"/>
      <c r="D3614"/>
      <c r="E3614"/>
      <c r="F3614"/>
      <c r="G3614"/>
      <c r="H3614"/>
      <c r="I3614" s="8"/>
      <c r="J3614" s="425"/>
      <c r="K3614"/>
      <c r="L3614"/>
      <c r="M3614"/>
      <c r="N3614"/>
      <c r="O3614"/>
      <c r="P3614"/>
      <c r="Q3614"/>
      <c r="R3614"/>
      <c r="S3614"/>
      <c r="T3614"/>
      <c r="U3614"/>
    </row>
    <row r="3615" spans="1:21" ht="15.75" customHeight="1">
      <c r="A3615"/>
      <c r="B3615"/>
      <c r="C3615"/>
      <c r="D3615"/>
      <c r="E3615"/>
      <c r="F3615"/>
      <c r="G3615"/>
      <c r="H3615"/>
      <c r="I3615" s="8"/>
      <c r="J3615" s="425"/>
      <c r="K3615"/>
      <c r="L3615"/>
      <c r="M3615"/>
      <c r="N3615"/>
      <c r="O3615"/>
      <c r="P3615"/>
      <c r="Q3615"/>
      <c r="R3615"/>
      <c r="S3615"/>
      <c r="T3615"/>
      <c r="U3615"/>
    </row>
    <row r="3616" spans="1:21" ht="15.75" customHeight="1">
      <c r="A3616"/>
      <c r="B3616"/>
      <c r="C3616"/>
      <c r="D3616"/>
      <c r="E3616"/>
      <c r="F3616"/>
      <c r="G3616"/>
      <c r="H3616"/>
      <c r="I3616" s="8"/>
      <c r="J3616" s="425"/>
      <c r="K3616"/>
      <c r="L3616"/>
      <c r="M3616"/>
      <c r="N3616"/>
      <c r="O3616"/>
      <c r="P3616"/>
      <c r="Q3616"/>
      <c r="R3616"/>
      <c r="S3616"/>
      <c r="T3616"/>
      <c r="U3616"/>
    </row>
    <row r="3617" spans="1:21" ht="15.75" customHeight="1">
      <c r="A3617"/>
      <c r="B3617"/>
      <c r="C3617"/>
      <c r="D3617"/>
      <c r="E3617"/>
      <c r="F3617"/>
      <c r="G3617"/>
      <c r="H3617"/>
      <c r="I3617" s="8"/>
      <c r="J3617" s="425"/>
      <c r="K3617"/>
      <c r="L3617"/>
      <c r="M3617"/>
      <c r="N3617"/>
      <c r="O3617"/>
      <c r="P3617"/>
      <c r="Q3617"/>
      <c r="R3617"/>
      <c r="S3617"/>
      <c r="T3617"/>
      <c r="U3617"/>
    </row>
    <row r="3618" spans="1:21" ht="15.75" customHeight="1">
      <c r="A3618"/>
      <c r="B3618"/>
      <c r="C3618"/>
      <c r="D3618"/>
      <c r="E3618"/>
      <c r="F3618"/>
      <c r="G3618"/>
      <c r="H3618"/>
      <c r="I3618" s="8"/>
      <c r="J3618" s="425"/>
      <c r="K3618"/>
      <c r="L3618"/>
      <c r="M3618"/>
      <c r="N3618"/>
      <c r="O3618"/>
      <c r="P3618"/>
      <c r="Q3618"/>
      <c r="R3618"/>
      <c r="S3618"/>
      <c r="T3618"/>
      <c r="U3618"/>
    </row>
    <row r="3619" spans="1:21" ht="15.75" customHeight="1">
      <c r="A3619"/>
      <c r="B3619"/>
      <c r="C3619"/>
      <c r="D3619"/>
      <c r="E3619"/>
      <c r="F3619"/>
      <c r="G3619"/>
      <c r="H3619"/>
      <c r="I3619" s="8"/>
      <c r="J3619" s="425"/>
      <c r="K3619"/>
      <c r="L3619"/>
      <c r="M3619"/>
      <c r="N3619"/>
      <c r="O3619"/>
      <c r="P3619"/>
      <c r="Q3619"/>
      <c r="R3619"/>
      <c r="S3619"/>
      <c r="T3619"/>
      <c r="U3619"/>
    </row>
    <row r="3620" spans="1:21" ht="15.75" customHeight="1">
      <c r="A3620"/>
      <c r="B3620"/>
      <c r="C3620"/>
      <c r="D3620"/>
      <c r="E3620"/>
      <c r="F3620"/>
      <c r="G3620"/>
      <c r="H3620"/>
      <c r="I3620" s="8"/>
      <c r="J3620" s="425"/>
      <c r="K3620"/>
      <c r="L3620"/>
      <c r="M3620"/>
      <c r="N3620"/>
      <c r="O3620"/>
      <c r="P3620"/>
      <c r="Q3620"/>
      <c r="R3620"/>
      <c r="S3620"/>
      <c r="T3620"/>
      <c r="U3620"/>
    </row>
    <row r="3621" spans="1:21" ht="15.75" customHeight="1">
      <c r="A3621"/>
      <c r="B3621"/>
      <c r="C3621"/>
      <c r="D3621"/>
      <c r="E3621"/>
      <c r="F3621"/>
      <c r="G3621"/>
      <c r="H3621"/>
      <c r="I3621" s="8"/>
      <c r="J3621" s="425"/>
      <c r="K3621"/>
      <c r="L3621"/>
      <c r="M3621"/>
      <c r="N3621"/>
      <c r="O3621"/>
      <c r="P3621"/>
      <c r="Q3621"/>
      <c r="R3621"/>
      <c r="S3621"/>
      <c r="T3621"/>
      <c r="U3621"/>
    </row>
    <row r="3622" spans="1:21" ht="15.75" customHeight="1">
      <c r="A3622"/>
      <c r="B3622"/>
      <c r="C3622"/>
      <c r="D3622"/>
      <c r="E3622"/>
      <c r="F3622"/>
      <c r="G3622"/>
      <c r="H3622"/>
      <c r="I3622" s="8"/>
      <c r="J3622" s="425"/>
      <c r="K3622"/>
      <c r="L3622"/>
      <c r="M3622"/>
      <c r="N3622"/>
      <c r="O3622"/>
      <c r="P3622"/>
      <c r="Q3622"/>
      <c r="R3622"/>
      <c r="S3622"/>
      <c r="T3622"/>
      <c r="U3622"/>
    </row>
    <row r="3623" spans="1:21" ht="15.75" customHeight="1">
      <c r="A3623"/>
      <c r="B3623"/>
      <c r="C3623"/>
      <c r="D3623"/>
      <c r="E3623"/>
      <c r="F3623"/>
      <c r="G3623"/>
      <c r="H3623"/>
      <c r="I3623" s="8"/>
      <c r="J3623" s="425"/>
      <c r="K3623"/>
      <c r="L3623"/>
      <c r="M3623"/>
      <c r="N3623"/>
      <c r="O3623"/>
      <c r="P3623"/>
      <c r="Q3623"/>
      <c r="R3623"/>
      <c r="S3623"/>
      <c r="T3623"/>
      <c r="U3623"/>
    </row>
    <row r="3624" spans="1:21" ht="15.75" customHeight="1">
      <c r="A3624"/>
      <c r="B3624"/>
      <c r="C3624"/>
      <c r="D3624"/>
      <c r="E3624"/>
      <c r="F3624"/>
      <c r="G3624"/>
      <c r="H3624"/>
      <c r="I3624" s="8"/>
      <c r="J3624" s="425"/>
      <c r="K3624"/>
      <c r="L3624"/>
      <c r="M3624"/>
      <c r="N3624"/>
      <c r="O3624"/>
      <c r="P3624"/>
      <c r="Q3624"/>
      <c r="R3624"/>
      <c r="S3624"/>
      <c r="T3624"/>
      <c r="U3624"/>
    </row>
    <row r="3625" spans="1:21" ht="15.75" customHeight="1">
      <c r="A3625"/>
      <c r="B3625"/>
      <c r="C3625"/>
      <c r="D3625"/>
      <c r="E3625"/>
      <c r="F3625"/>
      <c r="G3625"/>
      <c r="H3625"/>
      <c r="I3625" s="8"/>
      <c r="J3625" s="425"/>
      <c r="K3625"/>
      <c r="L3625"/>
      <c r="M3625"/>
      <c r="N3625"/>
      <c r="O3625"/>
      <c r="P3625"/>
      <c r="Q3625"/>
      <c r="R3625"/>
      <c r="S3625"/>
      <c r="T3625"/>
      <c r="U3625"/>
    </row>
    <row r="3626" spans="1:21" ht="15.75" customHeight="1">
      <c r="A3626"/>
      <c r="B3626"/>
      <c r="C3626"/>
      <c r="D3626"/>
      <c r="E3626"/>
      <c r="F3626"/>
      <c r="G3626"/>
      <c r="H3626"/>
      <c r="I3626" s="8"/>
      <c r="J3626" s="425"/>
      <c r="K3626"/>
      <c r="L3626"/>
      <c r="M3626"/>
      <c r="N3626"/>
      <c r="O3626"/>
      <c r="P3626"/>
      <c r="Q3626"/>
      <c r="R3626"/>
      <c r="S3626"/>
      <c r="T3626"/>
      <c r="U3626"/>
    </row>
    <row r="3627" spans="1:21" ht="15.75" customHeight="1">
      <c r="A3627"/>
      <c r="B3627"/>
      <c r="C3627"/>
      <c r="D3627"/>
      <c r="E3627"/>
      <c r="F3627"/>
      <c r="G3627"/>
      <c r="H3627"/>
      <c r="I3627" s="8"/>
      <c r="J3627" s="425"/>
      <c r="K3627"/>
      <c r="L3627"/>
      <c r="M3627"/>
      <c r="N3627"/>
      <c r="O3627"/>
      <c r="P3627"/>
      <c r="Q3627"/>
      <c r="R3627"/>
      <c r="S3627"/>
      <c r="T3627"/>
      <c r="U3627"/>
    </row>
    <row r="3628" spans="1:21" ht="15.75" customHeight="1">
      <c r="A3628"/>
      <c r="B3628"/>
      <c r="C3628"/>
      <c r="D3628"/>
      <c r="E3628"/>
      <c r="F3628"/>
      <c r="G3628"/>
      <c r="H3628"/>
      <c r="I3628" s="8"/>
      <c r="J3628" s="425"/>
      <c r="K3628"/>
      <c r="L3628"/>
      <c r="M3628"/>
      <c r="N3628"/>
      <c r="O3628"/>
      <c r="P3628"/>
      <c r="Q3628"/>
      <c r="R3628"/>
      <c r="S3628"/>
      <c r="T3628"/>
      <c r="U3628"/>
    </row>
    <row r="3629" spans="1:21" ht="15.75" customHeight="1">
      <c r="A3629"/>
      <c r="B3629"/>
      <c r="C3629"/>
      <c r="D3629"/>
      <c r="E3629"/>
      <c r="F3629"/>
      <c r="G3629"/>
      <c r="H3629"/>
      <c r="I3629" s="8"/>
      <c r="J3629" s="425"/>
      <c r="K3629"/>
      <c r="L3629"/>
      <c r="M3629"/>
      <c r="N3629"/>
      <c r="O3629"/>
      <c r="P3629"/>
      <c r="Q3629"/>
      <c r="R3629"/>
      <c r="S3629"/>
      <c r="T3629"/>
      <c r="U3629"/>
    </row>
    <row r="3630" spans="1:21" ht="15.75" customHeight="1">
      <c r="A3630"/>
      <c r="B3630"/>
      <c r="C3630"/>
      <c r="D3630"/>
      <c r="E3630"/>
      <c r="F3630"/>
      <c r="G3630"/>
      <c r="H3630"/>
      <c r="I3630" s="8"/>
      <c r="J3630" s="425"/>
      <c r="K3630"/>
      <c r="L3630"/>
      <c r="M3630"/>
      <c r="N3630"/>
      <c r="O3630"/>
      <c r="P3630"/>
      <c r="Q3630"/>
      <c r="R3630"/>
      <c r="S3630"/>
      <c r="T3630"/>
      <c r="U3630"/>
    </row>
    <row r="3631" spans="1:21" ht="15.75" customHeight="1">
      <c r="A3631"/>
      <c r="B3631"/>
      <c r="C3631"/>
      <c r="D3631"/>
      <c r="E3631"/>
      <c r="F3631"/>
      <c r="G3631"/>
      <c r="H3631"/>
      <c r="I3631" s="8"/>
      <c r="J3631" s="425"/>
      <c r="K3631"/>
      <c r="L3631"/>
      <c r="M3631"/>
      <c r="N3631"/>
      <c r="O3631"/>
      <c r="P3631"/>
      <c r="Q3631"/>
      <c r="R3631"/>
      <c r="S3631"/>
      <c r="T3631"/>
      <c r="U3631"/>
    </row>
    <row r="3632" spans="1:21" ht="15.75" customHeight="1">
      <c r="A3632"/>
      <c r="B3632"/>
      <c r="C3632"/>
      <c r="D3632"/>
      <c r="E3632"/>
      <c r="F3632"/>
      <c r="G3632"/>
      <c r="H3632"/>
      <c r="I3632" s="8"/>
      <c r="J3632" s="425"/>
      <c r="K3632"/>
      <c r="L3632"/>
      <c r="M3632"/>
      <c r="N3632"/>
      <c r="O3632"/>
      <c r="P3632"/>
      <c r="Q3632"/>
      <c r="R3632"/>
      <c r="S3632"/>
      <c r="T3632"/>
      <c r="U3632"/>
    </row>
    <row r="3633" spans="1:21" ht="15.75" customHeight="1">
      <c r="A3633"/>
      <c r="B3633"/>
      <c r="C3633"/>
      <c r="D3633"/>
      <c r="E3633"/>
      <c r="F3633"/>
      <c r="G3633"/>
      <c r="H3633"/>
      <c r="I3633" s="8"/>
      <c r="J3633" s="425"/>
      <c r="K3633"/>
      <c r="L3633"/>
      <c r="M3633"/>
      <c r="N3633"/>
      <c r="O3633"/>
      <c r="P3633"/>
      <c r="Q3633"/>
      <c r="R3633"/>
      <c r="S3633"/>
      <c r="T3633"/>
      <c r="U3633"/>
    </row>
    <row r="3634" spans="1:21" ht="15.75" customHeight="1">
      <c r="A3634"/>
      <c r="B3634"/>
      <c r="C3634"/>
      <c r="D3634"/>
      <c r="E3634"/>
      <c r="F3634"/>
      <c r="G3634"/>
      <c r="H3634"/>
      <c r="I3634" s="8"/>
      <c r="J3634" s="425"/>
      <c r="K3634"/>
      <c r="L3634"/>
      <c r="M3634"/>
      <c r="N3634"/>
      <c r="O3634"/>
      <c r="P3634"/>
      <c r="Q3634"/>
      <c r="R3634"/>
      <c r="S3634"/>
      <c r="T3634"/>
      <c r="U3634"/>
    </row>
    <row r="3635" spans="1:21" ht="15.75" customHeight="1">
      <c r="A3635"/>
      <c r="B3635"/>
      <c r="C3635"/>
      <c r="D3635"/>
      <c r="E3635"/>
      <c r="F3635"/>
      <c r="G3635"/>
      <c r="H3635"/>
      <c r="I3635" s="8"/>
      <c r="J3635" s="425"/>
      <c r="K3635"/>
      <c r="L3635"/>
      <c r="M3635"/>
      <c r="N3635"/>
      <c r="O3635"/>
      <c r="P3635"/>
      <c r="Q3635"/>
      <c r="R3635"/>
      <c r="S3635"/>
      <c r="T3635"/>
      <c r="U3635"/>
    </row>
    <row r="3636" spans="1:21" ht="15.75" customHeight="1">
      <c r="A3636"/>
      <c r="B3636"/>
      <c r="C3636"/>
      <c r="D3636"/>
      <c r="E3636"/>
      <c r="F3636"/>
      <c r="G3636"/>
      <c r="H3636"/>
      <c r="I3636" s="8"/>
      <c r="J3636" s="425"/>
      <c r="K3636"/>
      <c r="L3636"/>
      <c r="M3636"/>
      <c r="N3636"/>
      <c r="O3636"/>
      <c r="P3636"/>
      <c r="Q3636"/>
      <c r="R3636"/>
      <c r="S3636"/>
      <c r="T3636"/>
      <c r="U3636"/>
    </row>
    <row r="3637" spans="1:21" ht="15.75" customHeight="1">
      <c r="A3637"/>
      <c r="B3637"/>
      <c r="C3637"/>
      <c r="D3637"/>
      <c r="E3637"/>
      <c r="F3637"/>
      <c r="G3637"/>
      <c r="H3637"/>
      <c r="I3637" s="8"/>
      <c r="J3637" s="425"/>
      <c r="K3637"/>
      <c r="L3637"/>
      <c r="M3637"/>
      <c r="N3637"/>
      <c r="O3637"/>
      <c r="P3637"/>
      <c r="Q3637"/>
      <c r="R3637"/>
      <c r="S3637"/>
      <c r="T3637"/>
      <c r="U3637"/>
    </row>
    <row r="3638" spans="1:21" ht="15.75" customHeight="1">
      <c r="A3638"/>
      <c r="B3638"/>
      <c r="C3638"/>
      <c r="D3638"/>
      <c r="E3638"/>
      <c r="F3638"/>
      <c r="G3638"/>
      <c r="H3638"/>
      <c r="I3638" s="8"/>
      <c r="J3638" s="425"/>
      <c r="K3638"/>
      <c r="L3638"/>
      <c r="M3638"/>
      <c r="N3638"/>
      <c r="O3638"/>
      <c r="P3638"/>
      <c r="Q3638"/>
      <c r="R3638"/>
      <c r="S3638"/>
      <c r="T3638"/>
      <c r="U3638"/>
    </row>
    <row r="3639" spans="1:21" ht="15.75" customHeight="1">
      <c r="A3639"/>
      <c r="B3639"/>
      <c r="C3639"/>
      <c r="D3639"/>
      <c r="E3639"/>
      <c r="F3639"/>
      <c r="G3639"/>
      <c r="H3639"/>
      <c r="I3639" s="8"/>
      <c r="J3639" s="425"/>
      <c r="K3639"/>
      <c r="L3639"/>
      <c r="M3639"/>
      <c r="N3639"/>
      <c r="O3639"/>
      <c r="P3639"/>
      <c r="Q3639"/>
      <c r="R3639"/>
      <c r="S3639"/>
      <c r="T3639"/>
      <c r="U3639"/>
    </row>
    <row r="3640" spans="1:21" ht="15.75" customHeight="1">
      <c r="A3640"/>
      <c r="B3640"/>
      <c r="C3640"/>
      <c r="D3640"/>
      <c r="E3640"/>
      <c r="F3640"/>
      <c r="G3640"/>
      <c r="H3640"/>
      <c r="I3640" s="8"/>
      <c r="J3640" s="425"/>
      <c r="K3640"/>
      <c r="L3640"/>
      <c r="M3640"/>
      <c r="N3640"/>
      <c r="O3640"/>
      <c r="P3640"/>
      <c r="Q3640"/>
      <c r="R3640"/>
      <c r="S3640"/>
      <c r="T3640"/>
      <c r="U3640"/>
    </row>
    <row r="3641" spans="1:21" ht="15.75" customHeight="1">
      <c r="A3641"/>
      <c r="B3641"/>
      <c r="C3641"/>
      <c r="D3641"/>
      <c r="E3641"/>
      <c r="F3641"/>
      <c r="G3641"/>
      <c r="H3641"/>
      <c r="I3641" s="8"/>
      <c r="J3641" s="425"/>
      <c r="K3641"/>
      <c r="L3641"/>
      <c r="M3641"/>
      <c r="N3641"/>
      <c r="O3641"/>
      <c r="P3641"/>
      <c r="Q3641"/>
      <c r="R3641"/>
      <c r="S3641"/>
      <c r="T3641"/>
      <c r="U3641"/>
    </row>
    <row r="3642" spans="1:21" ht="15.75" customHeight="1">
      <c r="A3642"/>
      <c r="B3642"/>
      <c r="C3642"/>
      <c r="D3642"/>
      <c r="E3642"/>
      <c r="F3642"/>
      <c r="G3642"/>
      <c r="H3642"/>
      <c r="I3642" s="8"/>
      <c r="J3642" s="425"/>
      <c r="K3642"/>
      <c r="L3642"/>
      <c r="M3642"/>
      <c r="N3642"/>
      <c r="O3642"/>
      <c r="P3642"/>
      <c r="Q3642"/>
      <c r="R3642"/>
      <c r="S3642"/>
      <c r="T3642"/>
      <c r="U3642"/>
    </row>
    <row r="3643" spans="1:21" ht="15.75" customHeight="1">
      <c r="A3643"/>
      <c r="B3643"/>
      <c r="C3643"/>
      <c r="D3643"/>
      <c r="E3643"/>
      <c r="F3643"/>
      <c r="G3643"/>
      <c r="H3643"/>
      <c r="I3643" s="8"/>
      <c r="J3643" s="425"/>
      <c r="K3643"/>
      <c r="L3643"/>
      <c r="M3643"/>
      <c r="N3643"/>
      <c r="O3643"/>
      <c r="P3643"/>
      <c r="Q3643"/>
      <c r="R3643"/>
      <c r="S3643"/>
      <c r="T3643"/>
      <c r="U3643"/>
    </row>
    <row r="3644" spans="1:21" ht="15.75" customHeight="1">
      <c r="A3644"/>
      <c r="B3644"/>
      <c r="C3644"/>
      <c r="D3644"/>
      <c r="E3644"/>
      <c r="F3644"/>
      <c r="G3644"/>
      <c r="H3644"/>
      <c r="I3644" s="8"/>
      <c r="J3644" s="425"/>
      <c r="K3644"/>
      <c r="L3644"/>
      <c r="M3644"/>
      <c r="N3644"/>
      <c r="O3644"/>
      <c r="P3644"/>
      <c r="Q3644"/>
      <c r="R3644"/>
      <c r="S3644"/>
      <c r="T3644"/>
      <c r="U3644"/>
    </row>
    <row r="3645" spans="1:21" ht="15.75" customHeight="1">
      <c r="A3645"/>
      <c r="B3645"/>
      <c r="C3645"/>
      <c r="D3645"/>
      <c r="E3645"/>
      <c r="F3645"/>
      <c r="G3645"/>
      <c r="H3645"/>
      <c r="I3645" s="8"/>
      <c r="J3645" s="425"/>
      <c r="K3645"/>
      <c r="L3645"/>
      <c r="M3645"/>
      <c r="N3645"/>
      <c r="O3645"/>
      <c r="P3645"/>
      <c r="Q3645"/>
      <c r="R3645"/>
      <c r="S3645"/>
      <c r="T3645"/>
      <c r="U3645"/>
    </row>
    <row r="3646" spans="1:21" ht="15.75" customHeight="1">
      <c r="A3646"/>
      <c r="B3646"/>
      <c r="C3646"/>
      <c r="D3646"/>
      <c r="E3646"/>
      <c r="F3646"/>
      <c r="G3646"/>
      <c r="H3646"/>
      <c r="I3646" s="8"/>
      <c r="J3646" s="425"/>
      <c r="K3646"/>
      <c r="L3646"/>
      <c r="M3646"/>
      <c r="N3646"/>
      <c r="O3646"/>
      <c r="P3646"/>
      <c r="Q3646"/>
      <c r="R3646"/>
      <c r="S3646"/>
      <c r="T3646"/>
      <c r="U3646"/>
    </row>
    <row r="3647" spans="1:21" ht="15.75" customHeight="1">
      <c r="A3647"/>
      <c r="B3647"/>
      <c r="C3647"/>
      <c r="D3647"/>
      <c r="E3647"/>
      <c r="F3647"/>
      <c r="G3647"/>
      <c r="H3647"/>
      <c r="I3647" s="8"/>
      <c r="J3647" s="425"/>
      <c r="K3647"/>
      <c r="L3647"/>
      <c r="M3647"/>
      <c r="N3647"/>
      <c r="O3647"/>
      <c r="P3647"/>
      <c r="Q3647"/>
      <c r="R3647"/>
      <c r="S3647"/>
      <c r="T3647"/>
      <c r="U3647"/>
    </row>
    <row r="3648" spans="1:21" ht="15.75" customHeight="1">
      <c r="A3648"/>
      <c r="B3648"/>
      <c r="C3648"/>
      <c r="D3648"/>
      <c r="E3648"/>
      <c r="F3648"/>
      <c r="G3648"/>
      <c r="H3648"/>
      <c r="I3648" s="8"/>
      <c r="J3648" s="425"/>
      <c r="K3648"/>
      <c r="L3648"/>
      <c r="M3648"/>
      <c r="N3648"/>
      <c r="O3648"/>
      <c r="P3648"/>
      <c r="Q3648"/>
      <c r="R3648"/>
      <c r="S3648"/>
      <c r="T3648"/>
      <c r="U3648"/>
    </row>
    <row r="3649" spans="1:21" ht="15.75" customHeight="1">
      <c r="A3649"/>
      <c r="B3649"/>
      <c r="C3649"/>
      <c r="D3649"/>
      <c r="E3649"/>
      <c r="F3649"/>
      <c r="G3649"/>
      <c r="H3649"/>
      <c r="I3649" s="8"/>
      <c r="J3649" s="425"/>
      <c r="K3649"/>
      <c r="L3649"/>
      <c r="M3649"/>
      <c r="N3649"/>
      <c r="O3649"/>
      <c r="P3649"/>
      <c r="Q3649"/>
      <c r="R3649"/>
      <c r="S3649"/>
      <c r="T3649"/>
      <c r="U3649"/>
    </row>
    <row r="3650" spans="1:21" ht="15.75" customHeight="1">
      <c r="A3650"/>
      <c r="B3650"/>
      <c r="C3650"/>
      <c r="D3650"/>
      <c r="E3650"/>
      <c r="F3650"/>
      <c r="G3650"/>
      <c r="H3650"/>
      <c r="I3650" s="8"/>
      <c r="J3650" s="425"/>
      <c r="K3650"/>
      <c r="L3650"/>
      <c r="M3650"/>
      <c r="N3650"/>
      <c r="O3650"/>
      <c r="P3650"/>
      <c r="Q3650"/>
      <c r="R3650"/>
      <c r="S3650"/>
      <c r="T3650"/>
      <c r="U3650"/>
    </row>
    <row r="3651" spans="1:21" ht="15.75" customHeight="1">
      <c r="A3651"/>
      <c r="B3651"/>
      <c r="C3651"/>
      <c r="D3651"/>
      <c r="E3651"/>
      <c r="F3651"/>
      <c r="G3651"/>
      <c r="H3651"/>
      <c r="I3651" s="8"/>
      <c r="J3651" s="425"/>
      <c r="K3651"/>
      <c r="L3651"/>
      <c r="M3651"/>
      <c r="N3651"/>
      <c r="O3651"/>
      <c r="P3651"/>
      <c r="Q3651"/>
      <c r="R3651"/>
      <c r="S3651"/>
      <c r="T3651"/>
      <c r="U3651"/>
    </row>
    <row r="3652" spans="1:21" ht="15.75" customHeight="1">
      <c r="A3652"/>
      <c r="B3652"/>
      <c r="C3652"/>
      <c r="D3652"/>
      <c r="E3652"/>
      <c r="F3652"/>
      <c r="G3652"/>
      <c r="H3652"/>
      <c r="I3652" s="8"/>
      <c r="J3652" s="425"/>
      <c r="K3652"/>
      <c r="L3652"/>
      <c r="M3652"/>
      <c r="N3652"/>
      <c r="O3652"/>
      <c r="P3652"/>
      <c r="Q3652"/>
      <c r="R3652"/>
      <c r="S3652"/>
      <c r="T3652"/>
      <c r="U3652"/>
    </row>
    <row r="3653" spans="1:21" ht="15.75" customHeight="1">
      <c r="A3653"/>
      <c r="B3653"/>
      <c r="C3653"/>
      <c r="D3653"/>
      <c r="E3653"/>
      <c r="F3653"/>
      <c r="G3653"/>
      <c r="H3653"/>
      <c r="I3653" s="8"/>
      <c r="J3653" s="425"/>
      <c r="K3653"/>
      <c r="L3653"/>
      <c r="M3653"/>
      <c r="N3653"/>
      <c r="O3653"/>
      <c r="P3653"/>
      <c r="Q3653"/>
      <c r="R3653"/>
      <c r="S3653"/>
      <c r="T3653"/>
      <c r="U3653"/>
    </row>
    <row r="3654" spans="1:21" ht="15.75" customHeight="1">
      <c r="A3654"/>
      <c r="B3654"/>
      <c r="C3654"/>
      <c r="D3654"/>
      <c r="E3654"/>
      <c r="F3654"/>
      <c r="G3654"/>
      <c r="H3654"/>
      <c r="I3654" s="8"/>
      <c r="J3654" s="425"/>
      <c r="K3654"/>
      <c r="L3654"/>
      <c r="M3654"/>
      <c r="N3654"/>
      <c r="O3654"/>
      <c r="P3654"/>
      <c r="Q3654"/>
      <c r="R3654"/>
      <c r="S3654"/>
      <c r="T3654"/>
      <c r="U3654"/>
    </row>
    <row r="3655" spans="1:21" ht="15.75" customHeight="1">
      <c r="A3655"/>
      <c r="B3655"/>
      <c r="C3655"/>
      <c r="D3655"/>
      <c r="E3655"/>
      <c r="F3655"/>
      <c r="G3655"/>
      <c r="H3655"/>
      <c r="I3655" s="8"/>
      <c r="J3655" s="425"/>
      <c r="K3655"/>
      <c r="L3655"/>
      <c r="M3655"/>
      <c r="N3655"/>
      <c r="O3655"/>
      <c r="P3655"/>
      <c r="Q3655"/>
      <c r="R3655"/>
      <c r="S3655"/>
      <c r="T3655"/>
      <c r="U3655"/>
    </row>
    <row r="3656" spans="1:21" ht="15.75" customHeight="1">
      <c r="A3656"/>
      <c r="B3656"/>
      <c r="C3656"/>
      <c r="D3656"/>
      <c r="E3656"/>
      <c r="F3656"/>
      <c r="G3656"/>
      <c r="H3656"/>
      <c r="I3656" s="8"/>
      <c r="J3656" s="425"/>
      <c r="K3656"/>
      <c r="L3656"/>
      <c r="M3656"/>
      <c r="N3656"/>
      <c r="O3656"/>
      <c r="P3656"/>
      <c r="Q3656"/>
      <c r="R3656"/>
      <c r="S3656"/>
      <c r="T3656"/>
      <c r="U3656"/>
    </row>
    <row r="3657" spans="1:21" ht="15.75" customHeight="1">
      <c r="A3657"/>
      <c r="B3657"/>
      <c r="C3657"/>
      <c r="D3657"/>
      <c r="E3657"/>
      <c r="F3657"/>
      <c r="G3657"/>
      <c r="H3657"/>
      <c r="I3657" s="8"/>
      <c r="J3657" s="425"/>
      <c r="K3657"/>
      <c r="L3657"/>
      <c r="M3657"/>
      <c r="N3657"/>
      <c r="O3657"/>
      <c r="P3657"/>
      <c r="Q3657"/>
      <c r="R3657"/>
      <c r="S3657"/>
      <c r="T3657"/>
      <c r="U3657"/>
    </row>
    <row r="3658" spans="1:21" ht="15.75" customHeight="1">
      <c r="A3658"/>
      <c r="B3658"/>
      <c r="C3658"/>
      <c r="D3658"/>
      <c r="E3658"/>
      <c r="F3658"/>
      <c r="G3658"/>
      <c r="H3658"/>
      <c r="I3658" s="8"/>
      <c r="J3658" s="425"/>
      <c r="K3658"/>
      <c r="L3658"/>
      <c r="M3658"/>
      <c r="N3658"/>
      <c r="O3658"/>
      <c r="P3658"/>
      <c r="Q3658"/>
      <c r="R3658"/>
      <c r="S3658"/>
      <c r="T3658"/>
      <c r="U3658"/>
    </row>
    <row r="3659" spans="1:21" ht="15.75" customHeight="1">
      <c r="A3659"/>
      <c r="B3659"/>
      <c r="C3659"/>
      <c r="D3659"/>
      <c r="E3659"/>
      <c r="F3659"/>
      <c r="G3659"/>
      <c r="H3659"/>
      <c r="I3659" s="8"/>
      <c r="J3659" s="425"/>
      <c r="K3659"/>
      <c r="L3659"/>
      <c r="M3659"/>
      <c r="N3659"/>
      <c r="O3659"/>
      <c r="P3659"/>
      <c r="Q3659"/>
      <c r="R3659"/>
      <c r="S3659"/>
      <c r="T3659"/>
      <c r="U3659"/>
    </row>
    <row r="3660" spans="1:21" ht="15.75" customHeight="1">
      <c r="A3660"/>
      <c r="B3660"/>
      <c r="C3660"/>
      <c r="D3660"/>
      <c r="E3660"/>
      <c r="F3660"/>
      <c r="G3660"/>
      <c r="H3660"/>
      <c r="I3660" s="8"/>
      <c r="J3660" s="425"/>
      <c r="K3660"/>
      <c r="L3660"/>
      <c r="M3660"/>
      <c r="N3660"/>
      <c r="O3660"/>
      <c r="P3660"/>
      <c r="Q3660"/>
      <c r="R3660"/>
      <c r="S3660"/>
      <c r="T3660"/>
      <c r="U3660"/>
    </row>
    <row r="3661" spans="1:21" ht="15.75" customHeight="1">
      <c r="A3661"/>
      <c r="B3661"/>
      <c r="C3661"/>
      <c r="D3661"/>
      <c r="E3661"/>
      <c r="F3661"/>
      <c r="G3661"/>
      <c r="H3661"/>
      <c r="I3661" s="8"/>
      <c r="J3661" s="425"/>
      <c r="K3661"/>
      <c r="L3661"/>
      <c r="M3661"/>
      <c r="N3661"/>
      <c r="O3661"/>
      <c r="P3661"/>
      <c r="Q3661"/>
      <c r="R3661"/>
      <c r="S3661"/>
      <c r="T3661"/>
      <c r="U3661"/>
    </row>
    <row r="3662" spans="1:21" ht="15.75" customHeight="1">
      <c r="A3662"/>
      <c r="B3662"/>
      <c r="C3662"/>
      <c r="D3662"/>
      <c r="E3662"/>
      <c r="F3662"/>
      <c r="G3662"/>
      <c r="H3662"/>
      <c r="I3662" s="8"/>
      <c r="J3662" s="425"/>
      <c r="K3662"/>
      <c r="L3662"/>
      <c r="M3662"/>
      <c r="N3662"/>
      <c r="O3662"/>
      <c r="P3662"/>
      <c r="Q3662"/>
      <c r="R3662"/>
      <c r="S3662"/>
      <c r="T3662"/>
      <c r="U3662"/>
    </row>
    <row r="3663" spans="1:21" ht="15.75" customHeight="1">
      <c r="A3663"/>
      <c r="B3663"/>
      <c r="C3663"/>
      <c r="D3663"/>
      <c r="E3663"/>
      <c r="F3663"/>
      <c r="G3663"/>
      <c r="H3663"/>
      <c r="I3663" s="8"/>
      <c r="J3663" s="425"/>
      <c r="K3663"/>
      <c r="L3663"/>
      <c r="M3663"/>
      <c r="N3663"/>
      <c r="O3663"/>
      <c r="P3663"/>
      <c r="Q3663"/>
      <c r="R3663"/>
      <c r="S3663"/>
      <c r="T3663"/>
      <c r="U3663"/>
    </row>
    <row r="3664" spans="1:21" ht="15.75" customHeight="1">
      <c r="A3664"/>
      <c r="B3664"/>
      <c r="C3664"/>
      <c r="D3664"/>
      <c r="E3664"/>
      <c r="F3664"/>
      <c r="G3664"/>
      <c r="H3664"/>
      <c r="I3664" s="8"/>
      <c r="J3664" s="425"/>
      <c r="K3664"/>
      <c r="L3664"/>
      <c r="M3664"/>
      <c r="N3664"/>
      <c r="O3664"/>
      <c r="P3664"/>
      <c r="Q3664"/>
      <c r="R3664"/>
      <c r="S3664"/>
      <c r="T3664"/>
      <c r="U3664"/>
    </row>
    <row r="3665" spans="1:21" ht="15.75" customHeight="1">
      <c r="A3665"/>
      <c r="B3665"/>
      <c r="C3665"/>
      <c r="D3665"/>
      <c r="E3665"/>
      <c r="F3665"/>
      <c r="G3665"/>
      <c r="H3665"/>
      <c r="I3665" s="8"/>
      <c r="J3665" s="425"/>
      <c r="K3665"/>
      <c r="L3665"/>
      <c r="M3665"/>
      <c r="N3665"/>
      <c r="O3665"/>
      <c r="P3665"/>
      <c r="Q3665"/>
      <c r="R3665"/>
      <c r="S3665"/>
      <c r="T3665"/>
      <c r="U3665"/>
    </row>
    <row r="3666" spans="1:21" ht="15.75" customHeight="1">
      <c r="A3666"/>
      <c r="B3666"/>
      <c r="C3666"/>
      <c r="D3666"/>
      <c r="E3666"/>
      <c r="F3666"/>
      <c r="G3666"/>
      <c r="H3666"/>
      <c r="I3666" s="8"/>
      <c r="J3666" s="425"/>
      <c r="K3666"/>
      <c r="L3666"/>
      <c r="M3666"/>
      <c r="N3666"/>
      <c r="O3666"/>
      <c r="P3666"/>
      <c r="Q3666"/>
      <c r="R3666"/>
      <c r="S3666"/>
      <c r="T3666"/>
      <c r="U3666"/>
    </row>
    <row r="3667" spans="1:21" ht="15.75" customHeight="1">
      <c r="A3667"/>
      <c r="B3667"/>
      <c r="C3667"/>
      <c r="D3667"/>
      <c r="E3667"/>
      <c r="F3667"/>
      <c r="G3667"/>
      <c r="H3667"/>
      <c r="I3667" s="8"/>
      <c r="J3667" s="425"/>
      <c r="K3667"/>
      <c r="L3667"/>
      <c r="M3667"/>
      <c r="N3667"/>
      <c r="O3667"/>
      <c r="P3667"/>
      <c r="Q3667"/>
      <c r="R3667"/>
      <c r="S3667"/>
      <c r="T3667"/>
      <c r="U3667"/>
    </row>
    <row r="3668" spans="1:21" ht="15.75" customHeight="1">
      <c r="A3668"/>
      <c r="B3668"/>
      <c r="C3668"/>
      <c r="D3668"/>
      <c r="E3668"/>
      <c r="F3668"/>
      <c r="G3668"/>
      <c r="H3668"/>
      <c r="I3668" s="8"/>
      <c r="J3668" s="425"/>
      <c r="K3668"/>
      <c r="L3668"/>
      <c r="M3668"/>
      <c r="N3668"/>
      <c r="O3668"/>
      <c r="P3668"/>
      <c r="Q3668"/>
      <c r="R3668"/>
      <c r="S3668"/>
      <c r="T3668"/>
      <c r="U3668"/>
    </row>
    <row r="3669" spans="1:21" ht="15.75" customHeight="1">
      <c r="A3669"/>
      <c r="B3669"/>
      <c r="C3669"/>
      <c r="D3669"/>
      <c r="E3669"/>
      <c r="F3669"/>
      <c r="G3669"/>
      <c r="H3669"/>
      <c r="I3669" s="8"/>
      <c r="J3669" s="425"/>
      <c r="K3669"/>
      <c r="L3669"/>
      <c r="M3669"/>
      <c r="N3669"/>
      <c r="O3669"/>
      <c r="P3669"/>
      <c r="Q3669"/>
      <c r="R3669"/>
      <c r="S3669"/>
      <c r="T3669"/>
      <c r="U3669"/>
    </row>
    <row r="3670" spans="1:21" ht="15.75" customHeight="1">
      <c r="A3670"/>
      <c r="B3670"/>
      <c r="C3670"/>
      <c r="D3670"/>
      <c r="E3670"/>
      <c r="F3670"/>
      <c r="G3670"/>
      <c r="H3670"/>
      <c r="I3670" s="8"/>
      <c r="J3670" s="425"/>
      <c r="K3670"/>
      <c r="L3670"/>
      <c r="M3670"/>
      <c r="N3670"/>
      <c r="O3670"/>
      <c r="P3670"/>
      <c r="Q3670"/>
      <c r="R3670"/>
      <c r="S3670"/>
      <c r="T3670"/>
      <c r="U3670"/>
    </row>
    <row r="3671" spans="1:21" ht="15.75" customHeight="1">
      <c r="A3671"/>
      <c r="B3671"/>
      <c r="C3671"/>
      <c r="D3671"/>
      <c r="E3671"/>
      <c r="F3671"/>
      <c r="G3671"/>
      <c r="H3671"/>
      <c r="I3671" s="8"/>
      <c r="J3671" s="425"/>
      <c r="K3671"/>
      <c r="L3671"/>
      <c r="M3671"/>
      <c r="N3671"/>
      <c r="O3671"/>
      <c r="P3671"/>
      <c r="Q3671"/>
      <c r="R3671"/>
      <c r="S3671"/>
      <c r="T3671"/>
      <c r="U3671"/>
    </row>
    <row r="3672" spans="1:21" ht="15.75" customHeight="1">
      <c r="A3672"/>
      <c r="B3672"/>
      <c r="C3672"/>
      <c r="D3672"/>
      <c r="E3672"/>
      <c r="F3672"/>
      <c r="G3672"/>
      <c r="H3672"/>
      <c r="I3672" s="8"/>
      <c r="J3672" s="425"/>
      <c r="K3672"/>
      <c r="L3672"/>
      <c r="M3672"/>
      <c r="N3672"/>
      <c r="O3672"/>
      <c r="P3672"/>
      <c r="Q3672"/>
      <c r="R3672"/>
      <c r="S3672"/>
      <c r="T3672"/>
      <c r="U3672"/>
    </row>
    <row r="3673" spans="1:21" ht="15.75" customHeight="1">
      <c r="A3673"/>
      <c r="B3673"/>
      <c r="C3673"/>
      <c r="D3673"/>
      <c r="E3673"/>
      <c r="F3673"/>
      <c r="G3673"/>
      <c r="H3673"/>
      <c r="I3673" s="8"/>
      <c r="J3673" s="425"/>
      <c r="K3673"/>
      <c r="L3673"/>
      <c r="M3673"/>
      <c r="N3673"/>
      <c r="O3673"/>
      <c r="P3673"/>
      <c r="Q3673"/>
      <c r="R3673"/>
      <c r="S3673"/>
      <c r="T3673"/>
      <c r="U3673"/>
    </row>
    <row r="3674" spans="1:21" ht="15.75" customHeight="1">
      <c r="A3674"/>
      <c r="B3674"/>
      <c r="C3674"/>
      <c r="D3674"/>
      <c r="E3674"/>
      <c r="F3674"/>
      <c r="G3674"/>
      <c r="H3674"/>
      <c r="I3674" s="8"/>
      <c r="J3674" s="425"/>
      <c r="K3674"/>
      <c r="L3674"/>
      <c r="M3674"/>
      <c r="N3674"/>
      <c r="O3674"/>
      <c r="P3674"/>
      <c r="Q3674"/>
      <c r="R3674"/>
      <c r="S3674"/>
      <c r="T3674"/>
      <c r="U3674"/>
    </row>
    <row r="3675" spans="1:21" ht="15.75" customHeight="1">
      <c r="A3675"/>
      <c r="B3675"/>
      <c r="C3675"/>
      <c r="D3675"/>
      <c r="E3675"/>
      <c r="F3675"/>
      <c r="G3675"/>
      <c r="H3675"/>
      <c r="I3675" s="8"/>
      <c r="J3675" s="425"/>
      <c r="K3675"/>
      <c r="L3675"/>
      <c r="M3675"/>
      <c r="N3675"/>
      <c r="O3675"/>
      <c r="P3675"/>
      <c r="Q3675"/>
      <c r="R3675"/>
      <c r="S3675"/>
      <c r="T3675"/>
      <c r="U3675"/>
    </row>
    <row r="3676" spans="1:21" ht="15.75" customHeight="1">
      <c r="A3676"/>
      <c r="B3676"/>
      <c r="C3676"/>
      <c r="D3676"/>
      <c r="E3676"/>
      <c r="F3676"/>
      <c r="G3676"/>
      <c r="H3676"/>
      <c r="I3676" s="8"/>
      <c r="J3676" s="425"/>
      <c r="K3676"/>
      <c r="L3676"/>
      <c r="M3676"/>
      <c r="N3676"/>
      <c r="O3676"/>
      <c r="P3676"/>
      <c r="Q3676"/>
      <c r="R3676"/>
      <c r="S3676"/>
      <c r="T3676"/>
      <c r="U3676"/>
    </row>
    <row r="3677" spans="1:21" ht="15.75" customHeight="1">
      <c r="A3677"/>
      <c r="B3677"/>
      <c r="C3677"/>
      <c r="D3677"/>
      <c r="E3677"/>
      <c r="F3677"/>
      <c r="G3677"/>
      <c r="H3677"/>
      <c r="I3677" s="8"/>
      <c r="J3677" s="425"/>
      <c r="K3677"/>
      <c r="L3677"/>
      <c r="M3677"/>
      <c r="N3677"/>
      <c r="O3677"/>
      <c r="P3677"/>
      <c r="Q3677"/>
      <c r="R3677"/>
      <c r="S3677"/>
      <c r="T3677"/>
      <c r="U3677"/>
    </row>
    <row r="3678" spans="1:21" ht="15.75" customHeight="1">
      <c r="A3678"/>
      <c r="B3678"/>
      <c r="C3678"/>
      <c r="D3678"/>
      <c r="E3678"/>
      <c r="F3678"/>
      <c r="G3678"/>
      <c r="H3678"/>
      <c r="I3678" s="8"/>
      <c r="J3678" s="425"/>
      <c r="K3678"/>
      <c r="L3678"/>
      <c r="M3678"/>
      <c r="N3678"/>
      <c r="O3678"/>
      <c r="P3678"/>
      <c r="Q3678"/>
      <c r="R3678"/>
      <c r="S3678"/>
      <c r="T3678"/>
      <c r="U3678"/>
    </row>
    <row r="3679" spans="1:21" ht="15.75" customHeight="1">
      <c r="A3679"/>
      <c r="B3679"/>
      <c r="C3679"/>
      <c r="D3679"/>
      <c r="E3679"/>
      <c r="F3679"/>
      <c r="G3679"/>
      <c r="H3679"/>
      <c r="I3679" s="8"/>
      <c r="J3679" s="425"/>
      <c r="K3679"/>
      <c r="L3679"/>
      <c r="M3679"/>
      <c r="N3679"/>
      <c r="O3679"/>
      <c r="P3679"/>
      <c r="Q3679"/>
      <c r="R3679"/>
      <c r="S3679"/>
      <c r="T3679"/>
      <c r="U3679"/>
    </row>
    <row r="3680" spans="1:21" ht="15.75" customHeight="1">
      <c r="A3680"/>
      <c r="B3680"/>
      <c r="C3680"/>
      <c r="D3680"/>
      <c r="E3680"/>
      <c r="F3680"/>
      <c r="G3680"/>
      <c r="H3680"/>
      <c r="I3680" s="8"/>
      <c r="J3680" s="425"/>
      <c r="K3680"/>
      <c r="L3680"/>
      <c r="M3680"/>
      <c r="N3680"/>
      <c r="O3680"/>
      <c r="P3680"/>
      <c r="Q3680"/>
      <c r="R3680"/>
      <c r="S3680"/>
      <c r="T3680"/>
      <c r="U3680"/>
    </row>
    <row r="3681" spans="1:21" ht="15.75" customHeight="1">
      <c r="A3681"/>
      <c r="B3681"/>
      <c r="C3681"/>
      <c r="D3681"/>
      <c r="E3681"/>
      <c r="F3681"/>
      <c r="G3681"/>
      <c r="H3681"/>
      <c r="I3681" s="8"/>
      <c r="J3681" s="425"/>
      <c r="K3681"/>
      <c r="L3681"/>
      <c r="M3681"/>
      <c r="N3681"/>
      <c r="O3681"/>
      <c r="P3681"/>
      <c r="Q3681"/>
      <c r="R3681"/>
      <c r="S3681"/>
      <c r="T3681"/>
      <c r="U3681"/>
    </row>
    <row r="3682" spans="1:21" ht="15.75" customHeight="1">
      <c r="A3682"/>
      <c r="B3682"/>
      <c r="C3682"/>
      <c r="D3682"/>
      <c r="E3682"/>
      <c r="F3682"/>
      <c r="G3682"/>
      <c r="H3682"/>
      <c r="I3682" s="8"/>
      <c r="J3682" s="425"/>
      <c r="K3682"/>
      <c r="L3682"/>
      <c r="M3682"/>
      <c r="N3682"/>
      <c r="O3682"/>
      <c r="P3682"/>
      <c r="Q3682"/>
      <c r="R3682"/>
      <c r="S3682"/>
      <c r="T3682"/>
      <c r="U3682"/>
    </row>
    <row r="3683" spans="1:21" ht="15.75" customHeight="1">
      <c r="A3683"/>
      <c r="B3683"/>
      <c r="C3683"/>
      <c r="D3683"/>
      <c r="E3683"/>
      <c r="F3683"/>
      <c r="G3683"/>
      <c r="H3683"/>
      <c r="I3683" s="8"/>
      <c r="J3683" s="425"/>
      <c r="K3683"/>
      <c r="L3683"/>
      <c r="M3683"/>
      <c r="N3683"/>
      <c r="O3683"/>
      <c r="P3683"/>
      <c r="Q3683"/>
      <c r="R3683"/>
      <c r="S3683"/>
      <c r="T3683"/>
      <c r="U3683"/>
    </row>
    <row r="3684" spans="1:21" ht="15.75" customHeight="1">
      <c r="A3684"/>
      <c r="B3684"/>
      <c r="C3684"/>
      <c r="D3684"/>
      <c r="E3684"/>
      <c r="F3684"/>
      <c r="G3684"/>
      <c r="H3684"/>
      <c r="I3684" s="8"/>
      <c r="J3684" s="425"/>
      <c r="K3684"/>
      <c r="L3684"/>
      <c r="M3684"/>
      <c r="N3684"/>
      <c r="O3684"/>
      <c r="P3684"/>
      <c r="Q3684"/>
      <c r="R3684"/>
      <c r="S3684"/>
      <c r="T3684"/>
      <c r="U3684"/>
    </row>
    <row r="3685" spans="1:21" ht="15.75" customHeight="1">
      <c r="A3685"/>
      <c r="B3685"/>
      <c r="C3685"/>
      <c r="D3685"/>
      <c r="E3685"/>
      <c r="F3685"/>
      <c r="G3685"/>
      <c r="H3685"/>
      <c r="I3685" s="8"/>
      <c r="J3685" s="425"/>
      <c r="K3685"/>
      <c r="L3685"/>
      <c r="M3685"/>
      <c r="N3685"/>
      <c r="O3685"/>
      <c r="P3685"/>
      <c r="Q3685"/>
      <c r="R3685"/>
      <c r="S3685"/>
      <c r="T3685"/>
      <c r="U3685"/>
    </row>
    <row r="3686" spans="1:21" ht="15.75" customHeight="1">
      <c r="A3686"/>
      <c r="B3686"/>
      <c r="C3686"/>
      <c r="D3686"/>
      <c r="E3686"/>
      <c r="F3686"/>
      <c r="G3686"/>
      <c r="H3686"/>
      <c r="I3686" s="8"/>
      <c r="J3686" s="425"/>
      <c r="K3686"/>
      <c r="L3686"/>
      <c r="M3686"/>
      <c r="N3686"/>
      <c r="O3686"/>
      <c r="P3686"/>
      <c r="Q3686"/>
      <c r="R3686"/>
      <c r="S3686"/>
      <c r="T3686"/>
      <c r="U3686"/>
    </row>
    <row r="3687" spans="1:21" ht="15.75" customHeight="1">
      <c r="A3687"/>
      <c r="B3687"/>
      <c r="C3687"/>
      <c r="D3687"/>
      <c r="E3687"/>
      <c r="F3687"/>
      <c r="G3687"/>
      <c r="H3687"/>
      <c r="I3687" s="8"/>
      <c r="J3687" s="425"/>
      <c r="K3687"/>
      <c r="L3687"/>
      <c r="M3687"/>
      <c r="N3687"/>
      <c r="O3687"/>
      <c r="P3687"/>
      <c r="Q3687"/>
      <c r="R3687"/>
      <c r="S3687"/>
      <c r="T3687"/>
      <c r="U3687"/>
    </row>
    <row r="3688" spans="1:21" ht="15.75" customHeight="1">
      <c r="A3688"/>
      <c r="B3688"/>
      <c r="C3688"/>
      <c r="D3688"/>
      <c r="E3688"/>
      <c r="F3688"/>
      <c r="G3688"/>
      <c r="H3688"/>
      <c r="I3688" s="8"/>
      <c r="J3688" s="425"/>
      <c r="K3688"/>
      <c r="L3688"/>
      <c r="M3688"/>
      <c r="N3688"/>
      <c r="O3688"/>
      <c r="P3688"/>
      <c r="Q3688"/>
      <c r="R3688"/>
      <c r="S3688"/>
      <c r="T3688"/>
      <c r="U3688"/>
    </row>
    <row r="3689" spans="1:21" ht="15.75" customHeight="1">
      <c r="A3689"/>
      <c r="B3689"/>
      <c r="C3689"/>
      <c r="D3689"/>
      <c r="E3689"/>
      <c r="F3689"/>
      <c r="G3689"/>
      <c r="H3689"/>
      <c r="I3689" s="8"/>
      <c r="J3689" s="425"/>
      <c r="K3689"/>
      <c r="L3689"/>
      <c r="M3689"/>
      <c r="N3689"/>
      <c r="O3689"/>
      <c r="P3689"/>
      <c r="Q3689"/>
      <c r="R3689"/>
      <c r="S3689"/>
      <c r="T3689"/>
      <c r="U3689"/>
    </row>
    <row r="3690" spans="1:21" ht="15.75" customHeight="1">
      <c r="A3690"/>
      <c r="B3690"/>
      <c r="C3690"/>
      <c r="D3690"/>
      <c r="E3690"/>
      <c r="F3690"/>
      <c r="G3690"/>
      <c r="H3690"/>
      <c r="I3690" s="8"/>
      <c r="J3690" s="425"/>
      <c r="K3690"/>
      <c r="L3690"/>
      <c r="M3690"/>
      <c r="N3690"/>
      <c r="O3690"/>
      <c r="P3690"/>
      <c r="Q3690"/>
      <c r="R3690"/>
      <c r="S3690"/>
      <c r="T3690"/>
      <c r="U3690"/>
    </row>
    <row r="3691" spans="1:21" ht="15.75" customHeight="1">
      <c r="A3691"/>
      <c r="B3691"/>
      <c r="C3691"/>
      <c r="D3691"/>
      <c r="E3691"/>
      <c r="F3691"/>
      <c r="G3691"/>
      <c r="H3691"/>
      <c r="I3691" s="8"/>
      <c r="J3691" s="425"/>
      <c r="K3691"/>
      <c r="L3691"/>
      <c r="M3691"/>
      <c r="N3691"/>
      <c r="O3691"/>
      <c r="P3691"/>
      <c r="Q3691"/>
      <c r="R3691"/>
      <c r="S3691"/>
      <c r="T3691"/>
      <c r="U3691"/>
    </row>
    <row r="3692" spans="1:21" ht="15.75" customHeight="1">
      <c r="A3692"/>
      <c r="B3692"/>
      <c r="C3692"/>
      <c r="D3692"/>
      <c r="E3692"/>
      <c r="F3692"/>
      <c r="G3692"/>
      <c r="H3692"/>
      <c r="I3692" s="8"/>
      <c r="J3692" s="425"/>
      <c r="K3692"/>
      <c r="L3692"/>
      <c r="M3692"/>
      <c r="N3692"/>
      <c r="O3692"/>
      <c r="P3692"/>
      <c r="Q3692"/>
      <c r="R3692"/>
      <c r="S3692"/>
      <c r="T3692"/>
      <c r="U3692"/>
    </row>
    <row r="3693" spans="1:21" ht="15.75" customHeight="1">
      <c r="A3693"/>
      <c r="B3693"/>
      <c r="C3693"/>
      <c r="D3693"/>
      <c r="E3693"/>
      <c r="F3693"/>
      <c r="G3693"/>
      <c r="H3693"/>
      <c r="I3693" s="8"/>
      <c r="J3693" s="425"/>
      <c r="K3693"/>
      <c r="L3693"/>
      <c r="M3693"/>
      <c r="N3693"/>
      <c r="O3693"/>
      <c r="P3693"/>
      <c r="Q3693"/>
      <c r="R3693"/>
      <c r="S3693"/>
      <c r="T3693"/>
      <c r="U3693"/>
    </row>
    <row r="3694" spans="1:21" ht="15.75" customHeight="1">
      <c r="A3694"/>
      <c r="B3694"/>
      <c r="C3694"/>
      <c r="D3694"/>
      <c r="E3694"/>
      <c r="F3694"/>
      <c r="G3694"/>
      <c r="H3694"/>
      <c r="I3694" s="8"/>
      <c r="J3694" s="425"/>
      <c r="K3694"/>
      <c r="L3694"/>
      <c r="M3694"/>
      <c r="N3694"/>
      <c r="O3694"/>
      <c r="P3694"/>
      <c r="Q3694"/>
      <c r="R3694"/>
      <c r="S3694"/>
      <c r="T3694"/>
      <c r="U3694"/>
    </row>
    <row r="3695" spans="1:21" ht="15.75" customHeight="1">
      <c r="A3695"/>
      <c r="B3695"/>
      <c r="C3695"/>
      <c r="D3695"/>
      <c r="E3695"/>
      <c r="F3695"/>
      <c r="G3695"/>
      <c r="H3695"/>
      <c r="I3695" s="8"/>
      <c r="J3695" s="425"/>
      <c r="K3695"/>
      <c r="L3695"/>
      <c r="M3695"/>
      <c r="N3695"/>
      <c r="O3695"/>
      <c r="P3695"/>
      <c r="Q3695"/>
      <c r="R3695"/>
      <c r="S3695"/>
      <c r="T3695"/>
      <c r="U3695"/>
    </row>
    <row r="3696" spans="1:21" ht="15.75" customHeight="1">
      <c r="A3696"/>
      <c r="B3696"/>
      <c r="C3696"/>
      <c r="D3696"/>
      <c r="E3696"/>
      <c r="F3696"/>
      <c r="G3696"/>
      <c r="H3696"/>
      <c r="I3696" s="8"/>
      <c r="J3696" s="425"/>
      <c r="K3696"/>
      <c r="L3696"/>
      <c r="M3696"/>
      <c r="N3696"/>
      <c r="O3696"/>
      <c r="P3696"/>
      <c r="Q3696"/>
      <c r="R3696"/>
      <c r="S3696"/>
      <c r="T3696"/>
      <c r="U3696"/>
    </row>
    <row r="3697" spans="1:21" ht="15.75" customHeight="1">
      <c r="A3697"/>
      <c r="B3697"/>
      <c r="C3697"/>
      <c r="D3697"/>
      <c r="E3697"/>
      <c r="F3697"/>
      <c r="G3697"/>
      <c r="H3697"/>
      <c r="I3697" s="8"/>
      <c r="J3697" s="425"/>
      <c r="K3697"/>
      <c r="L3697"/>
      <c r="M3697"/>
      <c r="N3697"/>
      <c r="O3697"/>
      <c r="P3697"/>
      <c r="Q3697"/>
      <c r="R3697"/>
      <c r="S3697"/>
      <c r="T3697"/>
      <c r="U3697"/>
    </row>
    <row r="3698" spans="1:21" ht="15.75" customHeight="1">
      <c r="A3698"/>
      <c r="B3698"/>
      <c r="C3698"/>
      <c r="D3698"/>
      <c r="E3698"/>
      <c r="F3698"/>
      <c r="G3698"/>
      <c r="H3698"/>
      <c r="I3698" s="8"/>
      <c r="J3698" s="425"/>
      <c r="K3698"/>
      <c r="L3698"/>
      <c r="M3698"/>
      <c r="N3698"/>
      <c r="O3698"/>
      <c r="P3698"/>
      <c r="Q3698"/>
      <c r="R3698"/>
      <c r="S3698"/>
      <c r="T3698"/>
      <c r="U3698"/>
    </row>
    <row r="3699" spans="1:21" ht="15.75" customHeight="1">
      <c r="A3699"/>
      <c r="B3699"/>
      <c r="C3699"/>
      <c r="D3699"/>
      <c r="E3699"/>
      <c r="F3699"/>
      <c r="G3699"/>
      <c r="H3699"/>
      <c r="I3699" s="8"/>
      <c r="J3699" s="425"/>
      <c r="K3699"/>
      <c r="L3699"/>
      <c r="M3699"/>
      <c r="N3699"/>
      <c r="O3699"/>
      <c r="P3699"/>
      <c r="Q3699"/>
      <c r="R3699"/>
      <c r="S3699"/>
      <c r="T3699"/>
      <c r="U3699"/>
    </row>
    <row r="3700" spans="1:21" ht="15.75" customHeight="1">
      <c r="A3700"/>
      <c r="B3700"/>
      <c r="C3700"/>
      <c r="D3700"/>
      <c r="E3700"/>
      <c r="F3700"/>
      <c r="G3700"/>
      <c r="H3700"/>
      <c r="I3700" s="8"/>
      <c r="J3700" s="425"/>
      <c r="K3700"/>
      <c r="L3700"/>
      <c r="M3700"/>
      <c r="N3700"/>
      <c r="O3700"/>
      <c r="P3700"/>
      <c r="Q3700"/>
      <c r="R3700"/>
      <c r="S3700"/>
      <c r="T3700"/>
      <c r="U3700"/>
    </row>
    <row r="3701" spans="1:21" ht="15.75" customHeight="1">
      <c r="A3701"/>
      <c r="B3701"/>
      <c r="C3701"/>
      <c r="D3701"/>
      <c r="E3701"/>
      <c r="F3701"/>
      <c r="G3701"/>
      <c r="H3701"/>
      <c r="I3701" s="8"/>
      <c r="J3701" s="425"/>
      <c r="K3701"/>
      <c r="L3701"/>
      <c r="M3701"/>
      <c r="N3701"/>
      <c r="O3701"/>
      <c r="P3701"/>
      <c r="Q3701"/>
      <c r="R3701"/>
      <c r="S3701"/>
      <c r="T3701"/>
      <c r="U3701"/>
    </row>
    <row r="3702" spans="1:21" ht="15.75" customHeight="1">
      <c r="A3702"/>
      <c r="B3702"/>
      <c r="C3702"/>
      <c r="D3702"/>
      <c r="E3702"/>
      <c r="F3702"/>
      <c r="G3702"/>
      <c r="H3702"/>
      <c r="I3702" s="8"/>
      <c r="J3702" s="425"/>
      <c r="K3702"/>
      <c r="L3702"/>
      <c r="M3702"/>
      <c r="N3702"/>
      <c r="O3702"/>
      <c r="P3702"/>
      <c r="Q3702"/>
      <c r="R3702"/>
      <c r="S3702"/>
      <c r="T3702"/>
      <c r="U3702"/>
    </row>
    <row r="3703" spans="1:21" ht="15.75" customHeight="1">
      <c r="A3703"/>
      <c r="B3703"/>
      <c r="C3703"/>
      <c r="D3703"/>
      <c r="E3703"/>
      <c r="F3703"/>
      <c r="G3703"/>
      <c r="H3703"/>
      <c r="I3703" s="8"/>
      <c r="J3703" s="425"/>
      <c r="K3703"/>
      <c r="L3703"/>
      <c r="M3703"/>
      <c r="N3703"/>
      <c r="O3703"/>
      <c r="P3703"/>
      <c r="Q3703"/>
      <c r="R3703"/>
      <c r="S3703"/>
      <c r="T3703"/>
      <c r="U3703"/>
    </row>
    <row r="3704" spans="1:21" ht="15.75" customHeight="1">
      <c r="A3704"/>
      <c r="B3704"/>
      <c r="C3704"/>
      <c r="D3704"/>
      <c r="E3704"/>
      <c r="F3704"/>
      <c r="G3704"/>
      <c r="H3704"/>
      <c r="I3704" s="8"/>
      <c r="J3704" s="425"/>
      <c r="K3704"/>
      <c r="L3704"/>
      <c r="M3704"/>
      <c r="N3704"/>
      <c r="O3704"/>
      <c r="P3704"/>
      <c r="Q3704"/>
      <c r="R3704"/>
      <c r="S3704"/>
      <c r="T3704"/>
      <c r="U3704"/>
    </row>
    <row r="3705" spans="1:21" ht="15.75" customHeight="1">
      <c r="A3705"/>
      <c r="B3705"/>
      <c r="C3705"/>
      <c r="D3705"/>
      <c r="E3705"/>
      <c r="F3705"/>
      <c r="G3705"/>
      <c r="H3705"/>
      <c r="I3705" s="8"/>
      <c r="J3705" s="425"/>
      <c r="K3705"/>
      <c r="L3705"/>
      <c r="M3705"/>
      <c r="N3705"/>
      <c r="O3705"/>
      <c r="P3705"/>
      <c r="Q3705"/>
      <c r="R3705"/>
      <c r="S3705"/>
      <c r="T3705"/>
      <c r="U3705"/>
    </row>
    <row r="3706" spans="1:21" ht="15.75" customHeight="1">
      <c r="A3706"/>
      <c r="B3706"/>
      <c r="C3706"/>
      <c r="D3706"/>
      <c r="E3706"/>
      <c r="F3706"/>
      <c r="G3706"/>
      <c r="H3706"/>
      <c r="I3706" s="8"/>
      <c r="J3706" s="425"/>
      <c r="K3706"/>
      <c r="L3706"/>
      <c r="M3706"/>
      <c r="N3706"/>
      <c r="O3706"/>
      <c r="P3706"/>
      <c r="Q3706"/>
      <c r="R3706"/>
      <c r="S3706"/>
      <c r="T3706"/>
      <c r="U3706"/>
    </row>
    <row r="3707" spans="1:21" ht="15.75" customHeight="1">
      <c r="A3707"/>
      <c r="B3707"/>
      <c r="C3707"/>
      <c r="D3707"/>
      <c r="E3707"/>
      <c r="F3707"/>
      <c r="G3707"/>
      <c r="H3707"/>
      <c r="I3707" s="8"/>
      <c r="J3707" s="425"/>
      <c r="K3707"/>
      <c r="L3707"/>
      <c r="M3707"/>
      <c r="N3707"/>
      <c r="O3707"/>
      <c r="P3707"/>
      <c r="Q3707"/>
      <c r="R3707"/>
      <c r="S3707"/>
      <c r="T3707"/>
      <c r="U3707"/>
    </row>
    <row r="3708" spans="1:21" ht="15.75" customHeight="1">
      <c r="A3708"/>
      <c r="B3708"/>
      <c r="C3708"/>
      <c r="D3708"/>
      <c r="E3708"/>
      <c r="F3708"/>
      <c r="G3708"/>
      <c r="H3708"/>
      <c r="I3708" s="8"/>
      <c r="J3708" s="425"/>
      <c r="K3708"/>
      <c r="L3708"/>
      <c r="M3708"/>
      <c r="N3708"/>
      <c r="O3708"/>
      <c r="P3708"/>
      <c r="Q3708"/>
      <c r="R3708"/>
      <c r="S3708"/>
      <c r="T3708"/>
      <c r="U3708"/>
    </row>
    <row r="3709" spans="1:21" ht="15.75" customHeight="1">
      <c r="A3709"/>
      <c r="B3709"/>
      <c r="C3709"/>
      <c r="D3709"/>
      <c r="E3709"/>
      <c r="F3709"/>
      <c r="G3709"/>
      <c r="H3709"/>
      <c r="I3709" s="8"/>
      <c r="J3709" s="425"/>
      <c r="K3709"/>
      <c r="L3709"/>
      <c r="M3709"/>
      <c r="N3709"/>
      <c r="O3709"/>
      <c r="P3709"/>
      <c r="Q3709"/>
      <c r="R3709"/>
      <c r="S3709"/>
      <c r="T3709"/>
      <c r="U3709"/>
    </row>
    <row r="3710" spans="1:21" ht="15.75" customHeight="1">
      <c r="A3710"/>
      <c r="B3710"/>
      <c r="C3710"/>
      <c r="D3710"/>
      <c r="E3710"/>
      <c r="F3710"/>
      <c r="G3710"/>
      <c r="H3710"/>
      <c r="I3710" s="8"/>
      <c r="J3710" s="425"/>
      <c r="K3710"/>
      <c r="L3710"/>
      <c r="M3710"/>
      <c r="N3710"/>
      <c r="O3710"/>
      <c r="P3710"/>
      <c r="Q3710"/>
      <c r="R3710"/>
      <c r="S3710"/>
      <c r="T3710"/>
      <c r="U3710"/>
    </row>
    <row r="3711" spans="1:21" ht="15.75" customHeight="1">
      <c r="A3711"/>
      <c r="B3711"/>
      <c r="C3711"/>
      <c r="D3711"/>
      <c r="E3711"/>
      <c r="F3711"/>
      <c r="G3711"/>
      <c r="H3711"/>
      <c r="I3711" s="8"/>
      <c r="J3711" s="425"/>
      <c r="K3711"/>
      <c r="L3711"/>
      <c r="M3711"/>
      <c r="N3711"/>
      <c r="O3711"/>
      <c r="P3711"/>
      <c r="Q3711"/>
      <c r="R3711"/>
      <c r="S3711"/>
      <c r="T3711"/>
      <c r="U3711"/>
    </row>
    <row r="3712" spans="1:21" ht="15.75" customHeight="1">
      <c r="A3712"/>
      <c r="B3712"/>
      <c r="C3712"/>
      <c r="D3712"/>
      <c r="E3712"/>
      <c r="F3712"/>
      <c r="G3712"/>
      <c r="H3712"/>
      <c r="I3712" s="8"/>
      <c r="J3712" s="425"/>
      <c r="K3712"/>
      <c r="L3712"/>
      <c r="M3712"/>
      <c r="N3712"/>
      <c r="O3712"/>
      <c r="P3712"/>
      <c r="Q3712"/>
      <c r="R3712"/>
      <c r="S3712"/>
      <c r="T3712"/>
      <c r="U3712"/>
    </row>
    <row r="3713" spans="1:21" ht="15.75" customHeight="1">
      <c r="A3713"/>
      <c r="B3713"/>
      <c r="C3713"/>
      <c r="D3713"/>
      <c r="E3713"/>
      <c r="F3713"/>
      <c r="G3713"/>
      <c r="H3713"/>
      <c r="I3713" s="8"/>
      <c r="J3713" s="425"/>
      <c r="K3713"/>
      <c r="L3713"/>
      <c r="M3713"/>
      <c r="N3713"/>
      <c r="O3713"/>
      <c r="P3713"/>
      <c r="Q3713"/>
      <c r="R3713"/>
      <c r="S3713"/>
      <c r="T3713"/>
      <c r="U3713"/>
    </row>
    <row r="3714" spans="1:21" ht="15.75" customHeight="1">
      <c r="A3714"/>
      <c r="B3714"/>
      <c r="C3714"/>
      <c r="D3714"/>
      <c r="E3714"/>
      <c r="F3714"/>
      <c r="G3714"/>
      <c r="H3714"/>
      <c r="I3714" s="8"/>
      <c r="J3714" s="425"/>
      <c r="K3714"/>
      <c r="L3714"/>
      <c r="M3714"/>
      <c r="N3714"/>
      <c r="O3714"/>
      <c r="P3714"/>
      <c r="Q3714"/>
      <c r="R3714"/>
      <c r="S3714"/>
      <c r="T3714"/>
      <c r="U3714"/>
    </row>
    <row r="3715" spans="1:21" ht="15.75" customHeight="1">
      <c r="A3715"/>
      <c r="B3715"/>
      <c r="C3715"/>
      <c r="D3715"/>
      <c r="E3715"/>
      <c r="F3715"/>
      <c r="G3715"/>
      <c r="H3715"/>
      <c r="I3715" s="8"/>
      <c r="J3715" s="425"/>
      <c r="K3715"/>
      <c r="L3715"/>
      <c r="M3715"/>
      <c r="N3715"/>
      <c r="O3715"/>
      <c r="P3715"/>
      <c r="Q3715"/>
      <c r="R3715"/>
      <c r="S3715"/>
      <c r="T3715"/>
      <c r="U3715"/>
    </row>
    <row r="3716" spans="1:21" ht="15.75" customHeight="1">
      <c r="A3716"/>
      <c r="B3716"/>
      <c r="C3716"/>
      <c r="D3716"/>
      <c r="E3716"/>
      <c r="F3716"/>
      <c r="G3716"/>
      <c r="H3716"/>
      <c r="I3716" s="8"/>
      <c r="J3716" s="425"/>
      <c r="K3716"/>
      <c r="L3716"/>
      <c r="M3716"/>
      <c r="N3716"/>
      <c r="O3716"/>
      <c r="P3716"/>
      <c r="Q3716"/>
      <c r="R3716"/>
      <c r="S3716"/>
      <c r="T3716"/>
      <c r="U3716"/>
    </row>
    <row r="3717" spans="1:21" ht="15.75" customHeight="1">
      <c r="A3717"/>
      <c r="B3717"/>
      <c r="C3717"/>
      <c r="D3717"/>
      <c r="E3717"/>
      <c r="F3717"/>
      <c r="G3717"/>
      <c r="H3717"/>
      <c r="I3717" s="8"/>
      <c r="J3717" s="425"/>
      <c r="K3717"/>
      <c r="L3717"/>
      <c r="M3717"/>
      <c r="N3717"/>
      <c r="O3717"/>
      <c r="P3717"/>
      <c r="Q3717"/>
      <c r="R3717"/>
      <c r="S3717"/>
      <c r="T3717"/>
      <c r="U3717"/>
    </row>
    <row r="3718" spans="1:21" ht="15.75" customHeight="1">
      <c r="A3718"/>
      <c r="B3718"/>
      <c r="C3718"/>
      <c r="D3718"/>
      <c r="E3718"/>
      <c r="F3718"/>
      <c r="G3718"/>
      <c r="H3718"/>
      <c r="I3718" s="8"/>
      <c r="J3718" s="425"/>
      <c r="K3718"/>
      <c r="L3718"/>
      <c r="M3718"/>
      <c r="N3718"/>
      <c r="O3718"/>
      <c r="P3718"/>
      <c r="Q3718"/>
      <c r="R3718"/>
      <c r="S3718"/>
      <c r="T3718"/>
      <c r="U3718"/>
    </row>
    <row r="3719" spans="1:21" ht="15.75" customHeight="1">
      <c r="A3719"/>
      <c r="B3719"/>
      <c r="C3719"/>
      <c r="D3719"/>
      <c r="E3719"/>
      <c r="F3719"/>
      <c r="G3719"/>
      <c r="H3719"/>
      <c r="I3719" s="8"/>
      <c r="J3719" s="425"/>
      <c r="K3719"/>
      <c r="L3719"/>
      <c r="M3719"/>
      <c r="N3719"/>
      <c r="O3719"/>
      <c r="P3719"/>
      <c r="Q3719"/>
      <c r="R3719"/>
      <c r="S3719"/>
      <c r="T3719"/>
      <c r="U3719"/>
    </row>
    <row r="3720" spans="1:21" ht="15.75" customHeight="1">
      <c r="A3720"/>
      <c r="B3720"/>
      <c r="C3720"/>
      <c r="D3720"/>
      <c r="E3720"/>
      <c r="F3720"/>
      <c r="G3720"/>
      <c r="H3720"/>
      <c r="I3720" s="8"/>
      <c r="J3720" s="425"/>
      <c r="K3720"/>
      <c r="L3720"/>
      <c r="M3720"/>
      <c r="N3720"/>
      <c r="O3720"/>
      <c r="P3720"/>
      <c r="Q3720"/>
      <c r="R3720"/>
      <c r="S3720"/>
      <c r="T3720"/>
      <c r="U3720"/>
    </row>
    <row r="3721" spans="1:21" ht="15.75" customHeight="1">
      <c r="A3721"/>
      <c r="B3721"/>
      <c r="C3721"/>
      <c r="D3721"/>
      <c r="E3721"/>
      <c r="F3721"/>
      <c r="G3721"/>
      <c r="H3721"/>
      <c r="I3721" s="8"/>
      <c r="J3721" s="425"/>
      <c r="K3721"/>
      <c r="L3721"/>
      <c r="M3721"/>
      <c r="N3721"/>
      <c r="O3721"/>
      <c r="P3721"/>
      <c r="Q3721"/>
      <c r="R3721"/>
      <c r="S3721"/>
      <c r="T3721"/>
      <c r="U3721"/>
    </row>
    <row r="3722" spans="1:21" ht="15.75" customHeight="1">
      <c r="A3722"/>
      <c r="B3722"/>
      <c r="C3722"/>
      <c r="D3722"/>
      <c r="E3722"/>
      <c r="F3722"/>
      <c r="G3722"/>
      <c r="H3722"/>
      <c r="I3722" s="8"/>
      <c r="J3722" s="425"/>
      <c r="K3722"/>
      <c r="L3722"/>
      <c r="M3722"/>
      <c r="N3722"/>
      <c r="O3722"/>
      <c r="P3722"/>
      <c r="Q3722"/>
      <c r="R3722"/>
      <c r="S3722"/>
      <c r="T3722"/>
      <c r="U3722"/>
    </row>
    <row r="3723" spans="1:21" ht="15.75" customHeight="1">
      <c r="A3723"/>
      <c r="B3723"/>
      <c r="C3723"/>
      <c r="D3723"/>
      <c r="E3723"/>
      <c r="F3723"/>
      <c r="G3723"/>
      <c r="H3723"/>
      <c r="I3723" s="8"/>
      <c r="J3723" s="425"/>
      <c r="K3723"/>
      <c r="L3723"/>
      <c r="M3723"/>
      <c r="N3723"/>
      <c r="O3723"/>
      <c r="P3723"/>
      <c r="Q3723"/>
      <c r="R3723"/>
      <c r="S3723"/>
      <c r="T3723"/>
      <c r="U3723"/>
    </row>
    <row r="3724" spans="1:21" ht="15.75" customHeight="1">
      <c r="A3724"/>
      <c r="B3724"/>
      <c r="C3724"/>
      <c r="D3724"/>
      <c r="E3724"/>
      <c r="F3724"/>
      <c r="G3724"/>
      <c r="H3724"/>
      <c r="I3724" s="8"/>
      <c r="J3724" s="425"/>
      <c r="K3724"/>
      <c r="L3724"/>
      <c r="M3724"/>
      <c r="N3724"/>
      <c r="O3724"/>
      <c r="P3724"/>
      <c r="Q3724"/>
      <c r="R3724"/>
      <c r="S3724"/>
      <c r="T3724"/>
      <c r="U3724"/>
    </row>
    <row r="3725" spans="1:21" ht="15.75" customHeight="1">
      <c r="A3725"/>
      <c r="B3725"/>
      <c r="C3725"/>
      <c r="D3725"/>
      <c r="E3725"/>
      <c r="F3725"/>
      <c r="G3725"/>
      <c r="H3725"/>
      <c r="I3725" s="8"/>
      <c r="J3725" s="425"/>
      <c r="K3725"/>
      <c r="L3725"/>
      <c r="M3725"/>
      <c r="N3725"/>
      <c r="O3725"/>
      <c r="P3725"/>
      <c r="Q3725"/>
      <c r="R3725"/>
      <c r="S3725"/>
      <c r="T3725"/>
      <c r="U3725"/>
    </row>
    <row r="3726" spans="1:21" ht="15.75" customHeight="1">
      <c r="A3726"/>
      <c r="B3726"/>
      <c r="C3726"/>
      <c r="D3726"/>
      <c r="E3726"/>
      <c r="F3726"/>
      <c r="G3726"/>
      <c r="H3726"/>
      <c r="I3726" s="8"/>
      <c r="J3726" s="425"/>
      <c r="K3726"/>
      <c r="L3726"/>
      <c r="M3726"/>
      <c r="N3726"/>
      <c r="O3726"/>
      <c r="P3726"/>
      <c r="Q3726"/>
      <c r="R3726"/>
      <c r="S3726"/>
      <c r="T3726"/>
      <c r="U3726"/>
    </row>
    <row r="3727" spans="1:21" ht="15.75" customHeight="1">
      <c r="A3727"/>
      <c r="B3727"/>
      <c r="C3727"/>
      <c r="D3727"/>
      <c r="E3727"/>
      <c r="F3727"/>
      <c r="G3727"/>
      <c r="H3727"/>
      <c r="I3727" s="8"/>
      <c r="J3727" s="425"/>
      <c r="K3727"/>
      <c r="L3727"/>
      <c r="M3727"/>
      <c r="N3727"/>
      <c r="O3727"/>
      <c r="P3727"/>
      <c r="Q3727"/>
      <c r="R3727"/>
      <c r="S3727"/>
      <c r="T3727"/>
      <c r="U3727"/>
    </row>
    <row r="3728" spans="1:21" ht="15.75" customHeight="1">
      <c r="A3728"/>
      <c r="B3728"/>
      <c r="C3728"/>
      <c r="D3728"/>
      <c r="E3728"/>
      <c r="F3728"/>
      <c r="G3728"/>
      <c r="H3728"/>
      <c r="I3728" s="8"/>
      <c r="J3728" s="425"/>
      <c r="K3728"/>
      <c r="L3728"/>
      <c r="M3728"/>
      <c r="N3728"/>
      <c r="O3728"/>
      <c r="P3728"/>
      <c r="Q3728"/>
      <c r="R3728"/>
      <c r="S3728"/>
      <c r="T3728"/>
      <c r="U3728"/>
    </row>
    <row r="3729" spans="1:21" ht="15.75" customHeight="1">
      <c r="A3729"/>
      <c r="B3729"/>
      <c r="C3729"/>
      <c r="D3729"/>
      <c r="E3729"/>
      <c r="F3729"/>
      <c r="G3729"/>
      <c r="H3729"/>
      <c r="I3729" s="8"/>
      <c r="J3729" s="425"/>
      <c r="K3729"/>
      <c r="L3729"/>
      <c r="M3729"/>
      <c r="N3729"/>
      <c r="O3729"/>
      <c r="P3729"/>
      <c r="Q3729"/>
      <c r="R3729"/>
      <c r="S3729"/>
      <c r="T3729"/>
      <c r="U3729"/>
    </row>
    <row r="3730" spans="1:21" ht="15.75" customHeight="1">
      <c r="A3730"/>
      <c r="B3730"/>
      <c r="C3730"/>
      <c r="D3730"/>
      <c r="E3730"/>
      <c r="F3730"/>
      <c r="G3730"/>
      <c r="H3730"/>
      <c r="I3730" s="8"/>
      <c r="J3730" s="425"/>
      <c r="K3730"/>
      <c r="L3730"/>
      <c r="M3730"/>
      <c r="N3730"/>
      <c r="O3730"/>
      <c r="P3730"/>
      <c r="Q3730"/>
      <c r="R3730"/>
      <c r="S3730"/>
      <c r="T3730"/>
      <c r="U3730"/>
    </row>
    <row r="3731" spans="1:21" ht="15.75" customHeight="1">
      <c r="A3731"/>
      <c r="B3731"/>
      <c r="C3731"/>
      <c r="D3731"/>
      <c r="E3731"/>
      <c r="F3731"/>
      <c r="G3731"/>
      <c r="H3731"/>
      <c r="I3731" s="8"/>
      <c r="J3731" s="425"/>
      <c r="K3731"/>
      <c r="L3731"/>
      <c r="M3731"/>
      <c r="N3731"/>
      <c r="O3731"/>
      <c r="P3731"/>
      <c r="Q3731"/>
      <c r="R3731"/>
      <c r="S3731"/>
      <c r="T3731"/>
      <c r="U3731"/>
    </row>
    <row r="3732" spans="1:21" ht="15.75" customHeight="1">
      <c r="A3732"/>
      <c r="B3732"/>
      <c r="C3732"/>
      <c r="D3732"/>
      <c r="E3732"/>
      <c r="F3732"/>
      <c r="G3732"/>
      <c r="H3732"/>
      <c r="I3732" s="8"/>
      <c r="J3732" s="425"/>
      <c r="K3732"/>
      <c r="L3732"/>
      <c r="M3732"/>
      <c r="N3732"/>
      <c r="O3732"/>
      <c r="P3732"/>
      <c r="Q3732"/>
      <c r="R3732"/>
      <c r="S3732"/>
      <c r="T3732"/>
      <c r="U3732"/>
    </row>
    <row r="3733" spans="1:21" ht="15.75" customHeight="1">
      <c r="A3733"/>
      <c r="B3733"/>
      <c r="C3733"/>
      <c r="D3733"/>
      <c r="E3733"/>
      <c r="F3733"/>
      <c r="G3733"/>
      <c r="H3733"/>
      <c r="I3733" s="8"/>
      <c r="J3733" s="425"/>
      <c r="K3733"/>
      <c r="L3733"/>
      <c r="M3733"/>
      <c r="N3733"/>
      <c r="O3733"/>
      <c r="P3733"/>
      <c r="Q3733"/>
      <c r="R3733"/>
      <c r="S3733"/>
      <c r="T3733"/>
      <c r="U3733"/>
    </row>
    <row r="3734" spans="1:21" ht="15.75" customHeight="1">
      <c r="A3734"/>
      <c r="B3734"/>
      <c r="C3734"/>
      <c r="D3734"/>
      <c r="E3734"/>
      <c r="F3734"/>
      <c r="G3734"/>
      <c r="H3734"/>
      <c r="I3734" s="8"/>
      <c r="J3734" s="425"/>
      <c r="K3734"/>
      <c r="L3734"/>
      <c r="M3734"/>
      <c r="N3734"/>
      <c r="O3734"/>
      <c r="P3734"/>
      <c r="Q3734"/>
      <c r="R3734"/>
      <c r="S3734"/>
      <c r="T3734"/>
      <c r="U3734"/>
    </row>
    <row r="3735" spans="1:21" ht="15.75" customHeight="1">
      <c r="A3735"/>
      <c r="B3735"/>
      <c r="C3735"/>
      <c r="D3735"/>
      <c r="E3735"/>
      <c r="F3735"/>
      <c r="G3735"/>
      <c r="H3735"/>
      <c r="I3735" s="8"/>
      <c r="J3735" s="425"/>
      <c r="K3735"/>
      <c r="L3735"/>
      <c r="M3735"/>
      <c r="N3735"/>
      <c r="O3735"/>
      <c r="P3735"/>
      <c r="Q3735"/>
      <c r="R3735"/>
      <c r="S3735"/>
      <c r="T3735"/>
      <c r="U3735"/>
    </row>
    <row r="3736" spans="1:21" ht="15.75" customHeight="1">
      <c r="A3736"/>
      <c r="B3736"/>
      <c r="C3736"/>
      <c r="D3736"/>
      <c r="E3736"/>
      <c r="F3736"/>
      <c r="G3736"/>
      <c r="H3736"/>
      <c r="I3736" s="8"/>
      <c r="J3736" s="425"/>
      <c r="K3736"/>
      <c r="L3736"/>
      <c r="M3736"/>
      <c r="N3736"/>
      <c r="O3736"/>
      <c r="P3736"/>
      <c r="Q3736"/>
      <c r="R3736"/>
      <c r="S3736"/>
      <c r="T3736"/>
      <c r="U3736"/>
    </row>
    <row r="3737" spans="1:21" ht="15.75" customHeight="1">
      <c r="A3737"/>
      <c r="B3737"/>
      <c r="C3737"/>
      <c r="D3737"/>
      <c r="E3737"/>
      <c r="F3737"/>
      <c r="G3737"/>
      <c r="H3737"/>
      <c r="I3737" s="8"/>
      <c r="J3737" s="425"/>
      <c r="K3737"/>
      <c r="L3737"/>
      <c r="M3737"/>
      <c r="N3737"/>
      <c r="O3737"/>
      <c r="P3737"/>
      <c r="Q3737"/>
      <c r="R3737"/>
      <c r="S3737"/>
      <c r="T3737"/>
      <c r="U3737"/>
    </row>
    <row r="3738" spans="1:21" ht="15.75" customHeight="1">
      <c r="A3738"/>
      <c r="B3738"/>
      <c r="C3738"/>
      <c r="D3738"/>
      <c r="E3738"/>
      <c r="F3738"/>
      <c r="G3738"/>
      <c r="H3738"/>
      <c r="I3738" s="8"/>
      <c r="J3738" s="425"/>
      <c r="K3738"/>
      <c r="L3738"/>
      <c r="M3738"/>
      <c r="N3738"/>
      <c r="O3738"/>
      <c r="P3738"/>
      <c r="Q3738"/>
      <c r="R3738"/>
      <c r="S3738"/>
      <c r="T3738"/>
      <c r="U3738"/>
    </row>
    <row r="3739" spans="1:21" ht="15.75" customHeight="1">
      <c r="A3739"/>
      <c r="B3739"/>
      <c r="C3739"/>
      <c r="D3739"/>
      <c r="E3739"/>
      <c r="F3739"/>
      <c r="G3739"/>
      <c r="H3739"/>
      <c r="I3739" s="8"/>
      <c r="J3739" s="425"/>
      <c r="K3739"/>
      <c r="L3739"/>
      <c r="M3739"/>
      <c r="N3739"/>
      <c r="O3739"/>
      <c r="P3739"/>
      <c r="Q3739"/>
      <c r="R3739"/>
      <c r="S3739"/>
      <c r="T3739"/>
      <c r="U3739"/>
    </row>
    <row r="3740" spans="1:21" ht="15.75" customHeight="1">
      <c r="A3740"/>
      <c r="B3740"/>
      <c r="C3740"/>
      <c r="D3740"/>
      <c r="E3740"/>
      <c r="F3740"/>
      <c r="G3740"/>
      <c r="H3740"/>
      <c r="I3740" s="8"/>
      <c r="J3740" s="425"/>
      <c r="K3740"/>
      <c r="L3740"/>
      <c r="M3740"/>
      <c r="N3740"/>
      <c r="O3740"/>
      <c r="P3740"/>
      <c r="Q3740"/>
      <c r="R3740"/>
      <c r="S3740"/>
      <c r="T3740"/>
      <c r="U3740"/>
    </row>
    <row r="3741" spans="1:21" ht="15.75" customHeight="1">
      <c r="A3741"/>
      <c r="B3741"/>
      <c r="C3741"/>
      <c r="D3741"/>
      <c r="E3741"/>
      <c r="F3741"/>
      <c r="G3741"/>
      <c r="H3741"/>
      <c r="I3741" s="8"/>
      <c r="J3741" s="425"/>
      <c r="K3741"/>
      <c r="L3741"/>
      <c r="M3741"/>
      <c r="N3741"/>
      <c r="O3741"/>
      <c r="P3741"/>
      <c r="Q3741"/>
      <c r="R3741"/>
      <c r="S3741"/>
      <c r="T3741"/>
      <c r="U3741"/>
    </row>
    <row r="3742" spans="1:21" ht="15.75" customHeight="1">
      <c r="A3742"/>
      <c r="B3742"/>
      <c r="C3742"/>
      <c r="D3742"/>
      <c r="E3742"/>
      <c r="F3742"/>
      <c r="G3742"/>
      <c r="H3742"/>
      <c r="I3742" s="8"/>
      <c r="J3742" s="425"/>
      <c r="K3742"/>
      <c r="L3742"/>
      <c r="M3742"/>
      <c r="N3742"/>
      <c r="O3742"/>
      <c r="P3742"/>
      <c r="Q3742"/>
      <c r="R3742"/>
      <c r="S3742"/>
      <c r="T3742"/>
      <c r="U3742"/>
    </row>
    <row r="3743" spans="1:21" ht="15.75" customHeight="1">
      <c r="A3743"/>
      <c r="B3743"/>
      <c r="C3743"/>
      <c r="D3743"/>
      <c r="E3743"/>
      <c r="F3743"/>
      <c r="G3743"/>
      <c r="H3743"/>
      <c r="I3743" s="8"/>
      <c r="J3743" s="425"/>
      <c r="K3743"/>
      <c r="L3743"/>
      <c r="M3743"/>
      <c r="N3743"/>
      <c r="O3743"/>
      <c r="P3743"/>
      <c r="Q3743"/>
      <c r="R3743"/>
      <c r="S3743"/>
      <c r="T3743"/>
      <c r="U3743"/>
    </row>
    <row r="3744" spans="1:21" ht="15.75" customHeight="1">
      <c r="A3744"/>
      <c r="B3744"/>
      <c r="C3744"/>
      <c r="D3744"/>
      <c r="E3744"/>
      <c r="F3744"/>
      <c r="G3744"/>
      <c r="H3744"/>
      <c r="I3744" s="8"/>
      <c r="J3744" s="425"/>
      <c r="K3744"/>
      <c r="L3744"/>
      <c r="M3744"/>
      <c r="N3744"/>
      <c r="O3744"/>
      <c r="P3744"/>
      <c r="Q3744"/>
      <c r="R3744"/>
      <c r="S3744"/>
      <c r="T3744"/>
      <c r="U3744"/>
    </row>
    <row r="3745" spans="1:21" ht="15.75" customHeight="1">
      <c r="A3745"/>
      <c r="B3745"/>
      <c r="C3745"/>
      <c r="D3745"/>
      <c r="E3745"/>
      <c r="F3745"/>
      <c r="G3745"/>
      <c r="H3745"/>
      <c r="I3745" s="8"/>
      <c r="J3745" s="425"/>
      <c r="K3745"/>
      <c r="L3745"/>
      <c r="M3745"/>
      <c r="N3745"/>
      <c r="O3745"/>
      <c r="P3745"/>
      <c r="Q3745"/>
      <c r="R3745"/>
      <c r="S3745"/>
      <c r="T3745"/>
      <c r="U3745"/>
    </row>
    <row r="3746" spans="1:21" ht="15.75" customHeight="1">
      <c r="A3746"/>
      <c r="B3746"/>
      <c r="C3746"/>
      <c r="D3746"/>
      <c r="E3746"/>
      <c r="F3746"/>
      <c r="G3746"/>
      <c r="H3746"/>
      <c r="I3746" s="8"/>
      <c r="J3746" s="425"/>
      <c r="K3746"/>
      <c r="L3746"/>
      <c r="M3746"/>
      <c r="N3746"/>
      <c r="O3746"/>
      <c r="P3746"/>
      <c r="Q3746"/>
      <c r="R3746"/>
      <c r="S3746"/>
      <c r="T3746"/>
      <c r="U3746"/>
    </row>
    <row r="3747" spans="1:21" ht="15.75" customHeight="1">
      <c r="A3747"/>
      <c r="B3747"/>
      <c r="C3747"/>
      <c r="D3747"/>
      <c r="E3747"/>
      <c r="F3747"/>
      <c r="G3747"/>
      <c r="H3747"/>
      <c r="I3747" s="8"/>
      <c r="J3747" s="425"/>
      <c r="K3747"/>
      <c r="L3747"/>
      <c r="M3747"/>
      <c r="N3747"/>
      <c r="O3747"/>
      <c r="P3747"/>
      <c r="Q3747"/>
      <c r="R3747"/>
      <c r="S3747"/>
      <c r="T3747"/>
      <c r="U3747"/>
    </row>
    <row r="3748" spans="1:21" ht="15.75" customHeight="1">
      <c r="A3748"/>
      <c r="B3748"/>
      <c r="C3748"/>
      <c r="D3748"/>
      <c r="E3748"/>
      <c r="F3748"/>
      <c r="G3748"/>
      <c r="H3748"/>
      <c r="I3748" s="8"/>
      <c r="J3748" s="425"/>
      <c r="K3748"/>
      <c r="L3748"/>
      <c r="M3748"/>
      <c r="N3748"/>
      <c r="O3748"/>
      <c r="P3748"/>
      <c r="Q3748"/>
      <c r="R3748"/>
      <c r="S3748"/>
      <c r="T3748"/>
      <c r="U3748"/>
    </row>
    <row r="3749" spans="1:21" ht="15.75" customHeight="1">
      <c r="A3749"/>
      <c r="B3749"/>
      <c r="C3749"/>
      <c r="D3749"/>
      <c r="E3749"/>
      <c r="F3749"/>
      <c r="G3749"/>
      <c r="H3749"/>
      <c r="I3749" s="8"/>
      <c r="J3749" s="425"/>
      <c r="K3749"/>
      <c r="L3749"/>
      <c r="M3749"/>
      <c r="N3749"/>
      <c r="O3749"/>
      <c r="P3749"/>
      <c r="Q3749"/>
      <c r="R3749"/>
      <c r="S3749"/>
      <c r="T3749"/>
      <c r="U3749"/>
    </row>
    <row r="3750" spans="1:21" ht="15.75" customHeight="1">
      <c r="A3750"/>
      <c r="B3750"/>
      <c r="C3750"/>
      <c r="D3750"/>
      <c r="E3750"/>
      <c r="F3750"/>
      <c r="G3750"/>
      <c r="H3750"/>
      <c r="I3750" s="8"/>
      <c r="J3750" s="425"/>
      <c r="K3750"/>
      <c r="L3750"/>
      <c r="M3750"/>
      <c r="N3750"/>
      <c r="O3750"/>
      <c r="P3750"/>
      <c r="Q3750"/>
      <c r="R3750"/>
      <c r="S3750"/>
      <c r="T3750"/>
      <c r="U3750"/>
    </row>
    <row r="3751" spans="1:21" ht="15.75" customHeight="1">
      <c r="A3751"/>
      <c r="B3751"/>
      <c r="C3751"/>
      <c r="D3751"/>
      <c r="E3751"/>
      <c r="F3751"/>
      <c r="G3751"/>
      <c r="H3751"/>
      <c r="I3751" s="8"/>
      <c r="J3751" s="425"/>
      <c r="K3751"/>
      <c r="L3751"/>
      <c r="M3751"/>
      <c r="N3751"/>
      <c r="O3751"/>
      <c r="P3751"/>
      <c r="Q3751"/>
      <c r="R3751"/>
      <c r="S3751"/>
      <c r="T3751"/>
      <c r="U3751"/>
    </row>
    <row r="3752" spans="1:21" ht="15.75" customHeight="1">
      <c r="A3752"/>
      <c r="B3752"/>
      <c r="C3752"/>
      <c r="D3752"/>
      <c r="E3752"/>
      <c r="F3752"/>
      <c r="G3752"/>
      <c r="H3752"/>
      <c r="I3752" s="8"/>
      <c r="J3752" s="425"/>
      <c r="K3752"/>
      <c r="L3752"/>
      <c r="M3752"/>
      <c r="N3752"/>
      <c r="O3752"/>
      <c r="P3752"/>
      <c r="Q3752"/>
      <c r="R3752"/>
      <c r="S3752"/>
      <c r="T3752"/>
      <c r="U3752"/>
    </row>
    <row r="3753" spans="1:21" ht="15.75" customHeight="1">
      <c r="A3753"/>
      <c r="B3753"/>
      <c r="C3753"/>
      <c r="D3753"/>
      <c r="E3753"/>
      <c r="F3753"/>
      <c r="G3753"/>
      <c r="H3753"/>
      <c r="I3753" s="8"/>
      <c r="J3753" s="425"/>
      <c r="K3753"/>
      <c r="L3753"/>
      <c r="M3753"/>
      <c r="N3753"/>
      <c r="O3753"/>
      <c r="P3753"/>
      <c r="Q3753"/>
      <c r="R3753"/>
      <c r="S3753"/>
      <c r="T3753"/>
      <c r="U3753"/>
    </row>
    <row r="3754" spans="1:21" ht="15.75" customHeight="1">
      <c r="A3754"/>
      <c r="B3754"/>
      <c r="C3754"/>
      <c r="D3754"/>
      <c r="E3754"/>
      <c r="F3754"/>
      <c r="G3754"/>
      <c r="H3754"/>
      <c r="I3754" s="8"/>
      <c r="J3754" s="425"/>
      <c r="K3754"/>
      <c r="L3754"/>
      <c r="M3754"/>
      <c r="N3754"/>
      <c r="O3754"/>
      <c r="P3754"/>
      <c r="Q3754"/>
      <c r="R3754"/>
      <c r="S3754"/>
      <c r="T3754"/>
      <c r="U3754"/>
    </row>
    <row r="3755" spans="1:21" ht="15.75" customHeight="1">
      <c r="A3755"/>
      <c r="B3755"/>
      <c r="C3755"/>
      <c r="D3755"/>
      <c r="E3755"/>
      <c r="F3755"/>
      <c r="G3755"/>
      <c r="H3755"/>
      <c r="I3755" s="8"/>
      <c r="J3755" s="425"/>
      <c r="K3755"/>
      <c r="L3755"/>
      <c r="M3755"/>
      <c r="N3755"/>
      <c r="O3755"/>
      <c r="P3755"/>
      <c r="Q3755"/>
      <c r="R3755"/>
      <c r="S3755"/>
      <c r="T3755"/>
      <c r="U3755"/>
    </row>
    <row r="3756" spans="1:21" ht="15.75" customHeight="1">
      <c r="A3756"/>
      <c r="B3756"/>
      <c r="C3756"/>
      <c r="D3756"/>
      <c r="E3756"/>
      <c r="F3756"/>
      <c r="G3756"/>
      <c r="H3756"/>
      <c r="I3756" s="8"/>
      <c r="J3756" s="425"/>
      <c r="K3756"/>
      <c r="L3756"/>
      <c r="M3756"/>
      <c r="N3756"/>
      <c r="O3756"/>
      <c r="P3756"/>
      <c r="Q3756"/>
      <c r="R3756"/>
      <c r="S3756"/>
      <c r="T3756"/>
      <c r="U3756"/>
    </row>
    <row r="3757" spans="1:21" ht="15.75" customHeight="1">
      <c r="A3757"/>
      <c r="B3757"/>
      <c r="C3757"/>
      <c r="D3757"/>
      <c r="E3757"/>
      <c r="F3757"/>
      <c r="G3757"/>
      <c r="H3757"/>
      <c r="I3757" s="8"/>
      <c r="J3757" s="425"/>
      <c r="K3757"/>
      <c r="L3757"/>
      <c r="M3757"/>
      <c r="N3757"/>
      <c r="O3757"/>
      <c r="P3757"/>
      <c r="Q3757"/>
      <c r="R3757"/>
      <c r="S3757"/>
      <c r="T3757"/>
      <c r="U3757"/>
    </row>
    <row r="3758" spans="1:21" ht="15.75" customHeight="1">
      <c r="A3758"/>
      <c r="B3758"/>
      <c r="C3758"/>
      <c r="D3758"/>
      <c r="E3758"/>
      <c r="F3758"/>
      <c r="G3758"/>
      <c r="H3758"/>
      <c r="I3758" s="8"/>
      <c r="J3758" s="425"/>
      <c r="K3758"/>
      <c r="L3758"/>
      <c r="M3758"/>
      <c r="N3758"/>
      <c r="O3758"/>
      <c r="P3758"/>
      <c r="Q3758"/>
      <c r="R3758"/>
      <c r="S3758"/>
      <c r="T3758"/>
      <c r="U3758"/>
    </row>
    <row r="3759" spans="1:21" ht="15.75" customHeight="1">
      <c r="A3759"/>
      <c r="B3759"/>
      <c r="C3759"/>
      <c r="D3759"/>
      <c r="E3759"/>
      <c r="F3759"/>
      <c r="G3759"/>
      <c r="H3759"/>
      <c r="I3759" s="8"/>
      <c r="J3759" s="425"/>
      <c r="K3759"/>
      <c r="L3759"/>
      <c r="M3759"/>
      <c r="N3759"/>
      <c r="O3759"/>
      <c r="P3759"/>
      <c r="Q3759"/>
      <c r="R3759"/>
      <c r="S3759"/>
      <c r="T3759"/>
      <c r="U3759"/>
    </row>
    <row r="3760" spans="1:21" ht="15.75" customHeight="1">
      <c r="A3760"/>
      <c r="B3760"/>
      <c r="C3760"/>
      <c r="D3760"/>
      <c r="E3760"/>
      <c r="F3760"/>
      <c r="G3760"/>
      <c r="H3760"/>
      <c r="I3760" s="8"/>
      <c r="J3760" s="425"/>
      <c r="K3760"/>
      <c r="L3760"/>
      <c r="M3760"/>
      <c r="N3760"/>
      <c r="O3760"/>
      <c r="P3760"/>
      <c r="Q3760"/>
      <c r="R3760"/>
      <c r="S3760"/>
      <c r="T3760"/>
      <c r="U3760"/>
    </row>
    <row r="3761" spans="1:21" ht="15.75" customHeight="1">
      <c r="A3761"/>
      <c r="B3761"/>
      <c r="C3761"/>
      <c r="D3761"/>
      <c r="E3761"/>
      <c r="F3761"/>
      <c r="G3761"/>
      <c r="H3761"/>
      <c r="I3761" s="8"/>
      <c r="J3761" s="425"/>
      <c r="K3761"/>
      <c r="L3761"/>
      <c r="M3761"/>
      <c r="N3761"/>
      <c r="O3761"/>
      <c r="P3761"/>
      <c r="Q3761"/>
      <c r="R3761"/>
      <c r="S3761"/>
      <c r="T3761"/>
      <c r="U3761"/>
    </row>
    <row r="3762" spans="1:21" ht="15.75" customHeight="1">
      <c r="A3762"/>
      <c r="B3762"/>
      <c r="C3762"/>
      <c r="D3762"/>
      <c r="E3762"/>
      <c r="F3762"/>
      <c r="G3762"/>
      <c r="H3762"/>
      <c r="I3762" s="8"/>
      <c r="J3762" s="425"/>
      <c r="K3762"/>
      <c r="L3762"/>
      <c r="M3762"/>
      <c r="N3762"/>
      <c r="O3762"/>
      <c r="P3762"/>
      <c r="Q3762"/>
      <c r="R3762"/>
      <c r="S3762"/>
      <c r="T3762"/>
      <c r="U3762"/>
    </row>
    <row r="3763" spans="1:21" ht="15.75" customHeight="1">
      <c r="A3763"/>
      <c r="B3763"/>
      <c r="C3763"/>
      <c r="D3763"/>
      <c r="E3763"/>
      <c r="F3763"/>
      <c r="G3763"/>
      <c r="H3763"/>
      <c r="I3763" s="8"/>
      <c r="J3763" s="425"/>
      <c r="K3763"/>
      <c r="L3763"/>
      <c r="M3763"/>
      <c r="N3763"/>
      <c r="O3763"/>
      <c r="P3763"/>
      <c r="Q3763"/>
      <c r="R3763"/>
      <c r="S3763"/>
      <c r="T3763"/>
      <c r="U3763"/>
    </row>
    <row r="3764" spans="1:21" ht="15.75" customHeight="1">
      <c r="A3764"/>
      <c r="B3764"/>
      <c r="C3764"/>
      <c r="D3764"/>
      <c r="E3764"/>
      <c r="F3764"/>
      <c r="G3764"/>
      <c r="H3764"/>
      <c r="I3764" s="8"/>
      <c r="J3764" s="425"/>
      <c r="K3764"/>
      <c r="L3764"/>
      <c r="M3764"/>
      <c r="N3764"/>
      <c r="O3764"/>
      <c r="P3764"/>
      <c r="Q3764"/>
      <c r="R3764"/>
      <c r="S3764"/>
      <c r="T3764"/>
      <c r="U3764"/>
    </row>
    <row r="3765" spans="1:21" ht="15.75" customHeight="1">
      <c r="A3765"/>
      <c r="B3765"/>
      <c r="C3765"/>
      <c r="D3765"/>
      <c r="E3765"/>
      <c r="F3765"/>
      <c r="G3765"/>
      <c r="H3765"/>
      <c r="I3765" s="8"/>
      <c r="J3765" s="425"/>
      <c r="K3765"/>
      <c r="L3765"/>
      <c r="M3765"/>
      <c r="N3765"/>
      <c r="O3765"/>
      <c r="P3765"/>
      <c r="Q3765"/>
      <c r="R3765"/>
      <c r="S3765"/>
      <c r="T3765"/>
      <c r="U3765"/>
    </row>
    <row r="3766" spans="1:21" ht="15.75" customHeight="1">
      <c r="A3766"/>
      <c r="B3766"/>
      <c r="C3766"/>
      <c r="D3766"/>
      <c r="E3766"/>
      <c r="F3766"/>
      <c r="G3766"/>
      <c r="H3766"/>
      <c r="I3766" s="8"/>
      <c r="J3766" s="425"/>
      <c r="K3766"/>
      <c r="L3766"/>
      <c r="M3766"/>
      <c r="N3766"/>
      <c r="O3766"/>
      <c r="P3766"/>
      <c r="Q3766"/>
      <c r="R3766"/>
      <c r="S3766"/>
      <c r="T3766"/>
      <c r="U3766"/>
    </row>
    <row r="3767" spans="1:21" ht="15.75" customHeight="1">
      <c r="A3767"/>
      <c r="B3767"/>
      <c r="C3767"/>
      <c r="D3767"/>
      <c r="E3767"/>
      <c r="F3767"/>
      <c r="G3767"/>
      <c r="H3767"/>
      <c r="I3767" s="8"/>
      <c r="J3767" s="425"/>
      <c r="K3767"/>
      <c r="L3767"/>
      <c r="M3767"/>
      <c r="N3767"/>
      <c r="O3767"/>
      <c r="P3767"/>
      <c r="Q3767"/>
      <c r="R3767"/>
      <c r="S3767"/>
      <c r="T3767"/>
      <c r="U3767"/>
    </row>
    <row r="3768" spans="1:21" ht="15.75" customHeight="1">
      <c r="A3768"/>
      <c r="B3768"/>
      <c r="C3768"/>
      <c r="D3768"/>
      <c r="E3768"/>
      <c r="F3768"/>
      <c r="G3768"/>
      <c r="H3768"/>
      <c r="I3768" s="8"/>
      <c r="J3768" s="425"/>
      <c r="K3768"/>
      <c r="L3768"/>
      <c r="M3768"/>
      <c r="N3768"/>
      <c r="O3768"/>
      <c r="P3768"/>
      <c r="Q3768"/>
      <c r="R3768"/>
      <c r="S3768"/>
      <c r="T3768"/>
      <c r="U3768"/>
    </row>
    <row r="3769" spans="1:21" ht="15.75" customHeight="1">
      <c r="A3769"/>
      <c r="B3769"/>
      <c r="C3769"/>
      <c r="D3769"/>
      <c r="E3769"/>
      <c r="F3769"/>
      <c r="G3769"/>
      <c r="H3769"/>
      <c r="I3769" s="8"/>
      <c r="J3769" s="425"/>
      <c r="K3769"/>
      <c r="L3769"/>
      <c r="M3769"/>
      <c r="N3769"/>
      <c r="O3769"/>
      <c r="P3769"/>
      <c r="Q3769"/>
      <c r="R3769"/>
      <c r="S3769"/>
      <c r="T3769"/>
      <c r="U3769"/>
    </row>
    <row r="3770" spans="1:21" ht="15.75" customHeight="1">
      <c r="A3770"/>
      <c r="B3770"/>
      <c r="C3770"/>
      <c r="D3770"/>
      <c r="E3770"/>
      <c r="F3770"/>
      <c r="G3770"/>
      <c r="H3770"/>
      <c r="I3770" s="8"/>
      <c r="J3770" s="425"/>
      <c r="K3770"/>
      <c r="L3770"/>
      <c r="M3770"/>
      <c r="N3770"/>
      <c r="O3770"/>
      <c r="P3770"/>
      <c r="Q3770"/>
      <c r="R3770"/>
      <c r="S3770"/>
      <c r="T3770"/>
      <c r="U3770"/>
    </row>
    <row r="3771" spans="1:21" ht="15.75" customHeight="1">
      <c r="A3771"/>
      <c r="B3771"/>
      <c r="C3771"/>
      <c r="D3771"/>
      <c r="E3771"/>
      <c r="F3771"/>
      <c r="G3771"/>
      <c r="H3771"/>
      <c r="I3771" s="8"/>
      <c r="J3771" s="425"/>
      <c r="K3771"/>
      <c r="L3771"/>
      <c r="M3771"/>
      <c r="N3771"/>
      <c r="O3771"/>
      <c r="P3771"/>
      <c r="Q3771"/>
      <c r="R3771"/>
      <c r="S3771"/>
      <c r="T3771"/>
      <c r="U3771"/>
    </row>
    <row r="3772" spans="1:21" ht="15.75" customHeight="1">
      <c r="A3772"/>
      <c r="B3772"/>
      <c r="C3772"/>
      <c r="D3772"/>
      <c r="E3772"/>
      <c r="F3772"/>
      <c r="G3772"/>
      <c r="H3772"/>
      <c r="I3772" s="8"/>
      <c r="J3772" s="425"/>
      <c r="K3772"/>
      <c r="L3772"/>
      <c r="M3772"/>
      <c r="N3772"/>
      <c r="O3772"/>
      <c r="P3772"/>
      <c r="Q3772"/>
      <c r="R3772"/>
      <c r="S3772"/>
      <c r="T3772"/>
      <c r="U3772"/>
    </row>
    <row r="3773" spans="1:21" ht="15.75" customHeight="1">
      <c r="A3773"/>
      <c r="B3773"/>
      <c r="C3773"/>
      <c r="D3773"/>
      <c r="E3773"/>
      <c r="F3773"/>
      <c r="G3773"/>
      <c r="H3773"/>
      <c r="I3773" s="8"/>
      <c r="J3773" s="425"/>
      <c r="K3773"/>
      <c r="L3773"/>
      <c r="M3773"/>
      <c r="N3773"/>
      <c r="O3773"/>
      <c r="P3773"/>
      <c r="Q3773"/>
      <c r="R3773"/>
      <c r="S3773"/>
      <c r="T3773"/>
      <c r="U3773"/>
    </row>
    <row r="3774" spans="1:21" ht="15.75" customHeight="1">
      <c r="A3774"/>
      <c r="B3774"/>
      <c r="C3774"/>
      <c r="D3774"/>
      <c r="E3774"/>
      <c r="F3774"/>
      <c r="G3774"/>
      <c r="H3774"/>
      <c r="I3774" s="8"/>
      <c r="J3774" s="425"/>
      <c r="K3774"/>
      <c r="L3774"/>
      <c r="M3774"/>
      <c r="N3774"/>
      <c r="O3774"/>
      <c r="P3774"/>
      <c r="Q3774"/>
      <c r="R3774"/>
      <c r="S3774"/>
      <c r="T3774"/>
      <c r="U3774"/>
    </row>
    <row r="3775" spans="1:21" ht="15.75" customHeight="1">
      <c r="A3775"/>
      <c r="B3775"/>
      <c r="C3775"/>
      <c r="D3775"/>
      <c r="E3775"/>
      <c r="F3775"/>
      <c r="G3775"/>
      <c r="H3775"/>
      <c r="I3775" s="8"/>
      <c r="J3775" s="425"/>
      <c r="K3775"/>
      <c r="L3775"/>
      <c r="M3775"/>
      <c r="N3775"/>
      <c r="O3775"/>
      <c r="P3775"/>
      <c r="Q3775"/>
      <c r="R3775"/>
      <c r="S3775"/>
      <c r="T3775"/>
      <c r="U3775"/>
    </row>
    <row r="3776" spans="1:21" ht="15.75" customHeight="1">
      <c r="A3776"/>
      <c r="B3776"/>
      <c r="C3776"/>
      <c r="D3776"/>
      <c r="E3776"/>
      <c r="F3776"/>
      <c r="G3776"/>
      <c r="H3776"/>
      <c r="I3776" s="8"/>
      <c r="J3776" s="425"/>
      <c r="K3776"/>
      <c r="L3776"/>
      <c r="M3776"/>
      <c r="N3776"/>
      <c r="O3776"/>
      <c r="P3776"/>
      <c r="Q3776"/>
      <c r="R3776"/>
      <c r="S3776"/>
      <c r="T3776"/>
      <c r="U3776"/>
    </row>
    <row r="3777" spans="1:21" ht="15.75" customHeight="1">
      <c r="A3777"/>
      <c r="B3777"/>
      <c r="C3777"/>
      <c r="D3777"/>
      <c r="E3777"/>
      <c r="F3777"/>
      <c r="G3777"/>
      <c r="H3777"/>
      <c r="I3777" s="8"/>
      <c r="J3777" s="425"/>
      <c r="K3777"/>
      <c r="L3777"/>
      <c r="M3777"/>
      <c r="N3777"/>
      <c r="O3777"/>
      <c r="P3777"/>
      <c r="Q3777"/>
      <c r="R3777"/>
      <c r="S3777"/>
      <c r="T3777"/>
      <c r="U3777"/>
    </row>
    <row r="3778" spans="1:21" ht="15.75" customHeight="1">
      <c r="A3778"/>
      <c r="B3778"/>
      <c r="C3778"/>
      <c r="D3778"/>
      <c r="E3778"/>
      <c r="F3778"/>
      <c r="G3778"/>
      <c r="H3778"/>
      <c r="I3778" s="8"/>
      <c r="J3778" s="425"/>
      <c r="K3778"/>
      <c r="L3778"/>
      <c r="M3778"/>
      <c r="N3778"/>
      <c r="O3778"/>
      <c r="P3778"/>
      <c r="Q3778"/>
      <c r="R3778"/>
      <c r="S3778"/>
      <c r="T3778"/>
      <c r="U3778"/>
    </row>
    <row r="3779" spans="1:21" ht="15.75" customHeight="1">
      <c r="A3779"/>
      <c r="B3779"/>
      <c r="C3779"/>
      <c r="D3779"/>
      <c r="E3779"/>
      <c r="F3779"/>
      <c r="G3779"/>
      <c r="H3779"/>
      <c r="I3779" s="8"/>
      <c r="J3779" s="425"/>
      <c r="K3779"/>
      <c r="L3779"/>
      <c r="M3779"/>
      <c r="N3779"/>
      <c r="O3779"/>
      <c r="P3779"/>
      <c r="Q3779"/>
      <c r="R3779"/>
      <c r="S3779"/>
      <c r="T3779"/>
      <c r="U3779"/>
    </row>
    <row r="3780" spans="1:21" ht="15.75" customHeight="1">
      <c r="A3780"/>
      <c r="B3780"/>
      <c r="C3780"/>
      <c r="D3780"/>
      <c r="E3780"/>
      <c r="F3780"/>
      <c r="G3780"/>
      <c r="H3780"/>
      <c r="I3780" s="8"/>
      <c r="J3780" s="425"/>
      <c r="K3780"/>
      <c r="L3780"/>
      <c r="M3780"/>
      <c r="N3780"/>
      <c r="O3780"/>
      <c r="P3780"/>
      <c r="Q3780"/>
      <c r="R3780"/>
      <c r="S3780"/>
      <c r="T3780"/>
      <c r="U3780"/>
    </row>
    <row r="3781" spans="1:21" ht="15.75" customHeight="1">
      <c r="A3781"/>
      <c r="B3781"/>
      <c r="C3781"/>
      <c r="D3781"/>
      <c r="E3781"/>
      <c r="F3781"/>
      <c r="G3781"/>
      <c r="H3781"/>
      <c r="I3781" s="8"/>
      <c r="J3781" s="425"/>
      <c r="K3781"/>
      <c r="L3781"/>
      <c r="M3781"/>
      <c r="N3781"/>
      <c r="O3781"/>
      <c r="P3781"/>
      <c r="Q3781"/>
      <c r="R3781"/>
      <c r="S3781"/>
      <c r="T3781"/>
      <c r="U3781"/>
    </row>
    <row r="3782" spans="1:21" ht="15.75" customHeight="1">
      <c r="A3782"/>
      <c r="B3782"/>
      <c r="C3782"/>
      <c r="D3782"/>
      <c r="E3782"/>
      <c r="F3782"/>
      <c r="G3782"/>
      <c r="H3782"/>
      <c r="I3782" s="8"/>
      <c r="J3782" s="425"/>
      <c r="K3782"/>
      <c r="L3782"/>
      <c r="M3782"/>
      <c r="N3782"/>
      <c r="O3782"/>
      <c r="P3782"/>
      <c r="Q3782"/>
      <c r="R3782"/>
      <c r="S3782"/>
      <c r="T3782"/>
      <c r="U3782"/>
    </row>
    <row r="3783" spans="1:21" ht="15.75" customHeight="1">
      <c r="A3783"/>
      <c r="B3783"/>
      <c r="C3783"/>
      <c r="D3783"/>
      <c r="E3783"/>
      <c r="F3783"/>
      <c r="G3783"/>
      <c r="H3783"/>
      <c r="I3783" s="8"/>
      <c r="J3783" s="425"/>
      <c r="K3783"/>
      <c r="L3783"/>
      <c r="M3783"/>
      <c r="N3783"/>
      <c r="O3783"/>
      <c r="P3783"/>
      <c r="Q3783"/>
      <c r="R3783"/>
      <c r="S3783"/>
      <c r="T3783"/>
      <c r="U3783"/>
    </row>
    <row r="3784" spans="1:21" ht="15.75" customHeight="1">
      <c r="A3784"/>
      <c r="B3784"/>
      <c r="C3784"/>
      <c r="D3784"/>
      <c r="E3784"/>
      <c r="F3784"/>
      <c r="G3784"/>
      <c r="H3784"/>
      <c r="I3784" s="8"/>
      <c r="J3784" s="425"/>
      <c r="K3784"/>
      <c r="L3784"/>
      <c r="M3784"/>
      <c r="N3784"/>
      <c r="O3784"/>
      <c r="P3784"/>
      <c r="Q3784"/>
      <c r="R3784"/>
      <c r="S3784"/>
      <c r="T3784"/>
      <c r="U3784"/>
    </row>
    <row r="3785" spans="1:21" ht="15.75" customHeight="1">
      <c r="A3785"/>
      <c r="B3785"/>
      <c r="C3785"/>
      <c r="D3785"/>
      <c r="E3785"/>
      <c r="F3785"/>
      <c r="G3785"/>
      <c r="H3785"/>
      <c r="I3785" s="8"/>
      <c r="J3785" s="425"/>
      <c r="K3785"/>
      <c r="L3785"/>
      <c r="M3785"/>
      <c r="N3785"/>
      <c r="O3785"/>
      <c r="P3785"/>
      <c r="Q3785"/>
      <c r="R3785"/>
      <c r="S3785"/>
      <c r="T3785"/>
      <c r="U3785"/>
    </row>
    <row r="3786" spans="1:21" ht="15.75" customHeight="1">
      <c r="A3786"/>
      <c r="B3786"/>
      <c r="C3786"/>
      <c r="D3786"/>
      <c r="E3786"/>
      <c r="F3786"/>
      <c r="G3786"/>
      <c r="H3786"/>
      <c r="I3786" s="8"/>
      <c r="J3786" s="425"/>
      <c r="K3786"/>
      <c r="L3786"/>
      <c r="M3786"/>
      <c r="N3786"/>
      <c r="O3786"/>
      <c r="P3786"/>
      <c r="Q3786"/>
      <c r="R3786"/>
      <c r="S3786"/>
      <c r="T3786"/>
      <c r="U3786"/>
    </row>
    <row r="3787" spans="1:21" ht="15.75" customHeight="1">
      <c r="A3787"/>
      <c r="B3787"/>
      <c r="C3787"/>
      <c r="D3787"/>
      <c r="E3787"/>
      <c r="F3787"/>
      <c r="G3787"/>
      <c r="H3787"/>
      <c r="I3787" s="8"/>
      <c r="J3787" s="425"/>
      <c r="K3787"/>
      <c r="L3787"/>
      <c r="M3787"/>
      <c r="N3787"/>
      <c r="O3787"/>
      <c r="P3787"/>
      <c r="Q3787"/>
      <c r="R3787"/>
      <c r="S3787"/>
      <c r="T3787"/>
      <c r="U3787"/>
    </row>
    <row r="3788" spans="1:21" ht="15.75" customHeight="1">
      <c r="A3788"/>
      <c r="B3788"/>
      <c r="C3788"/>
      <c r="D3788"/>
      <c r="E3788"/>
      <c r="F3788"/>
      <c r="G3788"/>
      <c r="H3788"/>
      <c r="I3788" s="8"/>
      <c r="J3788" s="425"/>
      <c r="K3788"/>
      <c r="L3788"/>
      <c r="M3788"/>
      <c r="N3788"/>
      <c r="O3788"/>
      <c r="P3788"/>
      <c r="Q3788"/>
      <c r="R3788"/>
      <c r="S3788"/>
      <c r="T3788"/>
      <c r="U3788"/>
    </row>
    <row r="3789" spans="1:21" ht="15.75" customHeight="1">
      <c r="A3789"/>
      <c r="B3789"/>
      <c r="C3789"/>
      <c r="D3789"/>
      <c r="E3789"/>
      <c r="F3789"/>
      <c r="G3789"/>
      <c r="H3789"/>
      <c r="I3789" s="8"/>
      <c r="J3789" s="425"/>
      <c r="K3789"/>
      <c r="L3789"/>
      <c r="M3789"/>
      <c r="N3789"/>
      <c r="O3789"/>
      <c r="P3789"/>
      <c r="Q3789"/>
      <c r="R3789"/>
      <c r="S3789"/>
      <c r="T3789"/>
      <c r="U3789"/>
    </row>
    <row r="3790" spans="1:21" ht="15.75" customHeight="1">
      <c r="A3790"/>
      <c r="B3790"/>
      <c r="C3790"/>
      <c r="D3790"/>
      <c r="E3790"/>
      <c r="F3790"/>
      <c r="G3790"/>
      <c r="H3790"/>
      <c r="I3790" s="8"/>
      <c r="J3790" s="425"/>
      <c r="K3790"/>
      <c r="L3790"/>
      <c r="M3790"/>
      <c r="N3790"/>
      <c r="O3790"/>
      <c r="P3790"/>
      <c r="Q3790"/>
      <c r="R3790"/>
      <c r="S3790"/>
      <c r="T3790"/>
      <c r="U3790"/>
    </row>
    <row r="3791" spans="1:21" ht="15.75" customHeight="1">
      <c r="A3791"/>
      <c r="B3791"/>
      <c r="C3791"/>
      <c r="D3791"/>
      <c r="E3791"/>
      <c r="F3791"/>
      <c r="G3791"/>
      <c r="H3791"/>
      <c r="I3791" s="8"/>
      <c r="J3791" s="425"/>
      <c r="K3791"/>
      <c r="L3791"/>
      <c r="M3791"/>
      <c r="N3791"/>
      <c r="O3791"/>
      <c r="P3791"/>
      <c r="Q3791"/>
      <c r="R3791"/>
      <c r="S3791"/>
      <c r="T3791"/>
      <c r="U3791"/>
    </row>
    <row r="3792" spans="1:21" ht="15.75" customHeight="1">
      <c r="A3792"/>
      <c r="B3792"/>
      <c r="C3792"/>
      <c r="D3792"/>
      <c r="E3792"/>
      <c r="F3792"/>
      <c r="G3792"/>
      <c r="H3792"/>
      <c r="I3792" s="8"/>
      <c r="J3792" s="425"/>
      <c r="K3792"/>
      <c r="L3792"/>
      <c r="M3792"/>
      <c r="N3792"/>
      <c r="O3792"/>
      <c r="P3792"/>
      <c r="Q3792"/>
      <c r="R3792"/>
      <c r="S3792"/>
      <c r="T3792"/>
      <c r="U3792"/>
    </row>
    <row r="3793" spans="1:21" ht="15.75" customHeight="1">
      <c r="A3793"/>
      <c r="B3793"/>
      <c r="C3793"/>
      <c r="D3793"/>
      <c r="E3793"/>
      <c r="F3793"/>
      <c r="G3793"/>
      <c r="H3793"/>
      <c r="I3793" s="8"/>
      <c r="J3793" s="425"/>
      <c r="K3793"/>
      <c r="L3793"/>
      <c r="M3793"/>
      <c r="N3793"/>
      <c r="O3793"/>
      <c r="P3793"/>
      <c r="Q3793"/>
      <c r="R3793"/>
      <c r="S3793"/>
      <c r="T3793"/>
      <c r="U3793"/>
    </row>
    <row r="3794" spans="1:21" ht="15.75" customHeight="1">
      <c r="A3794"/>
      <c r="B3794"/>
      <c r="C3794"/>
      <c r="D3794"/>
      <c r="E3794"/>
      <c r="F3794"/>
      <c r="G3794"/>
      <c r="H3794"/>
      <c r="I3794" s="8"/>
      <c r="J3794" s="425"/>
      <c r="K3794"/>
      <c r="L3794"/>
      <c r="M3794"/>
      <c r="N3794"/>
      <c r="O3794"/>
      <c r="P3794"/>
      <c r="Q3794"/>
      <c r="R3794"/>
      <c r="S3794"/>
      <c r="T3794"/>
      <c r="U3794"/>
    </row>
    <row r="3795" spans="1:21" ht="15.75" customHeight="1">
      <c r="A3795"/>
      <c r="B3795"/>
      <c r="C3795"/>
      <c r="D3795"/>
      <c r="E3795"/>
      <c r="F3795"/>
      <c r="G3795"/>
      <c r="H3795"/>
      <c r="I3795" s="8"/>
      <c r="J3795" s="425"/>
      <c r="K3795"/>
      <c r="L3795"/>
      <c r="M3795"/>
      <c r="N3795"/>
      <c r="O3795"/>
      <c r="P3795"/>
      <c r="Q3795"/>
      <c r="R3795"/>
      <c r="S3795"/>
      <c r="T3795"/>
      <c r="U3795"/>
    </row>
    <row r="3796" spans="1:21" ht="15.75" customHeight="1">
      <c r="A3796"/>
      <c r="B3796"/>
      <c r="C3796"/>
      <c r="D3796"/>
      <c r="E3796"/>
      <c r="F3796"/>
      <c r="G3796"/>
      <c r="H3796"/>
      <c r="I3796" s="8"/>
      <c r="J3796" s="425"/>
      <c r="K3796"/>
      <c r="L3796"/>
      <c r="M3796"/>
      <c r="N3796"/>
      <c r="O3796"/>
      <c r="P3796"/>
      <c r="Q3796"/>
      <c r="R3796"/>
      <c r="S3796"/>
      <c r="T3796"/>
      <c r="U3796"/>
    </row>
    <row r="3797" spans="1:21" ht="15.75" customHeight="1">
      <c r="A3797"/>
      <c r="B3797"/>
      <c r="C3797"/>
      <c r="D3797"/>
      <c r="E3797"/>
      <c r="F3797"/>
      <c r="G3797"/>
      <c r="H3797"/>
      <c r="I3797" s="8"/>
      <c r="J3797" s="425"/>
      <c r="K3797"/>
      <c r="L3797"/>
      <c r="M3797"/>
      <c r="N3797"/>
      <c r="O3797"/>
      <c r="P3797"/>
      <c r="Q3797"/>
      <c r="R3797"/>
      <c r="S3797"/>
      <c r="T3797"/>
      <c r="U3797"/>
    </row>
    <row r="3798" spans="1:21" ht="15.75" customHeight="1">
      <c r="A3798"/>
      <c r="B3798"/>
      <c r="C3798"/>
      <c r="D3798"/>
      <c r="E3798"/>
      <c r="F3798"/>
      <c r="G3798"/>
      <c r="H3798"/>
      <c r="I3798" s="8"/>
      <c r="J3798" s="425"/>
      <c r="K3798"/>
      <c r="L3798"/>
      <c r="M3798"/>
      <c r="N3798"/>
      <c r="O3798"/>
      <c r="P3798"/>
      <c r="Q3798"/>
      <c r="R3798"/>
      <c r="S3798"/>
      <c r="T3798"/>
      <c r="U3798"/>
    </row>
    <row r="3799" spans="1:21" ht="15.75" customHeight="1">
      <c r="A3799"/>
      <c r="B3799"/>
      <c r="C3799"/>
      <c r="D3799"/>
      <c r="E3799"/>
      <c r="F3799"/>
      <c r="G3799"/>
      <c r="H3799"/>
      <c r="I3799" s="8"/>
      <c r="J3799" s="425"/>
      <c r="K3799"/>
      <c r="L3799"/>
      <c r="M3799"/>
      <c r="N3799"/>
      <c r="O3799"/>
      <c r="P3799"/>
      <c r="Q3799"/>
      <c r="R3799"/>
      <c r="S3799"/>
      <c r="T3799"/>
      <c r="U3799"/>
    </row>
    <row r="3800" spans="1:21" ht="15.75" customHeight="1">
      <c r="A3800"/>
      <c r="B3800"/>
      <c r="C3800"/>
      <c r="D3800"/>
      <c r="E3800"/>
      <c r="F3800"/>
      <c r="G3800"/>
      <c r="H3800"/>
      <c r="I3800" s="8"/>
      <c r="J3800" s="425"/>
      <c r="K3800"/>
      <c r="L3800"/>
      <c r="M3800"/>
      <c r="N3800"/>
      <c r="O3800"/>
      <c r="P3800"/>
      <c r="Q3800"/>
      <c r="R3800"/>
      <c r="S3800"/>
      <c r="T3800"/>
      <c r="U3800"/>
    </row>
    <row r="3801" spans="1:21" ht="15.75" customHeight="1">
      <c r="A3801"/>
      <c r="B3801"/>
      <c r="C3801"/>
      <c r="D3801"/>
      <c r="E3801"/>
      <c r="F3801"/>
      <c r="G3801"/>
      <c r="H3801"/>
      <c r="I3801" s="8"/>
      <c r="J3801" s="425"/>
      <c r="K3801"/>
      <c r="L3801"/>
      <c r="M3801"/>
      <c r="N3801"/>
      <c r="O3801"/>
      <c r="P3801"/>
      <c r="Q3801"/>
      <c r="R3801"/>
      <c r="S3801"/>
      <c r="T3801"/>
      <c r="U3801"/>
    </row>
    <row r="3802" spans="1:21" ht="15.75" customHeight="1">
      <c r="A3802"/>
      <c r="B3802"/>
      <c r="C3802"/>
      <c r="D3802"/>
      <c r="E3802"/>
      <c r="F3802"/>
      <c r="G3802"/>
      <c r="H3802"/>
      <c r="I3802" s="8"/>
      <c r="J3802" s="425"/>
      <c r="K3802"/>
      <c r="L3802"/>
      <c r="M3802"/>
      <c r="N3802"/>
      <c r="O3802"/>
      <c r="P3802"/>
      <c r="Q3802"/>
      <c r="R3802"/>
      <c r="S3802"/>
      <c r="T3802"/>
      <c r="U3802"/>
    </row>
    <row r="3803" spans="1:21" ht="15.75" customHeight="1">
      <c r="A3803"/>
      <c r="B3803"/>
      <c r="C3803"/>
      <c r="D3803"/>
      <c r="E3803"/>
      <c r="F3803"/>
      <c r="G3803"/>
      <c r="H3803"/>
      <c r="I3803" s="8"/>
      <c r="J3803" s="425"/>
      <c r="K3803"/>
      <c r="L3803"/>
      <c r="M3803"/>
      <c r="N3803"/>
      <c r="O3803"/>
      <c r="P3803"/>
      <c r="Q3803"/>
      <c r="R3803"/>
      <c r="S3803"/>
      <c r="T3803"/>
      <c r="U3803"/>
    </row>
    <row r="3804" spans="1:21" ht="15.75" customHeight="1">
      <c r="A3804"/>
      <c r="B3804"/>
      <c r="C3804"/>
      <c r="D3804"/>
      <c r="E3804"/>
      <c r="F3804"/>
      <c r="G3804"/>
      <c r="H3804"/>
      <c r="I3804" s="8"/>
      <c r="J3804" s="425"/>
      <c r="K3804"/>
      <c r="L3804"/>
      <c r="M3804"/>
      <c r="N3804"/>
      <c r="O3804"/>
      <c r="P3804"/>
      <c r="Q3804"/>
      <c r="R3804"/>
      <c r="S3804"/>
      <c r="T3804"/>
      <c r="U3804"/>
    </row>
    <row r="3805" spans="1:21" ht="15.75" customHeight="1">
      <c r="A3805"/>
      <c r="B3805"/>
      <c r="C3805"/>
      <c r="D3805"/>
      <c r="E3805"/>
      <c r="F3805"/>
      <c r="G3805"/>
      <c r="H3805"/>
      <c r="I3805" s="8"/>
      <c r="J3805" s="425"/>
      <c r="K3805"/>
      <c r="L3805"/>
      <c r="M3805"/>
      <c r="N3805"/>
      <c r="O3805"/>
      <c r="P3805"/>
      <c r="Q3805"/>
      <c r="R3805"/>
      <c r="S3805"/>
      <c r="T3805"/>
      <c r="U3805"/>
    </row>
    <row r="3806" spans="1:21" ht="15.75" customHeight="1">
      <c r="A3806"/>
      <c r="B3806"/>
      <c r="C3806"/>
      <c r="D3806"/>
      <c r="E3806"/>
      <c r="F3806"/>
      <c r="G3806"/>
      <c r="H3806"/>
      <c r="I3806" s="8"/>
      <c r="J3806" s="425"/>
      <c r="K3806"/>
      <c r="L3806"/>
      <c r="M3806"/>
      <c r="N3806"/>
      <c r="O3806"/>
      <c r="P3806"/>
      <c r="Q3806"/>
      <c r="R3806"/>
      <c r="S3806"/>
      <c r="T3806"/>
      <c r="U3806"/>
    </row>
    <row r="3807" spans="1:21" ht="15.75" customHeight="1">
      <c r="A3807"/>
      <c r="B3807"/>
      <c r="C3807"/>
      <c r="D3807"/>
      <c r="E3807"/>
      <c r="F3807"/>
      <c r="G3807"/>
      <c r="H3807"/>
      <c r="I3807" s="8"/>
      <c r="J3807" s="425"/>
      <c r="K3807"/>
      <c r="L3807"/>
      <c r="M3807"/>
      <c r="N3807"/>
      <c r="O3807"/>
      <c r="P3807"/>
      <c r="Q3807"/>
      <c r="R3807"/>
      <c r="S3807"/>
      <c r="T3807"/>
      <c r="U3807"/>
    </row>
    <row r="3808" spans="1:21" ht="15.75" customHeight="1">
      <c r="A3808"/>
      <c r="B3808"/>
      <c r="C3808"/>
      <c r="D3808"/>
      <c r="E3808"/>
      <c r="F3808"/>
      <c r="G3808"/>
      <c r="H3808"/>
      <c r="I3808" s="8"/>
      <c r="J3808" s="425"/>
      <c r="K3808"/>
      <c r="L3808"/>
      <c r="M3808"/>
      <c r="N3808"/>
      <c r="O3808"/>
      <c r="P3808"/>
      <c r="Q3808"/>
      <c r="R3808"/>
      <c r="S3808"/>
      <c r="T3808"/>
      <c r="U3808"/>
    </row>
    <row r="3809" spans="1:21" ht="15.75" customHeight="1">
      <c r="A3809"/>
      <c r="B3809"/>
      <c r="C3809"/>
      <c r="D3809"/>
      <c r="E3809"/>
      <c r="F3809"/>
      <c r="G3809"/>
      <c r="H3809"/>
      <c r="I3809" s="8"/>
      <c r="J3809" s="425"/>
      <c r="K3809"/>
      <c r="L3809"/>
      <c r="M3809"/>
      <c r="N3809"/>
      <c r="O3809"/>
      <c r="P3809"/>
      <c r="Q3809"/>
      <c r="R3809"/>
      <c r="S3809"/>
      <c r="T3809"/>
      <c r="U3809"/>
    </row>
    <row r="3810" spans="1:21" ht="15.75" customHeight="1">
      <c r="A3810"/>
      <c r="B3810"/>
      <c r="C3810"/>
      <c r="D3810"/>
      <c r="E3810"/>
      <c r="F3810"/>
      <c r="G3810"/>
      <c r="H3810"/>
      <c r="I3810" s="8"/>
      <c r="J3810" s="425"/>
      <c r="K3810"/>
      <c r="L3810"/>
      <c r="M3810"/>
      <c r="N3810"/>
      <c r="O3810"/>
      <c r="P3810"/>
      <c r="Q3810"/>
      <c r="R3810"/>
      <c r="S3810"/>
      <c r="T3810"/>
      <c r="U3810"/>
    </row>
    <row r="3811" spans="1:21" ht="15.75" customHeight="1">
      <c r="A3811"/>
      <c r="B3811"/>
      <c r="C3811"/>
      <c r="D3811"/>
      <c r="E3811"/>
      <c r="F3811"/>
      <c r="G3811"/>
      <c r="H3811"/>
      <c r="I3811" s="8"/>
      <c r="J3811" s="425"/>
      <c r="K3811"/>
      <c r="L3811"/>
      <c r="M3811"/>
      <c r="N3811"/>
      <c r="O3811"/>
      <c r="P3811"/>
      <c r="Q3811"/>
      <c r="R3811"/>
      <c r="S3811"/>
      <c r="T3811"/>
      <c r="U3811"/>
    </row>
    <row r="3812" spans="1:21" ht="15.75" customHeight="1">
      <c r="A3812"/>
      <c r="B3812"/>
      <c r="C3812"/>
      <c r="D3812"/>
      <c r="E3812"/>
      <c r="F3812"/>
      <c r="G3812"/>
      <c r="H3812"/>
      <c r="I3812" s="8"/>
      <c r="J3812" s="425"/>
      <c r="K3812"/>
      <c r="L3812"/>
      <c r="M3812"/>
      <c r="N3812"/>
      <c r="O3812"/>
      <c r="P3812"/>
      <c r="Q3812"/>
      <c r="R3812"/>
      <c r="S3812"/>
      <c r="T3812"/>
      <c r="U3812"/>
    </row>
    <row r="3813" spans="1:21" ht="15.75" customHeight="1">
      <c r="A3813"/>
      <c r="B3813"/>
      <c r="C3813"/>
      <c r="D3813"/>
      <c r="E3813"/>
      <c r="F3813"/>
      <c r="G3813"/>
      <c r="H3813"/>
      <c r="I3813" s="8"/>
      <c r="J3813" s="425"/>
      <c r="K3813"/>
      <c r="L3813"/>
      <c r="M3813"/>
      <c r="N3813"/>
      <c r="O3813"/>
      <c r="P3813"/>
      <c r="Q3813"/>
      <c r="R3813"/>
      <c r="S3813"/>
      <c r="T3813"/>
      <c r="U3813"/>
    </row>
    <row r="3814" spans="1:21" ht="15.75" customHeight="1">
      <c r="A3814"/>
      <c r="B3814"/>
      <c r="C3814"/>
      <c r="D3814"/>
      <c r="E3814"/>
      <c r="F3814"/>
      <c r="G3814"/>
      <c r="H3814"/>
      <c r="I3814" s="8"/>
      <c r="J3814" s="425"/>
      <c r="K3814"/>
      <c r="L3814"/>
      <c r="M3814"/>
      <c r="N3814"/>
      <c r="O3814"/>
      <c r="P3814"/>
      <c r="Q3814"/>
      <c r="R3814"/>
      <c r="S3814"/>
      <c r="T3814"/>
      <c r="U3814"/>
    </row>
    <row r="3815" spans="1:21" ht="15.75" customHeight="1">
      <c r="A3815"/>
      <c r="B3815"/>
      <c r="C3815"/>
      <c r="D3815"/>
      <c r="E3815"/>
      <c r="F3815"/>
      <c r="G3815"/>
      <c r="H3815"/>
      <c r="I3815" s="8"/>
      <c r="J3815" s="425"/>
      <c r="K3815"/>
      <c r="L3815"/>
      <c r="M3815"/>
      <c r="N3815"/>
      <c r="O3815"/>
      <c r="P3815"/>
      <c r="Q3815"/>
      <c r="R3815"/>
      <c r="S3815"/>
      <c r="T3815"/>
      <c r="U3815"/>
    </row>
    <row r="3816" spans="1:21" ht="15.75" customHeight="1">
      <c r="A3816"/>
      <c r="B3816"/>
      <c r="C3816"/>
      <c r="D3816"/>
      <c r="E3816"/>
      <c r="F3816"/>
      <c r="G3816"/>
      <c r="H3816"/>
      <c r="I3816" s="8"/>
      <c r="J3816" s="425"/>
      <c r="K3816"/>
      <c r="L3816"/>
      <c r="M3816"/>
      <c r="N3816"/>
      <c r="O3816"/>
      <c r="P3816"/>
      <c r="Q3816"/>
      <c r="R3816"/>
      <c r="S3816"/>
      <c r="T3816"/>
      <c r="U3816"/>
    </row>
    <row r="3817" spans="1:21" ht="15.75" customHeight="1">
      <c r="A3817"/>
      <c r="B3817"/>
      <c r="C3817"/>
      <c r="D3817"/>
      <c r="E3817"/>
      <c r="F3817"/>
      <c r="G3817"/>
      <c r="H3817"/>
      <c r="I3817" s="8"/>
      <c r="J3817" s="425"/>
      <c r="K3817"/>
      <c r="L3817"/>
      <c r="M3817"/>
      <c r="N3817"/>
      <c r="O3817"/>
      <c r="P3817"/>
      <c r="Q3817"/>
      <c r="R3817"/>
      <c r="S3817"/>
      <c r="T3817"/>
      <c r="U3817"/>
    </row>
    <row r="3818" spans="1:21" ht="15.75" customHeight="1">
      <c r="A3818"/>
      <c r="B3818"/>
      <c r="C3818"/>
      <c r="D3818"/>
      <c r="E3818"/>
      <c r="F3818"/>
      <c r="G3818"/>
      <c r="H3818"/>
      <c r="I3818" s="8"/>
      <c r="J3818" s="425"/>
      <c r="K3818"/>
      <c r="L3818"/>
      <c r="M3818"/>
      <c r="N3818"/>
      <c r="O3818"/>
      <c r="P3818"/>
      <c r="Q3818"/>
      <c r="R3818"/>
      <c r="S3818"/>
      <c r="T3818"/>
      <c r="U3818"/>
    </row>
    <row r="3819" spans="1:21" ht="15.75" customHeight="1">
      <c r="A3819"/>
      <c r="B3819"/>
      <c r="C3819"/>
      <c r="D3819"/>
      <c r="E3819"/>
      <c r="F3819"/>
      <c r="G3819"/>
      <c r="H3819"/>
      <c r="I3819" s="8"/>
      <c r="J3819" s="425"/>
      <c r="K3819"/>
      <c r="L3819"/>
      <c r="M3819"/>
      <c r="N3819"/>
      <c r="O3819"/>
      <c r="P3819"/>
      <c r="Q3819"/>
      <c r="R3819"/>
      <c r="S3819"/>
      <c r="T3819"/>
      <c r="U3819"/>
    </row>
    <row r="3820" spans="1:21" ht="15.75" customHeight="1">
      <c r="A3820"/>
      <c r="B3820"/>
      <c r="C3820"/>
      <c r="D3820"/>
      <c r="E3820"/>
      <c r="F3820"/>
      <c r="G3820"/>
      <c r="H3820"/>
      <c r="I3820" s="8"/>
      <c r="J3820" s="425"/>
      <c r="K3820"/>
      <c r="L3820"/>
      <c r="M3820"/>
      <c r="N3820"/>
      <c r="O3820"/>
      <c r="P3820"/>
      <c r="Q3820"/>
      <c r="R3820"/>
      <c r="S3820"/>
      <c r="T3820"/>
      <c r="U3820"/>
    </row>
    <row r="3821" spans="1:21" ht="15.75" customHeight="1">
      <c r="A3821"/>
      <c r="B3821"/>
      <c r="C3821"/>
      <c r="D3821"/>
      <c r="E3821"/>
      <c r="F3821"/>
      <c r="G3821"/>
      <c r="H3821"/>
      <c r="I3821" s="8"/>
      <c r="J3821" s="425"/>
      <c r="K3821"/>
      <c r="L3821"/>
      <c r="M3821"/>
      <c r="N3821"/>
      <c r="O3821"/>
      <c r="P3821"/>
      <c r="Q3821"/>
      <c r="R3821"/>
      <c r="S3821"/>
      <c r="T3821"/>
      <c r="U3821"/>
    </row>
    <row r="3822" spans="1:21" ht="15.75" customHeight="1">
      <c r="A3822"/>
      <c r="B3822"/>
      <c r="C3822"/>
      <c r="D3822"/>
      <c r="E3822"/>
      <c r="F3822"/>
      <c r="G3822"/>
      <c r="H3822"/>
      <c r="I3822" s="8"/>
      <c r="J3822" s="425"/>
      <c r="K3822"/>
      <c r="L3822"/>
      <c r="M3822"/>
      <c r="N3822"/>
      <c r="O3822"/>
      <c r="P3822"/>
      <c r="Q3822"/>
      <c r="R3822"/>
      <c r="S3822"/>
      <c r="T3822"/>
      <c r="U3822"/>
    </row>
    <row r="3823" spans="1:21" ht="15.75" customHeight="1">
      <c r="A3823"/>
      <c r="B3823"/>
      <c r="C3823"/>
      <c r="D3823"/>
      <c r="E3823"/>
      <c r="F3823"/>
      <c r="G3823"/>
      <c r="H3823"/>
      <c r="I3823" s="8"/>
      <c r="J3823" s="425"/>
      <c r="K3823"/>
      <c r="L3823"/>
      <c r="M3823"/>
      <c r="N3823"/>
      <c r="O3823"/>
      <c r="P3823"/>
      <c r="Q3823"/>
      <c r="R3823"/>
      <c r="S3823"/>
      <c r="T3823"/>
      <c r="U3823"/>
    </row>
    <row r="3824" spans="1:21" ht="15.75" customHeight="1">
      <c r="A3824"/>
      <c r="B3824"/>
      <c r="C3824"/>
      <c r="D3824"/>
      <c r="E3824"/>
      <c r="F3824"/>
      <c r="G3824"/>
      <c r="H3824"/>
      <c r="I3824" s="8"/>
      <c r="J3824" s="425"/>
      <c r="K3824"/>
      <c r="L3824"/>
      <c r="M3824"/>
      <c r="N3824"/>
      <c r="O3824"/>
      <c r="P3824"/>
      <c r="Q3824"/>
      <c r="R3824"/>
      <c r="S3824"/>
      <c r="T3824"/>
      <c r="U3824"/>
    </row>
    <row r="3825" spans="1:21" ht="15.75" customHeight="1">
      <c r="A3825"/>
      <c r="B3825"/>
      <c r="C3825"/>
      <c r="D3825"/>
      <c r="E3825"/>
      <c r="F3825"/>
      <c r="G3825"/>
      <c r="H3825"/>
      <c r="I3825" s="8"/>
      <c r="J3825" s="425"/>
      <c r="K3825"/>
      <c r="L3825"/>
      <c r="M3825"/>
      <c r="N3825"/>
      <c r="O3825"/>
      <c r="P3825"/>
      <c r="Q3825"/>
      <c r="R3825"/>
      <c r="S3825"/>
      <c r="T3825"/>
      <c r="U3825"/>
    </row>
    <row r="3826" spans="1:21" ht="15.75" customHeight="1">
      <c r="A3826"/>
      <c r="B3826"/>
      <c r="C3826"/>
      <c r="D3826"/>
      <c r="E3826"/>
      <c r="F3826"/>
      <c r="G3826"/>
      <c r="H3826"/>
      <c r="I3826" s="8"/>
      <c r="J3826" s="425"/>
      <c r="K3826"/>
      <c r="L3826"/>
      <c r="M3826"/>
      <c r="N3826"/>
      <c r="O3826"/>
      <c r="P3826"/>
      <c r="Q3826"/>
      <c r="R3826"/>
      <c r="S3826"/>
      <c r="T3826"/>
      <c r="U3826"/>
    </row>
    <row r="3827" spans="1:21" ht="15.75" customHeight="1">
      <c r="A3827"/>
      <c r="B3827"/>
      <c r="C3827"/>
      <c r="D3827"/>
      <c r="E3827"/>
      <c r="F3827"/>
      <c r="G3827"/>
      <c r="H3827"/>
      <c r="I3827" s="8"/>
      <c r="J3827" s="425"/>
      <c r="K3827"/>
      <c r="L3827"/>
      <c r="M3827"/>
      <c r="N3827"/>
      <c r="O3827"/>
      <c r="P3827"/>
      <c r="Q3827"/>
      <c r="R3827"/>
      <c r="S3827"/>
      <c r="T3827"/>
      <c r="U3827"/>
    </row>
    <row r="3828" spans="1:21" ht="15.75" customHeight="1">
      <c r="A3828"/>
      <c r="B3828"/>
      <c r="C3828"/>
      <c r="D3828"/>
      <c r="E3828"/>
      <c r="F3828"/>
      <c r="G3828"/>
      <c r="H3828"/>
      <c r="I3828" s="8"/>
      <c r="J3828" s="425"/>
      <c r="K3828"/>
      <c r="L3828"/>
      <c r="M3828"/>
      <c r="N3828"/>
      <c r="O3828"/>
      <c r="P3828"/>
      <c r="Q3828"/>
      <c r="R3828"/>
      <c r="S3828"/>
      <c r="T3828"/>
      <c r="U3828"/>
    </row>
    <row r="3829" spans="1:21" ht="15.75" customHeight="1">
      <c r="A3829"/>
      <c r="B3829"/>
      <c r="C3829"/>
      <c r="D3829"/>
      <c r="E3829"/>
      <c r="F3829"/>
      <c r="G3829"/>
      <c r="H3829"/>
      <c r="I3829" s="8"/>
      <c r="J3829" s="425"/>
      <c r="K3829"/>
      <c r="L3829"/>
      <c r="M3829"/>
      <c r="N3829"/>
      <c r="O3829"/>
      <c r="P3829"/>
      <c r="Q3829"/>
      <c r="R3829"/>
      <c r="S3829"/>
      <c r="T3829"/>
      <c r="U3829"/>
    </row>
    <row r="3830" spans="1:21" ht="15.75" customHeight="1">
      <c r="A3830"/>
      <c r="B3830"/>
      <c r="C3830"/>
      <c r="D3830"/>
      <c r="E3830"/>
      <c r="F3830"/>
      <c r="G3830"/>
      <c r="H3830"/>
      <c r="I3830" s="8"/>
      <c r="J3830" s="425"/>
      <c r="K3830"/>
      <c r="L3830"/>
      <c r="M3830"/>
      <c r="N3830"/>
      <c r="O3830"/>
      <c r="P3830"/>
      <c r="Q3830"/>
      <c r="R3830"/>
      <c r="S3830"/>
      <c r="T3830"/>
      <c r="U3830"/>
    </row>
    <row r="3831" spans="1:21" ht="15.75" customHeight="1">
      <c r="A3831"/>
      <c r="B3831"/>
      <c r="C3831"/>
      <c r="D3831"/>
      <c r="E3831"/>
      <c r="F3831"/>
      <c r="G3831"/>
      <c r="H3831"/>
      <c r="I3831" s="8"/>
      <c r="J3831" s="425"/>
      <c r="K3831"/>
      <c r="L3831"/>
      <c r="M3831"/>
      <c r="N3831"/>
      <c r="O3831"/>
      <c r="P3831"/>
      <c r="Q3831"/>
      <c r="R3831"/>
      <c r="S3831"/>
      <c r="T3831"/>
      <c r="U3831"/>
    </row>
    <row r="3832" spans="1:21" ht="15.75" customHeight="1">
      <c r="A3832"/>
      <c r="B3832"/>
      <c r="C3832"/>
      <c r="D3832"/>
      <c r="E3832"/>
      <c r="F3832"/>
      <c r="G3832"/>
      <c r="H3832"/>
      <c r="I3832" s="8"/>
      <c r="J3832" s="425"/>
      <c r="K3832"/>
      <c r="L3832"/>
      <c r="M3832"/>
      <c r="N3832"/>
      <c r="O3832"/>
      <c r="P3832"/>
      <c r="Q3832"/>
      <c r="R3832"/>
      <c r="S3832"/>
      <c r="T3832"/>
      <c r="U3832"/>
    </row>
    <row r="3833" spans="1:21" ht="15.75" customHeight="1">
      <c r="A3833"/>
      <c r="B3833"/>
      <c r="C3833"/>
      <c r="D3833"/>
      <c r="E3833"/>
      <c r="F3833"/>
      <c r="G3833"/>
      <c r="H3833"/>
      <c r="I3833" s="8"/>
      <c r="J3833" s="425"/>
      <c r="K3833"/>
      <c r="L3833"/>
      <c r="M3833"/>
      <c r="N3833"/>
      <c r="O3833"/>
      <c r="P3833"/>
      <c r="Q3833"/>
      <c r="R3833"/>
      <c r="S3833"/>
      <c r="T3833"/>
      <c r="U3833"/>
    </row>
    <row r="3834" spans="1:21" ht="15.75" customHeight="1">
      <c r="A3834"/>
      <c r="B3834"/>
      <c r="C3834"/>
      <c r="D3834"/>
      <c r="E3834"/>
      <c r="F3834"/>
      <c r="G3834"/>
      <c r="H3834"/>
      <c r="I3834" s="8"/>
      <c r="J3834" s="425"/>
      <c r="K3834"/>
      <c r="L3834"/>
      <c r="M3834"/>
      <c r="N3834"/>
      <c r="O3834"/>
      <c r="P3834"/>
      <c r="Q3834"/>
      <c r="R3834"/>
      <c r="S3834"/>
      <c r="T3834"/>
      <c r="U3834"/>
    </row>
    <row r="3835" spans="1:21" ht="15.75" customHeight="1">
      <c r="A3835"/>
      <c r="B3835"/>
      <c r="C3835"/>
      <c r="D3835"/>
      <c r="E3835"/>
      <c r="F3835"/>
      <c r="G3835"/>
      <c r="H3835"/>
      <c r="I3835" s="8"/>
      <c r="J3835" s="425"/>
      <c r="K3835"/>
      <c r="L3835"/>
      <c r="M3835"/>
      <c r="N3835"/>
      <c r="O3835"/>
      <c r="P3835"/>
      <c r="Q3835"/>
      <c r="R3835"/>
      <c r="S3835"/>
      <c r="T3835"/>
      <c r="U3835"/>
    </row>
    <row r="3836" spans="1:21" ht="15.75" customHeight="1">
      <c r="A3836"/>
      <c r="B3836"/>
      <c r="C3836"/>
      <c r="D3836"/>
      <c r="E3836"/>
      <c r="F3836"/>
      <c r="G3836"/>
      <c r="H3836"/>
      <c r="I3836" s="8"/>
      <c r="J3836" s="425"/>
      <c r="K3836"/>
      <c r="L3836"/>
      <c r="M3836"/>
      <c r="N3836"/>
      <c r="O3836"/>
      <c r="P3836"/>
      <c r="Q3836"/>
      <c r="R3836"/>
      <c r="S3836"/>
      <c r="T3836"/>
      <c r="U3836"/>
    </row>
    <row r="3837" spans="1:21" ht="15.75" customHeight="1">
      <c r="A3837"/>
      <c r="B3837"/>
      <c r="C3837"/>
      <c r="D3837"/>
      <c r="E3837"/>
      <c r="F3837"/>
      <c r="G3837"/>
      <c r="H3837"/>
      <c r="I3837" s="8"/>
      <c r="J3837" s="425"/>
      <c r="K3837"/>
      <c r="L3837"/>
      <c r="M3837"/>
      <c r="N3837"/>
      <c r="O3837"/>
      <c r="P3837"/>
      <c r="Q3837"/>
      <c r="R3837"/>
      <c r="S3837"/>
      <c r="T3837"/>
      <c r="U3837"/>
    </row>
    <row r="3838" spans="1:21" ht="15.75" customHeight="1">
      <c r="A3838"/>
      <c r="B3838"/>
      <c r="C3838"/>
      <c r="D3838"/>
      <c r="E3838"/>
      <c r="F3838"/>
      <c r="G3838"/>
      <c r="H3838"/>
      <c r="I3838" s="8"/>
      <c r="J3838" s="425"/>
      <c r="K3838"/>
      <c r="L3838"/>
      <c r="M3838"/>
      <c r="N3838"/>
      <c r="O3838"/>
      <c r="P3838"/>
      <c r="Q3838"/>
      <c r="R3838"/>
      <c r="S3838"/>
      <c r="T3838"/>
      <c r="U3838"/>
    </row>
    <row r="3839" spans="1:21" ht="15.75" customHeight="1">
      <c r="A3839"/>
      <c r="B3839"/>
      <c r="C3839"/>
      <c r="D3839"/>
      <c r="E3839"/>
      <c r="F3839"/>
      <c r="G3839"/>
      <c r="H3839"/>
      <c r="I3839" s="8"/>
      <c r="J3839" s="425"/>
      <c r="K3839"/>
      <c r="L3839"/>
      <c r="M3839"/>
      <c r="N3839"/>
      <c r="O3839"/>
      <c r="P3839"/>
      <c r="Q3839"/>
      <c r="R3839"/>
      <c r="S3839"/>
      <c r="T3839"/>
      <c r="U3839"/>
    </row>
    <row r="3840" spans="1:21" ht="15.75" customHeight="1">
      <c r="A3840"/>
      <c r="B3840"/>
      <c r="C3840"/>
      <c r="D3840"/>
      <c r="E3840"/>
      <c r="F3840"/>
      <c r="G3840"/>
      <c r="H3840"/>
      <c r="I3840" s="8"/>
      <c r="J3840" s="425"/>
      <c r="K3840"/>
      <c r="L3840"/>
      <c r="M3840"/>
      <c r="N3840"/>
      <c r="O3840"/>
      <c r="P3840"/>
      <c r="Q3840"/>
      <c r="R3840"/>
      <c r="S3840"/>
      <c r="T3840"/>
      <c r="U3840"/>
    </row>
    <row r="3841" spans="1:21" ht="15.75" customHeight="1">
      <c r="A3841"/>
      <c r="B3841"/>
      <c r="C3841"/>
      <c r="D3841"/>
      <c r="E3841"/>
      <c r="F3841"/>
      <c r="G3841"/>
      <c r="H3841"/>
      <c r="I3841" s="8"/>
      <c r="J3841" s="425"/>
      <c r="K3841"/>
      <c r="L3841"/>
      <c r="M3841"/>
      <c r="N3841"/>
      <c r="O3841"/>
      <c r="P3841"/>
      <c r="Q3841"/>
      <c r="R3841"/>
      <c r="S3841"/>
      <c r="T3841"/>
      <c r="U3841"/>
    </row>
    <row r="3842" spans="1:21" ht="15.75" customHeight="1">
      <c r="A3842"/>
      <c r="B3842"/>
      <c r="C3842"/>
      <c r="D3842"/>
      <c r="E3842"/>
      <c r="F3842"/>
      <c r="G3842"/>
      <c r="H3842"/>
      <c r="I3842" s="8"/>
      <c r="J3842" s="425"/>
      <c r="K3842"/>
      <c r="L3842"/>
      <c r="M3842"/>
      <c r="N3842"/>
      <c r="O3842"/>
      <c r="P3842"/>
      <c r="Q3842"/>
      <c r="R3842"/>
      <c r="S3842"/>
      <c r="T3842"/>
      <c r="U3842"/>
    </row>
    <row r="3843" spans="1:21" ht="15.75" customHeight="1">
      <c r="A3843"/>
      <c r="B3843"/>
      <c r="C3843"/>
      <c r="D3843"/>
      <c r="E3843"/>
      <c r="F3843"/>
      <c r="G3843"/>
      <c r="H3843"/>
      <c r="I3843" s="8"/>
      <c r="J3843" s="425"/>
      <c r="K3843"/>
      <c r="L3843"/>
      <c r="M3843"/>
      <c r="N3843"/>
      <c r="O3843"/>
      <c r="P3843"/>
      <c r="Q3843"/>
      <c r="R3843"/>
      <c r="S3843"/>
      <c r="T3843"/>
      <c r="U3843"/>
    </row>
    <row r="3844" spans="1:21" ht="15.75" customHeight="1">
      <c r="A3844"/>
      <c r="B3844"/>
      <c r="C3844"/>
      <c r="D3844"/>
      <c r="E3844"/>
      <c r="F3844"/>
      <c r="G3844"/>
      <c r="H3844"/>
      <c r="I3844" s="8"/>
      <c r="J3844" s="425"/>
      <c r="K3844"/>
      <c r="L3844"/>
      <c r="M3844"/>
      <c r="N3844"/>
      <c r="O3844"/>
      <c r="P3844"/>
      <c r="Q3844"/>
      <c r="R3844"/>
      <c r="S3844"/>
      <c r="T3844"/>
      <c r="U3844"/>
    </row>
    <row r="3845" spans="1:21" ht="15.75" customHeight="1">
      <c r="A3845"/>
      <c r="B3845"/>
      <c r="C3845"/>
      <c r="D3845"/>
      <c r="E3845"/>
      <c r="F3845"/>
      <c r="G3845"/>
      <c r="H3845"/>
      <c r="I3845" s="8"/>
      <c r="J3845" s="425"/>
      <c r="K3845"/>
      <c r="L3845"/>
      <c r="M3845"/>
      <c r="N3845"/>
      <c r="O3845"/>
      <c r="P3845"/>
      <c r="Q3845"/>
      <c r="R3845"/>
      <c r="S3845"/>
      <c r="T3845"/>
      <c r="U3845"/>
    </row>
    <row r="3846" spans="1:21" ht="15.75" customHeight="1">
      <c r="A3846"/>
      <c r="B3846"/>
      <c r="C3846"/>
      <c r="D3846"/>
      <c r="E3846"/>
      <c r="F3846"/>
      <c r="G3846"/>
      <c r="H3846"/>
      <c r="I3846" s="8"/>
      <c r="J3846" s="425"/>
      <c r="K3846"/>
      <c r="L3846"/>
      <c r="M3846"/>
      <c r="N3846"/>
      <c r="O3846"/>
      <c r="P3846"/>
      <c r="Q3846"/>
      <c r="R3846"/>
      <c r="S3846"/>
      <c r="T3846"/>
      <c r="U3846"/>
    </row>
    <row r="3847" spans="1:21" ht="15.75" customHeight="1">
      <c r="A3847"/>
      <c r="B3847"/>
      <c r="C3847"/>
      <c r="D3847"/>
      <c r="E3847"/>
      <c r="F3847"/>
      <c r="G3847"/>
      <c r="H3847"/>
      <c r="I3847" s="8"/>
      <c r="J3847" s="425"/>
      <c r="K3847"/>
      <c r="L3847"/>
      <c r="M3847"/>
      <c r="N3847"/>
      <c r="O3847"/>
      <c r="P3847"/>
      <c r="Q3847"/>
      <c r="R3847"/>
      <c r="S3847"/>
      <c r="T3847"/>
      <c r="U3847"/>
    </row>
    <row r="3848" spans="1:21" ht="15.75" customHeight="1">
      <c r="A3848"/>
      <c r="B3848"/>
      <c r="C3848"/>
      <c r="D3848"/>
      <c r="E3848"/>
      <c r="F3848"/>
      <c r="G3848"/>
      <c r="H3848"/>
      <c r="I3848" s="8"/>
      <c r="J3848" s="425"/>
      <c r="K3848"/>
      <c r="L3848"/>
      <c r="M3848"/>
      <c r="N3848"/>
      <c r="O3848"/>
      <c r="P3848"/>
      <c r="Q3848"/>
      <c r="R3848"/>
      <c r="S3848"/>
      <c r="T3848"/>
      <c r="U3848"/>
    </row>
    <row r="3849" spans="1:21" ht="15.75" customHeight="1">
      <c r="A3849"/>
      <c r="B3849"/>
      <c r="C3849"/>
      <c r="D3849"/>
      <c r="E3849"/>
      <c r="F3849"/>
      <c r="G3849"/>
      <c r="H3849"/>
      <c r="I3849" s="8"/>
      <c r="J3849" s="425"/>
      <c r="K3849"/>
      <c r="L3849"/>
      <c r="M3849"/>
      <c r="N3849"/>
      <c r="O3849"/>
      <c r="P3849"/>
      <c r="Q3849"/>
      <c r="R3849"/>
      <c r="S3849"/>
      <c r="T3849"/>
      <c r="U3849"/>
    </row>
    <row r="3850" spans="1:21" ht="15.75" customHeight="1">
      <c r="A3850"/>
      <c r="B3850"/>
      <c r="C3850"/>
      <c r="D3850"/>
      <c r="E3850"/>
      <c r="F3850"/>
      <c r="G3850"/>
      <c r="H3850"/>
      <c r="I3850" s="8"/>
      <c r="J3850" s="425"/>
      <c r="K3850"/>
      <c r="L3850"/>
      <c r="M3850"/>
      <c r="N3850"/>
      <c r="O3850"/>
      <c r="P3850"/>
      <c r="Q3850"/>
      <c r="R3850"/>
      <c r="S3850"/>
      <c r="T3850"/>
      <c r="U3850"/>
    </row>
    <row r="3851" spans="1:21" ht="15.75" customHeight="1">
      <c r="A3851"/>
      <c r="B3851"/>
      <c r="C3851"/>
      <c r="D3851"/>
      <c r="E3851"/>
      <c r="F3851"/>
      <c r="G3851"/>
      <c r="H3851"/>
      <c r="I3851" s="8"/>
      <c r="J3851" s="425"/>
      <c r="K3851"/>
      <c r="L3851"/>
      <c r="M3851"/>
      <c r="N3851"/>
      <c r="O3851"/>
      <c r="P3851"/>
      <c r="Q3851"/>
      <c r="R3851"/>
      <c r="S3851"/>
      <c r="T3851"/>
      <c r="U3851"/>
    </row>
    <row r="3852" spans="1:21" ht="15.75" customHeight="1">
      <c r="A3852"/>
      <c r="B3852"/>
      <c r="C3852"/>
      <c r="D3852"/>
      <c r="E3852"/>
      <c r="F3852"/>
      <c r="G3852"/>
      <c r="H3852"/>
      <c r="I3852" s="8"/>
      <c r="J3852" s="425"/>
      <c r="K3852"/>
      <c r="L3852"/>
      <c r="M3852"/>
      <c r="N3852"/>
      <c r="O3852"/>
      <c r="P3852"/>
      <c r="Q3852"/>
      <c r="R3852"/>
      <c r="S3852"/>
      <c r="T3852"/>
      <c r="U3852"/>
    </row>
    <row r="3853" spans="1:21" ht="15.75" customHeight="1">
      <c r="A3853"/>
      <c r="B3853"/>
      <c r="C3853"/>
      <c r="D3853"/>
      <c r="E3853"/>
      <c r="F3853"/>
      <c r="G3853"/>
      <c r="H3853"/>
      <c r="I3853" s="8"/>
      <c r="J3853" s="425"/>
      <c r="K3853"/>
      <c r="L3853"/>
      <c r="M3853"/>
      <c r="N3853"/>
      <c r="O3853"/>
      <c r="P3853"/>
      <c r="Q3853"/>
      <c r="R3853"/>
      <c r="S3853"/>
      <c r="T3853"/>
      <c r="U3853"/>
    </row>
    <row r="3854" spans="1:21" ht="15.75" customHeight="1">
      <c r="A3854"/>
      <c r="B3854"/>
      <c r="C3854"/>
      <c r="D3854"/>
      <c r="E3854"/>
      <c r="F3854"/>
      <c r="G3854"/>
      <c r="H3854"/>
      <c r="I3854" s="8"/>
      <c r="J3854" s="425"/>
      <c r="K3854"/>
      <c r="L3854"/>
      <c r="M3854"/>
      <c r="N3854"/>
      <c r="O3854"/>
      <c r="P3854"/>
      <c r="Q3854"/>
      <c r="R3854"/>
      <c r="S3854"/>
      <c r="T3854"/>
      <c r="U3854"/>
    </row>
    <row r="3855" spans="1:21" ht="15.75" customHeight="1">
      <c r="A3855"/>
      <c r="B3855"/>
      <c r="C3855"/>
      <c r="D3855"/>
      <c r="E3855"/>
      <c r="F3855"/>
      <c r="G3855"/>
      <c r="H3855"/>
      <c r="I3855" s="8"/>
      <c r="J3855" s="425"/>
      <c r="K3855"/>
      <c r="L3855"/>
      <c r="M3855"/>
      <c r="N3855"/>
      <c r="O3855"/>
      <c r="P3855"/>
      <c r="Q3855"/>
      <c r="R3855"/>
      <c r="S3855"/>
      <c r="T3855"/>
      <c r="U3855"/>
    </row>
    <row r="3856" spans="1:21" ht="15.75" customHeight="1">
      <c r="A3856"/>
      <c r="B3856"/>
      <c r="C3856"/>
      <c r="D3856"/>
      <c r="E3856"/>
      <c r="F3856"/>
      <c r="G3856"/>
      <c r="H3856"/>
      <c r="I3856" s="8"/>
      <c r="J3856" s="425"/>
      <c r="K3856"/>
      <c r="L3856"/>
      <c r="M3856"/>
      <c r="N3856"/>
      <c r="O3856"/>
      <c r="P3856"/>
      <c r="Q3856"/>
      <c r="R3856"/>
      <c r="S3856"/>
      <c r="T3856"/>
      <c r="U3856"/>
    </row>
    <row r="3857" spans="1:21" ht="15.75" customHeight="1">
      <c r="A3857"/>
      <c r="B3857"/>
      <c r="C3857"/>
      <c r="D3857"/>
      <c r="E3857"/>
      <c r="F3857"/>
      <c r="G3857"/>
      <c r="H3857"/>
      <c r="I3857" s="8"/>
      <c r="J3857" s="425"/>
      <c r="K3857"/>
      <c r="L3857"/>
      <c r="M3857"/>
      <c r="N3857"/>
      <c r="O3857"/>
      <c r="P3857"/>
      <c r="Q3857"/>
      <c r="R3857"/>
      <c r="S3857"/>
      <c r="T3857"/>
      <c r="U3857"/>
    </row>
    <row r="3858" spans="1:21" ht="15.75" customHeight="1">
      <c r="A3858"/>
      <c r="B3858"/>
      <c r="C3858"/>
      <c r="D3858"/>
      <c r="E3858"/>
      <c r="F3858"/>
      <c r="G3858"/>
      <c r="H3858"/>
      <c r="I3858" s="8"/>
      <c r="J3858" s="425"/>
      <c r="K3858"/>
      <c r="L3858"/>
      <c r="M3858"/>
      <c r="N3858"/>
      <c r="O3858"/>
      <c r="P3858"/>
      <c r="Q3858"/>
      <c r="R3858"/>
      <c r="S3858"/>
      <c r="T3858"/>
      <c r="U3858"/>
    </row>
    <row r="3859" spans="1:21" ht="15.75" customHeight="1">
      <c r="A3859"/>
      <c r="B3859"/>
      <c r="C3859"/>
      <c r="D3859"/>
      <c r="E3859"/>
      <c r="F3859"/>
      <c r="G3859"/>
      <c r="H3859"/>
      <c r="I3859" s="8"/>
      <c r="J3859" s="425"/>
      <c r="K3859"/>
      <c r="L3859"/>
      <c r="M3859"/>
      <c r="N3859"/>
      <c r="O3859"/>
      <c r="P3859"/>
      <c r="Q3859"/>
      <c r="R3859"/>
      <c r="S3859"/>
      <c r="T3859"/>
      <c r="U3859"/>
    </row>
    <row r="3860" spans="1:21" ht="15.75" customHeight="1">
      <c r="A3860"/>
      <c r="B3860"/>
      <c r="C3860"/>
      <c r="D3860"/>
      <c r="E3860"/>
      <c r="F3860"/>
      <c r="G3860"/>
      <c r="H3860"/>
      <c r="I3860" s="8"/>
      <c r="J3860" s="425"/>
      <c r="K3860"/>
      <c r="L3860"/>
      <c r="M3860"/>
      <c r="N3860"/>
      <c r="O3860"/>
      <c r="P3860"/>
      <c r="Q3860"/>
      <c r="R3860"/>
      <c r="S3860"/>
      <c r="T3860"/>
      <c r="U3860"/>
    </row>
    <row r="3861" spans="1:21" ht="15.75" customHeight="1">
      <c r="A3861"/>
      <c r="B3861"/>
      <c r="C3861"/>
      <c r="D3861"/>
      <c r="E3861"/>
      <c r="F3861"/>
      <c r="G3861"/>
      <c r="H3861"/>
      <c r="I3861" s="8"/>
      <c r="J3861" s="425"/>
      <c r="K3861"/>
      <c r="L3861"/>
      <c r="M3861"/>
      <c r="N3861"/>
      <c r="O3861"/>
      <c r="P3861"/>
      <c r="Q3861"/>
      <c r="R3861"/>
      <c r="S3861"/>
      <c r="T3861"/>
      <c r="U3861"/>
    </row>
    <row r="3862" spans="1:21" ht="15.75" customHeight="1">
      <c r="A3862"/>
      <c r="B3862"/>
      <c r="C3862"/>
      <c r="D3862"/>
      <c r="E3862"/>
      <c r="F3862"/>
      <c r="G3862"/>
      <c r="H3862"/>
      <c r="I3862" s="8"/>
      <c r="J3862" s="425"/>
      <c r="K3862"/>
      <c r="L3862"/>
      <c r="M3862"/>
      <c r="N3862"/>
      <c r="O3862"/>
      <c r="P3862"/>
      <c r="Q3862"/>
      <c r="R3862"/>
      <c r="S3862"/>
      <c r="T3862"/>
      <c r="U3862"/>
    </row>
    <row r="3863" spans="1:21" ht="15.75" customHeight="1">
      <c r="A3863"/>
      <c r="B3863"/>
      <c r="C3863"/>
      <c r="D3863"/>
      <c r="E3863"/>
      <c r="F3863"/>
      <c r="G3863"/>
      <c r="H3863"/>
      <c r="I3863" s="8"/>
      <c r="J3863" s="425"/>
      <c r="K3863"/>
      <c r="L3863"/>
      <c r="M3863"/>
      <c r="N3863"/>
      <c r="O3863"/>
      <c r="P3863"/>
      <c r="Q3863"/>
      <c r="R3863"/>
      <c r="S3863"/>
      <c r="T3863"/>
      <c r="U3863"/>
    </row>
    <row r="3864" spans="1:21" ht="15.75" customHeight="1">
      <c r="A3864"/>
      <c r="B3864"/>
      <c r="C3864"/>
      <c r="D3864"/>
      <c r="E3864"/>
      <c r="F3864"/>
      <c r="G3864"/>
      <c r="H3864"/>
      <c r="I3864" s="8"/>
      <c r="J3864" s="425"/>
      <c r="K3864"/>
      <c r="L3864"/>
      <c r="M3864"/>
      <c r="N3864"/>
      <c r="O3864"/>
      <c r="P3864"/>
      <c r="Q3864"/>
      <c r="R3864"/>
      <c r="S3864"/>
      <c r="T3864"/>
      <c r="U3864"/>
    </row>
    <row r="3865" spans="1:21" ht="15.75" customHeight="1">
      <c r="A3865"/>
      <c r="B3865"/>
      <c r="C3865"/>
      <c r="D3865"/>
      <c r="E3865"/>
      <c r="F3865"/>
      <c r="G3865"/>
      <c r="H3865"/>
      <c r="I3865" s="8"/>
      <c r="J3865" s="425"/>
      <c r="K3865"/>
      <c r="L3865"/>
      <c r="M3865"/>
      <c r="N3865"/>
      <c r="O3865"/>
      <c r="P3865"/>
      <c r="Q3865"/>
      <c r="R3865"/>
      <c r="S3865"/>
      <c r="T3865"/>
      <c r="U3865"/>
    </row>
    <row r="3866" spans="1:21" ht="15.75" customHeight="1">
      <c r="A3866"/>
      <c r="B3866"/>
      <c r="C3866"/>
      <c r="D3866"/>
      <c r="E3866"/>
      <c r="F3866"/>
      <c r="G3866"/>
      <c r="H3866"/>
      <c r="I3866" s="8"/>
      <c r="J3866" s="425"/>
      <c r="K3866"/>
      <c r="L3866"/>
      <c r="M3866"/>
      <c r="N3866"/>
      <c r="O3866"/>
      <c r="P3866"/>
      <c r="Q3866"/>
      <c r="R3866"/>
      <c r="S3866"/>
      <c r="T3866"/>
      <c r="U3866"/>
    </row>
    <row r="3867" spans="1:21" ht="15.75" customHeight="1">
      <c r="A3867"/>
      <c r="B3867"/>
      <c r="C3867"/>
      <c r="D3867"/>
      <c r="E3867"/>
      <c r="F3867"/>
      <c r="G3867"/>
      <c r="H3867"/>
      <c r="I3867" s="8"/>
      <c r="J3867" s="425"/>
      <c r="K3867"/>
      <c r="L3867"/>
      <c r="M3867"/>
      <c r="N3867"/>
      <c r="O3867"/>
      <c r="P3867"/>
      <c r="Q3867"/>
      <c r="R3867"/>
      <c r="S3867"/>
      <c r="T3867"/>
      <c r="U3867"/>
    </row>
    <row r="3868" spans="1:21" ht="15.75" customHeight="1">
      <c r="A3868"/>
      <c r="B3868"/>
      <c r="C3868"/>
      <c r="D3868"/>
      <c r="E3868"/>
      <c r="F3868"/>
      <c r="G3868"/>
      <c r="H3868"/>
      <c r="I3868" s="8"/>
      <c r="J3868" s="425"/>
      <c r="K3868"/>
      <c r="L3868"/>
      <c r="M3868"/>
      <c r="N3868"/>
      <c r="O3868"/>
      <c r="P3868"/>
      <c r="Q3868"/>
      <c r="R3868"/>
      <c r="S3868"/>
      <c r="T3868"/>
      <c r="U3868"/>
    </row>
    <row r="3869" spans="1:21" ht="15.75" customHeight="1">
      <c r="A3869"/>
      <c r="B3869"/>
      <c r="C3869"/>
      <c r="D3869"/>
      <c r="E3869"/>
      <c r="F3869"/>
      <c r="G3869"/>
      <c r="H3869"/>
      <c r="I3869" s="8"/>
      <c r="J3869" s="425"/>
      <c r="K3869"/>
      <c r="L3869"/>
      <c r="M3869"/>
      <c r="N3869"/>
      <c r="O3869"/>
      <c r="P3869"/>
      <c r="Q3869"/>
      <c r="R3869"/>
      <c r="S3869"/>
      <c r="T3869"/>
      <c r="U3869"/>
    </row>
    <row r="3870" spans="1:21" ht="15.75" customHeight="1">
      <c r="A3870"/>
      <c r="B3870"/>
      <c r="C3870"/>
      <c r="D3870"/>
      <c r="E3870"/>
      <c r="F3870"/>
      <c r="G3870"/>
      <c r="H3870"/>
      <c r="I3870" s="8"/>
      <c r="J3870" s="425"/>
      <c r="K3870"/>
      <c r="L3870"/>
      <c r="M3870"/>
      <c r="N3870"/>
      <c r="O3870"/>
      <c r="P3870"/>
      <c r="Q3870"/>
      <c r="R3870"/>
      <c r="S3870"/>
      <c r="T3870"/>
      <c r="U3870"/>
    </row>
    <row r="3871" spans="1:21" ht="15.75" customHeight="1">
      <c r="A3871"/>
      <c r="B3871"/>
      <c r="C3871"/>
      <c r="D3871"/>
      <c r="E3871"/>
      <c r="F3871"/>
      <c r="G3871"/>
      <c r="H3871"/>
      <c r="I3871" s="8"/>
      <c r="J3871" s="425"/>
      <c r="K3871"/>
      <c r="L3871"/>
      <c r="M3871"/>
      <c r="N3871"/>
      <c r="O3871"/>
      <c r="P3871"/>
      <c r="Q3871"/>
      <c r="R3871"/>
      <c r="S3871"/>
      <c r="T3871"/>
      <c r="U3871"/>
    </row>
    <row r="3872" spans="1:21" ht="15.75" customHeight="1">
      <c r="A3872"/>
      <c r="B3872"/>
      <c r="C3872"/>
      <c r="D3872"/>
      <c r="E3872"/>
      <c r="F3872"/>
      <c r="G3872"/>
      <c r="H3872"/>
      <c r="I3872" s="8"/>
      <c r="J3872" s="425"/>
      <c r="K3872"/>
      <c r="L3872"/>
      <c r="M3872"/>
      <c r="N3872"/>
      <c r="O3872"/>
      <c r="P3872"/>
      <c r="Q3872"/>
      <c r="R3872"/>
      <c r="S3872"/>
      <c r="T3872"/>
      <c r="U3872"/>
    </row>
    <row r="3873" spans="1:21" ht="15.75" customHeight="1">
      <c r="A3873"/>
      <c r="B3873"/>
      <c r="C3873"/>
      <c r="D3873"/>
      <c r="E3873"/>
      <c r="F3873"/>
      <c r="G3873"/>
      <c r="H3873"/>
      <c r="I3873" s="8"/>
      <c r="J3873" s="425"/>
      <c r="K3873"/>
      <c r="L3873"/>
      <c r="M3873"/>
      <c r="N3873"/>
      <c r="O3873"/>
      <c r="P3873"/>
      <c r="Q3873"/>
      <c r="R3873"/>
      <c r="S3873"/>
      <c r="T3873"/>
      <c r="U3873"/>
    </row>
    <row r="3874" spans="1:21" ht="15.75" customHeight="1">
      <c r="A3874"/>
      <c r="B3874"/>
      <c r="C3874"/>
      <c r="D3874"/>
      <c r="E3874"/>
      <c r="F3874"/>
      <c r="G3874"/>
      <c r="H3874"/>
      <c r="I3874" s="8"/>
      <c r="J3874" s="425"/>
      <c r="K3874"/>
      <c r="L3874"/>
      <c r="M3874"/>
      <c r="N3874"/>
      <c r="O3874"/>
      <c r="P3874"/>
      <c r="Q3874"/>
      <c r="R3874"/>
      <c r="S3874"/>
      <c r="T3874"/>
      <c r="U3874"/>
    </row>
    <row r="3875" spans="1:21" ht="15.75" customHeight="1">
      <c r="A3875"/>
      <c r="B3875"/>
      <c r="C3875"/>
      <c r="D3875"/>
      <c r="E3875"/>
      <c r="F3875"/>
      <c r="G3875"/>
      <c r="H3875"/>
      <c r="I3875" s="8"/>
      <c r="J3875" s="425"/>
      <c r="K3875"/>
      <c r="L3875"/>
      <c r="M3875"/>
      <c r="N3875"/>
      <c r="O3875"/>
      <c r="P3875"/>
      <c r="Q3875"/>
      <c r="R3875"/>
      <c r="S3875"/>
      <c r="T3875"/>
      <c r="U3875"/>
    </row>
    <row r="3876" spans="1:21" ht="15.75" customHeight="1">
      <c r="A3876"/>
      <c r="B3876"/>
      <c r="C3876"/>
      <c r="D3876"/>
      <c r="E3876"/>
      <c r="F3876"/>
      <c r="G3876"/>
      <c r="H3876"/>
      <c r="I3876" s="8"/>
      <c r="J3876" s="425"/>
      <c r="K3876"/>
      <c r="L3876"/>
      <c r="M3876"/>
      <c r="N3876"/>
      <c r="O3876"/>
      <c r="P3876"/>
      <c r="Q3876"/>
      <c r="R3876"/>
      <c r="S3876"/>
      <c r="T3876"/>
      <c r="U3876"/>
    </row>
    <row r="3877" spans="1:21" ht="15.75" customHeight="1">
      <c r="A3877"/>
      <c r="B3877"/>
      <c r="C3877"/>
      <c r="D3877"/>
      <c r="E3877"/>
      <c r="F3877"/>
      <c r="G3877"/>
      <c r="H3877"/>
      <c r="I3877" s="8"/>
      <c r="J3877" s="425"/>
      <c r="K3877"/>
      <c r="L3877"/>
      <c r="M3877"/>
      <c r="N3877"/>
      <c r="O3877"/>
      <c r="P3877"/>
      <c r="Q3877"/>
      <c r="R3877"/>
      <c r="S3877"/>
      <c r="T3877"/>
      <c r="U3877"/>
    </row>
    <row r="3878" spans="1:21" ht="15.75" customHeight="1">
      <c r="A3878"/>
      <c r="B3878"/>
      <c r="C3878"/>
      <c r="D3878"/>
      <c r="E3878"/>
      <c r="F3878"/>
      <c r="G3878"/>
      <c r="H3878"/>
      <c r="I3878" s="8"/>
      <c r="J3878" s="425"/>
      <c r="K3878"/>
      <c r="L3878"/>
      <c r="M3878"/>
      <c r="N3878"/>
      <c r="O3878"/>
      <c r="P3878"/>
      <c r="Q3878"/>
      <c r="R3878"/>
      <c r="S3878"/>
      <c r="T3878"/>
      <c r="U3878"/>
    </row>
    <row r="3879" spans="1:21" ht="15.75" customHeight="1">
      <c r="A3879"/>
      <c r="B3879"/>
      <c r="C3879"/>
      <c r="D3879"/>
      <c r="E3879"/>
      <c r="F3879"/>
      <c r="G3879"/>
      <c r="H3879"/>
      <c r="I3879" s="8"/>
      <c r="J3879" s="425"/>
      <c r="K3879"/>
      <c r="L3879"/>
      <c r="M3879"/>
      <c r="N3879"/>
      <c r="O3879"/>
      <c r="P3879"/>
      <c r="Q3879"/>
      <c r="R3879"/>
      <c r="S3879"/>
      <c r="T3879"/>
      <c r="U3879"/>
    </row>
    <row r="3880" spans="1:21" ht="15.75" customHeight="1">
      <c r="A3880"/>
      <c r="B3880"/>
      <c r="C3880"/>
      <c r="D3880"/>
      <c r="E3880"/>
      <c r="F3880"/>
      <c r="G3880"/>
      <c r="H3880"/>
      <c r="I3880" s="8"/>
      <c r="J3880" s="425"/>
      <c r="K3880"/>
      <c r="L3880"/>
      <c r="M3880"/>
      <c r="N3880"/>
      <c r="O3880"/>
      <c r="P3880"/>
      <c r="Q3880"/>
      <c r="R3880"/>
      <c r="S3880"/>
      <c r="T3880"/>
      <c r="U3880"/>
    </row>
    <row r="3881" spans="1:21" ht="15.75" customHeight="1">
      <c r="A3881"/>
      <c r="B3881"/>
      <c r="C3881"/>
      <c r="D3881"/>
      <c r="E3881"/>
      <c r="F3881"/>
      <c r="G3881"/>
      <c r="H3881"/>
      <c r="I3881" s="8"/>
      <c r="J3881" s="425"/>
      <c r="K3881"/>
      <c r="L3881"/>
      <c r="M3881"/>
      <c r="N3881"/>
      <c r="O3881"/>
      <c r="P3881"/>
      <c r="Q3881"/>
      <c r="R3881"/>
      <c r="S3881"/>
      <c r="T3881"/>
      <c r="U3881"/>
    </row>
    <row r="3882" spans="1:21" ht="15.75" customHeight="1">
      <c r="A3882"/>
      <c r="B3882"/>
      <c r="C3882"/>
      <c r="D3882"/>
      <c r="E3882"/>
      <c r="F3882"/>
      <c r="G3882"/>
      <c r="H3882"/>
      <c r="I3882" s="8"/>
      <c r="J3882" s="425"/>
      <c r="K3882"/>
      <c r="L3882"/>
      <c r="M3882"/>
      <c r="N3882"/>
      <c r="O3882"/>
      <c r="P3882"/>
      <c r="Q3882"/>
      <c r="R3882"/>
      <c r="S3882"/>
      <c r="T3882"/>
      <c r="U3882"/>
    </row>
    <row r="3883" spans="1:21" ht="15.75" customHeight="1">
      <c r="A3883"/>
      <c r="B3883"/>
      <c r="C3883"/>
      <c r="D3883"/>
      <c r="E3883"/>
      <c r="F3883"/>
      <c r="G3883"/>
      <c r="H3883"/>
      <c r="I3883" s="8"/>
      <c r="J3883" s="425"/>
      <c r="K3883"/>
      <c r="L3883"/>
      <c r="M3883"/>
      <c r="N3883"/>
      <c r="O3883"/>
      <c r="P3883"/>
      <c r="Q3883"/>
      <c r="R3883"/>
      <c r="S3883"/>
      <c r="T3883"/>
      <c r="U3883"/>
    </row>
    <row r="3884" spans="1:21" ht="15.75" customHeight="1">
      <c r="A3884"/>
      <c r="B3884"/>
      <c r="C3884"/>
      <c r="D3884"/>
      <c r="E3884"/>
      <c r="F3884"/>
      <c r="G3884"/>
      <c r="H3884"/>
      <c r="I3884" s="8"/>
      <c r="J3884" s="425"/>
      <c r="K3884"/>
      <c r="L3884"/>
      <c r="M3884"/>
      <c r="N3884"/>
      <c r="O3884"/>
      <c r="P3884"/>
      <c r="Q3884"/>
      <c r="R3884"/>
      <c r="S3884"/>
      <c r="T3884"/>
      <c r="U3884"/>
    </row>
    <row r="3885" spans="1:21" ht="15.75" customHeight="1">
      <c r="A3885"/>
      <c r="B3885"/>
      <c r="C3885"/>
      <c r="D3885"/>
      <c r="E3885"/>
      <c r="F3885"/>
      <c r="G3885"/>
      <c r="H3885"/>
      <c r="I3885" s="8"/>
      <c r="J3885" s="425"/>
      <c r="K3885"/>
      <c r="L3885"/>
      <c r="M3885"/>
      <c r="N3885"/>
      <c r="O3885"/>
      <c r="P3885"/>
      <c r="Q3885"/>
      <c r="R3885"/>
      <c r="S3885"/>
      <c r="T3885"/>
      <c r="U3885"/>
    </row>
    <row r="3886" spans="1:21" ht="15.75" customHeight="1">
      <c r="A3886"/>
      <c r="B3886"/>
      <c r="C3886"/>
      <c r="D3886"/>
      <c r="E3886"/>
      <c r="F3886"/>
      <c r="G3886"/>
      <c r="H3886"/>
      <c r="I3886" s="8"/>
      <c r="J3886" s="425"/>
      <c r="K3886"/>
      <c r="L3886"/>
      <c r="M3886"/>
      <c r="N3886"/>
      <c r="O3886"/>
      <c r="P3886"/>
      <c r="Q3886"/>
      <c r="R3886"/>
      <c r="S3886"/>
      <c r="T3886"/>
      <c r="U3886"/>
    </row>
    <row r="3887" spans="1:21" ht="15.75" customHeight="1">
      <c r="A3887"/>
      <c r="B3887"/>
      <c r="C3887"/>
      <c r="D3887"/>
      <c r="E3887"/>
      <c r="F3887"/>
      <c r="G3887"/>
      <c r="H3887"/>
      <c r="I3887" s="8"/>
      <c r="J3887" s="425"/>
      <c r="K3887"/>
      <c r="L3887"/>
      <c r="M3887"/>
      <c r="N3887"/>
      <c r="O3887"/>
      <c r="P3887"/>
      <c r="Q3887"/>
      <c r="R3887"/>
      <c r="S3887"/>
      <c r="T3887"/>
      <c r="U3887"/>
    </row>
    <row r="3888" spans="1:21" ht="15.75" customHeight="1">
      <c r="A3888"/>
      <c r="B3888"/>
      <c r="C3888"/>
      <c r="D3888"/>
      <c r="E3888"/>
      <c r="F3888"/>
      <c r="G3888"/>
      <c r="H3888"/>
      <c r="I3888" s="8"/>
      <c r="J3888" s="425"/>
      <c r="K3888"/>
      <c r="L3888"/>
      <c r="M3888"/>
      <c r="N3888"/>
      <c r="O3888"/>
      <c r="P3888"/>
      <c r="Q3888"/>
      <c r="R3888"/>
      <c r="S3888"/>
      <c r="T3888"/>
      <c r="U3888"/>
    </row>
    <row r="3889" spans="1:21" ht="15.75" customHeight="1">
      <c r="A3889"/>
      <c r="B3889"/>
      <c r="C3889"/>
      <c r="D3889"/>
      <c r="E3889"/>
      <c r="F3889"/>
      <c r="G3889"/>
      <c r="H3889"/>
      <c r="I3889" s="8"/>
      <c r="J3889" s="425"/>
      <c r="K3889"/>
      <c r="L3889"/>
      <c r="M3889"/>
      <c r="N3889"/>
      <c r="O3889"/>
      <c r="P3889"/>
      <c r="Q3889"/>
      <c r="R3889"/>
      <c r="S3889"/>
      <c r="T3889"/>
      <c r="U3889"/>
    </row>
    <row r="3890" spans="1:21" ht="15.75" customHeight="1">
      <c r="A3890"/>
      <c r="B3890"/>
      <c r="C3890"/>
      <c r="D3890"/>
      <c r="E3890"/>
      <c r="F3890"/>
      <c r="G3890"/>
      <c r="H3890"/>
      <c r="I3890" s="8"/>
      <c r="J3890" s="425"/>
      <c r="K3890"/>
      <c r="L3890"/>
      <c r="M3890"/>
      <c r="N3890"/>
      <c r="O3890"/>
      <c r="P3890"/>
      <c r="Q3890"/>
      <c r="R3890"/>
      <c r="S3890"/>
      <c r="T3890"/>
      <c r="U3890"/>
    </row>
    <row r="3891" spans="1:21" ht="15.75" customHeight="1">
      <c r="A3891"/>
      <c r="B3891"/>
      <c r="C3891"/>
      <c r="D3891"/>
      <c r="E3891"/>
      <c r="F3891"/>
      <c r="G3891"/>
      <c r="H3891"/>
      <c r="I3891" s="8"/>
      <c r="J3891" s="425"/>
      <c r="K3891"/>
      <c r="L3891"/>
      <c r="M3891"/>
      <c r="N3891"/>
      <c r="O3891"/>
      <c r="P3891"/>
      <c r="Q3891"/>
      <c r="R3891"/>
      <c r="S3891"/>
      <c r="T3891"/>
      <c r="U3891"/>
    </row>
    <row r="3892" spans="1:21" ht="15.75" customHeight="1">
      <c r="A3892"/>
      <c r="B3892"/>
      <c r="C3892"/>
      <c r="D3892"/>
      <c r="E3892"/>
      <c r="F3892"/>
      <c r="G3892"/>
      <c r="H3892"/>
      <c r="I3892" s="8"/>
      <c r="J3892" s="425"/>
      <c r="K3892"/>
      <c r="L3892"/>
      <c r="M3892"/>
      <c r="N3892"/>
      <c r="O3892"/>
      <c r="P3892"/>
      <c r="Q3892"/>
      <c r="R3892"/>
      <c r="S3892"/>
      <c r="T3892"/>
      <c r="U3892"/>
    </row>
    <row r="3893" spans="1:21" ht="15.75" customHeight="1">
      <c r="A3893"/>
      <c r="B3893"/>
      <c r="C3893"/>
      <c r="D3893"/>
      <c r="E3893"/>
      <c r="F3893"/>
      <c r="G3893"/>
      <c r="H3893"/>
      <c r="I3893" s="8"/>
      <c r="J3893" s="425"/>
      <c r="K3893"/>
      <c r="L3893"/>
      <c r="M3893"/>
      <c r="N3893"/>
      <c r="O3893"/>
      <c r="P3893"/>
      <c r="Q3893"/>
      <c r="R3893"/>
      <c r="S3893"/>
      <c r="T3893"/>
      <c r="U3893"/>
    </row>
    <row r="3894" spans="1:21" ht="15.75" customHeight="1">
      <c r="A3894"/>
      <c r="B3894"/>
      <c r="C3894"/>
      <c r="D3894"/>
      <c r="E3894"/>
      <c r="F3894"/>
      <c r="G3894"/>
      <c r="H3894"/>
      <c r="I3894" s="8"/>
      <c r="J3894" s="425"/>
      <c r="K3894"/>
      <c r="L3894"/>
      <c r="M3894"/>
      <c r="N3894"/>
      <c r="O3894"/>
      <c r="P3894"/>
      <c r="Q3894"/>
      <c r="R3894"/>
      <c r="S3894"/>
      <c r="T3894"/>
      <c r="U3894"/>
    </row>
    <row r="3895" spans="1:21" ht="15.75" customHeight="1">
      <c r="A3895"/>
      <c r="B3895"/>
      <c r="C3895"/>
      <c r="D3895"/>
      <c r="E3895"/>
      <c r="F3895"/>
      <c r="G3895"/>
      <c r="H3895"/>
      <c r="I3895" s="8"/>
      <c r="J3895" s="425"/>
      <c r="K3895"/>
      <c r="L3895"/>
      <c r="M3895"/>
      <c r="N3895"/>
      <c r="O3895"/>
      <c r="P3895"/>
      <c r="Q3895"/>
      <c r="R3895"/>
      <c r="S3895"/>
      <c r="T3895"/>
      <c r="U3895"/>
    </row>
    <row r="3896" spans="1:21" ht="15.75" customHeight="1">
      <c r="A3896"/>
      <c r="B3896"/>
      <c r="C3896"/>
      <c r="D3896"/>
      <c r="E3896"/>
      <c r="F3896"/>
      <c r="G3896"/>
      <c r="H3896"/>
      <c r="I3896" s="8"/>
      <c r="J3896" s="425"/>
      <c r="K3896"/>
      <c r="L3896"/>
      <c r="M3896"/>
      <c r="N3896"/>
      <c r="O3896"/>
      <c r="P3896"/>
      <c r="Q3896"/>
      <c r="R3896"/>
      <c r="S3896"/>
      <c r="T3896"/>
      <c r="U3896"/>
    </row>
    <row r="3897" spans="1:21" ht="15.75" customHeight="1">
      <c r="A3897"/>
      <c r="B3897"/>
      <c r="C3897"/>
      <c r="D3897"/>
      <c r="E3897"/>
      <c r="F3897"/>
      <c r="G3897"/>
      <c r="H3897"/>
      <c r="I3897" s="8"/>
      <c r="J3897" s="425"/>
      <c r="K3897"/>
      <c r="L3897"/>
      <c r="M3897"/>
      <c r="N3897"/>
      <c r="O3897"/>
      <c r="P3897"/>
      <c r="Q3897"/>
      <c r="R3897"/>
      <c r="S3897"/>
      <c r="T3897"/>
      <c r="U3897"/>
    </row>
    <row r="3898" spans="1:21" ht="15.75" customHeight="1">
      <c r="A3898"/>
      <c r="B3898"/>
      <c r="C3898"/>
      <c r="D3898"/>
      <c r="E3898"/>
      <c r="F3898"/>
      <c r="G3898"/>
      <c r="H3898"/>
      <c r="I3898" s="8"/>
      <c r="J3898" s="425"/>
      <c r="K3898"/>
      <c r="L3898"/>
      <c r="M3898"/>
      <c r="N3898"/>
      <c r="O3898"/>
      <c r="P3898"/>
      <c r="Q3898"/>
      <c r="R3898"/>
      <c r="S3898"/>
      <c r="T3898"/>
      <c r="U3898"/>
    </row>
    <row r="3899" spans="1:21" ht="15.75" customHeight="1">
      <c r="A3899"/>
      <c r="B3899"/>
      <c r="C3899"/>
      <c r="D3899"/>
      <c r="E3899"/>
      <c r="F3899"/>
      <c r="G3899"/>
      <c r="H3899"/>
      <c r="I3899" s="8"/>
      <c r="J3899" s="425"/>
      <c r="K3899"/>
      <c r="L3899"/>
      <c r="M3899"/>
      <c r="N3899"/>
      <c r="O3899"/>
      <c r="P3899"/>
      <c r="Q3899"/>
      <c r="R3899"/>
      <c r="S3899"/>
      <c r="T3899"/>
      <c r="U3899"/>
    </row>
    <row r="3900" spans="1:21" ht="15.75" customHeight="1">
      <c r="A3900"/>
      <c r="B3900"/>
      <c r="C3900"/>
      <c r="D3900"/>
      <c r="E3900"/>
      <c r="F3900"/>
      <c r="G3900"/>
      <c r="H3900"/>
      <c r="I3900" s="8"/>
      <c r="J3900" s="425"/>
      <c r="K3900"/>
      <c r="L3900"/>
      <c r="M3900"/>
      <c r="N3900"/>
      <c r="O3900"/>
      <c r="P3900"/>
      <c r="Q3900"/>
      <c r="R3900"/>
      <c r="S3900"/>
      <c r="T3900"/>
      <c r="U3900"/>
    </row>
    <row r="3901" spans="1:21" ht="15.75" customHeight="1">
      <c r="A3901"/>
      <c r="B3901"/>
      <c r="C3901"/>
      <c r="D3901"/>
      <c r="E3901"/>
      <c r="F3901"/>
      <c r="G3901"/>
      <c r="H3901"/>
      <c r="I3901" s="8"/>
      <c r="J3901" s="425"/>
      <c r="K3901"/>
      <c r="L3901"/>
      <c r="M3901"/>
      <c r="N3901"/>
      <c r="O3901"/>
      <c r="P3901"/>
      <c r="Q3901"/>
      <c r="R3901"/>
      <c r="S3901"/>
      <c r="T3901"/>
      <c r="U3901"/>
    </row>
    <row r="3902" spans="1:21" ht="15.75" customHeight="1">
      <c r="A3902"/>
      <c r="B3902"/>
      <c r="C3902"/>
      <c r="D3902"/>
      <c r="E3902"/>
      <c r="F3902"/>
      <c r="G3902"/>
      <c r="H3902"/>
      <c r="I3902" s="8"/>
      <c r="J3902" s="425"/>
      <c r="K3902"/>
      <c r="L3902"/>
      <c r="M3902"/>
      <c r="N3902"/>
      <c r="O3902"/>
      <c r="P3902"/>
      <c r="Q3902"/>
      <c r="R3902"/>
      <c r="S3902"/>
      <c r="T3902"/>
      <c r="U3902"/>
    </row>
    <row r="3903" spans="1:21" ht="15.75" customHeight="1">
      <c r="A3903"/>
      <c r="B3903"/>
      <c r="C3903"/>
      <c r="D3903"/>
      <c r="E3903"/>
      <c r="F3903"/>
      <c r="G3903"/>
      <c r="H3903"/>
      <c r="I3903" s="8"/>
      <c r="J3903" s="425"/>
      <c r="K3903"/>
      <c r="L3903"/>
      <c r="M3903"/>
      <c r="N3903"/>
      <c r="O3903"/>
      <c r="P3903"/>
      <c r="Q3903"/>
      <c r="R3903"/>
      <c r="S3903"/>
      <c r="T3903"/>
      <c r="U3903"/>
    </row>
    <row r="3904" spans="1:21" ht="15.75" customHeight="1">
      <c r="A3904"/>
      <c r="B3904"/>
      <c r="C3904"/>
      <c r="D3904"/>
      <c r="E3904"/>
      <c r="F3904"/>
      <c r="G3904"/>
      <c r="H3904"/>
      <c r="I3904" s="8"/>
      <c r="J3904" s="425"/>
      <c r="K3904"/>
      <c r="L3904"/>
      <c r="M3904"/>
      <c r="N3904"/>
      <c r="O3904"/>
      <c r="P3904"/>
      <c r="Q3904"/>
      <c r="R3904"/>
      <c r="S3904"/>
      <c r="T3904"/>
      <c r="U3904"/>
    </row>
    <row r="3905" spans="1:21" ht="15.75" customHeight="1">
      <c r="A3905"/>
      <c r="B3905"/>
      <c r="C3905"/>
      <c r="D3905"/>
      <c r="E3905"/>
      <c r="F3905"/>
      <c r="G3905"/>
      <c r="H3905"/>
      <c r="I3905" s="8"/>
      <c r="J3905" s="425"/>
      <c r="K3905"/>
      <c r="L3905"/>
      <c r="M3905"/>
      <c r="N3905"/>
      <c r="O3905"/>
      <c r="P3905"/>
      <c r="Q3905"/>
      <c r="R3905"/>
      <c r="S3905"/>
      <c r="T3905"/>
      <c r="U3905"/>
    </row>
    <row r="3906" spans="1:21" ht="15.75" customHeight="1">
      <c r="A3906"/>
      <c r="B3906"/>
      <c r="C3906"/>
      <c r="D3906"/>
      <c r="E3906"/>
      <c r="F3906"/>
      <c r="G3906"/>
      <c r="H3906"/>
      <c r="I3906" s="8"/>
      <c r="J3906" s="425"/>
      <c r="K3906"/>
      <c r="L3906"/>
      <c r="M3906"/>
      <c r="N3906"/>
      <c r="O3906"/>
      <c r="P3906"/>
      <c r="Q3906"/>
      <c r="R3906"/>
      <c r="S3906"/>
      <c r="T3906"/>
      <c r="U3906"/>
    </row>
    <row r="3907" spans="1:21" ht="15.75" customHeight="1">
      <c r="A3907"/>
      <c r="B3907"/>
      <c r="C3907"/>
      <c r="D3907"/>
      <c r="E3907"/>
      <c r="F3907"/>
      <c r="G3907"/>
      <c r="H3907"/>
      <c r="I3907" s="8"/>
      <c r="J3907" s="425"/>
      <c r="K3907"/>
      <c r="L3907"/>
      <c r="M3907"/>
      <c r="N3907"/>
      <c r="O3907"/>
      <c r="P3907"/>
      <c r="Q3907"/>
      <c r="R3907"/>
      <c r="S3907"/>
      <c r="T3907"/>
      <c r="U3907"/>
    </row>
    <row r="3908" spans="1:21" ht="15.75" customHeight="1">
      <c r="A3908"/>
      <c r="B3908"/>
      <c r="C3908"/>
      <c r="D3908"/>
      <c r="E3908"/>
      <c r="F3908"/>
      <c r="G3908"/>
      <c r="H3908"/>
      <c r="I3908" s="8"/>
      <c r="J3908" s="425"/>
      <c r="K3908"/>
      <c r="L3908"/>
      <c r="M3908"/>
      <c r="N3908"/>
      <c r="O3908"/>
      <c r="P3908"/>
      <c r="Q3908"/>
      <c r="R3908"/>
      <c r="S3908"/>
      <c r="T3908"/>
      <c r="U3908"/>
    </row>
    <row r="3909" spans="1:21" ht="15.75" customHeight="1">
      <c r="A3909"/>
      <c r="B3909"/>
      <c r="C3909"/>
      <c r="D3909"/>
      <c r="E3909"/>
      <c r="F3909"/>
      <c r="G3909"/>
      <c r="H3909"/>
      <c r="I3909" s="8"/>
      <c r="J3909" s="425"/>
      <c r="K3909"/>
      <c r="L3909"/>
      <c r="M3909"/>
      <c r="N3909"/>
      <c r="O3909"/>
      <c r="P3909"/>
      <c r="Q3909"/>
      <c r="R3909"/>
      <c r="S3909"/>
      <c r="T3909"/>
      <c r="U3909"/>
    </row>
    <row r="3910" spans="1:21" ht="15.75" customHeight="1">
      <c r="A3910"/>
      <c r="B3910"/>
      <c r="C3910"/>
      <c r="D3910"/>
      <c r="E3910"/>
      <c r="F3910"/>
      <c r="G3910"/>
      <c r="H3910"/>
      <c r="I3910" s="8"/>
      <c r="J3910" s="425"/>
      <c r="K3910"/>
      <c r="L3910"/>
      <c r="M3910"/>
      <c r="N3910"/>
      <c r="O3910"/>
      <c r="P3910"/>
      <c r="Q3910"/>
      <c r="R3910"/>
      <c r="S3910"/>
      <c r="T3910"/>
      <c r="U3910"/>
    </row>
    <row r="3911" spans="1:21" ht="15.75" customHeight="1">
      <c r="A3911"/>
      <c r="B3911"/>
      <c r="C3911"/>
      <c r="D3911"/>
      <c r="E3911"/>
      <c r="F3911"/>
      <c r="G3911"/>
      <c r="H3911"/>
      <c r="I3911" s="8"/>
      <c r="J3911" s="425"/>
      <c r="K3911"/>
      <c r="L3911"/>
      <c r="M3911"/>
      <c r="N3911"/>
      <c r="O3911"/>
      <c r="P3911"/>
      <c r="Q3911"/>
      <c r="R3911"/>
      <c r="S3911"/>
      <c r="T3911"/>
      <c r="U3911"/>
    </row>
    <row r="3912" spans="1:21" ht="15.75" customHeight="1">
      <c r="A3912"/>
      <c r="B3912"/>
      <c r="C3912"/>
      <c r="D3912"/>
      <c r="E3912"/>
      <c r="F3912"/>
      <c r="G3912"/>
      <c r="H3912"/>
      <c r="I3912" s="8"/>
      <c r="J3912" s="425"/>
      <c r="K3912"/>
      <c r="L3912"/>
      <c r="M3912"/>
      <c r="N3912"/>
      <c r="O3912"/>
      <c r="P3912"/>
      <c r="Q3912"/>
      <c r="R3912"/>
      <c r="S3912"/>
      <c r="T3912"/>
      <c r="U3912"/>
    </row>
    <row r="3913" spans="1:21" ht="15.75" customHeight="1">
      <c r="A3913"/>
      <c r="B3913"/>
      <c r="C3913"/>
      <c r="D3913"/>
      <c r="E3913"/>
      <c r="F3913"/>
      <c r="G3913"/>
      <c r="H3913"/>
      <c r="I3913" s="8"/>
      <c r="J3913" s="425"/>
      <c r="K3913"/>
      <c r="L3913"/>
      <c r="M3913"/>
      <c r="N3913"/>
      <c r="O3913"/>
      <c r="P3913"/>
      <c r="Q3913"/>
      <c r="R3913"/>
      <c r="S3913"/>
      <c r="T3913"/>
      <c r="U3913"/>
    </row>
    <row r="3914" spans="1:21" ht="15.75" customHeight="1">
      <c r="A3914"/>
      <c r="B3914"/>
      <c r="C3914"/>
      <c r="D3914"/>
      <c r="E3914"/>
      <c r="F3914"/>
      <c r="G3914"/>
      <c r="H3914"/>
      <c r="I3914" s="8"/>
      <c r="J3914" s="425"/>
      <c r="K3914"/>
      <c r="L3914"/>
      <c r="M3914"/>
      <c r="N3914"/>
      <c r="O3914"/>
      <c r="P3914"/>
      <c r="Q3914"/>
      <c r="R3914"/>
      <c r="S3914"/>
      <c r="T3914"/>
      <c r="U3914"/>
    </row>
    <row r="3915" spans="1:21" ht="15.75" customHeight="1">
      <c r="A3915"/>
      <c r="B3915"/>
      <c r="C3915"/>
      <c r="D3915"/>
      <c r="E3915"/>
      <c r="F3915"/>
      <c r="G3915"/>
      <c r="H3915"/>
      <c r="I3915" s="8"/>
      <c r="J3915" s="425"/>
      <c r="K3915"/>
      <c r="L3915"/>
      <c r="M3915"/>
      <c r="N3915"/>
      <c r="O3915"/>
      <c r="P3915"/>
      <c r="Q3915"/>
      <c r="R3915"/>
      <c r="S3915"/>
      <c r="T3915"/>
      <c r="U3915"/>
    </row>
    <row r="3916" spans="1:21" ht="15.75" customHeight="1">
      <c r="A3916"/>
      <c r="B3916"/>
      <c r="C3916"/>
      <c r="D3916"/>
      <c r="E3916"/>
      <c r="F3916"/>
      <c r="G3916"/>
      <c r="H3916"/>
      <c r="I3916" s="8"/>
      <c r="J3916" s="425"/>
      <c r="K3916"/>
      <c r="L3916"/>
      <c r="M3916"/>
      <c r="N3916"/>
      <c r="O3916"/>
      <c r="P3916"/>
      <c r="Q3916"/>
      <c r="R3916"/>
      <c r="S3916"/>
      <c r="T3916"/>
      <c r="U3916"/>
    </row>
    <row r="3917" spans="1:21" ht="15.75" customHeight="1">
      <c r="A3917"/>
      <c r="B3917"/>
      <c r="C3917"/>
      <c r="D3917"/>
      <c r="E3917"/>
      <c r="F3917"/>
      <c r="G3917"/>
      <c r="H3917"/>
      <c r="I3917" s="8"/>
      <c r="J3917" s="425"/>
      <c r="K3917"/>
      <c r="L3917"/>
      <c r="M3917"/>
      <c r="N3917"/>
      <c r="O3917"/>
      <c r="P3917"/>
      <c r="Q3917"/>
      <c r="R3917"/>
      <c r="S3917"/>
      <c r="T3917"/>
      <c r="U3917"/>
    </row>
    <row r="3918" spans="1:21" ht="15.75" customHeight="1">
      <c r="A3918"/>
      <c r="B3918"/>
      <c r="C3918"/>
      <c r="D3918"/>
      <c r="E3918"/>
      <c r="F3918"/>
      <c r="G3918"/>
      <c r="H3918"/>
      <c r="I3918" s="8"/>
      <c r="J3918" s="425"/>
      <c r="K3918"/>
      <c r="L3918"/>
      <c r="M3918"/>
      <c r="N3918"/>
      <c r="O3918"/>
      <c r="P3918"/>
      <c r="Q3918"/>
      <c r="R3918"/>
      <c r="S3918"/>
      <c r="T3918"/>
      <c r="U3918"/>
    </row>
    <row r="3919" spans="1:21" ht="15.75" customHeight="1">
      <c r="A3919"/>
      <c r="B3919"/>
      <c r="C3919"/>
      <c r="D3919"/>
      <c r="E3919"/>
      <c r="F3919"/>
      <c r="G3919"/>
      <c r="H3919"/>
      <c r="I3919" s="8"/>
      <c r="J3919" s="425"/>
      <c r="K3919"/>
      <c r="L3919"/>
      <c r="M3919"/>
      <c r="N3919"/>
      <c r="O3919"/>
      <c r="P3919"/>
      <c r="Q3919"/>
      <c r="R3919"/>
      <c r="S3919"/>
      <c r="T3919"/>
      <c r="U3919"/>
    </row>
    <row r="3920" spans="1:21" ht="15.75" customHeight="1">
      <c r="A3920"/>
      <c r="B3920"/>
      <c r="C3920"/>
      <c r="D3920"/>
      <c r="E3920"/>
      <c r="F3920"/>
      <c r="G3920"/>
      <c r="H3920"/>
      <c r="I3920" s="8"/>
      <c r="J3920" s="425"/>
      <c r="K3920"/>
      <c r="L3920"/>
      <c r="M3920"/>
      <c r="N3920"/>
      <c r="O3920"/>
      <c r="P3920"/>
      <c r="Q3920"/>
      <c r="R3920"/>
      <c r="S3920"/>
      <c r="T3920"/>
      <c r="U3920"/>
    </row>
    <row r="3921" spans="1:21" ht="15.75" customHeight="1">
      <c r="A3921"/>
      <c r="B3921"/>
      <c r="C3921"/>
      <c r="D3921"/>
      <c r="E3921"/>
      <c r="F3921"/>
      <c r="G3921"/>
      <c r="H3921"/>
      <c r="I3921" s="8"/>
      <c r="J3921" s="425"/>
      <c r="K3921"/>
      <c r="L3921"/>
      <c r="M3921"/>
      <c r="N3921"/>
      <c r="O3921"/>
      <c r="P3921"/>
      <c r="Q3921"/>
      <c r="R3921"/>
      <c r="S3921"/>
      <c r="T3921"/>
      <c r="U3921"/>
    </row>
    <row r="3922" spans="1:21" ht="15.75" customHeight="1">
      <c r="A3922"/>
      <c r="B3922"/>
      <c r="C3922"/>
      <c r="D3922"/>
      <c r="E3922"/>
      <c r="F3922"/>
      <c r="G3922"/>
      <c r="H3922"/>
      <c r="I3922" s="8"/>
      <c r="J3922" s="425"/>
      <c r="K3922"/>
      <c r="L3922"/>
      <c r="M3922"/>
      <c r="N3922"/>
      <c r="O3922"/>
      <c r="P3922"/>
      <c r="Q3922"/>
      <c r="R3922"/>
      <c r="S3922"/>
      <c r="T3922"/>
      <c r="U3922"/>
    </row>
    <row r="3923" spans="1:21" ht="15.75" customHeight="1">
      <c r="A3923"/>
      <c r="B3923"/>
      <c r="C3923"/>
      <c r="D3923"/>
      <c r="E3923"/>
      <c r="F3923"/>
      <c r="G3923"/>
      <c r="H3923"/>
      <c r="I3923" s="8"/>
      <c r="J3923" s="425"/>
      <c r="K3923"/>
      <c r="L3923"/>
      <c r="M3923"/>
      <c r="N3923"/>
      <c r="O3923"/>
      <c r="P3923"/>
      <c r="Q3923"/>
      <c r="R3923"/>
      <c r="S3923"/>
      <c r="T3923"/>
      <c r="U3923"/>
    </row>
    <row r="3924" spans="1:21" ht="15.75" customHeight="1">
      <c r="A3924"/>
      <c r="B3924"/>
      <c r="C3924"/>
      <c r="D3924"/>
      <c r="E3924"/>
      <c r="F3924"/>
      <c r="G3924"/>
      <c r="H3924"/>
      <c r="I3924" s="8"/>
      <c r="J3924" s="425"/>
      <c r="K3924"/>
      <c r="L3924"/>
      <c r="M3924"/>
      <c r="N3924"/>
      <c r="O3924"/>
      <c r="P3924"/>
      <c r="Q3924"/>
      <c r="R3924"/>
      <c r="S3924"/>
      <c r="T3924"/>
      <c r="U3924"/>
    </row>
    <row r="3925" spans="1:21" ht="15.75" customHeight="1">
      <c r="A3925"/>
      <c r="B3925"/>
      <c r="C3925"/>
      <c r="D3925"/>
      <c r="E3925"/>
      <c r="F3925"/>
      <c r="G3925"/>
      <c r="H3925"/>
      <c r="I3925" s="8"/>
      <c r="J3925" s="425"/>
      <c r="K3925"/>
      <c r="L3925"/>
      <c r="M3925"/>
      <c r="N3925"/>
      <c r="O3925"/>
      <c r="P3925"/>
      <c r="Q3925"/>
      <c r="R3925"/>
      <c r="S3925"/>
      <c r="T3925"/>
      <c r="U3925"/>
    </row>
    <row r="3926" spans="1:21" ht="15.75" customHeight="1">
      <c r="A3926"/>
      <c r="B3926"/>
      <c r="C3926"/>
      <c r="D3926"/>
      <c r="E3926"/>
      <c r="F3926"/>
      <c r="G3926"/>
      <c r="H3926"/>
      <c r="I3926" s="8"/>
      <c r="J3926" s="425"/>
      <c r="K3926"/>
      <c r="L3926"/>
      <c r="M3926"/>
      <c r="N3926"/>
      <c r="O3926"/>
      <c r="P3926"/>
      <c r="Q3926"/>
      <c r="R3926"/>
      <c r="S3926"/>
      <c r="T3926"/>
      <c r="U3926"/>
    </row>
    <row r="3927" spans="1:21" ht="15.75" customHeight="1">
      <c r="A3927"/>
      <c r="B3927"/>
      <c r="C3927"/>
      <c r="D3927"/>
      <c r="E3927"/>
      <c r="F3927"/>
      <c r="G3927"/>
      <c r="H3927"/>
      <c r="I3927" s="8"/>
      <c r="J3927" s="425"/>
      <c r="K3927"/>
      <c r="L3927"/>
      <c r="M3927"/>
      <c r="N3927"/>
      <c r="O3927"/>
      <c r="P3927"/>
      <c r="Q3927"/>
      <c r="R3927"/>
      <c r="S3927"/>
      <c r="T3927"/>
      <c r="U3927"/>
    </row>
    <row r="3928" spans="1:21" ht="15.75" customHeight="1">
      <c r="A3928"/>
      <c r="B3928"/>
      <c r="C3928"/>
      <c r="D3928"/>
      <c r="E3928"/>
      <c r="F3928"/>
      <c r="G3928"/>
      <c r="H3928"/>
      <c r="I3928" s="8"/>
      <c r="J3928" s="425"/>
      <c r="K3928"/>
      <c r="L3928"/>
      <c r="M3928"/>
      <c r="N3928"/>
      <c r="O3928"/>
      <c r="P3928"/>
      <c r="Q3928"/>
      <c r="R3928"/>
      <c r="S3928"/>
      <c r="T3928"/>
      <c r="U3928"/>
    </row>
    <row r="3929" spans="1:21" ht="15.75" customHeight="1">
      <c r="A3929"/>
      <c r="B3929"/>
      <c r="C3929"/>
      <c r="D3929"/>
      <c r="E3929"/>
      <c r="F3929"/>
      <c r="G3929"/>
      <c r="H3929"/>
      <c r="I3929" s="8"/>
      <c r="J3929" s="425"/>
      <c r="K3929"/>
      <c r="L3929"/>
      <c r="M3929"/>
      <c r="N3929"/>
      <c r="O3929"/>
      <c r="P3929"/>
      <c r="Q3929"/>
      <c r="R3929"/>
      <c r="S3929"/>
      <c r="T3929"/>
      <c r="U3929"/>
    </row>
    <row r="3930" spans="1:21" ht="15.75" customHeight="1">
      <c r="A3930"/>
      <c r="B3930"/>
      <c r="C3930"/>
      <c r="D3930"/>
      <c r="E3930"/>
      <c r="F3930"/>
      <c r="G3930"/>
      <c r="H3930"/>
      <c r="I3930" s="8"/>
      <c r="J3930" s="425"/>
      <c r="K3930"/>
      <c r="L3930"/>
      <c r="M3930"/>
      <c r="N3930"/>
      <c r="O3930"/>
      <c r="P3930"/>
      <c r="Q3930"/>
      <c r="R3930"/>
      <c r="S3930"/>
      <c r="T3930"/>
      <c r="U3930"/>
    </row>
    <row r="3931" spans="1:21" ht="15.75" customHeight="1">
      <c r="A3931"/>
      <c r="B3931"/>
      <c r="C3931"/>
      <c r="D3931"/>
      <c r="E3931"/>
      <c r="F3931"/>
      <c r="G3931"/>
      <c r="H3931"/>
      <c r="I3931" s="8"/>
      <c r="J3931" s="425"/>
      <c r="K3931"/>
      <c r="L3931"/>
      <c r="M3931"/>
      <c r="N3931"/>
      <c r="O3931"/>
      <c r="P3931"/>
      <c r="Q3931"/>
      <c r="R3931"/>
      <c r="S3931"/>
      <c r="T3931"/>
      <c r="U3931"/>
    </row>
    <row r="3932" spans="1:21" ht="15.75" customHeight="1">
      <c r="A3932"/>
      <c r="B3932"/>
      <c r="C3932"/>
      <c r="D3932"/>
      <c r="E3932"/>
      <c r="F3932"/>
      <c r="G3932"/>
      <c r="H3932"/>
      <c r="I3932" s="8"/>
      <c r="J3932" s="425"/>
      <c r="K3932"/>
      <c r="L3932"/>
      <c r="M3932"/>
      <c r="N3932"/>
      <c r="O3932"/>
      <c r="P3932"/>
      <c r="Q3932"/>
      <c r="R3932"/>
      <c r="S3932"/>
      <c r="T3932"/>
      <c r="U3932"/>
    </row>
    <row r="3933" spans="1:21" ht="15.75" customHeight="1">
      <c r="A3933"/>
      <c r="B3933"/>
      <c r="C3933"/>
      <c r="D3933"/>
      <c r="E3933"/>
      <c r="F3933"/>
      <c r="G3933"/>
      <c r="H3933"/>
      <c r="I3933" s="8"/>
      <c r="J3933" s="425"/>
      <c r="K3933"/>
      <c r="L3933"/>
      <c r="M3933"/>
      <c r="N3933"/>
      <c r="O3933"/>
      <c r="P3933"/>
      <c r="Q3933"/>
      <c r="R3933"/>
      <c r="S3933"/>
      <c r="T3933"/>
      <c r="U3933"/>
    </row>
    <row r="3934" spans="1:21" ht="15.75" customHeight="1">
      <c r="A3934"/>
      <c r="B3934"/>
      <c r="C3934"/>
      <c r="D3934"/>
      <c r="E3934"/>
      <c r="F3934"/>
      <c r="G3934"/>
      <c r="H3934"/>
      <c r="I3934" s="8"/>
      <c r="J3934" s="425"/>
      <c r="K3934"/>
      <c r="L3934"/>
      <c r="M3934"/>
      <c r="N3934"/>
      <c r="O3934"/>
      <c r="P3934"/>
      <c r="Q3934"/>
      <c r="R3934"/>
      <c r="S3934"/>
      <c r="T3934"/>
      <c r="U3934"/>
    </row>
    <row r="3935" spans="1:21" ht="15.75" customHeight="1">
      <c r="A3935"/>
      <c r="B3935"/>
      <c r="C3935"/>
      <c r="D3935"/>
      <c r="E3935"/>
      <c r="F3935"/>
      <c r="G3935"/>
      <c r="H3935"/>
      <c r="I3935" s="8"/>
      <c r="J3935" s="425"/>
      <c r="K3935"/>
      <c r="L3935"/>
      <c r="M3935"/>
      <c r="N3935"/>
      <c r="O3935"/>
      <c r="P3935"/>
      <c r="Q3935"/>
      <c r="R3935"/>
      <c r="S3935"/>
      <c r="T3935"/>
      <c r="U3935"/>
    </row>
    <row r="3936" spans="1:21" ht="15.75" customHeight="1">
      <c r="A3936"/>
      <c r="B3936"/>
      <c r="C3936"/>
      <c r="D3936"/>
      <c r="E3936"/>
      <c r="F3936"/>
      <c r="G3936"/>
      <c r="H3936"/>
      <c r="I3936" s="8"/>
      <c r="J3936" s="425"/>
      <c r="K3936"/>
      <c r="L3936"/>
      <c r="M3936"/>
      <c r="N3936"/>
      <c r="O3936"/>
      <c r="P3936"/>
      <c r="Q3936"/>
      <c r="R3936"/>
      <c r="S3936"/>
      <c r="T3936"/>
      <c r="U3936"/>
    </row>
    <row r="3937" spans="1:21" ht="15.75" customHeight="1">
      <c r="A3937"/>
      <c r="B3937"/>
      <c r="C3937"/>
      <c r="D3937"/>
      <c r="E3937"/>
      <c r="F3937"/>
      <c r="G3937"/>
      <c r="H3937"/>
      <c r="I3937" s="8"/>
      <c r="J3937" s="425"/>
      <c r="K3937"/>
      <c r="L3937"/>
      <c r="M3937"/>
      <c r="N3937"/>
      <c r="O3937"/>
      <c r="P3937"/>
      <c r="Q3937"/>
      <c r="R3937"/>
      <c r="S3937"/>
      <c r="T3937"/>
      <c r="U3937"/>
    </row>
    <row r="3938" spans="1:21" ht="15.75" customHeight="1">
      <c r="A3938"/>
      <c r="B3938"/>
      <c r="C3938"/>
      <c r="D3938"/>
      <c r="E3938"/>
      <c r="F3938"/>
      <c r="G3938"/>
      <c r="H3938"/>
      <c r="I3938" s="8"/>
      <c r="J3938" s="425"/>
      <c r="K3938"/>
      <c r="L3938"/>
      <c r="M3938"/>
      <c r="N3938"/>
      <c r="O3938"/>
      <c r="P3938"/>
      <c r="Q3938"/>
      <c r="R3938"/>
      <c r="S3938"/>
      <c r="T3938"/>
      <c r="U3938"/>
    </row>
    <row r="3939" spans="1:21" ht="15.75" customHeight="1">
      <c r="A3939"/>
      <c r="B3939"/>
      <c r="C3939"/>
      <c r="D3939"/>
      <c r="E3939"/>
      <c r="F3939"/>
      <c r="G3939"/>
      <c r="H3939"/>
      <c r="I3939" s="8"/>
      <c r="J3939" s="425"/>
      <c r="K3939"/>
      <c r="L3939"/>
      <c r="M3939"/>
      <c r="N3939"/>
      <c r="O3939"/>
      <c r="P3939"/>
      <c r="Q3939"/>
      <c r="R3939"/>
      <c r="S3939"/>
      <c r="T3939"/>
      <c r="U3939"/>
    </row>
    <row r="3940" spans="1:21" ht="15.75" customHeight="1">
      <c r="A3940"/>
      <c r="B3940"/>
      <c r="C3940"/>
      <c r="D3940"/>
      <c r="E3940"/>
      <c r="F3940"/>
      <c r="G3940"/>
      <c r="H3940"/>
      <c r="I3940" s="8"/>
      <c r="J3940" s="425"/>
      <c r="K3940"/>
      <c r="L3940"/>
      <c r="M3940"/>
      <c r="N3940"/>
      <c r="O3940"/>
      <c r="P3940"/>
      <c r="Q3940"/>
      <c r="R3940"/>
      <c r="S3940"/>
      <c r="T3940"/>
      <c r="U3940"/>
    </row>
    <row r="3941" spans="1:21" ht="15.75" customHeight="1">
      <c r="A3941"/>
      <c r="B3941"/>
      <c r="C3941"/>
      <c r="D3941"/>
      <c r="E3941"/>
      <c r="F3941"/>
      <c r="G3941"/>
      <c r="H3941"/>
      <c r="I3941" s="8"/>
      <c r="J3941" s="425"/>
      <c r="K3941"/>
      <c r="L3941"/>
      <c r="M3941"/>
      <c r="N3941"/>
      <c r="O3941"/>
      <c r="P3941"/>
      <c r="Q3941"/>
      <c r="R3941"/>
      <c r="S3941"/>
      <c r="T3941"/>
      <c r="U3941"/>
    </row>
    <row r="3942" spans="1:21" ht="15.75" customHeight="1">
      <c r="A3942"/>
      <c r="B3942"/>
      <c r="C3942"/>
      <c r="D3942"/>
      <c r="E3942"/>
      <c r="F3942"/>
      <c r="G3942"/>
      <c r="H3942"/>
      <c r="I3942" s="8"/>
      <c r="J3942" s="425"/>
      <c r="K3942"/>
      <c r="L3942"/>
      <c r="M3942"/>
      <c r="N3942"/>
      <c r="O3942"/>
      <c r="P3942"/>
      <c r="Q3942"/>
      <c r="R3942"/>
      <c r="S3942"/>
      <c r="T3942"/>
      <c r="U3942"/>
    </row>
    <row r="3943" spans="1:21" ht="15.75" customHeight="1">
      <c r="A3943"/>
      <c r="B3943"/>
      <c r="C3943"/>
      <c r="D3943"/>
      <c r="E3943"/>
      <c r="F3943"/>
      <c r="G3943"/>
      <c r="H3943"/>
      <c r="I3943" s="8"/>
      <c r="J3943" s="425"/>
      <c r="K3943"/>
      <c r="L3943"/>
      <c r="M3943"/>
      <c r="N3943"/>
      <c r="O3943"/>
      <c r="P3943"/>
      <c r="Q3943"/>
      <c r="R3943"/>
      <c r="S3943"/>
      <c r="T3943"/>
      <c r="U3943"/>
    </row>
    <row r="3944" spans="1:21" ht="15.75" customHeight="1">
      <c r="A3944"/>
      <c r="B3944"/>
      <c r="C3944"/>
      <c r="D3944"/>
      <c r="E3944"/>
      <c r="F3944"/>
      <c r="G3944"/>
      <c r="H3944"/>
      <c r="I3944" s="8"/>
      <c r="J3944" s="425"/>
      <c r="K3944"/>
      <c r="L3944"/>
      <c r="M3944"/>
      <c r="N3944"/>
      <c r="O3944"/>
      <c r="P3944"/>
      <c r="Q3944"/>
      <c r="R3944"/>
      <c r="S3944"/>
      <c r="T3944"/>
      <c r="U3944"/>
    </row>
    <row r="3945" spans="1:21" ht="15.75" customHeight="1">
      <c r="A3945"/>
      <c r="B3945"/>
      <c r="C3945"/>
      <c r="D3945"/>
      <c r="E3945"/>
      <c r="F3945"/>
      <c r="G3945"/>
      <c r="H3945"/>
      <c r="I3945" s="8"/>
      <c r="J3945" s="425"/>
      <c r="K3945"/>
      <c r="L3945"/>
      <c r="M3945"/>
      <c r="N3945"/>
      <c r="O3945"/>
      <c r="P3945"/>
      <c r="Q3945"/>
      <c r="R3945"/>
      <c r="S3945"/>
      <c r="T3945"/>
      <c r="U3945"/>
    </row>
    <row r="3946" spans="1:21" ht="15.75" customHeight="1">
      <c r="A3946"/>
      <c r="B3946"/>
      <c r="C3946"/>
      <c r="D3946"/>
      <c r="E3946"/>
      <c r="F3946"/>
      <c r="G3946"/>
      <c r="H3946"/>
      <c r="I3946" s="8"/>
      <c r="J3946" s="425"/>
      <c r="K3946"/>
      <c r="L3946"/>
      <c r="M3946"/>
      <c r="N3946"/>
      <c r="O3946"/>
      <c r="P3946"/>
      <c r="Q3946"/>
      <c r="R3946"/>
      <c r="S3946"/>
      <c r="T3946"/>
      <c r="U3946"/>
    </row>
    <row r="3947" spans="1:21" ht="15.75" customHeight="1">
      <c r="A3947"/>
      <c r="B3947"/>
      <c r="C3947"/>
      <c r="D3947"/>
      <c r="E3947"/>
      <c r="F3947"/>
      <c r="G3947"/>
      <c r="H3947"/>
      <c r="I3947" s="8"/>
      <c r="J3947" s="425"/>
      <c r="K3947"/>
      <c r="L3947"/>
      <c r="M3947"/>
      <c r="N3947"/>
      <c r="O3947"/>
      <c r="P3947"/>
      <c r="Q3947"/>
      <c r="R3947"/>
      <c r="S3947"/>
      <c r="T3947"/>
      <c r="U3947"/>
    </row>
    <row r="3948" spans="1:21" ht="15.75" customHeight="1">
      <c r="A3948"/>
      <c r="B3948"/>
      <c r="C3948"/>
      <c r="D3948"/>
      <c r="E3948"/>
      <c r="F3948"/>
      <c r="G3948"/>
      <c r="H3948"/>
      <c r="I3948" s="8"/>
      <c r="J3948" s="425"/>
      <c r="K3948"/>
      <c r="L3948"/>
      <c r="M3948"/>
      <c r="N3948"/>
      <c r="O3948"/>
      <c r="P3948"/>
      <c r="Q3948"/>
      <c r="R3948"/>
      <c r="S3948"/>
      <c r="T3948"/>
      <c r="U3948"/>
    </row>
    <row r="3949" spans="1:21" ht="15.75" customHeight="1">
      <c r="A3949"/>
      <c r="B3949"/>
      <c r="C3949"/>
      <c r="D3949"/>
      <c r="E3949"/>
      <c r="F3949"/>
      <c r="G3949"/>
      <c r="H3949"/>
      <c r="I3949" s="8"/>
      <c r="J3949" s="425"/>
      <c r="K3949"/>
      <c r="L3949"/>
      <c r="M3949"/>
      <c r="N3949"/>
      <c r="O3949"/>
      <c r="P3949"/>
      <c r="Q3949"/>
      <c r="R3949"/>
      <c r="S3949"/>
      <c r="T3949"/>
      <c r="U3949"/>
    </row>
    <row r="3950" spans="1:21" ht="15.75" customHeight="1">
      <c r="A3950"/>
      <c r="B3950"/>
      <c r="C3950"/>
      <c r="D3950"/>
      <c r="E3950"/>
      <c r="F3950"/>
      <c r="G3950"/>
      <c r="H3950"/>
      <c r="I3950" s="8"/>
      <c r="J3950" s="425"/>
      <c r="K3950"/>
      <c r="L3950"/>
      <c r="M3950"/>
      <c r="N3950"/>
      <c r="O3950"/>
      <c r="P3950"/>
      <c r="Q3950"/>
      <c r="R3950"/>
      <c r="S3950"/>
      <c r="T3950"/>
      <c r="U3950"/>
    </row>
    <row r="3951" spans="1:21" ht="15.75" customHeight="1">
      <c r="A3951"/>
      <c r="B3951"/>
      <c r="C3951"/>
      <c r="D3951"/>
      <c r="E3951"/>
      <c r="F3951"/>
      <c r="G3951"/>
      <c r="H3951"/>
      <c r="I3951" s="8"/>
      <c r="J3951" s="425"/>
      <c r="K3951"/>
      <c r="L3951"/>
      <c r="M3951"/>
      <c r="N3951"/>
      <c r="O3951"/>
      <c r="P3951"/>
      <c r="Q3951"/>
      <c r="R3951"/>
      <c r="S3951"/>
      <c r="T3951"/>
      <c r="U3951"/>
    </row>
    <row r="3952" spans="1:21" ht="15.75" customHeight="1">
      <c r="A3952"/>
      <c r="B3952"/>
      <c r="C3952"/>
      <c r="D3952"/>
      <c r="E3952"/>
      <c r="F3952"/>
      <c r="G3952"/>
      <c r="H3952"/>
      <c r="I3952" s="8"/>
      <c r="J3952" s="425"/>
      <c r="K3952"/>
      <c r="L3952"/>
      <c r="M3952"/>
      <c r="N3952"/>
      <c r="O3952"/>
      <c r="P3952"/>
      <c r="Q3952"/>
      <c r="R3952"/>
      <c r="S3952"/>
      <c r="T3952"/>
      <c r="U3952"/>
    </row>
    <row r="3953" spans="1:21" ht="15.75" customHeight="1">
      <c r="A3953"/>
      <c r="B3953"/>
      <c r="C3953"/>
      <c r="D3953"/>
      <c r="E3953"/>
      <c r="F3953"/>
      <c r="G3953"/>
      <c r="H3953"/>
      <c r="I3953" s="8"/>
      <c r="J3953" s="425"/>
      <c r="K3953"/>
      <c r="L3953"/>
      <c r="M3953"/>
      <c r="N3953"/>
      <c r="O3953"/>
      <c r="P3953"/>
      <c r="Q3953"/>
      <c r="R3953"/>
      <c r="S3953"/>
      <c r="T3953"/>
      <c r="U3953"/>
    </row>
    <row r="3954" spans="1:21" ht="15.75" customHeight="1">
      <c r="A3954"/>
      <c r="B3954"/>
      <c r="C3954"/>
      <c r="D3954"/>
      <c r="E3954"/>
      <c r="F3954"/>
      <c r="G3954"/>
      <c r="H3954"/>
      <c r="I3954" s="8"/>
      <c r="J3954" s="425"/>
      <c r="K3954"/>
      <c r="L3954"/>
      <c r="M3954"/>
      <c r="N3954"/>
      <c r="O3954"/>
      <c r="P3954"/>
      <c r="Q3954"/>
      <c r="R3954"/>
      <c r="S3954"/>
      <c r="T3954"/>
      <c r="U3954"/>
    </row>
    <row r="3955" spans="1:21" ht="15.75" customHeight="1">
      <c r="A3955"/>
      <c r="B3955"/>
      <c r="C3955"/>
      <c r="D3955"/>
      <c r="E3955"/>
      <c r="F3955"/>
      <c r="G3955"/>
      <c r="H3955"/>
      <c r="I3955" s="8"/>
      <c r="J3955" s="425"/>
      <c r="K3955"/>
      <c r="L3955"/>
      <c r="M3955"/>
      <c r="N3955"/>
      <c r="O3955"/>
      <c r="P3955"/>
      <c r="Q3955"/>
      <c r="R3955"/>
      <c r="S3955"/>
      <c r="T3955"/>
      <c r="U3955"/>
    </row>
    <row r="3956" spans="1:21" ht="15.75" customHeight="1">
      <c r="A3956"/>
      <c r="B3956"/>
      <c r="C3956"/>
      <c r="D3956"/>
      <c r="E3956"/>
      <c r="F3956"/>
      <c r="G3956"/>
      <c r="H3956"/>
      <c r="I3956" s="8"/>
      <c r="J3956" s="425"/>
      <c r="K3956"/>
      <c r="L3956"/>
      <c r="M3956"/>
      <c r="N3956"/>
      <c r="O3956"/>
      <c r="P3956"/>
      <c r="Q3956"/>
      <c r="R3956"/>
      <c r="S3956"/>
      <c r="T3956"/>
      <c r="U3956"/>
    </row>
    <row r="3957" spans="1:21" ht="15.75" customHeight="1">
      <c r="A3957"/>
      <c r="B3957"/>
      <c r="C3957"/>
      <c r="D3957"/>
      <c r="E3957"/>
      <c r="F3957"/>
      <c r="G3957"/>
      <c r="H3957"/>
      <c r="I3957" s="8"/>
      <c r="J3957" s="425"/>
      <c r="K3957"/>
      <c r="L3957"/>
      <c r="M3957"/>
      <c r="N3957"/>
      <c r="O3957"/>
      <c r="P3957"/>
      <c r="Q3957"/>
      <c r="R3957"/>
      <c r="S3957"/>
      <c r="T3957"/>
      <c r="U3957"/>
    </row>
    <row r="3958" spans="1:21" ht="15.75" customHeight="1">
      <c r="A3958"/>
      <c r="B3958"/>
      <c r="C3958"/>
      <c r="D3958"/>
      <c r="E3958"/>
      <c r="F3958"/>
      <c r="G3958"/>
      <c r="H3958"/>
      <c r="I3958" s="8"/>
      <c r="J3958" s="425"/>
      <c r="K3958"/>
      <c r="L3958"/>
      <c r="M3958"/>
      <c r="N3958"/>
      <c r="O3958"/>
      <c r="P3958"/>
      <c r="Q3958"/>
      <c r="R3958"/>
      <c r="S3958"/>
      <c r="T3958"/>
      <c r="U3958"/>
    </row>
    <row r="3959" spans="1:21" ht="15.75" customHeight="1">
      <c r="A3959"/>
      <c r="B3959"/>
      <c r="C3959"/>
      <c r="D3959"/>
      <c r="E3959"/>
      <c r="F3959"/>
      <c r="G3959"/>
      <c r="H3959"/>
      <c r="I3959" s="8"/>
      <c r="J3959" s="425"/>
      <c r="K3959"/>
      <c r="L3959"/>
      <c r="M3959"/>
      <c r="N3959"/>
      <c r="O3959"/>
      <c r="P3959"/>
      <c r="Q3959"/>
      <c r="R3959"/>
      <c r="S3959"/>
      <c r="T3959"/>
      <c r="U3959"/>
    </row>
    <row r="3960" spans="1:21" ht="15.75" customHeight="1">
      <c r="A3960"/>
      <c r="B3960"/>
      <c r="C3960"/>
      <c r="D3960"/>
      <c r="E3960"/>
      <c r="F3960"/>
      <c r="G3960"/>
      <c r="H3960"/>
      <c r="I3960" s="8"/>
      <c r="J3960" s="425"/>
      <c r="K3960"/>
      <c r="L3960"/>
      <c r="M3960"/>
      <c r="N3960"/>
      <c r="O3960"/>
      <c r="P3960"/>
      <c r="Q3960"/>
      <c r="R3960"/>
      <c r="S3960"/>
      <c r="T3960"/>
      <c r="U3960"/>
    </row>
    <row r="3961" spans="1:21" ht="15.75" customHeight="1">
      <c r="A3961"/>
      <c r="B3961"/>
      <c r="C3961"/>
      <c r="D3961"/>
      <c r="E3961"/>
      <c r="F3961"/>
      <c r="G3961"/>
      <c r="H3961"/>
      <c r="I3961" s="8"/>
      <c r="J3961" s="425"/>
      <c r="K3961"/>
      <c r="L3961"/>
      <c r="M3961"/>
      <c r="N3961"/>
      <c r="O3961"/>
      <c r="P3961"/>
      <c r="Q3961"/>
      <c r="R3961"/>
      <c r="S3961"/>
      <c r="T3961"/>
      <c r="U3961"/>
    </row>
    <row r="3962" spans="1:21" ht="15.75" customHeight="1">
      <c r="A3962"/>
      <c r="B3962"/>
      <c r="C3962"/>
      <c r="D3962"/>
      <c r="E3962"/>
      <c r="F3962"/>
      <c r="G3962"/>
      <c r="H3962"/>
      <c r="I3962" s="8"/>
      <c r="J3962" s="425"/>
      <c r="K3962"/>
      <c r="L3962"/>
      <c r="M3962"/>
      <c r="N3962"/>
      <c r="O3962"/>
      <c r="P3962"/>
      <c r="Q3962"/>
      <c r="R3962"/>
      <c r="S3962"/>
      <c r="T3962"/>
      <c r="U3962"/>
    </row>
    <row r="3963" spans="1:21" ht="15.75" customHeight="1">
      <c r="A3963"/>
      <c r="B3963"/>
      <c r="C3963"/>
      <c r="D3963"/>
      <c r="E3963"/>
      <c r="F3963"/>
      <c r="G3963"/>
      <c r="H3963"/>
      <c r="I3963" s="8"/>
      <c r="J3963" s="425"/>
      <c r="K3963"/>
      <c r="L3963"/>
      <c r="M3963"/>
      <c r="N3963"/>
      <c r="O3963"/>
      <c r="P3963"/>
      <c r="Q3963"/>
      <c r="R3963"/>
      <c r="S3963"/>
      <c r="T3963"/>
      <c r="U3963"/>
    </row>
    <row r="3964" spans="1:21" ht="15.75" customHeight="1">
      <c r="A3964"/>
      <c r="B3964"/>
      <c r="C3964"/>
      <c r="D3964"/>
      <c r="E3964"/>
      <c r="F3964"/>
      <c r="G3964"/>
      <c r="H3964"/>
      <c r="I3964" s="8"/>
      <c r="J3964" s="425"/>
      <c r="K3964"/>
      <c r="L3964"/>
      <c r="M3964"/>
      <c r="N3964"/>
      <c r="O3964"/>
      <c r="P3964"/>
      <c r="Q3964"/>
      <c r="R3964"/>
      <c r="S3964"/>
      <c r="T3964"/>
      <c r="U3964"/>
    </row>
    <row r="3965" spans="1:21" ht="15.75" customHeight="1">
      <c r="A3965"/>
      <c r="B3965"/>
      <c r="C3965"/>
      <c r="D3965"/>
      <c r="E3965"/>
      <c r="F3965"/>
      <c r="G3965"/>
      <c r="H3965"/>
      <c r="I3965" s="8"/>
      <c r="J3965" s="425"/>
      <c r="K3965"/>
      <c r="L3965"/>
      <c r="M3965"/>
      <c r="N3965"/>
      <c r="O3965"/>
      <c r="P3965"/>
      <c r="Q3965"/>
      <c r="R3965"/>
      <c r="S3965"/>
      <c r="T3965"/>
      <c r="U3965"/>
    </row>
    <row r="3966" spans="1:21" ht="15.75" customHeight="1">
      <c r="A3966"/>
      <c r="B3966"/>
      <c r="C3966"/>
      <c r="D3966"/>
      <c r="E3966"/>
      <c r="F3966"/>
      <c r="G3966"/>
      <c r="H3966"/>
      <c r="I3966" s="8"/>
      <c r="J3966" s="425"/>
      <c r="K3966"/>
      <c r="L3966"/>
      <c r="M3966"/>
      <c r="N3966"/>
      <c r="O3966"/>
      <c r="P3966"/>
      <c r="Q3966"/>
      <c r="R3966"/>
      <c r="S3966"/>
      <c r="T3966"/>
      <c r="U3966"/>
    </row>
    <row r="3967" spans="1:21" ht="15.75" customHeight="1">
      <c r="A3967"/>
      <c r="B3967"/>
      <c r="C3967"/>
      <c r="D3967"/>
      <c r="E3967"/>
      <c r="F3967"/>
      <c r="G3967"/>
      <c r="H3967"/>
      <c r="I3967" s="8"/>
      <c r="J3967" s="425"/>
      <c r="K3967"/>
      <c r="L3967"/>
      <c r="M3967"/>
      <c r="N3967"/>
      <c r="O3967"/>
      <c r="P3967"/>
      <c r="Q3967"/>
      <c r="R3967"/>
      <c r="S3967"/>
      <c r="T3967"/>
      <c r="U3967"/>
    </row>
    <row r="3968" spans="1:21" ht="15.75" customHeight="1">
      <c r="A3968"/>
      <c r="B3968"/>
      <c r="C3968"/>
      <c r="D3968"/>
      <c r="E3968"/>
      <c r="F3968"/>
      <c r="G3968"/>
      <c r="H3968"/>
      <c r="I3968" s="8"/>
      <c r="J3968" s="425"/>
      <c r="K3968"/>
      <c r="L3968"/>
      <c r="M3968"/>
      <c r="N3968"/>
      <c r="O3968"/>
      <c r="P3968"/>
      <c r="Q3968"/>
      <c r="R3968"/>
      <c r="S3968"/>
      <c r="T3968"/>
      <c r="U3968"/>
    </row>
    <row r="3969" spans="1:21" ht="15.75" customHeight="1">
      <c r="A3969"/>
      <c r="B3969"/>
      <c r="C3969"/>
      <c r="D3969"/>
      <c r="E3969"/>
      <c r="F3969"/>
      <c r="G3969"/>
      <c r="H3969"/>
      <c r="I3969" s="8"/>
      <c r="J3969" s="425"/>
      <c r="K3969"/>
      <c r="L3969"/>
      <c r="M3969"/>
      <c r="N3969"/>
      <c r="O3969"/>
      <c r="P3969"/>
      <c r="Q3969"/>
      <c r="R3969"/>
      <c r="S3969"/>
      <c r="T3969"/>
      <c r="U3969"/>
    </row>
    <row r="3970" spans="1:21" ht="15.75" customHeight="1">
      <c r="A3970"/>
      <c r="B3970"/>
      <c r="C3970"/>
      <c r="D3970"/>
      <c r="E3970"/>
      <c r="F3970"/>
      <c r="G3970"/>
      <c r="H3970"/>
      <c r="I3970" s="8"/>
      <c r="J3970" s="425"/>
      <c r="K3970"/>
      <c r="L3970"/>
      <c r="M3970"/>
      <c r="N3970"/>
      <c r="O3970"/>
      <c r="P3970"/>
      <c r="Q3970"/>
      <c r="R3970"/>
      <c r="S3970"/>
      <c r="T3970"/>
      <c r="U3970"/>
    </row>
    <row r="3971" spans="1:21" ht="15.75" customHeight="1">
      <c r="A3971"/>
      <c r="B3971"/>
      <c r="C3971"/>
      <c r="D3971"/>
      <c r="E3971"/>
      <c r="F3971"/>
      <c r="G3971"/>
      <c r="H3971"/>
      <c r="I3971" s="8"/>
      <c r="J3971" s="425"/>
      <c r="K3971"/>
      <c r="L3971"/>
      <c r="M3971"/>
      <c r="N3971"/>
      <c r="O3971"/>
      <c r="P3971"/>
      <c r="Q3971"/>
      <c r="R3971"/>
      <c r="S3971"/>
      <c r="T3971"/>
      <c r="U3971"/>
    </row>
    <row r="3972" spans="1:21" ht="15.75" customHeight="1">
      <c r="A3972"/>
      <c r="B3972"/>
      <c r="C3972"/>
      <c r="D3972"/>
      <c r="E3972"/>
      <c r="F3972"/>
      <c r="G3972"/>
      <c r="H3972"/>
      <c r="I3972" s="8"/>
      <c r="J3972" s="425"/>
      <c r="K3972"/>
      <c r="L3972"/>
      <c r="M3972"/>
      <c r="N3972"/>
      <c r="O3972"/>
      <c r="P3972"/>
      <c r="Q3972"/>
      <c r="R3972"/>
      <c r="S3972"/>
      <c r="T3972"/>
      <c r="U3972"/>
    </row>
    <row r="3973" spans="1:21" ht="15.75" customHeight="1">
      <c r="A3973"/>
      <c r="B3973"/>
      <c r="C3973"/>
      <c r="D3973"/>
      <c r="E3973"/>
      <c r="F3973"/>
      <c r="G3973"/>
      <c r="H3973"/>
      <c r="I3973" s="8"/>
      <c r="J3973" s="425"/>
      <c r="K3973"/>
      <c r="L3973"/>
      <c r="M3973"/>
      <c r="N3973"/>
      <c r="O3973"/>
      <c r="P3973"/>
      <c r="Q3973"/>
      <c r="R3973"/>
      <c r="S3973"/>
      <c r="T3973"/>
      <c r="U3973"/>
    </row>
    <row r="3974" spans="1:21" ht="15.75" customHeight="1">
      <c r="A3974"/>
      <c r="B3974"/>
      <c r="C3974"/>
      <c r="D3974"/>
      <c r="E3974"/>
      <c r="F3974"/>
      <c r="G3974"/>
      <c r="H3974"/>
      <c r="I3974" s="8"/>
      <c r="J3974" s="425"/>
      <c r="K3974"/>
      <c r="L3974"/>
      <c r="M3974"/>
      <c r="N3974"/>
      <c r="O3974"/>
      <c r="P3974"/>
      <c r="Q3974"/>
      <c r="R3974"/>
      <c r="S3974"/>
      <c r="T3974"/>
      <c r="U3974"/>
    </row>
    <row r="3975" spans="1:21" ht="15.75" customHeight="1">
      <c r="A3975"/>
      <c r="B3975"/>
      <c r="C3975"/>
      <c r="D3975"/>
      <c r="E3975"/>
      <c r="F3975"/>
      <c r="G3975"/>
      <c r="H3975"/>
      <c r="I3975" s="8"/>
      <c r="J3975" s="425"/>
      <c r="K3975"/>
      <c r="L3975"/>
      <c r="M3975"/>
      <c r="N3975"/>
      <c r="O3975"/>
      <c r="P3975"/>
      <c r="Q3975"/>
      <c r="R3975"/>
      <c r="S3975"/>
      <c r="T3975"/>
      <c r="U3975"/>
    </row>
    <row r="3976" spans="1:21" ht="15.75" customHeight="1">
      <c r="A3976"/>
      <c r="B3976"/>
      <c r="C3976"/>
      <c r="D3976"/>
      <c r="E3976"/>
      <c r="F3976"/>
      <c r="G3976"/>
      <c r="H3976"/>
      <c r="I3976" s="8"/>
      <c r="J3976" s="425"/>
      <c r="K3976"/>
      <c r="L3976"/>
      <c r="M3976"/>
      <c r="N3976"/>
      <c r="O3976"/>
      <c r="P3976"/>
      <c r="Q3976"/>
      <c r="R3976"/>
      <c r="S3976"/>
      <c r="T3976"/>
      <c r="U3976"/>
    </row>
    <row r="3977" spans="1:21" ht="15.75" customHeight="1">
      <c r="A3977"/>
      <c r="B3977"/>
      <c r="C3977"/>
      <c r="D3977"/>
      <c r="E3977"/>
      <c r="F3977"/>
      <c r="G3977"/>
      <c r="H3977"/>
      <c r="I3977" s="8"/>
      <c r="J3977" s="425"/>
      <c r="K3977"/>
      <c r="L3977"/>
      <c r="M3977"/>
      <c r="N3977"/>
      <c r="O3977"/>
      <c r="P3977"/>
      <c r="Q3977"/>
      <c r="R3977"/>
      <c r="S3977"/>
      <c r="T3977"/>
      <c r="U3977"/>
    </row>
    <row r="3978" spans="1:21" ht="15.75" customHeight="1">
      <c r="A3978"/>
      <c r="B3978"/>
      <c r="C3978"/>
      <c r="D3978"/>
      <c r="E3978"/>
      <c r="F3978"/>
      <c r="G3978"/>
      <c r="H3978"/>
      <c r="I3978" s="8"/>
      <c r="J3978" s="425"/>
      <c r="K3978"/>
      <c r="L3978"/>
      <c r="M3978"/>
      <c r="N3978"/>
      <c r="O3978"/>
      <c r="P3978"/>
      <c r="Q3978"/>
      <c r="R3978"/>
      <c r="S3978"/>
      <c r="T3978"/>
      <c r="U3978"/>
    </row>
    <row r="3979" spans="1:21" ht="15.75" customHeight="1">
      <c r="A3979"/>
      <c r="B3979"/>
      <c r="C3979"/>
      <c r="D3979"/>
      <c r="E3979"/>
      <c r="F3979"/>
      <c r="G3979"/>
      <c r="H3979"/>
      <c r="I3979" s="8"/>
      <c r="J3979" s="425"/>
      <c r="K3979"/>
      <c r="L3979"/>
      <c r="M3979"/>
      <c r="N3979"/>
      <c r="O3979"/>
      <c r="P3979"/>
      <c r="Q3979"/>
      <c r="R3979"/>
      <c r="S3979"/>
      <c r="T3979"/>
      <c r="U3979"/>
    </row>
    <row r="3980" spans="1:21" ht="15.75" customHeight="1">
      <c r="A3980"/>
      <c r="B3980"/>
      <c r="C3980"/>
      <c r="D3980"/>
      <c r="E3980"/>
      <c r="F3980"/>
      <c r="G3980"/>
      <c r="H3980"/>
      <c r="I3980" s="8"/>
      <c r="J3980" s="425"/>
      <c r="K3980"/>
      <c r="L3980"/>
      <c r="M3980"/>
      <c r="N3980"/>
      <c r="O3980"/>
      <c r="P3980"/>
      <c r="Q3980"/>
      <c r="R3980"/>
      <c r="S3980"/>
      <c r="T3980"/>
      <c r="U3980"/>
    </row>
    <row r="3981" spans="1:21" ht="15.75" customHeight="1">
      <c r="A3981"/>
      <c r="B3981"/>
      <c r="C3981"/>
      <c r="D3981"/>
      <c r="E3981"/>
      <c r="F3981"/>
      <c r="G3981"/>
      <c r="H3981"/>
      <c r="I3981" s="8"/>
      <c r="J3981" s="425"/>
      <c r="K3981"/>
      <c r="L3981"/>
      <c r="M3981"/>
      <c r="N3981"/>
      <c r="O3981"/>
      <c r="P3981"/>
      <c r="Q3981"/>
      <c r="R3981"/>
      <c r="S3981"/>
      <c r="T3981"/>
      <c r="U3981"/>
    </row>
    <row r="3982" spans="1:21" ht="15.75" customHeight="1">
      <c r="A3982"/>
      <c r="B3982"/>
      <c r="C3982"/>
      <c r="D3982"/>
      <c r="E3982"/>
      <c r="F3982"/>
      <c r="G3982"/>
      <c r="H3982"/>
      <c r="I3982" s="8"/>
      <c r="J3982" s="425"/>
      <c r="K3982"/>
      <c r="L3982"/>
      <c r="M3982"/>
      <c r="N3982"/>
      <c r="O3982"/>
      <c r="P3982"/>
      <c r="Q3982"/>
      <c r="R3982"/>
      <c r="S3982"/>
      <c r="T3982"/>
      <c r="U3982"/>
    </row>
    <row r="3983" spans="1:21" ht="15.75" customHeight="1">
      <c r="A3983"/>
      <c r="B3983"/>
      <c r="C3983"/>
      <c r="D3983"/>
      <c r="E3983"/>
      <c r="F3983"/>
      <c r="G3983"/>
      <c r="H3983"/>
      <c r="I3983" s="8"/>
      <c r="J3983" s="425"/>
      <c r="K3983"/>
      <c r="L3983"/>
      <c r="M3983"/>
      <c r="N3983"/>
      <c r="O3983"/>
      <c r="P3983"/>
      <c r="Q3983"/>
      <c r="R3983"/>
      <c r="S3983"/>
      <c r="T3983"/>
      <c r="U3983"/>
    </row>
    <row r="3984" spans="1:21" ht="15.75" customHeight="1">
      <c r="A3984"/>
      <c r="B3984"/>
      <c r="C3984"/>
      <c r="D3984"/>
      <c r="E3984"/>
      <c r="F3984"/>
      <c r="G3984"/>
      <c r="H3984"/>
      <c r="I3984" s="8"/>
      <c r="J3984" s="425"/>
      <c r="K3984"/>
      <c r="L3984"/>
      <c r="M3984"/>
      <c r="N3984"/>
      <c r="O3984"/>
      <c r="P3984"/>
      <c r="Q3984"/>
      <c r="R3984"/>
      <c r="S3984"/>
      <c r="T3984"/>
      <c r="U3984"/>
    </row>
    <row r="3985" spans="1:21" ht="15.75" customHeight="1">
      <c r="A3985"/>
      <c r="B3985"/>
      <c r="C3985"/>
      <c r="D3985"/>
      <c r="E3985"/>
      <c r="F3985"/>
      <c r="G3985"/>
      <c r="H3985"/>
      <c r="I3985" s="8"/>
      <c r="J3985" s="425"/>
      <c r="K3985"/>
      <c r="L3985"/>
      <c r="M3985"/>
      <c r="N3985"/>
      <c r="O3985"/>
      <c r="P3985"/>
      <c r="Q3985"/>
      <c r="R3985"/>
      <c r="S3985"/>
      <c r="T3985"/>
      <c r="U3985"/>
    </row>
    <row r="3986" spans="1:21" ht="15.75" customHeight="1">
      <c r="A3986"/>
      <c r="B3986"/>
      <c r="C3986"/>
      <c r="D3986"/>
      <c r="E3986"/>
      <c r="F3986"/>
      <c r="G3986"/>
      <c r="H3986"/>
      <c r="I3986" s="8"/>
      <c r="J3986" s="425"/>
      <c r="K3986"/>
      <c r="L3986"/>
      <c r="M3986"/>
      <c r="N3986"/>
      <c r="O3986"/>
      <c r="P3986"/>
      <c r="Q3986"/>
      <c r="R3986"/>
      <c r="S3986"/>
      <c r="T3986"/>
      <c r="U3986"/>
    </row>
    <row r="3987" spans="1:21" ht="15.75" customHeight="1">
      <c r="A3987"/>
      <c r="B3987"/>
      <c r="C3987"/>
      <c r="D3987"/>
      <c r="E3987"/>
      <c r="F3987"/>
      <c r="G3987"/>
      <c r="H3987"/>
      <c r="I3987" s="8"/>
      <c r="J3987" s="425"/>
      <c r="K3987"/>
      <c r="L3987"/>
      <c r="M3987"/>
      <c r="N3987"/>
      <c r="O3987"/>
      <c r="P3987"/>
      <c r="Q3987"/>
      <c r="R3987"/>
      <c r="S3987"/>
      <c r="T3987"/>
      <c r="U3987"/>
    </row>
    <row r="3988" spans="1:21" ht="15.75" customHeight="1">
      <c r="A3988"/>
      <c r="B3988"/>
      <c r="C3988"/>
      <c r="D3988"/>
      <c r="E3988"/>
      <c r="F3988"/>
      <c r="G3988"/>
      <c r="H3988"/>
      <c r="I3988" s="8"/>
      <c r="J3988" s="425"/>
      <c r="K3988"/>
      <c r="L3988"/>
      <c r="M3988"/>
      <c r="N3988"/>
      <c r="O3988"/>
      <c r="P3988"/>
      <c r="Q3988"/>
      <c r="R3988"/>
      <c r="S3988"/>
      <c r="T3988"/>
      <c r="U3988"/>
    </row>
    <row r="3989" spans="1:21" ht="15.75" customHeight="1">
      <c r="A3989"/>
      <c r="B3989"/>
      <c r="C3989"/>
      <c r="D3989"/>
      <c r="E3989"/>
      <c r="F3989"/>
      <c r="G3989"/>
      <c r="H3989"/>
      <c r="I3989" s="8"/>
      <c r="J3989" s="425"/>
      <c r="K3989"/>
      <c r="L3989"/>
      <c r="M3989"/>
      <c r="N3989"/>
      <c r="O3989"/>
      <c r="P3989"/>
      <c r="Q3989"/>
      <c r="R3989"/>
      <c r="S3989"/>
      <c r="T3989"/>
      <c r="U3989"/>
    </row>
    <row r="3990" spans="1:21" ht="15.75" customHeight="1">
      <c r="A3990"/>
      <c r="B3990"/>
      <c r="C3990"/>
      <c r="D3990"/>
      <c r="E3990"/>
      <c r="F3990"/>
      <c r="G3990"/>
      <c r="H3990"/>
      <c r="I3990" s="8"/>
      <c r="J3990" s="425"/>
      <c r="K3990"/>
      <c r="L3990"/>
      <c r="M3990"/>
      <c r="N3990"/>
      <c r="O3990"/>
      <c r="P3990"/>
      <c r="Q3990"/>
      <c r="R3990"/>
      <c r="S3990"/>
      <c r="T3990"/>
      <c r="U3990"/>
    </row>
    <row r="3991" spans="1:21" ht="15.75" customHeight="1">
      <c r="A3991"/>
      <c r="B3991"/>
      <c r="C3991"/>
      <c r="D3991"/>
      <c r="E3991"/>
      <c r="F3991"/>
      <c r="G3991"/>
      <c r="H3991"/>
      <c r="I3991" s="8"/>
      <c r="J3991" s="425"/>
      <c r="K3991"/>
      <c r="L3991"/>
      <c r="M3991"/>
      <c r="N3991"/>
      <c r="O3991"/>
      <c r="P3991"/>
      <c r="Q3991"/>
      <c r="R3991"/>
      <c r="S3991"/>
      <c r="T3991"/>
      <c r="U3991"/>
    </row>
    <row r="3992" spans="1:21" ht="15.75" customHeight="1">
      <c r="A3992"/>
      <c r="B3992"/>
      <c r="C3992"/>
      <c r="D3992"/>
      <c r="E3992"/>
      <c r="F3992"/>
      <c r="G3992"/>
      <c r="H3992"/>
      <c r="I3992" s="8"/>
      <c r="J3992" s="425"/>
      <c r="K3992"/>
      <c r="L3992"/>
      <c r="M3992"/>
      <c r="N3992"/>
      <c r="O3992"/>
      <c r="P3992"/>
      <c r="Q3992"/>
      <c r="R3992"/>
      <c r="S3992"/>
      <c r="T3992"/>
      <c r="U3992"/>
    </row>
    <row r="3993" spans="1:21" ht="15.75" customHeight="1">
      <c r="A3993"/>
      <c r="B3993"/>
      <c r="C3993"/>
      <c r="D3993"/>
      <c r="E3993"/>
      <c r="F3993"/>
      <c r="G3993"/>
      <c r="H3993"/>
      <c r="I3993" s="8"/>
      <c r="J3993" s="425"/>
      <c r="K3993"/>
      <c r="L3993"/>
      <c r="M3993"/>
      <c r="N3993"/>
      <c r="O3993"/>
      <c r="P3993"/>
      <c r="Q3993"/>
      <c r="R3993"/>
      <c r="S3993"/>
      <c r="T3993"/>
      <c r="U3993"/>
    </row>
    <row r="3994" spans="1:21" ht="15.75" customHeight="1">
      <c r="A3994"/>
      <c r="B3994"/>
      <c r="C3994"/>
      <c r="D3994"/>
      <c r="E3994"/>
      <c r="F3994"/>
      <c r="G3994"/>
      <c r="H3994"/>
      <c r="I3994" s="8"/>
      <c r="J3994" s="425"/>
      <c r="K3994"/>
      <c r="L3994"/>
      <c r="M3994"/>
      <c r="N3994"/>
      <c r="O3994"/>
      <c r="P3994"/>
      <c r="Q3994"/>
      <c r="R3994"/>
      <c r="S3994"/>
      <c r="T3994"/>
      <c r="U3994"/>
    </row>
    <row r="3995" spans="1:21" ht="15.75" customHeight="1">
      <c r="A3995"/>
      <c r="B3995"/>
      <c r="C3995"/>
      <c r="D3995"/>
      <c r="E3995"/>
      <c r="F3995"/>
      <c r="G3995"/>
      <c r="H3995"/>
      <c r="I3995" s="8"/>
      <c r="J3995" s="425"/>
      <c r="K3995"/>
      <c r="L3995"/>
      <c r="M3995"/>
      <c r="N3995"/>
      <c r="O3995"/>
      <c r="P3995"/>
      <c r="Q3995"/>
      <c r="R3995"/>
      <c r="S3995"/>
      <c r="T3995"/>
      <c r="U3995"/>
    </row>
    <row r="3996" spans="1:21" ht="15.75" customHeight="1">
      <c r="A3996"/>
      <c r="B3996"/>
      <c r="C3996"/>
      <c r="D3996"/>
      <c r="E3996"/>
      <c r="F3996"/>
      <c r="G3996"/>
      <c r="H3996"/>
      <c r="I3996" s="8"/>
      <c r="J3996" s="425"/>
      <c r="K3996"/>
      <c r="L3996"/>
      <c r="M3996"/>
      <c r="N3996"/>
      <c r="O3996"/>
      <c r="P3996"/>
      <c r="Q3996"/>
      <c r="R3996"/>
      <c r="S3996"/>
      <c r="T3996"/>
      <c r="U3996"/>
    </row>
    <row r="3997" spans="1:21" ht="15.75" customHeight="1">
      <c r="A3997"/>
      <c r="B3997"/>
      <c r="C3997"/>
      <c r="D3997"/>
      <c r="E3997"/>
      <c r="F3997"/>
      <c r="G3997"/>
      <c r="H3997"/>
      <c r="I3997" s="8"/>
      <c r="J3997" s="425"/>
      <c r="K3997"/>
      <c r="L3997"/>
      <c r="M3997"/>
      <c r="N3997"/>
      <c r="O3997"/>
      <c r="P3997"/>
      <c r="Q3997"/>
      <c r="R3997"/>
      <c r="S3997"/>
      <c r="T3997"/>
      <c r="U3997"/>
    </row>
    <row r="3998" spans="1:21" ht="15.75" customHeight="1">
      <c r="A3998"/>
      <c r="B3998"/>
      <c r="C3998"/>
      <c r="D3998"/>
      <c r="E3998"/>
      <c r="F3998"/>
      <c r="G3998"/>
      <c r="H3998"/>
      <c r="I3998" s="8"/>
      <c r="J3998" s="425"/>
      <c r="K3998"/>
      <c r="L3998"/>
      <c r="M3998"/>
      <c r="N3998"/>
      <c r="O3998"/>
      <c r="P3998"/>
      <c r="Q3998"/>
      <c r="R3998"/>
      <c r="S3998"/>
      <c r="T3998"/>
      <c r="U3998"/>
    </row>
    <row r="3999" spans="1:21" ht="15.75" customHeight="1">
      <c r="A3999"/>
      <c r="B3999"/>
      <c r="C3999"/>
      <c r="D3999"/>
      <c r="E3999"/>
      <c r="F3999"/>
      <c r="G3999"/>
      <c r="H3999"/>
      <c r="I3999" s="8"/>
      <c r="J3999" s="425"/>
      <c r="K3999"/>
      <c r="L3999"/>
      <c r="M3999"/>
      <c r="N3999"/>
      <c r="O3999"/>
      <c r="P3999"/>
      <c r="Q3999"/>
      <c r="R3999"/>
      <c r="S3999"/>
      <c r="T3999"/>
      <c r="U3999"/>
    </row>
    <row r="4000" spans="1:21" ht="15.75" customHeight="1">
      <c r="A4000"/>
      <c r="B4000"/>
      <c r="C4000"/>
      <c r="D4000"/>
      <c r="E4000"/>
      <c r="F4000"/>
      <c r="G4000"/>
      <c r="H4000"/>
      <c r="I4000" s="8"/>
      <c r="J4000" s="425"/>
      <c r="K4000"/>
      <c r="L4000"/>
      <c r="M4000"/>
      <c r="N4000"/>
      <c r="O4000"/>
      <c r="P4000"/>
      <c r="Q4000"/>
      <c r="R4000"/>
      <c r="S4000"/>
      <c r="T4000"/>
      <c r="U4000"/>
    </row>
    <row r="4001" spans="1:21" ht="15.75" customHeight="1">
      <c r="A4001"/>
      <c r="B4001"/>
      <c r="C4001"/>
      <c r="D4001"/>
      <c r="E4001"/>
      <c r="F4001"/>
      <c r="G4001"/>
      <c r="H4001"/>
      <c r="I4001" s="8"/>
      <c r="J4001" s="425"/>
      <c r="K4001"/>
      <c r="L4001"/>
      <c r="M4001"/>
      <c r="N4001"/>
      <c r="O4001"/>
      <c r="P4001"/>
      <c r="Q4001"/>
      <c r="R4001"/>
      <c r="S4001"/>
      <c r="T4001"/>
      <c r="U4001"/>
    </row>
    <row r="4002" spans="1:21" ht="15.75" customHeight="1">
      <c r="A4002"/>
      <c r="B4002"/>
      <c r="C4002"/>
      <c r="D4002"/>
      <c r="E4002"/>
      <c r="F4002"/>
      <c r="G4002"/>
      <c r="H4002"/>
      <c r="I4002" s="8"/>
      <c r="J4002" s="425"/>
      <c r="K4002"/>
      <c r="L4002"/>
      <c r="M4002"/>
      <c r="N4002"/>
      <c r="O4002"/>
      <c r="P4002"/>
      <c r="Q4002"/>
      <c r="R4002"/>
      <c r="S4002"/>
      <c r="T4002"/>
      <c r="U4002"/>
    </row>
    <row r="4003" spans="1:21" ht="15.75" customHeight="1">
      <c r="A4003"/>
      <c r="B4003"/>
      <c r="C4003"/>
      <c r="D4003"/>
      <c r="E4003"/>
      <c r="F4003"/>
      <c r="G4003"/>
      <c r="H4003"/>
      <c r="I4003" s="8"/>
      <c r="J4003" s="425"/>
      <c r="K4003"/>
      <c r="L4003"/>
      <c r="M4003"/>
      <c r="N4003"/>
      <c r="O4003"/>
      <c r="P4003"/>
      <c r="Q4003"/>
      <c r="R4003"/>
      <c r="S4003"/>
      <c r="T4003"/>
      <c r="U4003"/>
    </row>
    <row r="4004" spans="1:21" ht="15.75" customHeight="1">
      <c r="A4004"/>
      <c r="B4004"/>
      <c r="C4004"/>
      <c r="D4004"/>
      <c r="E4004"/>
      <c r="F4004"/>
      <c r="G4004"/>
      <c r="H4004"/>
      <c r="I4004" s="8"/>
      <c r="J4004" s="425"/>
      <c r="K4004"/>
      <c r="L4004"/>
      <c r="M4004"/>
      <c r="N4004"/>
      <c r="O4004"/>
      <c r="P4004"/>
      <c r="Q4004"/>
      <c r="R4004"/>
      <c r="S4004"/>
      <c r="T4004"/>
      <c r="U4004"/>
    </row>
    <row r="4005" spans="1:21" ht="15.75" customHeight="1">
      <c r="A4005"/>
      <c r="B4005"/>
      <c r="C4005"/>
      <c r="D4005"/>
      <c r="E4005"/>
      <c r="F4005"/>
      <c r="G4005"/>
      <c r="H4005"/>
      <c r="I4005" s="8"/>
      <c r="J4005" s="425"/>
      <c r="K4005"/>
      <c r="L4005"/>
      <c r="M4005"/>
      <c r="N4005"/>
      <c r="O4005"/>
      <c r="P4005"/>
      <c r="Q4005"/>
      <c r="R4005"/>
      <c r="S4005"/>
      <c r="T4005"/>
      <c r="U4005"/>
    </row>
    <row r="4006" spans="1:21" ht="15.75" customHeight="1">
      <c r="A4006"/>
      <c r="B4006"/>
      <c r="C4006"/>
      <c r="D4006"/>
      <c r="E4006"/>
      <c r="F4006"/>
      <c r="G4006"/>
      <c r="H4006"/>
      <c r="I4006" s="8"/>
      <c r="J4006" s="425"/>
      <c r="K4006"/>
      <c r="L4006"/>
      <c r="M4006"/>
      <c r="N4006"/>
      <c r="O4006"/>
      <c r="P4006"/>
      <c r="Q4006"/>
      <c r="R4006"/>
      <c r="S4006"/>
      <c r="T4006"/>
      <c r="U4006"/>
    </row>
    <row r="4007" spans="1:21" ht="15.75" customHeight="1">
      <c r="A4007"/>
      <c r="B4007"/>
      <c r="C4007"/>
      <c r="D4007"/>
      <c r="E4007"/>
      <c r="F4007"/>
      <c r="G4007"/>
      <c r="H4007"/>
      <c r="I4007" s="8"/>
      <c r="J4007" s="425"/>
      <c r="K4007"/>
      <c r="L4007"/>
      <c r="M4007"/>
      <c r="N4007"/>
      <c r="O4007"/>
      <c r="P4007"/>
      <c r="Q4007"/>
      <c r="R4007"/>
      <c r="S4007"/>
      <c r="T4007"/>
      <c r="U4007"/>
    </row>
    <row r="4008" spans="1:21" ht="15.75" customHeight="1">
      <c r="A4008"/>
      <c r="B4008"/>
      <c r="C4008"/>
      <c r="D4008"/>
      <c r="E4008"/>
      <c r="F4008"/>
      <c r="G4008"/>
      <c r="H4008"/>
      <c r="I4008" s="8"/>
      <c r="J4008" s="425"/>
      <c r="K4008"/>
      <c r="L4008"/>
      <c r="M4008"/>
      <c r="N4008"/>
      <c r="O4008"/>
      <c r="P4008"/>
      <c r="Q4008"/>
      <c r="R4008"/>
      <c r="S4008"/>
      <c r="T4008"/>
      <c r="U4008"/>
    </row>
    <row r="4009" spans="1:21" ht="15.75" customHeight="1">
      <c r="A4009"/>
      <c r="B4009"/>
      <c r="C4009"/>
      <c r="D4009"/>
      <c r="E4009"/>
      <c r="F4009"/>
      <c r="G4009"/>
      <c r="H4009"/>
      <c r="I4009" s="8"/>
      <c r="J4009" s="425"/>
      <c r="K4009"/>
      <c r="L4009"/>
      <c r="M4009"/>
      <c r="N4009"/>
      <c r="O4009"/>
      <c r="P4009"/>
      <c r="Q4009"/>
      <c r="R4009"/>
      <c r="S4009"/>
      <c r="T4009"/>
      <c r="U4009"/>
    </row>
    <row r="4010" spans="1:21" ht="15.75" customHeight="1">
      <c r="A4010"/>
      <c r="B4010"/>
      <c r="C4010"/>
      <c r="D4010"/>
      <c r="E4010"/>
      <c r="F4010"/>
      <c r="G4010"/>
      <c r="H4010"/>
      <c r="I4010" s="8"/>
      <c r="J4010" s="425"/>
      <c r="K4010"/>
      <c r="L4010"/>
      <c r="M4010"/>
      <c r="N4010"/>
      <c r="O4010"/>
      <c r="P4010"/>
      <c r="Q4010"/>
      <c r="R4010"/>
      <c r="S4010"/>
      <c r="T4010"/>
      <c r="U4010"/>
    </row>
    <row r="4011" spans="1:21" ht="15.75" customHeight="1">
      <c r="A4011"/>
      <c r="B4011"/>
      <c r="C4011"/>
      <c r="D4011"/>
      <c r="E4011"/>
      <c r="F4011"/>
      <c r="G4011"/>
      <c r="H4011"/>
      <c r="I4011" s="8"/>
      <c r="J4011" s="425"/>
      <c r="K4011"/>
      <c r="L4011"/>
      <c r="M4011"/>
      <c r="N4011"/>
      <c r="O4011"/>
      <c r="P4011"/>
      <c r="Q4011"/>
      <c r="R4011"/>
      <c r="S4011"/>
      <c r="T4011"/>
      <c r="U4011"/>
    </row>
    <row r="4012" spans="1:21" ht="15.75" customHeight="1">
      <c r="A4012"/>
      <c r="B4012"/>
      <c r="C4012"/>
      <c r="D4012"/>
      <c r="E4012"/>
      <c r="F4012"/>
      <c r="G4012"/>
      <c r="H4012"/>
      <c r="I4012" s="8"/>
      <c r="J4012" s="425"/>
      <c r="K4012"/>
      <c r="L4012"/>
      <c r="M4012"/>
      <c r="N4012"/>
      <c r="O4012"/>
      <c r="P4012"/>
      <c r="Q4012"/>
      <c r="R4012"/>
      <c r="S4012"/>
      <c r="T4012"/>
      <c r="U4012"/>
    </row>
    <row r="4013" spans="1:21" ht="15.75" customHeight="1">
      <c r="A4013"/>
      <c r="B4013"/>
      <c r="C4013"/>
      <c r="D4013"/>
      <c r="E4013"/>
      <c r="F4013"/>
      <c r="G4013"/>
      <c r="H4013"/>
      <c r="I4013" s="8"/>
      <c r="J4013" s="425"/>
      <c r="K4013"/>
      <c r="L4013"/>
      <c r="M4013"/>
      <c r="N4013"/>
      <c r="O4013"/>
      <c r="P4013"/>
      <c r="Q4013"/>
      <c r="R4013"/>
      <c r="S4013"/>
      <c r="T4013"/>
      <c r="U4013"/>
    </row>
    <row r="4014" spans="1:21" ht="15.75" customHeight="1">
      <c r="A4014"/>
      <c r="B4014"/>
      <c r="C4014"/>
      <c r="D4014"/>
      <c r="E4014"/>
      <c r="F4014"/>
      <c r="G4014"/>
      <c r="H4014"/>
      <c r="I4014" s="8"/>
      <c r="J4014" s="425"/>
      <c r="K4014"/>
      <c r="L4014"/>
      <c r="M4014"/>
      <c r="N4014"/>
      <c r="O4014"/>
      <c r="P4014"/>
      <c r="Q4014"/>
      <c r="R4014"/>
      <c r="S4014"/>
      <c r="T4014"/>
      <c r="U4014"/>
    </row>
    <row r="4015" spans="1:21" ht="15.75" customHeight="1">
      <c r="A4015"/>
      <c r="B4015"/>
      <c r="C4015"/>
      <c r="D4015"/>
      <c r="E4015"/>
      <c r="F4015"/>
      <c r="G4015"/>
      <c r="H4015"/>
      <c r="I4015" s="8"/>
      <c r="J4015" s="425"/>
      <c r="K4015"/>
      <c r="L4015"/>
      <c r="M4015"/>
      <c r="N4015"/>
      <c r="O4015"/>
      <c r="P4015"/>
      <c r="Q4015"/>
      <c r="R4015"/>
      <c r="S4015"/>
      <c r="T4015"/>
      <c r="U4015"/>
    </row>
    <row r="4016" spans="1:21" ht="15.75" customHeight="1">
      <c r="A4016"/>
      <c r="B4016"/>
      <c r="C4016"/>
      <c r="D4016"/>
      <c r="E4016"/>
      <c r="F4016"/>
      <c r="G4016"/>
      <c r="H4016"/>
      <c r="I4016" s="8"/>
      <c r="J4016" s="425"/>
      <c r="K4016"/>
      <c r="L4016"/>
      <c r="M4016"/>
      <c r="N4016"/>
      <c r="O4016"/>
      <c r="P4016"/>
      <c r="Q4016"/>
      <c r="R4016"/>
      <c r="S4016"/>
      <c r="T4016"/>
      <c r="U4016"/>
    </row>
    <row r="4017" spans="1:21" ht="15.75" customHeight="1">
      <c r="A4017"/>
      <c r="B4017"/>
      <c r="C4017"/>
      <c r="D4017"/>
      <c r="E4017"/>
      <c r="F4017"/>
      <c r="G4017"/>
      <c r="H4017"/>
      <c r="I4017" s="8"/>
      <c r="J4017" s="425"/>
      <c r="K4017"/>
      <c r="L4017"/>
      <c r="M4017"/>
      <c r="N4017"/>
      <c r="O4017"/>
      <c r="P4017"/>
      <c r="Q4017"/>
      <c r="R4017"/>
      <c r="S4017"/>
      <c r="T4017"/>
      <c r="U4017"/>
    </row>
    <row r="4018" spans="1:21" ht="15.75" customHeight="1">
      <c r="A4018"/>
      <c r="B4018"/>
      <c r="C4018"/>
      <c r="D4018"/>
      <c r="E4018"/>
      <c r="F4018"/>
      <c r="G4018"/>
      <c r="H4018"/>
      <c r="I4018" s="8"/>
      <c r="J4018" s="425"/>
      <c r="K4018"/>
      <c r="L4018"/>
      <c r="M4018"/>
      <c r="N4018"/>
      <c r="O4018"/>
      <c r="P4018"/>
      <c r="Q4018"/>
      <c r="R4018"/>
      <c r="S4018"/>
      <c r="T4018"/>
      <c r="U4018"/>
    </row>
    <row r="4019" spans="1:21" ht="15.75" customHeight="1">
      <c r="A4019"/>
      <c r="B4019"/>
      <c r="C4019"/>
      <c r="D4019"/>
      <c r="E4019"/>
      <c r="F4019"/>
      <c r="G4019"/>
      <c r="H4019"/>
      <c r="I4019" s="8"/>
      <c r="J4019" s="425"/>
      <c r="K4019"/>
      <c r="L4019"/>
      <c r="M4019"/>
      <c r="N4019"/>
      <c r="O4019"/>
      <c r="P4019"/>
      <c r="Q4019"/>
      <c r="R4019"/>
      <c r="S4019"/>
      <c r="T4019"/>
      <c r="U4019"/>
    </row>
    <row r="4020" spans="1:21" ht="15.75" customHeight="1">
      <c r="A4020"/>
      <c r="B4020"/>
      <c r="C4020"/>
      <c r="D4020"/>
      <c r="E4020"/>
      <c r="F4020"/>
      <c r="G4020"/>
      <c r="H4020"/>
      <c r="I4020" s="8"/>
      <c r="J4020" s="425"/>
      <c r="K4020"/>
      <c r="L4020"/>
      <c r="M4020"/>
      <c r="N4020"/>
      <c r="O4020"/>
      <c r="P4020"/>
      <c r="Q4020"/>
      <c r="R4020"/>
      <c r="S4020"/>
      <c r="T4020"/>
      <c r="U4020"/>
    </row>
    <row r="4021" spans="1:21" ht="15.75" customHeight="1">
      <c r="A4021"/>
      <c r="B4021"/>
      <c r="C4021"/>
      <c r="D4021"/>
      <c r="E4021"/>
      <c r="F4021"/>
      <c r="G4021"/>
      <c r="H4021"/>
      <c r="I4021" s="8"/>
      <c r="J4021" s="425"/>
      <c r="K4021"/>
      <c r="L4021"/>
      <c r="M4021"/>
      <c r="N4021"/>
      <c r="O4021"/>
      <c r="P4021"/>
      <c r="Q4021"/>
      <c r="R4021"/>
      <c r="S4021"/>
      <c r="T4021"/>
      <c r="U4021"/>
    </row>
    <row r="4022" spans="1:21" ht="15.75" customHeight="1">
      <c r="A4022"/>
      <c r="B4022"/>
      <c r="C4022"/>
      <c r="D4022"/>
      <c r="E4022"/>
      <c r="F4022"/>
      <c r="G4022"/>
      <c r="H4022"/>
      <c r="I4022" s="8"/>
      <c r="J4022" s="425"/>
      <c r="K4022"/>
      <c r="L4022"/>
      <c r="M4022"/>
      <c r="N4022"/>
      <c r="O4022"/>
      <c r="P4022"/>
      <c r="Q4022"/>
      <c r="R4022"/>
      <c r="S4022"/>
      <c r="T4022"/>
      <c r="U4022"/>
    </row>
    <row r="4023" spans="1:21" ht="15.75" customHeight="1">
      <c r="A4023"/>
      <c r="B4023"/>
      <c r="C4023"/>
      <c r="D4023"/>
      <c r="E4023"/>
      <c r="F4023"/>
      <c r="G4023"/>
      <c r="H4023"/>
      <c r="I4023" s="8"/>
      <c r="J4023" s="425"/>
      <c r="K4023"/>
      <c r="L4023"/>
      <c r="M4023"/>
      <c r="N4023"/>
      <c r="O4023"/>
      <c r="P4023"/>
      <c r="Q4023"/>
      <c r="R4023"/>
      <c r="S4023"/>
      <c r="T4023"/>
      <c r="U4023"/>
    </row>
    <row r="4024" spans="1:21" ht="15.75" customHeight="1">
      <c r="A4024"/>
      <c r="B4024"/>
      <c r="C4024"/>
      <c r="D4024"/>
      <c r="E4024"/>
      <c r="F4024"/>
      <c r="G4024"/>
      <c r="H4024"/>
      <c r="I4024" s="8"/>
      <c r="J4024" s="425"/>
      <c r="K4024"/>
      <c r="L4024"/>
      <c r="M4024"/>
      <c r="N4024"/>
      <c r="O4024"/>
      <c r="P4024"/>
      <c r="Q4024"/>
      <c r="R4024"/>
      <c r="S4024"/>
      <c r="T4024"/>
      <c r="U4024"/>
    </row>
    <row r="4025" spans="1:21" ht="15.75" customHeight="1">
      <c r="A4025"/>
      <c r="B4025"/>
      <c r="C4025"/>
      <c r="D4025"/>
      <c r="E4025"/>
      <c r="F4025"/>
      <c r="G4025"/>
      <c r="H4025"/>
      <c r="I4025" s="8"/>
      <c r="J4025" s="425"/>
      <c r="K4025"/>
      <c r="L4025"/>
      <c r="M4025"/>
      <c r="N4025"/>
      <c r="O4025"/>
      <c r="P4025"/>
      <c r="Q4025"/>
      <c r="R4025"/>
      <c r="S4025"/>
      <c r="T4025"/>
      <c r="U4025"/>
    </row>
    <row r="4026" spans="1:21" ht="15.75" customHeight="1">
      <c r="A4026"/>
      <c r="B4026"/>
      <c r="C4026"/>
      <c r="D4026"/>
      <c r="E4026"/>
      <c r="F4026"/>
      <c r="G4026"/>
      <c r="H4026"/>
      <c r="I4026" s="8"/>
      <c r="J4026" s="425"/>
      <c r="K4026"/>
      <c r="L4026"/>
      <c r="M4026"/>
      <c r="N4026"/>
      <c r="O4026"/>
      <c r="P4026"/>
      <c r="Q4026"/>
      <c r="R4026"/>
      <c r="S4026"/>
      <c r="T4026"/>
      <c r="U4026"/>
    </row>
    <row r="4027" spans="1:21" ht="15.75" customHeight="1">
      <c r="A4027"/>
      <c r="B4027"/>
      <c r="C4027"/>
      <c r="D4027"/>
      <c r="E4027"/>
      <c r="F4027"/>
      <c r="G4027"/>
      <c r="H4027"/>
      <c r="I4027" s="8"/>
      <c r="J4027" s="425"/>
      <c r="K4027"/>
      <c r="L4027"/>
      <c r="M4027"/>
      <c r="N4027"/>
      <c r="O4027"/>
      <c r="P4027"/>
      <c r="Q4027"/>
      <c r="R4027"/>
      <c r="S4027"/>
      <c r="T4027"/>
      <c r="U4027"/>
    </row>
    <row r="4028" spans="1:21" ht="15.75" customHeight="1">
      <c r="A4028"/>
      <c r="B4028"/>
      <c r="C4028"/>
      <c r="D4028"/>
      <c r="E4028"/>
      <c r="F4028"/>
      <c r="G4028"/>
      <c r="H4028"/>
      <c r="I4028" s="8"/>
      <c r="J4028" s="425"/>
      <c r="K4028"/>
      <c r="L4028"/>
      <c r="M4028"/>
      <c r="N4028"/>
      <c r="O4028"/>
      <c r="P4028"/>
      <c r="Q4028"/>
      <c r="R4028"/>
      <c r="S4028"/>
      <c r="T4028"/>
      <c r="U4028"/>
    </row>
    <row r="4029" spans="1:21" ht="15.75" customHeight="1">
      <c r="A4029"/>
      <c r="B4029"/>
      <c r="C4029"/>
      <c r="D4029"/>
      <c r="E4029"/>
      <c r="F4029"/>
      <c r="G4029"/>
      <c r="H4029"/>
      <c r="I4029" s="8"/>
      <c r="J4029" s="425"/>
      <c r="K4029"/>
      <c r="L4029"/>
      <c r="M4029"/>
      <c r="N4029"/>
      <c r="O4029"/>
      <c r="P4029"/>
      <c r="Q4029"/>
      <c r="R4029"/>
      <c r="S4029"/>
      <c r="T4029"/>
      <c r="U4029"/>
    </row>
    <row r="4030" spans="1:21" ht="15.75" customHeight="1">
      <c r="A4030"/>
      <c r="B4030"/>
      <c r="C4030"/>
      <c r="D4030"/>
      <c r="E4030"/>
      <c r="F4030"/>
      <c r="G4030"/>
      <c r="H4030"/>
      <c r="I4030" s="8"/>
      <c r="J4030" s="425"/>
      <c r="K4030"/>
      <c r="L4030"/>
      <c r="M4030"/>
      <c r="N4030"/>
      <c r="O4030"/>
      <c r="P4030"/>
      <c r="Q4030"/>
      <c r="R4030"/>
      <c r="S4030"/>
      <c r="T4030"/>
      <c r="U4030"/>
    </row>
    <row r="4031" spans="1:21" ht="15.75" customHeight="1">
      <c r="A4031"/>
      <c r="B4031"/>
      <c r="C4031"/>
      <c r="D4031"/>
      <c r="E4031"/>
      <c r="F4031"/>
      <c r="G4031"/>
      <c r="H4031"/>
      <c r="I4031" s="8"/>
      <c r="J4031" s="425"/>
      <c r="K4031"/>
      <c r="L4031"/>
      <c r="M4031"/>
      <c r="N4031"/>
      <c r="O4031"/>
      <c r="P4031"/>
      <c r="Q4031"/>
      <c r="R4031"/>
      <c r="S4031"/>
      <c r="T4031"/>
      <c r="U4031"/>
    </row>
    <row r="4032" spans="1:21" ht="15.75" customHeight="1">
      <c r="A4032"/>
      <c r="B4032"/>
      <c r="C4032"/>
      <c r="D4032"/>
      <c r="E4032"/>
      <c r="F4032"/>
      <c r="G4032"/>
      <c r="H4032"/>
      <c r="I4032" s="8"/>
      <c r="J4032" s="425"/>
      <c r="K4032"/>
      <c r="L4032"/>
      <c r="M4032"/>
      <c r="N4032"/>
      <c r="O4032"/>
      <c r="P4032"/>
      <c r="Q4032"/>
      <c r="R4032"/>
      <c r="S4032"/>
      <c r="T4032"/>
      <c r="U4032"/>
    </row>
    <row r="4033" spans="1:21" ht="15.75" customHeight="1">
      <c r="A4033"/>
      <c r="B4033"/>
      <c r="C4033"/>
      <c r="D4033"/>
      <c r="E4033"/>
      <c r="F4033"/>
      <c r="G4033"/>
      <c r="H4033"/>
      <c r="I4033" s="8"/>
      <c r="J4033" s="425"/>
      <c r="K4033"/>
      <c r="L4033"/>
      <c r="M4033"/>
      <c r="N4033"/>
      <c r="O4033"/>
      <c r="P4033"/>
      <c r="Q4033"/>
      <c r="R4033"/>
      <c r="S4033"/>
      <c r="T4033"/>
      <c r="U4033"/>
    </row>
    <row r="4034" spans="1:21" ht="15.75" customHeight="1">
      <c r="A4034"/>
      <c r="B4034"/>
      <c r="C4034"/>
      <c r="D4034"/>
      <c r="E4034"/>
      <c r="F4034"/>
      <c r="G4034"/>
      <c r="H4034"/>
      <c r="I4034" s="8"/>
      <c r="J4034" s="425"/>
      <c r="K4034"/>
      <c r="L4034"/>
      <c r="M4034"/>
      <c r="N4034"/>
      <c r="O4034"/>
      <c r="P4034"/>
      <c r="Q4034"/>
      <c r="R4034"/>
      <c r="S4034"/>
      <c r="T4034"/>
      <c r="U4034"/>
    </row>
    <row r="4035" spans="1:21" ht="15.75" customHeight="1">
      <c r="A4035"/>
      <c r="B4035"/>
      <c r="C4035"/>
      <c r="D4035"/>
      <c r="E4035"/>
      <c r="F4035"/>
      <c r="G4035"/>
      <c r="H4035"/>
      <c r="I4035" s="8"/>
      <c r="J4035" s="425"/>
      <c r="K4035"/>
      <c r="L4035"/>
      <c r="M4035"/>
      <c r="N4035"/>
      <c r="O4035"/>
      <c r="P4035"/>
      <c r="Q4035"/>
      <c r="R4035"/>
      <c r="S4035"/>
      <c r="T4035"/>
      <c r="U4035"/>
    </row>
    <row r="4036" spans="1:21" ht="15.75" customHeight="1">
      <c r="A4036"/>
      <c r="B4036"/>
      <c r="C4036"/>
      <c r="D4036"/>
      <c r="E4036"/>
      <c r="F4036"/>
      <c r="G4036"/>
      <c r="H4036"/>
      <c r="I4036" s="8"/>
      <c r="J4036" s="425"/>
      <c r="K4036"/>
      <c r="L4036"/>
      <c r="M4036"/>
      <c r="N4036"/>
      <c r="O4036"/>
      <c r="P4036"/>
      <c r="Q4036"/>
      <c r="R4036"/>
      <c r="S4036"/>
      <c r="T4036"/>
      <c r="U4036"/>
    </row>
    <row r="4037" spans="1:21" ht="15.75" customHeight="1">
      <c r="A4037"/>
      <c r="B4037"/>
      <c r="C4037"/>
      <c r="D4037"/>
      <c r="E4037"/>
      <c r="F4037"/>
      <c r="G4037"/>
      <c r="H4037"/>
      <c r="I4037" s="8"/>
      <c r="J4037" s="425"/>
      <c r="K4037"/>
      <c r="L4037"/>
      <c r="M4037"/>
      <c r="N4037"/>
      <c r="O4037"/>
      <c r="P4037"/>
      <c r="Q4037"/>
      <c r="R4037"/>
      <c r="S4037"/>
      <c r="T4037"/>
      <c r="U4037"/>
    </row>
    <row r="4038" spans="1:21" ht="15.75" customHeight="1">
      <c r="A4038"/>
      <c r="B4038"/>
      <c r="C4038"/>
      <c r="D4038"/>
      <c r="E4038"/>
      <c r="F4038"/>
      <c r="G4038"/>
      <c r="H4038"/>
      <c r="I4038" s="8"/>
      <c r="J4038" s="425"/>
      <c r="K4038"/>
      <c r="L4038"/>
      <c r="M4038"/>
      <c r="N4038"/>
      <c r="O4038"/>
      <c r="P4038"/>
      <c r="Q4038"/>
      <c r="R4038"/>
      <c r="S4038"/>
      <c r="T4038"/>
      <c r="U4038"/>
    </row>
    <row r="4039" spans="1:21" ht="15.75" customHeight="1">
      <c r="A4039"/>
      <c r="B4039"/>
      <c r="C4039"/>
      <c r="D4039"/>
      <c r="E4039"/>
      <c r="F4039"/>
      <c r="G4039"/>
      <c r="H4039"/>
      <c r="I4039" s="8"/>
      <c r="J4039" s="425"/>
      <c r="K4039"/>
      <c r="L4039"/>
      <c r="M4039"/>
      <c r="N4039"/>
      <c r="O4039"/>
      <c r="P4039"/>
      <c r="Q4039"/>
      <c r="R4039"/>
      <c r="S4039"/>
      <c r="T4039"/>
      <c r="U4039"/>
    </row>
    <row r="4040" spans="1:21" ht="15.75" customHeight="1">
      <c r="A4040"/>
      <c r="B4040"/>
      <c r="C4040"/>
      <c r="D4040"/>
      <c r="E4040"/>
      <c r="F4040"/>
      <c r="G4040"/>
      <c r="H4040"/>
      <c r="I4040" s="8"/>
      <c r="J4040" s="425"/>
      <c r="K4040"/>
      <c r="L4040"/>
      <c r="M4040"/>
      <c r="N4040"/>
      <c r="O4040"/>
      <c r="P4040"/>
      <c r="Q4040"/>
      <c r="R4040"/>
      <c r="S4040"/>
      <c r="T4040"/>
      <c r="U4040"/>
    </row>
    <row r="4041" spans="1:21" ht="15.75" customHeight="1">
      <c r="A4041"/>
      <c r="B4041"/>
      <c r="C4041"/>
      <c r="D4041"/>
      <c r="E4041"/>
      <c r="F4041"/>
      <c r="G4041"/>
      <c r="H4041"/>
      <c r="I4041" s="8"/>
      <c r="J4041" s="425"/>
      <c r="K4041"/>
      <c r="L4041"/>
      <c r="M4041"/>
      <c r="N4041"/>
      <c r="O4041"/>
      <c r="P4041"/>
      <c r="Q4041"/>
      <c r="R4041"/>
      <c r="S4041"/>
      <c r="T4041"/>
      <c r="U4041"/>
    </row>
    <row r="4042" spans="1:21" ht="15.75" customHeight="1">
      <c r="A4042"/>
      <c r="B4042"/>
      <c r="C4042"/>
      <c r="D4042"/>
      <c r="E4042"/>
      <c r="F4042"/>
      <c r="G4042"/>
      <c r="H4042"/>
      <c r="I4042" s="8"/>
      <c r="J4042" s="425"/>
      <c r="K4042"/>
      <c r="L4042"/>
      <c r="M4042"/>
      <c r="N4042"/>
      <c r="O4042"/>
      <c r="P4042"/>
      <c r="Q4042"/>
      <c r="R4042"/>
      <c r="S4042"/>
      <c r="T4042"/>
      <c r="U4042"/>
    </row>
    <row r="4043" spans="1:21" ht="15.75" customHeight="1">
      <c r="A4043"/>
      <c r="B4043"/>
      <c r="C4043"/>
      <c r="D4043"/>
      <c r="E4043"/>
      <c r="F4043"/>
      <c r="G4043"/>
      <c r="H4043"/>
      <c r="I4043" s="8"/>
      <c r="J4043" s="425"/>
      <c r="K4043"/>
      <c r="L4043"/>
      <c r="M4043"/>
      <c r="N4043"/>
      <c r="O4043"/>
      <c r="P4043"/>
      <c r="Q4043"/>
      <c r="R4043"/>
      <c r="S4043"/>
      <c r="T4043"/>
      <c r="U4043"/>
    </row>
    <row r="4044" spans="1:21" ht="15.75" customHeight="1">
      <c r="A4044"/>
      <c r="B4044"/>
      <c r="C4044"/>
      <c r="D4044"/>
      <c r="E4044"/>
      <c r="F4044"/>
      <c r="G4044"/>
      <c r="H4044"/>
      <c r="I4044" s="8"/>
      <c r="J4044" s="425"/>
      <c r="K4044"/>
      <c r="L4044"/>
      <c r="M4044"/>
      <c r="N4044"/>
      <c r="O4044"/>
      <c r="P4044"/>
      <c r="Q4044"/>
      <c r="R4044"/>
      <c r="S4044"/>
      <c r="T4044"/>
      <c r="U4044"/>
    </row>
    <row r="4045" spans="1:21" ht="15.75" customHeight="1">
      <c r="A4045"/>
      <c r="B4045"/>
      <c r="C4045"/>
      <c r="D4045"/>
      <c r="E4045"/>
      <c r="F4045"/>
      <c r="G4045"/>
      <c r="H4045"/>
      <c r="I4045" s="8"/>
      <c r="J4045" s="425"/>
      <c r="K4045"/>
      <c r="L4045"/>
      <c r="M4045"/>
      <c r="N4045"/>
      <c r="O4045"/>
      <c r="P4045"/>
      <c r="Q4045"/>
      <c r="R4045"/>
      <c r="S4045"/>
      <c r="T4045"/>
      <c r="U4045"/>
    </row>
    <row r="4046" spans="1:21" ht="15.75" customHeight="1">
      <c r="A4046"/>
      <c r="B4046"/>
      <c r="C4046"/>
      <c r="D4046"/>
      <c r="E4046"/>
      <c r="F4046"/>
      <c r="G4046"/>
      <c r="H4046"/>
      <c r="I4046" s="8"/>
      <c r="J4046" s="425"/>
      <c r="K4046"/>
      <c r="L4046"/>
      <c r="M4046"/>
      <c r="N4046"/>
      <c r="O4046"/>
      <c r="P4046"/>
      <c r="Q4046"/>
      <c r="R4046"/>
      <c r="S4046"/>
      <c r="T4046"/>
      <c r="U4046"/>
    </row>
    <row r="4047" spans="1:21" ht="15.75" customHeight="1">
      <c r="A4047"/>
      <c r="B4047"/>
      <c r="C4047"/>
      <c r="D4047"/>
      <c r="E4047"/>
      <c r="F4047"/>
      <c r="G4047"/>
      <c r="H4047"/>
      <c r="I4047" s="8"/>
      <c r="J4047" s="425"/>
      <c r="K4047"/>
      <c r="L4047"/>
      <c r="M4047"/>
      <c r="N4047"/>
      <c r="O4047"/>
      <c r="P4047"/>
      <c r="Q4047"/>
      <c r="R4047"/>
      <c r="S4047"/>
      <c r="T4047"/>
      <c r="U4047"/>
    </row>
    <row r="4048" spans="1:21" ht="15.75" customHeight="1">
      <c r="A4048"/>
      <c r="B4048"/>
      <c r="C4048"/>
      <c r="D4048"/>
      <c r="E4048"/>
      <c r="F4048"/>
      <c r="G4048"/>
      <c r="H4048"/>
      <c r="I4048" s="8"/>
      <c r="J4048" s="425"/>
      <c r="K4048"/>
      <c r="L4048"/>
      <c r="M4048"/>
      <c r="N4048"/>
      <c r="O4048"/>
      <c r="P4048"/>
      <c r="Q4048"/>
      <c r="R4048"/>
      <c r="S4048"/>
      <c r="T4048"/>
      <c r="U4048"/>
    </row>
    <row r="4049" spans="1:21" ht="15.75" customHeight="1">
      <c r="A4049"/>
      <c r="B4049"/>
      <c r="C4049"/>
      <c r="D4049"/>
      <c r="E4049"/>
      <c r="F4049"/>
      <c r="G4049"/>
      <c r="H4049"/>
      <c r="I4049" s="8"/>
      <c r="J4049" s="425"/>
      <c r="K4049"/>
      <c r="L4049"/>
      <c r="M4049"/>
      <c r="N4049"/>
      <c r="O4049"/>
      <c r="P4049"/>
      <c r="Q4049"/>
      <c r="R4049"/>
      <c r="S4049"/>
      <c r="T4049"/>
      <c r="U4049"/>
    </row>
    <row r="4050" spans="1:21" ht="15.75" customHeight="1">
      <c r="A4050"/>
      <c r="B4050"/>
      <c r="C4050"/>
      <c r="D4050"/>
      <c r="E4050"/>
      <c r="F4050"/>
      <c r="G4050"/>
      <c r="H4050"/>
      <c r="I4050" s="8"/>
      <c r="J4050" s="425"/>
      <c r="K4050"/>
      <c r="L4050"/>
      <c r="M4050"/>
      <c r="N4050"/>
      <c r="O4050"/>
      <c r="P4050"/>
      <c r="Q4050"/>
      <c r="R4050"/>
      <c r="S4050"/>
      <c r="T4050"/>
      <c r="U4050"/>
    </row>
    <row r="4051" spans="1:21" ht="15.75" customHeight="1">
      <c r="A4051"/>
      <c r="B4051"/>
      <c r="C4051"/>
      <c r="D4051"/>
      <c r="E4051"/>
      <c r="F4051"/>
      <c r="G4051"/>
      <c r="H4051"/>
      <c r="I4051" s="8"/>
      <c r="J4051" s="425"/>
      <c r="K4051"/>
      <c r="L4051"/>
      <c r="M4051"/>
      <c r="N4051"/>
      <c r="O4051"/>
      <c r="P4051"/>
      <c r="Q4051"/>
      <c r="R4051"/>
      <c r="S4051"/>
      <c r="T4051"/>
      <c r="U4051"/>
    </row>
    <row r="4052" spans="1:21" ht="15.75" customHeight="1">
      <c r="A4052"/>
      <c r="B4052"/>
      <c r="C4052"/>
      <c r="D4052"/>
      <c r="E4052"/>
      <c r="F4052"/>
      <c r="G4052"/>
      <c r="H4052"/>
      <c r="I4052" s="8"/>
      <c r="J4052" s="425"/>
      <c r="K4052"/>
      <c r="L4052"/>
      <c r="M4052"/>
      <c r="N4052"/>
      <c r="O4052"/>
      <c r="P4052"/>
      <c r="Q4052"/>
      <c r="R4052"/>
      <c r="S4052"/>
      <c r="T4052"/>
      <c r="U4052"/>
    </row>
    <row r="4053" spans="1:21" ht="15.75" customHeight="1">
      <c r="A4053"/>
      <c r="B4053"/>
      <c r="C4053"/>
      <c r="D4053"/>
      <c r="E4053"/>
      <c r="F4053"/>
      <c r="G4053"/>
      <c r="H4053"/>
      <c r="I4053" s="8"/>
      <c r="J4053" s="425"/>
      <c r="K4053"/>
      <c r="L4053"/>
      <c r="M4053"/>
      <c r="N4053"/>
      <c r="O4053"/>
      <c r="P4053"/>
      <c r="Q4053"/>
      <c r="R4053"/>
      <c r="S4053"/>
      <c r="T4053"/>
      <c r="U4053"/>
    </row>
    <row r="4054" spans="1:21" ht="15.75" customHeight="1">
      <c r="A4054"/>
      <c r="B4054"/>
      <c r="C4054"/>
      <c r="D4054"/>
      <c r="E4054"/>
      <c r="F4054"/>
      <c r="G4054"/>
      <c r="H4054"/>
      <c r="I4054" s="8"/>
      <c r="J4054" s="425"/>
      <c r="K4054"/>
      <c r="L4054"/>
      <c r="M4054"/>
      <c r="N4054"/>
      <c r="O4054"/>
      <c r="P4054"/>
      <c r="Q4054"/>
      <c r="R4054"/>
      <c r="S4054"/>
      <c r="T4054"/>
      <c r="U4054"/>
    </row>
    <row r="4055" spans="1:21" ht="15.75" customHeight="1">
      <c r="A4055"/>
      <c r="B4055"/>
      <c r="C4055"/>
      <c r="D4055"/>
      <c r="E4055"/>
      <c r="F4055"/>
      <c r="G4055"/>
      <c r="H4055"/>
      <c r="I4055" s="8"/>
      <c r="J4055" s="425"/>
      <c r="K4055"/>
      <c r="L4055"/>
      <c r="M4055"/>
      <c r="N4055"/>
      <c r="O4055"/>
      <c r="P4055"/>
      <c r="Q4055"/>
      <c r="R4055"/>
      <c r="S4055"/>
      <c r="T4055"/>
      <c r="U4055"/>
    </row>
    <row r="4056" spans="1:21" ht="15.75" customHeight="1">
      <c r="A4056"/>
      <c r="B4056"/>
      <c r="C4056"/>
      <c r="D4056"/>
      <c r="E4056"/>
      <c r="F4056"/>
      <c r="G4056"/>
      <c r="H4056"/>
      <c r="I4056" s="8"/>
      <c r="J4056" s="425"/>
      <c r="K4056"/>
      <c r="L4056"/>
      <c r="M4056"/>
      <c r="N4056"/>
      <c r="O4056"/>
      <c r="P4056"/>
      <c r="Q4056"/>
      <c r="R4056"/>
      <c r="S4056"/>
      <c r="T4056"/>
      <c r="U4056"/>
    </row>
    <row r="4057" spans="1:21" ht="15.75" customHeight="1">
      <c r="A4057"/>
      <c r="B4057"/>
      <c r="C4057"/>
      <c r="D4057"/>
      <c r="E4057"/>
      <c r="F4057"/>
      <c r="G4057"/>
      <c r="H4057"/>
      <c r="I4057" s="8"/>
      <c r="J4057" s="425"/>
      <c r="K4057"/>
      <c r="L4057"/>
      <c r="M4057"/>
      <c r="N4057"/>
      <c r="O4057"/>
      <c r="P4057"/>
      <c r="Q4057"/>
      <c r="R4057"/>
      <c r="S4057"/>
      <c r="T4057"/>
      <c r="U4057"/>
    </row>
    <row r="4058" spans="1:21" ht="15.75" customHeight="1">
      <c r="A4058"/>
      <c r="B4058"/>
      <c r="C4058"/>
      <c r="D4058"/>
      <c r="E4058"/>
      <c r="F4058"/>
      <c r="G4058"/>
      <c r="H4058"/>
      <c r="I4058" s="8"/>
      <c r="J4058" s="425"/>
      <c r="K4058"/>
      <c r="L4058"/>
      <c r="M4058"/>
      <c r="N4058"/>
      <c r="O4058"/>
      <c r="P4058"/>
      <c r="Q4058"/>
      <c r="R4058"/>
      <c r="S4058"/>
      <c r="T4058"/>
      <c r="U4058"/>
    </row>
    <row r="4059" spans="1:21" ht="15.75" customHeight="1">
      <c r="A4059"/>
      <c r="B4059"/>
      <c r="C4059"/>
      <c r="D4059"/>
      <c r="E4059"/>
      <c r="F4059"/>
      <c r="G4059"/>
      <c r="H4059"/>
      <c r="I4059" s="8"/>
      <c r="J4059" s="425"/>
      <c r="K4059"/>
      <c r="L4059"/>
      <c r="M4059"/>
      <c r="N4059"/>
      <c r="O4059"/>
      <c r="P4059"/>
      <c r="Q4059"/>
      <c r="R4059"/>
      <c r="S4059"/>
      <c r="T4059"/>
      <c r="U4059"/>
    </row>
    <row r="4060" spans="1:21" ht="15.75" customHeight="1">
      <c r="A4060"/>
      <c r="B4060"/>
      <c r="C4060"/>
      <c r="D4060"/>
      <c r="E4060"/>
      <c r="F4060"/>
      <c r="G4060"/>
      <c r="H4060"/>
      <c r="I4060" s="8"/>
      <c r="J4060" s="425"/>
      <c r="K4060"/>
      <c r="L4060"/>
      <c r="M4060"/>
      <c r="N4060"/>
      <c r="O4060"/>
      <c r="P4060"/>
      <c r="Q4060"/>
      <c r="R4060"/>
      <c r="S4060"/>
      <c r="T4060"/>
      <c r="U4060"/>
    </row>
    <row r="4061" spans="1:21" ht="15.75" customHeight="1">
      <c r="A4061"/>
      <c r="B4061"/>
      <c r="C4061"/>
      <c r="D4061"/>
      <c r="E4061"/>
      <c r="F4061"/>
      <c r="G4061"/>
      <c r="H4061"/>
      <c r="I4061" s="8"/>
      <c r="J4061" s="425"/>
      <c r="K4061"/>
      <c r="L4061"/>
      <c r="M4061"/>
      <c r="N4061"/>
      <c r="O4061"/>
      <c r="P4061"/>
      <c r="Q4061"/>
      <c r="R4061"/>
      <c r="S4061"/>
      <c r="T4061"/>
      <c r="U4061"/>
    </row>
    <row r="4062" spans="1:21" ht="15.75" customHeight="1">
      <c r="A4062"/>
      <c r="B4062"/>
      <c r="C4062"/>
      <c r="D4062"/>
      <c r="E4062"/>
      <c r="F4062"/>
      <c r="G4062"/>
      <c r="H4062"/>
      <c r="I4062" s="8"/>
      <c r="J4062" s="425"/>
      <c r="K4062"/>
      <c r="L4062"/>
      <c r="M4062"/>
      <c r="N4062"/>
      <c r="O4062"/>
      <c r="P4062"/>
      <c r="Q4062"/>
      <c r="R4062"/>
      <c r="S4062"/>
      <c r="T4062"/>
      <c r="U4062"/>
    </row>
    <row r="4063" spans="1:21" ht="15.75" customHeight="1">
      <c r="A4063"/>
      <c r="B4063"/>
      <c r="C4063"/>
      <c r="D4063"/>
      <c r="E4063"/>
      <c r="F4063"/>
      <c r="G4063"/>
      <c r="H4063"/>
      <c r="I4063" s="8"/>
      <c r="J4063" s="425"/>
      <c r="K4063"/>
      <c r="L4063"/>
      <c r="M4063"/>
      <c r="N4063"/>
      <c r="O4063"/>
      <c r="P4063"/>
      <c r="Q4063"/>
      <c r="R4063"/>
      <c r="S4063"/>
      <c r="T4063"/>
      <c r="U4063"/>
    </row>
    <row r="4064" spans="1:21" ht="15.75" customHeight="1">
      <c r="A4064"/>
      <c r="B4064"/>
      <c r="C4064"/>
      <c r="D4064"/>
      <c r="E4064"/>
      <c r="F4064"/>
      <c r="G4064"/>
      <c r="H4064"/>
      <c r="I4064" s="8"/>
      <c r="J4064" s="425"/>
      <c r="K4064"/>
      <c r="L4064"/>
      <c r="M4064"/>
      <c r="N4064"/>
      <c r="O4064"/>
      <c r="P4064"/>
      <c r="Q4064"/>
      <c r="R4064"/>
      <c r="S4064"/>
      <c r="T4064"/>
      <c r="U4064"/>
    </row>
    <row r="4065" spans="1:21" ht="15.75" customHeight="1">
      <c r="A4065"/>
      <c r="B4065"/>
      <c r="C4065"/>
      <c r="D4065"/>
      <c r="E4065"/>
      <c r="F4065"/>
      <c r="G4065"/>
      <c r="H4065"/>
      <c r="I4065" s="8"/>
      <c r="J4065" s="425"/>
      <c r="K4065"/>
      <c r="L4065"/>
      <c r="M4065"/>
      <c r="N4065"/>
      <c r="O4065"/>
      <c r="P4065"/>
      <c r="Q4065"/>
      <c r="R4065"/>
      <c r="S4065"/>
      <c r="T4065"/>
      <c r="U4065"/>
    </row>
    <row r="4066" spans="1:21" ht="15.75" customHeight="1">
      <c r="A4066"/>
      <c r="B4066"/>
      <c r="C4066"/>
      <c r="D4066"/>
      <c r="E4066"/>
      <c r="F4066"/>
      <c r="G4066"/>
      <c r="H4066"/>
      <c r="I4066" s="8"/>
      <c r="J4066" s="425"/>
      <c r="K4066"/>
      <c r="L4066"/>
      <c r="M4066"/>
      <c r="N4066"/>
      <c r="O4066"/>
      <c r="P4066"/>
      <c r="Q4066"/>
      <c r="R4066"/>
      <c r="S4066"/>
      <c r="T4066"/>
      <c r="U4066"/>
    </row>
    <row r="4067" spans="1:21" ht="15.75" customHeight="1">
      <c r="A4067"/>
      <c r="B4067"/>
      <c r="C4067"/>
      <c r="D4067"/>
      <c r="E4067"/>
      <c r="F4067"/>
      <c r="G4067"/>
      <c r="H4067"/>
      <c r="I4067" s="8"/>
      <c r="J4067" s="425"/>
      <c r="K4067"/>
      <c r="L4067"/>
      <c r="M4067"/>
      <c r="N4067"/>
      <c r="O4067"/>
      <c r="P4067"/>
      <c r="Q4067"/>
      <c r="R4067"/>
      <c r="S4067"/>
      <c r="T4067"/>
      <c r="U4067"/>
    </row>
    <row r="4068" spans="1:21" ht="15.75" customHeight="1">
      <c r="A4068"/>
      <c r="B4068"/>
      <c r="C4068"/>
      <c r="D4068"/>
      <c r="E4068"/>
      <c r="F4068"/>
      <c r="G4068"/>
      <c r="H4068"/>
      <c r="I4068" s="8"/>
      <c r="J4068" s="425"/>
      <c r="K4068"/>
      <c r="L4068"/>
      <c r="M4068"/>
      <c r="N4068"/>
      <c r="O4068"/>
      <c r="P4068"/>
      <c r="Q4068"/>
      <c r="R4068"/>
      <c r="S4068"/>
      <c r="T4068"/>
      <c r="U4068"/>
    </row>
    <row r="4069" spans="1:21" ht="15.75" customHeight="1">
      <c r="A4069"/>
      <c r="B4069"/>
      <c r="C4069"/>
      <c r="D4069"/>
      <c r="E4069"/>
      <c r="F4069"/>
      <c r="G4069"/>
      <c r="H4069"/>
      <c r="I4069" s="8"/>
      <c r="J4069" s="425"/>
      <c r="K4069"/>
      <c r="L4069"/>
      <c r="M4069"/>
      <c r="N4069"/>
      <c r="O4069"/>
      <c r="P4069"/>
      <c r="Q4069"/>
      <c r="R4069"/>
      <c r="S4069"/>
      <c r="T4069"/>
      <c r="U4069"/>
    </row>
    <row r="4070" spans="1:21" ht="15.75" customHeight="1">
      <c r="A4070"/>
      <c r="B4070"/>
      <c r="C4070"/>
      <c r="D4070"/>
      <c r="E4070"/>
      <c r="F4070"/>
      <c r="G4070"/>
      <c r="H4070"/>
      <c r="I4070" s="8"/>
      <c r="J4070" s="425"/>
      <c r="K4070"/>
      <c r="L4070"/>
      <c r="M4070"/>
      <c r="N4070"/>
      <c r="O4070"/>
      <c r="P4070"/>
      <c r="Q4070"/>
      <c r="R4070"/>
      <c r="S4070"/>
      <c r="T4070"/>
      <c r="U4070"/>
    </row>
    <row r="4071" spans="1:21" ht="15.75" customHeight="1">
      <c r="A4071"/>
      <c r="B4071"/>
      <c r="C4071"/>
      <c r="D4071"/>
      <c r="E4071"/>
      <c r="F4071"/>
      <c r="G4071"/>
      <c r="H4071"/>
      <c r="I4071" s="8"/>
      <c r="J4071" s="425"/>
      <c r="K4071"/>
      <c r="L4071"/>
      <c r="M4071"/>
      <c r="N4071"/>
      <c r="O4071"/>
      <c r="P4071"/>
      <c r="Q4071"/>
      <c r="R4071"/>
      <c r="S4071"/>
      <c r="T4071"/>
      <c r="U4071"/>
    </row>
    <row r="4072" spans="1:21" ht="15.75" customHeight="1">
      <c r="A4072"/>
      <c r="B4072"/>
      <c r="C4072"/>
      <c r="D4072"/>
      <c r="E4072"/>
      <c r="F4072"/>
      <c r="G4072"/>
      <c r="H4072"/>
      <c r="I4072" s="8"/>
      <c r="J4072" s="425"/>
      <c r="K4072"/>
      <c r="L4072"/>
      <c r="M4072"/>
      <c r="N4072"/>
      <c r="O4072"/>
      <c r="P4072"/>
      <c r="Q4072"/>
      <c r="R4072"/>
      <c r="S4072"/>
      <c r="T4072"/>
      <c r="U4072"/>
    </row>
    <row r="4073" spans="1:21" ht="15.75" customHeight="1">
      <c r="A4073"/>
      <c r="B4073"/>
      <c r="C4073"/>
      <c r="D4073"/>
      <c r="E4073"/>
      <c r="F4073"/>
      <c r="G4073"/>
      <c r="H4073"/>
      <c r="I4073" s="8"/>
      <c r="J4073" s="425"/>
      <c r="K4073"/>
      <c r="L4073"/>
      <c r="M4073"/>
      <c r="N4073"/>
      <c r="O4073"/>
      <c r="P4073"/>
      <c r="Q4073"/>
      <c r="R4073"/>
      <c r="S4073"/>
      <c r="T4073"/>
      <c r="U4073"/>
    </row>
    <row r="4074" spans="1:21" ht="15.75" customHeight="1">
      <c r="A4074"/>
      <c r="B4074"/>
      <c r="C4074"/>
      <c r="D4074"/>
      <c r="E4074"/>
      <c r="F4074"/>
      <c r="G4074"/>
      <c r="H4074"/>
      <c r="I4074" s="8"/>
      <c r="J4074" s="425"/>
      <c r="K4074"/>
      <c r="L4074"/>
      <c r="M4074"/>
      <c r="N4074"/>
      <c r="O4074"/>
      <c r="P4074"/>
      <c r="Q4074"/>
      <c r="R4074"/>
      <c r="S4074"/>
      <c r="T4074"/>
      <c r="U4074"/>
    </row>
    <row r="4075" spans="1:21" ht="15.75" customHeight="1">
      <c r="A4075"/>
      <c r="B4075"/>
      <c r="C4075"/>
      <c r="D4075"/>
      <c r="E4075"/>
      <c r="F4075"/>
      <c r="G4075"/>
      <c r="H4075"/>
      <c r="I4075" s="8"/>
      <c r="J4075" s="425"/>
      <c r="K4075"/>
      <c r="L4075"/>
      <c r="M4075"/>
      <c r="N4075"/>
      <c r="O4075"/>
      <c r="P4075"/>
      <c r="Q4075"/>
      <c r="R4075"/>
      <c r="S4075"/>
      <c r="T4075"/>
      <c r="U4075"/>
    </row>
    <row r="4076" spans="1:21" ht="15.75" customHeight="1">
      <c r="A4076"/>
      <c r="B4076"/>
      <c r="C4076"/>
      <c r="D4076"/>
      <c r="E4076"/>
      <c r="F4076"/>
      <c r="G4076"/>
      <c r="H4076"/>
      <c r="I4076" s="8"/>
      <c r="J4076" s="425"/>
      <c r="K4076"/>
      <c r="L4076"/>
      <c r="M4076"/>
      <c r="N4076"/>
      <c r="O4076"/>
      <c r="P4076"/>
      <c r="Q4076"/>
      <c r="R4076"/>
      <c r="S4076"/>
      <c r="T4076"/>
      <c r="U4076"/>
    </row>
    <row r="4077" spans="1:21" ht="15.75" customHeight="1">
      <c r="A4077"/>
      <c r="B4077"/>
      <c r="C4077"/>
      <c r="D4077"/>
      <c r="E4077"/>
      <c r="F4077"/>
      <c r="G4077"/>
      <c r="H4077"/>
      <c r="I4077" s="8"/>
      <c r="J4077" s="425"/>
      <c r="K4077"/>
      <c r="L4077"/>
      <c r="M4077"/>
      <c r="N4077"/>
      <c r="O4077"/>
      <c r="P4077"/>
      <c r="Q4077"/>
      <c r="R4077"/>
      <c r="S4077"/>
      <c r="T4077"/>
      <c r="U4077"/>
    </row>
    <row r="4078" spans="1:21" ht="15.75" customHeight="1">
      <c r="A4078"/>
      <c r="B4078"/>
      <c r="C4078"/>
      <c r="D4078"/>
      <c r="E4078"/>
      <c r="F4078"/>
      <c r="G4078"/>
      <c r="H4078"/>
      <c r="I4078" s="8"/>
      <c r="J4078" s="425"/>
      <c r="K4078"/>
      <c r="L4078"/>
      <c r="M4078"/>
      <c r="N4078"/>
      <c r="O4078"/>
      <c r="P4078"/>
      <c r="Q4078"/>
      <c r="R4078"/>
      <c r="S4078"/>
      <c r="T4078"/>
      <c r="U4078"/>
    </row>
    <row r="4079" spans="1:21" ht="15.75" customHeight="1">
      <c r="A4079"/>
      <c r="B4079"/>
      <c r="C4079"/>
      <c r="D4079"/>
      <c r="E4079"/>
      <c r="F4079"/>
      <c r="G4079"/>
      <c r="H4079"/>
      <c r="I4079" s="8"/>
      <c r="J4079" s="425"/>
      <c r="K4079"/>
      <c r="L4079"/>
      <c r="M4079"/>
      <c r="N4079"/>
      <c r="O4079"/>
      <c r="P4079"/>
      <c r="Q4079"/>
      <c r="R4079"/>
      <c r="S4079"/>
      <c r="T4079"/>
      <c r="U4079"/>
    </row>
    <row r="4080" spans="1:21" ht="15.75" customHeight="1">
      <c r="A4080"/>
      <c r="B4080"/>
      <c r="C4080"/>
      <c r="D4080"/>
      <c r="E4080"/>
      <c r="F4080"/>
      <c r="G4080"/>
      <c r="H4080"/>
      <c r="I4080" s="8"/>
      <c r="J4080" s="425"/>
      <c r="K4080"/>
      <c r="L4080"/>
      <c r="M4080"/>
      <c r="N4080"/>
      <c r="O4080"/>
      <c r="P4080"/>
      <c r="Q4080"/>
      <c r="R4080"/>
      <c r="S4080"/>
      <c r="T4080"/>
      <c r="U4080"/>
    </row>
    <row r="4081" spans="1:21" ht="15.75" customHeight="1">
      <c r="A4081"/>
      <c r="B4081"/>
      <c r="C4081"/>
      <c r="D4081"/>
      <c r="E4081"/>
      <c r="F4081"/>
      <c r="G4081"/>
      <c r="H4081"/>
      <c r="I4081" s="8"/>
      <c r="J4081" s="425"/>
      <c r="K4081"/>
      <c r="L4081"/>
      <c r="M4081"/>
      <c r="N4081"/>
      <c r="O4081"/>
      <c r="P4081"/>
      <c r="Q4081"/>
      <c r="R4081"/>
      <c r="S4081"/>
      <c r="T4081"/>
      <c r="U4081"/>
    </row>
    <row r="4082" spans="1:21" ht="15.75" customHeight="1">
      <c r="A4082"/>
      <c r="B4082"/>
      <c r="C4082"/>
      <c r="D4082"/>
      <c r="E4082"/>
      <c r="F4082"/>
      <c r="G4082"/>
      <c r="H4082"/>
      <c r="I4082" s="8"/>
      <c r="J4082" s="425"/>
      <c r="K4082"/>
      <c r="L4082"/>
      <c r="M4082"/>
      <c r="N4082"/>
      <c r="O4082"/>
      <c r="P4082"/>
      <c r="Q4082"/>
      <c r="R4082"/>
      <c r="S4082"/>
      <c r="T4082"/>
      <c r="U4082"/>
    </row>
    <row r="4083" spans="1:21" ht="15.75" customHeight="1">
      <c r="A4083"/>
      <c r="B4083"/>
      <c r="C4083"/>
      <c r="D4083"/>
      <c r="E4083"/>
      <c r="F4083"/>
      <c r="G4083"/>
      <c r="H4083"/>
      <c r="I4083" s="8"/>
      <c r="J4083" s="425"/>
      <c r="K4083"/>
      <c r="L4083"/>
      <c r="M4083"/>
      <c r="N4083"/>
      <c r="O4083"/>
      <c r="P4083"/>
      <c r="Q4083"/>
      <c r="R4083"/>
      <c r="S4083"/>
      <c r="T4083"/>
      <c r="U4083"/>
    </row>
    <row r="4084" spans="1:21" ht="15.75" customHeight="1">
      <c r="A4084"/>
      <c r="B4084"/>
      <c r="C4084"/>
      <c r="D4084"/>
      <c r="E4084"/>
      <c r="F4084"/>
      <c r="G4084"/>
      <c r="H4084"/>
      <c r="I4084" s="8"/>
      <c r="J4084" s="425"/>
      <c r="K4084"/>
      <c r="L4084"/>
      <c r="M4084"/>
      <c r="N4084"/>
      <c r="O4084"/>
      <c r="P4084"/>
      <c r="Q4084"/>
      <c r="R4084"/>
      <c r="S4084"/>
      <c r="T4084"/>
      <c r="U4084"/>
    </row>
    <row r="4085" spans="1:21" ht="15.75" customHeight="1">
      <c r="A4085"/>
      <c r="B4085"/>
      <c r="C4085"/>
      <c r="D4085"/>
      <c r="E4085"/>
      <c r="F4085"/>
      <c r="G4085"/>
      <c r="H4085"/>
      <c r="I4085" s="8"/>
      <c r="J4085" s="425"/>
      <c r="K4085"/>
      <c r="L4085"/>
      <c r="M4085"/>
      <c r="N4085"/>
      <c r="O4085"/>
      <c r="P4085"/>
      <c r="Q4085"/>
      <c r="R4085"/>
      <c r="S4085"/>
      <c r="T4085"/>
      <c r="U4085"/>
    </row>
    <row r="4086" spans="1:21" ht="15.75" customHeight="1">
      <c r="A4086"/>
      <c r="B4086"/>
      <c r="C4086"/>
      <c r="D4086"/>
      <c r="E4086"/>
      <c r="F4086"/>
      <c r="G4086"/>
      <c r="H4086"/>
      <c r="I4086" s="8"/>
      <c r="J4086" s="425"/>
      <c r="K4086"/>
      <c r="L4086"/>
      <c r="M4086"/>
      <c r="N4086"/>
      <c r="O4086"/>
      <c r="P4086"/>
      <c r="Q4086"/>
      <c r="R4086"/>
      <c r="S4086"/>
      <c r="T4086"/>
      <c r="U4086"/>
    </row>
    <row r="4087" spans="1:21" ht="15.75" customHeight="1">
      <c r="A4087"/>
      <c r="B4087"/>
      <c r="C4087"/>
      <c r="D4087"/>
      <c r="E4087"/>
      <c r="F4087"/>
      <c r="G4087"/>
      <c r="H4087"/>
      <c r="I4087" s="8"/>
      <c r="J4087" s="425"/>
      <c r="K4087"/>
      <c r="L4087"/>
      <c r="M4087"/>
      <c r="N4087"/>
      <c r="O4087"/>
      <c r="P4087"/>
      <c r="Q4087"/>
      <c r="R4087"/>
      <c r="S4087"/>
      <c r="T4087"/>
      <c r="U4087"/>
    </row>
    <row r="4088" spans="1:21" ht="15.75" customHeight="1">
      <c r="A4088"/>
      <c r="B4088"/>
      <c r="C4088"/>
      <c r="D4088"/>
      <c r="E4088"/>
      <c r="F4088"/>
      <c r="G4088"/>
      <c r="H4088"/>
      <c r="I4088" s="8"/>
      <c r="J4088" s="425"/>
      <c r="K4088"/>
      <c r="L4088"/>
      <c r="M4088"/>
      <c r="N4088"/>
      <c r="O4088"/>
      <c r="P4088"/>
      <c r="Q4088"/>
      <c r="R4088"/>
      <c r="S4088"/>
      <c r="T4088"/>
      <c r="U4088"/>
    </row>
    <row r="4089" spans="1:21" ht="15.75" customHeight="1">
      <c r="A4089"/>
      <c r="B4089"/>
      <c r="C4089"/>
      <c r="D4089"/>
      <c r="E4089"/>
      <c r="F4089"/>
      <c r="G4089"/>
      <c r="H4089"/>
      <c r="I4089" s="8"/>
      <c r="J4089" s="425"/>
      <c r="K4089"/>
      <c r="L4089"/>
      <c r="M4089"/>
      <c r="N4089"/>
      <c r="O4089"/>
      <c r="P4089"/>
      <c r="Q4089"/>
      <c r="R4089"/>
      <c r="S4089"/>
      <c r="T4089"/>
      <c r="U4089"/>
    </row>
    <row r="4090" spans="1:21" ht="15.75" customHeight="1">
      <c r="A4090"/>
      <c r="B4090"/>
      <c r="C4090"/>
      <c r="D4090"/>
      <c r="E4090"/>
      <c r="F4090"/>
      <c r="G4090"/>
      <c r="H4090"/>
      <c r="I4090" s="8"/>
      <c r="J4090" s="425"/>
      <c r="K4090"/>
      <c r="L4090"/>
      <c r="M4090"/>
      <c r="N4090"/>
      <c r="O4090"/>
      <c r="P4090"/>
      <c r="Q4090"/>
      <c r="R4090"/>
      <c r="S4090"/>
      <c r="T4090"/>
      <c r="U4090"/>
    </row>
    <row r="4091" spans="1:21" ht="15.75" customHeight="1">
      <c r="A4091"/>
      <c r="B4091"/>
      <c r="C4091"/>
      <c r="D4091"/>
      <c r="E4091"/>
      <c r="F4091"/>
      <c r="G4091"/>
      <c r="H4091"/>
      <c r="I4091" s="8"/>
      <c r="J4091" s="425"/>
      <c r="K4091"/>
      <c r="L4091"/>
      <c r="M4091"/>
      <c r="N4091"/>
      <c r="O4091"/>
      <c r="P4091"/>
      <c r="Q4091"/>
      <c r="R4091"/>
      <c r="S4091"/>
      <c r="T4091"/>
      <c r="U4091"/>
    </row>
    <row r="4092" spans="1:21" ht="15.75" customHeight="1">
      <c r="A4092"/>
      <c r="B4092"/>
      <c r="C4092"/>
      <c r="D4092"/>
      <c r="E4092"/>
      <c r="F4092"/>
      <c r="G4092"/>
      <c r="H4092"/>
      <c r="I4092" s="8"/>
      <c r="J4092" s="425"/>
      <c r="K4092"/>
      <c r="L4092"/>
      <c r="M4092"/>
      <c r="N4092"/>
      <c r="O4092"/>
      <c r="P4092"/>
      <c r="Q4092"/>
      <c r="R4092"/>
      <c r="S4092"/>
      <c r="T4092"/>
      <c r="U4092"/>
    </row>
    <row r="4093" spans="1:21" ht="15.75" customHeight="1">
      <c r="A4093"/>
      <c r="B4093"/>
      <c r="C4093"/>
      <c r="D4093"/>
      <c r="E4093"/>
      <c r="F4093"/>
      <c r="G4093"/>
      <c r="H4093"/>
      <c r="I4093" s="8"/>
      <c r="J4093" s="425"/>
      <c r="K4093"/>
      <c r="L4093"/>
      <c r="M4093"/>
      <c r="N4093"/>
      <c r="O4093"/>
      <c r="P4093"/>
      <c r="Q4093"/>
      <c r="R4093"/>
      <c r="S4093"/>
      <c r="T4093"/>
      <c r="U4093"/>
    </row>
    <row r="4094" spans="1:21" ht="15.75" customHeight="1">
      <c r="A4094"/>
      <c r="B4094"/>
      <c r="C4094"/>
      <c r="D4094"/>
      <c r="E4094"/>
      <c r="F4094"/>
      <c r="G4094"/>
      <c r="H4094"/>
      <c r="I4094" s="8"/>
      <c r="J4094" s="425"/>
      <c r="K4094"/>
      <c r="L4094"/>
      <c r="M4094"/>
      <c r="N4094"/>
      <c r="O4094"/>
      <c r="P4094"/>
      <c r="Q4094"/>
      <c r="R4094"/>
      <c r="S4094"/>
      <c r="T4094"/>
      <c r="U4094"/>
    </row>
    <row r="4095" spans="1:21" ht="15.75" customHeight="1">
      <c r="A4095"/>
      <c r="B4095"/>
      <c r="C4095"/>
      <c r="D4095"/>
      <c r="E4095"/>
      <c r="F4095"/>
      <c r="G4095"/>
      <c r="H4095"/>
      <c r="I4095" s="8"/>
      <c r="J4095" s="425"/>
      <c r="K4095"/>
      <c r="L4095"/>
      <c r="M4095"/>
      <c r="N4095"/>
      <c r="O4095"/>
      <c r="P4095"/>
      <c r="Q4095"/>
      <c r="R4095"/>
      <c r="S4095"/>
      <c r="T4095"/>
      <c r="U4095"/>
    </row>
    <row r="4096" spans="1:21" ht="15.75" customHeight="1">
      <c r="A4096"/>
      <c r="B4096"/>
      <c r="C4096"/>
      <c r="D4096"/>
      <c r="E4096"/>
      <c r="F4096"/>
      <c r="G4096"/>
      <c r="H4096"/>
      <c r="I4096" s="8"/>
      <c r="J4096" s="425"/>
      <c r="K4096"/>
      <c r="L4096"/>
      <c r="M4096"/>
      <c r="N4096"/>
      <c r="O4096"/>
      <c r="P4096"/>
      <c r="Q4096"/>
      <c r="R4096"/>
      <c r="S4096"/>
      <c r="T4096"/>
      <c r="U4096"/>
    </row>
    <row r="4097" spans="1:21" ht="15.75" customHeight="1">
      <c r="A4097"/>
      <c r="B4097"/>
      <c r="C4097"/>
      <c r="D4097"/>
      <c r="E4097"/>
      <c r="F4097"/>
      <c r="G4097"/>
      <c r="H4097"/>
      <c r="I4097" s="8"/>
      <c r="J4097" s="425"/>
      <c r="K4097"/>
      <c r="L4097"/>
      <c r="M4097"/>
      <c r="N4097"/>
      <c r="O4097"/>
      <c r="P4097"/>
      <c r="Q4097"/>
      <c r="R4097"/>
      <c r="S4097"/>
      <c r="T4097"/>
      <c r="U4097"/>
    </row>
    <row r="4098" spans="1:21" ht="15.75" customHeight="1">
      <c r="A4098"/>
      <c r="B4098"/>
      <c r="C4098"/>
      <c r="D4098"/>
      <c r="E4098"/>
      <c r="F4098"/>
      <c r="G4098"/>
      <c r="H4098"/>
      <c r="I4098" s="8"/>
      <c r="J4098" s="425"/>
      <c r="K4098"/>
      <c r="L4098"/>
      <c r="M4098"/>
      <c r="N4098"/>
      <c r="O4098"/>
      <c r="P4098"/>
      <c r="Q4098"/>
      <c r="R4098"/>
      <c r="S4098"/>
      <c r="T4098"/>
      <c r="U4098"/>
    </row>
    <row r="4099" spans="1:21" ht="15.75" customHeight="1">
      <c r="A4099"/>
      <c r="B4099"/>
      <c r="C4099"/>
      <c r="D4099"/>
      <c r="E4099"/>
      <c r="F4099"/>
      <c r="G4099"/>
      <c r="H4099"/>
      <c r="I4099" s="8"/>
      <c r="J4099" s="425"/>
      <c r="K4099"/>
      <c r="L4099"/>
      <c r="M4099"/>
      <c r="N4099"/>
      <c r="O4099"/>
      <c r="P4099"/>
      <c r="Q4099"/>
      <c r="R4099"/>
      <c r="S4099"/>
      <c r="T4099"/>
      <c r="U4099"/>
    </row>
    <row r="4100" spans="1:21" ht="15.75" customHeight="1">
      <c r="A4100"/>
      <c r="B4100"/>
      <c r="C4100"/>
      <c r="D4100"/>
      <c r="E4100"/>
      <c r="F4100"/>
      <c r="G4100"/>
      <c r="H4100"/>
      <c r="I4100" s="8"/>
      <c r="J4100" s="425"/>
      <c r="K4100"/>
      <c r="L4100"/>
      <c r="M4100"/>
      <c r="N4100"/>
      <c r="O4100"/>
      <c r="P4100"/>
      <c r="Q4100"/>
      <c r="R4100"/>
      <c r="S4100"/>
      <c r="T4100"/>
      <c r="U4100"/>
    </row>
    <row r="4101" spans="1:21" ht="15.75" customHeight="1">
      <c r="A4101"/>
      <c r="B4101"/>
      <c r="C4101"/>
      <c r="D4101"/>
      <c r="E4101"/>
      <c r="F4101"/>
      <c r="G4101"/>
      <c r="H4101"/>
      <c r="I4101" s="8"/>
      <c r="J4101" s="425"/>
      <c r="K4101"/>
      <c r="L4101"/>
      <c r="M4101"/>
      <c r="N4101"/>
      <c r="O4101"/>
      <c r="P4101"/>
      <c r="Q4101"/>
      <c r="R4101"/>
      <c r="S4101"/>
      <c r="T4101"/>
      <c r="U4101"/>
    </row>
    <row r="4102" spans="1:21" ht="15.75" customHeight="1">
      <c r="A4102"/>
      <c r="B4102"/>
      <c r="C4102"/>
      <c r="D4102"/>
      <c r="E4102"/>
      <c r="F4102"/>
      <c r="G4102"/>
      <c r="H4102"/>
      <c r="I4102" s="8"/>
      <c r="J4102" s="425"/>
      <c r="K4102"/>
      <c r="L4102"/>
      <c r="M4102"/>
      <c r="N4102"/>
      <c r="O4102"/>
      <c r="P4102"/>
      <c r="Q4102"/>
      <c r="R4102"/>
      <c r="S4102"/>
      <c r="T4102"/>
      <c r="U4102"/>
    </row>
    <row r="4103" spans="1:21" ht="15.75" customHeight="1">
      <c r="A4103"/>
      <c r="B4103"/>
      <c r="C4103"/>
      <c r="D4103"/>
      <c r="E4103"/>
      <c r="F4103"/>
      <c r="G4103"/>
      <c r="H4103"/>
      <c r="I4103" s="8"/>
      <c r="J4103" s="425"/>
      <c r="K4103"/>
      <c r="L4103"/>
      <c r="M4103"/>
      <c r="N4103"/>
      <c r="O4103"/>
      <c r="P4103"/>
      <c r="Q4103"/>
      <c r="R4103"/>
      <c r="S4103"/>
      <c r="T4103"/>
      <c r="U4103"/>
    </row>
    <row r="4104" spans="1:21" ht="15.75" customHeight="1">
      <c r="A4104"/>
      <c r="B4104"/>
      <c r="C4104"/>
      <c r="D4104"/>
      <c r="E4104"/>
      <c r="F4104"/>
      <c r="G4104"/>
      <c r="H4104"/>
      <c r="I4104" s="8"/>
      <c r="J4104" s="425"/>
      <c r="K4104"/>
      <c r="L4104"/>
      <c r="M4104"/>
      <c r="N4104"/>
      <c r="O4104"/>
      <c r="P4104"/>
      <c r="Q4104"/>
      <c r="R4104"/>
      <c r="S4104"/>
      <c r="T4104"/>
      <c r="U4104"/>
    </row>
    <row r="4105" spans="1:21" ht="15.75" customHeight="1">
      <c r="A4105"/>
      <c r="B4105"/>
      <c r="C4105"/>
      <c r="D4105"/>
      <c r="E4105"/>
      <c r="F4105"/>
      <c r="G4105"/>
      <c r="H4105"/>
      <c r="I4105" s="8"/>
      <c r="J4105" s="425"/>
      <c r="K4105"/>
      <c r="L4105"/>
      <c r="M4105"/>
      <c r="N4105"/>
      <c r="O4105"/>
      <c r="P4105"/>
      <c r="Q4105"/>
      <c r="R4105"/>
      <c r="S4105"/>
      <c r="T4105"/>
      <c r="U4105"/>
    </row>
    <row r="4106" spans="1:21" ht="15.75" customHeight="1">
      <c r="A4106"/>
      <c r="B4106"/>
      <c r="C4106"/>
      <c r="D4106"/>
      <c r="E4106"/>
      <c r="F4106"/>
      <c r="G4106"/>
      <c r="H4106"/>
      <c r="I4106" s="8"/>
      <c r="J4106" s="425"/>
      <c r="K4106"/>
      <c r="L4106"/>
      <c r="M4106"/>
      <c r="N4106"/>
      <c r="O4106"/>
      <c r="P4106"/>
      <c r="Q4106"/>
      <c r="R4106"/>
      <c r="S4106"/>
      <c r="T4106"/>
      <c r="U4106"/>
    </row>
    <row r="4107" spans="1:21" ht="15.75" customHeight="1">
      <c r="A4107"/>
      <c r="B4107"/>
      <c r="C4107"/>
      <c r="D4107"/>
      <c r="E4107"/>
      <c r="F4107"/>
      <c r="G4107"/>
      <c r="H4107"/>
      <c r="I4107" s="8"/>
      <c r="J4107" s="425"/>
      <c r="K4107"/>
      <c r="L4107"/>
      <c r="M4107"/>
      <c r="N4107"/>
      <c r="O4107"/>
      <c r="P4107"/>
      <c r="Q4107"/>
      <c r="R4107"/>
      <c r="S4107"/>
      <c r="T4107"/>
      <c r="U4107"/>
    </row>
    <row r="4108" spans="1:21" ht="15.75" customHeight="1">
      <c r="A4108"/>
      <c r="B4108"/>
      <c r="C4108"/>
      <c r="D4108"/>
      <c r="E4108"/>
      <c r="F4108"/>
      <c r="G4108"/>
      <c r="H4108"/>
      <c r="I4108" s="8"/>
      <c r="J4108" s="425"/>
      <c r="K4108"/>
      <c r="L4108"/>
      <c r="M4108"/>
      <c r="N4108"/>
      <c r="O4108"/>
      <c r="P4108"/>
      <c r="Q4108"/>
      <c r="R4108"/>
      <c r="S4108"/>
      <c r="T4108"/>
      <c r="U4108"/>
    </row>
    <row r="4109" spans="1:21" ht="15.75" customHeight="1">
      <c r="A4109"/>
      <c r="B4109"/>
      <c r="C4109"/>
      <c r="D4109"/>
      <c r="E4109"/>
      <c r="F4109"/>
      <c r="G4109"/>
      <c r="H4109"/>
      <c r="I4109" s="8"/>
      <c r="J4109" s="425"/>
      <c r="K4109"/>
      <c r="L4109"/>
      <c r="M4109"/>
      <c r="N4109"/>
      <c r="O4109"/>
      <c r="P4109"/>
      <c r="Q4109"/>
      <c r="R4109"/>
      <c r="S4109"/>
      <c r="T4109"/>
      <c r="U4109"/>
    </row>
    <row r="4110" spans="1:21" ht="15.75" customHeight="1">
      <c r="A4110"/>
      <c r="B4110"/>
      <c r="C4110"/>
      <c r="D4110"/>
      <c r="E4110"/>
      <c r="F4110"/>
      <c r="G4110"/>
      <c r="H4110"/>
      <c r="I4110" s="8"/>
      <c r="J4110" s="425"/>
      <c r="K4110"/>
      <c r="L4110"/>
      <c r="M4110"/>
      <c r="N4110"/>
      <c r="O4110"/>
      <c r="P4110"/>
      <c r="Q4110"/>
      <c r="R4110"/>
      <c r="S4110"/>
      <c r="T4110"/>
      <c r="U4110"/>
    </row>
    <row r="4111" spans="1:21" ht="15.75" customHeight="1">
      <c r="A4111"/>
      <c r="B4111"/>
      <c r="C4111"/>
      <c r="D4111"/>
      <c r="E4111"/>
      <c r="F4111"/>
      <c r="G4111"/>
      <c r="H4111"/>
      <c r="I4111" s="8"/>
      <c r="J4111" s="425"/>
      <c r="K4111"/>
      <c r="L4111"/>
      <c r="M4111"/>
      <c r="N4111"/>
      <c r="O4111"/>
      <c r="P4111"/>
      <c r="Q4111"/>
      <c r="R4111"/>
      <c r="S4111"/>
      <c r="T4111"/>
      <c r="U4111"/>
    </row>
    <row r="4112" spans="1:21" ht="15.75" customHeight="1">
      <c r="A4112"/>
      <c r="B4112"/>
      <c r="C4112"/>
      <c r="D4112"/>
      <c r="E4112"/>
      <c r="F4112"/>
      <c r="G4112"/>
      <c r="H4112"/>
      <c r="I4112" s="8"/>
      <c r="J4112" s="425"/>
      <c r="K4112"/>
      <c r="L4112"/>
      <c r="M4112"/>
      <c r="N4112"/>
      <c r="O4112"/>
      <c r="P4112"/>
      <c r="Q4112"/>
      <c r="R4112"/>
      <c r="S4112"/>
      <c r="T4112"/>
      <c r="U4112"/>
    </row>
    <row r="4113" spans="1:21" ht="15.75" customHeight="1">
      <c r="A4113"/>
      <c r="B4113"/>
      <c r="C4113"/>
      <c r="D4113"/>
      <c r="E4113"/>
      <c r="F4113"/>
      <c r="G4113"/>
      <c r="H4113"/>
      <c r="I4113" s="8"/>
      <c r="J4113" s="425"/>
      <c r="K4113"/>
      <c r="L4113"/>
      <c r="M4113"/>
      <c r="N4113"/>
      <c r="O4113"/>
      <c r="P4113"/>
      <c r="Q4113"/>
      <c r="R4113"/>
      <c r="S4113"/>
      <c r="T4113"/>
      <c r="U4113"/>
    </row>
    <row r="4114" spans="1:21" ht="15.75" customHeight="1">
      <c r="A4114"/>
      <c r="B4114"/>
      <c r="C4114"/>
      <c r="D4114"/>
      <c r="E4114"/>
      <c r="F4114"/>
      <c r="G4114"/>
      <c r="H4114"/>
      <c r="I4114" s="8"/>
      <c r="J4114" s="425"/>
      <c r="K4114"/>
      <c r="L4114"/>
      <c r="M4114"/>
      <c r="N4114"/>
      <c r="O4114"/>
      <c r="P4114"/>
      <c r="Q4114"/>
      <c r="R4114"/>
      <c r="S4114"/>
      <c r="T4114"/>
      <c r="U4114"/>
    </row>
    <row r="4115" spans="1:21" ht="15.75" customHeight="1">
      <c r="A4115"/>
      <c r="B4115"/>
      <c r="C4115"/>
      <c r="D4115"/>
      <c r="E4115"/>
      <c r="F4115"/>
      <c r="G4115"/>
      <c r="H4115"/>
      <c r="I4115" s="8"/>
      <c r="J4115" s="425"/>
      <c r="K4115"/>
      <c r="L4115"/>
      <c r="M4115"/>
      <c r="N4115"/>
      <c r="O4115"/>
      <c r="P4115"/>
      <c r="Q4115"/>
      <c r="R4115"/>
      <c r="S4115"/>
      <c r="T4115"/>
      <c r="U4115"/>
    </row>
    <row r="4116" spans="1:21" ht="15.75" customHeight="1">
      <c r="A4116"/>
      <c r="B4116"/>
      <c r="C4116"/>
      <c r="D4116"/>
      <c r="E4116"/>
      <c r="F4116"/>
      <c r="G4116"/>
      <c r="H4116"/>
      <c r="I4116" s="8"/>
      <c r="J4116" s="425"/>
      <c r="K4116"/>
      <c r="L4116"/>
      <c r="M4116"/>
      <c r="N4116"/>
      <c r="O4116"/>
      <c r="P4116"/>
      <c r="Q4116"/>
      <c r="R4116"/>
      <c r="S4116"/>
      <c r="T4116"/>
      <c r="U4116"/>
    </row>
    <row r="4117" spans="1:21" ht="15.75" customHeight="1">
      <c r="A4117"/>
      <c r="B4117"/>
      <c r="C4117"/>
      <c r="D4117"/>
      <c r="E4117"/>
      <c r="F4117"/>
      <c r="G4117"/>
      <c r="H4117"/>
      <c r="I4117" s="8"/>
      <c r="J4117" s="425"/>
      <c r="K4117"/>
      <c r="L4117"/>
      <c r="M4117"/>
      <c r="N4117"/>
      <c r="O4117"/>
      <c r="P4117"/>
      <c r="Q4117"/>
      <c r="R4117"/>
      <c r="S4117"/>
      <c r="T4117"/>
      <c r="U4117"/>
    </row>
    <row r="4118" spans="1:21" ht="15.75" customHeight="1">
      <c r="A4118"/>
      <c r="B4118"/>
      <c r="C4118"/>
      <c r="D4118"/>
      <c r="E4118"/>
      <c r="F4118"/>
      <c r="G4118"/>
      <c r="H4118"/>
      <c r="I4118" s="8"/>
      <c r="J4118" s="425"/>
      <c r="K4118"/>
      <c r="L4118"/>
      <c r="M4118"/>
      <c r="N4118"/>
      <c r="O4118"/>
      <c r="P4118"/>
      <c r="Q4118"/>
      <c r="R4118"/>
      <c r="S4118"/>
      <c r="T4118"/>
      <c r="U4118"/>
    </row>
    <row r="4119" spans="1:21" ht="15.75" customHeight="1">
      <c r="A4119"/>
      <c r="B4119"/>
      <c r="C4119"/>
      <c r="D4119"/>
      <c r="E4119"/>
      <c r="F4119"/>
      <c r="G4119"/>
      <c r="H4119"/>
      <c r="I4119" s="8"/>
      <c r="J4119" s="425"/>
      <c r="K4119"/>
      <c r="L4119"/>
      <c r="M4119"/>
      <c r="N4119"/>
      <c r="O4119"/>
      <c r="P4119"/>
      <c r="Q4119"/>
      <c r="R4119"/>
      <c r="S4119"/>
      <c r="T4119"/>
      <c r="U4119"/>
    </row>
    <row r="4120" spans="1:21" ht="15.75" customHeight="1">
      <c r="A4120"/>
      <c r="B4120"/>
      <c r="C4120"/>
      <c r="D4120"/>
      <c r="E4120"/>
      <c r="F4120"/>
      <c r="G4120"/>
      <c r="H4120"/>
      <c r="I4120" s="8"/>
      <c r="J4120" s="425"/>
      <c r="K4120"/>
      <c r="L4120"/>
      <c r="M4120"/>
      <c r="N4120"/>
      <c r="O4120"/>
      <c r="P4120"/>
      <c r="Q4120"/>
      <c r="R4120"/>
      <c r="S4120"/>
      <c r="T4120"/>
      <c r="U4120"/>
    </row>
    <row r="4121" spans="1:21" ht="15.75" customHeight="1">
      <c r="A4121"/>
      <c r="B4121"/>
      <c r="C4121"/>
      <c r="D4121"/>
      <c r="E4121"/>
      <c r="F4121"/>
      <c r="G4121"/>
      <c r="H4121"/>
      <c r="I4121" s="8"/>
      <c r="J4121" s="425"/>
      <c r="K4121"/>
      <c r="L4121"/>
      <c r="M4121"/>
      <c r="N4121"/>
      <c r="O4121"/>
      <c r="P4121"/>
      <c r="Q4121"/>
      <c r="R4121"/>
      <c r="S4121"/>
      <c r="T4121"/>
      <c r="U4121"/>
    </row>
    <row r="4122" spans="1:21" ht="15.75" customHeight="1">
      <c r="A4122"/>
      <c r="B4122"/>
      <c r="C4122"/>
      <c r="D4122"/>
      <c r="E4122"/>
      <c r="F4122"/>
      <c r="G4122"/>
      <c r="H4122"/>
      <c r="I4122" s="8"/>
      <c r="J4122" s="425"/>
      <c r="K4122"/>
      <c r="L4122"/>
      <c r="M4122"/>
      <c r="N4122"/>
      <c r="O4122"/>
      <c r="P4122"/>
      <c r="Q4122"/>
      <c r="R4122"/>
      <c r="S4122"/>
      <c r="T4122"/>
      <c r="U4122"/>
    </row>
    <row r="4123" spans="1:21" ht="15.75" customHeight="1">
      <c r="A4123"/>
      <c r="B4123"/>
      <c r="C4123"/>
      <c r="D4123"/>
      <c r="E4123"/>
      <c r="F4123"/>
      <c r="G4123"/>
      <c r="H4123"/>
      <c r="I4123" s="8"/>
      <c r="J4123" s="425"/>
      <c r="K4123"/>
      <c r="L4123"/>
      <c r="M4123"/>
      <c r="N4123"/>
      <c r="O4123"/>
      <c r="P4123"/>
      <c r="Q4123"/>
      <c r="R4123"/>
      <c r="S4123"/>
      <c r="T4123"/>
      <c r="U4123"/>
    </row>
    <row r="4124" spans="1:21" ht="15.75" customHeight="1">
      <c r="A4124"/>
      <c r="B4124"/>
      <c r="C4124"/>
      <c r="D4124"/>
      <c r="E4124"/>
      <c r="F4124"/>
      <c r="G4124"/>
      <c r="H4124"/>
      <c r="I4124" s="8"/>
      <c r="J4124" s="425"/>
      <c r="K4124"/>
      <c r="L4124"/>
      <c r="M4124"/>
      <c r="N4124"/>
      <c r="O4124"/>
      <c r="P4124"/>
      <c r="Q4124"/>
      <c r="R4124"/>
      <c r="S4124"/>
      <c r="T4124"/>
      <c r="U4124"/>
    </row>
    <row r="4125" spans="1:21" ht="15.75" customHeight="1">
      <c r="A4125"/>
      <c r="B4125"/>
      <c r="C4125"/>
      <c r="D4125"/>
      <c r="E4125"/>
      <c r="F4125"/>
      <c r="G4125"/>
      <c r="H4125"/>
      <c r="I4125" s="8"/>
      <c r="J4125" s="425"/>
      <c r="K4125"/>
      <c r="L4125"/>
      <c r="M4125"/>
      <c r="N4125"/>
      <c r="O4125"/>
      <c r="P4125"/>
      <c r="Q4125"/>
      <c r="R4125"/>
      <c r="S4125"/>
      <c r="T4125"/>
      <c r="U4125"/>
    </row>
    <row r="4126" spans="1:21" ht="15.75" customHeight="1">
      <c r="A4126"/>
      <c r="B4126"/>
      <c r="C4126"/>
      <c r="D4126"/>
      <c r="E4126"/>
      <c r="F4126"/>
      <c r="G4126"/>
      <c r="H4126"/>
      <c r="I4126" s="8"/>
      <c r="J4126" s="425"/>
      <c r="K4126"/>
      <c r="L4126"/>
      <c r="M4126"/>
      <c r="N4126"/>
      <c r="O4126"/>
      <c r="P4126"/>
      <c r="Q4126"/>
      <c r="R4126"/>
      <c r="S4126"/>
      <c r="T4126"/>
      <c r="U4126"/>
    </row>
    <row r="4127" spans="1:21" ht="15.75" customHeight="1">
      <c r="A4127"/>
      <c r="B4127"/>
      <c r="C4127"/>
      <c r="D4127"/>
      <c r="E4127"/>
      <c r="F4127"/>
      <c r="G4127"/>
      <c r="H4127"/>
      <c r="I4127" s="8"/>
      <c r="J4127" s="425"/>
      <c r="K4127"/>
      <c r="L4127"/>
      <c r="M4127"/>
      <c r="N4127"/>
      <c r="O4127"/>
      <c r="P4127"/>
      <c r="Q4127"/>
      <c r="R4127"/>
      <c r="S4127"/>
      <c r="T4127"/>
      <c r="U4127"/>
    </row>
    <row r="4128" spans="1:21" ht="15.75" customHeight="1">
      <c r="A4128"/>
      <c r="B4128"/>
      <c r="C4128"/>
      <c r="D4128"/>
      <c r="E4128"/>
      <c r="F4128"/>
      <c r="G4128"/>
      <c r="H4128"/>
      <c r="I4128" s="8"/>
      <c r="J4128" s="425"/>
      <c r="K4128"/>
      <c r="L4128"/>
      <c r="M4128"/>
      <c r="N4128"/>
      <c r="O4128"/>
      <c r="P4128"/>
      <c r="Q4128"/>
      <c r="R4128"/>
      <c r="S4128"/>
      <c r="T4128"/>
      <c r="U4128"/>
    </row>
    <row r="4129" spans="1:21" ht="15.75" customHeight="1">
      <c r="A4129"/>
      <c r="B4129"/>
      <c r="C4129"/>
      <c r="D4129"/>
      <c r="E4129"/>
      <c r="F4129"/>
      <c r="G4129"/>
      <c r="H4129"/>
      <c r="I4129" s="8"/>
      <c r="J4129" s="425"/>
      <c r="K4129"/>
      <c r="L4129"/>
      <c r="M4129"/>
      <c r="N4129"/>
      <c r="O4129"/>
      <c r="P4129"/>
      <c r="Q4129"/>
      <c r="R4129"/>
      <c r="S4129"/>
      <c r="T4129"/>
      <c r="U4129"/>
    </row>
    <row r="4130" spans="1:21" ht="15.75" customHeight="1">
      <c r="A4130"/>
      <c r="B4130"/>
      <c r="C4130"/>
      <c r="D4130"/>
      <c r="E4130"/>
      <c r="F4130"/>
      <c r="G4130"/>
      <c r="H4130"/>
      <c r="I4130" s="8"/>
      <c r="J4130" s="425"/>
      <c r="K4130"/>
      <c r="L4130"/>
      <c r="M4130"/>
      <c r="N4130"/>
      <c r="O4130"/>
      <c r="P4130"/>
      <c r="Q4130"/>
      <c r="R4130"/>
      <c r="S4130"/>
      <c r="T4130"/>
      <c r="U4130"/>
    </row>
    <row r="4131" spans="1:21" ht="15.75" customHeight="1">
      <c r="A4131"/>
      <c r="B4131"/>
      <c r="C4131"/>
      <c r="D4131"/>
      <c r="E4131"/>
      <c r="F4131"/>
      <c r="G4131"/>
      <c r="H4131"/>
      <c r="I4131" s="8"/>
      <c r="J4131" s="425"/>
      <c r="K4131"/>
      <c r="L4131"/>
      <c r="M4131"/>
      <c r="N4131"/>
      <c r="O4131"/>
      <c r="P4131"/>
      <c r="Q4131"/>
      <c r="R4131"/>
      <c r="S4131"/>
      <c r="T4131"/>
      <c r="U4131"/>
    </row>
    <row r="4132" spans="1:21" ht="15.75" customHeight="1">
      <c r="A4132"/>
      <c r="B4132"/>
      <c r="C4132"/>
      <c r="D4132"/>
      <c r="E4132"/>
      <c r="F4132"/>
      <c r="G4132"/>
      <c r="H4132"/>
      <c r="I4132" s="8"/>
      <c r="J4132" s="425"/>
      <c r="K4132"/>
      <c r="L4132"/>
      <c r="M4132"/>
      <c r="N4132"/>
      <c r="O4132"/>
      <c r="P4132"/>
      <c r="Q4132"/>
      <c r="R4132"/>
      <c r="S4132"/>
      <c r="T4132"/>
      <c r="U4132"/>
    </row>
    <row r="4133" spans="1:21" ht="15.75" customHeight="1">
      <c r="A4133"/>
      <c r="B4133"/>
      <c r="C4133"/>
      <c r="D4133"/>
      <c r="E4133"/>
      <c r="F4133"/>
      <c r="G4133"/>
      <c r="H4133"/>
      <c r="I4133" s="8"/>
      <c r="J4133" s="425"/>
      <c r="K4133"/>
      <c r="L4133"/>
      <c r="M4133"/>
      <c r="N4133"/>
      <c r="O4133"/>
      <c r="P4133"/>
      <c r="Q4133"/>
      <c r="R4133"/>
      <c r="S4133"/>
      <c r="T4133"/>
      <c r="U4133"/>
    </row>
    <row r="4134" spans="1:21" ht="15.75" customHeight="1">
      <c r="A4134"/>
      <c r="B4134"/>
      <c r="C4134"/>
      <c r="D4134"/>
      <c r="E4134"/>
      <c r="F4134"/>
      <c r="G4134"/>
      <c r="H4134"/>
      <c r="I4134" s="8"/>
      <c r="J4134" s="425"/>
      <c r="K4134"/>
      <c r="L4134"/>
      <c r="M4134"/>
      <c r="N4134"/>
      <c r="O4134"/>
      <c r="P4134"/>
      <c r="Q4134"/>
      <c r="R4134"/>
      <c r="S4134"/>
      <c r="T4134"/>
      <c r="U4134"/>
    </row>
    <row r="4135" spans="1:21" ht="15.75" customHeight="1">
      <c r="A4135"/>
      <c r="B4135"/>
      <c r="C4135"/>
      <c r="D4135"/>
      <c r="E4135"/>
      <c r="F4135"/>
      <c r="G4135"/>
      <c r="H4135"/>
      <c r="I4135" s="8"/>
      <c r="J4135" s="425"/>
      <c r="K4135"/>
      <c r="L4135"/>
      <c r="M4135"/>
      <c r="N4135"/>
      <c r="O4135"/>
      <c r="P4135"/>
      <c r="Q4135"/>
      <c r="R4135"/>
      <c r="S4135"/>
      <c r="T4135"/>
      <c r="U4135"/>
    </row>
    <row r="4136" spans="1:21" ht="15.75" customHeight="1">
      <c r="A4136"/>
      <c r="B4136"/>
      <c r="C4136"/>
      <c r="D4136"/>
      <c r="E4136"/>
      <c r="F4136"/>
      <c r="G4136"/>
      <c r="H4136"/>
      <c r="I4136" s="8"/>
      <c r="J4136" s="425"/>
      <c r="K4136"/>
      <c r="L4136"/>
      <c r="M4136"/>
      <c r="N4136"/>
      <c r="O4136"/>
      <c r="P4136"/>
      <c r="Q4136"/>
      <c r="R4136"/>
      <c r="S4136"/>
      <c r="T4136"/>
      <c r="U4136"/>
    </row>
    <row r="4137" spans="1:21" ht="15.75" customHeight="1">
      <c r="A4137"/>
      <c r="B4137"/>
      <c r="C4137"/>
      <c r="D4137"/>
      <c r="E4137"/>
      <c r="F4137"/>
      <c r="G4137"/>
      <c r="H4137"/>
      <c r="I4137" s="8"/>
      <c r="J4137" s="425"/>
      <c r="K4137"/>
      <c r="L4137"/>
      <c r="M4137"/>
      <c r="N4137"/>
      <c r="O4137"/>
      <c r="P4137"/>
      <c r="Q4137"/>
      <c r="R4137"/>
      <c r="S4137"/>
      <c r="T4137"/>
      <c r="U4137"/>
    </row>
    <row r="4138" spans="1:21" ht="15.75" customHeight="1">
      <c r="A4138"/>
      <c r="B4138"/>
      <c r="C4138"/>
      <c r="D4138"/>
      <c r="E4138"/>
      <c r="F4138"/>
      <c r="G4138"/>
      <c r="H4138"/>
      <c r="I4138" s="8"/>
      <c r="J4138" s="425"/>
      <c r="K4138"/>
      <c r="L4138"/>
      <c r="M4138"/>
      <c r="N4138"/>
      <c r="O4138"/>
      <c r="P4138"/>
      <c r="Q4138"/>
      <c r="R4138"/>
      <c r="S4138"/>
      <c r="T4138"/>
      <c r="U4138"/>
    </row>
    <row r="4139" spans="1:21" ht="15.75" customHeight="1">
      <c r="A4139"/>
      <c r="B4139"/>
      <c r="C4139"/>
      <c r="D4139"/>
      <c r="E4139"/>
      <c r="F4139"/>
      <c r="G4139"/>
      <c r="H4139"/>
      <c r="I4139" s="8"/>
      <c r="J4139" s="425"/>
      <c r="K4139"/>
      <c r="L4139"/>
      <c r="M4139"/>
      <c r="N4139"/>
      <c r="O4139"/>
      <c r="P4139"/>
      <c r="Q4139"/>
      <c r="R4139"/>
      <c r="S4139"/>
      <c r="T4139"/>
      <c r="U4139"/>
    </row>
    <row r="4140" spans="1:21" ht="15.75" customHeight="1">
      <c r="A4140"/>
      <c r="B4140"/>
      <c r="C4140"/>
      <c r="D4140"/>
      <c r="E4140"/>
      <c r="F4140"/>
      <c r="G4140"/>
      <c r="H4140"/>
      <c r="I4140" s="8"/>
      <c r="J4140" s="425"/>
      <c r="K4140"/>
      <c r="L4140"/>
      <c r="M4140"/>
      <c r="N4140"/>
      <c r="O4140"/>
      <c r="P4140"/>
      <c r="Q4140"/>
      <c r="R4140"/>
      <c r="S4140"/>
      <c r="T4140"/>
      <c r="U4140"/>
    </row>
    <row r="4141" spans="1:21" ht="15.75" customHeight="1">
      <c r="A4141"/>
      <c r="B4141"/>
      <c r="C4141"/>
      <c r="D4141"/>
      <c r="E4141"/>
      <c r="F4141"/>
      <c r="G4141"/>
      <c r="H4141"/>
      <c r="I4141" s="8"/>
      <c r="J4141" s="425"/>
      <c r="K4141"/>
      <c r="L4141"/>
      <c r="M4141"/>
      <c r="N4141"/>
      <c r="O4141"/>
      <c r="P4141"/>
      <c r="Q4141"/>
      <c r="R4141"/>
      <c r="S4141"/>
      <c r="T4141"/>
      <c r="U4141"/>
    </row>
    <row r="4142" spans="1:21" ht="15.75" customHeight="1">
      <c r="A4142"/>
      <c r="B4142"/>
      <c r="C4142"/>
      <c r="D4142"/>
      <c r="E4142"/>
      <c r="F4142"/>
      <c r="G4142"/>
      <c r="H4142"/>
      <c r="I4142" s="8"/>
      <c r="J4142" s="425"/>
      <c r="K4142"/>
      <c r="L4142"/>
      <c r="M4142"/>
      <c r="N4142"/>
      <c r="O4142"/>
      <c r="P4142"/>
      <c r="Q4142"/>
      <c r="R4142"/>
      <c r="S4142"/>
      <c r="T4142"/>
      <c r="U4142"/>
    </row>
    <row r="4143" spans="1:21" ht="15.75" customHeight="1">
      <c r="A4143"/>
      <c r="B4143"/>
      <c r="C4143"/>
      <c r="D4143"/>
      <c r="E4143"/>
      <c r="F4143"/>
      <c r="G4143"/>
      <c r="H4143"/>
      <c r="I4143" s="8"/>
      <c r="J4143" s="425"/>
      <c r="K4143"/>
      <c r="L4143"/>
      <c r="M4143"/>
      <c r="N4143"/>
      <c r="O4143"/>
      <c r="P4143"/>
      <c r="Q4143"/>
      <c r="R4143"/>
      <c r="S4143"/>
      <c r="T4143"/>
      <c r="U4143"/>
    </row>
    <row r="4144" spans="1:21" ht="15.75" customHeight="1">
      <c r="A4144"/>
      <c r="B4144"/>
      <c r="C4144"/>
      <c r="D4144"/>
      <c r="E4144"/>
      <c r="F4144"/>
      <c r="G4144"/>
      <c r="H4144"/>
      <c r="I4144" s="8"/>
      <c r="J4144" s="425"/>
      <c r="K4144"/>
      <c r="L4144"/>
      <c r="M4144"/>
      <c r="N4144"/>
      <c r="O4144"/>
      <c r="P4144"/>
      <c r="Q4144"/>
      <c r="R4144"/>
      <c r="S4144"/>
      <c r="T4144"/>
      <c r="U4144"/>
    </row>
    <row r="4145" spans="1:21" ht="15.75" customHeight="1">
      <c r="A4145"/>
      <c r="B4145"/>
      <c r="C4145"/>
      <c r="D4145"/>
      <c r="E4145"/>
      <c r="F4145"/>
      <c r="G4145"/>
      <c r="H4145"/>
      <c r="I4145" s="8"/>
      <c r="J4145" s="425"/>
      <c r="K4145"/>
      <c r="L4145"/>
      <c r="M4145"/>
      <c r="N4145"/>
      <c r="O4145"/>
      <c r="P4145"/>
      <c r="Q4145"/>
      <c r="R4145"/>
      <c r="S4145"/>
      <c r="T4145"/>
      <c r="U4145"/>
    </row>
    <row r="4146" spans="1:21" ht="15.75" customHeight="1">
      <c r="A4146"/>
      <c r="B4146"/>
      <c r="C4146"/>
      <c r="D4146"/>
      <c r="E4146"/>
      <c r="F4146"/>
      <c r="G4146"/>
      <c r="H4146"/>
      <c r="I4146" s="8"/>
      <c r="J4146" s="425"/>
      <c r="K4146"/>
      <c r="L4146"/>
      <c r="M4146"/>
      <c r="N4146"/>
      <c r="O4146"/>
      <c r="P4146"/>
      <c r="Q4146"/>
      <c r="R4146"/>
      <c r="S4146"/>
      <c r="T4146"/>
      <c r="U4146"/>
    </row>
    <row r="4147" spans="1:21" ht="15.75" customHeight="1">
      <c r="A4147"/>
      <c r="B4147"/>
      <c r="C4147"/>
      <c r="D4147"/>
      <c r="E4147"/>
      <c r="F4147"/>
      <c r="G4147"/>
      <c r="H4147"/>
      <c r="I4147" s="8"/>
      <c r="J4147" s="425"/>
      <c r="K4147"/>
      <c r="L4147"/>
      <c r="M4147"/>
      <c r="N4147"/>
      <c r="O4147"/>
      <c r="P4147"/>
      <c r="Q4147"/>
      <c r="R4147"/>
      <c r="S4147"/>
      <c r="T4147"/>
      <c r="U4147"/>
    </row>
    <row r="4148" spans="1:21" ht="15.75" customHeight="1">
      <c r="A4148"/>
      <c r="B4148"/>
      <c r="C4148"/>
      <c r="D4148"/>
      <c r="E4148"/>
      <c r="F4148"/>
      <c r="G4148"/>
      <c r="H4148"/>
      <c r="I4148" s="8"/>
      <c r="J4148" s="425"/>
      <c r="K4148"/>
      <c r="L4148"/>
      <c r="M4148"/>
      <c r="N4148"/>
      <c r="O4148"/>
      <c r="P4148"/>
      <c r="Q4148"/>
      <c r="R4148"/>
      <c r="S4148"/>
      <c r="T4148"/>
      <c r="U4148"/>
    </row>
    <row r="4149" spans="1:21" ht="15.75" customHeight="1">
      <c r="A4149"/>
      <c r="B4149"/>
      <c r="C4149"/>
      <c r="D4149"/>
      <c r="E4149"/>
      <c r="F4149"/>
      <c r="G4149"/>
      <c r="H4149"/>
      <c r="I4149" s="8"/>
      <c r="J4149" s="425"/>
      <c r="K4149"/>
      <c r="L4149"/>
      <c r="M4149"/>
      <c r="N4149"/>
      <c r="O4149"/>
      <c r="P4149"/>
      <c r="Q4149"/>
      <c r="R4149"/>
      <c r="S4149"/>
      <c r="T4149"/>
      <c r="U4149"/>
    </row>
    <row r="4150" spans="1:21" ht="15.75" customHeight="1">
      <c r="A4150"/>
      <c r="B4150"/>
      <c r="C4150"/>
      <c r="D4150"/>
      <c r="E4150"/>
      <c r="F4150"/>
      <c r="G4150"/>
      <c r="H4150"/>
      <c r="I4150" s="8"/>
      <c r="J4150" s="425"/>
      <c r="K4150"/>
      <c r="L4150"/>
      <c r="M4150"/>
      <c r="N4150"/>
      <c r="O4150"/>
      <c r="P4150"/>
      <c r="Q4150"/>
      <c r="R4150"/>
      <c r="S4150"/>
      <c r="T4150"/>
      <c r="U4150"/>
    </row>
    <row r="4151" spans="1:21" ht="15.75" customHeight="1">
      <c r="A4151"/>
      <c r="B4151"/>
      <c r="C4151"/>
      <c r="D4151"/>
      <c r="E4151"/>
      <c r="F4151"/>
      <c r="G4151"/>
      <c r="H4151"/>
      <c r="I4151" s="8"/>
      <c r="J4151" s="425"/>
      <c r="K4151"/>
      <c r="L4151"/>
      <c r="M4151"/>
      <c r="N4151"/>
      <c r="O4151"/>
      <c r="P4151"/>
      <c r="Q4151"/>
      <c r="R4151"/>
      <c r="S4151"/>
      <c r="T4151"/>
      <c r="U4151"/>
    </row>
    <row r="4152" spans="1:21" ht="15.75" customHeight="1">
      <c r="A4152"/>
      <c r="B4152"/>
      <c r="C4152"/>
      <c r="D4152"/>
      <c r="E4152"/>
      <c r="F4152"/>
      <c r="G4152"/>
      <c r="H4152"/>
      <c r="I4152" s="8"/>
      <c r="J4152" s="425"/>
      <c r="K4152"/>
      <c r="L4152"/>
      <c r="M4152"/>
      <c r="N4152"/>
      <c r="O4152"/>
      <c r="P4152"/>
      <c r="Q4152"/>
      <c r="R4152"/>
      <c r="S4152"/>
      <c r="T4152"/>
      <c r="U4152"/>
    </row>
    <row r="4153" spans="1:21" ht="15.75" customHeight="1">
      <c r="A4153"/>
      <c r="B4153"/>
      <c r="C4153"/>
      <c r="D4153"/>
      <c r="E4153"/>
      <c r="F4153"/>
      <c r="G4153"/>
      <c r="H4153"/>
      <c r="I4153" s="8"/>
      <c r="J4153" s="425"/>
      <c r="K4153"/>
      <c r="L4153"/>
      <c r="M4153"/>
      <c r="N4153"/>
      <c r="O4153"/>
      <c r="P4153"/>
      <c r="Q4153"/>
      <c r="R4153"/>
      <c r="S4153"/>
      <c r="T4153"/>
      <c r="U4153"/>
    </row>
    <row r="4154" spans="1:21" ht="15.75" customHeight="1">
      <c r="A4154"/>
      <c r="B4154"/>
      <c r="C4154"/>
      <c r="D4154"/>
      <c r="E4154"/>
      <c r="F4154"/>
      <c r="G4154"/>
      <c r="H4154"/>
      <c r="I4154" s="8"/>
      <c r="J4154" s="425"/>
      <c r="K4154"/>
      <c r="L4154"/>
      <c r="M4154"/>
      <c r="N4154"/>
      <c r="O4154"/>
      <c r="P4154"/>
      <c r="Q4154"/>
      <c r="R4154"/>
      <c r="S4154"/>
      <c r="T4154"/>
      <c r="U4154"/>
    </row>
    <row r="4155" spans="1:21" ht="15.75" customHeight="1">
      <c r="A4155"/>
      <c r="B4155"/>
      <c r="C4155"/>
      <c r="D4155"/>
      <c r="E4155"/>
      <c r="F4155"/>
      <c r="G4155"/>
      <c r="H4155"/>
      <c r="I4155" s="8"/>
      <c r="J4155" s="425"/>
      <c r="K4155"/>
      <c r="L4155"/>
      <c r="M4155"/>
      <c r="N4155"/>
      <c r="O4155"/>
      <c r="P4155"/>
      <c r="Q4155"/>
      <c r="R4155"/>
      <c r="S4155"/>
      <c r="T4155"/>
      <c r="U4155"/>
    </row>
    <row r="4156" spans="1:21" ht="15.75" customHeight="1">
      <c r="A4156"/>
      <c r="B4156"/>
      <c r="C4156"/>
      <c r="D4156"/>
      <c r="E4156"/>
      <c r="F4156"/>
      <c r="G4156"/>
      <c r="H4156"/>
      <c r="I4156" s="8"/>
      <c r="J4156" s="425"/>
      <c r="K4156"/>
      <c r="L4156"/>
      <c r="M4156"/>
      <c r="N4156"/>
      <c r="O4156"/>
      <c r="P4156"/>
      <c r="Q4156"/>
      <c r="R4156"/>
      <c r="S4156"/>
      <c r="T4156"/>
      <c r="U4156"/>
    </row>
    <row r="4157" spans="1:21" ht="15.75" customHeight="1">
      <c r="A4157"/>
      <c r="B4157"/>
      <c r="C4157"/>
      <c r="D4157"/>
      <c r="E4157"/>
      <c r="F4157"/>
      <c r="G4157"/>
      <c r="H4157"/>
      <c r="I4157" s="8"/>
      <c r="J4157" s="425"/>
      <c r="K4157"/>
      <c r="L4157"/>
      <c r="M4157"/>
      <c r="N4157"/>
      <c r="O4157"/>
      <c r="P4157"/>
      <c r="Q4157"/>
      <c r="R4157"/>
      <c r="S4157"/>
      <c r="T4157"/>
      <c r="U4157"/>
    </row>
    <row r="4158" spans="1:21" ht="15.75" customHeight="1">
      <c r="A4158"/>
      <c r="B4158"/>
      <c r="C4158"/>
      <c r="D4158"/>
      <c r="E4158"/>
      <c r="F4158"/>
      <c r="G4158"/>
      <c r="H4158"/>
      <c r="I4158" s="8"/>
      <c r="J4158" s="425"/>
      <c r="K4158"/>
      <c r="L4158"/>
      <c r="M4158"/>
      <c r="N4158"/>
      <c r="O4158"/>
      <c r="P4158"/>
      <c r="Q4158"/>
      <c r="R4158"/>
      <c r="S4158"/>
      <c r="T4158"/>
      <c r="U4158"/>
    </row>
    <row r="4159" spans="1:21" ht="15.75" customHeight="1">
      <c r="A4159"/>
      <c r="B4159"/>
      <c r="C4159"/>
      <c r="D4159"/>
      <c r="E4159"/>
      <c r="F4159"/>
      <c r="G4159"/>
      <c r="H4159"/>
      <c r="I4159" s="8"/>
      <c r="J4159" s="425"/>
      <c r="K4159"/>
      <c r="L4159"/>
      <c r="M4159"/>
      <c r="N4159"/>
      <c r="O4159"/>
      <c r="P4159"/>
      <c r="Q4159"/>
      <c r="R4159"/>
      <c r="S4159"/>
      <c r="T4159"/>
      <c r="U4159"/>
    </row>
    <row r="4160" spans="1:21" ht="15.75" customHeight="1">
      <c r="A4160"/>
      <c r="B4160"/>
      <c r="C4160"/>
      <c r="D4160"/>
      <c r="E4160"/>
      <c r="F4160"/>
      <c r="G4160"/>
      <c r="H4160"/>
      <c r="I4160" s="8"/>
      <c r="J4160" s="425"/>
      <c r="K4160"/>
      <c r="L4160"/>
      <c r="M4160"/>
      <c r="N4160"/>
      <c r="O4160"/>
      <c r="P4160"/>
      <c r="Q4160"/>
      <c r="R4160"/>
      <c r="S4160"/>
      <c r="T4160"/>
      <c r="U4160"/>
    </row>
    <row r="4161" spans="1:21" ht="15.75" customHeight="1">
      <c r="A4161"/>
      <c r="B4161"/>
      <c r="C4161"/>
      <c r="D4161"/>
      <c r="E4161"/>
      <c r="F4161"/>
      <c r="G4161"/>
      <c r="H4161"/>
      <c r="I4161" s="8"/>
      <c r="J4161" s="425"/>
      <c r="K4161"/>
      <c r="L4161"/>
      <c r="M4161"/>
      <c r="N4161"/>
      <c r="O4161"/>
      <c r="P4161"/>
      <c r="Q4161"/>
      <c r="R4161"/>
      <c r="S4161"/>
      <c r="T4161"/>
      <c r="U4161"/>
    </row>
    <row r="4162" spans="1:21" ht="15.75" customHeight="1">
      <c r="A4162"/>
      <c r="B4162"/>
      <c r="C4162"/>
      <c r="D4162"/>
      <c r="E4162"/>
      <c r="F4162"/>
      <c r="G4162"/>
      <c r="H4162"/>
      <c r="I4162" s="8"/>
      <c r="J4162" s="425"/>
      <c r="K4162"/>
      <c r="L4162"/>
      <c r="M4162"/>
      <c r="N4162"/>
      <c r="O4162"/>
      <c r="P4162"/>
      <c r="Q4162"/>
      <c r="R4162"/>
      <c r="S4162"/>
      <c r="T4162"/>
      <c r="U4162"/>
    </row>
    <row r="4163" spans="1:21" ht="15.75" customHeight="1">
      <c r="A4163"/>
      <c r="B4163"/>
      <c r="C4163"/>
      <c r="D4163"/>
      <c r="E4163"/>
      <c r="F4163"/>
      <c r="G4163"/>
      <c r="H4163"/>
      <c r="I4163" s="8"/>
      <c r="J4163" s="425"/>
      <c r="K4163"/>
      <c r="L4163"/>
      <c r="M4163"/>
      <c r="N4163"/>
      <c r="O4163"/>
      <c r="P4163"/>
      <c r="Q4163"/>
      <c r="R4163"/>
      <c r="S4163"/>
      <c r="T4163"/>
      <c r="U4163"/>
    </row>
    <row r="4164" spans="1:21" ht="15.75" customHeight="1">
      <c r="A4164"/>
      <c r="B4164"/>
      <c r="C4164"/>
      <c r="D4164"/>
      <c r="E4164"/>
      <c r="F4164"/>
      <c r="G4164"/>
      <c r="H4164"/>
      <c r="I4164" s="8"/>
      <c r="J4164" s="425"/>
      <c r="K4164"/>
      <c r="L4164"/>
      <c r="M4164"/>
      <c r="N4164"/>
      <c r="O4164"/>
      <c r="P4164"/>
      <c r="Q4164"/>
      <c r="R4164"/>
      <c r="S4164"/>
      <c r="T4164"/>
      <c r="U4164"/>
    </row>
    <row r="4165" spans="1:21" ht="15.75" customHeight="1">
      <c r="A4165"/>
      <c r="B4165"/>
      <c r="C4165"/>
      <c r="D4165"/>
      <c r="E4165"/>
      <c r="F4165"/>
      <c r="G4165"/>
      <c r="H4165"/>
      <c r="I4165" s="8"/>
      <c r="J4165" s="425"/>
      <c r="K4165"/>
      <c r="L4165"/>
      <c r="M4165"/>
      <c r="N4165"/>
      <c r="O4165"/>
      <c r="P4165"/>
      <c r="Q4165"/>
      <c r="R4165"/>
      <c r="S4165"/>
      <c r="T4165"/>
      <c r="U4165"/>
    </row>
    <row r="4166" spans="1:21" ht="15.75" customHeight="1">
      <c r="A4166"/>
      <c r="B4166"/>
      <c r="C4166"/>
      <c r="D4166"/>
      <c r="E4166"/>
      <c r="F4166"/>
      <c r="G4166"/>
      <c r="H4166"/>
      <c r="I4166" s="8"/>
      <c r="J4166" s="425"/>
      <c r="K4166"/>
      <c r="L4166"/>
      <c r="M4166"/>
      <c r="N4166"/>
      <c r="O4166"/>
      <c r="P4166"/>
      <c r="Q4166"/>
      <c r="R4166"/>
      <c r="S4166"/>
      <c r="T4166"/>
      <c r="U4166"/>
    </row>
    <row r="4167" spans="1:21" ht="15.75" customHeight="1">
      <c r="A4167"/>
      <c r="B4167"/>
      <c r="C4167"/>
      <c r="D4167"/>
      <c r="E4167"/>
      <c r="F4167"/>
      <c r="G4167"/>
      <c r="H4167"/>
      <c r="I4167" s="8"/>
      <c r="J4167" s="425"/>
      <c r="K4167"/>
      <c r="L4167"/>
      <c r="M4167"/>
      <c r="N4167"/>
      <c r="O4167"/>
      <c r="P4167"/>
      <c r="Q4167"/>
      <c r="R4167"/>
      <c r="S4167"/>
      <c r="T4167"/>
      <c r="U4167"/>
    </row>
    <row r="4168" spans="1:21" ht="15.75" customHeight="1">
      <c r="A4168"/>
      <c r="B4168"/>
      <c r="C4168"/>
      <c r="D4168"/>
      <c r="E4168"/>
      <c r="F4168"/>
      <c r="G4168"/>
      <c r="H4168"/>
      <c r="I4168" s="8"/>
      <c r="J4168" s="425"/>
      <c r="K4168"/>
      <c r="L4168"/>
      <c r="M4168"/>
      <c r="N4168"/>
      <c r="O4168"/>
      <c r="P4168"/>
      <c r="Q4168"/>
      <c r="R4168"/>
      <c r="S4168"/>
      <c r="T4168"/>
      <c r="U4168"/>
    </row>
    <row r="4169" spans="1:21" ht="15.75" customHeight="1">
      <c r="A4169"/>
      <c r="B4169"/>
      <c r="C4169"/>
      <c r="D4169"/>
      <c r="E4169"/>
      <c r="F4169"/>
      <c r="G4169"/>
      <c r="H4169"/>
      <c r="I4169" s="8"/>
      <c r="J4169" s="425"/>
      <c r="K4169"/>
      <c r="L4169"/>
      <c r="M4169"/>
      <c r="N4169"/>
      <c r="O4169"/>
      <c r="P4169"/>
      <c r="Q4169"/>
      <c r="R4169"/>
      <c r="S4169"/>
      <c r="T4169"/>
      <c r="U4169"/>
    </row>
    <row r="4170" spans="1:21" ht="15.75" customHeight="1">
      <c r="A4170"/>
      <c r="B4170"/>
      <c r="C4170"/>
      <c r="D4170"/>
      <c r="E4170"/>
      <c r="F4170"/>
      <c r="G4170"/>
      <c r="H4170"/>
      <c r="I4170" s="8"/>
      <c r="J4170" s="425"/>
      <c r="K4170"/>
      <c r="L4170"/>
      <c r="M4170"/>
      <c r="N4170"/>
      <c r="O4170"/>
      <c r="P4170"/>
      <c r="Q4170"/>
      <c r="R4170"/>
      <c r="S4170"/>
      <c r="T4170"/>
      <c r="U4170"/>
    </row>
    <row r="4171" spans="1:21" ht="15.75" customHeight="1">
      <c r="A4171"/>
      <c r="B4171"/>
      <c r="C4171"/>
      <c r="D4171"/>
      <c r="E4171"/>
      <c r="F4171"/>
      <c r="G4171"/>
      <c r="H4171"/>
      <c r="I4171" s="8"/>
      <c r="J4171" s="425"/>
      <c r="K4171"/>
      <c r="L4171"/>
      <c r="M4171"/>
      <c r="N4171"/>
      <c r="O4171"/>
      <c r="P4171"/>
      <c r="Q4171"/>
      <c r="R4171"/>
      <c r="S4171"/>
      <c r="T4171"/>
      <c r="U4171"/>
    </row>
    <row r="4172" spans="1:21" ht="15.75" customHeight="1">
      <c r="A4172"/>
      <c r="B4172"/>
      <c r="C4172"/>
      <c r="D4172"/>
      <c r="E4172"/>
      <c r="F4172"/>
      <c r="G4172"/>
      <c r="H4172"/>
      <c r="I4172" s="8"/>
      <c r="J4172" s="425"/>
      <c r="K4172"/>
      <c r="L4172"/>
      <c r="M4172"/>
      <c r="N4172"/>
      <c r="O4172"/>
      <c r="P4172"/>
      <c r="Q4172"/>
      <c r="R4172"/>
      <c r="S4172"/>
      <c r="T4172"/>
      <c r="U4172"/>
    </row>
    <row r="4173" spans="1:21" ht="15.75" customHeight="1">
      <c r="A4173"/>
      <c r="B4173"/>
      <c r="C4173"/>
      <c r="D4173"/>
      <c r="E4173"/>
      <c r="F4173"/>
      <c r="G4173"/>
      <c r="H4173"/>
      <c r="I4173" s="8"/>
      <c r="J4173" s="425"/>
      <c r="K4173"/>
      <c r="L4173"/>
      <c r="M4173"/>
      <c r="N4173"/>
      <c r="O4173"/>
      <c r="P4173"/>
      <c r="Q4173"/>
      <c r="R4173"/>
      <c r="S4173"/>
      <c r="T4173"/>
      <c r="U4173"/>
    </row>
    <row r="4174" spans="1:21" ht="15.75" customHeight="1">
      <c r="A4174"/>
      <c r="B4174"/>
      <c r="C4174"/>
      <c r="D4174"/>
      <c r="E4174"/>
      <c r="F4174"/>
      <c r="G4174"/>
      <c r="H4174"/>
      <c r="I4174" s="8"/>
      <c r="J4174" s="425"/>
      <c r="K4174"/>
      <c r="L4174"/>
      <c r="M4174"/>
      <c r="N4174"/>
      <c r="O4174"/>
      <c r="P4174"/>
      <c r="Q4174"/>
      <c r="R4174"/>
      <c r="S4174"/>
      <c r="T4174"/>
      <c r="U4174"/>
    </row>
    <row r="4175" spans="1:21" ht="15.75" customHeight="1">
      <c r="A4175"/>
      <c r="B4175"/>
      <c r="C4175"/>
      <c r="D4175"/>
      <c r="E4175"/>
      <c r="F4175"/>
      <c r="G4175"/>
      <c r="H4175"/>
      <c r="I4175" s="8"/>
      <c r="J4175" s="425"/>
      <c r="K4175"/>
      <c r="L4175"/>
      <c r="M4175"/>
      <c r="N4175"/>
      <c r="O4175"/>
      <c r="P4175"/>
      <c r="Q4175"/>
      <c r="R4175"/>
      <c r="S4175"/>
      <c r="T4175"/>
      <c r="U4175"/>
    </row>
    <row r="4176" spans="1:21" ht="15.75" customHeight="1">
      <c r="A4176"/>
      <c r="B4176"/>
      <c r="C4176"/>
      <c r="D4176"/>
      <c r="E4176"/>
      <c r="F4176"/>
      <c r="G4176"/>
      <c r="H4176"/>
      <c r="I4176" s="8"/>
      <c r="J4176" s="425"/>
      <c r="K4176"/>
      <c r="L4176"/>
      <c r="M4176"/>
      <c r="N4176"/>
      <c r="O4176"/>
      <c r="P4176"/>
      <c r="Q4176"/>
      <c r="R4176"/>
      <c r="S4176"/>
      <c r="T4176"/>
      <c r="U4176"/>
    </row>
    <row r="4177" spans="1:21" ht="15.75" customHeight="1">
      <c r="A4177"/>
      <c r="B4177"/>
      <c r="C4177"/>
      <c r="D4177"/>
      <c r="E4177"/>
      <c r="F4177"/>
      <c r="G4177"/>
      <c r="H4177"/>
      <c r="I4177" s="8"/>
      <c r="J4177" s="425"/>
      <c r="K4177"/>
      <c r="L4177"/>
      <c r="M4177"/>
      <c r="N4177"/>
      <c r="O4177"/>
      <c r="P4177"/>
      <c r="Q4177"/>
      <c r="R4177"/>
      <c r="S4177"/>
      <c r="T4177"/>
      <c r="U4177"/>
    </row>
    <row r="4178" spans="1:21" ht="15.75" customHeight="1">
      <c r="A4178"/>
      <c r="B4178"/>
      <c r="C4178"/>
      <c r="D4178"/>
      <c r="E4178"/>
      <c r="F4178"/>
      <c r="G4178"/>
      <c r="H4178"/>
      <c r="I4178" s="8"/>
      <c r="J4178" s="425"/>
      <c r="K4178"/>
      <c r="L4178"/>
      <c r="M4178"/>
      <c r="N4178"/>
      <c r="O4178"/>
      <c r="P4178"/>
      <c r="Q4178"/>
      <c r="R4178"/>
      <c r="S4178"/>
      <c r="T4178"/>
      <c r="U4178"/>
    </row>
    <row r="4179" spans="1:21" ht="15.75" customHeight="1">
      <c r="A4179"/>
      <c r="B4179"/>
      <c r="C4179"/>
      <c r="D4179"/>
      <c r="E4179"/>
      <c r="F4179"/>
      <c r="G4179"/>
      <c r="H4179"/>
      <c r="I4179" s="8"/>
      <c r="J4179" s="425"/>
      <c r="K4179"/>
      <c r="L4179"/>
      <c r="M4179"/>
      <c r="N4179"/>
      <c r="O4179"/>
      <c r="P4179"/>
      <c r="Q4179"/>
      <c r="R4179"/>
      <c r="S4179"/>
      <c r="T4179"/>
      <c r="U4179"/>
    </row>
    <row r="4180" spans="1:21" ht="15.75" customHeight="1">
      <c r="A4180"/>
      <c r="B4180"/>
      <c r="C4180"/>
      <c r="D4180"/>
      <c r="E4180"/>
      <c r="F4180"/>
      <c r="G4180"/>
      <c r="H4180"/>
      <c r="I4180" s="8"/>
      <c r="J4180" s="425"/>
      <c r="K4180"/>
      <c r="L4180"/>
      <c r="M4180"/>
      <c r="N4180"/>
      <c r="O4180"/>
      <c r="P4180"/>
      <c r="Q4180"/>
      <c r="R4180"/>
      <c r="S4180"/>
      <c r="T4180"/>
      <c r="U4180"/>
    </row>
    <row r="4181" spans="1:21" ht="15.75" customHeight="1">
      <c r="A4181"/>
      <c r="B4181"/>
      <c r="C4181"/>
      <c r="D4181"/>
      <c r="E4181"/>
      <c r="F4181"/>
      <c r="G4181"/>
      <c r="H4181"/>
      <c r="I4181" s="8"/>
      <c r="J4181" s="425"/>
      <c r="K4181"/>
      <c r="L4181"/>
      <c r="M4181"/>
      <c r="N4181"/>
      <c r="O4181"/>
      <c r="P4181"/>
      <c r="Q4181"/>
      <c r="R4181"/>
      <c r="S4181"/>
      <c r="T4181"/>
      <c r="U4181"/>
    </row>
    <row r="4182" spans="1:21" ht="15.75" customHeight="1">
      <c r="A4182"/>
      <c r="B4182"/>
      <c r="C4182"/>
      <c r="D4182"/>
      <c r="E4182"/>
      <c r="F4182"/>
      <c r="G4182"/>
      <c r="H4182"/>
      <c r="I4182" s="8"/>
      <c r="J4182" s="425"/>
      <c r="K4182"/>
      <c r="L4182"/>
      <c r="M4182"/>
      <c r="N4182"/>
      <c r="O4182"/>
      <c r="P4182"/>
      <c r="Q4182"/>
      <c r="R4182"/>
      <c r="S4182"/>
      <c r="T4182"/>
      <c r="U4182"/>
    </row>
    <row r="4183" spans="1:21" ht="15.75" customHeight="1">
      <c r="A4183"/>
      <c r="B4183"/>
      <c r="C4183"/>
      <c r="D4183"/>
      <c r="E4183"/>
      <c r="F4183"/>
      <c r="G4183"/>
      <c r="H4183"/>
      <c r="I4183" s="8"/>
      <c r="J4183" s="425"/>
      <c r="K4183"/>
      <c r="L4183"/>
      <c r="M4183"/>
      <c r="N4183"/>
      <c r="O4183"/>
      <c r="P4183"/>
      <c r="Q4183"/>
      <c r="R4183"/>
      <c r="S4183"/>
      <c r="T4183"/>
      <c r="U4183"/>
    </row>
    <row r="4184" spans="1:21" ht="15.75" customHeight="1">
      <c r="A4184"/>
      <c r="B4184"/>
      <c r="C4184"/>
      <c r="D4184"/>
      <c r="E4184"/>
      <c r="F4184"/>
      <c r="G4184"/>
      <c r="H4184"/>
      <c r="I4184" s="8"/>
      <c r="J4184" s="425"/>
      <c r="K4184"/>
      <c r="L4184"/>
      <c r="M4184"/>
      <c r="N4184"/>
      <c r="O4184"/>
      <c r="P4184"/>
      <c r="Q4184"/>
      <c r="R4184"/>
      <c r="S4184"/>
      <c r="T4184"/>
      <c r="U4184"/>
    </row>
    <row r="4185" spans="1:21" ht="15.75" customHeight="1">
      <c r="A4185"/>
      <c r="B4185"/>
      <c r="C4185"/>
      <c r="D4185"/>
      <c r="E4185"/>
      <c r="F4185"/>
      <c r="G4185"/>
      <c r="H4185"/>
      <c r="I4185" s="8"/>
      <c r="J4185" s="425"/>
      <c r="K4185"/>
      <c r="L4185"/>
      <c r="M4185"/>
      <c r="N4185"/>
      <c r="O4185"/>
      <c r="P4185"/>
      <c r="Q4185"/>
      <c r="R4185"/>
      <c r="S4185"/>
      <c r="T4185"/>
      <c r="U4185"/>
    </row>
    <row r="4186" spans="1:21" ht="15.75" customHeight="1">
      <c r="A4186"/>
      <c r="B4186"/>
      <c r="C4186"/>
      <c r="D4186"/>
      <c r="E4186"/>
      <c r="F4186"/>
      <c r="G4186"/>
      <c r="H4186"/>
      <c r="I4186" s="8"/>
      <c r="J4186" s="425"/>
      <c r="K4186"/>
      <c r="L4186"/>
      <c r="M4186"/>
      <c r="N4186"/>
      <c r="O4186"/>
      <c r="P4186"/>
      <c r="Q4186"/>
      <c r="R4186"/>
      <c r="S4186"/>
      <c r="T4186"/>
      <c r="U4186"/>
    </row>
    <row r="4187" spans="1:21" ht="15.75" customHeight="1">
      <c r="A4187"/>
      <c r="B4187"/>
      <c r="C4187"/>
      <c r="D4187"/>
      <c r="E4187"/>
      <c r="F4187"/>
      <c r="G4187"/>
      <c r="H4187"/>
      <c r="I4187" s="8"/>
      <c r="J4187" s="425"/>
      <c r="K4187"/>
      <c r="L4187"/>
      <c r="M4187"/>
      <c r="N4187"/>
      <c r="O4187"/>
      <c r="P4187"/>
      <c r="Q4187"/>
      <c r="R4187"/>
      <c r="S4187"/>
      <c r="T4187"/>
      <c r="U4187"/>
    </row>
    <row r="4188" spans="1:21" ht="15.75" customHeight="1">
      <c r="A4188"/>
      <c r="B4188"/>
      <c r="C4188"/>
      <c r="D4188"/>
      <c r="E4188"/>
      <c r="F4188"/>
      <c r="G4188"/>
      <c r="H4188"/>
      <c r="I4188" s="8"/>
      <c r="J4188" s="425"/>
      <c r="K4188"/>
      <c r="L4188"/>
      <c r="M4188"/>
      <c r="N4188"/>
      <c r="O4188"/>
      <c r="P4188"/>
      <c r="Q4188"/>
      <c r="R4188"/>
      <c r="S4188"/>
      <c r="T4188"/>
      <c r="U4188"/>
    </row>
    <row r="4189" spans="1:21" ht="15.75" customHeight="1">
      <c r="A4189"/>
      <c r="B4189"/>
      <c r="C4189"/>
      <c r="D4189"/>
      <c r="E4189"/>
      <c r="F4189"/>
      <c r="G4189"/>
      <c r="H4189"/>
      <c r="I4189" s="8"/>
      <c r="J4189" s="425"/>
      <c r="K4189"/>
      <c r="L4189"/>
      <c r="M4189"/>
      <c r="N4189"/>
      <c r="O4189"/>
      <c r="P4189"/>
      <c r="Q4189"/>
      <c r="R4189"/>
      <c r="S4189"/>
      <c r="T4189"/>
      <c r="U4189"/>
    </row>
    <row r="4190" spans="1:21" ht="15.75" customHeight="1">
      <c r="A4190"/>
      <c r="B4190"/>
      <c r="C4190"/>
      <c r="D4190"/>
      <c r="E4190"/>
      <c r="F4190"/>
      <c r="G4190"/>
      <c r="H4190"/>
      <c r="I4190" s="8"/>
      <c r="J4190" s="425"/>
      <c r="K4190"/>
      <c r="L4190"/>
      <c r="M4190"/>
      <c r="N4190"/>
      <c r="O4190"/>
      <c r="P4190"/>
      <c r="Q4190"/>
      <c r="R4190"/>
      <c r="S4190"/>
      <c r="T4190"/>
      <c r="U4190"/>
    </row>
    <row r="4191" spans="1:21" ht="15.75" customHeight="1">
      <c r="A4191"/>
      <c r="B4191"/>
      <c r="C4191"/>
      <c r="D4191"/>
      <c r="E4191"/>
      <c r="F4191"/>
      <c r="G4191"/>
      <c r="H4191"/>
      <c r="I4191" s="8"/>
      <c r="J4191" s="425"/>
      <c r="K4191"/>
      <c r="L4191"/>
      <c r="M4191"/>
      <c r="N4191"/>
      <c r="O4191"/>
      <c r="P4191"/>
      <c r="Q4191"/>
      <c r="R4191"/>
      <c r="S4191"/>
      <c r="T4191"/>
      <c r="U4191"/>
    </row>
    <row r="4192" spans="1:21" ht="15.75" customHeight="1">
      <c r="A4192"/>
      <c r="B4192"/>
      <c r="C4192"/>
      <c r="D4192"/>
      <c r="E4192"/>
      <c r="F4192"/>
      <c r="G4192"/>
      <c r="H4192"/>
      <c r="I4192" s="8"/>
      <c r="J4192" s="425"/>
      <c r="K4192"/>
      <c r="L4192"/>
      <c r="M4192"/>
      <c r="N4192"/>
      <c r="O4192"/>
      <c r="P4192"/>
      <c r="Q4192"/>
      <c r="R4192"/>
      <c r="S4192"/>
      <c r="T4192"/>
      <c r="U4192"/>
    </row>
    <row r="4193" spans="1:21" ht="15.75" customHeight="1">
      <c r="A4193"/>
      <c r="B4193"/>
      <c r="C4193"/>
      <c r="D4193"/>
      <c r="E4193"/>
      <c r="F4193"/>
      <c r="G4193"/>
      <c r="H4193"/>
      <c r="I4193" s="8"/>
      <c r="J4193" s="425"/>
      <c r="K4193"/>
      <c r="L4193"/>
      <c r="M4193"/>
      <c r="N4193"/>
      <c r="O4193"/>
      <c r="P4193"/>
      <c r="Q4193"/>
      <c r="R4193"/>
      <c r="S4193"/>
      <c r="T4193"/>
      <c r="U4193"/>
    </row>
    <row r="4194" spans="1:21" ht="15.75" customHeight="1">
      <c r="A4194"/>
      <c r="B4194"/>
      <c r="C4194"/>
      <c r="D4194"/>
      <c r="E4194"/>
      <c r="F4194"/>
      <c r="G4194"/>
      <c r="H4194"/>
      <c r="I4194" s="8"/>
      <c r="J4194" s="425"/>
      <c r="K4194"/>
      <c r="L4194"/>
      <c r="M4194"/>
      <c r="N4194"/>
      <c r="O4194"/>
      <c r="P4194"/>
      <c r="Q4194"/>
      <c r="R4194"/>
      <c r="S4194"/>
      <c r="T4194"/>
      <c r="U4194"/>
    </row>
    <row r="4195" spans="1:21" ht="15.75" customHeight="1">
      <c r="A4195"/>
      <c r="B4195"/>
      <c r="C4195"/>
      <c r="D4195"/>
      <c r="E4195"/>
      <c r="F4195"/>
      <c r="G4195"/>
      <c r="H4195"/>
      <c r="I4195" s="8"/>
      <c r="J4195" s="425"/>
      <c r="K4195"/>
      <c r="L4195"/>
      <c r="M4195"/>
      <c r="N4195"/>
      <c r="O4195"/>
      <c r="P4195"/>
      <c r="Q4195"/>
      <c r="R4195"/>
      <c r="S4195"/>
      <c r="T4195"/>
      <c r="U4195"/>
    </row>
    <row r="4196" spans="1:21" ht="15.75" customHeight="1">
      <c r="A4196"/>
      <c r="B4196"/>
      <c r="C4196"/>
      <c r="D4196"/>
      <c r="E4196"/>
      <c r="F4196"/>
      <c r="G4196"/>
      <c r="H4196"/>
      <c r="I4196" s="8"/>
      <c r="J4196" s="425"/>
      <c r="K4196"/>
      <c r="L4196"/>
      <c r="M4196"/>
      <c r="N4196"/>
      <c r="O4196"/>
      <c r="P4196"/>
      <c r="Q4196"/>
      <c r="R4196"/>
      <c r="S4196"/>
      <c r="T4196"/>
      <c r="U4196"/>
    </row>
    <row r="4197" spans="1:21" ht="15.75" customHeight="1">
      <c r="A4197"/>
      <c r="B4197"/>
      <c r="C4197"/>
      <c r="D4197"/>
      <c r="E4197"/>
      <c r="F4197"/>
      <c r="G4197"/>
      <c r="H4197"/>
      <c r="I4197" s="8"/>
      <c r="J4197" s="425"/>
      <c r="K4197"/>
      <c r="L4197"/>
      <c r="M4197"/>
      <c r="N4197"/>
      <c r="O4197"/>
      <c r="P4197"/>
      <c r="Q4197"/>
      <c r="R4197"/>
      <c r="S4197"/>
      <c r="T4197"/>
      <c r="U4197"/>
    </row>
    <row r="4198" spans="1:21" ht="15.75" customHeight="1">
      <c r="A4198"/>
      <c r="B4198"/>
      <c r="C4198"/>
      <c r="D4198"/>
      <c r="E4198"/>
      <c r="F4198"/>
      <c r="G4198"/>
      <c r="H4198"/>
      <c r="I4198" s="8"/>
      <c r="J4198" s="425"/>
      <c r="K4198"/>
      <c r="L4198"/>
      <c r="M4198"/>
      <c r="N4198"/>
      <c r="O4198"/>
      <c r="P4198"/>
      <c r="Q4198"/>
      <c r="R4198"/>
      <c r="S4198"/>
      <c r="T4198"/>
      <c r="U4198"/>
    </row>
    <row r="4199" spans="1:21" ht="15.75" customHeight="1">
      <c r="A4199"/>
      <c r="B4199"/>
      <c r="C4199"/>
      <c r="D4199"/>
      <c r="E4199"/>
      <c r="F4199"/>
      <c r="G4199"/>
      <c r="H4199"/>
      <c r="I4199" s="8"/>
      <c r="J4199" s="425"/>
      <c r="K4199"/>
      <c r="L4199"/>
      <c r="M4199"/>
      <c r="N4199"/>
      <c r="O4199"/>
      <c r="P4199"/>
      <c r="Q4199"/>
      <c r="R4199"/>
      <c r="S4199"/>
      <c r="T4199"/>
      <c r="U4199"/>
    </row>
    <row r="4200" spans="1:21" ht="15.75" customHeight="1">
      <c r="A4200"/>
      <c r="B4200"/>
      <c r="C4200"/>
      <c r="D4200"/>
      <c r="E4200"/>
      <c r="F4200"/>
      <c r="G4200"/>
      <c r="H4200"/>
      <c r="I4200" s="8"/>
      <c r="J4200" s="425"/>
      <c r="K4200"/>
      <c r="L4200"/>
      <c r="M4200"/>
      <c r="N4200"/>
      <c r="O4200"/>
      <c r="P4200"/>
      <c r="Q4200"/>
      <c r="R4200"/>
      <c r="S4200"/>
      <c r="T4200"/>
      <c r="U4200"/>
    </row>
    <row r="4201" spans="1:21" ht="15.75" customHeight="1">
      <c r="A4201"/>
      <c r="B4201"/>
      <c r="C4201"/>
      <c r="D4201"/>
      <c r="E4201"/>
      <c r="F4201"/>
      <c r="G4201"/>
      <c r="H4201"/>
      <c r="I4201" s="8"/>
      <c r="J4201" s="425"/>
      <c r="K4201"/>
      <c r="L4201"/>
      <c r="M4201"/>
      <c r="N4201"/>
      <c r="O4201"/>
      <c r="P4201"/>
      <c r="Q4201"/>
      <c r="R4201"/>
      <c r="S4201"/>
      <c r="T4201"/>
      <c r="U4201"/>
    </row>
    <row r="4202" spans="1:21" ht="15.75" customHeight="1">
      <c r="A4202"/>
      <c r="B4202"/>
      <c r="C4202"/>
      <c r="D4202"/>
      <c r="E4202"/>
      <c r="F4202"/>
      <c r="G4202"/>
      <c r="H4202"/>
      <c r="I4202" s="8"/>
      <c r="J4202" s="425"/>
      <c r="K4202"/>
      <c r="L4202"/>
      <c r="M4202"/>
      <c r="N4202"/>
      <c r="O4202"/>
      <c r="P4202"/>
      <c r="Q4202"/>
      <c r="R4202"/>
      <c r="S4202"/>
      <c r="T4202"/>
      <c r="U4202"/>
    </row>
    <row r="4203" spans="1:21" ht="15.75" customHeight="1">
      <c r="A4203"/>
      <c r="B4203"/>
      <c r="C4203"/>
      <c r="D4203"/>
      <c r="E4203"/>
      <c r="F4203"/>
      <c r="G4203"/>
      <c r="H4203"/>
      <c r="I4203" s="8"/>
      <c r="J4203" s="425"/>
      <c r="K4203"/>
      <c r="L4203"/>
      <c r="M4203"/>
      <c r="N4203"/>
      <c r="O4203"/>
      <c r="P4203"/>
      <c r="Q4203"/>
      <c r="R4203"/>
      <c r="S4203"/>
      <c r="T4203"/>
      <c r="U4203"/>
    </row>
    <row r="4204" spans="1:21" ht="15.75" customHeight="1">
      <c r="A4204"/>
      <c r="B4204"/>
      <c r="C4204"/>
      <c r="D4204"/>
      <c r="E4204"/>
      <c r="F4204"/>
      <c r="G4204"/>
      <c r="H4204"/>
      <c r="I4204" s="8"/>
      <c r="J4204" s="425"/>
      <c r="K4204"/>
      <c r="L4204"/>
      <c r="M4204"/>
      <c r="N4204"/>
      <c r="O4204"/>
      <c r="P4204"/>
      <c r="Q4204"/>
      <c r="R4204"/>
      <c r="S4204"/>
      <c r="T4204"/>
      <c r="U4204"/>
    </row>
    <row r="4205" spans="1:21" ht="15.75" customHeight="1">
      <c r="A4205"/>
      <c r="B4205"/>
      <c r="C4205"/>
      <c r="D4205"/>
      <c r="E4205"/>
      <c r="F4205"/>
      <c r="G4205"/>
      <c r="H4205"/>
      <c r="I4205" s="8"/>
      <c r="J4205" s="425"/>
      <c r="K4205"/>
      <c r="L4205"/>
      <c r="M4205"/>
      <c r="N4205"/>
      <c r="O4205"/>
      <c r="P4205"/>
      <c r="Q4205"/>
      <c r="R4205"/>
      <c r="S4205"/>
      <c r="T4205"/>
      <c r="U4205"/>
    </row>
    <row r="4206" spans="1:21" ht="15.75" customHeight="1">
      <c r="A4206"/>
      <c r="B4206"/>
      <c r="C4206"/>
      <c r="D4206"/>
      <c r="E4206"/>
      <c r="F4206"/>
      <c r="G4206"/>
      <c r="H4206"/>
      <c r="I4206" s="8"/>
      <c r="J4206" s="425"/>
      <c r="K4206"/>
      <c r="L4206"/>
      <c r="M4206"/>
      <c r="N4206"/>
      <c r="O4206"/>
      <c r="P4206"/>
      <c r="Q4206"/>
      <c r="R4206"/>
      <c r="S4206"/>
      <c r="T4206"/>
      <c r="U4206"/>
    </row>
    <row r="4207" spans="1:21" ht="15.75" customHeight="1">
      <c r="A4207"/>
      <c r="B4207"/>
      <c r="C4207"/>
      <c r="D4207"/>
      <c r="E4207"/>
      <c r="F4207"/>
      <c r="G4207"/>
      <c r="H4207"/>
      <c r="I4207" s="8"/>
      <c r="J4207" s="425"/>
      <c r="K4207"/>
      <c r="L4207"/>
      <c r="M4207"/>
      <c r="N4207"/>
      <c r="O4207"/>
      <c r="P4207"/>
      <c r="Q4207"/>
      <c r="R4207"/>
      <c r="S4207"/>
      <c r="T4207"/>
      <c r="U4207"/>
    </row>
    <row r="4208" spans="1:21" ht="15.75" customHeight="1">
      <c r="A4208"/>
      <c r="B4208"/>
      <c r="C4208"/>
      <c r="D4208"/>
      <c r="E4208"/>
      <c r="F4208"/>
      <c r="G4208"/>
      <c r="H4208"/>
      <c r="I4208" s="8"/>
      <c r="J4208" s="425"/>
      <c r="K4208"/>
      <c r="L4208"/>
      <c r="M4208"/>
      <c r="N4208"/>
      <c r="O4208"/>
      <c r="P4208"/>
      <c r="Q4208"/>
      <c r="R4208"/>
      <c r="S4208"/>
      <c r="T4208"/>
      <c r="U4208"/>
    </row>
    <row r="4209" spans="1:21" ht="15.75" customHeight="1">
      <c r="A4209"/>
      <c r="B4209"/>
      <c r="C4209"/>
      <c r="D4209"/>
      <c r="E4209"/>
      <c r="F4209"/>
      <c r="G4209"/>
      <c r="H4209"/>
      <c r="I4209" s="8"/>
      <c r="J4209" s="425"/>
      <c r="K4209"/>
      <c r="L4209"/>
      <c r="M4209"/>
      <c r="N4209"/>
      <c r="O4209"/>
      <c r="P4209"/>
      <c r="Q4209"/>
      <c r="R4209"/>
      <c r="S4209"/>
      <c r="T4209"/>
      <c r="U4209"/>
    </row>
    <row r="4210" spans="1:21" ht="15.75" customHeight="1">
      <c r="A4210"/>
      <c r="B4210"/>
      <c r="C4210"/>
      <c r="D4210"/>
      <c r="E4210"/>
      <c r="F4210"/>
      <c r="G4210"/>
      <c r="H4210"/>
      <c r="I4210" s="8"/>
      <c r="J4210" s="425"/>
      <c r="K4210"/>
      <c r="L4210"/>
      <c r="M4210"/>
      <c r="N4210"/>
      <c r="O4210"/>
      <c r="P4210"/>
      <c r="Q4210"/>
      <c r="R4210"/>
      <c r="S4210"/>
      <c r="T4210"/>
      <c r="U4210"/>
    </row>
    <row r="4211" spans="1:21" ht="15.75" customHeight="1">
      <c r="A4211"/>
      <c r="B4211"/>
      <c r="C4211"/>
      <c r="D4211"/>
      <c r="E4211"/>
      <c r="F4211"/>
      <c r="G4211"/>
      <c r="H4211"/>
      <c r="I4211" s="8"/>
      <c r="J4211" s="425"/>
      <c r="K4211"/>
      <c r="L4211"/>
      <c r="M4211"/>
      <c r="N4211"/>
      <c r="O4211"/>
      <c r="P4211"/>
      <c r="Q4211"/>
      <c r="R4211"/>
      <c r="S4211"/>
      <c r="T4211"/>
      <c r="U4211"/>
    </row>
    <row r="4212" spans="1:21" ht="15.75" customHeight="1">
      <c r="A4212"/>
      <c r="B4212"/>
      <c r="C4212"/>
      <c r="D4212"/>
      <c r="E4212"/>
      <c r="F4212"/>
      <c r="G4212"/>
      <c r="H4212"/>
      <c r="I4212" s="8"/>
      <c r="J4212" s="425"/>
      <c r="K4212"/>
      <c r="L4212"/>
      <c r="M4212"/>
      <c r="N4212"/>
      <c r="O4212"/>
      <c r="P4212"/>
      <c r="Q4212"/>
      <c r="R4212"/>
      <c r="S4212"/>
      <c r="T4212"/>
      <c r="U4212"/>
    </row>
    <row r="4213" spans="1:21" ht="15.75" customHeight="1">
      <c r="A4213"/>
      <c r="B4213"/>
      <c r="C4213"/>
      <c r="D4213"/>
      <c r="E4213"/>
      <c r="F4213"/>
      <c r="G4213"/>
      <c r="H4213"/>
      <c r="I4213" s="8"/>
      <c r="J4213" s="425"/>
      <c r="K4213"/>
      <c r="L4213"/>
      <c r="M4213"/>
      <c r="N4213"/>
      <c r="O4213"/>
      <c r="P4213"/>
      <c r="Q4213"/>
      <c r="R4213"/>
      <c r="S4213"/>
      <c r="T4213"/>
      <c r="U4213"/>
    </row>
    <row r="4214" spans="1:21" ht="15.75" customHeight="1">
      <c r="A4214"/>
      <c r="B4214"/>
      <c r="C4214"/>
      <c r="D4214"/>
      <c r="E4214"/>
      <c r="F4214"/>
      <c r="G4214"/>
      <c r="H4214"/>
      <c r="I4214" s="8"/>
      <c r="J4214" s="425"/>
      <c r="K4214"/>
      <c r="L4214"/>
      <c r="M4214"/>
      <c r="N4214"/>
      <c r="O4214"/>
      <c r="P4214"/>
      <c r="Q4214"/>
      <c r="R4214"/>
      <c r="S4214"/>
      <c r="T4214"/>
      <c r="U4214"/>
    </row>
    <row r="4215" spans="1:21" ht="15.75" customHeight="1">
      <c r="A4215"/>
      <c r="B4215"/>
      <c r="C4215"/>
      <c r="D4215"/>
      <c r="E4215"/>
      <c r="F4215"/>
      <c r="G4215"/>
      <c r="H4215"/>
      <c r="I4215" s="8"/>
      <c r="J4215" s="425"/>
      <c r="K4215"/>
      <c r="L4215"/>
      <c r="M4215"/>
      <c r="N4215"/>
      <c r="O4215"/>
      <c r="P4215"/>
      <c r="Q4215"/>
      <c r="R4215"/>
      <c r="S4215"/>
      <c r="T4215"/>
      <c r="U4215"/>
    </row>
    <row r="4216" spans="1:21" ht="15.75" customHeight="1">
      <c r="A4216"/>
      <c r="B4216"/>
      <c r="C4216"/>
      <c r="D4216"/>
      <c r="E4216"/>
      <c r="F4216"/>
      <c r="G4216"/>
      <c r="H4216"/>
      <c r="I4216" s="8"/>
      <c r="J4216" s="425"/>
      <c r="K4216"/>
      <c r="L4216"/>
      <c r="M4216"/>
      <c r="N4216"/>
      <c r="O4216"/>
      <c r="P4216"/>
      <c r="Q4216"/>
      <c r="R4216"/>
      <c r="S4216"/>
      <c r="T4216"/>
      <c r="U4216"/>
    </row>
    <row r="4217" spans="1:21" ht="15.75" customHeight="1">
      <c r="A4217"/>
      <c r="B4217"/>
      <c r="C4217"/>
      <c r="D4217"/>
      <c r="E4217"/>
      <c r="F4217"/>
      <c r="G4217"/>
      <c r="H4217"/>
      <c r="I4217" s="8"/>
      <c r="J4217" s="425"/>
      <c r="K4217"/>
      <c r="L4217"/>
      <c r="M4217"/>
      <c r="N4217"/>
      <c r="O4217"/>
      <c r="P4217"/>
      <c r="Q4217"/>
      <c r="R4217"/>
      <c r="S4217"/>
      <c r="T4217"/>
      <c r="U4217"/>
    </row>
    <row r="4218" spans="1:21" ht="15.75" customHeight="1">
      <c r="A4218"/>
      <c r="B4218"/>
      <c r="C4218"/>
      <c r="D4218"/>
      <c r="E4218"/>
      <c r="F4218"/>
      <c r="G4218"/>
      <c r="H4218"/>
      <c r="I4218" s="8"/>
      <c r="J4218" s="425"/>
      <c r="K4218"/>
      <c r="L4218"/>
      <c r="M4218"/>
      <c r="N4218"/>
      <c r="O4218"/>
      <c r="P4218"/>
      <c r="Q4218"/>
      <c r="R4218"/>
      <c r="S4218"/>
      <c r="T4218"/>
      <c r="U4218"/>
    </row>
    <row r="4219" spans="1:21" ht="15.75" customHeight="1">
      <c r="A4219"/>
      <c r="B4219"/>
      <c r="C4219"/>
      <c r="D4219"/>
      <c r="E4219"/>
      <c r="F4219"/>
      <c r="G4219"/>
      <c r="H4219"/>
      <c r="I4219" s="8"/>
      <c r="J4219" s="425"/>
      <c r="K4219"/>
      <c r="L4219"/>
      <c r="M4219"/>
      <c r="N4219"/>
      <c r="O4219"/>
      <c r="P4219"/>
      <c r="Q4219"/>
      <c r="R4219"/>
      <c r="S4219"/>
      <c r="T4219"/>
      <c r="U4219"/>
    </row>
    <row r="4220" spans="1:21" ht="15.75" customHeight="1">
      <c r="A4220"/>
      <c r="B4220"/>
      <c r="C4220"/>
      <c r="D4220"/>
      <c r="E4220"/>
      <c r="F4220"/>
      <c r="G4220"/>
      <c r="H4220"/>
      <c r="I4220" s="8"/>
      <c r="J4220" s="425"/>
      <c r="K4220"/>
      <c r="L4220"/>
      <c r="M4220"/>
      <c r="N4220"/>
      <c r="O4220"/>
      <c r="P4220"/>
      <c r="Q4220"/>
      <c r="R4220"/>
      <c r="S4220"/>
      <c r="T4220"/>
      <c r="U4220"/>
    </row>
    <row r="4221" spans="1:21" ht="15.75" customHeight="1">
      <c r="A4221"/>
      <c r="B4221"/>
      <c r="C4221"/>
      <c r="D4221"/>
      <c r="E4221"/>
      <c r="F4221"/>
      <c r="G4221"/>
      <c r="H4221"/>
      <c r="I4221" s="8"/>
      <c r="J4221" s="425"/>
      <c r="K4221"/>
      <c r="L4221"/>
      <c r="M4221"/>
      <c r="N4221"/>
      <c r="O4221"/>
      <c r="P4221"/>
      <c r="Q4221"/>
      <c r="R4221"/>
      <c r="S4221"/>
      <c r="T4221"/>
      <c r="U4221"/>
    </row>
    <row r="4222" spans="1:21" ht="15.75" customHeight="1">
      <c r="A4222"/>
      <c r="B4222"/>
      <c r="C4222"/>
      <c r="D4222"/>
      <c r="E4222"/>
      <c r="F4222"/>
      <c r="G4222"/>
      <c r="H4222"/>
      <c r="I4222" s="8"/>
      <c r="J4222" s="425"/>
      <c r="K4222"/>
      <c r="L4222"/>
      <c r="M4222"/>
      <c r="N4222"/>
      <c r="O4222"/>
      <c r="P4222"/>
      <c r="Q4222"/>
      <c r="R4222"/>
      <c r="S4222"/>
      <c r="T4222"/>
      <c r="U4222"/>
    </row>
    <row r="4223" spans="1:21" ht="15.75" customHeight="1">
      <c r="A4223"/>
      <c r="B4223"/>
      <c r="C4223"/>
      <c r="D4223"/>
      <c r="E4223"/>
      <c r="F4223"/>
      <c r="G4223"/>
      <c r="H4223"/>
      <c r="I4223" s="8"/>
      <c r="J4223" s="425"/>
      <c r="K4223"/>
      <c r="L4223"/>
      <c r="M4223"/>
      <c r="N4223"/>
      <c r="O4223"/>
      <c r="P4223"/>
      <c r="Q4223"/>
      <c r="R4223"/>
      <c r="S4223"/>
      <c r="T4223"/>
      <c r="U4223"/>
    </row>
    <row r="4224" spans="1:21" ht="15.75" customHeight="1">
      <c r="A4224"/>
      <c r="B4224"/>
      <c r="C4224"/>
      <c r="D4224"/>
      <c r="E4224"/>
      <c r="F4224"/>
      <c r="G4224"/>
      <c r="H4224"/>
      <c r="I4224" s="8"/>
      <c r="J4224" s="425"/>
      <c r="K4224"/>
      <c r="L4224"/>
      <c r="M4224"/>
      <c r="N4224"/>
      <c r="O4224"/>
      <c r="P4224"/>
      <c r="Q4224"/>
      <c r="R4224"/>
      <c r="S4224"/>
      <c r="T4224"/>
      <c r="U4224"/>
    </row>
    <row r="4225" spans="1:21" ht="15.75" customHeight="1">
      <c r="A4225"/>
      <c r="B4225"/>
      <c r="C4225"/>
      <c r="D4225"/>
      <c r="E4225"/>
      <c r="F4225"/>
      <c r="G4225"/>
      <c r="H4225"/>
      <c r="I4225" s="8"/>
      <c r="J4225" s="425"/>
      <c r="K4225"/>
      <c r="L4225"/>
      <c r="M4225"/>
      <c r="N4225"/>
      <c r="O4225"/>
      <c r="P4225"/>
      <c r="Q4225"/>
      <c r="R4225"/>
      <c r="S4225"/>
      <c r="T4225"/>
      <c r="U4225"/>
    </row>
    <row r="4226" spans="1:21" ht="15.75" customHeight="1">
      <c r="A4226"/>
      <c r="B4226"/>
      <c r="C4226"/>
      <c r="D4226"/>
      <c r="E4226"/>
      <c r="F4226"/>
      <c r="G4226"/>
      <c r="H4226"/>
      <c r="I4226" s="8"/>
      <c r="J4226" s="425"/>
      <c r="K4226"/>
      <c r="L4226"/>
      <c r="M4226"/>
      <c r="N4226"/>
      <c r="O4226"/>
      <c r="P4226"/>
      <c r="Q4226"/>
      <c r="R4226"/>
      <c r="S4226"/>
      <c r="T4226"/>
      <c r="U4226"/>
    </row>
    <row r="4227" spans="1:21" ht="15.75" customHeight="1">
      <c r="A4227"/>
      <c r="B4227"/>
      <c r="C4227"/>
      <c r="D4227"/>
      <c r="E4227"/>
      <c r="F4227"/>
      <c r="G4227"/>
      <c r="H4227"/>
      <c r="I4227" s="8"/>
      <c r="J4227" s="425"/>
      <c r="K4227"/>
      <c r="L4227"/>
      <c r="M4227"/>
      <c r="N4227"/>
      <c r="O4227"/>
      <c r="P4227"/>
      <c r="Q4227"/>
      <c r="R4227"/>
      <c r="S4227"/>
      <c r="T4227"/>
      <c r="U4227"/>
    </row>
    <row r="4228" spans="1:21" ht="15.75" customHeight="1">
      <c r="A4228"/>
      <c r="B4228"/>
      <c r="C4228"/>
      <c r="D4228"/>
      <c r="E4228"/>
      <c r="F4228"/>
      <c r="G4228"/>
      <c r="H4228"/>
      <c r="I4228" s="8"/>
      <c r="J4228" s="425"/>
      <c r="K4228"/>
      <c r="L4228"/>
      <c r="M4228"/>
      <c r="N4228"/>
      <c r="O4228"/>
      <c r="P4228"/>
      <c r="Q4228"/>
      <c r="R4228"/>
      <c r="S4228"/>
      <c r="T4228"/>
      <c r="U4228"/>
    </row>
    <row r="4229" spans="1:21" ht="15.75" customHeight="1">
      <c r="A4229"/>
      <c r="B4229"/>
      <c r="C4229"/>
      <c r="D4229"/>
      <c r="E4229"/>
      <c r="F4229"/>
      <c r="G4229"/>
      <c r="H4229"/>
      <c r="I4229" s="8"/>
      <c r="J4229" s="425"/>
      <c r="K4229"/>
      <c r="L4229"/>
      <c r="M4229"/>
      <c r="N4229"/>
      <c r="O4229"/>
      <c r="P4229"/>
      <c r="Q4229"/>
      <c r="R4229"/>
      <c r="S4229"/>
      <c r="T4229"/>
      <c r="U4229"/>
    </row>
    <row r="4230" spans="1:21" ht="15.75" customHeight="1">
      <c r="A4230"/>
      <c r="B4230"/>
      <c r="C4230"/>
      <c r="D4230"/>
      <c r="E4230"/>
      <c r="F4230"/>
      <c r="G4230"/>
      <c r="H4230"/>
      <c r="I4230" s="8"/>
      <c r="J4230" s="425"/>
      <c r="K4230"/>
      <c r="L4230"/>
      <c r="M4230"/>
      <c r="N4230"/>
      <c r="O4230"/>
      <c r="P4230"/>
      <c r="Q4230"/>
      <c r="R4230"/>
      <c r="S4230"/>
      <c r="T4230"/>
      <c r="U4230"/>
    </row>
    <row r="4231" spans="1:21" ht="15.75" customHeight="1">
      <c r="A4231"/>
      <c r="B4231"/>
      <c r="C4231"/>
      <c r="D4231"/>
      <c r="E4231"/>
      <c r="F4231"/>
      <c r="G4231"/>
      <c r="H4231"/>
      <c r="I4231" s="8"/>
      <c r="J4231" s="425"/>
      <c r="K4231"/>
      <c r="L4231"/>
      <c r="M4231"/>
      <c r="N4231"/>
      <c r="O4231"/>
      <c r="P4231"/>
      <c r="Q4231"/>
      <c r="R4231"/>
      <c r="S4231"/>
      <c r="T4231"/>
      <c r="U4231"/>
    </row>
    <row r="4232" spans="1:21" ht="15.75" customHeight="1">
      <c r="A4232"/>
      <c r="B4232"/>
      <c r="C4232"/>
      <c r="D4232"/>
      <c r="E4232"/>
      <c r="F4232"/>
      <c r="G4232"/>
      <c r="H4232"/>
      <c r="I4232" s="8"/>
      <c r="J4232" s="425"/>
      <c r="K4232"/>
      <c r="L4232"/>
      <c r="M4232"/>
      <c r="N4232"/>
      <c r="O4232"/>
      <c r="P4232"/>
      <c r="Q4232"/>
      <c r="R4232"/>
      <c r="S4232"/>
      <c r="T4232"/>
      <c r="U4232"/>
    </row>
    <row r="4233" spans="1:21" ht="15.75" customHeight="1">
      <c r="A4233"/>
      <c r="B4233"/>
      <c r="C4233"/>
      <c r="D4233"/>
      <c r="E4233"/>
      <c r="F4233"/>
      <c r="G4233"/>
      <c r="H4233"/>
      <c r="I4233" s="8"/>
      <c r="J4233" s="425"/>
      <c r="K4233"/>
      <c r="L4233"/>
      <c r="M4233"/>
      <c r="N4233"/>
      <c r="O4233"/>
      <c r="P4233"/>
      <c r="Q4233"/>
      <c r="R4233"/>
      <c r="S4233"/>
      <c r="T4233"/>
      <c r="U4233"/>
    </row>
    <row r="4234" spans="1:21" ht="15.75" customHeight="1">
      <c r="A4234"/>
      <c r="B4234"/>
      <c r="C4234"/>
      <c r="D4234"/>
      <c r="E4234"/>
      <c r="F4234"/>
      <c r="G4234"/>
      <c r="H4234"/>
      <c r="I4234" s="8"/>
      <c r="J4234" s="425"/>
      <c r="K4234"/>
      <c r="L4234"/>
      <c r="M4234"/>
      <c r="N4234"/>
      <c r="O4234"/>
      <c r="P4234"/>
      <c r="Q4234"/>
      <c r="R4234"/>
      <c r="S4234"/>
      <c r="T4234"/>
      <c r="U4234"/>
    </row>
    <row r="4235" spans="1:21" ht="15.75" customHeight="1">
      <c r="A4235"/>
      <c r="B4235"/>
      <c r="C4235"/>
      <c r="D4235"/>
      <c r="E4235"/>
      <c r="F4235"/>
      <c r="G4235"/>
      <c r="H4235"/>
      <c r="I4235" s="8"/>
      <c r="J4235" s="425"/>
      <c r="K4235"/>
      <c r="L4235"/>
      <c r="M4235"/>
      <c r="N4235"/>
      <c r="O4235"/>
      <c r="P4235"/>
      <c r="Q4235"/>
      <c r="R4235"/>
      <c r="S4235"/>
      <c r="T4235"/>
      <c r="U4235"/>
    </row>
    <row r="4236" spans="1:21" ht="15.75" customHeight="1">
      <c r="A4236"/>
      <c r="B4236"/>
      <c r="C4236"/>
      <c r="D4236"/>
      <c r="E4236"/>
      <c r="F4236"/>
      <c r="G4236"/>
      <c r="H4236"/>
      <c r="I4236" s="8"/>
      <c r="J4236" s="425"/>
      <c r="K4236"/>
      <c r="L4236"/>
      <c r="M4236"/>
      <c r="N4236"/>
      <c r="O4236"/>
      <c r="P4236"/>
      <c r="Q4236"/>
      <c r="R4236"/>
      <c r="S4236"/>
      <c r="T4236"/>
      <c r="U4236"/>
    </row>
    <row r="4237" spans="1:21" ht="15.75" customHeight="1">
      <c r="A4237"/>
      <c r="B4237"/>
      <c r="C4237"/>
      <c r="D4237"/>
      <c r="E4237"/>
      <c r="F4237"/>
      <c r="G4237"/>
      <c r="H4237"/>
      <c r="I4237" s="8"/>
      <c r="J4237" s="425"/>
      <c r="K4237"/>
      <c r="L4237"/>
      <c r="M4237"/>
      <c r="N4237"/>
      <c r="O4237"/>
      <c r="P4237"/>
      <c r="Q4237"/>
      <c r="R4237"/>
      <c r="S4237"/>
      <c r="T4237"/>
      <c r="U4237"/>
    </row>
    <row r="4238" spans="1:21" ht="15.75" customHeight="1">
      <c r="A4238"/>
      <c r="B4238"/>
      <c r="C4238"/>
      <c r="D4238"/>
      <c r="E4238"/>
      <c r="F4238"/>
      <c r="G4238"/>
      <c r="H4238"/>
      <c r="I4238" s="8"/>
      <c r="J4238" s="425"/>
      <c r="K4238"/>
      <c r="L4238"/>
      <c r="M4238"/>
      <c r="N4238"/>
      <c r="O4238"/>
      <c r="P4238"/>
      <c r="Q4238"/>
      <c r="R4238"/>
      <c r="S4238"/>
      <c r="T4238"/>
      <c r="U4238"/>
    </row>
    <row r="4239" spans="1:21" ht="15.75" customHeight="1">
      <c r="A4239"/>
      <c r="B4239"/>
      <c r="C4239"/>
      <c r="D4239"/>
      <c r="E4239"/>
      <c r="F4239"/>
      <c r="G4239"/>
      <c r="H4239"/>
      <c r="I4239" s="8"/>
      <c r="J4239" s="425"/>
      <c r="K4239"/>
      <c r="L4239"/>
      <c r="M4239"/>
      <c r="N4239"/>
      <c r="O4239"/>
      <c r="P4239"/>
      <c r="Q4239"/>
      <c r="R4239"/>
      <c r="S4239"/>
      <c r="T4239"/>
      <c r="U4239"/>
    </row>
    <row r="4240" spans="1:21" ht="15.75" customHeight="1">
      <c r="A4240"/>
      <c r="B4240"/>
      <c r="C4240"/>
      <c r="D4240"/>
      <c r="E4240"/>
      <c r="F4240"/>
      <c r="G4240"/>
      <c r="H4240"/>
      <c r="I4240" s="8"/>
      <c r="J4240" s="425"/>
      <c r="K4240"/>
      <c r="L4240"/>
      <c r="M4240"/>
      <c r="N4240"/>
      <c r="O4240"/>
      <c r="P4240"/>
      <c r="Q4240"/>
      <c r="R4240"/>
      <c r="S4240"/>
      <c r="T4240"/>
      <c r="U4240"/>
    </row>
    <row r="4241" spans="1:21" ht="15.75" customHeight="1">
      <c r="A4241"/>
      <c r="B4241"/>
      <c r="C4241"/>
      <c r="D4241"/>
      <c r="E4241"/>
      <c r="F4241"/>
      <c r="G4241"/>
      <c r="H4241"/>
      <c r="I4241" s="8"/>
      <c r="J4241" s="425"/>
      <c r="K4241"/>
      <c r="L4241"/>
      <c r="M4241"/>
      <c r="N4241"/>
      <c r="O4241"/>
      <c r="P4241"/>
      <c r="Q4241"/>
      <c r="R4241"/>
      <c r="S4241"/>
      <c r="T4241"/>
      <c r="U4241"/>
    </row>
    <row r="4242" spans="1:21" ht="15.75" customHeight="1">
      <c r="A4242"/>
      <c r="B4242"/>
      <c r="C4242"/>
      <c r="D4242"/>
      <c r="E4242"/>
      <c r="F4242"/>
      <c r="G4242"/>
      <c r="H4242"/>
      <c r="I4242" s="8"/>
      <c r="J4242" s="425"/>
      <c r="K4242"/>
      <c r="L4242"/>
      <c r="M4242"/>
      <c r="N4242"/>
      <c r="O4242"/>
      <c r="P4242"/>
      <c r="Q4242"/>
      <c r="R4242"/>
      <c r="S4242"/>
      <c r="T4242"/>
      <c r="U4242"/>
    </row>
    <row r="4243" spans="1:21" ht="15.75" customHeight="1">
      <c r="A4243"/>
      <c r="B4243"/>
      <c r="C4243"/>
      <c r="D4243"/>
      <c r="E4243"/>
      <c r="F4243"/>
      <c r="G4243"/>
      <c r="H4243"/>
      <c r="I4243" s="8"/>
      <c r="J4243" s="425"/>
      <c r="K4243"/>
      <c r="L4243"/>
      <c r="M4243"/>
      <c r="N4243"/>
      <c r="O4243"/>
      <c r="P4243"/>
      <c r="Q4243"/>
      <c r="R4243"/>
      <c r="S4243"/>
      <c r="T4243"/>
      <c r="U4243"/>
    </row>
    <row r="4244" spans="1:21" ht="15.75" customHeight="1">
      <c r="A4244"/>
      <c r="B4244"/>
      <c r="C4244"/>
      <c r="D4244"/>
      <c r="E4244"/>
      <c r="F4244"/>
      <c r="G4244"/>
      <c r="H4244"/>
      <c r="I4244" s="8"/>
      <c r="J4244" s="425"/>
      <c r="K4244"/>
      <c r="L4244"/>
      <c r="M4244"/>
      <c r="N4244"/>
      <c r="O4244"/>
      <c r="P4244"/>
      <c r="Q4244"/>
      <c r="R4244"/>
      <c r="S4244"/>
      <c r="T4244"/>
      <c r="U4244"/>
    </row>
    <row r="4245" spans="1:21" ht="15.75" customHeight="1">
      <c r="A4245"/>
      <c r="B4245"/>
      <c r="C4245"/>
      <c r="D4245"/>
      <c r="E4245"/>
      <c r="F4245"/>
      <c r="G4245"/>
      <c r="H4245"/>
      <c r="I4245" s="8"/>
      <c r="J4245" s="425"/>
      <c r="K4245"/>
      <c r="L4245"/>
      <c r="M4245"/>
      <c r="N4245"/>
      <c r="O4245"/>
      <c r="P4245"/>
      <c r="Q4245"/>
      <c r="R4245"/>
      <c r="S4245"/>
      <c r="T4245"/>
      <c r="U4245"/>
    </row>
    <row r="4246" spans="1:21" ht="15.75" customHeight="1">
      <c r="A4246"/>
      <c r="B4246"/>
      <c r="C4246"/>
      <c r="D4246"/>
      <c r="E4246"/>
      <c r="F4246"/>
      <c r="G4246"/>
      <c r="H4246"/>
      <c r="I4246" s="8"/>
      <c r="J4246" s="425"/>
      <c r="K4246"/>
      <c r="L4246"/>
      <c r="M4246"/>
      <c r="N4246"/>
      <c r="O4246"/>
      <c r="P4246"/>
      <c r="Q4246"/>
      <c r="R4246"/>
      <c r="S4246"/>
      <c r="T4246"/>
      <c r="U4246"/>
    </row>
    <row r="4247" spans="1:21" ht="15.75" customHeight="1">
      <c r="A4247"/>
      <c r="B4247"/>
      <c r="C4247"/>
      <c r="D4247"/>
      <c r="E4247"/>
      <c r="F4247"/>
      <c r="G4247"/>
      <c r="H4247"/>
      <c r="I4247" s="8"/>
      <c r="J4247" s="425"/>
      <c r="K4247"/>
      <c r="L4247"/>
      <c r="M4247"/>
      <c r="N4247"/>
      <c r="O4247"/>
      <c r="P4247"/>
      <c r="Q4247"/>
      <c r="R4247"/>
      <c r="S4247"/>
      <c r="T4247"/>
      <c r="U4247"/>
    </row>
    <row r="4248" spans="1:21" ht="15.75" customHeight="1">
      <c r="A4248"/>
      <c r="B4248"/>
      <c r="C4248"/>
      <c r="D4248"/>
      <c r="E4248"/>
      <c r="F4248"/>
      <c r="G4248"/>
      <c r="H4248"/>
      <c r="I4248" s="8"/>
      <c r="J4248" s="425"/>
      <c r="K4248"/>
      <c r="L4248"/>
      <c r="M4248"/>
      <c r="N4248"/>
      <c r="O4248"/>
      <c r="P4248"/>
      <c r="Q4248"/>
      <c r="R4248"/>
      <c r="S4248"/>
      <c r="T4248"/>
      <c r="U4248"/>
    </row>
    <row r="4249" spans="1:21" ht="15.75" customHeight="1">
      <c r="A4249"/>
      <c r="B4249"/>
      <c r="C4249"/>
      <c r="D4249"/>
      <c r="E4249"/>
      <c r="F4249"/>
      <c r="G4249"/>
      <c r="H4249"/>
      <c r="I4249" s="8"/>
      <c r="J4249" s="425"/>
      <c r="K4249"/>
      <c r="L4249"/>
      <c r="M4249"/>
      <c r="N4249"/>
      <c r="O4249"/>
      <c r="P4249"/>
      <c r="Q4249"/>
      <c r="R4249"/>
      <c r="S4249"/>
      <c r="T4249"/>
      <c r="U4249"/>
    </row>
    <row r="4250" spans="1:21" ht="15.75" customHeight="1">
      <c r="A4250"/>
      <c r="B4250"/>
      <c r="C4250"/>
      <c r="D4250"/>
      <c r="E4250"/>
      <c r="F4250"/>
      <c r="G4250"/>
      <c r="H4250"/>
      <c r="I4250" s="8"/>
      <c r="J4250" s="425"/>
      <c r="K4250"/>
      <c r="L4250"/>
      <c r="M4250"/>
      <c r="N4250"/>
      <c r="O4250"/>
      <c r="P4250"/>
      <c r="Q4250"/>
      <c r="R4250"/>
      <c r="S4250"/>
      <c r="T4250"/>
      <c r="U4250"/>
    </row>
    <row r="4251" spans="1:21" ht="15.75" customHeight="1">
      <c r="A4251"/>
      <c r="B4251"/>
      <c r="C4251"/>
      <c r="D4251"/>
      <c r="E4251"/>
      <c r="F4251"/>
      <c r="G4251"/>
      <c r="H4251"/>
      <c r="I4251" s="8"/>
      <c r="J4251" s="425"/>
      <c r="K4251"/>
      <c r="L4251"/>
      <c r="M4251"/>
      <c r="N4251"/>
      <c r="O4251"/>
      <c r="P4251"/>
      <c r="Q4251"/>
      <c r="R4251"/>
      <c r="S4251"/>
      <c r="T4251"/>
      <c r="U4251"/>
    </row>
    <row r="4252" spans="1:21" ht="15.75" customHeight="1">
      <c r="A4252"/>
      <c r="B4252"/>
      <c r="C4252"/>
      <c r="D4252"/>
      <c r="E4252"/>
      <c r="F4252"/>
      <c r="G4252"/>
      <c r="H4252"/>
      <c r="I4252" s="8"/>
      <c r="J4252" s="425"/>
      <c r="K4252"/>
      <c r="L4252"/>
      <c r="M4252"/>
      <c r="N4252"/>
      <c r="O4252"/>
      <c r="P4252"/>
      <c r="Q4252"/>
      <c r="R4252"/>
      <c r="S4252"/>
      <c r="T4252"/>
      <c r="U4252"/>
    </row>
    <row r="4253" spans="1:21" ht="15.75" customHeight="1">
      <c r="A4253"/>
      <c r="B4253"/>
      <c r="C4253"/>
      <c r="D4253"/>
      <c r="E4253"/>
      <c r="F4253"/>
      <c r="G4253"/>
      <c r="H4253"/>
      <c r="I4253" s="8"/>
      <c r="J4253" s="425"/>
      <c r="K4253"/>
      <c r="L4253"/>
      <c r="M4253"/>
      <c r="N4253"/>
      <c r="O4253"/>
      <c r="P4253"/>
      <c r="Q4253"/>
      <c r="R4253"/>
      <c r="S4253"/>
      <c r="T4253"/>
      <c r="U4253"/>
    </row>
    <row r="4254" spans="1:21" ht="15.75" customHeight="1">
      <c r="A4254"/>
      <c r="B4254"/>
      <c r="C4254"/>
      <c r="D4254"/>
      <c r="E4254"/>
      <c r="F4254"/>
      <c r="G4254"/>
      <c r="H4254"/>
      <c r="I4254" s="8"/>
      <c r="J4254" s="425"/>
      <c r="K4254"/>
      <c r="L4254"/>
      <c r="M4254"/>
      <c r="N4254"/>
      <c r="O4254"/>
      <c r="P4254"/>
      <c r="Q4254"/>
      <c r="R4254"/>
      <c r="S4254"/>
      <c r="T4254"/>
      <c r="U4254"/>
    </row>
    <row r="4255" spans="1:21" ht="15.75" customHeight="1">
      <c r="A4255"/>
      <c r="B4255"/>
      <c r="C4255"/>
      <c r="D4255"/>
      <c r="E4255"/>
      <c r="F4255"/>
      <c r="G4255"/>
      <c r="H4255"/>
      <c r="I4255" s="8"/>
      <c r="J4255" s="425"/>
      <c r="K4255"/>
      <c r="L4255"/>
      <c r="M4255"/>
      <c r="N4255"/>
      <c r="O4255"/>
      <c r="P4255"/>
      <c r="Q4255"/>
      <c r="R4255"/>
      <c r="S4255"/>
      <c r="T4255"/>
      <c r="U4255"/>
    </row>
    <row r="4256" spans="1:21" ht="15.75" customHeight="1">
      <c r="A4256"/>
      <c r="B4256"/>
      <c r="C4256"/>
      <c r="D4256"/>
      <c r="E4256"/>
      <c r="F4256"/>
      <c r="G4256"/>
      <c r="H4256"/>
      <c r="I4256" s="8"/>
      <c r="J4256" s="425"/>
      <c r="K4256"/>
      <c r="L4256"/>
      <c r="M4256"/>
      <c r="N4256"/>
      <c r="O4256"/>
      <c r="P4256"/>
      <c r="Q4256"/>
      <c r="R4256"/>
      <c r="S4256"/>
      <c r="T4256"/>
      <c r="U4256"/>
    </row>
    <row r="4257" spans="1:21" ht="15.75" customHeight="1">
      <c r="A4257"/>
      <c r="B4257"/>
      <c r="C4257"/>
      <c r="D4257"/>
      <c r="E4257"/>
      <c r="F4257"/>
      <c r="G4257"/>
      <c r="H4257"/>
      <c r="I4257" s="8"/>
      <c r="J4257" s="425"/>
      <c r="K4257"/>
      <c r="L4257"/>
      <c r="M4257"/>
      <c r="N4257"/>
      <c r="O4257"/>
      <c r="P4257"/>
      <c r="Q4257"/>
      <c r="R4257"/>
      <c r="S4257"/>
      <c r="T4257"/>
      <c r="U4257"/>
    </row>
    <row r="4258" spans="1:21" ht="15.75" customHeight="1">
      <c r="A4258"/>
      <c r="B4258"/>
      <c r="C4258"/>
      <c r="D4258"/>
      <c r="E4258"/>
      <c r="F4258"/>
      <c r="G4258"/>
      <c r="H4258"/>
      <c r="I4258" s="8"/>
      <c r="J4258" s="425"/>
      <c r="K4258"/>
      <c r="L4258"/>
      <c r="M4258"/>
      <c r="N4258"/>
      <c r="O4258"/>
      <c r="P4258"/>
      <c r="Q4258"/>
      <c r="R4258"/>
      <c r="S4258"/>
      <c r="T4258"/>
      <c r="U4258"/>
    </row>
    <row r="4259" spans="1:21" ht="15.75" customHeight="1">
      <c r="A4259"/>
      <c r="B4259"/>
      <c r="C4259"/>
      <c r="D4259"/>
      <c r="E4259"/>
      <c r="F4259"/>
      <c r="G4259"/>
      <c r="H4259"/>
      <c r="I4259" s="8"/>
      <c r="J4259" s="425"/>
      <c r="K4259"/>
      <c r="L4259"/>
      <c r="M4259"/>
      <c r="N4259"/>
      <c r="O4259"/>
      <c r="P4259"/>
      <c r="Q4259"/>
      <c r="R4259"/>
      <c r="S4259"/>
      <c r="T4259"/>
      <c r="U4259"/>
    </row>
    <row r="4260" spans="1:21" ht="15.75" customHeight="1">
      <c r="A4260"/>
      <c r="B4260"/>
      <c r="C4260"/>
      <c r="D4260"/>
      <c r="E4260"/>
      <c r="F4260"/>
      <c r="G4260"/>
      <c r="H4260"/>
      <c r="I4260" s="8"/>
      <c r="J4260" s="425"/>
      <c r="K4260"/>
      <c r="L4260"/>
      <c r="M4260"/>
      <c r="N4260"/>
      <c r="O4260"/>
      <c r="P4260"/>
      <c r="Q4260"/>
      <c r="R4260"/>
      <c r="S4260"/>
      <c r="T4260"/>
      <c r="U4260"/>
    </row>
    <row r="4261" spans="1:21" ht="15.75" customHeight="1">
      <c r="A4261"/>
      <c r="B4261"/>
      <c r="C4261"/>
      <c r="D4261"/>
      <c r="E4261"/>
      <c r="F4261"/>
      <c r="G4261"/>
      <c r="H4261"/>
      <c r="I4261" s="8"/>
      <c r="J4261" s="425"/>
      <c r="K4261"/>
      <c r="L4261"/>
      <c r="M4261"/>
      <c r="N4261"/>
      <c r="O4261"/>
      <c r="P4261"/>
      <c r="Q4261"/>
      <c r="R4261"/>
      <c r="S4261"/>
      <c r="T4261"/>
      <c r="U4261"/>
    </row>
    <row r="4262" spans="1:21" ht="15.75" customHeight="1">
      <c r="A4262"/>
      <c r="B4262"/>
      <c r="C4262"/>
      <c r="D4262"/>
      <c r="E4262"/>
      <c r="F4262"/>
      <c r="G4262"/>
      <c r="H4262"/>
      <c r="I4262" s="8"/>
      <c r="J4262" s="425"/>
      <c r="K4262"/>
      <c r="L4262"/>
      <c r="M4262"/>
      <c r="N4262"/>
      <c r="O4262"/>
      <c r="P4262"/>
      <c r="Q4262"/>
      <c r="R4262"/>
      <c r="S4262"/>
      <c r="T4262"/>
      <c r="U4262"/>
    </row>
    <row r="4263" spans="1:21" ht="15.75" customHeight="1">
      <c r="A4263"/>
      <c r="B4263"/>
      <c r="C4263"/>
      <c r="D4263"/>
      <c r="E4263"/>
      <c r="F4263"/>
      <c r="G4263"/>
      <c r="H4263"/>
      <c r="I4263" s="8"/>
      <c r="J4263" s="425"/>
      <c r="K4263"/>
      <c r="L4263"/>
      <c r="M4263"/>
      <c r="N4263"/>
      <c r="O4263"/>
      <c r="P4263"/>
      <c r="Q4263"/>
      <c r="R4263"/>
      <c r="S4263"/>
      <c r="T4263"/>
      <c r="U4263"/>
    </row>
    <row r="4264" spans="1:21" ht="15.75" customHeight="1">
      <c r="A4264"/>
      <c r="B4264"/>
      <c r="C4264"/>
      <c r="D4264"/>
      <c r="E4264"/>
      <c r="F4264"/>
      <c r="G4264"/>
      <c r="H4264"/>
      <c r="I4264" s="8"/>
      <c r="J4264" s="425"/>
      <c r="K4264"/>
      <c r="L4264"/>
      <c r="M4264"/>
      <c r="N4264"/>
      <c r="O4264"/>
      <c r="P4264"/>
      <c r="Q4264"/>
      <c r="R4264"/>
      <c r="S4264"/>
      <c r="T4264"/>
      <c r="U4264"/>
    </row>
    <row r="4265" spans="1:21" ht="15.75" customHeight="1">
      <c r="A4265"/>
      <c r="B4265"/>
      <c r="C4265"/>
      <c r="D4265"/>
      <c r="E4265"/>
      <c r="F4265"/>
      <c r="G4265"/>
      <c r="H4265"/>
      <c r="I4265" s="8"/>
      <c r="J4265" s="425"/>
      <c r="K4265"/>
      <c r="L4265"/>
      <c r="M4265"/>
      <c r="N4265"/>
      <c r="O4265"/>
      <c r="P4265"/>
      <c r="Q4265"/>
      <c r="R4265"/>
      <c r="S4265"/>
      <c r="T4265"/>
      <c r="U4265"/>
    </row>
    <row r="4266" spans="1:21" ht="15.75" customHeight="1">
      <c r="A4266"/>
      <c r="B4266"/>
      <c r="C4266"/>
      <c r="D4266"/>
      <c r="E4266"/>
      <c r="F4266"/>
      <c r="G4266"/>
      <c r="H4266"/>
      <c r="I4266" s="8"/>
      <c r="J4266" s="425"/>
      <c r="K4266"/>
      <c r="L4266"/>
      <c r="M4266"/>
      <c r="N4266"/>
      <c r="O4266"/>
      <c r="P4266"/>
      <c r="Q4266"/>
      <c r="R4266"/>
      <c r="S4266"/>
      <c r="T4266"/>
      <c r="U4266"/>
    </row>
    <row r="4267" spans="1:21" ht="15.75" customHeight="1">
      <c r="A4267"/>
      <c r="B4267"/>
      <c r="C4267"/>
      <c r="D4267"/>
      <c r="E4267"/>
      <c r="F4267"/>
      <c r="G4267"/>
      <c r="H4267"/>
      <c r="I4267" s="8"/>
      <c r="J4267" s="425"/>
      <c r="K4267"/>
      <c r="L4267"/>
      <c r="M4267"/>
      <c r="N4267"/>
      <c r="O4267"/>
      <c r="P4267"/>
      <c r="Q4267"/>
      <c r="R4267"/>
      <c r="S4267"/>
      <c r="T4267"/>
      <c r="U4267"/>
    </row>
    <row r="4268" spans="1:21" ht="15.75" customHeight="1">
      <c r="A4268"/>
      <c r="B4268"/>
      <c r="C4268"/>
      <c r="D4268"/>
      <c r="E4268"/>
      <c r="F4268"/>
      <c r="G4268"/>
      <c r="H4268"/>
      <c r="I4268" s="8"/>
      <c r="J4268" s="425"/>
      <c r="K4268"/>
      <c r="L4268"/>
      <c r="M4268"/>
      <c r="N4268"/>
      <c r="O4268"/>
      <c r="P4268"/>
      <c r="Q4268"/>
      <c r="R4268"/>
      <c r="S4268"/>
      <c r="T4268"/>
      <c r="U4268"/>
    </row>
    <row r="4269" spans="1:21" ht="15.75" customHeight="1">
      <c r="A4269"/>
      <c r="B4269"/>
      <c r="C4269"/>
      <c r="D4269"/>
      <c r="E4269"/>
      <c r="F4269"/>
      <c r="G4269"/>
      <c r="H4269"/>
      <c r="I4269" s="8"/>
      <c r="J4269" s="425"/>
      <c r="K4269"/>
      <c r="L4269"/>
      <c r="M4269"/>
      <c r="N4269"/>
      <c r="O4269"/>
      <c r="P4269"/>
      <c r="Q4269"/>
      <c r="R4269"/>
      <c r="S4269"/>
      <c r="T4269"/>
      <c r="U4269"/>
    </row>
    <row r="4270" spans="1:21" ht="15.75" customHeight="1">
      <c r="A4270"/>
      <c r="B4270"/>
      <c r="C4270"/>
      <c r="D4270"/>
      <c r="E4270"/>
      <c r="F4270"/>
      <c r="G4270"/>
      <c r="H4270"/>
      <c r="I4270" s="8"/>
      <c r="J4270" s="425"/>
      <c r="K4270"/>
      <c r="L4270"/>
      <c r="M4270"/>
      <c r="N4270"/>
      <c r="O4270"/>
      <c r="P4270"/>
      <c r="Q4270"/>
      <c r="R4270"/>
      <c r="S4270"/>
      <c r="T4270"/>
      <c r="U4270"/>
    </row>
    <row r="4271" spans="1:21" ht="15.75" customHeight="1">
      <c r="A4271"/>
      <c r="B4271"/>
      <c r="C4271"/>
      <c r="D4271"/>
      <c r="E4271"/>
      <c r="F4271"/>
      <c r="G4271"/>
      <c r="H4271"/>
      <c r="I4271" s="8"/>
      <c r="J4271" s="425"/>
      <c r="K4271"/>
      <c r="L4271"/>
      <c r="M4271"/>
      <c r="N4271"/>
      <c r="O4271"/>
      <c r="P4271"/>
      <c r="Q4271"/>
      <c r="R4271"/>
      <c r="S4271"/>
      <c r="T4271"/>
      <c r="U4271"/>
    </row>
    <row r="4272" spans="1:21" ht="15.75" customHeight="1">
      <c r="A4272"/>
      <c r="B4272"/>
      <c r="C4272"/>
      <c r="D4272"/>
      <c r="E4272"/>
      <c r="F4272"/>
      <c r="G4272"/>
      <c r="H4272"/>
      <c r="I4272" s="8"/>
      <c r="J4272" s="425"/>
      <c r="K4272"/>
      <c r="L4272"/>
      <c r="M4272"/>
      <c r="N4272"/>
      <c r="O4272"/>
      <c r="P4272"/>
      <c r="Q4272"/>
      <c r="R4272"/>
      <c r="S4272"/>
      <c r="T4272"/>
      <c r="U4272"/>
    </row>
    <row r="4273" spans="1:21" ht="15.75" customHeight="1">
      <c r="A4273"/>
      <c r="B4273"/>
      <c r="C4273"/>
      <c r="D4273"/>
      <c r="E4273"/>
      <c r="F4273"/>
      <c r="G4273"/>
      <c r="H4273"/>
      <c r="I4273" s="8"/>
      <c r="J4273" s="425"/>
      <c r="K4273"/>
      <c r="L4273"/>
      <c r="M4273"/>
      <c r="N4273"/>
      <c r="O4273"/>
      <c r="P4273"/>
      <c r="Q4273"/>
      <c r="R4273"/>
      <c r="S4273"/>
      <c r="T4273"/>
      <c r="U4273"/>
    </row>
    <row r="4274" spans="1:21" ht="15.75" customHeight="1">
      <c r="A4274"/>
      <c r="B4274"/>
      <c r="C4274"/>
      <c r="D4274"/>
      <c r="E4274"/>
      <c r="F4274"/>
      <c r="G4274"/>
      <c r="H4274"/>
      <c r="I4274" s="8"/>
      <c r="J4274" s="425"/>
      <c r="K4274"/>
      <c r="L4274"/>
      <c r="M4274"/>
      <c r="N4274"/>
      <c r="O4274"/>
      <c r="P4274"/>
      <c r="Q4274"/>
      <c r="R4274"/>
      <c r="S4274"/>
      <c r="T4274"/>
      <c r="U4274"/>
    </row>
    <row r="4275" spans="1:21" ht="15.75" customHeight="1">
      <c r="A4275"/>
      <c r="B4275"/>
      <c r="C4275"/>
      <c r="D4275"/>
      <c r="E4275"/>
      <c r="F4275"/>
      <c r="G4275"/>
      <c r="H4275"/>
      <c r="I4275" s="8"/>
      <c r="J4275" s="425"/>
      <c r="K4275"/>
      <c r="L4275"/>
      <c r="M4275"/>
      <c r="N4275"/>
      <c r="O4275"/>
      <c r="P4275"/>
      <c r="Q4275"/>
      <c r="R4275"/>
      <c r="S4275"/>
      <c r="T4275"/>
      <c r="U4275"/>
    </row>
    <row r="4276" spans="1:21" ht="15.75" customHeight="1">
      <c r="A4276"/>
      <c r="B4276"/>
      <c r="C4276"/>
      <c r="D4276"/>
      <c r="E4276"/>
      <c r="F4276"/>
      <c r="G4276"/>
      <c r="H4276"/>
      <c r="I4276" s="8"/>
      <c r="J4276" s="425"/>
      <c r="K4276"/>
      <c r="L4276"/>
      <c r="M4276"/>
      <c r="N4276"/>
      <c r="O4276"/>
      <c r="P4276"/>
      <c r="Q4276"/>
      <c r="R4276"/>
      <c r="S4276"/>
      <c r="T4276"/>
      <c r="U4276"/>
    </row>
    <row r="4277" spans="1:21" ht="15.75" customHeight="1">
      <c r="A4277"/>
      <c r="B4277"/>
      <c r="C4277"/>
      <c r="D4277"/>
      <c r="E4277"/>
      <c r="F4277"/>
      <c r="G4277"/>
      <c r="H4277"/>
      <c r="I4277" s="8"/>
      <c r="J4277" s="425"/>
      <c r="K4277"/>
      <c r="L4277"/>
      <c r="M4277"/>
      <c r="N4277"/>
      <c r="O4277"/>
      <c r="P4277"/>
      <c r="Q4277"/>
      <c r="R4277"/>
      <c r="S4277"/>
      <c r="T4277"/>
      <c r="U4277"/>
    </row>
    <row r="4278" spans="1:21" ht="15.75" customHeight="1">
      <c r="A4278"/>
      <c r="B4278"/>
      <c r="C4278"/>
      <c r="D4278"/>
      <c r="E4278"/>
      <c r="F4278"/>
      <c r="G4278"/>
      <c r="H4278"/>
      <c r="I4278" s="8"/>
      <c r="J4278" s="425"/>
      <c r="K4278"/>
      <c r="L4278"/>
      <c r="M4278"/>
      <c r="N4278"/>
      <c r="O4278"/>
      <c r="P4278"/>
      <c r="Q4278"/>
      <c r="R4278"/>
      <c r="S4278"/>
      <c r="T4278"/>
      <c r="U4278"/>
    </row>
    <row r="4279" spans="1:21" ht="15.75" customHeight="1">
      <c r="A4279"/>
      <c r="B4279"/>
      <c r="C4279"/>
      <c r="D4279"/>
      <c r="E4279"/>
      <c r="F4279"/>
      <c r="G4279"/>
      <c r="H4279"/>
      <c r="I4279" s="8"/>
      <c r="J4279" s="425"/>
      <c r="K4279"/>
      <c r="L4279"/>
      <c r="M4279"/>
      <c r="N4279"/>
      <c r="O4279"/>
      <c r="P4279"/>
      <c r="Q4279"/>
      <c r="R4279"/>
      <c r="S4279"/>
      <c r="T4279"/>
      <c r="U4279"/>
    </row>
    <row r="4280" spans="1:21" ht="15.75" customHeight="1">
      <c r="A4280"/>
      <c r="B4280"/>
      <c r="C4280"/>
      <c r="D4280"/>
      <c r="E4280"/>
      <c r="F4280"/>
      <c r="G4280"/>
      <c r="H4280"/>
      <c r="I4280" s="8"/>
      <c r="J4280" s="425"/>
      <c r="K4280"/>
      <c r="L4280"/>
      <c r="M4280"/>
      <c r="N4280"/>
      <c r="O4280"/>
      <c r="P4280"/>
      <c r="Q4280"/>
      <c r="R4280"/>
      <c r="S4280"/>
      <c r="T4280"/>
      <c r="U4280"/>
    </row>
    <row r="4281" spans="1:21" ht="15.75" customHeight="1">
      <c r="A4281"/>
      <c r="B4281"/>
      <c r="C4281"/>
      <c r="D4281"/>
      <c r="E4281"/>
      <c r="F4281"/>
      <c r="G4281"/>
      <c r="H4281"/>
      <c r="I4281" s="8"/>
      <c r="J4281" s="425"/>
      <c r="K4281"/>
      <c r="L4281"/>
      <c r="M4281"/>
      <c r="N4281"/>
      <c r="O4281"/>
      <c r="P4281"/>
      <c r="Q4281"/>
      <c r="R4281"/>
      <c r="S4281"/>
      <c r="T4281"/>
      <c r="U4281"/>
    </row>
    <row r="4282" spans="1:21" ht="15.75" customHeight="1">
      <c r="A4282"/>
      <c r="B4282"/>
      <c r="C4282"/>
      <c r="D4282"/>
      <c r="E4282"/>
      <c r="F4282"/>
      <c r="G4282"/>
      <c r="H4282"/>
      <c r="I4282" s="8"/>
      <c r="J4282" s="425"/>
      <c r="K4282"/>
      <c r="L4282"/>
      <c r="M4282"/>
      <c r="N4282"/>
      <c r="O4282"/>
      <c r="P4282"/>
      <c r="Q4282"/>
      <c r="R4282"/>
      <c r="S4282"/>
      <c r="T4282"/>
      <c r="U4282"/>
    </row>
    <row r="4283" spans="1:21" ht="15.75" customHeight="1">
      <c r="A4283"/>
      <c r="B4283"/>
      <c r="C4283"/>
      <c r="D4283"/>
      <c r="E4283"/>
      <c r="F4283"/>
      <c r="G4283"/>
      <c r="H4283"/>
      <c r="I4283" s="8"/>
      <c r="J4283" s="425"/>
      <c r="K4283"/>
      <c r="L4283"/>
      <c r="M4283"/>
      <c r="N4283"/>
      <c r="O4283"/>
      <c r="P4283"/>
      <c r="Q4283"/>
      <c r="R4283"/>
      <c r="S4283"/>
      <c r="T4283"/>
      <c r="U4283"/>
    </row>
    <row r="4284" spans="1:21" ht="15.75" customHeight="1">
      <c r="A4284"/>
      <c r="B4284"/>
      <c r="C4284"/>
      <c r="D4284"/>
      <c r="E4284"/>
      <c r="F4284"/>
      <c r="G4284"/>
      <c r="H4284"/>
      <c r="I4284" s="8"/>
      <c r="J4284" s="425"/>
      <c r="K4284"/>
      <c r="L4284"/>
      <c r="M4284"/>
      <c r="N4284"/>
      <c r="O4284"/>
      <c r="P4284"/>
      <c r="Q4284"/>
      <c r="R4284"/>
      <c r="S4284"/>
      <c r="T4284"/>
      <c r="U4284"/>
    </row>
    <row r="4285" spans="1:21" ht="15.75" customHeight="1">
      <c r="A4285"/>
      <c r="B4285"/>
      <c r="C4285"/>
      <c r="D4285"/>
      <c r="E4285"/>
      <c r="F4285"/>
      <c r="G4285"/>
      <c r="H4285"/>
      <c r="I4285" s="8"/>
      <c r="J4285" s="425"/>
      <c r="K4285"/>
      <c r="L4285"/>
      <c r="M4285"/>
      <c r="N4285"/>
      <c r="O4285"/>
      <c r="P4285"/>
      <c r="Q4285"/>
      <c r="R4285"/>
      <c r="S4285"/>
      <c r="T4285"/>
      <c r="U4285"/>
    </row>
    <row r="4286" spans="1:21" ht="15.75" customHeight="1">
      <c r="A4286"/>
      <c r="B4286"/>
      <c r="C4286"/>
      <c r="D4286"/>
      <c r="E4286"/>
      <c r="F4286"/>
      <c r="G4286"/>
      <c r="H4286"/>
      <c r="I4286" s="8"/>
      <c r="J4286" s="425"/>
      <c r="K4286"/>
      <c r="L4286"/>
      <c r="M4286"/>
      <c r="N4286"/>
      <c r="O4286"/>
      <c r="P4286"/>
      <c r="Q4286"/>
      <c r="R4286"/>
      <c r="S4286"/>
      <c r="T4286"/>
      <c r="U4286"/>
    </row>
    <row r="4287" spans="1:21" ht="15.75" customHeight="1">
      <c r="A4287"/>
      <c r="B4287"/>
      <c r="C4287"/>
      <c r="D4287"/>
      <c r="E4287"/>
      <c r="F4287"/>
      <c r="G4287"/>
      <c r="H4287"/>
      <c r="I4287" s="8"/>
      <c r="J4287" s="425"/>
      <c r="K4287"/>
      <c r="L4287"/>
      <c r="M4287"/>
      <c r="N4287"/>
      <c r="O4287"/>
      <c r="P4287"/>
      <c r="Q4287"/>
      <c r="R4287"/>
      <c r="S4287"/>
      <c r="T4287"/>
      <c r="U4287"/>
    </row>
    <row r="4288" spans="1:21" ht="15.75" customHeight="1">
      <c r="A4288"/>
      <c r="B4288"/>
      <c r="C4288"/>
      <c r="D4288"/>
      <c r="E4288"/>
      <c r="F4288"/>
      <c r="G4288"/>
      <c r="H4288"/>
      <c r="I4288" s="8"/>
      <c r="J4288" s="425"/>
      <c r="K4288"/>
      <c r="L4288"/>
      <c r="M4288"/>
      <c r="N4288"/>
      <c r="O4288"/>
      <c r="P4288"/>
      <c r="Q4288"/>
      <c r="R4288"/>
      <c r="S4288"/>
      <c r="T4288"/>
      <c r="U4288"/>
    </row>
    <row r="4289" spans="1:21" ht="15.75" customHeight="1">
      <c r="A4289"/>
      <c r="B4289"/>
      <c r="C4289"/>
      <c r="D4289"/>
      <c r="E4289"/>
      <c r="F4289"/>
      <c r="G4289"/>
      <c r="H4289"/>
      <c r="I4289" s="8"/>
      <c r="J4289" s="425"/>
      <c r="K4289"/>
      <c r="L4289"/>
      <c r="M4289"/>
      <c r="N4289"/>
      <c r="O4289"/>
      <c r="P4289"/>
      <c r="Q4289"/>
      <c r="R4289"/>
      <c r="S4289"/>
      <c r="T4289"/>
      <c r="U4289"/>
    </row>
    <row r="4290" spans="1:21" ht="15.75" customHeight="1">
      <c r="A4290"/>
      <c r="B4290"/>
      <c r="C4290"/>
      <c r="D4290"/>
      <c r="E4290"/>
      <c r="F4290"/>
      <c r="G4290"/>
      <c r="H4290"/>
      <c r="I4290" s="8"/>
      <c r="J4290" s="425"/>
      <c r="K4290"/>
      <c r="L4290"/>
      <c r="M4290"/>
      <c r="N4290"/>
      <c r="O4290"/>
      <c r="P4290"/>
      <c r="Q4290"/>
      <c r="R4290"/>
      <c r="S4290"/>
      <c r="T4290"/>
      <c r="U4290"/>
    </row>
    <row r="4291" spans="1:21" ht="15.75" customHeight="1">
      <c r="A4291"/>
      <c r="B4291"/>
      <c r="C4291"/>
      <c r="D4291"/>
      <c r="E4291"/>
      <c r="F4291"/>
      <c r="G4291"/>
      <c r="H4291"/>
      <c r="I4291" s="8"/>
      <c r="J4291" s="425"/>
      <c r="K4291"/>
      <c r="L4291"/>
      <c r="M4291"/>
      <c r="N4291"/>
      <c r="O4291"/>
      <c r="P4291"/>
      <c r="Q4291"/>
      <c r="R4291"/>
      <c r="S4291"/>
      <c r="T4291"/>
      <c r="U4291"/>
    </row>
    <row r="4292" spans="1:21" ht="15.75" customHeight="1">
      <c r="A4292"/>
      <c r="B4292"/>
      <c r="C4292"/>
      <c r="D4292"/>
      <c r="E4292"/>
      <c r="F4292"/>
      <c r="G4292"/>
      <c r="H4292"/>
      <c r="I4292" s="8"/>
      <c r="J4292" s="425"/>
      <c r="K4292"/>
      <c r="L4292"/>
      <c r="M4292"/>
      <c r="N4292"/>
      <c r="O4292"/>
      <c r="P4292"/>
      <c r="Q4292"/>
      <c r="R4292"/>
      <c r="S4292"/>
      <c r="T4292"/>
      <c r="U4292"/>
    </row>
    <row r="4293" spans="1:21" ht="15.75" customHeight="1">
      <c r="A4293"/>
      <c r="B4293"/>
      <c r="C4293"/>
      <c r="D4293"/>
      <c r="E4293"/>
      <c r="F4293"/>
      <c r="G4293"/>
      <c r="H4293"/>
      <c r="I4293" s="8"/>
      <c r="J4293" s="425"/>
      <c r="K4293"/>
      <c r="L4293"/>
      <c r="M4293"/>
      <c r="N4293"/>
      <c r="O4293"/>
      <c r="P4293"/>
      <c r="Q4293"/>
      <c r="R4293"/>
      <c r="S4293"/>
      <c r="T4293"/>
      <c r="U4293"/>
    </row>
    <row r="4294" spans="1:21" ht="15.75" customHeight="1">
      <c r="A4294"/>
      <c r="B4294"/>
      <c r="C4294"/>
      <c r="D4294"/>
      <c r="E4294"/>
      <c r="F4294"/>
      <c r="G4294"/>
      <c r="H4294"/>
      <c r="I4294" s="8"/>
      <c r="J4294" s="425"/>
      <c r="K4294"/>
      <c r="L4294"/>
      <c r="M4294"/>
      <c r="N4294"/>
      <c r="O4294"/>
      <c r="P4294"/>
      <c r="Q4294"/>
      <c r="R4294"/>
      <c r="S4294"/>
      <c r="T4294"/>
      <c r="U4294"/>
    </row>
    <row r="4295" spans="1:21" ht="15.75" customHeight="1">
      <c r="A4295"/>
      <c r="B4295"/>
      <c r="C4295"/>
      <c r="D4295"/>
      <c r="E4295"/>
      <c r="F4295"/>
      <c r="G4295"/>
      <c r="H4295"/>
      <c r="I4295" s="8"/>
      <c r="J4295" s="425"/>
      <c r="K4295"/>
      <c r="L4295"/>
      <c r="M4295"/>
      <c r="N4295"/>
      <c r="O4295"/>
      <c r="P4295"/>
      <c r="Q4295"/>
      <c r="R4295"/>
      <c r="S4295"/>
      <c r="T4295"/>
      <c r="U4295"/>
    </row>
    <row r="4296" spans="1:21" ht="15.75" customHeight="1">
      <c r="A4296"/>
      <c r="B4296"/>
      <c r="C4296"/>
      <c r="D4296"/>
      <c r="E4296"/>
      <c r="F4296"/>
      <c r="G4296"/>
      <c r="H4296"/>
      <c r="I4296" s="8"/>
      <c r="J4296" s="425"/>
      <c r="K4296"/>
      <c r="L4296"/>
      <c r="M4296"/>
      <c r="N4296"/>
      <c r="O4296"/>
      <c r="P4296"/>
      <c r="Q4296"/>
      <c r="R4296"/>
      <c r="S4296"/>
      <c r="T4296"/>
      <c r="U4296"/>
    </row>
    <row r="4297" spans="1:21" ht="15.75" customHeight="1">
      <c r="A4297"/>
      <c r="B4297"/>
      <c r="C4297"/>
      <c r="D4297"/>
      <c r="E4297"/>
      <c r="F4297"/>
      <c r="G4297"/>
      <c r="H4297"/>
      <c r="I4297" s="8"/>
      <c r="J4297" s="425"/>
      <c r="K4297"/>
      <c r="L4297"/>
      <c r="M4297"/>
      <c r="N4297"/>
      <c r="O4297"/>
      <c r="P4297"/>
      <c r="Q4297"/>
      <c r="R4297"/>
      <c r="S4297"/>
      <c r="T4297"/>
      <c r="U4297"/>
    </row>
    <row r="4298" spans="1:21" ht="15.75" customHeight="1">
      <c r="A4298"/>
      <c r="B4298"/>
      <c r="C4298"/>
      <c r="D4298"/>
      <c r="E4298"/>
      <c r="F4298"/>
      <c r="G4298"/>
      <c r="H4298"/>
      <c r="I4298" s="8"/>
      <c r="J4298" s="425"/>
      <c r="K4298"/>
      <c r="L4298"/>
      <c r="M4298"/>
      <c r="N4298"/>
      <c r="O4298"/>
      <c r="P4298"/>
      <c r="Q4298"/>
      <c r="R4298"/>
      <c r="S4298"/>
      <c r="T4298"/>
      <c r="U4298"/>
    </row>
    <row r="4299" spans="1:21" ht="15.75" customHeight="1">
      <c r="A4299"/>
      <c r="B4299"/>
      <c r="C4299"/>
      <c r="D4299"/>
      <c r="E4299"/>
      <c r="F4299"/>
      <c r="G4299"/>
      <c r="H4299"/>
      <c r="I4299" s="8"/>
      <c r="J4299" s="425"/>
      <c r="K4299"/>
      <c r="L4299"/>
      <c r="M4299"/>
      <c r="N4299"/>
      <c r="O4299"/>
      <c r="P4299"/>
      <c r="Q4299"/>
      <c r="R4299"/>
      <c r="S4299"/>
      <c r="T4299"/>
      <c r="U4299"/>
    </row>
    <row r="4300" spans="1:21" ht="15.75" customHeight="1">
      <c r="A4300"/>
      <c r="B4300"/>
      <c r="C4300"/>
      <c r="D4300"/>
      <c r="E4300"/>
      <c r="F4300"/>
      <c r="G4300"/>
      <c r="H4300"/>
      <c r="I4300" s="8"/>
      <c r="J4300" s="425"/>
      <c r="K4300"/>
      <c r="L4300"/>
      <c r="M4300"/>
      <c r="N4300"/>
      <c r="O4300"/>
      <c r="P4300"/>
      <c r="Q4300"/>
      <c r="R4300"/>
      <c r="S4300"/>
      <c r="T4300"/>
      <c r="U4300"/>
    </row>
    <row r="4301" spans="1:21" ht="15.75" customHeight="1">
      <c r="A4301"/>
      <c r="B4301"/>
      <c r="C4301"/>
      <c r="D4301"/>
      <c r="E4301"/>
      <c r="F4301"/>
      <c r="G4301"/>
      <c r="H4301"/>
      <c r="I4301" s="8"/>
      <c r="J4301" s="425"/>
      <c r="K4301"/>
      <c r="L4301"/>
      <c r="M4301"/>
      <c r="N4301"/>
      <c r="O4301"/>
      <c r="P4301"/>
      <c r="Q4301"/>
      <c r="R4301"/>
      <c r="S4301"/>
      <c r="T4301"/>
      <c r="U4301"/>
    </row>
    <row r="4302" spans="1:21" ht="15.75" customHeight="1">
      <c r="A4302"/>
      <c r="B4302"/>
      <c r="C4302"/>
      <c r="D4302"/>
      <c r="E4302"/>
      <c r="F4302"/>
      <c r="G4302"/>
      <c r="H4302"/>
      <c r="I4302" s="8"/>
      <c r="J4302" s="425"/>
      <c r="K4302"/>
      <c r="L4302"/>
      <c r="M4302"/>
      <c r="N4302"/>
      <c r="O4302"/>
      <c r="P4302"/>
      <c r="Q4302"/>
      <c r="R4302"/>
      <c r="S4302"/>
      <c r="T4302"/>
      <c r="U4302"/>
    </row>
    <row r="4303" spans="1:21" ht="15.75" customHeight="1">
      <c r="A4303"/>
      <c r="B4303"/>
      <c r="C4303"/>
      <c r="D4303"/>
      <c r="E4303"/>
      <c r="F4303"/>
      <c r="G4303"/>
      <c r="H4303"/>
      <c r="I4303" s="8"/>
      <c r="J4303" s="425"/>
      <c r="K4303"/>
      <c r="L4303"/>
      <c r="M4303"/>
      <c r="N4303"/>
      <c r="O4303"/>
      <c r="P4303"/>
      <c r="Q4303"/>
      <c r="R4303"/>
      <c r="S4303"/>
      <c r="T4303"/>
      <c r="U4303"/>
    </row>
    <row r="4304" spans="1:21" ht="15.75" customHeight="1">
      <c r="A4304"/>
      <c r="B4304"/>
      <c r="C4304"/>
      <c r="D4304"/>
      <c r="E4304"/>
      <c r="F4304"/>
      <c r="G4304"/>
      <c r="H4304"/>
      <c r="I4304" s="8"/>
      <c r="J4304" s="425"/>
      <c r="K4304"/>
      <c r="L4304"/>
      <c r="M4304"/>
      <c r="N4304"/>
      <c r="O4304"/>
      <c r="P4304"/>
      <c r="Q4304"/>
      <c r="R4304"/>
      <c r="S4304"/>
      <c r="T4304"/>
      <c r="U4304"/>
    </row>
    <row r="4305" spans="1:21" ht="15.75" customHeight="1">
      <c r="A4305"/>
      <c r="B4305"/>
      <c r="C4305"/>
      <c r="D4305"/>
      <c r="E4305"/>
      <c r="F4305"/>
      <c r="G4305"/>
      <c r="H4305"/>
      <c r="I4305" s="8"/>
      <c r="J4305" s="425"/>
      <c r="K4305"/>
      <c r="L4305"/>
      <c r="M4305"/>
      <c r="N4305"/>
      <c r="O4305"/>
      <c r="P4305"/>
      <c r="Q4305"/>
      <c r="R4305"/>
      <c r="S4305"/>
      <c r="T4305"/>
      <c r="U4305"/>
    </row>
    <row r="4306" spans="1:21" ht="15.75" customHeight="1">
      <c r="A4306"/>
      <c r="B4306"/>
      <c r="C4306"/>
      <c r="D4306"/>
      <c r="E4306"/>
      <c r="F4306"/>
      <c r="G4306"/>
      <c r="H4306"/>
      <c r="I4306" s="8"/>
      <c r="J4306" s="425"/>
      <c r="K4306"/>
      <c r="L4306"/>
      <c r="M4306"/>
      <c r="N4306"/>
      <c r="O4306"/>
      <c r="P4306"/>
      <c r="Q4306"/>
      <c r="R4306"/>
      <c r="S4306"/>
      <c r="T4306"/>
      <c r="U4306"/>
    </row>
    <row r="4307" spans="1:21" ht="15.75" customHeight="1">
      <c r="A4307"/>
      <c r="B4307"/>
      <c r="C4307"/>
      <c r="D4307"/>
      <c r="E4307"/>
      <c r="F4307"/>
      <c r="G4307"/>
      <c r="H4307"/>
      <c r="I4307" s="8"/>
      <c r="J4307" s="425"/>
      <c r="K4307"/>
      <c r="L4307"/>
      <c r="M4307"/>
      <c r="N4307"/>
      <c r="O4307"/>
      <c r="P4307"/>
      <c r="Q4307"/>
      <c r="R4307"/>
      <c r="S4307"/>
      <c r="T4307"/>
      <c r="U4307"/>
    </row>
    <row r="4308" spans="1:21" ht="15.75" customHeight="1">
      <c r="A4308"/>
      <c r="B4308"/>
      <c r="C4308"/>
      <c r="D4308"/>
      <c r="E4308"/>
      <c r="F4308"/>
      <c r="G4308"/>
      <c r="H4308"/>
      <c r="I4308" s="8"/>
      <c r="J4308" s="425"/>
      <c r="K4308"/>
      <c r="L4308"/>
      <c r="M4308"/>
      <c r="N4308"/>
      <c r="O4308"/>
      <c r="P4308"/>
      <c r="Q4308"/>
      <c r="R4308"/>
      <c r="S4308"/>
      <c r="T4308"/>
      <c r="U4308"/>
    </row>
    <row r="4309" spans="1:21" ht="15.75" customHeight="1">
      <c r="A4309"/>
      <c r="B4309"/>
      <c r="C4309"/>
      <c r="D4309"/>
      <c r="E4309"/>
      <c r="F4309"/>
      <c r="G4309"/>
      <c r="H4309"/>
      <c r="I4309" s="8"/>
      <c r="J4309" s="425"/>
      <c r="K4309"/>
      <c r="L4309"/>
      <c r="M4309"/>
      <c r="N4309"/>
      <c r="O4309"/>
      <c r="P4309"/>
      <c r="Q4309"/>
      <c r="R4309"/>
      <c r="S4309"/>
      <c r="T4309"/>
      <c r="U4309"/>
    </row>
    <row r="4310" spans="1:21" ht="15.75" customHeight="1">
      <c r="A4310"/>
      <c r="B4310"/>
      <c r="C4310"/>
      <c r="D4310"/>
      <c r="E4310"/>
      <c r="F4310"/>
      <c r="G4310"/>
      <c r="H4310"/>
      <c r="I4310" s="8"/>
      <c r="J4310" s="425"/>
      <c r="K4310"/>
      <c r="L4310"/>
      <c r="M4310"/>
      <c r="N4310"/>
      <c r="O4310"/>
      <c r="P4310"/>
      <c r="Q4310"/>
      <c r="R4310"/>
      <c r="S4310"/>
      <c r="T4310"/>
      <c r="U4310"/>
    </row>
    <row r="4311" spans="1:21" ht="15.75" customHeight="1">
      <c r="A4311"/>
      <c r="B4311"/>
      <c r="C4311"/>
      <c r="D4311"/>
      <c r="E4311"/>
      <c r="F4311"/>
      <c r="G4311"/>
      <c r="H4311"/>
      <c r="I4311" s="8"/>
      <c r="J4311" s="425"/>
      <c r="K4311"/>
      <c r="L4311"/>
      <c r="M4311"/>
      <c r="N4311"/>
      <c r="O4311"/>
      <c r="P4311"/>
      <c r="Q4311"/>
      <c r="R4311"/>
      <c r="S4311"/>
      <c r="T4311"/>
      <c r="U4311"/>
    </row>
    <row r="4312" spans="1:21" ht="15.75" customHeight="1">
      <c r="A4312"/>
      <c r="B4312"/>
      <c r="C4312"/>
      <c r="D4312"/>
      <c r="E4312"/>
      <c r="F4312"/>
      <c r="G4312"/>
      <c r="H4312"/>
      <c r="I4312" s="8"/>
      <c r="J4312" s="425"/>
      <c r="K4312"/>
      <c r="L4312"/>
      <c r="M4312"/>
      <c r="N4312"/>
      <c r="O4312"/>
      <c r="P4312"/>
      <c r="Q4312"/>
      <c r="R4312"/>
      <c r="S4312"/>
      <c r="T4312"/>
      <c r="U4312"/>
    </row>
    <row r="4313" spans="1:21" ht="15.75" customHeight="1">
      <c r="A4313"/>
      <c r="B4313"/>
      <c r="C4313"/>
      <c r="D4313"/>
      <c r="E4313"/>
      <c r="F4313"/>
      <c r="G4313"/>
      <c r="H4313"/>
      <c r="I4313" s="8"/>
      <c r="J4313" s="425"/>
      <c r="K4313"/>
      <c r="L4313"/>
      <c r="M4313"/>
      <c r="N4313"/>
      <c r="O4313"/>
      <c r="P4313"/>
      <c r="Q4313"/>
      <c r="R4313"/>
      <c r="S4313"/>
      <c r="T4313"/>
      <c r="U4313"/>
    </row>
    <row r="4314" spans="1:21" ht="15.75" customHeight="1">
      <c r="A4314"/>
      <c r="B4314"/>
      <c r="C4314"/>
      <c r="D4314"/>
      <c r="E4314"/>
      <c r="F4314"/>
      <c r="G4314"/>
      <c r="H4314"/>
      <c r="I4314" s="8"/>
      <c r="J4314" s="425"/>
      <c r="K4314"/>
      <c r="L4314"/>
      <c r="M4314"/>
      <c r="N4314"/>
      <c r="O4314"/>
      <c r="P4314"/>
      <c r="Q4314"/>
      <c r="R4314"/>
      <c r="S4314"/>
      <c r="T4314"/>
      <c r="U4314"/>
    </row>
    <row r="4315" spans="1:21" ht="15.75" customHeight="1">
      <c r="A4315"/>
      <c r="B4315"/>
      <c r="C4315"/>
      <c r="D4315"/>
      <c r="E4315"/>
      <c r="F4315"/>
      <c r="G4315"/>
      <c r="H4315"/>
      <c r="I4315" s="8"/>
      <c r="J4315" s="425"/>
      <c r="K4315"/>
      <c r="L4315"/>
      <c r="M4315"/>
      <c r="N4315"/>
      <c r="O4315"/>
      <c r="P4315"/>
      <c r="Q4315"/>
      <c r="R4315"/>
      <c r="S4315"/>
      <c r="T4315"/>
      <c r="U4315"/>
    </row>
    <row r="4316" spans="1:21" ht="15.75" customHeight="1">
      <c r="A4316"/>
      <c r="B4316"/>
      <c r="C4316"/>
      <c r="D4316"/>
      <c r="E4316"/>
      <c r="F4316"/>
      <c r="G4316"/>
      <c r="H4316"/>
      <c r="I4316" s="8"/>
      <c r="J4316" s="425"/>
      <c r="K4316"/>
      <c r="L4316"/>
      <c r="M4316"/>
      <c r="N4316"/>
      <c r="O4316"/>
      <c r="P4316"/>
      <c r="Q4316"/>
      <c r="R4316"/>
      <c r="S4316"/>
      <c r="T4316"/>
      <c r="U4316"/>
    </row>
    <row r="4317" spans="1:21" ht="15.75" customHeight="1">
      <c r="A4317"/>
      <c r="B4317"/>
      <c r="C4317"/>
      <c r="D4317"/>
      <c r="E4317"/>
      <c r="F4317"/>
      <c r="G4317"/>
      <c r="H4317"/>
      <c r="I4317" s="8"/>
      <c r="J4317" s="425"/>
      <c r="K4317"/>
      <c r="L4317"/>
      <c r="M4317"/>
      <c r="N4317"/>
      <c r="O4317"/>
      <c r="P4317"/>
      <c r="Q4317"/>
      <c r="R4317"/>
      <c r="S4317"/>
      <c r="T4317"/>
      <c r="U4317"/>
    </row>
    <row r="4318" spans="1:21" ht="15.75" customHeight="1">
      <c r="A4318"/>
      <c r="B4318"/>
      <c r="C4318"/>
      <c r="D4318"/>
      <c r="E4318"/>
      <c r="F4318"/>
      <c r="G4318"/>
      <c r="H4318"/>
      <c r="I4318" s="8"/>
      <c r="J4318" s="425"/>
      <c r="K4318"/>
      <c r="L4318"/>
      <c r="M4318"/>
      <c r="N4318"/>
      <c r="O4318"/>
      <c r="P4318"/>
      <c r="Q4318"/>
      <c r="R4318"/>
      <c r="S4318"/>
      <c r="T4318"/>
      <c r="U4318"/>
    </row>
    <row r="4319" spans="1:21" ht="15.75" customHeight="1">
      <c r="A4319"/>
      <c r="B4319"/>
      <c r="C4319"/>
      <c r="D4319"/>
      <c r="E4319"/>
      <c r="F4319"/>
      <c r="G4319"/>
      <c r="H4319"/>
      <c r="I4319" s="8"/>
      <c r="J4319" s="425"/>
      <c r="K4319"/>
      <c r="L4319"/>
      <c r="M4319"/>
      <c r="N4319"/>
      <c r="O4319"/>
      <c r="P4319"/>
      <c r="Q4319"/>
      <c r="R4319"/>
      <c r="S4319"/>
      <c r="T4319"/>
      <c r="U4319"/>
    </row>
    <row r="4320" spans="1:21" ht="15.75" customHeight="1">
      <c r="A4320"/>
      <c r="B4320"/>
      <c r="C4320"/>
      <c r="D4320"/>
      <c r="E4320"/>
      <c r="F4320"/>
      <c r="G4320"/>
      <c r="H4320"/>
      <c r="I4320" s="8"/>
      <c r="J4320" s="425"/>
      <c r="K4320"/>
      <c r="L4320"/>
      <c r="M4320"/>
      <c r="N4320"/>
      <c r="O4320"/>
      <c r="P4320"/>
      <c r="Q4320"/>
      <c r="R4320"/>
      <c r="S4320"/>
      <c r="T4320"/>
      <c r="U4320"/>
    </row>
    <row r="4321" spans="1:21" ht="15.75" customHeight="1">
      <c r="A4321"/>
      <c r="B4321"/>
      <c r="C4321"/>
      <c r="D4321"/>
      <c r="E4321"/>
      <c r="F4321"/>
      <c r="G4321"/>
      <c r="H4321"/>
      <c r="I4321" s="8"/>
      <c r="J4321" s="425"/>
      <c r="K4321"/>
      <c r="L4321"/>
      <c r="M4321"/>
      <c r="N4321"/>
      <c r="O4321"/>
      <c r="P4321"/>
      <c r="Q4321"/>
      <c r="R4321"/>
      <c r="S4321"/>
      <c r="T4321"/>
      <c r="U4321"/>
    </row>
    <row r="4322" spans="1:21" ht="15.75" customHeight="1">
      <c r="A4322"/>
      <c r="B4322"/>
      <c r="C4322"/>
      <c r="D4322"/>
      <c r="E4322"/>
      <c r="F4322"/>
      <c r="G4322"/>
      <c r="H4322"/>
      <c r="I4322" s="8"/>
      <c r="J4322" s="425"/>
      <c r="K4322"/>
      <c r="L4322"/>
      <c r="M4322"/>
      <c r="N4322"/>
      <c r="O4322"/>
      <c r="P4322"/>
      <c r="Q4322"/>
      <c r="R4322"/>
      <c r="S4322"/>
      <c r="T4322"/>
      <c r="U4322"/>
    </row>
    <row r="4323" spans="1:21" ht="15.75" customHeight="1">
      <c r="A4323"/>
      <c r="B4323"/>
      <c r="C4323"/>
      <c r="D4323"/>
      <c r="E4323"/>
      <c r="F4323"/>
      <c r="G4323"/>
      <c r="H4323"/>
      <c r="I4323" s="8"/>
      <c r="J4323" s="425"/>
      <c r="K4323"/>
      <c r="L4323"/>
      <c r="M4323"/>
      <c r="N4323"/>
      <c r="O4323"/>
      <c r="P4323"/>
      <c r="Q4323"/>
      <c r="R4323"/>
      <c r="S4323"/>
      <c r="T4323"/>
      <c r="U4323"/>
    </row>
    <row r="4324" spans="1:21" ht="15.75" customHeight="1">
      <c r="A4324"/>
      <c r="B4324"/>
      <c r="C4324"/>
      <c r="D4324"/>
      <c r="E4324"/>
      <c r="F4324"/>
      <c r="G4324"/>
      <c r="H4324"/>
      <c r="I4324" s="8"/>
      <c r="J4324" s="425"/>
      <c r="K4324"/>
      <c r="L4324"/>
      <c r="M4324"/>
      <c r="N4324"/>
      <c r="O4324"/>
      <c r="P4324"/>
      <c r="Q4324"/>
      <c r="R4324"/>
      <c r="S4324"/>
      <c r="T4324"/>
      <c r="U4324"/>
    </row>
    <row r="4325" spans="1:21" ht="15.75" customHeight="1">
      <c r="A4325"/>
      <c r="B4325"/>
      <c r="C4325"/>
      <c r="D4325"/>
      <c r="E4325"/>
      <c r="F4325"/>
      <c r="G4325"/>
      <c r="H4325"/>
      <c r="I4325" s="8"/>
      <c r="J4325" s="425"/>
      <c r="K4325"/>
      <c r="L4325"/>
      <c r="M4325"/>
      <c r="N4325"/>
      <c r="O4325"/>
      <c r="P4325"/>
      <c r="Q4325"/>
      <c r="R4325"/>
      <c r="S4325"/>
      <c r="T4325"/>
      <c r="U4325"/>
    </row>
    <row r="4326" spans="1:21" ht="15.75" customHeight="1">
      <c r="A4326"/>
      <c r="B4326"/>
      <c r="C4326"/>
      <c r="D4326"/>
      <c r="E4326"/>
      <c r="F4326"/>
      <c r="G4326"/>
      <c r="H4326"/>
      <c r="I4326" s="8"/>
      <c r="J4326" s="425"/>
      <c r="K4326"/>
      <c r="L4326"/>
      <c r="M4326"/>
      <c r="N4326"/>
      <c r="O4326"/>
      <c r="P4326"/>
      <c r="Q4326"/>
      <c r="R4326"/>
      <c r="S4326"/>
      <c r="T4326"/>
      <c r="U4326"/>
    </row>
    <row r="4327" spans="1:21" ht="15.75" customHeight="1">
      <c r="A4327"/>
      <c r="B4327"/>
      <c r="C4327"/>
      <c r="D4327"/>
      <c r="E4327"/>
      <c r="F4327"/>
      <c r="G4327"/>
      <c r="H4327"/>
      <c r="I4327" s="8"/>
      <c r="J4327" s="425"/>
      <c r="K4327"/>
      <c r="L4327"/>
      <c r="M4327"/>
      <c r="N4327"/>
      <c r="O4327"/>
      <c r="P4327"/>
      <c r="Q4327"/>
      <c r="R4327"/>
      <c r="S4327"/>
      <c r="T4327"/>
      <c r="U4327"/>
    </row>
    <row r="4328" spans="1:21" ht="15.75" customHeight="1">
      <c r="A4328"/>
      <c r="B4328"/>
      <c r="C4328"/>
      <c r="D4328"/>
      <c r="E4328"/>
      <c r="F4328"/>
      <c r="G4328"/>
      <c r="H4328"/>
      <c r="I4328" s="8"/>
      <c r="J4328" s="425"/>
      <c r="K4328"/>
      <c r="L4328"/>
      <c r="M4328"/>
      <c r="N4328"/>
      <c r="O4328"/>
      <c r="P4328"/>
      <c r="Q4328"/>
      <c r="R4328"/>
      <c r="S4328"/>
      <c r="T4328"/>
      <c r="U4328"/>
    </row>
    <row r="4329" spans="1:21" ht="15.75" customHeight="1">
      <c r="A4329"/>
      <c r="B4329"/>
      <c r="C4329"/>
      <c r="D4329"/>
      <c r="E4329"/>
      <c r="F4329"/>
      <c r="G4329"/>
      <c r="H4329"/>
      <c r="I4329" s="8"/>
      <c r="J4329" s="425"/>
      <c r="K4329"/>
      <c r="L4329"/>
      <c r="M4329"/>
      <c r="N4329"/>
      <c r="O4329"/>
      <c r="P4329"/>
      <c r="Q4329"/>
      <c r="R4329"/>
      <c r="S4329"/>
      <c r="T4329"/>
      <c r="U4329"/>
    </row>
    <row r="4330" spans="1:21" ht="15.75" customHeight="1">
      <c r="A4330"/>
      <c r="B4330"/>
      <c r="C4330"/>
      <c r="D4330"/>
      <c r="E4330"/>
      <c r="F4330"/>
      <c r="G4330"/>
      <c r="H4330"/>
      <c r="I4330" s="8"/>
      <c r="J4330" s="425"/>
      <c r="K4330"/>
      <c r="L4330"/>
      <c r="M4330"/>
      <c r="N4330"/>
      <c r="O4330"/>
      <c r="P4330"/>
      <c r="Q4330"/>
      <c r="R4330"/>
      <c r="S4330"/>
      <c r="T4330"/>
      <c r="U4330"/>
    </row>
    <row r="4331" spans="1:21" ht="15.75" customHeight="1">
      <c r="A4331"/>
      <c r="B4331"/>
      <c r="C4331"/>
      <c r="D4331"/>
      <c r="E4331"/>
      <c r="F4331"/>
      <c r="G4331"/>
      <c r="H4331"/>
      <c r="I4331" s="8"/>
      <c r="J4331" s="425"/>
      <c r="K4331"/>
      <c r="L4331"/>
      <c r="M4331"/>
      <c r="N4331"/>
      <c r="O4331"/>
      <c r="P4331"/>
      <c r="Q4331"/>
      <c r="R4331"/>
      <c r="S4331"/>
      <c r="T4331"/>
      <c r="U4331"/>
    </row>
    <row r="4332" spans="1:21" ht="15.75" customHeight="1">
      <c r="A4332"/>
      <c r="B4332"/>
      <c r="C4332"/>
      <c r="D4332"/>
      <c r="E4332"/>
      <c r="F4332"/>
      <c r="G4332"/>
      <c r="H4332"/>
      <c r="I4332" s="8"/>
      <c r="J4332" s="425"/>
      <c r="K4332"/>
      <c r="L4332"/>
      <c r="M4332"/>
      <c r="N4332"/>
      <c r="O4332"/>
      <c r="P4332"/>
      <c r="Q4332"/>
      <c r="R4332"/>
      <c r="S4332"/>
      <c r="T4332"/>
      <c r="U4332"/>
    </row>
    <row r="4333" spans="1:21" ht="15.75" customHeight="1">
      <c r="A4333"/>
      <c r="B4333"/>
      <c r="C4333"/>
      <c r="D4333"/>
      <c r="E4333"/>
      <c r="F4333"/>
      <c r="G4333"/>
      <c r="H4333"/>
      <c r="I4333" s="8"/>
      <c r="J4333" s="425"/>
      <c r="K4333"/>
      <c r="L4333"/>
      <c r="M4333"/>
      <c r="N4333"/>
      <c r="O4333"/>
      <c r="P4333"/>
      <c r="Q4333"/>
      <c r="R4333"/>
      <c r="S4333"/>
      <c r="T4333"/>
      <c r="U4333"/>
    </row>
    <row r="4334" spans="1:21" ht="15.75" customHeight="1">
      <c r="A4334"/>
      <c r="B4334"/>
      <c r="C4334"/>
      <c r="D4334"/>
      <c r="E4334"/>
      <c r="F4334"/>
      <c r="G4334"/>
      <c r="H4334"/>
      <c r="I4334" s="8"/>
      <c r="J4334" s="425"/>
      <c r="K4334"/>
      <c r="L4334"/>
      <c r="M4334"/>
      <c r="N4334"/>
      <c r="O4334"/>
      <c r="P4334"/>
      <c r="Q4334"/>
      <c r="R4334"/>
      <c r="S4334"/>
      <c r="T4334"/>
      <c r="U4334"/>
    </row>
    <row r="4335" spans="1:21" ht="15.75" customHeight="1">
      <c r="A4335"/>
      <c r="B4335"/>
      <c r="C4335"/>
      <c r="D4335"/>
      <c r="E4335"/>
      <c r="F4335"/>
      <c r="G4335"/>
      <c r="H4335"/>
      <c r="I4335" s="8"/>
      <c r="J4335" s="425"/>
      <c r="K4335"/>
      <c r="L4335"/>
      <c r="M4335"/>
      <c r="N4335"/>
      <c r="O4335"/>
      <c r="P4335"/>
      <c r="Q4335"/>
      <c r="R4335"/>
      <c r="S4335"/>
      <c r="T4335"/>
      <c r="U4335"/>
    </row>
    <row r="4336" spans="1:21" ht="15.75" customHeight="1">
      <c r="A4336"/>
      <c r="B4336"/>
      <c r="C4336"/>
      <c r="D4336"/>
      <c r="E4336"/>
      <c r="F4336"/>
      <c r="G4336"/>
      <c r="H4336"/>
      <c r="I4336" s="8"/>
      <c r="J4336" s="425"/>
      <c r="K4336"/>
      <c r="L4336"/>
      <c r="M4336"/>
      <c r="N4336"/>
      <c r="O4336"/>
      <c r="P4336"/>
      <c r="Q4336"/>
      <c r="R4336"/>
      <c r="S4336"/>
      <c r="T4336"/>
      <c r="U4336"/>
    </row>
    <row r="4337" spans="1:21" ht="15.75" customHeight="1">
      <c r="A4337"/>
      <c r="B4337"/>
      <c r="C4337"/>
      <c r="D4337"/>
      <c r="E4337"/>
      <c r="F4337"/>
      <c r="G4337"/>
      <c r="H4337"/>
      <c r="I4337" s="8"/>
      <c r="J4337" s="425"/>
      <c r="K4337"/>
      <c r="L4337"/>
      <c r="M4337"/>
      <c r="N4337"/>
      <c r="O4337"/>
      <c r="P4337"/>
      <c r="Q4337"/>
      <c r="R4337"/>
      <c r="S4337"/>
      <c r="T4337"/>
      <c r="U4337"/>
    </row>
    <row r="4338" spans="1:21" ht="15.75" customHeight="1">
      <c r="A4338"/>
      <c r="B4338"/>
      <c r="C4338"/>
      <c r="D4338"/>
      <c r="E4338"/>
      <c r="F4338"/>
      <c r="G4338"/>
      <c r="H4338"/>
      <c r="I4338" s="8"/>
      <c r="J4338" s="425"/>
      <c r="K4338"/>
      <c r="L4338"/>
      <c r="M4338"/>
      <c r="N4338"/>
      <c r="O4338"/>
      <c r="P4338"/>
      <c r="Q4338"/>
      <c r="R4338"/>
      <c r="S4338"/>
      <c r="T4338"/>
      <c r="U4338"/>
    </row>
    <row r="4339" spans="1:21" ht="15.75" customHeight="1">
      <c r="A4339"/>
      <c r="B4339"/>
      <c r="C4339"/>
      <c r="D4339"/>
      <c r="E4339"/>
      <c r="F4339"/>
      <c r="G4339"/>
      <c r="H4339"/>
      <c r="I4339" s="8"/>
      <c r="J4339" s="425"/>
      <c r="K4339"/>
      <c r="L4339"/>
      <c r="M4339"/>
      <c r="N4339"/>
      <c r="O4339"/>
      <c r="P4339"/>
      <c r="Q4339"/>
      <c r="R4339"/>
      <c r="S4339"/>
      <c r="T4339"/>
      <c r="U4339"/>
    </row>
    <row r="4340" spans="1:21" ht="15.75" customHeight="1">
      <c r="A4340"/>
      <c r="B4340"/>
      <c r="C4340"/>
      <c r="D4340"/>
      <c r="E4340"/>
      <c r="F4340"/>
      <c r="G4340"/>
      <c r="H4340"/>
      <c r="I4340" s="8"/>
      <c r="J4340" s="425"/>
      <c r="K4340"/>
      <c r="L4340"/>
      <c r="M4340"/>
      <c r="N4340"/>
      <c r="O4340"/>
      <c r="P4340"/>
      <c r="Q4340"/>
      <c r="R4340"/>
      <c r="S4340"/>
      <c r="T4340"/>
      <c r="U4340"/>
    </row>
    <row r="4341" spans="1:21" ht="15.75" customHeight="1">
      <c r="A4341"/>
      <c r="B4341"/>
      <c r="C4341"/>
      <c r="D4341"/>
      <c r="E4341"/>
      <c r="F4341"/>
      <c r="G4341"/>
      <c r="H4341"/>
      <c r="I4341" s="8"/>
      <c r="J4341" s="425"/>
      <c r="K4341"/>
      <c r="L4341"/>
      <c r="M4341"/>
      <c r="N4341"/>
      <c r="O4341"/>
      <c r="P4341"/>
      <c r="Q4341"/>
      <c r="R4341"/>
      <c r="S4341"/>
      <c r="T4341"/>
      <c r="U4341"/>
    </row>
    <row r="4342" spans="1:21" ht="15.75" customHeight="1">
      <c r="A4342"/>
      <c r="B4342"/>
      <c r="C4342"/>
      <c r="D4342"/>
      <c r="E4342"/>
      <c r="F4342"/>
      <c r="G4342"/>
      <c r="H4342"/>
      <c r="I4342" s="8"/>
      <c r="J4342" s="425"/>
      <c r="K4342"/>
      <c r="L4342"/>
      <c r="M4342"/>
      <c r="N4342"/>
      <c r="O4342"/>
      <c r="P4342"/>
      <c r="Q4342"/>
      <c r="R4342"/>
      <c r="S4342"/>
      <c r="T4342"/>
      <c r="U4342"/>
    </row>
    <row r="4343" spans="1:21" ht="15.75" customHeight="1">
      <c r="A4343"/>
      <c r="B4343"/>
      <c r="C4343"/>
      <c r="D4343"/>
      <c r="E4343"/>
      <c r="F4343"/>
      <c r="G4343"/>
      <c r="H4343"/>
      <c r="I4343" s="8"/>
      <c r="J4343" s="425"/>
      <c r="K4343"/>
      <c r="L4343"/>
      <c r="M4343"/>
      <c r="N4343"/>
      <c r="O4343"/>
      <c r="P4343"/>
      <c r="Q4343"/>
      <c r="R4343"/>
      <c r="S4343"/>
      <c r="T4343"/>
      <c r="U4343"/>
    </row>
    <row r="4344" spans="1:21" ht="15.75" customHeight="1">
      <c r="A4344"/>
      <c r="B4344"/>
      <c r="C4344"/>
      <c r="D4344"/>
      <c r="E4344"/>
      <c r="F4344"/>
      <c r="G4344"/>
      <c r="H4344"/>
      <c r="I4344" s="8"/>
      <c r="J4344" s="425"/>
      <c r="K4344"/>
      <c r="L4344"/>
      <c r="M4344"/>
      <c r="N4344"/>
      <c r="O4344"/>
      <c r="P4344"/>
      <c r="Q4344"/>
      <c r="R4344"/>
      <c r="S4344"/>
      <c r="T4344"/>
      <c r="U4344"/>
    </row>
    <row r="4345" spans="1:21" ht="15.75" customHeight="1">
      <c r="A4345"/>
      <c r="B4345"/>
      <c r="C4345"/>
      <c r="D4345"/>
      <c r="E4345"/>
      <c r="F4345"/>
      <c r="G4345"/>
      <c r="H4345"/>
      <c r="I4345" s="8"/>
      <c r="J4345" s="425"/>
      <c r="K4345"/>
      <c r="L4345"/>
      <c r="M4345"/>
      <c r="N4345"/>
      <c r="O4345"/>
      <c r="P4345"/>
      <c r="Q4345"/>
      <c r="R4345"/>
      <c r="S4345"/>
      <c r="T4345"/>
      <c r="U4345"/>
    </row>
    <row r="4346" spans="1:21" ht="15.75" customHeight="1">
      <c r="A4346"/>
      <c r="B4346"/>
      <c r="C4346"/>
      <c r="D4346"/>
      <c r="E4346"/>
      <c r="F4346"/>
      <c r="G4346"/>
      <c r="H4346"/>
      <c r="I4346" s="8"/>
      <c r="J4346" s="425"/>
      <c r="K4346"/>
      <c r="L4346"/>
      <c r="M4346"/>
      <c r="N4346"/>
      <c r="O4346"/>
      <c r="P4346"/>
      <c r="Q4346"/>
      <c r="R4346"/>
      <c r="S4346"/>
      <c r="T4346"/>
      <c r="U4346"/>
    </row>
    <row r="4347" spans="1:21" ht="15.75" customHeight="1">
      <c r="A4347"/>
      <c r="B4347"/>
      <c r="C4347"/>
      <c r="D4347"/>
      <c r="E4347"/>
      <c r="F4347"/>
      <c r="G4347"/>
      <c r="H4347"/>
      <c r="I4347" s="8"/>
      <c r="J4347" s="425"/>
      <c r="K4347"/>
      <c r="L4347"/>
      <c r="M4347"/>
      <c r="N4347"/>
      <c r="O4347"/>
      <c r="P4347"/>
      <c r="Q4347"/>
      <c r="R4347"/>
      <c r="S4347"/>
      <c r="T4347"/>
      <c r="U4347"/>
    </row>
    <row r="4348" spans="1:21" ht="15.75" customHeight="1">
      <c r="A4348"/>
      <c r="B4348"/>
      <c r="C4348"/>
      <c r="D4348"/>
      <c r="E4348"/>
      <c r="F4348"/>
      <c r="G4348"/>
      <c r="H4348"/>
      <c r="I4348" s="8"/>
      <c r="J4348" s="425"/>
      <c r="K4348"/>
      <c r="L4348"/>
      <c r="M4348"/>
      <c r="N4348"/>
      <c r="O4348"/>
      <c r="P4348"/>
      <c r="Q4348"/>
      <c r="R4348"/>
      <c r="S4348"/>
      <c r="T4348"/>
      <c r="U4348"/>
    </row>
    <row r="4349" spans="1:21" ht="15.75" customHeight="1">
      <c r="A4349"/>
      <c r="B4349"/>
      <c r="C4349"/>
      <c r="D4349"/>
      <c r="E4349"/>
      <c r="F4349"/>
      <c r="G4349"/>
      <c r="H4349"/>
      <c r="I4349" s="8"/>
      <c r="J4349" s="425"/>
      <c r="K4349"/>
      <c r="L4349"/>
      <c r="M4349"/>
      <c r="N4349"/>
      <c r="O4349"/>
      <c r="P4349"/>
      <c r="Q4349"/>
      <c r="R4349"/>
      <c r="S4349"/>
      <c r="T4349"/>
      <c r="U4349"/>
    </row>
    <row r="4350" spans="1:21" ht="15.75" customHeight="1">
      <c r="A4350"/>
      <c r="B4350"/>
      <c r="C4350"/>
      <c r="D4350"/>
      <c r="E4350"/>
      <c r="F4350"/>
      <c r="G4350"/>
      <c r="H4350"/>
      <c r="I4350" s="8"/>
      <c r="J4350" s="425"/>
      <c r="K4350"/>
      <c r="L4350"/>
      <c r="M4350"/>
      <c r="N4350"/>
      <c r="O4350"/>
      <c r="P4350"/>
      <c r="Q4350"/>
      <c r="R4350"/>
      <c r="S4350"/>
      <c r="T4350"/>
      <c r="U4350"/>
    </row>
    <row r="4351" spans="1:21" ht="15.75" customHeight="1">
      <c r="A4351"/>
      <c r="B4351"/>
      <c r="C4351"/>
      <c r="D4351"/>
      <c r="E4351"/>
      <c r="F4351"/>
      <c r="G4351"/>
      <c r="H4351"/>
      <c r="I4351" s="8"/>
      <c r="J4351" s="425"/>
      <c r="K4351"/>
      <c r="L4351"/>
      <c r="M4351"/>
      <c r="N4351"/>
      <c r="O4351"/>
      <c r="P4351"/>
      <c r="Q4351"/>
      <c r="R4351"/>
      <c r="S4351"/>
      <c r="T4351"/>
      <c r="U4351"/>
    </row>
    <row r="4352" spans="1:21" ht="15.75" customHeight="1">
      <c r="A4352"/>
      <c r="B4352"/>
      <c r="C4352"/>
      <c r="D4352"/>
      <c r="E4352"/>
      <c r="F4352"/>
      <c r="G4352"/>
      <c r="H4352"/>
      <c r="I4352" s="8"/>
      <c r="J4352" s="425"/>
      <c r="K4352"/>
      <c r="L4352"/>
      <c r="M4352"/>
      <c r="N4352"/>
      <c r="O4352"/>
      <c r="P4352"/>
      <c r="Q4352"/>
      <c r="R4352"/>
      <c r="S4352"/>
      <c r="T4352"/>
      <c r="U4352"/>
    </row>
    <row r="4353" spans="1:21" ht="15.75" customHeight="1">
      <c r="A4353"/>
      <c r="B4353"/>
      <c r="C4353"/>
      <c r="D4353"/>
      <c r="E4353"/>
      <c r="F4353"/>
      <c r="G4353"/>
      <c r="H4353"/>
      <c r="I4353" s="8"/>
      <c r="J4353" s="425"/>
      <c r="K4353"/>
      <c r="L4353"/>
      <c r="M4353"/>
      <c r="N4353"/>
      <c r="O4353"/>
      <c r="P4353"/>
      <c r="Q4353"/>
      <c r="R4353"/>
      <c r="S4353"/>
      <c r="T4353"/>
      <c r="U4353"/>
    </row>
    <row r="4354" spans="1:21" ht="15.75" customHeight="1">
      <c r="A4354"/>
      <c r="B4354"/>
      <c r="C4354"/>
      <c r="D4354"/>
      <c r="E4354"/>
      <c r="F4354"/>
      <c r="G4354"/>
      <c r="H4354"/>
      <c r="I4354" s="8"/>
      <c r="J4354" s="425"/>
      <c r="K4354"/>
      <c r="L4354"/>
      <c r="M4354"/>
      <c r="N4354"/>
      <c r="O4354"/>
      <c r="P4354"/>
      <c r="Q4354"/>
      <c r="R4354"/>
      <c r="S4354"/>
      <c r="T4354"/>
      <c r="U4354"/>
    </row>
    <row r="4355" spans="1:21" ht="15.75" customHeight="1">
      <c r="A4355"/>
      <c r="B4355"/>
      <c r="C4355"/>
      <c r="D4355"/>
      <c r="E4355"/>
      <c r="F4355"/>
      <c r="G4355"/>
      <c r="H4355"/>
      <c r="I4355" s="8"/>
      <c r="J4355" s="425"/>
      <c r="K4355"/>
      <c r="L4355"/>
      <c r="M4355"/>
      <c r="N4355"/>
      <c r="O4355"/>
      <c r="P4355"/>
      <c r="Q4355"/>
      <c r="R4355"/>
      <c r="S4355"/>
      <c r="T4355"/>
      <c r="U4355"/>
    </row>
    <row r="4356" spans="1:21" ht="15.75" customHeight="1">
      <c r="A4356"/>
      <c r="B4356"/>
      <c r="C4356"/>
      <c r="D4356"/>
      <c r="E4356"/>
      <c r="F4356"/>
      <c r="G4356"/>
      <c r="H4356"/>
      <c r="I4356" s="8"/>
      <c r="J4356" s="425"/>
      <c r="K4356"/>
      <c r="L4356"/>
      <c r="M4356"/>
      <c r="N4356"/>
      <c r="O4356"/>
      <c r="P4356"/>
      <c r="Q4356"/>
      <c r="R4356"/>
      <c r="S4356"/>
      <c r="T4356"/>
      <c r="U4356"/>
    </row>
    <row r="4357" spans="1:21" ht="15.75" customHeight="1">
      <c r="A4357"/>
      <c r="B4357"/>
      <c r="C4357"/>
      <c r="D4357"/>
      <c r="E4357"/>
      <c r="F4357"/>
      <c r="G4357"/>
      <c r="H4357"/>
      <c r="I4357" s="8"/>
      <c r="J4357" s="425"/>
      <c r="K4357"/>
      <c r="L4357"/>
      <c r="M4357"/>
      <c r="N4357"/>
      <c r="O4357"/>
      <c r="P4357"/>
      <c r="Q4357"/>
      <c r="R4357"/>
      <c r="S4357"/>
      <c r="T4357"/>
      <c r="U4357"/>
    </row>
    <row r="4358" spans="1:21" ht="15.75" customHeight="1">
      <c r="A4358"/>
      <c r="B4358"/>
      <c r="C4358"/>
      <c r="D4358"/>
      <c r="E4358"/>
      <c r="F4358"/>
      <c r="G4358"/>
      <c r="H4358"/>
      <c r="I4358" s="8"/>
      <c r="J4358" s="425"/>
      <c r="K4358"/>
      <c r="L4358"/>
      <c r="M4358"/>
      <c r="N4358"/>
      <c r="O4358"/>
      <c r="P4358"/>
      <c r="Q4358"/>
      <c r="R4358"/>
      <c r="S4358"/>
      <c r="T4358"/>
      <c r="U4358"/>
    </row>
    <row r="4359" spans="1:21" ht="15.75" customHeight="1">
      <c r="A4359"/>
      <c r="B4359"/>
      <c r="C4359"/>
      <c r="D4359"/>
      <c r="E4359"/>
      <c r="F4359"/>
      <c r="G4359"/>
      <c r="H4359"/>
      <c r="I4359" s="8"/>
      <c r="J4359" s="425"/>
      <c r="K4359"/>
      <c r="L4359"/>
      <c r="M4359"/>
      <c r="N4359"/>
      <c r="O4359"/>
      <c r="P4359"/>
      <c r="Q4359"/>
      <c r="R4359"/>
      <c r="S4359"/>
      <c r="T4359"/>
      <c r="U4359"/>
    </row>
    <row r="4360" spans="1:21" ht="15.75" customHeight="1">
      <c r="A4360"/>
      <c r="B4360"/>
      <c r="C4360"/>
      <c r="D4360"/>
      <c r="E4360"/>
      <c r="F4360"/>
      <c r="G4360"/>
      <c r="H4360"/>
      <c r="I4360" s="8"/>
      <c r="J4360" s="425"/>
      <c r="K4360"/>
      <c r="L4360"/>
      <c r="M4360"/>
      <c r="N4360"/>
      <c r="O4360"/>
      <c r="P4360"/>
      <c r="Q4360"/>
      <c r="R4360"/>
      <c r="S4360"/>
      <c r="T4360"/>
      <c r="U4360"/>
    </row>
    <row r="4361" spans="1:21" ht="15.75" customHeight="1">
      <c r="A4361"/>
      <c r="B4361"/>
      <c r="C4361"/>
      <c r="D4361"/>
      <c r="E4361"/>
      <c r="F4361"/>
      <c r="G4361"/>
      <c r="H4361"/>
      <c r="I4361" s="8"/>
      <c r="J4361" s="425"/>
      <c r="K4361"/>
      <c r="L4361"/>
      <c r="M4361"/>
      <c r="N4361"/>
      <c r="O4361"/>
      <c r="P4361"/>
      <c r="Q4361"/>
      <c r="R4361"/>
      <c r="S4361"/>
      <c r="T4361"/>
      <c r="U4361"/>
    </row>
    <row r="4362" spans="1:21" ht="15.75" customHeight="1">
      <c r="A4362"/>
      <c r="B4362"/>
      <c r="C4362"/>
      <c r="D4362"/>
      <c r="E4362"/>
      <c r="F4362"/>
      <c r="G4362"/>
      <c r="H4362"/>
      <c r="I4362" s="8"/>
      <c r="J4362" s="425"/>
      <c r="K4362"/>
      <c r="L4362"/>
      <c r="M4362"/>
      <c r="N4362"/>
      <c r="O4362"/>
      <c r="P4362"/>
      <c r="Q4362"/>
      <c r="R4362"/>
      <c r="S4362"/>
      <c r="T4362"/>
      <c r="U4362"/>
    </row>
    <row r="4363" spans="1:21" ht="15.75" customHeight="1">
      <c r="A4363"/>
      <c r="B4363"/>
      <c r="C4363"/>
      <c r="D4363"/>
      <c r="E4363"/>
      <c r="F4363"/>
      <c r="G4363"/>
      <c r="H4363"/>
      <c r="I4363" s="8"/>
      <c r="J4363" s="425"/>
      <c r="K4363"/>
      <c r="L4363"/>
      <c r="M4363"/>
      <c r="N4363"/>
      <c r="O4363"/>
      <c r="P4363"/>
      <c r="Q4363"/>
      <c r="R4363"/>
      <c r="S4363"/>
      <c r="T4363"/>
      <c r="U4363"/>
    </row>
    <row r="4364" spans="1:21" ht="15.75" customHeight="1">
      <c r="A4364"/>
      <c r="B4364"/>
      <c r="C4364"/>
      <c r="D4364"/>
      <c r="E4364"/>
      <c r="F4364"/>
      <c r="G4364"/>
      <c r="H4364"/>
      <c r="I4364" s="8"/>
      <c r="J4364" s="425"/>
      <c r="K4364"/>
      <c r="L4364"/>
      <c r="M4364"/>
      <c r="N4364"/>
      <c r="O4364"/>
      <c r="P4364"/>
      <c r="Q4364"/>
      <c r="R4364"/>
      <c r="S4364"/>
      <c r="T4364"/>
      <c r="U4364"/>
    </row>
    <row r="4365" spans="1:21" ht="15.75" customHeight="1">
      <c r="A4365"/>
      <c r="B4365"/>
      <c r="C4365"/>
      <c r="D4365"/>
      <c r="E4365"/>
      <c r="F4365"/>
      <c r="G4365"/>
      <c r="H4365"/>
      <c r="I4365" s="8"/>
      <c r="J4365" s="425"/>
      <c r="K4365"/>
      <c r="L4365"/>
      <c r="M4365"/>
      <c r="N4365"/>
      <c r="O4365"/>
      <c r="P4365"/>
      <c r="Q4365"/>
      <c r="R4365"/>
      <c r="S4365"/>
      <c r="T4365"/>
      <c r="U4365"/>
    </row>
    <row r="4366" spans="1:21" ht="15.75" customHeight="1">
      <c r="A4366"/>
      <c r="B4366"/>
      <c r="C4366"/>
      <c r="D4366"/>
      <c r="E4366"/>
      <c r="F4366"/>
      <c r="G4366"/>
      <c r="H4366"/>
      <c r="I4366" s="8"/>
      <c r="J4366" s="425"/>
      <c r="K4366"/>
      <c r="L4366"/>
      <c r="M4366"/>
      <c r="N4366"/>
      <c r="O4366"/>
      <c r="P4366"/>
      <c r="Q4366"/>
      <c r="R4366"/>
      <c r="S4366"/>
      <c r="T4366"/>
      <c r="U4366"/>
    </row>
    <row r="4367" spans="1:21" ht="15.75" customHeight="1">
      <c r="A4367"/>
      <c r="B4367"/>
      <c r="C4367"/>
      <c r="D4367"/>
      <c r="E4367"/>
      <c r="F4367"/>
      <c r="G4367"/>
      <c r="H4367"/>
      <c r="I4367" s="8"/>
      <c r="J4367" s="425"/>
      <c r="K4367"/>
      <c r="L4367"/>
      <c r="M4367"/>
      <c r="N4367"/>
      <c r="O4367"/>
      <c r="P4367"/>
      <c r="Q4367"/>
      <c r="R4367"/>
      <c r="S4367"/>
      <c r="T4367"/>
      <c r="U4367"/>
    </row>
    <row r="4368" spans="1:21" ht="15.75" customHeight="1">
      <c r="A4368"/>
      <c r="B4368"/>
      <c r="C4368"/>
      <c r="D4368"/>
      <c r="E4368"/>
      <c r="F4368"/>
      <c r="G4368"/>
      <c r="H4368"/>
      <c r="I4368" s="8"/>
      <c r="J4368" s="425"/>
      <c r="K4368"/>
      <c r="L4368"/>
      <c r="M4368"/>
      <c r="N4368"/>
      <c r="O4368"/>
      <c r="P4368"/>
      <c r="Q4368"/>
      <c r="R4368"/>
      <c r="S4368"/>
      <c r="T4368"/>
      <c r="U4368"/>
    </row>
    <row r="4369" spans="1:21" ht="15.75" customHeight="1">
      <c r="A4369"/>
      <c r="B4369"/>
      <c r="C4369"/>
      <c r="D4369"/>
      <c r="E4369"/>
      <c r="F4369"/>
      <c r="G4369"/>
      <c r="H4369"/>
      <c r="I4369" s="8"/>
      <c r="J4369" s="425"/>
      <c r="K4369"/>
      <c r="L4369"/>
      <c r="M4369"/>
      <c r="N4369"/>
      <c r="O4369"/>
      <c r="P4369"/>
      <c r="Q4369"/>
      <c r="R4369"/>
      <c r="S4369"/>
      <c r="T4369"/>
      <c r="U4369"/>
    </row>
    <row r="4370" spans="1:21" ht="15.75" customHeight="1">
      <c r="A4370"/>
      <c r="B4370"/>
      <c r="C4370"/>
      <c r="D4370"/>
      <c r="E4370"/>
      <c r="F4370"/>
      <c r="G4370"/>
      <c r="H4370"/>
      <c r="I4370" s="8"/>
      <c r="J4370" s="425"/>
      <c r="K4370"/>
      <c r="L4370"/>
      <c r="M4370"/>
      <c r="N4370"/>
      <c r="O4370"/>
      <c r="P4370"/>
      <c r="Q4370"/>
      <c r="R4370"/>
      <c r="S4370"/>
      <c r="T4370"/>
      <c r="U4370"/>
    </row>
    <row r="4371" spans="1:21" ht="15.75" customHeight="1">
      <c r="A4371"/>
      <c r="B4371"/>
      <c r="C4371"/>
      <c r="D4371"/>
      <c r="E4371"/>
      <c r="F4371"/>
      <c r="G4371"/>
      <c r="H4371"/>
      <c r="I4371" s="8"/>
      <c r="J4371" s="425"/>
      <c r="K4371"/>
      <c r="L4371"/>
      <c r="M4371"/>
      <c r="N4371"/>
      <c r="O4371"/>
      <c r="P4371"/>
      <c r="Q4371"/>
      <c r="R4371"/>
      <c r="S4371"/>
      <c r="T4371"/>
      <c r="U4371"/>
    </row>
    <row r="4372" spans="1:21" ht="15.75" customHeight="1">
      <c r="A4372"/>
      <c r="B4372"/>
      <c r="C4372"/>
      <c r="D4372"/>
      <c r="E4372"/>
      <c r="F4372"/>
      <c r="G4372"/>
      <c r="H4372"/>
      <c r="I4372" s="8"/>
      <c r="J4372" s="425"/>
      <c r="K4372"/>
      <c r="L4372"/>
      <c r="M4372"/>
      <c r="N4372"/>
      <c r="O4372"/>
      <c r="P4372"/>
      <c r="Q4372"/>
      <c r="R4372"/>
      <c r="S4372"/>
      <c r="T4372"/>
      <c r="U4372"/>
    </row>
    <row r="4373" spans="1:21" ht="15.75" customHeight="1">
      <c r="A4373"/>
      <c r="B4373"/>
      <c r="C4373"/>
      <c r="D4373"/>
      <c r="E4373"/>
      <c r="F4373"/>
      <c r="G4373"/>
      <c r="H4373"/>
      <c r="I4373" s="8"/>
      <c r="J4373" s="425"/>
      <c r="K4373"/>
      <c r="L4373"/>
      <c r="M4373"/>
      <c r="N4373"/>
      <c r="O4373"/>
      <c r="P4373"/>
      <c r="Q4373"/>
      <c r="R4373"/>
      <c r="S4373"/>
      <c r="T4373"/>
      <c r="U4373"/>
    </row>
    <row r="4374" spans="1:21" ht="15.75" customHeight="1">
      <c r="A4374"/>
      <c r="B4374"/>
      <c r="C4374"/>
      <c r="D4374"/>
      <c r="E4374"/>
      <c r="F4374"/>
      <c r="G4374"/>
      <c r="H4374"/>
      <c r="I4374" s="8"/>
      <c r="J4374" s="425"/>
      <c r="K4374"/>
      <c r="L4374"/>
      <c r="M4374"/>
      <c r="N4374"/>
      <c r="O4374"/>
      <c r="P4374"/>
      <c r="Q4374"/>
      <c r="R4374"/>
      <c r="S4374"/>
      <c r="T4374"/>
      <c r="U4374"/>
    </row>
    <row r="4375" spans="1:21" ht="15.75" customHeight="1">
      <c r="A4375"/>
      <c r="B4375"/>
      <c r="C4375"/>
      <c r="D4375"/>
      <c r="E4375"/>
      <c r="F4375"/>
      <c r="G4375"/>
      <c r="H4375"/>
      <c r="I4375" s="8"/>
      <c r="J4375" s="425"/>
      <c r="K4375"/>
      <c r="L4375"/>
      <c r="M4375"/>
      <c r="N4375"/>
      <c r="O4375"/>
      <c r="P4375"/>
      <c r="Q4375"/>
      <c r="R4375"/>
      <c r="S4375"/>
      <c r="T4375"/>
      <c r="U4375"/>
    </row>
    <row r="4376" spans="1:21" ht="15.75" customHeight="1">
      <c r="A4376"/>
      <c r="B4376"/>
      <c r="C4376"/>
      <c r="D4376"/>
      <c r="E4376"/>
      <c r="F4376"/>
      <c r="G4376"/>
      <c r="H4376"/>
      <c r="I4376" s="8"/>
      <c r="J4376" s="425"/>
      <c r="K4376"/>
      <c r="L4376"/>
      <c r="M4376"/>
      <c r="N4376"/>
      <c r="O4376"/>
      <c r="P4376"/>
      <c r="Q4376"/>
      <c r="R4376"/>
      <c r="S4376"/>
      <c r="T4376"/>
      <c r="U4376"/>
    </row>
    <row r="4377" spans="1:21" ht="15.75" customHeight="1">
      <c r="A4377"/>
      <c r="B4377"/>
      <c r="C4377"/>
      <c r="D4377"/>
      <c r="E4377"/>
      <c r="F4377"/>
      <c r="G4377"/>
      <c r="H4377"/>
      <c r="I4377" s="8"/>
      <c r="J4377" s="425"/>
      <c r="K4377"/>
      <c r="L4377"/>
      <c r="M4377"/>
      <c r="N4377"/>
      <c r="O4377"/>
      <c r="P4377"/>
      <c r="Q4377"/>
      <c r="R4377"/>
      <c r="S4377"/>
      <c r="T4377"/>
      <c r="U4377"/>
    </row>
    <row r="4378" spans="1:21" ht="15.75" customHeight="1">
      <c r="A4378"/>
      <c r="B4378"/>
      <c r="C4378"/>
      <c r="D4378"/>
      <c r="E4378"/>
      <c r="F4378"/>
      <c r="G4378"/>
      <c r="H4378"/>
      <c r="I4378" s="8"/>
      <c r="J4378" s="425"/>
      <c r="K4378"/>
      <c r="L4378"/>
      <c r="M4378"/>
      <c r="N4378"/>
      <c r="O4378"/>
      <c r="P4378"/>
      <c r="Q4378"/>
      <c r="R4378"/>
      <c r="S4378"/>
      <c r="T4378"/>
      <c r="U4378"/>
    </row>
    <row r="4379" spans="1:21" ht="15.75" customHeight="1">
      <c r="A4379"/>
      <c r="B4379"/>
      <c r="C4379"/>
      <c r="D4379"/>
      <c r="E4379"/>
      <c r="F4379"/>
      <c r="G4379"/>
      <c r="H4379"/>
      <c r="I4379" s="8"/>
      <c r="J4379" s="425"/>
      <c r="K4379"/>
      <c r="L4379"/>
      <c r="M4379"/>
      <c r="N4379"/>
      <c r="O4379"/>
      <c r="P4379"/>
      <c r="Q4379"/>
      <c r="R4379"/>
      <c r="S4379"/>
      <c r="T4379"/>
      <c r="U4379"/>
    </row>
    <row r="4380" spans="1:21" ht="15.75" customHeight="1">
      <c r="A4380"/>
      <c r="B4380"/>
      <c r="C4380"/>
      <c r="D4380"/>
      <c r="E4380"/>
      <c r="F4380"/>
      <c r="G4380"/>
      <c r="H4380"/>
      <c r="I4380" s="8"/>
      <c r="J4380" s="425"/>
      <c r="K4380"/>
      <c r="L4380"/>
      <c r="M4380"/>
      <c r="N4380"/>
      <c r="O4380"/>
      <c r="P4380"/>
      <c r="Q4380"/>
      <c r="R4380"/>
      <c r="S4380"/>
      <c r="T4380"/>
      <c r="U4380"/>
    </row>
    <row r="4381" spans="1:21" ht="15.75" customHeight="1">
      <c r="A4381"/>
      <c r="B4381"/>
      <c r="C4381"/>
      <c r="D4381"/>
      <c r="E4381"/>
      <c r="F4381"/>
      <c r="G4381"/>
      <c r="H4381"/>
      <c r="I4381" s="8"/>
      <c r="J4381" s="425"/>
      <c r="K4381"/>
      <c r="L4381"/>
      <c r="M4381"/>
      <c r="N4381"/>
      <c r="O4381"/>
      <c r="P4381"/>
      <c r="Q4381"/>
      <c r="R4381"/>
      <c r="S4381"/>
      <c r="T4381"/>
      <c r="U4381"/>
    </row>
    <row r="4382" spans="1:21" ht="15.75" customHeight="1">
      <c r="A4382"/>
      <c r="B4382"/>
      <c r="C4382"/>
      <c r="D4382"/>
      <c r="E4382"/>
      <c r="F4382"/>
      <c r="G4382"/>
      <c r="H4382"/>
      <c r="I4382" s="8"/>
      <c r="J4382" s="425"/>
      <c r="K4382"/>
      <c r="L4382"/>
      <c r="M4382"/>
      <c r="N4382"/>
      <c r="O4382"/>
      <c r="P4382"/>
      <c r="Q4382"/>
      <c r="R4382"/>
      <c r="S4382"/>
      <c r="T4382"/>
      <c r="U4382"/>
    </row>
    <row r="4383" spans="1:21" ht="15.75" customHeight="1">
      <c r="A4383"/>
      <c r="B4383"/>
      <c r="C4383"/>
      <c r="D4383"/>
      <c r="E4383"/>
      <c r="F4383"/>
      <c r="G4383"/>
      <c r="H4383"/>
      <c r="I4383" s="8"/>
      <c r="J4383" s="425"/>
      <c r="K4383"/>
      <c r="L4383"/>
      <c r="M4383"/>
      <c r="N4383"/>
      <c r="O4383"/>
      <c r="P4383"/>
      <c r="Q4383"/>
      <c r="R4383"/>
      <c r="S4383"/>
      <c r="T4383"/>
      <c r="U4383"/>
    </row>
    <row r="4384" spans="1:21" ht="15.75" customHeight="1">
      <c r="A4384"/>
      <c r="B4384"/>
      <c r="C4384"/>
      <c r="D4384"/>
      <c r="E4384"/>
      <c r="F4384"/>
      <c r="G4384"/>
      <c r="H4384"/>
      <c r="I4384" s="8"/>
      <c r="J4384" s="425"/>
      <c r="K4384"/>
      <c r="L4384"/>
      <c r="M4384"/>
      <c r="N4384"/>
      <c r="O4384"/>
      <c r="P4384"/>
      <c r="Q4384"/>
      <c r="R4384"/>
      <c r="S4384"/>
      <c r="T4384"/>
      <c r="U4384"/>
    </row>
    <row r="4385" spans="1:21" ht="15.75" customHeight="1">
      <c r="A4385"/>
      <c r="B4385"/>
      <c r="C4385"/>
      <c r="D4385"/>
      <c r="E4385"/>
      <c r="F4385"/>
      <c r="G4385"/>
      <c r="H4385"/>
      <c r="I4385" s="8"/>
      <c r="J4385" s="425"/>
      <c r="K4385"/>
      <c r="L4385"/>
      <c r="M4385"/>
      <c r="N4385"/>
      <c r="O4385"/>
      <c r="P4385"/>
      <c r="Q4385"/>
      <c r="R4385"/>
      <c r="S4385"/>
      <c r="T4385"/>
      <c r="U4385"/>
    </row>
    <row r="4386" spans="1:21" ht="15.75" customHeight="1">
      <c r="A4386"/>
      <c r="B4386"/>
      <c r="C4386"/>
      <c r="D4386"/>
      <c r="E4386"/>
      <c r="F4386"/>
      <c r="G4386"/>
      <c r="H4386"/>
      <c r="I4386" s="8"/>
      <c r="J4386" s="425"/>
      <c r="K4386"/>
      <c r="L4386"/>
      <c r="M4386"/>
      <c r="N4386"/>
      <c r="O4386"/>
      <c r="P4386"/>
      <c r="Q4386"/>
      <c r="R4386"/>
      <c r="S4386"/>
      <c r="T4386"/>
      <c r="U4386"/>
    </row>
    <row r="4387" spans="1:21" ht="15.75" customHeight="1">
      <c r="A4387"/>
      <c r="B4387"/>
      <c r="C4387"/>
      <c r="D4387"/>
      <c r="E4387"/>
      <c r="F4387"/>
      <c r="G4387"/>
      <c r="H4387"/>
      <c r="I4387" s="8"/>
      <c r="J4387" s="425"/>
      <c r="K4387"/>
      <c r="L4387"/>
      <c r="M4387"/>
      <c r="N4387"/>
      <c r="O4387"/>
      <c r="P4387"/>
      <c r="Q4387"/>
      <c r="R4387"/>
      <c r="S4387"/>
      <c r="T4387"/>
      <c r="U4387"/>
    </row>
    <row r="4388" spans="1:21" ht="15.75" customHeight="1">
      <c r="A4388"/>
      <c r="B4388"/>
      <c r="C4388"/>
      <c r="D4388"/>
      <c r="E4388"/>
      <c r="F4388"/>
      <c r="G4388"/>
      <c r="H4388"/>
      <c r="I4388" s="8"/>
      <c r="J4388" s="425"/>
      <c r="K4388"/>
      <c r="L4388"/>
      <c r="M4388"/>
      <c r="N4388"/>
      <c r="O4388"/>
      <c r="P4388"/>
      <c r="Q4388"/>
      <c r="R4388"/>
      <c r="S4388"/>
      <c r="T4388"/>
      <c r="U4388"/>
    </row>
    <row r="4389" spans="1:21" ht="15.75" customHeight="1">
      <c r="A4389"/>
      <c r="B4389"/>
      <c r="C4389"/>
      <c r="D4389"/>
      <c r="E4389"/>
      <c r="F4389"/>
      <c r="G4389"/>
      <c r="H4389"/>
      <c r="I4389" s="8"/>
      <c r="J4389" s="425"/>
      <c r="K4389"/>
      <c r="L4389"/>
      <c r="M4389"/>
      <c r="N4389"/>
      <c r="O4389"/>
      <c r="P4389"/>
      <c r="Q4389"/>
      <c r="R4389"/>
      <c r="S4389"/>
      <c r="T4389"/>
      <c r="U4389"/>
    </row>
    <row r="4390" spans="1:21" ht="15.75" customHeight="1">
      <c r="A4390"/>
      <c r="B4390"/>
      <c r="C4390"/>
      <c r="D4390"/>
      <c r="E4390"/>
      <c r="F4390"/>
      <c r="G4390"/>
      <c r="H4390"/>
      <c r="I4390" s="8"/>
      <c r="J4390" s="425"/>
      <c r="K4390"/>
      <c r="L4390"/>
      <c r="M4390"/>
      <c r="N4390"/>
      <c r="O4390"/>
      <c r="P4390"/>
      <c r="Q4390"/>
      <c r="R4390"/>
      <c r="S4390"/>
      <c r="T4390"/>
      <c r="U4390"/>
    </row>
    <row r="4391" spans="1:21" ht="15.75" customHeight="1">
      <c r="A4391"/>
      <c r="B4391"/>
      <c r="C4391"/>
      <c r="D4391"/>
      <c r="E4391"/>
      <c r="F4391"/>
      <c r="G4391"/>
      <c r="H4391"/>
      <c r="I4391" s="8"/>
      <c r="J4391" s="425"/>
      <c r="K4391"/>
      <c r="L4391"/>
      <c r="M4391"/>
      <c r="N4391"/>
      <c r="O4391"/>
      <c r="P4391"/>
      <c r="Q4391"/>
      <c r="R4391"/>
      <c r="S4391"/>
      <c r="T4391"/>
      <c r="U4391"/>
    </row>
    <row r="4392" spans="1:21" ht="15.75" customHeight="1">
      <c r="A4392"/>
      <c r="B4392"/>
      <c r="C4392"/>
      <c r="D4392"/>
      <c r="E4392"/>
      <c r="F4392"/>
      <c r="G4392"/>
      <c r="H4392"/>
      <c r="I4392" s="8"/>
      <c r="J4392" s="425"/>
      <c r="K4392"/>
      <c r="L4392"/>
      <c r="M4392"/>
      <c r="N4392"/>
      <c r="O4392"/>
      <c r="P4392"/>
      <c r="Q4392"/>
      <c r="R4392"/>
      <c r="S4392"/>
      <c r="T4392"/>
      <c r="U4392"/>
    </row>
    <row r="4393" spans="1:21" ht="15.75" customHeight="1">
      <c r="A4393"/>
      <c r="B4393"/>
      <c r="C4393"/>
      <c r="D4393"/>
      <c r="E4393"/>
      <c r="F4393"/>
      <c r="G4393"/>
      <c r="H4393"/>
      <c r="I4393" s="8"/>
      <c r="J4393" s="425"/>
      <c r="K4393"/>
      <c r="L4393"/>
      <c r="M4393"/>
      <c r="N4393"/>
      <c r="O4393"/>
      <c r="P4393"/>
      <c r="Q4393"/>
      <c r="R4393"/>
      <c r="S4393"/>
      <c r="T4393"/>
      <c r="U4393"/>
    </row>
    <row r="4394" spans="1:21" ht="15.75" customHeight="1">
      <c r="A4394"/>
      <c r="B4394"/>
      <c r="C4394"/>
      <c r="D4394"/>
      <c r="E4394"/>
      <c r="F4394"/>
      <c r="G4394"/>
      <c r="H4394"/>
      <c r="I4394" s="8"/>
      <c r="J4394" s="425"/>
      <c r="K4394"/>
      <c r="L4394"/>
      <c r="M4394"/>
      <c r="N4394"/>
      <c r="O4394"/>
      <c r="P4394"/>
      <c r="Q4394"/>
      <c r="R4394"/>
      <c r="S4394"/>
      <c r="T4394"/>
      <c r="U4394"/>
    </row>
    <row r="4395" spans="1:21" ht="15.75" customHeight="1">
      <c r="A4395"/>
      <c r="B4395"/>
      <c r="C4395"/>
      <c r="D4395"/>
      <c r="E4395"/>
      <c r="F4395"/>
      <c r="G4395"/>
      <c r="H4395"/>
      <c r="I4395" s="8"/>
      <c r="J4395" s="425"/>
      <c r="K4395"/>
      <c r="L4395"/>
      <c r="M4395"/>
      <c r="N4395"/>
      <c r="O4395"/>
      <c r="P4395"/>
      <c r="Q4395"/>
      <c r="R4395"/>
      <c r="S4395"/>
      <c r="T4395"/>
      <c r="U4395"/>
    </row>
    <row r="4396" spans="1:21" ht="15.75" customHeight="1">
      <c r="A4396"/>
      <c r="B4396"/>
      <c r="C4396"/>
      <c r="D4396"/>
      <c r="E4396"/>
      <c r="F4396"/>
      <c r="G4396"/>
      <c r="H4396"/>
      <c r="I4396" s="8"/>
      <c r="J4396" s="425"/>
      <c r="K4396"/>
      <c r="L4396"/>
      <c r="M4396"/>
      <c r="N4396"/>
      <c r="O4396"/>
      <c r="P4396"/>
      <c r="Q4396"/>
      <c r="R4396"/>
      <c r="S4396"/>
      <c r="T4396"/>
      <c r="U4396"/>
    </row>
    <row r="4397" spans="1:21" ht="15.75" customHeight="1">
      <c r="A4397"/>
      <c r="B4397"/>
      <c r="C4397"/>
      <c r="D4397"/>
      <c r="E4397"/>
      <c r="F4397"/>
      <c r="G4397"/>
      <c r="H4397"/>
      <c r="I4397" s="8"/>
      <c r="J4397" s="425"/>
      <c r="K4397"/>
      <c r="L4397"/>
      <c r="M4397"/>
      <c r="N4397"/>
      <c r="O4397"/>
      <c r="P4397"/>
      <c r="Q4397"/>
      <c r="R4397"/>
      <c r="S4397"/>
      <c r="T4397"/>
      <c r="U4397"/>
    </row>
    <row r="4398" spans="1:21" ht="15.75" customHeight="1">
      <c r="A4398"/>
      <c r="B4398"/>
      <c r="C4398"/>
      <c r="D4398"/>
      <c r="E4398"/>
      <c r="F4398"/>
      <c r="G4398"/>
      <c r="H4398"/>
      <c r="I4398" s="8"/>
      <c r="J4398" s="425"/>
      <c r="K4398"/>
      <c r="L4398"/>
      <c r="M4398"/>
      <c r="N4398"/>
      <c r="O4398"/>
      <c r="P4398"/>
      <c r="Q4398"/>
      <c r="R4398"/>
      <c r="S4398"/>
      <c r="T4398"/>
      <c r="U4398"/>
    </row>
    <row r="4399" spans="1:21" ht="15.75" customHeight="1">
      <c r="A4399"/>
      <c r="B4399"/>
      <c r="C4399"/>
      <c r="D4399"/>
      <c r="E4399"/>
      <c r="F4399"/>
      <c r="G4399"/>
      <c r="H4399"/>
      <c r="I4399" s="8"/>
      <c r="J4399" s="425"/>
      <c r="K4399"/>
      <c r="L4399"/>
      <c r="M4399"/>
      <c r="N4399"/>
      <c r="O4399"/>
      <c r="P4399"/>
      <c r="Q4399"/>
      <c r="R4399"/>
      <c r="S4399"/>
      <c r="T4399"/>
      <c r="U4399"/>
    </row>
    <row r="4400" spans="1:21" ht="15.75" customHeight="1">
      <c r="A4400"/>
      <c r="B4400"/>
      <c r="C4400"/>
      <c r="D4400"/>
      <c r="E4400"/>
      <c r="F4400"/>
      <c r="G4400"/>
      <c r="H4400"/>
      <c r="I4400" s="8"/>
      <c r="J4400" s="425"/>
      <c r="K4400"/>
      <c r="L4400"/>
      <c r="M4400"/>
      <c r="N4400"/>
      <c r="O4400"/>
      <c r="P4400"/>
      <c r="Q4400"/>
      <c r="R4400"/>
      <c r="S4400"/>
      <c r="T4400"/>
      <c r="U4400"/>
    </row>
    <row r="4401" spans="1:21" ht="15.75" customHeight="1">
      <c r="A4401"/>
      <c r="B4401"/>
      <c r="C4401"/>
      <c r="D4401"/>
      <c r="E4401"/>
      <c r="F4401"/>
      <c r="G4401"/>
      <c r="H4401"/>
      <c r="I4401" s="8"/>
      <c r="J4401" s="425"/>
      <c r="K4401"/>
      <c r="L4401"/>
      <c r="M4401"/>
      <c r="N4401"/>
      <c r="O4401"/>
      <c r="P4401"/>
      <c r="Q4401"/>
      <c r="R4401"/>
      <c r="S4401"/>
      <c r="T4401"/>
      <c r="U4401"/>
    </row>
    <row r="4402" spans="1:21" ht="15.75" customHeight="1">
      <c r="A4402"/>
      <c r="B4402"/>
      <c r="C4402"/>
      <c r="D4402"/>
      <c r="E4402"/>
      <c r="F4402"/>
      <c r="G4402"/>
      <c r="H4402"/>
      <c r="I4402" s="8"/>
      <c r="J4402" s="425"/>
      <c r="K4402"/>
      <c r="L4402"/>
      <c r="M4402"/>
      <c r="N4402"/>
      <c r="O4402"/>
      <c r="P4402"/>
      <c r="Q4402"/>
      <c r="R4402"/>
      <c r="S4402"/>
      <c r="T4402"/>
      <c r="U4402"/>
    </row>
    <row r="4403" spans="1:21" ht="15.75" customHeight="1">
      <c r="A4403"/>
      <c r="B4403"/>
      <c r="C4403"/>
      <c r="D4403"/>
      <c r="E4403"/>
      <c r="F4403"/>
      <c r="G4403"/>
      <c r="H4403"/>
      <c r="I4403" s="8"/>
      <c r="J4403" s="425"/>
      <c r="K4403"/>
      <c r="L4403"/>
      <c r="M4403"/>
      <c r="N4403"/>
      <c r="O4403"/>
      <c r="P4403"/>
      <c r="Q4403"/>
      <c r="R4403"/>
      <c r="S4403"/>
      <c r="T4403"/>
      <c r="U4403"/>
    </row>
    <row r="4404" spans="1:21" ht="15.75" customHeight="1">
      <c r="A4404"/>
      <c r="B4404"/>
      <c r="C4404"/>
      <c r="D4404"/>
      <c r="E4404"/>
      <c r="F4404"/>
      <c r="G4404"/>
      <c r="H4404"/>
      <c r="I4404" s="8"/>
      <c r="J4404" s="425"/>
      <c r="K4404"/>
      <c r="L4404"/>
      <c r="M4404"/>
      <c r="N4404"/>
      <c r="O4404"/>
      <c r="P4404"/>
      <c r="Q4404"/>
      <c r="R4404"/>
      <c r="S4404"/>
      <c r="T4404"/>
      <c r="U4404"/>
    </row>
    <row r="4405" spans="1:21" ht="15.75" customHeight="1">
      <c r="A4405"/>
      <c r="B4405"/>
      <c r="C4405"/>
      <c r="D4405"/>
      <c r="E4405"/>
      <c r="F4405"/>
      <c r="G4405"/>
      <c r="H4405"/>
      <c r="I4405" s="8"/>
      <c r="J4405" s="425"/>
      <c r="K4405"/>
      <c r="L4405"/>
      <c r="M4405"/>
      <c r="N4405"/>
      <c r="O4405"/>
      <c r="P4405"/>
      <c r="Q4405"/>
      <c r="R4405"/>
      <c r="S4405"/>
      <c r="T4405"/>
      <c r="U4405"/>
    </row>
    <row r="4406" spans="1:21" ht="15.75" customHeight="1">
      <c r="A4406"/>
      <c r="B4406"/>
      <c r="C4406"/>
      <c r="D4406"/>
      <c r="E4406"/>
      <c r="F4406"/>
      <c r="G4406"/>
      <c r="H4406"/>
      <c r="I4406" s="8"/>
      <c r="J4406" s="425"/>
      <c r="K4406"/>
      <c r="L4406"/>
      <c r="M4406"/>
      <c r="N4406"/>
      <c r="O4406"/>
      <c r="P4406"/>
      <c r="Q4406"/>
      <c r="R4406"/>
      <c r="S4406"/>
      <c r="T4406"/>
      <c r="U4406"/>
    </row>
    <row r="4407" spans="1:21" ht="15.75" customHeight="1">
      <c r="A4407"/>
      <c r="B4407"/>
      <c r="C4407"/>
      <c r="D4407"/>
      <c r="E4407"/>
      <c r="F4407"/>
      <c r="G4407"/>
      <c r="H4407"/>
      <c r="I4407" s="8"/>
      <c r="J4407" s="425"/>
      <c r="K4407"/>
      <c r="L4407"/>
      <c r="M4407"/>
      <c r="N4407"/>
      <c r="O4407"/>
      <c r="P4407"/>
      <c r="Q4407"/>
      <c r="R4407"/>
      <c r="S4407"/>
      <c r="T4407"/>
      <c r="U4407"/>
    </row>
    <row r="4408" spans="1:21" ht="15.75" customHeight="1">
      <c r="A4408"/>
      <c r="B4408"/>
      <c r="C4408"/>
      <c r="D4408"/>
      <c r="E4408"/>
      <c r="F4408"/>
      <c r="G4408"/>
      <c r="H4408"/>
      <c r="I4408" s="8"/>
      <c r="J4408" s="425"/>
      <c r="K4408"/>
      <c r="L4408"/>
      <c r="M4408"/>
      <c r="N4408"/>
      <c r="O4408"/>
      <c r="P4408"/>
      <c r="Q4408"/>
      <c r="R4408"/>
      <c r="S4408"/>
      <c r="T4408"/>
      <c r="U4408"/>
    </row>
    <row r="4409" spans="1:21" ht="15.75" customHeight="1">
      <c r="A4409"/>
      <c r="B4409"/>
      <c r="C4409"/>
      <c r="D4409"/>
      <c r="E4409"/>
      <c r="F4409"/>
      <c r="G4409"/>
      <c r="H4409"/>
      <c r="I4409" s="8"/>
      <c r="J4409" s="425"/>
      <c r="K4409"/>
      <c r="L4409"/>
      <c r="M4409"/>
      <c r="N4409"/>
      <c r="O4409"/>
      <c r="P4409"/>
      <c r="Q4409"/>
      <c r="R4409"/>
      <c r="S4409"/>
      <c r="T4409"/>
      <c r="U4409"/>
    </row>
    <row r="4410" spans="1:21" ht="15.75" customHeight="1">
      <c r="A4410"/>
      <c r="B4410"/>
      <c r="C4410"/>
      <c r="D4410"/>
      <c r="E4410"/>
      <c r="F4410"/>
      <c r="G4410"/>
      <c r="H4410"/>
      <c r="I4410" s="8"/>
      <c r="J4410" s="425"/>
      <c r="K4410"/>
      <c r="L4410"/>
      <c r="M4410"/>
      <c r="N4410"/>
      <c r="O4410"/>
      <c r="P4410"/>
      <c r="Q4410"/>
      <c r="R4410"/>
      <c r="S4410"/>
      <c r="T4410"/>
      <c r="U4410"/>
    </row>
    <row r="4411" spans="1:21" ht="15.75" customHeight="1">
      <c r="A4411"/>
      <c r="B4411"/>
      <c r="C4411"/>
      <c r="D4411"/>
      <c r="E4411"/>
      <c r="F4411"/>
      <c r="G4411"/>
      <c r="H4411"/>
      <c r="I4411" s="8"/>
      <c r="J4411" s="425"/>
      <c r="K4411"/>
      <c r="L4411"/>
      <c r="M4411"/>
      <c r="N4411"/>
      <c r="O4411"/>
      <c r="P4411"/>
      <c r="Q4411"/>
      <c r="R4411"/>
      <c r="S4411"/>
      <c r="T4411"/>
      <c r="U4411"/>
    </row>
    <row r="4412" spans="1:21" ht="15.75" customHeight="1">
      <c r="A4412"/>
      <c r="B4412"/>
      <c r="C4412"/>
      <c r="D4412"/>
      <c r="E4412"/>
      <c r="F4412"/>
      <c r="G4412"/>
      <c r="H4412"/>
      <c r="I4412" s="8"/>
      <c r="J4412" s="425"/>
      <c r="K4412"/>
      <c r="L4412"/>
      <c r="M4412"/>
      <c r="N4412"/>
      <c r="O4412"/>
      <c r="P4412"/>
      <c r="Q4412"/>
      <c r="R4412"/>
      <c r="S4412"/>
      <c r="T4412"/>
      <c r="U4412"/>
    </row>
    <row r="4413" spans="1:21" ht="15.75" customHeight="1">
      <c r="A4413"/>
      <c r="B4413"/>
      <c r="C4413"/>
      <c r="D4413"/>
      <c r="E4413"/>
      <c r="F4413"/>
      <c r="G4413"/>
      <c r="H4413"/>
      <c r="I4413" s="8"/>
      <c r="J4413" s="425"/>
      <c r="K4413"/>
      <c r="L4413"/>
      <c r="M4413"/>
      <c r="N4413"/>
      <c r="O4413"/>
      <c r="P4413"/>
      <c r="Q4413"/>
      <c r="R4413"/>
      <c r="S4413"/>
      <c r="T4413"/>
      <c r="U4413"/>
    </row>
    <row r="4414" spans="1:21" ht="15.75" customHeight="1">
      <c r="A4414"/>
      <c r="B4414"/>
      <c r="C4414"/>
      <c r="D4414"/>
      <c r="E4414"/>
      <c r="F4414"/>
      <c r="G4414"/>
      <c r="H4414"/>
      <c r="I4414" s="8"/>
      <c r="J4414" s="425"/>
      <c r="K4414"/>
      <c r="L4414"/>
      <c r="M4414"/>
      <c r="N4414"/>
      <c r="O4414"/>
      <c r="P4414"/>
      <c r="Q4414"/>
      <c r="R4414"/>
      <c r="S4414"/>
      <c r="T4414"/>
      <c r="U4414"/>
    </row>
    <row r="4415" spans="1:21" ht="15.75" customHeight="1">
      <c r="A4415"/>
      <c r="B4415"/>
      <c r="C4415"/>
      <c r="D4415"/>
      <c r="E4415"/>
      <c r="F4415"/>
      <c r="G4415"/>
      <c r="H4415"/>
      <c r="I4415" s="8"/>
      <c r="J4415" s="425"/>
      <c r="K4415"/>
      <c r="L4415"/>
      <c r="M4415"/>
      <c r="N4415"/>
      <c r="O4415"/>
      <c r="P4415"/>
      <c r="Q4415"/>
      <c r="R4415"/>
      <c r="S4415"/>
      <c r="T4415"/>
      <c r="U4415"/>
    </row>
    <row r="4416" spans="1:21" ht="15.75" customHeight="1">
      <c r="A4416"/>
      <c r="B4416"/>
      <c r="C4416"/>
      <c r="D4416"/>
      <c r="E4416"/>
      <c r="F4416"/>
      <c r="G4416"/>
      <c r="H4416"/>
      <c r="I4416" s="8"/>
      <c r="J4416" s="425"/>
      <c r="K4416"/>
      <c r="L4416"/>
      <c r="M4416"/>
      <c r="N4416"/>
      <c r="O4416"/>
      <c r="P4416"/>
      <c r="Q4416"/>
      <c r="R4416"/>
      <c r="S4416"/>
      <c r="T4416"/>
      <c r="U4416"/>
    </row>
    <row r="4417" spans="1:21" ht="15.75" customHeight="1">
      <c r="A4417"/>
      <c r="B4417"/>
      <c r="C4417"/>
      <c r="D4417"/>
      <c r="E4417"/>
      <c r="F4417"/>
      <c r="G4417"/>
      <c r="H4417"/>
      <c r="I4417" s="8"/>
      <c r="J4417" s="425"/>
      <c r="K4417"/>
      <c r="L4417"/>
      <c r="M4417"/>
      <c r="N4417"/>
      <c r="O4417"/>
      <c r="P4417"/>
      <c r="Q4417"/>
      <c r="R4417"/>
      <c r="S4417"/>
      <c r="T4417"/>
      <c r="U4417"/>
    </row>
    <row r="4418" spans="1:21" ht="15.75" customHeight="1">
      <c r="A4418"/>
      <c r="B4418"/>
      <c r="C4418"/>
      <c r="D4418"/>
      <c r="E4418"/>
      <c r="F4418"/>
      <c r="G4418"/>
      <c r="H4418"/>
      <c r="I4418" s="8"/>
      <c r="J4418" s="425"/>
      <c r="K4418"/>
      <c r="L4418"/>
      <c r="M4418"/>
      <c r="N4418"/>
      <c r="O4418"/>
      <c r="P4418"/>
      <c r="Q4418"/>
      <c r="R4418"/>
      <c r="S4418"/>
      <c r="T4418"/>
      <c r="U4418"/>
    </row>
    <row r="4419" spans="1:21" ht="15.75" customHeight="1">
      <c r="A4419"/>
      <c r="B4419"/>
      <c r="C4419"/>
      <c r="D4419"/>
      <c r="E4419"/>
      <c r="F4419"/>
      <c r="G4419"/>
      <c r="H4419"/>
      <c r="I4419" s="8"/>
      <c r="J4419" s="425"/>
      <c r="K4419"/>
      <c r="L4419"/>
      <c r="M4419"/>
      <c r="N4419"/>
      <c r="O4419"/>
      <c r="P4419"/>
      <c r="Q4419"/>
      <c r="R4419"/>
      <c r="S4419"/>
      <c r="T4419"/>
      <c r="U4419"/>
    </row>
    <row r="4420" spans="1:21" ht="15.75" customHeight="1">
      <c r="A4420"/>
      <c r="B4420"/>
      <c r="C4420"/>
      <c r="D4420"/>
      <c r="E4420"/>
      <c r="F4420"/>
      <c r="G4420"/>
      <c r="H4420"/>
      <c r="I4420" s="8"/>
      <c r="J4420" s="425"/>
      <c r="K4420"/>
      <c r="L4420"/>
      <c r="M4420"/>
      <c r="N4420"/>
      <c r="O4420"/>
      <c r="P4420"/>
      <c r="Q4420"/>
      <c r="R4420"/>
      <c r="S4420"/>
      <c r="T4420"/>
      <c r="U4420"/>
    </row>
    <row r="4421" spans="1:21" ht="15.75" customHeight="1">
      <c r="A4421"/>
      <c r="B4421"/>
      <c r="C4421"/>
      <c r="D4421"/>
      <c r="E4421"/>
      <c r="F4421"/>
      <c r="G4421"/>
      <c r="H4421"/>
      <c r="I4421" s="8"/>
      <c r="J4421" s="425"/>
      <c r="K4421"/>
      <c r="L4421"/>
      <c r="M4421"/>
      <c r="N4421"/>
      <c r="O4421"/>
      <c r="P4421"/>
      <c r="Q4421"/>
      <c r="R4421"/>
      <c r="S4421"/>
      <c r="T4421"/>
      <c r="U4421"/>
    </row>
    <row r="4422" spans="1:21" ht="15.75" customHeight="1">
      <c r="A4422"/>
      <c r="B4422"/>
      <c r="C4422"/>
      <c r="D4422"/>
      <c r="E4422"/>
      <c r="F4422"/>
      <c r="G4422"/>
      <c r="H4422"/>
      <c r="I4422" s="8"/>
      <c r="J4422" s="425"/>
      <c r="K4422"/>
      <c r="L4422"/>
      <c r="M4422"/>
      <c r="N4422"/>
      <c r="O4422"/>
      <c r="P4422"/>
      <c r="Q4422"/>
      <c r="R4422"/>
      <c r="S4422"/>
      <c r="T4422"/>
      <c r="U4422"/>
    </row>
    <row r="4423" spans="1:21" ht="15.75" customHeight="1">
      <c r="A4423"/>
      <c r="B4423"/>
      <c r="C4423"/>
      <c r="D4423"/>
      <c r="E4423"/>
      <c r="F4423"/>
      <c r="G4423"/>
      <c r="H4423"/>
      <c r="I4423" s="8"/>
      <c r="J4423" s="425"/>
      <c r="K4423"/>
      <c r="L4423"/>
      <c r="M4423"/>
      <c r="N4423"/>
      <c r="O4423"/>
      <c r="P4423"/>
      <c r="Q4423"/>
      <c r="R4423"/>
      <c r="S4423"/>
      <c r="T4423"/>
      <c r="U4423"/>
    </row>
    <row r="4424" spans="1:21" ht="15.75" customHeight="1">
      <c r="A4424"/>
      <c r="B4424"/>
      <c r="C4424"/>
      <c r="D4424"/>
      <c r="E4424"/>
      <c r="F4424"/>
      <c r="G4424"/>
      <c r="H4424"/>
      <c r="I4424" s="8"/>
      <c r="J4424" s="425"/>
      <c r="K4424"/>
      <c r="L4424"/>
      <c r="M4424"/>
      <c r="N4424"/>
      <c r="O4424"/>
      <c r="P4424"/>
      <c r="Q4424"/>
      <c r="R4424"/>
      <c r="S4424"/>
      <c r="T4424"/>
      <c r="U4424"/>
    </row>
    <row r="4425" spans="1:21" ht="15.75" customHeight="1">
      <c r="A4425"/>
      <c r="B4425"/>
      <c r="C4425"/>
      <c r="D4425"/>
      <c r="E4425"/>
      <c r="F4425"/>
      <c r="G4425"/>
      <c r="H4425"/>
      <c r="I4425" s="8"/>
      <c r="J4425" s="425"/>
      <c r="K4425"/>
      <c r="L4425"/>
      <c r="M4425"/>
      <c r="N4425"/>
      <c r="O4425"/>
      <c r="P4425"/>
      <c r="Q4425"/>
      <c r="R4425"/>
      <c r="S4425"/>
      <c r="T4425"/>
      <c r="U4425"/>
    </row>
    <row r="4426" spans="1:21" ht="15.75" customHeight="1">
      <c r="A4426"/>
      <c r="B4426"/>
      <c r="C4426"/>
      <c r="D4426"/>
      <c r="E4426"/>
      <c r="F4426"/>
      <c r="G4426"/>
      <c r="H4426"/>
      <c r="I4426" s="8"/>
      <c r="J4426" s="425"/>
      <c r="K4426"/>
      <c r="L4426"/>
      <c r="M4426"/>
      <c r="N4426"/>
      <c r="O4426"/>
      <c r="P4426"/>
      <c r="Q4426"/>
      <c r="R4426"/>
      <c r="S4426"/>
      <c r="T4426"/>
      <c r="U4426"/>
    </row>
    <row r="4427" spans="1:21" ht="15.75" customHeight="1">
      <c r="A4427"/>
      <c r="B4427"/>
      <c r="C4427"/>
      <c r="D4427"/>
      <c r="E4427"/>
      <c r="F4427"/>
      <c r="G4427"/>
      <c r="H4427"/>
      <c r="I4427" s="8"/>
      <c r="J4427" s="425"/>
      <c r="K4427"/>
      <c r="L4427"/>
      <c r="M4427"/>
      <c r="N4427"/>
      <c r="O4427"/>
      <c r="P4427"/>
      <c r="Q4427"/>
      <c r="R4427"/>
      <c r="S4427"/>
      <c r="T4427"/>
      <c r="U4427"/>
    </row>
    <row r="4428" spans="1:21" ht="15.75" customHeight="1">
      <c r="A4428"/>
      <c r="B4428"/>
      <c r="C4428"/>
      <c r="D4428"/>
      <c r="E4428"/>
      <c r="F4428"/>
      <c r="G4428"/>
      <c r="H4428"/>
      <c r="I4428" s="8"/>
      <c r="J4428" s="425"/>
      <c r="K4428"/>
      <c r="L4428"/>
      <c r="M4428"/>
      <c r="N4428"/>
      <c r="O4428"/>
      <c r="P4428"/>
      <c r="Q4428"/>
      <c r="R4428"/>
      <c r="S4428"/>
      <c r="T4428"/>
      <c r="U4428"/>
    </row>
    <row r="4429" spans="1:21" ht="15.75" customHeight="1">
      <c r="A4429"/>
      <c r="B4429"/>
      <c r="C4429"/>
      <c r="D4429"/>
      <c r="E4429"/>
      <c r="F4429"/>
      <c r="G4429"/>
      <c r="H4429"/>
      <c r="I4429" s="8"/>
      <c r="J4429" s="425"/>
      <c r="K4429"/>
      <c r="L4429"/>
      <c r="M4429"/>
      <c r="N4429"/>
      <c r="O4429"/>
      <c r="P4429"/>
      <c r="Q4429"/>
      <c r="R4429"/>
      <c r="S4429"/>
      <c r="T4429"/>
      <c r="U4429"/>
    </row>
    <row r="4430" spans="1:21" ht="15.75" customHeight="1">
      <c r="A4430"/>
      <c r="B4430"/>
      <c r="C4430"/>
      <c r="D4430"/>
      <c r="E4430"/>
      <c r="F4430"/>
      <c r="G4430"/>
      <c r="H4430"/>
      <c r="I4430" s="8"/>
      <c r="J4430" s="425"/>
      <c r="K4430"/>
      <c r="L4430"/>
      <c r="M4430"/>
      <c r="N4430"/>
      <c r="O4430"/>
      <c r="P4430"/>
      <c r="Q4430"/>
      <c r="R4430"/>
      <c r="S4430"/>
      <c r="T4430"/>
      <c r="U4430"/>
    </row>
    <row r="4431" spans="1:21" ht="15.75" customHeight="1">
      <c r="A4431"/>
      <c r="B4431"/>
      <c r="C4431"/>
      <c r="D4431"/>
      <c r="E4431"/>
      <c r="F4431"/>
      <c r="G4431"/>
      <c r="H4431"/>
      <c r="I4431" s="8"/>
      <c r="J4431" s="425"/>
      <c r="K4431"/>
      <c r="L4431"/>
      <c r="M4431"/>
      <c r="N4431"/>
      <c r="O4431"/>
      <c r="P4431"/>
      <c r="Q4431"/>
      <c r="R4431"/>
      <c r="S4431"/>
      <c r="T4431"/>
      <c r="U4431"/>
    </row>
    <row r="4432" spans="1:21" ht="15.75" customHeight="1">
      <c r="A4432"/>
      <c r="B4432"/>
      <c r="C4432"/>
      <c r="D4432"/>
      <c r="E4432"/>
      <c r="F4432"/>
      <c r="G4432"/>
      <c r="H4432"/>
      <c r="I4432" s="8"/>
      <c r="J4432" s="425"/>
      <c r="K4432"/>
      <c r="L4432"/>
      <c r="M4432"/>
      <c r="N4432"/>
      <c r="O4432"/>
      <c r="P4432"/>
      <c r="Q4432"/>
      <c r="R4432"/>
      <c r="S4432"/>
      <c r="T4432"/>
      <c r="U4432"/>
    </row>
    <row r="4433" spans="1:21" ht="15.75" customHeight="1">
      <c r="A4433"/>
      <c r="B4433"/>
      <c r="C4433"/>
      <c r="D4433"/>
      <c r="E4433"/>
      <c r="F4433"/>
      <c r="G4433"/>
      <c r="H4433"/>
      <c r="I4433" s="8"/>
      <c r="J4433" s="425"/>
      <c r="K4433"/>
      <c r="L4433"/>
      <c r="M4433"/>
      <c r="N4433"/>
      <c r="O4433"/>
      <c r="P4433"/>
      <c r="Q4433"/>
      <c r="R4433"/>
      <c r="S4433"/>
      <c r="T4433"/>
      <c r="U4433"/>
    </row>
    <row r="4434" spans="1:21" ht="15.75" customHeight="1">
      <c r="A4434"/>
      <c r="B4434"/>
      <c r="C4434"/>
      <c r="D4434"/>
      <c r="E4434"/>
      <c r="F4434"/>
      <c r="G4434"/>
      <c r="H4434"/>
      <c r="I4434" s="8"/>
      <c r="J4434" s="425"/>
      <c r="K4434"/>
      <c r="L4434"/>
      <c r="M4434"/>
      <c r="N4434"/>
      <c r="O4434"/>
      <c r="P4434"/>
      <c r="Q4434"/>
      <c r="R4434"/>
      <c r="S4434"/>
      <c r="T4434"/>
      <c r="U4434"/>
    </row>
    <row r="4435" spans="1:21" ht="15.75" customHeight="1">
      <c r="A4435"/>
      <c r="B4435"/>
      <c r="C4435"/>
      <c r="D4435"/>
      <c r="E4435"/>
      <c r="F4435"/>
      <c r="G4435"/>
      <c r="H4435"/>
      <c r="I4435" s="8"/>
      <c r="J4435" s="425"/>
      <c r="K4435"/>
      <c r="L4435"/>
      <c r="M4435"/>
      <c r="N4435"/>
      <c r="O4435"/>
      <c r="P4435"/>
      <c r="Q4435"/>
      <c r="R4435"/>
      <c r="S4435"/>
      <c r="T4435"/>
      <c r="U4435"/>
    </row>
    <row r="4436" spans="1:21" ht="15.75" customHeight="1">
      <c r="A4436"/>
      <c r="B4436"/>
      <c r="C4436"/>
      <c r="D4436"/>
      <c r="E4436"/>
      <c r="F4436"/>
      <c r="G4436"/>
      <c r="H4436"/>
      <c r="I4436" s="8"/>
      <c r="J4436" s="425"/>
      <c r="K4436"/>
      <c r="L4436"/>
      <c r="M4436"/>
      <c r="N4436"/>
      <c r="O4436"/>
      <c r="P4436"/>
      <c r="Q4436"/>
      <c r="R4436"/>
      <c r="S4436"/>
      <c r="T4436"/>
      <c r="U4436"/>
    </row>
    <row r="4437" spans="1:21" ht="15.75" customHeight="1">
      <c r="A4437"/>
      <c r="B4437"/>
      <c r="C4437"/>
      <c r="D4437"/>
      <c r="E4437"/>
      <c r="F4437"/>
      <c r="G4437"/>
      <c r="H4437"/>
      <c r="I4437" s="8"/>
      <c r="J4437" s="425"/>
      <c r="K4437"/>
      <c r="L4437"/>
      <c r="M4437"/>
      <c r="N4437"/>
      <c r="O4437"/>
      <c r="P4437"/>
      <c r="Q4437"/>
      <c r="R4437"/>
      <c r="S4437"/>
      <c r="T4437"/>
      <c r="U4437"/>
    </row>
    <row r="4438" spans="1:21" ht="15.75" customHeight="1">
      <c r="A4438"/>
      <c r="B4438"/>
      <c r="C4438"/>
      <c r="D4438"/>
      <c r="E4438"/>
      <c r="F4438"/>
      <c r="G4438"/>
      <c r="H4438"/>
      <c r="I4438" s="8"/>
      <c r="J4438" s="425"/>
      <c r="K4438"/>
      <c r="L4438"/>
      <c r="M4438"/>
      <c r="N4438"/>
      <c r="O4438"/>
      <c r="P4438"/>
      <c r="Q4438"/>
      <c r="R4438"/>
      <c r="S4438"/>
      <c r="T4438"/>
      <c r="U4438"/>
    </row>
    <row r="4439" spans="1:21" ht="15.75" customHeight="1">
      <c r="A4439"/>
      <c r="B4439"/>
      <c r="C4439"/>
      <c r="D4439"/>
      <c r="E4439"/>
      <c r="F4439"/>
      <c r="G4439"/>
      <c r="H4439"/>
      <c r="I4439" s="8"/>
      <c r="J4439" s="425"/>
      <c r="K4439"/>
      <c r="L4439"/>
      <c r="M4439"/>
      <c r="N4439"/>
      <c r="O4439"/>
      <c r="P4439"/>
      <c r="Q4439"/>
      <c r="R4439"/>
      <c r="S4439"/>
      <c r="T4439"/>
      <c r="U4439"/>
    </row>
    <row r="4440" spans="1:21" ht="15.75" customHeight="1">
      <c r="A4440"/>
      <c r="B4440"/>
      <c r="C4440"/>
      <c r="D4440"/>
      <c r="E4440"/>
      <c r="F4440"/>
      <c r="G4440"/>
      <c r="H4440"/>
      <c r="I4440" s="8"/>
      <c r="J4440" s="425"/>
      <c r="K4440"/>
      <c r="L4440"/>
      <c r="M4440"/>
      <c r="N4440"/>
      <c r="O4440"/>
      <c r="P4440"/>
      <c r="Q4440"/>
      <c r="R4440"/>
      <c r="S4440"/>
      <c r="T4440"/>
      <c r="U4440"/>
    </row>
    <row r="4441" spans="1:21" ht="15.75" customHeight="1">
      <c r="A4441"/>
      <c r="B4441"/>
      <c r="C4441"/>
      <c r="D4441"/>
      <c r="E4441"/>
      <c r="F4441"/>
      <c r="G4441"/>
      <c r="H4441"/>
      <c r="I4441" s="8"/>
      <c r="J4441" s="425"/>
      <c r="K4441"/>
      <c r="L4441"/>
      <c r="M4441"/>
      <c r="N4441"/>
      <c r="O4441"/>
      <c r="P4441"/>
      <c r="Q4441"/>
      <c r="R4441"/>
      <c r="S4441"/>
      <c r="T4441"/>
      <c r="U4441"/>
    </row>
    <row r="4442" spans="1:21" ht="15.75" customHeight="1">
      <c r="A4442"/>
      <c r="B4442"/>
      <c r="C4442"/>
      <c r="D4442"/>
      <c r="E4442"/>
      <c r="F4442"/>
      <c r="G4442"/>
      <c r="H4442"/>
      <c r="I4442" s="8"/>
      <c r="J4442" s="425"/>
      <c r="K4442"/>
      <c r="L4442"/>
      <c r="M4442"/>
      <c r="N4442"/>
      <c r="O4442"/>
      <c r="P4442"/>
      <c r="Q4442"/>
      <c r="R4442"/>
      <c r="S4442"/>
      <c r="T4442"/>
      <c r="U4442"/>
    </row>
    <row r="4443" spans="1:21" ht="15.75" customHeight="1">
      <c r="A4443"/>
      <c r="B4443"/>
      <c r="C4443"/>
      <c r="D4443"/>
      <c r="E4443"/>
      <c r="F4443"/>
      <c r="G4443"/>
      <c r="H4443"/>
      <c r="I4443" s="8"/>
      <c r="J4443" s="425"/>
      <c r="K4443"/>
      <c r="L4443"/>
      <c r="M4443"/>
      <c r="N4443"/>
      <c r="O4443"/>
      <c r="P4443"/>
      <c r="Q4443"/>
      <c r="R4443"/>
      <c r="S4443"/>
      <c r="T4443"/>
      <c r="U4443"/>
    </row>
    <row r="4444" spans="1:21" ht="15.75" customHeight="1">
      <c r="A4444"/>
      <c r="B4444"/>
      <c r="C4444"/>
      <c r="D4444"/>
      <c r="E4444"/>
      <c r="F4444"/>
      <c r="G4444"/>
      <c r="H4444"/>
      <c r="I4444" s="8"/>
      <c r="J4444" s="425"/>
      <c r="K4444"/>
      <c r="L4444"/>
      <c r="M4444"/>
      <c r="N4444"/>
      <c r="O4444"/>
      <c r="P4444"/>
      <c r="Q4444"/>
      <c r="R4444"/>
      <c r="S4444"/>
      <c r="T4444"/>
      <c r="U4444"/>
    </row>
    <row r="4445" spans="1:21" ht="15.75" customHeight="1">
      <c r="A4445"/>
      <c r="B4445"/>
      <c r="C4445"/>
      <c r="D4445"/>
      <c r="E4445"/>
      <c r="F4445"/>
      <c r="G4445"/>
      <c r="H4445"/>
      <c r="I4445" s="8"/>
      <c r="J4445" s="425"/>
      <c r="K4445"/>
      <c r="L4445"/>
      <c r="M4445"/>
      <c r="N4445"/>
      <c r="O4445"/>
      <c r="P4445"/>
      <c r="Q4445"/>
      <c r="R4445"/>
      <c r="S4445"/>
      <c r="T4445"/>
      <c r="U4445"/>
    </row>
    <row r="4446" spans="1:21" ht="15.75" customHeight="1">
      <c r="A4446"/>
      <c r="B4446"/>
      <c r="C4446"/>
      <c r="D4446"/>
      <c r="E4446"/>
      <c r="F4446"/>
      <c r="G4446"/>
      <c r="H4446"/>
      <c r="I4446" s="8"/>
      <c r="J4446" s="425"/>
      <c r="K4446"/>
      <c r="L4446"/>
      <c r="M4446"/>
      <c r="N4446"/>
      <c r="O4446"/>
      <c r="P4446"/>
      <c r="Q4446"/>
      <c r="R4446"/>
      <c r="S4446"/>
      <c r="T4446"/>
      <c r="U4446"/>
    </row>
    <row r="4447" spans="1:21" ht="15.75" customHeight="1">
      <c r="A4447"/>
      <c r="B4447"/>
      <c r="C4447"/>
      <c r="D4447"/>
      <c r="E4447"/>
      <c r="F4447"/>
      <c r="G4447"/>
      <c r="H4447"/>
      <c r="I4447" s="8"/>
      <c r="J4447" s="425"/>
      <c r="K4447"/>
      <c r="L4447"/>
      <c r="M4447"/>
      <c r="N4447"/>
      <c r="O4447"/>
      <c r="P4447"/>
      <c r="Q4447"/>
      <c r="R4447"/>
      <c r="S4447"/>
      <c r="T4447"/>
      <c r="U4447"/>
    </row>
    <row r="4448" spans="1:21" ht="15.75" customHeight="1">
      <c r="A4448"/>
      <c r="B4448"/>
      <c r="C4448"/>
      <c r="D4448"/>
      <c r="E4448"/>
      <c r="F4448"/>
      <c r="G4448"/>
      <c r="H4448"/>
      <c r="I4448" s="8"/>
      <c r="J4448" s="425"/>
      <c r="K4448"/>
      <c r="L4448"/>
      <c r="M4448"/>
      <c r="N4448"/>
      <c r="O4448"/>
      <c r="P4448"/>
      <c r="Q4448"/>
      <c r="R4448"/>
      <c r="S4448"/>
      <c r="T4448"/>
      <c r="U4448"/>
    </row>
    <row r="4449" spans="1:21" ht="15.75" customHeight="1">
      <c r="A4449"/>
      <c r="B4449"/>
      <c r="C4449"/>
      <c r="D4449"/>
      <c r="E4449"/>
      <c r="F4449"/>
      <c r="G4449"/>
      <c r="H4449"/>
      <c r="I4449" s="8"/>
      <c r="J4449" s="425"/>
      <c r="K4449"/>
      <c r="L4449"/>
      <c r="M4449"/>
      <c r="N4449"/>
      <c r="O4449"/>
      <c r="P4449"/>
      <c r="Q4449"/>
      <c r="R4449"/>
      <c r="S4449"/>
      <c r="T4449"/>
      <c r="U4449"/>
    </row>
    <row r="4450" spans="1:21" ht="15.75" customHeight="1">
      <c r="A4450"/>
      <c r="B4450"/>
      <c r="C4450"/>
      <c r="D4450"/>
      <c r="E4450"/>
      <c r="F4450"/>
      <c r="G4450"/>
      <c r="H4450"/>
      <c r="I4450" s="8"/>
      <c r="J4450" s="425"/>
      <c r="K4450"/>
      <c r="L4450"/>
      <c r="M4450"/>
      <c r="N4450"/>
      <c r="O4450"/>
      <c r="P4450"/>
      <c r="Q4450"/>
      <c r="R4450"/>
      <c r="S4450"/>
      <c r="T4450"/>
      <c r="U4450"/>
    </row>
    <row r="4451" spans="1:21" ht="15.75" customHeight="1">
      <c r="A4451"/>
      <c r="B4451"/>
      <c r="C4451"/>
      <c r="D4451"/>
      <c r="E4451"/>
      <c r="F4451"/>
      <c r="G4451"/>
      <c r="H4451"/>
      <c r="I4451" s="8"/>
      <c r="J4451" s="425"/>
      <c r="K4451"/>
      <c r="L4451"/>
      <c r="M4451"/>
      <c r="N4451"/>
      <c r="O4451"/>
      <c r="P4451"/>
      <c r="Q4451"/>
      <c r="R4451"/>
      <c r="S4451"/>
      <c r="T4451"/>
      <c r="U4451"/>
    </row>
    <row r="4452" spans="1:21" ht="15.75" customHeight="1">
      <c r="A4452"/>
      <c r="B4452"/>
      <c r="C4452"/>
      <c r="D4452"/>
      <c r="E4452"/>
      <c r="F4452"/>
      <c r="G4452"/>
      <c r="H4452"/>
      <c r="I4452" s="8"/>
      <c r="J4452" s="425"/>
      <c r="K4452"/>
      <c r="L4452"/>
      <c r="M4452"/>
      <c r="N4452"/>
      <c r="O4452"/>
      <c r="P4452"/>
      <c r="Q4452"/>
      <c r="R4452"/>
      <c r="S4452"/>
      <c r="T4452"/>
      <c r="U4452"/>
    </row>
    <row r="4453" spans="1:21" ht="15.75" customHeight="1">
      <c r="A4453"/>
      <c r="B4453"/>
      <c r="C4453"/>
      <c r="D4453"/>
      <c r="E4453"/>
      <c r="F4453"/>
      <c r="G4453"/>
      <c r="H4453"/>
      <c r="I4453" s="8"/>
      <c r="J4453" s="425"/>
      <c r="K4453"/>
      <c r="L4453"/>
      <c r="M4453"/>
      <c r="N4453"/>
      <c r="O4453"/>
      <c r="P4453"/>
      <c r="Q4453"/>
      <c r="R4453"/>
      <c r="S4453"/>
      <c r="T4453"/>
      <c r="U4453"/>
    </row>
    <row r="4454" spans="1:21" ht="15.75" customHeight="1">
      <c r="A4454"/>
      <c r="B4454"/>
      <c r="C4454"/>
      <c r="D4454"/>
      <c r="E4454"/>
      <c r="F4454"/>
      <c r="G4454"/>
      <c r="H4454"/>
      <c r="I4454" s="8"/>
      <c r="J4454" s="425"/>
      <c r="K4454"/>
      <c r="L4454"/>
      <c r="M4454"/>
      <c r="N4454"/>
      <c r="O4454"/>
      <c r="P4454"/>
      <c r="Q4454"/>
      <c r="R4454"/>
      <c r="S4454"/>
      <c r="T4454"/>
      <c r="U4454"/>
    </row>
    <row r="4455" spans="1:21" ht="15.75" customHeight="1">
      <c r="A4455"/>
      <c r="B4455"/>
      <c r="C4455"/>
      <c r="D4455"/>
      <c r="E4455"/>
      <c r="F4455"/>
      <c r="G4455"/>
      <c r="H4455"/>
      <c r="I4455" s="8"/>
      <c r="J4455" s="425"/>
      <c r="K4455"/>
      <c r="L4455"/>
      <c r="M4455"/>
      <c r="N4455"/>
      <c r="O4455"/>
      <c r="P4455"/>
      <c r="Q4455"/>
      <c r="R4455"/>
      <c r="S4455"/>
      <c r="T4455"/>
      <c r="U4455"/>
    </row>
    <row r="4456" spans="1:21" ht="15.75" customHeight="1">
      <c r="A4456"/>
      <c r="B4456"/>
      <c r="C4456"/>
      <c r="D4456"/>
      <c r="E4456"/>
      <c r="F4456"/>
      <c r="G4456"/>
      <c r="H4456"/>
      <c r="I4456" s="8"/>
      <c r="J4456" s="425"/>
      <c r="K4456"/>
      <c r="L4456"/>
      <c r="M4456"/>
      <c r="N4456"/>
      <c r="O4456"/>
      <c r="P4456"/>
      <c r="Q4456"/>
      <c r="R4456"/>
      <c r="S4456"/>
      <c r="T4456"/>
      <c r="U4456"/>
    </row>
    <row r="4457" spans="1:21" ht="15.75" customHeight="1">
      <c r="A4457"/>
      <c r="B4457"/>
      <c r="C4457"/>
      <c r="D4457"/>
      <c r="E4457"/>
      <c r="F4457"/>
      <c r="G4457"/>
      <c r="H4457"/>
      <c r="I4457" s="8"/>
      <c r="J4457" s="425"/>
      <c r="K4457"/>
      <c r="L4457"/>
      <c r="M4457"/>
      <c r="N4457"/>
      <c r="O4457"/>
      <c r="P4457"/>
      <c r="Q4457"/>
      <c r="R4457"/>
      <c r="S4457"/>
      <c r="T4457"/>
      <c r="U4457"/>
    </row>
    <row r="4458" spans="1:21" ht="15.75" customHeight="1">
      <c r="A4458"/>
      <c r="B4458"/>
      <c r="C4458"/>
      <c r="D4458"/>
      <c r="E4458"/>
      <c r="F4458"/>
      <c r="G4458"/>
      <c r="H4458"/>
      <c r="I4458" s="8"/>
      <c r="J4458" s="425"/>
      <c r="K4458"/>
      <c r="L4458"/>
      <c r="M4458"/>
      <c r="N4458"/>
      <c r="O4458"/>
      <c r="P4458"/>
      <c r="Q4458"/>
      <c r="R4458"/>
      <c r="S4458"/>
      <c r="T4458"/>
      <c r="U4458"/>
    </row>
    <row r="4459" spans="1:21" ht="15.75" customHeight="1">
      <c r="A4459"/>
      <c r="B4459"/>
      <c r="C4459"/>
      <c r="D4459"/>
      <c r="E4459"/>
      <c r="F4459"/>
      <c r="G4459"/>
      <c r="H4459"/>
      <c r="I4459" s="8"/>
      <c r="J4459" s="425"/>
      <c r="K4459"/>
      <c r="L4459"/>
      <c r="M4459"/>
      <c r="N4459"/>
      <c r="O4459"/>
      <c r="P4459"/>
      <c r="Q4459"/>
      <c r="R4459"/>
      <c r="S4459"/>
      <c r="T4459"/>
      <c r="U4459"/>
    </row>
    <row r="4460" spans="1:21" ht="15.75" customHeight="1">
      <c r="A4460"/>
      <c r="B4460"/>
      <c r="C4460"/>
      <c r="D4460"/>
      <c r="E4460"/>
      <c r="F4460"/>
      <c r="G4460"/>
      <c r="H4460"/>
      <c r="I4460" s="8"/>
      <c r="J4460" s="425"/>
      <c r="K4460"/>
      <c r="L4460"/>
      <c r="M4460"/>
      <c r="N4460"/>
      <c r="O4460"/>
      <c r="P4460"/>
      <c r="Q4460"/>
      <c r="R4460"/>
      <c r="S4460"/>
      <c r="T4460"/>
      <c r="U4460"/>
    </row>
    <row r="4461" spans="1:21" ht="15.75" customHeight="1">
      <c r="A4461"/>
      <c r="B4461"/>
      <c r="C4461"/>
      <c r="D4461"/>
      <c r="E4461"/>
      <c r="F4461"/>
      <c r="G4461"/>
      <c r="H4461"/>
      <c r="I4461" s="8"/>
      <c r="J4461" s="425"/>
      <c r="K4461"/>
      <c r="L4461"/>
      <c r="M4461"/>
      <c r="N4461"/>
      <c r="O4461"/>
      <c r="P4461"/>
      <c r="Q4461"/>
      <c r="R4461"/>
      <c r="S4461"/>
      <c r="T4461"/>
      <c r="U4461"/>
    </row>
    <row r="4462" spans="1:21" ht="15.75" customHeight="1">
      <c r="A4462"/>
      <c r="B4462"/>
      <c r="C4462"/>
      <c r="D4462"/>
      <c r="E4462"/>
      <c r="F4462"/>
      <c r="G4462"/>
      <c r="H4462"/>
      <c r="I4462" s="8"/>
      <c r="J4462" s="425"/>
      <c r="K4462"/>
      <c r="L4462"/>
      <c r="M4462"/>
      <c r="N4462"/>
      <c r="O4462"/>
      <c r="P4462"/>
      <c r="Q4462"/>
      <c r="R4462"/>
      <c r="S4462"/>
      <c r="T4462"/>
      <c r="U4462"/>
    </row>
    <row r="4463" spans="1:21" ht="15.75" customHeight="1">
      <c r="A4463"/>
      <c r="B4463"/>
      <c r="C4463"/>
      <c r="D4463"/>
      <c r="E4463"/>
      <c r="F4463"/>
      <c r="G4463"/>
      <c r="H4463"/>
      <c r="I4463" s="8"/>
      <c r="J4463" s="425"/>
      <c r="K4463"/>
      <c r="L4463"/>
      <c r="M4463"/>
      <c r="N4463"/>
      <c r="O4463"/>
      <c r="P4463"/>
      <c r="Q4463"/>
      <c r="R4463"/>
      <c r="S4463"/>
      <c r="T4463"/>
      <c r="U4463"/>
    </row>
    <row r="4464" spans="1:21" ht="15.75" customHeight="1">
      <c r="A4464"/>
      <c r="B4464"/>
      <c r="C4464"/>
      <c r="D4464"/>
      <c r="E4464"/>
      <c r="F4464"/>
      <c r="G4464"/>
      <c r="H4464"/>
      <c r="I4464" s="8"/>
      <c r="J4464" s="425"/>
      <c r="K4464"/>
      <c r="L4464"/>
      <c r="M4464"/>
      <c r="N4464"/>
      <c r="O4464"/>
      <c r="P4464"/>
      <c r="Q4464"/>
      <c r="R4464"/>
      <c r="S4464"/>
      <c r="T4464"/>
      <c r="U4464"/>
    </row>
    <row r="4465" spans="1:21" ht="15.75" customHeight="1">
      <c r="A4465"/>
      <c r="B4465"/>
      <c r="C4465"/>
      <c r="D4465"/>
      <c r="E4465"/>
      <c r="F4465"/>
      <c r="G4465"/>
      <c r="H4465"/>
      <c r="I4465" s="8"/>
      <c r="J4465" s="425"/>
      <c r="K4465"/>
      <c r="L4465"/>
      <c r="M4465"/>
      <c r="N4465"/>
      <c r="O4465"/>
      <c r="P4465"/>
      <c r="Q4465"/>
      <c r="R4465"/>
      <c r="S4465"/>
      <c r="T4465"/>
      <c r="U4465"/>
    </row>
    <row r="4466" spans="1:21" ht="15.75" customHeight="1">
      <c r="A4466"/>
      <c r="B4466"/>
      <c r="C4466"/>
      <c r="D4466"/>
      <c r="E4466"/>
      <c r="F4466"/>
      <c r="G4466"/>
      <c r="H4466"/>
      <c r="I4466" s="8"/>
      <c r="J4466" s="425"/>
      <c r="K4466"/>
      <c r="L4466"/>
      <c r="M4466"/>
      <c r="N4466"/>
      <c r="O4466"/>
      <c r="P4466"/>
      <c r="Q4466"/>
      <c r="R4466"/>
      <c r="S4466"/>
      <c r="T4466"/>
      <c r="U4466"/>
    </row>
    <row r="4467" spans="1:21" ht="15.75" customHeight="1">
      <c r="A4467"/>
      <c r="B4467"/>
      <c r="C4467"/>
      <c r="D4467"/>
      <c r="E4467"/>
      <c r="F4467"/>
      <c r="G4467"/>
      <c r="H4467"/>
      <c r="I4467" s="8"/>
      <c r="J4467" s="425"/>
      <c r="K4467"/>
      <c r="L4467"/>
      <c r="M4467"/>
      <c r="N4467"/>
      <c r="O4467"/>
      <c r="P4467"/>
      <c r="Q4467"/>
      <c r="R4467"/>
      <c r="S4467"/>
      <c r="T4467"/>
      <c r="U4467"/>
    </row>
    <row r="4468" spans="1:21" ht="15.75" customHeight="1">
      <c r="A4468"/>
      <c r="B4468"/>
      <c r="C4468"/>
      <c r="D4468"/>
      <c r="E4468"/>
      <c r="F4468"/>
      <c r="G4468"/>
      <c r="H4468"/>
      <c r="I4468" s="8"/>
      <c r="J4468" s="425"/>
      <c r="K4468"/>
      <c r="L4468"/>
      <c r="M4468"/>
      <c r="N4468"/>
      <c r="O4468"/>
      <c r="P4468"/>
      <c r="Q4468"/>
      <c r="R4468"/>
      <c r="S4468"/>
      <c r="T4468"/>
      <c r="U4468"/>
    </row>
    <row r="4469" spans="1:21" ht="15.75" customHeight="1">
      <c r="A4469"/>
      <c r="B4469"/>
      <c r="C4469"/>
      <c r="D4469"/>
      <c r="E4469"/>
      <c r="F4469"/>
      <c r="G4469"/>
      <c r="H4469"/>
      <c r="I4469" s="8"/>
      <c r="J4469" s="425"/>
      <c r="K4469"/>
      <c r="L4469"/>
      <c r="M4469"/>
      <c r="N4469"/>
      <c r="O4469"/>
      <c r="P4469"/>
      <c r="Q4469"/>
      <c r="R4469"/>
      <c r="S4469"/>
      <c r="T4469"/>
      <c r="U4469"/>
    </row>
    <row r="4470" spans="1:21" ht="15.75" customHeight="1">
      <c r="A4470"/>
      <c r="B4470"/>
      <c r="C4470"/>
      <c r="D4470"/>
      <c r="E4470"/>
      <c r="F4470"/>
      <c r="G4470"/>
      <c r="H4470"/>
      <c r="I4470" s="8"/>
      <c r="J4470" s="425"/>
      <c r="K4470"/>
      <c r="L4470"/>
      <c r="M4470"/>
      <c r="N4470"/>
      <c r="O4470"/>
      <c r="P4470"/>
      <c r="Q4470"/>
      <c r="R4470"/>
      <c r="S4470"/>
      <c r="T4470"/>
      <c r="U4470"/>
    </row>
    <row r="4471" spans="1:21" ht="15.75" customHeight="1">
      <c r="A4471"/>
      <c r="B4471"/>
      <c r="C4471"/>
      <c r="D4471"/>
      <c r="E4471"/>
      <c r="F4471"/>
      <c r="G4471"/>
      <c r="H4471"/>
      <c r="I4471" s="8"/>
      <c r="J4471" s="425"/>
      <c r="K4471"/>
      <c r="L4471"/>
      <c r="M4471"/>
      <c r="N4471"/>
      <c r="O4471"/>
      <c r="P4471"/>
      <c r="Q4471"/>
      <c r="R4471"/>
      <c r="S4471"/>
      <c r="T4471"/>
      <c r="U4471"/>
    </row>
    <row r="4472" spans="1:21" ht="15.75" customHeight="1">
      <c r="A4472"/>
      <c r="B4472"/>
      <c r="C4472"/>
      <c r="D4472"/>
      <c r="E4472"/>
      <c r="F4472"/>
      <c r="G4472"/>
      <c r="H4472"/>
      <c r="I4472" s="8"/>
      <c r="J4472" s="425"/>
      <c r="K4472"/>
      <c r="L4472"/>
      <c r="M4472"/>
      <c r="N4472"/>
      <c r="O4472"/>
      <c r="P4472"/>
      <c r="Q4472"/>
      <c r="R4472"/>
      <c r="S4472"/>
      <c r="T4472"/>
      <c r="U4472"/>
    </row>
    <row r="4473" spans="1:21" ht="15.75" customHeight="1">
      <c r="A4473"/>
      <c r="B4473"/>
      <c r="C4473"/>
      <c r="D4473"/>
      <c r="E4473"/>
      <c r="F4473"/>
      <c r="G4473"/>
      <c r="H4473"/>
      <c r="I4473" s="8"/>
      <c r="J4473" s="425"/>
      <c r="K4473"/>
      <c r="L4473"/>
      <c r="M4473"/>
      <c r="N4473"/>
      <c r="O4473"/>
      <c r="P4473"/>
      <c r="Q4473"/>
      <c r="R4473"/>
      <c r="S4473"/>
      <c r="T4473"/>
      <c r="U4473"/>
    </row>
    <row r="4474" spans="1:21" ht="15.75" customHeight="1">
      <c r="A4474"/>
      <c r="B4474"/>
      <c r="C4474"/>
      <c r="D4474"/>
      <c r="E4474"/>
      <c r="F4474"/>
      <c r="G4474"/>
      <c r="H4474"/>
      <c r="I4474" s="8"/>
      <c r="J4474" s="425"/>
      <c r="K4474"/>
      <c r="L4474"/>
      <c r="M4474"/>
      <c r="N4474"/>
      <c r="O4474"/>
      <c r="P4474"/>
      <c r="Q4474"/>
      <c r="R4474"/>
      <c r="S4474"/>
      <c r="T4474"/>
      <c r="U4474"/>
    </row>
    <row r="4475" spans="1:21" ht="15.75" customHeight="1">
      <c r="A4475"/>
      <c r="B4475"/>
      <c r="C4475"/>
      <c r="D4475"/>
      <c r="E4475"/>
      <c r="F4475"/>
      <c r="G4475"/>
      <c r="H4475"/>
      <c r="I4475" s="8"/>
      <c r="J4475" s="425"/>
      <c r="K4475"/>
      <c r="L4475"/>
      <c r="M4475"/>
      <c r="N4475"/>
      <c r="O4475"/>
      <c r="P4475"/>
      <c r="Q4475"/>
      <c r="R4475"/>
      <c r="S4475"/>
      <c r="T4475"/>
      <c r="U4475"/>
    </row>
    <row r="4476" spans="1:21" ht="15.75" customHeight="1">
      <c r="A4476"/>
      <c r="B4476"/>
      <c r="C4476"/>
      <c r="D4476"/>
      <c r="E4476"/>
      <c r="F4476"/>
      <c r="G4476"/>
      <c r="H4476"/>
      <c r="I4476" s="8"/>
      <c r="J4476" s="425"/>
      <c r="K4476"/>
      <c r="L4476"/>
      <c r="M4476"/>
      <c r="N4476"/>
      <c r="O4476"/>
      <c r="P4476"/>
      <c r="Q4476"/>
      <c r="R4476"/>
      <c r="S4476"/>
      <c r="T4476"/>
      <c r="U4476"/>
    </row>
    <row r="4477" spans="1:21" ht="15.75" customHeight="1">
      <c r="A4477"/>
      <c r="B4477"/>
      <c r="C4477"/>
      <c r="D4477"/>
      <c r="E4477"/>
      <c r="F4477"/>
      <c r="G4477"/>
      <c r="H4477"/>
      <c r="I4477" s="8"/>
      <c r="J4477" s="425"/>
      <c r="K4477"/>
      <c r="L4477"/>
      <c r="M4477"/>
      <c r="N4477"/>
      <c r="O4477"/>
      <c r="P4477"/>
      <c r="Q4477"/>
      <c r="R4477"/>
      <c r="S4477"/>
      <c r="T4477"/>
      <c r="U4477"/>
    </row>
    <row r="4478" spans="1:21" ht="15.75" customHeight="1">
      <c r="A4478"/>
      <c r="B4478"/>
      <c r="C4478"/>
      <c r="D4478"/>
      <c r="E4478"/>
      <c r="F4478"/>
      <c r="G4478"/>
      <c r="H4478"/>
      <c r="I4478" s="8"/>
      <c r="J4478" s="425"/>
      <c r="K4478"/>
      <c r="L4478"/>
      <c r="M4478"/>
      <c r="N4478"/>
      <c r="O4478"/>
      <c r="P4478"/>
      <c r="Q4478"/>
      <c r="R4478"/>
      <c r="S4478"/>
      <c r="T4478"/>
      <c r="U4478"/>
    </row>
    <row r="4479" spans="1:21" ht="15.75" customHeight="1">
      <c r="A4479"/>
      <c r="B4479"/>
      <c r="C4479"/>
      <c r="D4479"/>
      <c r="E4479"/>
      <c r="F4479"/>
      <c r="G4479"/>
      <c r="H4479"/>
      <c r="I4479" s="8"/>
      <c r="J4479" s="425"/>
      <c r="K4479"/>
      <c r="L4479"/>
      <c r="M4479"/>
      <c r="N4479"/>
      <c r="O4479"/>
      <c r="P4479"/>
      <c r="Q4479"/>
      <c r="R4479"/>
      <c r="S4479"/>
      <c r="T4479"/>
      <c r="U4479"/>
    </row>
    <row r="4480" spans="1:21" ht="15.75" customHeight="1">
      <c r="A4480"/>
      <c r="B4480"/>
      <c r="C4480"/>
      <c r="D4480"/>
      <c r="E4480"/>
      <c r="F4480"/>
      <c r="G4480"/>
      <c r="H4480"/>
      <c r="I4480" s="8"/>
      <c r="J4480" s="425"/>
      <c r="K4480"/>
      <c r="L4480"/>
      <c r="M4480"/>
      <c r="N4480"/>
      <c r="O4480"/>
      <c r="P4480"/>
      <c r="Q4480"/>
      <c r="R4480"/>
      <c r="S4480"/>
      <c r="T4480"/>
      <c r="U4480"/>
    </row>
    <row r="4481" spans="1:21" ht="15.75" customHeight="1">
      <c r="A4481"/>
      <c r="B4481"/>
      <c r="C4481"/>
      <c r="D4481"/>
      <c r="E4481"/>
      <c r="F4481"/>
      <c r="G4481"/>
      <c r="H4481"/>
      <c r="I4481" s="8"/>
      <c r="J4481" s="425"/>
      <c r="K4481"/>
      <c r="L4481"/>
      <c r="M4481"/>
      <c r="N4481"/>
      <c r="O4481"/>
      <c r="P4481"/>
      <c r="Q4481"/>
      <c r="R4481"/>
      <c r="S4481"/>
      <c r="T4481"/>
      <c r="U4481"/>
    </row>
    <row r="4482" spans="1:21" ht="15.75" customHeight="1">
      <c r="A4482"/>
      <c r="B4482"/>
      <c r="C4482"/>
      <c r="D4482"/>
      <c r="E4482"/>
      <c r="F4482"/>
      <c r="G4482"/>
      <c r="H4482"/>
      <c r="I4482" s="8"/>
      <c r="J4482" s="425"/>
      <c r="K4482"/>
      <c r="L4482"/>
      <c r="M4482"/>
      <c r="N4482"/>
      <c r="O4482"/>
      <c r="P4482"/>
      <c r="Q4482"/>
      <c r="R4482"/>
      <c r="S4482"/>
      <c r="T4482"/>
      <c r="U4482"/>
    </row>
    <row r="4483" spans="1:21" ht="15.75" customHeight="1">
      <c r="A4483"/>
      <c r="B4483"/>
      <c r="C4483"/>
      <c r="D4483"/>
      <c r="E4483"/>
      <c r="F4483"/>
      <c r="G4483"/>
      <c r="H4483"/>
      <c r="I4483" s="8"/>
      <c r="J4483" s="425"/>
      <c r="K4483"/>
      <c r="L4483"/>
      <c r="M4483"/>
      <c r="N4483"/>
      <c r="O4483"/>
      <c r="P4483"/>
      <c r="Q4483"/>
      <c r="R4483"/>
      <c r="S4483"/>
      <c r="T4483"/>
      <c r="U4483"/>
    </row>
    <row r="4484" spans="1:21" ht="15.75" customHeight="1">
      <c r="A4484"/>
      <c r="B4484"/>
      <c r="C4484"/>
      <c r="D4484"/>
      <c r="E4484"/>
      <c r="F4484"/>
      <c r="G4484"/>
      <c r="H4484"/>
      <c r="I4484" s="8"/>
      <c r="J4484" s="425"/>
      <c r="K4484"/>
      <c r="L4484"/>
      <c r="M4484"/>
      <c r="N4484"/>
      <c r="O4484"/>
      <c r="P4484"/>
      <c r="Q4484"/>
      <c r="R4484"/>
      <c r="S4484"/>
      <c r="T4484"/>
      <c r="U4484"/>
    </row>
    <row r="4485" spans="1:21" ht="15.75" customHeight="1">
      <c r="A4485"/>
      <c r="B4485"/>
      <c r="C4485"/>
      <c r="D4485"/>
      <c r="E4485"/>
      <c r="F4485"/>
      <c r="G4485"/>
      <c r="H4485"/>
      <c r="I4485" s="8"/>
      <c r="J4485" s="425"/>
      <c r="K4485"/>
      <c r="L4485"/>
      <c r="M4485"/>
      <c r="N4485"/>
      <c r="O4485"/>
      <c r="P4485"/>
      <c r="Q4485"/>
      <c r="R4485"/>
      <c r="S4485"/>
      <c r="T4485"/>
      <c r="U4485"/>
    </row>
    <row r="4486" spans="1:21" ht="15.75" customHeight="1">
      <c r="A4486"/>
      <c r="B4486"/>
      <c r="C4486"/>
      <c r="D4486"/>
      <c r="E4486"/>
      <c r="F4486"/>
      <c r="G4486"/>
      <c r="H4486"/>
      <c r="I4486" s="8"/>
      <c r="J4486" s="425"/>
      <c r="K4486"/>
      <c r="L4486"/>
      <c r="M4486"/>
      <c r="N4486"/>
      <c r="O4486"/>
      <c r="P4486"/>
      <c r="Q4486"/>
      <c r="R4486"/>
      <c r="S4486"/>
      <c r="T4486"/>
      <c r="U4486"/>
    </row>
    <row r="4487" spans="1:21" ht="15.75" customHeight="1">
      <c r="A4487"/>
      <c r="B4487"/>
      <c r="C4487"/>
      <c r="D4487"/>
      <c r="E4487"/>
      <c r="F4487"/>
      <c r="G4487"/>
      <c r="H4487"/>
      <c r="I4487" s="8"/>
      <c r="J4487" s="425"/>
      <c r="K4487"/>
      <c r="L4487"/>
      <c r="M4487"/>
      <c r="N4487"/>
      <c r="O4487"/>
      <c r="P4487"/>
      <c r="Q4487"/>
      <c r="R4487"/>
      <c r="S4487"/>
      <c r="T4487"/>
      <c r="U4487"/>
    </row>
    <row r="4488" spans="1:21" ht="15.75" customHeight="1">
      <c r="A4488"/>
      <c r="B4488"/>
      <c r="C4488"/>
      <c r="D4488"/>
      <c r="E4488"/>
      <c r="F4488"/>
      <c r="G4488"/>
      <c r="H4488"/>
      <c r="I4488" s="8"/>
      <c r="J4488" s="425"/>
      <c r="K4488"/>
      <c r="L4488"/>
      <c r="M4488"/>
      <c r="N4488"/>
      <c r="O4488"/>
      <c r="P4488"/>
      <c r="Q4488"/>
      <c r="R4488"/>
      <c r="S4488"/>
      <c r="T4488"/>
      <c r="U4488"/>
    </row>
    <row r="4489" spans="1:21" ht="15.75" customHeight="1">
      <c r="A4489"/>
      <c r="B4489"/>
      <c r="C4489"/>
      <c r="D4489"/>
      <c r="E4489"/>
      <c r="F4489"/>
      <c r="G4489"/>
      <c r="H4489"/>
      <c r="I4489" s="8"/>
      <c r="J4489" s="425"/>
      <c r="K4489"/>
      <c r="L4489"/>
      <c r="M4489"/>
      <c r="N4489"/>
      <c r="O4489"/>
      <c r="P4489"/>
      <c r="Q4489"/>
      <c r="R4489"/>
      <c r="S4489"/>
      <c r="T4489"/>
      <c r="U4489"/>
    </row>
    <row r="4490" spans="1:21" ht="15.75" customHeight="1">
      <c r="A4490"/>
      <c r="B4490"/>
      <c r="C4490"/>
      <c r="D4490"/>
      <c r="E4490"/>
      <c r="F4490"/>
      <c r="G4490"/>
      <c r="H4490"/>
      <c r="I4490" s="8"/>
      <c r="J4490" s="425"/>
      <c r="K4490"/>
      <c r="L4490"/>
      <c r="M4490"/>
      <c r="N4490"/>
      <c r="O4490"/>
      <c r="P4490"/>
      <c r="Q4490"/>
      <c r="R4490"/>
      <c r="S4490"/>
      <c r="T4490"/>
      <c r="U4490"/>
    </row>
    <row r="4491" spans="1:21" ht="15.75" customHeight="1">
      <c r="A4491"/>
      <c r="B4491"/>
      <c r="C4491"/>
      <c r="D4491"/>
      <c r="E4491"/>
      <c r="F4491"/>
      <c r="G4491"/>
      <c r="H4491"/>
      <c r="I4491" s="8"/>
      <c r="J4491" s="425"/>
      <c r="K4491"/>
      <c r="L4491"/>
      <c r="M4491"/>
      <c r="N4491"/>
      <c r="O4491"/>
      <c r="P4491"/>
      <c r="Q4491"/>
      <c r="R4491"/>
      <c r="S4491"/>
      <c r="T4491"/>
      <c r="U4491"/>
    </row>
    <row r="4492" spans="1:21" ht="15.75" customHeight="1">
      <c r="A4492"/>
      <c r="B4492"/>
      <c r="C4492"/>
      <c r="D4492"/>
      <c r="E4492"/>
      <c r="F4492"/>
      <c r="G4492"/>
      <c r="H4492"/>
      <c r="I4492" s="8"/>
      <c r="J4492" s="425"/>
      <c r="K4492"/>
      <c r="L4492"/>
      <c r="M4492"/>
      <c r="N4492"/>
      <c r="O4492"/>
      <c r="P4492"/>
      <c r="Q4492"/>
      <c r="R4492"/>
      <c r="S4492"/>
      <c r="T4492"/>
      <c r="U4492"/>
    </row>
    <row r="4493" spans="1:21" ht="15.75" customHeight="1">
      <c r="A4493"/>
      <c r="B4493"/>
      <c r="C4493"/>
      <c r="D4493"/>
      <c r="E4493"/>
      <c r="F4493"/>
      <c r="G4493"/>
      <c r="H4493"/>
      <c r="I4493" s="8"/>
      <c r="J4493" s="425"/>
      <c r="K4493"/>
      <c r="L4493"/>
      <c r="M4493"/>
      <c r="N4493"/>
      <c r="O4493"/>
      <c r="P4493"/>
      <c r="Q4493"/>
      <c r="R4493"/>
      <c r="S4493"/>
      <c r="T4493"/>
      <c r="U4493"/>
    </row>
    <row r="4494" spans="1:21" ht="15.75" customHeight="1">
      <c r="A4494"/>
      <c r="B4494"/>
      <c r="C4494"/>
      <c r="D4494"/>
      <c r="E4494"/>
      <c r="F4494"/>
      <c r="G4494"/>
      <c r="H4494"/>
      <c r="I4494" s="8"/>
      <c r="J4494" s="425"/>
      <c r="K4494"/>
      <c r="L4494"/>
      <c r="M4494"/>
      <c r="N4494"/>
      <c r="O4494"/>
      <c r="P4494"/>
      <c r="Q4494"/>
      <c r="R4494"/>
      <c r="S4494"/>
      <c r="T4494"/>
      <c r="U4494"/>
    </row>
    <row r="4495" spans="1:21" ht="15.75" customHeight="1">
      <c r="A4495"/>
      <c r="B4495"/>
      <c r="C4495"/>
      <c r="D4495"/>
      <c r="E4495"/>
      <c r="F4495"/>
      <c r="G4495"/>
      <c r="H4495"/>
      <c r="I4495" s="8"/>
      <c r="J4495" s="425"/>
      <c r="K4495"/>
      <c r="L4495"/>
      <c r="M4495"/>
      <c r="N4495"/>
      <c r="O4495"/>
      <c r="P4495"/>
      <c r="Q4495"/>
      <c r="R4495"/>
      <c r="S4495"/>
      <c r="T4495"/>
      <c r="U4495"/>
    </row>
    <row r="4496" spans="1:21" ht="15.75" customHeight="1">
      <c r="A4496"/>
      <c r="B4496"/>
      <c r="C4496"/>
      <c r="D4496"/>
      <c r="E4496"/>
      <c r="F4496"/>
      <c r="G4496"/>
      <c r="H4496"/>
      <c r="I4496" s="8"/>
      <c r="J4496" s="425"/>
      <c r="K4496"/>
      <c r="L4496"/>
      <c r="M4496"/>
      <c r="N4496"/>
      <c r="O4496"/>
      <c r="P4496"/>
      <c r="Q4496"/>
      <c r="R4496"/>
      <c r="S4496"/>
      <c r="T4496"/>
      <c r="U4496"/>
    </row>
    <row r="4497" spans="1:21" ht="15.75" customHeight="1">
      <c r="A4497"/>
      <c r="B4497"/>
      <c r="C4497"/>
      <c r="D4497"/>
      <c r="E4497"/>
      <c r="F4497"/>
      <c r="G4497"/>
      <c r="H4497"/>
      <c r="I4497" s="8"/>
      <c r="J4497" s="425"/>
      <c r="K4497"/>
      <c r="L4497"/>
      <c r="M4497"/>
      <c r="N4497"/>
      <c r="O4497"/>
      <c r="P4497"/>
      <c r="Q4497"/>
      <c r="R4497"/>
      <c r="S4497"/>
      <c r="T4497"/>
      <c r="U4497"/>
    </row>
    <row r="4498" spans="1:21" ht="15.75" customHeight="1">
      <c r="A4498"/>
      <c r="B4498"/>
      <c r="C4498"/>
      <c r="D4498"/>
      <c r="E4498"/>
      <c r="F4498"/>
      <c r="G4498"/>
      <c r="H4498"/>
      <c r="I4498" s="8"/>
      <c r="J4498" s="425"/>
      <c r="K4498"/>
      <c r="L4498"/>
      <c r="M4498"/>
      <c r="N4498"/>
      <c r="O4498"/>
      <c r="P4498"/>
      <c r="Q4498"/>
      <c r="R4498"/>
      <c r="S4498"/>
      <c r="T4498"/>
      <c r="U4498"/>
    </row>
    <row r="4499" spans="1:21" ht="15.75" customHeight="1">
      <c r="A4499"/>
      <c r="B4499"/>
      <c r="C4499"/>
      <c r="D4499"/>
      <c r="E4499"/>
      <c r="F4499"/>
      <c r="G4499"/>
      <c r="H4499"/>
      <c r="I4499" s="8"/>
      <c r="J4499" s="425"/>
      <c r="K4499"/>
      <c r="L4499"/>
      <c r="M4499"/>
      <c r="N4499"/>
      <c r="O4499"/>
      <c r="P4499"/>
      <c r="Q4499"/>
      <c r="R4499"/>
      <c r="S4499"/>
      <c r="T4499"/>
      <c r="U4499"/>
    </row>
    <row r="4500" spans="1:21" ht="15.75" customHeight="1">
      <c r="A4500"/>
      <c r="B4500"/>
      <c r="C4500"/>
      <c r="D4500"/>
      <c r="E4500"/>
      <c r="F4500"/>
      <c r="G4500"/>
      <c r="H4500"/>
      <c r="I4500" s="8"/>
      <c r="J4500" s="425"/>
      <c r="K4500"/>
      <c r="L4500"/>
      <c r="M4500"/>
      <c r="N4500"/>
      <c r="O4500"/>
      <c r="P4500"/>
      <c r="Q4500"/>
      <c r="R4500"/>
      <c r="S4500"/>
      <c r="T4500"/>
      <c r="U4500"/>
    </row>
    <row r="4501" spans="1:21" ht="15.75" customHeight="1">
      <c r="A4501"/>
      <c r="B4501"/>
      <c r="C4501"/>
      <c r="D4501"/>
      <c r="E4501"/>
      <c r="F4501"/>
      <c r="G4501"/>
      <c r="H4501"/>
      <c r="I4501" s="8"/>
      <c r="J4501" s="425"/>
      <c r="K4501"/>
      <c r="L4501"/>
      <c r="M4501"/>
      <c r="N4501"/>
      <c r="O4501"/>
      <c r="P4501"/>
      <c r="Q4501"/>
      <c r="R4501"/>
      <c r="S4501"/>
      <c r="T4501"/>
      <c r="U4501"/>
    </row>
    <row r="4502" spans="1:21" ht="15.75" customHeight="1">
      <c r="A4502"/>
      <c r="B4502"/>
      <c r="C4502"/>
      <c r="D4502"/>
      <c r="E4502"/>
      <c r="F4502"/>
      <c r="G4502"/>
      <c r="H4502"/>
      <c r="I4502" s="8"/>
      <c r="J4502" s="425"/>
      <c r="K4502"/>
      <c r="L4502"/>
      <c r="M4502"/>
      <c r="N4502"/>
      <c r="O4502"/>
      <c r="P4502"/>
      <c r="Q4502"/>
      <c r="R4502"/>
      <c r="S4502"/>
      <c r="T4502"/>
      <c r="U4502"/>
    </row>
    <row r="4503" spans="1:21" ht="15.75" customHeight="1">
      <c r="A4503"/>
      <c r="B4503"/>
      <c r="C4503"/>
      <c r="D4503"/>
      <c r="E4503"/>
      <c r="F4503"/>
      <c r="G4503"/>
      <c r="H4503"/>
      <c r="I4503" s="8"/>
      <c r="J4503" s="425"/>
      <c r="K4503"/>
      <c r="L4503"/>
      <c r="M4503"/>
      <c r="N4503"/>
      <c r="O4503"/>
      <c r="P4503"/>
      <c r="Q4503"/>
      <c r="R4503"/>
      <c r="S4503"/>
      <c r="T4503"/>
      <c r="U4503"/>
    </row>
    <row r="4504" spans="1:21" ht="15.75" customHeight="1">
      <c r="A4504"/>
      <c r="B4504"/>
      <c r="C4504"/>
      <c r="D4504"/>
      <c r="E4504"/>
      <c r="F4504"/>
      <c r="G4504"/>
      <c r="H4504"/>
      <c r="I4504" s="8"/>
      <c r="J4504" s="425"/>
      <c r="K4504"/>
      <c r="L4504"/>
      <c r="M4504"/>
      <c r="N4504"/>
      <c r="O4504"/>
      <c r="P4504"/>
      <c r="Q4504"/>
      <c r="R4504"/>
      <c r="S4504"/>
      <c r="T4504"/>
      <c r="U4504"/>
    </row>
    <row r="4505" spans="1:21" ht="15.75" customHeight="1">
      <c r="A4505"/>
      <c r="B4505"/>
      <c r="C4505"/>
      <c r="D4505"/>
      <c r="E4505"/>
      <c r="F4505"/>
      <c r="G4505"/>
      <c r="H4505"/>
      <c r="I4505" s="8"/>
      <c r="J4505" s="425"/>
      <c r="K4505"/>
      <c r="L4505"/>
      <c r="M4505"/>
      <c r="N4505"/>
      <c r="O4505"/>
      <c r="P4505"/>
      <c r="Q4505"/>
      <c r="R4505"/>
      <c r="S4505"/>
      <c r="T4505"/>
      <c r="U4505"/>
    </row>
    <row r="4506" spans="1:21" ht="15.75" customHeight="1">
      <c r="A4506"/>
      <c r="B4506"/>
      <c r="C4506"/>
      <c r="D4506"/>
      <c r="E4506"/>
      <c r="F4506"/>
      <c r="G4506"/>
      <c r="H4506"/>
      <c r="I4506" s="8"/>
      <c r="J4506" s="425"/>
      <c r="K4506"/>
      <c r="L4506"/>
      <c r="M4506"/>
      <c r="N4506"/>
      <c r="O4506"/>
      <c r="P4506"/>
      <c r="Q4506"/>
      <c r="R4506"/>
      <c r="S4506"/>
      <c r="T4506"/>
      <c r="U4506"/>
    </row>
    <row r="4507" spans="1:21" ht="15.75" customHeight="1">
      <c r="A4507"/>
      <c r="B4507"/>
      <c r="C4507"/>
      <c r="D4507"/>
      <c r="E4507"/>
      <c r="F4507"/>
      <c r="G4507"/>
      <c r="H4507"/>
      <c r="I4507" s="8"/>
      <c r="J4507" s="425"/>
      <c r="K4507"/>
      <c r="L4507"/>
      <c r="M4507"/>
      <c r="N4507"/>
      <c r="O4507"/>
      <c r="P4507"/>
      <c r="Q4507"/>
      <c r="R4507"/>
      <c r="S4507"/>
      <c r="T4507"/>
      <c r="U4507"/>
    </row>
    <row r="4508" spans="1:21" ht="15.75" customHeight="1">
      <c r="A4508"/>
      <c r="B4508"/>
      <c r="C4508"/>
      <c r="D4508"/>
      <c r="E4508"/>
      <c r="F4508"/>
      <c r="G4508"/>
      <c r="H4508"/>
      <c r="I4508" s="8"/>
      <c r="J4508" s="425"/>
      <c r="K4508"/>
      <c r="L4508"/>
      <c r="M4508"/>
      <c r="N4508"/>
      <c r="O4508"/>
      <c r="P4508"/>
      <c r="Q4508"/>
      <c r="R4508"/>
      <c r="S4508"/>
      <c r="T4508"/>
      <c r="U4508"/>
    </row>
    <row r="4509" spans="1:21" ht="15.75" customHeight="1">
      <c r="A4509"/>
      <c r="B4509"/>
      <c r="C4509"/>
      <c r="D4509"/>
      <c r="E4509"/>
      <c r="F4509"/>
      <c r="G4509"/>
      <c r="H4509"/>
      <c r="I4509" s="8"/>
      <c r="J4509" s="425"/>
      <c r="K4509"/>
      <c r="L4509"/>
      <c r="M4509"/>
      <c r="N4509"/>
      <c r="O4509"/>
      <c r="P4509"/>
      <c r="Q4509"/>
      <c r="R4509"/>
      <c r="S4509"/>
      <c r="T4509"/>
      <c r="U4509"/>
    </row>
    <row r="4510" spans="1:21" ht="15.75" customHeight="1">
      <c r="A4510"/>
      <c r="B4510"/>
      <c r="C4510"/>
      <c r="D4510"/>
      <c r="E4510"/>
      <c r="F4510"/>
      <c r="G4510"/>
      <c r="H4510"/>
      <c r="I4510" s="8"/>
      <c r="J4510" s="425"/>
      <c r="K4510"/>
      <c r="L4510"/>
      <c r="M4510"/>
      <c r="N4510"/>
      <c r="O4510"/>
      <c r="P4510"/>
      <c r="Q4510"/>
      <c r="R4510"/>
      <c r="S4510"/>
      <c r="T4510"/>
      <c r="U4510"/>
    </row>
    <row r="4511" spans="1:21" ht="15.75" customHeight="1">
      <c r="A4511"/>
      <c r="B4511"/>
      <c r="C4511"/>
      <c r="D4511"/>
      <c r="E4511"/>
      <c r="F4511"/>
      <c r="G4511"/>
      <c r="H4511"/>
      <c r="I4511" s="8"/>
      <c r="J4511" s="425"/>
      <c r="K4511"/>
      <c r="L4511"/>
      <c r="M4511"/>
      <c r="N4511"/>
      <c r="O4511"/>
      <c r="P4511"/>
      <c r="Q4511"/>
      <c r="R4511"/>
      <c r="S4511"/>
      <c r="T4511"/>
      <c r="U4511"/>
    </row>
    <row r="4512" spans="1:21" ht="15.75" customHeight="1">
      <c r="A4512"/>
      <c r="B4512"/>
      <c r="C4512"/>
      <c r="D4512"/>
      <c r="E4512"/>
      <c r="F4512"/>
      <c r="G4512"/>
      <c r="H4512"/>
      <c r="I4512" s="8"/>
      <c r="J4512" s="425"/>
      <c r="K4512"/>
      <c r="L4512"/>
      <c r="M4512"/>
      <c r="N4512"/>
      <c r="O4512"/>
      <c r="P4512"/>
      <c r="Q4512"/>
      <c r="R4512"/>
      <c r="S4512"/>
      <c r="T4512"/>
      <c r="U4512"/>
    </row>
    <row r="4513" spans="1:21" ht="15.75" customHeight="1">
      <c r="A4513"/>
      <c r="B4513"/>
      <c r="C4513"/>
      <c r="D4513"/>
      <c r="E4513"/>
      <c r="F4513"/>
      <c r="G4513"/>
      <c r="H4513"/>
      <c r="I4513" s="8"/>
      <c r="J4513" s="425"/>
      <c r="K4513"/>
      <c r="L4513"/>
      <c r="M4513"/>
      <c r="N4513"/>
      <c r="O4513"/>
      <c r="P4513"/>
      <c r="Q4513"/>
      <c r="R4513"/>
      <c r="S4513"/>
      <c r="T4513"/>
      <c r="U4513"/>
    </row>
    <row r="4514" spans="1:21" ht="15.75" customHeight="1">
      <c r="A4514"/>
      <c r="B4514"/>
      <c r="C4514"/>
      <c r="D4514"/>
      <c r="E4514"/>
      <c r="F4514"/>
      <c r="G4514"/>
      <c r="H4514"/>
      <c r="I4514" s="8"/>
      <c r="J4514" s="425"/>
      <c r="K4514"/>
      <c r="L4514"/>
      <c r="M4514"/>
      <c r="N4514"/>
      <c r="O4514"/>
      <c r="P4514"/>
      <c r="Q4514"/>
      <c r="R4514"/>
      <c r="S4514"/>
      <c r="T4514"/>
      <c r="U4514"/>
    </row>
    <row r="4515" spans="1:21" ht="15.75" customHeight="1">
      <c r="A4515"/>
      <c r="B4515"/>
      <c r="C4515"/>
      <c r="D4515"/>
      <c r="E4515"/>
      <c r="F4515"/>
      <c r="G4515"/>
      <c r="H4515"/>
      <c r="I4515" s="8"/>
      <c r="J4515" s="425"/>
      <c r="K4515"/>
      <c r="L4515"/>
      <c r="M4515"/>
      <c r="N4515"/>
      <c r="O4515"/>
      <c r="P4515"/>
      <c r="Q4515"/>
      <c r="R4515"/>
      <c r="S4515"/>
      <c r="T4515"/>
      <c r="U4515"/>
    </row>
    <row r="4516" spans="1:21" ht="15.75" customHeight="1">
      <c r="A4516"/>
      <c r="B4516"/>
      <c r="C4516"/>
      <c r="D4516"/>
      <c r="E4516"/>
      <c r="F4516"/>
      <c r="G4516"/>
      <c r="H4516"/>
      <c r="I4516" s="8"/>
      <c r="J4516" s="425"/>
      <c r="K4516"/>
      <c r="L4516"/>
      <c r="M4516"/>
      <c r="N4516"/>
      <c r="O4516"/>
      <c r="P4516"/>
      <c r="Q4516"/>
      <c r="R4516"/>
      <c r="S4516"/>
      <c r="T4516"/>
      <c r="U4516"/>
    </row>
    <row r="4517" spans="1:21" ht="15.75" customHeight="1">
      <c r="A4517"/>
      <c r="B4517"/>
      <c r="C4517"/>
      <c r="D4517"/>
      <c r="E4517"/>
      <c r="F4517"/>
      <c r="G4517"/>
      <c r="H4517"/>
      <c r="I4517" s="8"/>
      <c r="J4517" s="425"/>
      <c r="K4517"/>
      <c r="L4517"/>
      <c r="M4517"/>
      <c r="N4517"/>
      <c r="O4517"/>
      <c r="P4517"/>
      <c r="Q4517"/>
      <c r="R4517"/>
      <c r="S4517"/>
      <c r="T4517"/>
      <c r="U4517"/>
    </row>
    <row r="4518" spans="1:21" ht="15.75" customHeight="1">
      <c r="A4518"/>
      <c r="B4518"/>
      <c r="C4518"/>
      <c r="D4518"/>
      <c r="E4518"/>
      <c r="F4518"/>
      <c r="G4518"/>
      <c r="H4518"/>
      <c r="I4518" s="8"/>
      <c r="J4518" s="425"/>
      <c r="K4518"/>
      <c r="L4518"/>
      <c r="M4518"/>
      <c r="N4518"/>
      <c r="O4518"/>
      <c r="P4518"/>
      <c r="Q4518"/>
      <c r="R4518"/>
      <c r="S4518"/>
      <c r="T4518"/>
      <c r="U4518"/>
    </row>
    <row r="4519" spans="1:21" ht="15.75" customHeight="1">
      <c r="A4519"/>
      <c r="B4519"/>
      <c r="C4519"/>
      <c r="D4519"/>
      <c r="E4519"/>
      <c r="F4519"/>
      <c r="G4519"/>
      <c r="H4519"/>
      <c r="I4519" s="8"/>
      <c r="J4519" s="425"/>
      <c r="K4519"/>
      <c r="L4519"/>
      <c r="M4519"/>
      <c r="N4519"/>
      <c r="O4519"/>
      <c r="P4519"/>
      <c r="Q4519"/>
      <c r="R4519"/>
      <c r="S4519"/>
      <c r="T4519"/>
      <c r="U4519"/>
    </row>
    <row r="4520" spans="1:21" ht="15.75" customHeight="1">
      <c r="A4520"/>
      <c r="B4520"/>
      <c r="C4520"/>
      <c r="D4520"/>
      <c r="E4520"/>
      <c r="F4520"/>
      <c r="G4520"/>
      <c r="H4520"/>
      <c r="I4520" s="8"/>
      <c r="J4520" s="425"/>
      <c r="K4520"/>
      <c r="L4520"/>
      <c r="M4520"/>
      <c r="N4520"/>
      <c r="O4520"/>
      <c r="P4520"/>
      <c r="Q4520"/>
      <c r="R4520"/>
      <c r="S4520"/>
      <c r="T4520"/>
      <c r="U4520"/>
    </row>
    <row r="4521" spans="1:21" ht="15.75" customHeight="1">
      <c r="A4521"/>
      <c r="B4521"/>
      <c r="C4521"/>
      <c r="D4521"/>
      <c r="E4521"/>
      <c r="F4521"/>
      <c r="G4521"/>
      <c r="H4521"/>
      <c r="I4521" s="8"/>
      <c r="J4521" s="425"/>
      <c r="K4521"/>
      <c r="L4521"/>
      <c r="M4521"/>
      <c r="N4521"/>
      <c r="O4521"/>
      <c r="P4521"/>
      <c r="Q4521"/>
      <c r="R4521"/>
      <c r="S4521"/>
      <c r="T4521"/>
      <c r="U4521"/>
    </row>
    <row r="4522" spans="1:21" ht="15.75" customHeight="1">
      <c r="A4522"/>
      <c r="B4522"/>
      <c r="C4522"/>
      <c r="D4522"/>
      <c r="E4522"/>
      <c r="F4522"/>
      <c r="G4522"/>
      <c r="H4522"/>
      <c r="I4522" s="8"/>
      <c r="J4522" s="425"/>
      <c r="K4522"/>
      <c r="L4522"/>
      <c r="M4522"/>
      <c r="N4522"/>
      <c r="O4522"/>
      <c r="P4522"/>
      <c r="Q4522"/>
      <c r="R4522"/>
      <c r="S4522"/>
      <c r="T4522"/>
      <c r="U4522"/>
    </row>
    <row r="4523" spans="1:21" ht="15.75" customHeight="1">
      <c r="A4523"/>
      <c r="B4523"/>
      <c r="C4523"/>
      <c r="D4523"/>
      <c r="E4523"/>
      <c r="F4523"/>
      <c r="G4523"/>
      <c r="H4523"/>
      <c r="I4523" s="8"/>
      <c r="J4523" s="425"/>
      <c r="K4523"/>
      <c r="L4523"/>
      <c r="M4523"/>
      <c r="N4523"/>
      <c r="O4523"/>
      <c r="P4523"/>
      <c r="Q4523"/>
      <c r="R4523"/>
      <c r="S4523"/>
      <c r="T4523"/>
      <c r="U4523"/>
    </row>
    <row r="4524" spans="1:21" ht="15.75" customHeight="1">
      <c r="A4524"/>
      <c r="B4524"/>
      <c r="C4524"/>
      <c r="D4524"/>
      <c r="E4524"/>
      <c r="F4524"/>
      <c r="G4524"/>
      <c r="H4524"/>
      <c r="I4524" s="8"/>
      <c r="J4524" s="425"/>
      <c r="K4524"/>
      <c r="L4524"/>
      <c r="M4524"/>
      <c r="N4524"/>
      <c r="O4524"/>
      <c r="P4524"/>
      <c r="Q4524"/>
      <c r="R4524"/>
      <c r="S4524"/>
      <c r="T4524"/>
      <c r="U4524"/>
    </row>
    <row r="4525" spans="1:21" ht="15.75" customHeight="1">
      <c r="A4525"/>
      <c r="B4525"/>
      <c r="C4525"/>
      <c r="D4525"/>
      <c r="E4525"/>
      <c r="F4525"/>
      <c r="G4525"/>
      <c r="H4525"/>
      <c r="I4525" s="8"/>
      <c r="J4525" s="425"/>
      <c r="K4525"/>
      <c r="L4525"/>
      <c r="M4525"/>
      <c r="N4525"/>
      <c r="O4525"/>
      <c r="P4525"/>
      <c r="Q4525"/>
      <c r="R4525"/>
      <c r="S4525"/>
      <c r="T4525"/>
      <c r="U4525"/>
    </row>
    <row r="4526" spans="1:21" ht="15.75" customHeight="1">
      <c r="A4526"/>
      <c r="B4526"/>
      <c r="C4526"/>
      <c r="D4526"/>
      <c r="E4526"/>
      <c r="F4526"/>
      <c r="G4526"/>
      <c r="H4526"/>
      <c r="I4526" s="8"/>
      <c r="J4526" s="425"/>
      <c r="K4526"/>
      <c r="L4526"/>
      <c r="M4526"/>
      <c r="N4526"/>
      <c r="O4526"/>
      <c r="P4526"/>
      <c r="Q4526"/>
      <c r="R4526"/>
      <c r="S4526"/>
      <c r="T4526"/>
      <c r="U4526"/>
    </row>
    <row r="4527" spans="1:21" ht="15.75" customHeight="1">
      <c r="A4527"/>
      <c r="B4527"/>
      <c r="C4527"/>
      <c r="D4527"/>
      <c r="E4527"/>
      <c r="F4527"/>
      <c r="G4527"/>
      <c r="H4527"/>
      <c r="I4527" s="8"/>
      <c r="J4527" s="425"/>
      <c r="K4527"/>
      <c r="L4527"/>
      <c r="M4527"/>
      <c r="N4527"/>
      <c r="O4527"/>
      <c r="P4527"/>
      <c r="Q4527"/>
      <c r="R4527"/>
      <c r="S4527"/>
      <c r="T4527"/>
      <c r="U4527"/>
    </row>
    <row r="4528" spans="1:21" ht="15.75" customHeight="1">
      <c r="A4528"/>
      <c r="B4528"/>
      <c r="C4528"/>
      <c r="D4528"/>
      <c r="E4528"/>
      <c r="F4528"/>
      <c r="G4528"/>
      <c r="H4528"/>
      <c r="I4528" s="8"/>
      <c r="J4528" s="425"/>
      <c r="K4528"/>
      <c r="L4528"/>
      <c r="M4528"/>
      <c r="N4528"/>
      <c r="O4528"/>
      <c r="P4528"/>
      <c r="Q4528"/>
      <c r="R4528"/>
      <c r="S4528"/>
      <c r="T4528"/>
      <c r="U4528"/>
    </row>
    <row r="4529" spans="1:21" ht="15.75" customHeight="1">
      <c r="A4529"/>
      <c r="B4529"/>
      <c r="C4529"/>
      <c r="D4529"/>
      <c r="E4529"/>
      <c r="F4529"/>
      <c r="G4529"/>
      <c r="H4529"/>
      <c r="I4529" s="8"/>
      <c r="J4529" s="425"/>
      <c r="K4529"/>
      <c r="L4529"/>
      <c r="M4529"/>
      <c r="N4529"/>
      <c r="O4529"/>
      <c r="P4529"/>
      <c r="Q4529"/>
      <c r="R4529"/>
      <c r="S4529"/>
      <c r="T4529"/>
      <c r="U4529"/>
    </row>
    <row r="4530" spans="1:21" ht="15.75" customHeight="1">
      <c r="A4530"/>
      <c r="B4530"/>
      <c r="C4530"/>
      <c r="D4530"/>
      <c r="E4530"/>
      <c r="F4530"/>
      <c r="G4530"/>
      <c r="H4530"/>
      <c r="I4530" s="8"/>
      <c r="J4530" s="425"/>
      <c r="K4530"/>
      <c r="L4530"/>
      <c r="M4530"/>
      <c r="N4530"/>
      <c r="O4530"/>
      <c r="P4530"/>
      <c r="Q4530"/>
      <c r="R4530"/>
      <c r="S4530"/>
      <c r="T4530"/>
      <c r="U4530"/>
    </row>
    <row r="4531" spans="1:21" ht="15.75" customHeight="1">
      <c r="A4531"/>
      <c r="B4531"/>
      <c r="C4531"/>
      <c r="D4531"/>
      <c r="E4531"/>
      <c r="F4531"/>
      <c r="G4531"/>
      <c r="H4531"/>
      <c r="I4531" s="8"/>
      <c r="J4531" s="425"/>
      <c r="K4531"/>
      <c r="L4531"/>
      <c r="M4531"/>
      <c r="N4531"/>
      <c r="O4531"/>
      <c r="P4531"/>
      <c r="Q4531"/>
      <c r="R4531"/>
      <c r="S4531"/>
      <c r="T4531"/>
      <c r="U4531"/>
    </row>
    <row r="4532" spans="1:21" ht="15.75" customHeight="1">
      <c r="A4532"/>
      <c r="B4532"/>
      <c r="C4532"/>
      <c r="D4532"/>
      <c r="E4532"/>
      <c r="F4532"/>
      <c r="G4532"/>
      <c r="H4532"/>
      <c r="I4532" s="8"/>
      <c r="J4532" s="425"/>
      <c r="K4532"/>
      <c r="L4532"/>
      <c r="M4532"/>
      <c r="N4532"/>
      <c r="O4532"/>
      <c r="P4532"/>
      <c r="Q4532"/>
      <c r="R4532"/>
      <c r="S4532"/>
      <c r="T4532"/>
      <c r="U4532"/>
    </row>
    <row r="4533" spans="1:21" ht="15.75" customHeight="1">
      <c r="A4533"/>
      <c r="B4533"/>
      <c r="C4533"/>
      <c r="D4533"/>
      <c r="E4533"/>
      <c r="F4533"/>
      <c r="G4533"/>
      <c r="H4533"/>
      <c r="I4533" s="8"/>
      <c r="J4533" s="425"/>
      <c r="K4533"/>
      <c r="L4533"/>
      <c r="M4533"/>
      <c r="N4533"/>
      <c r="O4533"/>
      <c r="P4533"/>
      <c r="Q4533"/>
      <c r="R4533"/>
      <c r="S4533"/>
      <c r="T4533"/>
      <c r="U4533"/>
    </row>
    <row r="4534" spans="1:21" ht="15.75" customHeight="1">
      <c r="A4534"/>
      <c r="B4534"/>
      <c r="C4534"/>
      <c r="D4534"/>
      <c r="E4534"/>
      <c r="F4534"/>
      <c r="G4534"/>
      <c r="H4534"/>
      <c r="I4534" s="8"/>
      <c r="J4534" s="425"/>
      <c r="K4534"/>
      <c r="L4534"/>
      <c r="M4534"/>
      <c r="N4534"/>
      <c r="O4534"/>
      <c r="P4534"/>
      <c r="Q4534"/>
      <c r="R4534"/>
      <c r="S4534"/>
      <c r="T4534"/>
      <c r="U4534"/>
    </row>
    <row r="4535" spans="1:21" ht="15.75" customHeight="1">
      <c r="A4535"/>
      <c r="B4535"/>
      <c r="C4535"/>
      <c r="D4535"/>
      <c r="E4535"/>
      <c r="F4535"/>
      <c r="G4535"/>
      <c r="H4535"/>
      <c r="I4535" s="8"/>
      <c r="J4535" s="425"/>
      <c r="K4535"/>
      <c r="L4535"/>
      <c r="M4535"/>
      <c r="N4535"/>
      <c r="O4535"/>
      <c r="P4535"/>
      <c r="Q4535"/>
      <c r="R4535"/>
      <c r="S4535"/>
      <c r="T4535"/>
      <c r="U4535"/>
    </row>
    <row r="4536" spans="1:21" ht="15.75" customHeight="1">
      <c r="A4536"/>
      <c r="B4536"/>
      <c r="C4536"/>
      <c r="D4536"/>
      <c r="E4536"/>
      <c r="F4536"/>
      <c r="G4536"/>
      <c r="H4536"/>
      <c r="I4536" s="8"/>
      <c r="J4536" s="425"/>
      <c r="K4536"/>
      <c r="L4536"/>
      <c r="M4536"/>
      <c r="N4536"/>
      <c r="O4536"/>
      <c r="P4536"/>
      <c r="Q4536"/>
      <c r="R4536"/>
      <c r="S4536"/>
      <c r="T4536"/>
      <c r="U4536"/>
    </row>
    <row r="4537" spans="1:21" ht="15.75" customHeight="1">
      <c r="A4537"/>
      <c r="B4537"/>
      <c r="C4537"/>
      <c r="D4537"/>
      <c r="E4537"/>
      <c r="F4537"/>
      <c r="G4537"/>
      <c r="H4537"/>
      <c r="I4537" s="8"/>
      <c r="J4537" s="425"/>
      <c r="K4537"/>
      <c r="L4537"/>
      <c r="M4537"/>
      <c r="N4537"/>
      <c r="O4537"/>
      <c r="P4537"/>
      <c r="Q4537"/>
      <c r="R4537"/>
      <c r="S4537"/>
      <c r="T4537"/>
      <c r="U4537"/>
    </row>
    <row r="4538" spans="1:21" ht="15.75" customHeight="1">
      <c r="A4538"/>
      <c r="B4538"/>
      <c r="C4538"/>
      <c r="D4538"/>
      <c r="E4538"/>
      <c r="F4538"/>
      <c r="G4538"/>
      <c r="H4538"/>
      <c r="I4538" s="8"/>
      <c r="J4538" s="425"/>
      <c r="K4538"/>
      <c r="L4538"/>
      <c r="M4538"/>
      <c r="N4538"/>
      <c r="O4538"/>
      <c r="P4538"/>
      <c r="Q4538"/>
      <c r="R4538"/>
      <c r="S4538"/>
      <c r="T4538"/>
      <c r="U4538"/>
    </row>
    <row r="4539" spans="1:21" ht="15.75" customHeight="1">
      <c r="A4539"/>
      <c r="B4539"/>
      <c r="C4539"/>
      <c r="D4539"/>
      <c r="E4539"/>
      <c r="F4539"/>
      <c r="G4539"/>
      <c r="H4539"/>
      <c r="I4539" s="8"/>
      <c r="J4539" s="425"/>
      <c r="K4539"/>
      <c r="L4539"/>
      <c r="M4539"/>
      <c r="N4539"/>
      <c r="O4539"/>
      <c r="P4539"/>
      <c r="Q4539"/>
      <c r="R4539"/>
      <c r="S4539"/>
      <c r="T4539"/>
      <c r="U4539"/>
    </row>
    <row r="4540" spans="1:21" ht="15.75" customHeight="1">
      <c r="A4540"/>
      <c r="B4540"/>
      <c r="C4540"/>
      <c r="D4540"/>
      <c r="E4540"/>
      <c r="F4540"/>
      <c r="G4540"/>
      <c r="H4540"/>
      <c r="I4540" s="8"/>
      <c r="J4540" s="425"/>
      <c r="K4540"/>
      <c r="L4540"/>
      <c r="M4540"/>
      <c r="N4540"/>
      <c r="O4540"/>
      <c r="P4540"/>
      <c r="Q4540"/>
      <c r="R4540"/>
      <c r="S4540"/>
      <c r="T4540"/>
      <c r="U4540"/>
    </row>
    <row r="4541" spans="1:21" ht="15.75" customHeight="1">
      <c r="A4541"/>
      <c r="B4541"/>
      <c r="C4541"/>
      <c r="D4541"/>
      <c r="E4541"/>
      <c r="F4541"/>
      <c r="G4541"/>
      <c r="H4541"/>
      <c r="I4541" s="8"/>
      <c r="J4541" s="425"/>
      <c r="K4541"/>
      <c r="L4541"/>
      <c r="M4541"/>
      <c r="N4541"/>
      <c r="O4541"/>
      <c r="P4541"/>
      <c r="Q4541"/>
      <c r="R4541"/>
      <c r="S4541"/>
      <c r="T4541"/>
      <c r="U4541"/>
    </row>
    <row r="4542" spans="1:21" ht="15.75" customHeight="1">
      <c r="A4542"/>
      <c r="B4542"/>
      <c r="C4542"/>
      <c r="D4542"/>
      <c r="E4542"/>
      <c r="F4542"/>
      <c r="G4542"/>
      <c r="H4542"/>
      <c r="I4542" s="8"/>
      <c r="J4542" s="425"/>
      <c r="K4542"/>
      <c r="L4542"/>
      <c r="M4542"/>
      <c r="N4542"/>
      <c r="O4542"/>
      <c r="P4542"/>
      <c r="Q4542"/>
      <c r="R4542"/>
      <c r="S4542"/>
      <c r="T4542"/>
      <c r="U4542"/>
    </row>
    <row r="4543" spans="1:21" ht="15.75" customHeight="1">
      <c r="A4543"/>
      <c r="B4543"/>
      <c r="C4543"/>
      <c r="D4543"/>
      <c r="E4543"/>
      <c r="F4543"/>
      <c r="G4543"/>
      <c r="H4543"/>
      <c r="I4543" s="8"/>
      <c r="J4543" s="425"/>
      <c r="K4543"/>
      <c r="L4543"/>
      <c r="M4543"/>
      <c r="N4543"/>
      <c r="O4543"/>
      <c r="P4543"/>
      <c r="Q4543"/>
      <c r="R4543"/>
      <c r="S4543"/>
      <c r="T4543"/>
      <c r="U4543"/>
    </row>
    <row r="4544" spans="1:21" ht="15.75" customHeight="1">
      <c r="A4544"/>
      <c r="B4544"/>
      <c r="C4544"/>
      <c r="D4544"/>
      <c r="E4544"/>
      <c r="F4544"/>
      <c r="G4544"/>
      <c r="H4544"/>
      <c r="I4544" s="8"/>
      <c r="J4544" s="425"/>
      <c r="K4544"/>
      <c r="L4544"/>
      <c r="M4544"/>
      <c r="N4544"/>
      <c r="O4544"/>
      <c r="P4544"/>
      <c r="Q4544"/>
      <c r="R4544"/>
      <c r="S4544"/>
      <c r="T4544"/>
      <c r="U4544"/>
    </row>
    <row r="4545" spans="1:21" ht="15.75" customHeight="1">
      <c r="A4545"/>
      <c r="B4545"/>
      <c r="C4545"/>
      <c r="D4545"/>
      <c r="E4545"/>
      <c r="F4545"/>
      <c r="G4545"/>
      <c r="H4545"/>
      <c r="I4545" s="8"/>
      <c r="J4545" s="425"/>
      <c r="K4545"/>
      <c r="L4545"/>
      <c r="M4545"/>
      <c r="N4545"/>
      <c r="O4545"/>
      <c r="P4545"/>
      <c r="Q4545"/>
      <c r="R4545"/>
      <c r="S4545"/>
      <c r="T4545"/>
      <c r="U4545"/>
    </row>
    <row r="4546" spans="1:21" ht="15.75" customHeight="1">
      <c r="A4546"/>
      <c r="B4546"/>
      <c r="C4546"/>
      <c r="D4546"/>
      <c r="E4546"/>
      <c r="F4546"/>
      <c r="G4546"/>
      <c r="H4546"/>
      <c r="I4546" s="8"/>
      <c r="J4546" s="425"/>
      <c r="K4546"/>
      <c r="L4546"/>
      <c r="M4546"/>
      <c r="N4546"/>
      <c r="O4546"/>
      <c r="P4546"/>
      <c r="Q4546"/>
      <c r="R4546"/>
      <c r="S4546"/>
      <c r="T4546"/>
      <c r="U4546"/>
    </row>
    <row r="4547" spans="1:21" ht="15.75" customHeight="1">
      <c r="A4547"/>
      <c r="B4547"/>
      <c r="C4547"/>
      <c r="D4547"/>
      <c r="E4547"/>
      <c r="F4547"/>
      <c r="G4547"/>
      <c r="H4547"/>
      <c r="I4547" s="8"/>
      <c r="J4547" s="425"/>
      <c r="K4547"/>
      <c r="L4547"/>
      <c r="M4547"/>
      <c r="N4547"/>
      <c r="O4547"/>
      <c r="P4547"/>
      <c r="Q4547"/>
      <c r="R4547"/>
      <c r="S4547"/>
      <c r="T4547"/>
      <c r="U4547"/>
    </row>
    <row r="4548" spans="1:21" ht="15.75" customHeight="1">
      <c r="A4548"/>
      <c r="B4548"/>
      <c r="C4548"/>
      <c r="D4548"/>
      <c r="E4548"/>
      <c r="F4548"/>
      <c r="G4548"/>
      <c r="H4548"/>
      <c r="I4548" s="8"/>
      <c r="J4548" s="425"/>
      <c r="K4548"/>
      <c r="L4548"/>
      <c r="M4548"/>
      <c r="N4548"/>
      <c r="O4548"/>
      <c r="P4548"/>
      <c r="Q4548"/>
      <c r="R4548"/>
      <c r="S4548"/>
      <c r="T4548"/>
      <c r="U4548"/>
    </row>
    <row r="4549" spans="1:21" ht="15.75" customHeight="1">
      <c r="A4549"/>
      <c r="B4549"/>
      <c r="C4549"/>
      <c r="D4549"/>
      <c r="E4549"/>
      <c r="F4549"/>
      <c r="G4549"/>
      <c r="H4549"/>
      <c r="I4549" s="8"/>
      <c r="J4549" s="425"/>
      <c r="K4549"/>
      <c r="L4549"/>
      <c r="M4549"/>
      <c r="N4549"/>
      <c r="O4549"/>
      <c r="P4549"/>
      <c r="Q4549"/>
      <c r="R4549"/>
      <c r="S4549"/>
      <c r="T4549"/>
      <c r="U4549"/>
    </row>
    <row r="4550" spans="1:21" ht="15.75" customHeight="1">
      <c r="A4550"/>
      <c r="B4550"/>
      <c r="C4550"/>
      <c r="D4550"/>
      <c r="E4550"/>
      <c r="F4550"/>
      <c r="G4550"/>
      <c r="H4550"/>
      <c r="I4550" s="8"/>
      <c r="J4550" s="425"/>
      <c r="K4550"/>
      <c r="L4550"/>
      <c r="M4550"/>
      <c r="N4550"/>
      <c r="O4550"/>
      <c r="P4550"/>
      <c r="Q4550"/>
      <c r="R4550"/>
      <c r="S4550"/>
      <c r="T4550"/>
      <c r="U4550"/>
    </row>
    <row r="4551" spans="1:21" ht="15.75" customHeight="1">
      <c r="A4551"/>
      <c r="B4551"/>
      <c r="C4551"/>
      <c r="D4551"/>
      <c r="E4551"/>
      <c r="F4551"/>
      <c r="G4551"/>
      <c r="H4551"/>
      <c r="I4551" s="8"/>
      <c r="J4551" s="425"/>
      <c r="K4551"/>
      <c r="L4551"/>
      <c r="M4551"/>
      <c r="N4551"/>
      <c r="O4551"/>
      <c r="P4551"/>
      <c r="Q4551"/>
      <c r="R4551"/>
      <c r="S4551"/>
      <c r="T4551"/>
      <c r="U4551"/>
    </row>
    <row r="4552" spans="1:21" ht="15.75" customHeight="1">
      <c r="A4552"/>
      <c r="B4552"/>
      <c r="C4552"/>
      <c r="D4552"/>
      <c r="E4552"/>
      <c r="F4552"/>
      <c r="G4552"/>
      <c r="H4552"/>
      <c r="I4552" s="8"/>
      <c r="J4552" s="425"/>
      <c r="K4552"/>
      <c r="L4552"/>
      <c r="M4552"/>
      <c r="N4552"/>
      <c r="O4552"/>
      <c r="P4552"/>
      <c r="Q4552"/>
      <c r="R4552"/>
      <c r="S4552"/>
      <c r="T4552"/>
      <c r="U4552"/>
    </row>
    <row r="4553" spans="1:21" ht="15.75" customHeight="1">
      <c r="A4553"/>
      <c r="B4553"/>
      <c r="C4553"/>
      <c r="D4553"/>
      <c r="E4553"/>
      <c r="F4553"/>
      <c r="G4553"/>
      <c r="H4553"/>
      <c r="I4553" s="8"/>
      <c r="J4553" s="425"/>
      <c r="K4553"/>
      <c r="L4553"/>
      <c r="M4553"/>
      <c r="N4553"/>
      <c r="O4553"/>
      <c r="P4553"/>
      <c r="Q4553"/>
      <c r="R4553"/>
      <c r="S4553"/>
      <c r="T4553"/>
      <c r="U4553"/>
    </row>
    <row r="4554" spans="1:21" ht="15.75" customHeight="1">
      <c r="A4554"/>
      <c r="B4554"/>
      <c r="C4554"/>
      <c r="D4554"/>
      <c r="E4554"/>
      <c r="F4554"/>
      <c r="G4554"/>
      <c r="H4554"/>
      <c r="I4554" s="8"/>
      <c r="J4554" s="425"/>
      <c r="K4554"/>
      <c r="L4554"/>
      <c r="M4554"/>
      <c r="N4554"/>
      <c r="O4554"/>
      <c r="P4554"/>
      <c r="Q4554"/>
      <c r="R4554"/>
      <c r="S4554"/>
      <c r="T4554"/>
      <c r="U4554"/>
    </row>
    <row r="4555" spans="1:21" ht="15.75" customHeight="1">
      <c r="A4555"/>
      <c r="B4555"/>
      <c r="C4555"/>
      <c r="D4555"/>
      <c r="E4555"/>
      <c r="F4555"/>
      <c r="G4555"/>
      <c r="H4555"/>
      <c r="I4555" s="8"/>
      <c r="J4555" s="425"/>
      <c r="K4555"/>
      <c r="L4555"/>
      <c r="M4555"/>
      <c r="N4555"/>
      <c r="O4555"/>
      <c r="P4555"/>
      <c r="Q4555"/>
      <c r="R4555"/>
      <c r="S4555"/>
      <c r="T4555"/>
      <c r="U4555"/>
    </row>
    <row r="4556" spans="1:21" ht="15.75" customHeight="1">
      <c r="A4556"/>
      <c r="B4556"/>
      <c r="C4556"/>
      <c r="D4556"/>
      <c r="E4556"/>
      <c r="F4556"/>
      <c r="G4556"/>
      <c r="H4556"/>
      <c r="I4556" s="8"/>
      <c r="J4556" s="425"/>
      <c r="K4556"/>
      <c r="L4556"/>
      <c r="M4556"/>
      <c r="N4556"/>
      <c r="O4556"/>
      <c r="P4556"/>
      <c r="Q4556"/>
      <c r="R4556"/>
      <c r="S4556"/>
      <c r="T4556"/>
      <c r="U4556"/>
    </row>
    <row r="4557" spans="1:21" ht="15.75" customHeight="1">
      <c r="A4557"/>
      <c r="B4557"/>
      <c r="C4557"/>
      <c r="D4557"/>
      <c r="E4557"/>
      <c r="F4557"/>
      <c r="G4557"/>
      <c r="H4557"/>
      <c r="I4557" s="8"/>
      <c r="J4557" s="425"/>
      <c r="K4557"/>
      <c r="L4557"/>
      <c r="M4557"/>
      <c r="N4557"/>
      <c r="O4557"/>
      <c r="P4557"/>
      <c r="Q4557"/>
      <c r="R4557"/>
      <c r="S4557"/>
      <c r="T4557"/>
      <c r="U4557"/>
    </row>
    <row r="4558" spans="1:21" ht="15.75" customHeight="1">
      <c r="A4558"/>
      <c r="B4558"/>
      <c r="C4558"/>
      <c r="D4558"/>
      <c r="E4558"/>
      <c r="F4558"/>
      <c r="G4558"/>
      <c r="H4558"/>
      <c r="I4558" s="8"/>
      <c r="J4558" s="425"/>
      <c r="K4558"/>
      <c r="L4558"/>
      <c r="M4558"/>
      <c r="N4558"/>
      <c r="O4558"/>
      <c r="P4558"/>
      <c r="Q4558"/>
      <c r="R4558"/>
      <c r="S4558"/>
      <c r="T4558"/>
      <c r="U4558"/>
    </row>
    <row r="4559" spans="1:21" ht="15.75" customHeight="1">
      <c r="A4559"/>
      <c r="B4559"/>
      <c r="C4559"/>
      <c r="D4559"/>
      <c r="E4559"/>
      <c r="F4559"/>
      <c r="G4559"/>
      <c r="H4559"/>
      <c r="I4559" s="8"/>
      <c r="J4559" s="425"/>
      <c r="K4559"/>
      <c r="L4559"/>
      <c r="M4559"/>
      <c r="N4559"/>
      <c r="O4559"/>
      <c r="P4559"/>
      <c r="Q4559"/>
      <c r="R4559"/>
      <c r="S4559"/>
      <c r="T4559"/>
      <c r="U4559"/>
    </row>
    <row r="4560" spans="1:21" ht="15.75" customHeight="1">
      <c r="A4560"/>
      <c r="B4560"/>
      <c r="C4560"/>
      <c r="D4560"/>
      <c r="E4560"/>
      <c r="F4560"/>
      <c r="G4560"/>
      <c r="H4560"/>
      <c r="I4560" s="8"/>
      <c r="J4560" s="425"/>
      <c r="K4560"/>
      <c r="L4560"/>
      <c r="M4560"/>
      <c r="N4560"/>
      <c r="O4560"/>
      <c r="P4560"/>
      <c r="Q4560"/>
      <c r="R4560"/>
      <c r="S4560"/>
      <c r="T4560"/>
      <c r="U4560"/>
    </row>
    <row r="4561" spans="1:21" ht="15.75" customHeight="1">
      <c r="A4561"/>
      <c r="B4561"/>
      <c r="C4561"/>
      <c r="D4561"/>
      <c r="E4561"/>
      <c r="F4561"/>
      <c r="G4561"/>
      <c r="H4561"/>
      <c r="I4561" s="8"/>
      <c r="J4561" s="425"/>
      <c r="K4561"/>
      <c r="L4561"/>
      <c r="M4561"/>
      <c r="N4561"/>
      <c r="O4561"/>
      <c r="P4561"/>
      <c r="Q4561"/>
      <c r="R4561"/>
      <c r="S4561"/>
      <c r="T4561"/>
      <c r="U4561"/>
    </row>
    <row r="4562" spans="1:21" ht="15.75" customHeight="1">
      <c r="A4562"/>
      <c r="B4562"/>
      <c r="C4562"/>
      <c r="D4562"/>
      <c r="E4562"/>
      <c r="F4562"/>
      <c r="G4562"/>
      <c r="H4562"/>
      <c r="I4562" s="8"/>
      <c r="J4562" s="425"/>
      <c r="K4562"/>
      <c r="L4562"/>
      <c r="M4562"/>
      <c r="N4562"/>
      <c r="O4562"/>
      <c r="P4562"/>
      <c r="Q4562"/>
      <c r="R4562"/>
      <c r="S4562"/>
      <c r="T4562"/>
      <c r="U4562"/>
    </row>
    <row r="4563" spans="1:21" ht="15.75" customHeight="1">
      <c r="A4563"/>
      <c r="B4563"/>
      <c r="C4563"/>
      <c r="D4563"/>
      <c r="E4563"/>
      <c r="F4563"/>
      <c r="G4563"/>
      <c r="H4563"/>
      <c r="I4563" s="8"/>
      <c r="J4563" s="425"/>
      <c r="K4563"/>
      <c r="L4563"/>
      <c r="M4563"/>
      <c r="N4563"/>
      <c r="O4563"/>
      <c r="P4563"/>
      <c r="Q4563"/>
      <c r="R4563"/>
      <c r="S4563"/>
      <c r="T4563"/>
      <c r="U4563"/>
    </row>
    <row r="4564" spans="1:21" ht="15.75" customHeight="1">
      <c r="A4564"/>
      <c r="B4564"/>
      <c r="C4564"/>
      <c r="D4564"/>
      <c r="E4564"/>
      <c r="F4564"/>
      <c r="G4564"/>
      <c r="H4564"/>
      <c r="I4564" s="8"/>
      <c r="J4564" s="425"/>
      <c r="K4564"/>
      <c r="L4564"/>
      <c r="M4564"/>
      <c r="N4564"/>
      <c r="O4564"/>
      <c r="P4564"/>
      <c r="Q4564"/>
      <c r="R4564"/>
      <c r="S4564"/>
      <c r="T4564"/>
      <c r="U4564"/>
    </row>
    <row r="4565" spans="1:21" ht="15.75" customHeight="1">
      <c r="A4565"/>
      <c r="B4565"/>
      <c r="C4565"/>
      <c r="D4565"/>
      <c r="E4565"/>
      <c r="F4565"/>
      <c r="G4565"/>
      <c r="H4565"/>
      <c r="I4565" s="8"/>
      <c r="J4565" s="425"/>
      <c r="K4565"/>
      <c r="L4565"/>
      <c r="M4565"/>
      <c r="N4565"/>
      <c r="O4565"/>
      <c r="P4565"/>
      <c r="Q4565"/>
      <c r="R4565"/>
      <c r="S4565"/>
      <c r="T4565"/>
      <c r="U4565"/>
    </row>
    <row r="4566" spans="1:21" ht="15.75" customHeight="1">
      <c r="A4566"/>
      <c r="B4566"/>
      <c r="C4566"/>
      <c r="D4566"/>
      <c r="E4566"/>
      <c r="F4566"/>
      <c r="G4566"/>
      <c r="H4566"/>
      <c r="I4566" s="8"/>
      <c r="J4566" s="425"/>
      <c r="K4566"/>
      <c r="L4566"/>
      <c r="M4566"/>
      <c r="N4566"/>
      <c r="O4566"/>
      <c r="P4566"/>
      <c r="Q4566"/>
      <c r="R4566"/>
      <c r="S4566"/>
      <c r="T4566"/>
      <c r="U4566"/>
    </row>
    <row r="4567" spans="1:21" ht="15.75" customHeight="1">
      <c r="A4567"/>
      <c r="B4567"/>
      <c r="C4567"/>
      <c r="D4567"/>
      <c r="E4567"/>
      <c r="F4567"/>
      <c r="G4567"/>
      <c r="H4567"/>
      <c r="I4567" s="8"/>
      <c r="J4567" s="425"/>
      <c r="K4567"/>
      <c r="L4567"/>
      <c r="M4567"/>
      <c r="N4567"/>
      <c r="O4567"/>
      <c r="P4567"/>
      <c r="Q4567"/>
      <c r="R4567"/>
      <c r="S4567"/>
      <c r="T4567"/>
      <c r="U4567"/>
    </row>
    <row r="4568" spans="1:21" ht="15.75" customHeight="1">
      <c r="A4568"/>
      <c r="B4568"/>
      <c r="C4568"/>
      <c r="D4568"/>
      <c r="E4568"/>
      <c r="F4568"/>
      <c r="G4568"/>
      <c r="H4568"/>
      <c r="I4568" s="8"/>
      <c r="J4568" s="425"/>
      <c r="K4568"/>
      <c r="L4568"/>
      <c r="M4568"/>
      <c r="N4568"/>
      <c r="O4568"/>
      <c r="P4568"/>
      <c r="Q4568"/>
      <c r="R4568"/>
      <c r="S4568"/>
      <c r="T4568"/>
      <c r="U4568"/>
    </row>
    <row r="4569" spans="1:21" ht="15.75" customHeight="1">
      <c r="A4569"/>
      <c r="B4569"/>
      <c r="C4569"/>
      <c r="D4569"/>
      <c r="E4569"/>
      <c r="F4569"/>
      <c r="G4569"/>
      <c r="H4569"/>
      <c r="I4569" s="8"/>
      <c r="J4569" s="425"/>
      <c r="K4569"/>
      <c r="L4569"/>
      <c r="M4569"/>
      <c r="N4569"/>
      <c r="O4569"/>
      <c r="P4569"/>
      <c r="Q4569"/>
      <c r="R4569"/>
      <c r="S4569"/>
      <c r="T4569"/>
      <c r="U4569"/>
    </row>
    <row r="4570" spans="1:21" ht="15.75" customHeight="1">
      <c r="A4570"/>
      <c r="B4570"/>
      <c r="C4570"/>
      <c r="D4570"/>
      <c r="E4570"/>
      <c r="F4570"/>
      <c r="G4570"/>
      <c r="H4570"/>
      <c r="I4570" s="8"/>
      <c r="J4570" s="425"/>
      <c r="K4570"/>
      <c r="L4570"/>
      <c r="M4570"/>
      <c r="N4570"/>
      <c r="O4570"/>
      <c r="P4570"/>
      <c r="Q4570"/>
      <c r="R4570"/>
      <c r="S4570"/>
      <c r="T4570"/>
      <c r="U4570"/>
    </row>
    <row r="4571" spans="1:21" ht="15.75" customHeight="1">
      <c r="A4571"/>
      <c r="B4571"/>
      <c r="C4571"/>
      <c r="D4571"/>
      <c r="E4571"/>
      <c r="F4571"/>
      <c r="G4571"/>
      <c r="H4571"/>
      <c r="I4571" s="8"/>
      <c r="J4571" s="425"/>
      <c r="K4571"/>
      <c r="L4571"/>
      <c r="M4571"/>
      <c r="N4571"/>
      <c r="O4571"/>
      <c r="P4571"/>
      <c r="Q4571"/>
      <c r="R4571"/>
      <c r="S4571"/>
      <c r="T4571"/>
      <c r="U4571"/>
    </row>
    <row r="4572" spans="1:21" ht="15.75" customHeight="1">
      <c r="A4572"/>
      <c r="B4572"/>
      <c r="C4572"/>
      <c r="D4572"/>
      <c r="E4572"/>
      <c r="F4572"/>
      <c r="G4572"/>
      <c r="H4572"/>
      <c r="I4572" s="8"/>
      <c r="J4572" s="425"/>
      <c r="K4572"/>
      <c r="L4572"/>
      <c r="M4572"/>
      <c r="N4572"/>
      <c r="O4572"/>
      <c r="P4572"/>
      <c r="Q4572"/>
      <c r="R4572"/>
      <c r="S4572"/>
      <c r="T4572"/>
      <c r="U4572"/>
    </row>
    <row r="4573" spans="1:21" ht="15.75" customHeight="1">
      <c r="A4573"/>
      <c r="B4573"/>
      <c r="C4573"/>
      <c r="D4573"/>
      <c r="E4573"/>
      <c r="F4573"/>
      <c r="G4573"/>
      <c r="H4573"/>
      <c r="I4573" s="8"/>
      <c r="J4573" s="425"/>
      <c r="K4573"/>
      <c r="L4573"/>
      <c r="M4573"/>
      <c r="N4573"/>
      <c r="O4573"/>
      <c r="P4573"/>
      <c r="Q4573"/>
      <c r="R4573"/>
      <c r="S4573"/>
      <c r="T4573"/>
      <c r="U4573"/>
    </row>
    <row r="4574" spans="1:21" ht="15.75" customHeight="1">
      <c r="A4574"/>
      <c r="B4574"/>
      <c r="C4574"/>
      <c r="D4574"/>
      <c r="E4574"/>
      <c r="F4574"/>
      <c r="G4574"/>
      <c r="H4574"/>
      <c r="I4574" s="8"/>
      <c r="J4574" s="425"/>
      <c r="K4574"/>
      <c r="L4574"/>
      <c r="M4574"/>
      <c r="N4574"/>
      <c r="O4574"/>
      <c r="P4574"/>
      <c r="Q4574"/>
      <c r="R4574"/>
      <c r="S4574"/>
      <c r="T4574"/>
      <c r="U4574"/>
    </row>
    <row r="4575" spans="1:21" ht="15.75" customHeight="1">
      <c r="A4575"/>
      <c r="B4575"/>
      <c r="C4575"/>
      <c r="D4575"/>
      <c r="E4575"/>
      <c r="F4575"/>
      <c r="G4575"/>
      <c r="H4575"/>
      <c r="I4575" s="8"/>
      <c r="J4575" s="425"/>
      <c r="K4575"/>
      <c r="L4575"/>
      <c r="M4575"/>
      <c r="N4575"/>
      <c r="O4575"/>
      <c r="P4575"/>
      <c r="Q4575"/>
      <c r="R4575"/>
      <c r="S4575"/>
      <c r="T4575"/>
      <c r="U4575"/>
    </row>
    <row r="4576" spans="1:21" ht="15.75" customHeight="1">
      <c r="A4576"/>
      <c r="B4576"/>
      <c r="C4576"/>
      <c r="D4576"/>
      <c r="E4576"/>
      <c r="F4576"/>
      <c r="G4576"/>
      <c r="H4576"/>
      <c r="I4576" s="8"/>
      <c r="J4576" s="425"/>
      <c r="K4576"/>
      <c r="L4576"/>
      <c r="M4576"/>
      <c r="N4576"/>
      <c r="O4576"/>
      <c r="P4576"/>
      <c r="Q4576"/>
      <c r="R4576"/>
      <c r="S4576"/>
      <c r="T4576"/>
      <c r="U4576"/>
    </row>
    <row r="4577" spans="1:21" ht="15.75" customHeight="1">
      <c r="A4577"/>
      <c r="B4577"/>
      <c r="C4577"/>
      <c r="D4577"/>
      <c r="E4577"/>
      <c r="F4577"/>
      <c r="G4577"/>
      <c r="H4577"/>
      <c r="I4577" s="8"/>
      <c r="J4577" s="425"/>
      <c r="K4577"/>
      <c r="L4577"/>
      <c r="M4577"/>
      <c r="N4577"/>
      <c r="O4577"/>
      <c r="P4577"/>
      <c r="Q4577"/>
      <c r="R4577"/>
      <c r="S4577"/>
      <c r="T4577"/>
      <c r="U4577"/>
    </row>
    <row r="4578" spans="1:21" ht="15.75" customHeight="1">
      <c r="A4578"/>
      <c r="B4578"/>
      <c r="C4578"/>
      <c r="D4578"/>
      <c r="E4578"/>
      <c r="F4578"/>
      <c r="G4578"/>
      <c r="H4578"/>
      <c r="I4578" s="8"/>
      <c r="J4578" s="425"/>
      <c r="K4578"/>
      <c r="L4578"/>
      <c r="M4578"/>
      <c r="N4578"/>
      <c r="O4578"/>
      <c r="P4578"/>
      <c r="Q4578"/>
      <c r="R4578"/>
      <c r="S4578"/>
      <c r="T4578"/>
      <c r="U4578"/>
    </row>
    <row r="4579" spans="1:21" ht="15.75" customHeight="1">
      <c r="A4579"/>
      <c r="B4579"/>
      <c r="C4579"/>
      <c r="D4579"/>
      <c r="E4579"/>
      <c r="F4579"/>
      <c r="G4579"/>
      <c r="H4579"/>
      <c r="I4579" s="8"/>
      <c r="J4579" s="425"/>
      <c r="K4579"/>
      <c r="L4579"/>
      <c r="M4579"/>
      <c r="N4579"/>
      <c r="O4579"/>
      <c r="P4579"/>
      <c r="Q4579"/>
      <c r="R4579"/>
      <c r="S4579"/>
      <c r="T4579"/>
      <c r="U4579"/>
    </row>
    <row r="4580" spans="1:21" ht="15.75" customHeight="1">
      <c r="A4580"/>
      <c r="B4580"/>
      <c r="C4580"/>
      <c r="D4580"/>
      <c r="E4580"/>
      <c r="F4580"/>
      <c r="G4580"/>
      <c r="H4580"/>
      <c r="I4580" s="8"/>
      <c r="J4580" s="425"/>
      <c r="K4580"/>
      <c r="L4580"/>
      <c r="M4580"/>
      <c r="N4580"/>
      <c r="O4580"/>
      <c r="P4580"/>
      <c r="Q4580"/>
      <c r="R4580"/>
      <c r="S4580"/>
      <c r="T4580"/>
      <c r="U4580"/>
    </row>
    <row r="4581" spans="1:21" ht="15.75" customHeight="1">
      <c r="A4581"/>
      <c r="B4581"/>
      <c r="C4581"/>
      <c r="D4581"/>
      <c r="E4581"/>
      <c r="F4581"/>
      <c r="G4581"/>
      <c r="H4581"/>
      <c r="I4581" s="8"/>
      <c r="J4581" s="425"/>
      <c r="K4581"/>
      <c r="L4581"/>
      <c r="M4581"/>
      <c r="N4581"/>
      <c r="O4581"/>
      <c r="P4581"/>
      <c r="Q4581"/>
      <c r="R4581"/>
      <c r="S4581"/>
      <c r="T4581"/>
      <c r="U4581"/>
    </row>
    <row r="4582" spans="1:21" ht="15.75" customHeight="1">
      <c r="A4582"/>
      <c r="B4582"/>
      <c r="C4582"/>
      <c r="D4582"/>
      <c r="E4582"/>
      <c r="F4582"/>
      <c r="G4582"/>
      <c r="H4582"/>
      <c r="I4582" s="8"/>
      <c r="J4582" s="425"/>
      <c r="K4582"/>
      <c r="L4582"/>
      <c r="M4582"/>
      <c r="N4582"/>
      <c r="O4582"/>
      <c r="P4582"/>
      <c r="Q4582"/>
      <c r="R4582"/>
      <c r="S4582"/>
      <c r="T4582"/>
      <c r="U4582"/>
    </row>
    <row r="4583" spans="1:21" ht="15.75" customHeight="1">
      <c r="A4583"/>
      <c r="B4583"/>
      <c r="C4583"/>
      <c r="D4583"/>
      <c r="E4583"/>
      <c r="F4583"/>
      <c r="G4583"/>
      <c r="H4583"/>
      <c r="I4583" s="8"/>
      <c r="J4583" s="425"/>
      <c r="K4583"/>
      <c r="L4583"/>
      <c r="M4583"/>
      <c r="N4583"/>
      <c r="O4583"/>
      <c r="P4583"/>
      <c r="Q4583"/>
      <c r="R4583"/>
      <c r="S4583"/>
      <c r="T4583"/>
      <c r="U4583"/>
    </row>
    <row r="4584" spans="1:21" ht="15.75" customHeight="1">
      <c r="A4584"/>
      <c r="B4584"/>
      <c r="C4584"/>
      <c r="D4584"/>
      <c r="E4584"/>
      <c r="F4584"/>
      <c r="G4584"/>
      <c r="H4584"/>
      <c r="I4584" s="8"/>
      <c r="J4584" s="425"/>
      <c r="K4584"/>
      <c r="L4584"/>
      <c r="M4584"/>
      <c r="N4584"/>
      <c r="O4584"/>
      <c r="P4584"/>
      <c r="Q4584"/>
      <c r="R4584"/>
      <c r="S4584"/>
      <c r="T4584"/>
      <c r="U4584"/>
    </row>
    <row r="4585" spans="1:21" ht="15.75" customHeight="1">
      <c r="A4585"/>
      <c r="B4585"/>
      <c r="C4585"/>
      <c r="D4585"/>
      <c r="E4585"/>
      <c r="F4585"/>
      <c r="G4585"/>
      <c r="H4585"/>
      <c r="I4585" s="8"/>
      <c r="J4585" s="425"/>
      <c r="K4585"/>
      <c r="L4585"/>
      <c r="M4585"/>
      <c r="N4585"/>
      <c r="O4585"/>
      <c r="P4585"/>
      <c r="Q4585"/>
      <c r="R4585"/>
      <c r="S4585"/>
      <c r="T4585"/>
      <c r="U4585"/>
    </row>
    <row r="4586" spans="1:21" ht="15.75" customHeight="1">
      <c r="A4586"/>
      <c r="B4586"/>
      <c r="C4586"/>
      <c r="D4586"/>
      <c r="E4586"/>
      <c r="F4586"/>
      <c r="G4586"/>
      <c r="H4586"/>
      <c r="I4586" s="8"/>
      <c r="J4586" s="425"/>
      <c r="K4586"/>
      <c r="L4586"/>
      <c r="M4586"/>
      <c r="N4586"/>
      <c r="O4586"/>
      <c r="P4586"/>
      <c r="Q4586"/>
      <c r="R4586"/>
      <c r="S4586"/>
      <c r="T4586"/>
      <c r="U4586"/>
    </row>
    <row r="4587" spans="1:21" ht="15.75" customHeight="1">
      <c r="A4587"/>
      <c r="B4587"/>
      <c r="C4587"/>
      <c r="D4587"/>
      <c r="E4587"/>
      <c r="F4587"/>
      <c r="G4587"/>
      <c r="H4587"/>
      <c r="I4587" s="8"/>
      <c r="J4587" s="425"/>
      <c r="K4587"/>
      <c r="L4587"/>
      <c r="M4587"/>
      <c r="N4587"/>
      <c r="O4587"/>
      <c r="P4587"/>
      <c r="Q4587"/>
      <c r="R4587"/>
      <c r="S4587"/>
      <c r="T4587"/>
      <c r="U4587"/>
    </row>
    <row r="4588" spans="1:21" ht="15.75" customHeight="1">
      <c r="A4588"/>
      <c r="B4588"/>
      <c r="C4588"/>
      <c r="D4588"/>
      <c r="E4588"/>
      <c r="F4588"/>
      <c r="G4588"/>
      <c r="H4588"/>
      <c r="I4588" s="8"/>
      <c r="J4588" s="425"/>
      <c r="K4588"/>
      <c r="L4588"/>
      <c r="M4588"/>
      <c r="N4588"/>
      <c r="O4588"/>
      <c r="P4588"/>
      <c r="Q4588"/>
      <c r="R4588"/>
      <c r="S4588"/>
      <c r="T4588"/>
      <c r="U4588"/>
    </row>
    <row r="4589" spans="1:21" ht="15.75" customHeight="1">
      <c r="A4589"/>
      <c r="B4589"/>
      <c r="C4589"/>
      <c r="D4589"/>
      <c r="E4589"/>
      <c r="F4589"/>
      <c r="G4589"/>
      <c r="H4589"/>
      <c r="I4589" s="8"/>
      <c r="J4589" s="425"/>
      <c r="K4589"/>
      <c r="L4589"/>
      <c r="M4589"/>
      <c r="N4589"/>
      <c r="O4589"/>
      <c r="P4589"/>
      <c r="Q4589"/>
      <c r="R4589"/>
      <c r="S4589"/>
      <c r="T4589"/>
      <c r="U4589"/>
    </row>
    <row r="4590" spans="1:21" ht="15.75" customHeight="1">
      <c r="A4590"/>
      <c r="B4590"/>
      <c r="C4590"/>
      <c r="D4590"/>
      <c r="E4590"/>
      <c r="F4590"/>
      <c r="G4590"/>
      <c r="H4590"/>
      <c r="I4590" s="8"/>
      <c r="J4590" s="425"/>
      <c r="K4590"/>
      <c r="L4590"/>
      <c r="M4590"/>
      <c r="N4590"/>
      <c r="O4590"/>
      <c r="P4590"/>
      <c r="Q4590"/>
      <c r="R4590"/>
      <c r="S4590"/>
      <c r="T4590"/>
      <c r="U4590"/>
    </row>
    <row r="4591" spans="1:21" ht="15.75" customHeight="1">
      <c r="A4591"/>
      <c r="B4591"/>
      <c r="C4591"/>
      <c r="D4591"/>
      <c r="E4591"/>
      <c r="F4591"/>
      <c r="G4591"/>
      <c r="H4591"/>
      <c r="I4591" s="8"/>
      <c r="J4591" s="425"/>
      <c r="K4591"/>
      <c r="L4591"/>
      <c r="M4591"/>
      <c r="N4591"/>
      <c r="O4591"/>
      <c r="P4591"/>
      <c r="Q4591"/>
      <c r="R4591"/>
      <c r="S4591"/>
      <c r="T4591"/>
      <c r="U4591"/>
    </row>
    <row r="4592" spans="1:21" ht="15.75" customHeight="1">
      <c r="A4592"/>
      <c r="B4592"/>
      <c r="C4592"/>
      <c r="D4592"/>
      <c r="E4592"/>
      <c r="F4592"/>
      <c r="G4592"/>
      <c r="H4592"/>
      <c r="I4592" s="8"/>
      <c r="J4592" s="425"/>
      <c r="K4592"/>
      <c r="L4592"/>
      <c r="M4592"/>
      <c r="N4592"/>
      <c r="O4592"/>
      <c r="P4592"/>
      <c r="Q4592"/>
      <c r="R4592"/>
      <c r="S4592"/>
      <c r="T4592"/>
      <c r="U4592"/>
    </row>
    <row r="4593" spans="1:21" ht="15.75" customHeight="1">
      <c r="A4593"/>
      <c r="B4593"/>
      <c r="C4593"/>
      <c r="D4593"/>
      <c r="E4593"/>
      <c r="F4593"/>
      <c r="G4593"/>
      <c r="H4593"/>
      <c r="I4593" s="8"/>
      <c r="J4593" s="425"/>
      <c r="K4593"/>
      <c r="L4593"/>
      <c r="M4593"/>
      <c r="N4593"/>
      <c r="O4593"/>
      <c r="P4593"/>
      <c r="Q4593"/>
      <c r="R4593"/>
      <c r="S4593"/>
      <c r="T4593"/>
      <c r="U4593"/>
    </row>
    <row r="4594" spans="1:21" ht="15.75" customHeight="1">
      <c r="A4594"/>
      <c r="B4594"/>
      <c r="C4594"/>
      <c r="D4594"/>
      <c r="E4594"/>
      <c r="F4594"/>
      <c r="G4594"/>
      <c r="H4594"/>
      <c r="I4594" s="8"/>
      <c r="J4594" s="425"/>
      <c r="K4594"/>
      <c r="L4594"/>
      <c r="M4594"/>
      <c r="N4594"/>
      <c r="O4594"/>
      <c r="P4594"/>
      <c r="Q4594"/>
      <c r="R4594"/>
      <c r="S4594"/>
      <c r="T4594"/>
      <c r="U4594"/>
    </row>
    <row r="4595" spans="1:21" ht="15.75" customHeight="1">
      <c r="A4595"/>
      <c r="B4595"/>
      <c r="C4595"/>
      <c r="D4595"/>
      <c r="E4595"/>
      <c r="F4595"/>
      <c r="G4595"/>
      <c r="H4595"/>
      <c r="I4595" s="8"/>
      <c r="J4595" s="425"/>
      <c r="K4595"/>
      <c r="L4595"/>
      <c r="M4595"/>
      <c r="N4595"/>
      <c r="O4595"/>
      <c r="P4595"/>
      <c r="Q4595"/>
      <c r="R4595"/>
      <c r="S4595"/>
      <c r="T4595"/>
      <c r="U4595"/>
    </row>
    <row r="4596" spans="1:21" ht="15.75" customHeight="1">
      <c r="A4596"/>
      <c r="B4596"/>
      <c r="C4596"/>
      <c r="D4596"/>
      <c r="E4596"/>
      <c r="F4596"/>
      <c r="G4596"/>
      <c r="H4596"/>
      <c r="I4596" s="8"/>
      <c r="J4596" s="425"/>
      <c r="K4596"/>
      <c r="L4596"/>
      <c r="M4596"/>
      <c r="N4596"/>
      <c r="O4596"/>
      <c r="P4596"/>
      <c r="Q4596"/>
      <c r="R4596"/>
      <c r="S4596"/>
      <c r="T4596"/>
      <c r="U4596"/>
    </row>
    <row r="4597" spans="1:21" ht="15.75" customHeight="1">
      <c r="A4597"/>
      <c r="B4597"/>
      <c r="C4597"/>
      <c r="D4597"/>
      <c r="E4597"/>
      <c r="F4597"/>
      <c r="G4597"/>
      <c r="H4597"/>
      <c r="I4597" s="8"/>
      <c r="J4597" s="425"/>
      <c r="K4597"/>
      <c r="L4597"/>
      <c r="M4597"/>
      <c r="N4597"/>
      <c r="O4597"/>
      <c r="P4597"/>
      <c r="Q4597"/>
      <c r="R4597"/>
      <c r="S4597"/>
      <c r="T4597"/>
      <c r="U4597"/>
    </row>
    <row r="4598" spans="1:21" ht="15.75" customHeight="1">
      <c r="A4598"/>
      <c r="B4598"/>
      <c r="C4598"/>
      <c r="D4598"/>
      <c r="E4598"/>
      <c r="F4598"/>
      <c r="G4598"/>
      <c r="H4598"/>
      <c r="I4598" s="8"/>
      <c r="J4598" s="425"/>
      <c r="K4598"/>
      <c r="L4598"/>
      <c r="M4598"/>
      <c r="N4598"/>
      <c r="O4598"/>
      <c r="P4598"/>
      <c r="Q4598"/>
      <c r="R4598"/>
      <c r="S4598"/>
      <c r="T4598"/>
      <c r="U4598"/>
    </row>
    <row r="4599" spans="1:21" ht="15.75" customHeight="1">
      <c r="A4599"/>
      <c r="B4599"/>
      <c r="C4599"/>
      <c r="D4599"/>
      <c r="E4599"/>
      <c r="F4599"/>
      <c r="G4599"/>
      <c r="H4599"/>
      <c r="I4599" s="8"/>
      <c r="J4599" s="425"/>
      <c r="K4599"/>
      <c r="L4599"/>
      <c r="M4599"/>
      <c r="N4599"/>
      <c r="O4599"/>
      <c r="P4599"/>
      <c r="Q4599"/>
      <c r="R4599"/>
      <c r="S4599"/>
      <c r="T4599"/>
      <c r="U4599"/>
    </row>
    <row r="4600" spans="1:21" ht="15.75" customHeight="1">
      <c r="A4600"/>
      <c r="B4600"/>
      <c r="C4600"/>
      <c r="D4600"/>
      <c r="E4600"/>
      <c r="F4600"/>
      <c r="G4600"/>
      <c r="H4600"/>
      <c r="I4600" s="8"/>
      <c r="J4600" s="425"/>
      <c r="K4600"/>
      <c r="L4600"/>
      <c r="M4600"/>
      <c r="N4600"/>
      <c r="O4600"/>
      <c r="P4600"/>
      <c r="Q4600"/>
      <c r="R4600"/>
      <c r="S4600"/>
      <c r="T4600"/>
      <c r="U4600"/>
    </row>
    <row r="4601" spans="1:21" ht="15.75" customHeight="1">
      <c r="A4601"/>
      <c r="B4601"/>
      <c r="C4601"/>
      <c r="D4601"/>
      <c r="E4601"/>
      <c r="F4601"/>
      <c r="G4601"/>
      <c r="H4601"/>
      <c r="I4601" s="8"/>
      <c r="J4601" s="425"/>
      <c r="K4601"/>
      <c r="L4601"/>
      <c r="M4601"/>
      <c r="N4601"/>
      <c r="O4601"/>
      <c r="P4601"/>
      <c r="Q4601"/>
      <c r="R4601"/>
      <c r="S4601"/>
      <c r="T4601"/>
      <c r="U4601"/>
    </row>
    <row r="4602" spans="1:21" ht="15.75" customHeight="1">
      <c r="A4602"/>
      <c r="B4602"/>
      <c r="C4602"/>
      <c r="D4602"/>
      <c r="E4602"/>
      <c r="F4602"/>
      <c r="G4602"/>
      <c r="H4602"/>
      <c r="I4602" s="8"/>
      <c r="J4602" s="425"/>
      <c r="K4602"/>
      <c r="L4602"/>
      <c r="M4602"/>
      <c r="N4602"/>
      <c r="O4602"/>
      <c r="P4602"/>
      <c r="Q4602"/>
      <c r="R4602"/>
      <c r="S4602"/>
      <c r="T4602"/>
      <c r="U4602"/>
    </row>
    <row r="4603" spans="1:21" ht="15.75" customHeight="1">
      <c r="A4603"/>
      <c r="B4603"/>
      <c r="C4603"/>
      <c r="D4603"/>
      <c r="E4603"/>
      <c r="F4603"/>
      <c r="G4603"/>
      <c r="H4603"/>
      <c r="I4603" s="8"/>
      <c r="J4603" s="425"/>
      <c r="K4603"/>
      <c r="L4603"/>
      <c r="M4603"/>
      <c r="N4603"/>
      <c r="O4603"/>
      <c r="P4603"/>
      <c r="Q4603"/>
      <c r="R4603"/>
      <c r="S4603"/>
      <c r="T4603"/>
      <c r="U4603"/>
    </row>
    <row r="4604" spans="1:21" ht="15.75" customHeight="1">
      <c r="A4604"/>
      <c r="B4604"/>
      <c r="C4604"/>
      <c r="D4604"/>
      <c r="E4604"/>
      <c r="F4604"/>
      <c r="G4604"/>
      <c r="H4604"/>
      <c r="I4604" s="8"/>
      <c r="J4604" s="425"/>
      <c r="K4604"/>
      <c r="L4604"/>
      <c r="M4604"/>
      <c r="N4604"/>
      <c r="O4604"/>
      <c r="P4604"/>
      <c r="Q4604"/>
      <c r="R4604"/>
      <c r="S4604"/>
      <c r="T4604"/>
      <c r="U4604"/>
    </row>
    <row r="4605" spans="1:21" ht="15.75" customHeight="1">
      <c r="A4605"/>
      <c r="B4605"/>
      <c r="C4605"/>
      <c r="D4605"/>
      <c r="E4605"/>
      <c r="F4605"/>
      <c r="G4605"/>
      <c r="H4605"/>
      <c r="I4605" s="8"/>
      <c r="J4605" s="425"/>
      <c r="K4605"/>
      <c r="L4605"/>
      <c r="M4605"/>
      <c r="N4605"/>
      <c r="O4605"/>
      <c r="P4605"/>
      <c r="Q4605"/>
      <c r="R4605"/>
      <c r="S4605"/>
      <c r="T4605"/>
      <c r="U4605"/>
    </row>
    <row r="4606" spans="1:21" ht="15.75" customHeight="1">
      <c r="A4606"/>
      <c r="B4606"/>
      <c r="C4606"/>
      <c r="D4606"/>
      <c r="E4606"/>
      <c r="F4606"/>
      <c r="G4606"/>
      <c r="H4606"/>
      <c r="I4606" s="8"/>
      <c r="J4606" s="425"/>
      <c r="K4606"/>
      <c r="L4606"/>
      <c r="M4606"/>
      <c r="N4606"/>
      <c r="O4606"/>
      <c r="P4606"/>
      <c r="Q4606"/>
      <c r="R4606"/>
      <c r="S4606"/>
      <c r="T4606"/>
      <c r="U4606"/>
    </row>
    <row r="4607" spans="1:21" ht="15.75" customHeight="1">
      <c r="A4607"/>
      <c r="B4607"/>
      <c r="C4607"/>
      <c r="D4607"/>
      <c r="E4607"/>
      <c r="F4607"/>
      <c r="G4607"/>
      <c r="H4607"/>
      <c r="I4607" s="8"/>
      <c r="J4607" s="425"/>
      <c r="K4607"/>
      <c r="L4607"/>
      <c r="M4607"/>
      <c r="N4607"/>
      <c r="O4607"/>
      <c r="P4607"/>
      <c r="Q4607"/>
      <c r="R4607"/>
      <c r="S4607"/>
      <c r="T4607"/>
      <c r="U4607"/>
    </row>
    <row r="4608" spans="1:21" ht="15.75" customHeight="1">
      <c r="A4608"/>
      <c r="B4608"/>
      <c r="C4608"/>
      <c r="D4608"/>
      <c r="E4608"/>
      <c r="F4608"/>
      <c r="G4608"/>
      <c r="H4608"/>
      <c r="I4608" s="8"/>
      <c r="J4608" s="425"/>
      <c r="K4608"/>
      <c r="L4608"/>
      <c r="M4608"/>
      <c r="N4608"/>
      <c r="O4608"/>
      <c r="P4608"/>
      <c r="Q4608"/>
      <c r="R4608"/>
      <c r="S4608"/>
      <c r="T4608"/>
      <c r="U4608"/>
    </row>
    <row r="4609" spans="1:21" ht="15.75" customHeight="1">
      <c r="A4609"/>
      <c r="B4609"/>
      <c r="C4609"/>
      <c r="D4609"/>
      <c r="E4609"/>
      <c r="F4609"/>
      <c r="G4609"/>
      <c r="H4609"/>
      <c r="I4609" s="8"/>
      <c r="J4609" s="425"/>
      <c r="K4609"/>
      <c r="L4609"/>
      <c r="M4609"/>
      <c r="N4609"/>
      <c r="O4609"/>
      <c r="P4609"/>
      <c r="Q4609"/>
      <c r="R4609"/>
      <c r="S4609"/>
      <c r="T4609"/>
      <c r="U4609"/>
    </row>
    <row r="4610" spans="1:21" ht="15.75" customHeight="1">
      <c r="A4610"/>
      <c r="B4610"/>
      <c r="C4610"/>
      <c r="D4610"/>
      <c r="E4610"/>
      <c r="F4610"/>
      <c r="G4610"/>
      <c r="H4610"/>
      <c r="I4610" s="8"/>
      <c r="J4610" s="425"/>
      <c r="K4610"/>
      <c r="L4610"/>
      <c r="M4610"/>
      <c r="N4610"/>
      <c r="O4610"/>
      <c r="P4610"/>
      <c r="Q4610"/>
      <c r="R4610"/>
      <c r="S4610"/>
      <c r="T4610"/>
      <c r="U4610"/>
    </row>
    <row r="4611" spans="1:21" ht="15.75" customHeight="1">
      <c r="A4611"/>
      <c r="B4611"/>
      <c r="C4611"/>
      <c r="D4611"/>
      <c r="E4611"/>
      <c r="F4611"/>
      <c r="G4611"/>
      <c r="H4611"/>
      <c r="I4611" s="8"/>
      <c r="J4611" s="425"/>
      <c r="K4611"/>
      <c r="L4611"/>
      <c r="M4611"/>
      <c r="N4611"/>
      <c r="O4611"/>
      <c r="P4611"/>
      <c r="Q4611"/>
      <c r="R4611"/>
      <c r="S4611"/>
      <c r="T4611"/>
      <c r="U4611"/>
    </row>
    <row r="4612" spans="1:21" ht="15.75" customHeight="1">
      <c r="A4612"/>
      <c r="B4612"/>
      <c r="C4612"/>
      <c r="D4612"/>
      <c r="E4612"/>
      <c r="F4612"/>
      <c r="G4612"/>
      <c r="H4612"/>
      <c r="I4612" s="8"/>
      <c r="J4612" s="425"/>
      <c r="K4612"/>
      <c r="L4612"/>
      <c r="M4612"/>
      <c r="N4612"/>
      <c r="O4612"/>
      <c r="P4612"/>
      <c r="Q4612"/>
      <c r="R4612"/>
      <c r="S4612"/>
      <c r="T4612"/>
      <c r="U4612"/>
    </row>
    <row r="4613" spans="1:21" ht="15.75" customHeight="1">
      <c r="A4613"/>
      <c r="B4613"/>
      <c r="C4613"/>
      <c r="D4613"/>
      <c r="E4613"/>
      <c r="F4613"/>
      <c r="G4613"/>
      <c r="H4613"/>
      <c r="I4613" s="8"/>
      <c r="J4613" s="425"/>
      <c r="K4613"/>
      <c r="L4613"/>
      <c r="M4613"/>
      <c r="N4613"/>
      <c r="O4613"/>
      <c r="P4613"/>
      <c r="Q4613"/>
      <c r="R4613"/>
      <c r="S4613"/>
      <c r="T4613"/>
      <c r="U4613"/>
    </row>
    <row r="4614" spans="1:21" ht="15.75" customHeight="1">
      <c r="A4614"/>
      <c r="B4614"/>
      <c r="C4614"/>
      <c r="D4614"/>
      <c r="E4614"/>
      <c r="F4614"/>
      <c r="G4614"/>
      <c r="H4614"/>
      <c r="I4614" s="8"/>
      <c r="J4614" s="425"/>
      <c r="K4614"/>
      <c r="L4614"/>
      <c r="M4614"/>
      <c r="N4614"/>
      <c r="O4614"/>
      <c r="P4614"/>
      <c r="Q4614"/>
      <c r="R4614"/>
      <c r="S4614"/>
      <c r="T4614"/>
      <c r="U4614"/>
    </row>
    <row r="4615" spans="1:21" ht="15.75" customHeight="1">
      <c r="A4615"/>
      <c r="B4615"/>
      <c r="C4615"/>
      <c r="D4615"/>
      <c r="E4615"/>
      <c r="F4615"/>
      <c r="G4615"/>
      <c r="H4615"/>
      <c r="I4615" s="8"/>
      <c r="J4615" s="425"/>
      <c r="K4615"/>
      <c r="L4615"/>
      <c r="M4615"/>
      <c r="N4615"/>
      <c r="O4615"/>
      <c r="P4615"/>
      <c r="Q4615"/>
      <c r="R4615"/>
      <c r="S4615"/>
      <c r="T4615"/>
      <c r="U4615"/>
    </row>
    <row r="4616" spans="1:21" ht="15.75" customHeight="1">
      <c r="A4616"/>
      <c r="B4616"/>
      <c r="C4616"/>
      <c r="D4616"/>
      <c r="E4616"/>
      <c r="F4616"/>
      <c r="G4616"/>
      <c r="H4616"/>
      <c r="I4616" s="8"/>
      <c r="J4616" s="425"/>
      <c r="K4616"/>
      <c r="L4616"/>
      <c r="M4616"/>
      <c r="N4616"/>
      <c r="O4616"/>
      <c r="P4616"/>
      <c r="Q4616"/>
      <c r="R4616"/>
      <c r="S4616"/>
      <c r="T4616"/>
      <c r="U4616"/>
    </row>
    <row r="4617" spans="1:21" ht="15.75" customHeight="1">
      <c r="A4617"/>
      <c r="B4617"/>
      <c r="C4617"/>
      <c r="D4617"/>
      <c r="E4617"/>
      <c r="F4617"/>
      <c r="G4617"/>
      <c r="H4617"/>
      <c r="I4617" s="8"/>
      <c r="J4617" s="425"/>
      <c r="K4617"/>
      <c r="L4617"/>
      <c r="M4617"/>
      <c r="N4617"/>
      <c r="O4617"/>
      <c r="P4617"/>
      <c r="Q4617"/>
      <c r="R4617"/>
      <c r="S4617"/>
      <c r="T4617"/>
      <c r="U4617"/>
    </row>
    <row r="4618" spans="1:21" ht="15.75" customHeight="1">
      <c r="A4618"/>
      <c r="B4618"/>
      <c r="C4618"/>
      <c r="D4618"/>
      <c r="E4618"/>
      <c r="F4618"/>
      <c r="G4618"/>
      <c r="H4618"/>
      <c r="I4618" s="8"/>
      <c r="J4618" s="425"/>
      <c r="K4618"/>
      <c r="L4618"/>
      <c r="M4618"/>
      <c r="N4618"/>
      <c r="O4618"/>
      <c r="P4618"/>
      <c r="Q4618"/>
      <c r="R4618"/>
      <c r="S4618"/>
      <c r="T4618"/>
      <c r="U4618"/>
    </row>
    <row r="4619" spans="1:21" ht="15.75" customHeight="1">
      <c r="A4619"/>
      <c r="B4619"/>
      <c r="C4619"/>
      <c r="D4619"/>
      <c r="E4619"/>
      <c r="F4619"/>
      <c r="G4619"/>
      <c r="H4619"/>
      <c r="I4619" s="8"/>
      <c r="J4619" s="425"/>
      <c r="K4619"/>
      <c r="L4619"/>
      <c r="M4619"/>
      <c r="N4619"/>
      <c r="O4619"/>
      <c r="P4619"/>
      <c r="Q4619"/>
      <c r="R4619"/>
      <c r="S4619"/>
      <c r="T4619"/>
      <c r="U4619"/>
    </row>
    <row r="4620" spans="1:21" ht="15.75" customHeight="1">
      <c r="A4620"/>
      <c r="B4620"/>
      <c r="C4620"/>
      <c r="D4620"/>
      <c r="E4620"/>
      <c r="F4620"/>
      <c r="G4620"/>
      <c r="H4620"/>
      <c r="I4620" s="8"/>
      <c r="J4620" s="425"/>
      <c r="K4620"/>
      <c r="L4620"/>
      <c r="M4620"/>
      <c r="N4620"/>
      <c r="O4620"/>
      <c r="P4620"/>
      <c r="Q4620"/>
      <c r="R4620"/>
      <c r="S4620"/>
      <c r="T4620"/>
      <c r="U4620"/>
    </row>
    <row r="4621" spans="1:21" ht="15.75" customHeight="1">
      <c r="A4621"/>
      <c r="B4621"/>
      <c r="C4621"/>
      <c r="D4621"/>
      <c r="E4621"/>
      <c r="F4621"/>
      <c r="G4621"/>
      <c r="H4621"/>
      <c r="I4621" s="8"/>
      <c r="J4621" s="425"/>
      <c r="K4621"/>
      <c r="L4621"/>
      <c r="M4621"/>
      <c r="N4621"/>
      <c r="O4621"/>
      <c r="P4621"/>
      <c r="Q4621"/>
      <c r="R4621"/>
      <c r="S4621"/>
      <c r="T4621"/>
      <c r="U4621"/>
    </row>
    <row r="4622" spans="1:21" ht="15.75" customHeight="1">
      <c r="A4622"/>
      <c r="B4622"/>
      <c r="C4622"/>
      <c r="D4622"/>
      <c r="E4622"/>
      <c r="F4622"/>
      <c r="G4622"/>
      <c r="H4622"/>
      <c r="I4622" s="8"/>
      <c r="J4622" s="425"/>
      <c r="K4622"/>
      <c r="L4622"/>
      <c r="M4622"/>
      <c r="N4622"/>
      <c r="O4622"/>
      <c r="P4622"/>
      <c r="Q4622"/>
      <c r="R4622"/>
      <c r="S4622"/>
      <c r="T4622"/>
      <c r="U4622"/>
    </row>
    <row r="4623" spans="1:21" ht="15.75" customHeight="1">
      <c r="A4623"/>
      <c r="B4623"/>
      <c r="C4623"/>
      <c r="D4623"/>
      <c r="E4623"/>
      <c r="F4623"/>
      <c r="G4623"/>
      <c r="H4623"/>
      <c r="I4623" s="8"/>
      <c r="J4623" s="425"/>
      <c r="K4623"/>
      <c r="L4623"/>
      <c r="M4623"/>
      <c r="N4623"/>
      <c r="O4623"/>
      <c r="P4623"/>
      <c r="Q4623"/>
      <c r="R4623"/>
      <c r="S4623"/>
      <c r="T4623"/>
      <c r="U4623"/>
    </row>
    <row r="4624" spans="1:21" ht="15.75" customHeight="1">
      <c r="A4624"/>
      <c r="B4624"/>
      <c r="C4624"/>
      <c r="D4624"/>
      <c r="E4624"/>
      <c r="F4624"/>
      <c r="G4624"/>
      <c r="H4624"/>
      <c r="I4624" s="8"/>
      <c r="J4624" s="425"/>
      <c r="K4624"/>
      <c r="L4624"/>
      <c r="M4624"/>
      <c r="N4624"/>
      <c r="O4624"/>
      <c r="P4624"/>
      <c r="Q4624"/>
      <c r="R4624"/>
      <c r="S4624"/>
      <c r="T4624"/>
      <c r="U4624"/>
    </row>
    <row r="4625" spans="1:21" ht="15.75" customHeight="1">
      <c r="A4625"/>
      <c r="B4625"/>
      <c r="C4625"/>
      <c r="D4625"/>
      <c r="E4625"/>
      <c r="F4625"/>
      <c r="G4625"/>
      <c r="H4625"/>
      <c r="I4625" s="8"/>
      <c r="J4625" s="425"/>
      <c r="K4625"/>
      <c r="L4625"/>
      <c r="M4625"/>
      <c r="N4625"/>
      <c r="O4625"/>
      <c r="P4625"/>
      <c r="Q4625"/>
      <c r="R4625"/>
      <c r="S4625"/>
      <c r="T4625"/>
      <c r="U4625"/>
    </row>
    <row r="4626" spans="1:21" ht="15.75" customHeight="1">
      <c r="A4626"/>
      <c r="B4626"/>
      <c r="C4626"/>
      <c r="D4626"/>
      <c r="E4626"/>
      <c r="F4626"/>
      <c r="G4626"/>
      <c r="H4626"/>
      <c r="I4626" s="8"/>
      <c r="J4626" s="425"/>
      <c r="K4626"/>
      <c r="L4626"/>
      <c r="M4626"/>
      <c r="N4626"/>
      <c r="O4626"/>
      <c r="P4626"/>
      <c r="Q4626"/>
      <c r="R4626"/>
      <c r="S4626"/>
      <c r="T4626"/>
      <c r="U4626"/>
    </row>
    <row r="4627" spans="1:21" ht="15.75" customHeight="1">
      <c r="A4627"/>
      <c r="B4627"/>
      <c r="C4627"/>
      <c r="D4627"/>
      <c r="E4627"/>
      <c r="F4627"/>
      <c r="G4627"/>
      <c r="H4627"/>
      <c r="I4627" s="8"/>
      <c r="J4627" s="425"/>
      <c r="K4627"/>
      <c r="L4627"/>
      <c r="M4627"/>
      <c r="N4627"/>
      <c r="O4627"/>
      <c r="P4627"/>
      <c r="Q4627"/>
      <c r="R4627"/>
      <c r="S4627"/>
      <c r="T4627"/>
      <c r="U4627"/>
    </row>
    <row r="4628" spans="1:21" ht="15.75" customHeight="1">
      <c r="A4628"/>
      <c r="B4628"/>
      <c r="C4628"/>
      <c r="D4628"/>
      <c r="E4628"/>
      <c r="F4628"/>
      <c r="G4628"/>
      <c r="H4628"/>
      <c r="I4628" s="8"/>
      <c r="J4628" s="425"/>
      <c r="K4628"/>
      <c r="L4628"/>
      <c r="M4628"/>
      <c r="N4628"/>
      <c r="O4628"/>
      <c r="P4628"/>
      <c r="Q4628"/>
      <c r="R4628"/>
      <c r="S4628"/>
      <c r="T4628"/>
      <c r="U4628"/>
    </row>
    <row r="4629" spans="1:21" ht="15.75" customHeight="1">
      <c r="A4629"/>
      <c r="B4629"/>
      <c r="C4629"/>
      <c r="D4629"/>
      <c r="E4629"/>
      <c r="F4629"/>
      <c r="G4629"/>
      <c r="H4629"/>
      <c r="I4629" s="8"/>
      <c r="J4629" s="425"/>
      <c r="K4629"/>
      <c r="L4629"/>
      <c r="M4629"/>
      <c r="N4629"/>
      <c r="O4629"/>
      <c r="P4629"/>
      <c r="Q4629"/>
      <c r="R4629"/>
      <c r="S4629"/>
      <c r="T4629"/>
      <c r="U4629"/>
    </row>
    <row r="4630" spans="1:21" ht="15.75" customHeight="1">
      <c r="A4630"/>
      <c r="B4630"/>
      <c r="C4630"/>
      <c r="D4630"/>
      <c r="E4630"/>
      <c r="F4630"/>
      <c r="G4630"/>
      <c r="H4630"/>
      <c r="I4630" s="8"/>
      <c r="J4630" s="425"/>
      <c r="K4630"/>
      <c r="L4630"/>
      <c r="M4630"/>
      <c r="N4630"/>
      <c r="O4630"/>
      <c r="P4630"/>
      <c r="Q4630"/>
      <c r="R4630"/>
      <c r="S4630"/>
      <c r="T4630"/>
      <c r="U4630"/>
    </row>
    <row r="4631" spans="1:21" ht="15.75" customHeight="1">
      <c r="A4631"/>
      <c r="B4631"/>
      <c r="C4631"/>
      <c r="D4631"/>
      <c r="E4631"/>
      <c r="F4631"/>
      <c r="G4631"/>
      <c r="H4631"/>
      <c r="I4631" s="8"/>
      <c r="J4631" s="425"/>
      <c r="K4631"/>
      <c r="L4631"/>
      <c r="M4631"/>
      <c r="N4631"/>
      <c r="O4631"/>
      <c r="P4631"/>
      <c r="Q4631"/>
      <c r="R4631"/>
      <c r="S4631"/>
      <c r="T4631"/>
      <c r="U4631"/>
    </row>
    <row r="4632" spans="1:21" ht="15.75" customHeight="1">
      <c r="A4632"/>
      <c r="B4632"/>
      <c r="C4632"/>
      <c r="D4632"/>
      <c r="E4632"/>
      <c r="F4632"/>
      <c r="G4632"/>
      <c r="H4632"/>
      <c r="I4632" s="8"/>
      <c r="J4632" s="425"/>
      <c r="K4632"/>
      <c r="L4632"/>
      <c r="M4632"/>
      <c r="N4632"/>
      <c r="O4632"/>
      <c r="P4632"/>
      <c r="Q4632"/>
      <c r="R4632"/>
      <c r="S4632"/>
      <c r="T4632"/>
      <c r="U4632"/>
    </row>
    <row r="4633" spans="1:21" ht="15.75" customHeight="1">
      <c r="A4633"/>
      <c r="B4633"/>
      <c r="C4633"/>
      <c r="D4633"/>
      <c r="E4633"/>
      <c r="F4633"/>
      <c r="G4633"/>
      <c r="H4633"/>
      <c r="I4633" s="8"/>
      <c r="J4633" s="425"/>
      <c r="K4633"/>
      <c r="L4633"/>
      <c r="M4633"/>
      <c r="N4633"/>
      <c r="O4633"/>
      <c r="P4633"/>
      <c r="Q4633"/>
      <c r="R4633"/>
      <c r="S4633"/>
      <c r="T4633"/>
      <c r="U4633"/>
    </row>
    <row r="4634" spans="1:21" ht="15.75" customHeight="1">
      <c r="A4634"/>
      <c r="B4634"/>
      <c r="C4634"/>
      <c r="D4634"/>
      <c r="E4634"/>
      <c r="F4634"/>
      <c r="G4634"/>
      <c r="H4634"/>
      <c r="I4634" s="8"/>
      <c r="J4634" s="425"/>
      <c r="K4634"/>
      <c r="L4634"/>
      <c r="M4634"/>
      <c r="N4634"/>
      <c r="O4634"/>
      <c r="P4634"/>
      <c r="Q4634"/>
      <c r="R4634"/>
      <c r="S4634"/>
      <c r="T4634"/>
      <c r="U4634"/>
    </row>
    <row r="4635" spans="1:21" ht="15.75" customHeight="1">
      <c r="A4635"/>
      <c r="B4635"/>
      <c r="C4635"/>
      <c r="D4635"/>
      <c r="E4635"/>
      <c r="F4635"/>
      <c r="G4635"/>
      <c r="H4635"/>
      <c r="I4635" s="8"/>
      <c r="J4635" s="425"/>
      <c r="K4635"/>
      <c r="L4635"/>
      <c r="M4635"/>
      <c r="N4635"/>
      <c r="O4635"/>
      <c r="P4635"/>
      <c r="Q4635"/>
      <c r="R4635"/>
      <c r="S4635"/>
      <c r="T4635"/>
      <c r="U4635"/>
    </row>
    <row r="4636" spans="1:21" ht="15.75" customHeight="1">
      <c r="A4636"/>
      <c r="B4636"/>
      <c r="C4636"/>
      <c r="D4636"/>
      <c r="E4636"/>
      <c r="F4636"/>
      <c r="G4636"/>
      <c r="H4636"/>
      <c r="I4636" s="8"/>
      <c r="J4636" s="425"/>
      <c r="K4636"/>
      <c r="L4636"/>
      <c r="M4636"/>
      <c r="N4636"/>
      <c r="O4636"/>
      <c r="P4636"/>
      <c r="Q4636"/>
      <c r="R4636"/>
      <c r="S4636"/>
      <c r="T4636"/>
      <c r="U4636"/>
    </row>
    <row r="4637" spans="1:21" ht="15.75" customHeight="1">
      <c r="A4637"/>
      <c r="B4637"/>
      <c r="C4637"/>
      <c r="D4637"/>
      <c r="E4637"/>
      <c r="F4637"/>
      <c r="G4637"/>
      <c r="H4637"/>
      <c r="I4637" s="8"/>
      <c r="J4637" s="425"/>
      <c r="K4637"/>
      <c r="L4637"/>
      <c r="M4637"/>
      <c r="N4637"/>
      <c r="O4637"/>
      <c r="P4637"/>
      <c r="Q4637"/>
      <c r="R4637"/>
      <c r="S4637"/>
      <c r="T4637"/>
      <c r="U4637"/>
    </row>
    <row r="4638" spans="1:21" ht="15.75" customHeight="1">
      <c r="A4638"/>
      <c r="B4638"/>
      <c r="C4638"/>
      <c r="D4638"/>
      <c r="E4638"/>
      <c r="F4638"/>
      <c r="G4638"/>
      <c r="H4638"/>
      <c r="I4638" s="8"/>
      <c r="J4638" s="425"/>
      <c r="K4638"/>
      <c r="L4638"/>
      <c r="M4638"/>
      <c r="N4638"/>
      <c r="O4638"/>
      <c r="P4638"/>
      <c r="Q4638"/>
      <c r="R4638"/>
      <c r="S4638"/>
      <c r="T4638"/>
      <c r="U4638"/>
    </row>
    <row r="4639" spans="1:21" ht="15.75" customHeight="1">
      <c r="A4639"/>
      <c r="B4639"/>
      <c r="C4639"/>
      <c r="D4639"/>
      <c r="E4639"/>
      <c r="F4639"/>
      <c r="G4639"/>
      <c r="H4639"/>
      <c r="I4639" s="8"/>
      <c r="J4639" s="425"/>
      <c r="K4639"/>
      <c r="L4639"/>
      <c r="M4639"/>
      <c r="N4639"/>
      <c r="O4639"/>
      <c r="P4639"/>
      <c r="Q4639"/>
      <c r="R4639"/>
      <c r="S4639"/>
      <c r="T4639"/>
      <c r="U4639"/>
    </row>
    <row r="4640" spans="1:21" ht="15.75" customHeight="1">
      <c r="A4640"/>
      <c r="B4640"/>
      <c r="C4640"/>
      <c r="D4640"/>
      <c r="E4640"/>
      <c r="F4640"/>
      <c r="G4640"/>
      <c r="H4640"/>
      <c r="I4640" s="8"/>
      <c r="J4640" s="425"/>
      <c r="K4640"/>
      <c r="L4640"/>
      <c r="M4640"/>
      <c r="N4640"/>
      <c r="O4640"/>
      <c r="P4640"/>
      <c r="Q4640"/>
      <c r="R4640"/>
      <c r="S4640"/>
      <c r="T4640"/>
      <c r="U4640"/>
    </row>
    <row r="4641" spans="1:21" ht="15.75" customHeight="1">
      <c r="A4641"/>
      <c r="B4641"/>
      <c r="C4641"/>
      <c r="D4641"/>
      <c r="E4641"/>
      <c r="F4641"/>
      <c r="G4641"/>
      <c r="H4641"/>
      <c r="I4641" s="8"/>
      <c r="J4641" s="425"/>
      <c r="K4641"/>
      <c r="L4641"/>
      <c r="M4641"/>
      <c r="N4641"/>
      <c r="O4641"/>
      <c r="P4641"/>
      <c r="Q4641"/>
      <c r="R4641"/>
      <c r="S4641"/>
      <c r="T4641"/>
      <c r="U4641"/>
    </row>
    <row r="4642" spans="1:21" ht="15.75" customHeight="1">
      <c r="A4642"/>
      <c r="B4642"/>
      <c r="C4642"/>
      <c r="D4642"/>
      <c r="E4642"/>
      <c r="F4642"/>
      <c r="G4642"/>
      <c r="H4642"/>
      <c r="I4642" s="8"/>
      <c r="J4642" s="425"/>
      <c r="K4642"/>
      <c r="L4642"/>
      <c r="M4642"/>
      <c r="N4642"/>
      <c r="O4642"/>
      <c r="P4642"/>
      <c r="Q4642"/>
      <c r="R4642"/>
      <c r="S4642"/>
      <c r="T4642"/>
      <c r="U4642"/>
    </row>
    <row r="4643" spans="1:21" ht="15.75" customHeight="1">
      <c r="A4643"/>
      <c r="B4643"/>
      <c r="C4643"/>
      <c r="D4643"/>
      <c r="E4643"/>
      <c r="F4643"/>
      <c r="G4643"/>
      <c r="H4643"/>
      <c r="I4643" s="8"/>
      <c r="J4643" s="425"/>
      <c r="K4643"/>
      <c r="L4643"/>
      <c r="M4643"/>
      <c r="N4643"/>
      <c r="O4643"/>
      <c r="P4643"/>
      <c r="Q4643"/>
      <c r="R4643"/>
      <c r="S4643"/>
      <c r="T4643"/>
      <c r="U4643"/>
    </row>
    <row r="4644" spans="1:21" ht="15.75" customHeight="1">
      <c r="A4644"/>
      <c r="B4644"/>
      <c r="C4644"/>
      <c r="D4644"/>
      <c r="E4644"/>
      <c r="F4644"/>
      <c r="G4644"/>
      <c r="H4644"/>
      <c r="I4644" s="8"/>
      <c r="J4644" s="425"/>
      <c r="K4644"/>
      <c r="L4644"/>
      <c r="M4644"/>
      <c r="N4644"/>
      <c r="O4644"/>
      <c r="P4644"/>
      <c r="Q4644"/>
      <c r="R4644"/>
      <c r="S4644"/>
      <c r="T4644"/>
      <c r="U4644"/>
    </row>
    <row r="4645" spans="1:21" ht="15.75" customHeight="1">
      <c r="A4645"/>
      <c r="B4645"/>
      <c r="C4645"/>
      <c r="D4645"/>
      <c r="E4645"/>
      <c r="F4645"/>
      <c r="G4645"/>
      <c r="H4645"/>
      <c r="I4645" s="8"/>
      <c r="J4645" s="425"/>
      <c r="K4645"/>
      <c r="L4645"/>
      <c r="M4645"/>
      <c r="N4645"/>
      <c r="O4645"/>
      <c r="P4645"/>
      <c r="Q4645"/>
      <c r="R4645"/>
      <c r="S4645"/>
      <c r="T4645"/>
      <c r="U4645"/>
    </row>
    <row r="4646" spans="1:21" ht="15.75" customHeight="1">
      <c r="A4646"/>
      <c r="B4646"/>
      <c r="C4646"/>
      <c r="D4646"/>
      <c r="E4646"/>
      <c r="F4646"/>
      <c r="G4646"/>
      <c r="H4646"/>
      <c r="I4646" s="8"/>
      <c r="J4646" s="425"/>
      <c r="K4646"/>
      <c r="L4646"/>
      <c r="M4646"/>
      <c r="N4646"/>
      <c r="O4646"/>
      <c r="P4646"/>
      <c r="Q4646"/>
      <c r="R4646"/>
      <c r="S4646"/>
      <c r="T4646"/>
      <c r="U4646"/>
    </row>
    <row r="4647" spans="1:21" ht="15.75" customHeight="1">
      <c r="A4647"/>
      <c r="B4647"/>
      <c r="C4647"/>
      <c r="D4647"/>
      <c r="E4647"/>
      <c r="F4647"/>
      <c r="G4647"/>
      <c r="H4647"/>
      <c r="I4647" s="8"/>
      <c r="J4647" s="425"/>
      <c r="K4647"/>
      <c r="L4647"/>
      <c r="M4647"/>
      <c r="N4647"/>
      <c r="O4647"/>
      <c r="P4647"/>
      <c r="Q4647"/>
      <c r="R4647"/>
      <c r="S4647"/>
      <c r="T4647"/>
      <c r="U4647"/>
    </row>
    <row r="4648" spans="1:21" ht="15.75" customHeight="1">
      <c r="A4648"/>
      <c r="B4648"/>
      <c r="C4648"/>
      <c r="D4648"/>
      <c r="E4648"/>
      <c r="F4648"/>
      <c r="G4648"/>
      <c r="H4648"/>
      <c r="I4648" s="8"/>
      <c r="J4648" s="425"/>
      <c r="K4648"/>
      <c r="L4648"/>
      <c r="M4648"/>
      <c r="N4648"/>
      <c r="O4648"/>
      <c r="P4648"/>
      <c r="Q4648"/>
      <c r="R4648"/>
      <c r="S4648"/>
      <c r="T4648"/>
      <c r="U4648"/>
    </row>
    <row r="4649" spans="1:21" ht="15.75" customHeight="1">
      <c r="A4649"/>
      <c r="B4649"/>
      <c r="C4649"/>
      <c r="D4649"/>
      <c r="E4649"/>
      <c r="F4649"/>
      <c r="G4649"/>
      <c r="H4649"/>
      <c r="I4649" s="8"/>
      <c r="J4649" s="425"/>
      <c r="K4649"/>
      <c r="L4649"/>
      <c r="M4649"/>
      <c r="N4649"/>
      <c r="O4649"/>
      <c r="P4649"/>
      <c r="Q4649"/>
      <c r="R4649"/>
      <c r="S4649"/>
      <c r="T4649"/>
      <c r="U4649"/>
    </row>
    <row r="4650" spans="1:21" ht="15.75" customHeight="1">
      <c r="A4650"/>
      <c r="B4650"/>
      <c r="C4650"/>
      <c r="D4650"/>
      <c r="E4650"/>
      <c r="F4650"/>
      <c r="G4650"/>
      <c r="H4650"/>
      <c r="I4650" s="8"/>
      <c r="J4650" s="425"/>
      <c r="K4650"/>
      <c r="L4650"/>
      <c r="M4650"/>
      <c r="N4650"/>
      <c r="O4650"/>
      <c r="P4650"/>
      <c r="Q4650"/>
      <c r="R4650"/>
      <c r="S4650"/>
      <c r="T4650"/>
      <c r="U4650"/>
    </row>
    <row r="4651" spans="1:21" ht="15.75" customHeight="1">
      <c r="A4651"/>
      <c r="B4651"/>
      <c r="C4651"/>
      <c r="D4651"/>
      <c r="E4651"/>
      <c r="F4651"/>
      <c r="G4651"/>
      <c r="H4651"/>
      <c r="I4651" s="8"/>
      <c r="J4651" s="425"/>
      <c r="K4651"/>
      <c r="L4651"/>
      <c r="M4651"/>
      <c r="N4651"/>
      <c r="O4651"/>
      <c r="P4651"/>
      <c r="Q4651"/>
      <c r="R4651"/>
      <c r="S4651"/>
      <c r="T4651"/>
      <c r="U4651"/>
    </row>
    <row r="4652" spans="1:21" ht="15.75" customHeight="1">
      <c r="A4652"/>
      <c r="B4652"/>
      <c r="C4652"/>
      <c r="D4652"/>
      <c r="E4652"/>
      <c r="F4652"/>
      <c r="G4652"/>
      <c r="H4652"/>
      <c r="I4652" s="8"/>
      <c r="J4652" s="425"/>
      <c r="K4652"/>
      <c r="L4652"/>
      <c r="M4652"/>
      <c r="N4652"/>
      <c r="O4652"/>
      <c r="P4652"/>
      <c r="Q4652"/>
      <c r="R4652"/>
      <c r="S4652"/>
      <c r="T4652"/>
      <c r="U4652"/>
    </row>
    <row r="4653" spans="1:21" ht="15.75" customHeight="1">
      <c r="A4653"/>
      <c r="B4653"/>
      <c r="C4653"/>
      <c r="D4653"/>
      <c r="E4653"/>
      <c r="F4653"/>
      <c r="G4653"/>
      <c r="H4653"/>
      <c r="I4653" s="8"/>
      <c r="J4653" s="425"/>
      <c r="K4653"/>
      <c r="L4653"/>
      <c r="M4653"/>
      <c r="N4653"/>
      <c r="O4653"/>
      <c r="P4653"/>
      <c r="Q4653"/>
      <c r="R4653"/>
      <c r="S4653"/>
      <c r="T4653"/>
      <c r="U4653"/>
    </row>
    <row r="4654" spans="1:21" ht="15.75" customHeight="1">
      <c r="A4654"/>
      <c r="B4654"/>
      <c r="C4654"/>
      <c r="D4654"/>
      <c r="E4654"/>
      <c r="F4654"/>
      <c r="G4654"/>
      <c r="H4654"/>
      <c r="I4654" s="8"/>
      <c r="J4654" s="425"/>
      <c r="K4654"/>
      <c r="L4654"/>
      <c r="M4654"/>
      <c r="N4654"/>
      <c r="O4654"/>
      <c r="P4654"/>
      <c r="Q4654"/>
      <c r="R4654"/>
      <c r="S4654"/>
      <c r="T4654"/>
      <c r="U4654"/>
    </row>
    <row r="4655" spans="1:21" ht="15.75" customHeight="1">
      <c r="A4655"/>
      <c r="B4655"/>
      <c r="C4655"/>
      <c r="D4655"/>
      <c r="E4655"/>
      <c r="F4655"/>
      <c r="G4655"/>
      <c r="H4655"/>
      <c r="I4655" s="8"/>
      <c r="J4655" s="425"/>
      <c r="K4655"/>
      <c r="L4655"/>
      <c r="M4655"/>
      <c r="N4655"/>
      <c r="O4655"/>
      <c r="P4655"/>
      <c r="Q4655"/>
      <c r="R4655"/>
      <c r="S4655"/>
      <c r="T4655"/>
      <c r="U4655"/>
    </row>
    <row r="4656" spans="1:21" ht="15.75" customHeight="1">
      <c r="A4656"/>
      <c r="B4656"/>
      <c r="C4656"/>
      <c r="D4656"/>
      <c r="E4656"/>
      <c r="F4656"/>
      <c r="G4656"/>
      <c r="H4656"/>
      <c r="I4656" s="8"/>
      <c r="J4656" s="425"/>
      <c r="K4656"/>
      <c r="L4656"/>
      <c r="M4656"/>
      <c r="N4656"/>
      <c r="O4656"/>
      <c r="P4656"/>
      <c r="Q4656"/>
      <c r="R4656"/>
      <c r="S4656"/>
      <c r="T4656"/>
      <c r="U4656"/>
    </row>
    <row r="4657" spans="1:21" ht="15.75" customHeight="1">
      <c r="A4657"/>
      <c r="B4657"/>
      <c r="C4657"/>
      <c r="D4657"/>
      <c r="E4657"/>
      <c r="F4657"/>
      <c r="G4657"/>
      <c r="H4657"/>
      <c r="I4657" s="8"/>
      <c r="J4657" s="425"/>
      <c r="K4657"/>
      <c r="L4657"/>
      <c r="M4657"/>
      <c r="N4657"/>
      <c r="O4657"/>
      <c r="P4657"/>
      <c r="Q4657"/>
      <c r="R4657"/>
      <c r="S4657"/>
      <c r="T4657"/>
      <c r="U4657"/>
    </row>
    <row r="4658" spans="1:21" ht="15.75" customHeight="1">
      <c r="A4658"/>
      <c r="B4658"/>
      <c r="C4658"/>
      <c r="D4658"/>
      <c r="E4658"/>
      <c r="F4658"/>
      <c r="G4658"/>
      <c r="H4658"/>
      <c r="I4658" s="8"/>
      <c r="J4658" s="425"/>
      <c r="K4658"/>
      <c r="L4658"/>
      <c r="M4658"/>
      <c r="N4658"/>
      <c r="O4658"/>
      <c r="P4658"/>
      <c r="Q4658"/>
      <c r="R4658"/>
      <c r="S4658"/>
      <c r="T4658"/>
      <c r="U4658"/>
    </row>
    <row r="4659" spans="1:21" ht="15.75" customHeight="1">
      <c r="A4659"/>
      <c r="B4659"/>
      <c r="C4659"/>
      <c r="D4659"/>
      <c r="E4659"/>
      <c r="F4659"/>
      <c r="G4659"/>
      <c r="H4659"/>
      <c r="I4659" s="8"/>
      <c r="J4659" s="425"/>
      <c r="K4659"/>
      <c r="L4659"/>
      <c r="M4659"/>
      <c r="N4659"/>
      <c r="O4659"/>
      <c r="P4659"/>
      <c r="Q4659"/>
      <c r="R4659"/>
      <c r="S4659"/>
      <c r="T4659"/>
      <c r="U4659"/>
    </row>
    <row r="4660" spans="1:21" ht="15.75" customHeight="1">
      <c r="A4660"/>
      <c r="B4660"/>
      <c r="C4660"/>
      <c r="D4660"/>
      <c r="E4660"/>
      <c r="F4660"/>
      <c r="G4660"/>
      <c r="H4660"/>
      <c r="I4660" s="8"/>
      <c r="J4660" s="425"/>
      <c r="K4660"/>
      <c r="L4660"/>
      <c r="M4660"/>
      <c r="N4660"/>
      <c r="O4660"/>
      <c r="P4660"/>
      <c r="Q4660"/>
      <c r="R4660"/>
      <c r="S4660"/>
      <c r="T4660"/>
      <c r="U4660"/>
    </row>
    <row r="4661" spans="1:21" ht="15.75" customHeight="1">
      <c r="A4661"/>
      <c r="B4661"/>
      <c r="C4661"/>
      <c r="D4661"/>
      <c r="E4661"/>
      <c r="F4661"/>
      <c r="G4661"/>
      <c r="H4661"/>
      <c r="I4661" s="8"/>
      <c r="J4661" s="425"/>
      <c r="K4661"/>
      <c r="L4661"/>
      <c r="M4661"/>
      <c r="N4661"/>
      <c r="O4661"/>
      <c r="P4661"/>
      <c r="Q4661"/>
      <c r="R4661"/>
      <c r="S4661"/>
      <c r="T4661"/>
      <c r="U4661"/>
    </row>
    <row r="4662" spans="1:21" ht="15.75" customHeight="1">
      <c r="A4662"/>
      <c r="B4662"/>
      <c r="C4662"/>
      <c r="D4662"/>
      <c r="E4662"/>
      <c r="F4662"/>
      <c r="G4662"/>
      <c r="H4662"/>
      <c r="I4662" s="8"/>
      <c r="J4662" s="425"/>
      <c r="K4662"/>
      <c r="L4662"/>
      <c r="M4662"/>
      <c r="N4662"/>
      <c r="O4662"/>
      <c r="P4662"/>
      <c r="Q4662"/>
      <c r="R4662"/>
      <c r="S4662"/>
      <c r="T4662"/>
      <c r="U4662"/>
    </row>
    <row r="4663" spans="1:21" ht="15.75" customHeight="1">
      <c r="A4663"/>
      <c r="B4663"/>
      <c r="C4663"/>
      <c r="D4663"/>
      <c r="E4663"/>
      <c r="F4663"/>
      <c r="G4663"/>
      <c r="H4663"/>
      <c r="I4663" s="8"/>
      <c r="J4663" s="425"/>
      <c r="K4663"/>
      <c r="L4663"/>
      <c r="M4663"/>
      <c r="N4663"/>
      <c r="O4663"/>
      <c r="P4663"/>
      <c r="Q4663"/>
      <c r="R4663"/>
      <c r="S4663"/>
      <c r="T4663"/>
      <c r="U4663"/>
    </row>
    <row r="4664" spans="1:21" ht="15.75" customHeight="1">
      <c r="A4664"/>
      <c r="B4664"/>
      <c r="C4664"/>
      <c r="D4664"/>
      <c r="E4664"/>
      <c r="F4664"/>
      <c r="G4664"/>
      <c r="H4664"/>
      <c r="I4664" s="8"/>
      <c r="J4664" s="425"/>
      <c r="K4664"/>
      <c r="L4664"/>
      <c r="M4664"/>
      <c r="N4664"/>
      <c r="O4664"/>
      <c r="P4664"/>
      <c r="Q4664"/>
      <c r="R4664"/>
      <c r="S4664"/>
      <c r="T4664"/>
      <c r="U4664"/>
    </row>
    <row r="4665" spans="1:21" ht="15.75" customHeight="1">
      <c r="A4665"/>
      <c r="B4665"/>
      <c r="C4665"/>
      <c r="D4665"/>
      <c r="E4665"/>
      <c r="F4665"/>
      <c r="G4665"/>
      <c r="H4665"/>
      <c r="I4665" s="8"/>
      <c r="J4665" s="425"/>
      <c r="K4665"/>
      <c r="L4665"/>
      <c r="M4665"/>
      <c r="N4665"/>
      <c r="O4665"/>
      <c r="P4665"/>
      <c r="Q4665"/>
      <c r="R4665"/>
      <c r="S4665"/>
      <c r="T4665"/>
      <c r="U4665"/>
    </row>
    <row r="4666" spans="1:21" ht="15.75" customHeight="1">
      <c r="A4666"/>
      <c r="B4666"/>
      <c r="C4666"/>
      <c r="D4666"/>
      <c r="E4666"/>
      <c r="F4666"/>
      <c r="G4666"/>
      <c r="H4666"/>
      <c r="I4666" s="8"/>
      <c r="J4666" s="425"/>
      <c r="K4666"/>
      <c r="L4666"/>
      <c r="M4666"/>
      <c r="N4666"/>
      <c r="O4666"/>
      <c r="P4666"/>
      <c r="Q4666"/>
      <c r="R4666"/>
      <c r="S4666"/>
      <c r="T4666"/>
      <c r="U4666"/>
    </row>
    <row r="4667" spans="1:21" ht="15.75" customHeight="1">
      <c r="A4667"/>
      <c r="B4667"/>
      <c r="C4667"/>
      <c r="D4667"/>
      <c r="E4667"/>
      <c r="F4667"/>
      <c r="G4667"/>
      <c r="H4667"/>
      <c r="I4667" s="8"/>
      <c r="J4667" s="425"/>
      <c r="K4667"/>
      <c r="L4667"/>
      <c r="M4667"/>
      <c r="N4667"/>
      <c r="O4667"/>
      <c r="P4667"/>
      <c r="Q4667"/>
      <c r="R4667"/>
      <c r="S4667"/>
      <c r="T4667"/>
      <c r="U4667"/>
    </row>
    <row r="4668" spans="1:21" ht="15.75" customHeight="1">
      <c r="A4668"/>
      <c r="B4668"/>
      <c r="C4668"/>
      <c r="D4668"/>
      <c r="E4668"/>
      <c r="F4668"/>
      <c r="G4668"/>
      <c r="H4668"/>
      <c r="I4668" s="8"/>
      <c r="J4668" s="425"/>
      <c r="K4668"/>
      <c r="L4668"/>
      <c r="M4668"/>
      <c r="N4668"/>
      <c r="O4668"/>
      <c r="P4668"/>
      <c r="Q4668"/>
      <c r="R4668"/>
      <c r="S4668"/>
      <c r="T4668"/>
      <c r="U4668"/>
    </row>
    <row r="4669" spans="1:21" ht="15.75" customHeight="1">
      <c r="A4669"/>
      <c r="B4669"/>
      <c r="C4669"/>
      <c r="D4669"/>
      <c r="E4669"/>
      <c r="F4669"/>
      <c r="G4669"/>
      <c r="H4669"/>
      <c r="I4669" s="8"/>
      <c r="J4669" s="425"/>
      <c r="K4669"/>
      <c r="L4669"/>
      <c r="M4669"/>
      <c r="N4669"/>
      <c r="O4669"/>
      <c r="P4669"/>
      <c r="Q4669"/>
      <c r="R4669"/>
      <c r="S4669"/>
      <c r="T4669"/>
      <c r="U4669"/>
    </row>
    <row r="4670" spans="1:21" ht="15.75" customHeight="1">
      <c r="A4670"/>
      <c r="B4670"/>
      <c r="C4670"/>
      <c r="D4670"/>
      <c r="E4670"/>
      <c r="F4670"/>
      <c r="G4670"/>
      <c r="H4670"/>
      <c r="I4670" s="8"/>
      <c r="J4670" s="425"/>
      <c r="K4670"/>
      <c r="L4670"/>
      <c r="M4670"/>
      <c r="N4670"/>
      <c r="O4670"/>
      <c r="P4670"/>
      <c r="Q4670"/>
      <c r="R4670"/>
      <c r="S4670"/>
      <c r="T4670"/>
      <c r="U4670"/>
    </row>
    <row r="4671" spans="1:21" ht="15.75" customHeight="1">
      <c r="A4671"/>
      <c r="B4671"/>
      <c r="C4671"/>
      <c r="D4671"/>
      <c r="E4671"/>
      <c r="F4671"/>
      <c r="G4671"/>
      <c r="H4671"/>
      <c r="I4671" s="8"/>
      <c r="J4671" s="425"/>
      <c r="K4671"/>
      <c r="L4671"/>
      <c r="M4671"/>
      <c r="N4671"/>
      <c r="O4671"/>
      <c r="P4671"/>
      <c r="Q4671"/>
      <c r="R4671"/>
      <c r="S4671"/>
      <c r="T4671"/>
      <c r="U4671"/>
    </row>
    <row r="4672" spans="1:21" ht="15.75" customHeight="1">
      <c r="A4672"/>
      <c r="B4672"/>
      <c r="C4672"/>
      <c r="D4672"/>
      <c r="E4672"/>
      <c r="F4672"/>
      <c r="G4672"/>
      <c r="H4672"/>
      <c r="I4672" s="8"/>
      <c r="J4672" s="425"/>
      <c r="K4672"/>
      <c r="L4672"/>
      <c r="M4672"/>
      <c r="N4672"/>
      <c r="O4672"/>
      <c r="P4672"/>
      <c r="Q4672"/>
      <c r="R4672"/>
      <c r="S4672"/>
      <c r="T4672"/>
      <c r="U4672"/>
    </row>
    <row r="4673" spans="1:21" ht="15.75" customHeight="1">
      <c r="A4673"/>
      <c r="B4673"/>
      <c r="C4673"/>
      <c r="D4673"/>
      <c r="E4673"/>
      <c r="F4673"/>
      <c r="G4673"/>
      <c r="H4673"/>
      <c r="I4673" s="8"/>
      <c r="J4673" s="425"/>
      <c r="K4673"/>
      <c r="L4673"/>
      <c r="M4673"/>
      <c r="N4673"/>
      <c r="O4673"/>
      <c r="P4673"/>
      <c r="Q4673"/>
      <c r="R4673"/>
      <c r="S4673"/>
      <c r="T4673"/>
      <c r="U4673"/>
    </row>
    <row r="4674" spans="1:21" ht="15.75" customHeight="1">
      <c r="A4674"/>
      <c r="B4674"/>
      <c r="C4674"/>
      <c r="D4674"/>
      <c r="E4674"/>
      <c r="F4674"/>
      <c r="G4674"/>
      <c r="H4674"/>
      <c r="I4674" s="8"/>
      <c r="J4674" s="425"/>
      <c r="K4674"/>
      <c r="L4674"/>
      <c r="M4674"/>
      <c r="N4674"/>
      <c r="O4674"/>
      <c r="P4674"/>
      <c r="Q4674"/>
      <c r="R4674"/>
      <c r="S4674"/>
      <c r="T4674"/>
      <c r="U4674"/>
    </row>
    <row r="4675" spans="1:21" ht="15.75" customHeight="1">
      <c r="A4675"/>
      <c r="B4675"/>
      <c r="C4675"/>
      <c r="D4675"/>
      <c r="E4675"/>
      <c r="F4675"/>
      <c r="G4675"/>
      <c r="H4675"/>
      <c r="I4675" s="8"/>
      <c r="J4675" s="425"/>
      <c r="K4675"/>
      <c r="L4675"/>
      <c r="M4675"/>
      <c r="N4675"/>
      <c r="O4675"/>
      <c r="P4675"/>
      <c r="Q4675"/>
      <c r="R4675"/>
      <c r="S4675"/>
      <c r="T4675"/>
      <c r="U4675"/>
    </row>
    <row r="4676" spans="1:21" ht="15.75" customHeight="1">
      <c r="A4676"/>
      <c r="B4676"/>
      <c r="C4676"/>
      <c r="D4676"/>
      <c r="E4676"/>
      <c r="F4676"/>
      <c r="G4676"/>
      <c r="H4676"/>
      <c r="I4676" s="8"/>
      <c r="J4676" s="425"/>
      <c r="K4676"/>
      <c r="L4676"/>
      <c r="M4676"/>
      <c r="N4676"/>
      <c r="O4676"/>
      <c r="P4676"/>
      <c r="Q4676"/>
      <c r="R4676"/>
      <c r="S4676"/>
      <c r="T4676"/>
      <c r="U4676"/>
    </row>
    <row r="4677" spans="1:21" ht="15.75" customHeight="1">
      <c r="A4677"/>
      <c r="B4677"/>
      <c r="C4677"/>
      <c r="D4677"/>
      <c r="E4677"/>
      <c r="F4677"/>
      <c r="G4677"/>
      <c r="H4677"/>
      <c r="I4677" s="8"/>
      <c r="J4677" s="425"/>
      <c r="K4677"/>
      <c r="L4677"/>
      <c r="M4677"/>
      <c r="N4677"/>
      <c r="O4677"/>
      <c r="P4677"/>
      <c r="Q4677"/>
      <c r="R4677"/>
      <c r="S4677"/>
      <c r="T4677"/>
      <c r="U4677"/>
    </row>
    <row r="4678" spans="1:21" ht="15.75" customHeight="1">
      <c r="A4678"/>
      <c r="B4678"/>
      <c r="C4678"/>
      <c r="D4678"/>
      <c r="E4678"/>
      <c r="F4678"/>
      <c r="G4678"/>
      <c r="H4678"/>
      <c r="I4678" s="8"/>
      <c r="J4678" s="425"/>
      <c r="K4678"/>
      <c r="L4678"/>
      <c r="M4678"/>
      <c r="N4678"/>
      <c r="O4678"/>
      <c r="P4678"/>
      <c r="Q4678"/>
      <c r="R4678"/>
      <c r="S4678"/>
      <c r="T4678"/>
      <c r="U4678"/>
    </row>
    <row r="4679" spans="1:21" ht="15.75" customHeight="1">
      <c r="A4679"/>
      <c r="B4679"/>
      <c r="C4679"/>
      <c r="D4679"/>
      <c r="E4679"/>
      <c r="F4679"/>
      <c r="G4679"/>
      <c r="H4679"/>
      <c r="I4679" s="8"/>
      <c r="J4679" s="425"/>
      <c r="K4679"/>
      <c r="L4679"/>
      <c r="M4679"/>
      <c r="N4679"/>
      <c r="O4679"/>
      <c r="P4679"/>
      <c r="Q4679"/>
      <c r="R4679"/>
      <c r="S4679"/>
      <c r="T4679"/>
      <c r="U4679"/>
    </row>
    <row r="4680" spans="1:21" ht="15.75" customHeight="1">
      <c r="A4680"/>
      <c r="B4680"/>
      <c r="C4680"/>
      <c r="D4680"/>
      <c r="E4680"/>
      <c r="F4680"/>
      <c r="G4680"/>
      <c r="H4680"/>
      <c r="I4680" s="8"/>
      <c r="J4680" s="425"/>
      <c r="K4680"/>
      <c r="L4680"/>
      <c r="M4680"/>
      <c r="N4680"/>
      <c r="O4680"/>
      <c r="P4680"/>
      <c r="Q4680"/>
      <c r="R4680"/>
      <c r="S4680"/>
      <c r="T4680"/>
      <c r="U4680"/>
    </row>
    <row r="4681" spans="1:21" ht="15.75" customHeight="1">
      <c r="A4681"/>
      <c r="B4681"/>
      <c r="C4681"/>
      <c r="D4681"/>
      <c r="E4681"/>
      <c r="F4681"/>
      <c r="G4681"/>
      <c r="H4681"/>
      <c r="I4681" s="8"/>
      <c r="J4681" s="425"/>
      <c r="K4681"/>
      <c r="L4681"/>
      <c r="M4681"/>
      <c r="N4681"/>
      <c r="O4681"/>
      <c r="P4681"/>
      <c r="Q4681"/>
      <c r="R4681"/>
      <c r="S4681"/>
      <c r="T4681"/>
      <c r="U4681"/>
    </row>
    <row r="4682" spans="1:21" ht="15.75" customHeight="1">
      <c r="A4682"/>
      <c r="B4682"/>
      <c r="C4682"/>
      <c r="D4682"/>
      <c r="E4682"/>
      <c r="F4682"/>
      <c r="G4682"/>
      <c r="H4682"/>
      <c r="I4682" s="8"/>
      <c r="J4682" s="425"/>
      <c r="K4682"/>
      <c r="L4682"/>
      <c r="M4682"/>
      <c r="N4682"/>
      <c r="O4682"/>
      <c r="P4682"/>
      <c r="Q4682"/>
      <c r="R4682"/>
      <c r="S4682"/>
      <c r="T4682"/>
      <c r="U4682"/>
    </row>
    <row r="4683" spans="1:21" ht="15.75" customHeight="1">
      <c r="A4683"/>
      <c r="B4683"/>
      <c r="C4683"/>
      <c r="D4683"/>
      <c r="E4683"/>
      <c r="F4683"/>
      <c r="G4683"/>
      <c r="H4683"/>
      <c r="I4683" s="8"/>
      <c r="J4683" s="425"/>
      <c r="K4683"/>
      <c r="L4683"/>
      <c r="M4683"/>
      <c r="N4683"/>
      <c r="O4683"/>
      <c r="P4683"/>
      <c r="Q4683"/>
      <c r="R4683"/>
      <c r="S4683"/>
      <c r="T4683"/>
      <c r="U4683"/>
    </row>
    <row r="4684" spans="1:21" ht="15.75" customHeight="1">
      <c r="A4684"/>
      <c r="B4684"/>
      <c r="C4684"/>
      <c r="D4684"/>
      <c r="E4684"/>
      <c r="F4684"/>
      <c r="G4684"/>
      <c r="H4684"/>
      <c r="I4684" s="8"/>
      <c r="J4684" s="425"/>
      <c r="K4684"/>
      <c r="L4684"/>
      <c r="M4684"/>
      <c r="N4684"/>
      <c r="O4684"/>
      <c r="P4684"/>
      <c r="Q4684"/>
      <c r="R4684"/>
      <c r="S4684"/>
      <c r="T4684"/>
      <c r="U4684"/>
    </row>
    <row r="4685" spans="1:21" ht="15.75" customHeight="1">
      <c r="A4685"/>
      <c r="B4685"/>
      <c r="C4685"/>
      <c r="D4685"/>
      <c r="E4685"/>
      <c r="F4685"/>
      <c r="G4685"/>
      <c r="H4685"/>
      <c r="I4685" s="8"/>
      <c r="J4685" s="425"/>
      <c r="K4685"/>
      <c r="L4685"/>
      <c r="M4685"/>
      <c r="N4685"/>
      <c r="O4685"/>
      <c r="P4685"/>
      <c r="Q4685"/>
      <c r="R4685"/>
      <c r="S4685"/>
      <c r="T4685"/>
      <c r="U4685"/>
    </row>
    <row r="4686" spans="1:21" ht="15.75" customHeight="1">
      <c r="A4686"/>
      <c r="B4686"/>
      <c r="C4686"/>
      <c r="D4686"/>
      <c r="E4686"/>
      <c r="F4686"/>
      <c r="G4686"/>
      <c r="H4686"/>
      <c r="I4686" s="8"/>
      <c r="J4686" s="425"/>
      <c r="K4686"/>
      <c r="L4686"/>
      <c r="M4686"/>
      <c r="N4686"/>
      <c r="O4686"/>
      <c r="P4686"/>
      <c r="Q4686"/>
      <c r="R4686"/>
      <c r="S4686"/>
      <c r="T4686"/>
      <c r="U4686"/>
    </row>
    <row r="4687" spans="1:21" ht="15.75" customHeight="1">
      <c r="A4687"/>
      <c r="B4687"/>
      <c r="C4687"/>
      <c r="D4687"/>
      <c r="E4687"/>
      <c r="F4687"/>
      <c r="G4687"/>
      <c r="H4687"/>
      <c r="I4687" s="8"/>
      <c r="J4687" s="425"/>
      <c r="K4687"/>
      <c r="L4687"/>
      <c r="M4687"/>
      <c r="N4687"/>
      <c r="O4687"/>
      <c r="P4687"/>
      <c r="Q4687"/>
      <c r="R4687"/>
      <c r="S4687"/>
      <c r="T4687"/>
      <c r="U4687"/>
    </row>
    <row r="4688" spans="1:21" ht="15.75" customHeight="1">
      <c r="A4688"/>
      <c r="B4688"/>
      <c r="C4688"/>
      <c r="D4688"/>
      <c r="E4688"/>
      <c r="F4688"/>
      <c r="G4688"/>
      <c r="H4688"/>
      <c r="I4688" s="8"/>
      <c r="J4688" s="425"/>
      <c r="K4688"/>
      <c r="L4688"/>
      <c r="M4688"/>
      <c r="N4688"/>
      <c r="O4688"/>
      <c r="P4688"/>
      <c r="Q4688"/>
      <c r="R4688"/>
      <c r="S4688"/>
      <c r="T4688"/>
      <c r="U4688"/>
    </row>
    <row r="4689" spans="1:21" ht="15.75" customHeight="1">
      <c r="A4689"/>
      <c r="B4689"/>
      <c r="C4689"/>
      <c r="D4689"/>
      <c r="E4689"/>
      <c r="F4689"/>
      <c r="G4689"/>
      <c r="H4689"/>
      <c r="I4689" s="8"/>
      <c r="J4689" s="425"/>
      <c r="K4689"/>
      <c r="L4689"/>
      <c r="M4689"/>
      <c r="N4689"/>
      <c r="O4689"/>
      <c r="P4689"/>
      <c r="Q4689"/>
      <c r="R4689"/>
      <c r="S4689"/>
      <c r="T4689"/>
      <c r="U4689"/>
    </row>
    <row r="4690" spans="1:21" ht="15.75" customHeight="1">
      <c r="A4690"/>
      <c r="B4690"/>
      <c r="C4690"/>
      <c r="D4690"/>
      <c r="E4690"/>
      <c r="F4690"/>
      <c r="G4690"/>
      <c r="H4690"/>
      <c r="I4690" s="8"/>
      <c r="J4690" s="425"/>
      <c r="K4690"/>
      <c r="L4690"/>
      <c r="M4690"/>
      <c r="N4690"/>
      <c r="O4690"/>
      <c r="P4690"/>
      <c r="Q4690"/>
      <c r="R4690"/>
      <c r="S4690"/>
      <c r="T4690"/>
      <c r="U4690"/>
    </row>
    <row r="4691" spans="1:21" ht="15.75" customHeight="1">
      <c r="A4691"/>
      <c r="B4691"/>
      <c r="C4691"/>
      <c r="D4691"/>
      <c r="E4691"/>
      <c r="F4691"/>
      <c r="G4691"/>
      <c r="H4691"/>
      <c r="I4691" s="8"/>
      <c r="J4691" s="425"/>
      <c r="K4691"/>
      <c r="L4691"/>
      <c r="M4691"/>
      <c r="N4691"/>
      <c r="O4691"/>
      <c r="P4691"/>
      <c r="Q4691"/>
      <c r="R4691"/>
      <c r="S4691"/>
      <c r="T4691"/>
      <c r="U4691"/>
    </row>
    <row r="4692" spans="1:21" ht="15.75" customHeight="1">
      <c r="A4692"/>
      <c r="B4692"/>
      <c r="C4692"/>
      <c r="D4692"/>
      <c r="E4692"/>
      <c r="F4692"/>
      <c r="G4692"/>
      <c r="H4692"/>
      <c r="I4692" s="8"/>
      <c r="J4692" s="425"/>
      <c r="K4692"/>
      <c r="L4692"/>
      <c r="M4692"/>
      <c r="N4692"/>
      <c r="O4692"/>
      <c r="P4692"/>
      <c r="Q4692"/>
      <c r="R4692"/>
      <c r="S4692"/>
      <c r="T4692"/>
      <c r="U4692"/>
    </row>
    <row r="4693" spans="1:21" ht="15.75" customHeight="1">
      <c r="A4693"/>
      <c r="B4693"/>
      <c r="C4693"/>
      <c r="D4693"/>
      <c r="E4693"/>
      <c r="F4693"/>
      <c r="G4693"/>
      <c r="H4693"/>
      <c r="I4693" s="8"/>
      <c r="J4693" s="425"/>
      <c r="K4693"/>
      <c r="L4693"/>
      <c r="M4693"/>
      <c r="N4693"/>
      <c r="O4693"/>
      <c r="P4693"/>
      <c r="Q4693"/>
      <c r="R4693"/>
      <c r="S4693"/>
      <c r="T4693"/>
      <c r="U4693"/>
    </row>
    <row r="4694" spans="1:21" ht="15.75" customHeight="1">
      <c r="A4694"/>
      <c r="B4694"/>
      <c r="C4694"/>
      <c r="D4694"/>
      <c r="E4694"/>
      <c r="F4694"/>
      <c r="G4694"/>
      <c r="H4694"/>
      <c r="I4694" s="8"/>
      <c r="J4694" s="425"/>
      <c r="K4694"/>
      <c r="L4694"/>
      <c r="M4694"/>
      <c r="N4694"/>
      <c r="O4694"/>
      <c r="P4694"/>
      <c r="Q4694"/>
      <c r="R4694"/>
      <c r="S4694"/>
      <c r="T4694"/>
      <c r="U4694"/>
    </row>
    <row r="4695" spans="1:21" ht="15.75" customHeight="1">
      <c r="A4695"/>
      <c r="B4695"/>
      <c r="C4695"/>
      <c r="D4695"/>
      <c r="E4695"/>
      <c r="F4695"/>
      <c r="G4695"/>
      <c r="H4695"/>
      <c r="I4695" s="8"/>
      <c r="J4695" s="425"/>
      <c r="K4695"/>
      <c r="L4695"/>
      <c r="M4695"/>
      <c r="N4695"/>
      <c r="O4695"/>
      <c r="P4695"/>
      <c r="Q4695"/>
      <c r="R4695"/>
      <c r="S4695"/>
      <c r="T4695"/>
      <c r="U4695"/>
    </row>
    <row r="4696" spans="1:21" ht="15.75" customHeight="1">
      <c r="A4696"/>
      <c r="B4696"/>
      <c r="C4696"/>
      <c r="D4696"/>
      <c r="E4696"/>
      <c r="F4696"/>
      <c r="G4696"/>
      <c r="H4696"/>
      <c r="I4696" s="8"/>
      <c r="J4696" s="425"/>
      <c r="K4696"/>
      <c r="L4696"/>
      <c r="M4696"/>
      <c r="N4696"/>
      <c r="O4696"/>
      <c r="P4696"/>
      <c r="Q4696"/>
      <c r="R4696"/>
      <c r="S4696"/>
      <c r="T4696"/>
      <c r="U4696"/>
    </row>
    <row r="4697" spans="1:21" ht="15.75" customHeight="1">
      <c r="A4697"/>
      <c r="B4697"/>
      <c r="C4697"/>
      <c r="D4697"/>
      <c r="E4697"/>
      <c r="F4697"/>
      <c r="G4697"/>
      <c r="H4697"/>
      <c r="I4697" s="8"/>
      <c r="J4697" s="425"/>
      <c r="K4697"/>
      <c r="L4697"/>
      <c r="M4697"/>
      <c r="N4697"/>
      <c r="O4697"/>
      <c r="P4697"/>
      <c r="Q4697"/>
      <c r="R4697"/>
      <c r="S4697"/>
      <c r="T4697"/>
      <c r="U4697"/>
    </row>
    <row r="4698" spans="1:21" ht="15.75" customHeight="1">
      <c r="A4698"/>
      <c r="B4698"/>
      <c r="C4698"/>
      <c r="D4698"/>
      <c r="E4698"/>
      <c r="F4698"/>
      <c r="G4698"/>
      <c r="H4698"/>
      <c r="I4698" s="8"/>
      <c r="J4698" s="425"/>
      <c r="K4698"/>
      <c r="L4698"/>
      <c r="M4698"/>
      <c r="N4698"/>
      <c r="O4698"/>
      <c r="P4698"/>
      <c r="Q4698"/>
      <c r="R4698"/>
      <c r="S4698"/>
      <c r="T4698"/>
      <c r="U4698"/>
    </row>
    <row r="4699" spans="1:21" ht="15.75" customHeight="1">
      <c r="A4699"/>
      <c r="B4699"/>
      <c r="C4699"/>
      <c r="D4699"/>
      <c r="E4699"/>
      <c r="F4699"/>
      <c r="G4699"/>
      <c r="H4699"/>
      <c r="I4699" s="8"/>
      <c r="J4699" s="425"/>
      <c r="K4699"/>
      <c r="L4699"/>
      <c r="M4699"/>
      <c r="N4699"/>
      <c r="O4699"/>
      <c r="P4699"/>
      <c r="Q4699"/>
      <c r="R4699"/>
      <c r="S4699"/>
      <c r="T4699"/>
      <c r="U4699"/>
    </row>
    <row r="4700" spans="1:21" ht="15.75" customHeight="1">
      <c r="A4700"/>
      <c r="B4700"/>
      <c r="C4700"/>
      <c r="D4700"/>
      <c r="E4700"/>
      <c r="F4700"/>
      <c r="G4700"/>
      <c r="H4700"/>
      <c r="I4700" s="8"/>
      <c r="J4700" s="425"/>
      <c r="K4700"/>
      <c r="L4700"/>
      <c r="M4700"/>
      <c r="N4700"/>
      <c r="O4700"/>
      <c r="P4700"/>
      <c r="Q4700"/>
      <c r="R4700"/>
      <c r="S4700"/>
      <c r="T4700"/>
      <c r="U4700"/>
    </row>
    <row r="4701" spans="1:21" ht="15.75" customHeight="1">
      <c r="A4701"/>
      <c r="B4701"/>
      <c r="C4701"/>
      <c r="D4701"/>
      <c r="E4701"/>
      <c r="F4701"/>
      <c r="G4701"/>
      <c r="H4701"/>
      <c r="I4701" s="8"/>
      <c r="J4701" s="425"/>
      <c r="K4701"/>
      <c r="L4701"/>
      <c r="M4701"/>
      <c r="N4701"/>
      <c r="O4701"/>
      <c r="P4701"/>
      <c r="Q4701"/>
      <c r="R4701"/>
      <c r="S4701"/>
      <c r="T4701"/>
      <c r="U4701"/>
    </row>
    <row r="4702" spans="1:21" ht="15.75" customHeight="1">
      <c r="A4702"/>
      <c r="B4702"/>
      <c r="C4702"/>
      <c r="D4702"/>
      <c r="E4702"/>
      <c r="F4702"/>
      <c r="G4702"/>
      <c r="H4702"/>
      <c r="I4702" s="8"/>
      <c r="J4702" s="425"/>
      <c r="K4702"/>
      <c r="L4702"/>
      <c r="M4702"/>
      <c r="N4702"/>
      <c r="O4702"/>
      <c r="P4702"/>
      <c r="Q4702"/>
      <c r="R4702"/>
      <c r="S4702"/>
      <c r="T4702"/>
      <c r="U4702"/>
    </row>
    <row r="4703" spans="1:21" ht="15.75" customHeight="1">
      <c r="A4703"/>
      <c r="B4703"/>
      <c r="C4703"/>
      <c r="D4703"/>
      <c r="E4703"/>
      <c r="F4703"/>
      <c r="G4703"/>
      <c r="H4703"/>
      <c r="I4703" s="8"/>
      <c r="J4703" s="425"/>
      <c r="K4703"/>
      <c r="L4703"/>
      <c r="M4703"/>
      <c r="N4703"/>
      <c r="O4703"/>
      <c r="P4703"/>
      <c r="Q4703"/>
      <c r="R4703"/>
      <c r="S4703"/>
      <c r="T4703"/>
      <c r="U4703"/>
    </row>
    <row r="4704" spans="1:21" ht="15.75" customHeight="1">
      <c r="A4704"/>
      <c r="B4704"/>
      <c r="C4704"/>
      <c r="D4704"/>
      <c r="E4704"/>
      <c r="F4704"/>
      <c r="G4704"/>
      <c r="H4704"/>
      <c r="I4704" s="8"/>
      <c r="J4704" s="425"/>
      <c r="K4704"/>
      <c r="L4704"/>
      <c r="M4704"/>
      <c r="N4704"/>
      <c r="O4704"/>
      <c r="P4704"/>
      <c r="Q4704"/>
      <c r="R4704"/>
      <c r="S4704"/>
      <c r="T4704"/>
      <c r="U4704"/>
    </row>
    <row r="4705" spans="1:21" ht="15.75" customHeight="1">
      <c r="A4705"/>
      <c r="B4705"/>
      <c r="C4705"/>
      <c r="D4705"/>
      <c r="E4705"/>
      <c r="F4705"/>
      <c r="G4705"/>
      <c r="H4705"/>
      <c r="I4705" s="8"/>
      <c r="J4705" s="425"/>
      <c r="K4705"/>
      <c r="L4705"/>
      <c r="M4705"/>
      <c r="N4705"/>
      <c r="O4705"/>
      <c r="P4705"/>
      <c r="Q4705"/>
      <c r="R4705"/>
      <c r="S4705"/>
      <c r="T4705"/>
      <c r="U4705"/>
    </row>
    <row r="4706" spans="1:21" ht="15.75" customHeight="1">
      <c r="A4706"/>
      <c r="B4706"/>
      <c r="C4706"/>
      <c r="D4706"/>
      <c r="E4706"/>
      <c r="F4706"/>
      <c r="G4706"/>
      <c r="H4706"/>
      <c r="I4706" s="8"/>
      <c r="J4706" s="425"/>
      <c r="K4706"/>
      <c r="L4706"/>
      <c r="M4706"/>
      <c r="N4706"/>
      <c r="O4706"/>
      <c r="P4706"/>
      <c r="Q4706"/>
      <c r="R4706"/>
      <c r="S4706"/>
      <c r="T4706"/>
      <c r="U4706"/>
    </row>
    <row r="4707" spans="1:21" ht="15.75" customHeight="1">
      <c r="A4707"/>
      <c r="B4707"/>
      <c r="C4707"/>
      <c r="D4707"/>
      <c r="E4707"/>
      <c r="F4707"/>
      <c r="G4707"/>
      <c r="H4707"/>
      <c r="I4707" s="8"/>
      <c r="J4707" s="425"/>
      <c r="K4707"/>
      <c r="L4707"/>
      <c r="M4707"/>
      <c r="N4707"/>
      <c r="O4707"/>
      <c r="P4707"/>
      <c r="Q4707"/>
      <c r="R4707"/>
      <c r="S4707"/>
      <c r="T4707"/>
      <c r="U4707"/>
    </row>
    <row r="4708" spans="1:21" ht="15.75" customHeight="1">
      <c r="A4708"/>
      <c r="B4708"/>
      <c r="C4708"/>
      <c r="D4708"/>
      <c r="E4708"/>
      <c r="F4708"/>
      <c r="G4708"/>
      <c r="H4708"/>
      <c r="I4708" s="8"/>
      <c r="J4708" s="425"/>
      <c r="K4708"/>
      <c r="L4708"/>
      <c r="M4708"/>
      <c r="N4708"/>
      <c r="O4708"/>
      <c r="P4708"/>
      <c r="Q4708"/>
      <c r="R4708"/>
      <c r="S4708"/>
      <c r="T4708"/>
      <c r="U4708"/>
    </row>
    <row r="4709" spans="1:21" ht="15.75" customHeight="1">
      <c r="A4709"/>
      <c r="B4709"/>
      <c r="C4709"/>
      <c r="D4709"/>
      <c r="E4709"/>
      <c r="F4709"/>
      <c r="G4709"/>
      <c r="H4709"/>
      <c r="I4709" s="8"/>
      <c r="J4709" s="425"/>
      <c r="K4709"/>
      <c r="L4709"/>
      <c r="M4709"/>
      <c r="N4709"/>
      <c r="O4709"/>
      <c r="P4709"/>
      <c r="Q4709"/>
      <c r="R4709"/>
      <c r="S4709"/>
      <c r="T4709"/>
      <c r="U4709"/>
    </row>
    <row r="4710" spans="1:21" ht="15.75" customHeight="1">
      <c r="A4710"/>
      <c r="B4710"/>
      <c r="C4710"/>
      <c r="D4710"/>
      <c r="E4710"/>
      <c r="F4710"/>
      <c r="G4710"/>
      <c r="H4710"/>
      <c r="I4710" s="8"/>
      <c r="J4710" s="425"/>
      <c r="K4710"/>
      <c r="L4710"/>
      <c r="M4710"/>
      <c r="N4710"/>
      <c r="O4710"/>
      <c r="P4710"/>
      <c r="Q4710"/>
      <c r="R4710"/>
      <c r="S4710"/>
      <c r="T4710"/>
      <c r="U4710"/>
    </row>
    <row r="4711" spans="1:21" ht="15.75" customHeight="1">
      <c r="A4711"/>
      <c r="B4711"/>
      <c r="C4711"/>
      <c r="D4711"/>
      <c r="E4711"/>
      <c r="F4711"/>
      <c r="G4711"/>
      <c r="H4711"/>
      <c r="I4711" s="8"/>
      <c r="J4711" s="425"/>
      <c r="K4711"/>
      <c r="L4711"/>
      <c r="M4711"/>
      <c r="N4711"/>
      <c r="O4711"/>
      <c r="P4711"/>
      <c r="Q4711"/>
      <c r="R4711"/>
      <c r="S4711"/>
      <c r="T4711"/>
      <c r="U4711"/>
    </row>
    <row r="4712" spans="1:21" ht="15.75" customHeight="1">
      <c r="A4712"/>
      <c r="B4712"/>
      <c r="C4712"/>
      <c r="D4712"/>
      <c r="E4712"/>
      <c r="F4712"/>
      <c r="G4712"/>
      <c r="H4712"/>
      <c r="I4712" s="8"/>
      <c r="J4712" s="425"/>
      <c r="K4712"/>
      <c r="L4712"/>
      <c r="M4712"/>
      <c r="N4712"/>
      <c r="O4712"/>
      <c r="P4712"/>
      <c r="Q4712"/>
      <c r="R4712"/>
      <c r="S4712"/>
      <c r="T4712"/>
      <c r="U4712"/>
    </row>
    <row r="4713" spans="1:21" ht="15.75" customHeight="1">
      <c r="A4713"/>
      <c r="B4713"/>
      <c r="C4713"/>
      <c r="D4713"/>
      <c r="E4713"/>
      <c r="F4713"/>
      <c r="G4713"/>
      <c r="H4713"/>
      <c r="I4713" s="8"/>
      <c r="J4713" s="425"/>
      <c r="K4713"/>
      <c r="L4713"/>
      <c r="M4713"/>
      <c r="N4713"/>
      <c r="O4713"/>
      <c r="P4713"/>
      <c r="Q4713"/>
      <c r="R4713"/>
      <c r="S4713"/>
      <c r="T4713"/>
      <c r="U4713"/>
    </row>
    <row r="4714" spans="1:21" ht="15.75" customHeight="1">
      <c r="A4714"/>
      <c r="B4714"/>
      <c r="C4714"/>
      <c r="D4714"/>
      <c r="E4714"/>
      <c r="F4714"/>
      <c r="G4714"/>
      <c r="H4714"/>
      <c r="I4714" s="8"/>
      <c r="J4714" s="425"/>
      <c r="K4714"/>
      <c r="L4714"/>
      <c r="M4714"/>
      <c r="N4714"/>
      <c r="O4714"/>
      <c r="P4714"/>
      <c r="Q4714"/>
      <c r="R4714"/>
      <c r="S4714"/>
      <c r="T4714"/>
      <c r="U4714"/>
    </row>
    <row r="4715" spans="1:21" ht="15.75" customHeight="1">
      <c r="A4715"/>
      <c r="B4715"/>
      <c r="C4715"/>
      <c r="D4715"/>
      <c r="E4715"/>
      <c r="F4715"/>
      <c r="G4715"/>
      <c r="H4715"/>
      <c r="I4715" s="8"/>
      <c r="J4715" s="425"/>
      <c r="K4715"/>
      <c r="L4715"/>
      <c r="M4715"/>
      <c r="N4715"/>
      <c r="O4715"/>
      <c r="P4715"/>
      <c r="Q4715"/>
      <c r="R4715"/>
      <c r="S4715"/>
      <c r="T4715"/>
      <c r="U4715"/>
    </row>
    <row r="4716" spans="1:21" ht="15.75" customHeight="1">
      <c r="A4716"/>
      <c r="B4716"/>
      <c r="C4716"/>
      <c r="D4716"/>
      <c r="E4716"/>
      <c r="F4716"/>
      <c r="G4716"/>
      <c r="H4716"/>
      <c r="I4716" s="8"/>
      <c r="J4716" s="425"/>
      <c r="K4716"/>
      <c r="L4716"/>
      <c r="M4716"/>
      <c r="N4716"/>
      <c r="O4716"/>
      <c r="P4716"/>
      <c r="Q4716"/>
      <c r="R4716"/>
      <c r="S4716"/>
      <c r="T4716"/>
      <c r="U4716"/>
    </row>
    <row r="4717" spans="1:21" ht="15.75" customHeight="1">
      <c r="A4717"/>
      <c r="B4717"/>
      <c r="C4717"/>
      <c r="D4717"/>
      <c r="E4717"/>
      <c r="F4717"/>
      <c r="G4717"/>
      <c r="H4717"/>
      <c r="I4717" s="8"/>
      <c r="J4717" s="425"/>
      <c r="K4717"/>
      <c r="L4717"/>
      <c r="M4717"/>
      <c r="N4717"/>
      <c r="O4717"/>
      <c r="P4717"/>
      <c r="Q4717"/>
      <c r="R4717"/>
      <c r="S4717"/>
      <c r="T4717"/>
      <c r="U4717"/>
    </row>
    <row r="4718" spans="1:21" ht="15.75" customHeight="1">
      <c r="A4718"/>
      <c r="B4718"/>
      <c r="C4718"/>
      <c r="D4718"/>
      <c r="E4718"/>
      <c r="F4718"/>
      <c r="G4718"/>
      <c r="H4718"/>
      <c r="I4718" s="8"/>
      <c r="J4718" s="425"/>
      <c r="K4718"/>
      <c r="L4718"/>
      <c r="M4718"/>
      <c r="N4718"/>
      <c r="O4718"/>
      <c r="P4718"/>
      <c r="Q4718"/>
      <c r="R4718"/>
      <c r="S4718"/>
      <c r="T4718"/>
      <c r="U4718"/>
    </row>
    <row r="4719" spans="1:21" ht="15.75" customHeight="1">
      <c r="A4719"/>
      <c r="B4719"/>
      <c r="C4719"/>
      <c r="D4719"/>
      <c r="E4719"/>
      <c r="F4719"/>
      <c r="G4719"/>
      <c r="H4719"/>
      <c r="I4719" s="8"/>
      <c r="J4719" s="425"/>
      <c r="K4719"/>
      <c r="L4719"/>
      <c r="M4719"/>
      <c r="N4719"/>
      <c r="O4719"/>
      <c r="P4719"/>
      <c r="Q4719"/>
      <c r="R4719"/>
      <c r="S4719"/>
      <c r="T4719"/>
      <c r="U4719"/>
    </row>
    <row r="4720" spans="1:21" ht="15.75" customHeight="1">
      <c r="A4720"/>
      <c r="B4720"/>
      <c r="C4720"/>
      <c r="D4720"/>
      <c r="E4720"/>
      <c r="F4720"/>
      <c r="G4720"/>
      <c r="H4720"/>
      <c r="I4720" s="8"/>
      <c r="J4720" s="425"/>
      <c r="K4720"/>
      <c r="L4720"/>
      <c r="M4720"/>
      <c r="N4720"/>
      <c r="O4720"/>
      <c r="P4720"/>
      <c r="Q4720"/>
      <c r="R4720"/>
      <c r="S4720"/>
      <c r="T4720"/>
      <c r="U4720"/>
    </row>
    <row r="4721" spans="1:21" ht="15.75" customHeight="1">
      <c r="A4721"/>
      <c r="B4721"/>
      <c r="C4721"/>
      <c r="D4721"/>
      <c r="E4721"/>
      <c r="F4721"/>
      <c r="G4721"/>
      <c r="H4721"/>
      <c r="I4721" s="8"/>
      <c r="J4721" s="425"/>
      <c r="K4721"/>
      <c r="L4721"/>
      <c r="M4721"/>
      <c r="N4721"/>
      <c r="O4721"/>
      <c r="P4721"/>
      <c r="Q4721"/>
      <c r="R4721"/>
      <c r="S4721"/>
      <c r="T4721"/>
      <c r="U4721"/>
    </row>
    <row r="4722" spans="1:21" ht="15.75" customHeight="1">
      <c r="A4722"/>
      <c r="B4722"/>
      <c r="C4722"/>
      <c r="D4722"/>
      <c r="E4722"/>
      <c r="F4722"/>
      <c r="G4722"/>
      <c r="H4722"/>
      <c r="I4722" s="8"/>
      <c r="J4722" s="425"/>
      <c r="K4722"/>
      <c r="L4722"/>
      <c r="M4722"/>
      <c r="N4722"/>
      <c r="O4722"/>
      <c r="P4722"/>
      <c r="Q4722"/>
      <c r="R4722"/>
      <c r="S4722"/>
      <c r="T4722"/>
      <c r="U4722"/>
    </row>
    <row r="4723" spans="1:21" ht="15.75" customHeight="1">
      <c r="A4723"/>
      <c r="B4723"/>
      <c r="C4723"/>
      <c r="D4723"/>
      <c r="E4723"/>
      <c r="F4723"/>
      <c r="G4723"/>
      <c r="H4723"/>
      <c r="I4723" s="8"/>
      <c r="J4723" s="425"/>
      <c r="K4723"/>
      <c r="L4723"/>
      <c r="M4723"/>
      <c r="N4723"/>
      <c r="O4723"/>
      <c r="P4723"/>
      <c r="Q4723"/>
      <c r="R4723"/>
      <c r="S4723"/>
      <c r="T4723"/>
      <c r="U4723"/>
    </row>
    <row r="4724" spans="1:21" ht="15.75" customHeight="1">
      <c r="A4724"/>
      <c r="B4724"/>
      <c r="C4724"/>
      <c r="D4724"/>
      <c r="E4724"/>
      <c r="F4724"/>
      <c r="G4724"/>
      <c r="H4724"/>
      <c r="I4724" s="8"/>
      <c r="J4724" s="425"/>
      <c r="K4724"/>
      <c r="L4724"/>
      <c r="M4724"/>
      <c r="N4724"/>
      <c r="O4724"/>
      <c r="P4724"/>
      <c r="Q4724"/>
      <c r="R4724"/>
      <c r="S4724"/>
      <c r="T4724"/>
      <c r="U4724"/>
    </row>
    <row r="4725" spans="1:21" ht="15.75" customHeight="1">
      <c r="A4725"/>
      <c r="B4725"/>
      <c r="C4725"/>
      <c r="D4725"/>
      <c r="E4725"/>
      <c r="F4725"/>
      <c r="G4725"/>
      <c r="H4725"/>
      <c r="I4725" s="8"/>
      <c r="J4725" s="425"/>
      <c r="K4725"/>
      <c r="L4725"/>
      <c r="M4725"/>
      <c r="N4725"/>
      <c r="O4725"/>
      <c r="P4725"/>
      <c r="Q4725"/>
      <c r="R4725"/>
      <c r="S4725"/>
      <c r="T4725"/>
      <c r="U4725"/>
    </row>
    <row r="4726" spans="1:21" ht="15.75" customHeight="1">
      <c r="A4726"/>
      <c r="B4726"/>
      <c r="C4726"/>
      <c r="D4726"/>
      <c r="E4726"/>
      <c r="F4726"/>
      <c r="G4726"/>
      <c r="H4726"/>
      <c r="I4726" s="8"/>
      <c r="J4726" s="425"/>
      <c r="K4726"/>
      <c r="L4726"/>
      <c r="M4726"/>
      <c r="N4726"/>
      <c r="O4726"/>
      <c r="P4726"/>
      <c r="Q4726"/>
      <c r="R4726"/>
      <c r="S4726"/>
      <c r="T4726"/>
      <c r="U4726"/>
    </row>
    <row r="4727" spans="1:21" ht="15.75" customHeight="1">
      <c r="A4727"/>
      <c r="B4727"/>
      <c r="C4727"/>
      <c r="D4727"/>
      <c r="E4727"/>
      <c r="F4727"/>
      <c r="G4727"/>
      <c r="H4727"/>
      <c r="I4727" s="8"/>
      <c r="J4727" s="425"/>
      <c r="K4727"/>
      <c r="L4727"/>
      <c r="M4727"/>
      <c r="N4727"/>
      <c r="O4727"/>
      <c r="P4727"/>
      <c r="Q4727"/>
      <c r="R4727"/>
      <c r="S4727"/>
      <c r="T4727"/>
      <c r="U4727"/>
    </row>
    <row r="4728" spans="1:21" ht="15.75" customHeight="1">
      <c r="A4728"/>
      <c r="B4728"/>
      <c r="C4728"/>
      <c r="D4728"/>
      <c r="E4728"/>
      <c r="F4728"/>
      <c r="G4728"/>
      <c r="H4728"/>
      <c r="I4728" s="8"/>
      <c r="J4728" s="425"/>
      <c r="K4728"/>
      <c r="L4728"/>
      <c r="M4728"/>
      <c r="N4728"/>
      <c r="O4728"/>
      <c r="P4728"/>
      <c r="Q4728"/>
      <c r="R4728"/>
      <c r="S4728"/>
      <c r="T4728"/>
      <c r="U4728"/>
    </row>
    <row r="4729" spans="1:21" ht="15.75" customHeight="1">
      <c r="A4729"/>
      <c r="B4729"/>
      <c r="C4729"/>
      <c r="D4729"/>
      <c r="E4729"/>
      <c r="F4729"/>
      <c r="G4729"/>
      <c r="H4729"/>
      <c r="I4729" s="8"/>
      <c r="J4729" s="425"/>
      <c r="K4729"/>
      <c r="L4729"/>
      <c r="M4729"/>
      <c r="N4729"/>
      <c r="O4729"/>
      <c r="P4729"/>
      <c r="Q4729"/>
      <c r="R4729"/>
      <c r="S4729"/>
      <c r="T4729"/>
      <c r="U4729"/>
    </row>
    <row r="4730" spans="1:21" ht="15.75" customHeight="1">
      <c r="A4730"/>
      <c r="B4730"/>
      <c r="C4730"/>
      <c r="D4730"/>
      <c r="E4730"/>
      <c r="F4730"/>
      <c r="G4730"/>
      <c r="H4730"/>
      <c r="I4730" s="8"/>
      <c r="J4730" s="425"/>
      <c r="K4730"/>
      <c r="L4730"/>
      <c r="M4730"/>
      <c r="N4730"/>
      <c r="O4730"/>
      <c r="P4730"/>
      <c r="Q4730"/>
      <c r="R4730"/>
      <c r="S4730"/>
      <c r="T4730"/>
      <c r="U4730"/>
    </row>
    <row r="4731" spans="1:21" ht="15.75" customHeight="1">
      <c r="A4731"/>
      <c r="B4731"/>
      <c r="C4731"/>
      <c r="D4731"/>
      <c r="E4731"/>
      <c r="F4731"/>
      <c r="G4731"/>
      <c r="H4731"/>
      <c r="I4731" s="8"/>
      <c r="J4731" s="425"/>
      <c r="K4731"/>
      <c r="L4731"/>
      <c r="M4731"/>
      <c r="N4731"/>
      <c r="O4731"/>
      <c r="P4731"/>
      <c r="Q4731"/>
      <c r="R4731"/>
      <c r="S4731"/>
      <c r="T4731"/>
      <c r="U4731"/>
    </row>
    <row r="4732" spans="1:21" ht="15.75" customHeight="1">
      <c r="A4732"/>
      <c r="B4732"/>
      <c r="C4732"/>
      <c r="D4732"/>
      <c r="E4732"/>
      <c r="F4732"/>
      <c r="G4732"/>
      <c r="H4732"/>
      <c r="I4732" s="8"/>
      <c r="J4732" s="425"/>
      <c r="K4732"/>
      <c r="L4732"/>
      <c r="M4732"/>
      <c r="N4732"/>
      <c r="O4732"/>
      <c r="P4732"/>
      <c r="Q4732"/>
      <c r="R4732"/>
      <c r="S4732"/>
      <c r="T4732"/>
      <c r="U4732"/>
    </row>
    <row r="4733" spans="1:21" ht="15.75" customHeight="1">
      <c r="A4733"/>
      <c r="B4733"/>
      <c r="C4733"/>
      <c r="D4733"/>
      <c r="E4733"/>
      <c r="F4733"/>
      <c r="G4733"/>
      <c r="H4733"/>
      <c r="I4733" s="8"/>
      <c r="J4733" s="425"/>
      <c r="K4733"/>
      <c r="L4733"/>
      <c r="M4733"/>
      <c r="N4733"/>
      <c r="O4733"/>
      <c r="P4733"/>
      <c r="Q4733"/>
      <c r="R4733"/>
      <c r="S4733"/>
      <c r="T4733"/>
      <c r="U4733"/>
    </row>
    <row r="4734" spans="1:21" ht="15.75" customHeight="1">
      <c r="A4734"/>
      <c r="B4734"/>
      <c r="C4734"/>
      <c r="D4734"/>
      <c r="E4734"/>
      <c r="F4734"/>
      <c r="G4734"/>
      <c r="H4734"/>
      <c r="I4734" s="8"/>
      <c r="J4734" s="425"/>
      <c r="K4734"/>
      <c r="L4734"/>
      <c r="M4734"/>
      <c r="N4734"/>
      <c r="O4734"/>
      <c r="P4734"/>
      <c r="Q4734"/>
      <c r="R4734"/>
      <c r="S4734"/>
      <c r="T4734"/>
      <c r="U4734"/>
    </row>
    <row r="4735" spans="1:21" ht="15.75" customHeight="1">
      <c r="A4735"/>
      <c r="B4735"/>
      <c r="C4735"/>
      <c r="D4735"/>
      <c r="E4735"/>
      <c r="F4735"/>
      <c r="G4735"/>
      <c r="H4735"/>
      <c r="I4735" s="8"/>
      <c r="J4735" s="425"/>
      <c r="K4735"/>
      <c r="L4735"/>
      <c r="M4735"/>
      <c r="N4735"/>
      <c r="O4735"/>
      <c r="P4735"/>
      <c r="Q4735"/>
      <c r="R4735"/>
      <c r="S4735"/>
      <c r="T4735"/>
      <c r="U4735"/>
    </row>
    <row r="4736" spans="1:21" ht="15.75" customHeight="1">
      <c r="A4736"/>
      <c r="B4736"/>
      <c r="C4736"/>
      <c r="D4736"/>
      <c r="E4736"/>
      <c r="F4736"/>
      <c r="G4736"/>
      <c r="H4736"/>
      <c r="I4736" s="8"/>
      <c r="J4736" s="425"/>
      <c r="K4736"/>
      <c r="L4736"/>
      <c r="M4736"/>
      <c r="N4736"/>
      <c r="O4736"/>
      <c r="P4736"/>
      <c r="Q4736"/>
      <c r="R4736"/>
      <c r="S4736"/>
      <c r="T4736"/>
      <c r="U4736"/>
    </row>
    <row r="4737" spans="1:21" ht="15.75" customHeight="1">
      <c r="A4737"/>
      <c r="B4737"/>
      <c r="C4737"/>
      <c r="D4737"/>
      <c r="E4737"/>
      <c r="F4737"/>
      <c r="G4737"/>
      <c r="H4737"/>
      <c r="I4737" s="8"/>
      <c r="J4737" s="425"/>
      <c r="K4737"/>
      <c r="L4737"/>
      <c r="M4737"/>
      <c r="N4737"/>
      <c r="O4737"/>
      <c r="P4737"/>
      <c r="Q4737"/>
      <c r="R4737"/>
      <c r="S4737"/>
      <c r="T4737"/>
      <c r="U4737"/>
    </row>
    <row r="4738" spans="1:21" ht="15.75" customHeight="1">
      <c r="A4738"/>
      <c r="B4738"/>
      <c r="C4738"/>
      <c r="D4738"/>
      <c r="E4738"/>
      <c r="F4738"/>
      <c r="G4738"/>
      <c r="H4738"/>
      <c r="I4738" s="8"/>
      <c r="J4738" s="425"/>
      <c r="K4738"/>
      <c r="L4738"/>
      <c r="M4738"/>
      <c r="N4738"/>
      <c r="O4738"/>
      <c r="P4738"/>
      <c r="Q4738"/>
      <c r="R4738"/>
      <c r="S4738"/>
      <c r="T4738"/>
      <c r="U4738"/>
    </row>
    <row r="4739" spans="1:21" ht="15.75" customHeight="1">
      <c r="A4739"/>
      <c r="B4739"/>
      <c r="C4739"/>
      <c r="D4739"/>
      <c r="E4739"/>
      <c r="F4739"/>
      <c r="G4739"/>
      <c r="H4739"/>
      <c r="I4739" s="8"/>
      <c r="J4739" s="425"/>
      <c r="K4739"/>
      <c r="L4739"/>
      <c r="M4739"/>
      <c r="N4739"/>
      <c r="O4739"/>
      <c r="P4739"/>
      <c r="Q4739"/>
      <c r="R4739"/>
      <c r="S4739"/>
      <c r="T4739"/>
      <c r="U4739"/>
    </row>
    <row r="4740" spans="1:21" ht="15.75" customHeight="1">
      <c r="A4740"/>
      <c r="B4740"/>
      <c r="C4740"/>
      <c r="D4740"/>
      <c r="E4740"/>
      <c r="F4740"/>
      <c r="G4740"/>
      <c r="H4740"/>
      <c r="I4740" s="8"/>
      <c r="J4740" s="425"/>
      <c r="K4740"/>
      <c r="L4740"/>
      <c r="M4740"/>
      <c r="N4740"/>
      <c r="O4740"/>
      <c r="P4740"/>
      <c r="Q4740"/>
      <c r="R4740"/>
      <c r="S4740"/>
      <c r="T4740"/>
      <c r="U4740"/>
    </row>
    <row r="4741" spans="1:21" ht="15.75" customHeight="1">
      <c r="A4741"/>
      <c r="B4741"/>
      <c r="C4741"/>
      <c r="D4741"/>
      <c r="E4741"/>
      <c r="F4741"/>
      <c r="G4741"/>
      <c r="H4741"/>
      <c r="I4741" s="8"/>
      <c r="J4741" s="425"/>
      <c r="K4741"/>
      <c r="L4741"/>
      <c r="M4741"/>
      <c r="N4741"/>
      <c r="O4741"/>
      <c r="P4741"/>
      <c r="Q4741"/>
      <c r="R4741"/>
      <c r="S4741"/>
      <c r="T4741"/>
      <c r="U4741"/>
    </row>
    <row r="4742" spans="1:21" ht="15.75" customHeight="1">
      <c r="A4742"/>
      <c r="B4742"/>
      <c r="C4742"/>
      <c r="D4742"/>
      <c r="E4742"/>
      <c r="F4742"/>
      <c r="G4742"/>
      <c r="H4742"/>
      <c r="I4742" s="8"/>
      <c r="J4742" s="425"/>
      <c r="K4742"/>
      <c r="L4742"/>
      <c r="M4742"/>
      <c r="N4742"/>
      <c r="O4742"/>
      <c r="P4742"/>
      <c r="Q4742"/>
      <c r="R4742"/>
      <c r="S4742"/>
      <c r="T4742"/>
      <c r="U4742"/>
    </row>
    <row r="4743" spans="1:21" ht="15.75" customHeight="1">
      <c r="A4743"/>
      <c r="B4743"/>
      <c r="C4743"/>
      <c r="D4743"/>
      <c r="E4743"/>
      <c r="F4743"/>
      <c r="G4743"/>
      <c r="H4743"/>
      <c r="I4743" s="8"/>
      <c r="J4743" s="425"/>
      <c r="K4743"/>
      <c r="L4743"/>
      <c r="M4743"/>
      <c r="N4743"/>
      <c r="O4743"/>
      <c r="P4743"/>
      <c r="Q4743"/>
      <c r="R4743"/>
      <c r="S4743"/>
      <c r="T4743"/>
      <c r="U4743"/>
    </row>
    <row r="4744" spans="1:21" ht="15.75" customHeight="1">
      <c r="A4744"/>
      <c r="B4744"/>
      <c r="C4744"/>
      <c r="D4744"/>
      <c r="E4744"/>
      <c r="F4744"/>
      <c r="G4744"/>
      <c r="H4744"/>
      <c r="I4744" s="8"/>
      <c r="J4744" s="425"/>
      <c r="K4744"/>
      <c r="L4744"/>
      <c r="M4744"/>
      <c r="N4744"/>
      <c r="O4744"/>
      <c r="P4744"/>
      <c r="Q4744"/>
      <c r="R4744"/>
      <c r="S4744"/>
      <c r="T4744"/>
      <c r="U4744"/>
    </row>
    <row r="4745" spans="1:21" ht="15.75" customHeight="1">
      <c r="A4745"/>
      <c r="B4745"/>
      <c r="C4745"/>
      <c r="D4745"/>
      <c r="E4745"/>
      <c r="F4745"/>
      <c r="G4745"/>
      <c r="H4745"/>
      <c r="I4745" s="8"/>
      <c r="J4745" s="425"/>
      <c r="K4745"/>
      <c r="L4745"/>
      <c r="M4745"/>
      <c r="N4745"/>
      <c r="O4745"/>
      <c r="P4745"/>
      <c r="Q4745"/>
      <c r="R4745"/>
      <c r="S4745"/>
      <c r="T4745"/>
      <c r="U4745"/>
    </row>
    <row r="4746" spans="1:21" ht="15.75" customHeight="1">
      <c r="A4746"/>
      <c r="B4746"/>
      <c r="C4746"/>
      <c r="D4746"/>
      <c r="E4746"/>
      <c r="F4746"/>
      <c r="G4746"/>
      <c r="H4746"/>
      <c r="I4746" s="8"/>
      <c r="J4746" s="425"/>
      <c r="K4746"/>
      <c r="L4746"/>
      <c r="M4746"/>
      <c r="N4746"/>
      <c r="O4746"/>
      <c r="P4746"/>
      <c r="Q4746"/>
      <c r="R4746"/>
      <c r="S4746"/>
      <c r="T4746"/>
      <c r="U4746"/>
    </row>
    <row r="4747" spans="1:21" ht="15.75" customHeight="1">
      <c r="A4747"/>
      <c r="B4747"/>
      <c r="C4747"/>
      <c r="D4747"/>
      <c r="E4747"/>
      <c r="F4747"/>
      <c r="G4747"/>
      <c r="H4747"/>
      <c r="I4747" s="8"/>
      <c r="J4747" s="425"/>
      <c r="K4747"/>
      <c r="L4747"/>
      <c r="M4747"/>
      <c r="N4747"/>
      <c r="O4747"/>
      <c r="P4747"/>
      <c r="Q4747"/>
      <c r="R4747"/>
      <c r="S4747"/>
      <c r="T4747"/>
      <c r="U4747"/>
    </row>
    <row r="4748" spans="1:21" ht="15.75" customHeight="1">
      <c r="A4748"/>
      <c r="B4748"/>
      <c r="C4748"/>
      <c r="D4748"/>
      <c r="E4748"/>
      <c r="F4748"/>
      <c r="G4748"/>
      <c r="H4748"/>
      <c r="I4748" s="8"/>
      <c r="J4748" s="425"/>
      <c r="K4748"/>
      <c r="L4748"/>
      <c r="M4748"/>
      <c r="N4748"/>
      <c r="O4748"/>
      <c r="P4748"/>
      <c r="Q4748"/>
      <c r="R4748"/>
      <c r="S4748"/>
      <c r="T4748"/>
      <c r="U4748"/>
    </row>
    <row r="4749" spans="1:21" ht="15.75" customHeight="1">
      <c r="A4749"/>
      <c r="B4749"/>
      <c r="C4749"/>
      <c r="D4749"/>
      <c r="E4749"/>
      <c r="F4749"/>
      <c r="G4749"/>
      <c r="H4749"/>
      <c r="I4749" s="8"/>
      <c r="J4749" s="425"/>
      <c r="K4749"/>
      <c r="L4749"/>
      <c r="M4749"/>
      <c r="N4749"/>
      <c r="O4749"/>
      <c r="P4749"/>
      <c r="Q4749"/>
      <c r="R4749"/>
      <c r="S4749"/>
      <c r="T4749"/>
      <c r="U4749"/>
    </row>
    <row r="4750" spans="1:21" ht="15.75" customHeight="1">
      <c r="A4750"/>
      <c r="B4750"/>
      <c r="C4750"/>
      <c r="D4750"/>
      <c r="E4750"/>
      <c r="F4750"/>
      <c r="G4750"/>
      <c r="H4750"/>
      <c r="I4750" s="8"/>
      <c r="J4750" s="425"/>
      <c r="K4750"/>
      <c r="L4750"/>
      <c r="M4750"/>
      <c r="N4750"/>
      <c r="O4750"/>
      <c r="P4750"/>
      <c r="Q4750"/>
      <c r="R4750"/>
      <c r="S4750"/>
      <c r="T4750"/>
      <c r="U4750"/>
    </row>
    <row r="4751" spans="1:21" ht="15.75" customHeight="1">
      <c r="A4751"/>
      <c r="B4751"/>
      <c r="C4751"/>
      <c r="D4751"/>
      <c r="E4751"/>
      <c r="F4751"/>
      <c r="G4751"/>
      <c r="H4751"/>
      <c r="I4751" s="8"/>
      <c r="J4751" s="425"/>
      <c r="K4751"/>
      <c r="L4751"/>
      <c r="M4751"/>
      <c r="N4751"/>
      <c r="O4751"/>
      <c r="P4751"/>
      <c r="Q4751"/>
      <c r="R4751"/>
      <c r="S4751"/>
      <c r="T4751"/>
      <c r="U4751"/>
    </row>
    <row r="4752" spans="1:21" ht="15.75" customHeight="1">
      <c r="A4752"/>
      <c r="B4752"/>
      <c r="C4752"/>
      <c r="D4752"/>
      <c r="E4752"/>
      <c r="F4752"/>
      <c r="G4752"/>
      <c r="H4752"/>
      <c r="I4752" s="8"/>
      <c r="J4752" s="425"/>
      <c r="K4752"/>
      <c r="L4752"/>
      <c r="M4752"/>
      <c r="N4752"/>
      <c r="O4752"/>
      <c r="P4752"/>
      <c r="Q4752"/>
      <c r="R4752"/>
      <c r="S4752"/>
      <c r="T4752"/>
      <c r="U4752"/>
    </row>
    <row r="4753" spans="1:21" ht="15.75" customHeight="1">
      <c r="A4753"/>
      <c r="B4753"/>
      <c r="C4753"/>
      <c r="D4753"/>
      <c r="E4753"/>
      <c r="F4753"/>
      <c r="G4753"/>
      <c r="H4753"/>
      <c r="I4753" s="8"/>
      <c r="J4753" s="425"/>
      <c r="K4753"/>
      <c r="L4753"/>
      <c r="M4753"/>
      <c r="N4753"/>
      <c r="O4753"/>
      <c r="P4753"/>
      <c r="Q4753"/>
      <c r="R4753"/>
      <c r="S4753"/>
      <c r="T4753"/>
      <c r="U4753"/>
    </row>
    <row r="4754" spans="1:21" ht="15.75" customHeight="1">
      <c r="A4754"/>
      <c r="B4754"/>
      <c r="C4754"/>
      <c r="D4754"/>
      <c r="E4754"/>
      <c r="F4754"/>
      <c r="G4754"/>
      <c r="H4754"/>
      <c r="I4754" s="8"/>
      <c r="J4754" s="425"/>
      <c r="K4754"/>
      <c r="L4754"/>
      <c r="M4754"/>
      <c r="N4754"/>
      <c r="O4754"/>
      <c r="P4754"/>
      <c r="Q4754"/>
      <c r="R4754"/>
      <c r="S4754"/>
      <c r="T4754"/>
      <c r="U4754"/>
    </row>
    <row r="4755" spans="1:21" ht="15.75" customHeight="1">
      <c r="A4755"/>
      <c r="B4755"/>
      <c r="C4755"/>
      <c r="D4755"/>
      <c r="E4755"/>
      <c r="F4755"/>
      <c r="G4755"/>
      <c r="H4755"/>
      <c r="I4755" s="8"/>
      <c r="J4755" s="425"/>
      <c r="K4755"/>
      <c r="L4755"/>
      <c r="M4755"/>
      <c r="N4755"/>
      <c r="O4755"/>
      <c r="P4755"/>
      <c r="Q4755"/>
      <c r="R4755"/>
      <c r="S4755"/>
      <c r="T4755"/>
      <c r="U4755"/>
    </row>
    <row r="4756" spans="1:21" ht="15.75" customHeight="1">
      <c r="A4756"/>
      <c r="B4756"/>
      <c r="C4756"/>
      <c r="D4756"/>
      <c r="E4756"/>
      <c r="F4756"/>
      <c r="G4756"/>
      <c r="H4756"/>
      <c r="I4756" s="8"/>
      <c r="J4756" s="425"/>
      <c r="K4756"/>
      <c r="L4756"/>
      <c r="M4756"/>
      <c r="N4756"/>
      <c r="O4756"/>
      <c r="P4756"/>
      <c r="Q4756"/>
      <c r="R4756"/>
      <c r="S4756"/>
      <c r="T4756"/>
      <c r="U4756"/>
    </row>
    <row r="4757" spans="1:21" ht="15.75" customHeight="1">
      <c r="A4757"/>
      <c r="B4757"/>
      <c r="C4757"/>
      <c r="D4757"/>
      <c r="E4757"/>
      <c r="F4757"/>
      <c r="G4757"/>
      <c r="H4757"/>
      <c r="I4757" s="8"/>
      <c r="J4757" s="425"/>
      <c r="K4757"/>
      <c r="L4757"/>
      <c r="M4757"/>
      <c r="N4757"/>
      <c r="O4757"/>
      <c r="P4757"/>
      <c r="Q4757"/>
      <c r="R4757"/>
      <c r="S4757"/>
      <c r="T4757"/>
      <c r="U4757"/>
    </row>
    <row r="4758" spans="1:21" ht="15.75" customHeight="1">
      <c r="A4758"/>
      <c r="B4758"/>
      <c r="C4758"/>
      <c r="D4758"/>
      <c r="E4758"/>
      <c r="F4758"/>
      <c r="G4758"/>
      <c r="H4758"/>
      <c r="I4758" s="8"/>
      <c r="J4758" s="425"/>
      <c r="K4758"/>
      <c r="L4758"/>
      <c r="M4758"/>
      <c r="N4758"/>
      <c r="O4758"/>
      <c r="P4758"/>
      <c r="Q4758"/>
      <c r="R4758"/>
      <c r="S4758"/>
      <c r="T4758"/>
      <c r="U4758"/>
    </row>
    <row r="4759" spans="1:21" ht="15.75" customHeight="1">
      <c r="A4759"/>
      <c r="B4759"/>
      <c r="C4759"/>
      <c r="D4759"/>
      <c r="E4759"/>
      <c r="F4759"/>
      <c r="G4759"/>
      <c r="H4759"/>
      <c r="I4759" s="8"/>
      <c r="J4759" s="425"/>
      <c r="K4759"/>
      <c r="L4759"/>
      <c r="M4759"/>
      <c r="N4759"/>
      <c r="O4759"/>
      <c r="P4759"/>
      <c r="Q4759"/>
      <c r="R4759"/>
      <c r="S4759"/>
      <c r="T4759"/>
      <c r="U4759"/>
    </row>
    <row r="4760" spans="1:21" ht="15.75" customHeight="1">
      <c r="A4760"/>
      <c r="B4760"/>
      <c r="C4760"/>
      <c r="D4760"/>
      <c r="E4760"/>
      <c r="F4760"/>
      <c r="G4760"/>
      <c r="H4760"/>
      <c r="I4760" s="8"/>
      <c r="J4760" s="425"/>
      <c r="K4760"/>
      <c r="L4760"/>
      <c r="M4760"/>
      <c r="N4760"/>
      <c r="O4760"/>
      <c r="P4760"/>
      <c r="Q4760"/>
      <c r="R4760"/>
      <c r="S4760"/>
      <c r="T4760"/>
      <c r="U4760"/>
    </row>
    <row r="4761" spans="1:21" ht="15.75" customHeight="1">
      <c r="A4761"/>
      <c r="B4761"/>
      <c r="C4761"/>
      <c r="D4761"/>
      <c r="E4761"/>
      <c r="F4761"/>
      <c r="G4761"/>
      <c r="H4761"/>
      <c r="I4761" s="8"/>
      <c r="J4761" s="425"/>
      <c r="K4761"/>
      <c r="L4761"/>
      <c r="M4761"/>
      <c r="N4761"/>
      <c r="O4761"/>
      <c r="P4761"/>
      <c r="Q4761"/>
      <c r="R4761"/>
      <c r="S4761"/>
      <c r="T4761"/>
      <c r="U4761"/>
    </row>
    <row r="4762" spans="1:21" ht="15.75" customHeight="1">
      <c r="A4762"/>
      <c r="B4762"/>
      <c r="C4762"/>
      <c r="D4762"/>
      <c r="E4762"/>
      <c r="F4762"/>
      <c r="G4762"/>
      <c r="H4762"/>
      <c r="I4762" s="8"/>
      <c r="J4762" s="425"/>
      <c r="K4762"/>
      <c r="L4762"/>
      <c r="M4762"/>
      <c r="N4762"/>
      <c r="O4762"/>
      <c r="P4762"/>
      <c r="Q4762"/>
      <c r="R4762"/>
      <c r="S4762"/>
      <c r="T4762"/>
      <c r="U4762"/>
    </row>
    <row r="4763" spans="1:21" ht="15.75" customHeight="1">
      <c r="A4763"/>
      <c r="B4763"/>
      <c r="C4763"/>
      <c r="D4763"/>
      <c r="E4763"/>
      <c r="F4763"/>
      <c r="G4763"/>
      <c r="H4763"/>
      <c r="I4763" s="8"/>
      <c r="J4763" s="425"/>
      <c r="K4763"/>
      <c r="L4763"/>
      <c r="M4763"/>
      <c r="N4763"/>
      <c r="O4763"/>
      <c r="P4763"/>
      <c r="Q4763"/>
      <c r="R4763"/>
      <c r="S4763"/>
      <c r="T4763"/>
      <c r="U4763"/>
    </row>
    <row r="4764" spans="1:21" ht="15.75" customHeight="1">
      <c r="A4764"/>
      <c r="B4764"/>
      <c r="C4764"/>
      <c r="D4764"/>
      <c r="E4764"/>
      <c r="F4764"/>
      <c r="G4764"/>
      <c r="H4764"/>
      <c r="I4764" s="8"/>
      <c r="J4764" s="425"/>
      <c r="K4764"/>
      <c r="L4764"/>
      <c r="M4764"/>
      <c r="N4764"/>
      <c r="O4764"/>
      <c r="P4764"/>
      <c r="Q4764"/>
      <c r="R4764"/>
      <c r="S4764"/>
      <c r="T4764"/>
      <c r="U4764"/>
    </row>
    <row r="4765" spans="1:21" ht="15.75" customHeight="1">
      <c r="A4765"/>
      <c r="B4765"/>
      <c r="C4765"/>
      <c r="D4765"/>
      <c r="E4765"/>
      <c r="F4765"/>
      <c r="G4765"/>
      <c r="H4765"/>
      <c r="I4765" s="8"/>
      <c r="J4765" s="425"/>
      <c r="K4765"/>
      <c r="L4765"/>
      <c r="M4765"/>
      <c r="N4765"/>
      <c r="O4765"/>
      <c r="P4765"/>
      <c r="Q4765"/>
      <c r="R4765"/>
      <c r="S4765"/>
      <c r="T4765"/>
      <c r="U4765"/>
    </row>
    <row r="4766" spans="1:21" ht="15.75" customHeight="1">
      <c r="A4766"/>
      <c r="B4766"/>
      <c r="C4766"/>
      <c r="D4766"/>
      <c r="E4766"/>
      <c r="F4766"/>
      <c r="G4766"/>
      <c r="H4766"/>
      <c r="I4766" s="8"/>
      <c r="J4766" s="425"/>
      <c r="K4766"/>
      <c r="L4766"/>
      <c r="M4766"/>
      <c r="N4766"/>
      <c r="O4766"/>
      <c r="P4766"/>
      <c r="Q4766"/>
      <c r="R4766"/>
      <c r="S4766"/>
      <c r="T4766"/>
      <c r="U4766"/>
    </row>
    <row r="4767" spans="1:21" ht="15.75" customHeight="1">
      <c r="A4767"/>
      <c r="B4767"/>
      <c r="C4767"/>
      <c r="D4767"/>
      <c r="E4767"/>
      <c r="F4767"/>
      <c r="G4767"/>
      <c r="H4767"/>
      <c r="I4767" s="8"/>
      <c r="J4767" s="425"/>
      <c r="K4767"/>
      <c r="L4767"/>
      <c r="M4767"/>
      <c r="N4767"/>
      <c r="O4767"/>
      <c r="P4767"/>
      <c r="Q4767"/>
      <c r="R4767"/>
      <c r="S4767"/>
      <c r="T4767"/>
      <c r="U4767"/>
    </row>
    <row r="4768" spans="1:21" ht="15.75" customHeight="1">
      <c r="A4768"/>
      <c r="B4768"/>
      <c r="C4768"/>
      <c r="D4768"/>
      <c r="E4768"/>
      <c r="F4768"/>
      <c r="G4768"/>
      <c r="H4768"/>
      <c r="I4768" s="8"/>
      <c r="J4768" s="425"/>
      <c r="K4768"/>
      <c r="L4768"/>
      <c r="M4768"/>
      <c r="N4768"/>
      <c r="O4768"/>
      <c r="P4768"/>
      <c r="Q4768"/>
      <c r="R4768"/>
      <c r="S4768"/>
      <c r="T4768"/>
      <c r="U4768"/>
    </row>
    <row r="4769" spans="1:21" ht="15.75" customHeight="1">
      <c r="A4769"/>
      <c r="B4769"/>
      <c r="C4769"/>
      <c r="D4769"/>
      <c r="E4769"/>
      <c r="F4769"/>
      <c r="G4769"/>
      <c r="H4769"/>
      <c r="I4769" s="8"/>
      <c r="J4769" s="425"/>
      <c r="K4769"/>
      <c r="L4769"/>
      <c r="M4769"/>
      <c r="N4769"/>
      <c r="O4769"/>
      <c r="P4769"/>
      <c r="Q4769"/>
      <c r="R4769"/>
      <c r="S4769"/>
      <c r="T4769"/>
      <c r="U4769"/>
    </row>
    <row r="4770" spans="1:21" ht="15.75" customHeight="1">
      <c r="A4770"/>
      <c r="B4770"/>
      <c r="C4770"/>
      <c r="D4770"/>
      <c r="E4770"/>
      <c r="F4770"/>
      <c r="G4770"/>
      <c r="H4770"/>
      <c r="I4770" s="8"/>
      <c r="J4770" s="425"/>
      <c r="K4770"/>
      <c r="L4770"/>
      <c r="M4770"/>
      <c r="N4770"/>
      <c r="O4770"/>
      <c r="P4770"/>
      <c r="Q4770"/>
      <c r="R4770"/>
      <c r="S4770"/>
      <c r="T4770"/>
      <c r="U4770"/>
    </row>
    <row r="4771" spans="1:21" ht="15.75" customHeight="1">
      <c r="A4771"/>
      <c r="B4771"/>
      <c r="C4771"/>
      <c r="D4771"/>
      <c r="E4771"/>
      <c r="F4771"/>
      <c r="G4771"/>
      <c r="H4771"/>
      <c r="I4771" s="8"/>
      <c r="J4771" s="425"/>
      <c r="K4771"/>
      <c r="L4771"/>
      <c r="M4771"/>
      <c r="N4771"/>
      <c r="O4771"/>
      <c r="P4771"/>
      <c r="Q4771"/>
      <c r="R4771"/>
      <c r="S4771"/>
      <c r="T4771"/>
      <c r="U4771"/>
    </row>
    <row r="4772" spans="1:21" ht="15.75" customHeight="1">
      <c r="A4772"/>
      <c r="B4772"/>
      <c r="C4772"/>
      <c r="D4772"/>
      <c r="E4772"/>
      <c r="F4772"/>
      <c r="G4772"/>
      <c r="H4772"/>
      <c r="I4772" s="8"/>
      <c r="J4772" s="425"/>
      <c r="K4772"/>
      <c r="L4772"/>
      <c r="M4772"/>
      <c r="N4772"/>
      <c r="O4772"/>
      <c r="P4772"/>
      <c r="Q4772"/>
      <c r="R4772"/>
      <c r="S4772"/>
      <c r="T4772"/>
      <c r="U4772"/>
    </row>
    <row r="4773" spans="1:21" ht="15.75" customHeight="1">
      <c r="A4773"/>
      <c r="B4773"/>
      <c r="C4773"/>
      <c r="D4773"/>
      <c r="E4773"/>
      <c r="F4773"/>
      <c r="G4773"/>
      <c r="H4773"/>
      <c r="I4773" s="8"/>
      <c r="J4773" s="425"/>
      <c r="K4773"/>
      <c r="L4773"/>
      <c r="M4773"/>
      <c r="N4773"/>
      <c r="O4773"/>
      <c r="P4773"/>
      <c r="Q4773"/>
      <c r="R4773"/>
      <c r="S4773"/>
      <c r="T4773"/>
      <c r="U4773"/>
    </row>
    <row r="4774" spans="1:21" ht="15.75" customHeight="1">
      <c r="A4774"/>
      <c r="B4774"/>
      <c r="C4774"/>
      <c r="D4774"/>
      <c r="E4774"/>
      <c r="F4774"/>
      <c r="G4774"/>
      <c r="H4774"/>
      <c r="I4774" s="8"/>
      <c r="J4774" s="425"/>
      <c r="K4774"/>
      <c r="L4774"/>
      <c r="M4774"/>
      <c r="N4774"/>
      <c r="O4774"/>
      <c r="P4774"/>
      <c r="Q4774"/>
      <c r="R4774"/>
      <c r="S4774"/>
      <c r="T4774"/>
      <c r="U4774"/>
    </row>
    <row r="4775" spans="1:21" ht="15.75" customHeight="1">
      <c r="A4775"/>
      <c r="B4775"/>
      <c r="C4775"/>
      <c r="D4775"/>
      <c r="E4775"/>
      <c r="F4775"/>
      <c r="G4775"/>
      <c r="H4775"/>
      <c r="I4775" s="8"/>
      <c r="J4775" s="425"/>
      <c r="K4775"/>
      <c r="L4775"/>
      <c r="M4775"/>
      <c r="N4775"/>
      <c r="O4775"/>
      <c r="P4775"/>
      <c r="Q4775"/>
      <c r="R4775"/>
      <c r="S4775"/>
      <c r="T4775"/>
      <c r="U4775"/>
    </row>
    <row r="4776" spans="1:21" ht="15.75" customHeight="1">
      <c r="A4776"/>
      <c r="B4776"/>
      <c r="C4776"/>
      <c r="D4776"/>
      <c r="E4776"/>
      <c r="F4776"/>
      <c r="G4776"/>
      <c r="H4776"/>
      <c r="I4776" s="8"/>
      <c r="J4776" s="425"/>
      <c r="K4776"/>
      <c r="L4776"/>
      <c r="M4776"/>
      <c r="N4776"/>
      <c r="O4776"/>
      <c r="P4776"/>
      <c r="Q4776"/>
      <c r="R4776"/>
      <c r="S4776"/>
      <c r="T4776"/>
      <c r="U4776"/>
    </row>
    <row r="4777" spans="1:21" ht="15.75" customHeight="1">
      <c r="A4777"/>
      <c r="B4777"/>
      <c r="C4777"/>
      <c r="D4777"/>
      <c r="E4777"/>
      <c r="F4777"/>
      <c r="G4777"/>
      <c r="H4777"/>
      <c r="I4777" s="8"/>
      <c r="J4777" s="425"/>
      <c r="K4777"/>
      <c r="L4777"/>
      <c r="M4777"/>
      <c r="N4777"/>
      <c r="O4777"/>
      <c r="P4777"/>
      <c r="Q4777"/>
      <c r="R4777"/>
      <c r="S4777"/>
      <c r="T4777"/>
      <c r="U4777"/>
    </row>
    <row r="4778" spans="1:21" ht="15.75" customHeight="1">
      <c r="A4778"/>
      <c r="B4778"/>
      <c r="C4778"/>
      <c r="D4778"/>
      <c r="E4778"/>
      <c r="F4778"/>
      <c r="G4778"/>
      <c r="H4778"/>
      <c r="I4778" s="8"/>
      <c r="J4778" s="425"/>
      <c r="K4778"/>
      <c r="L4778"/>
      <c r="M4778"/>
      <c r="N4778"/>
      <c r="O4778"/>
      <c r="P4778"/>
      <c r="Q4778"/>
      <c r="R4778"/>
      <c r="S4778"/>
      <c r="T4778"/>
      <c r="U4778"/>
    </row>
    <row r="4779" spans="1:21" ht="15.75" customHeight="1">
      <c r="A4779"/>
      <c r="B4779"/>
      <c r="C4779"/>
      <c r="D4779"/>
      <c r="E4779"/>
      <c r="F4779"/>
      <c r="G4779"/>
      <c r="H4779"/>
      <c r="I4779" s="8"/>
      <c r="J4779" s="425"/>
      <c r="K4779"/>
      <c r="L4779"/>
      <c r="M4779"/>
      <c r="N4779"/>
      <c r="O4779"/>
      <c r="P4779"/>
      <c r="Q4779"/>
      <c r="R4779"/>
      <c r="S4779"/>
      <c r="T4779"/>
      <c r="U4779"/>
    </row>
    <row r="4780" spans="1:21" ht="15.75" customHeight="1">
      <c r="A4780"/>
      <c r="B4780"/>
      <c r="C4780"/>
      <c r="D4780"/>
      <c r="E4780"/>
      <c r="F4780"/>
      <c r="G4780"/>
      <c r="H4780"/>
      <c r="I4780" s="8"/>
      <c r="J4780" s="425"/>
      <c r="K4780"/>
      <c r="L4780"/>
      <c r="M4780"/>
      <c r="N4780"/>
      <c r="O4780"/>
      <c r="P4780"/>
      <c r="Q4780"/>
      <c r="R4780"/>
      <c r="S4780"/>
      <c r="T4780"/>
      <c r="U4780"/>
    </row>
    <row r="4781" spans="1:21" ht="15.75" customHeight="1">
      <c r="A4781"/>
      <c r="B4781"/>
      <c r="C4781"/>
      <c r="D4781"/>
      <c r="E4781"/>
      <c r="F4781"/>
      <c r="G4781"/>
      <c r="H4781"/>
      <c r="I4781" s="8"/>
      <c r="J4781" s="425"/>
      <c r="K4781"/>
      <c r="L4781"/>
      <c r="M4781"/>
      <c r="N4781"/>
      <c r="O4781"/>
      <c r="P4781"/>
      <c r="Q4781"/>
      <c r="R4781"/>
      <c r="S4781"/>
      <c r="T4781"/>
      <c r="U4781"/>
    </row>
    <row r="4782" spans="1:21" ht="15.75" customHeight="1">
      <c r="A4782"/>
      <c r="B4782"/>
      <c r="C4782"/>
      <c r="D4782"/>
      <c r="E4782"/>
      <c r="F4782"/>
      <c r="G4782"/>
      <c r="H4782"/>
      <c r="I4782" s="8"/>
      <c r="J4782" s="425"/>
      <c r="K4782"/>
      <c r="L4782"/>
      <c r="M4782"/>
      <c r="N4782"/>
      <c r="O4782"/>
      <c r="P4782"/>
      <c r="Q4782"/>
      <c r="R4782"/>
      <c r="S4782"/>
      <c r="T4782"/>
      <c r="U4782"/>
    </row>
    <row r="4783" spans="1:21" ht="15.75" customHeight="1">
      <c r="A4783"/>
      <c r="B4783"/>
      <c r="C4783"/>
      <c r="D4783"/>
      <c r="E4783"/>
      <c r="F4783"/>
      <c r="G4783"/>
      <c r="H4783"/>
      <c r="I4783" s="8"/>
      <c r="J4783" s="425"/>
      <c r="K4783"/>
      <c r="L4783"/>
      <c r="M4783"/>
      <c r="N4783"/>
      <c r="O4783"/>
      <c r="P4783"/>
      <c r="Q4783"/>
      <c r="R4783"/>
      <c r="S4783"/>
      <c r="T4783"/>
      <c r="U4783"/>
    </row>
    <row r="4784" spans="1:21" ht="15.75" customHeight="1">
      <c r="A4784"/>
      <c r="B4784"/>
      <c r="C4784"/>
      <c r="D4784"/>
      <c r="E4784"/>
      <c r="F4784"/>
      <c r="G4784"/>
      <c r="H4784"/>
      <c r="I4784" s="8"/>
      <c r="J4784" s="425"/>
      <c r="K4784"/>
      <c r="L4784"/>
      <c r="M4784"/>
      <c r="N4784"/>
      <c r="O4784"/>
      <c r="P4784"/>
      <c r="Q4784"/>
      <c r="R4784"/>
      <c r="S4784"/>
      <c r="T4784"/>
      <c r="U4784"/>
    </row>
    <row r="4785" spans="1:21" ht="15.75" customHeight="1">
      <c r="A4785"/>
      <c r="B4785"/>
      <c r="C4785"/>
      <c r="D4785"/>
      <c r="E4785"/>
      <c r="F4785"/>
      <c r="G4785"/>
      <c r="H4785"/>
      <c r="I4785" s="8"/>
      <c r="J4785" s="425"/>
      <c r="K4785"/>
      <c r="L4785"/>
      <c r="M4785"/>
      <c r="N4785"/>
      <c r="O4785"/>
      <c r="P4785"/>
      <c r="Q4785"/>
      <c r="R4785"/>
      <c r="S4785"/>
      <c r="T4785"/>
      <c r="U4785"/>
    </row>
    <row r="4786" spans="1:21" ht="15.75" customHeight="1">
      <c r="A4786"/>
      <c r="B4786"/>
      <c r="C4786"/>
      <c r="D4786"/>
      <c r="E4786"/>
      <c r="F4786"/>
      <c r="G4786"/>
      <c r="H4786"/>
      <c r="I4786" s="8"/>
      <c r="J4786" s="425"/>
      <c r="K4786"/>
      <c r="L4786"/>
      <c r="M4786"/>
      <c r="N4786"/>
      <c r="O4786"/>
      <c r="P4786"/>
      <c r="Q4786"/>
      <c r="R4786"/>
      <c r="S4786"/>
      <c r="T4786"/>
      <c r="U4786"/>
    </row>
    <row r="4787" spans="1:21" ht="15.75" customHeight="1">
      <c r="A4787"/>
      <c r="B4787"/>
      <c r="C4787"/>
      <c r="D4787"/>
      <c r="E4787"/>
      <c r="F4787"/>
      <c r="G4787"/>
      <c r="H4787"/>
      <c r="I4787" s="8"/>
      <c r="J4787" s="425"/>
      <c r="K4787"/>
      <c r="L4787"/>
      <c r="M4787"/>
      <c r="N4787"/>
      <c r="O4787"/>
      <c r="P4787"/>
      <c r="Q4787"/>
      <c r="R4787"/>
      <c r="S4787"/>
      <c r="T4787"/>
      <c r="U4787"/>
    </row>
    <row r="4788" spans="1:21" ht="15.75" customHeight="1">
      <c r="A4788"/>
      <c r="B4788"/>
      <c r="C4788"/>
      <c r="D4788"/>
      <c r="E4788"/>
      <c r="F4788"/>
      <c r="G4788"/>
      <c r="H4788"/>
      <c r="I4788" s="8"/>
      <c r="J4788" s="425"/>
      <c r="K4788"/>
      <c r="L4788"/>
      <c r="M4788"/>
      <c r="N4788"/>
      <c r="O4788"/>
      <c r="P4788"/>
      <c r="Q4788"/>
      <c r="R4788"/>
      <c r="S4788"/>
      <c r="T4788"/>
      <c r="U4788"/>
    </row>
    <row r="4789" spans="1:21" ht="15.75" customHeight="1">
      <c r="A4789"/>
      <c r="B4789"/>
      <c r="C4789"/>
      <c r="D4789"/>
      <c r="E4789"/>
      <c r="F4789"/>
      <c r="G4789"/>
      <c r="H4789"/>
      <c r="I4789" s="8"/>
      <c r="J4789" s="425"/>
      <c r="K4789"/>
      <c r="L4789"/>
      <c r="M4789"/>
      <c r="N4789"/>
      <c r="O4789"/>
      <c r="P4789"/>
      <c r="Q4789"/>
      <c r="R4789"/>
      <c r="S4789"/>
      <c r="T4789"/>
      <c r="U4789"/>
    </row>
    <row r="4790" spans="1:21" ht="15.75" customHeight="1">
      <c r="A4790"/>
      <c r="B4790"/>
      <c r="C4790"/>
      <c r="D4790"/>
      <c r="E4790"/>
      <c r="F4790"/>
      <c r="G4790"/>
      <c r="H4790"/>
      <c r="I4790" s="8"/>
      <c r="J4790" s="425"/>
      <c r="K4790"/>
      <c r="L4790"/>
      <c r="M4790"/>
      <c r="N4790"/>
      <c r="O4790"/>
      <c r="P4790"/>
      <c r="Q4790"/>
      <c r="R4790"/>
      <c r="S4790"/>
      <c r="T4790"/>
      <c r="U4790"/>
    </row>
    <row r="4791" spans="1:21" ht="15.75" customHeight="1">
      <c r="A4791"/>
      <c r="B4791"/>
      <c r="C4791"/>
      <c r="D4791"/>
      <c r="E4791"/>
      <c r="F4791"/>
      <c r="G4791"/>
      <c r="H4791"/>
      <c r="I4791" s="8"/>
      <c r="J4791" s="425"/>
      <c r="K4791"/>
      <c r="L4791"/>
      <c r="M4791"/>
      <c r="N4791"/>
      <c r="O4791"/>
      <c r="P4791"/>
      <c r="Q4791"/>
      <c r="R4791"/>
      <c r="S4791"/>
      <c r="T4791"/>
      <c r="U4791"/>
    </row>
    <row r="4792" spans="1:21" ht="15.75" customHeight="1">
      <c r="A4792"/>
      <c r="B4792"/>
      <c r="C4792"/>
      <c r="D4792"/>
      <c r="E4792"/>
      <c r="F4792"/>
      <c r="G4792"/>
      <c r="H4792"/>
      <c r="I4792" s="8"/>
      <c r="J4792" s="425"/>
      <c r="K4792"/>
      <c r="L4792"/>
      <c r="M4792"/>
      <c r="N4792"/>
      <c r="O4792"/>
      <c r="P4792"/>
      <c r="Q4792"/>
      <c r="R4792"/>
      <c r="S4792"/>
      <c r="T4792"/>
      <c r="U4792"/>
    </row>
    <row r="4793" spans="1:21" ht="15.75" customHeight="1">
      <c r="A4793"/>
      <c r="B4793"/>
      <c r="C4793"/>
      <c r="D4793"/>
      <c r="E4793"/>
      <c r="F4793"/>
      <c r="G4793"/>
      <c r="H4793"/>
      <c r="I4793" s="8"/>
      <c r="J4793" s="425"/>
      <c r="K4793"/>
      <c r="L4793"/>
      <c r="M4793"/>
      <c r="N4793"/>
      <c r="O4793"/>
      <c r="P4793"/>
      <c r="Q4793"/>
      <c r="R4793"/>
      <c r="S4793"/>
      <c r="T4793"/>
      <c r="U4793"/>
    </row>
    <row r="4794" spans="1:21" ht="15.75" customHeight="1">
      <c r="A4794"/>
      <c r="B4794"/>
      <c r="C4794"/>
      <c r="D4794"/>
      <c r="E4794"/>
      <c r="F4794"/>
      <c r="G4794"/>
      <c r="H4794"/>
      <c r="I4794" s="8"/>
      <c r="J4794" s="425"/>
      <c r="K4794"/>
      <c r="L4794"/>
      <c r="M4794"/>
      <c r="N4794"/>
      <c r="O4794"/>
      <c r="P4794"/>
      <c r="Q4794"/>
      <c r="R4794"/>
      <c r="S4794"/>
      <c r="T4794"/>
      <c r="U4794"/>
    </row>
    <row r="4795" spans="1:21" ht="15.75" customHeight="1">
      <c r="A4795"/>
      <c r="B4795"/>
      <c r="C4795"/>
      <c r="D4795"/>
      <c r="E4795"/>
      <c r="F4795"/>
      <c r="G4795"/>
      <c r="H4795"/>
      <c r="I4795" s="8"/>
      <c r="J4795" s="425"/>
      <c r="K4795"/>
      <c r="L4795"/>
      <c r="M4795"/>
      <c r="N4795"/>
      <c r="O4795"/>
      <c r="P4795"/>
      <c r="Q4795"/>
      <c r="R4795"/>
      <c r="S4795"/>
      <c r="T4795"/>
      <c r="U4795"/>
    </row>
    <row r="4796" spans="1:21" ht="15.75" customHeight="1">
      <c r="A4796"/>
      <c r="B4796"/>
      <c r="C4796"/>
      <c r="D4796"/>
      <c r="E4796"/>
      <c r="F4796"/>
      <c r="G4796"/>
      <c r="H4796"/>
      <c r="I4796" s="8"/>
      <c r="J4796" s="425"/>
      <c r="K4796"/>
      <c r="L4796"/>
      <c r="M4796"/>
      <c r="N4796"/>
      <c r="O4796"/>
      <c r="P4796"/>
      <c r="Q4796"/>
      <c r="R4796"/>
      <c r="S4796"/>
      <c r="T4796"/>
      <c r="U4796"/>
    </row>
    <row r="4797" spans="1:21" ht="15.75" customHeight="1">
      <c r="A4797"/>
      <c r="B4797"/>
      <c r="C4797"/>
      <c r="D4797"/>
      <c r="E4797"/>
      <c r="F4797"/>
      <c r="G4797"/>
      <c r="H4797"/>
      <c r="I4797" s="8"/>
      <c r="J4797" s="425"/>
      <c r="K4797"/>
      <c r="L4797"/>
      <c r="M4797"/>
      <c r="N4797"/>
      <c r="O4797"/>
      <c r="P4797"/>
      <c r="Q4797"/>
      <c r="R4797"/>
      <c r="S4797"/>
      <c r="T4797"/>
      <c r="U4797"/>
    </row>
    <row r="4798" spans="1:21" ht="15.75" customHeight="1">
      <c r="A4798"/>
      <c r="B4798"/>
      <c r="C4798"/>
      <c r="D4798"/>
      <c r="E4798"/>
      <c r="F4798"/>
      <c r="G4798"/>
      <c r="H4798"/>
      <c r="I4798" s="8"/>
      <c r="J4798" s="425"/>
      <c r="K4798"/>
      <c r="L4798"/>
      <c r="M4798"/>
      <c r="N4798"/>
      <c r="O4798"/>
      <c r="P4798"/>
      <c r="Q4798"/>
      <c r="R4798"/>
      <c r="S4798"/>
      <c r="T4798"/>
      <c r="U4798"/>
    </row>
    <row r="4799" spans="1:21" ht="15.75" customHeight="1">
      <c r="A4799"/>
      <c r="B4799"/>
      <c r="C4799"/>
      <c r="D4799"/>
      <c r="E4799"/>
      <c r="F4799"/>
      <c r="G4799"/>
      <c r="H4799"/>
      <c r="I4799" s="8"/>
      <c r="J4799" s="425"/>
      <c r="K4799"/>
      <c r="L4799"/>
      <c r="M4799"/>
      <c r="N4799"/>
      <c r="O4799"/>
      <c r="P4799"/>
      <c r="Q4799"/>
      <c r="R4799"/>
      <c r="S4799"/>
      <c r="T4799"/>
      <c r="U4799"/>
    </row>
    <row r="4800" spans="1:21" ht="15.75" customHeight="1">
      <c r="A4800"/>
      <c r="B4800"/>
      <c r="C4800"/>
      <c r="D4800"/>
      <c r="E4800"/>
      <c r="F4800"/>
      <c r="G4800"/>
      <c r="H4800"/>
      <c r="I4800" s="8"/>
      <c r="J4800" s="425"/>
      <c r="K4800"/>
      <c r="L4800"/>
      <c r="M4800"/>
      <c r="N4800"/>
      <c r="O4800"/>
      <c r="P4800"/>
      <c r="Q4800"/>
      <c r="R4800"/>
      <c r="S4800"/>
      <c r="T4800"/>
      <c r="U4800"/>
    </row>
    <row r="4801" spans="1:21" ht="15.75" customHeight="1">
      <c r="A4801"/>
      <c r="B4801"/>
      <c r="C4801"/>
      <c r="D4801"/>
      <c r="E4801"/>
      <c r="F4801"/>
      <c r="G4801"/>
      <c r="H4801"/>
      <c r="I4801" s="8"/>
      <c r="J4801" s="425"/>
      <c r="K4801"/>
      <c r="L4801"/>
      <c r="M4801"/>
      <c r="N4801"/>
      <c r="O4801"/>
      <c r="P4801"/>
      <c r="Q4801"/>
      <c r="R4801"/>
      <c r="S4801"/>
      <c r="T4801"/>
      <c r="U4801"/>
    </row>
    <row r="4802" spans="1:21" ht="15.75" customHeight="1">
      <c r="A4802"/>
      <c r="B4802"/>
      <c r="C4802"/>
      <c r="D4802"/>
      <c r="E4802"/>
      <c r="F4802"/>
      <c r="G4802"/>
      <c r="H4802"/>
      <c r="I4802" s="8"/>
      <c r="J4802" s="425"/>
      <c r="K4802"/>
      <c r="L4802"/>
      <c r="M4802"/>
      <c r="N4802"/>
      <c r="O4802"/>
      <c r="P4802"/>
      <c r="Q4802"/>
      <c r="R4802"/>
      <c r="S4802"/>
      <c r="T4802"/>
      <c r="U4802"/>
    </row>
    <row r="4803" spans="1:21" ht="15.75" customHeight="1">
      <c r="A4803"/>
      <c r="B4803"/>
      <c r="C4803"/>
      <c r="D4803"/>
      <c r="E4803"/>
      <c r="F4803"/>
      <c r="G4803"/>
      <c r="H4803"/>
      <c r="I4803" s="8"/>
      <c r="J4803" s="425"/>
      <c r="K4803"/>
      <c r="L4803"/>
      <c r="M4803"/>
      <c r="N4803"/>
      <c r="O4803"/>
      <c r="P4803"/>
      <c r="Q4803"/>
      <c r="R4803"/>
      <c r="S4803"/>
      <c r="T4803"/>
      <c r="U4803"/>
    </row>
    <row r="4804" spans="1:21" ht="15.75" customHeight="1">
      <c r="A4804"/>
      <c r="B4804"/>
      <c r="C4804"/>
      <c r="D4804"/>
      <c r="E4804"/>
      <c r="F4804"/>
      <c r="G4804"/>
      <c r="H4804"/>
      <c r="I4804" s="8"/>
      <c r="J4804" s="425"/>
      <c r="K4804"/>
      <c r="L4804"/>
      <c r="M4804"/>
      <c r="N4804"/>
      <c r="O4804"/>
      <c r="P4804"/>
      <c r="Q4804"/>
      <c r="R4804"/>
      <c r="S4804"/>
      <c r="T4804"/>
      <c r="U4804"/>
    </row>
    <row r="4805" spans="1:21" ht="15.75" customHeight="1">
      <c r="A4805"/>
      <c r="B4805"/>
      <c r="C4805"/>
      <c r="D4805"/>
      <c r="E4805"/>
      <c r="F4805"/>
      <c r="G4805"/>
      <c r="H4805"/>
      <c r="I4805" s="8"/>
      <c r="J4805" s="425"/>
      <c r="K4805"/>
      <c r="L4805"/>
      <c r="M4805"/>
      <c r="N4805"/>
      <c r="O4805"/>
      <c r="P4805"/>
      <c r="Q4805"/>
      <c r="R4805"/>
      <c r="S4805"/>
      <c r="T4805"/>
      <c r="U4805"/>
    </row>
    <row r="4806" spans="1:21" ht="15.75" customHeight="1">
      <c r="A4806"/>
      <c r="B4806"/>
      <c r="C4806"/>
      <c r="D4806"/>
      <c r="E4806"/>
      <c r="F4806"/>
      <c r="G4806"/>
      <c r="H4806"/>
      <c r="I4806" s="8"/>
      <c r="J4806" s="425"/>
      <c r="K4806"/>
      <c r="L4806"/>
      <c r="M4806"/>
      <c r="N4806"/>
      <c r="O4806"/>
      <c r="P4806"/>
      <c r="Q4806"/>
      <c r="R4806"/>
      <c r="S4806"/>
      <c r="T4806"/>
      <c r="U4806"/>
    </row>
    <row r="4807" spans="1:21" ht="15.75" customHeight="1">
      <c r="A4807"/>
      <c r="B4807"/>
      <c r="C4807"/>
      <c r="D4807"/>
      <c r="E4807"/>
      <c r="F4807"/>
      <c r="G4807"/>
      <c r="H4807"/>
      <c r="I4807" s="8"/>
      <c r="J4807" s="425"/>
      <c r="K4807"/>
      <c r="L4807"/>
      <c r="M4807"/>
      <c r="N4807"/>
      <c r="O4807"/>
      <c r="P4807"/>
      <c r="Q4807"/>
      <c r="R4807"/>
      <c r="S4807"/>
      <c r="T4807"/>
      <c r="U4807"/>
    </row>
    <row r="4808" spans="1:21" ht="15.75" customHeight="1">
      <c r="A4808"/>
      <c r="B4808"/>
      <c r="C4808"/>
      <c r="D4808"/>
      <c r="E4808"/>
      <c r="F4808"/>
      <c r="G4808"/>
      <c r="H4808"/>
      <c r="I4808" s="8"/>
      <c r="J4808" s="425"/>
      <c r="K4808"/>
      <c r="L4808"/>
      <c r="M4808"/>
      <c r="N4808"/>
      <c r="O4808"/>
      <c r="P4808"/>
      <c r="Q4808"/>
      <c r="R4808"/>
      <c r="S4808"/>
      <c r="T4808"/>
      <c r="U4808"/>
    </row>
    <row r="4809" spans="1:21" ht="15.75" customHeight="1">
      <c r="A4809"/>
      <c r="B4809"/>
      <c r="C4809"/>
      <c r="D4809"/>
      <c r="E4809"/>
      <c r="F4809"/>
      <c r="G4809"/>
      <c r="H4809"/>
      <c r="I4809" s="8"/>
      <c r="J4809" s="425"/>
      <c r="K4809"/>
      <c r="L4809"/>
      <c r="M4809"/>
      <c r="N4809"/>
      <c r="O4809"/>
      <c r="P4809"/>
      <c r="Q4809"/>
      <c r="R4809"/>
      <c r="S4809"/>
      <c r="T4809"/>
      <c r="U4809"/>
    </row>
    <row r="4810" spans="1:21" ht="15.75" customHeight="1">
      <c r="A4810"/>
      <c r="B4810"/>
      <c r="C4810"/>
      <c r="D4810"/>
      <c r="E4810"/>
      <c r="F4810"/>
      <c r="G4810"/>
      <c r="H4810"/>
      <c r="I4810" s="8"/>
      <c r="J4810" s="425"/>
      <c r="K4810"/>
      <c r="L4810"/>
      <c r="M4810"/>
      <c r="N4810"/>
      <c r="O4810"/>
      <c r="P4810"/>
      <c r="Q4810"/>
      <c r="R4810"/>
      <c r="S4810"/>
      <c r="T4810"/>
      <c r="U4810"/>
    </row>
    <row r="4811" spans="1:21" ht="15.75" customHeight="1">
      <c r="A4811"/>
      <c r="B4811"/>
      <c r="C4811"/>
      <c r="D4811"/>
      <c r="E4811"/>
      <c r="F4811"/>
      <c r="G4811"/>
      <c r="H4811"/>
      <c r="I4811" s="8"/>
      <c r="J4811" s="425"/>
      <c r="K4811"/>
      <c r="L4811"/>
      <c r="M4811"/>
      <c r="N4811"/>
      <c r="O4811"/>
      <c r="P4811"/>
      <c r="Q4811"/>
      <c r="R4811"/>
      <c r="S4811"/>
      <c r="T4811"/>
      <c r="U4811"/>
    </row>
    <row r="4812" spans="1:21" ht="15.75" customHeight="1">
      <c r="A4812"/>
      <c r="B4812"/>
      <c r="C4812"/>
      <c r="D4812"/>
      <c r="E4812"/>
      <c r="F4812"/>
      <c r="G4812"/>
      <c r="H4812"/>
      <c r="I4812" s="8"/>
      <c r="J4812" s="425"/>
      <c r="K4812"/>
      <c r="L4812"/>
      <c r="M4812"/>
      <c r="N4812"/>
      <c r="O4812"/>
      <c r="P4812"/>
      <c r="Q4812"/>
      <c r="R4812"/>
      <c r="S4812"/>
      <c r="T4812"/>
      <c r="U4812"/>
    </row>
    <row r="4813" spans="1:21" ht="15.75" customHeight="1">
      <c r="A4813"/>
      <c r="B4813"/>
      <c r="C4813"/>
      <c r="D4813"/>
      <c r="E4813"/>
      <c r="F4813"/>
      <c r="G4813"/>
      <c r="H4813"/>
      <c r="I4813" s="8"/>
      <c r="J4813" s="425"/>
      <c r="K4813"/>
      <c r="L4813"/>
      <c r="M4813"/>
      <c r="N4813"/>
      <c r="O4813"/>
      <c r="P4813"/>
      <c r="Q4813"/>
      <c r="R4813"/>
      <c r="S4813"/>
      <c r="T4813"/>
      <c r="U4813"/>
    </row>
    <row r="4814" spans="1:21" ht="15.75" customHeight="1">
      <c r="A4814"/>
      <c r="B4814"/>
      <c r="C4814"/>
      <c r="D4814"/>
      <c r="E4814"/>
      <c r="F4814"/>
      <c r="G4814"/>
      <c r="H4814"/>
      <c r="I4814" s="8"/>
      <c r="J4814" s="425"/>
      <c r="K4814"/>
      <c r="L4814"/>
      <c r="M4814"/>
      <c r="N4814"/>
      <c r="O4814"/>
      <c r="P4814"/>
      <c r="Q4814"/>
      <c r="R4814"/>
      <c r="S4814"/>
      <c r="T4814"/>
      <c r="U4814"/>
    </row>
    <row r="4815" spans="1:21" ht="15.75" customHeight="1">
      <c r="A4815"/>
      <c r="B4815"/>
      <c r="C4815"/>
      <c r="D4815"/>
      <c r="E4815"/>
      <c r="F4815"/>
      <c r="G4815"/>
      <c r="H4815"/>
      <c r="I4815" s="8"/>
      <c r="J4815" s="425"/>
      <c r="K4815"/>
      <c r="L4815"/>
      <c r="M4815"/>
      <c r="N4815"/>
      <c r="O4815"/>
      <c r="P4815"/>
      <c r="Q4815"/>
      <c r="R4815"/>
      <c r="S4815"/>
      <c r="T4815"/>
      <c r="U4815"/>
    </row>
    <row r="4816" spans="1:21" ht="15.75" customHeight="1">
      <c r="A4816"/>
      <c r="B4816"/>
      <c r="C4816"/>
      <c r="D4816"/>
      <c r="E4816"/>
      <c r="F4816"/>
      <c r="G4816"/>
      <c r="H4816"/>
      <c r="I4816" s="8"/>
      <c r="J4816" s="425"/>
      <c r="K4816"/>
      <c r="L4816"/>
      <c r="M4816"/>
      <c r="N4816"/>
      <c r="O4816"/>
      <c r="P4816"/>
      <c r="Q4816"/>
      <c r="R4816"/>
      <c r="S4816"/>
      <c r="T4816"/>
      <c r="U4816"/>
    </row>
    <row r="4817" spans="1:21" ht="15.75" customHeight="1">
      <c r="A4817"/>
      <c r="B4817"/>
      <c r="C4817"/>
      <c r="D4817"/>
      <c r="E4817"/>
      <c r="F4817"/>
      <c r="G4817"/>
      <c r="H4817"/>
      <c r="I4817" s="8"/>
      <c r="J4817" s="425"/>
      <c r="K4817"/>
      <c r="L4817"/>
      <c r="M4817"/>
      <c r="N4817"/>
      <c r="O4817"/>
      <c r="P4817"/>
      <c r="Q4817"/>
      <c r="R4817"/>
      <c r="S4817"/>
      <c r="T4817"/>
      <c r="U4817"/>
    </row>
    <row r="4818" spans="1:21" ht="15.75" customHeight="1">
      <c r="A4818"/>
      <c r="B4818"/>
      <c r="C4818"/>
      <c r="D4818"/>
      <c r="E4818"/>
      <c r="F4818"/>
      <c r="G4818"/>
      <c r="H4818"/>
      <c r="I4818" s="8"/>
      <c r="J4818" s="425"/>
      <c r="K4818"/>
      <c r="L4818"/>
      <c r="M4818"/>
      <c r="N4818"/>
      <c r="O4818"/>
      <c r="P4818"/>
      <c r="Q4818"/>
      <c r="R4818"/>
      <c r="S4818"/>
      <c r="T4818"/>
      <c r="U4818"/>
    </row>
    <row r="4819" spans="1:21" ht="15.75" customHeight="1">
      <c r="A4819"/>
      <c r="B4819"/>
      <c r="C4819"/>
      <c r="D4819"/>
      <c r="E4819"/>
      <c r="F4819"/>
      <c r="G4819"/>
      <c r="H4819"/>
      <c r="I4819" s="8"/>
      <c r="J4819" s="425"/>
      <c r="K4819"/>
      <c r="L4819"/>
      <c r="M4819"/>
      <c r="N4819"/>
      <c r="O4819"/>
      <c r="P4819"/>
      <c r="Q4819"/>
      <c r="R4819"/>
      <c r="S4819"/>
      <c r="T4819"/>
      <c r="U4819"/>
    </row>
    <row r="4820" spans="1:21" ht="15.75" customHeight="1">
      <c r="A4820"/>
      <c r="B4820"/>
      <c r="C4820"/>
      <c r="D4820"/>
      <c r="E4820"/>
      <c r="F4820"/>
      <c r="G4820"/>
      <c r="H4820"/>
      <c r="I4820" s="8"/>
      <c r="J4820" s="425"/>
      <c r="K4820"/>
      <c r="L4820"/>
      <c r="M4820"/>
      <c r="N4820"/>
      <c r="O4820"/>
      <c r="P4820"/>
      <c r="Q4820"/>
      <c r="R4820"/>
      <c r="S4820"/>
      <c r="T4820"/>
      <c r="U4820"/>
    </row>
    <row r="4821" spans="1:21" ht="15.75" customHeight="1">
      <c r="A4821"/>
      <c r="B4821"/>
      <c r="C4821"/>
      <c r="D4821"/>
      <c r="E4821"/>
      <c r="F4821"/>
      <c r="G4821"/>
      <c r="H4821"/>
      <c r="I4821" s="8"/>
      <c r="J4821" s="425"/>
      <c r="K4821"/>
      <c r="L4821"/>
      <c r="M4821"/>
      <c r="N4821"/>
      <c r="O4821"/>
      <c r="P4821"/>
      <c r="Q4821"/>
      <c r="R4821"/>
      <c r="S4821"/>
      <c r="T4821"/>
      <c r="U4821"/>
    </row>
    <row r="4822" spans="1:21" ht="15.75" customHeight="1">
      <c r="A4822"/>
      <c r="B4822"/>
      <c r="C4822"/>
      <c r="D4822"/>
      <c r="E4822"/>
      <c r="F4822"/>
      <c r="G4822"/>
      <c r="H4822"/>
      <c r="I4822" s="8"/>
      <c r="J4822" s="425"/>
      <c r="K4822"/>
      <c r="L4822"/>
      <c r="M4822"/>
      <c r="N4822"/>
      <c r="O4822"/>
      <c r="P4822"/>
      <c r="Q4822"/>
      <c r="R4822"/>
      <c r="S4822"/>
      <c r="T4822"/>
      <c r="U4822"/>
    </row>
    <row r="4823" spans="1:21" ht="15.75" customHeight="1">
      <c r="A4823"/>
      <c r="B4823"/>
      <c r="C4823"/>
      <c r="D4823"/>
      <c r="E4823"/>
      <c r="F4823"/>
      <c r="G4823"/>
      <c r="H4823"/>
      <c r="I4823" s="8"/>
      <c r="J4823" s="425"/>
      <c r="K4823"/>
      <c r="L4823"/>
      <c r="M4823"/>
      <c r="N4823"/>
      <c r="O4823"/>
      <c r="P4823"/>
      <c r="Q4823"/>
      <c r="R4823"/>
      <c r="S4823"/>
      <c r="T4823"/>
      <c r="U4823"/>
    </row>
    <row r="4824" spans="1:21" ht="15.75" customHeight="1">
      <c r="A4824"/>
      <c r="B4824"/>
      <c r="C4824"/>
      <c r="D4824"/>
      <c r="E4824"/>
      <c r="F4824"/>
      <c r="G4824"/>
      <c r="H4824"/>
      <c r="I4824" s="8"/>
      <c r="J4824" s="425"/>
      <c r="K4824"/>
      <c r="L4824"/>
      <c r="M4824"/>
      <c r="N4824"/>
      <c r="O4824"/>
      <c r="P4824"/>
      <c r="Q4824"/>
      <c r="R4824"/>
      <c r="S4824"/>
      <c r="T4824"/>
      <c r="U4824"/>
    </row>
    <row r="4825" spans="1:21" ht="15.75" customHeight="1">
      <c r="A4825"/>
      <c r="B4825"/>
      <c r="C4825"/>
      <c r="D4825"/>
      <c r="E4825"/>
      <c r="F4825"/>
      <c r="G4825"/>
      <c r="H4825"/>
      <c r="I4825" s="8"/>
      <c r="J4825" s="425"/>
      <c r="K4825"/>
      <c r="L4825"/>
      <c r="M4825"/>
      <c r="N4825"/>
      <c r="O4825"/>
      <c r="P4825"/>
      <c r="Q4825"/>
      <c r="R4825"/>
      <c r="S4825"/>
      <c r="T4825"/>
      <c r="U4825"/>
    </row>
    <row r="4826" spans="1:21" ht="15.75" customHeight="1">
      <c r="A4826"/>
      <c r="B4826"/>
      <c r="C4826"/>
      <c r="D4826"/>
      <c r="E4826"/>
      <c r="F4826"/>
      <c r="G4826"/>
      <c r="H4826"/>
      <c r="I4826" s="8"/>
      <c r="J4826" s="425"/>
      <c r="K4826"/>
      <c r="L4826"/>
      <c r="M4826"/>
      <c r="N4826"/>
      <c r="O4826"/>
      <c r="P4826"/>
      <c r="Q4826"/>
      <c r="R4826"/>
      <c r="S4826"/>
      <c r="T4826"/>
      <c r="U4826"/>
    </row>
    <row r="4827" spans="1:21" ht="15.75" customHeight="1">
      <c r="A4827"/>
      <c r="B4827"/>
      <c r="C4827"/>
      <c r="D4827"/>
      <c r="E4827"/>
      <c r="F4827"/>
      <c r="G4827"/>
      <c r="H4827"/>
      <c r="I4827" s="8"/>
      <c r="J4827" s="425"/>
      <c r="K4827"/>
      <c r="L4827"/>
      <c r="M4827"/>
      <c r="N4827"/>
      <c r="O4827"/>
      <c r="P4827"/>
      <c r="Q4827"/>
      <c r="R4827"/>
      <c r="S4827"/>
      <c r="T4827"/>
      <c r="U4827"/>
    </row>
    <row r="4828" spans="1:21" ht="15.75" customHeight="1">
      <c r="A4828"/>
      <c r="B4828"/>
      <c r="C4828"/>
      <c r="D4828"/>
      <c r="E4828"/>
      <c r="F4828"/>
      <c r="G4828"/>
      <c r="H4828"/>
      <c r="I4828" s="8"/>
      <c r="J4828" s="425"/>
      <c r="K4828"/>
      <c r="L4828"/>
      <c r="M4828"/>
      <c r="N4828"/>
      <c r="O4828"/>
      <c r="P4828"/>
      <c r="Q4828"/>
      <c r="R4828"/>
      <c r="S4828"/>
      <c r="T4828"/>
      <c r="U4828"/>
    </row>
    <row r="4829" spans="1:21" ht="15.75" customHeight="1">
      <c r="A4829"/>
      <c r="B4829"/>
      <c r="C4829"/>
      <c r="D4829"/>
      <c r="E4829"/>
      <c r="F4829"/>
      <c r="G4829"/>
      <c r="H4829"/>
      <c r="I4829" s="8"/>
      <c r="J4829" s="425"/>
      <c r="K4829"/>
      <c r="L4829"/>
      <c r="M4829"/>
      <c r="N4829"/>
      <c r="O4829"/>
      <c r="P4829"/>
      <c r="Q4829"/>
      <c r="R4829"/>
      <c r="S4829"/>
      <c r="T4829"/>
      <c r="U4829"/>
    </row>
    <row r="4830" spans="1:21" ht="15.75" customHeight="1">
      <c r="A4830"/>
      <c r="B4830"/>
      <c r="C4830"/>
      <c r="D4830"/>
      <c r="E4830"/>
      <c r="F4830"/>
      <c r="G4830"/>
      <c r="H4830"/>
      <c r="I4830" s="8"/>
      <c r="J4830" s="425"/>
      <c r="K4830"/>
      <c r="L4830"/>
      <c r="M4830"/>
      <c r="N4830"/>
      <c r="O4830"/>
      <c r="P4830"/>
      <c r="Q4830"/>
      <c r="R4830"/>
      <c r="S4830"/>
      <c r="T4830"/>
      <c r="U4830"/>
    </row>
    <row r="4831" spans="1:21" ht="15.75" customHeight="1">
      <c r="A4831"/>
      <c r="B4831"/>
      <c r="C4831"/>
      <c r="D4831"/>
      <c r="E4831"/>
      <c r="F4831"/>
      <c r="G4831"/>
      <c r="H4831"/>
      <c r="I4831" s="8"/>
      <c r="J4831" s="425"/>
      <c r="K4831"/>
      <c r="L4831"/>
      <c r="M4831"/>
      <c r="N4831"/>
      <c r="O4831"/>
      <c r="P4831"/>
      <c r="Q4831"/>
      <c r="R4831"/>
      <c r="S4831"/>
      <c r="T4831"/>
      <c r="U4831"/>
    </row>
    <row r="4832" spans="1:21" ht="15.75" customHeight="1">
      <c r="A4832"/>
      <c r="B4832"/>
      <c r="C4832"/>
      <c r="D4832"/>
      <c r="E4832"/>
      <c r="F4832"/>
      <c r="G4832"/>
      <c r="H4832"/>
      <c r="I4832" s="8"/>
      <c r="J4832" s="425"/>
      <c r="K4832"/>
      <c r="L4832"/>
      <c r="M4832"/>
      <c r="N4832"/>
      <c r="O4832"/>
      <c r="P4832"/>
      <c r="Q4832"/>
      <c r="R4832"/>
      <c r="S4832"/>
      <c r="T4832"/>
      <c r="U4832"/>
    </row>
    <row r="4833" spans="1:21" ht="15.75" customHeight="1">
      <c r="A4833"/>
      <c r="B4833"/>
      <c r="C4833"/>
      <c r="D4833"/>
      <c r="E4833"/>
      <c r="F4833"/>
      <c r="G4833"/>
      <c r="H4833"/>
      <c r="I4833" s="8"/>
      <c r="J4833" s="425"/>
      <c r="K4833"/>
      <c r="L4833"/>
      <c r="M4833"/>
      <c r="N4833"/>
      <c r="O4833"/>
      <c r="P4833"/>
      <c r="Q4833"/>
      <c r="R4833"/>
      <c r="S4833"/>
      <c r="T4833"/>
      <c r="U4833"/>
    </row>
    <row r="4834" spans="1:21" ht="15.75" customHeight="1">
      <c r="A4834"/>
      <c r="B4834"/>
      <c r="C4834"/>
      <c r="D4834"/>
      <c r="E4834"/>
      <c r="F4834"/>
      <c r="G4834"/>
      <c r="H4834"/>
      <c r="I4834" s="8"/>
      <c r="J4834" s="425"/>
      <c r="K4834"/>
      <c r="L4834"/>
      <c r="M4834"/>
      <c r="N4834"/>
      <c r="O4834"/>
      <c r="P4834"/>
      <c r="Q4834"/>
      <c r="R4834"/>
      <c r="S4834"/>
      <c r="T4834"/>
      <c r="U4834"/>
    </row>
    <row r="4835" spans="1:21" ht="15.75" customHeight="1">
      <c r="A4835"/>
      <c r="B4835"/>
      <c r="C4835"/>
      <c r="D4835"/>
      <c r="E4835"/>
      <c r="F4835"/>
      <c r="G4835"/>
      <c r="H4835"/>
      <c r="I4835" s="8"/>
      <c r="J4835" s="425"/>
      <c r="K4835"/>
      <c r="L4835"/>
      <c r="M4835"/>
      <c r="N4835"/>
      <c r="O4835"/>
      <c r="P4835"/>
      <c r="Q4835"/>
      <c r="R4835"/>
      <c r="S4835"/>
      <c r="T4835"/>
      <c r="U4835"/>
    </row>
    <row r="4836" spans="1:21" ht="15.75" customHeight="1">
      <c r="A4836"/>
      <c r="B4836"/>
      <c r="C4836"/>
      <c r="D4836"/>
      <c r="E4836"/>
      <c r="F4836"/>
      <c r="G4836"/>
      <c r="H4836"/>
      <c r="I4836" s="8"/>
      <c r="J4836" s="425"/>
      <c r="K4836"/>
      <c r="L4836"/>
      <c r="M4836"/>
      <c r="N4836"/>
      <c r="O4836"/>
      <c r="P4836"/>
      <c r="Q4836"/>
      <c r="R4836"/>
      <c r="S4836"/>
      <c r="T4836"/>
      <c r="U4836"/>
    </row>
    <row r="4837" spans="1:21" ht="15.75" customHeight="1">
      <c r="A4837"/>
      <c r="B4837"/>
      <c r="C4837"/>
      <c r="D4837"/>
      <c r="E4837"/>
      <c r="F4837"/>
      <c r="G4837"/>
      <c r="H4837"/>
      <c r="I4837" s="8"/>
      <c r="J4837" s="425"/>
      <c r="K4837"/>
      <c r="L4837"/>
      <c r="M4837"/>
      <c r="N4837"/>
      <c r="O4837"/>
      <c r="P4837"/>
      <c r="Q4837"/>
      <c r="R4837"/>
      <c r="S4837"/>
      <c r="T4837"/>
      <c r="U4837"/>
    </row>
    <row r="4838" spans="1:21" ht="15.75" customHeight="1">
      <c r="A4838"/>
      <c r="B4838"/>
      <c r="C4838"/>
      <c r="D4838"/>
      <c r="E4838"/>
      <c r="F4838"/>
      <c r="G4838"/>
      <c r="H4838"/>
      <c r="I4838" s="8"/>
      <c r="J4838" s="425"/>
      <c r="K4838"/>
      <c r="L4838"/>
      <c r="M4838"/>
      <c r="N4838"/>
      <c r="O4838"/>
      <c r="P4838"/>
      <c r="Q4838"/>
      <c r="R4838"/>
      <c r="S4838"/>
      <c r="T4838"/>
      <c r="U4838"/>
    </row>
    <row r="4839" spans="1:21" ht="15.75" customHeight="1">
      <c r="A4839"/>
      <c r="B4839"/>
      <c r="C4839"/>
      <c r="D4839"/>
      <c r="E4839"/>
      <c r="F4839"/>
      <c r="G4839"/>
      <c r="H4839"/>
      <c r="I4839" s="8"/>
      <c r="J4839" s="425"/>
      <c r="K4839"/>
      <c r="L4839"/>
      <c r="M4839"/>
      <c r="N4839"/>
      <c r="O4839"/>
      <c r="P4839"/>
      <c r="Q4839"/>
      <c r="R4839"/>
      <c r="S4839"/>
      <c r="T4839"/>
      <c r="U4839"/>
    </row>
    <row r="4840" spans="1:21" ht="15.75" customHeight="1">
      <c r="A4840"/>
      <c r="B4840"/>
      <c r="C4840"/>
      <c r="D4840"/>
      <c r="E4840"/>
      <c r="F4840"/>
      <c r="G4840"/>
      <c r="H4840"/>
      <c r="I4840" s="8"/>
      <c r="J4840" s="425"/>
      <c r="K4840"/>
      <c r="L4840"/>
      <c r="M4840"/>
      <c r="N4840"/>
      <c r="O4840"/>
      <c r="P4840"/>
      <c r="Q4840"/>
      <c r="R4840"/>
      <c r="S4840"/>
      <c r="T4840"/>
      <c r="U4840"/>
    </row>
    <row r="4841" spans="1:21" ht="15.75" customHeight="1">
      <c r="A4841"/>
      <c r="B4841"/>
      <c r="C4841"/>
      <c r="D4841"/>
      <c r="E4841"/>
      <c r="F4841"/>
      <c r="G4841"/>
      <c r="H4841"/>
      <c r="I4841" s="8"/>
      <c r="J4841" s="425"/>
      <c r="K4841"/>
      <c r="L4841"/>
      <c r="M4841"/>
      <c r="N4841"/>
      <c r="O4841"/>
      <c r="P4841"/>
      <c r="Q4841"/>
      <c r="R4841"/>
      <c r="S4841"/>
      <c r="T4841"/>
      <c r="U4841"/>
    </row>
    <row r="4842" spans="1:21" ht="15.75" customHeight="1">
      <c r="A4842"/>
      <c r="B4842"/>
      <c r="C4842"/>
      <c r="D4842"/>
      <c r="E4842"/>
      <c r="F4842"/>
      <c r="G4842"/>
      <c r="H4842"/>
      <c r="I4842" s="8"/>
      <c r="J4842" s="425"/>
      <c r="K4842"/>
      <c r="L4842"/>
      <c r="M4842"/>
      <c r="N4842"/>
      <c r="O4842"/>
      <c r="P4842"/>
      <c r="Q4842"/>
      <c r="R4842"/>
      <c r="S4842"/>
      <c r="T4842"/>
      <c r="U4842"/>
    </row>
    <row r="4843" spans="1:21" ht="15.75" customHeight="1">
      <c r="A4843"/>
      <c r="B4843"/>
      <c r="C4843"/>
      <c r="D4843"/>
      <c r="E4843"/>
      <c r="F4843"/>
      <c r="G4843"/>
      <c r="H4843"/>
      <c r="I4843" s="8"/>
      <c r="J4843" s="425"/>
      <c r="K4843"/>
      <c r="L4843"/>
      <c r="M4843"/>
      <c r="N4843"/>
      <c r="O4843"/>
      <c r="P4843"/>
      <c r="Q4843"/>
      <c r="R4843"/>
      <c r="S4843"/>
      <c r="T4843"/>
      <c r="U4843"/>
    </row>
    <row r="4844" spans="1:21" ht="15.75" customHeight="1">
      <c r="A4844"/>
      <c r="B4844"/>
      <c r="C4844"/>
      <c r="D4844"/>
      <c r="E4844"/>
      <c r="F4844"/>
      <c r="G4844"/>
      <c r="H4844"/>
      <c r="I4844" s="8"/>
      <c r="J4844" s="425"/>
      <c r="K4844"/>
      <c r="L4844"/>
      <c r="M4844"/>
      <c r="N4844"/>
      <c r="O4844"/>
      <c r="P4844"/>
      <c r="Q4844"/>
      <c r="R4844"/>
      <c r="S4844"/>
      <c r="T4844"/>
      <c r="U4844"/>
    </row>
    <row r="4845" spans="1:21" ht="15.75" customHeight="1">
      <c r="A4845"/>
      <c r="B4845"/>
      <c r="C4845"/>
      <c r="D4845"/>
      <c r="E4845"/>
      <c r="F4845"/>
      <c r="G4845"/>
      <c r="H4845"/>
      <c r="I4845" s="8"/>
      <c r="J4845" s="425"/>
      <c r="K4845"/>
      <c r="L4845"/>
      <c r="M4845"/>
      <c r="N4845"/>
      <c r="O4845"/>
      <c r="P4845"/>
      <c r="Q4845"/>
      <c r="R4845"/>
      <c r="S4845"/>
      <c r="T4845"/>
      <c r="U4845"/>
    </row>
    <row r="4846" spans="1:21" ht="15.75" customHeight="1">
      <c r="A4846"/>
      <c r="B4846"/>
      <c r="C4846"/>
      <c r="D4846"/>
      <c r="E4846"/>
      <c r="F4846"/>
      <c r="G4846"/>
      <c r="H4846"/>
      <c r="I4846" s="8"/>
      <c r="J4846" s="425"/>
      <c r="K4846"/>
      <c r="L4846"/>
      <c r="M4846"/>
      <c r="N4846"/>
      <c r="O4846"/>
      <c r="P4846"/>
      <c r="Q4846"/>
      <c r="R4846"/>
      <c r="S4846"/>
      <c r="T4846"/>
      <c r="U4846"/>
    </row>
    <row r="4847" spans="1:21" ht="15.75" customHeight="1">
      <c r="A4847"/>
      <c r="B4847"/>
      <c r="C4847"/>
      <c r="D4847"/>
      <c r="E4847"/>
      <c r="F4847"/>
      <c r="G4847"/>
      <c r="H4847"/>
      <c r="I4847" s="8"/>
      <c r="J4847" s="425"/>
      <c r="K4847"/>
      <c r="L4847"/>
      <c r="M4847"/>
      <c r="N4847"/>
      <c r="O4847"/>
      <c r="P4847"/>
      <c r="Q4847"/>
      <c r="R4847"/>
      <c r="S4847"/>
      <c r="T4847"/>
      <c r="U4847"/>
    </row>
    <row r="4848" spans="1:21" ht="15.75" customHeight="1">
      <c r="A4848"/>
      <c r="B4848"/>
      <c r="C4848"/>
      <c r="D4848"/>
      <c r="E4848"/>
      <c r="F4848"/>
      <c r="G4848"/>
      <c r="H4848"/>
      <c r="I4848" s="8"/>
      <c r="J4848" s="425"/>
      <c r="K4848"/>
      <c r="L4848"/>
      <c r="M4848"/>
      <c r="N4848"/>
      <c r="O4848"/>
      <c r="P4848"/>
      <c r="Q4848"/>
      <c r="R4848"/>
      <c r="S4848"/>
      <c r="T4848"/>
      <c r="U4848"/>
    </row>
    <row r="4849" spans="1:21" ht="15.75" customHeight="1">
      <c r="A4849"/>
      <c r="B4849"/>
      <c r="C4849"/>
      <c r="D4849"/>
      <c r="E4849"/>
      <c r="F4849"/>
      <c r="G4849"/>
      <c r="H4849"/>
      <c r="I4849" s="8"/>
      <c r="J4849" s="425"/>
      <c r="K4849"/>
      <c r="L4849"/>
      <c r="M4849"/>
      <c r="N4849"/>
      <c r="O4849"/>
      <c r="P4849"/>
      <c r="Q4849"/>
      <c r="R4849"/>
      <c r="S4849"/>
      <c r="T4849"/>
      <c r="U4849"/>
    </row>
    <row r="4850" spans="1:21" ht="15.75" customHeight="1">
      <c r="A4850"/>
      <c r="B4850"/>
      <c r="C4850"/>
      <c r="D4850"/>
      <c r="E4850"/>
      <c r="F4850"/>
      <c r="G4850"/>
      <c r="H4850"/>
      <c r="I4850" s="8"/>
      <c r="J4850" s="425"/>
      <c r="K4850"/>
      <c r="L4850"/>
      <c r="M4850"/>
      <c r="N4850"/>
      <c r="O4850"/>
      <c r="P4850"/>
      <c r="Q4850"/>
      <c r="R4850"/>
      <c r="S4850"/>
      <c r="T4850"/>
      <c r="U4850"/>
    </row>
    <row r="4851" spans="1:21" ht="15.75" customHeight="1">
      <c r="A4851"/>
      <c r="B4851"/>
      <c r="C4851"/>
      <c r="D4851"/>
      <c r="E4851"/>
      <c r="F4851"/>
      <c r="G4851"/>
      <c r="H4851"/>
      <c r="I4851" s="8"/>
      <c r="J4851" s="425"/>
      <c r="K4851"/>
      <c r="L4851"/>
      <c r="M4851"/>
      <c r="N4851"/>
      <c r="O4851"/>
      <c r="P4851"/>
      <c r="Q4851"/>
      <c r="R4851"/>
      <c r="S4851"/>
      <c r="T4851"/>
      <c r="U4851"/>
    </row>
    <row r="4852" spans="1:21" ht="15.75" customHeight="1">
      <c r="A4852"/>
      <c r="B4852"/>
      <c r="C4852"/>
      <c r="D4852"/>
      <c r="E4852"/>
      <c r="F4852"/>
      <c r="G4852"/>
      <c r="H4852"/>
      <c r="I4852" s="8"/>
      <c r="J4852" s="425"/>
      <c r="K4852"/>
      <c r="L4852"/>
      <c r="M4852"/>
      <c r="N4852"/>
      <c r="O4852"/>
      <c r="P4852"/>
      <c r="Q4852"/>
      <c r="R4852"/>
      <c r="S4852"/>
      <c r="T4852"/>
      <c r="U4852"/>
    </row>
    <row r="4853" spans="1:21" ht="15.75" customHeight="1">
      <c r="A4853"/>
      <c r="B4853"/>
      <c r="C4853"/>
      <c r="D4853"/>
      <c r="E4853"/>
      <c r="F4853"/>
      <c r="G4853"/>
      <c r="H4853"/>
      <c r="I4853" s="8"/>
      <c r="J4853" s="425"/>
      <c r="K4853"/>
      <c r="L4853"/>
      <c r="M4853"/>
      <c r="N4853"/>
      <c r="O4853"/>
      <c r="P4853"/>
      <c r="Q4853"/>
      <c r="R4853"/>
      <c r="S4853"/>
      <c r="T4853"/>
      <c r="U4853"/>
    </row>
    <row r="4854" spans="1:21" ht="15.75" customHeight="1">
      <c r="A4854"/>
      <c r="B4854"/>
      <c r="C4854"/>
      <c r="D4854"/>
      <c r="E4854"/>
      <c r="F4854"/>
      <c r="G4854"/>
      <c r="H4854"/>
      <c r="I4854" s="8"/>
      <c r="J4854" s="425"/>
      <c r="K4854"/>
      <c r="L4854"/>
      <c r="M4854"/>
      <c r="N4854"/>
      <c r="O4854"/>
      <c r="P4854"/>
      <c r="Q4854"/>
      <c r="R4854"/>
      <c r="S4854"/>
      <c r="T4854"/>
      <c r="U4854"/>
    </row>
    <row r="4855" spans="1:21" ht="15.75" customHeight="1">
      <c r="A4855"/>
      <c r="B4855"/>
      <c r="C4855"/>
      <c r="D4855"/>
      <c r="E4855"/>
      <c r="F4855"/>
      <c r="G4855"/>
      <c r="H4855"/>
      <c r="I4855" s="8"/>
      <c r="J4855" s="425"/>
      <c r="K4855"/>
      <c r="L4855"/>
      <c r="M4855"/>
      <c r="N4855"/>
      <c r="O4855"/>
      <c r="P4855"/>
      <c r="Q4855"/>
      <c r="R4855"/>
      <c r="S4855"/>
      <c r="T4855"/>
      <c r="U4855"/>
    </row>
    <row r="4856" spans="1:21" ht="15.75" customHeight="1">
      <c r="A4856"/>
      <c r="B4856"/>
      <c r="C4856"/>
      <c r="D4856"/>
      <c r="E4856"/>
      <c r="F4856"/>
      <c r="G4856"/>
      <c r="H4856"/>
      <c r="I4856" s="8"/>
      <c r="J4856" s="425"/>
      <c r="K4856"/>
      <c r="L4856"/>
      <c r="M4856"/>
      <c r="N4856"/>
      <c r="O4856"/>
      <c r="P4856"/>
      <c r="Q4856"/>
      <c r="R4856"/>
      <c r="S4856"/>
      <c r="T4856"/>
      <c r="U4856"/>
    </row>
    <row r="4857" spans="1:21" ht="15.75" customHeight="1">
      <c r="A4857"/>
      <c r="B4857"/>
      <c r="C4857"/>
      <c r="D4857"/>
      <c r="E4857"/>
      <c r="F4857"/>
      <c r="G4857"/>
      <c r="H4857"/>
      <c r="I4857" s="8"/>
      <c r="J4857" s="425"/>
      <c r="K4857"/>
      <c r="L4857"/>
      <c r="M4857"/>
      <c r="N4857"/>
      <c r="O4857"/>
      <c r="P4857"/>
      <c r="Q4857"/>
      <c r="R4857"/>
      <c r="S4857"/>
      <c r="T4857"/>
      <c r="U4857"/>
    </row>
    <row r="4858" spans="1:21" ht="15.75" customHeight="1">
      <c r="A4858"/>
      <c r="B4858"/>
      <c r="C4858"/>
      <c r="D4858"/>
      <c r="E4858"/>
      <c r="F4858"/>
      <c r="G4858"/>
      <c r="H4858"/>
      <c r="I4858" s="8"/>
      <c r="J4858" s="425"/>
      <c r="K4858"/>
      <c r="L4858"/>
      <c r="M4858"/>
      <c r="N4858"/>
      <c r="O4858"/>
      <c r="P4858"/>
      <c r="Q4858"/>
      <c r="R4858"/>
      <c r="S4858"/>
      <c r="T4858"/>
      <c r="U4858"/>
    </row>
    <row r="4859" spans="1:21" ht="15.75" customHeight="1">
      <c r="A4859"/>
      <c r="B4859"/>
      <c r="C4859"/>
      <c r="D4859"/>
      <c r="E4859"/>
      <c r="F4859"/>
      <c r="G4859"/>
      <c r="H4859"/>
      <c r="I4859" s="8"/>
      <c r="J4859" s="425"/>
      <c r="K4859"/>
      <c r="L4859"/>
      <c r="M4859"/>
      <c r="N4859"/>
      <c r="O4859"/>
      <c r="P4859"/>
      <c r="Q4859"/>
      <c r="R4859"/>
      <c r="S4859"/>
      <c r="T4859"/>
      <c r="U4859"/>
    </row>
    <row r="4860" spans="1:21" ht="15.75" customHeight="1">
      <c r="A4860"/>
      <c r="B4860"/>
      <c r="C4860"/>
      <c r="D4860"/>
      <c r="E4860"/>
      <c r="F4860"/>
      <c r="G4860"/>
      <c r="H4860"/>
      <c r="I4860" s="8"/>
      <c r="J4860" s="425"/>
      <c r="K4860"/>
      <c r="L4860"/>
      <c r="M4860"/>
      <c r="N4860"/>
      <c r="O4860"/>
      <c r="P4860"/>
      <c r="Q4860"/>
      <c r="R4860"/>
      <c r="S4860"/>
      <c r="T4860"/>
      <c r="U4860"/>
    </row>
    <row r="4861" spans="1:21" ht="15.75" customHeight="1">
      <c r="A4861"/>
      <c r="B4861"/>
      <c r="C4861"/>
      <c r="D4861"/>
      <c r="E4861"/>
      <c r="F4861"/>
      <c r="G4861"/>
      <c r="H4861"/>
      <c r="I4861" s="8"/>
      <c r="J4861" s="425"/>
      <c r="K4861"/>
      <c r="L4861"/>
      <c r="M4861"/>
      <c r="N4861"/>
      <c r="O4861"/>
      <c r="P4861"/>
      <c r="Q4861"/>
      <c r="R4861"/>
      <c r="S4861"/>
      <c r="T4861"/>
      <c r="U4861"/>
    </row>
    <row r="4862" spans="1:21" ht="15.75" customHeight="1">
      <c r="A4862"/>
      <c r="B4862"/>
      <c r="C4862"/>
      <c r="D4862"/>
      <c r="E4862"/>
      <c r="F4862"/>
      <c r="G4862"/>
      <c r="H4862"/>
      <c r="I4862" s="8"/>
      <c r="J4862" s="425"/>
      <c r="K4862"/>
      <c r="L4862"/>
      <c r="M4862"/>
      <c r="N4862"/>
      <c r="O4862"/>
      <c r="P4862"/>
      <c r="Q4862"/>
      <c r="R4862"/>
      <c r="S4862"/>
      <c r="T4862"/>
      <c r="U4862"/>
    </row>
    <row r="4863" spans="1:21" ht="15.75" customHeight="1">
      <c r="A4863"/>
      <c r="B4863"/>
      <c r="C4863"/>
      <c r="D4863"/>
      <c r="E4863"/>
      <c r="F4863"/>
      <c r="G4863"/>
      <c r="H4863"/>
      <c r="I4863" s="8"/>
      <c r="J4863" s="425"/>
      <c r="K4863"/>
      <c r="L4863"/>
      <c r="M4863"/>
      <c r="N4863"/>
      <c r="O4863"/>
      <c r="P4863"/>
      <c r="Q4863"/>
      <c r="R4863"/>
      <c r="S4863"/>
      <c r="T4863"/>
      <c r="U4863"/>
    </row>
    <row r="4864" spans="1:21" ht="15.75" customHeight="1">
      <c r="A4864"/>
      <c r="B4864"/>
      <c r="C4864"/>
      <c r="D4864"/>
      <c r="E4864"/>
      <c r="F4864"/>
      <c r="G4864"/>
      <c r="H4864"/>
      <c r="I4864" s="8"/>
      <c r="J4864" s="425"/>
      <c r="K4864"/>
      <c r="L4864"/>
      <c r="M4864"/>
      <c r="N4864"/>
      <c r="O4864"/>
      <c r="P4864"/>
      <c r="Q4864"/>
      <c r="R4864"/>
      <c r="S4864"/>
      <c r="T4864"/>
      <c r="U4864"/>
    </row>
    <row r="4865" spans="1:21" ht="15.75" customHeight="1">
      <c r="A4865"/>
      <c r="B4865"/>
      <c r="C4865"/>
      <c r="D4865"/>
      <c r="E4865"/>
      <c r="F4865"/>
      <c r="G4865"/>
      <c r="H4865"/>
      <c r="I4865" s="8"/>
      <c r="J4865" s="425"/>
      <c r="K4865"/>
      <c r="L4865"/>
      <c r="M4865"/>
      <c r="N4865"/>
      <c r="O4865"/>
      <c r="P4865"/>
      <c r="Q4865"/>
      <c r="R4865"/>
      <c r="S4865"/>
      <c r="T4865"/>
      <c r="U4865"/>
    </row>
    <row r="4866" spans="1:21" ht="15.75" customHeight="1">
      <c r="A4866"/>
      <c r="B4866"/>
      <c r="C4866"/>
      <c r="D4866"/>
      <c r="E4866"/>
      <c r="F4866"/>
      <c r="G4866"/>
      <c r="H4866"/>
      <c r="I4866" s="8"/>
      <c r="J4866" s="425"/>
      <c r="K4866"/>
      <c r="L4866"/>
      <c r="M4866"/>
      <c r="N4866"/>
      <c r="O4866"/>
      <c r="P4866"/>
      <c r="Q4866"/>
      <c r="R4866"/>
      <c r="S4866"/>
      <c r="T4866"/>
      <c r="U4866"/>
    </row>
    <row r="4867" spans="1:21" ht="15.75" customHeight="1">
      <c r="A4867"/>
      <c r="B4867"/>
      <c r="C4867"/>
      <c r="D4867"/>
      <c r="E4867"/>
      <c r="F4867"/>
      <c r="G4867"/>
      <c r="H4867"/>
      <c r="I4867" s="8"/>
      <c r="J4867" s="425"/>
      <c r="K4867"/>
      <c r="L4867"/>
      <c r="M4867"/>
      <c r="N4867"/>
      <c r="O4867"/>
      <c r="P4867"/>
      <c r="Q4867"/>
      <c r="R4867"/>
      <c r="S4867"/>
      <c r="T4867"/>
      <c r="U4867"/>
    </row>
    <row r="4868" spans="1:21" ht="15.75" customHeight="1">
      <c r="A4868"/>
      <c r="B4868"/>
      <c r="C4868"/>
      <c r="D4868"/>
      <c r="E4868"/>
      <c r="F4868"/>
      <c r="G4868"/>
      <c r="H4868"/>
      <c r="I4868" s="8"/>
      <c r="J4868" s="425"/>
      <c r="K4868"/>
      <c r="L4868"/>
      <c r="M4868"/>
      <c r="N4868"/>
      <c r="O4868"/>
      <c r="P4868"/>
      <c r="Q4868"/>
      <c r="R4868"/>
      <c r="S4868"/>
      <c r="T4868"/>
      <c r="U4868"/>
    </row>
    <row r="4869" spans="1:21" ht="15.75" customHeight="1">
      <c r="A4869"/>
      <c r="B4869"/>
      <c r="C4869"/>
      <c r="D4869"/>
      <c r="E4869"/>
      <c r="F4869"/>
      <c r="G4869"/>
      <c r="H4869"/>
      <c r="I4869" s="8"/>
      <c r="J4869" s="425"/>
      <c r="K4869"/>
      <c r="L4869"/>
      <c r="M4869"/>
      <c r="N4869"/>
      <c r="O4869"/>
      <c r="P4869"/>
      <c r="Q4869"/>
      <c r="R4869"/>
      <c r="S4869"/>
      <c r="T4869"/>
      <c r="U4869"/>
    </row>
    <row r="4870" spans="1:21" ht="15.75" customHeight="1">
      <c r="A4870"/>
      <c r="B4870"/>
      <c r="C4870"/>
      <c r="D4870"/>
      <c r="E4870"/>
      <c r="F4870"/>
      <c r="G4870"/>
      <c r="H4870"/>
      <c r="I4870" s="8"/>
      <c r="J4870" s="425"/>
      <c r="K4870"/>
      <c r="L4870"/>
      <c r="M4870"/>
      <c r="N4870"/>
      <c r="O4870"/>
      <c r="P4870"/>
      <c r="Q4870"/>
      <c r="R4870"/>
      <c r="S4870"/>
      <c r="T4870"/>
      <c r="U4870"/>
    </row>
    <row r="4871" spans="1:21" ht="15.75" customHeight="1">
      <c r="A4871"/>
      <c r="B4871"/>
      <c r="C4871"/>
      <c r="D4871"/>
      <c r="E4871"/>
      <c r="F4871"/>
      <c r="G4871"/>
      <c r="H4871"/>
      <c r="I4871" s="8"/>
      <c r="J4871" s="425"/>
      <c r="K4871"/>
      <c r="L4871"/>
      <c r="M4871"/>
      <c r="N4871"/>
      <c r="O4871"/>
      <c r="P4871"/>
      <c r="Q4871"/>
      <c r="R4871"/>
      <c r="S4871"/>
      <c r="T4871"/>
      <c r="U4871"/>
    </row>
    <row r="4872" spans="1:21" ht="15.75" customHeight="1">
      <c r="A4872"/>
      <c r="B4872"/>
      <c r="C4872"/>
      <c r="D4872"/>
      <c r="E4872"/>
      <c r="F4872"/>
      <c r="G4872"/>
      <c r="H4872"/>
      <c r="I4872" s="8"/>
      <c r="J4872" s="425"/>
      <c r="K4872"/>
      <c r="L4872"/>
      <c r="M4872"/>
      <c r="N4872"/>
      <c r="O4872"/>
      <c r="P4872"/>
      <c r="Q4872"/>
      <c r="R4872"/>
      <c r="S4872"/>
      <c r="T4872"/>
      <c r="U4872"/>
    </row>
    <row r="4873" spans="1:21" ht="15.75" customHeight="1">
      <c r="A4873"/>
      <c r="B4873"/>
      <c r="C4873"/>
      <c r="D4873"/>
      <c r="E4873"/>
      <c r="F4873"/>
      <c r="G4873"/>
      <c r="H4873"/>
      <c r="I4873" s="8"/>
      <c r="J4873" s="425"/>
      <c r="K4873"/>
      <c r="L4873"/>
      <c r="M4873"/>
      <c r="N4873"/>
      <c r="O4873"/>
      <c r="P4873"/>
      <c r="Q4873"/>
      <c r="R4873"/>
      <c r="S4873"/>
      <c r="T4873"/>
      <c r="U4873"/>
    </row>
    <row r="4874" spans="1:21" ht="15.75" customHeight="1">
      <c r="A4874"/>
      <c r="B4874"/>
      <c r="C4874"/>
      <c r="D4874"/>
      <c r="E4874"/>
      <c r="F4874"/>
      <c r="G4874"/>
      <c r="H4874"/>
      <c r="I4874" s="8"/>
      <c r="J4874" s="425"/>
      <c r="K4874"/>
      <c r="L4874"/>
      <c r="M4874"/>
      <c r="N4874"/>
      <c r="O4874"/>
      <c r="P4874"/>
      <c r="Q4874"/>
      <c r="R4874"/>
      <c r="S4874"/>
      <c r="T4874"/>
      <c r="U4874"/>
    </row>
    <row r="4875" spans="1:21" ht="15.75" customHeight="1">
      <c r="A4875"/>
      <c r="B4875"/>
      <c r="C4875"/>
      <c r="D4875"/>
      <c r="E4875"/>
      <c r="F4875"/>
      <c r="G4875"/>
      <c r="H4875"/>
      <c r="I4875" s="8"/>
      <c r="J4875" s="425"/>
      <c r="K4875"/>
      <c r="L4875"/>
      <c r="M4875"/>
      <c r="N4875"/>
      <c r="O4875"/>
      <c r="P4875"/>
      <c r="Q4875"/>
      <c r="R4875"/>
      <c r="S4875"/>
      <c r="T4875"/>
      <c r="U4875"/>
    </row>
    <row r="4876" spans="1:21" ht="15.75" customHeight="1">
      <c r="A4876"/>
      <c r="B4876"/>
      <c r="C4876"/>
      <c r="D4876"/>
      <c r="E4876"/>
      <c r="F4876"/>
      <c r="G4876"/>
      <c r="H4876"/>
      <c r="I4876" s="8"/>
      <c r="J4876" s="425"/>
      <c r="K4876"/>
      <c r="L4876"/>
      <c r="M4876"/>
      <c r="N4876"/>
      <c r="O4876"/>
      <c r="P4876"/>
      <c r="Q4876"/>
      <c r="R4876"/>
      <c r="S4876"/>
      <c r="T4876"/>
      <c r="U4876"/>
    </row>
    <row r="4877" spans="1:21" ht="15.75" customHeight="1">
      <c r="A4877"/>
      <c r="B4877"/>
      <c r="C4877"/>
      <c r="D4877"/>
      <c r="E4877"/>
      <c r="F4877"/>
      <c r="G4877"/>
      <c r="H4877"/>
      <c r="I4877" s="8"/>
      <c r="J4877" s="425"/>
      <c r="K4877"/>
      <c r="L4877"/>
      <c r="M4877"/>
      <c r="N4877"/>
      <c r="O4877"/>
      <c r="P4877"/>
      <c r="Q4877"/>
      <c r="R4877"/>
      <c r="S4877"/>
      <c r="T4877"/>
      <c r="U4877"/>
    </row>
    <row r="4878" spans="1:21" ht="15.75" customHeight="1">
      <c r="A4878"/>
      <c r="B4878"/>
      <c r="C4878"/>
      <c r="D4878"/>
      <c r="E4878"/>
      <c r="F4878"/>
      <c r="G4878"/>
      <c r="H4878"/>
      <c r="I4878" s="8"/>
      <c r="J4878" s="425"/>
      <c r="K4878"/>
      <c r="L4878"/>
      <c r="M4878"/>
      <c r="N4878"/>
      <c r="O4878"/>
      <c r="P4878"/>
      <c r="Q4878"/>
      <c r="R4878"/>
      <c r="S4878"/>
      <c r="T4878"/>
      <c r="U4878"/>
    </row>
    <row r="4879" spans="1:21" ht="15.75" customHeight="1">
      <c r="A4879"/>
      <c r="B4879"/>
      <c r="C4879"/>
      <c r="D4879"/>
      <c r="E4879"/>
      <c r="F4879"/>
      <c r="G4879"/>
      <c r="H4879"/>
      <c r="I4879" s="8"/>
      <c r="J4879" s="425"/>
      <c r="K4879"/>
      <c r="L4879"/>
      <c r="M4879"/>
      <c r="N4879"/>
      <c r="O4879"/>
      <c r="P4879"/>
      <c r="Q4879"/>
      <c r="R4879"/>
      <c r="S4879"/>
      <c r="T4879"/>
      <c r="U4879"/>
    </row>
    <row r="4880" spans="1:21" ht="15.75" customHeight="1">
      <c r="A4880"/>
      <c r="B4880"/>
      <c r="C4880"/>
      <c r="D4880"/>
      <c r="E4880"/>
      <c r="F4880"/>
      <c r="G4880"/>
      <c r="H4880"/>
      <c r="I4880" s="8"/>
      <c r="J4880" s="425"/>
      <c r="K4880"/>
      <c r="L4880"/>
      <c r="M4880"/>
      <c r="N4880"/>
      <c r="O4880"/>
      <c r="P4880"/>
      <c r="Q4880"/>
      <c r="R4880"/>
      <c r="S4880"/>
      <c r="T4880"/>
      <c r="U4880"/>
    </row>
    <row r="4881" spans="1:21" ht="15.75" customHeight="1">
      <c r="A4881"/>
      <c r="B4881"/>
      <c r="C4881"/>
      <c r="D4881"/>
      <c r="E4881"/>
      <c r="F4881"/>
      <c r="G4881"/>
      <c r="H4881"/>
      <c r="I4881" s="8"/>
      <c r="J4881" s="425"/>
      <c r="K4881"/>
      <c r="L4881"/>
      <c r="M4881"/>
      <c r="N4881"/>
      <c r="O4881"/>
      <c r="P4881"/>
      <c r="Q4881"/>
      <c r="R4881"/>
      <c r="S4881"/>
      <c r="T4881"/>
      <c r="U4881"/>
    </row>
    <row r="4882" spans="1:21" ht="15.75" customHeight="1">
      <c r="A4882"/>
      <c r="B4882"/>
      <c r="C4882"/>
      <c r="D4882"/>
      <c r="E4882"/>
      <c r="F4882"/>
      <c r="G4882"/>
      <c r="H4882"/>
      <c r="I4882" s="8"/>
      <c r="J4882" s="425"/>
      <c r="K4882"/>
      <c r="L4882"/>
      <c r="M4882"/>
      <c r="N4882"/>
      <c r="O4882"/>
      <c r="P4882"/>
      <c r="Q4882"/>
      <c r="R4882"/>
      <c r="S4882"/>
      <c r="T4882"/>
      <c r="U4882"/>
    </row>
    <row r="4883" spans="1:21" ht="15.75" customHeight="1">
      <c r="A4883"/>
      <c r="B4883"/>
      <c r="C4883"/>
      <c r="D4883"/>
      <c r="E4883"/>
      <c r="F4883"/>
      <c r="G4883"/>
      <c r="H4883"/>
      <c r="I4883" s="8"/>
      <c r="J4883" s="425"/>
      <c r="K4883"/>
      <c r="L4883"/>
      <c r="M4883"/>
      <c r="N4883"/>
      <c r="O4883"/>
      <c r="P4883"/>
      <c r="Q4883"/>
      <c r="R4883"/>
      <c r="S4883"/>
      <c r="T4883"/>
      <c r="U4883"/>
    </row>
    <row r="4884" spans="1:21" ht="15.75" customHeight="1">
      <c r="A4884"/>
      <c r="B4884"/>
      <c r="C4884"/>
      <c r="D4884"/>
      <c r="E4884"/>
      <c r="F4884"/>
      <c r="G4884"/>
      <c r="H4884"/>
      <c r="I4884" s="8"/>
      <c r="J4884" s="425"/>
      <c r="K4884"/>
      <c r="L4884"/>
      <c r="M4884"/>
      <c r="N4884"/>
      <c r="O4884"/>
      <c r="P4884"/>
      <c r="Q4884"/>
      <c r="R4884"/>
      <c r="S4884"/>
      <c r="T4884"/>
      <c r="U4884"/>
    </row>
    <row r="4885" spans="1:21" ht="15.75" customHeight="1">
      <c r="A4885"/>
      <c r="B4885"/>
      <c r="C4885"/>
      <c r="D4885"/>
      <c r="E4885"/>
      <c r="F4885"/>
      <c r="G4885"/>
      <c r="H4885"/>
      <c r="I4885" s="8"/>
      <c r="J4885" s="425"/>
      <c r="K4885"/>
      <c r="L4885"/>
      <c r="M4885"/>
      <c r="N4885"/>
      <c r="O4885"/>
      <c r="P4885"/>
      <c r="Q4885"/>
      <c r="R4885"/>
      <c r="S4885"/>
      <c r="T4885"/>
      <c r="U4885"/>
    </row>
    <row r="4886" spans="1:21" ht="15.75" customHeight="1">
      <c r="A4886"/>
      <c r="B4886"/>
      <c r="C4886"/>
      <c r="D4886"/>
      <c r="E4886"/>
      <c r="F4886"/>
      <c r="G4886"/>
      <c r="H4886"/>
      <c r="I4886" s="8"/>
      <c r="J4886" s="425"/>
      <c r="K4886"/>
      <c r="L4886"/>
      <c r="M4886"/>
      <c r="N4886"/>
      <c r="O4886"/>
      <c r="P4886"/>
      <c r="Q4886"/>
      <c r="R4886"/>
      <c r="S4886"/>
      <c r="T4886"/>
      <c r="U4886"/>
    </row>
    <row r="4887" spans="1:21" ht="15.75" customHeight="1">
      <c r="A4887"/>
      <c r="B4887"/>
      <c r="C4887"/>
      <c r="D4887"/>
      <c r="E4887"/>
      <c r="F4887"/>
      <c r="G4887"/>
      <c r="H4887"/>
      <c r="I4887" s="8"/>
      <c r="J4887" s="425"/>
      <c r="K4887"/>
      <c r="L4887"/>
      <c r="M4887"/>
      <c r="N4887"/>
      <c r="O4887"/>
      <c r="P4887"/>
      <c r="Q4887"/>
      <c r="R4887"/>
      <c r="S4887"/>
      <c r="T4887"/>
      <c r="U4887"/>
    </row>
    <row r="4888" spans="1:21" ht="15.75" customHeight="1">
      <c r="A4888"/>
      <c r="B4888"/>
      <c r="C4888"/>
      <c r="D4888"/>
      <c r="E4888"/>
      <c r="F4888"/>
      <c r="G4888"/>
      <c r="H4888"/>
      <c r="I4888" s="8"/>
      <c r="J4888" s="425"/>
      <c r="K4888"/>
      <c r="L4888"/>
      <c r="M4888"/>
      <c r="N4888"/>
      <c r="O4888"/>
      <c r="P4888"/>
      <c r="Q4888"/>
      <c r="R4888"/>
      <c r="S4888"/>
      <c r="T4888"/>
      <c r="U4888"/>
    </row>
    <row r="4889" spans="1:21" ht="15.75" customHeight="1">
      <c r="A4889"/>
      <c r="B4889"/>
      <c r="C4889"/>
      <c r="D4889"/>
      <c r="E4889"/>
      <c r="F4889"/>
      <c r="G4889"/>
      <c r="H4889"/>
      <c r="I4889" s="8"/>
      <c r="J4889" s="425"/>
      <c r="K4889"/>
      <c r="L4889"/>
      <c r="M4889"/>
      <c r="N4889"/>
      <c r="O4889"/>
      <c r="P4889"/>
      <c r="Q4889"/>
      <c r="R4889"/>
      <c r="S4889"/>
      <c r="T4889"/>
      <c r="U4889"/>
    </row>
    <row r="4890" spans="1:21" ht="15.75" customHeight="1">
      <c r="A4890"/>
      <c r="B4890"/>
      <c r="C4890"/>
      <c r="D4890"/>
      <c r="E4890"/>
      <c r="F4890"/>
      <c r="G4890"/>
      <c r="H4890"/>
      <c r="I4890" s="8"/>
      <c r="J4890" s="425"/>
      <c r="K4890"/>
      <c r="L4890"/>
      <c r="M4890"/>
      <c r="N4890"/>
      <c r="O4890"/>
      <c r="P4890"/>
      <c r="Q4890"/>
      <c r="R4890"/>
      <c r="S4890"/>
      <c r="T4890"/>
      <c r="U4890"/>
    </row>
    <row r="4891" spans="1:21" ht="15.75" customHeight="1">
      <c r="A4891"/>
      <c r="B4891"/>
      <c r="C4891"/>
      <c r="D4891"/>
      <c r="E4891"/>
      <c r="F4891"/>
      <c r="G4891"/>
      <c r="H4891"/>
      <c r="I4891" s="8"/>
      <c r="J4891" s="425"/>
      <c r="K4891"/>
      <c r="L4891"/>
      <c r="M4891"/>
      <c r="N4891"/>
      <c r="O4891"/>
      <c r="P4891"/>
      <c r="Q4891"/>
      <c r="R4891"/>
      <c r="S4891"/>
      <c r="T4891"/>
      <c r="U4891"/>
    </row>
    <row r="4892" spans="1:21" ht="15.75" customHeight="1">
      <c r="A4892"/>
      <c r="B4892"/>
      <c r="C4892"/>
      <c r="D4892"/>
      <c r="E4892"/>
      <c r="F4892"/>
      <c r="G4892"/>
      <c r="H4892"/>
      <c r="I4892" s="8"/>
      <c r="J4892" s="425"/>
      <c r="K4892"/>
      <c r="L4892"/>
      <c r="M4892"/>
      <c r="N4892"/>
      <c r="O4892"/>
      <c r="P4892"/>
      <c r="Q4892"/>
      <c r="R4892"/>
      <c r="S4892"/>
      <c r="T4892"/>
      <c r="U4892"/>
    </row>
    <row r="4893" spans="1:21" ht="15.75" customHeight="1">
      <c r="A4893"/>
      <c r="B4893"/>
      <c r="C4893"/>
      <c r="D4893"/>
      <c r="E4893"/>
      <c r="F4893"/>
      <c r="G4893"/>
      <c r="H4893"/>
      <c r="I4893" s="8"/>
      <c r="J4893" s="425"/>
      <c r="K4893"/>
      <c r="L4893"/>
      <c r="M4893"/>
      <c r="N4893"/>
      <c r="O4893"/>
      <c r="P4893"/>
      <c r="Q4893"/>
      <c r="R4893"/>
      <c r="S4893"/>
      <c r="T4893"/>
      <c r="U4893"/>
    </row>
    <row r="4894" spans="1:21" ht="15.75" customHeight="1">
      <c r="A4894"/>
      <c r="B4894"/>
      <c r="C4894"/>
      <c r="D4894"/>
      <c r="E4894"/>
      <c r="F4894"/>
      <c r="G4894"/>
      <c r="H4894"/>
      <c r="I4894" s="8"/>
      <c r="J4894" s="425"/>
      <c r="K4894"/>
      <c r="L4894"/>
      <c r="M4894"/>
      <c r="N4894"/>
      <c r="O4894"/>
      <c r="P4894"/>
      <c r="Q4894"/>
      <c r="R4894"/>
      <c r="S4894"/>
      <c r="T4894"/>
      <c r="U4894"/>
    </row>
    <row r="4895" spans="1:21" ht="15.75" customHeight="1">
      <c r="A4895"/>
      <c r="B4895"/>
      <c r="C4895"/>
      <c r="D4895"/>
      <c r="E4895"/>
      <c r="F4895"/>
      <c r="G4895"/>
      <c r="H4895"/>
      <c r="I4895" s="8"/>
      <c r="J4895" s="425"/>
      <c r="K4895"/>
      <c r="L4895"/>
      <c r="M4895"/>
      <c r="N4895"/>
      <c r="O4895"/>
      <c r="P4895"/>
      <c r="Q4895"/>
      <c r="R4895"/>
      <c r="S4895"/>
      <c r="T4895"/>
      <c r="U4895"/>
    </row>
    <row r="4896" spans="1:21" ht="15.75" customHeight="1">
      <c r="A4896"/>
      <c r="B4896"/>
      <c r="C4896"/>
      <c r="D4896"/>
      <c r="E4896"/>
      <c r="F4896"/>
      <c r="G4896"/>
      <c r="H4896"/>
      <c r="I4896" s="8"/>
      <c r="J4896" s="425"/>
      <c r="K4896"/>
      <c r="L4896"/>
      <c r="M4896"/>
      <c r="N4896"/>
      <c r="O4896"/>
      <c r="P4896"/>
      <c r="Q4896"/>
      <c r="R4896"/>
      <c r="S4896"/>
      <c r="T4896"/>
      <c r="U4896"/>
    </row>
    <row r="4897" spans="1:21" ht="15.75" customHeight="1">
      <c r="A4897"/>
      <c r="B4897"/>
      <c r="C4897"/>
      <c r="D4897"/>
      <c r="E4897"/>
      <c r="F4897"/>
      <c r="G4897"/>
      <c r="H4897"/>
      <c r="I4897" s="8"/>
      <c r="J4897" s="425"/>
      <c r="K4897"/>
      <c r="L4897"/>
      <c r="M4897"/>
      <c r="N4897"/>
      <c r="O4897"/>
      <c r="P4897"/>
      <c r="Q4897"/>
      <c r="R4897"/>
      <c r="S4897"/>
      <c r="T4897"/>
      <c r="U4897"/>
    </row>
    <row r="4898" spans="1:21" ht="15.75" customHeight="1">
      <c r="A4898"/>
      <c r="B4898"/>
      <c r="C4898"/>
      <c r="D4898"/>
      <c r="E4898"/>
      <c r="F4898"/>
      <c r="G4898"/>
      <c r="H4898"/>
      <c r="I4898" s="8"/>
      <c r="J4898" s="425"/>
      <c r="K4898"/>
      <c r="L4898"/>
      <c r="M4898"/>
      <c r="N4898"/>
      <c r="O4898"/>
      <c r="P4898"/>
      <c r="Q4898"/>
      <c r="R4898"/>
      <c r="S4898"/>
      <c r="T4898"/>
      <c r="U4898"/>
    </row>
    <row r="4899" spans="1:21" ht="15.75" customHeight="1">
      <c r="A4899"/>
      <c r="B4899"/>
      <c r="C4899"/>
      <c r="D4899"/>
      <c r="E4899"/>
      <c r="F4899"/>
      <c r="G4899"/>
      <c r="H4899"/>
      <c r="I4899" s="8"/>
      <c r="J4899" s="425"/>
      <c r="K4899"/>
      <c r="L4899"/>
      <c r="M4899"/>
      <c r="N4899"/>
      <c r="O4899"/>
      <c r="P4899"/>
      <c r="Q4899"/>
      <c r="R4899"/>
      <c r="S4899"/>
      <c r="T4899"/>
      <c r="U4899"/>
    </row>
    <row r="4900" spans="1:21" ht="15.75" customHeight="1">
      <c r="A4900"/>
      <c r="B4900"/>
      <c r="C4900"/>
      <c r="D4900"/>
      <c r="E4900"/>
      <c r="F4900"/>
      <c r="G4900"/>
      <c r="H4900"/>
      <c r="I4900" s="8"/>
      <c r="J4900" s="425"/>
      <c r="K4900"/>
      <c r="L4900"/>
      <c r="M4900"/>
      <c r="N4900"/>
      <c r="O4900"/>
      <c r="P4900"/>
      <c r="Q4900"/>
      <c r="R4900"/>
      <c r="S4900"/>
      <c r="T4900"/>
      <c r="U4900"/>
    </row>
    <row r="4901" spans="1:21" ht="15.75" customHeight="1">
      <c r="A4901"/>
      <c r="B4901"/>
      <c r="C4901"/>
      <c r="D4901"/>
      <c r="E4901"/>
      <c r="F4901"/>
      <c r="G4901"/>
      <c r="H4901"/>
      <c r="I4901" s="8"/>
      <c r="J4901" s="425"/>
      <c r="K4901"/>
      <c r="L4901"/>
      <c r="M4901"/>
      <c r="N4901"/>
      <c r="O4901"/>
      <c r="P4901"/>
      <c r="Q4901"/>
      <c r="R4901"/>
      <c r="S4901"/>
      <c r="T4901"/>
      <c r="U4901"/>
    </row>
    <row r="4902" spans="1:21" ht="15.75" customHeight="1">
      <c r="A4902"/>
      <c r="B4902"/>
      <c r="C4902"/>
      <c r="D4902"/>
      <c r="E4902"/>
      <c r="F4902"/>
      <c r="G4902"/>
      <c r="H4902"/>
      <c r="I4902" s="8"/>
      <c r="J4902" s="425"/>
      <c r="K4902"/>
      <c r="L4902"/>
      <c r="M4902"/>
      <c r="N4902"/>
      <c r="O4902"/>
      <c r="P4902"/>
      <c r="Q4902"/>
      <c r="R4902"/>
      <c r="S4902"/>
      <c r="T4902"/>
      <c r="U4902"/>
    </row>
    <row r="4903" spans="1:21" ht="15.75" customHeight="1">
      <c r="A4903"/>
      <c r="B4903"/>
      <c r="C4903"/>
      <c r="D4903"/>
      <c r="E4903"/>
      <c r="F4903"/>
      <c r="G4903"/>
      <c r="H4903"/>
      <c r="I4903" s="8"/>
      <c r="J4903" s="425"/>
      <c r="K4903"/>
      <c r="L4903"/>
      <c r="M4903"/>
      <c r="N4903"/>
      <c r="O4903"/>
      <c r="P4903"/>
      <c r="Q4903"/>
      <c r="R4903"/>
      <c r="S4903"/>
      <c r="T4903"/>
      <c r="U4903"/>
    </row>
    <row r="4904" spans="1:21" ht="15.75" customHeight="1">
      <c r="A4904"/>
      <c r="B4904"/>
      <c r="C4904"/>
      <c r="D4904"/>
      <c r="E4904"/>
      <c r="F4904"/>
      <c r="G4904"/>
      <c r="H4904"/>
      <c r="I4904" s="8"/>
      <c r="J4904" s="425"/>
      <c r="K4904"/>
      <c r="L4904"/>
      <c r="M4904"/>
      <c r="N4904"/>
      <c r="O4904"/>
      <c r="P4904"/>
      <c r="Q4904"/>
      <c r="R4904"/>
      <c r="S4904"/>
      <c r="T4904"/>
      <c r="U4904"/>
    </row>
    <row r="4905" spans="1:21" ht="15.75" customHeight="1">
      <c r="A4905"/>
      <c r="B4905"/>
      <c r="C4905"/>
      <c r="D4905"/>
      <c r="E4905"/>
      <c r="F4905"/>
      <c r="G4905"/>
      <c r="H4905"/>
      <c r="I4905" s="8"/>
      <c r="J4905" s="425"/>
      <c r="K4905"/>
      <c r="L4905"/>
      <c r="M4905"/>
      <c r="N4905"/>
      <c r="O4905"/>
      <c r="P4905"/>
      <c r="Q4905"/>
      <c r="R4905"/>
      <c r="S4905"/>
      <c r="T4905"/>
      <c r="U4905"/>
    </row>
    <row r="4906" spans="1:21" ht="15.75" customHeight="1">
      <c r="A4906"/>
      <c r="B4906"/>
      <c r="C4906"/>
      <c r="D4906"/>
      <c r="E4906"/>
      <c r="F4906"/>
      <c r="G4906"/>
      <c r="H4906"/>
      <c r="I4906" s="8"/>
      <c r="J4906" s="425"/>
      <c r="K4906"/>
      <c r="L4906"/>
      <c r="M4906"/>
      <c r="N4906"/>
      <c r="O4906"/>
      <c r="P4906"/>
      <c r="Q4906"/>
      <c r="R4906"/>
      <c r="S4906"/>
      <c r="T4906"/>
      <c r="U4906"/>
    </row>
    <row r="4907" spans="1:21" ht="15.75" customHeight="1">
      <c r="A4907"/>
      <c r="B4907"/>
      <c r="C4907"/>
      <c r="D4907"/>
      <c r="E4907"/>
      <c r="F4907"/>
      <c r="G4907"/>
      <c r="H4907"/>
      <c r="I4907" s="8"/>
      <c r="J4907" s="425"/>
      <c r="K4907"/>
      <c r="L4907"/>
      <c r="M4907"/>
      <c r="N4907"/>
      <c r="O4907"/>
      <c r="P4907"/>
      <c r="Q4907"/>
      <c r="R4907"/>
      <c r="S4907"/>
      <c r="T4907"/>
      <c r="U4907"/>
    </row>
    <row r="4908" spans="1:21" ht="15.75" customHeight="1">
      <c r="A4908"/>
      <c r="B4908"/>
      <c r="C4908"/>
      <c r="D4908"/>
      <c r="E4908"/>
      <c r="F4908"/>
      <c r="G4908"/>
      <c r="H4908"/>
      <c r="I4908" s="8"/>
      <c r="J4908" s="425"/>
      <c r="K4908"/>
      <c r="L4908"/>
      <c r="M4908"/>
      <c r="N4908"/>
      <c r="O4908"/>
      <c r="P4908"/>
      <c r="Q4908"/>
      <c r="R4908"/>
      <c r="S4908"/>
      <c r="T4908"/>
      <c r="U4908"/>
    </row>
    <row r="4909" spans="1:21" ht="15.75" customHeight="1">
      <c r="A4909"/>
      <c r="B4909"/>
      <c r="C4909"/>
      <c r="D4909"/>
      <c r="E4909"/>
      <c r="F4909"/>
      <c r="G4909"/>
      <c r="H4909"/>
      <c r="I4909" s="8"/>
      <c r="J4909" s="425"/>
      <c r="K4909"/>
      <c r="L4909"/>
      <c r="M4909"/>
      <c r="N4909"/>
      <c r="O4909"/>
      <c r="P4909"/>
      <c r="Q4909"/>
      <c r="R4909"/>
      <c r="S4909"/>
      <c r="T4909"/>
      <c r="U4909"/>
    </row>
    <row r="4910" spans="1:21" ht="15.75" customHeight="1">
      <c r="A4910"/>
      <c r="B4910"/>
      <c r="C4910"/>
      <c r="D4910"/>
      <c r="E4910"/>
      <c r="F4910"/>
      <c r="G4910"/>
      <c r="H4910"/>
      <c r="I4910" s="8"/>
      <c r="J4910" s="425"/>
      <c r="K4910"/>
      <c r="L4910"/>
      <c r="M4910"/>
      <c r="N4910"/>
      <c r="O4910"/>
      <c r="P4910"/>
      <c r="Q4910"/>
      <c r="R4910"/>
      <c r="S4910"/>
      <c r="T4910"/>
      <c r="U4910"/>
    </row>
    <row r="4911" spans="1:21" ht="15.75" customHeight="1">
      <c r="A4911"/>
      <c r="B4911"/>
      <c r="C4911"/>
      <c r="D4911"/>
      <c r="E4911"/>
      <c r="F4911"/>
      <c r="G4911"/>
      <c r="H4911"/>
      <c r="I4911" s="8"/>
      <c r="J4911" s="425"/>
      <c r="K4911"/>
      <c r="L4911"/>
      <c r="M4911"/>
      <c r="N4911"/>
      <c r="O4911"/>
      <c r="P4911"/>
      <c r="Q4911"/>
      <c r="R4911"/>
      <c r="S4911"/>
      <c r="T4911"/>
      <c r="U4911"/>
    </row>
    <row r="4912" spans="1:21" ht="15.75" customHeight="1">
      <c r="A4912"/>
      <c r="B4912"/>
      <c r="C4912"/>
      <c r="D4912"/>
      <c r="E4912"/>
      <c r="F4912"/>
      <c r="G4912"/>
      <c r="H4912"/>
      <c r="I4912" s="8"/>
      <c r="J4912" s="425"/>
      <c r="K4912"/>
      <c r="L4912"/>
      <c r="M4912"/>
      <c r="N4912"/>
      <c r="O4912"/>
      <c r="P4912"/>
      <c r="Q4912"/>
      <c r="R4912"/>
      <c r="S4912"/>
      <c r="T4912"/>
      <c r="U4912"/>
    </row>
    <row r="4913" spans="1:21" ht="15.75" customHeight="1">
      <c r="A4913"/>
      <c r="B4913"/>
      <c r="C4913"/>
      <c r="D4913"/>
      <c r="E4913"/>
      <c r="F4913"/>
      <c r="G4913"/>
      <c r="H4913"/>
      <c r="I4913" s="8"/>
      <c r="J4913" s="425"/>
      <c r="K4913"/>
      <c r="L4913"/>
      <c r="M4913"/>
      <c r="N4913"/>
      <c r="O4913"/>
      <c r="P4913"/>
      <c r="Q4913"/>
      <c r="R4913"/>
      <c r="S4913"/>
      <c r="T4913"/>
      <c r="U4913"/>
    </row>
    <row r="4914" spans="1:21" ht="15.75" customHeight="1">
      <c r="A4914"/>
      <c r="B4914"/>
      <c r="C4914"/>
      <c r="D4914"/>
      <c r="E4914"/>
      <c r="F4914"/>
      <c r="G4914"/>
      <c r="H4914"/>
      <c r="I4914" s="8"/>
      <c r="J4914" s="425"/>
      <c r="K4914"/>
      <c r="L4914"/>
      <c r="M4914"/>
      <c r="N4914"/>
      <c r="O4914"/>
      <c r="P4914"/>
      <c r="Q4914"/>
      <c r="R4914"/>
      <c r="S4914"/>
      <c r="T4914"/>
      <c r="U4914"/>
    </row>
    <row r="4915" spans="1:21" ht="15.75" customHeight="1">
      <c r="A4915"/>
      <c r="B4915"/>
      <c r="C4915"/>
      <c r="D4915"/>
      <c r="E4915"/>
      <c r="F4915"/>
      <c r="G4915"/>
      <c r="H4915"/>
      <c r="I4915" s="8"/>
      <c r="J4915" s="425"/>
      <c r="K4915"/>
      <c r="L4915"/>
      <c r="M4915"/>
      <c r="N4915"/>
      <c r="O4915"/>
      <c r="P4915"/>
      <c r="Q4915"/>
      <c r="R4915"/>
      <c r="S4915"/>
      <c r="T4915"/>
      <c r="U4915"/>
    </row>
    <row r="4916" spans="1:21" ht="15.75" customHeight="1">
      <c r="A4916"/>
      <c r="B4916"/>
      <c r="C4916"/>
      <c r="D4916"/>
      <c r="E4916"/>
      <c r="F4916"/>
      <c r="G4916"/>
      <c r="H4916"/>
      <c r="I4916" s="8"/>
      <c r="J4916" s="425"/>
      <c r="K4916"/>
      <c r="L4916"/>
      <c r="M4916"/>
      <c r="N4916"/>
      <c r="O4916"/>
      <c r="P4916"/>
      <c r="Q4916"/>
      <c r="R4916"/>
      <c r="S4916"/>
      <c r="T4916"/>
      <c r="U4916"/>
    </row>
    <row r="4917" spans="1:21" ht="15.75" customHeight="1">
      <c r="A4917"/>
      <c r="B4917"/>
      <c r="C4917"/>
      <c r="D4917"/>
      <c r="E4917"/>
      <c r="F4917"/>
      <c r="G4917"/>
      <c r="H4917"/>
      <c r="I4917" s="8"/>
      <c r="J4917" s="425"/>
      <c r="K4917"/>
      <c r="L4917"/>
      <c r="M4917"/>
      <c r="N4917"/>
      <c r="O4917"/>
      <c r="P4917"/>
      <c r="Q4917"/>
      <c r="R4917"/>
      <c r="S4917"/>
      <c r="T4917"/>
      <c r="U4917"/>
    </row>
    <row r="4918" spans="1:21" ht="15.75" customHeight="1">
      <c r="A4918"/>
      <c r="B4918"/>
      <c r="C4918"/>
      <c r="D4918"/>
      <c r="E4918"/>
      <c r="F4918"/>
      <c r="G4918"/>
      <c r="H4918"/>
      <c r="I4918" s="8"/>
      <c r="J4918" s="425"/>
      <c r="K4918"/>
      <c r="L4918"/>
      <c r="M4918"/>
      <c r="N4918"/>
      <c r="O4918"/>
      <c r="P4918"/>
      <c r="Q4918"/>
      <c r="R4918"/>
      <c r="S4918"/>
      <c r="T4918"/>
      <c r="U4918"/>
    </row>
    <row r="4919" spans="1:21" ht="15.75" customHeight="1">
      <c r="A4919"/>
      <c r="B4919"/>
      <c r="C4919"/>
      <c r="D4919"/>
      <c r="E4919"/>
      <c r="F4919"/>
      <c r="G4919"/>
      <c r="H4919"/>
      <c r="I4919" s="8"/>
      <c r="J4919" s="425"/>
      <c r="K4919"/>
      <c r="L4919"/>
      <c r="M4919"/>
      <c r="N4919"/>
      <c r="O4919"/>
      <c r="P4919"/>
      <c r="Q4919"/>
      <c r="R4919"/>
      <c r="S4919"/>
      <c r="T4919"/>
      <c r="U4919"/>
    </row>
    <row r="4920" spans="1:21" ht="15.75" customHeight="1">
      <c r="A4920"/>
      <c r="B4920"/>
      <c r="C4920"/>
      <c r="D4920"/>
      <c r="E4920"/>
      <c r="F4920"/>
      <c r="G4920"/>
      <c r="H4920"/>
      <c r="I4920" s="8"/>
      <c r="J4920" s="425"/>
      <c r="K4920"/>
      <c r="L4920"/>
      <c r="M4920"/>
      <c r="N4920"/>
      <c r="O4920"/>
      <c r="P4920"/>
      <c r="Q4920"/>
      <c r="R4920"/>
      <c r="S4920"/>
      <c r="T4920"/>
      <c r="U4920"/>
    </row>
    <row r="4921" spans="1:21" ht="15.75" customHeight="1">
      <c r="A4921"/>
      <c r="B4921"/>
      <c r="C4921"/>
      <c r="D4921"/>
      <c r="E4921"/>
      <c r="F4921"/>
      <c r="G4921"/>
      <c r="H4921"/>
      <c r="I4921" s="8"/>
      <c r="J4921" s="425"/>
      <c r="K4921"/>
      <c r="L4921"/>
      <c r="M4921"/>
      <c r="N4921"/>
      <c r="O4921"/>
      <c r="P4921"/>
      <c r="Q4921"/>
      <c r="R4921"/>
      <c r="S4921"/>
      <c r="T4921"/>
      <c r="U4921"/>
    </row>
    <row r="4922" spans="1:21" ht="15.75" customHeight="1">
      <c r="A4922"/>
      <c r="B4922"/>
      <c r="C4922"/>
      <c r="D4922"/>
      <c r="E4922"/>
      <c r="F4922"/>
      <c r="G4922"/>
      <c r="H4922"/>
      <c r="I4922" s="8"/>
      <c r="J4922" s="425"/>
      <c r="K4922"/>
      <c r="L4922"/>
      <c r="M4922"/>
      <c r="N4922"/>
      <c r="O4922"/>
      <c r="P4922"/>
      <c r="Q4922"/>
      <c r="R4922"/>
      <c r="S4922"/>
      <c r="T4922"/>
      <c r="U4922"/>
    </row>
    <row r="4923" spans="1:21" ht="15.75" customHeight="1">
      <c r="A4923"/>
      <c r="B4923"/>
      <c r="C4923"/>
      <c r="D4923"/>
      <c r="E4923"/>
      <c r="F4923"/>
      <c r="G4923"/>
      <c r="H4923"/>
      <c r="I4923" s="8"/>
      <c r="J4923" s="425"/>
      <c r="K4923"/>
      <c r="L4923"/>
      <c r="M4923"/>
      <c r="N4923"/>
      <c r="O4923"/>
      <c r="P4923"/>
      <c r="Q4923"/>
      <c r="R4923"/>
      <c r="S4923"/>
      <c r="T4923"/>
      <c r="U4923"/>
    </row>
    <row r="4924" spans="1:21" ht="15.75" customHeight="1">
      <c r="A4924"/>
      <c r="B4924"/>
      <c r="C4924"/>
      <c r="D4924"/>
      <c r="E4924"/>
      <c r="F4924"/>
      <c r="G4924"/>
      <c r="H4924"/>
      <c r="I4924" s="8"/>
      <c r="J4924" s="425"/>
      <c r="K4924"/>
      <c r="L4924"/>
      <c r="M4924"/>
      <c r="N4924"/>
      <c r="O4924"/>
      <c r="P4924"/>
      <c r="Q4924"/>
      <c r="R4924"/>
      <c r="S4924"/>
      <c r="T4924"/>
      <c r="U4924"/>
    </row>
    <row r="4925" spans="1:21" ht="15.75" customHeight="1">
      <c r="A4925"/>
      <c r="B4925"/>
      <c r="C4925"/>
      <c r="D4925"/>
      <c r="E4925"/>
      <c r="F4925"/>
      <c r="G4925"/>
      <c r="H4925"/>
      <c r="I4925" s="8"/>
      <c r="J4925" s="425"/>
      <c r="K4925"/>
      <c r="L4925"/>
      <c r="M4925"/>
      <c r="N4925"/>
      <c r="O4925"/>
      <c r="P4925"/>
      <c r="Q4925"/>
      <c r="R4925"/>
      <c r="S4925"/>
      <c r="T4925"/>
      <c r="U4925"/>
    </row>
    <row r="4926" spans="1:21" ht="15.75" customHeight="1">
      <c r="A4926"/>
      <c r="B4926"/>
      <c r="C4926"/>
      <c r="D4926"/>
      <c r="E4926"/>
      <c r="F4926"/>
      <c r="G4926"/>
      <c r="H4926"/>
      <c r="I4926" s="8"/>
      <c r="J4926" s="425"/>
      <c r="K4926"/>
      <c r="L4926"/>
      <c r="M4926"/>
      <c r="N4926"/>
      <c r="O4926"/>
      <c r="P4926"/>
      <c r="Q4926"/>
      <c r="R4926"/>
      <c r="S4926"/>
      <c r="T4926"/>
      <c r="U4926"/>
    </row>
    <row r="4927" spans="1:21" ht="15.75" customHeight="1">
      <c r="A4927"/>
      <c r="B4927"/>
      <c r="C4927"/>
      <c r="D4927"/>
      <c r="E4927"/>
      <c r="F4927"/>
      <c r="G4927"/>
      <c r="H4927"/>
      <c r="I4927" s="8"/>
      <c r="J4927" s="425"/>
      <c r="K4927"/>
      <c r="L4927"/>
      <c r="M4927"/>
      <c r="N4927"/>
      <c r="O4927"/>
      <c r="P4927"/>
      <c r="Q4927"/>
      <c r="R4927"/>
      <c r="S4927"/>
      <c r="T4927"/>
      <c r="U4927"/>
    </row>
    <row r="4928" spans="1:21" ht="15.75" customHeight="1">
      <c r="A4928"/>
      <c r="B4928"/>
      <c r="C4928"/>
      <c r="D4928"/>
      <c r="E4928"/>
      <c r="F4928"/>
      <c r="G4928"/>
      <c r="H4928"/>
      <c r="I4928" s="8"/>
      <c r="J4928" s="425"/>
      <c r="K4928"/>
      <c r="L4928"/>
      <c r="M4928"/>
      <c r="N4928"/>
      <c r="O4928"/>
      <c r="P4928"/>
      <c r="Q4928"/>
      <c r="R4928"/>
      <c r="S4928"/>
      <c r="T4928"/>
      <c r="U4928"/>
    </row>
    <row r="4929" spans="1:21" ht="15.75" customHeight="1">
      <c r="A4929"/>
      <c r="B4929"/>
      <c r="C4929"/>
      <c r="D4929"/>
      <c r="E4929"/>
      <c r="F4929"/>
      <c r="G4929"/>
      <c r="H4929"/>
      <c r="I4929" s="8"/>
      <c r="J4929" s="425"/>
      <c r="K4929"/>
      <c r="L4929"/>
      <c r="M4929"/>
      <c r="N4929"/>
      <c r="O4929"/>
      <c r="P4929"/>
      <c r="Q4929"/>
      <c r="R4929"/>
      <c r="S4929"/>
      <c r="T4929"/>
      <c r="U4929"/>
    </row>
    <row r="4930" spans="1:21" ht="15.75" customHeight="1">
      <c r="A4930"/>
      <c r="B4930"/>
      <c r="C4930"/>
      <c r="D4930"/>
      <c r="E4930"/>
      <c r="F4930"/>
      <c r="G4930"/>
      <c r="H4930"/>
      <c r="I4930" s="8"/>
      <c r="J4930" s="425"/>
      <c r="K4930"/>
      <c r="L4930"/>
      <c r="M4930"/>
      <c r="N4930"/>
      <c r="O4930"/>
      <c r="P4930"/>
      <c r="Q4930"/>
      <c r="R4930"/>
      <c r="S4930"/>
      <c r="T4930"/>
      <c r="U4930"/>
    </row>
    <row r="4931" spans="1:21" ht="15.75" customHeight="1">
      <c r="A4931"/>
      <c r="B4931"/>
      <c r="C4931"/>
      <c r="D4931"/>
      <c r="E4931"/>
      <c r="F4931"/>
      <c r="G4931"/>
      <c r="H4931"/>
      <c r="I4931" s="8"/>
      <c r="J4931" s="425"/>
      <c r="K4931"/>
      <c r="L4931"/>
      <c r="M4931"/>
      <c r="N4931"/>
      <c r="O4931"/>
      <c r="P4931"/>
      <c r="Q4931"/>
      <c r="R4931"/>
      <c r="S4931"/>
      <c r="T4931"/>
      <c r="U4931"/>
    </row>
    <row r="4932" spans="1:21" ht="15.75" customHeight="1">
      <c r="A4932"/>
      <c r="B4932"/>
      <c r="C4932"/>
      <c r="D4932"/>
      <c r="E4932"/>
      <c r="F4932"/>
      <c r="G4932"/>
      <c r="H4932"/>
      <c r="I4932" s="8"/>
      <c r="J4932" s="425"/>
      <c r="K4932"/>
      <c r="L4932"/>
      <c r="M4932"/>
      <c r="N4932"/>
      <c r="O4932"/>
      <c r="P4932"/>
      <c r="Q4932"/>
      <c r="R4932"/>
      <c r="S4932"/>
      <c r="T4932"/>
      <c r="U4932"/>
    </row>
    <row r="4933" spans="1:21" ht="15.75" customHeight="1">
      <c r="A4933"/>
      <c r="B4933"/>
      <c r="C4933"/>
      <c r="D4933"/>
      <c r="E4933"/>
      <c r="F4933"/>
      <c r="G4933"/>
      <c r="H4933"/>
      <c r="I4933" s="8"/>
      <c r="J4933" s="425"/>
      <c r="K4933"/>
      <c r="L4933"/>
      <c r="M4933"/>
      <c r="N4933"/>
      <c r="O4933"/>
      <c r="P4933"/>
      <c r="Q4933"/>
      <c r="R4933"/>
      <c r="S4933"/>
      <c r="T4933"/>
      <c r="U4933"/>
    </row>
    <row r="4934" spans="1:21" ht="15.75" customHeight="1">
      <c r="A4934"/>
      <c r="B4934"/>
      <c r="C4934"/>
      <c r="D4934"/>
      <c r="E4934"/>
      <c r="F4934"/>
      <c r="G4934"/>
      <c r="H4934"/>
      <c r="I4934" s="8"/>
      <c r="J4934" s="425"/>
      <c r="K4934"/>
      <c r="L4934"/>
      <c r="M4934"/>
      <c r="N4934"/>
      <c r="O4934"/>
      <c r="P4934"/>
      <c r="Q4934"/>
      <c r="R4934"/>
      <c r="S4934"/>
      <c r="T4934"/>
      <c r="U4934"/>
    </row>
    <row r="4935" spans="1:21" ht="15.75" customHeight="1">
      <c r="A4935"/>
      <c r="B4935"/>
      <c r="C4935"/>
      <c r="D4935"/>
      <c r="E4935"/>
      <c r="F4935"/>
      <c r="G4935"/>
      <c r="H4935"/>
      <c r="I4935" s="8"/>
      <c r="J4935" s="425"/>
      <c r="K4935"/>
      <c r="L4935"/>
      <c r="M4935"/>
      <c r="N4935"/>
      <c r="O4935"/>
      <c r="P4935"/>
      <c r="Q4935"/>
      <c r="R4935"/>
      <c r="S4935"/>
      <c r="T4935"/>
      <c r="U4935"/>
    </row>
    <row r="4936" spans="1:21" ht="15.75" customHeight="1">
      <c r="A4936"/>
      <c r="B4936"/>
      <c r="C4936"/>
      <c r="D4936"/>
      <c r="E4936"/>
      <c r="F4936"/>
      <c r="G4936"/>
      <c r="H4936"/>
      <c r="I4936" s="8"/>
      <c r="J4936" s="425"/>
      <c r="K4936"/>
      <c r="L4936"/>
      <c r="M4936"/>
      <c r="N4936"/>
      <c r="O4936"/>
      <c r="P4936"/>
      <c r="Q4936"/>
      <c r="R4936"/>
      <c r="S4936"/>
      <c r="T4936"/>
      <c r="U4936"/>
    </row>
    <row r="4937" spans="1:21" ht="15.75" customHeight="1">
      <c r="A4937"/>
      <c r="B4937"/>
      <c r="C4937"/>
      <c r="D4937"/>
      <c r="E4937"/>
      <c r="F4937"/>
      <c r="G4937"/>
      <c r="H4937"/>
      <c r="I4937" s="8"/>
      <c r="J4937" s="425"/>
      <c r="K4937"/>
      <c r="L4937"/>
      <c r="M4937"/>
      <c r="N4937"/>
      <c r="O4937"/>
      <c r="P4937"/>
      <c r="Q4937"/>
      <c r="R4937"/>
      <c r="S4937"/>
      <c r="T4937"/>
      <c r="U4937"/>
    </row>
    <row r="4938" spans="1:21" ht="15.75" customHeight="1">
      <c r="A4938"/>
      <c r="B4938"/>
      <c r="C4938"/>
      <c r="D4938"/>
      <c r="E4938"/>
      <c r="F4938"/>
      <c r="G4938"/>
      <c r="H4938"/>
      <c r="I4938" s="8"/>
      <c r="J4938" s="425"/>
      <c r="K4938"/>
      <c r="L4938"/>
      <c r="M4938"/>
      <c r="N4938"/>
      <c r="O4938"/>
      <c r="P4938"/>
      <c r="Q4938"/>
      <c r="R4938"/>
      <c r="S4938"/>
      <c r="T4938"/>
      <c r="U4938"/>
    </row>
    <row r="4939" spans="1:21" ht="15.75" customHeight="1">
      <c r="A4939"/>
      <c r="B4939"/>
      <c r="C4939"/>
      <c r="D4939"/>
      <c r="E4939"/>
      <c r="F4939"/>
      <c r="G4939"/>
      <c r="H4939"/>
      <c r="I4939" s="8"/>
      <c r="J4939" s="425"/>
      <c r="K4939"/>
      <c r="L4939"/>
      <c r="M4939"/>
      <c r="N4939"/>
      <c r="O4939"/>
      <c r="P4939"/>
      <c r="Q4939"/>
      <c r="R4939"/>
      <c r="S4939"/>
      <c r="T4939"/>
      <c r="U4939"/>
    </row>
    <row r="4940" spans="1:21" ht="15.75" customHeight="1">
      <c r="A4940"/>
      <c r="B4940"/>
      <c r="C4940"/>
      <c r="D4940"/>
      <c r="E4940"/>
      <c r="F4940"/>
      <c r="G4940"/>
      <c r="H4940"/>
      <c r="I4940" s="8"/>
      <c r="J4940" s="425"/>
      <c r="K4940"/>
      <c r="L4940"/>
      <c r="M4940"/>
      <c r="N4940"/>
      <c r="O4940"/>
      <c r="P4940"/>
      <c r="Q4940"/>
      <c r="R4940"/>
      <c r="S4940"/>
      <c r="T4940"/>
      <c r="U4940"/>
    </row>
    <row r="4941" spans="1:21" ht="15.75" customHeight="1">
      <c r="A4941"/>
      <c r="B4941"/>
      <c r="C4941"/>
      <c r="D4941"/>
      <c r="E4941"/>
      <c r="F4941"/>
      <c r="G4941"/>
      <c r="H4941"/>
      <c r="I4941" s="8"/>
      <c r="J4941" s="425"/>
      <c r="K4941"/>
      <c r="L4941"/>
      <c r="M4941"/>
      <c r="N4941"/>
      <c r="O4941"/>
      <c r="P4941"/>
      <c r="Q4941"/>
      <c r="R4941"/>
      <c r="S4941"/>
      <c r="T4941"/>
      <c r="U4941"/>
    </row>
    <row r="4942" spans="1:21" ht="15.75" customHeight="1">
      <c r="A4942"/>
      <c r="B4942"/>
      <c r="C4942"/>
      <c r="D4942"/>
      <c r="E4942"/>
      <c r="F4942"/>
      <c r="G4942"/>
      <c r="H4942"/>
      <c r="I4942" s="8"/>
      <c r="J4942" s="425"/>
      <c r="K4942"/>
      <c r="L4942"/>
      <c r="M4942"/>
      <c r="N4942"/>
      <c r="O4942"/>
      <c r="P4942"/>
      <c r="Q4942"/>
      <c r="R4942"/>
      <c r="S4942"/>
      <c r="T4942"/>
      <c r="U4942"/>
    </row>
    <row r="4943" spans="1:21" ht="15.75" customHeight="1">
      <c r="A4943"/>
      <c r="B4943"/>
      <c r="C4943"/>
      <c r="D4943"/>
      <c r="E4943"/>
      <c r="F4943"/>
      <c r="G4943"/>
      <c r="H4943"/>
      <c r="I4943" s="8"/>
      <c r="J4943" s="425"/>
      <c r="K4943"/>
      <c r="L4943"/>
      <c r="M4943"/>
      <c r="N4943"/>
      <c r="O4943"/>
      <c r="P4943"/>
      <c r="Q4943"/>
      <c r="R4943"/>
      <c r="S4943"/>
      <c r="T4943"/>
      <c r="U4943"/>
    </row>
    <row r="4944" spans="1:21" ht="15.75" customHeight="1">
      <c r="A4944"/>
      <c r="B4944"/>
      <c r="C4944"/>
      <c r="D4944"/>
      <c r="E4944"/>
      <c r="F4944"/>
      <c r="G4944"/>
      <c r="H4944"/>
      <c r="I4944" s="8"/>
      <c r="J4944" s="425"/>
      <c r="K4944"/>
      <c r="L4944"/>
      <c r="M4944"/>
      <c r="N4944"/>
      <c r="O4944"/>
      <c r="P4944"/>
      <c r="Q4944"/>
      <c r="R4944"/>
      <c r="S4944"/>
      <c r="T4944"/>
      <c r="U4944"/>
    </row>
    <row r="4945" spans="1:21" ht="15.75" customHeight="1">
      <c r="A4945"/>
      <c r="B4945"/>
      <c r="C4945"/>
      <c r="D4945"/>
      <c r="E4945"/>
      <c r="F4945"/>
      <c r="G4945"/>
      <c r="H4945"/>
      <c r="I4945" s="8"/>
      <c r="J4945" s="425"/>
      <c r="K4945"/>
      <c r="L4945"/>
      <c r="M4945"/>
      <c r="N4945"/>
      <c r="O4945"/>
      <c r="P4945"/>
      <c r="Q4945"/>
      <c r="R4945"/>
      <c r="S4945"/>
      <c r="T4945"/>
      <c r="U4945"/>
    </row>
    <row r="4946" spans="1:21" ht="15.75" customHeight="1">
      <c r="A4946"/>
      <c r="B4946"/>
      <c r="C4946"/>
      <c r="D4946"/>
      <c r="E4946"/>
      <c r="F4946"/>
      <c r="G4946"/>
      <c r="H4946"/>
      <c r="I4946" s="8"/>
      <c r="J4946" s="425"/>
      <c r="K4946"/>
      <c r="L4946"/>
      <c r="M4946"/>
      <c r="N4946"/>
      <c r="O4946"/>
      <c r="P4946"/>
      <c r="Q4946"/>
      <c r="R4946"/>
      <c r="S4946"/>
      <c r="T4946"/>
      <c r="U4946"/>
    </row>
    <row r="4947" spans="1:21" ht="15.75" customHeight="1">
      <c r="A4947"/>
      <c r="B4947"/>
      <c r="C4947"/>
      <c r="D4947"/>
      <c r="E4947"/>
      <c r="F4947"/>
      <c r="G4947"/>
      <c r="H4947"/>
      <c r="I4947" s="8"/>
      <c r="J4947" s="425"/>
      <c r="K4947"/>
      <c r="L4947"/>
      <c r="M4947"/>
      <c r="N4947"/>
      <c r="O4947"/>
      <c r="P4947"/>
      <c r="Q4947"/>
      <c r="R4947"/>
      <c r="S4947"/>
      <c r="T4947"/>
      <c r="U4947"/>
    </row>
    <row r="4948" spans="1:21" ht="15.75" customHeight="1">
      <c r="A4948"/>
      <c r="B4948"/>
      <c r="C4948"/>
      <c r="D4948"/>
      <c r="E4948"/>
      <c r="F4948"/>
      <c r="G4948"/>
      <c r="H4948"/>
      <c r="I4948" s="8"/>
      <c r="J4948" s="425"/>
      <c r="K4948"/>
      <c r="L4948"/>
      <c r="M4948"/>
      <c r="N4948"/>
      <c r="O4948"/>
      <c r="P4948"/>
      <c r="Q4948"/>
      <c r="R4948"/>
      <c r="S4948"/>
      <c r="T4948"/>
      <c r="U4948"/>
    </row>
    <row r="4949" spans="1:21" ht="15.75" customHeight="1">
      <c r="A4949"/>
      <c r="B4949"/>
      <c r="C4949"/>
      <c r="D4949"/>
      <c r="E4949"/>
      <c r="F4949"/>
      <c r="G4949"/>
      <c r="H4949"/>
      <c r="I4949" s="8"/>
      <c r="J4949" s="425"/>
      <c r="K4949"/>
      <c r="L4949"/>
      <c r="M4949"/>
      <c r="N4949"/>
      <c r="O4949"/>
      <c r="P4949"/>
      <c r="Q4949"/>
      <c r="R4949"/>
      <c r="S4949"/>
      <c r="T4949"/>
      <c r="U4949"/>
    </row>
    <row r="4950" spans="1:21" ht="15.75" customHeight="1">
      <c r="A4950"/>
      <c r="B4950"/>
      <c r="C4950"/>
      <c r="D4950"/>
      <c r="E4950"/>
      <c r="F4950"/>
      <c r="G4950"/>
      <c r="H4950"/>
      <c r="I4950" s="8"/>
      <c r="J4950" s="425"/>
      <c r="K4950"/>
      <c r="L4950"/>
      <c r="M4950"/>
      <c r="N4950"/>
      <c r="O4950"/>
      <c r="P4950"/>
      <c r="Q4950"/>
      <c r="R4950"/>
      <c r="S4950"/>
      <c r="T4950"/>
      <c r="U4950"/>
    </row>
    <row r="4951" spans="1:21" ht="15.75" customHeight="1">
      <c r="A4951"/>
      <c r="B4951"/>
      <c r="C4951"/>
      <c r="D4951"/>
      <c r="E4951"/>
      <c r="F4951"/>
      <c r="G4951"/>
      <c r="H4951"/>
      <c r="I4951" s="8"/>
      <c r="J4951" s="425"/>
      <c r="K4951"/>
      <c r="L4951"/>
      <c r="M4951"/>
      <c r="N4951"/>
      <c r="O4951"/>
      <c r="P4951"/>
      <c r="Q4951"/>
      <c r="R4951"/>
      <c r="S4951"/>
      <c r="T4951"/>
      <c r="U4951"/>
    </row>
    <row r="4952" spans="1:21" ht="15.75" customHeight="1">
      <c r="A4952"/>
      <c r="B4952"/>
      <c r="C4952"/>
      <c r="D4952"/>
      <c r="E4952"/>
      <c r="F4952"/>
      <c r="G4952"/>
      <c r="H4952"/>
      <c r="I4952" s="8"/>
      <c r="J4952" s="425"/>
      <c r="K4952"/>
      <c r="L4952"/>
      <c r="M4952"/>
      <c r="N4952"/>
      <c r="O4952"/>
      <c r="P4952"/>
      <c r="Q4952"/>
      <c r="R4952"/>
      <c r="S4952"/>
      <c r="T4952"/>
      <c r="U4952"/>
    </row>
    <row r="4953" spans="1:21" ht="15.75" customHeight="1">
      <c r="A4953"/>
      <c r="B4953"/>
      <c r="C4953"/>
      <c r="D4953"/>
      <c r="E4953"/>
      <c r="F4953"/>
      <c r="G4953"/>
      <c r="H4953"/>
      <c r="I4953" s="8"/>
      <c r="J4953" s="425"/>
      <c r="K4953"/>
      <c r="L4953"/>
      <c r="M4953"/>
      <c r="N4953"/>
      <c r="O4953"/>
      <c r="P4953"/>
      <c r="Q4953"/>
      <c r="R4953"/>
      <c r="S4953"/>
      <c r="T4953"/>
      <c r="U4953"/>
    </row>
    <row r="4954" spans="1:21" ht="15.75" customHeight="1">
      <c r="A4954"/>
      <c r="B4954"/>
      <c r="C4954"/>
      <c r="D4954"/>
      <c r="E4954"/>
      <c r="F4954"/>
      <c r="G4954"/>
      <c r="H4954"/>
      <c r="I4954" s="8"/>
      <c r="J4954" s="425"/>
      <c r="K4954"/>
      <c r="L4954"/>
      <c r="M4954"/>
      <c r="N4954"/>
      <c r="O4954"/>
      <c r="P4954"/>
      <c r="Q4954"/>
      <c r="R4954"/>
      <c r="S4954"/>
      <c r="T4954"/>
      <c r="U4954"/>
    </row>
    <row r="4955" spans="1:21" ht="15.75" customHeight="1">
      <c r="A4955"/>
      <c r="B4955"/>
      <c r="C4955"/>
      <c r="D4955"/>
      <c r="E4955"/>
      <c r="F4955"/>
      <c r="G4955"/>
      <c r="H4955"/>
      <c r="I4955" s="8"/>
      <c r="J4955" s="425"/>
      <c r="K4955"/>
      <c r="L4955"/>
      <c r="M4955"/>
      <c r="N4955"/>
      <c r="O4955"/>
      <c r="P4955"/>
      <c r="Q4955"/>
      <c r="R4955"/>
      <c r="S4955"/>
      <c r="T4955"/>
      <c r="U4955"/>
    </row>
    <row r="4956" spans="1:21" ht="15.75" customHeight="1">
      <c r="A4956"/>
      <c r="B4956"/>
      <c r="C4956"/>
      <c r="D4956"/>
      <c r="E4956"/>
      <c r="F4956"/>
      <c r="G4956"/>
      <c r="H4956"/>
      <c r="I4956" s="8"/>
      <c r="J4956" s="425"/>
      <c r="K4956"/>
      <c r="L4956"/>
      <c r="M4956"/>
      <c r="N4956"/>
      <c r="O4956"/>
      <c r="P4956"/>
      <c r="Q4956"/>
      <c r="R4956"/>
      <c r="S4956"/>
      <c r="T4956"/>
      <c r="U4956"/>
    </row>
    <row r="4957" spans="1:21" ht="15.75" customHeight="1">
      <c r="A4957"/>
      <c r="B4957"/>
      <c r="C4957"/>
      <c r="D4957"/>
      <c r="E4957"/>
      <c r="F4957"/>
      <c r="G4957"/>
      <c r="H4957"/>
      <c r="I4957" s="8"/>
      <c r="J4957" s="425"/>
      <c r="K4957"/>
      <c r="L4957"/>
      <c r="M4957"/>
      <c r="N4957"/>
      <c r="O4957"/>
      <c r="P4957"/>
      <c r="Q4957"/>
      <c r="R4957"/>
      <c r="S4957"/>
      <c r="T4957"/>
      <c r="U4957"/>
    </row>
    <row r="4958" spans="1:21" ht="15.75" customHeight="1">
      <c r="A4958"/>
      <c r="B4958"/>
      <c r="C4958"/>
      <c r="D4958"/>
      <c r="E4958"/>
      <c r="F4958"/>
      <c r="G4958"/>
      <c r="H4958"/>
      <c r="I4958" s="8"/>
      <c r="J4958" s="425"/>
      <c r="K4958"/>
      <c r="L4958"/>
      <c r="M4958"/>
      <c r="N4958"/>
      <c r="O4958"/>
      <c r="P4958"/>
      <c r="Q4958"/>
      <c r="R4958"/>
      <c r="S4958"/>
      <c r="T4958"/>
      <c r="U4958"/>
    </row>
    <row r="4959" spans="1:21" ht="15.75" customHeight="1">
      <c r="A4959"/>
      <c r="B4959"/>
      <c r="C4959"/>
      <c r="D4959"/>
      <c r="E4959"/>
      <c r="F4959"/>
      <c r="G4959"/>
      <c r="H4959"/>
      <c r="I4959" s="8"/>
      <c r="J4959" s="425"/>
      <c r="K4959"/>
      <c r="L4959"/>
      <c r="M4959"/>
      <c r="N4959"/>
      <c r="O4959"/>
      <c r="P4959"/>
      <c r="Q4959"/>
      <c r="R4959"/>
      <c r="S4959"/>
      <c r="T4959"/>
      <c r="U4959"/>
    </row>
    <row r="4960" spans="1:21" ht="15.75" customHeight="1">
      <c r="A4960"/>
      <c r="B4960"/>
      <c r="C4960"/>
      <c r="D4960"/>
      <c r="E4960"/>
      <c r="F4960"/>
      <c r="G4960"/>
      <c r="H4960"/>
      <c r="I4960" s="8"/>
      <c r="J4960" s="425"/>
      <c r="K4960"/>
      <c r="L4960"/>
      <c r="M4960"/>
      <c r="N4960"/>
      <c r="O4960"/>
      <c r="P4960"/>
      <c r="Q4960"/>
      <c r="R4960"/>
      <c r="S4960"/>
      <c r="T4960"/>
      <c r="U4960"/>
    </row>
    <row r="4961" spans="1:21" ht="15.75" customHeight="1">
      <c r="A4961"/>
      <c r="B4961"/>
      <c r="C4961"/>
      <c r="D4961"/>
      <c r="E4961"/>
      <c r="F4961"/>
      <c r="G4961"/>
      <c r="H4961"/>
      <c r="I4961" s="8"/>
      <c r="J4961" s="425"/>
      <c r="K4961"/>
      <c r="L4961"/>
      <c r="M4961"/>
      <c r="N4961"/>
      <c r="O4961"/>
      <c r="P4961"/>
      <c r="Q4961"/>
      <c r="R4961"/>
      <c r="S4961"/>
      <c r="T4961"/>
      <c r="U4961"/>
    </row>
    <row r="4962" spans="1:21" ht="15.75" customHeight="1">
      <c r="A4962"/>
      <c r="B4962"/>
      <c r="C4962"/>
      <c r="D4962"/>
      <c r="E4962"/>
      <c r="F4962"/>
      <c r="G4962"/>
      <c r="H4962"/>
      <c r="I4962" s="8"/>
      <c r="J4962" s="425"/>
      <c r="K4962"/>
      <c r="L4962"/>
      <c r="M4962"/>
      <c r="N4962"/>
      <c r="O4962"/>
      <c r="P4962"/>
      <c r="Q4962"/>
      <c r="R4962"/>
      <c r="S4962"/>
      <c r="T4962"/>
      <c r="U4962"/>
    </row>
    <row r="4963" spans="1:21" ht="15.75" customHeight="1">
      <c r="A4963"/>
      <c r="B4963"/>
      <c r="C4963"/>
      <c r="D4963"/>
      <c r="E4963"/>
      <c r="F4963"/>
      <c r="G4963"/>
      <c r="H4963"/>
      <c r="I4963" s="8"/>
      <c r="J4963" s="425"/>
      <c r="K4963"/>
      <c r="L4963"/>
      <c r="M4963"/>
      <c r="N4963"/>
      <c r="O4963"/>
      <c r="P4963"/>
      <c r="Q4963"/>
      <c r="R4963"/>
      <c r="S4963"/>
      <c r="T4963"/>
      <c r="U4963"/>
    </row>
    <row r="4964" spans="1:21" ht="15.75" customHeight="1">
      <c r="A4964"/>
      <c r="B4964"/>
      <c r="C4964"/>
      <c r="D4964"/>
      <c r="E4964"/>
      <c r="F4964"/>
      <c r="G4964"/>
      <c r="H4964"/>
      <c r="I4964" s="8"/>
      <c r="J4964" s="425"/>
      <c r="K4964"/>
      <c r="L4964"/>
      <c r="M4964"/>
      <c r="N4964"/>
      <c r="O4964"/>
      <c r="P4964"/>
      <c r="Q4964"/>
      <c r="R4964"/>
      <c r="S4964"/>
      <c r="T4964"/>
      <c r="U4964"/>
    </row>
    <row r="4965" spans="1:21" ht="15.75" customHeight="1">
      <c r="A4965"/>
      <c r="B4965"/>
      <c r="C4965"/>
      <c r="D4965"/>
      <c r="E4965"/>
      <c r="F4965"/>
      <c r="G4965"/>
      <c r="H4965"/>
      <c r="I4965" s="8"/>
      <c r="J4965" s="425"/>
      <c r="K4965"/>
      <c r="L4965"/>
      <c r="M4965"/>
      <c r="N4965"/>
      <c r="O4965"/>
      <c r="P4965"/>
      <c r="Q4965"/>
      <c r="R4965"/>
      <c r="S4965"/>
      <c r="T4965"/>
      <c r="U4965"/>
    </row>
    <row r="4966" spans="1:21" ht="15.75" customHeight="1">
      <c r="A4966"/>
      <c r="B4966"/>
      <c r="C4966"/>
      <c r="D4966"/>
      <c r="E4966"/>
      <c r="F4966"/>
      <c r="G4966"/>
      <c r="H4966"/>
      <c r="I4966" s="8"/>
      <c r="J4966" s="425"/>
      <c r="K4966"/>
      <c r="L4966"/>
      <c r="M4966"/>
      <c r="N4966"/>
      <c r="O4966"/>
      <c r="P4966"/>
      <c r="Q4966"/>
      <c r="R4966"/>
      <c r="S4966"/>
      <c r="T4966"/>
      <c r="U4966"/>
    </row>
    <row r="4967" spans="1:21" ht="15.75" customHeight="1">
      <c r="A4967"/>
      <c r="B4967"/>
      <c r="C4967"/>
      <c r="D4967"/>
      <c r="E4967"/>
      <c r="F4967"/>
      <c r="G4967"/>
      <c r="H4967"/>
      <c r="I4967" s="8"/>
      <c r="J4967" s="425"/>
      <c r="K4967"/>
      <c r="L4967"/>
      <c r="M4967"/>
      <c r="N4967"/>
      <c r="O4967"/>
      <c r="P4967"/>
      <c r="Q4967"/>
      <c r="R4967"/>
      <c r="S4967"/>
      <c r="T4967"/>
      <c r="U4967"/>
    </row>
    <row r="4968" spans="1:21" ht="15.75" customHeight="1">
      <c r="A4968"/>
      <c r="B4968"/>
      <c r="C4968"/>
      <c r="D4968"/>
      <c r="E4968"/>
      <c r="F4968"/>
      <c r="G4968"/>
      <c r="H4968"/>
      <c r="I4968" s="8"/>
      <c r="J4968" s="425"/>
      <c r="K4968"/>
      <c r="L4968"/>
      <c r="M4968"/>
      <c r="N4968"/>
      <c r="O4968"/>
      <c r="P4968"/>
      <c r="Q4968"/>
      <c r="R4968"/>
      <c r="S4968"/>
      <c r="T4968"/>
      <c r="U4968"/>
    </row>
    <row r="4969" spans="1:21" ht="15.75" customHeight="1">
      <c r="A4969"/>
      <c r="B4969"/>
      <c r="C4969"/>
      <c r="D4969"/>
      <c r="E4969"/>
      <c r="F4969"/>
      <c r="G4969"/>
      <c r="H4969"/>
      <c r="I4969" s="8"/>
      <c r="J4969" s="425"/>
      <c r="K4969"/>
      <c r="L4969"/>
      <c r="M4969"/>
      <c r="N4969"/>
      <c r="O4969"/>
      <c r="P4969"/>
      <c r="Q4969"/>
      <c r="R4969"/>
      <c r="S4969"/>
      <c r="T4969"/>
      <c r="U4969"/>
    </row>
    <row r="4970" spans="1:21" ht="15.75" customHeight="1">
      <c r="A4970"/>
      <c r="B4970"/>
      <c r="C4970"/>
      <c r="D4970"/>
      <c r="E4970"/>
      <c r="F4970"/>
      <c r="G4970"/>
      <c r="H4970"/>
      <c r="I4970" s="8"/>
      <c r="J4970" s="425"/>
      <c r="K4970"/>
      <c r="L4970"/>
      <c r="M4970"/>
      <c r="N4970"/>
      <c r="O4970"/>
      <c r="P4970"/>
      <c r="Q4970"/>
      <c r="R4970"/>
      <c r="S4970"/>
      <c r="T4970"/>
      <c r="U4970"/>
    </row>
    <row r="4971" spans="1:21" ht="15.75" customHeight="1">
      <c r="A4971"/>
      <c r="B4971"/>
      <c r="C4971"/>
      <c r="D4971"/>
      <c r="E4971"/>
      <c r="F4971"/>
      <c r="G4971"/>
      <c r="H4971"/>
      <c r="I4971" s="8"/>
      <c r="J4971" s="425"/>
      <c r="K4971"/>
      <c r="L4971"/>
      <c r="M4971"/>
      <c r="N4971"/>
      <c r="O4971"/>
      <c r="P4971"/>
      <c r="Q4971"/>
      <c r="R4971"/>
      <c r="S4971"/>
      <c r="T4971"/>
      <c r="U4971"/>
    </row>
    <row r="4972" spans="1:21" ht="15.75" customHeight="1">
      <c r="A4972"/>
      <c r="B4972"/>
      <c r="C4972"/>
      <c r="D4972"/>
      <c r="E4972"/>
      <c r="F4972"/>
      <c r="G4972"/>
      <c r="H4972"/>
      <c r="I4972" s="8"/>
      <c r="J4972" s="425"/>
      <c r="K4972"/>
      <c r="L4972"/>
      <c r="M4972"/>
      <c r="N4972"/>
      <c r="O4972"/>
      <c r="P4972"/>
      <c r="Q4972"/>
      <c r="R4972"/>
      <c r="S4972"/>
      <c r="T4972"/>
      <c r="U4972"/>
    </row>
    <row r="4973" spans="1:21" ht="15.75" customHeight="1">
      <c r="A4973"/>
      <c r="B4973"/>
      <c r="C4973"/>
      <c r="D4973"/>
      <c r="E4973"/>
      <c r="F4973"/>
      <c r="G4973"/>
      <c r="H4973"/>
      <c r="I4973" s="8"/>
      <c r="J4973" s="425"/>
      <c r="K4973"/>
      <c r="L4973"/>
      <c r="M4973"/>
      <c r="N4973"/>
      <c r="O4973"/>
      <c r="P4973"/>
      <c r="Q4973"/>
      <c r="R4973"/>
      <c r="S4973"/>
      <c r="T4973"/>
      <c r="U4973"/>
    </row>
    <row r="4974" spans="1:21" ht="15.75" customHeight="1">
      <c r="A4974"/>
      <c r="B4974"/>
      <c r="C4974"/>
      <c r="D4974"/>
      <c r="E4974"/>
      <c r="F4974"/>
      <c r="G4974"/>
      <c r="H4974"/>
      <c r="I4974" s="8"/>
      <c r="J4974" s="425"/>
      <c r="K4974"/>
      <c r="L4974"/>
      <c r="M4974"/>
      <c r="N4974"/>
      <c r="O4974"/>
      <c r="P4974"/>
      <c r="Q4974"/>
      <c r="R4974"/>
      <c r="S4974"/>
      <c r="T4974"/>
      <c r="U4974"/>
    </row>
    <row r="4975" spans="1:21" ht="15.75" customHeight="1">
      <c r="A4975"/>
      <c r="B4975"/>
      <c r="C4975"/>
      <c r="D4975"/>
      <c r="E4975"/>
      <c r="F4975"/>
      <c r="G4975"/>
      <c r="H4975"/>
      <c r="I4975" s="8"/>
      <c r="J4975" s="425"/>
      <c r="K4975"/>
      <c r="L4975"/>
      <c r="M4975"/>
      <c r="N4975"/>
      <c r="O4975"/>
      <c r="P4975"/>
      <c r="Q4975"/>
      <c r="R4975"/>
      <c r="S4975"/>
      <c r="T4975"/>
      <c r="U4975"/>
    </row>
    <row r="4976" spans="1:21" ht="15.75" customHeight="1">
      <c r="A4976"/>
      <c r="B4976"/>
      <c r="C4976"/>
      <c r="D4976"/>
      <c r="E4976"/>
      <c r="F4976"/>
      <c r="G4976"/>
      <c r="H4976"/>
      <c r="I4976" s="8"/>
      <c r="J4976" s="425"/>
      <c r="K4976"/>
      <c r="L4976"/>
      <c r="M4976"/>
      <c r="N4976"/>
      <c r="O4976"/>
      <c r="P4976"/>
      <c r="Q4976"/>
      <c r="R4976"/>
      <c r="S4976"/>
      <c r="T4976"/>
      <c r="U4976"/>
    </row>
    <row r="4977" spans="1:21" ht="15.75" customHeight="1">
      <c r="A4977"/>
      <c r="B4977"/>
      <c r="C4977"/>
      <c r="D4977"/>
      <c r="E4977"/>
      <c r="F4977"/>
      <c r="G4977"/>
      <c r="H4977"/>
      <c r="I4977" s="8"/>
      <c r="J4977" s="425"/>
      <c r="K4977"/>
      <c r="L4977"/>
      <c r="M4977"/>
      <c r="N4977"/>
      <c r="O4977"/>
      <c r="P4977"/>
      <c r="Q4977"/>
      <c r="R4977"/>
      <c r="S4977"/>
      <c r="T4977"/>
      <c r="U4977"/>
    </row>
    <row r="4978" spans="1:21" ht="15.75" customHeight="1">
      <c r="A4978"/>
      <c r="B4978"/>
      <c r="C4978"/>
      <c r="D4978"/>
      <c r="E4978"/>
      <c r="F4978"/>
      <c r="G4978"/>
      <c r="H4978"/>
      <c r="I4978" s="8"/>
      <c r="J4978" s="425"/>
      <c r="K4978"/>
      <c r="L4978"/>
      <c r="M4978"/>
      <c r="N4978"/>
      <c r="O4978"/>
      <c r="P4978"/>
      <c r="Q4978"/>
      <c r="R4978"/>
      <c r="S4978"/>
      <c r="T4978"/>
      <c r="U4978"/>
    </row>
    <row r="4979" spans="1:21" ht="15.75" customHeight="1">
      <c r="A4979"/>
      <c r="B4979"/>
      <c r="C4979"/>
      <c r="D4979"/>
      <c r="E4979"/>
      <c r="F4979"/>
      <c r="G4979"/>
      <c r="H4979"/>
      <c r="I4979" s="8"/>
      <c r="J4979" s="425"/>
      <c r="K4979"/>
      <c r="L4979"/>
      <c r="M4979"/>
      <c r="N4979"/>
      <c r="O4979"/>
      <c r="P4979"/>
      <c r="Q4979"/>
      <c r="R4979"/>
      <c r="S4979"/>
      <c r="T4979"/>
      <c r="U4979"/>
    </row>
    <row r="4980" spans="1:21" ht="15.75" customHeight="1">
      <c r="A4980"/>
      <c r="B4980"/>
      <c r="C4980"/>
      <c r="D4980"/>
      <c r="E4980"/>
      <c r="F4980"/>
      <c r="G4980"/>
      <c r="H4980"/>
      <c r="I4980" s="8"/>
      <c r="J4980" s="425"/>
      <c r="K4980"/>
      <c r="L4980"/>
      <c r="M4980"/>
      <c r="N4980"/>
      <c r="O4980"/>
      <c r="P4980"/>
      <c r="Q4980"/>
      <c r="R4980"/>
      <c r="S4980"/>
      <c r="T4980"/>
      <c r="U4980"/>
    </row>
    <row r="4981" spans="1:21" ht="15.75" customHeight="1">
      <c r="A4981"/>
      <c r="B4981"/>
      <c r="C4981"/>
      <c r="D4981"/>
      <c r="E4981"/>
      <c r="F4981"/>
      <c r="G4981"/>
      <c r="H4981"/>
      <c r="I4981" s="8"/>
      <c r="J4981" s="425"/>
      <c r="K4981"/>
      <c r="L4981"/>
      <c r="M4981"/>
      <c r="N4981"/>
      <c r="O4981"/>
      <c r="P4981"/>
      <c r="Q4981"/>
      <c r="R4981"/>
      <c r="S4981"/>
      <c r="T4981"/>
      <c r="U4981"/>
    </row>
    <row r="4982" spans="1:21" ht="15.75" customHeight="1">
      <c r="A4982"/>
      <c r="B4982"/>
      <c r="C4982"/>
      <c r="D4982"/>
      <c r="E4982"/>
      <c r="F4982"/>
      <c r="G4982"/>
      <c r="H4982"/>
      <c r="I4982" s="8"/>
      <c r="J4982" s="425"/>
      <c r="K4982"/>
      <c r="L4982"/>
      <c r="M4982"/>
      <c r="N4982"/>
      <c r="O4982"/>
      <c r="P4982"/>
      <c r="Q4982"/>
      <c r="R4982"/>
      <c r="S4982"/>
      <c r="T4982"/>
      <c r="U4982"/>
    </row>
    <row r="4983" spans="1:21" ht="15.75" customHeight="1">
      <c r="A4983"/>
      <c r="B4983"/>
      <c r="C4983"/>
      <c r="D4983"/>
      <c r="E4983"/>
      <c r="F4983"/>
      <c r="G4983"/>
      <c r="H4983"/>
      <c r="I4983" s="8"/>
      <c r="J4983" s="425"/>
      <c r="K4983"/>
      <c r="L4983"/>
      <c r="M4983"/>
      <c r="N4983"/>
      <c r="O4983"/>
      <c r="P4983"/>
      <c r="Q4983"/>
      <c r="R4983"/>
      <c r="S4983"/>
      <c r="T4983"/>
      <c r="U4983"/>
    </row>
    <row r="4984" spans="1:21" ht="15.75" customHeight="1">
      <c r="A4984"/>
      <c r="B4984"/>
      <c r="C4984"/>
      <c r="D4984"/>
      <c r="E4984"/>
      <c r="F4984"/>
      <c r="G4984"/>
      <c r="H4984"/>
      <c r="I4984" s="8"/>
      <c r="J4984" s="425"/>
      <c r="K4984"/>
      <c r="L4984"/>
      <c r="M4984"/>
      <c r="N4984"/>
      <c r="O4984"/>
      <c r="P4984"/>
      <c r="Q4984"/>
      <c r="R4984"/>
      <c r="S4984"/>
      <c r="T4984"/>
      <c r="U4984"/>
    </row>
    <row r="4985" spans="1:21" ht="15.75" customHeight="1">
      <c r="A4985"/>
      <c r="B4985"/>
      <c r="C4985"/>
      <c r="D4985"/>
      <c r="E4985"/>
      <c r="F4985"/>
      <c r="G4985"/>
      <c r="H4985"/>
      <c r="I4985" s="8"/>
      <c r="J4985" s="425"/>
      <c r="K4985"/>
      <c r="L4985"/>
      <c r="M4985"/>
      <c r="N4985"/>
      <c r="O4985"/>
      <c r="P4985"/>
      <c r="Q4985"/>
      <c r="R4985"/>
      <c r="S4985"/>
      <c r="T4985"/>
      <c r="U4985"/>
    </row>
    <row r="4986" spans="1:21" ht="15.75" customHeight="1">
      <c r="A4986"/>
      <c r="B4986"/>
      <c r="C4986"/>
      <c r="D4986"/>
      <c r="E4986"/>
      <c r="F4986"/>
      <c r="G4986"/>
      <c r="H4986"/>
      <c r="I4986" s="8"/>
      <c r="J4986" s="425"/>
      <c r="K4986"/>
      <c r="L4986"/>
      <c r="M4986"/>
      <c r="N4986"/>
      <c r="O4986"/>
      <c r="P4986"/>
      <c r="Q4986"/>
      <c r="R4986"/>
      <c r="S4986"/>
      <c r="T4986"/>
      <c r="U4986"/>
    </row>
    <row r="4987" spans="1:21" ht="15.75" customHeight="1">
      <c r="A4987"/>
      <c r="B4987"/>
      <c r="C4987"/>
      <c r="D4987"/>
      <c r="E4987"/>
      <c r="F4987"/>
      <c r="G4987"/>
      <c r="H4987"/>
      <c r="I4987" s="8"/>
      <c r="J4987" s="425"/>
      <c r="K4987"/>
      <c r="L4987"/>
      <c r="M4987"/>
      <c r="N4987"/>
      <c r="O4987"/>
      <c r="P4987"/>
      <c r="Q4987"/>
      <c r="R4987"/>
      <c r="S4987"/>
      <c r="T4987"/>
      <c r="U4987"/>
    </row>
    <row r="4988" spans="1:21" ht="15.75" customHeight="1">
      <c r="A4988"/>
      <c r="B4988"/>
      <c r="C4988"/>
      <c r="D4988"/>
      <c r="E4988"/>
      <c r="F4988"/>
      <c r="G4988"/>
      <c r="H4988"/>
      <c r="I4988" s="8"/>
      <c r="J4988" s="425"/>
      <c r="K4988"/>
      <c r="L4988"/>
      <c r="M4988"/>
      <c r="N4988"/>
      <c r="O4988"/>
      <c r="P4988"/>
      <c r="Q4988"/>
      <c r="R4988"/>
      <c r="S4988"/>
      <c r="T4988"/>
      <c r="U4988"/>
    </row>
    <row r="4989" spans="1:21" ht="15.75" customHeight="1">
      <c r="A4989"/>
      <c r="B4989"/>
      <c r="C4989"/>
      <c r="D4989"/>
      <c r="E4989"/>
      <c r="F4989"/>
      <c r="G4989"/>
      <c r="H4989"/>
      <c r="I4989" s="8"/>
      <c r="J4989" s="425"/>
      <c r="K4989"/>
      <c r="L4989"/>
      <c r="M4989"/>
      <c r="N4989"/>
      <c r="O4989"/>
      <c r="P4989"/>
      <c r="Q4989"/>
      <c r="R4989"/>
      <c r="S4989"/>
      <c r="T4989"/>
      <c r="U4989"/>
    </row>
    <row r="4990" spans="1:21" ht="15.75" customHeight="1">
      <c r="A4990"/>
      <c r="B4990"/>
      <c r="C4990"/>
      <c r="D4990"/>
      <c r="E4990"/>
      <c r="F4990"/>
      <c r="G4990"/>
      <c r="H4990"/>
      <c r="I4990" s="8"/>
      <c r="J4990" s="425"/>
      <c r="K4990"/>
      <c r="L4990"/>
      <c r="M4990"/>
      <c r="N4990"/>
      <c r="O4990"/>
      <c r="P4990"/>
      <c r="Q4990"/>
      <c r="R4990"/>
      <c r="S4990"/>
      <c r="T4990"/>
      <c r="U4990"/>
    </row>
    <row r="4991" spans="1:21" ht="15.75" customHeight="1">
      <c r="A4991"/>
      <c r="B4991"/>
      <c r="C4991"/>
      <c r="D4991"/>
      <c r="E4991"/>
      <c r="F4991"/>
      <c r="G4991"/>
      <c r="H4991"/>
      <c r="I4991" s="8"/>
      <c r="J4991" s="425"/>
      <c r="K4991"/>
      <c r="L4991"/>
      <c r="M4991"/>
      <c r="N4991"/>
      <c r="O4991"/>
      <c r="P4991"/>
      <c r="Q4991"/>
      <c r="R4991"/>
      <c r="S4991"/>
      <c r="T4991"/>
      <c r="U4991"/>
    </row>
    <row r="4992" spans="1:21" ht="15.75" customHeight="1">
      <c r="A4992"/>
      <c r="B4992"/>
      <c r="C4992"/>
      <c r="D4992"/>
      <c r="E4992"/>
      <c r="F4992"/>
      <c r="G4992"/>
      <c r="H4992"/>
      <c r="I4992" s="8"/>
      <c r="J4992" s="425"/>
      <c r="K4992"/>
      <c r="L4992"/>
      <c r="M4992"/>
      <c r="N4992"/>
      <c r="O4992"/>
      <c r="P4992"/>
      <c r="Q4992"/>
      <c r="R4992"/>
      <c r="S4992"/>
      <c r="T4992"/>
      <c r="U4992"/>
    </row>
    <row r="4993" spans="1:21" ht="15.75" customHeight="1">
      <c r="A4993"/>
      <c r="B4993"/>
      <c r="C4993"/>
      <c r="D4993"/>
      <c r="E4993"/>
      <c r="F4993"/>
      <c r="G4993"/>
      <c r="H4993"/>
      <c r="I4993" s="8"/>
      <c r="J4993" s="425"/>
      <c r="K4993"/>
      <c r="L4993"/>
      <c r="M4993"/>
      <c r="N4993"/>
      <c r="O4993"/>
      <c r="P4993"/>
      <c r="Q4993"/>
      <c r="R4993"/>
      <c r="S4993"/>
      <c r="T4993"/>
      <c r="U4993"/>
    </row>
    <row r="4994" spans="1:21" ht="15.75" customHeight="1">
      <c r="A4994"/>
      <c r="B4994"/>
      <c r="C4994"/>
      <c r="D4994"/>
      <c r="E4994"/>
      <c r="F4994"/>
      <c r="G4994"/>
      <c r="H4994"/>
      <c r="I4994" s="8"/>
      <c r="J4994" s="425"/>
      <c r="K4994"/>
      <c r="L4994"/>
      <c r="M4994"/>
      <c r="N4994"/>
      <c r="O4994"/>
      <c r="P4994"/>
      <c r="Q4994"/>
      <c r="R4994"/>
      <c r="S4994"/>
      <c r="T4994"/>
      <c r="U4994"/>
    </row>
    <row r="4995" spans="1:21" ht="15.75" customHeight="1">
      <c r="A4995"/>
      <c r="B4995"/>
      <c r="C4995"/>
      <c r="D4995"/>
      <c r="E4995"/>
      <c r="F4995"/>
      <c r="G4995"/>
      <c r="H4995"/>
      <c r="I4995" s="8"/>
      <c r="J4995" s="425"/>
      <c r="K4995"/>
      <c r="L4995"/>
      <c r="M4995"/>
      <c r="N4995"/>
      <c r="O4995"/>
      <c r="P4995"/>
      <c r="Q4995"/>
      <c r="R4995"/>
      <c r="S4995"/>
      <c r="T4995"/>
      <c r="U4995"/>
    </row>
    <row r="4996" spans="1:21" ht="15.75" customHeight="1">
      <c r="A4996"/>
      <c r="B4996"/>
      <c r="C4996"/>
      <c r="D4996"/>
      <c r="E4996"/>
      <c r="F4996"/>
      <c r="G4996"/>
      <c r="H4996"/>
      <c r="I4996" s="8"/>
      <c r="J4996" s="425"/>
      <c r="K4996"/>
      <c r="L4996"/>
      <c r="M4996"/>
      <c r="N4996"/>
      <c r="O4996"/>
      <c r="P4996"/>
      <c r="Q4996"/>
      <c r="R4996"/>
      <c r="S4996"/>
      <c r="T4996"/>
      <c r="U4996"/>
    </row>
    <row r="4997" spans="1:21" ht="15.75" customHeight="1">
      <c r="A4997"/>
      <c r="B4997"/>
      <c r="C4997"/>
      <c r="D4997"/>
      <c r="E4997"/>
      <c r="F4997"/>
      <c r="G4997"/>
      <c r="H4997"/>
      <c r="I4997" s="8"/>
      <c r="J4997" s="425"/>
      <c r="K4997"/>
      <c r="L4997"/>
      <c r="M4997"/>
      <c r="N4997"/>
      <c r="O4997"/>
      <c r="P4997"/>
      <c r="Q4997"/>
      <c r="R4997"/>
      <c r="S4997"/>
      <c r="T4997"/>
      <c r="U4997"/>
    </row>
    <row r="4998" spans="1:21" ht="15.75" customHeight="1">
      <c r="A4998"/>
      <c r="B4998"/>
      <c r="C4998"/>
      <c r="D4998"/>
      <c r="E4998"/>
      <c r="F4998"/>
      <c r="G4998"/>
      <c r="H4998"/>
      <c r="I4998" s="8"/>
      <c r="J4998" s="425"/>
      <c r="K4998"/>
      <c r="L4998"/>
      <c r="M4998"/>
      <c r="N4998"/>
      <c r="O4998"/>
      <c r="P4998"/>
      <c r="Q4998"/>
      <c r="R4998"/>
      <c r="S4998"/>
      <c r="T4998"/>
      <c r="U4998"/>
    </row>
    <row r="4999" spans="1:21" ht="15.75" customHeight="1">
      <c r="A4999"/>
      <c r="B4999"/>
      <c r="C4999"/>
      <c r="D4999"/>
      <c r="E4999"/>
      <c r="F4999"/>
      <c r="G4999"/>
      <c r="H4999"/>
      <c r="I4999" s="8"/>
      <c r="J4999" s="425"/>
      <c r="K4999"/>
      <c r="L4999"/>
      <c r="M4999"/>
      <c r="N4999"/>
      <c r="O4999"/>
      <c r="P4999"/>
      <c r="Q4999"/>
      <c r="R4999"/>
      <c r="S4999"/>
      <c r="T4999"/>
      <c r="U4999"/>
    </row>
    <row r="5000" spans="1:21" ht="15.75" customHeight="1">
      <c r="A5000"/>
      <c r="B5000"/>
      <c r="C5000"/>
      <c r="D5000"/>
      <c r="E5000"/>
      <c r="F5000"/>
      <c r="G5000"/>
      <c r="H5000"/>
      <c r="I5000" s="8"/>
      <c r="J5000" s="425"/>
      <c r="K5000"/>
      <c r="L5000"/>
      <c r="M5000"/>
      <c r="N5000"/>
      <c r="O5000"/>
      <c r="P5000"/>
      <c r="Q5000"/>
      <c r="R5000"/>
      <c r="S5000"/>
      <c r="T5000"/>
      <c r="U5000"/>
    </row>
    <row r="5001" spans="1:21" ht="15.75" customHeight="1">
      <c r="A5001"/>
      <c r="B5001"/>
      <c r="C5001"/>
      <c r="D5001"/>
      <c r="E5001"/>
      <c r="F5001"/>
      <c r="G5001"/>
      <c r="H5001"/>
      <c r="I5001" s="8"/>
      <c r="J5001" s="425"/>
      <c r="K5001"/>
      <c r="L5001"/>
      <c r="M5001"/>
      <c r="N5001"/>
      <c r="O5001"/>
      <c r="P5001"/>
      <c r="Q5001"/>
      <c r="R5001"/>
      <c r="S5001"/>
      <c r="T5001"/>
      <c r="U5001"/>
    </row>
    <row r="5002" spans="1:21" ht="15.75" customHeight="1">
      <c r="A5002"/>
      <c r="B5002"/>
      <c r="C5002"/>
      <c r="D5002"/>
      <c r="E5002"/>
      <c r="F5002"/>
      <c r="G5002"/>
      <c r="H5002"/>
      <c r="I5002" s="8"/>
      <c r="J5002" s="425"/>
      <c r="K5002"/>
      <c r="L5002"/>
      <c r="M5002"/>
      <c r="N5002"/>
      <c r="O5002"/>
      <c r="P5002"/>
      <c r="Q5002"/>
      <c r="R5002"/>
      <c r="S5002"/>
      <c r="T5002"/>
      <c r="U5002"/>
    </row>
    <row r="5003" spans="1:21" ht="15.75" customHeight="1">
      <c r="A5003"/>
      <c r="B5003"/>
      <c r="C5003"/>
      <c r="D5003"/>
      <c r="E5003"/>
      <c r="F5003"/>
      <c r="G5003"/>
      <c r="H5003"/>
      <c r="I5003" s="8"/>
      <c r="J5003" s="425"/>
      <c r="K5003"/>
      <c r="L5003"/>
      <c r="M5003"/>
      <c r="N5003"/>
      <c r="O5003"/>
      <c r="P5003"/>
      <c r="Q5003"/>
      <c r="R5003"/>
      <c r="S5003"/>
      <c r="T5003"/>
      <c r="U5003"/>
    </row>
    <row r="5004" spans="1:21" ht="15.75" customHeight="1">
      <c r="A5004"/>
      <c r="B5004"/>
      <c r="C5004"/>
      <c r="D5004"/>
      <c r="E5004"/>
      <c r="F5004"/>
      <c r="G5004"/>
      <c r="H5004"/>
      <c r="I5004" s="8"/>
      <c r="J5004" s="425"/>
      <c r="K5004"/>
      <c r="L5004"/>
      <c r="M5004"/>
      <c r="N5004"/>
      <c r="O5004"/>
      <c r="P5004"/>
      <c r="Q5004"/>
      <c r="R5004"/>
      <c r="S5004"/>
      <c r="T5004"/>
      <c r="U5004"/>
    </row>
    <row r="5005" spans="1:21" ht="15.75" customHeight="1">
      <c r="A5005"/>
      <c r="B5005"/>
      <c r="C5005"/>
      <c r="D5005"/>
      <c r="E5005"/>
      <c r="F5005"/>
      <c r="G5005"/>
      <c r="H5005"/>
      <c r="I5005" s="8"/>
      <c r="J5005" s="425"/>
      <c r="K5005"/>
      <c r="L5005"/>
      <c r="M5005"/>
      <c r="N5005"/>
      <c r="O5005"/>
      <c r="P5005"/>
      <c r="Q5005"/>
      <c r="R5005"/>
      <c r="S5005"/>
      <c r="T5005"/>
      <c r="U5005"/>
    </row>
    <row r="5006" spans="1:21" ht="15.75" customHeight="1">
      <c r="A5006"/>
      <c r="B5006"/>
      <c r="C5006"/>
      <c r="D5006"/>
      <c r="E5006"/>
      <c r="F5006"/>
      <c r="G5006"/>
      <c r="H5006"/>
      <c r="I5006" s="8"/>
      <c r="J5006" s="425"/>
      <c r="K5006"/>
      <c r="L5006"/>
      <c r="M5006"/>
      <c r="N5006"/>
      <c r="O5006"/>
      <c r="P5006"/>
      <c r="Q5006"/>
      <c r="R5006"/>
      <c r="S5006"/>
      <c r="T5006"/>
      <c r="U5006"/>
    </row>
    <row r="5007" spans="1:21" ht="15.75" customHeight="1">
      <c r="A5007"/>
      <c r="B5007"/>
      <c r="C5007"/>
      <c r="D5007"/>
      <c r="E5007"/>
      <c r="F5007"/>
      <c r="G5007"/>
      <c r="H5007"/>
      <c r="I5007" s="8"/>
      <c r="J5007" s="425"/>
      <c r="K5007"/>
      <c r="L5007"/>
      <c r="M5007"/>
      <c r="N5007"/>
      <c r="O5007"/>
      <c r="P5007"/>
      <c r="Q5007"/>
      <c r="R5007"/>
      <c r="S5007"/>
      <c r="T5007"/>
      <c r="U5007"/>
    </row>
    <row r="5008" spans="1:21" ht="15.75" customHeight="1">
      <c r="A5008"/>
      <c r="B5008"/>
      <c r="C5008"/>
      <c r="D5008"/>
      <c r="E5008"/>
      <c r="F5008"/>
      <c r="G5008"/>
      <c r="H5008"/>
      <c r="I5008" s="8"/>
      <c r="J5008" s="425"/>
      <c r="K5008"/>
      <c r="L5008"/>
      <c r="M5008"/>
      <c r="N5008"/>
      <c r="O5008"/>
      <c r="P5008"/>
      <c r="Q5008"/>
      <c r="R5008"/>
      <c r="S5008"/>
      <c r="T5008"/>
      <c r="U5008"/>
    </row>
    <row r="5009" spans="1:21" ht="15.75" customHeight="1">
      <c r="A5009"/>
      <c r="B5009"/>
      <c r="C5009"/>
      <c r="D5009"/>
      <c r="E5009"/>
      <c r="F5009"/>
      <c r="G5009"/>
      <c r="H5009"/>
      <c r="I5009" s="8"/>
      <c r="J5009" s="425"/>
      <c r="K5009"/>
      <c r="L5009"/>
      <c r="M5009"/>
      <c r="N5009"/>
      <c r="O5009"/>
      <c r="P5009"/>
      <c r="Q5009"/>
      <c r="R5009"/>
      <c r="S5009"/>
      <c r="T5009"/>
      <c r="U5009"/>
    </row>
    <row r="5010" spans="1:21" ht="15.75" customHeight="1">
      <c r="A5010"/>
      <c r="B5010"/>
      <c r="C5010"/>
      <c r="D5010"/>
      <c r="E5010"/>
      <c r="F5010"/>
      <c r="G5010"/>
      <c r="H5010"/>
      <c r="I5010" s="8"/>
      <c r="J5010" s="425"/>
      <c r="K5010"/>
      <c r="L5010"/>
      <c r="M5010"/>
      <c r="N5010"/>
      <c r="O5010"/>
      <c r="P5010"/>
      <c r="Q5010"/>
      <c r="R5010"/>
      <c r="S5010"/>
      <c r="T5010"/>
      <c r="U5010"/>
    </row>
    <row r="5011" spans="1:21" ht="15.75" customHeight="1">
      <c r="A5011"/>
      <c r="B5011"/>
      <c r="C5011"/>
      <c r="D5011"/>
      <c r="E5011"/>
      <c r="F5011"/>
      <c r="G5011"/>
      <c r="H5011"/>
      <c r="I5011" s="8"/>
      <c r="J5011" s="425"/>
      <c r="K5011"/>
      <c r="L5011"/>
      <c r="M5011"/>
      <c r="N5011"/>
      <c r="O5011"/>
      <c r="P5011"/>
      <c r="Q5011"/>
      <c r="R5011"/>
      <c r="S5011"/>
      <c r="T5011"/>
      <c r="U5011"/>
    </row>
    <row r="5012" spans="1:21" ht="15.75" customHeight="1">
      <c r="A5012"/>
      <c r="B5012"/>
      <c r="C5012"/>
      <c r="D5012"/>
      <c r="E5012"/>
      <c r="F5012"/>
      <c r="G5012"/>
      <c r="H5012"/>
      <c r="I5012" s="8"/>
      <c r="J5012" s="425"/>
      <c r="K5012"/>
      <c r="L5012"/>
      <c r="M5012"/>
      <c r="N5012"/>
      <c r="O5012"/>
      <c r="P5012"/>
      <c r="Q5012"/>
      <c r="R5012"/>
      <c r="S5012"/>
      <c r="T5012"/>
      <c r="U5012"/>
    </row>
    <row r="5013" spans="1:21" ht="15.75" customHeight="1">
      <c r="A5013"/>
      <c r="B5013"/>
      <c r="C5013"/>
      <c r="D5013"/>
      <c r="E5013"/>
      <c r="F5013"/>
      <c r="G5013"/>
      <c r="H5013"/>
      <c r="I5013" s="8"/>
      <c r="J5013" s="425"/>
      <c r="K5013"/>
      <c r="L5013"/>
      <c r="M5013"/>
      <c r="N5013"/>
      <c r="O5013"/>
      <c r="P5013"/>
      <c r="Q5013"/>
      <c r="R5013"/>
      <c r="S5013"/>
      <c r="T5013"/>
      <c r="U5013"/>
    </row>
    <row r="5014" spans="1:21" ht="15.75" customHeight="1">
      <c r="A5014"/>
      <c r="B5014"/>
      <c r="C5014"/>
      <c r="D5014"/>
      <c r="E5014"/>
      <c r="F5014"/>
      <c r="G5014"/>
      <c r="H5014"/>
      <c r="I5014" s="8"/>
      <c r="J5014" s="425"/>
      <c r="K5014"/>
      <c r="L5014"/>
      <c r="M5014"/>
      <c r="N5014"/>
      <c r="O5014"/>
      <c r="P5014"/>
      <c r="Q5014"/>
      <c r="R5014"/>
      <c r="S5014"/>
      <c r="T5014"/>
      <c r="U5014"/>
    </row>
    <row r="5015" spans="1:21" ht="15.75" customHeight="1">
      <c r="A5015"/>
      <c r="B5015"/>
      <c r="C5015"/>
      <c r="D5015"/>
      <c r="E5015"/>
      <c r="F5015"/>
      <c r="G5015"/>
      <c r="H5015"/>
      <c r="I5015" s="8"/>
      <c r="J5015" s="425"/>
      <c r="K5015"/>
      <c r="L5015"/>
      <c r="M5015"/>
      <c r="N5015"/>
      <c r="O5015"/>
      <c r="P5015"/>
      <c r="Q5015"/>
      <c r="R5015"/>
      <c r="S5015"/>
      <c r="T5015"/>
      <c r="U5015"/>
    </row>
    <row r="5016" spans="1:21" ht="15.75" customHeight="1">
      <c r="A5016"/>
      <c r="B5016"/>
      <c r="C5016"/>
      <c r="D5016"/>
      <c r="E5016"/>
      <c r="F5016"/>
      <c r="G5016"/>
      <c r="H5016"/>
      <c r="I5016" s="8"/>
      <c r="J5016" s="425"/>
      <c r="K5016"/>
      <c r="L5016"/>
      <c r="M5016"/>
      <c r="N5016"/>
      <c r="O5016"/>
      <c r="P5016"/>
      <c r="Q5016"/>
      <c r="R5016"/>
      <c r="S5016"/>
      <c r="T5016"/>
      <c r="U5016"/>
    </row>
    <row r="5017" spans="1:21" ht="15.75" customHeight="1">
      <c r="A5017"/>
      <c r="B5017"/>
      <c r="C5017"/>
      <c r="D5017"/>
      <c r="E5017"/>
      <c r="F5017"/>
      <c r="G5017"/>
      <c r="H5017"/>
      <c r="I5017" s="8"/>
      <c r="J5017" s="425"/>
      <c r="K5017"/>
      <c r="L5017"/>
      <c r="M5017"/>
      <c r="N5017"/>
      <c r="O5017"/>
      <c r="P5017"/>
      <c r="Q5017"/>
      <c r="R5017"/>
      <c r="S5017"/>
      <c r="T5017"/>
      <c r="U5017"/>
    </row>
    <row r="5018" spans="1:21" ht="15.75" customHeight="1">
      <c r="A5018"/>
      <c r="B5018"/>
      <c r="C5018"/>
      <c r="D5018"/>
      <c r="E5018"/>
      <c r="F5018"/>
      <c r="G5018"/>
      <c r="H5018"/>
      <c r="I5018" s="8"/>
      <c r="J5018" s="425"/>
      <c r="K5018"/>
      <c r="L5018"/>
      <c r="M5018"/>
      <c r="N5018"/>
      <c r="O5018"/>
      <c r="P5018"/>
      <c r="Q5018"/>
      <c r="R5018"/>
      <c r="S5018"/>
      <c r="T5018"/>
      <c r="U5018"/>
    </row>
    <row r="5019" spans="1:21" ht="15.75" customHeight="1">
      <c r="A5019"/>
      <c r="B5019"/>
      <c r="C5019"/>
      <c r="D5019"/>
      <c r="E5019"/>
      <c r="F5019"/>
      <c r="G5019"/>
      <c r="H5019"/>
      <c r="I5019" s="8"/>
      <c r="J5019" s="425"/>
      <c r="K5019"/>
      <c r="L5019"/>
      <c r="M5019"/>
      <c r="N5019"/>
      <c r="O5019"/>
      <c r="P5019"/>
      <c r="Q5019"/>
      <c r="R5019"/>
      <c r="S5019"/>
      <c r="T5019"/>
      <c r="U5019"/>
    </row>
    <row r="5020" spans="1:21" ht="15.75" customHeight="1">
      <c r="A5020"/>
      <c r="B5020"/>
      <c r="C5020"/>
      <c r="D5020"/>
      <c r="E5020"/>
      <c r="F5020"/>
      <c r="G5020"/>
      <c r="H5020"/>
      <c r="I5020" s="8"/>
      <c r="J5020" s="425"/>
      <c r="K5020"/>
      <c r="L5020"/>
      <c r="M5020"/>
      <c r="N5020"/>
      <c r="O5020"/>
      <c r="P5020"/>
      <c r="Q5020"/>
      <c r="R5020"/>
      <c r="S5020"/>
      <c r="T5020"/>
      <c r="U5020"/>
    </row>
    <row r="5021" spans="1:21" ht="15.75" customHeight="1">
      <c r="A5021"/>
      <c r="B5021"/>
      <c r="C5021"/>
      <c r="D5021"/>
      <c r="E5021"/>
      <c r="F5021"/>
      <c r="G5021"/>
      <c r="H5021"/>
      <c r="I5021" s="8"/>
      <c r="J5021" s="425"/>
      <c r="K5021"/>
      <c r="L5021"/>
      <c r="M5021"/>
      <c r="N5021"/>
      <c r="O5021"/>
      <c r="P5021"/>
      <c r="Q5021"/>
      <c r="R5021"/>
      <c r="S5021"/>
      <c r="T5021"/>
      <c r="U5021"/>
    </row>
    <row r="5022" spans="1:21" ht="15.75" customHeight="1">
      <c r="A5022"/>
      <c r="B5022"/>
      <c r="C5022"/>
      <c r="D5022"/>
      <c r="E5022"/>
      <c r="F5022"/>
      <c r="G5022"/>
      <c r="H5022"/>
      <c r="I5022" s="8"/>
      <c r="J5022" s="425"/>
      <c r="K5022"/>
      <c r="L5022"/>
      <c r="M5022"/>
      <c r="N5022"/>
      <c r="O5022"/>
      <c r="P5022"/>
      <c r="Q5022"/>
      <c r="R5022"/>
      <c r="S5022"/>
      <c r="T5022"/>
      <c r="U5022"/>
    </row>
    <row r="5023" spans="1:21" ht="15.75" customHeight="1">
      <c r="A5023"/>
      <c r="B5023"/>
      <c r="C5023"/>
      <c r="D5023"/>
      <c r="E5023"/>
      <c r="F5023"/>
      <c r="G5023"/>
      <c r="H5023"/>
      <c r="I5023" s="8"/>
      <c r="J5023" s="425"/>
      <c r="K5023"/>
      <c r="L5023"/>
      <c r="M5023"/>
      <c r="N5023"/>
      <c r="O5023"/>
      <c r="P5023"/>
      <c r="Q5023"/>
      <c r="R5023"/>
      <c r="S5023"/>
      <c r="T5023"/>
      <c r="U5023"/>
    </row>
    <row r="5024" spans="1:21" ht="15.75" customHeight="1">
      <c r="A5024"/>
      <c r="B5024"/>
      <c r="C5024"/>
      <c r="D5024"/>
      <c r="E5024"/>
      <c r="F5024"/>
      <c r="G5024"/>
      <c r="H5024"/>
      <c r="I5024" s="8"/>
      <c r="J5024" s="425"/>
      <c r="K5024"/>
      <c r="L5024"/>
      <c r="M5024"/>
      <c r="N5024"/>
      <c r="O5024"/>
      <c r="P5024"/>
      <c r="Q5024"/>
      <c r="R5024"/>
      <c r="S5024"/>
      <c r="T5024"/>
      <c r="U5024"/>
    </row>
    <row r="5025" spans="1:21" ht="15.75" customHeight="1">
      <c r="A5025"/>
      <c r="B5025"/>
      <c r="C5025"/>
      <c r="D5025"/>
      <c r="E5025"/>
      <c r="F5025"/>
      <c r="G5025"/>
      <c r="H5025"/>
      <c r="I5025" s="8"/>
      <c r="J5025" s="425"/>
      <c r="K5025"/>
      <c r="L5025"/>
      <c r="M5025"/>
      <c r="N5025"/>
      <c r="O5025"/>
      <c r="P5025"/>
      <c r="Q5025"/>
      <c r="R5025"/>
      <c r="S5025"/>
      <c r="T5025"/>
      <c r="U5025"/>
    </row>
    <row r="5026" spans="1:21" ht="15.75" customHeight="1">
      <c r="A5026"/>
      <c r="B5026"/>
      <c r="C5026"/>
      <c r="D5026"/>
      <c r="E5026"/>
      <c r="F5026"/>
      <c r="G5026"/>
      <c r="H5026"/>
      <c r="I5026" s="8"/>
      <c r="J5026" s="425"/>
      <c r="K5026"/>
      <c r="L5026"/>
      <c r="M5026"/>
      <c r="N5026"/>
      <c r="O5026"/>
      <c r="P5026"/>
      <c r="Q5026"/>
      <c r="R5026"/>
      <c r="S5026"/>
      <c r="T5026"/>
      <c r="U5026"/>
    </row>
    <row r="5027" spans="1:21" ht="15.75" customHeight="1">
      <c r="A5027"/>
      <c r="B5027"/>
      <c r="C5027"/>
      <c r="D5027"/>
      <c r="E5027"/>
      <c r="F5027"/>
      <c r="G5027"/>
      <c r="H5027"/>
      <c r="I5027" s="8"/>
      <c r="J5027" s="425"/>
      <c r="K5027"/>
      <c r="L5027"/>
      <c r="M5027"/>
      <c r="N5027"/>
      <c r="O5027"/>
      <c r="P5027"/>
      <c r="Q5027"/>
      <c r="R5027"/>
      <c r="S5027"/>
      <c r="T5027"/>
      <c r="U5027"/>
    </row>
    <row r="5028" spans="1:21" ht="15.75" customHeight="1">
      <c r="A5028"/>
      <c r="B5028"/>
      <c r="C5028"/>
      <c r="D5028"/>
      <c r="E5028"/>
      <c r="F5028"/>
      <c r="G5028"/>
      <c r="H5028"/>
      <c r="I5028" s="8"/>
      <c r="J5028" s="425"/>
      <c r="K5028"/>
      <c r="L5028"/>
      <c r="M5028"/>
      <c r="N5028"/>
      <c r="O5028"/>
      <c r="P5028"/>
      <c r="Q5028"/>
      <c r="R5028"/>
      <c r="S5028"/>
      <c r="T5028"/>
      <c r="U5028"/>
    </row>
    <row r="5029" spans="1:21" ht="15.75" customHeight="1">
      <c r="A5029"/>
      <c r="B5029"/>
      <c r="C5029"/>
      <c r="D5029"/>
      <c r="E5029"/>
      <c r="F5029"/>
      <c r="G5029"/>
      <c r="H5029"/>
      <c r="I5029" s="8"/>
      <c r="J5029" s="425"/>
      <c r="K5029"/>
      <c r="L5029"/>
      <c r="M5029"/>
      <c r="N5029"/>
      <c r="O5029"/>
      <c r="P5029"/>
      <c r="Q5029"/>
      <c r="R5029"/>
      <c r="S5029"/>
      <c r="T5029"/>
      <c r="U5029"/>
    </row>
    <row r="5030" spans="1:21" ht="15.75" customHeight="1">
      <c r="A5030"/>
      <c r="B5030"/>
      <c r="C5030"/>
      <c r="D5030"/>
      <c r="E5030"/>
      <c r="F5030"/>
      <c r="G5030"/>
      <c r="H5030"/>
      <c r="I5030" s="8"/>
      <c r="J5030" s="425"/>
      <c r="K5030"/>
      <c r="L5030"/>
      <c r="M5030"/>
      <c r="N5030"/>
      <c r="O5030"/>
      <c r="P5030"/>
      <c r="Q5030"/>
      <c r="R5030"/>
      <c r="S5030"/>
      <c r="T5030"/>
      <c r="U5030"/>
    </row>
    <row r="5031" spans="1:21" ht="15.75" customHeight="1">
      <c r="A5031"/>
      <c r="B5031"/>
      <c r="C5031"/>
      <c r="D5031"/>
      <c r="E5031"/>
      <c r="F5031"/>
      <c r="G5031"/>
      <c r="H5031"/>
      <c r="I5031" s="8"/>
      <c r="J5031" s="425"/>
      <c r="K5031"/>
      <c r="L5031"/>
      <c r="M5031"/>
      <c r="N5031"/>
      <c r="O5031"/>
      <c r="P5031"/>
      <c r="Q5031"/>
      <c r="R5031"/>
      <c r="S5031"/>
      <c r="T5031"/>
      <c r="U5031"/>
    </row>
    <row r="5032" spans="1:21" ht="15.75" customHeight="1">
      <c r="A5032"/>
      <c r="B5032"/>
      <c r="C5032"/>
      <c r="D5032"/>
      <c r="E5032"/>
      <c r="F5032"/>
      <c r="G5032"/>
      <c r="H5032"/>
      <c r="I5032" s="8"/>
      <c r="J5032" s="425"/>
      <c r="K5032"/>
      <c r="L5032"/>
      <c r="M5032"/>
      <c r="N5032"/>
      <c r="O5032"/>
      <c r="P5032"/>
      <c r="Q5032"/>
      <c r="R5032"/>
      <c r="S5032"/>
      <c r="T5032"/>
      <c r="U5032"/>
    </row>
    <row r="5033" spans="1:21" ht="15.75" customHeight="1">
      <c r="A5033"/>
      <c r="B5033"/>
      <c r="C5033"/>
      <c r="D5033"/>
      <c r="E5033"/>
      <c r="F5033"/>
      <c r="G5033"/>
      <c r="H5033"/>
      <c r="I5033" s="8"/>
      <c r="J5033" s="425"/>
      <c r="K5033"/>
      <c r="L5033"/>
      <c r="M5033"/>
      <c r="N5033"/>
      <c r="O5033"/>
      <c r="P5033"/>
      <c r="Q5033"/>
      <c r="R5033"/>
      <c r="S5033"/>
      <c r="T5033"/>
      <c r="U5033"/>
    </row>
    <row r="5034" spans="1:21" ht="15.75" customHeight="1">
      <c r="A5034"/>
      <c r="B5034"/>
      <c r="C5034"/>
      <c r="D5034"/>
      <c r="E5034"/>
      <c r="F5034"/>
      <c r="G5034"/>
      <c r="H5034"/>
      <c r="I5034" s="8"/>
      <c r="J5034" s="425"/>
      <c r="K5034"/>
      <c r="L5034"/>
      <c r="M5034"/>
      <c r="N5034"/>
      <c r="O5034"/>
      <c r="P5034"/>
      <c r="Q5034"/>
      <c r="R5034"/>
      <c r="S5034"/>
      <c r="T5034"/>
      <c r="U5034"/>
    </row>
    <row r="5035" spans="1:21" ht="15.75" customHeight="1">
      <c r="A5035"/>
      <c r="B5035"/>
      <c r="C5035"/>
      <c r="D5035"/>
      <c r="E5035"/>
      <c r="F5035"/>
      <c r="G5035"/>
      <c r="H5035"/>
      <c r="I5035" s="8"/>
      <c r="J5035" s="425"/>
      <c r="K5035"/>
      <c r="L5035"/>
      <c r="M5035"/>
      <c r="N5035"/>
      <c r="O5035"/>
      <c r="P5035"/>
      <c r="Q5035"/>
      <c r="R5035"/>
      <c r="S5035"/>
      <c r="T5035"/>
      <c r="U5035"/>
    </row>
    <row r="5036" spans="1:21" ht="15.75" customHeight="1">
      <c r="A5036"/>
      <c r="B5036"/>
      <c r="C5036"/>
      <c r="D5036"/>
      <c r="E5036"/>
      <c r="F5036"/>
      <c r="G5036"/>
      <c r="H5036"/>
      <c r="I5036" s="8"/>
      <c r="J5036" s="425"/>
      <c r="K5036"/>
      <c r="L5036"/>
      <c r="M5036"/>
      <c r="N5036"/>
      <c r="O5036"/>
      <c r="P5036"/>
      <c r="Q5036"/>
      <c r="R5036"/>
      <c r="S5036"/>
      <c r="T5036"/>
      <c r="U5036"/>
    </row>
    <row r="5037" spans="1:21" ht="15.75" customHeight="1">
      <c r="A5037"/>
      <c r="B5037"/>
      <c r="C5037"/>
      <c r="D5037"/>
      <c r="E5037"/>
      <c r="F5037"/>
      <c r="G5037"/>
      <c r="H5037"/>
      <c r="I5037" s="8"/>
      <c r="J5037" s="425"/>
      <c r="K5037"/>
      <c r="L5037"/>
      <c r="M5037"/>
      <c r="N5037"/>
      <c r="O5037"/>
      <c r="P5037"/>
      <c r="Q5037"/>
      <c r="R5037"/>
      <c r="S5037"/>
      <c r="T5037"/>
      <c r="U5037"/>
    </row>
    <row r="5038" spans="1:21" ht="15.75" customHeight="1">
      <c r="A5038"/>
      <c r="B5038"/>
      <c r="C5038"/>
      <c r="D5038"/>
      <c r="E5038"/>
      <c r="F5038"/>
      <c r="G5038"/>
      <c r="H5038"/>
      <c r="I5038" s="8"/>
      <c r="J5038" s="425"/>
      <c r="K5038"/>
      <c r="L5038"/>
      <c r="M5038"/>
      <c r="N5038"/>
      <c r="O5038"/>
      <c r="P5038"/>
      <c r="Q5038"/>
      <c r="R5038"/>
      <c r="S5038"/>
      <c r="T5038"/>
      <c r="U5038"/>
    </row>
    <row r="5039" spans="1:21" ht="15.75" customHeight="1">
      <c r="A5039"/>
      <c r="B5039"/>
      <c r="C5039"/>
      <c r="D5039"/>
      <c r="E5039"/>
      <c r="F5039"/>
      <c r="G5039"/>
      <c r="H5039"/>
      <c r="I5039" s="8"/>
      <c r="J5039" s="425"/>
      <c r="K5039"/>
      <c r="L5039"/>
      <c r="M5039"/>
      <c r="N5039"/>
      <c r="O5039"/>
      <c r="P5039"/>
      <c r="Q5039"/>
      <c r="R5039"/>
      <c r="S5039"/>
      <c r="T5039"/>
      <c r="U5039"/>
    </row>
    <row r="5040" spans="1:21" ht="15.75" customHeight="1">
      <c r="A5040"/>
      <c r="B5040"/>
      <c r="C5040"/>
      <c r="D5040"/>
      <c r="E5040"/>
      <c r="F5040"/>
      <c r="G5040"/>
      <c r="H5040"/>
      <c r="I5040" s="8"/>
      <c r="J5040" s="425"/>
      <c r="K5040"/>
      <c r="L5040"/>
      <c r="M5040"/>
      <c r="N5040"/>
      <c r="O5040"/>
      <c r="P5040"/>
      <c r="Q5040"/>
      <c r="R5040"/>
      <c r="S5040"/>
      <c r="T5040"/>
      <c r="U5040"/>
    </row>
    <row r="5041" spans="1:21" ht="15.75" customHeight="1">
      <c r="A5041"/>
      <c r="B5041"/>
      <c r="C5041"/>
      <c r="D5041"/>
      <c r="E5041"/>
      <c r="F5041"/>
      <c r="G5041"/>
      <c r="H5041"/>
      <c r="I5041" s="8"/>
      <c r="J5041" s="425"/>
      <c r="K5041"/>
      <c r="L5041"/>
      <c r="M5041"/>
      <c r="N5041"/>
      <c r="O5041"/>
      <c r="P5041"/>
      <c r="Q5041"/>
      <c r="R5041"/>
      <c r="S5041"/>
      <c r="T5041"/>
      <c r="U5041"/>
    </row>
    <row r="5042" spans="1:21" ht="15.75" customHeight="1">
      <c r="A5042"/>
      <c r="B5042"/>
      <c r="C5042"/>
      <c r="D5042"/>
      <c r="E5042"/>
      <c r="F5042"/>
      <c r="G5042"/>
      <c r="H5042"/>
      <c r="I5042" s="8"/>
      <c r="J5042" s="425"/>
      <c r="K5042"/>
      <c r="L5042"/>
      <c r="M5042"/>
      <c r="N5042"/>
      <c r="O5042"/>
      <c r="P5042"/>
      <c r="Q5042"/>
      <c r="R5042"/>
      <c r="S5042"/>
      <c r="T5042"/>
      <c r="U5042"/>
    </row>
    <row r="5043" spans="1:21" ht="15.75" customHeight="1">
      <c r="A5043"/>
      <c r="B5043"/>
      <c r="C5043"/>
      <c r="D5043"/>
      <c r="E5043"/>
      <c r="F5043"/>
      <c r="G5043"/>
      <c r="H5043"/>
      <c r="I5043" s="8"/>
      <c r="J5043" s="425"/>
      <c r="K5043"/>
      <c r="L5043"/>
      <c r="M5043"/>
      <c r="N5043"/>
      <c r="O5043"/>
      <c r="P5043"/>
      <c r="Q5043"/>
      <c r="R5043"/>
      <c r="S5043"/>
      <c r="T5043"/>
      <c r="U5043"/>
    </row>
    <row r="5044" spans="1:21" ht="15.75" customHeight="1">
      <c r="A5044"/>
      <c r="B5044"/>
      <c r="C5044"/>
      <c r="D5044"/>
      <c r="E5044"/>
      <c r="F5044"/>
      <c r="G5044"/>
      <c r="H5044"/>
      <c r="I5044" s="8"/>
      <c r="J5044" s="425"/>
      <c r="K5044"/>
      <c r="L5044"/>
      <c r="M5044"/>
      <c r="N5044"/>
      <c r="O5044"/>
      <c r="P5044"/>
      <c r="Q5044"/>
      <c r="R5044"/>
      <c r="S5044"/>
      <c r="T5044"/>
      <c r="U5044"/>
    </row>
    <row r="5045" spans="1:21" ht="15.75" customHeight="1">
      <c r="A5045"/>
      <c r="B5045"/>
      <c r="C5045"/>
      <c r="D5045"/>
      <c r="E5045"/>
      <c r="F5045"/>
      <c r="G5045"/>
      <c r="H5045"/>
      <c r="I5045" s="8"/>
      <c r="J5045" s="425"/>
      <c r="K5045"/>
      <c r="L5045"/>
      <c r="M5045"/>
      <c r="N5045"/>
      <c r="O5045"/>
      <c r="P5045"/>
      <c r="Q5045"/>
      <c r="R5045"/>
      <c r="S5045"/>
      <c r="T5045"/>
      <c r="U5045"/>
    </row>
    <row r="5046" spans="1:21" ht="15.75" customHeight="1">
      <c r="A5046"/>
      <c r="B5046"/>
      <c r="C5046"/>
      <c r="D5046"/>
      <c r="E5046"/>
      <c r="F5046"/>
      <c r="G5046"/>
      <c r="H5046"/>
      <c r="I5046" s="8"/>
      <c r="J5046" s="425"/>
      <c r="K5046"/>
      <c r="L5046"/>
      <c r="M5046"/>
      <c r="N5046"/>
      <c r="O5046"/>
      <c r="P5046"/>
      <c r="Q5046"/>
      <c r="R5046"/>
      <c r="S5046"/>
      <c r="T5046"/>
      <c r="U5046"/>
    </row>
    <row r="5047" spans="1:21" ht="15.75" customHeight="1">
      <c r="A5047"/>
      <c r="B5047"/>
      <c r="C5047"/>
      <c r="D5047"/>
      <c r="E5047"/>
      <c r="F5047"/>
      <c r="G5047"/>
      <c r="H5047"/>
      <c r="I5047" s="8"/>
      <c r="J5047" s="425"/>
      <c r="K5047"/>
      <c r="L5047"/>
      <c r="M5047"/>
      <c r="N5047"/>
      <c r="O5047"/>
      <c r="P5047"/>
      <c r="Q5047"/>
      <c r="R5047"/>
      <c r="S5047"/>
      <c r="T5047"/>
      <c r="U5047"/>
    </row>
    <row r="5048" spans="1:21" ht="15.75" customHeight="1">
      <c r="A5048"/>
      <c r="B5048"/>
      <c r="C5048"/>
      <c r="D5048"/>
      <c r="E5048"/>
      <c r="F5048"/>
      <c r="G5048"/>
      <c r="H5048"/>
      <c r="I5048" s="8"/>
      <c r="J5048" s="425"/>
      <c r="K5048"/>
      <c r="L5048"/>
      <c r="M5048"/>
      <c r="N5048"/>
      <c r="O5048"/>
      <c r="P5048"/>
      <c r="Q5048"/>
      <c r="R5048"/>
      <c r="S5048"/>
      <c r="T5048"/>
      <c r="U5048"/>
    </row>
    <row r="5049" spans="1:21" ht="15.75" customHeight="1">
      <c r="A5049"/>
      <c r="B5049"/>
      <c r="C5049"/>
      <c r="D5049"/>
      <c r="E5049"/>
      <c r="F5049"/>
      <c r="G5049"/>
      <c r="H5049"/>
      <c r="I5049" s="8"/>
      <c r="J5049" s="425"/>
      <c r="K5049"/>
      <c r="L5049"/>
      <c r="M5049"/>
      <c r="N5049"/>
      <c r="O5049"/>
      <c r="P5049"/>
      <c r="Q5049"/>
      <c r="R5049"/>
      <c r="S5049"/>
      <c r="T5049"/>
      <c r="U5049"/>
    </row>
    <row r="5050" spans="1:21" ht="15.75" customHeight="1">
      <c r="A5050"/>
      <c r="B5050"/>
      <c r="C5050"/>
      <c r="D5050"/>
      <c r="E5050"/>
      <c r="F5050"/>
      <c r="G5050"/>
      <c r="H5050"/>
      <c r="I5050" s="8"/>
      <c r="J5050" s="425"/>
      <c r="K5050"/>
      <c r="L5050"/>
      <c r="M5050"/>
      <c r="N5050"/>
      <c r="O5050"/>
      <c r="P5050"/>
      <c r="Q5050"/>
      <c r="R5050"/>
      <c r="S5050"/>
      <c r="T5050"/>
      <c r="U5050"/>
    </row>
    <row r="5051" spans="1:21" ht="15.75" customHeight="1">
      <c r="A5051"/>
      <c r="B5051"/>
      <c r="C5051"/>
      <c r="D5051"/>
      <c r="E5051"/>
      <c r="F5051"/>
      <c r="G5051"/>
      <c r="H5051"/>
      <c r="I5051" s="8"/>
      <c r="J5051" s="425"/>
      <c r="K5051"/>
      <c r="L5051"/>
      <c r="M5051"/>
      <c r="N5051"/>
      <c r="O5051"/>
      <c r="P5051"/>
      <c r="Q5051"/>
      <c r="R5051"/>
      <c r="S5051"/>
      <c r="T5051"/>
      <c r="U5051"/>
    </row>
    <row r="5052" spans="1:21" ht="15.75" customHeight="1">
      <c r="A5052"/>
      <c r="B5052"/>
      <c r="C5052"/>
      <c r="D5052"/>
      <c r="E5052"/>
      <c r="F5052"/>
      <c r="G5052"/>
      <c r="H5052"/>
      <c r="I5052" s="8"/>
      <c r="J5052" s="425"/>
      <c r="K5052"/>
      <c r="L5052"/>
      <c r="M5052"/>
      <c r="N5052"/>
      <c r="O5052"/>
      <c r="P5052"/>
      <c r="Q5052"/>
      <c r="R5052"/>
      <c r="S5052"/>
      <c r="T5052"/>
      <c r="U5052"/>
    </row>
    <row r="5053" spans="1:21" ht="15.75" customHeight="1">
      <c r="A5053"/>
      <c r="B5053"/>
      <c r="C5053"/>
      <c r="D5053"/>
      <c r="E5053"/>
      <c r="F5053"/>
      <c r="G5053"/>
      <c r="H5053"/>
      <c r="I5053" s="8"/>
      <c r="J5053" s="425"/>
      <c r="K5053"/>
      <c r="L5053"/>
      <c r="M5053"/>
      <c r="N5053"/>
      <c r="O5053"/>
      <c r="P5053"/>
      <c r="Q5053"/>
      <c r="R5053"/>
      <c r="S5053"/>
      <c r="T5053"/>
      <c r="U5053"/>
    </row>
    <row r="5054" spans="1:21" ht="15.75" customHeight="1">
      <c r="A5054"/>
      <c r="B5054"/>
      <c r="C5054"/>
      <c r="D5054"/>
      <c r="E5054"/>
      <c r="F5054"/>
      <c r="G5054"/>
      <c r="H5054"/>
      <c r="I5054" s="8"/>
      <c r="J5054" s="425"/>
      <c r="K5054"/>
      <c r="L5054"/>
      <c r="M5054"/>
      <c r="N5054"/>
      <c r="O5054"/>
      <c r="P5054"/>
      <c r="Q5054"/>
      <c r="R5054"/>
      <c r="S5054"/>
      <c r="T5054"/>
      <c r="U5054"/>
    </row>
    <row r="5055" spans="1:21" ht="15.75" customHeight="1">
      <c r="A5055"/>
      <c r="B5055"/>
      <c r="C5055"/>
      <c r="D5055"/>
      <c r="E5055"/>
      <c r="F5055"/>
      <c r="G5055"/>
      <c r="H5055"/>
      <c r="I5055" s="8"/>
      <c r="J5055" s="425"/>
      <c r="K5055"/>
      <c r="L5055"/>
      <c r="M5055"/>
      <c r="N5055"/>
      <c r="O5055"/>
      <c r="P5055"/>
      <c r="Q5055"/>
      <c r="R5055"/>
      <c r="S5055"/>
      <c r="T5055"/>
      <c r="U5055"/>
    </row>
    <row r="5056" spans="1:21" ht="15.75" customHeight="1">
      <c r="A5056"/>
      <c r="B5056"/>
      <c r="C5056"/>
      <c r="D5056"/>
      <c r="E5056"/>
      <c r="F5056"/>
      <c r="G5056"/>
      <c r="H5056"/>
      <c r="I5056" s="8"/>
      <c r="J5056" s="425"/>
      <c r="K5056"/>
      <c r="L5056"/>
      <c r="M5056"/>
      <c r="N5056"/>
      <c r="O5056"/>
      <c r="P5056"/>
      <c r="Q5056"/>
      <c r="R5056"/>
      <c r="S5056"/>
      <c r="T5056"/>
      <c r="U5056"/>
    </row>
    <row r="5057" spans="1:21" ht="15.75" customHeight="1">
      <c r="A5057"/>
      <c r="B5057"/>
      <c r="C5057"/>
      <c r="D5057"/>
      <c r="E5057"/>
      <c r="F5057"/>
      <c r="G5057"/>
      <c r="H5057"/>
      <c r="I5057" s="8"/>
      <c r="J5057" s="425"/>
      <c r="K5057"/>
      <c r="L5057"/>
      <c r="M5057"/>
      <c r="N5057"/>
      <c r="O5057"/>
      <c r="P5057"/>
      <c r="Q5057"/>
      <c r="R5057"/>
      <c r="S5057"/>
      <c r="T5057"/>
      <c r="U5057"/>
    </row>
    <row r="5058" spans="1:21" ht="15.75" customHeight="1">
      <c r="A5058"/>
      <c r="B5058"/>
      <c r="C5058"/>
      <c r="D5058"/>
      <c r="E5058"/>
      <c r="F5058"/>
      <c r="G5058"/>
      <c r="H5058"/>
      <c r="I5058" s="8"/>
      <c r="J5058" s="425"/>
      <c r="K5058"/>
      <c r="L5058"/>
      <c r="M5058"/>
      <c r="N5058"/>
      <c r="O5058"/>
      <c r="P5058"/>
      <c r="Q5058"/>
      <c r="R5058"/>
      <c r="S5058"/>
      <c r="T5058"/>
      <c r="U5058"/>
    </row>
    <row r="5059" spans="1:21" ht="15.75" customHeight="1">
      <c r="A5059"/>
      <c r="B5059"/>
      <c r="C5059"/>
      <c r="D5059"/>
      <c r="E5059"/>
      <c r="F5059"/>
      <c r="G5059"/>
      <c r="H5059"/>
      <c r="I5059" s="8"/>
      <c r="J5059" s="425"/>
      <c r="K5059"/>
      <c r="L5059"/>
      <c r="M5059"/>
      <c r="N5059"/>
      <c r="O5059"/>
      <c r="P5059"/>
      <c r="Q5059"/>
      <c r="R5059"/>
      <c r="S5059"/>
      <c r="T5059"/>
      <c r="U5059"/>
    </row>
    <row r="5060" spans="1:21" ht="15.75" customHeight="1">
      <c r="A5060"/>
      <c r="B5060"/>
      <c r="C5060"/>
      <c r="D5060"/>
      <c r="E5060"/>
      <c r="F5060"/>
      <c r="G5060"/>
      <c r="H5060"/>
      <c r="I5060" s="8"/>
      <c r="J5060" s="425"/>
      <c r="K5060"/>
      <c r="L5060"/>
      <c r="M5060"/>
      <c r="N5060"/>
      <c r="O5060"/>
      <c r="P5060"/>
      <c r="Q5060"/>
      <c r="R5060"/>
      <c r="S5060"/>
      <c r="T5060"/>
      <c r="U5060"/>
    </row>
    <row r="5061" spans="1:21" ht="15.75" customHeight="1">
      <c r="A5061"/>
      <c r="B5061"/>
      <c r="C5061"/>
      <c r="D5061"/>
      <c r="E5061"/>
      <c r="F5061"/>
      <c r="G5061"/>
      <c r="H5061"/>
      <c r="I5061" s="8"/>
      <c r="J5061" s="425"/>
      <c r="K5061"/>
      <c r="L5061"/>
      <c r="M5061"/>
      <c r="N5061"/>
      <c r="O5061"/>
      <c r="P5061"/>
      <c r="Q5061"/>
      <c r="R5061"/>
      <c r="S5061"/>
      <c r="T5061"/>
      <c r="U5061"/>
    </row>
    <row r="5062" spans="1:21" ht="15.75" customHeight="1">
      <c r="A5062"/>
      <c r="B5062"/>
      <c r="C5062"/>
      <c r="D5062"/>
      <c r="E5062"/>
      <c r="F5062"/>
      <c r="G5062"/>
      <c r="H5062"/>
      <c r="I5062" s="8"/>
      <c r="J5062" s="425"/>
      <c r="K5062"/>
      <c r="L5062"/>
      <c r="M5062"/>
      <c r="N5062"/>
      <c r="O5062"/>
      <c r="P5062"/>
      <c r="Q5062"/>
      <c r="R5062"/>
      <c r="S5062"/>
      <c r="T5062"/>
      <c r="U5062"/>
    </row>
    <row r="5063" spans="1:21" ht="15.75" customHeight="1">
      <c r="A5063"/>
      <c r="B5063"/>
      <c r="C5063"/>
      <c r="D5063"/>
      <c r="E5063"/>
      <c r="F5063"/>
      <c r="G5063"/>
      <c r="H5063"/>
      <c r="I5063" s="8"/>
      <c r="J5063" s="425"/>
      <c r="K5063"/>
      <c r="L5063"/>
      <c r="M5063"/>
      <c r="N5063"/>
      <c r="O5063"/>
      <c r="P5063"/>
      <c r="Q5063"/>
      <c r="R5063"/>
      <c r="S5063"/>
      <c r="T5063"/>
      <c r="U5063"/>
    </row>
    <row r="5064" spans="1:21" ht="15.75" customHeight="1">
      <c r="A5064"/>
      <c r="B5064"/>
      <c r="C5064"/>
      <c r="D5064"/>
      <c r="E5064"/>
      <c r="F5064"/>
      <c r="G5064"/>
      <c r="H5064"/>
      <c r="I5064" s="8"/>
      <c r="J5064" s="425"/>
      <c r="K5064"/>
      <c r="L5064"/>
      <c r="M5064"/>
      <c r="N5064"/>
      <c r="O5064"/>
      <c r="P5064"/>
      <c r="Q5064"/>
      <c r="R5064"/>
      <c r="S5064"/>
      <c r="T5064"/>
      <c r="U5064"/>
    </row>
    <row r="5065" spans="1:21" ht="15.75" customHeight="1">
      <c r="A5065"/>
      <c r="B5065"/>
      <c r="C5065"/>
      <c r="D5065"/>
      <c r="E5065"/>
      <c r="F5065"/>
      <c r="G5065"/>
      <c r="H5065"/>
      <c r="I5065" s="8"/>
      <c r="J5065" s="425"/>
      <c r="K5065"/>
      <c r="L5065"/>
      <c r="M5065"/>
      <c r="N5065"/>
      <c r="O5065"/>
      <c r="P5065"/>
      <c r="Q5065"/>
      <c r="R5065"/>
      <c r="S5065"/>
      <c r="T5065"/>
      <c r="U5065"/>
    </row>
    <row r="5066" spans="1:21" ht="15.75" customHeight="1">
      <c r="A5066"/>
      <c r="B5066"/>
      <c r="C5066"/>
      <c r="D5066"/>
      <c r="E5066"/>
      <c r="F5066"/>
      <c r="G5066"/>
      <c r="H5066"/>
      <c r="I5066" s="8"/>
      <c r="J5066" s="425"/>
      <c r="K5066"/>
      <c r="L5066"/>
      <c r="M5066"/>
      <c r="N5066"/>
      <c r="O5066"/>
      <c r="P5066"/>
      <c r="Q5066"/>
      <c r="R5066"/>
      <c r="S5066"/>
      <c r="T5066"/>
      <c r="U5066"/>
    </row>
    <row r="5067" spans="1:21" ht="15.75" customHeight="1">
      <c r="A5067"/>
      <c r="B5067"/>
      <c r="C5067"/>
      <c r="D5067"/>
      <c r="E5067"/>
      <c r="F5067"/>
      <c r="G5067"/>
      <c r="H5067"/>
      <c r="I5067" s="8"/>
      <c r="J5067" s="425"/>
      <c r="K5067"/>
      <c r="L5067"/>
      <c r="M5067"/>
      <c r="N5067"/>
      <c r="O5067"/>
      <c r="P5067"/>
      <c r="Q5067"/>
      <c r="R5067"/>
      <c r="S5067"/>
      <c r="T5067"/>
      <c r="U5067"/>
    </row>
    <row r="5068" spans="1:21" ht="15.75" customHeight="1">
      <c r="A5068"/>
      <c r="B5068"/>
      <c r="C5068"/>
      <c r="D5068"/>
      <c r="E5068"/>
      <c r="F5068"/>
      <c r="G5068"/>
      <c r="H5068"/>
      <c r="I5068" s="8"/>
      <c r="J5068" s="425"/>
      <c r="K5068"/>
      <c r="L5068"/>
      <c r="M5068"/>
      <c r="N5068"/>
      <c r="O5068"/>
      <c r="P5068"/>
      <c r="Q5068"/>
      <c r="R5068"/>
      <c r="S5068"/>
      <c r="T5068"/>
      <c r="U5068"/>
    </row>
    <row r="5069" spans="1:21" ht="15.75" customHeight="1">
      <c r="A5069"/>
      <c r="B5069"/>
      <c r="C5069"/>
      <c r="D5069"/>
      <c r="E5069"/>
      <c r="F5069"/>
      <c r="G5069"/>
      <c r="H5069"/>
      <c r="I5069" s="8"/>
      <c r="J5069" s="425"/>
      <c r="K5069"/>
      <c r="L5069"/>
      <c r="M5069"/>
      <c r="N5069"/>
      <c r="O5069"/>
      <c r="P5069"/>
      <c r="Q5069"/>
      <c r="R5069"/>
      <c r="S5069"/>
      <c r="T5069"/>
      <c r="U5069"/>
    </row>
    <row r="5070" spans="1:21" ht="15.75" customHeight="1">
      <c r="A5070"/>
      <c r="B5070"/>
      <c r="C5070"/>
      <c r="D5070"/>
      <c r="E5070"/>
      <c r="F5070"/>
      <c r="G5070"/>
      <c r="H5070"/>
      <c r="I5070" s="8"/>
      <c r="J5070" s="425"/>
      <c r="K5070"/>
      <c r="L5070"/>
      <c r="M5070"/>
      <c r="N5070"/>
      <c r="O5070"/>
      <c r="P5070"/>
      <c r="Q5070"/>
      <c r="R5070"/>
      <c r="S5070"/>
      <c r="T5070"/>
      <c r="U5070"/>
    </row>
    <row r="5071" spans="1:21" ht="15.75" customHeight="1">
      <c r="A5071"/>
      <c r="B5071"/>
      <c r="C5071"/>
      <c r="D5071"/>
      <c r="E5071"/>
      <c r="F5071"/>
      <c r="G5071"/>
      <c r="H5071"/>
      <c r="I5071" s="8"/>
      <c r="J5071" s="425"/>
      <c r="K5071"/>
      <c r="L5071"/>
      <c r="M5071"/>
      <c r="N5071"/>
      <c r="O5071"/>
      <c r="P5071"/>
      <c r="Q5071"/>
      <c r="R5071"/>
      <c r="S5071"/>
      <c r="T5071"/>
      <c r="U5071"/>
    </row>
    <row r="5072" spans="1:21" ht="15.75" customHeight="1">
      <c r="A5072"/>
      <c r="B5072"/>
      <c r="C5072"/>
      <c r="D5072"/>
      <c r="E5072"/>
      <c r="F5072"/>
      <c r="G5072"/>
      <c r="H5072"/>
      <c r="I5072" s="8"/>
      <c r="J5072" s="425"/>
      <c r="K5072"/>
      <c r="L5072"/>
      <c r="M5072"/>
      <c r="N5072"/>
      <c r="O5072"/>
      <c r="P5072"/>
      <c r="Q5072"/>
      <c r="R5072"/>
      <c r="S5072"/>
      <c r="T5072"/>
      <c r="U5072"/>
    </row>
    <row r="5073" spans="1:21" ht="15.75" customHeight="1">
      <c r="A5073"/>
      <c r="B5073"/>
      <c r="C5073"/>
      <c r="D5073"/>
      <c r="E5073"/>
      <c r="F5073"/>
      <c r="G5073"/>
      <c r="H5073"/>
      <c r="I5073" s="8"/>
      <c r="J5073" s="425"/>
      <c r="K5073"/>
      <c r="L5073"/>
      <c r="M5073"/>
      <c r="N5073"/>
      <c r="O5073"/>
      <c r="P5073"/>
      <c r="Q5073"/>
      <c r="R5073"/>
      <c r="S5073"/>
      <c r="T5073"/>
      <c r="U5073"/>
    </row>
    <row r="5074" spans="1:21" ht="15.75" customHeight="1">
      <c r="A5074"/>
      <c r="B5074"/>
      <c r="C5074"/>
      <c r="D5074"/>
      <c r="E5074"/>
      <c r="F5074"/>
      <c r="G5074"/>
      <c r="H5074"/>
      <c r="I5074" s="8"/>
      <c r="J5074" s="425"/>
      <c r="K5074"/>
      <c r="L5074"/>
      <c r="M5074"/>
      <c r="N5074"/>
      <c r="O5074"/>
      <c r="P5074"/>
      <c r="Q5074"/>
      <c r="R5074"/>
      <c r="S5074"/>
      <c r="T5074"/>
      <c r="U5074"/>
    </row>
    <row r="5075" spans="1:21" ht="15.75" customHeight="1">
      <c r="A5075"/>
      <c r="B5075"/>
      <c r="C5075"/>
      <c r="D5075"/>
      <c r="E5075"/>
      <c r="F5075"/>
      <c r="G5075"/>
      <c r="H5075"/>
      <c r="I5075" s="8"/>
      <c r="J5075" s="425"/>
      <c r="K5075"/>
      <c r="L5075"/>
      <c r="M5075"/>
      <c r="N5075"/>
      <c r="O5075"/>
      <c r="P5075"/>
      <c r="Q5075"/>
      <c r="R5075"/>
      <c r="S5075"/>
      <c r="T5075"/>
      <c r="U5075"/>
    </row>
    <row r="5076" spans="1:21" ht="15.75" customHeight="1">
      <c r="A5076"/>
      <c r="B5076"/>
      <c r="C5076"/>
      <c r="D5076"/>
      <c r="E5076"/>
      <c r="F5076"/>
      <c r="G5076"/>
      <c r="H5076"/>
      <c r="I5076" s="8"/>
      <c r="J5076" s="425"/>
      <c r="K5076"/>
      <c r="L5076"/>
      <c r="M5076"/>
      <c r="N5076"/>
      <c r="O5076"/>
      <c r="P5076"/>
      <c r="Q5076"/>
      <c r="R5076"/>
      <c r="S5076"/>
      <c r="T5076"/>
      <c r="U5076"/>
    </row>
    <row r="5077" spans="1:21" ht="15.75" customHeight="1">
      <c r="A5077"/>
      <c r="B5077"/>
      <c r="C5077"/>
      <c r="D5077"/>
      <c r="E5077"/>
      <c r="F5077"/>
      <c r="G5077"/>
      <c r="H5077"/>
      <c r="I5077" s="8"/>
      <c r="J5077" s="425"/>
      <c r="K5077"/>
      <c r="L5077"/>
      <c r="M5077"/>
      <c r="N5077"/>
      <c r="O5077"/>
      <c r="P5077"/>
      <c r="Q5077"/>
      <c r="R5077"/>
      <c r="S5077"/>
      <c r="T5077"/>
      <c r="U5077"/>
    </row>
    <row r="5078" spans="1:21" ht="15.75" customHeight="1">
      <c r="A5078"/>
      <c r="B5078"/>
      <c r="C5078"/>
      <c r="D5078"/>
      <c r="E5078"/>
      <c r="F5078"/>
      <c r="G5078"/>
      <c r="H5078"/>
      <c r="I5078" s="8"/>
      <c r="J5078" s="425"/>
      <c r="K5078"/>
      <c r="L5078"/>
      <c r="M5078"/>
      <c r="N5078"/>
      <c r="O5078"/>
      <c r="P5078"/>
      <c r="Q5078"/>
      <c r="R5078"/>
      <c r="S5078"/>
      <c r="T5078"/>
      <c r="U5078"/>
    </row>
    <row r="5079" spans="1:21" ht="15.75" customHeight="1">
      <c r="A5079"/>
      <c r="B5079"/>
      <c r="C5079"/>
      <c r="D5079"/>
      <c r="E5079"/>
      <c r="F5079"/>
      <c r="G5079"/>
      <c r="H5079"/>
      <c r="I5079" s="8"/>
      <c r="J5079" s="425"/>
      <c r="K5079"/>
      <c r="L5079"/>
      <c r="M5079"/>
      <c r="N5079"/>
      <c r="O5079"/>
      <c r="P5079"/>
      <c r="Q5079"/>
      <c r="R5079"/>
      <c r="S5079"/>
      <c r="T5079"/>
      <c r="U5079"/>
    </row>
    <row r="5080" spans="1:21" ht="15.75" customHeight="1">
      <c r="A5080"/>
      <c r="B5080"/>
      <c r="C5080"/>
      <c r="D5080"/>
      <c r="E5080"/>
      <c r="F5080"/>
      <c r="G5080"/>
      <c r="H5080"/>
      <c r="I5080" s="8"/>
      <c r="J5080" s="425"/>
      <c r="K5080"/>
      <c r="L5080"/>
      <c r="M5080"/>
      <c r="N5080"/>
      <c r="O5080"/>
      <c r="P5080"/>
      <c r="Q5080"/>
      <c r="R5080"/>
      <c r="S5080"/>
      <c r="T5080"/>
      <c r="U5080"/>
    </row>
    <row r="5081" spans="1:21" ht="15.75" customHeight="1">
      <c r="A5081"/>
      <c r="B5081"/>
      <c r="C5081"/>
      <c r="D5081"/>
      <c r="E5081"/>
      <c r="F5081"/>
      <c r="G5081"/>
      <c r="H5081"/>
      <c r="I5081" s="8"/>
      <c r="J5081" s="425"/>
      <c r="K5081"/>
      <c r="L5081"/>
      <c r="M5081"/>
      <c r="N5081"/>
      <c r="O5081"/>
      <c r="P5081"/>
      <c r="Q5081"/>
      <c r="R5081"/>
      <c r="S5081"/>
      <c r="T5081"/>
      <c r="U5081"/>
    </row>
    <row r="5082" spans="1:21" ht="15.75" customHeight="1">
      <c r="A5082"/>
      <c r="B5082"/>
      <c r="C5082"/>
      <c r="D5082"/>
      <c r="E5082"/>
      <c r="F5082"/>
      <c r="G5082"/>
      <c r="H5082"/>
      <c r="I5082" s="8"/>
      <c r="J5082" s="425"/>
      <c r="K5082"/>
      <c r="L5082"/>
      <c r="M5082"/>
      <c r="N5082"/>
      <c r="O5082"/>
      <c r="P5082"/>
      <c r="Q5082"/>
      <c r="R5082"/>
      <c r="S5082"/>
      <c r="T5082"/>
      <c r="U5082"/>
    </row>
    <row r="5083" spans="1:21" ht="15.75" customHeight="1">
      <c r="A5083"/>
      <c r="B5083"/>
      <c r="C5083"/>
      <c r="D5083"/>
      <c r="E5083"/>
      <c r="F5083"/>
      <c r="G5083"/>
      <c r="H5083"/>
      <c r="I5083" s="8"/>
      <c r="J5083" s="425"/>
      <c r="K5083"/>
      <c r="L5083"/>
      <c r="M5083"/>
      <c r="N5083"/>
      <c r="O5083"/>
      <c r="P5083"/>
      <c r="Q5083"/>
      <c r="R5083"/>
      <c r="S5083"/>
      <c r="T5083"/>
      <c r="U5083"/>
    </row>
    <row r="5084" spans="1:21" ht="15.75" customHeight="1">
      <c r="A5084"/>
      <c r="B5084"/>
      <c r="C5084"/>
      <c r="D5084"/>
      <c r="E5084"/>
      <c r="F5084"/>
      <c r="G5084"/>
      <c r="H5084"/>
      <c r="I5084" s="8"/>
      <c r="J5084" s="425"/>
      <c r="K5084"/>
      <c r="L5084"/>
      <c r="M5084"/>
      <c r="N5084"/>
      <c r="O5084"/>
      <c r="P5084"/>
      <c r="Q5084"/>
      <c r="R5084"/>
      <c r="S5084"/>
      <c r="T5084"/>
      <c r="U5084"/>
    </row>
    <row r="5085" spans="1:21" ht="15.75" customHeight="1">
      <c r="A5085"/>
      <c r="B5085"/>
      <c r="C5085"/>
      <c r="D5085"/>
      <c r="E5085"/>
      <c r="F5085"/>
      <c r="G5085"/>
      <c r="H5085"/>
      <c r="I5085" s="8"/>
      <c r="J5085" s="425"/>
      <c r="K5085"/>
      <c r="L5085"/>
      <c r="M5085"/>
      <c r="N5085"/>
      <c r="O5085"/>
      <c r="P5085"/>
      <c r="Q5085"/>
      <c r="R5085"/>
      <c r="S5085"/>
      <c r="T5085"/>
      <c r="U5085"/>
    </row>
    <row r="5086" spans="1:21" ht="15.75" customHeight="1">
      <c r="A5086"/>
      <c r="B5086"/>
      <c r="C5086"/>
      <c r="D5086"/>
      <c r="E5086"/>
      <c r="F5086"/>
      <c r="G5086"/>
      <c r="H5086"/>
      <c r="I5086" s="8"/>
      <c r="J5086" s="425"/>
      <c r="K5086"/>
      <c r="L5086"/>
      <c r="M5086"/>
      <c r="N5086"/>
      <c r="O5086"/>
      <c r="P5086"/>
      <c r="Q5086"/>
      <c r="R5086"/>
      <c r="S5086"/>
      <c r="T5086"/>
      <c r="U5086"/>
    </row>
    <row r="5087" spans="1:21" ht="15.75" customHeight="1">
      <c r="A5087"/>
      <c r="B5087"/>
      <c r="C5087"/>
      <c r="D5087"/>
      <c r="E5087"/>
      <c r="F5087"/>
      <c r="G5087"/>
      <c r="H5087"/>
      <c r="I5087" s="8"/>
      <c r="J5087" s="425"/>
      <c r="K5087"/>
      <c r="L5087"/>
      <c r="M5087"/>
      <c r="N5087"/>
      <c r="O5087"/>
      <c r="P5087"/>
      <c r="Q5087"/>
      <c r="R5087"/>
      <c r="S5087"/>
      <c r="T5087"/>
      <c r="U5087"/>
    </row>
    <row r="5088" spans="1:21" ht="15.75" customHeight="1">
      <c r="A5088"/>
      <c r="B5088"/>
      <c r="C5088"/>
      <c r="D5088"/>
      <c r="E5088"/>
      <c r="F5088"/>
      <c r="G5088"/>
      <c r="H5088"/>
      <c r="I5088" s="8"/>
      <c r="J5088" s="425"/>
      <c r="K5088"/>
      <c r="L5088"/>
      <c r="M5088"/>
      <c r="N5088"/>
      <c r="O5088"/>
      <c r="P5088"/>
      <c r="Q5088"/>
      <c r="R5088"/>
      <c r="S5088"/>
      <c r="T5088"/>
      <c r="U5088"/>
    </row>
    <row r="5089" spans="1:21" ht="15.75" customHeight="1">
      <c r="A5089"/>
      <c r="B5089"/>
      <c r="C5089"/>
      <c r="D5089"/>
      <c r="E5089"/>
      <c r="F5089"/>
      <c r="G5089"/>
      <c r="H5089"/>
      <c r="I5089" s="8"/>
      <c r="J5089" s="425"/>
      <c r="K5089"/>
      <c r="L5089"/>
      <c r="M5089"/>
      <c r="N5089"/>
      <c r="O5089"/>
      <c r="P5089"/>
      <c r="Q5089"/>
      <c r="R5089"/>
      <c r="S5089"/>
      <c r="T5089"/>
      <c r="U5089"/>
    </row>
    <row r="5090" spans="1:21" ht="15.75" customHeight="1">
      <c r="A5090"/>
      <c r="B5090"/>
      <c r="C5090"/>
      <c r="D5090"/>
      <c r="E5090"/>
      <c r="F5090"/>
      <c r="G5090"/>
      <c r="H5090"/>
      <c r="I5090" s="8"/>
      <c r="J5090" s="425"/>
      <c r="K5090"/>
      <c r="L5090"/>
      <c r="M5090"/>
      <c r="N5090"/>
      <c r="O5090"/>
      <c r="P5090"/>
      <c r="Q5090"/>
      <c r="R5090"/>
      <c r="S5090"/>
      <c r="T5090"/>
      <c r="U5090"/>
    </row>
    <row r="5091" spans="1:21" ht="15.75" customHeight="1">
      <c r="A5091"/>
      <c r="B5091"/>
      <c r="C5091"/>
      <c r="D5091"/>
      <c r="E5091"/>
      <c r="F5091"/>
      <c r="G5091"/>
      <c r="H5091"/>
      <c r="I5091" s="8"/>
      <c r="J5091" s="425"/>
      <c r="K5091"/>
      <c r="L5091"/>
      <c r="M5091"/>
      <c r="N5091"/>
      <c r="O5091"/>
      <c r="P5091"/>
      <c r="Q5091"/>
      <c r="R5091"/>
      <c r="S5091"/>
      <c r="T5091"/>
      <c r="U5091"/>
    </row>
    <row r="5092" spans="1:21" ht="15.75" customHeight="1">
      <c r="A5092"/>
      <c r="B5092"/>
      <c r="C5092"/>
      <c r="D5092"/>
      <c r="E5092"/>
      <c r="F5092"/>
      <c r="G5092"/>
      <c r="H5092"/>
      <c r="I5092" s="8"/>
      <c r="J5092" s="425"/>
      <c r="K5092"/>
      <c r="L5092"/>
      <c r="M5092"/>
      <c r="N5092"/>
      <c r="O5092"/>
      <c r="P5092"/>
      <c r="Q5092"/>
      <c r="R5092"/>
      <c r="S5092"/>
      <c r="T5092"/>
      <c r="U5092"/>
    </row>
    <row r="5093" spans="1:21" ht="15.75" customHeight="1">
      <c r="A5093"/>
      <c r="B5093"/>
      <c r="C5093"/>
      <c r="D5093"/>
      <c r="E5093"/>
      <c r="F5093"/>
      <c r="G5093"/>
      <c r="H5093"/>
      <c r="I5093" s="8"/>
      <c r="J5093" s="425"/>
      <c r="K5093"/>
      <c r="L5093"/>
      <c r="M5093"/>
      <c r="N5093"/>
      <c r="O5093"/>
      <c r="P5093"/>
      <c r="Q5093"/>
      <c r="R5093"/>
      <c r="S5093"/>
      <c r="T5093"/>
      <c r="U5093"/>
    </row>
    <row r="5094" spans="1:21" ht="15.75" customHeight="1">
      <c r="A5094"/>
      <c r="B5094"/>
      <c r="C5094"/>
      <c r="D5094"/>
      <c r="E5094"/>
      <c r="F5094"/>
      <c r="G5094"/>
      <c r="H5094"/>
      <c r="I5094" s="8"/>
      <c r="J5094" s="425"/>
      <c r="K5094"/>
      <c r="L5094"/>
      <c r="M5094"/>
      <c r="N5094"/>
      <c r="O5094"/>
      <c r="P5094"/>
      <c r="Q5094"/>
      <c r="R5094"/>
      <c r="S5094"/>
      <c r="T5094"/>
      <c r="U5094"/>
    </row>
    <row r="5095" spans="1:21" ht="15.75" customHeight="1">
      <c r="A5095"/>
      <c r="B5095"/>
      <c r="C5095"/>
      <c r="D5095"/>
      <c r="E5095"/>
      <c r="F5095"/>
      <c r="G5095"/>
      <c r="H5095"/>
      <c r="I5095" s="8"/>
      <c r="J5095" s="425"/>
      <c r="K5095"/>
      <c r="L5095"/>
      <c r="M5095"/>
      <c r="N5095"/>
      <c r="O5095"/>
      <c r="P5095"/>
      <c r="Q5095"/>
      <c r="R5095"/>
      <c r="S5095"/>
      <c r="T5095"/>
      <c r="U5095"/>
    </row>
    <row r="5096" spans="1:21" ht="15.75" customHeight="1">
      <c r="A5096"/>
      <c r="B5096"/>
      <c r="C5096"/>
      <c r="D5096"/>
      <c r="E5096"/>
      <c r="F5096"/>
      <c r="G5096"/>
      <c r="H5096"/>
      <c r="I5096" s="8"/>
      <c r="J5096" s="425"/>
      <c r="K5096"/>
      <c r="L5096"/>
      <c r="M5096"/>
      <c r="N5096"/>
      <c r="O5096"/>
      <c r="P5096"/>
      <c r="Q5096"/>
      <c r="R5096"/>
      <c r="S5096"/>
      <c r="T5096"/>
      <c r="U5096"/>
    </row>
    <row r="5097" spans="1:21" ht="15.75" customHeight="1">
      <c r="A5097"/>
      <c r="B5097"/>
      <c r="C5097"/>
      <c r="D5097"/>
      <c r="E5097"/>
      <c r="F5097"/>
      <c r="G5097"/>
      <c r="H5097"/>
      <c r="I5097" s="8"/>
      <c r="J5097" s="425"/>
      <c r="K5097"/>
      <c r="L5097"/>
      <c r="M5097"/>
      <c r="N5097"/>
      <c r="O5097"/>
      <c r="P5097"/>
      <c r="Q5097"/>
      <c r="R5097"/>
      <c r="S5097"/>
      <c r="T5097"/>
      <c r="U5097"/>
    </row>
    <row r="5098" spans="1:21" ht="15.75" customHeight="1">
      <c r="A5098"/>
      <c r="B5098"/>
      <c r="C5098"/>
      <c r="D5098"/>
      <c r="E5098"/>
      <c r="F5098"/>
      <c r="G5098"/>
      <c r="H5098"/>
      <c r="I5098" s="8"/>
      <c r="J5098" s="425"/>
      <c r="K5098"/>
      <c r="L5098"/>
      <c r="M5098"/>
      <c r="N5098"/>
      <c r="O5098"/>
      <c r="P5098"/>
      <c r="Q5098"/>
      <c r="R5098"/>
      <c r="S5098"/>
      <c r="T5098"/>
      <c r="U5098"/>
    </row>
    <row r="5099" spans="1:21" ht="15.75" customHeight="1">
      <c r="A5099"/>
      <c r="B5099"/>
      <c r="C5099"/>
      <c r="D5099"/>
      <c r="E5099"/>
      <c r="F5099"/>
      <c r="G5099"/>
      <c r="H5099"/>
      <c r="I5099" s="8"/>
      <c r="J5099" s="425"/>
      <c r="K5099"/>
      <c r="L5099"/>
      <c r="M5099"/>
      <c r="N5099"/>
      <c r="O5099"/>
      <c r="P5099"/>
      <c r="Q5099"/>
      <c r="R5099"/>
      <c r="S5099"/>
      <c r="T5099"/>
      <c r="U5099"/>
    </row>
    <row r="5100" spans="1:21" ht="15.75" customHeight="1">
      <c r="A5100"/>
      <c r="B5100"/>
      <c r="C5100"/>
      <c r="D5100"/>
      <c r="E5100"/>
      <c r="F5100"/>
      <c r="G5100"/>
      <c r="H5100"/>
      <c r="I5100" s="8"/>
      <c r="J5100" s="425"/>
      <c r="K5100"/>
      <c r="L5100"/>
      <c r="M5100"/>
      <c r="N5100"/>
      <c r="O5100"/>
      <c r="P5100"/>
      <c r="Q5100"/>
      <c r="R5100"/>
      <c r="S5100"/>
      <c r="T5100"/>
      <c r="U5100"/>
    </row>
    <row r="5101" spans="1:21" ht="15.75" customHeight="1">
      <c r="A5101"/>
      <c r="B5101"/>
      <c r="C5101"/>
      <c r="D5101"/>
      <c r="E5101"/>
      <c r="F5101"/>
      <c r="G5101"/>
      <c r="H5101"/>
      <c r="I5101" s="8"/>
      <c r="J5101" s="425"/>
      <c r="K5101"/>
      <c r="L5101"/>
      <c r="M5101"/>
      <c r="N5101"/>
      <c r="O5101"/>
      <c r="P5101"/>
      <c r="Q5101"/>
      <c r="R5101"/>
      <c r="S5101"/>
      <c r="T5101"/>
      <c r="U5101"/>
    </row>
    <row r="5102" spans="1:21" ht="15.75" customHeight="1">
      <c r="A5102"/>
      <c r="B5102"/>
      <c r="C5102"/>
      <c r="D5102"/>
      <c r="E5102"/>
      <c r="F5102"/>
      <c r="G5102"/>
      <c r="H5102"/>
      <c r="I5102" s="8"/>
      <c r="J5102" s="425"/>
      <c r="K5102"/>
      <c r="L5102"/>
      <c r="M5102"/>
      <c r="N5102"/>
      <c r="O5102"/>
      <c r="P5102"/>
      <c r="Q5102"/>
      <c r="R5102"/>
      <c r="S5102"/>
      <c r="T5102"/>
      <c r="U5102"/>
    </row>
    <row r="5103" spans="1:21" ht="15.75" customHeight="1">
      <c r="A5103"/>
      <c r="B5103"/>
      <c r="C5103"/>
      <c r="D5103"/>
      <c r="E5103"/>
      <c r="F5103"/>
      <c r="G5103"/>
      <c r="H5103"/>
      <c r="I5103" s="8"/>
      <c r="J5103" s="425"/>
      <c r="K5103"/>
      <c r="L5103"/>
      <c r="M5103"/>
      <c r="N5103"/>
      <c r="O5103"/>
      <c r="P5103"/>
      <c r="Q5103"/>
      <c r="R5103"/>
      <c r="S5103"/>
      <c r="T5103"/>
      <c r="U5103"/>
    </row>
    <row r="5104" spans="1:21" ht="15.75" customHeight="1">
      <c r="A5104"/>
      <c r="B5104"/>
      <c r="C5104"/>
      <c r="D5104"/>
      <c r="E5104"/>
      <c r="F5104"/>
      <c r="G5104"/>
      <c r="H5104"/>
      <c r="I5104" s="8"/>
      <c r="J5104" s="425"/>
      <c r="K5104"/>
      <c r="L5104"/>
      <c r="M5104"/>
      <c r="N5104"/>
      <c r="O5104"/>
      <c r="P5104"/>
      <c r="Q5104"/>
      <c r="R5104"/>
      <c r="S5104"/>
      <c r="T5104"/>
      <c r="U5104"/>
    </row>
    <row r="5105" spans="1:21" ht="15.75" customHeight="1">
      <c r="A5105"/>
      <c r="B5105"/>
      <c r="C5105"/>
      <c r="D5105"/>
      <c r="E5105"/>
      <c r="F5105"/>
      <c r="G5105"/>
      <c r="H5105"/>
      <c r="I5105" s="8"/>
      <c r="J5105" s="425"/>
      <c r="K5105"/>
      <c r="L5105"/>
      <c r="M5105"/>
      <c r="N5105"/>
      <c r="O5105"/>
      <c r="P5105"/>
      <c r="Q5105"/>
      <c r="R5105"/>
      <c r="S5105"/>
      <c r="T5105"/>
      <c r="U5105"/>
    </row>
    <row r="5106" spans="1:21" ht="15.75" customHeight="1">
      <c r="A5106"/>
      <c r="B5106"/>
      <c r="C5106"/>
      <c r="D5106"/>
      <c r="E5106"/>
      <c r="F5106"/>
      <c r="G5106"/>
      <c r="H5106"/>
      <c r="I5106" s="8"/>
      <c r="J5106" s="425"/>
      <c r="K5106"/>
      <c r="L5106"/>
      <c r="M5106"/>
      <c r="N5106"/>
      <c r="O5106"/>
      <c r="P5106"/>
      <c r="Q5106"/>
      <c r="R5106"/>
      <c r="S5106"/>
      <c r="T5106"/>
      <c r="U5106"/>
    </row>
    <row r="5107" spans="1:21" ht="15.75" customHeight="1">
      <c r="A5107"/>
      <c r="B5107"/>
      <c r="C5107"/>
      <c r="D5107"/>
      <c r="E5107"/>
      <c r="F5107"/>
      <c r="G5107"/>
      <c r="H5107"/>
      <c r="I5107" s="8"/>
      <c r="J5107" s="425"/>
      <c r="K5107"/>
      <c r="L5107"/>
      <c r="M5107"/>
      <c r="N5107"/>
      <c r="O5107"/>
      <c r="P5107"/>
      <c r="Q5107"/>
      <c r="R5107"/>
      <c r="S5107"/>
      <c r="T5107"/>
      <c r="U5107"/>
    </row>
    <row r="5108" spans="1:21" ht="15.75" customHeight="1">
      <c r="A5108"/>
      <c r="B5108"/>
      <c r="C5108"/>
      <c r="D5108"/>
      <c r="E5108"/>
      <c r="F5108"/>
      <c r="G5108"/>
      <c r="H5108"/>
      <c r="I5108" s="8"/>
      <c r="J5108" s="425"/>
      <c r="K5108"/>
      <c r="L5108"/>
      <c r="M5108"/>
      <c r="N5108"/>
      <c r="O5108"/>
      <c r="P5108"/>
      <c r="Q5108"/>
      <c r="R5108"/>
      <c r="S5108"/>
      <c r="T5108"/>
      <c r="U5108"/>
    </row>
    <row r="5109" spans="1:21" ht="15.75" customHeight="1">
      <c r="A5109"/>
      <c r="B5109"/>
      <c r="C5109"/>
      <c r="D5109"/>
      <c r="E5109"/>
      <c r="F5109"/>
      <c r="G5109"/>
      <c r="H5109"/>
      <c r="I5109" s="8"/>
      <c r="J5109" s="425"/>
      <c r="K5109"/>
      <c r="L5109"/>
      <c r="M5109"/>
      <c r="N5109"/>
      <c r="O5109"/>
      <c r="P5109"/>
      <c r="Q5109"/>
      <c r="R5109"/>
      <c r="S5109"/>
      <c r="T5109"/>
      <c r="U5109"/>
    </row>
    <row r="5110" spans="1:21" ht="15.75" customHeight="1">
      <c r="A5110"/>
      <c r="B5110"/>
      <c r="C5110"/>
      <c r="D5110"/>
      <c r="E5110"/>
      <c r="F5110"/>
      <c r="G5110"/>
      <c r="H5110"/>
      <c r="I5110" s="8"/>
      <c r="J5110" s="425"/>
      <c r="K5110"/>
      <c r="L5110"/>
      <c r="M5110"/>
      <c r="N5110"/>
      <c r="O5110"/>
      <c r="P5110"/>
      <c r="Q5110"/>
      <c r="R5110"/>
      <c r="S5110"/>
      <c r="T5110"/>
      <c r="U5110"/>
    </row>
    <row r="5111" spans="1:21" ht="15.75" customHeight="1">
      <c r="A5111"/>
      <c r="B5111"/>
      <c r="C5111"/>
      <c r="D5111"/>
      <c r="E5111"/>
      <c r="F5111"/>
      <c r="G5111"/>
      <c r="H5111"/>
      <c r="I5111" s="8"/>
      <c r="J5111" s="425"/>
      <c r="K5111"/>
      <c r="L5111"/>
      <c r="M5111"/>
      <c r="N5111"/>
      <c r="O5111"/>
      <c r="P5111"/>
      <c r="Q5111"/>
      <c r="R5111"/>
      <c r="S5111"/>
      <c r="T5111"/>
      <c r="U5111"/>
    </row>
    <row r="5112" spans="1:21" ht="15.75" customHeight="1">
      <c r="A5112"/>
      <c r="B5112"/>
      <c r="C5112"/>
      <c r="D5112"/>
      <c r="E5112"/>
      <c r="F5112"/>
      <c r="G5112"/>
      <c r="H5112"/>
      <c r="I5112" s="8"/>
      <c r="J5112" s="425"/>
      <c r="K5112"/>
      <c r="L5112"/>
      <c r="M5112"/>
      <c r="N5112"/>
      <c r="O5112"/>
      <c r="P5112"/>
      <c r="Q5112"/>
      <c r="R5112"/>
      <c r="S5112"/>
      <c r="T5112"/>
      <c r="U5112"/>
    </row>
    <row r="5113" spans="1:21" ht="15.75" customHeight="1">
      <c r="A5113"/>
      <c r="B5113"/>
      <c r="C5113"/>
      <c r="D5113"/>
      <c r="E5113"/>
      <c r="F5113"/>
      <c r="G5113"/>
      <c r="H5113"/>
      <c r="I5113" s="8"/>
      <c r="J5113" s="425"/>
      <c r="K5113"/>
      <c r="L5113"/>
      <c r="M5113"/>
      <c r="N5113"/>
      <c r="O5113"/>
      <c r="P5113"/>
      <c r="Q5113"/>
      <c r="R5113"/>
      <c r="S5113"/>
      <c r="T5113"/>
      <c r="U5113"/>
    </row>
    <row r="5114" spans="1:21" ht="15.75" customHeight="1">
      <c r="A5114"/>
      <c r="B5114"/>
      <c r="C5114"/>
      <c r="D5114"/>
      <c r="E5114"/>
      <c r="F5114"/>
      <c r="G5114"/>
      <c r="H5114"/>
      <c r="I5114" s="8"/>
      <c r="J5114" s="425"/>
      <c r="K5114"/>
      <c r="L5114"/>
      <c r="M5114"/>
      <c r="N5114"/>
      <c r="O5114"/>
      <c r="P5114"/>
      <c r="Q5114"/>
      <c r="R5114"/>
      <c r="S5114"/>
      <c r="T5114"/>
      <c r="U5114"/>
    </row>
    <row r="5115" spans="1:21" ht="15.75" customHeight="1">
      <c r="A5115"/>
      <c r="B5115"/>
      <c r="C5115"/>
      <c r="D5115"/>
      <c r="E5115"/>
      <c r="F5115"/>
      <c r="G5115"/>
      <c r="H5115"/>
      <c r="I5115" s="8"/>
      <c r="J5115" s="425"/>
      <c r="K5115"/>
      <c r="L5115"/>
      <c r="M5115"/>
      <c r="N5115"/>
      <c r="O5115"/>
      <c r="P5115"/>
      <c r="Q5115"/>
      <c r="R5115"/>
      <c r="S5115"/>
      <c r="T5115"/>
      <c r="U5115"/>
    </row>
    <row r="5116" spans="1:21" ht="15.75" customHeight="1">
      <c r="A5116"/>
      <c r="B5116"/>
      <c r="C5116"/>
      <c r="D5116"/>
      <c r="E5116"/>
      <c r="F5116"/>
      <c r="G5116"/>
      <c r="H5116"/>
      <c r="I5116" s="8"/>
      <c r="J5116" s="425"/>
      <c r="K5116"/>
      <c r="L5116"/>
      <c r="M5116"/>
      <c r="N5116"/>
      <c r="O5116"/>
      <c r="P5116"/>
      <c r="Q5116"/>
      <c r="R5116"/>
      <c r="S5116"/>
      <c r="T5116"/>
      <c r="U5116"/>
    </row>
    <row r="5117" spans="1:21" ht="15.75" customHeight="1">
      <c r="A5117"/>
      <c r="B5117"/>
      <c r="C5117"/>
      <c r="D5117"/>
      <c r="E5117"/>
      <c r="F5117"/>
      <c r="G5117"/>
      <c r="H5117"/>
      <c r="I5117" s="8"/>
      <c r="J5117" s="425"/>
      <c r="K5117"/>
      <c r="L5117"/>
      <c r="M5117"/>
      <c r="N5117"/>
      <c r="O5117"/>
      <c r="P5117"/>
      <c r="Q5117"/>
      <c r="R5117"/>
      <c r="S5117"/>
      <c r="T5117"/>
      <c r="U5117"/>
    </row>
    <row r="5118" spans="1:21" ht="15.75" customHeight="1">
      <c r="A5118"/>
      <c r="B5118"/>
      <c r="C5118"/>
      <c r="D5118"/>
      <c r="E5118"/>
      <c r="F5118"/>
      <c r="G5118"/>
      <c r="H5118"/>
      <c r="I5118" s="8"/>
      <c r="J5118" s="425"/>
      <c r="K5118"/>
      <c r="L5118"/>
      <c r="M5118"/>
      <c r="N5118"/>
      <c r="O5118"/>
      <c r="P5118"/>
      <c r="Q5118"/>
      <c r="R5118"/>
      <c r="S5118"/>
      <c r="T5118"/>
      <c r="U5118"/>
    </row>
    <row r="5119" spans="1:21" ht="15.75" customHeight="1">
      <c r="A5119"/>
      <c r="B5119"/>
      <c r="C5119"/>
      <c r="D5119"/>
      <c r="E5119"/>
      <c r="F5119"/>
      <c r="G5119"/>
      <c r="H5119"/>
      <c r="I5119" s="8"/>
      <c r="J5119" s="425"/>
      <c r="K5119"/>
      <c r="L5119"/>
      <c r="M5119"/>
      <c r="N5119"/>
      <c r="O5119"/>
      <c r="P5119"/>
      <c r="Q5119"/>
      <c r="R5119"/>
      <c r="S5119"/>
      <c r="T5119"/>
      <c r="U5119"/>
    </row>
    <row r="5120" spans="1:21" ht="15.75" customHeight="1">
      <c r="A5120"/>
      <c r="B5120"/>
      <c r="C5120"/>
      <c r="D5120"/>
      <c r="E5120"/>
      <c r="F5120"/>
      <c r="G5120"/>
      <c r="H5120"/>
      <c r="I5120" s="8"/>
      <c r="J5120" s="425"/>
      <c r="K5120"/>
      <c r="L5120"/>
      <c r="M5120"/>
      <c r="N5120"/>
      <c r="O5120"/>
      <c r="P5120"/>
      <c r="Q5120"/>
      <c r="R5120"/>
      <c r="S5120"/>
      <c r="T5120"/>
      <c r="U5120"/>
    </row>
    <row r="5121" spans="1:21" ht="15.75" customHeight="1">
      <c r="A5121"/>
      <c r="B5121"/>
      <c r="C5121"/>
      <c r="D5121"/>
      <c r="E5121"/>
      <c r="F5121"/>
      <c r="G5121"/>
      <c r="H5121"/>
      <c r="I5121" s="8"/>
      <c r="J5121" s="425"/>
      <c r="K5121"/>
      <c r="L5121"/>
      <c r="M5121"/>
      <c r="N5121"/>
      <c r="O5121"/>
      <c r="P5121"/>
      <c r="Q5121"/>
      <c r="R5121"/>
      <c r="S5121"/>
      <c r="T5121"/>
      <c r="U5121"/>
    </row>
    <row r="5122" spans="1:21" ht="15.75" customHeight="1">
      <c r="A5122"/>
      <c r="B5122"/>
      <c r="C5122"/>
      <c r="D5122"/>
      <c r="E5122"/>
      <c r="F5122"/>
      <c r="G5122"/>
      <c r="H5122"/>
      <c r="I5122" s="8"/>
      <c r="J5122" s="425"/>
      <c r="K5122"/>
      <c r="L5122"/>
      <c r="M5122"/>
      <c r="N5122"/>
      <c r="O5122"/>
      <c r="P5122"/>
      <c r="Q5122"/>
      <c r="R5122"/>
      <c r="S5122"/>
      <c r="T5122"/>
      <c r="U5122"/>
    </row>
    <row r="5123" spans="1:21" ht="15.75" customHeight="1">
      <c r="A5123"/>
      <c r="B5123"/>
      <c r="C5123"/>
      <c r="D5123"/>
      <c r="E5123"/>
      <c r="F5123"/>
      <c r="G5123"/>
      <c r="H5123"/>
      <c r="I5123" s="8"/>
      <c r="J5123" s="425"/>
      <c r="K5123"/>
      <c r="L5123"/>
      <c r="M5123"/>
      <c r="N5123"/>
      <c r="O5123"/>
      <c r="P5123"/>
      <c r="Q5123"/>
      <c r="R5123"/>
      <c r="S5123"/>
      <c r="T5123"/>
      <c r="U5123"/>
    </row>
    <row r="5124" spans="1:21" ht="15.75" customHeight="1">
      <c r="A5124"/>
      <c r="B5124"/>
      <c r="C5124"/>
      <c r="D5124"/>
      <c r="E5124"/>
      <c r="F5124"/>
      <c r="G5124"/>
      <c r="H5124"/>
      <c r="I5124" s="8"/>
      <c r="J5124" s="425"/>
      <c r="K5124"/>
      <c r="L5124"/>
      <c r="M5124"/>
      <c r="N5124"/>
      <c r="O5124"/>
      <c r="P5124"/>
      <c r="Q5124"/>
      <c r="R5124"/>
      <c r="S5124"/>
      <c r="T5124"/>
      <c r="U5124"/>
    </row>
    <row r="5125" spans="1:21" ht="15.75" customHeight="1">
      <c r="A5125"/>
      <c r="B5125"/>
      <c r="C5125"/>
      <c r="D5125"/>
      <c r="E5125"/>
      <c r="F5125"/>
      <c r="G5125"/>
      <c r="H5125"/>
      <c r="I5125" s="8"/>
      <c r="J5125" s="425"/>
      <c r="K5125"/>
      <c r="L5125"/>
      <c r="M5125"/>
      <c r="N5125"/>
      <c r="O5125"/>
      <c r="P5125"/>
      <c r="Q5125"/>
      <c r="R5125"/>
      <c r="S5125"/>
      <c r="T5125"/>
      <c r="U5125"/>
    </row>
    <row r="5126" spans="1:21" ht="15.75" customHeight="1">
      <c r="A5126"/>
      <c r="B5126"/>
      <c r="C5126"/>
      <c r="D5126"/>
      <c r="E5126"/>
      <c r="F5126"/>
      <c r="G5126"/>
      <c r="H5126"/>
      <c r="I5126" s="8"/>
      <c r="J5126" s="425"/>
      <c r="K5126"/>
      <c r="L5126"/>
      <c r="M5126"/>
      <c r="N5126"/>
      <c r="O5126"/>
      <c r="P5126"/>
      <c r="Q5126"/>
      <c r="R5126"/>
      <c r="S5126"/>
      <c r="T5126"/>
      <c r="U5126"/>
    </row>
    <row r="5127" spans="1:21" ht="15.75" customHeight="1">
      <c r="A5127"/>
      <c r="B5127"/>
      <c r="C5127"/>
      <c r="D5127"/>
      <c r="E5127"/>
      <c r="F5127"/>
      <c r="G5127"/>
      <c r="H5127"/>
      <c r="I5127" s="8"/>
      <c r="J5127" s="425"/>
      <c r="K5127"/>
      <c r="L5127"/>
      <c r="M5127"/>
      <c r="N5127"/>
      <c r="O5127"/>
      <c r="P5127"/>
      <c r="Q5127"/>
      <c r="R5127"/>
      <c r="S5127"/>
      <c r="T5127"/>
      <c r="U5127"/>
    </row>
    <row r="5128" spans="1:21" ht="15.75" customHeight="1">
      <c r="A5128"/>
      <c r="B5128"/>
      <c r="C5128"/>
      <c r="D5128"/>
      <c r="E5128"/>
      <c r="F5128"/>
      <c r="G5128"/>
      <c r="H5128"/>
      <c r="I5128" s="8"/>
      <c r="J5128" s="425"/>
      <c r="K5128"/>
      <c r="L5128"/>
      <c r="M5128"/>
      <c r="N5128"/>
      <c r="O5128"/>
      <c r="P5128"/>
      <c r="Q5128"/>
      <c r="R5128"/>
      <c r="S5128"/>
      <c r="T5128"/>
      <c r="U5128"/>
    </row>
    <row r="5129" spans="1:21" ht="15.75" customHeight="1">
      <c r="A5129"/>
      <c r="B5129"/>
      <c r="C5129"/>
      <c r="D5129"/>
      <c r="E5129"/>
      <c r="F5129"/>
      <c r="G5129"/>
      <c r="H5129"/>
      <c r="I5129" s="8"/>
      <c r="J5129" s="425"/>
      <c r="K5129"/>
      <c r="L5129"/>
      <c r="M5129"/>
      <c r="N5129"/>
      <c r="O5129"/>
      <c r="P5129"/>
      <c r="Q5129"/>
      <c r="R5129"/>
      <c r="S5129"/>
      <c r="T5129"/>
      <c r="U5129"/>
    </row>
    <row r="5130" spans="1:21" ht="15.75" customHeight="1">
      <c r="A5130"/>
      <c r="B5130"/>
      <c r="C5130"/>
      <c r="D5130"/>
      <c r="E5130"/>
      <c r="F5130"/>
      <c r="G5130"/>
      <c r="H5130"/>
      <c r="I5130" s="8"/>
      <c r="J5130" s="425"/>
      <c r="K5130"/>
      <c r="L5130"/>
      <c r="M5130"/>
      <c r="N5130"/>
      <c r="O5130"/>
      <c r="P5130"/>
      <c r="Q5130"/>
      <c r="R5130"/>
      <c r="S5130"/>
      <c r="T5130"/>
      <c r="U5130"/>
    </row>
    <row r="5131" spans="1:21" ht="15.75" customHeight="1">
      <c r="A5131"/>
      <c r="B5131"/>
      <c r="C5131"/>
      <c r="D5131"/>
      <c r="E5131"/>
      <c r="F5131"/>
      <c r="G5131"/>
      <c r="H5131"/>
      <c r="I5131" s="8"/>
      <c r="J5131" s="425"/>
      <c r="K5131"/>
      <c r="L5131"/>
      <c r="M5131"/>
      <c r="N5131"/>
      <c r="O5131"/>
      <c r="P5131"/>
      <c r="Q5131"/>
      <c r="R5131"/>
      <c r="S5131"/>
      <c r="T5131"/>
      <c r="U5131"/>
    </row>
    <row r="5132" spans="1:21" ht="15.75" customHeight="1">
      <c r="A5132"/>
      <c r="B5132"/>
      <c r="C5132"/>
      <c r="D5132"/>
      <c r="E5132"/>
      <c r="F5132"/>
      <c r="G5132"/>
      <c r="H5132"/>
      <c r="I5132" s="8"/>
      <c r="J5132" s="425"/>
      <c r="K5132"/>
      <c r="L5132"/>
      <c r="M5132"/>
      <c r="N5132"/>
      <c r="O5132"/>
      <c r="P5132"/>
      <c r="Q5132"/>
      <c r="R5132"/>
      <c r="S5132"/>
      <c r="T5132"/>
      <c r="U5132"/>
    </row>
    <row r="5133" spans="1:21" ht="15.75" customHeight="1">
      <c r="A5133"/>
      <c r="B5133"/>
      <c r="C5133"/>
      <c r="D5133"/>
      <c r="E5133"/>
      <c r="F5133"/>
      <c r="G5133"/>
      <c r="H5133"/>
      <c r="I5133" s="8"/>
      <c r="J5133" s="425"/>
      <c r="K5133"/>
      <c r="L5133"/>
      <c r="M5133"/>
      <c r="N5133"/>
      <c r="O5133"/>
      <c r="P5133"/>
      <c r="Q5133"/>
      <c r="R5133"/>
      <c r="S5133"/>
      <c r="T5133"/>
      <c r="U5133"/>
    </row>
    <row r="5134" spans="1:21" ht="15.75" customHeight="1">
      <c r="A5134"/>
      <c r="B5134"/>
      <c r="C5134"/>
      <c r="D5134"/>
      <c r="E5134"/>
      <c r="F5134"/>
      <c r="G5134"/>
      <c r="H5134"/>
      <c r="I5134" s="8"/>
      <c r="J5134" s="425"/>
      <c r="K5134"/>
      <c r="L5134"/>
      <c r="M5134"/>
      <c r="N5134"/>
      <c r="O5134"/>
      <c r="P5134"/>
      <c r="Q5134"/>
      <c r="R5134"/>
      <c r="S5134"/>
      <c r="T5134"/>
      <c r="U5134"/>
    </row>
    <row r="5135" spans="1:21" ht="15.75" customHeight="1">
      <c r="A5135"/>
      <c r="B5135"/>
      <c r="C5135"/>
      <c r="D5135"/>
      <c r="E5135"/>
      <c r="F5135"/>
      <c r="G5135"/>
      <c r="H5135"/>
      <c r="I5135" s="8"/>
      <c r="J5135" s="425"/>
      <c r="K5135"/>
      <c r="L5135"/>
      <c r="M5135"/>
      <c r="N5135"/>
      <c r="O5135"/>
      <c r="P5135"/>
      <c r="Q5135"/>
      <c r="R5135"/>
      <c r="S5135"/>
      <c r="T5135"/>
      <c r="U5135"/>
    </row>
    <row r="5136" spans="1:21" ht="15.75" customHeight="1">
      <c r="A5136"/>
      <c r="B5136"/>
      <c r="C5136"/>
      <c r="D5136"/>
      <c r="E5136"/>
      <c r="F5136"/>
      <c r="G5136"/>
      <c r="H5136"/>
      <c r="I5136" s="8"/>
      <c r="J5136" s="425"/>
      <c r="K5136"/>
      <c r="L5136"/>
      <c r="M5136"/>
      <c r="N5136"/>
      <c r="O5136"/>
      <c r="P5136"/>
      <c r="Q5136"/>
      <c r="R5136"/>
      <c r="S5136"/>
      <c r="T5136"/>
      <c r="U5136"/>
    </row>
    <row r="5137" spans="1:21" ht="15.75" customHeight="1">
      <c r="A5137"/>
      <c r="B5137"/>
      <c r="C5137"/>
      <c r="D5137"/>
      <c r="E5137"/>
      <c r="F5137"/>
      <c r="G5137"/>
      <c r="H5137"/>
      <c r="I5137" s="8"/>
      <c r="J5137" s="425"/>
      <c r="K5137"/>
      <c r="L5137"/>
      <c r="M5137"/>
      <c r="N5137"/>
      <c r="O5137"/>
      <c r="P5137"/>
      <c r="Q5137"/>
      <c r="R5137"/>
      <c r="S5137"/>
      <c r="T5137"/>
      <c r="U5137"/>
    </row>
    <row r="5138" spans="1:21" ht="15.75" customHeight="1">
      <c r="A5138"/>
      <c r="B5138"/>
      <c r="C5138"/>
      <c r="D5138"/>
      <c r="E5138"/>
      <c r="F5138"/>
      <c r="G5138"/>
      <c r="H5138"/>
      <c r="I5138" s="8"/>
      <c r="J5138" s="425"/>
      <c r="K5138"/>
      <c r="L5138"/>
      <c r="M5138"/>
      <c r="N5138"/>
      <c r="O5138"/>
      <c r="P5138"/>
      <c r="Q5138"/>
      <c r="R5138"/>
      <c r="S5138"/>
      <c r="T5138"/>
      <c r="U5138"/>
    </row>
    <row r="5139" spans="1:21" ht="15.75" customHeight="1">
      <c r="A5139"/>
      <c r="B5139"/>
      <c r="C5139"/>
      <c r="D5139"/>
      <c r="E5139"/>
      <c r="F5139"/>
      <c r="G5139"/>
      <c r="H5139"/>
      <c r="I5139" s="8"/>
      <c r="J5139" s="425"/>
      <c r="K5139"/>
      <c r="L5139"/>
      <c r="M5139"/>
      <c r="N5139"/>
      <c r="O5139"/>
      <c r="P5139"/>
      <c r="Q5139"/>
      <c r="R5139"/>
      <c r="S5139"/>
      <c r="T5139"/>
      <c r="U5139"/>
    </row>
    <row r="5140" spans="1:21" ht="15.75" customHeight="1">
      <c r="A5140"/>
      <c r="B5140"/>
      <c r="C5140"/>
      <c r="D5140"/>
      <c r="E5140"/>
      <c r="F5140"/>
      <c r="G5140"/>
      <c r="H5140"/>
      <c r="I5140" s="8"/>
      <c r="J5140" s="425"/>
      <c r="K5140"/>
      <c r="L5140"/>
      <c r="M5140"/>
      <c r="N5140"/>
      <c r="O5140"/>
      <c r="P5140"/>
      <c r="Q5140"/>
      <c r="R5140"/>
      <c r="S5140"/>
      <c r="T5140"/>
      <c r="U5140"/>
    </row>
    <row r="5141" spans="1:21" ht="15.75" customHeight="1">
      <c r="A5141"/>
      <c r="B5141"/>
      <c r="C5141"/>
      <c r="D5141"/>
      <c r="E5141"/>
      <c r="F5141"/>
      <c r="G5141"/>
      <c r="H5141"/>
      <c r="I5141" s="8"/>
      <c r="J5141" s="425"/>
      <c r="K5141"/>
      <c r="L5141"/>
      <c r="M5141"/>
      <c r="N5141"/>
      <c r="O5141"/>
      <c r="P5141"/>
      <c r="Q5141"/>
      <c r="R5141"/>
      <c r="S5141"/>
      <c r="T5141"/>
      <c r="U5141"/>
    </row>
    <row r="5142" spans="1:21" ht="15.75" customHeight="1">
      <c r="A5142"/>
      <c r="B5142"/>
      <c r="C5142"/>
      <c r="D5142"/>
      <c r="E5142"/>
      <c r="F5142"/>
      <c r="G5142"/>
      <c r="H5142"/>
      <c r="I5142" s="8"/>
      <c r="J5142" s="425"/>
      <c r="K5142"/>
      <c r="L5142"/>
      <c r="M5142"/>
      <c r="N5142"/>
      <c r="O5142"/>
      <c r="P5142"/>
      <c r="Q5142"/>
      <c r="R5142"/>
      <c r="S5142"/>
      <c r="T5142"/>
      <c r="U5142"/>
    </row>
    <row r="5143" spans="1:21" ht="15.75" customHeight="1">
      <c r="A5143"/>
      <c r="B5143"/>
      <c r="C5143"/>
      <c r="D5143"/>
      <c r="E5143"/>
      <c r="F5143"/>
      <c r="G5143"/>
      <c r="H5143"/>
      <c r="I5143" s="8"/>
      <c r="J5143" s="425"/>
      <c r="K5143"/>
      <c r="L5143"/>
      <c r="M5143"/>
      <c r="N5143"/>
      <c r="O5143"/>
      <c r="P5143"/>
      <c r="Q5143"/>
      <c r="R5143"/>
      <c r="S5143"/>
      <c r="T5143"/>
      <c r="U5143"/>
    </row>
    <row r="5144" spans="1:21" ht="15.75" customHeight="1">
      <c r="A5144"/>
      <c r="B5144"/>
      <c r="C5144"/>
      <c r="D5144"/>
      <c r="E5144"/>
      <c r="F5144"/>
      <c r="G5144"/>
      <c r="H5144"/>
      <c r="I5144" s="8"/>
      <c r="J5144" s="425"/>
      <c r="K5144"/>
      <c r="L5144"/>
      <c r="M5144"/>
      <c r="N5144"/>
      <c r="O5144"/>
      <c r="P5144"/>
      <c r="Q5144"/>
      <c r="R5144"/>
      <c r="S5144"/>
      <c r="T5144"/>
      <c r="U5144"/>
    </row>
    <row r="5145" spans="1:21" ht="15.75" customHeight="1">
      <c r="A5145"/>
      <c r="B5145"/>
      <c r="C5145"/>
      <c r="D5145"/>
      <c r="E5145"/>
      <c r="F5145"/>
      <c r="G5145"/>
      <c r="H5145"/>
      <c r="I5145" s="8"/>
      <c r="J5145" s="425"/>
      <c r="K5145"/>
      <c r="L5145"/>
      <c r="M5145"/>
      <c r="N5145"/>
      <c r="O5145"/>
      <c r="P5145"/>
      <c r="Q5145"/>
      <c r="R5145"/>
      <c r="S5145"/>
      <c r="T5145"/>
      <c r="U5145"/>
    </row>
    <row r="5146" spans="1:21" ht="15.75" customHeight="1">
      <c r="A5146"/>
      <c r="B5146"/>
      <c r="C5146"/>
      <c r="D5146"/>
      <c r="E5146"/>
      <c r="F5146"/>
      <c r="G5146"/>
      <c r="H5146"/>
      <c r="I5146" s="8"/>
      <c r="J5146" s="425"/>
      <c r="K5146"/>
      <c r="L5146"/>
      <c r="M5146"/>
      <c r="N5146"/>
      <c r="O5146"/>
      <c r="P5146"/>
      <c r="Q5146"/>
      <c r="R5146"/>
      <c r="S5146"/>
      <c r="T5146"/>
      <c r="U5146"/>
    </row>
    <row r="5147" spans="1:21" ht="15.75" customHeight="1">
      <c r="A5147"/>
      <c r="B5147"/>
      <c r="C5147"/>
      <c r="D5147"/>
      <c r="E5147"/>
      <c r="F5147"/>
      <c r="G5147"/>
      <c r="H5147"/>
      <c r="I5147" s="8"/>
      <c r="J5147" s="425"/>
      <c r="K5147"/>
      <c r="L5147"/>
      <c r="M5147"/>
      <c r="N5147"/>
      <c r="O5147"/>
      <c r="P5147"/>
      <c r="Q5147"/>
      <c r="R5147"/>
      <c r="S5147"/>
      <c r="T5147"/>
      <c r="U5147"/>
    </row>
    <row r="5148" spans="1:21" ht="15.75" customHeight="1">
      <c r="A5148"/>
      <c r="B5148"/>
      <c r="C5148"/>
      <c r="D5148"/>
      <c r="E5148"/>
      <c r="F5148"/>
      <c r="G5148"/>
      <c r="H5148"/>
      <c r="I5148" s="8"/>
      <c r="J5148" s="425"/>
      <c r="K5148"/>
      <c r="L5148"/>
      <c r="M5148"/>
      <c r="N5148"/>
      <c r="O5148"/>
      <c r="P5148"/>
      <c r="Q5148"/>
      <c r="R5148"/>
      <c r="S5148"/>
      <c r="T5148"/>
      <c r="U5148"/>
    </row>
    <row r="5149" spans="1:21" ht="15.75" customHeight="1">
      <c r="A5149"/>
      <c r="B5149"/>
      <c r="C5149"/>
      <c r="D5149"/>
      <c r="E5149"/>
      <c r="F5149"/>
      <c r="G5149"/>
      <c r="H5149"/>
      <c r="I5149" s="8"/>
      <c r="J5149" s="425"/>
      <c r="K5149"/>
      <c r="L5149"/>
      <c r="M5149"/>
      <c r="N5149"/>
      <c r="O5149"/>
      <c r="P5149"/>
      <c r="Q5149"/>
      <c r="R5149"/>
      <c r="S5149"/>
      <c r="T5149"/>
      <c r="U5149"/>
    </row>
    <row r="5150" spans="1:21" ht="15.75" customHeight="1">
      <c r="A5150"/>
      <c r="B5150"/>
      <c r="C5150"/>
      <c r="D5150"/>
      <c r="E5150"/>
      <c r="F5150"/>
      <c r="G5150"/>
      <c r="H5150"/>
      <c r="I5150" s="8"/>
      <c r="J5150" s="425"/>
      <c r="K5150"/>
      <c r="L5150"/>
      <c r="M5150"/>
      <c r="N5150"/>
      <c r="O5150"/>
      <c r="P5150"/>
      <c r="Q5150"/>
      <c r="R5150"/>
      <c r="S5150"/>
      <c r="T5150"/>
      <c r="U5150"/>
    </row>
    <row r="5151" spans="1:21" ht="15.75" customHeight="1">
      <c r="A5151"/>
      <c r="B5151"/>
      <c r="C5151"/>
      <c r="D5151"/>
      <c r="E5151"/>
      <c r="F5151"/>
      <c r="G5151"/>
      <c r="H5151"/>
      <c r="I5151" s="8"/>
      <c r="J5151" s="425"/>
      <c r="K5151"/>
      <c r="L5151"/>
      <c r="M5151"/>
      <c r="N5151"/>
      <c r="O5151"/>
      <c r="P5151"/>
      <c r="Q5151"/>
      <c r="R5151"/>
      <c r="S5151"/>
      <c r="T5151"/>
      <c r="U5151"/>
    </row>
    <row r="5152" spans="1:21" ht="15.75" customHeight="1">
      <c r="A5152"/>
      <c r="B5152"/>
      <c r="C5152"/>
      <c r="D5152"/>
      <c r="E5152"/>
      <c r="F5152"/>
      <c r="G5152"/>
      <c r="H5152"/>
      <c r="I5152" s="8"/>
      <c r="J5152" s="425"/>
      <c r="K5152"/>
      <c r="L5152"/>
      <c r="M5152"/>
      <c r="N5152"/>
      <c r="O5152"/>
      <c r="P5152"/>
      <c r="Q5152"/>
      <c r="R5152"/>
      <c r="S5152"/>
      <c r="T5152"/>
      <c r="U5152"/>
    </row>
    <row r="5153" spans="1:21" ht="15.75" customHeight="1">
      <c r="A5153"/>
      <c r="B5153"/>
      <c r="C5153"/>
      <c r="D5153"/>
      <c r="E5153"/>
      <c r="F5153"/>
      <c r="G5153"/>
      <c r="H5153"/>
      <c r="I5153" s="8"/>
      <c r="J5153" s="425"/>
      <c r="K5153"/>
      <c r="L5153"/>
      <c r="M5153"/>
      <c r="N5153"/>
      <c r="O5153"/>
      <c r="P5153"/>
      <c r="Q5153"/>
      <c r="R5153"/>
      <c r="S5153"/>
      <c r="T5153"/>
      <c r="U5153"/>
    </row>
    <row r="5154" spans="1:21" ht="15.75" customHeight="1">
      <c r="A5154"/>
      <c r="B5154"/>
      <c r="C5154"/>
      <c r="D5154"/>
      <c r="E5154"/>
      <c r="F5154"/>
      <c r="G5154"/>
      <c r="H5154"/>
      <c r="I5154" s="8"/>
      <c r="J5154" s="425"/>
      <c r="K5154"/>
      <c r="L5154"/>
      <c r="M5154"/>
      <c r="N5154"/>
      <c r="O5154"/>
      <c r="P5154"/>
      <c r="Q5154"/>
      <c r="R5154"/>
      <c r="S5154"/>
      <c r="T5154"/>
      <c r="U5154"/>
    </row>
    <row r="5155" spans="1:21" ht="15.75" customHeight="1">
      <c r="A5155"/>
      <c r="B5155"/>
      <c r="C5155"/>
      <c r="D5155"/>
      <c r="E5155"/>
      <c r="F5155"/>
      <c r="G5155"/>
      <c r="H5155"/>
      <c r="I5155" s="8"/>
      <c r="J5155" s="425"/>
      <c r="K5155"/>
      <c r="L5155"/>
      <c r="M5155"/>
      <c r="N5155"/>
      <c r="O5155"/>
      <c r="P5155"/>
      <c r="Q5155"/>
      <c r="R5155"/>
      <c r="S5155"/>
      <c r="T5155"/>
      <c r="U5155"/>
    </row>
    <row r="5156" spans="1:21" ht="15.75" customHeight="1">
      <c r="A5156"/>
      <c r="B5156"/>
      <c r="C5156"/>
      <c r="D5156"/>
      <c r="E5156"/>
      <c r="F5156"/>
      <c r="G5156"/>
      <c r="H5156"/>
      <c r="I5156" s="8"/>
      <c r="J5156" s="425"/>
      <c r="K5156"/>
      <c r="L5156"/>
      <c r="M5156"/>
      <c r="N5156"/>
      <c r="O5156"/>
      <c r="P5156"/>
      <c r="Q5156"/>
      <c r="R5156"/>
      <c r="S5156"/>
      <c r="T5156"/>
      <c r="U5156"/>
    </row>
    <row r="5157" spans="1:21" ht="15.75" customHeight="1">
      <c r="A5157"/>
      <c r="B5157"/>
      <c r="C5157"/>
      <c r="D5157"/>
      <c r="E5157"/>
      <c r="F5157"/>
      <c r="G5157"/>
      <c r="H5157"/>
      <c r="I5157" s="8"/>
      <c r="J5157" s="425"/>
      <c r="K5157"/>
      <c r="L5157"/>
      <c r="M5157"/>
      <c r="N5157"/>
      <c r="O5157"/>
      <c r="P5157"/>
      <c r="Q5157"/>
      <c r="R5157"/>
      <c r="S5157"/>
      <c r="T5157"/>
      <c r="U5157"/>
    </row>
    <row r="5158" spans="1:21" ht="15.75" customHeight="1">
      <c r="A5158"/>
      <c r="B5158"/>
      <c r="C5158"/>
      <c r="D5158"/>
      <c r="E5158"/>
      <c r="F5158"/>
      <c r="G5158"/>
      <c r="H5158"/>
      <c r="I5158" s="8"/>
      <c r="J5158" s="425"/>
      <c r="K5158"/>
      <c r="L5158"/>
      <c r="M5158"/>
      <c r="N5158"/>
      <c r="O5158"/>
      <c r="P5158"/>
      <c r="Q5158"/>
      <c r="R5158"/>
      <c r="S5158"/>
      <c r="T5158"/>
      <c r="U5158"/>
    </row>
    <row r="5159" spans="1:21" ht="15.75" customHeight="1">
      <c r="A5159"/>
      <c r="B5159"/>
      <c r="C5159"/>
      <c r="D5159"/>
      <c r="E5159"/>
      <c r="F5159"/>
      <c r="G5159"/>
      <c r="H5159"/>
      <c r="I5159" s="8"/>
      <c r="J5159" s="425"/>
      <c r="K5159"/>
      <c r="L5159"/>
      <c r="M5159"/>
      <c r="N5159"/>
      <c r="O5159"/>
      <c r="P5159"/>
      <c r="Q5159"/>
      <c r="R5159"/>
      <c r="S5159"/>
      <c r="T5159"/>
      <c r="U5159"/>
    </row>
    <row r="5160" spans="1:21" ht="15.75" customHeight="1">
      <c r="A5160"/>
      <c r="B5160"/>
      <c r="C5160"/>
      <c r="D5160"/>
      <c r="E5160"/>
      <c r="F5160"/>
      <c r="G5160"/>
      <c r="H5160"/>
      <c r="I5160" s="8"/>
      <c r="J5160" s="425"/>
      <c r="K5160"/>
      <c r="L5160"/>
      <c r="M5160"/>
      <c r="N5160"/>
      <c r="O5160"/>
      <c r="P5160"/>
      <c r="Q5160"/>
      <c r="R5160"/>
      <c r="S5160"/>
      <c r="T5160"/>
      <c r="U5160"/>
    </row>
    <row r="5161" spans="1:21" ht="15.75" customHeight="1">
      <c r="A5161"/>
      <c r="B5161"/>
      <c r="C5161"/>
      <c r="D5161"/>
      <c r="E5161"/>
      <c r="F5161"/>
      <c r="G5161"/>
      <c r="H5161"/>
      <c r="I5161" s="8"/>
      <c r="J5161" s="425"/>
      <c r="K5161"/>
      <c r="L5161"/>
      <c r="M5161"/>
      <c r="N5161"/>
      <c r="O5161"/>
      <c r="P5161"/>
      <c r="Q5161"/>
      <c r="R5161"/>
      <c r="S5161"/>
      <c r="T5161"/>
      <c r="U5161"/>
    </row>
    <row r="5162" spans="1:21" ht="15.75" customHeight="1">
      <c r="A5162"/>
      <c r="B5162"/>
      <c r="C5162"/>
      <c r="D5162"/>
      <c r="E5162"/>
      <c r="F5162"/>
      <c r="G5162"/>
      <c r="H5162"/>
      <c r="I5162" s="8"/>
      <c r="J5162" s="425"/>
      <c r="K5162"/>
      <c r="L5162"/>
      <c r="M5162"/>
      <c r="N5162"/>
      <c r="O5162"/>
      <c r="P5162"/>
      <c r="Q5162"/>
      <c r="R5162"/>
      <c r="S5162"/>
      <c r="T5162"/>
      <c r="U5162"/>
    </row>
    <row r="5163" spans="1:21" ht="15.75" customHeight="1">
      <c r="A5163"/>
      <c r="B5163"/>
      <c r="C5163"/>
      <c r="D5163"/>
      <c r="E5163"/>
      <c r="F5163"/>
      <c r="G5163"/>
      <c r="H5163"/>
      <c r="I5163" s="8"/>
      <c r="J5163" s="425"/>
      <c r="K5163"/>
      <c r="L5163"/>
      <c r="M5163"/>
      <c r="N5163"/>
      <c r="O5163"/>
      <c r="P5163"/>
      <c r="Q5163"/>
      <c r="R5163"/>
      <c r="S5163"/>
      <c r="T5163"/>
      <c r="U5163"/>
    </row>
    <row r="5164" spans="1:21" ht="15.75" customHeight="1">
      <c r="A5164"/>
      <c r="B5164"/>
      <c r="C5164"/>
      <c r="D5164"/>
      <c r="E5164"/>
      <c r="F5164"/>
      <c r="G5164"/>
      <c r="H5164"/>
      <c r="I5164" s="8"/>
      <c r="J5164" s="425"/>
      <c r="K5164"/>
      <c r="L5164"/>
      <c r="M5164"/>
      <c r="N5164"/>
      <c r="O5164"/>
      <c r="P5164"/>
      <c r="Q5164"/>
      <c r="R5164"/>
      <c r="S5164"/>
      <c r="T5164"/>
      <c r="U5164"/>
    </row>
    <row r="5165" spans="1:21" ht="15.75" customHeight="1">
      <c r="A5165"/>
      <c r="B5165"/>
      <c r="C5165"/>
      <c r="D5165"/>
      <c r="E5165"/>
      <c r="F5165"/>
      <c r="G5165"/>
      <c r="H5165"/>
      <c r="I5165" s="8"/>
      <c r="J5165" s="425"/>
      <c r="K5165"/>
      <c r="L5165"/>
      <c r="M5165"/>
      <c r="N5165"/>
      <c r="O5165"/>
      <c r="P5165"/>
      <c r="Q5165"/>
      <c r="R5165"/>
      <c r="S5165"/>
      <c r="T5165"/>
      <c r="U5165"/>
    </row>
    <row r="5166" spans="1:21" ht="15.75" customHeight="1">
      <c r="A5166"/>
      <c r="B5166"/>
      <c r="C5166"/>
      <c r="D5166"/>
      <c r="E5166"/>
      <c r="F5166"/>
      <c r="G5166"/>
      <c r="H5166"/>
      <c r="I5166" s="8"/>
      <c r="J5166" s="425"/>
      <c r="K5166"/>
      <c r="L5166"/>
      <c r="M5166"/>
      <c r="N5166"/>
      <c r="O5166"/>
      <c r="P5166"/>
      <c r="Q5166"/>
      <c r="R5166"/>
      <c r="S5166"/>
      <c r="T5166"/>
      <c r="U5166"/>
    </row>
    <row r="5167" spans="1:21" ht="15.75" customHeight="1">
      <c r="A5167"/>
      <c r="B5167"/>
      <c r="C5167"/>
      <c r="D5167"/>
      <c r="E5167"/>
      <c r="F5167"/>
      <c r="G5167"/>
      <c r="H5167"/>
      <c r="I5167" s="8"/>
      <c r="J5167" s="425"/>
      <c r="K5167"/>
      <c r="L5167"/>
      <c r="M5167"/>
      <c r="N5167"/>
      <c r="O5167"/>
      <c r="P5167"/>
      <c r="Q5167"/>
      <c r="R5167"/>
      <c r="S5167"/>
      <c r="T5167"/>
      <c r="U5167"/>
    </row>
    <row r="5168" spans="1:21" ht="15.75" customHeight="1">
      <c r="A5168"/>
      <c r="B5168"/>
      <c r="C5168"/>
      <c r="D5168"/>
      <c r="E5168"/>
      <c r="F5168"/>
      <c r="G5168"/>
      <c r="H5168"/>
      <c r="I5168" s="8"/>
      <c r="J5168" s="425"/>
      <c r="K5168"/>
      <c r="L5168"/>
      <c r="M5168"/>
      <c r="N5168"/>
      <c r="O5168"/>
      <c r="P5168"/>
      <c r="Q5168"/>
      <c r="R5168"/>
      <c r="S5168"/>
      <c r="T5168"/>
      <c r="U5168"/>
    </row>
    <row r="5169" spans="1:21" ht="15.75" customHeight="1">
      <c r="A5169"/>
      <c r="B5169"/>
      <c r="C5169"/>
      <c r="D5169"/>
      <c r="E5169"/>
      <c r="F5169"/>
      <c r="G5169"/>
      <c r="H5169"/>
      <c r="I5169" s="8"/>
      <c r="J5169" s="425"/>
      <c r="K5169"/>
      <c r="L5169"/>
      <c r="M5169"/>
      <c r="N5169"/>
      <c r="O5169"/>
      <c r="P5169"/>
      <c r="Q5169"/>
      <c r="R5169"/>
      <c r="S5169"/>
      <c r="T5169"/>
      <c r="U5169"/>
    </row>
    <row r="5170" spans="1:21" ht="15.75" customHeight="1">
      <c r="A5170"/>
      <c r="B5170"/>
      <c r="C5170"/>
      <c r="D5170"/>
      <c r="E5170"/>
      <c r="F5170"/>
      <c r="G5170"/>
      <c r="H5170"/>
      <c r="I5170" s="8"/>
      <c r="J5170" s="425"/>
      <c r="K5170"/>
      <c r="L5170"/>
      <c r="M5170"/>
      <c r="N5170"/>
      <c r="O5170"/>
      <c r="P5170"/>
      <c r="Q5170"/>
      <c r="R5170"/>
      <c r="S5170"/>
      <c r="T5170"/>
      <c r="U5170"/>
    </row>
    <row r="5171" spans="1:21" ht="15.75" customHeight="1">
      <c r="A5171"/>
      <c r="B5171"/>
      <c r="C5171"/>
      <c r="D5171"/>
      <c r="E5171"/>
      <c r="F5171"/>
      <c r="G5171"/>
      <c r="H5171"/>
      <c r="I5171" s="8"/>
      <c r="J5171" s="425"/>
      <c r="K5171"/>
      <c r="L5171"/>
      <c r="M5171"/>
      <c r="N5171"/>
      <c r="O5171"/>
      <c r="P5171"/>
      <c r="Q5171"/>
      <c r="R5171"/>
      <c r="S5171"/>
      <c r="T5171"/>
      <c r="U5171"/>
    </row>
    <row r="5172" spans="1:21" ht="15.75" customHeight="1">
      <c r="A5172"/>
      <c r="B5172"/>
      <c r="C5172"/>
      <c r="D5172"/>
      <c r="E5172"/>
      <c r="F5172"/>
      <c r="G5172"/>
      <c r="H5172"/>
      <c r="I5172" s="8"/>
      <c r="J5172" s="425"/>
      <c r="K5172"/>
      <c r="L5172"/>
      <c r="M5172"/>
      <c r="N5172"/>
      <c r="O5172"/>
      <c r="P5172"/>
      <c r="Q5172"/>
      <c r="R5172"/>
      <c r="S5172"/>
      <c r="T5172"/>
      <c r="U5172"/>
    </row>
    <row r="5173" spans="1:21" ht="15.75" customHeight="1">
      <c r="A5173"/>
      <c r="B5173"/>
      <c r="C5173"/>
      <c r="D5173"/>
      <c r="E5173"/>
      <c r="F5173"/>
      <c r="G5173"/>
      <c r="H5173"/>
      <c r="I5173" s="8"/>
      <c r="J5173" s="425"/>
      <c r="K5173"/>
      <c r="L5173"/>
      <c r="M5173"/>
      <c r="N5173"/>
      <c r="O5173"/>
      <c r="P5173"/>
      <c r="Q5173"/>
      <c r="R5173"/>
      <c r="S5173"/>
      <c r="T5173"/>
      <c r="U5173"/>
    </row>
    <row r="5174" spans="1:21" ht="15.75" customHeight="1">
      <c r="A5174"/>
      <c r="B5174"/>
      <c r="C5174"/>
      <c r="D5174"/>
      <c r="E5174"/>
      <c r="F5174"/>
      <c r="G5174"/>
      <c r="H5174"/>
      <c r="I5174" s="8"/>
      <c r="J5174" s="425"/>
      <c r="K5174"/>
      <c r="L5174"/>
      <c r="M5174"/>
      <c r="N5174"/>
      <c r="O5174"/>
      <c r="P5174"/>
      <c r="Q5174"/>
      <c r="R5174"/>
      <c r="S5174"/>
      <c r="T5174"/>
      <c r="U5174"/>
    </row>
    <row r="5175" spans="1:21" ht="15.75" customHeight="1">
      <c r="A5175"/>
      <c r="B5175"/>
      <c r="C5175"/>
      <c r="D5175"/>
      <c r="E5175"/>
      <c r="F5175"/>
      <c r="G5175"/>
      <c r="H5175"/>
      <c r="I5175" s="8"/>
      <c r="J5175" s="425"/>
      <c r="K5175"/>
      <c r="L5175"/>
      <c r="M5175"/>
      <c r="N5175"/>
      <c r="O5175"/>
      <c r="P5175"/>
      <c r="Q5175"/>
      <c r="R5175"/>
      <c r="S5175"/>
      <c r="T5175"/>
      <c r="U5175"/>
    </row>
    <row r="5176" spans="1:21" ht="15.75" customHeight="1">
      <c r="A5176"/>
      <c r="B5176"/>
      <c r="C5176"/>
      <c r="D5176"/>
      <c r="E5176"/>
      <c r="F5176"/>
      <c r="G5176"/>
      <c r="H5176"/>
      <c r="I5176" s="8"/>
      <c r="J5176" s="425"/>
      <c r="K5176"/>
      <c r="L5176"/>
      <c r="M5176"/>
      <c r="N5176"/>
      <c r="O5176"/>
      <c r="P5176"/>
      <c r="Q5176"/>
      <c r="R5176"/>
      <c r="S5176"/>
      <c r="T5176"/>
      <c r="U5176"/>
    </row>
    <row r="5177" spans="1:21" ht="15.75" customHeight="1">
      <c r="A5177"/>
      <c r="B5177"/>
      <c r="C5177"/>
      <c r="D5177"/>
      <c r="E5177"/>
      <c r="F5177"/>
      <c r="G5177"/>
      <c r="H5177"/>
      <c r="I5177" s="8"/>
      <c r="J5177" s="425"/>
      <c r="K5177"/>
      <c r="L5177"/>
      <c r="M5177"/>
      <c r="N5177"/>
      <c r="O5177"/>
      <c r="P5177"/>
      <c r="Q5177"/>
      <c r="R5177"/>
      <c r="S5177"/>
      <c r="T5177"/>
      <c r="U5177"/>
    </row>
    <row r="5178" spans="1:21" ht="15.75" customHeight="1">
      <c r="A5178"/>
      <c r="B5178"/>
      <c r="C5178"/>
      <c r="D5178"/>
      <c r="E5178"/>
      <c r="F5178"/>
      <c r="G5178"/>
      <c r="H5178"/>
      <c r="I5178" s="8"/>
      <c r="J5178" s="425"/>
      <c r="K5178"/>
      <c r="L5178"/>
      <c r="M5178"/>
      <c r="N5178"/>
      <c r="O5178"/>
      <c r="P5178"/>
      <c r="Q5178"/>
      <c r="R5178"/>
      <c r="S5178"/>
      <c r="T5178"/>
      <c r="U5178"/>
    </row>
    <row r="5179" spans="1:21" ht="15.75" customHeight="1">
      <c r="A5179"/>
      <c r="B5179"/>
      <c r="C5179"/>
      <c r="D5179"/>
      <c r="E5179"/>
      <c r="F5179"/>
      <c r="G5179"/>
      <c r="H5179"/>
      <c r="I5179" s="8"/>
      <c r="J5179" s="425"/>
      <c r="K5179"/>
      <c r="L5179"/>
      <c r="M5179"/>
      <c r="N5179"/>
      <c r="O5179"/>
      <c r="P5179"/>
      <c r="Q5179"/>
      <c r="R5179"/>
      <c r="S5179"/>
      <c r="T5179"/>
      <c r="U5179"/>
    </row>
    <row r="5180" spans="1:21" ht="15.75" customHeight="1">
      <c r="A5180"/>
      <c r="B5180"/>
      <c r="C5180"/>
      <c r="D5180"/>
      <c r="E5180"/>
      <c r="F5180"/>
      <c r="G5180"/>
      <c r="H5180"/>
      <c r="I5180" s="8"/>
      <c r="J5180" s="425"/>
      <c r="K5180"/>
      <c r="L5180"/>
      <c r="M5180"/>
      <c r="N5180"/>
      <c r="O5180"/>
      <c r="P5180"/>
      <c r="Q5180"/>
      <c r="R5180"/>
      <c r="S5180"/>
      <c r="T5180"/>
      <c r="U5180"/>
    </row>
    <row r="5181" spans="1:21" ht="15.75" customHeight="1">
      <c r="A5181"/>
      <c r="B5181"/>
      <c r="C5181"/>
      <c r="D5181"/>
      <c r="E5181"/>
      <c r="F5181"/>
      <c r="G5181"/>
      <c r="H5181"/>
      <c r="I5181" s="8"/>
      <c r="J5181" s="425"/>
      <c r="K5181"/>
      <c r="L5181"/>
      <c r="M5181"/>
      <c r="N5181"/>
      <c r="O5181"/>
      <c r="P5181"/>
      <c r="Q5181"/>
      <c r="R5181"/>
      <c r="S5181"/>
      <c r="T5181"/>
      <c r="U5181"/>
    </row>
    <row r="5182" spans="1:21" ht="15.75" customHeight="1">
      <c r="A5182"/>
      <c r="B5182"/>
      <c r="C5182"/>
      <c r="D5182"/>
      <c r="E5182"/>
      <c r="F5182"/>
      <c r="G5182"/>
      <c r="H5182"/>
      <c r="I5182" s="8"/>
      <c r="J5182" s="425"/>
      <c r="K5182"/>
      <c r="L5182"/>
      <c r="M5182"/>
      <c r="N5182"/>
      <c r="O5182"/>
      <c r="P5182"/>
      <c r="Q5182"/>
      <c r="R5182"/>
      <c r="S5182"/>
      <c r="T5182"/>
      <c r="U5182"/>
    </row>
    <row r="5183" spans="1:21" ht="15.75" customHeight="1">
      <c r="A5183"/>
      <c r="B5183"/>
      <c r="C5183"/>
      <c r="D5183"/>
      <c r="E5183"/>
      <c r="F5183"/>
      <c r="G5183"/>
      <c r="H5183"/>
      <c r="I5183" s="8"/>
      <c r="J5183" s="425"/>
      <c r="K5183"/>
      <c r="L5183"/>
      <c r="M5183"/>
      <c r="N5183"/>
      <c r="O5183"/>
      <c r="P5183"/>
      <c r="Q5183"/>
      <c r="R5183"/>
      <c r="S5183"/>
      <c r="T5183"/>
      <c r="U5183"/>
    </row>
    <row r="5184" spans="1:21" ht="15.75" customHeight="1">
      <c r="A5184"/>
      <c r="B5184"/>
      <c r="C5184"/>
      <c r="D5184"/>
      <c r="E5184"/>
      <c r="F5184"/>
      <c r="G5184"/>
      <c r="H5184"/>
      <c r="I5184" s="8"/>
      <c r="J5184" s="425"/>
      <c r="K5184"/>
      <c r="L5184"/>
      <c r="M5184"/>
      <c r="N5184"/>
      <c r="O5184"/>
      <c r="P5184"/>
      <c r="Q5184"/>
      <c r="R5184"/>
      <c r="S5184"/>
      <c r="T5184"/>
      <c r="U5184"/>
    </row>
    <row r="5185" spans="1:21" ht="15.75" customHeight="1">
      <c r="A5185"/>
      <c r="B5185"/>
      <c r="C5185"/>
      <c r="D5185"/>
      <c r="E5185"/>
      <c r="F5185"/>
      <c r="G5185"/>
      <c r="H5185"/>
      <c r="I5185" s="8"/>
      <c r="J5185" s="425"/>
      <c r="K5185"/>
      <c r="L5185"/>
      <c r="M5185"/>
      <c r="N5185"/>
      <c r="O5185"/>
      <c r="P5185"/>
      <c r="Q5185"/>
      <c r="R5185"/>
      <c r="S5185"/>
      <c r="T5185"/>
      <c r="U5185"/>
    </row>
    <row r="5186" spans="1:21" ht="15.75" customHeight="1">
      <c r="A5186"/>
      <c r="B5186"/>
      <c r="C5186"/>
      <c r="D5186"/>
      <c r="E5186"/>
      <c r="F5186"/>
      <c r="G5186"/>
      <c r="H5186"/>
      <c r="I5186" s="8"/>
      <c r="J5186" s="425"/>
      <c r="K5186"/>
      <c r="L5186"/>
      <c r="M5186"/>
      <c r="N5186"/>
      <c r="O5186"/>
      <c r="P5186"/>
      <c r="Q5186"/>
      <c r="R5186"/>
      <c r="S5186"/>
      <c r="T5186"/>
      <c r="U5186"/>
    </row>
    <row r="5187" spans="1:21" ht="15.75" customHeight="1">
      <c r="A5187"/>
      <c r="B5187"/>
      <c r="C5187"/>
      <c r="D5187"/>
      <c r="E5187"/>
      <c r="F5187"/>
      <c r="G5187"/>
      <c r="H5187"/>
      <c r="I5187" s="8"/>
      <c r="J5187" s="425"/>
      <c r="K5187"/>
      <c r="L5187"/>
      <c r="M5187"/>
      <c r="N5187"/>
      <c r="O5187"/>
      <c r="P5187"/>
      <c r="Q5187"/>
      <c r="R5187"/>
      <c r="S5187"/>
      <c r="T5187"/>
      <c r="U5187"/>
    </row>
    <row r="5188" spans="1:21" ht="15.75" customHeight="1">
      <c r="A5188"/>
      <c r="B5188"/>
      <c r="C5188"/>
      <c r="D5188"/>
      <c r="E5188"/>
      <c r="F5188"/>
      <c r="G5188"/>
      <c r="H5188"/>
      <c r="I5188" s="8"/>
      <c r="J5188" s="425"/>
      <c r="K5188"/>
      <c r="L5188"/>
      <c r="M5188"/>
      <c r="N5188"/>
      <c r="O5188"/>
      <c r="P5188"/>
      <c r="Q5188"/>
      <c r="R5188"/>
      <c r="S5188"/>
      <c r="T5188"/>
      <c r="U5188"/>
    </row>
    <row r="5189" spans="1:21" ht="15.75" customHeight="1">
      <c r="A5189"/>
      <c r="B5189"/>
      <c r="C5189"/>
      <c r="D5189"/>
      <c r="E5189"/>
      <c r="F5189"/>
      <c r="G5189"/>
      <c r="H5189"/>
      <c r="I5189" s="8"/>
      <c r="J5189" s="425"/>
      <c r="K5189"/>
      <c r="L5189"/>
      <c r="M5189"/>
      <c r="N5189"/>
      <c r="O5189"/>
      <c r="P5189"/>
      <c r="Q5189"/>
      <c r="R5189"/>
      <c r="S5189"/>
      <c r="T5189"/>
      <c r="U5189"/>
    </row>
    <row r="5190" spans="1:21" ht="15.75" customHeight="1">
      <c r="A5190"/>
      <c r="B5190"/>
      <c r="C5190"/>
      <c r="D5190"/>
      <c r="E5190"/>
      <c r="F5190"/>
      <c r="G5190"/>
      <c r="H5190"/>
      <c r="I5190" s="8"/>
      <c r="J5190" s="425"/>
      <c r="K5190"/>
      <c r="L5190"/>
      <c r="M5190"/>
      <c r="N5190"/>
      <c r="O5190"/>
      <c r="P5190"/>
      <c r="Q5190"/>
      <c r="R5190"/>
      <c r="S5190"/>
      <c r="T5190"/>
      <c r="U5190"/>
    </row>
    <row r="5191" spans="1:21" ht="15.75" customHeight="1">
      <c r="A5191"/>
      <c r="B5191"/>
      <c r="C5191"/>
      <c r="D5191"/>
      <c r="E5191"/>
      <c r="F5191"/>
      <c r="G5191"/>
      <c r="H5191"/>
      <c r="I5191" s="8"/>
      <c r="J5191" s="425"/>
      <c r="K5191"/>
      <c r="L5191"/>
      <c r="M5191"/>
      <c r="N5191"/>
      <c r="O5191"/>
      <c r="P5191"/>
      <c r="Q5191"/>
      <c r="R5191"/>
      <c r="S5191"/>
      <c r="T5191"/>
      <c r="U5191"/>
    </row>
    <row r="5192" spans="1:21" ht="15.75" customHeight="1">
      <c r="A5192"/>
      <c r="B5192"/>
      <c r="C5192"/>
      <c r="D5192"/>
      <c r="E5192"/>
      <c r="F5192"/>
      <c r="G5192"/>
      <c r="H5192"/>
      <c r="I5192" s="8"/>
      <c r="J5192" s="425"/>
      <c r="K5192"/>
      <c r="L5192"/>
      <c r="M5192"/>
      <c r="N5192"/>
      <c r="O5192"/>
      <c r="P5192"/>
      <c r="Q5192"/>
      <c r="R5192"/>
      <c r="S5192"/>
      <c r="T5192"/>
      <c r="U5192"/>
    </row>
    <row r="5193" spans="1:21" ht="15.75" customHeight="1">
      <c r="A5193"/>
      <c r="B5193"/>
      <c r="C5193"/>
      <c r="D5193"/>
      <c r="E5193"/>
      <c r="F5193"/>
      <c r="G5193"/>
      <c r="H5193"/>
      <c r="I5193" s="8"/>
      <c r="J5193" s="425"/>
      <c r="K5193"/>
      <c r="L5193"/>
      <c r="M5193"/>
      <c r="N5193"/>
      <c r="O5193"/>
      <c r="P5193"/>
      <c r="Q5193"/>
      <c r="R5193"/>
      <c r="S5193"/>
      <c r="T5193"/>
      <c r="U5193"/>
    </row>
    <row r="5194" spans="1:21" ht="15.75" customHeight="1">
      <c r="A5194"/>
      <c r="B5194"/>
      <c r="C5194"/>
      <c r="D5194"/>
      <c r="E5194"/>
      <c r="F5194"/>
      <c r="G5194"/>
      <c r="H5194"/>
      <c r="I5194" s="8"/>
      <c r="J5194" s="425"/>
      <c r="K5194"/>
      <c r="L5194"/>
      <c r="M5194"/>
      <c r="N5194"/>
      <c r="O5194"/>
      <c r="P5194"/>
      <c r="Q5194"/>
      <c r="R5194"/>
      <c r="S5194"/>
      <c r="T5194"/>
      <c r="U5194"/>
    </row>
    <row r="5195" spans="1:21" ht="15.75" customHeight="1">
      <c r="A5195"/>
      <c r="B5195"/>
      <c r="C5195"/>
      <c r="D5195"/>
      <c r="E5195"/>
      <c r="F5195"/>
      <c r="G5195"/>
      <c r="H5195"/>
      <c r="I5195" s="8"/>
      <c r="J5195" s="425"/>
      <c r="K5195"/>
      <c r="L5195"/>
      <c r="M5195"/>
      <c r="N5195"/>
      <c r="O5195"/>
      <c r="P5195"/>
      <c r="Q5195"/>
      <c r="R5195"/>
      <c r="S5195"/>
      <c r="T5195"/>
      <c r="U5195"/>
    </row>
    <row r="5196" spans="1:21" ht="15.75" customHeight="1">
      <c r="A5196"/>
      <c r="B5196"/>
      <c r="C5196"/>
      <c r="D5196"/>
      <c r="E5196"/>
      <c r="F5196"/>
      <c r="G5196"/>
      <c r="H5196"/>
      <c r="I5196" s="8"/>
      <c r="J5196" s="425"/>
      <c r="K5196"/>
      <c r="L5196"/>
      <c r="M5196"/>
      <c r="N5196"/>
      <c r="O5196"/>
      <c r="P5196"/>
      <c r="Q5196"/>
      <c r="R5196"/>
      <c r="S5196"/>
      <c r="T5196"/>
      <c r="U5196"/>
    </row>
    <row r="5197" spans="1:21" ht="15.75" customHeight="1">
      <c r="A5197"/>
      <c r="B5197"/>
      <c r="C5197"/>
      <c r="D5197"/>
      <c r="E5197"/>
      <c r="F5197"/>
      <c r="G5197"/>
      <c r="H5197"/>
      <c r="I5197" s="8"/>
      <c r="J5197" s="425"/>
      <c r="K5197"/>
      <c r="L5197"/>
      <c r="M5197"/>
      <c r="N5197"/>
      <c r="O5197"/>
      <c r="P5197"/>
      <c r="Q5197"/>
      <c r="R5197"/>
      <c r="S5197"/>
      <c r="T5197"/>
      <c r="U5197"/>
    </row>
    <row r="5198" spans="1:21" ht="15.75" customHeight="1">
      <c r="A5198"/>
      <c r="B5198"/>
      <c r="C5198"/>
      <c r="D5198"/>
      <c r="E5198"/>
      <c r="F5198"/>
      <c r="G5198"/>
      <c r="H5198"/>
      <c r="I5198" s="8"/>
      <c r="J5198" s="425"/>
      <c r="K5198"/>
      <c r="L5198"/>
      <c r="M5198"/>
      <c r="N5198"/>
      <c r="O5198"/>
      <c r="P5198"/>
      <c r="Q5198"/>
      <c r="R5198"/>
      <c r="S5198"/>
      <c r="T5198"/>
      <c r="U5198"/>
    </row>
    <row r="5199" spans="1:21" ht="15.75" customHeight="1">
      <c r="A5199"/>
      <c r="B5199"/>
      <c r="C5199"/>
      <c r="D5199"/>
      <c r="E5199"/>
      <c r="F5199"/>
      <c r="G5199"/>
      <c r="H5199"/>
      <c r="I5199" s="8"/>
      <c r="J5199" s="425"/>
      <c r="K5199"/>
      <c r="L5199"/>
      <c r="M5199"/>
      <c r="N5199"/>
      <c r="O5199"/>
      <c r="P5199"/>
      <c r="Q5199"/>
      <c r="R5199"/>
      <c r="S5199"/>
      <c r="T5199"/>
      <c r="U5199"/>
    </row>
    <row r="5200" spans="1:21" ht="15.75" customHeight="1">
      <c r="A5200"/>
      <c r="B5200"/>
      <c r="C5200"/>
      <c r="D5200"/>
      <c r="E5200"/>
      <c r="F5200"/>
      <c r="G5200"/>
      <c r="H5200"/>
      <c r="I5200" s="8"/>
      <c r="J5200" s="425"/>
      <c r="K5200"/>
      <c r="L5200"/>
      <c r="M5200"/>
      <c r="N5200"/>
      <c r="O5200"/>
      <c r="P5200"/>
      <c r="Q5200"/>
      <c r="R5200"/>
      <c r="S5200"/>
      <c r="T5200"/>
      <c r="U5200"/>
    </row>
    <row r="5201" spans="1:21" ht="15.75" customHeight="1">
      <c r="A5201"/>
      <c r="B5201"/>
      <c r="C5201"/>
      <c r="D5201"/>
      <c r="E5201"/>
      <c r="F5201"/>
      <c r="G5201"/>
      <c r="H5201"/>
      <c r="I5201" s="8"/>
      <c r="J5201" s="425"/>
      <c r="K5201"/>
      <c r="L5201"/>
      <c r="M5201"/>
      <c r="N5201"/>
      <c r="O5201"/>
      <c r="P5201"/>
      <c r="Q5201"/>
      <c r="R5201"/>
      <c r="S5201"/>
      <c r="T5201"/>
      <c r="U5201"/>
    </row>
    <row r="5202" spans="1:21" ht="15.75" customHeight="1">
      <c r="A5202"/>
      <c r="B5202"/>
      <c r="C5202"/>
      <c r="D5202"/>
      <c r="E5202"/>
      <c r="F5202"/>
      <c r="G5202"/>
      <c r="H5202"/>
      <c r="I5202" s="8"/>
      <c r="J5202" s="425"/>
      <c r="K5202"/>
      <c r="L5202"/>
      <c r="M5202"/>
      <c r="N5202"/>
      <c r="O5202"/>
      <c r="P5202"/>
      <c r="Q5202"/>
      <c r="R5202"/>
      <c r="S5202"/>
      <c r="T5202"/>
      <c r="U5202"/>
    </row>
    <row r="5203" spans="1:21" ht="15.75" customHeight="1">
      <c r="A5203"/>
      <c r="B5203"/>
      <c r="C5203"/>
      <c r="D5203"/>
      <c r="E5203"/>
      <c r="F5203"/>
      <c r="G5203"/>
      <c r="H5203"/>
      <c r="I5203" s="8"/>
      <c r="J5203" s="425"/>
      <c r="K5203"/>
      <c r="L5203"/>
      <c r="M5203"/>
      <c r="N5203"/>
      <c r="O5203"/>
      <c r="P5203"/>
      <c r="Q5203"/>
      <c r="R5203"/>
      <c r="S5203"/>
      <c r="T5203"/>
      <c r="U5203"/>
    </row>
    <row r="5204" spans="1:21" ht="15.75" customHeight="1">
      <c r="A5204"/>
      <c r="B5204"/>
      <c r="C5204"/>
      <c r="D5204"/>
      <c r="E5204"/>
      <c r="F5204"/>
      <c r="G5204"/>
      <c r="H5204"/>
      <c r="I5204" s="8"/>
      <c r="J5204" s="425"/>
      <c r="K5204"/>
      <c r="L5204"/>
      <c r="M5204"/>
      <c r="N5204"/>
      <c r="O5204"/>
      <c r="P5204"/>
      <c r="Q5204"/>
      <c r="R5204"/>
      <c r="S5204"/>
      <c r="T5204"/>
      <c r="U5204"/>
    </row>
    <row r="5205" spans="1:21" ht="15.75" customHeight="1">
      <c r="A5205"/>
      <c r="B5205"/>
      <c r="C5205"/>
      <c r="D5205"/>
      <c r="E5205"/>
      <c r="F5205"/>
      <c r="G5205"/>
      <c r="H5205"/>
      <c r="I5205" s="8"/>
      <c r="J5205" s="425"/>
      <c r="K5205"/>
      <c r="L5205"/>
      <c r="M5205"/>
      <c r="N5205"/>
      <c r="O5205"/>
      <c r="P5205"/>
      <c r="Q5205"/>
      <c r="R5205"/>
      <c r="S5205"/>
      <c r="T5205"/>
      <c r="U5205"/>
    </row>
    <row r="5206" spans="1:21" ht="15.75" customHeight="1">
      <c r="A5206"/>
      <c r="B5206"/>
      <c r="C5206"/>
      <c r="D5206"/>
      <c r="E5206"/>
      <c r="F5206"/>
      <c r="G5206"/>
      <c r="H5206"/>
      <c r="I5206" s="8"/>
      <c r="J5206" s="425"/>
      <c r="K5206"/>
      <c r="L5206"/>
      <c r="M5206"/>
      <c r="N5206"/>
      <c r="O5206"/>
      <c r="P5206"/>
      <c r="Q5206"/>
      <c r="R5206"/>
      <c r="S5206"/>
      <c r="T5206"/>
      <c r="U5206"/>
    </row>
    <row r="5207" spans="1:21" ht="15.75" customHeight="1">
      <c r="A5207"/>
      <c r="B5207"/>
      <c r="C5207"/>
      <c r="D5207"/>
      <c r="E5207"/>
      <c r="F5207"/>
      <c r="G5207"/>
      <c r="H5207"/>
      <c r="I5207" s="8"/>
      <c r="J5207" s="425"/>
      <c r="K5207"/>
      <c r="L5207"/>
      <c r="M5207"/>
      <c r="N5207"/>
      <c r="O5207"/>
      <c r="P5207"/>
      <c r="Q5207"/>
      <c r="R5207"/>
      <c r="S5207"/>
      <c r="T5207"/>
      <c r="U5207"/>
    </row>
    <row r="5208" spans="1:21" ht="15.75" customHeight="1">
      <c r="A5208"/>
      <c r="B5208"/>
      <c r="C5208"/>
      <c r="D5208"/>
      <c r="E5208"/>
      <c r="F5208"/>
      <c r="G5208"/>
      <c r="H5208"/>
      <c r="I5208" s="8"/>
      <c r="J5208" s="425"/>
      <c r="K5208"/>
      <c r="L5208"/>
      <c r="M5208"/>
      <c r="N5208"/>
      <c r="O5208"/>
      <c r="P5208"/>
      <c r="Q5208"/>
      <c r="R5208"/>
      <c r="S5208"/>
      <c r="T5208"/>
      <c r="U5208"/>
    </row>
    <row r="5209" spans="1:21" ht="15.75" customHeight="1">
      <c r="A5209"/>
      <c r="B5209"/>
      <c r="C5209"/>
      <c r="D5209"/>
      <c r="E5209"/>
      <c r="F5209"/>
      <c r="G5209"/>
      <c r="H5209"/>
      <c r="I5209" s="8"/>
      <c r="J5209" s="425"/>
      <c r="K5209"/>
      <c r="L5209"/>
      <c r="M5209"/>
      <c r="N5209"/>
      <c r="O5209"/>
      <c r="P5209"/>
      <c r="Q5209"/>
      <c r="R5209"/>
      <c r="S5209"/>
      <c r="T5209"/>
      <c r="U5209"/>
    </row>
    <row r="5210" spans="1:21" ht="15.75" customHeight="1">
      <c r="A5210"/>
      <c r="B5210"/>
      <c r="C5210"/>
      <c r="D5210"/>
      <c r="E5210"/>
      <c r="F5210"/>
      <c r="G5210"/>
      <c r="H5210"/>
      <c r="I5210" s="8"/>
      <c r="J5210" s="425"/>
      <c r="K5210"/>
      <c r="L5210"/>
      <c r="M5210"/>
      <c r="N5210"/>
      <c r="O5210"/>
      <c r="P5210"/>
      <c r="Q5210"/>
      <c r="R5210"/>
      <c r="S5210"/>
      <c r="T5210"/>
      <c r="U5210"/>
    </row>
    <row r="5211" spans="1:21" ht="15.75" customHeight="1">
      <c r="A5211"/>
      <c r="B5211"/>
      <c r="C5211"/>
      <c r="D5211"/>
      <c r="E5211"/>
      <c r="F5211"/>
      <c r="G5211"/>
      <c r="H5211"/>
      <c r="I5211" s="8"/>
      <c r="J5211" s="425"/>
      <c r="K5211"/>
      <c r="L5211"/>
      <c r="M5211"/>
      <c r="N5211"/>
      <c r="O5211"/>
      <c r="P5211"/>
      <c r="Q5211"/>
      <c r="R5211"/>
      <c r="S5211"/>
      <c r="T5211"/>
      <c r="U5211"/>
    </row>
    <row r="5212" spans="1:21" ht="15.75" customHeight="1">
      <c r="A5212"/>
      <c r="B5212"/>
      <c r="C5212"/>
      <c r="D5212"/>
      <c r="E5212"/>
      <c r="F5212"/>
      <c r="G5212"/>
      <c r="H5212"/>
      <c r="I5212" s="8"/>
      <c r="J5212" s="425"/>
      <c r="K5212"/>
      <c r="L5212"/>
      <c r="M5212"/>
      <c r="N5212"/>
      <c r="O5212"/>
      <c r="P5212"/>
      <c r="Q5212"/>
      <c r="R5212"/>
      <c r="S5212"/>
      <c r="T5212"/>
      <c r="U5212"/>
    </row>
    <row r="5213" spans="1:21" ht="15.75" customHeight="1">
      <c r="A5213"/>
      <c r="B5213"/>
      <c r="C5213"/>
      <c r="D5213"/>
      <c r="E5213"/>
      <c r="F5213"/>
      <c r="G5213"/>
      <c r="H5213"/>
      <c r="I5213" s="8"/>
      <c r="J5213" s="425"/>
      <c r="K5213"/>
      <c r="L5213"/>
      <c r="M5213"/>
      <c r="N5213"/>
      <c r="O5213"/>
      <c r="P5213"/>
      <c r="Q5213"/>
      <c r="R5213"/>
      <c r="S5213"/>
      <c r="T5213"/>
      <c r="U5213"/>
    </row>
    <row r="5214" spans="1:21" ht="15.75" customHeight="1">
      <c r="A5214"/>
      <c r="B5214"/>
      <c r="C5214"/>
      <c r="D5214"/>
      <c r="E5214"/>
      <c r="F5214"/>
      <c r="G5214"/>
      <c r="H5214"/>
      <c r="I5214" s="8"/>
      <c r="J5214" s="425"/>
      <c r="K5214"/>
      <c r="L5214"/>
      <c r="M5214"/>
      <c r="N5214"/>
      <c r="O5214"/>
      <c r="P5214"/>
      <c r="Q5214"/>
      <c r="R5214"/>
      <c r="S5214"/>
      <c r="T5214"/>
      <c r="U5214"/>
    </row>
    <row r="5215" spans="1:21" ht="15.75" customHeight="1">
      <c r="A5215"/>
      <c r="B5215"/>
      <c r="C5215"/>
      <c r="D5215"/>
      <c r="E5215"/>
      <c r="F5215"/>
      <c r="G5215"/>
      <c r="H5215"/>
      <c r="I5215" s="8"/>
      <c r="J5215" s="425"/>
      <c r="K5215"/>
      <c r="L5215"/>
      <c r="M5215"/>
      <c r="N5215"/>
      <c r="O5215"/>
      <c r="P5215"/>
      <c r="Q5215"/>
      <c r="R5215"/>
      <c r="S5215"/>
      <c r="T5215"/>
      <c r="U5215"/>
    </row>
    <row r="5216" spans="1:21" ht="15.75" customHeight="1">
      <c r="A5216"/>
      <c r="B5216"/>
      <c r="C5216"/>
      <c r="D5216"/>
      <c r="E5216"/>
      <c r="F5216"/>
      <c r="G5216"/>
      <c r="H5216"/>
      <c r="I5216" s="8"/>
      <c r="J5216" s="425"/>
      <c r="K5216"/>
      <c r="L5216"/>
      <c r="M5216"/>
      <c r="N5216"/>
      <c r="O5216"/>
      <c r="P5216"/>
      <c r="Q5216"/>
      <c r="R5216"/>
      <c r="S5216"/>
      <c r="T5216"/>
      <c r="U5216"/>
    </row>
    <row r="5217" spans="1:21" ht="15.75" customHeight="1">
      <c r="A5217"/>
      <c r="B5217"/>
      <c r="C5217"/>
      <c r="D5217"/>
      <c r="E5217"/>
      <c r="F5217"/>
      <c r="G5217"/>
      <c r="H5217"/>
      <c r="I5217" s="8"/>
      <c r="J5217" s="425"/>
      <c r="K5217"/>
      <c r="L5217"/>
      <c r="M5217"/>
      <c r="N5217"/>
      <c r="O5217"/>
      <c r="P5217"/>
      <c r="Q5217"/>
      <c r="R5217"/>
      <c r="S5217"/>
      <c r="T5217"/>
      <c r="U5217"/>
    </row>
    <row r="5218" spans="1:21" ht="15.75" customHeight="1">
      <c r="A5218"/>
      <c r="B5218"/>
      <c r="C5218"/>
      <c r="D5218"/>
      <c r="E5218"/>
      <c r="F5218"/>
      <c r="G5218"/>
      <c r="H5218"/>
      <c r="I5218" s="8"/>
      <c r="J5218" s="425"/>
      <c r="K5218"/>
      <c r="L5218"/>
      <c r="M5218"/>
      <c r="N5218"/>
      <c r="O5218"/>
      <c r="P5218"/>
      <c r="Q5218"/>
      <c r="R5218"/>
      <c r="S5218"/>
      <c r="T5218"/>
      <c r="U5218"/>
    </row>
    <row r="5219" spans="1:21" ht="15.75" customHeight="1">
      <c r="A5219"/>
      <c r="B5219"/>
      <c r="C5219"/>
      <c r="D5219"/>
      <c r="E5219"/>
      <c r="F5219"/>
      <c r="G5219"/>
      <c r="H5219"/>
      <c r="I5219" s="8"/>
      <c r="J5219" s="425"/>
      <c r="K5219"/>
      <c r="L5219"/>
      <c r="M5219"/>
      <c r="N5219"/>
      <c r="O5219"/>
      <c r="P5219"/>
      <c r="Q5219"/>
      <c r="R5219"/>
      <c r="S5219"/>
      <c r="T5219"/>
      <c r="U5219"/>
    </row>
    <row r="5220" spans="1:21" ht="15.75" customHeight="1">
      <c r="A5220"/>
      <c r="B5220"/>
      <c r="C5220"/>
      <c r="D5220"/>
      <c r="E5220"/>
      <c r="F5220"/>
      <c r="G5220"/>
      <c r="H5220"/>
      <c r="I5220" s="8"/>
      <c r="J5220" s="425"/>
      <c r="K5220"/>
      <c r="L5220"/>
      <c r="M5220"/>
      <c r="N5220"/>
      <c r="O5220"/>
      <c r="P5220"/>
      <c r="Q5220"/>
      <c r="R5220"/>
      <c r="S5220"/>
      <c r="T5220"/>
      <c r="U5220"/>
    </row>
    <row r="5221" spans="1:21" ht="15.75" customHeight="1">
      <c r="A5221"/>
      <c r="B5221"/>
      <c r="C5221"/>
      <c r="D5221"/>
      <c r="E5221"/>
      <c r="F5221"/>
      <c r="G5221"/>
      <c r="H5221"/>
      <c r="I5221" s="8"/>
      <c r="J5221" s="425"/>
      <c r="K5221"/>
      <c r="L5221"/>
      <c r="M5221"/>
      <c r="N5221"/>
      <c r="O5221"/>
      <c r="P5221"/>
      <c r="Q5221"/>
      <c r="R5221"/>
      <c r="S5221"/>
      <c r="T5221"/>
      <c r="U5221"/>
    </row>
    <row r="5222" spans="1:21" ht="15.75" customHeight="1">
      <c r="A5222"/>
      <c r="B5222"/>
      <c r="C5222"/>
      <c r="D5222"/>
      <c r="E5222"/>
      <c r="F5222"/>
      <c r="G5222"/>
      <c r="H5222"/>
      <c r="I5222" s="8"/>
      <c r="J5222" s="425"/>
      <c r="K5222"/>
      <c r="L5222"/>
      <c r="M5222"/>
      <c r="N5222"/>
      <c r="O5222"/>
      <c r="P5222"/>
      <c r="Q5222"/>
      <c r="R5222"/>
      <c r="S5222"/>
      <c r="T5222"/>
      <c r="U5222"/>
    </row>
    <row r="5223" spans="1:21" ht="15.75" customHeight="1">
      <c r="A5223"/>
      <c r="B5223"/>
      <c r="C5223"/>
      <c r="D5223"/>
      <c r="E5223"/>
      <c r="F5223"/>
      <c r="G5223"/>
      <c r="H5223"/>
      <c r="I5223" s="8"/>
      <c r="J5223" s="425"/>
      <c r="K5223"/>
      <c r="L5223"/>
      <c r="M5223"/>
      <c r="N5223"/>
      <c r="O5223"/>
      <c r="P5223"/>
      <c r="Q5223"/>
      <c r="R5223"/>
      <c r="S5223"/>
      <c r="T5223"/>
      <c r="U5223"/>
    </row>
    <row r="5224" spans="1:21" ht="15.75" customHeight="1">
      <c r="A5224"/>
      <c r="B5224"/>
      <c r="C5224"/>
      <c r="D5224"/>
      <c r="E5224"/>
      <c r="F5224"/>
      <c r="G5224"/>
      <c r="H5224"/>
      <c r="I5224" s="8"/>
      <c r="J5224" s="425"/>
      <c r="K5224"/>
      <c r="L5224"/>
      <c r="M5224"/>
      <c r="N5224"/>
      <c r="O5224"/>
      <c r="P5224"/>
      <c r="Q5224"/>
      <c r="R5224"/>
      <c r="S5224"/>
      <c r="T5224"/>
      <c r="U5224"/>
    </row>
    <row r="5225" spans="1:21" ht="15.75" customHeight="1">
      <c r="A5225"/>
      <c r="B5225"/>
      <c r="C5225"/>
      <c r="D5225"/>
      <c r="E5225"/>
      <c r="F5225"/>
      <c r="G5225"/>
      <c r="H5225"/>
      <c r="I5225" s="8"/>
      <c r="J5225" s="425"/>
      <c r="K5225"/>
      <c r="L5225"/>
      <c r="M5225"/>
      <c r="N5225"/>
      <c r="O5225"/>
      <c r="P5225"/>
      <c r="Q5225"/>
      <c r="R5225"/>
      <c r="S5225"/>
      <c r="T5225"/>
      <c r="U5225"/>
    </row>
    <row r="5226" spans="1:21" ht="15.75" customHeight="1">
      <c r="A5226"/>
      <c r="B5226"/>
      <c r="C5226"/>
      <c r="D5226"/>
      <c r="E5226"/>
      <c r="F5226"/>
      <c r="G5226"/>
      <c r="H5226"/>
      <c r="I5226" s="8"/>
      <c r="J5226" s="425"/>
      <c r="K5226"/>
      <c r="L5226"/>
      <c r="M5226"/>
      <c r="N5226"/>
      <c r="O5226"/>
      <c r="P5226"/>
      <c r="Q5226"/>
      <c r="R5226"/>
      <c r="S5226"/>
      <c r="T5226"/>
      <c r="U5226"/>
    </row>
    <row r="5227" spans="1:21" ht="15.75" customHeight="1">
      <c r="A5227"/>
      <c r="B5227"/>
      <c r="C5227"/>
      <c r="D5227"/>
      <c r="E5227"/>
      <c r="F5227"/>
      <c r="G5227"/>
      <c r="H5227"/>
      <c r="I5227" s="8"/>
      <c r="J5227" s="425"/>
      <c r="K5227"/>
      <c r="L5227"/>
      <c r="M5227"/>
      <c r="N5227"/>
      <c r="O5227"/>
      <c r="P5227"/>
      <c r="Q5227"/>
      <c r="R5227"/>
      <c r="S5227"/>
      <c r="T5227"/>
      <c r="U5227"/>
    </row>
    <row r="5228" spans="1:21" ht="15.75" customHeight="1">
      <c r="A5228"/>
      <c r="B5228"/>
      <c r="C5228"/>
      <c r="D5228"/>
      <c r="E5228"/>
      <c r="F5228"/>
      <c r="G5228"/>
      <c r="H5228"/>
      <c r="I5228" s="8"/>
      <c r="J5228" s="425"/>
      <c r="K5228"/>
      <c r="L5228"/>
      <c r="M5228"/>
      <c r="N5228"/>
      <c r="O5228"/>
      <c r="P5228"/>
      <c r="Q5228"/>
      <c r="R5228"/>
      <c r="S5228"/>
      <c r="T5228"/>
      <c r="U5228"/>
    </row>
    <row r="5229" spans="1:21" ht="15.75" customHeight="1">
      <c r="A5229"/>
      <c r="B5229"/>
      <c r="C5229"/>
      <c r="D5229"/>
      <c r="E5229"/>
      <c r="F5229"/>
      <c r="G5229"/>
      <c r="H5229"/>
      <c r="I5229" s="8"/>
      <c r="J5229" s="425"/>
      <c r="K5229"/>
      <c r="L5229"/>
      <c r="M5229"/>
      <c r="N5229"/>
      <c r="O5229"/>
      <c r="P5229"/>
      <c r="Q5229"/>
      <c r="R5229"/>
      <c r="S5229"/>
      <c r="T5229"/>
      <c r="U5229"/>
    </row>
    <row r="5230" spans="1:21" ht="15.75" customHeight="1">
      <c r="A5230"/>
      <c r="B5230"/>
      <c r="C5230"/>
      <c r="D5230"/>
      <c r="E5230"/>
      <c r="F5230"/>
      <c r="G5230"/>
      <c r="H5230"/>
      <c r="I5230" s="8"/>
      <c r="J5230" s="425"/>
      <c r="K5230"/>
      <c r="L5230"/>
      <c r="M5230"/>
      <c r="N5230"/>
      <c r="O5230"/>
      <c r="P5230"/>
      <c r="Q5230"/>
      <c r="R5230"/>
      <c r="S5230"/>
      <c r="T5230"/>
      <c r="U5230"/>
    </row>
    <row r="5231" spans="1:21" ht="15.75" customHeight="1">
      <c r="A5231"/>
      <c r="B5231"/>
      <c r="C5231"/>
      <c r="D5231"/>
      <c r="E5231"/>
      <c r="F5231"/>
      <c r="G5231"/>
      <c r="H5231"/>
      <c r="I5231" s="8"/>
      <c r="J5231" s="425"/>
      <c r="K5231"/>
      <c r="L5231"/>
      <c r="M5231"/>
      <c r="N5231"/>
      <c r="O5231"/>
      <c r="P5231"/>
      <c r="Q5231"/>
      <c r="R5231"/>
      <c r="S5231"/>
      <c r="T5231"/>
      <c r="U5231"/>
    </row>
    <row r="5232" spans="1:21" ht="15.75" customHeight="1">
      <c r="A5232"/>
      <c r="B5232"/>
      <c r="C5232"/>
      <c r="D5232"/>
      <c r="E5232"/>
      <c r="F5232"/>
      <c r="G5232"/>
      <c r="H5232"/>
      <c r="I5232" s="8"/>
      <c r="J5232" s="425"/>
      <c r="K5232"/>
      <c r="L5232"/>
      <c r="M5232"/>
      <c r="N5232"/>
      <c r="O5232"/>
      <c r="P5232"/>
      <c r="Q5232"/>
      <c r="R5232"/>
      <c r="S5232"/>
      <c r="T5232"/>
      <c r="U5232"/>
    </row>
    <row r="5233" spans="1:21" ht="15.75" customHeight="1">
      <c r="A5233"/>
      <c r="B5233"/>
      <c r="C5233"/>
      <c r="D5233"/>
      <c r="E5233"/>
      <c r="F5233"/>
      <c r="G5233"/>
      <c r="H5233"/>
      <c r="I5233" s="8"/>
      <c r="J5233" s="425"/>
      <c r="K5233"/>
      <c r="L5233"/>
      <c r="M5233"/>
      <c r="N5233"/>
      <c r="O5233"/>
      <c r="P5233"/>
      <c r="Q5233"/>
      <c r="R5233"/>
      <c r="S5233"/>
      <c r="T5233"/>
      <c r="U5233"/>
    </row>
    <row r="5234" spans="1:21" ht="15.75" customHeight="1">
      <c r="A5234"/>
      <c r="B5234"/>
      <c r="C5234"/>
      <c r="D5234"/>
      <c r="E5234"/>
      <c r="F5234"/>
      <c r="G5234"/>
      <c r="H5234"/>
      <c r="I5234" s="8"/>
      <c r="J5234" s="425"/>
      <c r="K5234"/>
      <c r="L5234"/>
      <c r="M5234"/>
      <c r="N5234"/>
      <c r="O5234"/>
      <c r="P5234"/>
      <c r="Q5234"/>
      <c r="R5234"/>
      <c r="S5234"/>
      <c r="T5234"/>
      <c r="U5234"/>
    </row>
    <row r="5235" spans="1:21" ht="15.75" customHeight="1">
      <c r="A5235"/>
      <c r="B5235"/>
      <c r="C5235"/>
      <c r="D5235"/>
      <c r="E5235"/>
      <c r="F5235"/>
      <c r="G5235"/>
      <c r="H5235"/>
      <c r="I5235" s="8"/>
      <c r="J5235" s="425"/>
      <c r="K5235"/>
      <c r="L5235"/>
      <c r="M5235"/>
      <c r="N5235"/>
      <c r="O5235"/>
      <c r="P5235"/>
      <c r="Q5235"/>
      <c r="R5235"/>
      <c r="S5235"/>
      <c r="T5235"/>
      <c r="U5235"/>
    </row>
    <row r="5236" spans="1:21" ht="15.75" customHeight="1">
      <c r="A5236"/>
      <c r="B5236"/>
      <c r="C5236"/>
      <c r="D5236"/>
      <c r="E5236"/>
      <c r="F5236"/>
      <c r="G5236"/>
      <c r="H5236"/>
      <c r="I5236" s="8"/>
      <c r="J5236" s="425"/>
      <c r="K5236"/>
      <c r="L5236"/>
      <c r="M5236"/>
      <c r="N5236"/>
      <c r="O5236"/>
      <c r="P5236"/>
      <c r="Q5236"/>
      <c r="R5236"/>
      <c r="S5236"/>
      <c r="T5236"/>
      <c r="U5236"/>
    </row>
    <row r="5237" spans="1:21" ht="15.75" customHeight="1">
      <c r="A5237"/>
      <c r="B5237"/>
      <c r="C5237"/>
      <c r="D5237"/>
      <c r="E5237"/>
      <c r="F5237"/>
      <c r="G5237"/>
      <c r="H5237"/>
      <c r="I5237" s="8"/>
      <c r="J5237" s="425"/>
      <c r="K5237"/>
      <c r="L5237"/>
      <c r="M5237"/>
      <c r="N5237"/>
      <c r="O5237"/>
      <c r="P5237"/>
      <c r="Q5237"/>
      <c r="R5237"/>
      <c r="S5237"/>
      <c r="T5237"/>
      <c r="U5237"/>
    </row>
    <row r="5238" spans="1:21" ht="15.75" customHeight="1">
      <c r="A5238"/>
      <c r="B5238"/>
      <c r="C5238"/>
      <c r="D5238"/>
      <c r="E5238"/>
      <c r="F5238"/>
      <c r="G5238"/>
      <c r="H5238"/>
      <c r="I5238" s="8"/>
      <c r="J5238" s="425"/>
      <c r="K5238"/>
      <c r="L5238"/>
      <c r="M5238"/>
      <c r="N5238"/>
      <c r="O5238"/>
      <c r="P5238"/>
      <c r="Q5238"/>
      <c r="R5238"/>
      <c r="S5238"/>
      <c r="T5238"/>
      <c r="U5238"/>
    </row>
    <row r="5239" spans="1:21" ht="15.75" customHeight="1">
      <c r="A5239"/>
      <c r="B5239"/>
      <c r="C5239"/>
      <c r="D5239"/>
      <c r="E5239"/>
      <c r="F5239"/>
      <c r="G5239"/>
      <c r="H5239"/>
      <c r="I5239" s="8"/>
      <c r="J5239" s="425"/>
      <c r="K5239"/>
      <c r="L5239"/>
      <c r="M5239"/>
      <c r="N5239"/>
      <c r="O5239"/>
      <c r="P5239"/>
      <c r="Q5239"/>
      <c r="R5239"/>
      <c r="S5239"/>
      <c r="T5239"/>
      <c r="U5239"/>
    </row>
    <row r="5240" spans="1:21" ht="15.75" customHeight="1">
      <c r="A5240"/>
      <c r="B5240"/>
      <c r="C5240"/>
      <c r="D5240"/>
      <c r="E5240"/>
      <c r="F5240"/>
      <c r="G5240"/>
      <c r="H5240"/>
      <c r="I5240" s="8"/>
      <c r="J5240" s="425"/>
      <c r="K5240"/>
      <c r="L5240"/>
      <c r="M5240"/>
      <c r="N5240"/>
      <c r="O5240"/>
      <c r="P5240"/>
      <c r="Q5240"/>
      <c r="R5240"/>
      <c r="S5240"/>
      <c r="T5240"/>
      <c r="U5240"/>
    </row>
    <row r="5241" spans="1:21" ht="15.75" customHeight="1">
      <c r="A5241"/>
      <c r="B5241"/>
      <c r="C5241"/>
      <c r="D5241"/>
      <c r="E5241"/>
      <c r="F5241"/>
      <c r="G5241"/>
      <c r="H5241"/>
      <c r="I5241" s="8"/>
      <c r="J5241" s="425"/>
      <c r="K5241"/>
      <c r="L5241"/>
      <c r="M5241"/>
      <c r="N5241"/>
      <c r="O5241"/>
      <c r="P5241"/>
      <c r="Q5241"/>
      <c r="R5241"/>
      <c r="S5241"/>
      <c r="T5241"/>
      <c r="U5241"/>
    </row>
    <row r="5242" spans="1:21" ht="15.75" customHeight="1">
      <c r="A5242"/>
      <c r="B5242"/>
      <c r="C5242"/>
      <c r="D5242"/>
      <c r="E5242"/>
      <c r="F5242"/>
      <c r="G5242"/>
      <c r="H5242"/>
      <c r="I5242" s="8"/>
      <c r="J5242" s="425"/>
      <c r="K5242"/>
      <c r="L5242"/>
      <c r="M5242"/>
      <c r="N5242"/>
      <c r="O5242"/>
      <c r="P5242"/>
      <c r="Q5242"/>
      <c r="R5242"/>
      <c r="S5242"/>
      <c r="T5242"/>
      <c r="U5242"/>
    </row>
    <row r="5243" spans="1:21" ht="15.75" customHeight="1">
      <c r="A5243"/>
      <c r="B5243"/>
      <c r="C5243"/>
      <c r="D5243"/>
      <c r="E5243"/>
      <c r="F5243"/>
      <c r="G5243"/>
      <c r="H5243"/>
      <c r="I5243" s="8"/>
      <c r="J5243" s="425"/>
      <c r="K5243"/>
      <c r="L5243"/>
      <c r="M5243"/>
      <c r="N5243"/>
      <c r="O5243"/>
      <c r="P5243"/>
      <c r="Q5243"/>
      <c r="R5243"/>
      <c r="S5243"/>
      <c r="T5243"/>
      <c r="U5243"/>
    </row>
    <row r="5244" spans="1:21" ht="15.75" customHeight="1">
      <c r="A5244"/>
      <c r="B5244"/>
      <c r="C5244"/>
      <c r="D5244"/>
      <c r="E5244"/>
      <c r="F5244"/>
      <c r="G5244"/>
      <c r="H5244"/>
      <c r="I5244" s="8"/>
      <c r="J5244" s="425"/>
      <c r="K5244"/>
      <c r="L5244"/>
      <c r="M5244"/>
      <c r="N5244"/>
      <c r="O5244"/>
      <c r="P5244"/>
      <c r="Q5244"/>
      <c r="R5244"/>
      <c r="S5244"/>
      <c r="T5244"/>
      <c r="U5244"/>
    </row>
    <row r="5245" spans="1:21" ht="15.75" customHeight="1">
      <c r="A5245"/>
      <c r="B5245"/>
      <c r="C5245"/>
      <c r="D5245"/>
      <c r="E5245"/>
      <c r="F5245"/>
      <c r="G5245"/>
      <c r="H5245"/>
      <c r="I5245" s="8"/>
      <c r="J5245" s="425"/>
      <c r="K5245"/>
      <c r="L5245"/>
      <c r="M5245"/>
      <c r="N5245"/>
      <c r="O5245"/>
      <c r="P5245"/>
      <c r="Q5245"/>
      <c r="R5245"/>
      <c r="S5245"/>
      <c r="T5245"/>
      <c r="U5245"/>
    </row>
    <row r="5246" spans="1:21" ht="15.75" customHeight="1">
      <c r="A5246"/>
      <c r="B5246"/>
      <c r="C5246"/>
      <c r="D5246"/>
      <c r="E5246"/>
      <c r="F5246"/>
      <c r="G5246"/>
      <c r="H5246"/>
      <c r="I5246" s="8"/>
      <c r="J5246" s="425"/>
      <c r="K5246"/>
      <c r="L5246"/>
      <c r="M5246"/>
      <c r="N5246"/>
      <c r="O5246"/>
      <c r="P5246"/>
      <c r="Q5246"/>
      <c r="R5246"/>
      <c r="S5246"/>
      <c r="T5246"/>
      <c r="U5246"/>
    </row>
    <row r="5247" spans="1:21" ht="15.75" customHeight="1">
      <c r="A5247"/>
      <c r="B5247"/>
      <c r="C5247"/>
      <c r="D5247"/>
      <c r="E5247"/>
      <c r="F5247"/>
      <c r="G5247"/>
      <c r="H5247"/>
      <c r="I5247" s="8"/>
      <c r="J5247" s="425"/>
      <c r="K5247"/>
      <c r="L5247"/>
      <c r="M5247"/>
      <c r="N5247"/>
      <c r="O5247"/>
      <c r="P5247"/>
      <c r="Q5247"/>
      <c r="R5247"/>
      <c r="S5247"/>
      <c r="T5247"/>
      <c r="U5247"/>
    </row>
    <row r="5248" spans="1:21" ht="15.75" customHeight="1">
      <c r="A5248"/>
      <c r="B5248"/>
      <c r="C5248"/>
      <c r="D5248"/>
      <c r="E5248"/>
      <c r="F5248"/>
      <c r="G5248"/>
      <c r="H5248"/>
      <c r="I5248" s="8"/>
      <c r="J5248" s="425"/>
      <c r="K5248"/>
      <c r="L5248"/>
      <c r="M5248"/>
      <c r="N5248"/>
      <c r="O5248"/>
      <c r="P5248"/>
      <c r="Q5248"/>
      <c r="R5248"/>
      <c r="S5248"/>
      <c r="T5248"/>
      <c r="U5248"/>
    </row>
    <row r="5249" spans="1:21" ht="15.75" customHeight="1">
      <c r="A5249"/>
      <c r="B5249"/>
      <c r="C5249"/>
      <c r="D5249"/>
      <c r="E5249"/>
      <c r="F5249"/>
      <c r="G5249"/>
      <c r="H5249"/>
      <c r="I5249" s="8"/>
      <c r="J5249" s="425"/>
      <c r="K5249"/>
      <c r="L5249"/>
      <c r="M5249"/>
      <c r="N5249"/>
      <c r="O5249"/>
      <c r="P5249"/>
      <c r="Q5249"/>
      <c r="R5249"/>
      <c r="S5249"/>
      <c r="T5249"/>
      <c r="U5249"/>
    </row>
    <row r="5250" spans="1:21" ht="15.75" customHeight="1">
      <c r="A5250"/>
      <c r="B5250"/>
      <c r="C5250"/>
      <c r="D5250"/>
      <c r="E5250"/>
      <c r="F5250"/>
      <c r="G5250"/>
      <c r="H5250"/>
      <c r="I5250" s="8"/>
      <c r="J5250" s="425"/>
      <c r="K5250"/>
      <c r="L5250"/>
      <c r="M5250"/>
      <c r="N5250"/>
      <c r="O5250"/>
      <c r="P5250"/>
      <c r="Q5250"/>
      <c r="R5250"/>
      <c r="S5250"/>
      <c r="T5250"/>
      <c r="U5250"/>
    </row>
    <row r="5251" spans="1:21" ht="15.75" customHeight="1">
      <c r="A5251"/>
      <c r="B5251"/>
      <c r="C5251"/>
      <c r="D5251"/>
      <c r="E5251"/>
      <c r="F5251"/>
      <c r="G5251"/>
      <c r="H5251"/>
      <c r="I5251" s="8"/>
      <c r="J5251" s="425"/>
      <c r="K5251"/>
      <c r="L5251"/>
      <c r="M5251"/>
      <c r="N5251"/>
      <c r="O5251"/>
      <c r="P5251"/>
      <c r="Q5251"/>
      <c r="R5251"/>
      <c r="S5251"/>
      <c r="T5251"/>
      <c r="U5251"/>
    </row>
    <row r="5252" spans="1:21" ht="15.75" customHeight="1">
      <c r="A5252"/>
      <c r="B5252"/>
      <c r="C5252"/>
      <c r="D5252"/>
      <c r="E5252"/>
      <c r="F5252"/>
      <c r="G5252"/>
      <c r="H5252"/>
      <c r="I5252" s="8"/>
      <c r="J5252" s="425"/>
      <c r="K5252"/>
      <c r="L5252"/>
      <c r="M5252"/>
      <c r="N5252"/>
      <c r="O5252"/>
      <c r="P5252"/>
      <c r="Q5252"/>
      <c r="R5252"/>
      <c r="S5252"/>
      <c r="T5252"/>
      <c r="U5252"/>
    </row>
    <row r="5253" spans="1:21" ht="15.75" customHeight="1">
      <c r="A5253"/>
      <c r="B5253"/>
      <c r="C5253"/>
      <c r="D5253"/>
      <c r="E5253"/>
      <c r="F5253"/>
      <c r="G5253"/>
      <c r="H5253"/>
      <c r="I5253" s="8"/>
      <c r="J5253" s="425"/>
      <c r="K5253"/>
      <c r="L5253"/>
      <c r="M5253"/>
      <c r="N5253"/>
      <c r="O5253"/>
      <c r="P5253"/>
      <c r="Q5253"/>
      <c r="R5253"/>
      <c r="S5253"/>
      <c r="T5253"/>
      <c r="U5253"/>
    </row>
    <row r="5254" spans="1:21" ht="15.75" customHeight="1">
      <c r="A5254"/>
      <c r="B5254"/>
      <c r="C5254"/>
      <c r="D5254"/>
      <c r="E5254"/>
      <c r="F5254"/>
      <c r="G5254"/>
      <c r="H5254"/>
      <c r="I5254" s="8"/>
      <c r="J5254" s="425"/>
      <c r="K5254"/>
      <c r="L5254"/>
      <c r="M5254"/>
      <c r="N5254"/>
      <c r="O5254"/>
      <c r="P5254"/>
      <c r="Q5254"/>
      <c r="R5254"/>
      <c r="S5254"/>
      <c r="T5254"/>
      <c r="U5254"/>
    </row>
    <row r="5255" spans="1:21" ht="15.75" customHeight="1">
      <c r="A5255"/>
      <c r="B5255"/>
      <c r="C5255"/>
      <c r="D5255"/>
      <c r="E5255"/>
      <c r="F5255"/>
      <c r="G5255"/>
      <c r="H5255"/>
      <c r="I5255" s="8"/>
      <c r="J5255" s="425"/>
      <c r="K5255"/>
      <c r="L5255"/>
      <c r="M5255"/>
      <c r="N5255"/>
      <c r="O5255"/>
      <c r="P5255"/>
      <c r="Q5255"/>
      <c r="R5255"/>
      <c r="S5255"/>
      <c r="T5255"/>
      <c r="U5255"/>
    </row>
    <row r="5256" spans="1:21" ht="15.75" customHeight="1">
      <c r="A5256"/>
      <c r="B5256"/>
      <c r="C5256"/>
      <c r="D5256"/>
      <c r="E5256"/>
      <c r="F5256"/>
      <c r="G5256"/>
      <c r="H5256"/>
      <c r="I5256" s="8"/>
      <c r="J5256" s="425"/>
      <c r="K5256"/>
      <c r="L5256"/>
      <c r="M5256"/>
      <c r="N5256"/>
      <c r="O5256"/>
      <c r="P5256"/>
      <c r="Q5256"/>
      <c r="R5256"/>
      <c r="S5256"/>
      <c r="T5256"/>
      <c r="U5256"/>
    </row>
    <row r="5257" spans="1:21" ht="15.75" customHeight="1">
      <c r="A5257"/>
      <c r="B5257"/>
      <c r="C5257"/>
      <c r="D5257"/>
      <c r="E5257"/>
      <c r="F5257"/>
      <c r="G5257"/>
      <c r="H5257"/>
      <c r="I5257" s="8"/>
      <c r="J5257" s="425"/>
      <c r="K5257"/>
      <c r="L5257"/>
      <c r="M5257"/>
      <c r="N5257"/>
      <c r="O5257"/>
      <c r="P5257"/>
      <c r="Q5257"/>
      <c r="R5257"/>
      <c r="S5257"/>
      <c r="T5257"/>
      <c r="U5257"/>
    </row>
    <row r="5258" spans="1:21" ht="15.75" customHeight="1">
      <c r="A5258"/>
      <c r="B5258"/>
      <c r="C5258"/>
      <c r="D5258"/>
      <c r="E5258"/>
      <c r="F5258"/>
      <c r="G5258"/>
      <c r="H5258"/>
      <c r="I5258" s="8"/>
      <c r="J5258" s="425"/>
      <c r="K5258"/>
      <c r="L5258"/>
      <c r="M5258"/>
      <c r="N5258"/>
      <c r="O5258"/>
      <c r="P5258"/>
      <c r="Q5258"/>
      <c r="R5258"/>
      <c r="S5258"/>
      <c r="T5258"/>
      <c r="U5258"/>
    </row>
    <row r="5259" spans="1:21" ht="15.75" customHeight="1">
      <c r="A5259"/>
      <c r="B5259"/>
      <c r="C5259"/>
      <c r="D5259"/>
      <c r="E5259"/>
      <c r="F5259"/>
      <c r="G5259"/>
      <c r="H5259"/>
      <c r="I5259" s="8"/>
      <c r="J5259" s="425"/>
      <c r="K5259"/>
      <c r="L5259"/>
      <c r="M5259"/>
      <c r="N5259"/>
      <c r="O5259"/>
      <c r="P5259"/>
      <c r="Q5259"/>
      <c r="R5259"/>
      <c r="S5259"/>
      <c r="T5259"/>
      <c r="U5259"/>
    </row>
    <row r="5260" spans="1:21" ht="15.75" customHeight="1">
      <c r="A5260"/>
      <c r="B5260"/>
      <c r="C5260"/>
      <c r="D5260"/>
      <c r="E5260"/>
      <c r="F5260"/>
      <c r="G5260"/>
      <c r="H5260"/>
      <c r="I5260" s="8"/>
      <c r="J5260" s="425"/>
      <c r="K5260"/>
      <c r="L5260"/>
      <c r="M5260"/>
      <c r="N5260"/>
      <c r="O5260"/>
      <c r="P5260"/>
      <c r="Q5260"/>
      <c r="R5260"/>
      <c r="S5260"/>
      <c r="T5260"/>
      <c r="U5260"/>
    </row>
    <row r="5261" spans="1:21" ht="15.75" customHeight="1">
      <c r="A5261"/>
      <c r="B5261"/>
      <c r="C5261"/>
      <c r="D5261"/>
      <c r="E5261"/>
      <c r="F5261"/>
      <c r="G5261"/>
      <c r="H5261"/>
      <c r="I5261" s="8"/>
      <c r="J5261" s="425"/>
      <c r="K5261"/>
      <c r="L5261"/>
      <c r="M5261"/>
      <c r="N5261"/>
      <c r="O5261"/>
      <c r="P5261"/>
      <c r="Q5261"/>
      <c r="R5261"/>
      <c r="S5261"/>
      <c r="T5261"/>
      <c r="U5261"/>
    </row>
    <row r="5262" spans="1:21" ht="15.75" customHeight="1">
      <c r="A5262"/>
      <c r="B5262"/>
      <c r="C5262"/>
      <c r="D5262"/>
      <c r="E5262"/>
      <c r="F5262"/>
      <c r="G5262"/>
      <c r="H5262"/>
      <c r="I5262" s="8"/>
      <c r="J5262" s="425"/>
      <c r="K5262"/>
      <c r="L5262"/>
      <c r="M5262"/>
      <c r="N5262"/>
      <c r="O5262"/>
      <c r="P5262"/>
      <c r="Q5262"/>
      <c r="R5262"/>
      <c r="S5262"/>
      <c r="T5262"/>
      <c r="U5262"/>
    </row>
    <row r="5263" spans="1:21" ht="15.75" customHeight="1">
      <c r="A5263"/>
      <c r="B5263"/>
      <c r="C5263"/>
      <c r="D5263"/>
      <c r="E5263"/>
      <c r="F5263"/>
      <c r="G5263"/>
      <c r="H5263"/>
      <c r="I5263" s="8"/>
      <c r="J5263" s="425"/>
      <c r="K5263"/>
      <c r="L5263"/>
      <c r="M5263"/>
      <c r="N5263"/>
      <c r="O5263"/>
      <c r="P5263"/>
      <c r="Q5263"/>
      <c r="R5263"/>
      <c r="S5263"/>
      <c r="T5263"/>
      <c r="U5263"/>
    </row>
    <row r="5264" spans="1:21" ht="15.75" customHeight="1">
      <c r="A5264"/>
      <c r="B5264"/>
      <c r="C5264"/>
      <c r="D5264"/>
      <c r="E5264"/>
      <c r="F5264"/>
      <c r="G5264"/>
      <c r="H5264"/>
      <c r="I5264" s="8"/>
      <c r="J5264" s="425"/>
      <c r="K5264"/>
      <c r="L5264"/>
      <c r="M5264"/>
      <c r="N5264"/>
      <c r="O5264"/>
      <c r="P5264"/>
      <c r="Q5264"/>
      <c r="R5264"/>
      <c r="S5264"/>
      <c r="T5264"/>
      <c r="U5264"/>
    </row>
    <row r="5265" spans="1:21" ht="15.75" customHeight="1">
      <c r="A5265"/>
      <c r="B5265"/>
      <c r="C5265"/>
      <c r="D5265"/>
      <c r="E5265"/>
      <c r="F5265"/>
      <c r="G5265"/>
      <c r="H5265"/>
      <c r="I5265" s="8"/>
      <c r="J5265" s="425"/>
      <c r="K5265"/>
      <c r="L5265"/>
      <c r="M5265"/>
      <c r="N5265"/>
      <c r="O5265"/>
      <c r="P5265"/>
      <c r="Q5265"/>
      <c r="R5265"/>
      <c r="S5265"/>
      <c r="T5265"/>
      <c r="U5265"/>
    </row>
    <row r="5266" spans="1:21" ht="15.75" customHeight="1">
      <c r="A5266"/>
      <c r="B5266"/>
      <c r="C5266"/>
      <c r="D5266"/>
      <c r="E5266"/>
      <c r="F5266"/>
      <c r="G5266"/>
      <c r="H5266"/>
      <c r="I5266" s="8"/>
      <c r="J5266" s="425"/>
      <c r="K5266"/>
      <c r="L5266"/>
      <c r="M5266"/>
      <c r="N5266"/>
      <c r="O5266"/>
      <c r="P5266"/>
      <c r="Q5266"/>
      <c r="R5266"/>
      <c r="S5266"/>
      <c r="T5266"/>
      <c r="U5266"/>
    </row>
    <row r="5267" spans="1:21" ht="15.75" customHeight="1">
      <c r="A5267"/>
      <c r="B5267"/>
      <c r="C5267"/>
      <c r="D5267"/>
      <c r="E5267"/>
      <c r="F5267"/>
      <c r="G5267"/>
      <c r="H5267"/>
      <c r="I5267" s="8"/>
      <c r="J5267" s="425"/>
      <c r="K5267"/>
      <c r="L5267"/>
      <c r="M5267"/>
      <c r="N5267"/>
      <c r="O5267"/>
      <c r="P5267"/>
      <c r="Q5267"/>
      <c r="R5267"/>
      <c r="S5267"/>
      <c r="T5267"/>
      <c r="U5267"/>
    </row>
    <row r="5268" spans="1:21" ht="15.75" customHeight="1">
      <c r="A5268"/>
      <c r="B5268"/>
      <c r="C5268"/>
      <c r="D5268"/>
      <c r="E5268"/>
      <c r="F5268"/>
      <c r="G5268"/>
      <c r="H5268"/>
      <c r="I5268" s="8"/>
      <c r="J5268" s="425"/>
      <c r="K5268"/>
      <c r="L5268"/>
      <c r="M5268"/>
      <c r="N5268"/>
      <c r="O5268"/>
      <c r="P5268"/>
      <c r="Q5268"/>
      <c r="R5268"/>
      <c r="S5268"/>
      <c r="T5268"/>
      <c r="U5268"/>
    </row>
    <row r="5269" spans="1:21" ht="15.75" customHeight="1">
      <c r="A5269"/>
      <c r="B5269"/>
      <c r="C5269"/>
      <c r="D5269"/>
      <c r="E5269"/>
      <c r="F5269"/>
      <c r="G5269"/>
      <c r="H5269"/>
      <c r="I5269" s="8"/>
      <c r="J5269" s="425"/>
      <c r="K5269"/>
      <c r="L5269"/>
      <c r="M5269"/>
      <c r="N5269"/>
      <c r="O5269"/>
      <c r="P5269"/>
      <c r="Q5269"/>
      <c r="R5269"/>
      <c r="S5269"/>
      <c r="T5269"/>
      <c r="U5269"/>
    </row>
    <row r="5270" spans="1:21" ht="15.75" customHeight="1">
      <c r="A5270"/>
      <c r="B5270"/>
      <c r="C5270"/>
      <c r="D5270"/>
      <c r="E5270"/>
      <c r="F5270"/>
      <c r="G5270"/>
      <c r="H5270"/>
      <c r="I5270" s="8"/>
      <c r="J5270" s="425"/>
      <c r="K5270"/>
      <c r="L5270"/>
      <c r="M5270"/>
      <c r="N5270"/>
      <c r="O5270"/>
      <c r="P5270"/>
      <c r="Q5270"/>
      <c r="R5270"/>
      <c r="S5270"/>
      <c r="T5270"/>
      <c r="U5270"/>
    </row>
    <row r="5271" spans="1:21" ht="15.75" customHeight="1">
      <c r="A5271"/>
      <c r="B5271"/>
      <c r="C5271"/>
      <c r="D5271"/>
      <c r="E5271"/>
      <c r="F5271"/>
      <c r="G5271"/>
      <c r="H5271"/>
      <c r="I5271" s="8"/>
      <c r="J5271" s="425"/>
      <c r="K5271"/>
      <c r="L5271"/>
      <c r="M5271"/>
      <c r="N5271"/>
      <c r="O5271"/>
      <c r="P5271"/>
      <c r="Q5271"/>
      <c r="R5271"/>
      <c r="S5271"/>
      <c r="T5271"/>
      <c r="U5271"/>
    </row>
    <row r="5272" spans="1:21" ht="15.75" customHeight="1">
      <c r="A5272"/>
      <c r="B5272"/>
      <c r="C5272"/>
      <c r="D5272"/>
      <c r="E5272"/>
      <c r="F5272"/>
      <c r="G5272"/>
      <c r="H5272"/>
      <c r="I5272" s="8"/>
      <c r="J5272" s="425"/>
      <c r="K5272"/>
      <c r="L5272"/>
      <c r="M5272"/>
      <c r="N5272"/>
      <c r="O5272"/>
      <c r="P5272"/>
      <c r="Q5272"/>
      <c r="R5272"/>
      <c r="S5272"/>
      <c r="T5272"/>
      <c r="U5272"/>
    </row>
    <row r="5273" spans="1:21" ht="15.75" customHeight="1">
      <c r="A5273"/>
      <c r="B5273"/>
      <c r="C5273"/>
      <c r="D5273"/>
      <c r="E5273"/>
      <c r="F5273"/>
      <c r="G5273"/>
      <c r="H5273"/>
      <c r="I5273" s="8"/>
      <c r="J5273" s="425"/>
      <c r="K5273"/>
      <c r="L5273"/>
      <c r="M5273"/>
      <c r="N5273"/>
      <c r="O5273"/>
      <c r="P5273"/>
      <c r="Q5273"/>
      <c r="R5273"/>
      <c r="S5273"/>
      <c r="T5273"/>
      <c r="U5273"/>
    </row>
    <row r="5274" spans="1:21" ht="15.75" customHeight="1">
      <c r="A5274"/>
      <c r="B5274"/>
      <c r="C5274"/>
      <c r="D5274"/>
      <c r="E5274"/>
      <c r="F5274"/>
      <c r="G5274"/>
      <c r="H5274"/>
      <c r="I5274" s="8"/>
      <c r="J5274" s="425"/>
      <c r="K5274"/>
      <c r="L5274"/>
      <c r="M5274"/>
      <c r="N5274"/>
      <c r="O5274"/>
      <c r="P5274"/>
      <c r="Q5274"/>
      <c r="R5274"/>
      <c r="S5274"/>
      <c r="T5274"/>
      <c r="U5274"/>
    </row>
    <row r="5275" spans="1:21" ht="15.75" customHeight="1">
      <c r="A5275"/>
      <c r="B5275"/>
      <c r="C5275"/>
      <c r="D5275"/>
      <c r="E5275"/>
      <c r="F5275"/>
      <c r="G5275"/>
      <c r="H5275"/>
      <c r="I5275" s="8"/>
      <c r="J5275" s="425"/>
      <c r="K5275"/>
      <c r="L5275"/>
      <c r="M5275"/>
      <c r="N5275"/>
      <c r="O5275"/>
      <c r="P5275"/>
      <c r="Q5275"/>
      <c r="R5275"/>
      <c r="S5275"/>
      <c r="T5275"/>
      <c r="U5275"/>
    </row>
    <row r="5276" spans="1:21" ht="15.75" customHeight="1">
      <c r="A5276"/>
      <c r="B5276"/>
      <c r="C5276"/>
      <c r="D5276"/>
      <c r="E5276"/>
      <c r="F5276"/>
      <c r="G5276"/>
      <c r="H5276"/>
      <c r="I5276" s="8"/>
      <c r="J5276" s="425"/>
      <c r="K5276"/>
      <c r="L5276"/>
      <c r="M5276"/>
      <c r="N5276"/>
      <c r="O5276"/>
      <c r="P5276"/>
      <c r="Q5276"/>
      <c r="R5276"/>
      <c r="S5276"/>
      <c r="T5276"/>
      <c r="U5276"/>
    </row>
    <row r="5277" spans="1:21" ht="15.75" customHeight="1">
      <c r="A5277"/>
      <c r="B5277"/>
      <c r="C5277"/>
      <c r="D5277"/>
      <c r="E5277"/>
      <c r="F5277"/>
      <c r="G5277"/>
      <c r="H5277"/>
      <c r="I5277" s="8"/>
      <c r="J5277" s="425"/>
      <c r="K5277"/>
      <c r="L5277"/>
      <c r="M5277"/>
      <c r="N5277"/>
      <c r="O5277"/>
      <c r="P5277"/>
      <c r="Q5277"/>
      <c r="R5277"/>
      <c r="S5277"/>
      <c r="T5277"/>
      <c r="U5277"/>
    </row>
    <row r="5278" spans="1:21" ht="15.75" customHeight="1">
      <c r="A5278"/>
      <c r="B5278"/>
      <c r="C5278"/>
      <c r="D5278"/>
      <c r="E5278"/>
      <c r="F5278"/>
      <c r="G5278"/>
      <c r="H5278"/>
      <c r="I5278" s="8"/>
      <c r="J5278" s="425"/>
      <c r="K5278"/>
      <c r="L5278"/>
      <c r="M5278"/>
      <c r="N5278"/>
      <c r="O5278"/>
      <c r="P5278"/>
      <c r="Q5278"/>
      <c r="R5278"/>
      <c r="S5278"/>
      <c r="T5278"/>
      <c r="U5278"/>
    </row>
    <row r="5279" spans="1:21" ht="15.75" customHeight="1">
      <c r="A5279"/>
      <c r="B5279"/>
      <c r="C5279"/>
      <c r="D5279"/>
      <c r="E5279"/>
      <c r="F5279"/>
      <c r="G5279"/>
      <c r="H5279"/>
      <c r="I5279" s="8"/>
      <c r="J5279" s="425"/>
      <c r="K5279"/>
      <c r="L5279"/>
      <c r="M5279"/>
      <c r="N5279"/>
      <c r="O5279"/>
      <c r="P5279"/>
      <c r="Q5279"/>
      <c r="R5279"/>
      <c r="S5279"/>
      <c r="T5279"/>
      <c r="U5279"/>
    </row>
    <row r="5280" spans="1:21" ht="15.75" customHeight="1">
      <c r="A5280"/>
      <c r="B5280"/>
      <c r="C5280"/>
      <c r="D5280"/>
      <c r="E5280"/>
      <c r="F5280"/>
      <c r="G5280"/>
      <c r="H5280"/>
      <c r="I5280" s="8"/>
      <c r="J5280" s="425"/>
      <c r="K5280"/>
      <c r="L5280"/>
      <c r="M5280"/>
      <c r="N5280"/>
      <c r="O5280"/>
      <c r="P5280"/>
      <c r="Q5280"/>
      <c r="R5280"/>
      <c r="S5280"/>
      <c r="T5280"/>
      <c r="U5280"/>
    </row>
    <row r="5281" spans="1:21" ht="15.75" customHeight="1">
      <c r="A5281"/>
      <c r="B5281"/>
      <c r="C5281"/>
      <c r="D5281"/>
      <c r="E5281"/>
      <c r="F5281"/>
      <c r="G5281"/>
      <c r="H5281"/>
      <c r="I5281" s="8"/>
      <c r="J5281" s="425"/>
      <c r="K5281"/>
      <c r="L5281"/>
      <c r="M5281"/>
      <c r="N5281"/>
      <c r="O5281"/>
      <c r="P5281"/>
      <c r="Q5281"/>
      <c r="R5281"/>
      <c r="S5281"/>
      <c r="T5281"/>
      <c r="U5281"/>
    </row>
    <row r="5282" spans="1:21" ht="15.75" customHeight="1">
      <c r="A5282"/>
      <c r="B5282"/>
      <c r="C5282"/>
      <c r="D5282"/>
      <c r="E5282"/>
      <c r="F5282"/>
      <c r="G5282"/>
      <c r="H5282"/>
      <c r="I5282" s="8"/>
      <c r="J5282" s="425"/>
      <c r="K5282"/>
      <c r="L5282"/>
      <c r="M5282"/>
      <c r="N5282"/>
      <c r="O5282"/>
      <c r="P5282"/>
      <c r="Q5282"/>
      <c r="R5282"/>
      <c r="S5282"/>
      <c r="T5282"/>
      <c r="U5282"/>
    </row>
    <row r="5283" spans="1:21" ht="15.75" customHeight="1">
      <c r="A5283"/>
      <c r="B5283"/>
      <c r="C5283"/>
      <c r="D5283"/>
      <c r="E5283"/>
      <c r="F5283"/>
      <c r="G5283"/>
      <c r="H5283"/>
      <c r="I5283" s="8"/>
      <c r="J5283" s="425"/>
      <c r="K5283"/>
      <c r="L5283"/>
      <c r="M5283"/>
      <c r="N5283"/>
      <c r="O5283"/>
      <c r="P5283"/>
      <c r="Q5283"/>
      <c r="R5283"/>
      <c r="S5283"/>
      <c r="T5283"/>
      <c r="U5283"/>
    </row>
    <row r="5284" spans="1:21" ht="15.75" customHeight="1">
      <c r="A5284"/>
      <c r="B5284"/>
      <c r="C5284"/>
      <c r="D5284"/>
      <c r="E5284"/>
      <c r="F5284"/>
      <c r="G5284"/>
      <c r="H5284"/>
      <c r="I5284" s="8"/>
      <c r="J5284" s="425"/>
      <c r="K5284"/>
      <c r="L5284"/>
      <c r="M5284"/>
      <c r="N5284"/>
      <c r="O5284"/>
      <c r="P5284"/>
      <c r="Q5284"/>
      <c r="R5284"/>
      <c r="S5284"/>
      <c r="T5284"/>
      <c r="U5284"/>
    </row>
    <row r="5285" spans="1:21" ht="15.75" customHeight="1">
      <c r="A5285"/>
      <c r="B5285"/>
      <c r="C5285"/>
      <c r="D5285"/>
      <c r="E5285"/>
      <c r="F5285"/>
      <c r="G5285"/>
      <c r="H5285"/>
      <c r="I5285" s="8"/>
      <c r="J5285" s="425"/>
      <c r="K5285"/>
      <c r="L5285"/>
      <c r="M5285"/>
      <c r="N5285"/>
      <c r="O5285"/>
      <c r="P5285"/>
      <c r="Q5285"/>
      <c r="R5285"/>
      <c r="S5285"/>
      <c r="T5285"/>
      <c r="U5285"/>
    </row>
    <row r="5286" spans="1:21" ht="15.75" customHeight="1">
      <c r="A5286"/>
      <c r="B5286"/>
      <c r="C5286"/>
      <c r="D5286"/>
      <c r="E5286"/>
      <c r="F5286"/>
      <c r="G5286"/>
      <c r="H5286"/>
      <c r="I5286" s="8"/>
      <c r="J5286" s="425"/>
      <c r="K5286"/>
      <c r="L5286"/>
      <c r="M5286"/>
      <c r="N5286"/>
      <c r="O5286"/>
      <c r="P5286"/>
      <c r="Q5286"/>
      <c r="R5286"/>
      <c r="S5286"/>
      <c r="T5286"/>
      <c r="U5286"/>
    </row>
    <row r="5287" spans="1:21" ht="15.75" customHeight="1">
      <c r="A5287"/>
      <c r="B5287"/>
      <c r="C5287"/>
      <c r="D5287"/>
      <c r="E5287"/>
      <c r="F5287"/>
      <c r="G5287"/>
      <c r="H5287"/>
      <c r="I5287" s="8"/>
      <c r="J5287" s="425"/>
      <c r="K5287"/>
      <c r="L5287"/>
      <c r="M5287"/>
      <c r="N5287"/>
      <c r="O5287"/>
      <c r="P5287"/>
      <c r="Q5287"/>
      <c r="R5287"/>
      <c r="S5287"/>
      <c r="T5287"/>
      <c r="U5287"/>
    </row>
    <row r="5288" spans="1:21" ht="15.75" customHeight="1">
      <c r="A5288"/>
      <c r="B5288"/>
      <c r="C5288"/>
      <c r="D5288"/>
      <c r="E5288"/>
      <c r="F5288"/>
      <c r="G5288"/>
      <c r="H5288"/>
      <c r="I5288" s="8"/>
      <c r="J5288" s="425"/>
      <c r="K5288"/>
      <c r="L5288"/>
      <c r="M5288"/>
      <c r="N5288"/>
      <c r="O5288"/>
      <c r="P5288"/>
      <c r="Q5288"/>
      <c r="R5288"/>
      <c r="S5288"/>
      <c r="T5288"/>
      <c r="U5288"/>
    </row>
    <row r="5289" spans="1:21" ht="15.75" customHeight="1">
      <c r="A5289"/>
      <c r="B5289"/>
      <c r="C5289"/>
      <c r="D5289"/>
      <c r="E5289"/>
      <c r="F5289"/>
      <c r="G5289"/>
      <c r="H5289"/>
      <c r="I5289" s="8"/>
      <c r="J5289" s="425"/>
      <c r="K5289"/>
      <c r="L5289"/>
      <c r="M5289"/>
      <c r="N5289"/>
      <c r="O5289"/>
      <c r="P5289"/>
      <c r="Q5289"/>
      <c r="R5289"/>
      <c r="S5289"/>
      <c r="T5289"/>
      <c r="U5289"/>
    </row>
    <row r="5290" spans="1:21" ht="15.75" customHeight="1">
      <c r="A5290"/>
      <c r="B5290"/>
      <c r="C5290"/>
      <c r="D5290"/>
      <c r="E5290"/>
      <c r="F5290"/>
      <c r="G5290"/>
      <c r="H5290"/>
      <c r="I5290" s="8"/>
      <c r="J5290" s="425"/>
      <c r="K5290"/>
      <c r="L5290"/>
      <c r="M5290"/>
      <c r="N5290"/>
      <c r="O5290"/>
      <c r="P5290"/>
      <c r="Q5290"/>
      <c r="R5290"/>
      <c r="S5290"/>
      <c r="T5290"/>
      <c r="U5290"/>
    </row>
    <row r="5291" spans="1:21" ht="15.75" customHeight="1">
      <c r="A5291"/>
      <c r="B5291"/>
      <c r="C5291"/>
      <c r="D5291"/>
      <c r="E5291"/>
      <c r="F5291"/>
      <c r="G5291"/>
      <c r="H5291"/>
      <c r="I5291" s="8"/>
      <c r="J5291" s="425"/>
      <c r="K5291"/>
      <c r="L5291"/>
      <c r="M5291"/>
      <c r="N5291"/>
      <c r="O5291"/>
      <c r="P5291"/>
      <c r="Q5291"/>
      <c r="R5291"/>
      <c r="S5291"/>
      <c r="T5291"/>
      <c r="U5291"/>
    </row>
    <row r="5292" spans="1:21" ht="15.75" customHeight="1">
      <c r="A5292"/>
      <c r="B5292"/>
      <c r="C5292"/>
      <c r="D5292"/>
      <c r="E5292"/>
      <c r="F5292"/>
      <c r="G5292"/>
      <c r="H5292"/>
      <c r="I5292" s="8"/>
      <c r="J5292" s="425"/>
      <c r="K5292"/>
      <c r="L5292"/>
      <c r="M5292"/>
      <c r="N5292"/>
      <c r="O5292"/>
      <c r="P5292"/>
      <c r="Q5292"/>
      <c r="R5292"/>
      <c r="S5292"/>
      <c r="T5292"/>
      <c r="U5292"/>
    </row>
    <row r="5293" spans="1:21" ht="15.75" customHeight="1">
      <c r="A5293"/>
      <c r="B5293"/>
      <c r="C5293"/>
      <c r="D5293"/>
      <c r="E5293"/>
      <c r="F5293"/>
      <c r="G5293"/>
      <c r="H5293"/>
      <c r="I5293" s="8"/>
      <c r="J5293" s="425"/>
      <c r="K5293"/>
      <c r="L5293"/>
      <c r="M5293"/>
      <c r="N5293"/>
      <c r="O5293"/>
      <c r="P5293"/>
      <c r="Q5293"/>
      <c r="R5293"/>
      <c r="S5293"/>
      <c r="T5293"/>
      <c r="U5293"/>
    </row>
    <row r="5294" spans="1:21" ht="15.75" customHeight="1">
      <c r="A5294"/>
      <c r="B5294"/>
      <c r="C5294"/>
      <c r="D5294"/>
      <c r="E5294"/>
      <c r="F5294"/>
      <c r="G5294"/>
      <c r="H5294"/>
      <c r="I5294" s="8"/>
      <c r="J5294" s="425"/>
      <c r="K5294"/>
      <c r="L5294"/>
      <c r="M5294"/>
      <c r="N5294"/>
      <c r="O5294"/>
      <c r="P5294"/>
      <c r="Q5294"/>
      <c r="R5294"/>
      <c r="S5294"/>
      <c r="T5294"/>
      <c r="U5294"/>
    </row>
    <row r="5295" spans="1:21" ht="15.75" customHeight="1">
      <c r="A5295"/>
      <c r="B5295"/>
      <c r="C5295"/>
      <c r="D5295"/>
      <c r="E5295"/>
      <c r="F5295"/>
      <c r="G5295"/>
      <c r="H5295"/>
      <c r="I5295" s="8"/>
      <c r="J5295" s="425"/>
      <c r="K5295"/>
      <c r="L5295"/>
      <c r="M5295"/>
      <c r="N5295"/>
      <c r="O5295"/>
      <c r="P5295"/>
      <c r="Q5295"/>
      <c r="R5295"/>
      <c r="S5295"/>
      <c r="T5295"/>
      <c r="U5295"/>
    </row>
    <row r="5296" spans="1:21" ht="15.75" customHeight="1">
      <c r="A5296"/>
      <c r="B5296"/>
      <c r="C5296"/>
      <c r="D5296"/>
      <c r="E5296"/>
      <c r="F5296"/>
      <c r="G5296"/>
      <c r="H5296"/>
      <c r="I5296" s="8"/>
      <c r="J5296" s="425"/>
      <c r="K5296"/>
      <c r="L5296"/>
      <c r="M5296"/>
      <c r="N5296"/>
      <c r="O5296"/>
      <c r="P5296"/>
      <c r="Q5296"/>
      <c r="R5296"/>
      <c r="S5296"/>
      <c r="T5296"/>
      <c r="U5296"/>
    </row>
    <row r="5297" spans="1:21" ht="15.75" customHeight="1">
      <c r="A5297"/>
      <c r="B5297"/>
      <c r="C5297"/>
      <c r="D5297"/>
      <c r="E5297"/>
      <c r="F5297"/>
      <c r="G5297"/>
      <c r="H5297"/>
      <c r="I5297" s="8"/>
      <c r="J5297" s="425"/>
      <c r="K5297"/>
      <c r="L5297"/>
      <c r="M5297"/>
      <c r="N5297"/>
      <c r="O5297"/>
      <c r="P5297"/>
      <c r="Q5297"/>
      <c r="R5297"/>
      <c r="S5297"/>
      <c r="T5297"/>
      <c r="U5297"/>
    </row>
    <row r="5298" spans="1:21" ht="15.75" customHeight="1">
      <c r="A5298"/>
      <c r="B5298"/>
      <c r="C5298"/>
      <c r="D5298"/>
      <c r="E5298"/>
      <c r="F5298"/>
      <c r="G5298"/>
      <c r="H5298"/>
      <c r="I5298" s="8"/>
      <c r="J5298" s="425"/>
      <c r="K5298"/>
      <c r="L5298"/>
      <c r="M5298"/>
      <c r="N5298"/>
      <c r="O5298"/>
      <c r="P5298"/>
      <c r="Q5298"/>
      <c r="R5298"/>
      <c r="S5298"/>
      <c r="T5298"/>
      <c r="U5298"/>
    </row>
    <row r="5299" spans="1:21" ht="15.75" customHeight="1">
      <c r="A5299"/>
      <c r="B5299"/>
      <c r="C5299"/>
      <c r="D5299"/>
      <c r="E5299"/>
      <c r="F5299"/>
      <c r="G5299"/>
      <c r="H5299"/>
      <c r="I5299" s="8"/>
      <c r="J5299" s="425"/>
      <c r="K5299"/>
      <c r="L5299"/>
      <c r="M5299"/>
      <c r="N5299"/>
      <c r="O5299"/>
      <c r="P5299"/>
      <c r="Q5299"/>
      <c r="R5299"/>
      <c r="S5299"/>
      <c r="T5299"/>
      <c r="U5299"/>
    </row>
    <row r="5300" spans="1:21" ht="15.75" customHeight="1">
      <c r="A5300"/>
      <c r="B5300"/>
      <c r="C5300"/>
      <c r="D5300"/>
      <c r="E5300"/>
      <c r="F5300"/>
      <c r="G5300"/>
      <c r="H5300"/>
      <c r="I5300" s="8"/>
      <c r="J5300" s="425"/>
      <c r="K5300"/>
      <c r="L5300"/>
      <c r="M5300"/>
      <c r="N5300"/>
      <c r="O5300"/>
      <c r="P5300"/>
      <c r="Q5300"/>
      <c r="R5300"/>
      <c r="S5300"/>
      <c r="T5300"/>
      <c r="U5300"/>
    </row>
    <row r="5301" spans="1:21" ht="15.75" customHeight="1">
      <c r="A5301"/>
      <c r="B5301"/>
      <c r="C5301"/>
      <c r="D5301"/>
      <c r="E5301"/>
      <c r="F5301"/>
      <c r="G5301"/>
      <c r="H5301"/>
      <c r="I5301" s="8"/>
      <c r="J5301" s="425"/>
      <c r="K5301"/>
      <c r="L5301"/>
      <c r="M5301"/>
      <c r="N5301"/>
      <c r="O5301"/>
      <c r="P5301"/>
      <c r="Q5301"/>
      <c r="R5301"/>
      <c r="S5301"/>
      <c r="T5301"/>
      <c r="U5301"/>
    </row>
    <row r="5302" spans="1:21" ht="15.75" customHeight="1">
      <c r="A5302"/>
      <c r="B5302"/>
      <c r="C5302"/>
      <c r="D5302"/>
      <c r="E5302"/>
      <c r="F5302"/>
      <c r="G5302"/>
      <c r="H5302"/>
      <c r="I5302" s="8"/>
      <c r="J5302" s="425"/>
      <c r="K5302"/>
      <c r="L5302"/>
      <c r="M5302"/>
      <c r="N5302"/>
      <c r="O5302"/>
      <c r="P5302"/>
      <c r="Q5302"/>
      <c r="R5302"/>
      <c r="S5302"/>
      <c r="T5302"/>
      <c r="U5302"/>
    </row>
    <row r="5303" spans="1:21" ht="15.75" customHeight="1">
      <c r="A5303"/>
      <c r="B5303"/>
      <c r="C5303"/>
      <c r="D5303"/>
      <c r="E5303"/>
      <c r="F5303"/>
      <c r="G5303"/>
      <c r="H5303"/>
      <c r="I5303" s="8"/>
      <c r="J5303" s="425"/>
      <c r="K5303"/>
      <c r="L5303"/>
      <c r="M5303"/>
      <c r="N5303"/>
      <c r="O5303"/>
      <c r="P5303"/>
      <c r="Q5303"/>
      <c r="R5303"/>
      <c r="S5303"/>
      <c r="T5303"/>
      <c r="U5303"/>
    </row>
    <row r="5304" spans="1:21" ht="15.75" customHeight="1">
      <c r="A5304"/>
      <c r="B5304"/>
      <c r="C5304"/>
      <c r="D5304"/>
      <c r="E5304"/>
      <c r="F5304"/>
      <c r="G5304"/>
      <c r="H5304"/>
      <c r="I5304" s="8"/>
      <c r="J5304" s="425"/>
      <c r="K5304"/>
      <c r="L5304"/>
      <c r="M5304"/>
      <c r="N5304"/>
      <c r="O5304"/>
      <c r="P5304"/>
      <c r="Q5304"/>
      <c r="R5304"/>
      <c r="S5304"/>
      <c r="T5304"/>
      <c r="U5304"/>
    </row>
    <row r="5305" spans="1:21" ht="15.75" customHeight="1">
      <c r="A5305"/>
      <c r="B5305"/>
      <c r="C5305"/>
      <c r="D5305"/>
      <c r="E5305"/>
      <c r="F5305"/>
      <c r="G5305"/>
      <c r="H5305"/>
      <c r="I5305" s="8"/>
      <c r="J5305" s="425"/>
      <c r="K5305"/>
      <c r="L5305"/>
      <c r="M5305"/>
      <c r="N5305"/>
      <c r="O5305"/>
      <c r="P5305"/>
      <c r="Q5305"/>
      <c r="R5305"/>
      <c r="S5305"/>
      <c r="T5305"/>
      <c r="U5305"/>
    </row>
    <row r="5306" spans="1:21" ht="15.75" customHeight="1">
      <c r="A5306"/>
      <c r="B5306"/>
      <c r="C5306"/>
      <c r="D5306"/>
      <c r="E5306"/>
      <c r="F5306"/>
      <c r="G5306"/>
      <c r="H5306"/>
      <c r="I5306" s="8"/>
      <c r="J5306" s="425"/>
      <c r="K5306"/>
      <c r="L5306"/>
      <c r="M5306"/>
      <c r="N5306"/>
      <c r="O5306"/>
      <c r="P5306"/>
      <c r="Q5306"/>
      <c r="R5306"/>
      <c r="S5306"/>
      <c r="T5306"/>
      <c r="U5306"/>
    </row>
    <row r="5307" spans="1:21" ht="15.75" customHeight="1">
      <c r="A5307"/>
      <c r="B5307"/>
      <c r="C5307"/>
      <c r="D5307"/>
      <c r="E5307"/>
      <c r="F5307"/>
      <c r="G5307"/>
      <c r="H5307"/>
      <c r="I5307" s="8"/>
      <c r="J5307" s="425"/>
      <c r="K5307"/>
      <c r="L5307"/>
      <c r="M5307"/>
      <c r="N5307"/>
      <c r="O5307"/>
      <c r="P5307"/>
      <c r="Q5307"/>
      <c r="R5307"/>
      <c r="S5307"/>
      <c r="T5307"/>
      <c r="U5307"/>
    </row>
    <row r="5308" spans="1:21" ht="15.75" customHeight="1">
      <c r="A5308"/>
      <c r="B5308"/>
      <c r="C5308"/>
      <c r="D5308"/>
      <c r="E5308"/>
      <c r="F5308"/>
      <c r="G5308"/>
      <c r="H5308"/>
      <c r="I5308" s="8"/>
      <c r="J5308" s="425"/>
      <c r="K5308"/>
      <c r="L5308"/>
      <c r="M5308"/>
      <c r="N5308"/>
      <c r="O5308"/>
      <c r="P5308"/>
      <c r="Q5308"/>
      <c r="R5308"/>
      <c r="S5308"/>
      <c r="T5308"/>
      <c r="U5308"/>
    </row>
    <row r="5309" spans="1:21" ht="15.75" customHeight="1">
      <c r="A5309"/>
      <c r="B5309"/>
      <c r="C5309"/>
      <c r="D5309"/>
      <c r="E5309"/>
      <c r="F5309"/>
      <c r="G5309"/>
      <c r="H5309"/>
      <c r="I5309" s="8"/>
      <c r="J5309" s="425"/>
      <c r="K5309"/>
      <c r="L5309"/>
      <c r="M5309"/>
      <c r="N5309"/>
      <c r="O5309"/>
      <c r="P5309"/>
      <c r="Q5309"/>
      <c r="R5309"/>
      <c r="S5309"/>
      <c r="T5309"/>
      <c r="U5309"/>
    </row>
    <row r="5310" spans="1:21" ht="15.75" customHeight="1">
      <c r="A5310"/>
      <c r="B5310"/>
      <c r="C5310"/>
      <c r="D5310"/>
      <c r="E5310"/>
      <c r="F5310"/>
      <c r="G5310"/>
      <c r="H5310"/>
      <c r="I5310" s="8"/>
      <c r="J5310" s="425"/>
      <c r="K5310"/>
      <c r="L5310"/>
      <c r="M5310"/>
      <c r="N5310"/>
      <c r="O5310"/>
      <c r="P5310"/>
      <c r="Q5310"/>
      <c r="R5310"/>
      <c r="S5310"/>
      <c r="T5310"/>
      <c r="U5310"/>
    </row>
    <row r="5311" spans="1:21" ht="15.75" customHeight="1">
      <c r="A5311"/>
      <c r="B5311"/>
      <c r="C5311"/>
      <c r="D5311"/>
      <c r="E5311"/>
      <c r="F5311"/>
      <c r="G5311"/>
      <c r="H5311"/>
      <c r="I5311" s="8"/>
      <c r="J5311" s="425"/>
      <c r="K5311"/>
      <c r="L5311"/>
      <c r="M5311"/>
      <c r="N5311"/>
      <c r="O5311"/>
      <c r="P5311"/>
      <c r="Q5311"/>
      <c r="R5311"/>
      <c r="S5311"/>
      <c r="T5311"/>
      <c r="U5311"/>
    </row>
    <row r="5312" spans="1:21" ht="15.75" customHeight="1">
      <c r="A5312"/>
      <c r="B5312"/>
      <c r="C5312"/>
      <c r="D5312"/>
      <c r="E5312"/>
      <c r="F5312"/>
      <c r="G5312"/>
      <c r="H5312"/>
      <c r="I5312" s="8"/>
      <c r="J5312" s="425"/>
      <c r="K5312"/>
      <c r="L5312"/>
      <c r="M5312"/>
      <c r="N5312"/>
      <c r="O5312"/>
      <c r="P5312"/>
      <c r="Q5312"/>
      <c r="R5312"/>
      <c r="S5312"/>
      <c r="T5312"/>
      <c r="U5312"/>
    </row>
    <row r="5313" spans="1:21" ht="15.75" customHeight="1">
      <c r="A5313"/>
      <c r="B5313"/>
      <c r="C5313"/>
      <c r="D5313"/>
      <c r="E5313"/>
      <c r="F5313"/>
      <c r="G5313"/>
      <c r="H5313"/>
      <c r="I5313" s="8"/>
      <c r="J5313" s="425"/>
      <c r="K5313"/>
      <c r="L5313"/>
      <c r="M5313"/>
      <c r="N5313"/>
      <c r="O5313"/>
      <c r="P5313"/>
      <c r="Q5313"/>
      <c r="R5313"/>
      <c r="S5313"/>
      <c r="T5313"/>
      <c r="U5313"/>
    </row>
    <row r="5314" spans="1:21" ht="15.75" customHeight="1">
      <c r="A5314"/>
      <c r="B5314"/>
      <c r="C5314"/>
      <c r="D5314"/>
      <c r="E5314"/>
      <c r="F5314"/>
      <c r="G5314"/>
      <c r="H5314"/>
      <c r="I5314" s="8"/>
      <c r="J5314" s="425"/>
      <c r="K5314"/>
      <c r="L5314"/>
      <c r="M5314"/>
      <c r="N5314"/>
      <c r="O5314"/>
      <c r="P5314"/>
      <c r="Q5314"/>
      <c r="R5314"/>
      <c r="S5314"/>
      <c r="T5314"/>
      <c r="U5314"/>
    </row>
    <row r="5315" spans="1:21" ht="15.75" customHeight="1">
      <c r="A5315"/>
      <c r="B5315"/>
      <c r="C5315"/>
      <c r="D5315"/>
      <c r="E5315"/>
      <c r="F5315"/>
      <c r="G5315"/>
      <c r="H5315"/>
      <c r="I5315" s="8"/>
      <c r="J5315" s="425"/>
      <c r="K5315"/>
      <c r="L5315"/>
      <c r="M5315"/>
      <c r="N5315"/>
      <c r="O5315"/>
      <c r="P5315"/>
      <c r="Q5315"/>
      <c r="R5315"/>
      <c r="S5315"/>
      <c r="T5315"/>
      <c r="U5315"/>
    </row>
    <row r="5316" spans="1:21" ht="15.75" customHeight="1">
      <c r="A5316"/>
      <c r="B5316"/>
      <c r="C5316"/>
      <c r="D5316"/>
      <c r="E5316"/>
      <c r="F5316"/>
      <c r="G5316"/>
      <c r="H5316"/>
      <c r="I5316" s="8"/>
      <c r="J5316" s="425"/>
      <c r="K5316"/>
      <c r="L5316"/>
      <c r="M5316"/>
      <c r="N5316"/>
      <c r="O5316"/>
      <c r="P5316"/>
      <c r="Q5316"/>
      <c r="R5316"/>
      <c r="S5316"/>
      <c r="T5316"/>
      <c r="U5316"/>
    </row>
    <row r="5317" spans="1:21" ht="15.75" customHeight="1">
      <c r="A5317"/>
      <c r="B5317"/>
      <c r="C5317"/>
      <c r="D5317"/>
      <c r="E5317"/>
      <c r="F5317"/>
      <c r="G5317"/>
      <c r="H5317"/>
      <c r="I5317" s="8"/>
      <c r="J5317" s="425"/>
      <c r="K5317"/>
      <c r="L5317"/>
      <c r="M5317"/>
      <c r="N5317"/>
      <c r="O5317"/>
      <c r="P5317"/>
      <c r="Q5317"/>
      <c r="R5317"/>
      <c r="S5317"/>
      <c r="T5317"/>
      <c r="U5317"/>
    </row>
    <row r="5318" spans="1:21" ht="15.75" customHeight="1">
      <c r="A5318"/>
      <c r="B5318"/>
      <c r="C5318"/>
      <c r="D5318"/>
      <c r="E5318"/>
      <c r="F5318"/>
      <c r="G5318"/>
      <c r="H5318"/>
      <c r="I5318" s="8"/>
      <c r="J5318" s="425"/>
      <c r="K5318"/>
      <c r="L5318"/>
      <c r="M5318"/>
      <c r="N5318"/>
      <c r="O5318"/>
      <c r="P5318"/>
      <c r="Q5318"/>
      <c r="R5318"/>
      <c r="S5318"/>
      <c r="T5318"/>
      <c r="U5318"/>
    </row>
    <row r="5319" spans="1:21" ht="15.75" customHeight="1">
      <c r="A5319"/>
      <c r="B5319"/>
      <c r="C5319"/>
      <c r="D5319"/>
      <c r="E5319"/>
      <c r="F5319"/>
      <c r="G5319"/>
      <c r="H5319"/>
      <c r="I5319" s="8"/>
      <c r="J5319" s="425"/>
      <c r="K5319"/>
      <c r="L5319"/>
      <c r="M5319"/>
      <c r="N5319"/>
      <c r="O5319"/>
      <c r="P5319"/>
      <c r="Q5319"/>
      <c r="R5319"/>
      <c r="S5319"/>
      <c r="T5319"/>
      <c r="U5319"/>
    </row>
    <row r="5320" spans="1:21" ht="15.75" customHeight="1">
      <c r="A5320"/>
      <c r="B5320"/>
      <c r="C5320"/>
      <c r="D5320"/>
      <c r="E5320"/>
      <c r="F5320"/>
      <c r="G5320"/>
      <c r="H5320"/>
      <c r="I5320" s="8"/>
      <c r="J5320" s="425"/>
      <c r="K5320"/>
      <c r="L5320"/>
      <c r="M5320"/>
      <c r="N5320"/>
      <c r="O5320"/>
      <c r="P5320"/>
      <c r="Q5320"/>
      <c r="R5320"/>
      <c r="S5320"/>
      <c r="T5320"/>
      <c r="U5320"/>
    </row>
    <row r="5321" spans="1:21" ht="15.75" customHeight="1">
      <c r="A5321"/>
      <c r="B5321"/>
      <c r="C5321"/>
      <c r="D5321"/>
      <c r="E5321"/>
      <c r="F5321"/>
      <c r="G5321"/>
      <c r="H5321"/>
      <c r="I5321" s="8"/>
      <c r="J5321" s="425"/>
      <c r="K5321"/>
      <c r="L5321"/>
      <c r="M5321"/>
      <c r="N5321"/>
      <c r="O5321"/>
      <c r="P5321"/>
      <c r="Q5321"/>
      <c r="R5321"/>
      <c r="S5321"/>
      <c r="T5321"/>
      <c r="U5321"/>
    </row>
    <row r="5322" spans="1:21" ht="15.75" customHeight="1">
      <c r="A5322"/>
      <c r="B5322"/>
      <c r="C5322"/>
      <c r="D5322"/>
      <c r="E5322"/>
      <c r="F5322"/>
      <c r="G5322"/>
      <c r="H5322"/>
      <c r="I5322" s="8"/>
      <c r="J5322" s="425"/>
      <c r="K5322"/>
      <c r="L5322"/>
      <c r="M5322"/>
      <c r="N5322"/>
      <c r="O5322"/>
      <c r="P5322"/>
      <c r="Q5322"/>
      <c r="R5322"/>
      <c r="S5322"/>
      <c r="T5322"/>
      <c r="U5322"/>
    </row>
    <row r="5323" spans="1:21" ht="15.75" customHeight="1">
      <c r="A5323"/>
      <c r="B5323"/>
      <c r="C5323"/>
      <c r="D5323"/>
      <c r="E5323"/>
      <c r="F5323"/>
      <c r="G5323"/>
      <c r="H5323"/>
      <c r="I5323" s="8"/>
      <c r="J5323" s="425"/>
      <c r="K5323"/>
      <c r="L5323"/>
      <c r="M5323"/>
      <c r="N5323"/>
      <c r="O5323"/>
      <c r="P5323"/>
      <c r="Q5323"/>
      <c r="R5323"/>
      <c r="S5323"/>
      <c r="T5323"/>
      <c r="U5323"/>
    </row>
    <row r="5324" spans="1:21" ht="15.75" customHeight="1">
      <c r="A5324"/>
      <c r="B5324"/>
      <c r="C5324"/>
      <c r="D5324"/>
      <c r="E5324"/>
      <c r="F5324"/>
      <c r="G5324"/>
      <c r="H5324"/>
      <c r="I5324" s="8"/>
      <c r="J5324" s="425"/>
      <c r="K5324"/>
      <c r="L5324"/>
      <c r="M5324"/>
      <c r="N5324"/>
      <c r="O5324"/>
      <c r="P5324"/>
      <c r="Q5324"/>
      <c r="R5324"/>
      <c r="S5324"/>
      <c r="T5324"/>
      <c r="U5324"/>
    </row>
    <row r="5325" spans="1:21" ht="15.75" customHeight="1">
      <c r="A5325"/>
      <c r="B5325"/>
      <c r="C5325"/>
      <c r="D5325"/>
      <c r="E5325"/>
      <c r="F5325"/>
      <c r="G5325"/>
      <c r="H5325"/>
      <c r="I5325" s="8"/>
      <c r="J5325" s="425"/>
      <c r="K5325"/>
      <c r="L5325"/>
      <c r="M5325"/>
      <c r="N5325"/>
      <c r="O5325"/>
      <c r="P5325"/>
      <c r="Q5325"/>
      <c r="R5325"/>
      <c r="S5325"/>
      <c r="T5325"/>
      <c r="U5325"/>
    </row>
    <row r="5326" spans="1:21" ht="15.75" customHeight="1">
      <c r="A5326"/>
      <c r="B5326"/>
      <c r="C5326"/>
      <c r="D5326"/>
      <c r="E5326"/>
      <c r="F5326"/>
      <c r="G5326"/>
      <c r="H5326"/>
      <c r="I5326" s="8"/>
      <c r="J5326" s="425"/>
      <c r="K5326"/>
      <c r="L5326"/>
      <c r="M5326"/>
      <c r="N5326"/>
      <c r="O5326"/>
      <c r="P5326"/>
      <c r="Q5326"/>
      <c r="R5326"/>
      <c r="S5326"/>
      <c r="T5326"/>
      <c r="U5326"/>
    </row>
    <row r="5327" spans="1:21" ht="15.75" customHeight="1">
      <c r="A5327"/>
      <c r="B5327"/>
      <c r="C5327"/>
      <c r="D5327"/>
      <c r="E5327"/>
      <c r="F5327"/>
      <c r="G5327"/>
      <c r="H5327"/>
      <c r="I5327" s="8"/>
      <c r="J5327" s="425"/>
      <c r="K5327"/>
      <c r="L5327"/>
      <c r="M5327"/>
      <c r="N5327"/>
      <c r="O5327"/>
      <c r="P5327"/>
      <c r="Q5327"/>
      <c r="R5327"/>
      <c r="S5327"/>
      <c r="T5327"/>
      <c r="U5327"/>
    </row>
    <row r="5328" spans="1:21" ht="15.75" customHeight="1">
      <c r="A5328"/>
      <c r="B5328"/>
      <c r="C5328"/>
      <c r="D5328"/>
      <c r="E5328"/>
      <c r="F5328"/>
      <c r="G5328"/>
      <c r="H5328"/>
      <c r="I5328" s="8"/>
      <c r="J5328" s="425"/>
      <c r="K5328"/>
      <c r="L5328"/>
      <c r="M5328"/>
      <c r="N5328"/>
      <c r="O5328"/>
      <c r="P5328"/>
      <c r="Q5328"/>
      <c r="R5328"/>
      <c r="S5328"/>
      <c r="T5328"/>
      <c r="U5328"/>
    </row>
    <row r="5329" spans="1:21" ht="15.75" customHeight="1">
      <c r="A5329"/>
      <c r="B5329"/>
      <c r="C5329"/>
      <c r="D5329"/>
      <c r="E5329"/>
      <c r="F5329"/>
      <c r="G5329"/>
      <c r="H5329"/>
      <c r="I5329" s="8"/>
      <c r="J5329" s="425"/>
      <c r="K5329"/>
      <c r="L5329"/>
      <c r="M5329"/>
      <c r="N5329"/>
      <c r="O5329"/>
      <c r="P5329"/>
      <c r="Q5329"/>
      <c r="R5329"/>
      <c r="S5329"/>
      <c r="T5329"/>
      <c r="U5329"/>
    </row>
    <row r="5330" spans="1:21" ht="15.75" customHeight="1">
      <c r="A5330"/>
      <c r="B5330"/>
      <c r="C5330"/>
      <c r="D5330"/>
      <c r="E5330"/>
      <c r="F5330"/>
      <c r="G5330"/>
      <c r="H5330"/>
      <c r="I5330" s="8"/>
      <c r="J5330" s="425"/>
      <c r="K5330"/>
      <c r="L5330"/>
      <c r="M5330"/>
      <c r="N5330"/>
      <c r="O5330"/>
      <c r="P5330"/>
      <c r="Q5330"/>
      <c r="R5330"/>
      <c r="S5330"/>
      <c r="T5330"/>
      <c r="U5330"/>
    </row>
    <row r="5331" spans="1:21" ht="15.75" customHeight="1">
      <c r="A5331"/>
      <c r="B5331"/>
      <c r="C5331"/>
      <c r="D5331"/>
      <c r="E5331"/>
      <c r="F5331"/>
      <c r="G5331"/>
      <c r="H5331"/>
      <c r="I5331" s="8"/>
      <c r="J5331" s="425"/>
      <c r="K5331"/>
      <c r="L5331"/>
      <c r="M5331"/>
      <c r="N5331"/>
      <c r="O5331"/>
      <c r="P5331"/>
      <c r="Q5331"/>
      <c r="R5331"/>
      <c r="S5331"/>
      <c r="T5331"/>
      <c r="U5331"/>
    </row>
    <row r="5332" spans="1:21" ht="15.75" customHeight="1">
      <c r="A5332"/>
      <c r="B5332"/>
      <c r="C5332"/>
      <c r="D5332"/>
      <c r="E5332"/>
      <c r="F5332"/>
      <c r="G5332"/>
      <c r="H5332"/>
      <c r="I5332" s="8"/>
      <c r="J5332" s="425"/>
      <c r="K5332"/>
      <c r="L5332"/>
      <c r="M5332"/>
      <c r="N5332"/>
      <c r="O5332"/>
      <c r="P5332"/>
      <c r="Q5332"/>
      <c r="R5332"/>
      <c r="S5332"/>
      <c r="T5332"/>
      <c r="U5332"/>
    </row>
    <row r="5333" spans="1:21" ht="15.75" customHeight="1">
      <c r="A5333"/>
      <c r="B5333"/>
      <c r="C5333"/>
      <c r="D5333"/>
      <c r="E5333"/>
      <c r="F5333"/>
      <c r="G5333"/>
      <c r="H5333"/>
      <c r="I5333" s="8"/>
      <c r="J5333" s="425"/>
      <c r="K5333"/>
      <c r="L5333"/>
      <c r="M5333"/>
      <c r="N5333"/>
      <c r="O5333"/>
      <c r="P5333"/>
      <c r="Q5333"/>
      <c r="R5333"/>
      <c r="S5333"/>
      <c r="T5333"/>
      <c r="U5333"/>
    </row>
    <row r="5334" spans="1:21" ht="15.75" customHeight="1">
      <c r="A5334"/>
      <c r="B5334"/>
      <c r="C5334"/>
      <c r="D5334"/>
      <c r="E5334"/>
      <c r="F5334"/>
      <c r="G5334"/>
      <c r="H5334"/>
      <c r="I5334" s="8"/>
      <c r="J5334" s="425"/>
      <c r="K5334"/>
      <c r="L5334"/>
      <c r="M5334"/>
      <c r="N5334"/>
      <c r="O5334"/>
      <c r="P5334"/>
      <c r="Q5334"/>
      <c r="R5334"/>
      <c r="S5334"/>
      <c r="T5334"/>
      <c r="U5334"/>
    </row>
    <row r="5335" spans="1:21" ht="15.75" customHeight="1">
      <c r="A5335"/>
      <c r="B5335"/>
      <c r="C5335"/>
      <c r="D5335"/>
      <c r="E5335"/>
      <c r="F5335"/>
      <c r="G5335"/>
      <c r="H5335"/>
      <c r="I5335" s="8"/>
      <c r="J5335" s="425"/>
      <c r="K5335"/>
      <c r="L5335"/>
      <c r="M5335"/>
      <c r="N5335"/>
      <c r="O5335"/>
      <c r="P5335"/>
      <c r="Q5335"/>
      <c r="R5335"/>
      <c r="S5335"/>
      <c r="T5335"/>
      <c r="U5335"/>
    </row>
    <row r="5336" spans="1:21" ht="15.75" customHeight="1">
      <c r="A5336"/>
      <c r="B5336"/>
      <c r="C5336"/>
      <c r="D5336"/>
      <c r="E5336"/>
      <c r="F5336"/>
      <c r="G5336"/>
      <c r="H5336"/>
      <c r="I5336" s="8"/>
      <c r="J5336" s="425"/>
      <c r="K5336"/>
      <c r="L5336"/>
      <c r="M5336"/>
      <c r="N5336"/>
      <c r="O5336"/>
      <c r="P5336"/>
      <c r="Q5336"/>
      <c r="R5336"/>
      <c r="S5336"/>
      <c r="T5336"/>
      <c r="U5336"/>
    </row>
    <row r="5337" spans="1:21" ht="15.75" customHeight="1">
      <c r="A5337"/>
      <c r="B5337"/>
      <c r="C5337"/>
      <c r="D5337"/>
      <c r="E5337"/>
      <c r="F5337"/>
      <c r="G5337"/>
      <c r="H5337"/>
      <c r="I5337" s="8"/>
      <c r="J5337" s="425"/>
      <c r="K5337"/>
      <c r="L5337"/>
      <c r="M5337"/>
      <c r="N5337"/>
      <c r="O5337"/>
      <c r="P5337"/>
      <c r="Q5337"/>
      <c r="R5337"/>
      <c r="S5337"/>
      <c r="T5337"/>
      <c r="U5337"/>
    </row>
    <row r="5338" spans="1:21" ht="15.75" customHeight="1">
      <c r="A5338"/>
      <c r="B5338"/>
      <c r="C5338"/>
      <c r="D5338"/>
      <c r="E5338"/>
      <c r="F5338"/>
      <c r="G5338"/>
      <c r="H5338"/>
      <c r="I5338" s="8"/>
      <c r="J5338" s="425"/>
      <c r="K5338"/>
      <c r="L5338"/>
      <c r="M5338"/>
      <c r="N5338"/>
      <c r="O5338"/>
      <c r="P5338"/>
      <c r="Q5338"/>
      <c r="R5338"/>
      <c r="S5338"/>
      <c r="T5338"/>
      <c r="U5338"/>
    </row>
    <row r="5339" spans="1:21" ht="15.75" customHeight="1">
      <c r="A5339"/>
      <c r="B5339"/>
      <c r="C5339"/>
      <c r="D5339"/>
      <c r="E5339"/>
      <c r="F5339"/>
      <c r="G5339"/>
      <c r="H5339"/>
      <c r="I5339" s="8"/>
      <c r="J5339" s="425"/>
      <c r="K5339"/>
      <c r="L5339"/>
      <c r="M5339"/>
      <c r="N5339"/>
      <c r="O5339"/>
      <c r="P5339"/>
      <c r="Q5339"/>
      <c r="R5339"/>
      <c r="S5339"/>
      <c r="T5339"/>
      <c r="U5339"/>
    </row>
    <row r="5340" spans="1:21" ht="15.75" customHeight="1">
      <c r="A5340"/>
      <c r="B5340"/>
      <c r="C5340"/>
      <c r="D5340"/>
      <c r="E5340"/>
      <c r="F5340"/>
      <c r="G5340"/>
      <c r="H5340"/>
      <c r="I5340" s="8"/>
      <c r="J5340" s="425"/>
      <c r="K5340"/>
      <c r="L5340"/>
      <c r="M5340"/>
      <c r="N5340"/>
      <c r="O5340"/>
      <c r="P5340"/>
      <c r="Q5340"/>
      <c r="R5340"/>
      <c r="S5340"/>
      <c r="T5340"/>
      <c r="U5340"/>
    </row>
    <row r="5341" spans="1:21" ht="15.75" customHeight="1">
      <c r="A5341"/>
      <c r="B5341"/>
      <c r="C5341"/>
      <c r="D5341"/>
      <c r="E5341"/>
      <c r="F5341"/>
      <c r="G5341"/>
      <c r="H5341"/>
      <c r="I5341" s="8"/>
      <c r="J5341" s="425"/>
      <c r="K5341"/>
      <c r="L5341"/>
      <c r="M5341"/>
      <c r="N5341"/>
      <c r="O5341"/>
      <c r="P5341"/>
      <c r="Q5341"/>
      <c r="R5341"/>
      <c r="S5341"/>
      <c r="T5341"/>
      <c r="U5341"/>
    </row>
    <row r="5342" spans="1:21" ht="15.75" customHeight="1">
      <c r="A5342"/>
      <c r="B5342"/>
      <c r="C5342"/>
      <c r="D5342"/>
      <c r="E5342"/>
      <c r="F5342"/>
      <c r="G5342"/>
      <c r="H5342"/>
      <c r="I5342" s="8"/>
      <c r="J5342" s="425"/>
      <c r="K5342"/>
      <c r="L5342"/>
      <c r="M5342"/>
      <c r="N5342"/>
      <c r="O5342"/>
      <c r="P5342"/>
      <c r="Q5342"/>
      <c r="R5342"/>
      <c r="S5342"/>
      <c r="T5342"/>
      <c r="U5342"/>
    </row>
    <row r="5343" spans="1:21" ht="15.75" customHeight="1">
      <c r="A5343"/>
      <c r="B5343"/>
      <c r="C5343"/>
      <c r="D5343"/>
      <c r="E5343"/>
      <c r="F5343"/>
      <c r="G5343"/>
      <c r="H5343"/>
      <c r="I5343" s="8"/>
      <c r="J5343" s="425"/>
      <c r="K5343"/>
      <c r="L5343"/>
      <c r="M5343"/>
      <c r="N5343"/>
      <c r="O5343"/>
      <c r="P5343"/>
      <c r="Q5343"/>
      <c r="R5343"/>
      <c r="S5343"/>
      <c r="T5343"/>
      <c r="U5343"/>
    </row>
    <row r="5344" spans="1:21" ht="15.75" customHeight="1">
      <c r="A5344"/>
      <c r="B5344"/>
      <c r="C5344"/>
      <c r="D5344"/>
      <c r="E5344"/>
      <c r="F5344"/>
      <c r="G5344"/>
      <c r="H5344"/>
      <c r="I5344" s="8"/>
      <c r="J5344" s="425"/>
      <c r="K5344"/>
      <c r="L5344"/>
      <c r="M5344"/>
      <c r="N5344"/>
      <c r="O5344"/>
      <c r="P5344"/>
      <c r="Q5344"/>
      <c r="R5344"/>
      <c r="S5344"/>
      <c r="T5344"/>
      <c r="U5344"/>
    </row>
    <row r="5345" spans="1:21" ht="15.75" customHeight="1">
      <c r="A5345"/>
      <c r="B5345"/>
      <c r="C5345"/>
      <c r="D5345"/>
      <c r="E5345"/>
      <c r="F5345"/>
      <c r="G5345"/>
      <c r="H5345"/>
      <c r="I5345" s="8"/>
      <c r="J5345" s="425"/>
      <c r="K5345"/>
      <c r="L5345"/>
      <c r="M5345"/>
      <c r="N5345"/>
      <c r="O5345"/>
      <c r="P5345"/>
      <c r="Q5345"/>
      <c r="R5345"/>
      <c r="S5345"/>
      <c r="T5345"/>
      <c r="U5345"/>
    </row>
    <row r="5346" spans="1:21" ht="15.75" customHeight="1">
      <c r="A5346"/>
      <c r="B5346"/>
      <c r="C5346"/>
      <c r="D5346"/>
      <c r="E5346"/>
      <c r="F5346"/>
      <c r="G5346"/>
      <c r="H5346"/>
      <c r="I5346" s="8"/>
      <c r="J5346" s="425"/>
      <c r="K5346"/>
      <c r="L5346"/>
      <c r="M5346"/>
      <c r="N5346"/>
      <c r="O5346"/>
      <c r="P5346"/>
      <c r="Q5346"/>
      <c r="R5346"/>
      <c r="S5346"/>
      <c r="T5346"/>
      <c r="U5346"/>
    </row>
    <row r="5347" spans="1:21" ht="15.75" customHeight="1">
      <c r="A5347"/>
      <c r="B5347"/>
      <c r="C5347"/>
      <c r="D5347"/>
      <c r="E5347"/>
      <c r="F5347"/>
      <c r="G5347"/>
      <c r="H5347"/>
      <c r="I5347" s="8"/>
      <c r="J5347" s="425"/>
      <c r="K5347"/>
      <c r="L5347"/>
      <c r="M5347"/>
      <c r="N5347"/>
      <c r="O5347"/>
      <c r="P5347"/>
      <c r="Q5347"/>
      <c r="R5347"/>
      <c r="S5347"/>
      <c r="T5347"/>
      <c r="U5347"/>
    </row>
    <row r="5348" spans="1:21" ht="15.75" customHeight="1">
      <c r="A5348"/>
      <c r="B5348"/>
      <c r="C5348"/>
      <c r="D5348"/>
      <c r="E5348"/>
      <c r="F5348"/>
      <c r="G5348"/>
      <c r="H5348"/>
      <c r="I5348" s="8"/>
      <c r="J5348" s="425"/>
      <c r="K5348"/>
      <c r="L5348"/>
      <c r="M5348"/>
      <c r="N5348"/>
      <c r="O5348"/>
      <c r="P5348"/>
      <c r="Q5348"/>
      <c r="R5348"/>
      <c r="S5348"/>
      <c r="T5348"/>
      <c r="U5348"/>
    </row>
    <row r="5349" spans="1:21" ht="15.75" customHeight="1">
      <c r="A5349"/>
      <c r="B5349"/>
      <c r="C5349"/>
      <c r="D5349"/>
      <c r="E5349"/>
      <c r="F5349"/>
      <c r="G5349"/>
      <c r="H5349"/>
      <c r="I5349" s="8"/>
      <c r="J5349" s="425"/>
      <c r="K5349"/>
      <c r="L5349"/>
      <c r="M5349"/>
      <c r="N5349"/>
      <c r="O5349"/>
      <c r="P5349"/>
      <c r="Q5349"/>
      <c r="R5349"/>
      <c r="S5349"/>
      <c r="T5349"/>
      <c r="U5349"/>
    </row>
    <row r="5350" spans="1:21" ht="15.75" customHeight="1">
      <c r="A5350"/>
      <c r="B5350"/>
      <c r="C5350"/>
      <c r="D5350"/>
      <c r="E5350"/>
      <c r="F5350"/>
      <c r="G5350"/>
      <c r="H5350"/>
      <c r="I5350" s="8"/>
      <c r="J5350" s="425"/>
      <c r="K5350"/>
      <c r="L5350"/>
      <c r="M5350"/>
      <c r="N5350"/>
      <c r="O5350"/>
      <c r="P5350"/>
      <c r="Q5350"/>
      <c r="R5350"/>
      <c r="S5350"/>
      <c r="T5350"/>
      <c r="U5350"/>
    </row>
    <row r="5351" spans="1:21" ht="15.75" customHeight="1">
      <c r="A5351"/>
      <c r="B5351"/>
      <c r="C5351"/>
      <c r="D5351"/>
      <c r="E5351"/>
      <c r="F5351"/>
      <c r="G5351"/>
      <c r="H5351"/>
      <c r="I5351" s="8"/>
      <c r="J5351" s="425"/>
      <c r="K5351"/>
      <c r="L5351"/>
      <c r="M5351"/>
      <c r="N5351"/>
      <c r="O5351"/>
      <c r="P5351"/>
      <c r="Q5351"/>
      <c r="R5351"/>
      <c r="S5351"/>
      <c r="T5351"/>
      <c r="U5351"/>
    </row>
    <row r="5352" spans="1:21" ht="15.75" customHeight="1">
      <c r="A5352"/>
      <c r="B5352"/>
      <c r="C5352"/>
      <c r="D5352"/>
      <c r="E5352"/>
      <c r="F5352"/>
      <c r="G5352"/>
      <c r="H5352"/>
      <c r="I5352" s="8"/>
      <c r="J5352" s="425"/>
      <c r="K5352"/>
      <c r="L5352"/>
      <c r="M5352"/>
      <c r="N5352"/>
      <c r="O5352"/>
      <c r="P5352"/>
      <c r="Q5352"/>
      <c r="R5352"/>
      <c r="S5352"/>
      <c r="T5352"/>
      <c r="U5352"/>
    </row>
    <row r="5353" spans="1:21" ht="15.75" customHeight="1">
      <c r="A5353"/>
      <c r="B5353"/>
      <c r="C5353"/>
      <c r="D5353"/>
      <c r="E5353"/>
      <c r="F5353"/>
      <c r="G5353"/>
      <c r="H5353"/>
      <c r="I5353" s="8"/>
      <c r="J5353" s="425"/>
      <c r="K5353"/>
      <c r="L5353"/>
      <c r="M5353"/>
      <c r="N5353"/>
      <c r="O5353"/>
      <c r="P5353"/>
      <c r="Q5353"/>
      <c r="R5353"/>
      <c r="S5353"/>
      <c r="T5353"/>
      <c r="U5353"/>
    </row>
    <row r="5354" spans="1:21" ht="15.75" customHeight="1">
      <c r="A5354"/>
      <c r="B5354"/>
      <c r="C5354"/>
      <c r="D5354"/>
      <c r="E5354"/>
      <c r="F5354"/>
      <c r="G5354"/>
      <c r="H5354"/>
      <c r="I5354" s="8"/>
      <c r="J5354" s="425"/>
      <c r="K5354"/>
      <c r="L5354"/>
      <c r="M5354"/>
      <c r="N5354"/>
      <c r="O5354"/>
      <c r="P5354"/>
      <c r="Q5354"/>
      <c r="R5354"/>
      <c r="S5354"/>
      <c r="T5354"/>
      <c r="U5354"/>
    </row>
    <row r="5355" spans="1:21" ht="15.75" customHeight="1">
      <c r="A5355"/>
      <c r="B5355"/>
      <c r="C5355"/>
      <c r="D5355"/>
      <c r="E5355"/>
      <c r="F5355"/>
      <c r="G5355"/>
      <c r="H5355"/>
      <c r="I5355" s="8"/>
      <c r="J5355" s="425"/>
      <c r="K5355"/>
      <c r="L5355"/>
      <c r="M5355"/>
      <c r="N5355"/>
      <c r="O5355"/>
      <c r="P5355"/>
      <c r="Q5355"/>
      <c r="R5355"/>
      <c r="S5355"/>
      <c r="T5355"/>
      <c r="U5355"/>
    </row>
    <row r="5356" spans="1:21" ht="15.75" customHeight="1">
      <c r="A5356"/>
      <c r="B5356"/>
      <c r="C5356"/>
      <c r="D5356"/>
      <c r="E5356"/>
      <c r="F5356"/>
      <c r="G5356"/>
      <c r="H5356"/>
      <c r="I5356" s="8"/>
      <c r="J5356" s="425"/>
      <c r="K5356"/>
      <c r="L5356"/>
      <c r="M5356"/>
      <c r="N5356"/>
      <c r="O5356"/>
      <c r="P5356"/>
      <c r="Q5356"/>
      <c r="R5356"/>
      <c r="S5356"/>
      <c r="T5356"/>
      <c r="U5356"/>
    </row>
    <row r="5357" spans="1:21" ht="15.75" customHeight="1">
      <c r="A5357"/>
      <c r="B5357"/>
      <c r="C5357"/>
      <c r="D5357"/>
      <c r="E5357"/>
      <c r="F5357"/>
      <c r="G5357"/>
      <c r="H5357"/>
      <c r="I5357" s="8"/>
      <c r="J5357" s="425"/>
      <c r="K5357"/>
      <c r="L5357"/>
      <c r="M5357"/>
      <c r="N5357"/>
      <c r="O5357"/>
      <c r="P5357"/>
      <c r="Q5357"/>
      <c r="R5357"/>
      <c r="S5357"/>
      <c r="T5357"/>
      <c r="U5357"/>
    </row>
    <row r="5358" spans="1:21" ht="15.75" customHeight="1">
      <c r="A5358"/>
      <c r="B5358"/>
      <c r="C5358"/>
      <c r="D5358"/>
      <c r="E5358"/>
      <c r="F5358"/>
      <c r="G5358"/>
      <c r="H5358"/>
      <c r="I5358" s="8"/>
      <c r="J5358" s="425"/>
      <c r="K5358"/>
      <c r="L5358"/>
      <c r="M5358"/>
      <c r="N5358"/>
      <c r="O5358"/>
      <c r="P5358"/>
      <c r="Q5358"/>
      <c r="R5358"/>
      <c r="S5358"/>
      <c r="T5358"/>
      <c r="U5358"/>
    </row>
    <row r="5359" spans="1:21" ht="15.75" customHeight="1">
      <c r="A5359"/>
      <c r="B5359"/>
      <c r="C5359"/>
      <c r="D5359"/>
      <c r="E5359"/>
      <c r="F5359"/>
      <c r="G5359"/>
      <c r="H5359"/>
      <c r="I5359" s="8"/>
      <c r="J5359" s="425"/>
      <c r="K5359"/>
      <c r="L5359"/>
      <c r="M5359"/>
      <c r="N5359"/>
      <c r="O5359"/>
      <c r="P5359"/>
      <c r="Q5359"/>
      <c r="R5359"/>
      <c r="S5359"/>
      <c r="T5359"/>
      <c r="U5359"/>
    </row>
    <row r="5360" spans="1:21" ht="15.75" customHeight="1">
      <c r="A5360"/>
      <c r="B5360"/>
      <c r="C5360"/>
      <c r="D5360"/>
      <c r="E5360"/>
      <c r="F5360"/>
      <c r="G5360"/>
      <c r="H5360"/>
      <c r="I5360" s="8"/>
      <c r="J5360" s="425"/>
      <c r="K5360"/>
      <c r="L5360"/>
      <c r="M5360"/>
      <c r="N5360"/>
      <c r="O5360"/>
      <c r="P5360"/>
      <c r="Q5360"/>
      <c r="R5360"/>
      <c r="S5360"/>
      <c r="T5360"/>
      <c r="U5360"/>
    </row>
    <row r="5361" spans="1:21" ht="15.75" customHeight="1">
      <c r="A5361"/>
      <c r="B5361"/>
      <c r="C5361"/>
      <c r="D5361"/>
      <c r="E5361"/>
      <c r="F5361"/>
      <c r="G5361"/>
      <c r="H5361"/>
      <c r="I5361" s="8"/>
      <c r="J5361" s="425"/>
      <c r="K5361"/>
      <c r="L5361"/>
      <c r="M5361"/>
      <c r="N5361"/>
      <c r="O5361"/>
      <c r="P5361"/>
      <c r="Q5361"/>
      <c r="R5361"/>
      <c r="S5361"/>
      <c r="T5361"/>
      <c r="U5361"/>
    </row>
    <row r="5362" spans="1:21" ht="15.75" customHeight="1">
      <c r="A5362"/>
      <c r="B5362"/>
      <c r="C5362"/>
      <c r="D5362"/>
      <c r="E5362"/>
      <c r="F5362"/>
      <c r="G5362"/>
      <c r="H5362"/>
      <c r="I5362" s="8"/>
      <c r="J5362" s="425"/>
      <c r="K5362"/>
      <c r="L5362"/>
      <c r="M5362"/>
      <c r="N5362"/>
      <c r="O5362"/>
      <c r="P5362"/>
      <c r="Q5362"/>
      <c r="R5362"/>
      <c r="S5362"/>
      <c r="T5362"/>
      <c r="U5362"/>
    </row>
    <row r="5363" spans="1:21" ht="15.75" customHeight="1">
      <c r="A5363"/>
      <c r="B5363"/>
      <c r="C5363"/>
      <c r="D5363"/>
      <c r="E5363"/>
      <c r="F5363"/>
      <c r="G5363"/>
      <c r="H5363"/>
      <c r="I5363" s="8"/>
      <c r="J5363" s="425"/>
      <c r="K5363"/>
      <c r="L5363"/>
      <c r="M5363"/>
      <c r="N5363"/>
      <c r="O5363"/>
      <c r="P5363"/>
      <c r="Q5363"/>
      <c r="R5363"/>
      <c r="S5363"/>
      <c r="T5363"/>
      <c r="U5363"/>
    </row>
    <row r="5364" spans="1:21" ht="15.75" customHeight="1">
      <c r="A5364"/>
      <c r="B5364"/>
      <c r="C5364"/>
      <c r="D5364"/>
      <c r="E5364"/>
      <c r="F5364"/>
      <c r="G5364"/>
      <c r="H5364"/>
      <c r="I5364" s="8"/>
      <c r="J5364" s="425"/>
      <c r="K5364"/>
      <c r="L5364"/>
      <c r="M5364"/>
      <c r="N5364"/>
      <c r="O5364"/>
      <c r="P5364"/>
      <c r="Q5364"/>
      <c r="R5364"/>
      <c r="S5364"/>
      <c r="T5364"/>
      <c r="U5364"/>
    </row>
    <row r="5365" spans="1:21" ht="15.75" customHeight="1">
      <c r="A5365"/>
      <c r="B5365"/>
      <c r="C5365"/>
      <c r="D5365"/>
      <c r="E5365"/>
      <c r="F5365"/>
      <c r="G5365"/>
      <c r="H5365"/>
      <c r="I5365" s="8"/>
      <c r="J5365" s="425"/>
      <c r="K5365"/>
      <c r="L5365"/>
      <c r="M5365"/>
      <c r="N5365"/>
      <c r="O5365"/>
      <c r="P5365"/>
      <c r="Q5365"/>
      <c r="R5365"/>
      <c r="S5365"/>
      <c r="T5365"/>
      <c r="U5365"/>
    </row>
    <row r="5366" spans="1:21" ht="15.75" customHeight="1">
      <c r="A5366"/>
      <c r="B5366"/>
      <c r="C5366"/>
      <c r="D5366"/>
      <c r="E5366"/>
      <c r="F5366"/>
      <c r="G5366"/>
      <c r="H5366"/>
      <c r="I5366" s="8"/>
      <c r="J5366" s="425"/>
      <c r="K5366"/>
      <c r="L5366"/>
      <c r="M5366"/>
      <c r="N5366"/>
      <c r="O5366"/>
      <c r="P5366"/>
      <c r="Q5366"/>
      <c r="R5366"/>
      <c r="S5366"/>
      <c r="T5366"/>
      <c r="U5366"/>
    </row>
    <row r="5367" spans="1:21" ht="15.75" customHeight="1">
      <c r="A5367"/>
      <c r="B5367"/>
      <c r="C5367"/>
      <c r="D5367"/>
      <c r="E5367"/>
      <c r="F5367"/>
      <c r="G5367"/>
      <c r="H5367"/>
      <c r="I5367" s="8"/>
      <c r="J5367" s="425"/>
      <c r="K5367"/>
      <c r="L5367"/>
      <c r="M5367"/>
      <c r="N5367"/>
      <c r="O5367"/>
      <c r="P5367"/>
      <c r="Q5367"/>
      <c r="R5367"/>
      <c r="S5367"/>
      <c r="T5367"/>
      <c r="U5367"/>
    </row>
    <row r="5368" spans="1:21" ht="15.75" customHeight="1">
      <c r="A5368"/>
      <c r="B5368"/>
      <c r="C5368"/>
      <c r="D5368"/>
      <c r="E5368"/>
      <c r="F5368"/>
      <c r="G5368"/>
      <c r="H5368"/>
      <c r="I5368" s="8"/>
      <c r="J5368" s="425"/>
      <c r="K5368"/>
      <c r="L5368"/>
      <c r="M5368"/>
      <c r="N5368"/>
      <c r="O5368"/>
      <c r="P5368"/>
      <c r="Q5368"/>
      <c r="R5368"/>
      <c r="S5368"/>
      <c r="T5368"/>
      <c r="U5368"/>
    </row>
    <row r="5369" spans="1:21" ht="15.75" customHeight="1">
      <c r="A5369"/>
      <c r="B5369"/>
      <c r="C5369"/>
      <c r="D5369"/>
      <c r="E5369"/>
      <c r="F5369"/>
      <c r="G5369"/>
      <c r="H5369"/>
      <c r="I5369" s="8"/>
      <c r="J5369" s="425"/>
      <c r="K5369"/>
      <c r="L5369"/>
      <c r="M5369"/>
      <c r="N5369"/>
      <c r="O5369"/>
      <c r="P5369"/>
      <c r="Q5369"/>
      <c r="R5369"/>
      <c r="S5369"/>
      <c r="T5369"/>
      <c r="U5369"/>
    </row>
    <row r="5370" spans="1:21" ht="15.75" customHeight="1">
      <c r="A5370"/>
      <c r="B5370"/>
      <c r="C5370"/>
      <c r="D5370"/>
      <c r="E5370"/>
      <c r="F5370"/>
      <c r="G5370"/>
      <c r="H5370"/>
      <c r="I5370" s="8"/>
      <c r="J5370" s="425"/>
      <c r="K5370"/>
      <c r="L5370"/>
      <c r="M5370"/>
      <c r="N5370"/>
      <c r="O5370"/>
      <c r="P5370"/>
      <c r="Q5370"/>
      <c r="R5370"/>
      <c r="S5370"/>
      <c r="T5370"/>
      <c r="U5370"/>
    </row>
    <row r="5371" spans="1:21" ht="15.75" customHeight="1">
      <c r="A5371"/>
      <c r="B5371"/>
      <c r="C5371"/>
      <c r="D5371"/>
      <c r="E5371"/>
      <c r="F5371"/>
      <c r="G5371"/>
      <c r="H5371"/>
      <c r="I5371" s="8"/>
      <c r="J5371" s="425"/>
      <c r="K5371"/>
      <c r="L5371"/>
      <c r="M5371"/>
      <c r="N5371"/>
      <c r="O5371"/>
      <c r="P5371"/>
      <c r="Q5371"/>
      <c r="R5371"/>
      <c r="S5371"/>
      <c r="T5371"/>
      <c r="U5371"/>
    </row>
    <row r="5372" spans="1:21" ht="15.75" customHeight="1">
      <c r="A5372"/>
      <c r="B5372"/>
      <c r="C5372"/>
      <c r="D5372"/>
      <c r="E5372"/>
      <c r="F5372"/>
      <c r="G5372"/>
      <c r="H5372"/>
      <c r="I5372" s="8"/>
      <c r="J5372" s="425"/>
      <c r="K5372"/>
      <c r="L5372"/>
      <c r="M5372"/>
      <c r="N5372"/>
      <c r="O5372"/>
      <c r="P5372"/>
      <c r="Q5372"/>
      <c r="R5372"/>
      <c r="S5372"/>
      <c r="T5372"/>
      <c r="U5372"/>
    </row>
    <row r="5373" spans="1:21" ht="15.75" customHeight="1">
      <c r="A5373"/>
      <c r="B5373"/>
      <c r="C5373"/>
      <c r="D5373"/>
      <c r="E5373"/>
      <c r="F5373"/>
      <c r="G5373"/>
      <c r="H5373"/>
      <c r="I5373" s="8"/>
      <c r="J5373" s="425"/>
      <c r="K5373"/>
      <c r="L5373"/>
      <c r="M5373"/>
      <c r="N5373"/>
      <c r="O5373"/>
      <c r="P5373"/>
      <c r="Q5373"/>
      <c r="R5373"/>
      <c r="S5373"/>
      <c r="T5373"/>
      <c r="U5373"/>
    </row>
    <row r="5374" spans="1:21" ht="15.75" customHeight="1">
      <c r="A5374"/>
      <c r="B5374"/>
      <c r="C5374"/>
      <c r="D5374"/>
      <c r="E5374"/>
      <c r="F5374"/>
      <c r="G5374"/>
      <c r="H5374"/>
      <c r="I5374" s="8"/>
      <c r="J5374" s="425"/>
      <c r="K5374"/>
      <c r="L5374"/>
      <c r="M5374"/>
      <c r="N5374"/>
      <c r="O5374"/>
      <c r="P5374"/>
      <c r="Q5374"/>
      <c r="R5374"/>
      <c r="S5374"/>
      <c r="T5374"/>
      <c r="U5374"/>
    </row>
    <row r="5375" spans="1:21" ht="15.75" customHeight="1">
      <c r="A5375"/>
      <c r="B5375"/>
      <c r="C5375"/>
      <c r="D5375"/>
      <c r="E5375"/>
      <c r="F5375"/>
      <c r="G5375"/>
      <c r="H5375"/>
      <c r="I5375" s="8"/>
      <c r="J5375" s="425"/>
      <c r="K5375"/>
      <c r="L5375"/>
      <c r="M5375"/>
      <c r="N5375"/>
      <c r="O5375"/>
      <c r="P5375"/>
      <c r="Q5375"/>
      <c r="R5375"/>
      <c r="S5375"/>
      <c r="T5375"/>
      <c r="U5375"/>
    </row>
    <row r="5376" spans="1:21" ht="15.75" customHeight="1">
      <c r="A5376"/>
      <c r="B5376"/>
      <c r="C5376"/>
      <c r="D5376"/>
      <c r="E5376"/>
      <c r="F5376"/>
      <c r="G5376"/>
      <c r="H5376"/>
      <c r="I5376" s="8"/>
      <c r="J5376" s="425"/>
      <c r="K5376"/>
      <c r="L5376"/>
      <c r="M5376"/>
      <c r="N5376"/>
      <c r="O5376"/>
      <c r="P5376"/>
      <c r="Q5376"/>
      <c r="R5376"/>
      <c r="S5376"/>
      <c r="T5376"/>
      <c r="U5376"/>
    </row>
    <row r="5377" spans="1:21" ht="15.75" customHeight="1">
      <c r="A5377"/>
      <c r="B5377"/>
      <c r="C5377"/>
      <c r="D5377"/>
      <c r="E5377"/>
      <c r="F5377"/>
      <c r="G5377"/>
      <c r="H5377"/>
      <c r="I5377" s="8"/>
      <c r="J5377" s="425"/>
      <c r="K5377"/>
      <c r="L5377"/>
      <c r="M5377"/>
      <c r="N5377"/>
      <c r="O5377"/>
      <c r="P5377"/>
      <c r="Q5377"/>
      <c r="R5377"/>
      <c r="S5377"/>
      <c r="T5377"/>
      <c r="U5377"/>
    </row>
    <row r="5378" spans="1:21" ht="15.75" customHeight="1">
      <c r="A5378"/>
      <c r="B5378"/>
      <c r="C5378"/>
      <c r="D5378"/>
      <c r="E5378"/>
      <c r="F5378"/>
      <c r="G5378"/>
      <c r="H5378"/>
      <c r="I5378" s="8"/>
      <c r="J5378" s="425"/>
      <c r="K5378"/>
      <c r="L5378"/>
      <c r="M5378"/>
      <c r="N5378"/>
      <c r="O5378"/>
      <c r="P5378"/>
      <c r="Q5378"/>
      <c r="R5378"/>
      <c r="S5378"/>
      <c r="T5378"/>
      <c r="U5378"/>
    </row>
    <row r="5379" spans="1:21" ht="15.75" customHeight="1">
      <c r="A5379"/>
      <c r="B5379"/>
      <c r="C5379"/>
      <c r="D5379"/>
      <c r="E5379"/>
      <c r="F5379"/>
      <c r="G5379"/>
      <c r="H5379"/>
      <c r="I5379" s="8"/>
      <c r="J5379" s="425"/>
      <c r="K5379"/>
      <c r="L5379"/>
      <c r="M5379"/>
      <c r="N5379"/>
      <c r="O5379"/>
      <c r="P5379"/>
      <c r="Q5379"/>
      <c r="R5379"/>
      <c r="S5379"/>
      <c r="T5379"/>
      <c r="U5379"/>
    </row>
    <row r="5380" spans="1:21" ht="15.75" customHeight="1">
      <c r="A5380"/>
      <c r="B5380"/>
      <c r="C5380"/>
      <c r="D5380"/>
      <c r="E5380"/>
      <c r="F5380"/>
      <c r="G5380"/>
      <c r="H5380"/>
      <c r="I5380" s="8"/>
      <c r="J5380" s="425"/>
      <c r="K5380"/>
      <c r="L5380"/>
      <c r="M5380"/>
      <c r="N5380"/>
      <c r="O5380"/>
      <c r="P5380"/>
      <c r="Q5380"/>
      <c r="R5380"/>
      <c r="S5380"/>
      <c r="T5380"/>
      <c r="U5380"/>
    </row>
    <row r="5381" spans="1:21" ht="15.75" customHeight="1">
      <c r="A5381"/>
      <c r="B5381"/>
      <c r="C5381"/>
      <c r="D5381"/>
      <c r="E5381"/>
      <c r="F5381"/>
      <c r="G5381"/>
      <c r="H5381"/>
      <c r="I5381" s="8"/>
      <c r="J5381" s="425"/>
      <c r="K5381"/>
      <c r="L5381"/>
      <c r="M5381"/>
      <c r="N5381"/>
      <c r="O5381"/>
      <c r="P5381"/>
      <c r="Q5381"/>
      <c r="R5381"/>
      <c r="S5381"/>
      <c r="T5381"/>
      <c r="U5381"/>
    </row>
    <row r="5382" spans="1:21" ht="15.75" customHeight="1">
      <c r="A5382"/>
      <c r="B5382"/>
      <c r="C5382"/>
      <c r="D5382"/>
      <c r="E5382"/>
      <c r="F5382"/>
      <c r="G5382"/>
      <c r="H5382"/>
      <c r="I5382" s="8"/>
      <c r="J5382" s="425"/>
      <c r="K5382"/>
      <c r="L5382"/>
      <c r="M5382"/>
      <c r="N5382"/>
      <c r="O5382"/>
      <c r="P5382"/>
      <c r="Q5382"/>
      <c r="R5382"/>
      <c r="S5382"/>
      <c r="T5382"/>
      <c r="U5382"/>
    </row>
    <row r="5383" spans="1:21" ht="15.75" customHeight="1">
      <c r="A5383"/>
      <c r="B5383"/>
      <c r="C5383"/>
      <c r="D5383"/>
      <c r="E5383"/>
      <c r="F5383"/>
      <c r="G5383"/>
      <c r="H5383"/>
      <c r="I5383" s="8"/>
      <c r="J5383" s="425"/>
      <c r="K5383"/>
      <c r="L5383"/>
      <c r="M5383"/>
      <c r="N5383"/>
      <c r="O5383"/>
      <c r="P5383"/>
      <c r="Q5383"/>
      <c r="R5383"/>
      <c r="S5383"/>
      <c r="T5383"/>
      <c r="U5383"/>
    </row>
    <row r="5384" spans="1:21" ht="15.75" customHeight="1">
      <c r="A5384"/>
      <c r="B5384"/>
      <c r="C5384"/>
      <c r="D5384"/>
      <c r="E5384"/>
      <c r="F5384"/>
      <c r="G5384"/>
      <c r="H5384"/>
      <c r="I5384" s="8"/>
      <c r="J5384" s="425"/>
      <c r="K5384"/>
      <c r="L5384"/>
      <c r="M5384"/>
      <c r="N5384"/>
      <c r="O5384"/>
      <c r="P5384"/>
      <c r="Q5384"/>
      <c r="R5384"/>
      <c r="S5384"/>
      <c r="T5384"/>
      <c r="U5384"/>
    </row>
    <row r="5385" spans="1:21" ht="15.75" customHeight="1">
      <c r="A5385"/>
      <c r="B5385"/>
      <c r="C5385"/>
      <c r="D5385"/>
      <c r="E5385"/>
      <c r="F5385"/>
      <c r="G5385"/>
      <c r="H5385"/>
      <c r="I5385" s="8"/>
      <c r="J5385" s="425"/>
      <c r="K5385"/>
      <c r="L5385"/>
      <c r="M5385"/>
      <c r="N5385"/>
      <c r="O5385"/>
      <c r="P5385"/>
      <c r="Q5385"/>
      <c r="R5385"/>
      <c r="S5385"/>
      <c r="T5385"/>
      <c r="U5385"/>
    </row>
    <row r="5386" spans="1:21" ht="15.75" customHeight="1">
      <c r="A5386"/>
      <c r="B5386"/>
      <c r="C5386"/>
      <c r="D5386"/>
      <c r="E5386"/>
      <c r="F5386"/>
      <c r="G5386"/>
      <c r="H5386"/>
      <c r="I5386" s="8"/>
      <c r="J5386" s="425"/>
      <c r="K5386"/>
      <c r="L5386"/>
      <c r="M5386"/>
      <c r="N5386"/>
      <c r="O5386"/>
      <c r="P5386"/>
      <c r="Q5386"/>
      <c r="R5386"/>
      <c r="S5386"/>
      <c r="T5386"/>
      <c r="U5386"/>
    </row>
    <row r="5387" spans="1:21" ht="15.75" customHeight="1">
      <c r="A5387"/>
      <c r="B5387"/>
      <c r="C5387"/>
      <c r="D5387"/>
      <c r="E5387"/>
      <c r="F5387"/>
      <c r="G5387"/>
      <c r="H5387"/>
      <c r="I5387" s="8"/>
      <c r="J5387" s="425"/>
      <c r="K5387"/>
      <c r="L5387"/>
      <c r="M5387"/>
      <c r="N5387"/>
      <c r="O5387"/>
      <c r="P5387"/>
      <c r="Q5387"/>
      <c r="R5387"/>
      <c r="S5387"/>
      <c r="T5387"/>
      <c r="U5387"/>
    </row>
    <row r="5388" spans="1:21" ht="15.75" customHeight="1">
      <c r="A5388"/>
      <c r="B5388"/>
      <c r="C5388"/>
      <c r="D5388"/>
      <c r="E5388"/>
      <c r="F5388"/>
      <c r="G5388"/>
      <c r="H5388"/>
      <c r="I5388" s="8"/>
      <c r="J5388" s="425"/>
      <c r="K5388"/>
      <c r="L5388"/>
      <c r="M5388"/>
      <c r="N5388"/>
      <c r="O5388"/>
      <c r="P5388"/>
      <c r="Q5388"/>
      <c r="R5388"/>
      <c r="S5388"/>
      <c r="T5388"/>
      <c r="U5388"/>
    </row>
    <row r="5389" spans="1:21" ht="15.75" customHeight="1">
      <c r="A5389"/>
      <c r="B5389"/>
      <c r="C5389"/>
      <c r="D5389"/>
      <c r="E5389"/>
      <c r="F5389"/>
      <c r="G5389"/>
      <c r="H5389"/>
      <c r="I5389" s="8"/>
      <c r="J5389" s="425"/>
      <c r="K5389"/>
      <c r="L5389"/>
      <c r="M5389"/>
      <c r="N5389"/>
      <c r="O5389"/>
      <c r="P5389"/>
      <c r="Q5389"/>
      <c r="R5389"/>
      <c r="S5389"/>
      <c r="T5389"/>
      <c r="U5389"/>
    </row>
    <row r="5390" spans="1:21" ht="15.75" customHeight="1">
      <c r="A5390"/>
      <c r="B5390"/>
      <c r="C5390"/>
      <c r="D5390"/>
      <c r="E5390"/>
      <c r="F5390"/>
      <c r="G5390"/>
      <c r="H5390"/>
      <c r="I5390" s="8"/>
      <c r="J5390" s="425"/>
      <c r="K5390"/>
      <c r="L5390"/>
      <c r="M5390"/>
      <c r="N5390"/>
      <c r="O5390"/>
      <c r="P5390"/>
      <c r="Q5390"/>
      <c r="R5390"/>
      <c r="S5390"/>
      <c r="T5390"/>
      <c r="U5390"/>
    </row>
    <row r="5391" spans="1:21" ht="15.75" customHeight="1">
      <c r="A5391"/>
      <c r="B5391"/>
      <c r="C5391"/>
      <c r="D5391"/>
      <c r="E5391"/>
      <c r="F5391"/>
      <c r="G5391"/>
      <c r="H5391"/>
      <c r="I5391" s="8"/>
      <c r="J5391" s="425"/>
      <c r="K5391"/>
      <c r="L5391"/>
      <c r="M5391"/>
      <c r="N5391"/>
      <c r="O5391"/>
      <c r="P5391"/>
      <c r="Q5391"/>
      <c r="R5391"/>
      <c r="S5391"/>
      <c r="T5391"/>
      <c r="U5391"/>
    </row>
    <row r="5392" spans="1:21" ht="15.75" customHeight="1">
      <c r="A5392"/>
      <c r="B5392"/>
      <c r="C5392"/>
      <c r="D5392"/>
      <c r="E5392"/>
      <c r="F5392"/>
      <c r="G5392"/>
      <c r="H5392"/>
      <c r="I5392" s="8"/>
      <c r="J5392" s="425"/>
      <c r="K5392"/>
      <c r="L5392"/>
      <c r="M5392"/>
      <c r="N5392"/>
      <c r="O5392"/>
      <c r="P5392"/>
      <c r="Q5392"/>
      <c r="R5392"/>
      <c r="S5392"/>
      <c r="T5392"/>
      <c r="U5392"/>
    </row>
    <row r="5393" spans="1:21" ht="15.75" customHeight="1">
      <c r="A5393"/>
      <c r="B5393"/>
      <c r="C5393"/>
      <c r="D5393"/>
      <c r="E5393"/>
      <c r="F5393"/>
      <c r="G5393"/>
      <c r="H5393"/>
      <c r="I5393" s="8"/>
      <c r="J5393" s="425"/>
      <c r="K5393"/>
      <c r="L5393"/>
      <c r="M5393"/>
      <c r="N5393"/>
      <c r="O5393"/>
      <c r="P5393"/>
      <c r="Q5393"/>
      <c r="R5393"/>
      <c r="S5393"/>
      <c r="T5393"/>
      <c r="U5393"/>
    </row>
    <row r="5394" spans="1:21" ht="15.75" customHeight="1">
      <c r="A5394"/>
      <c r="B5394"/>
      <c r="C5394"/>
      <c r="D5394"/>
      <c r="E5394"/>
      <c r="F5394"/>
      <c r="G5394"/>
      <c r="H5394"/>
      <c r="I5394" s="8"/>
      <c r="J5394" s="425"/>
      <c r="K5394"/>
      <c r="L5394"/>
      <c r="M5394"/>
      <c r="N5394"/>
      <c r="O5394"/>
      <c r="P5394"/>
      <c r="Q5394"/>
      <c r="R5394"/>
      <c r="S5394"/>
      <c r="T5394"/>
      <c r="U5394"/>
    </row>
    <row r="5395" spans="1:21" ht="15.75" customHeight="1">
      <c r="A5395"/>
      <c r="B5395"/>
      <c r="C5395"/>
      <c r="D5395"/>
      <c r="E5395"/>
      <c r="F5395"/>
      <c r="G5395"/>
      <c r="H5395"/>
      <c r="I5395" s="8"/>
      <c r="J5395" s="425"/>
      <c r="K5395"/>
      <c r="L5395"/>
      <c r="M5395"/>
      <c r="N5395"/>
      <c r="O5395"/>
      <c r="P5395"/>
      <c r="Q5395"/>
      <c r="R5395"/>
      <c r="S5395"/>
      <c r="T5395"/>
      <c r="U5395"/>
    </row>
    <row r="5396" spans="1:21" ht="15.75" customHeight="1">
      <c r="A5396"/>
      <c r="B5396"/>
      <c r="C5396"/>
      <c r="D5396"/>
      <c r="E5396"/>
      <c r="F5396"/>
      <c r="G5396"/>
      <c r="H5396"/>
      <c r="I5396" s="8"/>
      <c r="J5396" s="425"/>
      <c r="K5396"/>
      <c r="L5396"/>
      <c r="M5396"/>
      <c r="N5396"/>
      <c r="O5396"/>
      <c r="P5396"/>
      <c r="Q5396"/>
      <c r="R5396"/>
      <c r="S5396"/>
      <c r="T5396"/>
      <c r="U5396"/>
    </row>
    <row r="5397" spans="1:21" ht="15.75" customHeight="1">
      <c r="A5397"/>
      <c r="B5397"/>
      <c r="C5397"/>
      <c r="D5397"/>
      <c r="E5397"/>
      <c r="F5397"/>
      <c r="G5397"/>
      <c r="H5397"/>
      <c r="I5397" s="8"/>
      <c r="J5397" s="425"/>
      <c r="K5397"/>
      <c r="L5397"/>
      <c r="M5397"/>
      <c r="N5397"/>
      <c r="O5397"/>
      <c r="P5397"/>
      <c r="Q5397"/>
      <c r="R5397"/>
      <c r="S5397"/>
      <c r="T5397"/>
      <c r="U5397"/>
    </row>
    <row r="5398" spans="1:21" ht="15.75" customHeight="1">
      <c r="A5398"/>
      <c r="B5398"/>
      <c r="C5398"/>
      <c r="D5398"/>
      <c r="E5398"/>
      <c r="F5398"/>
      <c r="G5398"/>
      <c r="H5398"/>
      <c r="I5398" s="8"/>
      <c r="J5398" s="425"/>
      <c r="K5398"/>
      <c r="L5398"/>
      <c r="M5398"/>
      <c r="N5398"/>
      <c r="O5398"/>
      <c r="P5398"/>
      <c r="Q5398"/>
      <c r="R5398"/>
      <c r="S5398"/>
      <c r="T5398"/>
      <c r="U5398"/>
    </row>
    <row r="5399" spans="1:21" ht="15.75" customHeight="1">
      <c r="A5399"/>
      <c r="B5399"/>
      <c r="C5399"/>
      <c r="D5399"/>
      <c r="E5399"/>
      <c r="F5399"/>
      <c r="G5399"/>
      <c r="H5399"/>
      <c r="I5399" s="8"/>
      <c r="J5399" s="425"/>
      <c r="K5399"/>
      <c r="L5399"/>
      <c r="M5399"/>
      <c r="N5399"/>
      <c r="O5399"/>
      <c r="P5399"/>
      <c r="Q5399"/>
      <c r="R5399"/>
      <c r="S5399"/>
      <c r="T5399"/>
      <c r="U5399"/>
    </row>
    <row r="5400" spans="1:21" ht="15.75" customHeight="1">
      <c r="A5400"/>
      <c r="B5400"/>
      <c r="C5400"/>
      <c r="D5400"/>
      <c r="E5400"/>
      <c r="F5400"/>
      <c r="G5400"/>
      <c r="H5400"/>
      <c r="I5400" s="8"/>
      <c r="J5400" s="425"/>
      <c r="K5400"/>
      <c r="L5400"/>
      <c r="M5400"/>
      <c r="N5400"/>
      <c r="O5400"/>
      <c r="P5400"/>
      <c r="Q5400"/>
      <c r="R5400"/>
      <c r="S5400"/>
      <c r="T5400"/>
      <c r="U5400"/>
    </row>
    <row r="5401" spans="1:21" ht="15.75" customHeight="1">
      <c r="A5401"/>
      <c r="B5401"/>
      <c r="C5401"/>
      <c r="D5401"/>
      <c r="E5401"/>
      <c r="F5401"/>
      <c r="G5401"/>
      <c r="H5401"/>
      <c r="I5401" s="8"/>
      <c r="J5401" s="425"/>
      <c r="K5401"/>
      <c r="L5401"/>
      <c r="M5401"/>
      <c r="N5401"/>
      <c r="O5401"/>
      <c r="P5401"/>
      <c r="Q5401"/>
      <c r="R5401"/>
      <c r="S5401"/>
      <c r="T5401"/>
      <c r="U5401"/>
    </row>
    <row r="5402" spans="1:21" ht="15.75" customHeight="1">
      <c r="A5402"/>
      <c r="B5402"/>
      <c r="C5402"/>
      <c r="D5402"/>
      <c r="E5402"/>
      <c r="F5402"/>
      <c r="G5402"/>
      <c r="H5402"/>
      <c r="I5402" s="8"/>
      <c r="J5402" s="425"/>
      <c r="K5402"/>
      <c r="L5402"/>
      <c r="M5402"/>
      <c r="N5402"/>
      <c r="O5402"/>
      <c r="P5402"/>
      <c r="Q5402"/>
      <c r="R5402"/>
      <c r="S5402"/>
      <c r="T5402"/>
      <c r="U5402"/>
    </row>
    <row r="5403" spans="1:21" ht="15.75" customHeight="1">
      <c r="A5403"/>
      <c r="B5403"/>
      <c r="C5403"/>
      <c r="D5403"/>
      <c r="E5403"/>
      <c r="F5403"/>
      <c r="G5403"/>
      <c r="H5403"/>
      <c r="I5403" s="8"/>
      <c r="J5403" s="425"/>
      <c r="K5403"/>
      <c r="L5403"/>
      <c r="M5403"/>
      <c r="N5403"/>
      <c r="O5403"/>
      <c r="P5403"/>
      <c r="Q5403"/>
      <c r="R5403"/>
      <c r="S5403"/>
      <c r="T5403"/>
      <c r="U5403"/>
    </row>
    <row r="5404" spans="1:21" ht="15.75" customHeight="1">
      <c r="A5404"/>
      <c r="B5404"/>
      <c r="C5404"/>
      <c r="D5404"/>
      <c r="E5404"/>
      <c r="F5404"/>
      <c r="G5404"/>
      <c r="H5404"/>
      <c r="I5404" s="8"/>
      <c r="J5404" s="425"/>
      <c r="K5404"/>
      <c r="L5404"/>
      <c r="M5404"/>
      <c r="N5404"/>
      <c r="O5404"/>
      <c r="P5404"/>
      <c r="Q5404"/>
      <c r="R5404"/>
      <c r="S5404"/>
      <c r="T5404"/>
      <c r="U5404"/>
    </row>
    <row r="5405" spans="1:21" ht="15.75" customHeight="1">
      <c r="A5405"/>
      <c r="B5405"/>
      <c r="C5405"/>
      <c r="D5405"/>
      <c r="E5405"/>
      <c r="F5405"/>
      <c r="G5405"/>
      <c r="H5405"/>
      <c r="I5405" s="8"/>
      <c r="J5405" s="425"/>
      <c r="K5405"/>
      <c r="L5405"/>
      <c r="M5405"/>
      <c r="N5405"/>
      <c r="O5405"/>
      <c r="P5405"/>
      <c r="Q5405"/>
      <c r="R5405"/>
      <c r="S5405"/>
      <c r="T5405"/>
      <c r="U5405"/>
    </row>
    <row r="5406" spans="1:21" ht="15.75" customHeight="1">
      <c r="A5406"/>
      <c r="B5406"/>
      <c r="C5406"/>
      <c r="D5406"/>
      <c r="E5406"/>
      <c r="F5406"/>
      <c r="G5406"/>
      <c r="H5406"/>
      <c r="I5406" s="8"/>
      <c r="J5406" s="425"/>
      <c r="K5406"/>
      <c r="L5406"/>
      <c r="M5406"/>
      <c r="N5406"/>
      <c r="O5406"/>
      <c r="P5406"/>
      <c r="Q5406"/>
      <c r="R5406"/>
      <c r="S5406"/>
      <c r="T5406"/>
      <c r="U5406"/>
    </row>
    <row r="5407" spans="1:21" ht="15.75" customHeight="1">
      <c r="A5407"/>
      <c r="B5407"/>
      <c r="C5407"/>
      <c r="D5407"/>
      <c r="E5407"/>
      <c r="F5407"/>
      <c r="G5407"/>
      <c r="H5407"/>
      <c r="I5407" s="8"/>
      <c r="J5407" s="425"/>
      <c r="K5407"/>
      <c r="L5407"/>
      <c r="M5407"/>
      <c r="N5407"/>
      <c r="O5407"/>
      <c r="P5407"/>
      <c r="Q5407"/>
      <c r="R5407"/>
      <c r="S5407"/>
      <c r="T5407"/>
      <c r="U5407"/>
    </row>
    <row r="5408" spans="1:21" ht="15.75" customHeight="1">
      <c r="A5408"/>
      <c r="B5408"/>
      <c r="C5408"/>
      <c r="D5408"/>
      <c r="E5408"/>
      <c r="F5408"/>
      <c r="G5408"/>
      <c r="H5408"/>
      <c r="I5408" s="8"/>
      <c r="J5408" s="425"/>
      <c r="K5408"/>
      <c r="L5408"/>
      <c r="M5408"/>
      <c r="N5408"/>
      <c r="O5408"/>
      <c r="P5408"/>
      <c r="Q5408"/>
      <c r="R5408"/>
      <c r="S5408"/>
      <c r="T5408"/>
      <c r="U5408"/>
    </row>
    <row r="5409" spans="1:21" ht="15.75" customHeight="1">
      <c r="A5409"/>
      <c r="B5409"/>
      <c r="C5409"/>
      <c r="D5409"/>
      <c r="E5409"/>
      <c r="F5409"/>
      <c r="G5409"/>
      <c r="H5409"/>
      <c r="I5409" s="8"/>
      <c r="J5409" s="425"/>
      <c r="K5409"/>
      <c r="L5409"/>
      <c r="M5409"/>
      <c r="N5409"/>
      <c r="O5409"/>
      <c r="P5409"/>
      <c r="Q5409"/>
      <c r="R5409"/>
      <c r="S5409"/>
      <c r="T5409"/>
      <c r="U5409"/>
    </row>
    <row r="5410" spans="1:21" ht="15.75" customHeight="1">
      <c r="A5410"/>
      <c r="B5410"/>
      <c r="C5410"/>
      <c r="D5410"/>
      <c r="E5410"/>
      <c r="F5410"/>
      <c r="G5410"/>
      <c r="H5410"/>
      <c r="I5410" s="8"/>
      <c r="J5410" s="425"/>
      <c r="K5410"/>
      <c r="L5410"/>
      <c r="M5410"/>
      <c r="N5410"/>
      <c r="O5410"/>
      <c r="P5410"/>
      <c r="Q5410"/>
      <c r="R5410"/>
      <c r="S5410"/>
      <c r="T5410"/>
      <c r="U5410"/>
    </row>
    <row r="5411" spans="1:21" ht="15.75" customHeight="1">
      <c r="A5411"/>
      <c r="B5411"/>
      <c r="C5411"/>
      <c r="D5411"/>
      <c r="E5411"/>
      <c r="F5411"/>
      <c r="G5411"/>
      <c r="H5411"/>
      <c r="I5411" s="8"/>
      <c r="J5411" s="425"/>
      <c r="K5411"/>
      <c r="L5411"/>
      <c r="M5411"/>
      <c r="N5411"/>
      <c r="O5411"/>
      <c r="P5411"/>
      <c r="Q5411"/>
      <c r="R5411"/>
      <c r="S5411"/>
      <c r="T5411"/>
      <c r="U5411"/>
    </row>
    <row r="5412" spans="1:21" ht="15.75" customHeight="1">
      <c r="A5412"/>
      <c r="B5412"/>
      <c r="C5412"/>
      <c r="D5412"/>
      <c r="E5412"/>
      <c r="F5412"/>
      <c r="G5412"/>
      <c r="H5412"/>
      <c r="I5412" s="8"/>
      <c r="J5412" s="425"/>
      <c r="K5412"/>
      <c r="L5412"/>
      <c r="M5412"/>
      <c r="N5412"/>
      <c r="O5412"/>
      <c r="P5412"/>
      <c r="Q5412"/>
      <c r="R5412"/>
      <c r="S5412"/>
      <c r="T5412"/>
      <c r="U5412"/>
    </row>
    <row r="5413" spans="1:21" ht="15.75" customHeight="1">
      <c r="A5413"/>
      <c r="B5413"/>
      <c r="C5413"/>
      <c r="D5413"/>
      <c r="E5413"/>
      <c r="F5413"/>
      <c r="G5413"/>
      <c r="H5413"/>
      <c r="I5413" s="8"/>
      <c r="J5413" s="425"/>
      <c r="K5413"/>
      <c r="L5413"/>
      <c r="M5413"/>
      <c r="N5413"/>
      <c r="O5413"/>
      <c r="P5413"/>
      <c r="Q5413"/>
      <c r="R5413"/>
      <c r="S5413"/>
      <c r="T5413"/>
      <c r="U5413"/>
    </row>
    <row r="5414" spans="1:21" ht="15.75" customHeight="1">
      <c r="A5414"/>
      <c r="B5414"/>
      <c r="C5414"/>
      <c r="D5414"/>
      <c r="E5414"/>
      <c r="F5414"/>
      <c r="G5414"/>
      <c r="H5414"/>
      <c r="I5414" s="8"/>
      <c r="J5414" s="425"/>
      <c r="K5414"/>
      <c r="L5414"/>
      <c r="M5414"/>
      <c r="N5414"/>
      <c r="O5414"/>
      <c r="P5414"/>
      <c r="Q5414"/>
      <c r="R5414"/>
      <c r="S5414"/>
      <c r="T5414"/>
      <c r="U5414"/>
    </row>
    <row r="5415" spans="1:21" ht="15.75" customHeight="1">
      <c r="A5415"/>
      <c r="B5415"/>
      <c r="C5415"/>
      <c r="D5415"/>
      <c r="E5415"/>
      <c r="F5415"/>
      <c r="G5415"/>
      <c r="H5415"/>
      <c r="I5415" s="8"/>
      <c r="J5415" s="425"/>
      <c r="K5415"/>
      <c r="L5415"/>
      <c r="M5415"/>
      <c r="N5415"/>
      <c r="O5415"/>
      <c r="P5415"/>
      <c r="Q5415"/>
      <c r="R5415"/>
      <c r="S5415"/>
      <c r="T5415"/>
      <c r="U5415"/>
    </row>
    <row r="5416" spans="1:21" ht="15.75" customHeight="1">
      <c r="A5416"/>
      <c r="B5416"/>
      <c r="C5416"/>
      <c r="D5416"/>
      <c r="E5416"/>
      <c r="F5416"/>
      <c r="G5416"/>
      <c r="H5416"/>
      <c r="I5416" s="8"/>
      <c r="J5416" s="425"/>
      <c r="K5416"/>
      <c r="L5416"/>
      <c r="M5416"/>
      <c r="N5416"/>
      <c r="O5416"/>
      <c r="P5416"/>
      <c r="Q5416"/>
      <c r="R5416"/>
      <c r="S5416"/>
      <c r="T5416"/>
      <c r="U5416"/>
    </row>
    <row r="5417" spans="1:21" ht="15.75" customHeight="1">
      <c r="A5417"/>
      <c r="B5417"/>
      <c r="C5417"/>
      <c r="D5417"/>
      <c r="E5417"/>
      <c r="F5417"/>
      <c r="G5417"/>
      <c r="H5417"/>
      <c r="I5417" s="8"/>
      <c r="J5417" s="425"/>
      <c r="K5417"/>
      <c r="L5417"/>
      <c r="M5417"/>
      <c r="N5417"/>
      <c r="O5417"/>
      <c r="P5417"/>
      <c r="Q5417"/>
      <c r="R5417"/>
      <c r="S5417"/>
      <c r="T5417"/>
      <c r="U5417"/>
    </row>
    <row r="5418" spans="1:21" ht="15.75" customHeight="1">
      <c r="A5418"/>
      <c r="B5418"/>
      <c r="C5418"/>
      <c r="D5418"/>
      <c r="E5418"/>
      <c r="F5418"/>
      <c r="G5418"/>
      <c r="H5418"/>
      <c r="I5418" s="8"/>
      <c r="J5418" s="425"/>
      <c r="K5418"/>
      <c r="L5418"/>
      <c r="M5418"/>
      <c r="N5418"/>
      <c r="O5418"/>
      <c r="P5418"/>
      <c r="Q5418"/>
      <c r="R5418"/>
      <c r="S5418"/>
      <c r="T5418"/>
      <c r="U5418"/>
    </row>
    <row r="5419" spans="1:21" ht="15.75" customHeight="1">
      <c r="A5419"/>
      <c r="B5419"/>
      <c r="C5419"/>
      <c r="D5419"/>
      <c r="E5419"/>
      <c r="F5419"/>
      <c r="G5419"/>
      <c r="H5419"/>
      <c r="I5419" s="8"/>
      <c r="J5419" s="425"/>
      <c r="K5419"/>
      <c r="L5419"/>
      <c r="M5419"/>
      <c r="N5419"/>
      <c r="O5419"/>
      <c r="P5419"/>
      <c r="Q5419"/>
      <c r="R5419"/>
      <c r="S5419"/>
      <c r="T5419"/>
      <c r="U5419"/>
    </row>
    <row r="5420" spans="1:21" ht="15.75" customHeight="1">
      <c r="A5420"/>
      <c r="B5420"/>
      <c r="C5420"/>
      <c r="D5420"/>
      <c r="E5420"/>
      <c r="F5420"/>
      <c r="G5420"/>
      <c r="H5420"/>
      <c r="I5420" s="8"/>
      <c r="J5420" s="425"/>
      <c r="K5420"/>
      <c r="L5420"/>
      <c r="M5420"/>
      <c r="N5420"/>
      <c r="O5420"/>
      <c r="P5420"/>
      <c r="Q5420"/>
      <c r="R5420"/>
      <c r="S5420"/>
      <c r="T5420"/>
      <c r="U5420"/>
    </row>
    <row r="5421" spans="1:21" ht="15.75" customHeight="1">
      <c r="A5421"/>
      <c r="B5421"/>
      <c r="C5421"/>
      <c r="D5421"/>
      <c r="E5421"/>
      <c r="F5421"/>
      <c r="G5421"/>
      <c r="H5421"/>
      <c r="I5421" s="8"/>
      <c r="J5421" s="425"/>
      <c r="K5421"/>
      <c r="L5421"/>
      <c r="M5421"/>
      <c r="N5421"/>
      <c r="O5421"/>
      <c r="P5421"/>
      <c r="Q5421"/>
      <c r="R5421"/>
      <c r="S5421"/>
      <c r="T5421"/>
      <c r="U5421"/>
    </row>
    <row r="5422" spans="1:21" ht="15.75" customHeight="1">
      <c r="A5422"/>
      <c r="B5422"/>
      <c r="C5422"/>
      <c r="D5422"/>
      <c r="E5422"/>
      <c r="F5422"/>
      <c r="G5422"/>
      <c r="H5422"/>
      <c r="I5422" s="8"/>
      <c r="J5422" s="425"/>
      <c r="K5422"/>
      <c r="L5422"/>
      <c r="M5422"/>
      <c r="N5422"/>
      <c r="O5422"/>
      <c r="P5422"/>
      <c r="Q5422"/>
      <c r="R5422"/>
      <c r="S5422"/>
      <c r="T5422"/>
      <c r="U5422"/>
    </row>
    <row r="5423" spans="1:21" ht="15.75" customHeight="1">
      <c r="A5423"/>
      <c r="B5423"/>
      <c r="C5423"/>
      <c r="D5423"/>
      <c r="E5423"/>
      <c r="F5423"/>
      <c r="G5423"/>
      <c r="H5423"/>
      <c r="I5423" s="8"/>
      <c r="J5423" s="425"/>
      <c r="K5423"/>
      <c r="L5423"/>
      <c r="M5423"/>
      <c r="N5423"/>
      <c r="O5423"/>
      <c r="P5423"/>
      <c r="Q5423"/>
      <c r="R5423"/>
      <c r="S5423"/>
      <c r="T5423"/>
      <c r="U5423"/>
    </row>
    <row r="5424" spans="1:21" ht="15.75" customHeight="1">
      <c r="A5424"/>
      <c r="B5424"/>
      <c r="C5424"/>
      <c r="D5424"/>
      <c r="E5424"/>
      <c r="F5424"/>
      <c r="G5424"/>
      <c r="H5424"/>
      <c r="I5424" s="8"/>
      <c r="J5424" s="425"/>
      <c r="K5424"/>
      <c r="L5424"/>
      <c r="M5424"/>
      <c r="N5424"/>
      <c r="O5424"/>
      <c r="P5424"/>
      <c r="Q5424"/>
      <c r="R5424"/>
      <c r="S5424"/>
      <c r="T5424"/>
      <c r="U5424"/>
    </row>
    <row r="5425" spans="1:21" ht="15.75" customHeight="1">
      <c r="A5425"/>
      <c r="B5425"/>
      <c r="C5425"/>
      <c r="D5425"/>
      <c r="E5425"/>
      <c r="F5425"/>
      <c r="G5425"/>
      <c r="H5425"/>
      <c r="I5425" s="8"/>
      <c r="J5425" s="425"/>
      <c r="K5425"/>
      <c r="L5425"/>
      <c r="M5425"/>
      <c r="N5425"/>
      <c r="O5425"/>
      <c r="P5425"/>
      <c r="Q5425"/>
      <c r="R5425"/>
      <c r="S5425"/>
      <c r="T5425"/>
      <c r="U5425"/>
    </row>
    <row r="5426" spans="1:21" ht="15.75" customHeight="1">
      <c r="A5426"/>
      <c r="B5426"/>
      <c r="C5426"/>
      <c r="D5426"/>
      <c r="E5426"/>
      <c r="F5426"/>
      <c r="G5426"/>
      <c r="H5426"/>
      <c r="I5426" s="8"/>
      <c r="J5426" s="425"/>
      <c r="K5426"/>
      <c r="L5426"/>
      <c r="M5426"/>
      <c r="N5426"/>
      <c r="O5426"/>
      <c r="P5426"/>
      <c r="Q5426"/>
      <c r="R5426"/>
      <c r="S5426"/>
      <c r="T5426"/>
      <c r="U5426"/>
    </row>
    <row r="5427" spans="1:21" ht="15.75" customHeight="1">
      <c r="A5427"/>
      <c r="B5427"/>
      <c r="C5427"/>
      <c r="D5427"/>
      <c r="E5427"/>
      <c r="F5427"/>
      <c r="G5427"/>
      <c r="H5427"/>
      <c r="I5427" s="8"/>
      <c r="J5427" s="425"/>
      <c r="K5427"/>
      <c r="L5427"/>
      <c r="M5427"/>
      <c r="N5427"/>
      <c r="O5427"/>
      <c r="P5427"/>
      <c r="Q5427"/>
      <c r="R5427"/>
      <c r="S5427"/>
      <c r="T5427"/>
      <c r="U5427"/>
    </row>
    <row r="5428" spans="1:21" ht="15.75" customHeight="1">
      <c r="A5428"/>
      <c r="B5428"/>
      <c r="C5428"/>
      <c r="D5428"/>
      <c r="E5428"/>
      <c r="F5428"/>
      <c r="G5428"/>
      <c r="H5428"/>
      <c r="I5428" s="8"/>
      <c r="J5428" s="425"/>
      <c r="K5428"/>
      <c r="L5428"/>
      <c r="M5428"/>
      <c r="N5428"/>
      <c r="O5428"/>
      <c r="P5428"/>
      <c r="Q5428"/>
      <c r="R5428"/>
      <c r="S5428"/>
      <c r="T5428"/>
      <c r="U5428"/>
    </row>
    <row r="5429" spans="1:21" ht="15.75" customHeight="1">
      <c r="A5429"/>
      <c r="B5429"/>
      <c r="C5429"/>
      <c r="D5429"/>
      <c r="E5429"/>
      <c r="F5429"/>
      <c r="G5429"/>
      <c r="H5429"/>
      <c r="I5429" s="8"/>
      <c r="J5429" s="425"/>
      <c r="K5429"/>
      <c r="L5429"/>
      <c r="M5429"/>
      <c r="N5429"/>
      <c r="O5429"/>
      <c r="P5429"/>
      <c r="Q5429"/>
      <c r="R5429"/>
      <c r="S5429"/>
      <c r="T5429"/>
      <c r="U5429"/>
    </row>
    <row r="5430" spans="1:21" ht="15.75" customHeight="1">
      <c r="A5430"/>
      <c r="B5430"/>
      <c r="C5430"/>
      <c r="D5430"/>
      <c r="E5430"/>
      <c r="F5430"/>
      <c r="G5430"/>
      <c r="H5430"/>
      <c r="I5430" s="8"/>
      <c r="J5430" s="425"/>
      <c r="K5430"/>
      <c r="L5430"/>
      <c r="M5430"/>
      <c r="N5430"/>
      <c r="O5430"/>
      <c r="P5430"/>
      <c r="Q5430"/>
      <c r="R5430"/>
      <c r="S5430"/>
      <c r="T5430"/>
      <c r="U5430"/>
    </row>
    <row r="5431" spans="1:21" ht="15.75" customHeight="1">
      <c r="A5431"/>
      <c r="B5431"/>
      <c r="C5431"/>
      <c r="D5431"/>
      <c r="E5431"/>
      <c r="F5431"/>
      <c r="G5431"/>
      <c r="H5431"/>
      <c r="I5431" s="8"/>
      <c r="J5431" s="425"/>
      <c r="K5431"/>
      <c r="L5431"/>
      <c r="M5431"/>
      <c r="N5431"/>
      <c r="O5431"/>
      <c r="P5431"/>
      <c r="Q5431"/>
      <c r="R5431"/>
      <c r="S5431"/>
      <c r="T5431"/>
      <c r="U5431"/>
    </row>
    <row r="5432" spans="1:21" ht="15.75" customHeight="1">
      <c r="A5432"/>
      <c r="B5432"/>
      <c r="C5432"/>
      <c r="D5432"/>
      <c r="E5432"/>
      <c r="F5432"/>
      <c r="G5432"/>
      <c r="H5432"/>
      <c r="I5432" s="8"/>
      <c r="J5432" s="425"/>
      <c r="K5432"/>
      <c r="L5432"/>
      <c r="M5432"/>
      <c r="N5432"/>
      <c r="O5432"/>
      <c r="P5432"/>
      <c r="Q5432"/>
      <c r="R5432"/>
      <c r="S5432"/>
      <c r="T5432"/>
      <c r="U5432"/>
    </row>
    <row r="5433" spans="1:21" ht="15.75" customHeight="1">
      <c r="A5433"/>
      <c r="B5433"/>
      <c r="C5433"/>
      <c r="D5433"/>
      <c r="E5433"/>
      <c r="F5433"/>
      <c r="G5433"/>
      <c r="H5433"/>
      <c r="I5433" s="8"/>
      <c r="J5433" s="425"/>
      <c r="K5433"/>
      <c r="L5433"/>
      <c r="M5433"/>
      <c r="N5433"/>
      <c r="O5433"/>
      <c r="P5433"/>
      <c r="Q5433"/>
      <c r="R5433"/>
      <c r="S5433"/>
      <c r="T5433"/>
      <c r="U5433"/>
    </row>
    <row r="5434" spans="1:21" ht="15.75" customHeight="1">
      <c r="A5434"/>
      <c r="B5434"/>
      <c r="C5434"/>
      <c r="D5434"/>
      <c r="E5434"/>
      <c r="F5434"/>
      <c r="G5434"/>
      <c r="H5434"/>
      <c r="I5434" s="8"/>
      <c r="J5434" s="425"/>
      <c r="K5434"/>
      <c r="L5434"/>
      <c r="M5434"/>
      <c r="N5434"/>
      <c r="O5434"/>
      <c r="P5434"/>
      <c r="Q5434"/>
      <c r="R5434"/>
      <c r="S5434"/>
      <c r="T5434"/>
      <c r="U5434"/>
    </row>
    <row r="5435" spans="1:21" ht="15.75" customHeight="1">
      <c r="A5435"/>
      <c r="B5435"/>
      <c r="C5435"/>
      <c r="D5435"/>
      <c r="E5435"/>
      <c r="F5435"/>
      <c r="G5435"/>
      <c r="H5435"/>
      <c r="I5435" s="8"/>
      <c r="J5435" s="425"/>
      <c r="K5435"/>
      <c r="L5435"/>
      <c r="M5435"/>
      <c r="N5435"/>
      <c r="O5435"/>
      <c r="P5435"/>
      <c r="Q5435"/>
      <c r="R5435"/>
      <c r="S5435"/>
      <c r="T5435"/>
      <c r="U5435"/>
    </row>
    <row r="5436" spans="1:21" ht="15.75" customHeight="1">
      <c r="A5436"/>
      <c r="B5436"/>
      <c r="C5436"/>
      <c r="D5436"/>
      <c r="E5436"/>
      <c r="F5436"/>
      <c r="G5436"/>
      <c r="H5436"/>
      <c r="I5436" s="8"/>
      <c r="J5436" s="425"/>
      <c r="K5436"/>
      <c r="L5436"/>
      <c r="M5436"/>
      <c r="N5436"/>
      <c r="O5436"/>
      <c r="P5436"/>
      <c r="Q5436"/>
      <c r="R5436"/>
      <c r="S5436"/>
      <c r="T5436"/>
      <c r="U5436"/>
    </row>
    <row r="5437" spans="1:21" ht="15.75" customHeight="1">
      <c r="A5437"/>
      <c r="B5437"/>
      <c r="C5437"/>
      <c r="D5437"/>
      <c r="E5437"/>
      <c r="F5437"/>
      <c r="G5437"/>
      <c r="H5437"/>
      <c r="I5437" s="8"/>
      <c r="J5437" s="425"/>
      <c r="K5437"/>
      <c r="L5437"/>
      <c r="M5437"/>
      <c r="N5437"/>
      <c r="O5437"/>
      <c r="P5437"/>
      <c r="Q5437"/>
      <c r="R5437"/>
      <c r="S5437"/>
      <c r="T5437"/>
      <c r="U5437"/>
    </row>
    <row r="5438" spans="1:21" ht="15.75" customHeight="1">
      <c r="A5438"/>
      <c r="B5438"/>
      <c r="C5438"/>
      <c r="D5438"/>
      <c r="E5438"/>
      <c r="F5438"/>
      <c r="G5438"/>
      <c r="H5438"/>
      <c r="I5438" s="8"/>
      <c r="J5438" s="425"/>
      <c r="K5438"/>
      <c r="L5438"/>
      <c r="M5438"/>
      <c r="N5438"/>
      <c r="O5438"/>
      <c r="P5438"/>
      <c r="Q5438"/>
      <c r="R5438"/>
      <c r="S5438"/>
      <c r="T5438"/>
      <c r="U5438"/>
    </row>
    <row r="5439" spans="1:21" ht="15.75" customHeight="1">
      <c r="A5439"/>
      <c r="B5439"/>
      <c r="C5439"/>
      <c r="D5439"/>
      <c r="E5439"/>
      <c r="F5439"/>
      <c r="G5439"/>
      <c r="H5439"/>
      <c r="I5439" s="8"/>
      <c r="J5439" s="425"/>
      <c r="K5439"/>
      <c r="L5439"/>
      <c r="M5439"/>
      <c r="N5439"/>
      <c r="O5439"/>
      <c r="P5439"/>
      <c r="Q5439"/>
      <c r="R5439"/>
      <c r="S5439"/>
      <c r="T5439"/>
      <c r="U5439"/>
    </row>
    <row r="5440" spans="1:21" ht="15.75" customHeight="1">
      <c r="A5440"/>
      <c r="B5440"/>
      <c r="C5440"/>
      <c r="D5440"/>
      <c r="E5440"/>
      <c r="F5440"/>
      <c r="G5440"/>
      <c r="H5440"/>
      <c r="I5440" s="8"/>
      <c r="J5440" s="425"/>
      <c r="K5440"/>
      <c r="L5440"/>
      <c r="M5440"/>
      <c r="N5440"/>
      <c r="O5440"/>
      <c r="P5440"/>
      <c r="Q5440"/>
      <c r="R5440"/>
      <c r="S5440"/>
      <c r="T5440"/>
      <c r="U5440"/>
    </row>
    <row r="5441" spans="1:21" ht="15.75" customHeight="1">
      <c r="A5441"/>
      <c r="B5441"/>
      <c r="C5441"/>
      <c r="D5441"/>
      <c r="E5441"/>
      <c r="F5441"/>
      <c r="G5441"/>
      <c r="H5441"/>
      <c r="I5441" s="8"/>
      <c r="J5441" s="425"/>
      <c r="K5441"/>
      <c r="L5441"/>
      <c r="M5441"/>
      <c r="N5441"/>
      <c r="O5441"/>
      <c r="P5441"/>
      <c r="Q5441"/>
      <c r="R5441"/>
      <c r="S5441"/>
      <c r="T5441"/>
      <c r="U5441"/>
    </row>
    <row r="5442" spans="1:21" ht="15.75" customHeight="1">
      <c r="A5442"/>
      <c r="B5442"/>
      <c r="C5442"/>
      <c r="D5442"/>
      <c r="E5442"/>
      <c r="F5442"/>
      <c r="G5442"/>
      <c r="H5442"/>
      <c r="I5442" s="8"/>
      <c r="J5442" s="425"/>
      <c r="K5442"/>
      <c r="L5442"/>
      <c r="M5442"/>
      <c r="N5442"/>
      <c r="O5442"/>
      <c r="P5442"/>
      <c r="Q5442"/>
      <c r="R5442"/>
      <c r="S5442"/>
      <c r="T5442"/>
      <c r="U5442"/>
    </row>
    <row r="5443" spans="1:21" ht="15.75" customHeight="1">
      <c r="A5443"/>
      <c r="B5443"/>
      <c r="C5443"/>
      <c r="D5443"/>
      <c r="E5443"/>
      <c r="F5443"/>
      <c r="G5443"/>
      <c r="H5443"/>
      <c r="I5443" s="8"/>
      <c r="J5443" s="425"/>
      <c r="K5443"/>
      <c r="L5443"/>
      <c r="M5443"/>
      <c r="N5443"/>
      <c r="O5443"/>
      <c r="P5443"/>
      <c r="Q5443"/>
      <c r="R5443"/>
      <c r="S5443"/>
      <c r="T5443"/>
      <c r="U5443"/>
    </row>
    <row r="5444" spans="1:21" ht="15.75" customHeight="1">
      <c r="A5444"/>
      <c r="B5444"/>
      <c r="C5444"/>
      <c r="D5444"/>
      <c r="E5444"/>
      <c r="F5444"/>
      <c r="G5444"/>
      <c r="H5444"/>
      <c r="I5444" s="8"/>
      <c r="J5444" s="425"/>
      <c r="K5444"/>
      <c r="L5444"/>
      <c r="M5444"/>
      <c r="N5444"/>
      <c r="O5444"/>
      <c r="P5444"/>
      <c r="Q5444"/>
      <c r="R5444"/>
      <c r="S5444"/>
      <c r="T5444"/>
      <c r="U5444"/>
    </row>
    <row r="5445" spans="1:21" ht="15.75" customHeight="1">
      <c r="A5445"/>
      <c r="B5445"/>
      <c r="C5445"/>
      <c r="D5445"/>
      <c r="E5445"/>
      <c r="F5445"/>
      <c r="G5445"/>
      <c r="H5445"/>
      <c r="I5445" s="8"/>
      <c r="J5445" s="425"/>
      <c r="K5445"/>
      <c r="L5445"/>
      <c r="M5445"/>
      <c r="N5445"/>
      <c r="O5445"/>
      <c r="P5445"/>
      <c r="Q5445"/>
      <c r="R5445"/>
      <c r="S5445"/>
      <c r="T5445"/>
      <c r="U5445"/>
    </row>
    <row r="5446" spans="1:21" ht="15.75" customHeight="1">
      <c r="A5446"/>
      <c r="B5446"/>
      <c r="C5446"/>
      <c r="D5446"/>
      <c r="E5446"/>
      <c r="F5446"/>
      <c r="G5446"/>
      <c r="H5446"/>
      <c r="I5446" s="8"/>
      <c r="J5446" s="425"/>
      <c r="K5446"/>
      <c r="L5446"/>
      <c r="M5446"/>
      <c r="N5446"/>
      <c r="O5446"/>
      <c r="P5446"/>
      <c r="Q5446"/>
      <c r="R5446"/>
      <c r="S5446"/>
      <c r="T5446"/>
      <c r="U5446"/>
    </row>
    <row r="5447" spans="1:21" ht="15.75" customHeight="1">
      <c r="A5447"/>
      <c r="B5447"/>
      <c r="C5447"/>
      <c r="D5447"/>
      <c r="E5447"/>
      <c r="F5447"/>
      <c r="G5447"/>
      <c r="H5447"/>
      <c r="I5447" s="8"/>
      <c r="J5447" s="425"/>
      <c r="K5447"/>
      <c r="L5447"/>
      <c r="M5447"/>
      <c r="N5447"/>
      <c r="O5447"/>
      <c r="P5447"/>
      <c r="Q5447"/>
      <c r="R5447"/>
      <c r="S5447"/>
      <c r="T5447"/>
      <c r="U5447"/>
    </row>
    <row r="5448" spans="1:21" ht="15.75" customHeight="1">
      <c r="A5448"/>
      <c r="B5448"/>
      <c r="C5448"/>
      <c r="D5448"/>
      <c r="E5448"/>
      <c r="F5448"/>
      <c r="G5448"/>
      <c r="H5448"/>
      <c r="I5448" s="8"/>
      <c r="J5448" s="425"/>
      <c r="K5448"/>
      <c r="L5448"/>
      <c r="M5448"/>
      <c r="N5448"/>
      <c r="O5448"/>
      <c r="P5448"/>
      <c r="Q5448"/>
      <c r="R5448"/>
      <c r="S5448"/>
      <c r="T5448"/>
      <c r="U5448"/>
    </row>
    <row r="5449" spans="1:21" ht="15.75" customHeight="1">
      <c r="A5449"/>
      <c r="B5449"/>
      <c r="C5449"/>
      <c r="D5449"/>
      <c r="E5449"/>
      <c r="F5449"/>
      <c r="G5449"/>
      <c r="H5449"/>
      <c r="I5449" s="8"/>
      <c r="J5449" s="425"/>
      <c r="K5449"/>
      <c r="L5449"/>
      <c r="M5449"/>
      <c r="N5449"/>
      <c r="O5449"/>
      <c r="P5449"/>
      <c r="Q5449"/>
      <c r="R5449"/>
      <c r="S5449"/>
      <c r="T5449"/>
      <c r="U5449"/>
    </row>
    <row r="5450" spans="1:21" ht="15.75" customHeight="1">
      <c r="A5450"/>
      <c r="B5450"/>
      <c r="C5450"/>
      <c r="D5450"/>
      <c r="E5450"/>
      <c r="F5450"/>
      <c r="G5450"/>
      <c r="H5450"/>
      <c r="I5450" s="8"/>
      <c r="J5450" s="425"/>
      <c r="K5450"/>
      <c r="L5450"/>
      <c r="M5450"/>
      <c r="N5450"/>
      <c r="O5450"/>
      <c r="P5450"/>
      <c r="Q5450"/>
      <c r="R5450"/>
      <c r="S5450"/>
      <c r="T5450"/>
      <c r="U5450"/>
    </row>
    <row r="5451" spans="1:21" ht="15.75" customHeight="1">
      <c r="A5451"/>
      <c r="B5451"/>
      <c r="C5451"/>
      <c r="D5451"/>
      <c r="E5451"/>
      <c r="F5451"/>
      <c r="G5451"/>
      <c r="H5451"/>
      <c r="I5451" s="8"/>
      <c r="J5451" s="425"/>
      <c r="K5451"/>
      <c r="L5451"/>
      <c r="M5451"/>
      <c r="N5451"/>
      <c r="O5451"/>
      <c r="P5451"/>
      <c r="Q5451"/>
      <c r="R5451"/>
      <c r="S5451"/>
      <c r="T5451"/>
      <c r="U5451"/>
    </row>
    <row r="5452" spans="1:21" ht="15.75" customHeight="1">
      <c r="A5452"/>
      <c r="B5452"/>
      <c r="C5452"/>
      <c r="D5452"/>
      <c r="E5452"/>
      <c r="F5452"/>
      <c r="G5452"/>
      <c r="H5452"/>
      <c r="I5452" s="8"/>
      <c r="J5452" s="425"/>
      <c r="K5452"/>
      <c r="L5452"/>
      <c r="M5452"/>
      <c r="N5452"/>
      <c r="O5452"/>
      <c r="P5452"/>
      <c r="Q5452"/>
      <c r="R5452"/>
      <c r="S5452"/>
      <c r="T5452"/>
      <c r="U5452"/>
    </row>
    <row r="5453" spans="1:21" ht="15.75" customHeight="1">
      <c r="A5453"/>
      <c r="B5453"/>
      <c r="C5453"/>
      <c r="D5453"/>
      <c r="E5453"/>
      <c r="F5453"/>
      <c r="G5453"/>
      <c r="H5453"/>
      <c r="I5453" s="8"/>
      <c r="J5453" s="425"/>
      <c r="K5453"/>
      <c r="L5453"/>
      <c r="M5453"/>
      <c r="N5453"/>
      <c r="O5453"/>
      <c r="P5453"/>
      <c r="Q5453"/>
      <c r="R5453"/>
      <c r="S5453"/>
      <c r="T5453"/>
      <c r="U5453"/>
    </row>
    <row r="5454" spans="1:21" ht="15.75" customHeight="1">
      <c r="A5454"/>
      <c r="B5454"/>
      <c r="C5454"/>
      <c r="D5454"/>
      <c r="E5454"/>
      <c r="F5454"/>
      <c r="G5454"/>
      <c r="H5454"/>
      <c r="I5454" s="8"/>
      <c r="J5454" s="425"/>
      <c r="K5454"/>
      <c r="L5454"/>
      <c r="M5454"/>
      <c r="N5454"/>
      <c r="O5454"/>
      <c r="P5454"/>
      <c r="Q5454"/>
      <c r="R5454"/>
      <c r="S5454"/>
      <c r="T5454"/>
      <c r="U5454"/>
    </row>
    <row r="5455" spans="1:21" ht="15.75" customHeight="1">
      <c r="A5455"/>
      <c r="B5455"/>
      <c r="C5455"/>
      <c r="D5455"/>
      <c r="E5455"/>
      <c r="F5455"/>
      <c r="G5455"/>
      <c r="H5455"/>
      <c r="I5455" s="8"/>
      <c r="J5455" s="425"/>
      <c r="K5455"/>
      <c r="L5455"/>
      <c r="M5455"/>
      <c r="N5455"/>
      <c r="O5455"/>
      <c r="P5455"/>
      <c r="Q5455"/>
      <c r="R5455"/>
      <c r="S5455"/>
      <c r="T5455"/>
      <c r="U5455"/>
    </row>
    <row r="5456" spans="1:21" ht="15.75" customHeight="1">
      <c r="A5456"/>
      <c r="B5456"/>
      <c r="C5456"/>
      <c r="D5456"/>
      <c r="E5456"/>
      <c r="F5456"/>
      <c r="G5456"/>
      <c r="H5456"/>
      <c r="I5456" s="8"/>
      <c r="J5456" s="425"/>
      <c r="K5456"/>
      <c r="L5456"/>
      <c r="M5456"/>
      <c r="N5456"/>
      <c r="O5456"/>
      <c r="P5456"/>
      <c r="Q5456"/>
      <c r="R5456"/>
      <c r="S5456"/>
      <c r="T5456"/>
      <c r="U5456"/>
    </row>
    <row r="5457" spans="1:21" ht="15.75" customHeight="1">
      <c r="A5457"/>
      <c r="B5457"/>
      <c r="C5457"/>
      <c r="D5457"/>
      <c r="E5457"/>
      <c r="F5457"/>
      <c r="G5457"/>
      <c r="H5457"/>
      <c r="I5457" s="8"/>
      <c r="J5457" s="425"/>
      <c r="K5457"/>
      <c r="L5457"/>
      <c r="M5457"/>
      <c r="N5457"/>
      <c r="O5457"/>
      <c r="P5457"/>
      <c r="Q5457"/>
      <c r="R5457"/>
      <c r="S5457"/>
      <c r="T5457"/>
      <c r="U5457"/>
    </row>
    <row r="5458" spans="1:21" ht="15.75" customHeight="1">
      <c r="A5458"/>
      <c r="B5458"/>
      <c r="C5458"/>
      <c r="D5458"/>
      <c r="E5458"/>
      <c r="F5458"/>
      <c r="G5458"/>
      <c r="H5458"/>
      <c r="I5458" s="8"/>
      <c r="J5458" s="425"/>
      <c r="K5458"/>
      <c r="L5458"/>
      <c r="M5458"/>
      <c r="N5458"/>
      <c r="O5458"/>
      <c r="P5458"/>
      <c r="Q5458"/>
      <c r="R5458"/>
      <c r="S5458"/>
      <c r="T5458"/>
      <c r="U5458"/>
    </row>
    <row r="5459" spans="1:21" ht="15.75" customHeight="1">
      <c r="A5459"/>
      <c r="B5459"/>
      <c r="C5459"/>
      <c r="D5459"/>
      <c r="E5459"/>
      <c r="F5459"/>
      <c r="G5459"/>
      <c r="H5459"/>
      <c r="I5459" s="8"/>
      <c r="J5459" s="425"/>
      <c r="K5459"/>
      <c r="L5459"/>
      <c r="M5459"/>
      <c r="N5459"/>
      <c r="O5459"/>
      <c r="P5459"/>
      <c r="Q5459"/>
      <c r="R5459"/>
      <c r="S5459"/>
      <c r="T5459"/>
      <c r="U5459"/>
    </row>
    <row r="5460" spans="1:21" ht="15.75" customHeight="1">
      <c r="A5460"/>
      <c r="B5460"/>
      <c r="C5460"/>
      <c r="D5460"/>
      <c r="E5460"/>
      <c r="F5460"/>
      <c r="G5460"/>
      <c r="H5460"/>
      <c r="I5460" s="8"/>
      <c r="J5460" s="425"/>
      <c r="K5460"/>
      <c r="L5460"/>
      <c r="M5460"/>
      <c r="N5460"/>
      <c r="O5460"/>
      <c r="P5460"/>
      <c r="Q5460"/>
      <c r="R5460"/>
      <c r="S5460"/>
      <c r="T5460"/>
      <c r="U5460"/>
    </row>
    <row r="5461" spans="1:21" ht="15.75" customHeight="1">
      <c r="A5461"/>
      <c r="B5461"/>
      <c r="C5461"/>
      <c r="D5461"/>
      <c r="E5461"/>
      <c r="F5461"/>
      <c r="G5461"/>
      <c r="H5461"/>
      <c r="I5461" s="8"/>
      <c r="J5461" s="425"/>
      <c r="K5461"/>
      <c r="L5461"/>
      <c r="M5461"/>
      <c r="N5461"/>
      <c r="O5461"/>
      <c r="P5461"/>
      <c r="Q5461"/>
      <c r="R5461"/>
      <c r="S5461"/>
      <c r="T5461"/>
      <c r="U5461"/>
    </row>
    <row r="5462" spans="1:21" ht="15.75" customHeight="1">
      <c r="A5462"/>
      <c r="B5462"/>
      <c r="C5462"/>
      <c r="D5462"/>
      <c r="E5462"/>
      <c r="F5462"/>
      <c r="G5462"/>
      <c r="H5462"/>
      <c r="I5462" s="8"/>
      <c r="J5462" s="425"/>
      <c r="K5462"/>
      <c r="L5462"/>
      <c r="M5462"/>
      <c r="N5462"/>
      <c r="O5462"/>
      <c r="P5462"/>
      <c r="Q5462"/>
      <c r="R5462"/>
      <c r="S5462"/>
      <c r="T5462"/>
      <c r="U5462"/>
    </row>
    <row r="5463" spans="1:21" ht="15.75" customHeight="1">
      <c r="A5463"/>
      <c r="B5463"/>
      <c r="C5463"/>
      <c r="D5463"/>
      <c r="E5463"/>
      <c r="F5463"/>
      <c r="G5463"/>
      <c r="H5463"/>
      <c r="I5463" s="8"/>
      <c r="J5463" s="425"/>
      <c r="K5463"/>
      <c r="L5463"/>
      <c r="M5463"/>
      <c r="N5463"/>
      <c r="O5463"/>
      <c r="P5463"/>
      <c r="Q5463"/>
      <c r="R5463"/>
      <c r="S5463"/>
      <c r="T5463"/>
      <c r="U5463"/>
    </row>
    <row r="5464" spans="1:21" ht="15.75" customHeight="1">
      <c r="A5464"/>
      <c r="B5464"/>
      <c r="C5464"/>
      <c r="D5464"/>
      <c r="E5464"/>
      <c r="F5464"/>
      <c r="G5464"/>
      <c r="H5464"/>
      <c r="I5464" s="8"/>
      <c r="J5464" s="425"/>
      <c r="K5464"/>
      <c r="L5464"/>
      <c r="M5464"/>
      <c r="N5464"/>
      <c r="O5464"/>
      <c r="P5464"/>
      <c r="Q5464"/>
      <c r="R5464"/>
      <c r="S5464"/>
      <c r="T5464"/>
      <c r="U5464"/>
    </row>
    <row r="5465" spans="1:21" ht="15.75" customHeight="1">
      <c r="A5465"/>
      <c r="B5465"/>
      <c r="C5465"/>
      <c r="D5465"/>
      <c r="E5465"/>
      <c r="F5465"/>
      <c r="G5465"/>
      <c r="H5465"/>
      <c r="I5465" s="8"/>
      <c r="J5465" s="425"/>
      <c r="K5465"/>
      <c r="L5465"/>
      <c r="M5465"/>
      <c r="N5465"/>
      <c r="O5465"/>
      <c r="P5465"/>
      <c r="Q5465"/>
      <c r="R5465"/>
      <c r="S5465"/>
      <c r="T5465"/>
      <c r="U5465"/>
    </row>
    <row r="5466" spans="1:21" ht="15.75" customHeight="1">
      <c r="A5466"/>
      <c r="B5466"/>
      <c r="C5466"/>
      <c r="D5466"/>
      <c r="E5466"/>
      <c r="F5466"/>
      <c r="G5466"/>
      <c r="H5466"/>
      <c r="I5466" s="8"/>
      <c r="J5466" s="425"/>
      <c r="K5466"/>
      <c r="L5466"/>
      <c r="M5466"/>
      <c r="N5466"/>
      <c r="O5466"/>
      <c r="P5466"/>
      <c r="Q5466"/>
      <c r="R5466"/>
      <c r="S5466"/>
      <c r="T5466"/>
      <c r="U5466"/>
    </row>
    <row r="5467" spans="1:21" ht="15.75" customHeight="1">
      <c r="A5467"/>
      <c r="B5467"/>
      <c r="C5467"/>
      <c r="D5467"/>
      <c r="E5467"/>
      <c r="F5467"/>
      <c r="G5467"/>
      <c r="H5467"/>
      <c r="I5467" s="8"/>
      <c r="J5467" s="425"/>
      <c r="K5467"/>
      <c r="L5467"/>
      <c r="M5467"/>
      <c r="N5467"/>
      <c r="O5467"/>
      <c r="P5467"/>
      <c r="Q5467"/>
      <c r="R5467"/>
      <c r="S5467"/>
      <c r="T5467"/>
      <c r="U5467"/>
    </row>
    <row r="5468" spans="1:21" ht="15.75" customHeight="1">
      <c r="A5468"/>
      <c r="B5468"/>
      <c r="C5468"/>
      <c r="D5468"/>
      <c r="E5468"/>
      <c r="F5468"/>
      <c r="G5468"/>
      <c r="H5468"/>
      <c r="I5468" s="8"/>
      <c r="J5468" s="425"/>
      <c r="K5468"/>
      <c r="L5468"/>
      <c r="M5468"/>
      <c r="N5468"/>
      <c r="O5468"/>
      <c r="P5468"/>
      <c r="Q5468"/>
      <c r="R5468"/>
      <c r="S5468"/>
      <c r="T5468"/>
      <c r="U5468"/>
    </row>
    <row r="5469" spans="1:21" ht="15.75" customHeight="1">
      <c r="A5469"/>
      <c r="B5469"/>
      <c r="C5469"/>
      <c r="D5469"/>
      <c r="E5469"/>
      <c r="F5469"/>
      <c r="G5469"/>
      <c r="H5469"/>
      <c r="I5469" s="8"/>
      <c r="J5469" s="425"/>
      <c r="K5469"/>
      <c r="L5469"/>
      <c r="M5469"/>
      <c r="N5469"/>
      <c r="O5469"/>
      <c r="P5469"/>
      <c r="Q5469"/>
      <c r="R5469"/>
      <c r="S5469"/>
      <c r="T5469"/>
      <c r="U5469"/>
    </row>
    <row r="5470" spans="1:21" ht="15.75" customHeight="1">
      <c r="A5470"/>
      <c r="B5470"/>
      <c r="C5470"/>
      <c r="D5470"/>
      <c r="E5470"/>
      <c r="F5470"/>
      <c r="G5470"/>
      <c r="H5470"/>
      <c r="I5470" s="8"/>
      <c r="J5470" s="425"/>
      <c r="K5470"/>
      <c r="L5470"/>
      <c r="M5470"/>
      <c r="N5470"/>
      <c r="O5470"/>
      <c r="P5470"/>
      <c r="Q5470"/>
      <c r="R5470"/>
      <c r="S5470"/>
      <c r="T5470"/>
      <c r="U5470"/>
    </row>
    <row r="5471" spans="1:21" ht="15.75" customHeight="1">
      <c r="A5471"/>
      <c r="B5471"/>
      <c r="C5471"/>
      <c r="D5471"/>
      <c r="E5471"/>
      <c r="F5471"/>
      <c r="G5471"/>
      <c r="H5471"/>
      <c r="I5471" s="8"/>
      <c r="J5471" s="425"/>
      <c r="K5471"/>
      <c r="L5471"/>
      <c r="M5471"/>
      <c r="N5471"/>
      <c r="O5471"/>
      <c r="P5471"/>
      <c r="Q5471"/>
      <c r="R5471"/>
      <c r="S5471"/>
      <c r="T5471"/>
      <c r="U5471"/>
    </row>
    <row r="5472" spans="1:21" ht="15.75" customHeight="1">
      <c r="A5472"/>
      <c r="B5472"/>
      <c r="C5472"/>
      <c r="D5472"/>
      <c r="E5472"/>
      <c r="F5472"/>
      <c r="G5472"/>
      <c r="H5472"/>
      <c r="I5472" s="8"/>
      <c r="J5472" s="425"/>
      <c r="K5472"/>
      <c r="L5472"/>
      <c r="M5472"/>
      <c r="N5472"/>
      <c r="O5472"/>
      <c r="P5472"/>
      <c r="Q5472"/>
      <c r="R5472"/>
      <c r="S5472"/>
      <c r="T5472"/>
      <c r="U5472"/>
    </row>
    <row r="5473" spans="1:21" ht="15.75" customHeight="1">
      <c r="A5473"/>
      <c r="B5473"/>
      <c r="C5473"/>
      <c r="D5473"/>
      <c r="E5473"/>
      <c r="F5473"/>
      <c r="G5473"/>
      <c r="H5473"/>
      <c r="I5473" s="8"/>
      <c r="J5473" s="425"/>
      <c r="K5473"/>
      <c r="L5473"/>
      <c r="M5473"/>
      <c r="N5473"/>
      <c r="O5473"/>
      <c r="P5473"/>
      <c r="Q5473"/>
      <c r="R5473"/>
      <c r="S5473"/>
      <c r="T5473"/>
      <c r="U5473"/>
    </row>
    <row r="5474" spans="1:21" ht="15.75" customHeight="1">
      <c r="A5474"/>
      <c r="B5474"/>
      <c r="C5474"/>
      <c r="D5474"/>
      <c r="E5474"/>
      <c r="F5474"/>
      <c r="G5474"/>
      <c r="H5474"/>
      <c r="I5474" s="8"/>
      <c r="J5474" s="425"/>
      <c r="K5474"/>
      <c r="L5474"/>
      <c r="M5474"/>
      <c r="N5474"/>
      <c r="O5474"/>
      <c r="P5474"/>
      <c r="Q5474"/>
      <c r="R5474"/>
      <c r="S5474"/>
      <c r="T5474"/>
      <c r="U5474"/>
    </row>
    <row r="5475" spans="1:21" ht="15.75" customHeight="1">
      <c r="A5475"/>
      <c r="B5475"/>
      <c r="C5475"/>
      <c r="D5475"/>
      <c r="E5475"/>
      <c r="F5475"/>
      <c r="G5475"/>
      <c r="H5475"/>
      <c r="I5475" s="8"/>
      <c r="J5475" s="425"/>
      <c r="K5475"/>
      <c r="L5475"/>
      <c r="M5475"/>
      <c r="N5475"/>
      <c r="O5475"/>
      <c r="P5475"/>
      <c r="Q5475"/>
      <c r="R5475"/>
      <c r="S5475"/>
      <c r="T5475"/>
      <c r="U5475"/>
    </row>
    <row r="5476" spans="1:21" ht="15.75" customHeight="1">
      <c r="A5476"/>
      <c r="B5476"/>
      <c r="C5476"/>
      <c r="D5476"/>
      <c r="E5476"/>
      <c r="F5476"/>
      <c r="G5476"/>
      <c r="H5476"/>
      <c r="I5476" s="8"/>
      <c r="J5476" s="425"/>
      <c r="K5476"/>
      <c r="L5476"/>
      <c r="M5476"/>
      <c r="N5476"/>
      <c r="O5476"/>
      <c r="P5476"/>
      <c r="Q5476"/>
      <c r="R5476"/>
      <c r="S5476"/>
      <c r="T5476"/>
      <c r="U5476"/>
    </row>
    <row r="5477" spans="1:21" ht="15.75" customHeight="1">
      <c r="A5477"/>
      <c r="B5477"/>
      <c r="C5477"/>
      <c r="D5477"/>
      <c r="E5477"/>
      <c r="F5477"/>
      <c r="G5477"/>
      <c r="H5477"/>
      <c r="I5477" s="8"/>
      <c r="J5477" s="425"/>
      <c r="K5477"/>
      <c r="L5477"/>
      <c r="M5477"/>
      <c r="N5477"/>
      <c r="O5477"/>
      <c r="P5477"/>
      <c r="Q5477"/>
      <c r="R5477"/>
      <c r="S5477"/>
      <c r="T5477"/>
      <c r="U5477"/>
    </row>
    <row r="5478" spans="1:21" ht="15.75" customHeight="1">
      <c r="A5478"/>
      <c r="B5478"/>
      <c r="C5478"/>
      <c r="D5478"/>
      <c r="E5478"/>
      <c r="F5478"/>
      <c r="G5478"/>
      <c r="H5478"/>
      <c r="I5478" s="8"/>
      <c r="J5478" s="425"/>
      <c r="K5478"/>
      <c r="L5478"/>
      <c r="M5478"/>
      <c r="N5478"/>
      <c r="O5478"/>
      <c r="P5478"/>
      <c r="Q5478"/>
      <c r="R5478"/>
      <c r="S5478"/>
      <c r="T5478"/>
      <c r="U5478"/>
    </row>
    <row r="5479" spans="1:21" ht="15.75" customHeight="1">
      <c r="A5479"/>
      <c r="B5479"/>
      <c r="C5479"/>
      <c r="D5479"/>
      <c r="E5479"/>
      <c r="F5479"/>
      <c r="G5479"/>
      <c r="H5479"/>
      <c r="I5479" s="8"/>
      <c r="J5479" s="425"/>
      <c r="K5479"/>
      <c r="L5479"/>
      <c r="M5479"/>
      <c r="N5479"/>
      <c r="O5479"/>
      <c r="P5479"/>
      <c r="Q5479"/>
      <c r="R5479"/>
      <c r="S5479"/>
      <c r="T5479"/>
      <c r="U5479"/>
    </row>
    <row r="5480" spans="1:21" ht="15.75" customHeight="1">
      <c r="A5480"/>
      <c r="B5480"/>
      <c r="C5480"/>
      <c r="D5480"/>
      <c r="E5480"/>
      <c r="F5480"/>
      <c r="G5480"/>
      <c r="H5480"/>
      <c r="I5480" s="8"/>
      <c r="J5480" s="425"/>
      <c r="K5480"/>
      <c r="L5480"/>
      <c r="M5480"/>
      <c r="N5480"/>
      <c r="O5480"/>
      <c r="P5480"/>
      <c r="Q5480"/>
      <c r="R5480"/>
      <c r="S5480"/>
      <c r="T5480"/>
      <c r="U5480"/>
    </row>
    <row r="5481" spans="1:21" ht="15.75" customHeight="1">
      <c r="A5481"/>
      <c r="B5481"/>
      <c r="C5481"/>
      <c r="D5481"/>
      <c r="E5481"/>
      <c r="F5481"/>
      <c r="G5481"/>
      <c r="H5481"/>
      <c r="I5481" s="8"/>
      <c r="J5481" s="425"/>
      <c r="K5481"/>
      <c r="L5481"/>
      <c r="M5481"/>
      <c r="N5481"/>
      <c r="O5481"/>
      <c r="P5481"/>
      <c r="Q5481"/>
      <c r="R5481"/>
      <c r="S5481"/>
      <c r="T5481"/>
      <c r="U5481"/>
    </row>
    <row r="5482" spans="1:21" ht="15.75" customHeight="1">
      <c r="A5482"/>
      <c r="B5482"/>
      <c r="C5482"/>
      <c r="D5482"/>
      <c r="E5482"/>
      <c r="F5482"/>
      <c r="G5482"/>
      <c r="H5482"/>
      <c r="I5482" s="8"/>
      <c r="J5482" s="425"/>
      <c r="K5482"/>
      <c r="L5482"/>
      <c r="M5482"/>
      <c r="N5482"/>
      <c r="O5482"/>
      <c r="P5482"/>
      <c r="Q5482"/>
      <c r="R5482"/>
      <c r="S5482"/>
      <c r="T5482"/>
      <c r="U5482"/>
    </row>
    <row r="5483" spans="1:21" ht="15.75" customHeight="1">
      <c r="A5483"/>
      <c r="B5483"/>
      <c r="C5483"/>
      <c r="D5483"/>
      <c r="E5483"/>
      <c r="F5483"/>
      <c r="G5483"/>
      <c r="H5483"/>
      <c r="I5483" s="8"/>
      <c r="J5483" s="425"/>
      <c r="K5483"/>
      <c r="L5483"/>
      <c r="M5483"/>
      <c r="N5483"/>
      <c r="O5483"/>
      <c r="P5483"/>
      <c r="Q5483"/>
      <c r="R5483"/>
      <c r="S5483"/>
      <c r="T5483"/>
      <c r="U5483"/>
    </row>
    <row r="5484" spans="1:21" ht="15.75" customHeight="1">
      <c r="A5484"/>
      <c r="B5484"/>
      <c r="C5484"/>
      <c r="D5484"/>
      <c r="E5484"/>
      <c r="F5484"/>
      <c r="G5484"/>
      <c r="H5484"/>
      <c r="I5484" s="8"/>
      <c r="J5484" s="425"/>
      <c r="K5484"/>
      <c r="L5484"/>
      <c r="M5484"/>
      <c r="N5484"/>
      <c r="O5484"/>
      <c r="P5484"/>
      <c r="Q5484"/>
      <c r="R5484"/>
      <c r="S5484"/>
      <c r="T5484"/>
      <c r="U5484"/>
    </row>
    <row r="5485" spans="1:21" ht="15.75" customHeight="1">
      <c r="A5485"/>
      <c r="B5485"/>
      <c r="C5485"/>
      <c r="D5485"/>
      <c r="E5485"/>
      <c r="F5485"/>
      <c r="G5485"/>
      <c r="H5485"/>
      <c r="I5485" s="8"/>
      <c r="J5485" s="425"/>
      <c r="K5485"/>
      <c r="L5485"/>
      <c r="M5485"/>
      <c r="N5485"/>
      <c r="O5485"/>
      <c r="P5485"/>
      <c r="Q5485"/>
      <c r="R5485"/>
      <c r="S5485"/>
      <c r="T5485"/>
      <c r="U5485"/>
    </row>
    <row r="5486" spans="1:21" ht="15.75" customHeight="1">
      <c r="A5486"/>
      <c r="B5486"/>
      <c r="C5486"/>
      <c r="D5486"/>
      <c r="E5486"/>
      <c r="F5486"/>
      <c r="G5486"/>
      <c r="H5486"/>
      <c r="I5486" s="8"/>
      <c r="J5486" s="425"/>
      <c r="K5486"/>
      <c r="L5486"/>
      <c r="M5486"/>
      <c r="N5486"/>
      <c r="O5486"/>
      <c r="P5486"/>
      <c r="Q5486"/>
      <c r="R5486"/>
      <c r="S5486"/>
      <c r="T5486"/>
      <c r="U5486"/>
    </row>
    <row r="5487" spans="1:21" ht="15.75" customHeight="1">
      <c r="A5487"/>
      <c r="B5487"/>
      <c r="C5487"/>
      <c r="D5487"/>
      <c r="E5487"/>
      <c r="F5487"/>
      <c r="G5487"/>
      <c r="H5487"/>
      <c r="I5487" s="8"/>
      <c r="J5487" s="425"/>
      <c r="K5487"/>
      <c r="L5487"/>
      <c r="M5487"/>
      <c r="N5487"/>
      <c r="O5487"/>
      <c r="P5487"/>
      <c r="Q5487"/>
      <c r="R5487"/>
      <c r="S5487"/>
      <c r="T5487"/>
      <c r="U5487"/>
    </row>
    <row r="5488" spans="1:21" ht="15.75" customHeight="1">
      <c r="A5488"/>
      <c r="B5488"/>
      <c r="C5488"/>
      <c r="D5488"/>
      <c r="E5488"/>
      <c r="F5488"/>
      <c r="G5488"/>
      <c r="H5488"/>
      <c r="I5488" s="8"/>
      <c r="J5488" s="425"/>
      <c r="K5488"/>
      <c r="L5488"/>
      <c r="M5488"/>
      <c r="N5488"/>
      <c r="O5488"/>
      <c r="P5488"/>
      <c r="Q5488"/>
      <c r="R5488"/>
      <c r="S5488"/>
      <c r="T5488"/>
      <c r="U5488"/>
    </row>
    <row r="5489" spans="1:21" ht="15.75" customHeight="1">
      <c r="A5489"/>
      <c r="B5489"/>
      <c r="C5489"/>
      <c r="D5489"/>
      <c r="E5489"/>
      <c r="F5489"/>
      <c r="G5489"/>
      <c r="H5489"/>
      <c r="I5489" s="8"/>
      <c r="J5489" s="425"/>
      <c r="K5489"/>
      <c r="L5489"/>
      <c r="M5489"/>
      <c r="N5489"/>
      <c r="O5489"/>
      <c r="P5489"/>
      <c r="Q5489"/>
      <c r="R5489"/>
      <c r="S5489"/>
      <c r="T5489"/>
      <c r="U5489"/>
    </row>
    <row r="5490" spans="1:21" ht="15.75" customHeight="1">
      <c r="A5490"/>
      <c r="B5490"/>
      <c r="C5490"/>
      <c r="D5490"/>
      <c r="E5490"/>
      <c r="F5490"/>
      <c r="G5490"/>
      <c r="H5490"/>
      <c r="I5490" s="8"/>
      <c r="J5490" s="425"/>
      <c r="K5490"/>
      <c r="L5490"/>
      <c r="M5490"/>
      <c r="N5490"/>
      <c r="O5490"/>
      <c r="P5490"/>
      <c r="Q5490"/>
      <c r="R5490"/>
      <c r="S5490"/>
      <c r="T5490"/>
      <c r="U5490"/>
    </row>
    <row r="5491" spans="1:21" ht="15.75" customHeight="1">
      <c r="A5491"/>
      <c r="B5491"/>
      <c r="C5491"/>
      <c r="D5491"/>
      <c r="E5491"/>
      <c r="F5491"/>
      <c r="G5491"/>
      <c r="H5491"/>
      <c r="I5491" s="8"/>
      <c r="J5491" s="425"/>
      <c r="K5491"/>
      <c r="L5491"/>
      <c r="M5491"/>
      <c r="N5491"/>
      <c r="O5491"/>
      <c r="P5491"/>
      <c r="Q5491"/>
      <c r="R5491"/>
      <c r="S5491"/>
      <c r="T5491"/>
      <c r="U5491"/>
    </row>
    <row r="5492" spans="1:21" ht="15.75" customHeight="1">
      <c r="A5492"/>
      <c r="B5492"/>
      <c r="C5492"/>
      <c r="D5492"/>
      <c r="E5492"/>
      <c r="F5492"/>
      <c r="G5492"/>
      <c r="H5492"/>
      <c r="I5492" s="8"/>
      <c r="J5492" s="425"/>
      <c r="K5492"/>
      <c r="L5492"/>
      <c r="M5492"/>
      <c r="N5492"/>
      <c r="O5492"/>
      <c r="P5492"/>
      <c r="Q5492"/>
      <c r="R5492"/>
      <c r="S5492"/>
      <c r="T5492"/>
      <c r="U5492"/>
    </row>
    <row r="5493" spans="1:21" ht="15.75" customHeight="1">
      <c r="A5493"/>
      <c r="B5493"/>
      <c r="C5493"/>
      <c r="D5493"/>
      <c r="E5493"/>
      <c r="F5493"/>
      <c r="G5493"/>
      <c r="H5493"/>
      <c r="I5493" s="8"/>
      <c r="J5493" s="425"/>
      <c r="K5493"/>
      <c r="L5493"/>
      <c r="M5493"/>
      <c r="N5493"/>
      <c r="O5493"/>
      <c r="P5493"/>
      <c r="Q5493"/>
      <c r="R5493"/>
      <c r="S5493"/>
      <c r="T5493"/>
      <c r="U5493"/>
    </row>
    <row r="5494" spans="1:21" ht="15.75" customHeight="1">
      <c r="A5494"/>
      <c r="B5494"/>
      <c r="C5494"/>
      <c r="D5494"/>
      <c r="E5494"/>
      <c r="F5494"/>
      <c r="G5494"/>
      <c r="H5494"/>
      <c r="I5494" s="8"/>
      <c r="J5494" s="425"/>
      <c r="K5494"/>
      <c r="L5494"/>
      <c r="M5494"/>
      <c r="N5494"/>
      <c r="O5494"/>
      <c r="P5494"/>
      <c r="Q5494"/>
      <c r="R5494"/>
      <c r="S5494"/>
      <c r="T5494"/>
      <c r="U5494"/>
    </row>
    <row r="5495" spans="1:21" ht="15.75" customHeight="1">
      <c r="A5495"/>
      <c r="B5495"/>
      <c r="C5495"/>
      <c r="D5495"/>
      <c r="E5495"/>
      <c r="F5495"/>
      <c r="G5495"/>
      <c r="H5495"/>
      <c r="I5495" s="8"/>
      <c r="J5495" s="425"/>
      <c r="K5495"/>
      <c r="L5495"/>
      <c r="M5495"/>
      <c r="N5495"/>
      <c r="O5495"/>
      <c r="P5495"/>
      <c r="Q5495"/>
      <c r="R5495"/>
      <c r="S5495"/>
      <c r="T5495"/>
      <c r="U5495"/>
    </row>
    <row r="5496" spans="1:21" ht="15.75" customHeight="1">
      <c r="A5496"/>
      <c r="B5496"/>
      <c r="C5496"/>
      <c r="D5496"/>
      <c r="E5496"/>
      <c r="F5496"/>
      <c r="G5496"/>
      <c r="H5496"/>
      <c r="I5496" s="8"/>
      <c r="J5496" s="425"/>
      <c r="K5496"/>
      <c r="L5496"/>
      <c r="M5496"/>
      <c r="N5496"/>
      <c r="O5496"/>
      <c r="P5496"/>
      <c r="Q5496"/>
      <c r="R5496"/>
      <c r="S5496"/>
      <c r="T5496"/>
      <c r="U5496"/>
    </row>
    <row r="5497" spans="1:21" ht="15.75" customHeight="1">
      <c r="A5497"/>
      <c r="B5497"/>
      <c r="C5497"/>
      <c r="D5497"/>
      <c r="E5497"/>
      <c r="F5497"/>
      <c r="G5497"/>
      <c r="H5497"/>
      <c r="I5497" s="8"/>
      <c r="J5497" s="425"/>
      <c r="K5497"/>
      <c r="L5497"/>
      <c r="M5497"/>
      <c r="N5497"/>
      <c r="O5497"/>
      <c r="P5497"/>
      <c r="Q5497"/>
      <c r="R5497"/>
      <c r="S5497"/>
      <c r="T5497"/>
      <c r="U5497"/>
    </row>
    <row r="5498" spans="1:21" ht="15.75" customHeight="1">
      <c r="A5498"/>
      <c r="B5498"/>
      <c r="C5498"/>
      <c r="D5498"/>
      <c r="E5498"/>
      <c r="F5498"/>
      <c r="G5498"/>
      <c r="H5498"/>
      <c r="I5498" s="8"/>
      <c r="J5498" s="425"/>
      <c r="K5498"/>
      <c r="L5498"/>
      <c r="M5498"/>
      <c r="N5498"/>
      <c r="O5498"/>
      <c r="P5498"/>
      <c r="Q5498"/>
      <c r="R5498"/>
      <c r="S5498"/>
      <c r="T5498"/>
      <c r="U5498"/>
    </row>
    <row r="5499" spans="1:21" ht="15.75" customHeight="1">
      <c r="A5499"/>
      <c r="B5499"/>
      <c r="C5499"/>
      <c r="D5499"/>
      <c r="E5499"/>
      <c r="F5499"/>
      <c r="G5499"/>
      <c r="H5499"/>
      <c r="I5499" s="8"/>
      <c r="J5499" s="425"/>
      <c r="K5499"/>
      <c r="L5499"/>
      <c r="M5499"/>
      <c r="N5499"/>
      <c r="O5499"/>
      <c r="P5499"/>
      <c r="Q5499"/>
      <c r="R5499"/>
      <c r="S5499"/>
      <c r="T5499"/>
      <c r="U5499"/>
    </row>
    <row r="5500" spans="1:21" ht="15.75" customHeight="1">
      <c r="A5500"/>
      <c r="B5500"/>
      <c r="C5500"/>
      <c r="D5500"/>
      <c r="E5500"/>
      <c r="F5500"/>
      <c r="G5500"/>
      <c r="H5500"/>
      <c r="I5500" s="8"/>
      <c r="J5500" s="425"/>
      <c r="K5500"/>
      <c r="L5500"/>
      <c r="M5500"/>
      <c r="N5500"/>
      <c r="O5500"/>
      <c r="P5500"/>
      <c r="Q5500"/>
      <c r="R5500"/>
      <c r="S5500"/>
      <c r="T5500"/>
      <c r="U5500"/>
    </row>
    <row r="5501" spans="1:21" ht="15.75" customHeight="1">
      <c r="A5501"/>
      <c r="B5501"/>
      <c r="C5501"/>
      <c r="D5501"/>
      <c r="E5501"/>
      <c r="F5501"/>
      <c r="G5501"/>
      <c r="H5501"/>
      <c r="I5501" s="8"/>
      <c r="J5501" s="425"/>
      <c r="K5501"/>
      <c r="L5501"/>
      <c r="M5501"/>
      <c r="N5501"/>
      <c r="O5501"/>
      <c r="P5501"/>
      <c r="Q5501"/>
      <c r="R5501"/>
      <c r="S5501"/>
      <c r="T5501"/>
      <c r="U5501"/>
    </row>
    <row r="5502" spans="1:21" ht="15.75" customHeight="1">
      <c r="A5502"/>
      <c r="B5502"/>
      <c r="C5502"/>
      <c r="D5502"/>
      <c r="E5502"/>
      <c r="F5502"/>
      <c r="G5502"/>
      <c r="H5502"/>
      <c r="I5502" s="8"/>
      <c r="J5502" s="425"/>
      <c r="K5502"/>
      <c r="L5502"/>
      <c r="M5502"/>
      <c r="N5502"/>
      <c r="O5502"/>
      <c r="P5502"/>
      <c r="Q5502"/>
      <c r="R5502"/>
      <c r="S5502"/>
      <c r="T5502"/>
      <c r="U5502"/>
    </row>
    <row r="5503" spans="1:21" ht="15.75" customHeight="1">
      <c r="A5503"/>
      <c r="B5503"/>
      <c r="C5503"/>
      <c r="D5503"/>
      <c r="E5503"/>
      <c r="F5503"/>
      <c r="G5503"/>
      <c r="H5503"/>
      <c r="I5503" s="8"/>
      <c r="J5503" s="425"/>
      <c r="K5503"/>
      <c r="L5503"/>
      <c r="M5503"/>
      <c r="N5503"/>
      <c r="O5503"/>
      <c r="P5503"/>
      <c r="Q5503"/>
      <c r="R5503"/>
      <c r="S5503"/>
      <c r="T5503"/>
      <c r="U5503"/>
    </row>
    <row r="5504" spans="1:21" ht="15.75" customHeight="1">
      <c r="A5504"/>
      <c r="B5504"/>
      <c r="C5504"/>
      <c r="D5504"/>
      <c r="E5504"/>
      <c r="F5504"/>
      <c r="G5504"/>
      <c r="H5504"/>
      <c r="I5504" s="8"/>
      <c r="J5504" s="425"/>
      <c r="K5504"/>
      <c r="L5504"/>
      <c r="M5504"/>
      <c r="N5504"/>
      <c r="O5504"/>
      <c r="P5504"/>
      <c r="Q5504"/>
      <c r="R5504"/>
      <c r="S5504"/>
      <c r="T5504"/>
      <c r="U5504"/>
    </row>
    <row r="5505" spans="1:21" ht="15.75" customHeight="1">
      <c r="A5505"/>
      <c r="B5505"/>
      <c r="C5505"/>
      <c r="D5505"/>
      <c r="E5505"/>
      <c r="F5505"/>
      <c r="G5505"/>
      <c r="H5505"/>
      <c r="I5505" s="8"/>
      <c r="J5505" s="425"/>
      <c r="K5505"/>
      <c r="L5505"/>
      <c r="M5505"/>
      <c r="N5505"/>
      <c r="O5505"/>
      <c r="P5505"/>
      <c r="Q5505"/>
      <c r="R5505"/>
      <c r="S5505"/>
      <c r="T5505"/>
      <c r="U5505"/>
    </row>
    <row r="5506" spans="1:21" ht="15.75" customHeight="1">
      <c r="A5506"/>
      <c r="B5506"/>
      <c r="C5506"/>
      <c r="D5506"/>
      <c r="E5506"/>
      <c r="F5506"/>
      <c r="G5506"/>
      <c r="H5506"/>
      <c r="I5506" s="8"/>
      <c r="J5506" s="425"/>
      <c r="K5506"/>
      <c r="L5506"/>
      <c r="M5506"/>
      <c r="N5506"/>
      <c r="O5506"/>
      <c r="P5506"/>
      <c r="Q5506"/>
      <c r="R5506"/>
      <c r="S5506"/>
      <c r="T5506"/>
      <c r="U5506"/>
    </row>
    <row r="5507" spans="1:21" ht="15.75" customHeight="1">
      <c r="A5507"/>
      <c r="B5507"/>
      <c r="C5507"/>
      <c r="D5507"/>
      <c r="E5507"/>
      <c r="F5507"/>
      <c r="G5507"/>
      <c r="H5507"/>
      <c r="I5507" s="8"/>
      <c r="J5507" s="425"/>
      <c r="K5507"/>
      <c r="L5507"/>
      <c r="M5507"/>
      <c r="N5507"/>
      <c r="O5507"/>
      <c r="P5507"/>
      <c r="Q5507"/>
      <c r="R5507"/>
      <c r="S5507"/>
      <c r="T5507"/>
      <c r="U5507"/>
    </row>
    <row r="5508" spans="1:21" ht="15.75" customHeight="1">
      <c r="A5508"/>
      <c r="B5508"/>
      <c r="C5508"/>
      <c r="D5508"/>
      <c r="E5508"/>
      <c r="F5508"/>
      <c r="G5508"/>
      <c r="H5508"/>
      <c r="I5508" s="8"/>
      <c r="J5508" s="425"/>
      <c r="K5508"/>
      <c r="L5508"/>
      <c r="M5508"/>
      <c r="N5508"/>
      <c r="O5508"/>
      <c r="P5508"/>
      <c r="Q5508"/>
      <c r="R5508"/>
      <c r="S5508"/>
      <c r="T5508"/>
      <c r="U5508"/>
    </row>
    <row r="5509" spans="1:21" ht="15.75" customHeight="1">
      <c r="A5509"/>
      <c r="B5509"/>
      <c r="C5509"/>
      <c r="D5509"/>
      <c r="E5509"/>
      <c r="F5509"/>
      <c r="G5509"/>
      <c r="H5509"/>
      <c r="I5509" s="8"/>
      <c r="J5509" s="425"/>
      <c r="K5509"/>
      <c r="L5509"/>
      <c r="M5509"/>
      <c r="N5509"/>
      <c r="O5509"/>
      <c r="P5509"/>
      <c r="Q5509"/>
      <c r="R5509"/>
      <c r="S5509"/>
      <c r="T5509"/>
      <c r="U5509"/>
    </row>
    <row r="5510" spans="1:21" ht="15.75" customHeight="1">
      <c r="A5510"/>
      <c r="B5510"/>
      <c r="C5510"/>
      <c r="D5510"/>
      <c r="E5510"/>
      <c r="F5510"/>
      <c r="G5510"/>
      <c r="H5510"/>
      <c r="I5510" s="8"/>
      <c r="J5510" s="425"/>
      <c r="K5510"/>
      <c r="L5510"/>
      <c r="M5510"/>
      <c r="N5510"/>
      <c r="O5510"/>
      <c r="P5510"/>
      <c r="Q5510"/>
      <c r="R5510"/>
      <c r="S5510"/>
      <c r="T5510"/>
      <c r="U5510"/>
    </row>
    <row r="5511" spans="1:21" ht="15.75" customHeight="1">
      <c r="A5511"/>
      <c r="B5511"/>
      <c r="C5511"/>
      <c r="D5511"/>
      <c r="E5511"/>
      <c r="F5511"/>
      <c r="G5511"/>
      <c r="H5511"/>
      <c r="I5511" s="8"/>
      <c r="J5511" s="425"/>
      <c r="K5511"/>
      <c r="L5511"/>
      <c r="M5511"/>
      <c r="N5511"/>
      <c r="O5511"/>
      <c r="P5511"/>
      <c r="Q5511"/>
      <c r="R5511"/>
      <c r="S5511"/>
      <c r="T5511"/>
      <c r="U5511"/>
    </row>
    <row r="5512" spans="1:21" ht="15.75" customHeight="1">
      <c r="A5512"/>
      <c r="B5512"/>
      <c r="C5512"/>
      <c r="D5512"/>
      <c r="E5512"/>
      <c r="F5512"/>
      <c r="G5512"/>
      <c r="H5512"/>
      <c r="I5512" s="8"/>
      <c r="J5512" s="425"/>
      <c r="K5512"/>
      <c r="L5512"/>
      <c r="M5512"/>
      <c r="N5512"/>
      <c r="O5512"/>
      <c r="P5512"/>
      <c r="Q5512"/>
      <c r="R5512"/>
      <c r="S5512"/>
      <c r="T5512"/>
      <c r="U5512"/>
    </row>
    <row r="5513" spans="1:21" ht="15.75" customHeight="1">
      <c r="A5513"/>
      <c r="B5513"/>
      <c r="C5513"/>
      <c r="D5513"/>
      <c r="E5513"/>
      <c r="F5513"/>
      <c r="G5513"/>
      <c r="H5513"/>
      <c r="I5513" s="8"/>
      <c r="J5513" s="425"/>
      <c r="K5513"/>
      <c r="L5513"/>
      <c r="M5513"/>
      <c r="N5513"/>
      <c r="O5513"/>
      <c r="P5513"/>
      <c r="Q5513"/>
      <c r="R5513"/>
      <c r="S5513"/>
      <c r="T5513"/>
      <c r="U5513"/>
    </row>
    <row r="5514" spans="1:21" ht="15.75" customHeight="1">
      <c r="A5514"/>
      <c r="B5514"/>
      <c r="C5514"/>
      <c r="D5514"/>
      <c r="E5514"/>
      <c r="F5514"/>
      <c r="G5514"/>
      <c r="H5514"/>
      <c r="I5514" s="8"/>
      <c r="J5514" s="425"/>
      <c r="K5514"/>
      <c r="L5514"/>
      <c r="M5514"/>
      <c r="N5514"/>
      <c r="O5514"/>
      <c r="P5514"/>
      <c r="Q5514"/>
      <c r="R5514"/>
      <c r="S5514"/>
      <c r="T5514"/>
      <c r="U5514"/>
    </row>
    <row r="5515" spans="1:21" ht="15.75" customHeight="1">
      <c r="A5515"/>
      <c r="B5515"/>
      <c r="C5515"/>
      <c r="D5515"/>
      <c r="E5515"/>
      <c r="F5515"/>
      <c r="G5515"/>
      <c r="H5515"/>
      <c r="I5515" s="8"/>
      <c r="J5515" s="425"/>
      <c r="K5515"/>
      <c r="L5515"/>
      <c r="M5515"/>
      <c r="N5515"/>
      <c r="O5515"/>
      <c r="P5515"/>
      <c r="Q5515"/>
      <c r="R5515"/>
      <c r="S5515"/>
      <c r="T5515"/>
      <c r="U5515"/>
    </row>
    <row r="5516" spans="1:21" ht="15.75" customHeight="1">
      <c r="A5516"/>
      <c r="B5516"/>
      <c r="C5516"/>
      <c r="D5516"/>
      <c r="E5516"/>
      <c r="F5516"/>
      <c r="G5516"/>
      <c r="H5516"/>
      <c r="I5516" s="8"/>
      <c r="J5516" s="425"/>
      <c r="K5516"/>
      <c r="L5516"/>
      <c r="M5516"/>
      <c r="N5516"/>
      <c r="O5516"/>
      <c r="P5516"/>
      <c r="Q5516"/>
      <c r="R5516"/>
      <c r="S5516"/>
      <c r="T5516"/>
      <c r="U5516"/>
    </row>
    <row r="5517" spans="1:21" ht="15.75" customHeight="1">
      <c r="A5517"/>
      <c r="B5517"/>
      <c r="C5517"/>
      <c r="D5517"/>
      <c r="E5517"/>
      <c r="F5517"/>
      <c r="G5517"/>
      <c r="H5517"/>
      <c r="I5517" s="8"/>
      <c r="J5517" s="425"/>
      <c r="K5517"/>
      <c r="L5517"/>
      <c r="M5517"/>
      <c r="N5517"/>
      <c r="O5517"/>
      <c r="P5517"/>
      <c r="Q5517"/>
      <c r="R5517"/>
      <c r="S5517"/>
      <c r="T5517"/>
      <c r="U5517"/>
    </row>
    <row r="5518" spans="1:21" ht="15.75" customHeight="1">
      <c r="A5518"/>
      <c r="B5518"/>
      <c r="C5518"/>
      <c r="D5518"/>
      <c r="E5518"/>
      <c r="F5518"/>
      <c r="G5518"/>
      <c r="H5518"/>
      <c r="I5518" s="8"/>
      <c r="J5518" s="425"/>
      <c r="K5518"/>
      <c r="L5518"/>
      <c r="M5518"/>
      <c r="N5518"/>
      <c r="O5518"/>
      <c r="P5518"/>
      <c r="Q5518"/>
      <c r="R5518"/>
      <c r="S5518"/>
      <c r="T5518"/>
      <c r="U5518"/>
    </row>
    <row r="5519" spans="1:21" ht="15.75" customHeight="1">
      <c r="A5519"/>
      <c r="B5519"/>
      <c r="C5519"/>
      <c r="D5519"/>
      <c r="E5519"/>
      <c r="F5519"/>
      <c r="G5519"/>
      <c r="H5519"/>
      <c r="I5519" s="8"/>
      <c r="J5519" s="425"/>
      <c r="K5519"/>
      <c r="L5519"/>
      <c r="M5519"/>
      <c r="N5519"/>
      <c r="O5519"/>
      <c r="P5519"/>
      <c r="Q5519"/>
      <c r="R5519"/>
      <c r="S5519"/>
      <c r="T5519"/>
      <c r="U5519"/>
    </row>
    <row r="5520" spans="1:21" ht="15.75" customHeight="1">
      <c r="A5520"/>
      <c r="B5520"/>
      <c r="C5520"/>
      <c r="D5520"/>
      <c r="E5520"/>
      <c r="F5520"/>
      <c r="G5520"/>
      <c r="H5520"/>
      <c r="I5520" s="8"/>
      <c r="J5520" s="425"/>
      <c r="K5520"/>
      <c r="L5520"/>
      <c r="M5520"/>
      <c r="N5520"/>
      <c r="O5520"/>
      <c r="P5520"/>
      <c r="Q5520"/>
      <c r="R5520"/>
      <c r="S5520"/>
      <c r="T5520"/>
      <c r="U5520"/>
    </row>
    <row r="5521" spans="1:21" ht="15.75" customHeight="1">
      <c r="A5521"/>
      <c r="B5521"/>
      <c r="C5521"/>
      <c r="D5521"/>
      <c r="E5521"/>
      <c r="F5521"/>
      <c r="G5521"/>
      <c r="H5521"/>
      <c r="I5521" s="8"/>
      <c r="J5521" s="425"/>
      <c r="K5521"/>
      <c r="L5521"/>
      <c r="M5521"/>
      <c r="N5521"/>
      <c r="O5521"/>
      <c r="P5521"/>
      <c r="Q5521"/>
      <c r="R5521"/>
      <c r="S5521"/>
      <c r="T5521"/>
      <c r="U5521"/>
    </row>
    <row r="5522" spans="1:21" ht="15.75" customHeight="1">
      <c r="A5522"/>
      <c r="B5522"/>
      <c r="C5522"/>
      <c r="D5522"/>
      <c r="E5522"/>
      <c r="F5522"/>
      <c r="G5522"/>
      <c r="H5522"/>
      <c r="I5522" s="8"/>
      <c r="J5522" s="425"/>
      <c r="K5522"/>
      <c r="L5522"/>
      <c r="M5522"/>
      <c r="N5522"/>
      <c r="O5522"/>
      <c r="P5522"/>
      <c r="Q5522"/>
      <c r="R5522"/>
      <c r="S5522"/>
      <c r="T5522"/>
      <c r="U5522"/>
    </row>
    <row r="5523" spans="1:21" ht="15.75" customHeight="1">
      <c r="A5523"/>
      <c r="B5523"/>
      <c r="C5523"/>
      <c r="D5523"/>
      <c r="E5523"/>
      <c r="F5523"/>
      <c r="G5523"/>
      <c r="H5523"/>
      <c r="I5523" s="8"/>
      <c r="J5523" s="425"/>
      <c r="K5523"/>
      <c r="L5523"/>
      <c r="M5523"/>
      <c r="N5523"/>
      <c r="O5523"/>
      <c r="P5523"/>
      <c r="Q5523"/>
      <c r="R5523"/>
      <c r="S5523"/>
      <c r="T5523"/>
      <c r="U5523"/>
    </row>
    <row r="5524" spans="1:21" ht="15.75" customHeight="1">
      <c r="A5524"/>
      <c r="B5524"/>
      <c r="C5524"/>
      <c r="D5524"/>
      <c r="E5524"/>
      <c r="F5524"/>
      <c r="G5524"/>
      <c r="H5524"/>
      <c r="I5524" s="8"/>
      <c r="J5524" s="425"/>
      <c r="K5524"/>
      <c r="L5524"/>
      <c r="M5524"/>
      <c r="N5524"/>
      <c r="O5524"/>
      <c r="P5524"/>
      <c r="Q5524"/>
      <c r="R5524"/>
      <c r="S5524"/>
      <c r="T5524"/>
      <c r="U5524"/>
    </row>
    <row r="5525" spans="1:21" ht="15.75" customHeight="1">
      <c r="A5525"/>
      <c r="B5525"/>
      <c r="C5525"/>
      <c r="D5525"/>
      <c r="E5525"/>
      <c r="F5525"/>
      <c r="G5525"/>
      <c r="H5525"/>
      <c r="I5525" s="8"/>
      <c r="J5525" s="425"/>
      <c r="K5525"/>
      <c r="L5525"/>
      <c r="M5525"/>
      <c r="N5525"/>
      <c r="O5525"/>
      <c r="P5525"/>
      <c r="Q5525"/>
      <c r="R5525"/>
      <c r="S5525"/>
      <c r="T5525"/>
      <c r="U5525"/>
    </row>
    <row r="5526" spans="1:21" ht="15.75" customHeight="1">
      <c r="A5526"/>
      <c r="B5526"/>
      <c r="C5526"/>
      <c r="D5526"/>
      <c r="E5526"/>
      <c r="F5526"/>
      <c r="G5526"/>
      <c r="H5526"/>
      <c r="I5526" s="8"/>
      <c r="J5526" s="425"/>
      <c r="K5526"/>
      <c r="L5526"/>
      <c r="M5526"/>
      <c r="N5526"/>
      <c r="O5526"/>
      <c r="P5526"/>
      <c r="Q5526"/>
      <c r="R5526"/>
      <c r="S5526"/>
      <c r="T5526"/>
      <c r="U5526"/>
    </row>
    <row r="5527" spans="1:21" ht="15.75" customHeight="1">
      <c r="A5527"/>
      <c r="B5527"/>
      <c r="C5527"/>
      <c r="D5527"/>
      <c r="E5527"/>
      <c r="F5527"/>
      <c r="G5527"/>
      <c r="H5527"/>
      <c r="I5527" s="8"/>
      <c r="J5527" s="425"/>
      <c r="K5527"/>
      <c r="L5527"/>
      <c r="M5527"/>
      <c r="N5527"/>
      <c r="O5527"/>
      <c r="P5527"/>
      <c r="Q5527"/>
      <c r="R5527"/>
      <c r="S5527"/>
      <c r="T5527"/>
      <c r="U5527"/>
    </row>
    <row r="5528" spans="1:21" ht="15.75" customHeight="1">
      <c r="A5528"/>
      <c r="B5528"/>
      <c r="C5528"/>
      <c r="D5528"/>
      <c r="E5528"/>
      <c r="F5528"/>
      <c r="G5528"/>
      <c r="H5528"/>
      <c r="I5528" s="8"/>
      <c r="J5528" s="425"/>
      <c r="K5528"/>
      <c r="L5528"/>
      <c r="M5528"/>
      <c r="N5528"/>
      <c r="O5528"/>
      <c r="P5528"/>
      <c r="Q5528"/>
      <c r="R5528"/>
      <c r="S5528"/>
      <c r="T5528"/>
      <c r="U5528"/>
    </row>
    <row r="5529" spans="1:21" ht="15.75" customHeight="1">
      <c r="A5529"/>
      <c r="B5529"/>
      <c r="C5529"/>
      <c r="D5529"/>
      <c r="E5529"/>
      <c r="F5529"/>
      <c r="G5529"/>
      <c r="H5529"/>
      <c r="I5529" s="8"/>
      <c r="J5529" s="425"/>
      <c r="K5529"/>
      <c r="L5529"/>
      <c r="M5529"/>
      <c r="N5529"/>
      <c r="O5529"/>
      <c r="P5529"/>
      <c r="Q5529"/>
      <c r="R5529"/>
      <c r="S5529"/>
      <c r="T5529"/>
      <c r="U5529"/>
    </row>
    <row r="5530" spans="1:21" ht="15.75" customHeight="1">
      <c r="A5530"/>
      <c r="B5530"/>
      <c r="C5530"/>
      <c r="D5530"/>
      <c r="E5530"/>
      <c r="F5530"/>
      <c r="G5530"/>
      <c r="H5530"/>
      <c r="I5530" s="8"/>
      <c r="J5530" s="425"/>
      <c r="K5530"/>
      <c r="L5530"/>
      <c r="M5530"/>
      <c r="N5530"/>
      <c r="O5530"/>
      <c r="P5530"/>
      <c r="Q5530"/>
      <c r="R5530"/>
      <c r="S5530"/>
      <c r="T5530"/>
      <c r="U5530"/>
    </row>
    <row r="5531" spans="1:21" ht="15.75" customHeight="1">
      <c r="A5531"/>
      <c r="B5531"/>
      <c r="C5531"/>
      <c r="D5531"/>
      <c r="E5531"/>
      <c r="F5531"/>
      <c r="G5531"/>
      <c r="H5531"/>
      <c r="I5531" s="8"/>
      <c r="J5531" s="425"/>
      <c r="K5531"/>
      <c r="L5531"/>
      <c r="M5531"/>
      <c r="N5531"/>
      <c r="O5531"/>
      <c r="P5531"/>
      <c r="Q5531"/>
      <c r="R5531"/>
      <c r="S5531"/>
      <c r="T5531"/>
      <c r="U5531"/>
    </row>
    <row r="5532" spans="1:21" ht="15.75" customHeight="1">
      <c r="A5532"/>
      <c r="B5532"/>
      <c r="C5532"/>
      <c r="D5532"/>
      <c r="E5532"/>
      <c r="F5532"/>
      <c r="G5532"/>
      <c r="H5532"/>
      <c r="I5532" s="8"/>
      <c r="J5532" s="425"/>
      <c r="K5532"/>
      <c r="L5532"/>
      <c r="M5532"/>
      <c r="N5532"/>
      <c r="O5532"/>
      <c r="P5532"/>
      <c r="Q5532"/>
      <c r="R5532"/>
      <c r="S5532"/>
      <c r="T5532"/>
      <c r="U5532"/>
    </row>
    <row r="5533" spans="1:21" ht="15.75" customHeight="1">
      <c r="A5533"/>
      <c r="B5533"/>
      <c r="C5533"/>
      <c r="D5533"/>
      <c r="E5533"/>
      <c r="F5533"/>
      <c r="G5533"/>
      <c r="H5533"/>
      <c r="I5533" s="8"/>
      <c r="J5533" s="425"/>
      <c r="K5533"/>
      <c r="L5533"/>
      <c r="M5533"/>
      <c r="N5533"/>
      <c r="O5533"/>
      <c r="P5533"/>
      <c r="Q5533"/>
      <c r="R5533"/>
      <c r="S5533"/>
      <c r="T5533"/>
      <c r="U5533"/>
    </row>
    <row r="5534" spans="1:21" ht="15.75" customHeight="1">
      <c r="A5534"/>
      <c r="B5534"/>
      <c r="C5534"/>
      <c r="D5534"/>
      <c r="E5534"/>
      <c r="F5534"/>
      <c r="G5534"/>
      <c r="H5534"/>
      <c r="I5534" s="8"/>
      <c r="J5534" s="425"/>
      <c r="K5534"/>
      <c r="L5534"/>
      <c r="M5534"/>
      <c r="N5534"/>
      <c r="O5534"/>
      <c r="P5534"/>
      <c r="Q5534"/>
      <c r="R5534"/>
      <c r="S5534"/>
      <c r="T5534"/>
      <c r="U5534"/>
    </row>
    <row r="5535" spans="1:21" ht="15.75" customHeight="1">
      <c r="A5535"/>
      <c r="B5535"/>
      <c r="C5535"/>
      <c r="D5535"/>
      <c r="E5535"/>
      <c r="F5535"/>
      <c r="G5535"/>
      <c r="H5535"/>
      <c r="I5535" s="8"/>
      <c r="J5535" s="425"/>
      <c r="K5535"/>
      <c r="L5535"/>
      <c r="M5535"/>
      <c r="N5535"/>
      <c r="O5535"/>
      <c r="P5535"/>
      <c r="Q5535"/>
      <c r="R5535"/>
      <c r="S5535"/>
      <c r="T5535"/>
      <c r="U5535"/>
    </row>
    <row r="5536" spans="1:21" ht="15.75" customHeight="1">
      <c r="A5536"/>
      <c r="B5536"/>
      <c r="C5536"/>
      <c r="D5536"/>
      <c r="E5536"/>
      <c r="F5536"/>
      <c r="G5536"/>
      <c r="H5536"/>
      <c r="I5536" s="8"/>
      <c r="J5536" s="425"/>
      <c r="K5536"/>
      <c r="L5536"/>
      <c r="M5536"/>
      <c r="N5536"/>
      <c r="O5536"/>
      <c r="P5536"/>
      <c r="Q5536"/>
      <c r="R5536"/>
      <c r="S5536"/>
      <c r="T5536"/>
      <c r="U5536"/>
    </row>
    <row r="5537" spans="1:21" ht="15.75" customHeight="1">
      <c r="A5537"/>
      <c r="B5537"/>
      <c r="C5537"/>
      <c r="D5537"/>
      <c r="E5537"/>
      <c r="F5537"/>
      <c r="G5537"/>
      <c r="H5537"/>
      <c r="I5537" s="8"/>
      <c r="J5537" s="425"/>
      <c r="K5537"/>
      <c r="L5537"/>
      <c r="M5537"/>
      <c r="N5537"/>
      <c r="O5537"/>
      <c r="P5537"/>
      <c r="Q5537"/>
      <c r="R5537"/>
      <c r="S5537"/>
      <c r="T5537"/>
      <c r="U5537"/>
    </row>
    <row r="5538" spans="1:21" ht="15.75" customHeight="1">
      <c r="A5538"/>
      <c r="B5538"/>
      <c r="C5538"/>
      <c r="D5538"/>
      <c r="E5538"/>
      <c r="F5538"/>
      <c r="G5538"/>
      <c r="H5538"/>
      <c r="I5538" s="8"/>
      <c r="J5538" s="425"/>
      <c r="K5538"/>
      <c r="L5538"/>
      <c r="M5538"/>
      <c r="N5538"/>
      <c r="O5538"/>
      <c r="P5538"/>
      <c r="Q5538"/>
      <c r="R5538"/>
      <c r="S5538"/>
      <c r="T5538"/>
      <c r="U5538"/>
    </row>
    <row r="5539" spans="1:21" ht="15.75" customHeight="1">
      <c r="A5539"/>
      <c r="B5539"/>
      <c r="C5539"/>
      <c r="D5539"/>
      <c r="E5539"/>
      <c r="F5539"/>
      <c r="G5539"/>
      <c r="H5539"/>
      <c r="I5539" s="8"/>
      <c r="J5539" s="425"/>
      <c r="K5539"/>
      <c r="L5539"/>
      <c r="M5539"/>
      <c r="N5539"/>
      <c r="O5539"/>
      <c r="P5539"/>
      <c r="Q5539"/>
      <c r="R5539"/>
      <c r="S5539"/>
      <c r="T5539"/>
      <c r="U5539"/>
    </row>
    <row r="5540" spans="1:21" ht="15.75" customHeight="1">
      <c r="A5540"/>
      <c r="B5540"/>
      <c r="C5540"/>
      <c r="D5540"/>
      <c r="E5540"/>
      <c r="F5540"/>
      <c r="G5540"/>
      <c r="H5540"/>
      <c r="I5540" s="8"/>
      <c r="J5540" s="425"/>
      <c r="K5540"/>
      <c r="L5540"/>
      <c r="M5540"/>
      <c r="N5540"/>
      <c r="O5540"/>
      <c r="P5540"/>
      <c r="Q5540"/>
      <c r="R5540"/>
      <c r="S5540"/>
      <c r="T5540"/>
      <c r="U5540"/>
    </row>
    <row r="5541" spans="1:21" ht="15.75" customHeight="1">
      <c r="A5541"/>
      <c r="B5541"/>
      <c r="C5541"/>
      <c r="D5541"/>
      <c r="E5541"/>
      <c r="F5541"/>
      <c r="G5541"/>
      <c r="H5541"/>
      <c r="I5541" s="8"/>
      <c r="J5541" s="425"/>
      <c r="K5541"/>
      <c r="L5541"/>
      <c r="M5541"/>
      <c r="N5541"/>
      <c r="O5541"/>
      <c r="P5541"/>
      <c r="Q5541"/>
      <c r="R5541"/>
      <c r="S5541"/>
      <c r="T5541"/>
      <c r="U5541"/>
    </row>
    <row r="5542" spans="1:21" ht="15.75" customHeight="1">
      <c r="A5542"/>
      <c r="B5542"/>
      <c r="C5542"/>
      <c r="D5542"/>
      <c r="E5542"/>
      <c r="F5542"/>
      <c r="G5542"/>
      <c r="H5542"/>
      <c r="I5542" s="8"/>
      <c r="J5542" s="425"/>
      <c r="K5542"/>
      <c r="L5542"/>
      <c r="M5542"/>
      <c r="N5542"/>
      <c r="O5542"/>
      <c r="P5542"/>
      <c r="Q5542"/>
      <c r="R5542"/>
      <c r="S5542"/>
      <c r="T5542"/>
      <c r="U5542"/>
    </row>
    <row r="5543" spans="1:21" ht="15.75" customHeight="1">
      <c r="A5543"/>
      <c r="B5543"/>
      <c r="C5543"/>
      <c r="D5543"/>
      <c r="E5543"/>
      <c r="F5543"/>
      <c r="G5543"/>
      <c r="H5543"/>
      <c r="I5543" s="8"/>
      <c r="J5543" s="425"/>
      <c r="K5543"/>
      <c r="L5543"/>
      <c r="M5543"/>
      <c r="N5543"/>
      <c r="O5543"/>
      <c r="P5543"/>
      <c r="Q5543"/>
      <c r="R5543"/>
      <c r="S5543"/>
      <c r="T5543"/>
      <c r="U5543"/>
    </row>
    <row r="5544" spans="1:21" ht="15.75" customHeight="1">
      <c r="A5544"/>
      <c r="B5544"/>
      <c r="C5544"/>
      <c r="D5544"/>
      <c r="E5544"/>
      <c r="F5544"/>
      <c r="G5544"/>
      <c r="H5544"/>
      <c r="I5544" s="8"/>
      <c r="J5544" s="425"/>
      <c r="K5544"/>
      <c r="L5544"/>
      <c r="M5544"/>
      <c r="N5544"/>
      <c r="O5544"/>
      <c r="P5544"/>
      <c r="Q5544"/>
      <c r="R5544"/>
      <c r="S5544"/>
      <c r="T5544"/>
      <c r="U5544"/>
    </row>
    <row r="5545" spans="1:21" ht="15.75" customHeight="1">
      <c r="A5545"/>
      <c r="B5545"/>
      <c r="C5545"/>
      <c r="D5545"/>
      <c r="E5545"/>
      <c r="F5545"/>
      <c r="G5545"/>
      <c r="H5545"/>
      <c r="I5545" s="8"/>
      <c r="J5545" s="425"/>
      <c r="K5545"/>
      <c r="L5545"/>
      <c r="M5545"/>
      <c r="N5545"/>
      <c r="O5545"/>
      <c r="P5545"/>
      <c r="Q5545"/>
      <c r="R5545"/>
      <c r="S5545"/>
      <c r="T5545"/>
      <c r="U5545"/>
    </row>
    <row r="5546" spans="1:21" ht="15.75" customHeight="1">
      <c r="A5546"/>
      <c r="B5546"/>
      <c r="C5546"/>
      <c r="D5546"/>
      <c r="E5546"/>
      <c r="F5546"/>
      <c r="G5546"/>
      <c r="H5546"/>
      <c r="I5546" s="8"/>
      <c r="J5546" s="425"/>
      <c r="K5546"/>
      <c r="L5546"/>
      <c r="M5546"/>
      <c r="N5546"/>
      <c r="O5546"/>
      <c r="P5546"/>
      <c r="Q5546"/>
      <c r="R5546"/>
      <c r="S5546"/>
      <c r="T5546"/>
      <c r="U5546"/>
    </row>
    <row r="5547" spans="1:21" ht="15.75" customHeight="1">
      <c r="A5547"/>
      <c r="B5547"/>
      <c r="C5547"/>
      <c r="D5547"/>
      <c r="E5547"/>
      <c r="F5547"/>
      <c r="G5547"/>
      <c r="H5547"/>
      <c r="I5547" s="8"/>
      <c r="J5547" s="425"/>
      <c r="K5547"/>
      <c r="L5547"/>
      <c r="M5547"/>
      <c r="N5547"/>
      <c r="O5547"/>
      <c r="P5547"/>
      <c r="Q5547"/>
      <c r="R5547"/>
      <c r="S5547"/>
      <c r="T5547"/>
      <c r="U5547"/>
    </row>
    <row r="5548" spans="1:21" ht="15.75" customHeight="1">
      <c r="A5548"/>
      <c r="B5548"/>
      <c r="C5548"/>
      <c r="D5548"/>
      <c r="E5548"/>
      <c r="F5548"/>
      <c r="G5548"/>
      <c r="H5548"/>
      <c r="I5548" s="8"/>
      <c r="J5548" s="425"/>
      <c r="K5548"/>
      <c r="L5548"/>
      <c r="M5548"/>
      <c r="N5548"/>
      <c r="O5548"/>
      <c r="P5548"/>
      <c r="Q5548"/>
      <c r="R5548"/>
      <c r="S5548"/>
      <c r="T5548"/>
      <c r="U5548"/>
    </row>
    <row r="5549" spans="1:21" ht="15.75" customHeight="1">
      <c r="A5549"/>
      <c r="B5549"/>
      <c r="C5549"/>
      <c r="D5549"/>
      <c r="E5549"/>
      <c r="F5549"/>
      <c r="G5549"/>
      <c r="H5549"/>
      <c r="I5549" s="8"/>
      <c r="J5549" s="425"/>
      <c r="K5549"/>
      <c r="L5549"/>
      <c r="M5549"/>
      <c r="N5549"/>
      <c r="O5549"/>
      <c r="P5549"/>
      <c r="Q5549"/>
      <c r="R5549"/>
      <c r="S5549"/>
      <c r="T5549"/>
      <c r="U5549"/>
    </row>
    <row r="5550" spans="1:21" ht="15.75" customHeight="1">
      <c r="A5550"/>
      <c r="B5550"/>
      <c r="C5550"/>
      <c r="D5550"/>
      <c r="E5550"/>
      <c r="F5550"/>
      <c r="G5550"/>
      <c r="H5550"/>
      <c r="I5550" s="8"/>
      <c r="J5550" s="425"/>
      <c r="K5550"/>
      <c r="L5550"/>
      <c r="M5550"/>
      <c r="N5550"/>
      <c r="O5550"/>
      <c r="P5550"/>
      <c r="Q5550"/>
      <c r="R5550"/>
      <c r="S5550"/>
      <c r="T5550"/>
      <c r="U5550"/>
    </row>
    <row r="5551" spans="1:21" ht="15.75" customHeight="1">
      <c r="A5551"/>
      <c r="B5551"/>
      <c r="C5551"/>
      <c r="D5551"/>
      <c r="E5551"/>
      <c r="F5551"/>
      <c r="G5551"/>
      <c r="H5551"/>
      <c r="I5551" s="8"/>
      <c r="J5551" s="425"/>
      <c r="K5551"/>
      <c r="L5551"/>
      <c r="M5551"/>
      <c r="N5551"/>
      <c r="O5551"/>
      <c r="P5551"/>
      <c r="Q5551"/>
      <c r="R5551"/>
      <c r="S5551"/>
      <c r="T5551"/>
      <c r="U5551"/>
    </row>
    <row r="5552" spans="1:21" ht="15.75" customHeight="1">
      <c r="A5552"/>
      <c r="B5552"/>
      <c r="C5552"/>
      <c r="D5552"/>
      <c r="E5552"/>
      <c r="F5552"/>
      <c r="G5552"/>
      <c r="H5552"/>
      <c r="I5552" s="8"/>
      <c r="J5552" s="425"/>
      <c r="K5552"/>
      <c r="L5552"/>
      <c r="M5552"/>
      <c r="N5552"/>
      <c r="O5552"/>
      <c r="P5552"/>
      <c r="Q5552"/>
      <c r="R5552"/>
      <c r="S5552"/>
      <c r="T5552"/>
      <c r="U5552"/>
    </row>
    <row r="5553" spans="1:21" ht="15.75" customHeight="1">
      <c r="A5553"/>
      <c r="B5553"/>
      <c r="C5553"/>
      <c r="D5553"/>
      <c r="E5553"/>
      <c r="F5553"/>
      <c r="G5553"/>
      <c r="H5553"/>
      <c r="I5553" s="8"/>
      <c r="J5553" s="425"/>
      <c r="K5553"/>
      <c r="L5553"/>
      <c r="M5553"/>
      <c r="N5553"/>
      <c r="O5553"/>
      <c r="P5553"/>
      <c r="Q5553"/>
      <c r="R5553"/>
      <c r="S5553"/>
      <c r="T5553"/>
      <c r="U5553"/>
    </row>
    <row r="5554" spans="1:21" ht="15.75" customHeight="1">
      <c r="A5554"/>
      <c r="B5554"/>
      <c r="C5554"/>
      <c r="D5554"/>
      <c r="E5554"/>
      <c r="F5554"/>
      <c r="G5554"/>
      <c r="H5554"/>
      <c r="I5554" s="8"/>
      <c r="J5554" s="425"/>
      <c r="K5554"/>
      <c r="L5554"/>
      <c r="M5554"/>
      <c r="N5554"/>
      <c r="O5554"/>
      <c r="P5554"/>
      <c r="Q5554"/>
      <c r="R5554"/>
      <c r="S5554"/>
      <c r="T5554"/>
      <c r="U5554"/>
    </row>
    <row r="5555" spans="1:21" ht="15.75" customHeight="1">
      <c r="A5555"/>
      <c r="B5555"/>
      <c r="C5555"/>
      <c r="D5555"/>
      <c r="E5555"/>
      <c r="F5555"/>
      <c r="G5555"/>
      <c r="H5555"/>
      <c r="I5555" s="8"/>
      <c r="J5555" s="425"/>
      <c r="K5555"/>
      <c r="L5555"/>
      <c r="M5555"/>
      <c r="N5555"/>
      <c r="O5555"/>
      <c r="P5555"/>
      <c r="Q5555"/>
      <c r="R5555"/>
      <c r="S5555"/>
      <c r="T5555"/>
      <c r="U5555"/>
    </row>
    <row r="5556" spans="1:21" ht="15.75" customHeight="1">
      <c r="A5556"/>
      <c r="B5556"/>
      <c r="C5556"/>
      <c r="D5556"/>
      <c r="E5556"/>
      <c r="F5556"/>
      <c r="G5556"/>
      <c r="H5556"/>
      <c r="I5556" s="8"/>
      <c r="J5556" s="425"/>
      <c r="K5556"/>
      <c r="L5556"/>
      <c r="M5556"/>
      <c r="N5556"/>
      <c r="O5556"/>
      <c r="P5556"/>
      <c r="Q5556"/>
      <c r="R5556"/>
      <c r="S5556"/>
      <c r="T5556"/>
      <c r="U5556"/>
    </row>
    <row r="5557" spans="1:21" ht="15.75" customHeight="1">
      <c r="A5557"/>
      <c r="B5557"/>
      <c r="C5557"/>
      <c r="D5557"/>
      <c r="E5557"/>
      <c r="F5557"/>
      <c r="G5557"/>
      <c r="H5557"/>
      <c r="I5557" s="8"/>
      <c r="J5557" s="425"/>
      <c r="K5557"/>
      <c r="L5557"/>
      <c r="M5557"/>
      <c r="N5557"/>
      <c r="O5557"/>
      <c r="P5557"/>
      <c r="Q5557"/>
      <c r="R5557"/>
      <c r="S5557"/>
      <c r="T5557"/>
      <c r="U5557"/>
    </row>
    <row r="5558" spans="1:21" ht="15.75" customHeight="1">
      <c r="A5558"/>
      <c r="B5558"/>
      <c r="C5558"/>
      <c r="D5558"/>
      <c r="E5558"/>
      <c r="F5558"/>
      <c r="G5558"/>
      <c r="H5558"/>
      <c r="I5558" s="8"/>
      <c r="J5558" s="425"/>
      <c r="K5558"/>
      <c r="L5558"/>
      <c r="M5558"/>
      <c r="N5558"/>
      <c r="O5558"/>
      <c r="P5558"/>
      <c r="Q5558"/>
      <c r="R5558"/>
      <c r="S5558"/>
      <c r="T5558"/>
      <c r="U5558"/>
    </row>
    <row r="5559" spans="1:21" ht="15.75" customHeight="1">
      <c r="A5559"/>
      <c r="B5559"/>
      <c r="C5559"/>
      <c r="D5559"/>
      <c r="E5559"/>
      <c r="F5559"/>
      <c r="G5559"/>
      <c r="H5559"/>
      <c r="I5559" s="8"/>
      <c r="J5559" s="425"/>
      <c r="K5559"/>
      <c r="L5559"/>
      <c r="M5559"/>
      <c r="N5559"/>
      <c r="O5559"/>
      <c r="P5559"/>
      <c r="Q5559"/>
      <c r="R5559"/>
      <c r="S5559"/>
      <c r="T5559"/>
      <c r="U5559"/>
    </row>
    <row r="5560" spans="1:21" ht="15.75" customHeight="1">
      <c r="A5560"/>
      <c r="B5560"/>
      <c r="C5560"/>
      <c r="D5560"/>
      <c r="E5560"/>
      <c r="F5560"/>
      <c r="G5560"/>
      <c r="H5560"/>
      <c r="I5560" s="8"/>
      <c r="J5560" s="425"/>
      <c r="K5560"/>
      <c r="L5560"/>
      <c r="M5560"/>
      <c r="N5560"/>
      <c r="O5560"/>
      <c r="P5560"/>
      <c r="Q5560"/>
      <c r="R5560"/>
      <c r="S5560"/>
      <c r="T5560"/>
      <c r="U5560"/>
    </row>
    <row r="5561" spans="1:21" ht="15.75" customHeight="1">
      <c r="A5561"/>
      <c r="B5561"/>
      <c r="C5561"/>
      <c r="D5561"/>
      <c r="E5561"/>
      <c r="F5561"/>
      <c r="G5561"/>
      <c r="H5561"/>
      <c r="I5561" s="8"/>
      <c r="J5561" s="425"/>
      <c r="K5561"/>
      <c r="L5561"/>
      <c r="M5561"/>
      <c r="N5561"/>
      <c r="O5561"/>
      <c r="P5561"/>
      <c r="Q5561"/>
      <c r="R5561"/>
      <c r="S5561"/>
      <c r="T5561"/>
      <c r="U5561"/>
    </row>
    <row r="5562" spans="1:21" ht="15.75" customHeight="1">
      <c r="A5562"/>
      <c r="B5562"/>
      <c r="C5562"/>
      <c r="D5562"/>
      <c r="E5562"/>
      <c r="F5562"/>
      <c r="G5562"/>
      <c r="H5562"/>
      <c r="I5562" s="8"/>
      <c r="J5562" s="425"/>
      <c r="K5562"/>
      <c r="L5562"/>
      <c r="M5562"/>
      <c r="N5562"/>
      <c r="O5562"/>
      <c r="P5562"/>
      <c r="Q5562"/>
      <c r="R5562"/>
      <c r="S5562"/>
      <c r="T5562"/>
      <c r="U5562"/>
    </row>
    <row r="5563" spans="1:21" ht="15.75" customHeight="1">
      <c r="A5563"/>
      <c r="B5563"/>
      <c r="C5563"/>
      <c r="D5563"/>
      <c r="E5563"/>
      <c r="F5563"/>
      <c r="G5563"/>
      <c r="H5563"/>
      <c r="I5563" s="8"/>
      <c r="J5563" s="425"/>
      <c r="K5563"/>
      <c r="L5563"/>
      <c r="M5563"/>
      <c r="N5563"/>
      <c r="O5563"/>
      <c r="P5563"/>
      <c r="Q5563"/>
      <c r="R5563"/>
      <c r="S5563"/>
      <c r="T5563"/>
      <c r="U5563"/>
    </row>
    <row r="5564" spans="1:21" ht="15.75" customHeight="1">
      <c r="A5564"/>
      <c r="B5564"/>
      <c r="C5564"/>
      <c r="D5564"/>
      <c r="E5564"/>
      <c r="F5564"/>
      <c r="G5564"/>
      <c r="H5564"/>
      <c r="I5564" s="8"/>
      <c r="J5564" s="425"/>
      <c r="K5564"/>
      <c r="L5564"/>
      <c r="M5564"/>
      <c r="N5564"/>
      <c r="O5564"/>
      <c r="P5564"/>
      <c r="Q5564"/>
      <c r="R5564"/>
      <c r="S5564"/>
      <c r="T5564"/>
      <c r="U5564"/>
    </row>
    <row r="5565" spans="1:21" ht="15.75" customHeight="1">
      <c r="A5565"/>
      <c r="B5565"/>
      <c r="C5565"/>
      <c r="D5565"/>
      <c r="E5565"/>
      <c r="F5565"/>
      <c r="G5565"/>
      <c r="H5565"/>
      <c r="I5565" s="8"/>
      <c r="J5565" s="425"/>
      <c r="K5565"/>
      <c r="L5565"/>
      <c r="M5565"/>
      <c r="N5565"/>
      <c r="O5565"/>
      <c r="P5565"/>
      <c r="Q5565"/>
      <c r="R5565"/>
      <c r="S5565"/>
      <c r="T5565"/>
      <c r="U5565"/>
    </row>
    <row r="5566" spans="1:21" ht="15.75" customHeight="1">
      <c r="A5566"/>
      <c r="B5566"/>
      <c r="C5566"/>
      <c r="D5566"/>
      <c r="E5566"/>
      <c r="F5566"/>
      <c r="G5566"/>
      <c r="H5566"/>
      <c r="I5566" s="8"/>
      <c r="J5566" s="425"/>
      <c r="K5566"/>
      <c r="L5566"/>
      <c r="M5566"/>
      <c r="N5566"/>
      <c r="O5566"/>
      <c r="P5566"/>
      <c r="Q5566"/>
      <c r="R5566"/>
      <c r="S5566"/>
      <c r="T5566"/>
      <c r="U5566"/>
    </row>
    <row r="5567" spans="1:21" ht="15.75" customHeight="1">
      <c r="A5567"/>
      <c r="B5567"/>
      <c r="C5567"/>
      <c r="D5567"/>
      <c r="E5567"/>
      <c r="F5567"/>
      <c r="G5567"/>
      <c r="H5567"/>
      <c r="I5567" s="8"/>
      <c r="J5567" s="425"/>
      <c r="K5567"/>
      <c r="L5567"/>
      <c r="M5567"/>
      <c r="N5567"/>
      <c r="O5567"/>
      <c r="P5567"/>
      <c r="Q5567"/>
      <c r="R5567"/>
      <c r="S5567"/>
      <c r="T5567"/>
      <c r="U5567"/>
    </row>
    <row r="5568" spans="1:21" ht="15.75" customHeight="1">
      <c r="A5568"/>
      <c r="B5568"/>
      <c r="C5568"/>
      <c r="D5568"/>
      <c r="E5568"/>
      <c r="F5568"/>
      <c r="G5568"/>
      <c r="H5568"/>
      <c r="I5568" s="8"/>
      <c r="J5568" s="425"/>
      <c r="K5568"/>
      <c r="L5568"/>
      <c r="M5568"/>
      <c r="N5568"/>
      <c r="O5568"/>
      <c r="P5568"/>
      <c r="Q5568"/>
      <c r="R5568"/>
      <c r="S5568"/>
      <c r="T5568"/>
      <c r="U5568"/>
    </row>
    <row r="5569" spans="1:21" ht="15.75" customHeight="1">
      <c r="A5569"/>
      <c r="B5569"/>
      <c r="C5569"/>
      <c r="D5569"/>
      <c r="E5569"/>
      <c r="F5569"/>
      <c r="G5569"/>
      <c r="H5569"/>
      <c r="I5569" s="8"/>
      <c r="J5569" s="425"/>
      <c r="K5569"/>
      <c r="L5569"/>
      <c r="M5569"/>
      <c r="N5569"/>
      <c r="O5569"/>
      <c r="P5569"/>
      <c r="Q5569"/>
      <c r="R5569"/>
      <c r="S5569"/>
      <c r="T5569"/>
      <c r="U5569"/>
    </row>
    <row r="5570" spans="1:21" ht="15.75" customHeight="1">
      <c r="A5570"/>
      <c r="B5570"/>
      <c r="C5570"/>
      <c r="D5570"/>
      <c r="E5570"/>
      <c r="F5570"/>
      <c r="G5570"/>
      <c r="H5570"/>
      <c r="I5570" s="8"/>
      <c r="J5570" s="425"/>
      <c r="K5570"/>
      <c r="L5570"/>
      <c r="M5570"/>
      <c r="N5570"/>
      <c r="O5570"/>
      <c r="P5570"/>
      <c r="Q5570"/>
      <c r="R5570"/>
      <c r="S5570"/>
      <c r="T5570"/>
      <c r="U5570"/>
    </row>
    <row r="5571" spans="1:21" ht="15.75" customHeight="1">
      <c r="A5571"/>
      <c r="B5571"/>
      <c r="C5571"/>
      <c r="D5571"/>
      <c r="E5571"/>
      <c r="F5571"/>
      <c r="G5571"/>
      <c r="H5571"/>
      <c r="I5571" s="8"/>
      <c r="J5571" s="425"/>
      <c r="K5571"/>
      <c r="L5571"/>
      <c r="M5571"/>
      <c r="N5571"/>
      <c r="O5571"/>
      <c r="P5571"/>
      <c r="Q5571"/>
      <c r="R5571"/>
      <c r="S5571"/>
      <c r="T5571"/>
      <c r="U5571"/>
    </row>
    <row r="5572" spans="1:21" ht="15.75" customHeight="1">
      <c r="A5572"/>
      <c r="B5572"/>
      <c r="C5572"/>
      <c r="D5572"/>
      <c r="E5572"/>
      <c r="F5572"/>
      <c r="G5572"/>
      <c r="H5572"/>
      <c r="I5572" s="8"/>
      <c r="J5572" s="425"/>
      <c r="K5572"/>
      <c r="L5572"/>
      <c r="M5572"/>
      <c r="N5572"/>
      <c r="O5572"/>
      <c r="P5572"/>
      <c r="Q5572"/>
      <c r="R5572"/>
      <c r="S5572"/>
      <c r="T5572"/>
      <c r="U5572"/>
    </row>
    <row r="5573" spans="1:21" ht="15.75" customHeight="1">
      <c r="A5573"/>
      <c r="B5573"/>
      <c r="C5573"/>
      <c r="D5573"/>
      <c r="E5573"/>
      <c r="F5573"/>
      <c r="G5573"/>
      <c r="H5573"/>
      <c r="I5573" s="8"/>
      <c r="J5573" s="425"/>
      <c r="K5573"/>
      <c r="L5573"/>
      <c r="M5573"/>
      <c r="N5573"/>
      <c r="O5573"/>
      <c r="P5573"/>
      <c r="Q5573"/>
      <c r="R5573"/>
      <c r="S5573"/>
      <c r="T5573"/>
      <c r="U5573"/>
    </row>
    <row r="5574" spans="1:21" ht="15.75" customHeight="1">
      <c r="A5574"/>
      <c r="B5574"/>
      <c r="C5574"/>
      <c r="D5574"/>
      <c r="E5574"/>
      <c r="F5574"/>
      <c r="G5574"/>
      <c r="H5574"/>
      <c r="I5574" s="8"/>
      <c r="J5574" s="425"/>
      <c r="K5574"/>
      <c r="L5574"/>
      <c r="M5574"/>
      <c r="N5574"/>
      <c r="O5574"/>
      <c r="P5574"/>
      <c r="Q5574"/>
      <c r="R5574"/>
      <c r="S5574"/>
      <c r="T5574"/>
      <c r="U5574"/>
    </row>
    <row r="5575" spans="1:21" ht="15.75" customHeight="1">
      <c r="A5575"/>
      <c r="B5575"/>
      <c r="C5575"/>
      <c r="D5575"/>
      <c r="E5575"/>
      <c r="F5575"/>
      <c r="G5575"/>
      <c r="H5575"/>
      <c r="I5575" s="8"/>
      <c r="J5575" s="425"/>
      <c r="K5575"/>
      <c r="L5575"/>
      <c r="M5575"/>
      <c r="N5575"/>
      <c r="O5575"/>
      <c r="P5575"/>
      <c r="Q5575"/>
      <c r="R5575"/>
      <c r="S5575"/>
      <c r="T5575"/>
      <c r="U5575"/>
    </row>
    <row r="5576" spans="1:21" ht="15.75" customHeight="1">
      <c r="A5576"/>
      <c r="B5576"/>
      <c r="C5576"/>
      <c r="D5576"/>
      <c r="E5576"/>
      <c r="F5576"/>
      <c r="G5576"/>
      <c r="H5576"/>
      <c r="I5576" s="8"/>
      <c r="J5576" s="425"/>
      <c r="K5576"/>
      <c r="L5576"/>
      <c r="M5576"/>
      <c r="N5576"/>
      <c r="O5576"/>
      <c r="P5576"/>
      <c r="Q5576"/>
      <c r="R5576"/>
      <c r="S5576"/>
      <c r="T5576"/>
      <c r="U5576"/>
    </row>
    <row r="5577" spans="1:21" ht="15.75" customHeight="1">
      <c r="A5577"/>
      <c r="B5577"/>
      <c r="C5577"/>
      <c r="D5577"/>
      <c r="E5577"/>
      <c r="F5577"/>
      <c r="G5577"/>
      <c r="H5577"/>
      <c r="I5577" s="8"/>
      <c r="J5577" s="425"/>
      <c r="K5577"/>
      <c r="L5577"/>
      <c r="M5577"/>
      <c r="N5577"/>
      <c r="O5577"/>
      <c r="P5577"/>
      <c r="Q5577"/>
      <c r="R5577"/>
      <c r="S5577"/>
      <c r="T5577"/>
      <c r="U5577"/>
    </row>
    <row r="5578" spans="1:21" ht="15.75" customHeight="1">
      <c r="A5578"/>
      <c r="B5578"/>
      <c r="C5578"/>
      <c r="D5578"/>
      <c r="E5578"/>
      <c r="F5578"/>
      <c r="G5578"/>
      <c r="H5578"/>
      <c r="I5578" s="8"/>
      <c r="J5578" s="425"/>
      <c r="K5578"/>
      <c r="L5578"/>
      <c r="M5578"/>
      <c r="N5578"/>
      <c r="O5578"/>
      <c r="P5578"/>
      <c r="Q5578"/>
      <c r="R5578"/>
      <c r="S5578"/>
      <c r="T5578"/>
      <c r="U5578"/>
    </row>
    <row r="5579" spans="1:21" ht="15.75" customHeight="1">
      <c r="A5579"/>
      <c r="B5579"/>
      <c r="C5579"/>
      <c r="D5579"/>
      <c r="E5579"/>
      <c r="F5579"/>
      <c r="G5579"/>
      <c r="H5579"/>
      <c r="I5579" s="8"/>
      <c r="J5579" s="425"/>
      <c r="K5579"/>
      <c r="L5579"/>
      <c r="M5579"/>
      <c r="N5579"/>
      <c r="O5579"/>
      <c r="P5579"/>
      <c r="Q5579"/>
      <c r="R5579"/>
      <c r="S5579"/>
      <c r="T5579"/>
      <c r="U5579"/>
    </row>
    <row r="5580" spans="1:21" ht="15.75" customHeight="1">
      <c r="A5580"/>
      <c r="B5580"/>
      <c r="C5580"/>
      <c r="D5580"/>
      <c r="E5580"/>
      <c r="F5580"/>
      <c r="G5580"/>
      <c r="H5580"/>
      <c r="I5580" s="8"/>
      <c r="J5580" s="425"/>
      <c r="K5580"/>
      <c r="L5580"/>
      <c r="M5580"/>
      <c r="N5580"/>
      <c r="O5580"/>
      <c r="P5580"/>
      <c r="Q5580"/>
      <c r="R5580"/>
      <c r="S5580"/>
      <c r="T5580"/>
      <c r="U5580"/>
    </row>
    <row r="5581" spans="1:21" ht="15.75" customHeight="1">
      <c r="A5581"/>
      <c r="B5581"/>
      <c r="C5581"/>
      <c r="D5581"/>
      <c r="E5581"/>
      <c r="F5581"/>
      <c r="G5581"/>
      <c r="H5581"/>
      <c r="I5581" s="8"/>
      <c r="J5581" s="425"/>
      <c r="K5581"/>
      <c r="L5581"/>
      <c r="M5581"/>
      <c r="N5581"/>
      <c r="O5581"/>
      <c r="P5581"/>
      <c r="Q5581"/>
      <c r="R5581"/>
      <c r="S5581"/>
      <c r="T5581"/>
      <c r="U5581"/>
    </row>
    <row r="5582" spans="1:21" ht="15.75" customHeight="1">
      <c r="A5582"/>
      <c r="B5582"/>
      <c r="C5582"/>
      <c r="D5582"/>
      <c r="E5582"/>
      <c r="F5582"/>
      <c r="G5582"/>
      <c r="H5582"/>
      <c r="I5582" s="8"/>
      <c r="J5582" s="425"/>
      <c r="K5582"/>
      <c r="L5582"/>
      <c r="M5582"/>
      <c r="N5582"/>
      <c r="O5582"/>
      <c r="P5582"/>
      <c r="Q5582"/>
      <c r="R5582"/>
      <c r="S5582"/>
      <c r="T5582"/>
      <c r="U5582"/>
    </row>
    <row r="5583" spans="1:21" ht="15.75" customHeight="1">
      <c r="A5583"/>
      <c r="B5583"/>
      <c r="C5583"/>
      <c r="D5583"/>
      <c r="E5583"/>
      <c r="F5583"/>
      <c r="G5583"/>
      <c r="H5583"/>
      <c r="I5583" s="8"/>
      <c r="J5583" s="425"/>
      <c r="K5583"/>
      <c r="L5583"/>
      <c r="M5583"/>
      <c r="N5583"/>
      <c r="O5583"/>
      <c r="P5583"/>
      <c r="Q5583"/>
      <c r="R5583"/>
      <c r="S5583"/>
      <c r="T5583"/>
      <c r="U5583"/>
    </row>
    <row r="5584" spans="1:21" ht="15.75" customHeight="1">
      <c r="A5584"/>
      <c r="B5584"/>
      <c r="C5584"/>
      <c r="D5584"/>
      <c r="E5584"/>
      <c r="F5584"/>
      <c r="G5584"/>
      <c r="H5584"/>
      <c r="I5584" s="8"/>
      <c r="J5584" s="425"/>
      <c r="K5584"/>
      <c r="L5584"/>
      <c r="M5584"/>
      <c r="N5584"/>
      <c r="O5584"/>
      <c r="P5584"/>
      <c r="Q5584"/>
      <c r="R5584"/>
      <c r="S5584"/>
      <c r="T5584"/>
      <c r="U5584"/>
    </row>
    <row r="5585" spans="1:21" ht="15.75" customHeight="1">
      <c r="A5585"/>
      <c r="B5585"/>
      <c r="C5585"/>
      <c r="D5585"/>
      <c r="E5585"/>
      <c r="F5585"/>
      <c r="G5585"/>
      <c r="H5585"/>
      <c r="I5585" s="8"/>
      <c r="J5585" s="425"/>
      <c r="K5585"/>
      <c r="L5585"/>
      <c r="M5585"/>
      <c r="N5585"/>
      <c r="O5585"/>
      <c r="P5585"/>
      <c r="Q5585"/>
      <c r="R5585"/>
      <c r="S5585"/>
      <c r="T5585"/>
      <c r="U5585"/>
    </row>
    <row r="5586" spans="1:21" ht="15.75" customHeight="1">
      <c r="A5586"/>
      <c r="B5586"/>
      <c r="C5586"/>
      <c r="D5586"/>
      <c r="E5586"/>
      <c r="F5586"/>
      <c r="G5586"/>
      <c r="H5586"/>
      <c r="I5586" s="8"/>
      <c r="J5586" s="425"/>
      <c r="K5586"/>
      <c r="L5586"/>
      <c r="M5586"/>
      <c r="N5586"/>
      <c r="O5586"/>
      <c r="P5586"/>
      <c r="Q5586"/>
      <c r="R5586"/>
      <c r="S5586"/>
      <c r="T5586"/>
      <c r="U5586"/>
    </row>
    <row r="5587" spans="1:21" ht="15.75" customHeight="1">
      <c r="A5587"/>
      <c r="B5587"/>
      <c r="C5587"/>
      <c r="D5587"/>
      <c r="E5587"/>
      <c r="F5587"/>
      <c r="G5587"/>
      <c r="H5587"/>
      <c r="I5587" s="8"/>
      <c r="J5587" s="425"/>
      <c r="K5587"/>
      <c r="L5587"/>
      <c r="M5587"/>
      <c r="N5587"/>
      <c r="O5587"/>
      <c r="P5587"/>
      <c r="Q5587"/>
      <c r="R5587"/>
      <c r="S5587"/>
      <c r="T5587"/>
      <c r="U5587"/>
    </row>
    <row r="5588" spans="1:21" ht="15.75" customHeight="1">
      <c r="A5588"/>
      <c r="B5588"/>
      <c r="C5588"/>
      <c r="D5588"/>
      <c r="E5588"/>
      <c r="F5588"/>
      <c r="G5588"/>
      <c r="H5588"/>
      <c r="I5588" s="8"/>
      <c r="J5588" s="425"/>
      <c r="K5588"/>
      <c r="L5588"/>
      <c r="M5588"/>
      <c r="N5588"/>
      <c r="O5588"/>
      <c r="P5588"/>
      <c r="Q5588"/>
      <c r="R5588"/>
      <c r="S5588"/>
      <c r="T5588"/>
      <c r="U5588"/>
    </row>
    <row r="5589" spans="1:21" ht="15.75" customHeight="1">
      <c r="A5589"/>
      <c r="B5589"/>
      <c r="C5589"/>
      <c r="D5589"/>
      <c r="E5589"/>
      <c r="F5589"/>
      <c r="G5589"/>
      <c r="H5589"/>
      <c r="I5589" s="8"/>
      <c r="J5589" s="425"/>
      <c r="K5589"/>
      <c r="L5589"/>
      <c r="M5589"/>
      <c r="N5589"/>
      <c r="O5589"/>
      <c r="P5589"/>
      <c r="Q5589"/>
      <c r="R5589"/>
      <c r="S5589"/>
      <c r="T5589"/>
      <c r="U5589"/>
    </row>
    <row r="5590" spans="1:21" ht="15.75" customHeight="1">
      <c r="A5590"/>
      <c r="B5590"/>
      <c r="C5590"/>
      <c r="D5590"/>
      <c r="E5590"/>
      <c r="F5590"/>
      <c r="G5590"/>
      <c r="H5590"/>
      <c r="I5590" s="8"/>
      <c r="J5590" s="425"/>
      <c r="K5590"/>
      <c r="L5590"/>
      <c r="M5590"/>
      <c r="N5590"/>
      <c r="O5590"/>
      <c r="P5590"/>
      <c r="Q5590"/>
      <c r="R5590"/>
      <c r="S5590"/>
      <c r="T5590"/>
      <c r="U5590"/>
    </row>
    <row r="5591" spans="1:21" ht="15.75" customHeight="1">
      <c r="A5591"/>
      <c r="B5591"/>
      <c r="C5591"/>
      <c r="D5591"/>
      <c r="E5591"/>
      <c r="F5591"/>
      <c r="G5591"/>
      <c r="H5591"/>
      <c r="I5591" s="8"/>
      <c r="J5591" s="425"/>
      <c r="K5591"/>
      <c r="L5591"/>
      <c r="M5591"/>
      <c r="N5591"/>
      <c r="O5591"/>
      <c r="P5591"/>
      <c r="Q5591"/>
      <c r="R5591"/>
      <c r="S5591"/>
      <c r="T5591"/>
      <c r="U5591"/>
    </row>
    <row r="5592" spans="1:21" ht="15.75" customHeight="1">
      <c r="A5592"/>
      <c r="B5592"/>
      <c r="C5592"/>
      <c r="D5592"/>
      <c r="E5592"/>
      <c r="F5592"/>
      <c r="G5592"/>
      <c r="H5592"/>
      <c r="I5592" s="8"/>
      <c r="J5592" s="425"/>
      <c r="K5592"/>
      <c r="L5592"/>
      <c r="M5592"/>
      <c r="N5592"/>
      <c r="O5592"/>
      <c r="P5592"/>
      <c r="Q5592"/>
      <c r="R5592"/>
      <c r="S5592"/>
      <c r="T5592"/>
      <c r="U5592"/>
    </row>
    <row r="5593" spans="1:21" ht="15.75" customHeight="1">
      <c r="A5593"/>
      <c r="B5593"/>
      <c r="C5593"/>
      <c r="D5593"/>
      <c r="E5593"/>
      <c r="F5593"/>
      <c r="G5593"/>
      <c r="H5593"/>
      <c r="I5593" s="8"/>
      <c r="J5593" s="425"/>
      <c r="K5593"/>
      <c r="L5593"/>
      <c r="M5593"/>
      <c r="N5593"/>
      <c r="O5593"/>
      <c r="P5593"/>
      <c r="Q5593"/>
      <c r="R5593"/>
      <c r="S5593"/>
      <c r="T5593"/>
      <c r="U5593"/>
    </row>
    <row r="5594" spans="1:21" ht="15.75" customHeight="1">
      <c r="A5594"/>
      <c r="B5594"/>
      <c r="C5594"/>
      <c r="D5594"/>
      <c r="E5594"/>
      <c r="F5594"/>
      <c r="G5594"/>
      <c r="H5594"/>
      <c r="I5594" s="8"/>
      <c r="J5594" s="425"/>
      <c r="K5594"/>
      <c r="L5594"/>
      <c r="M5594"/>
      <c r="N5594"/>
      <c r="O5594"/>
      <c r="P5594"/>
      <c r="Q5594"/>
      <c r="R5594"/>
      <c r="S5594"/>
      <c r="T5594"/>
      <c r="U5594"/>
    </row>
    <row r="5595" spans="1:21" ht="15.75" customHeight="1">
      <c r="A5595"/>
      <c r="B5595"/>
      <c r="C5595"/>
      <c r="D5595"/>
      <c r="E5595"/>
      <c r="F5595"/>
      <c r="G5595"/>
      <c r="H5595"/>
      <c r="I5595" s="8"/>
      <c r="J5595" s="425"/>
      <c r="K5595"/>
      <c r="L5595"/>
      <c r="M5595"/>
      <c r="N5595"/>
      <c r="O5595"/>
      <c r="P5595"/>
      <c r="Q5595"/>
      <c r="R5595"/>
      <c r="S5595"/>
      <c r="T5595"/>
      <c r="U5595"/>
    </row>
    <row r="5596" spans="1:21" ht="15.75" customHeight="1">
      <c r="A5596"/>
      <c r="B5596"/>
      <c r="C5596"/>
      <c r="D5596"/>
      <c r="E5596"/>
      <c r="F5596"/>
      <c r="G5596"/>
      <c r="H5596"/>
      <c r="I5596" s="8"/>
      <c r="J5596" s="425"/>
      <c r="K5596"/>
      <c r="L5596"/>
      <c r="M5596"/>
      <c r="N5596"/>
      <c r="O5596"/>
      <c r="P5596"/>
      <c r="Q5596"/>
      <c r="R5596"/>
      <c r="S5596"/>
      <c r="T5596"/>
      <c r="U5596"/>
    </row>
    <row r="5597" spans="1:21" ht="15.75" customHeight="1">
      <c r="A5597"/>
      <c r="B5597"/>
      <c r="C5597"/>
      <c r="D5597"/>
      <c r="E5597"/>
      <c r="F5597"/>
      <c r="G5597"/>
      <c r="H5597"/>
      <c r="I5597" s="8"/>
      <c r="J5597" s="425"/>
      <c r="K5597"/>
      <c r="L5597"/>
      <c r="M5597"/>
      <c r="N5597"/>
      <c r="O5597"/>
      <c r="P5597"/>
      <c r="Q5597"/>
      <c r="R5597"/>
      <c r="S5597"/>
      <c r="T5597"/>
      <c r="U5597"/>
    </row>
    <row r="5598" spans="1:21" ht="15.75" customHeight="1">
      <c r="A5598"/>
      <c r="B5598"/>
      <c r="C5598"/>
      <c r="D5598"/>
      <c r="E5598"/>
      <c r="F5598"/>
      <c r="G5598"/>
      <c r="H5598"/>
      <c r="I5598" s="8"/>
      <c r="J5598" s="425"/>
      <c r="K5598"/>
      <c r="L5598"/>
      <c r="M5598"/>
      <c r="N5598"/>
      <c r="O5598"/>
      <c r="P5598"/>
      <c r="Q5598"/>
      <c r="R5598"/>
      <c r="S5598"/>
      <c r="T5598"/>
      <c r="U5598"/>
    </row>
    <row r="5599" spans="1:21" ht="15.75" customHeight="1">
      <c r="A5599"/>
      <c r="B5599"/>
      <c r="C5599"/>
      <c r="D5599"/>
      <c r="E5599"/>
      <c r="F5599"/>
      <c r="G5599"/>
      <c r="H5599"/>
      <c r="I5599" s="8"/>
      <c r="J5599" s="425"/>
      <c r="K5599"/>
      <c r="L5599"/>
      <c r="M5599"/>
      <c r="N5599"/>
      <c r="O5599"/>
      <c r="P5599"/>
      <c r="Q5599"/>
      <c r="R5599"/>
      <c r="S5599"/>
      <c r="T5599"/>
      <c r="U5599"/>
    </row>
    <row r="5600" spans="1:21" ht="15.75" customHeight="1">
      <c r="A5600"/>
      <c r="B5600"/>
      <c r="C5600"/>
      <c r="D5600"/>
      <c r="E5600"/>
      <c r="F5600"/>
      <c r="G5600"/>
      <c r="H5600"/>
      <c r="I5600" s="8"/>
      <c r="J5600" s="425"/>
      <c r="K5600"/>
      <c r="L5600"/>
      <c r="M5600"/>
      <c r="N5600"/>
      <c r="O5600"/>
      <c r="P5600"/>
      <c r="Q5600"/>
      <c r="R5600"/>
      <c r="S5600"/>
      <c r="T5600"/>
      <c r="U5600"/>
    </row>
    <row r="5601" spans="1:21" ht="15.75" customHeight="1">
      <c r="A5601"/>
      <c r="B5601"/>
      <c r="C5601"/>
      <c r="D5601"/>
      <c r="E5601"/>
      <c r="F5601"/>
      <c r="G5601"/>
      <c r="H5601"/>
      <c r="I5601" s="8"/>
      <c r="J5601" s="425"/>
      <c r="K5601"/>
      <c r="L5601"/>
      <c r="M5601"/>
      <c r="N5601"/>
      <c r="O5601"/>
      <c r="P5601"/>
      <c r="Q5601"/>
      <c r="R5601"/>
      <c r="S5601"/>
      <c r="T5601"/>
      <c r="U5601"/>
    </row>
    <row r="5602" spans="1:21" ht="15.75" customHeight="1">
      <c r="A5602"/>
      <c r="B5602"/>
      <c r="C5602"/>
      <c r="D5602"/>
      <c r="E5602"/>
      <c r="F5602"/>
      <c r="G5602"/>
      <c r="H5602"/>
      <c r="I5602" s="8"/>
      <c r="J5602" s="425"/>
      <c r="K5602"/>
      <c r="L5602"/>
      <c r="M5602"/>
      <c r="N5602"/>
      <c r="O5602"/>
      <c r="P5602"/>
      <c r="Q5602"/>
      <c r="R5602"/>
      <c r="S5602"/>
      <c r="T5602"/>
      <c r="U5602"/>
    </row>
    <row r="5603" spans="1:21" ht="15.75" customHeight="1">
      <c r="A5603"/>
      <c r="B5603"/>
      <c r="C5603"/>
      <c r="D5603"/>
      <c r="E5603"/>
      <c r="F5603"/>
      <c r="G5603"/>
      <c r="H5603"/>
      <c r="I5603" s="8"/>
      <c r="J5603" s="425"/>
      <c r="K5603"/>
      <c r="L5603"/>
      <c r="M5603"/>
      <c r="N5603"/>
      <c r="O5603"/>
      <c r="P5603"/>
      <c r="Q5603"/>
      <c r="R5603"/>
      <c r="S5603"/>
      <c r="T5603"/>
      <c r="U5603"/>
    </row>
    <row r="5604" spans="1:21" ht="15.75" customHeight="1">
      <c r="A5604"/>
      <c r="B5604"/>
      <c r="C5604"/>
      <c r="D5604"/>
      <c r="E5604"/>
      <c r="F5604"/>
      <c r="G5604"/>
      <c r="H5604"/>
      <c r="I5604" s="8"/>
      <c r="J5604" s="425"/>
      <c r="K5604"/>
      <c r="L5604"/>
      <c r="M5604"/>
      <c r="N5604"/>
      <c r="O5604"/>
      <c r="P5604"/>
      <c r="Q5604"/>
      <c r="R5604"/>
      <c r="S5604"/>
      <c r="T5604"/>
      <c r="U5604"/>
    </row>
    <row r="5605" spans="1:21" ht="15.75" customHeight="1">
      <c r="A5605"/>
      <c r="B5605"/>
      <c r="C5605"/>
      <c r="D5605"/>
      <c r="E5605"/>
      <c r="F5605"/>
      <c r="G5605"/>
      <c r="H5605"/>
      <c r="I5605" s="8"/>
      <c r="J5605" s="425"/>
      <c r="K5605"/>
      <c r="L5605"/>
      <c r="M5605"/>
      <c r="N5605"/>
      <c r="O5605"/>
      <c r="P5605"/>
      <c r="Q5605"/>
      <c r="R5605"/>
      <c r="S5605"/>
      <c r="T5605"/>
      <c r="U5605"/>
    </row>
    <row r="5606" spans="1:21" ht="15.75" customHeight="1">
      <c r="A5606"/>
      <c r="B5606"/>
      <c r="C5606"/>
      <c r="D5606"/>
      <c r="E5606"/>
      <c r="F5606"/>
      <c r="G5606"/>
      <c r="H5606"/>
      <c r="I5606" s="8"/>
      <c r="J5606" s="425"/>
      <c r="K5606"/>
      <c r="L5606"/>
      <c r="M5606"/>
      <c r="N5606"/>
      <c r="O5606"/>
      <c r="P5606"/>
      <c r="Q5606"/>
      <c r="R5606"/>
      <c r="S5606"/>
      <c r="T5606"/>
      <c r="U5606"/>
    </row>
    <row r="5607" spans="1:21" ht="15.75" customHeight="1">
      <c r="A5607"/>
      <c r="B5607"/>
      <c r="C5607"/>
      <c r="D5607"/>
      <c r="E5607"/>
      <c r="F5607"/>
      <c r="G5607"/>
      <c r="H5607"/>
      <c r="I5607" s="8"/>
      <c r="J5607" s="425"/>
      <c r="K5607"/>
      <c r="L5607"/>
      <c r="M5607"/>
      <c r="N5607"/>
      <c r="O5607"/>
      <c r="P5607"/>
      <c r="Q5607"/>
      <c r="R5607"/>
      <c r="S5607"/>
      <c r="T5607"/>
      <c r="U5607"/>
    </row>
    <row r="5608" spans="1:21" ht="15.75" customHeight="1">
      <c r="A5608"/>
      <c r="B5608"/>
      <c r="C5608"/>
      <c r="D5608"/>
      <c r="E5608"/>
      <c r="F5608"/>
      <c r="G5608"/>
      <c r="H5608"/>
      <c r="I5608" s="8"/>
      <c r="J5608" s="425"/>
      <c r="K5608"/>
      <c r="L5608"/>
      <c r="M5608"/>
      <c r="N5608"/>
      <c r="O5608"/>
      <c r="P5608"/>
      <c r="Q5608"/>
      <c r="R5608"/>
      <c r="S5608"/>
      <c r="T5608"/>
      <c r="U5608"/>
    </row>
    <row r="5609" spans="1:21" ht="15.75" customHeight="1">
      <c r="A5609"/>
      <c r="B5609"/>
      <c r="C5609"/>
      <c r="D5609"/>
      <c r="E5609"/>
      <c r="F5609"/>
      <c r="G5609"/>
      <c r="H5609"/>
      <c r="I5609" s="8"/>
      <c r="J5609" s="425"/>
      <c r="K5609"/>
      <c r="L5609"/>
      <c r="M5609"/>
      <c r="N5609"/>
      <c r="O5609"/>
      <c r="P5609"/>
      <c r="Q5609"/>
      <c r="R5609"/>
      <c r="S5609"/>
      <c r="T5609"/>
      <c r="U5609"/>
    </row>
    <row r="5610" spans="1:21" ht="15.75" customHeight="1">
      <c r="A5610"/>
      <c r="B5610"/>
      <c r="C5610"/>
      <c r="D5610"/>
      <c r="E5610"/>
      <c r="F5610"/>
      <c r="G5610"/>
      <c r="H5610"/>
      <c r="I5610" s="8"/>
      <c r="J5610" s="425"/>
      <c r="K5610"/>
      <c r="L5610"/>
      <c r="M5610"/>
      <c r="N5610"/>
      <c r="O5610"/>
      <c r="P5610"/>
      <c r="Q5610"/>
      <c r="R5610"/>
      <c r="S5610"/>
      <c r="T5610"/>
      <c r="U5610"/>
    </row>
    <row r="5611" spans="1:21" ht="15.75" customHeight="1">
      <c r="A5611"/>
      <c r="B5611"/>
      <c r="C5611"/>
      <c r="D5611"/>
      <c r="E5611"/>
      <c r="F5611"/>
      <c r="G5611"/>
      <c r="H5611"/>
      <c r="I5611" s="8"/>
      <c r="J5611" s="425"/>
      <c r="K5611"/>
      <c r="L5611"/>
      <c r="M5611"/>
      <c r="N5611"/>
      <c r="O5611"/>
      <c r="P5611"/>
      <c r="Q5611"/>
      <c r="R5611"/>
      <c r="S5611"/>
      <c r="T5611"/>
      <c r="U5611"/>
    </row>
    <row r="5612" spans="1:21" ht="15.75" customHeight="1">
      <c r="A5612"/>
      <c r="B5612"/>
      <c r="C5612"/>
      <c r="D5612"/>
      <c r="E5612"/>
      <c r="F5612"/>
      <c r="G5612"/>
      <c r="H5612"/>
      <c r="I5612" s="8"/>
      <c r="J5612" s="425"/>
      <c r="K5612"/>
      <c r="L5612"/>
      <c r="M5612"/>
      <c r="N5612"/>
      <c r="O5612"/>
      <c r="P5612"/>
      <c r="Q5612"/>
      <c r="R5612"/>
      <c r="S5612"/>
      <c r="T5612"/>
      <c r="U5612"/>
    </row>
    <row r="5613" spans="1:21" ht="15.75" customHeight="1">
      <c r="A5613"/>
      <c r="B5613"/>
      <c r="C5613"/>
      <c r="D5613"/>
      <c r="E5613"/>
      <c r="F5613"/>
      <c r="G5613"/>
      <c r="H5613"/>
      <c r="I5613" s="8"/>
      <c r="J5613" s="425"/>
      <c r="K5613"/>
      <c r="L5613"/>
      <c r="M5613"/>
      <c r="N5613"/>
      <c r="O5613"/>
      <c r="P5613"/>
      <c r="Q5613"/>
      <c r="R5613"/>
      <c r="S5613"/>
      <c r="T5613"/>
      <c r="U5613"/>
    </row>
    <row r="5614" spans="1:21" ht="15.75" customHeight="1">
      <c r="A5614"/>
      <c r="B5614"/>
      <c r="C5614"/>
      <c r="D5614"/>
      <c r="E5614"/>
      <c r="F5614"/>
      <c r="G5614"/>
      <c r="H5614"/>
      <c r="I5614" s="8"/>
      <c r="J5614" s="425"/>
      <c r="K5614"/>
      <c r="L5614"/>
      <c r="M5614"/>
      <c r="N5614"/>
      <c r="O5614"/>
      <c r="P5614"/>
      <c r="Q5614"/>
      <c r="R5614"/>
      <c r="S5614"/>
      <c r="T5614"/>
      <c r="U5614"/>
    </row>
    <row r="5615" spans="1:21" ht="15.75" customHeight="1">
      <c r="A5615"/>
      <c r="B5615"/>
      <c r="C5615"/>
      <c r="D5615"/>
      <c r="E5615"/>
      <c r="F5615"/>
      <c r="G5615"/>
      <c r="H5615"/>
      <c r="I5615" s="8"/>
      <c r="J5615" s="425"/>
      <c r="K5615"/>
      <c r="L5615"/>
      <c r="M5615"/>
      <c r="N5615"/>
      <c r="O5615"/>
      <c r="P5615"/>
      <c r="Q5615"/>
      <c r="R5615"/>
      <c r="S5615"/>
      <c r="T5615"/>
      <c r="U5615"/>
    </row>
    <row r="5616" spans="1:21" ht="15.75" customHeight="1">
      <c r="A5616"/>
      <c r="B5616"/>
      <c r="C5616"/>
      <c r="D5616"/>
      <c r="E5616"/>
      <c r="F5616"/>
      <c r="G5616"/>
      <c r="H5616"/>
      <c r="I5616" s="8"/>
      <c r="J5616" s="425"/>
      <c r="K5616"/>
      <c r="L5616"/>
      <c r="M5616"/>
      <c r="N5616"/>
      <c r="O5616"/>
      <c r="P5616"/>
      <c r="Q5616"/>
      <c r="R5616"/>
      <c r="S5616"/>
      <c r="T5616"/>
      <c r="U5616"/>
    </row>
    <row r="5617" spans="1:21" ht="15.75" customHeight="1">
      <c r="A5617"/>
      <c r="B5617"/>
      <c r="C5617"/>
      <c r="D5617"/>
      <c r="E5617"/>
      <c r="F5617"/>
      <c r="G5617"/>
      <c r="H5617"/>
      <c r="I5617" s="8"/>
      <c r="J5617" s="425"/>
      <c r="K5617"/>
      <c r="L5617"/>
      <c r="M5617"/>
      <c r="N5617"/>
      <c r="O5617"/>
      <c r="P5617"/>
      <c r="Q5617"/>
      <c r="R5617"/>
      <c r="S5617"/>
      <c r="T5617"/>
      <c r="U5617"/>
    </row>
    <row r="5618" spans="1:21" ht="15.75" customHeight="1">
      <c r="A5618"/>
      <c r="B5618"/>
      <c r="C5618"/>
      <c r="D5618"/>
      <c r="E5618"/>
      <c r="F5618"/>
      <c r="G5618"/>
      <c r="H5618"/>
      <c r="I5618" s="8"/>
      <c r="J5618" s="425"/>
      <c r="K5618"/>
      <c r="L5618"/>
      <c r="M5618"/>
      <c r="N5618"/>
      <c r="O5618"/>
      <c r="P5618"/>
      <c r="Q5618"/>
      <c r="R5618"/>
      <c r="S5618"/>
      <c r="T5618"/>
      <c r="U5618"/>
    </row>
    <row r="5619" spans="1:21" ht="15.75" customHeight="1">
      <c r="A5619"/>
      <c r="B5619"/>
      <c r="C5619"/>
      <c r="D5619"/>
      <c r="E5619"/>
      <c r="F5619"/>
      <c r="G5619"/>
      <c r="H5619"/>
      <c r="I5619" s="8"/>
      <c r="J5619" s="425"/>
      <c r="K5619"/>
      <c r="L5619"/>
      <c r="M5619"/>
      <c r="N5619"/>
      <c r="O5619"/>
      <c r="P5619"/>
      <c r="Q5619"/>
      <c r="R5619"/>
      <c r="S5619"/>
      <c r="T5619"/>
      <c r="U5619"/>
    </row>
    <row r="5620" spans="1:21" ht="15.75" customHeight="1">
      <c r="A5620"/>
      <c r="B5620"/>
      <c r="C5620"/>
      <c r="D5620"/>
      <c r="E5620"/>
      <c r="F5620"/>
      <c r="G5620"/>
      <c r="H5620"/>
      <c r="I5620" s="8"/>
      <c r="J5620" s="425"/>
      <c r="K5620"/>
      <c r="L5620"/>
      <c r="M5620"/>
      <c r="N5620"/>
      <c r="O5620"/>
      <c r="P5620"/>
      <c r="Q5620"/>
      <c r="R5620"/>
      <c r="S5620"/>
      <c r="T5620"/>
      <c r="U5620"/>
    </row>
    <row r="5621" spans="1:21" ht="15.75" customHeight="1">
      <c r="A5621"/>
      <c r="B5621"/>
      <c r="C5621"/>
      <c r="D5621"/>
      <c r="E5621"/>
      <c r="F5621"/>
      <c r="G5621"/>
      <c r="H5621"/>
      <c r="I5621" s="8"/>
      <c r="J5621" s="425"/>
      <c r="K5621"/>
      <c r="L5621"/>
      <c r="M5621"/>
      <c r="N5621"/>
      <c r="O5621"/>
      <c r="P5621"/>
      <c r="Q5621"/>
      <c r="R5621"/>
      <c r="S5621"/>
      <c r="T5621"/>
      <c r="U5621"/>
    </row>
    <row r="5622" spans="1:21" ht="15.75" customHeight="1">
      <c r="A5622"/>
      <c r="B5622"/>
      <c r="C5622"/>
      <c r="D5622"/>
      <c r="E5622"/>
      <c r="F5622"/>
      <c r="G5622"/>
      <c r="H5622"/>
      <c r="I5622" s="8"/>
      <c r="J5622" s="425"/>
      <c r="K5622"/>
      <c r="L5622"/>
      <c r="M5622"/>
      <c r="N5622"/>
      <c r="O5622"/>
      <c r="P5622"/>
      <c r="Q5622"/>
      <c r="R5622"/>
      <c r="S5622"/>
      <c r="T5622"/>
      <c r="U5622"/>
    </row>
    <row r="5623" spans="1:21" ht="15.75" customHeight="1">
      <c r="A5623"/>
      <c r="B5623"/>
      <c r="C5623"/>
      <c r="D5623"/>
      <c r="E5623"/>
      <c r="F5623"/>
      <c r="G5623"/>
      <c r="H5623"/>
      <c r="I5623" s="8"/>
      <c r="J5623" s="425"/>
      <c r="K5623"/>
      <c r="L5623"/>
      <c r="M5623"/>
      <c r="N5623"/>
      <c r="O5623"/>
      <c r="P5623"/>
      <c r="Q5623"/>
      <c r="R5623"/>
      <c r="S5623"/>
      <c r="T5623"/>
      <c r="U5623"/>
    </row>
    <row r="5624" spans="1:21" ht="15.75" customHeight="1">
      <c r="A5624"/>
      <c r="B5624"/>
      <c r="C5624"/>
      <c r="D5624"/>
      <c r="E5624"/>
      <c r="F5624"/>
      <c r="G5624"/>
      <c r="H5624"/>
      <c r="I5624" s="8"/>
      <c r="J5624" s="425"/>
      <c r="K5624"/>
      <c r="L5624"/>
      <c r="M5624"/>
      <c r="N5624"/>
      <c r="O5624"/>
      <c r="P5624"/>
      <c r="Q5624"/>
      <c r="R5624"/>
      <c r="S5624"/>
      <c r="T5624"/>
      <c r="U5624"/>
    </row>
    <row r="5625" spans="1:21" ht="15.75" customHeight="1">
      <c r="A5625"/>
      <c r="B5625"/>
      <c r="C5625"/>
      <c r="D5625"/>
      <c r="E5625"/>
      <c r="F5625"/>
      <c r="G5625"/>
      <c r="H5625"/>
      <c r="I5625" s="8"/>
      <c r="J5625" s="425"/>
      <c r="K5625"/>
      <c r="L5625"/>
      <c r="M5625"/>
      <c r="N5625"/>
      <c r="O5625"/>
      <c r="P5625"/>
      <c r="Q5625"/>
      <c r="R5625"/>
      <c r="S5625"/>
      <c r="T5625"/>
      <c r="U5625"/>
    </row>
    <row r="5626" spans="1:21" ht="15.75" customHeight="1">
      <c r="A5626"/>
      <c r="B5626"/>
      <c r="C5626"/>
      <c r="D5626"/>
      <c r="E5626"/>
      <c r="F5626"/>
      <c r="G5626"/>
      <c r="H5626"/>
      <c r="I5626" s="8"/>
      <c r="J5626" s="425"/>
      <c r="K5626"/>
      <c r="L5626"/>
      <c r="M5626"/>
      <c r="N5626"/>
      <c r="O5626"/>
      <c r="P5626"/>
      <c r="Q5626"/>
      <c r="R5626"/>
      <c r="S5626"/>
      <c r="T5626"/>
      <c r="U5626"/>
    </row>
    <row r="5627" spans="1:21" ht="15.75" customHeight="1">
      <c r="A5627"/>
      <c r="B5627"/>
      <c r="C5627"/>
      <c r="D5627"/>
      <c r="E5627"/>
      <c r="F5627"/>
      <c r="G5627"/>
      <c r="H5627"/>
      <c r="I5627" s="8"/>
      <c r="J5627" s="425"/>
      <c r="K5627"/>
      <c r="L5627"/>
      <c r="M5627"/>
      <c r="N5627"/>
      <c r="O5627"/>
      <c r="P5627"/>
      <c r="Q5627"/>
      <c r="R5627"/>
      <c r="S5627"/>
      <c r="T5627"/>
      <c r="U5627"/>
    </row>
    <row r="5628" spans="1:21" ht="15.75" customHeight="1">
      <c r="A5628"/>
      <c r="B5628"/>
      <c r="C5628"/>
      <c r="D5628"/>
      <c r="E5628"/>
      <c r="F5628"/>
      <c r="G5628"/>
      <c r="H5628"/>
      <c r="I5628" s="8"/>
      <c r="J5628" s="425"/>
      <c r="K5628"/>
      <c r="L5628"/>
      <c r="M5628"/>
      <c r="N5628"/>
      <c r="O5628"/>
      <c r="P5628"/>
      <c r="Q5628"/>
      <c r="R5628"/>
      <c r="S5628"/>
      <c r="T5628"/>
      <c r="U5628"/>
    </row>
    <row r="5629" spans="1:21" ht="15.75" customHeight="1">
      <c r="A5629"/>
      <c r="B5629"/>
      <c r="C5629"/>
      <c r="D5629"/>
      <c r="E5629"/>
      <c r="F5629"/>
      <c r="G5629"/>
      <c r="H5629"/>
      <c r="I5629" s="8"/>
      <c r="J5629" s="425"/>
      <c r="K5629"/>
      <c r="L5629"/>
      <c r="M5629"/>
      <c r="N5629"/>
      <c r="O5629"/>
      <c r="P5629"/>
      <c r="Q5629"/>
      <c r="R5629"/>
      <c r="S5629"/>
      <c r="T5629"/>
      <c r="U5629"/>
    </row>
    <row r="5630" spans="1:21" ht="15.75" customHeight="1">
      <c r="A5630"/>
      <c r="B5630"/>
      <c r="C5630"/>
      <c r="D5630"/>
      <c r="E5630"/>
      <c r="F5630"/>
      <c r="G5630"/>
      <c r="H5630"/>
      <c r="I5630" s="8"/>
      <c r="J5630" s="425"/>
      <c r="K5630"/>
      <c r="L5630"/>
      <c r="M5630"/>
      <c r="N5630"/>
      <c r="O5630"/>
      <c r="P5630"/>
      <c r="Q5630"/>
      <c r="R5630"/>
      <c r="S5630"/>
      <c r="T5630"/>
      <c r="U5630"/>
    </row>
    <row r="5631" spans="1:21" ht="15.75" customHeight="1">
      <c r="A5631"/>
      <c r="B5631"/>
      <c r="C5631"/>
      <c r="D5631"/>
      <c r="E5631"/>
      <c r="F5631"/>
      <c r="G5631"/>
      <c r="H5631"/>
      <c r="I5631" s="8"/>
      <c r="J5631" s="425"/>
      <c r="K5631"/>
      <c r="L5631"/>
      <c r="M5631"/>
      <c r="N5631"/>
      <c r="O5631"/>
      <c r="P5631"/>
      <c r="Q5631"/>
      <c r="R5631"/>
      <c r="S5631"/>
      <c r="T5631"/>
      <c r="U5631"/>
    </row>
    <row r="5632" spans="1:21" ht="15.75" customHeight="1">
      <c r="A5632"/>
      <c r="B5632"/>
      <c r="C5632"/>
      <c r="D5632"/>
      <c r="E5632"/>
      <c r="F5632"/>
      <c r="G5632"/>
      <c r="H5632"/>
      <c r="I5632" s="8"/>
      <c r="J5632" s="425"/>
      <c r="K5632"/>
      <c r="L5632"/>
      <c r="M5632"/>
      <c r="N5632"/>
      <c r="O5632"/>
      <c r="P5632"/>
      <c r="Q5632"/>
      <c r="R5632"/>
      <c r="S5632"/>
      <c r="T5632"/>
      <c r="U5632"/>
    </row>
    <row r="5633" spans="1:21" ht="15.75" customHeight="1">
      <c r="A5633"/>
      <c r="B5633"/>
      <c r="C5633"/>
      <c r="D5633"/>
      <c r="E5633"/>
      <c r="F5633"/>
      <c r="G5633"/>
      <c r="H5633"/>
      <c r="I5633" s="8"/>
      <c r="J5633" s="425"/>
      <c r="K5633"/>
      <c r="L5633"/>
      <c r="M5633"/>
      <c r="N5633"/>
      <c r="O5633"/>
      <c r="P5633"/>
      <c r="Q5633"/>
      <c r="R5633"/>
      <c r="S5633"/>
      <c r="T5633"/>
      <c r="U5633"/>
    </row>
    <row r="5634" spans="1:21" ht="15.75" customHeight="1">
      <c r="A5634"/>
      <c r="B5634"/>
      <c r="C5634"/>
      <c r="D5634"/>
      <c r="E5634"/>
      <c r="F5634"/>
      <c r="G5634"/>
      <c r="H5634"/>
      <c r="I5634" s="8"/>
      <c r="J5634" s="425"/>
      <c r="K5634"/>
      <c r="L5634"/>
      <c r="M5634"/>
      <c r="N5634"/>
      <c r="O5634"/>
      <c r="P5634"/>
      <c r="Q5634"/>
      <c r="R5634"/>
      <c r="S5634"/>
      <c r="T5634"/>
      <c r="U5634"/>
    </row>
    <row r="5635" spans="1:21" ht="15.75" customHeight="1">
      <c r="A5635"/>
      <c r="B5635"/>
      <c r="C5635"/>
      <c r="D5635"/>
      <c r="E5635"/>
      <c r="F5635"/>
      <c r="G5635"/>
      <c r="H5635"/>
      <c r="I5635" s="8"/>
      <c r="J5635" s="425"/>
      <c r="K5635"/>
      <c r="L5635"/>
      <c r="M5635"/>
      <c r="N5635"/>
      <c r="O5635"/>
      <c r="P5635"/>
      <c r="Q5635"/>
      <c r="R5635"/>
      <c r="S5635"/>
      <c r="T5635"/>
      <c r="U5635"/>
    </row>
    <row r="5636" spans="1:21" ht="15.75" customHeight="1">
      <c r="A5636"/>
      <c r="B5636"/>
      <c r="C5636"/>
      <c r="D5636"/>
      <c r="E5636"/>
      <c r="F5636"/>
      <c r="G5636"/>
      <c r="H5636"/>
      <c r="I5636" s="8"/>
      <c r="J5636" s="425"/>
      <c r="K5636"/>
      <c r="L5636"/>
      <c r="M5636"/>
      <c r="N5636"/>
      <c r="O5636"/>
      <c r="P5636"/>
      <c r="Q5636"/>
      <c r="R5636"/>
      <c r="S5636"/>
      <c r="T5636"/>
      <c r="U5636"/>
    </row>
    <row r="5637" spans="1:21" ht="15.75" customHeight="1">
      <c r="A5637"/>
      <c r="B5637"/>
      <c r="C5637"/>
      <c r="D5637"/>
      <c r="E5637"/>
      <c r="F5637"/>
      <c r="G5637"/>
      <c r="H5637"/>
      <c r="I5637" s="8"/>
      <c r="J5637" s="425"/>
      <c r="K5637"/>
      <c r="L5637"/>
      <c r="M5637"/>
      <c r="N5637"/>
      <c r="O5637"/>
      <c r="P5637"/>
      <c r="Q5637"/>
      <c r="R5637"/>
      <c r="S5637"/>
      <c r="T5637"/>
      <c r="U5637"/>
    </row>
    <row r="5638" spans="1:21" ht="15.75" customHeight="1">
      <c r="A5638"/>
      <c r="B5638"/>
      <c r="C5638"/>
      <c r="D5638"/>
      <c r="E5638"/>
      <c r="F5638"/>
      <c r="G5638"/>
      <c r="H5638"/>
      <c r="I5638" s="8"/>
      <c r="J5638" s="425"/>
      <c r="K5638"/>
      <c r="L5638"/>
      <c r="M5638"/>
      <c r="N5638"/>
      <c r="O5638"/>
      <c r="P5638"/>
      <c r="Q5638"/>
      <c r="R5638"/>
      <c r="S5638"/>
      <c r="T5638"/>
      <c r="U5638"/>
    </row>
    <row r="5639" spans="1:21" ht="15.75" customHeight="1">
      <c r="A5639"/>
      <c r="B5639"/>
      <c r="C5639"/>
      <c r="D5639"/>
      <c r="E5639"/>
      <c r="F5639"/>
      <c r="G5639"/>
      <c r="H5639"/>
      <c r="I5639" s="8"/>
      <c r="J5639" s="425"/>
      <c r="K5639"/>
      <c r="L5639"/>
      <c r="M5639"/>
      <c r="N5639"/>
      <c r="O5639"/>
      <c r="P5639"/>
      <c r="Q5639"/>
      <c r="R5639"/>
      <c r="S5639"/>
      <c r="T5639"/>
      <c r="U5639"/>
    </row>
    <row r="5640" spans="1:21" ht="15.75" customHeight="1">
      <c r="A5640"/>
      <c r="B5640"/>
      <c r="C5640"/>
      <c r="D5640"/>
      <c r="E5640"/>
      <c r="F5640"/>
      <c r="G5640"/>
      <c r="H5640"/>
      <c r="I5640" s="8"/>
      <c r="J5640" s="425"/>
      <c r="K5640"/>
      <c r="L5640"/>
      <c r="M5640"/>
      <c r="N5640"/>
      <c r="O5640"/>
      <c r="P5640"/>
      <c r="Q5640"/>
      <c r="R5640"/>
      <c r="S5640"/>
      <c r="T5640"/>
      <c r="U5640"/>
    </row>
    <row r="5641" spans="1:21" ht="15.75" customHeight="1">
      <c r="A5641"/>
      <c r="B5641"/>
      <c r="C5641"/>
      <c r="D5641"/>
      <c r="E5641"/>
      <c r="F5641"/>
      <c r="G5641"/>
      <c r="H5641"/>
      <c r="I5641" s="8"/>
      <c r="J5641" s="425"/>
      <c r="K5641"/>
      <c r="L5641"/>
      <c r="M5641"/>
      <c r="N5641"/>
      <c r="O5641"/>
      <c r="P5641"/>
      <c r="Q5641"/>
      <c r="R5641"/>
      <c r="S5641"/>
      <c r="T5641"/>
      <c r="U5641"/>
    </row>
    <row r="5642" spans="1:21" ht="15.75" customHeight="1">
      <c r="A5642"/>
      <c r="B5642"/>
      <c r="C5642"/>
      <c r="D5642"/>
      <c r="E5642"/>
      <c r="F5642"/>
      <c r="G5642"/>
      <c r="H5642"/>
      <c r="I5642" s="8"/>
      <c r="J5642" s="425"/>
      <c r="K5642"/>
      <c r="L5642"/>
      <c r="M5642"/>
      <c r="N5642"/>
      <c r="O5642"/>
      <c r="P5642"/>
      <c r="Q5642"/>
      <c r="R5642"/>
      <c r="S5642"/>
      <c r="T5642"/>
      <c r="U5642"/>
    </row>
    <row r="5643" spans="1:21" ht="15.75" customHeight="1">
      <c r="A5643"/>
      <c r="B5643"/>
      <c r="C5643"/>
      <c r="D5643"/>
      <c r="E5643"/>
      <c r="F5643"/>
      <c r="G5643"/>
      <c r="H5643"/>
      <c r="I5643" s="8"/>
      <c r="J5643" s="425"/>
      <c r="K5643"/>
      <c r="L5643"/>
      <c r="M5643"/>
      <c r="N5643"/>
      <c r="O5643"/>
      <c r="P5643"/>
      <c r="Q5643"/>
      <c r="R5643"/>
      <c r="S5643"/>
      <c r="T5643"/>
      <c r="U5643"/>
    </row>
    <row r="5644" spans="1:21" ht="15.75" customHeight="1">
      <c r="A5644"/>
      <c r="B5644"/>
      <c r="C5644"/>
      <c r="D5644"/>
      <c r="E5644"/>
      <c r="F5644"/>
      <c r="G5644"/>
      <c r="H5644"/>
      <c r="I5644" s="8"/>
      <c r="J5644" s="425"/>
      <c r="K5644"/>
      <c r="L5644"/>
      <c r="M5644"/>
      <c r="N5644"/>
      <c r="O5644"/>
      <c r="P5644"/>
      <c r="Q5644"/>
      <c r="R5644"/>
      <c r="S5644"/>
      <c r="T5644"/>
      <c r="U5644"/>
    </row>
    <row r="5645" spans="1:21" ht="15.75" customHeight="1">
      <c r="A5645"/>
      <c r="B5645"/>
      <c r="C5645"/>
      <c r="D5645"/>
      <c r="E5645"/>
      <c r="F5645"/>
      <c r="G5645"/>
      <c r="H5645"/>
      <c r="I5645" s="8"/>
      <c r="J5645" s="425"/>
      <c r="K5645"/>
      <c r="L5645"/>
      <c r="M5645"/>
      <c r="N5645"/>
      <c r="O5645"/>
      <c r="P5645"/>
      <c r="Q5645"/>
      <c r="R5645"/>
      <c r="S5645"/>
      <c r="T5645"/>
      <c r="U5645"/>
    </row>
    <row r="5646" spans="1:21" ht="15.75" customHeight="1">
      <c r="A5646"/>
      <c r="B5646"/>
      <c r="C5646"/>
      <c r="D5646"/>
      <c r="E5646"/>
      <c r="F5646"/>
      <c r="G5646"/>
      <c r="H5646"/>
      <c r="I5646" s="8"/>
      <c r="J5646" s="425"/>
      <c r="K5646"/>
      <c r="L5646"/>
      <c r="M5646"/>
      <c r="N5646"/>
      <c r="O5646"/>
      <c r="P5646"/>
      <c r="Q5646"/>
      <c r="R5646"/>
      <c r="S5646"/>
      <c r="T5646"/>
      <c r="U5646"/>
    </row>
    <row r="5647" spans="1:21" ht="15.75" customHeight="1">
      <c r="A5647"/>
      <c r="B5647"/>
      <c r="C5647"/>
      <c r="D5647"/>
      <c r="E5647"/>
      <c r="F5647"/>
      <c r="G5647"/>
      <c r="H5647"/>
      <c r="I5647" s="8"/>
      <c r="J5647" s="425"/>
      <c r="K5647"/>
      <c r="L5647"/>
      <c r="M5647"/>
      <c r="N5647"/>
      <c r="O5647"/>
      <c r="P5647"/>
      <c r="Q5647"/>
      <c r="R5647"/>
      <c r="S5647"/>
      <c r="T5647"/>
      <c r="U5647"/>
    </row>
    <row r="5648" spans="1:21" ht="15.75" customHeight="1">
      <c r="A5648"/>
      <c r="B5648"/>
      <c r="C5648"/>
      <c r="D5648"/>
      <c r="E5648"/>
      <c r="F5648"/>
      <c r="G5648"/>
      <c r="H5648"/>
      <c r="I5648" s="8"/>
      <c r="J5648" s="425"/>
      <c r="K5648"/>
      <c r="L5648"/>
      <c r="M5648"/>
      <c r="N5648"/>
      <c r="O5648"/>
      <c r="P5648"/>
      <c r="Q5648"/>
      <c r="R5648"/>
      <c r="S5648"/>
      <c r="T5648"/>
      <c r="U5648"/>
    </row>
    <row r="5649" spans="1:21" ht="15.75" customHeight="1">
      <c r="A5649"/>
      <c r="B5649"/>
      <c r="C5649"/>
      <c r="D5649"/>
      <c r="E5649"/>
      <c r="F5649"/>
      <c r="G5649"/>
      <c r="H5649"/>
      <c r="I5649" s="8"/>
      <c r="J5649" s="425"/>
      <c r="K5649"/>
      <c r="L5649"/>
      <c r="M5649"/>
      <c r="N5649"/>
      <c r="O5649"/>
      <c r="P5649"/>
      <c r="Q5649"/>
      <c r="R5649"/>
      <c r="S5649"/>
      <c r="T5649"/>
      <c r="U5649"/>
    </row>
    <row r="5650" spans="1:21" ht="15.75" customHeight="1">
      <c r="A5650"/>
      <c r="B5650"/>
      <c r="C5650"/>
      <c r="D5650"/>
      <c r="E5650"/>
      <c r="F5650"/>
      <c r="G5650"/>
      <c r="H5650"/>
      <c r="I5650" s="8"/>
      <c r="J5650" s="425"/>
      <c r="K5650"/>
      <c r="L5650"/>
      <c r="M5650"/>
      <c r="N5650"/>
      <c r="O5650"/>
      <c r="P5650"/>
      <c r="Q5650"/>
      <c r="R5650"/>
      <c r="S5650"/>
      <c r="T5650"/>
      <c r="U5650"/>
    </row>
    <row r="5651" spans="1:21" ht="15.75" customHeight="1">
      <c r="A5651"/>
      <c r="B5651"/>
      <c r="C5651"/>
      <c r="D5651"/>
      <c r="E5651"/>
      <c r="F5651"/>
      <c r="G5651"/>
      <c r="H5651"/>
      <c r="I5651" s="8"/>
      <c r="J5651" s="425"/>
      <c r="K5651"/>
      <c r="L5651"/>
      <c r="M5651"/>
      <c r="N5651"/>
      <c r="O5651"/>
      <c r="P5651"/>
      <c r="Q5651"/>
      <c r="R5651"/>
      <c r="S5651"/>
      <c r="T5651"/>
      <c r="U5651"/>
    </row>
    <row r="5652" spans="1:21" ht="15.75" customHeight="1">
      <c r="A5652"/>
      <c r="B5652"/>
      <c r="C5652"/>
      <c r="D5652"/>
      <c r="E5652"/>
      <c r="F5652"/>
      <c r="G5652"/>
      <c r="H5652"/>
      <c r="I5652" s="8"/>
      <c r="J5652" s="425"/>
      <c r="K5652"/>
      <c r="L5652"/>
      <c r="M5652"/>
      <c r="N5652"/>
      <c r="O5652"/>
      <c r="P5652"/>
      <c r="Q5652"/>
      <c r="R5652"/>
      <c r="S5652"/>
      <c r="T5652"/>
      <c r="U5652"/>
    </row>
    <row r="5653" spans="1:21" ht="15.75" customHeight="1">
      <c r="A5653"/>
      <c r="B5653"/>
      <c r="C5653"/>
      <c r="D5653"/>
      <c r="E5653"/>
      <c r="F5653"/>
      <c r="G5653"/>
      <c r="H5653"/>
      <c r="I5653" s="8"/>
      <c r="J5653" s="425"/>
      <c r="K5653"/>
      <c r="L5653"/>
      <c r="M5653"/>
      <c r="N5653"/>
      <c r="O5653"/>
      <c r="P5653"/>
      <c r="Q5653"/>
      <c r="R5653"/>
      <c r="S5653"/>
      <c r="T5653"/>
      <c r="U5653"/>
    </row>
    <row r="5654" spans="1:21" ht="15.75" customHeight="1">
      <c r="A5654"/>
      <c r="B5654"/>
      <c r="C5654"/>
      <c r="D5654"/>
      <c r="E5654"/>
      <c r="F5654"/>
      <c r="G5654"/>
      <c r="H5654"/>
      <c r="I5654" s="8"/>
      <c r="J5654" s="425"/>
      <c r="K5654"/>
      <c r="L5654"/>
      <c r="M5654"/>
      <c r="N5654"/>
      <c r="O5654"/>
      <c r="P5654"/>
      <c r="Q5654"/>
      <c r="R5654"/>
      <c r="S5654"/>
      <c r="T5654"/>
      <c r="U5654"/>
    </row>
    <row r="5655" spans="1:21" ht="15.75" customHeight="1">
      <c r="A5655"/>
      <c r="B5655"/>
      <c r="C5655"/>
      <c r="D5655"/>
      <c r="E5655"/>
      <c r="F5655"/>
      <c r="G5655"/>
      <c r="H5655"/>
      <c r="I5655" s="8"/>
      <c r="J5655" s="425"/>
      <c r="K5655"/>
      <c r="L5655"/>
      <c r="M5655"/>
      <c r="N5655"/>
      <c r="O5655"/>
      <c r="P5655"/>
      <c r="Q5655"/>
      <c r="R5655"/>
      <c r="S5655"/>
      <c r="T5655"/>
      <c r="U5655"/>
    </row>
    <row r="5656" spans="1:21" ht="15.75" customHeight="1">
      <c r="A5656"/>
      <c r="B5656"/>
      <c r="C5656"/>
      <c r="D5656"/>
      <c r="E5656"/>
      <c r="F5656"/>
      <c r="G5656"/>
      <c r="H5656"/>
      <c r="I5656" s="8"/>
      <c r="J5656" s="425"/>
      <c r="K5656"/>
      <c r="L5656"/>
      <c r="M5656"/>
      <c r="N5656"/>
      <c r="O5656"/>
      <c r="P5656"/>
      <c r="Q5656"/>
      <c r="R5656"/>
      <c r="S5656"/>
      <c r="T5656"/>
      <c r="U5656"/>
    </row>
    <row r="5657" spans="1:21" ht="15.75" customHeight="1">
      <c r="A5657"/>
      <c r="B5657"/>
      <c r="C5657"/>
      <c r="D5657"/>
      <c r="E5657"/>
      <c r="F5657"/>
      <c r="G5657"/>
      <c r="H5657"/>
      <c r="I5657" s="8"/>
      <c r="J5657" s="425"/>
      <c r="K5657"/>
      <c r="L5657"/>
      <c r="M5657"/>
      <c r="N5657"/>
      <c r="O5657"/>
      <c r="P5657"/>
      <c r="Q5657"/>
      <c r="R5657"/>
      <c r="S5657"/>
      <c r="T5657"/>
      <c r="U5657"/>
    </row>
    <row r="5658" spans="1:21" ht="15.75" customHeight="1">
      <c r="A5658"/>
      <c r="B5658"/>
      <c r="C5658"/>
      <c r="D5658"/>
      <c r="E5658"/>
      <c r="F5658"/>
      <c r="G5658"/>
      <c r="H5658"/>
      <c r="I5658" s="8"/>
      <c r="J5658" s="425"/>
      <c r="K5658"/>
      <c r="L5658"/>
      <c r="M5658"/>
      <c r="N5658"/>
      <c r="O5658"/>
      <c r="P5658"/>
      <c r="Q5658"/>
      <c r="R5658"/>
      <c r="S5658"/>
      <c r="T5658"/>
      <c r="U5658"/>
    </row>
    <row r="5659" spans="1:21" ht="15.75" customHeight="1">
      <c r="A5659"/>
      <c r="B5659"/>
      <c r="C5659"/>
      <c r="D5659"/>
      <c r="E5659"/>
      <c r="F5659"/>
      <c r="G5659"/>
      <c r="H5659"/>
      <c r="I5659" s="8"/>
      <c r="J5659" s="425"/>
      <c r="K5659"/>
      <c r="L5659"/>
      <c r="M5659"/>
      <c r="N5659"/>
      <c r="O5659"/>
      <c r="P5659"/>
      <c r="Q5659"/>
      <c r="R5659"/>
      <c r="S5659"/>
      <c r="T5659"/>
      <c r="U5659"/>
    </row>
    <row r="5660" spans="1:21" ht="15.75" customHeight="1">
      <c r="A5660"/>
      <c r="B5660"/>
      <c r="C5660"/>
      <c r="D5660"/>
      <c r="E5660"/>
      <c r="F5660"/>
      <c r="G5660"/>
      <c r="H5660"/>
      <c r="I5660" s="8"/>
      <c r="J5660" s="425"/>
      <c r="K5660"/>
      <c r="L5660"/>
      <c r="M5660"/>
      <c r="N5660"/>
      <c r="O5660"/>
      <c r="P5660"/>
      <c r="Q5660"/>
      <c r="R5660"/>
      <c r="S5660"/>
      <c r="T5660"/>
      <c r="U5660"/>
    </row>
    <row r="5661" spans="1:21" ht="15.75" customHeight="1">
      <c r="A5661"/>
      <c r="B5661"/>
      <c r="C5661"/>
      <c r="D5661"/>
      <c r="E5661"/>
      <c r="F5661"/>
      <c r="G5661"/>
      <c r="H5661"/>
      <c r="I5661" s="8"/>
      <c r="J5661" s="425"/>
      <c r="K5661"/>
      <c r="L5661"/>
      <c r="M5661"/>
      <c r="N5661"/>
      <c r="O5661"/>
      <c r="P5661"/>
      <c r="Q5661"/>
      <c r="R5661"/>
      <c r="S5661"/>
      <c r="T5661"/>
      <c r="U5661"/>
    </row>
    <row r="5662" spans="1:21" ht="15.75" customHeight="1">
      <c r="A5662"/>
      <c r="B5662"/>
      <c r="C5662"/>
      <c r="D5662"/>
      <c r="E5662"/>
      <c r="F5662"/>
      <c r="G5662"/>
      <c r="H5662"/>
      <c r="I5662" s="8"/>
      <c r="J5662" s="425"/>
      <c r="K5662"/>
      <c r="L5662"/>
      <c r="M5662"/>
      <c r="N5662"/>
      <c r="O5662"/>
      <c r="P5662"/>
      <c r="Q5662"/>
      <c r="R5662"/>
      <c r="S5662"/>
      <c r="T5662"/>
      <c r="U5662"/>
    </row>
    <row r="5663" spans="1:21" ht="15.75" customHeight="1">
      <c r="A5663"/>
      <c r="B5663"/>
      <c r="C5663"/>
      <c r="D5663"/>
      <c r="E5663"/>
      <c r="F5663"/>
      <c r="G5663"/>
      <c r="H5663"/>
      <c r="I5663" s="8"/>
      <c r="J5663" s="425"/>
      <c r="K5663"/>
      <c r="L5663"/>
      <c r="M5663"/>
      <c r="N5663"/>
      <c r="O5663"/>
      <c r="P5663"/>
      <c r="Q5663"/>
      <c r="R5663"/>
      <c r="S5663"/>
      <c r="T5663"/>
      <c r="U5663"/>
    </row>
    <row r="5664" spans="1:21" ht="15.75" customHeight="1">
      <c r="A5664"/>
      <c r="B5664"/>
      <c r="C5664"/>
      <c r="D5664"/>
      <c r="E5664"/>
      <c r="F5664"/>
      <c r="G5664"/>
      <c r="H5664"/>
      <c r="I5664" s="8"/>
      <c r="J5664" s="425"/>
      <c r="K5664"/>
      <c r="L5664"/>
      <c r="M5664"/>
      <c r="N5664"/>
      <c r="O5664"/>
      <c r="P5664"/>
      <c r="Q5664"/>
      <c r="R5664"/>
      <c r="S5664"/>
      <c r="T5664"/>
      <c r="U5664"/>
    </row>
    <row r="5665" spans="1:21" ht="15.75" customHeight="1">
      <c r="A5665"/>
      <c r="B5665"/>
      <c r="C5665"/>
      <c r="D5665"/>
      <c r="E5665"/>
      <c r="F5665"/>
      <c r="G5665"/>
      <c r="H5665"/>
      <c r="I5665" s="8"/>
      <c r="J5665" s="425"/>
      <c r="K5665"/>
      <c r="L5665"/>
      <c r="M5665"/>
      <c r="N5665"/>
      <c r="O5665"/>
      <c r="P5665"/>
      <c r="Q5665"/>
      <c r="R5665"/>
      <c r="S5665"/>
      <c r="T5665"/>
      <c r="U5665"/>
    </row>
    <row r="5666" spans="1:21" ht="15.75" customHeight="1">
      <c r="A5666"/>
      <c r="B5666"/>
      <c r="C5666"/>
      <c r="D5666"/>
      <c r="E5666"/>
      <c r="F5666"/>
      <c r="G5666"/>
      <c r="H5666"/>
      <c r="I5666" s="8"/>
      <c r="J5666" s="425"/>
      <c r="K5666"/>
      <c r="L5666"/>
      <c r="M5666"/>
      <c r="N5666"/>
      <c r="O5666"/>
      <c r="P5666"/>
      <c r="Q5666"/>
      <c r="R5666"/>
      <c r="S5666"/>
      <c r="T5666"/>
      <c r="U5666"/>
    </row>
    <row r="5667" spans="1:21" ht="15.75" customHeight="1">
      <c r="A5667"/>
      <c r="B5667"/>
      <c r="C5667"/>
      <c r="D5667"/>
      <c r="E5667"/>
      <c r="F5667"/>
      <c r="G5667"/>
      <c r="H5667"/>
      <c r="I5667" s="8"/>
      <c r="J5667" s="425"/>
      <c r="K5667"/>
      <c r="L5667"/>
      <c r="M5667"/>
      <c r="N5667"/>
      <c r="O5667"/>
      <c r="P5667"/>
      <c r="Q5667"/>
      <c r="R5667"/>
      <c r="S5667"/>
      <c r="T5667"/>
      <c r="U5667"/>
    </row>
    <row r="5668" spans="1:21" ht="15.75" customHeight="1">
      <c r="A5668"/>
      <c r="B5668"/>
      <c r="C5668"/>
      <c r="D5668"/>
      <c r="E5668"/>
      <c r="F5668"/>
      <c r="G5668"/>
      <c r="H5668"/>
      <c r="I5668" s="8"/>
      <c r="J5668" s="425"/>
      <c r="K5668"/>
      <c r="L5668"/>
      <c r="M5668"/>
      <c r="N5668"/>
      <c r="O5668"/>
      <c r="P5668"/>
      <c r="Q5668"/>
      <c r="R5668"/>
      <c r="S5668"/>
      <c r="T5668"/>
      <c r="U5668"/>
    </row>
    <row r="5669" spans="1:21" ht="15.75" customHeight="1">
      <c r="A5669"/>
      <c r="B5669"/>
      <c r="C5669"/>
      <c r="D5669"/>
      <c r="E5669"/>
      <c r="F5669"/>
      <c r="G5669"/>
      <c r="H5669"/>
      <c r="I5669" s="8"/>
      <c r="J5669" s="425"/>
      <c r="K5669"/>
      <c r="L5669"/>
      <c r="M5669"/>
      <c r="N5669"/>
      <c r="O5669"/>
      <c r="P5669"/>
      <c r="Q5669"/>
      <c r="R5669"/>
      <c r="S5669"/>
      <c r="T5669"/>
      <c r="U5669"/>
    </row>
    <row r="5670" spans="1:21" ht="15.75" customHeight="1">
      <c r="A5670"/>
      <c r="B5670"/>
      <c r="C5670"/>
      <c r="D5670"/>
      <c r="E5670"/>
      <c r="F5670"/>
      <c r="G5670"/>
      <c r="H5670"/>
      <c r="I5670" s="8"/>
      <c r="J5670" s="425"/>
      <c r="K5670"/>
      <c r="L5670"/>
      <c r="M5670"/>
      <c r="N5670"/>
      <c r="O5670"/>
      <c r="P5670"/>
      <c r="Q5670"/>
      <c r="R5670"/>
      <c r="S5670"/>
      <c r="T5670"/>
      <c r="U5670"/>
    </row>
    <row r="5671" spans="1:21" ht="15.75" customHeight="1">
      <c r="A5671"/>
      <c r="B5671"/>
      <c r="C5671"/>
      <c r="D5671"/>
      <c r="E5671"/>
      <c r="F5671"/>
      <c r="G5671"/>
      <c r="H5671"/>
      <c r="I5671" s="8"/>
      <c r="J5671" s="425"/>
      <c r="K5671"/>
      <c r="L5671"/>
      <c r="M5671"/>
      <c r="N5671"/>
      <c r="O5671"/>
      <c r="P5671"/>
      <c r="Q5671"/>
      <c r="R5671"/>
      <c r="S5671"/>
      <c r="T5671"/>
      <c r="U5671"/>
    </row>
    <row r="5672" spans="1:21" ht="15.75" customHeight="1">
      <c r="A5672"/>
      <c r="B5672"/>
      <c r="C5672"/>
      <c r="D5672"/>
      <c r="E5672"/>
      <c r="F5672"/>
      <c r="G5672"/>
      <c r="H5672"/>
      <c r="I5672" s="8"/>
      <c r="J5672" s="425"/>
      <c r="K5672"/>
      <c r="L5672"/>
      <c r="M5672"/>
      <c r="N5672"/>
      <c r="O5672"/>
      <c r="P5672"/>
      <c r="Q5672"/>
      <c r="R5672"/>
      <c r="S5672"/>
      <c r="T5672"/>
      <c r="U5672"/>
    </row>
    <row r="5673" spans="1:21" ht="15.75" customHeight="1">
      <c r="A5673"/>
      <c r="B5673"/>
      <c r="C5673"/>
      <c r="D5673"/>
      <c r="E5673"/>
      <c r="F5673"/>
      <c r="G5673"/>
      <c r="H5673"/>
      <c r="I5673" s="8"/>
      <c r="J5673" s="425"/>
      <c r="K5673"/>
      <c r="L5673"/>
      <c r="M5673"/>
      <c r="N5673"/>
      <c r="O5673"/>
      <c r="P5673"/>
      <c r="Q5673"/>
      <c r="R5673"/>
      <c r="S5673"/>
      <c r="T5673"/>
      <c r="U5673"/>
    </row>
    <row r="5674" spans="1:21" ht="15.75" customHeight="1">
      <c r="A5674"/>
      <c r="B5674"/>
      <c r="C5674"/>
      <c r="D5674"/>
      <c r="E5674"/>
      <c r="F5674"/>
      <c r="G5674"/>
      <c r="H5674"/>
      <c r="I5674" s="8"/>
      <c r="J5674" s="425"/>
      <c r="K5674"/>
      <c r="L5674"/>
      <c r="M5674"/>
      <c r="N5674"/>
      <c r="O5674"/>
      <c r="P5674"/>
      <c r="Q5674"/>
      <c r="R5674"/>
      <c r="S5674"/>
      <c r="T5674"/>
      <c r="U5674"/>
    </row>
    <row r="5675" spans="1:21" ht="15.75" customHeight="1">
      <c r="A5675"/>
      <c r="B5675"/>
      <c r="C5675"/>
      <c r="D5675"/>
      <c r="E5675"/>
      <c r="F5675"/>
      <c r="G5675"/>
      <c r="H5675"/>
      <c r="I5675" s="8"/>
      <c r="J5675" s="425"/>
      <c r="K5675"/>
      <c r="L5675"/>
      <c r="M5675"/>
      <c r="N5675"/>
      <c r="O5675"/>
      <c r="P5675"/>
      <c r="Q5675"/>
      <c r="R5675"/>
      <c r="S5675"/>
      <c r="T5675"/>
      <c r="U5675"/>
    </row>
    <row r="5676" spans="1:21" ht="15.75" customHeight="1">
      <c r="A5676"/>
      <c r="B5676"/>
      <c r="C5676"/>
      <c r="D5676"/>
      <c r="E5676"/>
      <c r="F5676"/>
      <c r="G5676"/>
      <c r="H5676"/>
      <c r="I5676" s="8"/>
      <c r="J5676" s="425"/>
      <c r="K5676"/>
      <c r="L5676"/>
      <c r="M5676"/>
      <c r="N5676"/>
      <c r="O5676"/>
      <c r="P5676"/>
      <c r="Q5676"/>
      <c r="R5676"/>
      <c r="S5676"/>
      <c r="T5676"/>
      <c r="U5676"/>
    </row>
    <row r="5677" spans="1:21" ht="15.75" customHeight="1">
      <c r="A5677"/>
      <c r="B5677"/>
      <c r="C5677"/>
      <c r="D5677"/>
      <c r="E5677"/>
      <c r="F5677"/>
      <c r="G5677"/>
      <c r="H5677"/>
      <c r="I5677" s="8"/>
      <c r="J5677" s="425"/>
      <c r="K5677"/>
      <c r="L5677"/>
      <c r="M5677"/>
      <c r="N5677"/>
      <c r="O5677"/>
      <c r="P5677"/>
      <c r="Q5677"/>
      <c r="R5677"/>
      <c r="S5677"/>
      <c r="T5677"/>
      <c r="U5677"/>
    </row>
    <row r="5678" spans="1:21" ht="15.75" customHeight="1">
      <c r="A5678"/>
      <c r="B5678"/>
      <c r="C5678"/>
      <c r="D5678"/>
      <c r="E5678"/>
      <c r="F5678"/>
      <c r="G5678"/>
      <c r="H5678"/>
      <c r="I5678" s="8"/>
      <c r="J5678" s="425"/>
      <c r="K5678"/>
      <c r="L5678"/>
      <c r="M5678"/>
      <c r="N5678"/>
      <c r="O5678"/>
      <c r="P5678"/>
      <c r="Q5678"/>
      <c r="R5678"/>
      <c r="S5678"/>
      <c r="T5678"/>
      <c r="U5678"/>
    </row>
    <row r="5679" spans="1:21" ht="15.75" customHeight="1">
      <c r="A5679"/>
      <c r="B5679"/>
      <c r="C5679"/>
      <c r="D5679"/>
      <c r="E5679"/>
      <c r="F5679"/>
      <c r="G5679"/>
      <c r="H5679"/>
      <c r="I5679" s="8"/>
      <c r="J5679" s="425"/>
      <c r="K5679"/>
      <c r="L5679"/>
      <c r="M5679"/>
      <c r="N5679"/>
      <c r="O5679"/>
      <c r="P5679"/>
      <c r="Q5679"/>
      <c r="R5679"/>
      <c r="S5679"/>
      <c r="T5679"/>
      <c r="U5679"/>
    </row>
    <row r="5680" spans="1:21" ht="15.75" customHeight="1">
      <c r="A5680"/>
      <c r="B5680"/>
      <c r="C5680"/>
      <c r="D5680"/>
      <c r="E5680"/>
      <c r="F5680"/>
      <c r="G5680"/>
      <c r="H5680"/>
      <c r="I5680" s="8"/>
      <c r="J5680" s="425"/>
      <c r="K5680"/>
      <c r="L5680"/>
      <c r="M5680"/>
      <c r="N5680"/>
      <c r="O5680"/>
      <c r="P5680"/>
      <c r="Q5680"/>
      <c r="R5680"/>
      <c r="S5680"/>
      <c r="T5680"/>
      <c r="U5680"/>
    </row>
    <row r="5681" spans="1:21" ht="15.75" customHeight="1">
      <c r="A5681"/>
      <c r="B5681"/>
      <c r="C5681"/>
      <c r="D5681"/>
      <c r="E5681"/>
      <c r="F5681"/>
      <c r="G5681"/>
      <c r="H5681"/>
      <c r="I5681" s="8"/>
      <c r="J5681" s="425"/>
      <c r="K5681"/>
      <c r="L5681"/>
      <c r="M5681"/>
      <c r="N5681"/>
      <c r="O5681"/>
      <c r="P5681"/>
      <c r="Q5681"/>
      <c r="R5681"/>
      <c r="S5681"/>
      <c r="T5681"/>
      <c r="U5681"/>
    </row>
    <row r="5682" spans="1:21" ht="15.75" customHeight="1">
      <c r="A5682"/>
      <c r="B5682"/>
      <c r="C5682"/>
      <c r="D5682"/>
      <c r="E5682"/>
      <c r="F5682"/>
      <c r="G5682"/>
      <c r="H5682"/>
      <c r="I5682" s="8"/>
      <c r="J5682" s="425"/>
      <c r="K5682"/>
      <c r="L5682"/>
      <c r="M5682"/>
      <c r="N5682"/>
      <c r="O5682"/>
      <c r="P5682"/>
      <c r="Q5682"/>
      <c r="R5682"/>
      <c r="S5682"/>
      <c r="T5682"/>
      <c r="U5682"/>
    </row>
    <row r="5683" spans="1:21" ht="15.75" customHeight="1">
      <c r="A5683"/>
      <c r="B5683"/>
      <c r="C5683"/>
      <c r="D5683"/>
      <c r="E5683"/>
      <c r="F5683"/>
      <c r="G5683"/>
      <c r="H5683"/>
      <c r="I5683" s="8"/>
      <c r="J5683" s="425"/>
      <c r="K5683"/>
      <c r="L5683"/>
      <c r="M5683"/>
      <c r="N5683"/>
      <c r="O5683"/>
      <c r="P5683"/>
      <c r="Q5683"/>
      <c r="R5683"/>
      <c r="S5683"/>
      <c r="T5683"/>
      <c r="U5683"/>
    </row>
    <row r="5684" spans="1:21" ht="15.75" customHeight="1">
      <c r="A5684"/>
      <c r="B5684"/>
      <c r="C5684"/>
      <c r="D5684"/>
      <c r="E5684"/>
      <c r="F5684"/>
      <c r="G5684"/>
      <c r="H5684"/>
      <c r="I5684" s="8"/>
      <c r="J5684" s="425"/>
      <c r="K5684"/>
      <c r="L5684"/>
      <c r="M5684"/>
      <c r="N5684"/>
      <c r="O5684"/>
      <c r="P5684"/>
      <c r="Q5684"/>
      <c r="R5684"/>
      <c r="S5684"/>
      <c r="T5684"/>
      <c r="U5684"/>
    </row>
    <row r="5685" spans="1:21" ht="15.75" customHeight="1">
      <c r="A5685"/>
      <c r="B5685"/>
      <c r="C5685"/>
      <c r="D5685"/>
      <c r="E5685"/>
      <c r="F5685"/>
      <c r="G5685"/>
      <c r="H5685"/>
      <c r="I5685" s="8"/>
      <c r="J5685" s="425"/>
      <c r="K5685"/>
      <c r="L5685"/>
      <c r="M5685"/>
      <c r="N5685"/>
      <c r="O5685"/>
      <c r="P5685"/>
      <c r="Q5685"/>
      <c r="R5685"/>
      <c r="S5685"/>
      <c r="T5685"/>
      <c r="U5685"/>
    </row>
    <row r="5686" spans="1:21" ht="15.75" customHeight="1">
      <c r="A5686"/>
      <c r="B5686"/>
      <c r="C5686"/>
      <c r="D5686"/>
      <c r="E5686"/>
      <c r="F5686"/>
      <c r="G5686"/>
      <c r="H5686"/>
      <c r="I5686" s="8"/>
      <c r="J5686" s="425"/>
      <c r="K5686"/>
      <c r="L5686"/>
      <c r="M5686"/>
      <c r="N5686"/>
      <c r="O5686"/>
      <c r="P5686"/>
      <c r="Q5686"/>
      <c r="R5686"/>
      <c r="S5686"/>
      <c r="T5686"/>
      <c r="U5686"/>
    </row>
    <row r="5687" spans="1:21" ht="15.75" customHeight="1">
      <c r="A5687"/>
      <c r="B5687"/>
      <c r="C5687"/>
      <c r="D5687"/>
      <c r="E5687"/>
      <c r="F5687"/>
      <c r="G5687"/>
      <c r="H5687"/>
      <c r="I5687" s="8"/>
      <c r="J5687" s="425"/>
      <c r="K5687"/>
      <c r="L5687"/>
      <c r="M5687"/>
      <c r="N5687"/>
      <c r="O5687"/>
      <c r="P5687"/>
      <c r="Q5687"/>
      <c r="R5687"/>
      <c r="S5687"/>
      <c r="T5687"/>
      <c r="U5687"/>
    </row>
    <row r="5688" spans="1:21" ht="15.75" customHeight="1">
      <c r="A5688"/>
      <c r="B5688"/>
      <c r="C5688"/>
      <c r="D5688"/>
      <c r="E5688"/>
      <c r="F5688"/>
      <c r="G5688"/>
      <c r="H5688"/>
      <c r="I5688" s="8"/>
      <c r="J5688" s="425"/>
      <c r="K5688"/>
      <c r="L5688"/>
      <c r="M5688"/>
      <c r="N5688"/>
      <c r="O5688"/>
      <c r="P5688"/>
      <c r="Q5688"/>
      <c r="R5688"/>
      <c r="S5688"/>
      <c r="T5688"/>
      <c r="U5688"/>
    </row>
    <row r="5689" spans="1:21" ht="15.75" customHeight="1">
      <c r="A5689"/>
      <c r="B5689"/>
      <c r="C5689"/>
      <c r="D5689"/>
      <c r="E5689"/>
      <c r="F5689"/>
      <c r="G5689"/>
      <c r="H5689"/>
      <c r="I5689" s="8"/>
      <c r="J5689" s="425"/>
      <c r="K5689"/>
      <c r="L5689"/>
      <c r="M5689"/>
      <c r="N5689"/>
      <c r="O5689"/>
      <c r="P5689"/>
      <c r="Q5689"/>
      <c r="R5689"/>
      <c r="S5689"/>
      <c r="T5689"/>
      <c r="U5689"/>
    </row>
    <row r="5690" spans="1:21" ht="15.75" customHeight="1">
      <c r="A5690"/>
      <c r="B5690"/>
      <c r="C5690"/>
      <c r="D5690"/>
      <c r="E5690"/>
      <c r="F5690"/>
      <c r="G5690"/>
      <c r="H5690"/>
      <c r="I5690" s="8"/>
      <c r="J5690" s="425"/>
      <c r="K5690"/>
      <c r="L5690"/>
      <c r="M5690"/>
      <c r="N5690"/>
      <c r="O5690"/>
      <c r="P5690"/>
      <c r="Q5690"/>
      <c r="R5690"/>
      <c r="S5690"/>
      <c r="T5690"/>
      <c r="U5690"/>
    </row>
    <row r="5691" spans="1:21" ht="15.75" customHeight="1">
      <c r="A5691"/>
      <c r="B5691"/>
      <c r="C5691"/>
      <c r="D5691"/>
      <c r="E5691"/>
      <c r="F5691"/>
      <c r="G5691"/>
      <c r="H5691"/>
      <c r="I5691" s="8"/>
      <c r="J5691" s="425"/>
      <c r="K5691"/>
      <c r="L5691"/>
      <c r="M5691"/>
      <c r="N5691"/>
      <c r="O5691"/>
      <c r="P5691"/>
      <c r="Q5691"/>
      <c r="R5691"/>
      <c r="S5691"/>
      <c r="T5691"/>
      <c r="U5691"/>
    </row>
    <row r="5692" spans="1:21" ht="15.75" customHeight="1">
      <c r="A5692"/>
      <c r="B5692"/>
      <c r="C5692"/>
      <c r="D5692"/>
      <c r="E5692"/>
      <c r="F5692"/>
      <c r="G5692"/>
      <c r="H5692"/>
      <c r="I5692" s="8"/>
      <c r="J5692" s="425"/>
      <c r="K5692"/>
      <c r="L5692"/>
      <c r="M5692"/>
      <c r="N5692"/>
      <c r="O5692"/>
      <c r="P5692"/>
      <c r="Q5692"/>
      <c r="R5692"/>
      <c r="S5692"/>
      <c r="T5692"/>
      <c r="U5692"/>
    </row>
    <row r="5693" spans="1:21" ht="15.75" customHeight="1">
      <c r="A5693"/>
      <c r="B5693"/>
      <c r="C5693"/>
      <c r="D5693"/>
      <c r="E5693"/>
      <c r="F5693"/>
      <c r="G5693"/>
      <c r="H5693"/>
      <c r="I5693" s="8"/>
      <c r="J5693" s="425"/>
      <c r="K5693"/>
      <c r="L5693"/>
      <c r="M5693"/>
      <c r="N5693"/>
      <c r="O5693"/>
      <c r="P5693"/>
      <c r="Q5693"/>
      <c r="R5693"/>
      <c r="S5693"/>
      <c r="T5693"/>
      <c r="U5693"/>
    </row>
    <row r="5694" spans="1:21" ht="15.75" customHeight="1">
      <c r="A5694"/>
      <c r="B5694"/>
      <c r="C5694"/>
      <c r="D5694"/>
      <c r="E5694"/>
      <c r="F5694"/>
      <c r="G5694"/>
      <c r="H5694"/>
      <c r="I5694" s="8"/>
      <c r="J5694" s="425"/>
      <c r="K5694"/>
      <c r="L5694"/>
      <c r="M5694"/>
      <c r="N5694"/>
      <c r="O5694"/>
      <c r="P5694"/>
      <c r="Q5694"/>
      <c r="R5694"/>
      <c r="S5694"/>
      <c r="T5694"/>
      <c r="U5694"/>
    </row>
    <row r="5695" spans="1:21" ht="15.75" customHeight="1">
      <c r="A5695"/>
      <c r="B5695"/>
      <c r="C5695"/>
      <c r="D5695"/>
      <c r="E5695"/>
      <c r="F5695"/>
      <c r="G5695"/>
      <c r="H5695"/>
      <c r="I5695" s="8"/>
      <c r="J5695" s="425"/>
      <c r="K5695"/>
      <c r="L5695"/>
      <c r="M5695"/>
      <c r="N5695"/>
      <c r="O5695"/>
      <c r="P5695"/>
      <c r="Q5695"/>
      <c r="R5695"/>
      <c r="S5695"/>
      <c r="T5695"/>
      <c r="U5695"/>
    </row>
    <row r="5696" spans="1:21" ht="15.75" customHeight="1">
      <c r="A5696"/>
      <c r="B5696"/>
      <c r="C5696"/>
      <c r="D5696"/>
      <c r="E5696"/>
      <c r="F5696"/>
      <c r="G5696"/>
      <c r="H5696"/>
      <c r="I5696" s="8"/>
      <c r="J5696" s="425"/>
      <c r="K5696"/>
      <c r="L5696"/>
      <c r="M5696"/>
      <c r="N5696"/>
      <c r="O5696"/>
      <c r="P5696"/>
      <c r="Q5696"/>
      <c r="R5696"/>
      <c r="S5696"/>
      <c r="T5696"/>
      <c r="U5696"/>
    </row>
    <row r="5697" spans="1:21" ht="15.75" customHeight="1">
      <c r="A5697"/>
      <c r="B5697"/>
      <c r="C5697"/>
      <c r="D5697"/>
      <c r="E5697"/>
      <c r="F5697"/>
      <c r="G5697"/>
      <c r="H5697"/>
      <c r="I5697" s="8"/>
      <c r="J5697" s="425"/>
      <c r="K5697"/>
      <c r="L5697"/>
      <c r="M5697"/>
      <c r="N5697"/>
      <c r="O5697"/>
      <c r="P5697"/>
      <c r="Q5697"/>
      <c r="R5697"/>
      <c r="S5697"/>
      <c r="T5697"/>
      <c r="U5697"/>
    </row>
    <row r="5698" spans="1:21" ht="15.75" customHeight="1">
      <c r="A5698"/>
      <c r="B5698"/>
      <c r="C5698"/>
      <c r="D5698"/>
      <c r="E5698"/>
      <c r="F5698"/>
      <c r="G5698"/>
      <c r="H5698"/>
      <c r="I5698" s="8"/>
      <c r="J5698" s="425"/>
      <c r="K5698"/>
      <c r="L5698"/>
      <c r="M5698"/>
      <c r="N5698"/>
      <c r="O5698"/>
      <c r="P5698"/>
      <c r="Q5698"/>
      <c r="R5698"/>
      <c r="S5698"/>
      <c r="T5698"/>
      <c r="U5698"/>
    </row>
    <row r="5699" spans="1:21" ht="15.75" customHeight="1">
      <c r="A5699"/>
      <c r="B5699"/>
      <c r="C5699"/>
      <c r="D5699"/>
      <c r="E5699"/>
      <c r="F5699"/>
      <c r="G5699"/>
      <c r="H5699"/>
      <c r="I5699" s="8"/>
      <c r="J5699" s="425"/>
      <c r="K5699"/>
      <c r="L5699"/>
      <c r="M5699"/>
      <c r="N5699"/>
      <c r="O5699"/>
      <c r="P5699"/>
      <c r="Q5699"/>
      <c r="R5699"/>
      <c r="S5699"/>
      <c r="T5699"/>
      <c r="U5699"/>
    </row>
    <row r="5700" spans="1:21" ht="15.75" customHeight="1">
      <c r="A5700"/>
      <c r="B5700"/>
      <c r="C5700"/>
      <c r="D5700"/>
      <c r="E5700"/>
      <c r="F5700"/>
      <c r="G5700"/>
      <c r="H5700"/>
      <c r="I5700" s="8"/>
      <c r="J5700" s="425"/>
      <c r="K5700"/>
      <c r="L5700"/>
      <c r="M5700"/>
      <c r="N5700"/>
      <c r="O5700"/>
      <c r="P5700"/>
      <c r="Q5700"/>
      <c r="R5700"/>
      <c r="S5700"/>
      <c r="T5700"/>
      <c r="U5700"/>
    </row>
    <row r="5701" spans="1:21" ht="15.75" customHeight="1">
      <c r="A5701"/>
      <c r="B5701"/>
      <c r="C5701"/>
      <c r="D5701"/>
      <c r="E5701"/>
      <c r="F5701"/>
      <c r="G5701"/>
      <c r="H5701"/>
      <c r="I5701" s="8"/>
      <c r="J5701" s="425"/>
      <c r="K5701"/>
      <c r="L5701"/>
      <c r="M5701"/>
      <c r="N5701"/>
      <c r="O5701"/>
      <c r="P5701"/>
      <c r="Q5701"/>
      <c r="R5701"/>
      <c r="S5701"/>
      <c r="T5701"/>
      <c r="U5701"/>
    </row>
    <row r="5702" spans="1:21" ht="15.75" customHeight="1">
      <c r="A5702"/>
      <c r="B5702"/>
      <c r="C5702"/>
      <c r="D5702"/>
      <c r="E5702"/>
      <c r="F5702"/>
      <c r="G5702"/>
      <c r="H5702"/>
      <c r="I5702" s="8"/>
      <c r="J5702" s="425"/>
      <c r="K5702"/>
      <c r="L5702"/>
      <c r="M5702"/>
      <c r="N5702"/>
      <c r="O5702"/>
      <c r="P5702"/>
      <c r="Q5702"/>
      <c r="R5702"/>
      <c r="S5702"/>
      <c r="T5702"/>
      <c r="U5702"/>
    </row>
    <row r="5703" spans="1:21" ht="15.75" customHeight="1">
      <c r="A5703"/>
      <c r="B5703"/>
      <c r="C5703"/>
      <c r="D5703"/>
      <c r="E5703"/>
      <c r="F5703"/>
      <c r="G5703"/>
      <c r="H5703"/>
      <c r="I5703" s="8"/>
      <c r="J5703" s="425"/>
      <c r="K5703"/>
      <c r="L5703"/>
      <c r="M5703"/>
      <c r="N5703"/>
      <c r="O5703"/>
      <c r="P5703"/>
      <c r="Q5703"/>
      <c r="R5703"/>
      <c r="S5703"/>
      <c r="T5703"/>
      <c r="U5703"/>
    </row>
    <row r="5704" spans="1:21" ht="15.75" customHeight="1">
      <c r="A5704"/>
      <c r="B5704"/>
      <c r="C5704"/>
      <c r="D5704"/>
      <c r="E5704"/>
      <c r="F5704"/>
      <c r="G5704"/>
      <c r="H5704"/>
      <c r="I5704" s="8"/>
      <c r="J5704" s="425"/>
      <c r="K5704"/>
      <c r="L5704"/>
      <c r="M5704"/>
      <c r="N5704"/>
      <c r="O5704"/>
      <c r="P5704"/>
      <c r="Q5704"/>
      <c r="R5704"/>
      <c r="S5704"/>
      <c r="T5704"/>
      <c r="U5704"/>
    </row>
    <row r="5705" spans="1:21" ht="15.75" customHeight="1">
      <c r="A5705"/>
      <c r="B5705"/>
      <c r="C5705"/>
      <c r="D5705"/>
      <c r="E5705"/>
      <c r="F5705"/>
      <c r="G5705"/>
      <c r="H5705"/>
      <c r="I5705" s="8"/>
      <c r="J5705" s="425"/>
      <c r="K5705"/>
      <c r="L5705"/>
      <c r="M5705"/>
      <c r="N5705"/>
      <c r="O5705"/>
      <c r="P5705"/>
      <c r="Q5705"/>
      <c r="R5705"/>
      <c r="S5705"/>
      <c r="T5705"/>
      <c r="U5705"/>
    </row>
    <row r="5706" spans="1:21" ht="15.75" customHeight="1">
      <c r="A5706"/>
      <c r="B5706"/>
      <c r="C5706"/>
      <c r="D5706"/>
      <c r="E5706"/>
      <c r="F5706"/>
      <c r="G5706"/>
      <c r="H5706"/>
      <c r="I5706" s="8"/>
      <c r="J5706" s="425"/>
      <c r="K5706"/>
      <c r="L5706"/>
      <c r="M5706"/>
      <c r="N5706"/>
      <c r="O5706"/>
      <c r="P5706"/>
      <c r="Q5706"/>
      <c r="R5706"/>
      <c r="S5706"/>
      <c r="T5706"/>
      <c r="U5706"/>
    </row>
    <row r="5707" spans="1:21" ht="15.75" customHeight="1">
      <c r="A5707"/>
      <c r="B5707"/>
      <c r="C5707"/>
      <c r="D5707"/>
      <c r="E5707"/>
      <c r="F5707"/>
      <c r="G5707"/>
      <c r="H5707"/>
      <c r="I5707" s="8"/>
      <c r="J5707" s="425"/>
      <c r="K5707"/>
      <c r="L5707"/>
      <c r="M5707"/>
      <c r="N5707"/>
      <c r="O5707"/>
      <c r="P5707"/>
      <c r="Q5707"/>
      <c r="R5707"/>
      <c r="S5707"/>
      <c r="T5707"/>
      <c r="U5707"/>
    </row>
    <row r="5708" spans="1:21" ht="15.75" customHeight="1">
      <c r="A5708"/>
      <c r="B5708"/>
      <c r="C5708"/>
      <c r="D5708"/>
      <c r="E5708"/>
      <c r="F5708"/>
      <c r="G5708"/>
      <c r="H5708"/>
      <c r="I5708" s="8"/>
      <c r="J5708" s="425"/>
      <c r="K5708"/>
      <c r="L5708"/>
      <c r="M5708"/>
      <c r="N5708"/>
      <c r="O5708"/>
      <c r="P5708"/>
      <c r="Q5708"/>
      <c r="R5708"/>
      <c r="S5708"/>
      <c r="T5708"/>
      <c r="U5708"/>
    </row>
    <row r="5709" spans="1:21" ht="15.75" customHeight="1">
      <c r="A5709"/>
      <c r="B5709"/>
      <c r="C5709"/>
      <c r="D5709"/>
      <c r="E5709"/>
      <c r="F5709"/>
      <c r="G5709"/>
      <c r="H5709"/>
      <c r="I5709" s="8"/>
      <c r="J5709" s="425"/>
      <c r="K5709"/>
      <c r="L5709"/>
      <c r="M5709"/>
      <c r="N5709"/>
      <c r="O5709"/>
      <c r="P5709"/>
      <c r="Q5709"/>
      <c r="R5709"/>
      <c r="S5709"/>
      <c r="T5709"/>
      <c r="U5709"/>
    </row>
    <row r="5710" spans="1:21" ht="15.75" customHeight="1">
      <c r="A5710"/>
      <c r="B5710"/>
      <c r="C5710"/>
      <c r="D5710"/>
      <c r="E5710"/>
      <c r="F5710"/>
      <c r="G5710"/>
      <c r="H5710"/>
      <c r="I5710" s="8"/>
      <c r="J5710" s="425"/>
      <c r="K5710"/>
      <c r="L5710"/>
      <c r="M5710"/>
      <c r="N5710"/>
      <c r="O5710"/>
      <c r="P5710"/>
      <c r="Q5710"/>
      <c r="R5710"/>
      <c r="S5710"/>
      <c r="T5710"/>
      <c r="U5710"/>
    </row>
    <row r="5711" spans="1:21" ht="15.75" customHeight="1">
      <c r="A5711"/>
      <c r="B5711"/>
      <c r="C5711"/>
      <c r="D5711"/>
      <c r="E5711"/>
      <c r="F5711"/>
      <c r="G5711"/>
      <c r="H5711"/>
      <c r="I5711" s="8"/>
      <c r="J5711" s="425"/>
      <c r="K5711"/>
      <c r="L5711"/>
      <c r="M5711"/>
      <c r="N5711"/>
      <c r="O5711"/>
      <c r="P5711"/>
      <c r="Q5711"/>
      <c r="R5711"/>
      <c r="S5711"/>
      <c r="T5711"/>
      <c r="U5711"/>
    </row>
    <row r="5712" spans="1:21" ht="15.75" customHeight="1">
      <c r="A5712"/>
      <c r="B5712"/>
      <c r="C5712"/>
      <c r="D5712"/>
      <c r="E5712"/>
      <c r="F5712"/>
      <c r="G5712"/>
      <c r="H5712"/>
      <c r="I5712" s="8"/>
      <c r="J5712" s="425"/>
      <c r="K5712"/>
      <c r="L5712"/>
      <c r="M5712"/>
      <c r="N5712"/>
      <c r="O5712"/>
      <c r="P5712"/>
      <c r="Q5712"/>
      <c r="R5712"/>
      <c r="S5712"/>
      <c r="T5712"/>
      <c r="U5712"/>
    </row>
    <row r="5713" spans="1:21" ht="15.75" customHeight="1">
      <c r="A5713"/>
      <c r="B5713"/>
      <c r="C5713"/>
      <c r="D5713"/>
      <c r="E5713"/>
      <c r="F5713"/>
      <c r="G5713"/>
      <c r="H5713"/>
      <c r="I5713" s="8"/>
      <c r="J5713" s="425"/>
      <c r="K5713"/>
      <c r="L5713"/>
      <c r="M5713"/>
      <c r="N5713"/>
      <c r="O5713"/>
      <c r="P5713"/>
      <c r="Q5713"/>
      <c r="R5713"/>
      <c r="S5713"/>
      <c r="T5713"/>
      <c r="U5713"/>
    </row>
    <row r="5714" spans="1:21" ht="15.75" customHeight="1">
      <c r="A5714"/>
      <c r="B5714"/>
      <c r="C5714"/>
      <c r="D5714"/>
      <c r="E5714"/>
      <c r="F5714"/>
      <c r="G5714"/>
      <c r="H5714"/>
      <c r="I5714" s="8"/>
      <c r="J5714" s="425"/>
      <c r="K5714"/>
      <c r="L5714"/>
      <c r="M5714"/>
      <c r="N5714"/>
      <c r="O5714"/>
      <c r="P5714"/>
      <c r="Q5714"/>
      <c r="R5714"/>
      <c r="S5714"/>
      <c r="T5714"/>
      <c r="U5714"/>
    </row>
    <row r="5715" spans="1:21" ht="15.75" customHeight="1">
      <c r="A5715"/>
      <c r="B5715"/>
      <c r="C5715"/>
      <c r="D5715"/>
      <c r="E5715"/>
      <c r="F5715"/>
      <c r="G5715"/>
      <c r="H5715"/>
      <c r="I5715" s="8"/>
      <c r="J5715" s="425"/>
      <c r="K5715"/>
      <c r="L5715"/>
      <c r="M5715"/>
      <c r="N5715"/>
      <c r="O5715"/>
      <c r="P5715"/>
      <c r="Q5715"/>
      <c r="R5715"/>
      <c r="S5715"/>
      <c r="T5715"/>
      <c r="U5715"/>
    </row>
    <row r="5716" spans="1:21" ht="15.75" customHeight="1">
      <c r="A5716"/>
      <c r="B5716"/>
      <c r="C5716"/>
      <c r="D5716"/>
      <c r="E5716"/>
      <c r="F5716"/>
      <c r="G5716"/>
      <c r="H5716"/>
      <c r="I5716" s="8"/>
      <c r="J5716" s="425"/>
      <c r="K5716"/>
      <c r="L5716"/>
      <c r="M5716"/>
      <c r="N5716"/>
      <c r="O5716"/>
      <c r="P5716"/>
      <c r="Q5716"/>
      <c r="R5716"/>
      <c r="S5716"/>
      <c r="T5716"/>
      <c r="U5716"/>
    </row>
    <row r="5717" spans="1:21" ht="15.75" customHeight="1">
      <c r="A5717"/>
      <c r="B5717"/>
      <c r="C5717"/>
      <c r="D5717"/>
      <c r="E5717"/>
      <c r="F5717"/>
      <c r="G5717"/>
      <c r="H5717"/>
      <c r="I5717" s="8"/>
      <c r="J5717" s="425"/>
      <c r="K5717"/>
      <c r="L5717"/>
      <c r="M5717"/>
      <c r="N5717"/>
      <c r="O5717"/>
      <c r="P5717"/>
      <c r="Q5717"/>
      <c r="R5717"/>
      <c r="S5717"/>
      <c r="T5717"/>
      <c r="U5717"/>
    </row>
    <row r="5718" spans="1:21" ht="15.75" customHeight="1">
      <c r="A5718"/>
      <c r="B5718"/>
      <c r="C5718"/>
      <c r="D5718"/>
      <c r="E5718"/>
      <c r="F5718"/>
      <c r="G5718"/>
      <c r="H5718"/>
      <c r="I5718" s="8"/>
      <c r="J5718" s="425"/>
      <c r="K5718"/>
      <c r="L5718"/>
      <c r="M5718"/>
      <c r="N5718"/>
      <c r="O5718"/>
      <c r="P5718"/>
      <c r="Q5718"/>
      <c r="R5718"/>
      <c r="S5718"/>
      <c r="T5718"/>
      <c r="U5718"/>
    </row>
    <row r="5719" spans="1:21" ht="15.75" customHeight="1">
      <c r="A5719"/>
      <c r="B5719"/>
      <c r="C5719"/>
      <c r="D5719"/>
      <c r="E5719"/>
      <c r="F5719"/>
      <c r="G5719"/>
      <c r="H5719"/>
      <c r="I5719" s="8"/>
      <c r="J5719" s="425"/>
      <c r="K5719"/>
      <c r="L5719"/>
      <c r="M5719"/>
      <c r="N5719"/>
      <c r="O5719"/>
      <c r="P5719"/>
      <c r="Q5719"/>
      <c r="R5719"/>
      <c r="S5719"/>
      <c r="T5719"/>
      <c r="U5719"/>
    </row>
    <row r="5720" spans="1:21" ht="15.75" customHeight="1">
      <c r="A5720"/>
      <c r="B5720"/>
      <c r="C5720"/>
      <c r="D5720"/>
      <c r="E5720"/>
      <c r="F5720"/>
      <c r="G5720"/>
      <c r="H5720"/>
      <c r="I5720" s="8"/>
      <c r="J5720" s="425"/>
      <c r="K5720"/>
      <c r="L5720"/>
      <c r="M5720"/>
      <c r="N5720"/>
      <c r="O5720"/>
      <c r="P5720"/>
      <c r="Q5720"/>
      <c r="R5720"/>
      <c r="S5720"/>
      <c r="T5720"/>
      <c r="U5720"/>
    </row>
    <row r="5721" spans="1:21" ht="15.75" customHeight="1">
      <c r="A5721"/>
      <c r="B5721"/>
      <c r="C5721"/>
      <c r="D5721"/>
      <c r="E5721"/>
      <c r="F5721"/>
      <c r="G5721"/>
      <c r="H5721"/>
      <c r="I5721" s="8"/>
      <c r="J5721" s="425"/>
      <c r="K5721"/>
      <c r="L5721"/>
      <c r="M5721"/>
      <c r="N5721"/>
      <c r="O5721"/>
      <c r="P5721"/>
      <c r="Q5721"/>
      <c r="R5721"/>
      <c r="S5721"/>
      <c r="T5721"/>
      <c r="U5721"/>
    </row>
    <row r="5722" spans="1:21" ht="15.75" customHeight="1">
      <c r="A5722"/>
      <c r="B5722"/>
      <c r="C5722"/>
      <c r="D5722"/>
      <c r="E5722"/>
      <c r="F5722"/>
      <c r="G5722"/>
      <c r="H5722"/>
      <c r="I5722" s="8"/>
      <c r="J5722" s="425"/>
      <c r="K5722"/>
      <c r="L5722"/>
      <c r="M5722"/>
      <c r="N5722"/>
      <c r="O5722"/>
      <c r="P5722"/>
      <c r="Q5722"/>
      <c r="R5722"/>
      <c r="S5722"/>
      <c r="T5722"/>
      <c r="U5722"/>
    </row>
    <row r="5723" spans="1:21" ht="15.75" customHeight="1">
      <c r="A5723"/>
      <c r="B5723"/>
      <c r="C5723"/>
      <c r="D5723"/>
      <c r="E5723"/>
      <c r="F5723"/>
      <c r="G5723"/>
      <c r="H5723"/>
      <c r="I5723" s="8"/>
      <c r="J5723" s="425"/>
      <c r="K5723"/>
      <c r="L5723"/>
      <c r="M5723"/>
      <c r="N5723"/>
      <c r="O5723"/>
      <c r="P5723"/>
      <c r="Q5723"/>
      <c r="R5723"/>
      <c r="S5723"/>
      <c r="T5723"/>
      <c r="U5723"/>
    </row>
    <row r="5724" spans="1:21" ht="15.75" customHeight="1">
      <c r="A5724"/>
      <c r="B5724"/>
      <c r="C5724"/>
      <c r="D5724"/>
      <c r="E5724"/>
      <c r="F5724"/>
      <c r="G5724"/>
      <c r="H5724"/>
      <c r="I5724" s="8"/>
      <c r="J5724" s="425"/>
      <c r="K5724"/>
      <c r="L5724"/>
      <c r="M5724"/>
      <c r="N5724"/>
      <c r="O5724"/>
      <c r="P5724"/>
      <c r="Q5724"/>
      <c r="R5724"/>
      <c r="S5724"/>
      <c r="T5724"/>
      <c r="U5724"/>
    </row>
    <row r="5725" spans="1:21" ht="15.75" customHeight="1">
      <c r="A5725"/>
      <c r="B5725"/>
      <c r="C5725"/>
      <c r="D5725"/>
      <c r="E5725"/>
      <c r="F5725"/>
      <c r="G5725"/>
      <c r="H5725"/>
      <c r="I5725" s="8"/>
      <c r="J5725" s="425"/>
      <c r="K5725"/>
      <c r="L5725"/>
      <c r="M5725"/>
      <c r="N5725"/>
      <c r="O5725"/>
      <c r="P5725"/>
      <c r="Q5725"/>
      <c r="R5725"/>
      <c r="S5725"/>
      <c r="T5725"/>
      <c r="U5725"/>
    </row>
    <row r="5726" spans="1:21" ht="15.75" customHeight="1">
      <c r="A5726"/>
      <c r="B5726"/>
      <c r="C5726"/>
      <c r="D5726"/>
      <c r="E5726"/>
      <c r="F5726"/>
      <c r="G5726"/>
      <c r="H5726"/>
      <c r="I5726" s="8"/>
      <c r="J5726" s="425"/>
      <c r="K5726"/>
      <c r="L5726"/>
      <c r="M5726"/>
      <c r="N5726"/>
      <c r="O5726"/>
      <c r="P5726"/>
      <c r="Q5726"/>
      <c r="R5726"/>
      <c r="S5726"/>
      <c r="T5726"/>
      <c r="U5726"/>
    </row>
    <row r="5727" spans="1:21" ht="15.75" customHeight="1">
      <c r="A5727"/>
      <c r="B5727"/>
      <c r="C5727"/>
      <c r="D5727"/>
      <c r="E5727"/>
      <c r="F5727"/>
      <c r="G5727"/>
      <c r="H5727"/>
      <c r="I5727" s="8"/>
      <c r="J5727" s="425"/>
      <c r="K5727"/>
      <c r="L5727"/>
      <c r="M5727"/>
      <c r="N5727"/>
      <c r="O5727"/>
      <c r="P5727"/>
      <c r="Q5727"/>
      <c r="R5727"/>
      <c r="S5727"/>
      <c r="T5727"/>
      <c r="U5727"/>
    </row>
    <row r="5728" spans="1:21" ht="15.75" customHeight="1">
      <c r="A5728"/>
      <c r="B5728"/>
      <c r="C5728"/>
      <c r="D5728"/>
      <c r="E5728"/>
      <c r="F5728"/>
      <c r="G5728"/>
      <c r="H5728"/>
      <c r="I5728" s="8"/>
      <c r="J5728" s="425"/>
      <c r="K5728"/>
      <c r="L5728"/>
      <c r="M5728"/>
      <c r="N5728"/>
      <c r="O5728"/>
      <c r="P5728"/>
      <c r="Q5728"/>
      <c r="R5728"/>
      <c r="S5728"/>
      <c r="T5728"/>
      <c r="U5728"/>
    </row>
    <row r="5729" spans="1:21" ht="15.75" customHeight="1">
      <c r="A5729"/>
      <c r="B5729"/>
      <c r="C5729"/>
      <c r="D5729"/>
      <c r="E5729"/>
      <c r="F5729"/>
      <c r="G5729"/>
      <c r="H5729"/>
      <c r="I5729" s="8"/>
      <c r="J5729" s="425"/>
      <c r="K5729"/>
      <c r="L5729"/>
      <c r="M5729"/>
      <c r="N5729"/>
      <c r="O5729"/>
      <c r="P5729"/>
      <c r="Q5729"/>
      <c r="R5729"/>
      <c r="S5729"/>
      <c r="T5729"/>
      <c r="U5729"/>
    </row>
    <row r="5730" spans="1:21" ht="15.75" customHeight="1">
      <c r="A5730"/>
      <c r="B5730"/>
      <c r="C5730"/>
      <c r="D5730"/>
      <c r="E5730"/>
      <c r="F5730"/>
      <c r="G5730"/>
      <c r="H5730"/>
      <c r="I5730" s="8"/>
      <c r="J5730" s="425"/>
      <c r="K5730"/>
      <c r="L5730"/>
      <c r="M5730"/>
      <c r="N5730"/>
      <c r="O5730"/>
      <c r="P5730"/>
      <c r="Q5730"/>
      <c r="R5730"/>
      <c r="S5730"/>
      <c r="T5730"/>
      <c r="U5730"/>
    </row>
    <row r="5731" spans="1:21" ht="15.75" customHeight="1">
      <c r="A5731"/>
      <c r="B5731"/>
      <c r="C5731"/>
      <c r="D5731"/>
      <c r="E5731"/>
      <c r="F5731"/>
      <c r="G5731"/>
      <c r="H5731"/>
      <c r="I5731" s="8"/>
      <c r="J5731" s="425"/>
      <c r="K5731"/>
      <c r="L5731"/>
      <c r="M5731"/>
      <c r="N5731"/>
      <c r="O5731"/>
      <c r="P5731"/>
      <c r="Q5731"/>
      <c r="R5731"/>
      <c r="S5731"/>
      <c r="T5731"/>
      <c r="U5731"/>
    </row>
    <row r="5732" spans="1:21" ht="15.75" customHeight="1">
      <c r="A5732"/>
      <c r="B5732"/>
      <c r="C5732"/>
      <c r="D5732"/>
      <c r="E5732"/>
      <c r="F5732"/>
      <c r="G5732"/>
      <c r="H5732"/>
      <c r="I5732" s="8"/>
      <c r="J5732" s="425"/>
      <c r="K5732"/>
      <c r="L5732"/>
      <c r="M5732"/>
      <c r="N5732"/>
      <c r="O5732"/>
      <c r="P5732"/>
      <c r="Q5732"/>
      <c r="R5732"/>
      <c r="S5732"/>
      <c r="T5732"/>
      <c r="U5732"/>
    </row>
    <row r="5733" spans="1:21" ht="15.75" customHeight="1">
      <c r="A5733"/>
      <c r="B5733"/>
      <c r="C5733"/>
      <c r="D5733"/>
      <c r="E5733"/>
      <c r="F5733"/>
      <c r="G5733"/>
      <c r="H5733"/>
      <c r="I5733" s="8"/>
      <c r="J5733" s="425"/>
      <c r="K5733"/>
      <c r="L5733"/>
      <c r="M5733"/>
      <c r="N5733"/>
      <c r="O5733"/>
      <c r="P5733"/>
      <c r="Q5733"/>
      <c r="R5733"/>
      <c r="S5733"/>
      <c r="T5733"/>
      <c r="U5733"/>
    </row>
    <row r="5734" spans="1:21" ht="15.75" customHeight="1">
      <c r="A5734"/>
      <c r="B5734"/>
      <c r="C5734"/>
      <c r="D5734"/>
      <c r="E5734"/>
      <c r="F5734"/>
      <c r="G5734"/>
      <c r="H5734"/>
      <c r="I5734" s="8"/>
      <c r="J5734" s="425"/>
      <c r="K5734"/>
      <c r="L5734"/>
      <c r="M5734"/>
      <c r="N5734"/>
      <c r="O5734"/>
      <c r="P5734"/>
      <c r="Q5734"/>
      <c r="R5734"/>
      <c r="S5734"/>
      <c r="T5734"/>
      <c r="U5734"/>
    </row>
    <row r="5735" spans="1:21" ht="15.75" customHeight="1">
      <c r="A5735"/>
      <c r="B5735"/>
      <c r="C5735"/>
      <c r="D5735"/>
      <c r="E5735"/>
      <c r="F5735"/>
      <c r="G5735"/>
      <c r="H5735"/>
      <c r="I5735" s="8"/>
      <c r="J5735" s="425"/>
      <c r="K5735"/>
      <c r="L5735"/>
      <c r="M5735"/>
      <c r="N5735"/>
      <c r="O5735"/>
      <c r="P5735"/>
      <c r="Q5735"/>
      <c r="R5735"/>
      <c r="S5735"/>
      <c r="T5735"/>
      <c r="U5735"/>
    </row>
    <row r="5736" spans="1:21" ht="15.75" customHeight="1">
      <c r="A5736"/>
      <c r="B5736"/>
      <c r="C5736"/>
      <c r="D5736"/>
      <c r="E5736"/>
      <c r="F5736"/>
      <c r="G5736"/>
      <c r="H5736"/>
      <c r="I5736" s="8"/>
      <c r="J5736" s="425"/>
      <c r="K5736"/>
      <c r="L5736"/>
      <c r="M5736"/>
      <c r="N5736"/>
      <c r="O5736"/>
      <c r="P5736"/>
      <c r="Q5736"/>
      <c r="R5736"/>
      <c r="S5736"/>
      <c r="T5736"/>
      <c r="U5736"/>
    </row>
    <row r="5737" spans="1:21" ht="15.75" customHeight="1">
      <c r="A5737"/>
      <c r="B5737"/>
      <c r="C5737"/>
      <c r="D5737"/>
      <c r="E5737"/>
      <c r="F5737"/>
      <c r="G5737"/>
      <c r="H5737"/>
      <c r="I5737" s="8"/>
      <c r="J5737" s="425"/>
      <c r="K5737"/>
      <c r="L5737"/>
      <c r="M5737"/>
      <c r="N5737"/>
      <c r="O5737"/>
      <c r="P5737"/>
      <c r="Q5737"/>
      <c r="R5737"/>
      <c r="S5737"/>
      <c r="T5737"/>
      <c r="U5737"/>
    </row>
    <row r="5738" spans="1:21" ht="15.75" customHeight="1">
      <c r="A5738"/>
      <c r="B5738"/>
      <c r="C5738"/>
      <c r="D5738"/>
      <c r="E5738"/>
      <c r="F5738"/>
      <c r="G5738"/>
      <c r="H5738"/>
      <c r="I5738" s="8"/>
      <c r="J5738" s="425"/>
      <c r="K5738"/>
      <c r="L5738"/>
      <c r="M5738"/>
      <c r="N5738"/>
      <c r="O5738"/>
      <c r="P5738"/>
      <c r="Q5738"/>
      <c r="R5738"/>
      <c r="S5738"/>
      <c r="T5738"/>
      <c r="U5738"/>
    </row>
    <row r="5739" spans="1:21" ht="15.75" customHeight="1">
      <c r="A5739"/>
      <c r="B5739"/>
      <c r="C5739"/>
      <c r="D5739"/>
      <c r="E5739"/>
      <c r="F5739"/>
      <c r="G5739"/>
      <c r="H5739"/>
      <c r="I5739" s="8"/>
      <c r="J5739" s="425"/>
      <c r="K5739"/>
      <c r="L5739"/>
      <c r="M5739"/>
      <c r="N5739"/>
      <c r="O5739"/>
      <c r="P5739"/>
      <c r="Q5739"/>
      <c r="R5739"/>
      <c r="S5739"/>
      <c r="T5739"/>
      <c r="U5739"/>
    </row>
    <row r="5740" spans="1:21" ht="15.75" customHeight="1">
      <c r="A5740"/>
      <c r="B5740"/>
      <c r="C5740"/>
      <c r="D5740"/>
      <c r="E5740"/>
      <c r="F5740"/>
      <c r="G5740"/>
      <c r="H5740"/>
      <c r="I5740" s="8"/>
      <c r="J5740" s="425"/>
      <c r="K5740"/>
      <c r="L5740"/>
      <c r="M5740"/>
      <c r="N5740"/>
      <c r="O5740"/>
      <c r="P5740"/>
      <c r="Q5740"/>
      <c r="R5740"/>
      <c r="S5740"/>
      <c r="T5740"/>
      <c r="U5740"/>
    </row>
    <row r="5741" spans="1:21" ht="15.75" customHeight="1">
      <c r="A5741"/>
      <c r="B5741"/>
      <c r="C5741"/>
      <c r="D5741"/>
      <c r="E5741"/>
      <c r="F5741"/>
      <c r="G5741"/>
      <c r="H5741"/>
      <c r="I5741" s="8"/>
      <c r="J5741" s="425"/>
      <c r="K5741"/>
      <c r="L5741"/>
      <c r="M5741"/>
      <c r="N5741"/>
      <c r="O5741"/>
      <c r="P5741"/>
      <c r="Q5741"/>
      <c r="R5741"/>
      <c r="S5741"/>
      <c r="T5741"/>
      <c r="U5741"/>
    </row>
    <row r="5742" spans="1:21" ht="15.75" customHeight="1">
      <c r="A5742"/>
      <c r="B5742"/>
      <c r="C5742"/>
      <c r="D5742"/>
      <c r="E5742"/>
      <c r="F5742"/>
      <c r="G5742"/>
      <c r="H5742"/>
      <c r="I5742" s="8"/>
      <c r="J5742" s="425"/>
      <c r="K5742"/>
      <c r="L5742"/>
      <c r="M5742"/>
      <c r="N5742"/>
      <c r="O5742"/>
      <c r="P5742"/>
      <c r="Q5742"/>
      <c r="R5742"/>
      <c r="S5742"/>
      <c r="T5742"/>
      <c r="U5742"/>
    </row>
    <row r="5743" spans="1:21" ht="15.75" customHeight="1">
      <c r="A5743"/>
      <c r="B5743"/>
      <c r="C5743"/>
      <c r="D5743"/>
      <c r="E5743"/>
      <c r="F5743"/>
      <c r="G5743"/>
      <c r="H5743"/>
      <c r="I5743" s="8"/>
      <c r="J5743" s="425"/>
      <c r="K5743"/>
      <c r="L5743"/>
      <c r="M5743"/>
      <c r="N5743"/>
      <c r="O5743"/>
      <c r="P5743"/>
      <c r="Q5743"/>
      <c r="R5743"/>
      <c r="S5743"/>
      <c r="T5743"/>
      <c r="U5743"/>
    </row>
    <row r="5744" spans="1:21" ht="15.75" customHeight="1">
      <c r="A5744"/>
      <c r="B5744"/>
      <c r="C5744"/>
      <c r="D5744"/>
      <c r="E5744"/>
      <c r="F5744"/>
      <c r="G5744"/>
      <c r="H5744"/>
      <c r="I5744" s="8"/>
      <c r="J5744" s="425"/>
      <c r="K5744"/>
      <c r="L5744"/>
      <c r="M5744"/>
      <c r="N5744"/>
      <c r="O5744"/>
      <c r="P5744"/>
      <c r="Q5744"/>
      <c r="R5744"/>
      <c r="S5744"/>
      <c r="T5744"/>
      <c r="U5744"/>
    </row>
    <row r="5745" spans="1:21" ht="15.75" customHeight="1">
      <c r="A5745"/>
      <c r="B5745"/>
      <c r="C5745"/>
      <c r="D5745"/>
      <c r="E5745"/>
      <c r="F5745"/>
      <c r="G5745"/>
      <c r="H5745"/>
      <c r="I5745" s="8"/>
      <c r="J5745" s="425"/>
      <c r="K5745"/>
      <c r="L5745"/>
      <c r="M5745"/>
      <c r="N5745"/>
      <c r="O5745"/>
      <c r="P5745"/>
      <c r="Q5745"/>
      <c r="R5745"/>
      <c r="S5745"/>
      <c r="T5745"/>
      <c r="U5745"/>
    </row>
    <row r="5746" spans="1:21" ht="15.75" customHeight="1">
      <c r="A5746"/>
      <c r="B5746"/>
      <c r="C5746"/>
      <c r="D5746"/>
      <c r="E5746"/>
      <c r="F5746"/>
      <c r="G5746"/>
      <c r="H5746"/>
      <c r="I5746" s="8"/>
      <c r="J5746" s="425"/>
      <c r="K5746"/>
      <c r="L5746"/>
      <c r="M5746"/>
      <c r="N5746"/>
      <c r="O5746"/>
      <c r="P5746"/>
      <c r="Q5746"/>
      <c r="R5746"/>
      <c r="S5746"/>
      <c r="T5746"/>
      <c r="U5746"/>
    </row>
    <row r="5747" spans="1:21" ht="15.75" customHeight="1">
      <c r="A5747"/>
      <c r="B5747"/>
      <c r="C5747"/>
      <c r="D5747"/>
      <c r="E5747"/>
      <c r="F5747"/>
      <c r="G5747"/>
      <c r="H5747"/>
      <c r="I5747" s="8"/>
      <c r="J5747" s="425"/>
      <c r="K5747"/>
      <c r="L5747"/>
      <c r="M5747"/>
      <c r="N5747"/>
      <c r="O5747"/>
      <c r="P5747"/>
      <c r="Q5747"/>
      <c r="R5747"/>
      <c r="S5747"/>
      <c r="T5747"/>
      <c r="U5747"/>
    </row>
    <row r="5748" spans="1:21" ht="15.75" customHeight="1">
      <c r="A5748"/>
      <c r="B5748"/>
      <c r="C5748"/>
      <c r="D5748"/>
      <c r="E5748"/>
      <c r="F5748"/>
      <c r="G5748"/>
      <c r="H5748"/>
      <c r="I5748" s="8"/>
      <c r="J5748" s="425"/>
      <c r="K5748"/>
      <c r="L5748"/>
      <c r="M5748"/>
      <c r="N5748"/>
      <c r="O5748"/>
      <c r="P5748"/>
      <c r="Q5748"/>
      <c r="R5748"/>
      <c r="S5748"/>
      <c r="T5748"/>
      <c r="U5748"/>
    </row>
    <row r="5749" spans="1:21" ht="15.75" customHeight="1">
      <c r="A5749"/>
      <c r="B5749"/>
      <c r="C5749"/>
      <c r="D5749"/>
      <c r="E5749"/>
      <c r="F5749"/>
      <c r="G5749"/>
      <c r="H5749"/>
      <c r="I5749" s="8"/>
      <c r="J5749" s="425"/>
      <c r="K5749"/>
      <c r="L5749"/>
      <c r="M5749"/>
      <c r="N5749"/>
      <c r="O5749"/>
      <c r="P5749"/>
      <c r="Q5749"/>
      <c r="R5749"/>
      <c r="S5749"/>
      <c r="T5749"/>
      <c r="U5749"/>
    </row>
    <row r="5750" spans="1:21" ht="15.75" customHeight="1">
      <c r="A5750"/>
      <c r="B5750"/>
      <c r="C5750"/>
      <c r="D5750"/>
      <c r="E5750"/>
      <c r="F5750"/>
      <c r="G5750"/>
      <c r="H5750"/>
      <c r="I5750" s="8"/>
      <c r="J5750" s="425"/>
      <c r="K5750"/>
      <c r="L5750"/>
      <c r="M5750"/>
      <c r="N5750"/>
      <c r="O5750"/>
      <c r="P5750"/>
      <c r="Q5750"/>
      <c r="R5750"/>
      <c r="S5750"/>
      <c r="T5750"/>
      <c r="U5750"/>
    </row>
    <row r="5751" spans="1:21" ht="15.75" customHeight="1">
      <c r="A5751"/>
      <c r="B5751"/>
      <c r="C5751"/>
      <c r="D5751"/>
      <c r="E5751"/>
      <c r="F5751"/>
      <c r="G5751"/>
      <c r="H5751"/>
      <c r="I5751" s="8"/>
      <c r="J5751" s="425"/>
      <c r="K5751"/>
      <c r="L5751"/>
      <c r="M5751"/>
      <c r="N5751"/>
      <c r="O5751"/>
      <c r="P5751"/>
      <c r="Q5751"/>
      <c r="R5751"/>
      <c r="S5751"/>
      <c r="T5751"/>
      <c r="U5751"/>
    </row>
    <row r="5752" spans="1:21" ht="15.75" customHeight="1">
      <c r="A5752"/>
      <c r="B5752"/>
      <c r="C5752"/>
      <c r="D5752"/>
      <c r="E5752"/>
      <c r="F5752"/>
      <c r="G5752"/>
      <c r="H5752"/>
      <c r="I5752" s="8"/>
      <c r="J5752" s="425"/>
      <c r="K5752"/>
      <c r="L5752"/>
      <c r="M5752"/>
      <c r="N5752"/>
      <c r="O5752"/>
      <c r="P5752"/>
      <c r="Q5752"/>
      <c r="R5752"/>
      <c r="S5752"/>
      <c r="T5752"/>
      <c r="U5752"/>
    </row>
    <row r="5753" spans="1:21" ht="15.75" customHeight="1">
      <c r="A5753"/>
      <c r="B5753"/>
      <c r="C5753"/>
      <c r="D5753"/>
      <c r="E5753"/>
      <c r="F5753"/>
      <c r="G5753"/>
      <c r="H5753"/>
      <c r="I5753" s="8"/>
      <c r="J5753" s="425"/>
      <c r="K5753"/>
      <c r="L5753"/>
      <c r="M5753"/>
      <c r="N5753"/>
      <c r="O5753"/>
      <c r="P5753"/>
      <c r="Q5753"/>
      <c r="R5753"/>
      <c r="S5753"/>
      <c r="T5753"/>
      <c r="U5753"/>
    </row>
    <row r="5754" spans="1:21" ht="15.75" customHeight="1">
      <c r="A5754"/>
      <c r="B5754"/>
      <c r="C5754"/>
      <c r="D5754"/>
      <c r="E5754"/>
      <c r="F5754"/>
      <c r="G5754"/>
      <c r="H5754"/>
      <c r="I5754" s="8"/>
      <c r="J5754" s="425"/>
      <c r="K5754"/>
      <c r="L5754"/>
      <c r="M5754"/>
      <c r="N5754"/>
      <c r="O5754"/>
      <c r="P5754"/>
      <c r="Q5754"/>
      <c r="R5754"/>
      <c r="S5754"/>
      <c r="T5754"/>
      <c r="U5754"/>
    </row>
    <row r="5755" spans="1:21" ht="15.75" customHeight="1">
      <c r="A5755"/>
      <c r="B5755"/>
      <c r="C5755"/>
      <c r="D5755"/>
      <c r="E5755"/>
      <c r="F5755"/>
      <c r="G5755"/>
      <c r="H5755"/>
      <c r="I5755" s="8"/>
      <c r="J5755" s="425"/>
      <c r="K5755"/>
      <c r="L5755"/>
      <c r="M5755"/>
      <c r="N5755"/>
      <c r="O5755"/>
      <c r="P5755"/>
      <c r="Q5755"/>
      <c r="R5755"/>
      <c r="S5755"/>
      <c r="T5755"/>
      <c r="U5755"/>
    </row>
    <row r="5756" spans="1:21" ht="15.75" customHeight="1">
      <c r="A5756"/>
      <c r="B5756"/>
      <c r="C5756"/>
      <c r="D5756"/>
      <c r="E5756"/>
      <c r="F5756"/>
      <c r="G5756"/>
      <c r="H5756"/>
      <c r="I5756" s="8"/>
      <c r="J5756" s="425"/>
      <c r="K5756"/>
      <c r="L5756"/>
      <c r="M5756"/>
      <c r="N5756"/>
      <c r="O5756"/>
      <c r="P5756"/>
      <c r="Q5756"/>
      <c r="R5756"/>
      <c r="S5756"/>
      <c r="T5756"/>
      <c r="U5756"/>
    </row>
    <row r="5757" spans="1:21" ht="15.75" customHeight="1">
      <c r="A5757"/>
      <c r="B5757"/>
      <c r="C5757"/>
      <c r="D5757"/>
      <c r="E5757"/>
      <c r="F5757"/>
      <c r="G5757"/>
      <c r="H5757"/>
      <c r="I5757" s="8"/>
      <c r="J5757" s="425"/>
      <c r="K5757"/>
      <c r="L5757"/>
      <c r="M5757"/>
      <c r="N5757"/>
      <c r="O5757"/>
      <c r="P5757"/>
      <c r="Q5757"/>
      <c r="R5757"/>
      <c r="S5757"/>
      <c r="T5757"/>
      <c r="U5757"/>
    </row>
    <row r="5758" spans="1:21" ht="15.75" customHeight="1">
      <c r="A5758"/>
      <c r="B5758"/>
      <c r="C5758"/>
      <c r="D5758"/>
      <c r="E5758"/>
      <c r="F5758"/>
      <c r="G5758"/>
      <c r="H5758"/>
      <c r="I5758" s="8"/>
      <c r="J5758" s="425"/>
      <c r="K5758"/>
      <c r="L5758"/>
      <c r="M5758"/>
      <c r="N5758"/>
      <c r="O5758"/>
      <c r="P5758"/>
      <c r="Q5758"/>
      <c r="R5758"/>
      <c r="S5758"/>
      <c r="T5758"/>
      <c r="U5758"/>
    </row>
    <row r="5759" spans="1:21" ht="15.75" customHeight="1">
      <c r="A5759"/>
      <c r="B5759"/>
      <c r="C5759"/>
      <c r="D5759"/>
      <c r="E5759"/>
      <c r="F5759"/>
      <c r="G5759"/>
      <c r="H5759"/>
      <c r="I5759" s="8"/>
      <c r="J5759" s="425"/>
      <c r="K5759"/>
      <c r="L5759"/>
      <c r="M5759"/>
      <c r="N5759"/>
      <c r="O5759"/>
      <c r="P5759"/>
      <c r="Q5759"/>
      <c r="R5759"/>
      <c r="S5759"/>
      <c r="T5759"/>
      <c r="U5759"/>
    </row>
    <row r="5760" spans="1:21" ht="15.75" customHeight="1">
      <c r="A5760"/>
      <c r="B5760"/>
      <c r="C5760"/>
      <c r="D5760"/>
      <c r="E5760"/>
      <c r="F5760"/>
      <c r="G5760"/>
      <c r="H5760"/>
      <c r="I5760" s="8"/>
      <c r="J5760" s="425"/>
      <c r="K5760"/>
      <c r="L5760"/>
      <c r="M5760"/>
      <c r="N5760"/>
      <c r="O5760"/>
      <c r="P5760"/>
      <c r="Q5760"/>
      <c r="R5760"/>
      <c r="S5760"/>
      <c r="T5760"/>
      <c r="U5760"/>
    </row>
    <row r="5761" spans="1:21" ht="15.75" customHeight="1">
      <c r="A5761"/>
      <c r="B5761"/>
      <c r="C5761"/>
      <c r="D5761"/>
      <c r="E5761"/>
      <c r="F5761"/>
      <c r="G5761"/>
      <c r="H5761"/>
      <c r="I5761" s="8"/>
      <c r="J5761" s="425"/>
      <c r="K5761"/>
      <c r="L5761"/>
      <c r="M5761"/>
      <c r="N5761"/>
      <c r="O5761"/>
      <c r="P5761"/>
      <c r="Q5761"/>
      <c r="R5761"/>
      <c r="S5761"/>
      <c r="T5761"/>
      <c r="U5761"/>
    </row>
    <row r="5762" spans="1:21" ht="15.75" customHeight="1">
      <c r="A5762"/>
      <c r="B5762"/>
      <c r="C5762"/>
      <c r="D5762"/>
      <c r="E5762"/>
      <c r="F5762"/>
      <c r="G5762"/>
      <c r="H5762"/>
      <c r="I5762" s="8"/>
      <c r="J5762" s="425"/>
      <c r="K5762"/>
      <c r="L5762"/>
      <c r="M5762"/>
      <c r="N5762"/>
      <c r="O5762"/>
      <c r="P5762"/>
      <c r="Q5762"/>
      <c r="R5762"/>
      <c r="S5762"/>
      <c r="T5762"/>
      <c r="U5762"/>
    </row>
    <row r="5763" spans="1:21" ht="15.75" customHeight="1">
      <c r="A5763"/>
      <c r="B5763"/>
      <c r="C5763"/>
      <c r="D5763"/>
      <c r="E5763"/>
      <c r="F5763"/>
      <c r="G5763"/>
      <c r="H5763"/>
      <c r="I5763" s="8"/>
      <c r="J5763" s="425"/>
      <c r="K5763"/>
      <c r="L5763"/>
      <c r="M5763"/>
      <c r="N5763"/>
      <c r="O5763"/>
      <c r="P5763"/>
      <c r="Q5763"/>
      <c r="R5763"/>
      <c r="S5763"/>
      <c r="T5763"/>
      <c r="U5763"/>
    </row>
    <row r="5764" spans="1:21" ht="15.75" customHeight="1">
      <c r="A5764"/>
      <c r="B5764"/>
      <c r="C5764"/>
      <c r="D5764"/>
      <c r="E5764"/>
      <c r="F5764"/>
      <c r="G5764"/>
      <c r="H5764"/>
      <c r="I5764" s="8"/>
      <c r="J5764" s="425"/>
      <c r="K5764"/>
      <c r="L5764"/>
      <c r="M5764"/>
      <c r="N5764"/>
      <c r="O5764"/>
      <c r="P5764"/>
      <c r="Q5764"/>
      <c r="R5764"/>
      <c r="S5764"/>
      <c r="T5764"/>
      <c r="U5764"/>
    </row>
    <row r="5765" spans="1:21" ht="15.75" customHeight="1">
      <c r="A5765"/>
      <c r="B5765"/>
      <c r="C5765"/>
      <c r="D5765"/>
      <c r="E5765"/>
      <c r="F5765"/>
      <c r="G5765"/>
      <c r="H5765"/>
      <c r="I5765" s="8"/>
      <c r="J5765" s="425"/>
      <c r="K5765"/>
      <c r="L5765"/>
      <c r="M5765"/>
      <c r="N5765"/>
      <c r="O5765"/>
      <c r="P5765"/>
      <c r="Q5765"/>
      <c r="R5765"/>
      <c r="S5765"/>
      <c r="T5765"/>
      <c r="U5765"/>
    </row>
    <row r="5766" spans="1:21" ht="15.75" customHeight="1">
      <c r="A5766"/>
      <c r="B5766"/>
      <c r="C5766"/>
      <c r="D5766"/>
      <c r="E5766"/>
      <c r="F5766"/>
      <c r="G5766"/>
      <c r="H5766"/>
      <c r="I5766" s="8"/>
      <c r="J5766" s="425"/>
      <c r="K5766"/>
      <c r="L5766"/>
      <c r="M5766"/>
      <c r="N5766"/>
      <c r="O5766"/>
      <c r="P5766"/>
      <c r="Q5766"/>
      <c r="R5766"/>
      <c r="S5766"/>
      <c r="T5766"/>
      <c r="U5766"/>
    </row>
    <row r="5767" spans="1:21" ht="15.75" customHeight="1">
      <c r="A5767"/>
      <c r="B5767"/>
      <c r="C5767"/>
      <c r="D5767"/>
      <c r="E5767"/>
      <c r="F5767"/>
      <c r="G5767"/>
      <c r="H5767"/>
      <c r="I5767" s="8"/>
      <c r="J5767" s="425"/>
      <c r="K5767"/>
      <c r="L5767"/>
      <c r="M5767"/>
      <c r="N5767"/>
      <c r="O5767"/>
      <c r="P5767"/>
      <c r="Q5767"/>
      <c r="R5767"/>
      <c r="S5767"/>
      <c r="T5767"/>
      <c r="U5767"/>
    </row>
    <row r="5768" spans="1:21" ht="15.75" customHeight="1">
      <c r="A5768"/>
      <c r="B5768"/>
      <c r="C5768"/>
      <c r="D5768"/>
      <c r="E5768"/>
      <c r="F5768"/>
      <c r="G5768"/>
      <c r="H5768"/>
      <c r="I5768" s="8"/>
      <c r="J5768" s="425"/>
      <c r="K5768"/>
      <c r="L5768"/>
      <c r="M5768"/>
      <c r="N5768"/>
      <c r="O5768"/>
      <c r="P5768"/>
      <c r="Q5768"/>
      <c r="R5768"/>
      <c r="S5768"/>
      <c r="T5768"/>
      <c r="U5768"/>
    </row>
    <row r="5769" spans="1:21" ht="15.75" customHeight="1">
      <c r="A5769"/>
      <c r="B5769"/>
      <c r="C5769"/>
      <c r="D5769"/>
      <c r="E5769"/>
      <c r="F5769"/>
      <c r="G5769"/>
      <c r="H5769"/>
      <c r="I5769" s="8"/>
      <c r="J5769" s="425"/>
      <c r="K5769"/>
      <c r="L5769"/>
      <c r="M5769"/>
      <c r="N5769"/>
      <c r="O5769"/>
      <c r="P5769"/>
      <c r="Q5769"/>
      <c r="R5769"/>
      <c r="S5769"/>
      <c r="T5769"/>
      <c r="U5769"/>
    </row>
    <row r="5770" spans="1:21" ht="15.75" customHeight="1">
      <c r="A5770"/>
      <c r="B5770"/>
      <c r="C5770"/>
      <c r="D5770"/>
      <c r="E5770"/>
      <c r="F5770"/>
      <c r="G5770"/>
      <c r="H5770"/>
      <c r="I5770" s="8"/>
      <c r="J5770" s="425"/>
      <c r="K5770"/>
      <c r="L5770"/>
      <c r="M5770"/>
      <c r="N5770"/>
      <c r="O5770"/>
      <c r="P5770"/>
      <c r="Q5770"/>
      <c r="R5770"/>
      <c r="S5770"/>
      <c r="T5770"/>
      <c r="U5770"/>
    </row>
    <row r="5771" spans="1:21" ht="15.75" customHeight="1">
      <c r="A5771"/>
      <c r="B5771"/>
      <c r="C5771"/>
      <c r="D5771"/>
      <c r="E5771"/>
      <c r="F5771"/>
      <c r="G5771"/>
      <c r="H5771"/>
      <c r="I5771" s="8"/>
      <c r="J5771" s="425"/>
      <c r="K5771"/>
      <c r="L5771"/>
      <c r="M5771"/>
      <c r="N5771"/>
      <c r="O5771"/>
      <c r="P5771"/>
      <c r="Q5771"/>
      <c r="R5771"/>
      <c r="S5771"/>
      <c r="T5771"/>
      <c r="U5771"/>
    </row>
    <row r="5772" spans="1:21" ht="15.75" customHeight="1">
      <c r="A5772"/>
      <c r="B5772"/>
      <c r="C5772"/>
      <c r="D5772"/>
      <c r="E5772"/>
      <c r="F5772"/>
      <c r="G5772"/>
      <c r="H5772"/>
      <c r="I5772" s="8"/>
      <c r="J5772" s="425"/>
      <c r="K5772"/>
      <c r="L5772"/>
      <c r="M5772"/>
      <c r="N5772"/>
      <c r="O5772"/>
      <c r="P5772"/>
      <c r="Q5772"/>
      <c r="R5772"/>
      <c r="S5772"/>
      <c r="T5772"/>
      <c r="U5772"/>
    </row>
    <row r="5773" spans="1:21" ht="15.75" customHeight="1">
      <c r="A5773"/>
      <c r="B5773"/>
      <c r="C5773"/>
      <c r="D5773"/>
      <c r="E5773"/>
      <c r="F5773"/>
      <c r="G5773"/>
      <c r="H5773"/>
      <c r="I5773" s="8"/>
      <c r="J5773" s="425"/>
      <c r="K5773"/>
      <c r="L5773"/>
      <c r="M5773"/>
      <c r="N5773"/>
      <c r="O5773"/>
      <c r="P5773"/>
      <c r="Q5773"/>
      <c r="R5773"/>
      <c r="S5773"/>
      <c r="T5773"/>
      <c r="U5773"/>
    </row>
    <row r="5774" spans="1:21" ht="15.75" customHeight="1">
      <c r="A5774"/>
      <c r="B5774"/>
      <c r="C5774"/>
      <c r="D5774"/>
      <c r="E5774"/>
      <c r="F5774"/>
      <c r="G5774"/>
      <c r="H5774"/>
      <c r="I5774" s="8"/>
      <c r="J5774" s="425"/>
      <c r="K5774"/>
      <c r="L5774"/>
      <c r="M5774"/>
      <c r="N5774"/>
      <c r="O5774"/>
      <c r="P5774"/>
      <c r="Q5774"/>
      <c r="R5774"/>
      <c r="S5774"/>
      <c r="T5774"/>
      <c r="U5774"/>
    </row>
    <row r="5775" spans="1:21" ht="15.75" customHeight="1">
      <c r="A5775"/>
      <c r="B5775"/>
      <c r="C5775"/>
      <c r="D5775"/>
      <c r="E5775"/>
      <c r="F5775"/>
      <c r="G5775"/>
      <c r="H5775"/>
      <c r="I5775" s="8"/>
      <c r="J5775" s="425"/>
      <c r="K5775"/>
      <c r="L5775"/>
      <c r="M5775"/>
      <c r="N5775"/>
      <c r="O5775"/>
      <c r="P5775"/>
      <c r="Q5775"/>
      <c r="R5775"/>
      <c r="S5775"/>
      <c r="T5775"/>
      <c r="U5775"/>
    </row>
    <row r="5776" spans="1:21" ht="15.75" customHeight="1">
      <c r="A5776"/>
      <c r="B5776"/>
      <c r="C5776"/>
      <c r="D5776"/>
      <c r="E5776"/>
      <c r="F5776"/>
      <c r="G5776"/>
      <c r="H5776"/>
      <c r="I5776" s="8"/>
      <c r="J5776" s="425"/>
      <c r="K5776"/>
      <c r="L5776"/>
      <c r="M5776"/>
      <c r="N5776"/>
      <c r="O5776"/>
      <c r="P5776"/>
      <c r="Q5776"/>
      <c r="R5776"/>
      <c r="S5776"/>
      <c r="T5776"/>
      <c r="U5776"/>
    </row>
    <row r="5777" spans="1:21" ht="15.75" customHeight="1">
      <c r="A5777"/>
      <c r="B5777"/>
      <c r="C5777"/>
      <c r="D5777"/>
      <c r="E5777"/>
      <c r="F5777"/>
      <c r="G5777"/>
      <c r="H5777"/>
      <c r="I5777" s="8"/>
      <c r="J5777" s="425"/>
      <c r="K5777"/>
      <c r="L5777"/>
      <c r="M5777"/>
      <c r="N5777"/>
      <c r="O5777"/>
      <c r="P5777"/>
      <c r="Q5777"/>
      <c r="R5777"/>
      <c r="S5777"/>
      <c r="T5777"/>
      <c r="U5777"/>
    </row>
    <row r="5778" spans="1:21" ht="15.75" customHeight="1">
      <c r="A5778"/>
      <c r="B5778"/>
      <c r="C5778"/>
      <c r="D5778"/>
      <c r="E5778"/>
      <c r="F5778"/>
      <c r="G5778"/>
      <c r="H5778"/>
      <c r="I5778" s="8"/>
      <c r="J5778" s="425"/>
      <c r="K5778"/>
      <c r="L5778"/>
      <c r="M5778"/>
      <c r="N5778"/>
      <c r="O5778"/>
      <c r="P5778"/>
      <c r="Q5778"/>
      <c r="R5778"/>
      <c r="S5778"/>
      <c r="T5778"/>
      <c r="U5778"/>
    </row>
    <row r="5779" spans="1:21" ht="15.75" customHeight="1">
      <c r="A5779"/>
      <c r="B5779"/>
      <c r="C5779"/>
      <c r="D5779"/>
      <c r="E5779"/>
      <c r="F5779"/>
      <c r="G5779"/>
      <c r="H5779"/>
      <c r="I5779" s="8"/>
      <c r="J5779" s="425"/>
      <c r="K5779"/>
      <c r="L5779"/>
      <c r="M5779"/>
      <c r="N5779"/>
      <c r="O5779"/>
      <c r="P5779"/>
      <c r="Q5779"/>
      <c r="R5779"/>
      <c r="S5779"/>
      <c r="T5779"/>
      <c r="U5779"/>
    </row>
    <row r="5780" spans="1:21" ht="15.75" customHeight="1">
      <c r="A5780"/>
      <c r="B5780"/>
      <c r="C5780"/>
      <c r="D5780"/>
      <c r="E5780"/>
      <c r="F5780"/>
      <c r="G5780"/>
      <c r="H5780"/>
      <c r="I5780" s="8"/>
      <c r="J5780" s="425"/>
      <c r="K5780"/>
      <c r="L5780"/>
      <c r="M5780"/>
      <c r="N5780"/>
      <c r="O5780"/>
      <c r="P5780"/>
      <c r="Q5780"/>
      <c r="R5780"/>
      <c r="S5780"/>
      <c r="T5780"/>
      <c r="U5780"/>
    </row>
    <row r="5781" spans="1:21" ht="15.75" customHeight="1">
      <c r="A5781"/>
      <c r="B5781"/>
      <c r="C5781"/>
      <c r="D5781"/>
      <c r="E5781"/>
      <c r="F5781"/>
      <c r="G5781"/>
      <c r="H5781"/>
      <c r="I5781" s="8"/>
      <c r="J5781" s="425"/>
      <c r="K5781"/>
      <c r="L5781"/>
      <c r="M5781"/>
      <c r="N5781"/>
      <c r="O5781"/>
      <c r="P5781"/>
      <c r="Q5781"/>
      <c r="R5781"/>
      <c r="S5781"/>
      <c r="T5781"/>
      <c r="U5781"/>
    </row>
    <row r="5782" spans="1:21" ht="15.75" customHeight="1">
      <c r="A5782"/>
      <c r="B5782"/>
      <c r="C5782"/>
      <c r="D5782"/>
      <c r="E5782"/>
      <c r="F5782"/>
      <c r="G5782"/>
      <c r="H5782"/>
      <c r="I5782" s="8"/>
      <c r="J5782" s="425"/>
      <c r="K5782"/>
      <c r="L5782"/>
      <c r="M5782"/>
      <c r="N5782"/>
      <c r="O5782"/>
      <c r="P5782"/>
      <c r="Q5782"/>
      <c r="R5782"/>
      <c r="S5782"/>
      <c r="T5782"/>
      <c r="U5782"/>
    </row>
    <row r="5783" spans="1:21" ht="15.75" customHeight="1">
      <c r="A5783"/>
      <c r="B5783"/>
      <c r="C5783"/>
      <c r="D5783"/>
      <c r="E5783"/>
      <c r="F5783"/>
      <c r="G5783"/>
      <c r="H5783"/>
      <c r="I5783" s="8"/>
      <c r="J5783" s="425"/>
      <c r="K5783"/>
      <c r="L5783"/>
      <c r="M5783"/>
      <c r="N5783"/>
      <c r="O5783"/>
      <c r="P5783"/>
      <c r="Q5783"/>
      <c r="R5783"/>
      <c r="S5783"/>
      <c r="T5783"/>
      <c r="U5783"/>
    </row>
    <row r="5784" spans="1:21" ht="15.75" customHeight="1">
      <c r="A5784"/>
      <c r="B5784"/>
      <c r="C5784"/>
      <c r="D5784"/>
      <c r="E5784"/>
      <c r="F5784"/>
      <c r="G5784"/>
      <c r="H5784"/>
      <c r="I5784" s="8"/>
      <c r="J5784" s="425"/>
      <c r="K5784"/>
      <c r="L5784"/>
      <c r="M5784"/>
      <c r="N5784"/>
      <c r="O5784"/>
      <c r="P5784"/>
      <c r="Q5784"/>
      <c r="R5784"/>
      <c r="S5784"/>
      <c r="T5784"/>
      <c r="U5784"/>
    </row>
    <row r="5785" spans="1:21" ht="15.75" customHeight="1">
      <c r="A5785"/>
      <c r="B5785"/>
      <c r="C5785"/>
      <c r="D5785"/>
      <c r="E5785"/>
      <c r="F5785"/>
      <c r="G5785"/>
      <c r="H5785"/>
      <c r="I5785" s="8"/>
      <c r="J5785" s="425"/>
      <c r="K5785"/>
      <c r="L5785"/>
      <c r="M5785"/>
      <c r="N5785"/>
      <c r="O5785"/>
      <c r="P5785"/>
      <c r="Q5785"/>
      <c r="R5785"/>
      <c r="S5785"/>
      <c r="T5785"/>
      <c r="U5785"/>
    </row>
    <row r="5786" spans="1:21" ht="15.75" customHeight="1">
      <c r="A5786"/>
      <c r="B5786"/>
      <c r="C5786"/>
      <c r="D5786"/>
      <c r="E5786"/>
      <c r="F5786"/>
      <c r="G5786"/>
      <c r="H5786"/>
      <c r="I5786" s="8"/>
      <c r="J5786" s="425"/>
      <c r="K5786"/>
      <c r="L5786"/>
      <c r="M5786"/>
      <c r="N5786"/>
      <c r="O5786"/>
      <c r="P5786"/>
      <c r="Q5786"/>
      <c r="R5786"/>
      <c r="S5786"/>
      <c r="T5786"/>
      <c r="U5786"/>
    </row>
    <row r="5787" spans="1:21" ht="15.75" customHeight="1">
      <c r="A5787"/>
      <c r="B5787"/>
      <c r="C5787"/>
      <c r="D5787"/>
      <c r="E5787"/>
      <c r="F5787"/>
      <c r="G5787"/>
      <c r="H5787"/>
      <c r="I5787" s="8"/>
      <c r="J5787" s="425"/>
      <c r="K5787"/>
      <c r="L5787"/>
      <c r="M5787"/>
      <c r="N5787"/>
      <c r="O5787"/>
      <c r="P5787"/>
      <c r="Q5787"/>
      <c r="R5787"/>
      <c r="S5787"/>
      <c r="T5787"/>
      <c r="U5787"/>
    </row>
    <row r="5788" spans="1:21" ht="15.75" customHeight="1">
      <c r="A5788"/>
      <c r="B5788"/>
      <c r="C5788"/>
      <c r="D5788"/>
      <c r="E5788"/>
      <c r="F5788"/>
      <c r="G5788"/>
      <c r="H5788"/>
      <c r="I5788" s="8"/>
      <c r="J5788" s="425"/>
      <c r="K5788"/>
      <c r="L5788"/>
      <c r="M5788"/>
      <c r="N5788"/>
      <c r="O5788"/>
      <c r="P5788"/>
      <c r="Q5788"/>
      <c r="R5788"/>
      <c r="S5788"/>
      <c r="T5788"/>
      <c r="U5788"/>
    </row>
    <row r="5789" spans="1:21" ht="15.75" customHeight="1">
      <c r="A5789"/>
      <c r="B5789"/>
      <c r="C5789"/>
      <c r="D5789"/>
      <c r="E5789"/>
      <c r="F5789"/>
      <c r="G5789"/>
      <c r="H5789"/>
      <c r="I5789" s="8"/>
      <c r="J5789" s="425"/>
      <c r="K5789"/>
      <c r="L5789"/>
      <c r="M5789"/>
      <c r="N5789"/>
      <c r="O5789"/>
      <c r="P5789"/>
      <c r="Q5789"/>
      <c r="R5789"/>
      <c r="S5789"/>
      <c r="T5789"/>
      <c r="U5789"/>
    </row>
    <row r="5790" spans="1:21" ht="15.75" customHeight="1">
      <c r="A5790"/>
      <c r="B5790"/>
      <c r="C5790"/>
      <c r="D5790"/>
      <c r="E5790"/>
      <c r="F5790"/>
      <c r="G5790"/>
      <c r="H5790"/>
      <c r="I5790" s="8"/>
      <c r="J5790" s="425"/>
      <c r="K5790"/>
      <c r="L5790"/>
      <c r="M5790"/>
      <c r="N5790"/>
      <c r="O5790"/>
      <c r="P5790"/>
      <c r="Q5790"/>
      <c r="R5790"/>
      <c r="S5790"/>
      <c r="T5790"/>
      <c r="U5790"/>
    </row>
    <row r="5791" spans="1:21" ht="15.75" customHeight="1">
      <c r="A5791"/>
      <c r="B5791"/>
      <c r="C5791"/>
      <c r="D5791"/>
      <c r="E5791"/>
      <c r="F5791"/>
      <c r="G5791"/>
      <c r="H5791"/>
      <c r="I5791" s="8"/>
      <c r="J5791" s="425"/>
      <c r="K5791"/>
      <c r="L5791"/>
      <c r="M5791"/>
      <c r="N5791"/>
      <c r="O5791"/>
      <c r="P5791"/>
      <c r="Q5791"/>
      <c r="R5791"/>
      <c r="S5791"/>
      <c r="T5791"/>
      <c r="U5791"/>
    </row>
    <row r="5792" spans="1:21" ht="15.75" customHeight="1">
      <c r="A5792"/>
      <c r="B5792"/>
      <c r="C5792"/>
      <c r="D5792"/>
      <c r="E5792"/>
      <c r="F5792"/>
      <c r="G5792"/>
      <c r="H5792"/>
      <c r="I5792" s="8"/>
      <c r="J5792" s="425"/>
      <c r="K5792"/>
      <c r="L5792"/>
      <c r="M5792"/>
      <c r="N5792"/>
      <c r="O5792"/>
      <c r="P5792"/>
      <c r="Q5792"/>
      <c r="R5792"/>
      <c r="S5792"/>
      <c r="T5792"/>
      <c r="U5792"/>
    </row>
    <row r="5793" spans="1:21" ht="15.75" customHeight="1">
      <c r="A5793"/>
      <c r="B5793"/>
      <c r="C5793"/>
      <c r="D5793"/>
      <c r="E5793"/>
      <c r="F5793"/>
      <c r="G5793"/>
      <c r="H5793"/>
      <c r="I5793" s="8"/>
      <c r="J5793" s="425"/>
      <c r="K5793"/>
      <c r="L5793"/>
      <c r="M5793"/>
      <c r="N5793"/>
      <c r="O5793"/>
      <c r="P5793"/>
      <c r="Q5793"/>
      <c r="R5793"/>
      <c r="S5793"/>
      <c r="T5793"/>
      <c r="U5793"/>
    </row>
    <row r="5794" spans="1:21" ht="15.75" customHeight="1">
      <c r="A5794"/>
      <c r="B5794"/>
      <c r="C5794"/>
      <c r="D5794"/>
      <c r="E5794"/>
      <c r="F5794"/>
      <c r="G5794"/>
      <c r="H5794"/>
      <c r="I5794" s="8"/>
      <c r="J5794" s="425"/>
      <c r="K5794"/>
      <c r="L5794"/>
      <c r="M5794"/>
      <c r="N5794"/>
      <c r="O5794"/>
      <c r="P5794"/>
      <c r="Q5794"/>
      <c r="R5794"/>
      <c r="S5794"/>
      <c r="T5794"/>
      <c r="U5794"/>
    </row>
    <row r="5795" spans="1:21" ht="15.75" customHeight="1">
      <c r="A5795"/>
      <c r="B5795"/>
      <c r="C5795"/>
      <c r="D5795"/>
      <c r="E5795"/>
      <c r="F5795"/>
      <c r="G5795"/>
      <c r="H5795"/>
      <c r="I5795" s="8"/>
      <c r="J5795" s="425"/>
      <c r="K5795"/>
      <c r="L5795"/>
      <c r="M5795"/>
      <c r="N5795"/>
      <c r="O5795"/>
      <c r="P5795"/>
      <c r="Q5795"/>
      <c r="R5795"/>
      <c r="S5795"/>
      <c r="T5795"/>
      <c r="U5795"/>
    </row>
    <row r="5796" spans="1:21" ht="15.75" customHeight="1">
      <c r="A5796"/>
      <c r="B5796"/>
      <c r="C5796"/>
      <c r="D5796"/>
      <c r="E5796"/>
      <c r="F5796"/>
      <c r="G5796"/>
      <c r="H5796"/>
      <c r="I5796" s="8"/>
      <c r="J5796" s="425"/>
      <c r="K5796"/>
      <c r="L5796"/>
      <c r="M5796"/>
      <c r="N5796"/>
      <c r="O5796"/>
      <c r="P5796"/>
      <c r="Q5796"/>
      <c r="R5796"/>
      <c r="S5796"/>
      <c r="T5796"/>
      <c r="U5796"/>
    </row>
    <row r="5797" spans="1:21" ht="15.75" customHeight="1">
      <c r="A5797"/>
      <c r="B5797"/>
      <c r="C5797"/>
      <c r="D5797"/>
      <c r="E5797"/>
      <c r="F5797"/>
      <c r="G5797"/>
      <c r="H5797"/>
      <c r="I5797" s="8"/>
      <c r="J5797" s="425"/>
      <c r="K5797"/>
      <c r="L5797"/>
      <c r="M5797"/>
      <c r="N5797"/>
      <c r="O5797"/>
      <c r="P5797"/>
      <c r="Q5797"/>
      <c r="R5797"/>
      <c r="S5797"/>
      <c r="T5797"/>
      <c r="U5797"/>
    </row>
    <row r="5798" spans="1:21" ht="15.75" customHeight="1">
      <c r="A5798"/>
      <c r="B5798"/>
      <c r="C5798"/>
      <c r="D5798"/>
      <c r="E5798"/>
      <c r="F5798"/>
      <c r="G5798"/>
      <c r="H5798"/>
      <c r="I5798" s="8"/>
      <c r="J5798" s="425"/>
      <c r="K5798"/>
      <c r="L5798"/>
      <c r="M5798"/>
      <c r="N5798"/>
      <c r="O5798"/>
      <c r="P5798"/>
      <c r="Q5798"/>
      <c r="R5798"/>
      <c r="S5798"/>
      <c r="T5798"/>
      <c r="U5798"/>
    </row>
    <row r="5799" spans="1:21" ht="15.75" customHeight="1">
      <c r="A5799"/>
      <c r="B5799"/>
      <c r="C5799"/>
      <c r="D5799"/>
      <c r="E5799"/>
      <c r="F5799"/>
      <c r="G5799"/>
      <c r="H5799"/>
      <c r="I5799" s="8"/>
      <c r="J5799" s="425"/>
      <c r="K5799"/>
      <c r="L5799"/>
      <c r="M5799"/>
      <c r="N5799"/>
      <c r="O5799"/>
      <c r="P5799"/>
      <c r="Q5799"/>
      <c r="R5799"/>
      <c r="S5799"/>
      <c r="T5799"/>
      <c r="U5799"/>
    </row>
    <row r="5800" spans="1:21" ht="15.75" customHeight="1">
      <c r="A5800"/>
      <c r="B5800"/>
      <c r="C5800"/>
      <c r="D5800"/>
      <c r="E5800"/>
      <c r="F5800"/>
      <c r="G5800"/>
      <c r="H5800"/>
      <c r="I5800" s="8"/>
      <c r="J5800" s="425"/>
      <c r="K5800"/>
      <c r="L5800"/>
      <c r="M5800"/>
      <c r="N5800"/>
      <c r="O5800"/>
      <c r="P5800"/>
      <c r="Q5800"/>
      <c r="R5800"/>
      <c r="S5800"/>
      <c r="T5800"/>
      <c r="U5800"/>
    </row>
    <row r="5801" spans="1:21" ht="15.75" customHeight="1">
      <c r="A5801"/>
      <c r="B5801"/>
      <c r="C5801"/>
      <c r="D5801"/>
      <c r="E5801"/>
      <c r="F5801"/>
      <c r="G5801"/>
      <c r="H5801"/>
      <c r="I5801" s="8"/>
      <c r="J5801" s="425"/>
      <c r="K5801"/>
      <c r="L5801"/>
      <c r="M5801"/>
      <c r="N5801"/>
      <c r="O5801"/>
      <c r="P5801"/>
      <c r="Q5801"/>
      <c r="R5801"/>
      <c r="S5801"/>
      <c r="T5801"/>
      <c r="U5801"/>
    </row>
    <row r="5802" spans="1:21" ht="15.75" customHeight="1">
      <c r="A5802"/>
      <c r="B5802"/>
      <c r="C5802"/>
      <c r="D5802"/>
      <c r="E5802"/>
      <c r="F5802"/>
      <c r="G5802"/>
      <c r="H5802"/>
      <c r="I5802" s="8"/>
      <c r="J5802" s="425"/>
      <c r="K5802"/>
      <c r="L5802"/>
      <c r="M5802"/>
      <c r="N5802"/>
      <c r="O5802"/>
      <c r="P5802"/>
      <c r="Q5802"/>
      <c r="R5802"/>
      <c r="S5802"/>
      <c r="T5802"/>
      <c r="U5802"/>
    </row>
    <row r="5803" spans="1:21" ht="15.75" customHeight="1">
      <c r="A5803"/>
      <c r="B5803"/>
      <c r="C5803"/>
      <c r="D5803"/>
      <c r="E5803"/>
      <c r="F5803"/>
      <c r="G5803"/>
      <c r="H5803"/>
      <c r="I5803" s="8"/>
      <c r="J5803" s="425"/>
      <c r="K5803"/>
      <c r="L5803"/>
      <c r="M5803"/>
      <c r="N5803"/>
      <c r="O5803"/>
      <c r="P5803"/>
      <c r="Q5803"/>
      <c r="R5803"/>
      <c r="S5803"/>
      <c r="T5803"/>
      <c r="U5803"/>
    </row>
    <row r="5804" spans="1:21" ht="15.75" customHeight="1">
      <c r="A5804"/>
      <c r="B5804"/>
      <c r="C5804"/>
      <c r="D5804"/>
      <c r="E5804"/>
      <c r="F5804"/>
      <c r="G5804"/>
      <c r="H5804"/>
      <c r="I5804" s="8"/>
      <c r="J5804" s="425"/>
      <c r="K5804"/>
      <c r="L5804"/>
      <c r="M5804"/>
      <c r="N5804"/>
      <c r="O5804"/>
      <c r="P5804"/>
      <c r="Q5804"/>
      <c r="R5804"/>
      <c r="S5804"/>
      <c r="T5804"/>
      <c r="U5804"/>
    </row>
    <row r="5805" spans="1:21" ht="15.75" customHeight="1">
      <c r="A5805"/>
      <c r="B5805"/>
      <c r="C5805"/>
      <c r="D5805"/>
      <c r="E5805"/>
      <c r="F5805"/>
      <c r="G5805"/>
      <c r="H5805"/>
      <c r="I5805" s="8"/>
      <c r="J5805" s="425"/>
      <c r="K5805"/>
      <c r="L5805"/>
      <c r="M5805"/>
      <c r="N5805"/>
      <c r="O5805"/>
      <c r="P5805"/>
      <c r="Q5805"/>
      <c r="R5805"/>
      <c r="S5805"/>
      <c r="T5805"/>
      <c r="U5805"/>
    </row>
    <row r="5806" spans="1:21" ht="15.75" customHeight="1">
      <c r="A5806"/>
      <c r="B5806"/>
      <c r="C5806"/>
      <c r="D5806"/>
      <c r="E5806"/>
      <c r="F5806"/>
      <c r="G5806"/>
      <c r="H5806"/>
      <c r="I5806" s="8"/>
      <c r="J5806" s="425"/>
      <c r="K5806"/>
      <c r="L5806"/>
      <c r="M5806"/>
      <c r="N5806"/>
      <c r="O5806"/>
      <c r="P5806"/>
      <c r="Q5806"/>
      <c r="R5806"/>
      <c r="S5806"/>
      <c r="T5806"/>
      <c r="U5806"/>
    </row>
    <row r="5807" spans="1:21" ht="15.75" customHeight="1">
      <c r="A5807"/>
      <c r="B5807"/>
      <c r="C5807"/>
      <c r="D5807"/>
      <c r="E5807"/>
      <c r="F5807"/>
      <c r="G5807"/>
      <c r="H5807"/>
      <c r="I5807" s="8"/>
      <c r="J5807" s="425"/>
      <c r="K5807"/>
      <c r="L5807"/>
      <c r="M5807"/>
      <c r="N5807"/>
      <c r="O5807"/>
      <c r="P5807"/>
      <c r="Q5807"/>
      <c r="R5807"/>
      <c r="S5807"/>
      <c r="T5807"/>
      <c r="U5807"/>
    </row>
    <row r="5808" spans="1:21" ht="15.75" customHeight="1">
      <c r="A5808"/>
      <c r="B5808"/>
      <c r="C5808"/>
      <c r="D5808"/>
      <c r="E5808"/>
      <c r="F5808"/>
      <c r="G5808"/>
      <c r="H5808"/>
      <c r="I5808" s="8"/>
      <c r="J5808" s="425"/>
      <c r="K5808"/>
      <c r="L5808"/>
      <c r="M5808"/>
      <c r="N5808"/>
      <c r="O5808"/>
      <c r="P5808"/>
      <c r="Q5808"/>
      <c r="R5808"/>
      <c r="S5808"/>
      <c r="T5808"/>
      <c r="U5808"/>
    </row>
    <row r="5809" spans="1:21" ht="15.75" customHeight="1">
      <c r="A5809"/>
      <c r="B5809"/>
      <c r="C5809"/>
      <c r="D5809"/>
      <c r="E5809"/>
      <c r="F5809"/>
      <c r="G5809"/>
      <c r="H5809"/>
      <c r="I5809" s="8"/>
      <c r="J5809" s="425"/>
      <c r="K5809"/>
      <c r="L5809"/>
      <c r="M5809"/>
      <c r="N5809"/>
      <c r="O5809"/>
      <c r="P5809"/>
      <c r="Q5809"/>
      <c r="R5809"/>
      <c r="S5809"/>
      <c r="T5809"/>
      <c r="U5809"/>
    </row>
    <row r="5810" spans="1:21" ht="15.75" customHeight="1">
      <c r="A5810"/>
      <c r="B5810"/>
      <c r="C5810"/>
      <c r="D5810"/>
      <c r="E5810"/>
      <c r="F5810"/>
      <c r="G5810"/>
      <c r="H5810"/>
      <c r="I5810" s="8"/>
      <c r="J5810" s="425"/>
      <c r="K5810"/>
      <c r="L5810"/>
      <c r="M5810"/>
      <c r="N5810"/>
      <c r="O5810"/>
      <c r="P5810"/>
      <c r="Q5810"/>
      <c r="R5810"/>
      <c r="S5810"/>
      <c r="T5810"/>
      <c r="U5810"/>
    </row>
    <row r="5811" spans="1:21" ht="15.75" customHeight="1">
      <c r="A5811"/>
      <c r="B5811"/>
      <c r="C5811"/>
      <c r="D5811"/>
      <c r="E5811"/>
      <c r="F5811"/>
      <c r="G5811"/>
      <c r="H5811"/>
      <c r="I5811" s="8"/>
      <c r="J5811" s="425"/>
      <c r="K5811"/>
      <c r="L5811"/>
      <c r="M5811"/>
      <c r="N5811"/>
      <c r="O5811"/>
      <c r="P5811"/>
      <c r="Q5811"/>
      <c r="R5811"/>
      <c r="S5811"/>
      <c r="T5811"/>
      <c r="U5811"/>
    </row>
    <row r="5812" spans="1:21" ht="15.75" customHeight="1">
      <c r="A5812"/>
      <c r="B5812"/>
      <c r="C5812"/>
      <c r="D5812"/>
      <c r="E5812"/>
      <c r="F5812"/>
      <c r="G5812"/>
      <c r="H5812"/>
      <c r="I5812" s="8"/>
      <c r="J5812" s="425"/>
      <c r="K5812"/>
      <c r="L5812"/>
      <c r="M5812"/>
      <c r="N5812"/>
      <c r="O5812"/>
      <c r="P5812"/>
      <c r="Q5812"/>
      <c r="R5812"/>
      <c r="S5812"/>
      <c r="T5812"/>
      <c r="U5812"/>
    </row>
    <row r="5813" spans="1:21" ht="15.75" customHeight="1">
      <c r="A5813"/>
      <c r="B5813"/>
      <c r="C5813"/>
      <c r="D5813"/>
      <c r="E5813"/>
      <c r="F5813"/>
      <c r="G5813"/>
      <c r="H5813"/>
      <c r="I5813" s="8"/>
      <c r="J5813" s="425"/>
      <c r="K5813"/>
      <c r="L5813"/>
      <c r="M5813"/>
      <c r="N5813"/>
      <c r="O5813"/>
      <c r="P5813"/>
      <c r="Q5813"/>
      <c r="R5813"/>
      <c r="S5813"/>
      <c r="T5813"/>
      <c r="U5813"/>
    </row>
    <row r="5814" spans="1:21" ht="15.75" customHeight="1">
      <c r="A5814"/>
      <c r="B5814"/>
      <c r="C5814"/>
      <c r="D5814"/>
      <c r="E5814"/>
      <c r="F5814"/>
      <c r="G5814"/>
      <c r="H5814"/>
      <c r="I5814" s="8"/>
      <c r="J5814" s="425"/>
      <c r="K5814"/>
      <c r="L5814"/>
      <c r="M5814"/>
      <c r="N5814"/>
      <c r="O5814"/>
      <c r="P5814"/>
      <c r="Q5814"/>
      <c r="R5814"/>
      <c r="S5814"/>
      <c r="T5814"/>
      <c r="U5814"/>
    </row>
    <row r="5815" spans="1:21" ht="15.75" customHeight="1">
      <c r="A5815"/>
      <c r="B5815"/>
      <c r="C5815"/>
      <c r="D5815"/>
      <c r="E5815"/>
      <c r="F5815"/>
      <c r="G5815"/>
      <c r="H5815"/>
      <c r="I5815" s="8"/>
      <c r="J5815" s="425"/>
      <c r="K5815"/>
      <c r="L5815"/>
      <c r="M5815"/>
      <c r="N5815"/>
      <c r="O5815"/>
      <c r="P5815"/>
      <c r="Q5815"/>
      <c r="R5815"/>
      <c r="S5815"/>
      <c r="T5815"/>
      <c r="U5815"/>
    </row>
    <row r="5816" spans="1:21" ht="15.75" customHeight="1">
      <c r="A5816"/>
      <c r="B5816"/>
      <c r="C5816"/>
      <c r="D5816"/>
      <c r="E5816"/>
      <c r="F5816"/>
      <c r="G5816"/>
      <c r="H5816"/>
      <c r="I5816" s="8"/>
      <c r="J5816" s="425"/>
      <c r="K5816"/>
      <c r="L5816"/>
      <c r="M5816"/>
      <c r="N5816"/>
      <c r="O5816"/>
      <c r="P5816"/>
      <c r="Q5816"/>
      <c r="R5816"/>
      <c r="S5816"/>
      <c r="T5816"/>
      <c r="U5816"/>
    </row>
    <row r="5817" spans="1:21" ht="15.75" customHeight="1">
      <c r="A5817"/>
      <c r="B5817"/>
      <c r="C5817"/>
      <c r="D5817"/>
      <c r="E5817"/>
      <c r="F5817"/>
      <c r="G5817"/>
      <c r="H5817"/>
      <c r="I5817" s="8"/>
      <c r="J5817" s="425"/>
      <c r="K5817"/>
      <c r="L5817"/>
      <c r="M5817"/>
      <c r="N5817"/>
      <c r="O5817"/>
      <c r="P5817"/>
      <c r="Q5817"/>
      <c r="R5817"/>
      <c r="S5817"/>
      <c r="T5817"/>
      <c r="U5817"/>
    </row>
    <row r="5818" spans="1:21" ht="15.75" customHeight="1">
      <c r="A5818"/>
      <c r="B5818"/>
      <c r="C5818"/>
      <c r="D5818"/>
      <c r="E5818"/>
      <c r="F5818"/>
      <c r="G5818"/>
      <c r="H5818"/>
      <c r="I5818" s="8"/>
      <c r="J5818" s="425"/>
      <c r="K5818"/>
      <c r="L5818"/>
      <c r="M5818"/>
      <c r="N5818"/>
      <c r="O5818"/>
      <c r="P5818"/>
      <c r="Q5818"/>
      <c r="R5818"/>
      <c r="S5818"/>
      <c r="T5818"/>
      <c r="U5818"/>
    </row>
    <row r="5819" spans="1:21" ht="15.75" customHeight="1">
      <c r="A5819"/>
      <c r="B5819"/>
      <c r="C5819"/>
      <c r="D5819"/>
      <c r="E5819"/>
      <c r="F5819"/>
      <c r="G5819"/>
      <c r="H5819"/>
      <c r="I5819" s="8"/>
      <c r="J5819" s="425"/>
      <c r="K5819"/>
      <c r="L5819"/>
      <c r="M5819"/>
      <c r="N5819"/>
      <c r="O5819"/>
      <c r="P5819"/>
      <c r="Q5819"/>
      <c r="R5819"/>
      <c r="S5819"/>
      <c r="T5819"/>
      <c r="U5819"/>
    </row>
    <row r="5820" spans="1:21" ht="15.75" customHeight="1">
      <c r="A5820"/>
      <c r="B5820"/>
      <c r="C5820"/>
      <c r="D5820"/>
      <c r="E5820"/>
      <c r="F5820"/>
      <c r="G5820"/>
      <c r="H5820"/>
      <c r="I5820" s="8"/>
      <c r="J5820" s="425"/>
      <c r="K5820"/>
      <c r="L5820"/>
      <c r="M5820"/>
      <c r="N5820"/>
      <c r="O5820"/>
      <c r="P5820"/>
      <c r="Q5820"/>
      <c r="R5820"/>
      <c r="S5820"/>
      <c r="T5820"/>
      <c r="U5820"/>
    </row>
    <row r="5821" spans="1:21" ht="15.75" customHeight="1">
      <c r="A5821"/>
      <c r="B5821"/>
      <c r="C5821"/>
      <c r="D5821"/>
      <c r="E5821"/>
      <c r="F5821"/>
      <c r="G5821"/>
      <c r="H5821"/>
      <c r="I5821" s="8"/>
      <c r="J5821" s="425"/>
      <c r="K5821"/>
      <c r="L5821"/>
      <c r="M5821"/>
      <c r="N5821"/>
      <c r="O5821"/>
      <c r="P5821"/>
      <c r="Q5821"/>
      <c r="R5821"/>
      <c r="S5821"/>
      <c r="T5821"/>
      <c r="U5821"/>
    </row>
    <row r="5822" spans="1:21" ht="15.75" customHeight="1">
      <c r="A5822"/>
      <c r="B5822"/>
      <c r="C5822"/>
      <c r="D5822"/>
      <c r="E5822"/>
      <c r="F5822"/>
      <c r="G5822"/>
      <c r="H5822"/>
      <c r="I5822" s="8"/>
      <c r="J5822" s="425"/>
      <c r="K5822"/>
      <c r="L5822"/>
      <c r="M5822"/>
      <c r="N5822"/>
      <c r="O5822"/>
      <c r="P5822"/>
      <c r="Q5822"/>
      <c r="R5822"/>
      <c r="S5822"/>
      <c r="T5822"/>
      <c r="U5822"/>
    </row>
    <row r="5823" spans="1:21" ht="15.75" customHeight="1">
      <c r="A5823"/>
      <c r="B5823"/>
      <c r="C5823"/>
      <c r="D5823"/>
      <c r="E5823"/>
      <c r="F5823"/>
      <c r="G5823"/>
      <c r="H5823"/>
      <c r="I5823" s="8"/>
      <c r="J5823" s="425"/>
      <c r="K5823"/>
      <c r="L5823"/>
      <c r="M5823"/>
      <c r="N5823"/>
      <c r="O5823"/>
      <c r="P5823"/>
      <c r="Q5823"/>
      <c r="R5823"/>
      <c r="S5823"/>
      <c r="T5823"/>
      <c r="U5823"/>
    </row>
    <row r="5824" spans="1:21" ht="15.75" customHeight="1">
      <c r="A5824"/>
      <c r="B5824"/>
      <c r="C5824"/>
      <c r="D5824"/>
      <c r="E5824"/>
      <c r="F5824"/>
      <c r="G5824"/>
      <c r="H5824"/>
      <c r="I5824" s="8"/>
      <c r="J5824" s="425"/>
      <c r="K5824"/>
      <c r="L5824"/>
      <c r="M5824"/>
      <c r="N5824"/>
      <c r="O5824"/>
      <c r="P5824"/>
      <c r="Q5824"/>
      <c r="R5824"/>
      <c r="S5824"/>
      <c r="T5824"/>
      <c r="U5824"/>
    </row>
    <row r="5825" spans="1:21" ht="15.75" customHeight="1">
      <c r="A5825"/>
      <c r="B5825"/>
      <c r="C5825"/>
      <c r="D5825"/>
      <c r="E5825"/>
      <c r="F5825"/>
      <c r="G5825"/>
      <c r="H5825"/>
      <c r="I5825" s="8"/>
      <c r="J5825" s="425"/>
      <c r="K5825"/>
      <c r="L5825"/>
      <c r="M5825"/>
      <c r="N5825"/>
      <c r="O5825"/>
      <c r="P5825"/>
      <c r="Q5825"/>
      <c r="R5825"/>
      <c r="S5825"/>
      <c r="T5825"/>
      <c r="U5825"/>
    </row>
    <row r="5826" spans="1:21" ht="15.75" customHeight="1">
      <c r="A5826"/>
      <c r="B5826"/>
      <c r="C5826"/>
      <c r="D5826"/>
      <c r="E5826"/>
      <c r="F5826"/>
      <c r="G5826"/>
      <c r="H5826"/>
      <c r="I5826" s="8"/>
      <c r="J5826" s="425"/>
      <c r="K5826"/>
      <c r="L5826"/>
      <c r="M5826"/>
      <c r="N5826"/>
      <c r="O5826"/>
      <c r="P5826"/>
      <c r="Q5826"/>
      <c r="R5826"/>
      <c r="S5826"/>
      <c r="T5826"/>
      <c r="U5826"/>
    </row>
    <row r="5827" spans="1:21" ht="15.75" customHeight="1">
      <c r="A5827"/>
      <c r="B5827"/>
      <c r="C5827"/>
      <c r="D5827"/>
      <c r="E5827"/>
      <c r="F5827"/>
      <c r="G5827"/>
      <c r="H5827"/>
      <c r="I5827" s="8"/>
      <c r="J5827" s="425"/>
      <c r="K5827"/>
      <c r="L5827"/>
      <c r="M5827"/>
      <c r="N5827"/>
      <c r="O5827"/>
      <c r="P5827"/>
      <c r="Q5827"/>
      <c r="R5827"/>
      <c r="S5827"/>
      <c r="T5827"/>
      <c r="U5827"/>
    </row>
    <row r="5828" spans="1:21" ht="15.75" customHeight="1">
      <c r="A5828"/>
      <c r="B5828"/>
      <c r="C5828"/>
      <c r="D5828"/>
      <c r="E5828"/>
      <c r="F5828"/>
      <c r="G5828"/>
      <c r="H5828"/>
      <c r="I5828" s="8"/>
      <c r="J5828" s="425"/>
      <c r="K5828"/>
      <c r="L5828"/>
      <c r="M5828"/>
      <c r="N5828"/>
      <c r="O5828"/>
      <c r="P5828"/>
      <c r="Q5828"/>
      <c r="R5828"/>
      <c r="S5828"/>
      <c r="T5828"/>
      <c r="U5828"/>
    </row>
    <row r="5829" spans="1:21" ht="15.75" customHeight="1">
      <c r="A5829"/>
      <c r="B5829"/>
      <c r="C5829"/>
      <c r="D5829"/>
      <c r="E5829"/>
      <c r="F5829"/>
      <c r="G5829"/>
      <c r="H5829"/>
      <c r="I5829" s="8"/>
      <c r="J5829" s="425"/>
      <c r="K5829"/>
      <c r="L5829"/>
      <c r="M5829"/>
      <c r="N5829"/>
      <c r="O5829"/>
      <c r="P5829"/>
      <c r="Q5829"/>
      <c r="R5829"/>
      <c r="S5829"/>
      <c r="T5829"/>
      <c r="U5829"/>
    </row>
    <row r="5830" spans="1:21" ht="15.75" customHeight="1">
      <c r="A5830"/>
      <c r="B5830"/>
      <c r="C5830"/>
      <c r="D5830"/>
      <c r="E5830"/>
      <c r="F5830"/>
      <c r="G5830"/>
      <c r="H5830"/>
      <c r="I5830" s="8"/>
      <c r="J5830" s="425"/>
      <c r="K5830"/>
      <c r="L5830"/>
      <c r="M5830"/>
      <c r="N5830"/>
      <c r="O5830"/>
      <c r="P5830"/>
      <c r="Q5830"/>
      <c r="R5830"/>
      <c r="S5830"/>
      <c r="T5830"/>
      <c r="U5830"/>
    </row>
    <row r="5831" spans="1:21" ht="15.75" customHeight="1">
      <c r="A5831"/>
      <c r="B5831"/>
      <c r="C5831"/>
      <c r="D5831"/>
      <c r="E5831"/>
      <c r="F5831"/>
      <c r="G5831"/>
      <c r="H5831"/>
      <c r="I5831" s="8"/>
      <c r="J5831" s="425"/>
      <c r="K5831"/>
      <c r="L5831"/>
      <c r="M5831"/>
      <c r="N5831"/>
      <c r="O5831"/>
      <c r="P5831"/>
      <c r="Q5831"/>
      <c r="R5831"/>
      <c r="S5831"/>
      <c r="T5831"/>
      <c r="U5831"/>
    </row>
    <row r="5832" spans="1:21" ht="15.75" customHeight="1">
      <c r="A5832"/>
      <c r="B5832"/>
      <c r="C5832"/>
      <c r="D5832"/>
      <c r="E5832"/>
      <c r="F5832"/>
      <c r="G5832"/>
      <c r="H5832"/>
      <c r="I5832" s="8"/>
      <c r="J5832" s="425"/>
      <c r="K5832"/>
      <c r="L5832"/>
      <c r="M5832"/>
      <c r="N5832"/>
      <c r="O5832"/>
      <c r="P5832"/>
      <c r="Q5832"/>
      <c r="R5832"/>
      <c r="S5832"/>
      <c r="T5832"/>
      <c r="U5832"/>
    </row>
    <row r="5833" spans="1:21" ht="15.75" customHeight="1">
      <c r="A5833"/>
      <c r="B5833"/>
      <c r="C5833"/>
      <c r="D5833"/>
      <c r="E5833"/>
      <c r="F5833"/>
      <c r="G5833"/>
      <c r="H5833"/>
      <c r="I5833" s="8"/>
      <c r="J5833" s="425"/>
      <c r="K5833"/>
      <c r="L5833"/>
      <c r="M5833"/>
      <c r="N5833"/>
      <c r="O5833"/>
      <c r="P5833"/>
      <c r="Q5833"/>
      <c r="R5833"/>
      <c r="S5833"/>
      <c r="T5833"/>
      <c r="U5833"/>
    </row>
    <row r="5834" spans="1:21" ht="15.75" customHeight="1">
      <c r="A5834"/>
      <c r="B5834"/>
      <c r="C5834"/>
      <c r="D5834"/>
      <c r="E5834"/>
      <c r="F5834"/>
      <c r="G5834"/>
      <c r="H5834"/>
      <c r="I5834" s="8"/>
      <c r="J5834" s="425"/>
      <c r="K5834"/>
      <c r="L5834"/>
      <c r="M5834"/>
      <c r="N5834"/>
      <c r="O5834"/>
      <c r="P5834"/>
      <c r="Q5834"/>
      <c r="R5834"/>
      <c r="S5834"/>
      <c r="T5834"/>
      <c r="U5834"/>
    </row>
    <row r="5835" spans="1:21" ht="15.75" customHeight="1">
      <c r="A5835"/>
      <c r="B5835"/>
      <c r="C5835"/>
      <c r="D5835"/>
      <c r="E5835"/>
      <c r="F5835"/>
      <c r="G5835"/>
      <c r="H5835"/>
      <c r="I5835" s="8"/>
      <c r="J5835" s="425"/>
      <c r="K5835"/>
      <c r="L5835"/>
      <c r="M5835"/>
      <c r="N5835"/>
      <c r="O5835"/>
      <c r="P5835"/>
      <c r="Q5835"/>
      <c r="R5835"/>
      <c r="S5835"/>
      <c r="T5835"/>
      <c r="U5835"/>
    </row>
    <row r="5836" spans="1:21" ht="15.75" customHeight="1">
      <c r="A5836"/>
      <c r="B5836"/>
      <c r="C5836"/>
      <c r="D5836"/>
      <c r="E5836"/>
      <c r="F5836"/>
      <c r="G5836"/>
      <c r="H5836"/>
      <c r="I5836" s="8"/>
      <c r="J5836" s="425"/>
      <c r="K5836"/>
      <c r="L5836"/>
      <c r="M5836"/>
      <c r="N5836"/>
      <c r="O5836"/>
      <c r="P5836"/>
      <c r="Q5836"/>
      <c r="R5836"/>
      <c r="S5836"/>
      <c r="T5836"/>
      <c r="U5836"/>
    </row>
    <row r="5837" spans="1:21" ht="15.75" customHeight="1">
      <c r="A5837"/>
      <c r="B5837"/>
      <c r="C5837"/>
      <c r="D5837"/>
      <c r="E5837"/>
      <c r="F5837"/>
      <c r="G5837"/>
      <c r="H5837"/>
      <c r="I5837" s="8"/>
      <c r="J5837" s="425"/>
      <c r="K5837"/>
      <c r="L5837"/>
      <c r="M5837"/>
      <c r="N5837"/>
      <c r="O5837"/>
      <c r="P5837"/>
      <c r="Q5837"/>
      <c r="R5837"/>
      <c r="S5837"/>
      <c r="T5837"/>
      <c r="U5837"/>
    </row>
    <row r="5838" spans="1:21" ht="15.75" customHeight="1">
      <c r="A5838"/>
      <c r="B5838"/>
      <c r="C5838"/>
      <c r="D5838"/>
      <c r="E5838"/>
      <c r="F5838"/>
      <c r="G5838"/>
      <c r="H5838"/>
      <c r="I5838" s="8"/>
      <c r="J5838" s="425"/>
      <c r="K5838"/>
      <c r="L5838"/>
      <c r="M5838"/>
      <c r="N5838"/>
      <c r="O5838"/>
      <c r="P5838"/>
      <c r="Q5838"/>
      <c r="R5838"/>
      <c r="S5838"/>
      <c r="T5838"/>
      <c r="U5838"/>
    </row>
    <row r="5839" spans="1:21" ht="15.75" customHeight="1">
      <c r="A5839"/>
      <c r="B5839"/>
      <c r="C5839"/>
      <c r="D5839"/>
      <c r="E5839"/>
      <c r="F5839"/>
      <c r="G5839"/>
      <c r="H5839"/>
      <c r="I5839" s="8"/>
      <c r="J5839" s="425"/>
      <c r="K5839"/>
      <c r="L5839"/>
      <c r="M5839"/>
      <c r="N5839"/>
      <c r="O5839"/>
      <c r="P5839"/>
      <c r="Q5839"/>
      <c r="R5839"/>
      <c r="S5839"/>
      <c r="T5839"/>
      <c r="U5839"/>
    </row>
    <row r="5840" spans="1:21" ht="15.75" customHeight="1">
      <c r="A5840"/>
      <c r="B5840"/>
      <c r="C5840"/>
      <c r="D5840"/>
      <c r="E5840"/>
      <c r="F5840"/>
      <c r="G5840"/>
      <c r="H5840"/>
      <c r="I5840" s="8"/>
      <c r="J5840" s="425"/>
      <c r="K5840"/>
      <c r="L5840"/>
      <c r="M5840"/>
      <c r="N5840"/>
      <c r="O5840"/>
      <c r="P5840"/>
      <c r="Q5840"/>
      <c r="R5840"/>
      <c r="S5840"/>
      <c r="T5840"/>
      <c r="U5840"/>
    </row>
    <row r="5841" spans="1:21" ht="15.75" customHeight="1">
      <c r="A5841"/>
      <c r="B5841"/>
      <c r="C5841"/>
      <c r="D5841"/>
      <c r="E5841"/>
      <c r="F5841"/>
      <c r="G5841"/>
      <c r="H5841"/>
      <c r="I5841" s="8"/>
      <c r="J5841" s="425"/>
      <c r="K5841"/>
      <c r="L5841"/>
      <c r="M5841"/>
      <c r="N5841"/>
      <c r="O5841"/>
      <c r="P5841"/>
      <c r="Q5841"/>
      <c r="R5841"/>
      <c r="S5841"/>
      <c r="T5841"/>
      <c r="U5841"/>
    </row>
    <row r="5842" spans="1:21" ht="15.75" customHeight="1">
      <c r="A5842"/>
      <c r="B5842"/>
      <c r="C5842"/>
      <c r="D5842"/>
      <c r="E5842"/>
      <c r="F5842"/>
      <c r="G5842"/>
      <c r="H5842"/>
      <c r="I5842" s="8"/>
      <c r="J5842" s="425"/>
      <c r="K5842"/>
      <c r="L5842"/>
      <c r="M5842"/>
      <c r="N5842"/>
      <c r="O5842"/>
      <c r="P5842"/>
      <c r="Q5842"/>
      <c r="R5842"/>
      <c r="S5842"/>
      <c r="T5842"/>
      <c r="U5842"/>
    </row>
    <row r="5843" spans="1:21" ht="15.75" customHeight="1">
      <c r="A5843"/>
      <c r="B5843"/>
      <c r="C5843"/>
      <c r="D5843"/>
      <c r="E5843"/>
      <c r="F5843"/>
      <c r="G5843"/>
      <c r="H5843"/>
      <c r="I5843" s="8"/>
      <c r="J5843" s="425"/>
      <c r="K5843"/>
      <c r="L5843"/>
      <c r="M5843"/>
      <c r="N5843"/>
      <c r="O5843"/>
      <c r="P5843"/>
      <c r="Q5843"/>
      <c r="R5843"/>
      <c r="S5843"/>
      <c r="T5843"/>
      <c r="U5843"/>
    </row>
    <row r="5844" spans="1:21" ht="15.75" customHeight="1">
      <c r="A5844"/>
      <c r="B5844"/>
      <c r="C5844"/>
      <c r="D5844"/>
      <c r="E5844"/>
      <c r="F5844"/>
      <c r="G5844"/>
      <c r="H5844"/>
      <c r="I5844" s="8"/>
      <c r="J5844" s="425"/>
      <c r="K5844"/>
      <c r="L5844"/>
      <c r="M5844"/>
      <c r="N5844"/>
      <c r="O5844"/>
      <c r="P5844"/>
      <c r="Q5844"/>
      <c r="R5844"/>
      <c r="S5844"/>
      <c r="T5844"/>
      <c r="U5844"/>
    </row>
    <row r="5845" spans="1:21" ht="15.75" customHeight="1">
      <c r="A5845"/>
      <c r="B5845"/>
      <c r="C5845"/>
      <c r="D5845"/>
      <c r="E5845"/>
      <c r="F5845"/>
      <c r="G5845"/>
      <c r="H5845"/>
      <c r="I5845" s="8"/>
      <c r="J5845" s="425"/>
      <c r="K5845"/>
      <c r="L5845"/>
      <c r="M5845"/>
      <c r="N5845"/>
      <c r="O5845"/>
      <c r="P5845"/>
      <c r="Q5845"/>
      <c r="R5845"/>
      <c r="S5845"/>
      <c r="T5845"/>
      <c r="U5845"/>
    </row>
    <row r="5846" spans="1:21" ht="15.75" customHeight="1">
      <c r="A5846"/>
      <c r="B5846"/>
      <c r="C5846"/>
      <c r="D5846"/>
      <c r="E5846"/>
      <c r="F5846"/>
      <c r="G5846"/>
      <c r="H5846"/>
      <c r="I5846" s="8"/>
      <c r="J5846" s="425"/>
      <c r="K5846"/>
      <c r="L5846"/>
      <c r="M5846"/>
      <c r="N5846"/>
      <c r="O5846"/>
      <c r="P5846"/>
      <c r="Q5846"/>
      <c r="R5846"/>
      <c r="S5846"/>
      <c r="T5846"/>
      <c r="U5846"/>
    </row>
    <row r="5847" spans="1:21" ht="15.75" customHeight="1">
      <c r="A5847"/>
      <c r="B5847"/>
      <c r="C5847"/>
      <c r="D5847"/>
      <c r="E5847"/>
      <c r="F5847"/>
      <c r="G5847"/>
      <c r="H5847"/>
      <c r="I5847" s="8"/>
      <c r="J5847" s="425"/>
      <c r="K5847"/>
      <c r="L5847"/>
      <c r="M5847"/>
      <c r="N5847"/>
      <c r="O5847"/>
      <c r="P5847"/>
      <c r="Q5847"/>
      <c r="R5847"/>
      <c r="S5847"/>
      <c r="T5847"/>
      <c r="U5847"/>
    </row>
    <row r="5848" spans="1:21" ht="15.75" customHeight="1">
      <c r="A5848"/>
      <c r="B5848"/>
      <c r="C5848"/>
      <c r="D5848"/>
      <c r="E5848"/>
      <c r="F5848"/>
      <c r="G5848"/>
      <c r="H5848"/>
      <c r="I5848" s="8"/>
      <c r="J5848" s="425"/>
      <c r="K5848"/>
      <c r="L5848"/>
      <c r="M5848"/>
      <c r="N5848"/>
      <c r="O5848"/>
      <c r="P5848"/>
      <c r="Q5848"/>
      <c r="R5848"/>
      <c r="S5848"/>
      <c r="T5848"/>
      <c r="U5848"/>
    </row>
    <row r="5849" spans="1:21" ht="15.75" customHeight="1">
      <c r="A5849"/>
      <c r="B5849"/>
      <c r="C5849"/>
      <c r="D5849"/>
      <c r="E5849"/>
      <c r="F5849"/>
      <c r="G5849"/>
      <c r="H5849"/>
      <c r="I5849" s="8"/>
      <c r="J5849" s="425"/>
      <c r="K5849"/>
      <c r="L5849"/>
      <c r="M5849"/>
      <c r="N5849"/>
      <c r="O5849"/>
      <c r="P5849"/>
      <c r="Q5849"/>
      <c r="R5849"/>
      <c r="S5849"/>
      <c r="T5849"/>
      <c r="U5849"/>
    </row>
    <row r="5850" spans="1:21" ht="15.75" customHeight="1">
      <c r="A5850"/>
      <c r="B5850"/>
      <c r="C5850"/>
      <c r="D5850"/>
      <c r="E5850"/>
      <c r="F5850"/>
      <c r="G5850"/>
      <c r="H5850"/>
      <c r="I5850" s="8"/>
      <c r="J5850" s="425"/>
      <c r="K5850"/>
      <c r="L5850"/>
      <c r="M5850"/>
      <c r="N5850"/>
      <c r="O5850"/>
      <c r="P5850"/>
      <c r="Q5850"/>
      <c r="R5850"/>
      <c r="S5850"/>
      <c r="T5850"/>
      <c r="U5850"/>
    </row>
    <row r="5851" spans="1:21" ht="15.75" customHeight="1">
      <c r="A5851"/>
      <c r="B5851"/>
      <c r="C5851"/>
      <c r="D5851"/>
      <c r="E5851"/>
      <c r="F5851"/>
      <c r="G5851"/>
      <c r="H5851"/>
      <c r="I5851" s="8"/>
      <c r="J5851" s="425"/>
      <c r="K5851"/>
      <c r="L5851"/>
      <c r="M5851"/>
      <c r="N5851"/>
      <c r="O5851"/>
      <c r="P5851"/>
      <c r="Q5851"/>
      <c r="R5851"/>
      <c r="S5851"/>
      <c r="T5851"/>
      <c r="U5851"/>
    </row>
    <row r="5852" spans="1:21" ht="15.75" customHeight="1">
      <c r="A5852"/>
      <c r="B5852"/>
      <c r="C5852"/>
      <c r="D5852"/>
      <c r="E5852"/>
      <c r="F5852"/>
      <c r="G5852"/>
      <c r="H5852"/>
      <c r="I5852" s="8"/>
      <c r="J5852" s="425"/>
      <c r="K5852"/>
      <c r="L5852"/>
      <c r="M5852"/>
      <c r="N5852"/>
      <c r="O5852"/>
      <c r="P5852"/>
      <c r="Q5852"/>
      <c r="R5852"/>
      <c r="S5852"/>
      <c r="T5852"/>
      <c r="U5852"/>
    </row>
    <row r="5853" spans="1:21" ht="15.75" customHeight="1">
      <c r="A5853"/>
      <c r="B5853"/>
      <c r="C5853"/>
      <c r="D5853"/>
      <c r="E5853"/>
      <c r="F5853"/>
      <c r="G5853"/>
      <c r="H5853"/>
      <c r="I5853" s="8"/>
      <c r="J5853" s="425"/>
      <c r="K5853"/>
      <c r="L5853"/>
      <c r="M5853"/>
      <c r="N5853"/>
      <c r="O5853"/>
      <c r="P5853"/>
      <c r="Q5853"/>
      <c r="R5853"/>
      <c r="S5853"/>
      <c r="T5853"/>
      <c r="U5853"/>
    </row>
    <row r="5854" spans="1:21" ht="15.75" customHeight="1">
      <c r="A5854"/>
      <c r="B5854"/>
      <c r="C5854"/>
      <c r="D5854"/>
      <c r="E5854"/>
      <c r="F5854"/>
      <c r="G5854"/>
      <c r="H5854"/>
      <c r="I5854" s="8"/>
      <c r="J5854" s="425"/>
      <c r="K5854"/>
      <c r="L5854"/>
      <c r="M5854"/>
      <c r="N5854"/>
      <c r="O5854"/>
      <c r="P5854"/>
      <c r="Q5854"/>
      <c r="R5854"/>
      <c r="S5854"/>
      <c r="T5854"/>
      <c r="U5854"/>
    </row>
    <row r="5855" spans="1:21" ht="15.75" customHeight="1">
      <c r="A5855"/>
      <c r="B5855"/>
      <c r="C5855"/>
      <c r="D5855"/>
      <c r="E5855"/>
      <c r="F5855"/>
      <c r="G5855"/>
      <c r="H5855"/>
      <c r="I5855" s="8"/>
      <c r="J5855" s="425"/>
      <c r="K5855"/>
      <c r="L5855"/>
      <c r="M5855"/>
      <c r="N5855"/>
      <c r="O5855"/>
      <c r="P5855"/>
      <c r="Q5855"/>
      <c r="R5855"/>
      <c r="S5855"/>
      <c r="T5855"/>
      <c r="U5855"/>
    </row>
    <row r="5856" spans="1:21" ht="15.75" customHeight="1">
      <c r="A5856"/>
      <c r="B5856"/>
      <c r="C5856"/>
      <c r="D5856"/>
      <c r="E5856"/>
      <c r="F5856"/>
      <c r="G5856"/>
      <c r="H5856"/>
      <c r="I5856" s="8"/>
      <c r="J5856" s="425"/>
      <c r="K5856"/>
      <c r="L5856"/>
      <c r="M5856"/>
      <c r="N5856"/>
      <c r="O5856"/>
      <c r="P5856"/>
      <c r="Q5856"/>
      <c r="R5856"/>
      <c r="S5856"/>
      <c r="T5856"/>
      <c r="U5856"/>
    </row>
    <row r="5857" spans="1:21" ht="15.75" customHeight="1">
      <c r="A5857"/>
      <c r="B5857"/>
      <c r="C5857"/>
      <c r="D5857"/>
      <c r="E5857"/>
      <c r="F5857"/>
      <c r="G5857"/>
      <c r="H5857"/>
      <c r="I5857" s="8"/>
      <c r="J5857" s="425"/>
      <c r="K5857"/>
      <c r="L5857"/>
      <c r="M5857"/>
      <c r="N5857"/>
      <c r="O5857"/>
      <c r="P5857"/>
      <c r="Q5857"/>
      <c r="R5857"/>
      <c r="S5857"/>
      <c r="T5857"/>
      <c r="U5857"/>
    </row>
    <row r="5858" spans="1:21" ht="15.75" customHeight="1">
      <c r="A5858"/>
      <c r="B5858"/>
      <c r="C5858"/>
      <c r="D5858"/>
      <c r="E5858"/>
      <c r="F5858"/>
      <c r="G5858"/>
      <c r="H5858"/>
      <c r="I5858" s="8"/>
      <c r="J5858" s="425"/>
      <c r="K5858"/>
      <c r="L5858"/>
      <c r="M5858"/>
      <c r="N5858"/>
      <c r="O5858"/>
      <c r="P5858"/>
      <c r="Q5858"/>
      <c r="R5858"/>
      <c r="S5858"/>
      <c r="T5858"/>
      <c r="U5858"/>
    </row>
    <row r="5859" spans="1:21" ht="15.75" customHeight="1">
      <c r="A5859"/>
      <c r="B5859"/>
      <c r="C5859"/>
      <c r="D5859"/>
      <c r="E5859"/>
      <c r="F5859"/>
      <c r="G5859"/>
      <c r="H5859"/>
      <c r="I5859" s="8"/>
      <c r="J5859" s="425"/>
      <c r="K5859"/>
      <c r="L5859"/>
      <c r="M5859"/>
      <c r="N5859"/>
      <c r="O5859"/>
      <c r="P5859"/>
      <c r="Q5859"/>
      <c r="R5859"/>
      <c r="S5859"/>
      <c r="T5859"/>
      <c r="U5859"/>
    </row>
    <row r="5860" spans="1:21" ht="15.75" customHeight="1">
      <c r="A5860"/>
      <c r="B5860"/>
      <c r="C5860"/>
      <c r="D5860"/>
      <c r="E5860"/>
      <c r="F5860"/>
      <c r="G5860"/>
      <c r="H5860"/>
      <c r="I5860" s="8"/>
      <c r="J5860" s="425"/>
      <c r="K5860"/>
      <c r="L5860"/>
      <c r="M5860"/>
      <c r="N5860"/>
      <c r="O5860"/>
      <c r="P5860"/>
      <c r="Q5860"/>
      <c r="R5860"/>
      <c r="S5860"/>
      <c r="T5860"/>
      <c r="U5860"/>
    </row>
    <row r="5861" spans="1:21" ht="15.75" customHeight="1">
      <c r="A5861"/>
      <c r="B5861"/>
      <c r="C5861"/>
      <c r="D5861"/>
      <c r="E5861"/>
      <c r="F5861"/>
      <c r="G5861"/>
      <c r="H5861"/>
      <c r="I5861" s="8"/>
      <c r="J5861" s="425"/>
      <c r="K5861"/>
      <c r="L5861"/>
      <c r="M5861"/>
      <c r="N5861"/>
      <c r="O5861"/>
      <c r="P5861"/>
      <c r="Q5861"/>
      <c r="R5861"/>
      <c r="S5861"/>
      <c r="T5861"/>
      <c r="U5861"/>
    </row>
    <row r="5862" spans="1:21" ht="15.75" customHeight="1">
      <c r="A5862"/>
      <c r="B5862"/>
      <c r="C5862"/>
      <c r="D5862"/>
      <c r="E5862"/>
      <c r="F5862"/>
      <c r="G5862"/>
      <c r="H5862"/>
      <c r="I5862" s="8"/>
      <c r="J5862" s="425"/>
      <c r="K5862"/>
      <c r="L5862"/>
      <c r="M5862"/>
      <c r="N5862"/>
      <c r="O5862"/>
      <c r="P5862"/>
      <c r="Q5862"/>
      <c r="R5862"/>
      <c r="S5862"/>
      <c r="T5862"/>
      <c r="U5862"/>
    </row>
    <row r="5863" spans="1:21" ht="15.75" customHeight="1">
      <c r="A5863"/>
      <c r="B5863"/>
      <c r="C5863"/>
      <c r="D5863"/>
      <c r="E5863"/>
      <c r="F5863"/>
      <c r="G5863"/>
      <c r="H5863"/>
      <c r="I5863" s="8"/>
      <c r="J5863" s="425"/>
      <c r="K5863"/>
      <c r="L5863"/>
      <c r="M5863"/>
      <c r="N5863"/>
      <c r="O5863"/>
      <c r="P5863"/>
      <c r="Q5863"/>
      <c r="R5863"/>
      <c r="S5863"/>
      <c r="T5863"/>
      <c r="U5863"/>
    </row>
    <row r="5864" spans="1:21" ht="15.75" customHeight="1">
      <c r="A5864"/>
      <c r="B5864"/>
      <c r="C5864"/>
      <c r="D5864"/>
      <c r="E5864"/>
      <c r="F5864"/>
      <c r="G5864"/>
      <c r="H5864"/>
      <c r="I5864" s="8"/>
      <c r="J5864" s="425"/>
      <c r="K5864"/>
      <c r="L5864"/>
      <c r="M5864"/>
      <c r="N5864"/>
      <c r="O5864"/>
      <c r="P5864"/>
      <c r="Q5864"/>
      <c r="R5864"/>
      <c r="S5864"/>
      <c r="T5864"/>
      <c r="U5864"/>
    </row>
    <row r="5865" spans="1:21" ht="15.75" customHeight="1">
      <c r="A5865"/>
      <c r="B5865"/>
      <c r="C5865"/>
      <c r="D5865"/>
      <c r="E5865"/>
      <c r="F5865"/>
      <c r="G5865"/>
      <c r="H5865"/>
      <c r="I5865" s="8"/>
      <c r="J5865" s="425"/>
      <c r="K5865"/>
      <c r="L5865"/>
      <c r="M5865"/>
      <c r="N5865"/>
      <c r="O5865"/>
      <c r="P5865"/>
      <c r="Q5865"/>
      <c r="R5865"/>
      <c r="S5865"/>
      <c r="T5865"/>
      <c r="U5865"/>
    </row>
    <row r="5866" spans="1:21" ht="15.75" customHeight="1">
      <c r="A5866"/>
      <c r="B5866"/>
      <c r="C5866"/>
      <c r="D5866"/>
      <c r="E5866"/>
      <c r="F5866"/>
      <c r="G5866"/>
      <c r="H5866"/>
      <c r="I5866" s="8"/>
      <c r="J5866" s="425"/>
      <c r="K5866"/>
      <c r="L5866"/>
      <c r="M5866"/>
      <c r="N5866"/>
      <c r="O5866"/>
      <c r="P5866"/>
      <c r="Q5866"/>
      <c r="R5866"/>
      <c r="S5866"/>
      <c r="T5866"/>
      <c r="U5866"/>
    </row>
    <row r="5867" spans="1:21" ht="15.75" customHeight="1">
      <c r="A5867"/>
      <c r="B5867"/>
      <c r="C5867"/>
      <c r="D5867"/>
      <c r="E5867"/>
      <c r="F5867"/>
      <c r="G5867"/>
      <c r="H5867"/>
      <c r="I5867" s="8"/>
      <c r="J5867" s="425"/>
      <c r="K5867"/>
      <c r="L5867"/>
      <c r="M5867"/>
      <c r="N5867"/>
      <c r="O5867"/>
      <c r="P5867"/>
      <c r="Q5867"/>
      <c r="R5867"/>
      <c r="S5867"/>
      <c r="T5867"/>
      <c r="U5867"/>
    </row>
    <row r="5868" spans="1:21" ht="15.75" customHeight="1">
      <c r="A5868"/>
      <c r="B5868"/>
      <c r="C5868"/>
      <c r="D5868"/>
      <c r="E5868"/>
      <c r="F5868"/>
      <c r="G5868"/>
      <c r="H5868"/>
      <c r="I5868" s="8"/>
      <c r="J5868" s="425"/>
      <c r="K5868"/>
      <c r="L5868"/>
      <c r="M5868"/>
      <c r="N5868"/>
      <c r="O5868"/>
      <c r="P5868"/>
      <c r="Q5868"/>
      <c r="R5868"/>
      <c r="S5868"/>
      <c r="T5868"/>
      <c r="U5868"/>
    </row>
    <row r="5869" spans="1:21" ht="15.75" customHeight="1">
      <c r="A5869"/>
      <c r="B5869"/>
      <c r="C5869"/>
      <c r="D5869"/>
      <c r="E5869"/>
      <c r="F5869"/>
      <c r="G5869"/>
      <c r="H5869"/>
      <c r="I5869" s="8"/>
      <c r="J5869" s="425"/>
      <c r="K5869"/>
      <c r="L5869"/>
      <c r="M5869"/>
      <c r="N5869"/>
      <c r="O5869"/>
      <c r="P5869"/>
      <c r="Q5869"/>
      <c r="R5869"/>
      <c r="S5869"/>
      <c r="T5869"/>
      <c r="U5869"/>
    </row>
    <row r="5870" spans="1:21" ht="15.75" customHeight="1">
      <c r="A5870"/>
      <c r="B5870"/>
      <c r="C5870"/>
      <c r="D5870"/>
      <c r="E5870"/>
      <c r="F5870"/>
      <c r="G5870"/>
      <c r="H5870"/>
      <c r="I5870" s="8"/>
      <c r="J5870" s="425"/>
      <c r="K5870"/>
      <c r="L5870"/>
      <c r="M5870"/>
      <c r="N5870"/>
      <c r="O5870"/>
      <c r="P5870"/>
      <c r="Q5870"/>
      <c r="R5870"/>
      <c r="S5870"/>
      <c r="T5870"/>
      <c r="U5870"/>
    </row>
    <row r="5871" spans="1:21" ht="15.75" customHeight="1">
      <c r="A5871"/>
      <c r="B5871"/>
      <c r="C5871"/>
      <c r="D5871"/>
      <c r="E5871"/>
      <c r="F5871"/>
      <c r="G5871"/>
      <c r="H5871"/>
      <c r="I5871" s="8"/>
      <c r="J5871" s="425"/>
      <c r="K5871"/>
      <c r="L5871"/>
      <c r="M5871"/>
      <c r="N5871"/>
      <c r="O5871"/>
      <c r="P5871"/>
      <c r="Q5871"/>
      <c r="R5871"/>
      <c r="S5871"/>
      <c r="T5871"/>
      <c r="U5871"/>
    </row>
    <row r="5872" spans="1:21" ht="15.75" customHeight="1">
      <c r="A5872"/>
      <c r="B5872"/>
      <c r="C5872"/>
      <c r="D5872"/>
      <c r="E5872"/>
      <c r="F5872"/>
      <c r="G5872"/>
      <c r="H5872"/>
      <c r="I5872" s="8"/>
      <c r="J5872" s="425"/>
      <c r="K5872"/>
      <c r="L5872"/>
      <c r="M5872"/>
      <c r="N5872"/>
      <c r="O5872"/>
      <c r="P5872"/>
      <c r="Q5872"/>
      <c r="R5872"/>
      <c r="S5872"/>
      <c r="T5872"/>
      <c r="U5872"/>
    </row>
    <row r="5873" spans="1:21" ht="15.75" customHeight="1">
      <c r="A5873"/>
      <c r="B5873"/>
      <c r="C5873"/>
      <c r="D5873"/>
      <c r="E5873"/>
      <c r="F5873"/>
      <c r="G5873"/>
      <c r="H5873"/>
      <c r="I5873" s="8"/>
      <c r="J5873" s="425"/>
      <c r="K5873"/>
      <c r="L5873"/>
      <c r="M5873"/>
      <c r="N5873"/>
      <c r="O5873"/>
      <c r="P5873"/>
      <c r="Q5873"/>
      <c r="R5873"/>
      <c r="S5873"/>
      <c r="T5873"/>
      <c r="U5873"/>
    </row>
    <row r="5874" spans="1:21" ht="15.75" customHeight="1">
      <c r="A5874"/>
      <c r="B5874"/>
      <c r="C5874"/>
      <c r="D5874"/>
      <c r="E5874"/>
      <c r="F5874"/>
      <c r="G5874"/>
      <c r="H5874"/>
      <c r="I5874" s="8"/>
      <c r="J5874" s="425"/>
      <c r="K5874"/>
      <c r="L5874"/>
      <c r="M5874"/>
      <c r="N5874"/>
      <c r="O5874"/>
      <c r="P5874"/>
      <c r="Q5874"/>
      <c r="R5874"/>
      <c r="S5874"/>
      <c r="T5874"/>
      <c r="U5874"/>
    </row>
    <row r="5875" spans="1:21" ht="15.75" customHeight="1">
      <c r="A5875"/>
      <c r="B5875"/>
      <c r="C5875"/>
      <c r="D5875"/>
      <c r="E5875"/>
      <c r="F5875"/>
      <c r="G5875"/>
      <c r="H5875"/>
      <c r="I5875" s="8"/>
      <c r="J5875" s="425"/>
      <c r="K5875"/>
      <c r="L5875"/>
      <c r="M5875"/>
      <c r="N5875"/>
      <c r="O5875"/>
      <c r="P5875"/>
      <c r="Q5875"/>
      <c r="R5875"/>
      <c r="S5875"/>
      <c r="T5875"/>
      <c r="U5875"/>
    </row>
    <row r="5876" spans="1:21" ht="15.75" customHeight="1">
      <c r="A5876"/>
      <c r="B5876"/>
      <c r="C5876"/>
      <c r="D5876"/>
      <c r="E5876"/>
      <c r="F5876"/>
      <c r="G5876"/>
      <c r="H5876"/>
      <c r="I5876" s="8"/>
      <c r="J5876" s="425"/>
      <c r="K5876"/>
      <c r="L5876"/>
      <c r="M5876"/>
      <c r="N5876"/>
      <c r="O5876"/>
      <c r="P5876"/>
      <c r="Q5876"/>
      <c r="R5876"/>
      <c r="S5876"/>
      <c r="T5876"/>
      <c r="U5876"/>
    </row>
    <row r="5877" spans="1:21" ht="15.75" customHeight="1">
      <c r="A5877"/>
      <c r="B5877"/>
      <c r="C5877"/>
      <c r="D5877"/>
      <c r="E5877"/>
      <c r="F5877"/>
      <c r="G5877"/>
      <c r="H5877"/>
      <c r="I5877" s="8"/>
      <c r="J5877" s="425"/>
      <c r="K5877"/>
      <c r="L5877"/>
      <c r="M5877"/>
      <c r="N5877"/>
      <c r="O5877"/>
      <c r="P5877"/>
      <c r="Q5877"/>
      <c r="R5877"/>
      <c r="S5877"/>
      <c r="T5877"/>
      <c r="U5877"/>
    </row>
    <row r="5878" spans="1:21" ht="15.75" customHeight="1">
      <c r="A5878"/>
      <c r="B5878"/>
      <c r="C5878"/>
      <c r="D5878"/>
      <c r="E5878"/>
      <c r="F5878"/>
      <c r="G5878"/>
      <c r="H5878"/>
      <c r="I5878" s="8"/>
      <c r="J5878" s="425"/>
      <c r="K5878"/>
      <c r="L5878"/>
      <c r="M5878"/>
      <c r="N5878"/>
      <c r="O5878"/>
      <c r="P5878"/>
      <c r="Q5878"/>
      <c r="R5878"/>
      <c r="S5878"/>
      <c r="T5878"/>
      <c r="U5878"/>
    </row>
    <row r="5879" spans="1:21" ht="15.75" customHeight="1">
      <c r="A5879"/>
      <c r="B5879"/>
      <c r="C5879"/>
      <c r="D5879"/>
      <c r="E5879"/>
      <c r="F5879"/>
      <c r="G5879"/>
      <c r="H5879"/>
      <c r="I5879" s="8"/>
      <c r="J5879" s="425"/>
      <c r="K5879"/>
      <c r="L5879"/>
      <c r="M5879"/>
      <c r="N5879"/>
      <c r="O5879"/>
      <c r="P5879"/>
      <c r="Q5879"/>
      <c r="R5879"/>
      <c r="S5879"/>
      <c r="T5879"/>
      <c r="U5879"/>
    </row>
    <row r="5880" spans="1:21" ht="15.75" customHeight="1">
      <c r="A5880"/>
      <c r="B5880"/>
      <c r="C5880"/>
      <c r="D5880"/>
      <c r="E5880"/>
      <c r="F5880"/>
      <c r="G5880"/>
      <c r="H5880"/>
      <c r="I5880" s="8"/>
      <c r="J5880" s="425"/>
      <c r="K5880"/>
      <c r="L5880"/>
      <c r="M5880"/>
      <c r="N5880"/>
      <c r="O5880"/>
      <c r="P5880"/>
      <c r="Q5880"/>
      <c r="R5880"/>
      <c r="S5880"/>
      <c r="T5880"/>
      <c r="U5880"/>
    </row>
    <row r="5881" spans="1:21" ht="15.75" customHeight="1">
      <c r="A5881"/>
      <c r="B5881"/>
      <c r="C5881"/>
      <c r="D5881"/>
      <c r="E5881"/>
      <c r="F5881"/>
      <c r="G5881"/>
      <c r="H5881"/>
      <c r="I5881" s="8"/>
      <c r="J5881" s="425"/>
      <c r="K5881"/>
      <c r="L5881"/>
      <c r="M5881"/>
      <c r="N5881"/>
      <c r="O5881"/>
      <c r="P5881"/>
      <c r="Q5881"/>
      <c r="R5881"/>
      <c r="S5881"/>
      <c r="T5881"/>
      <c r="U5881"/>
    </row>
    <row r="5882" spans="1:21" ht="15.75" customHeight="1">
      <c r="A5882"/>
      <c r="B5882"/>
      <c r="C5882"/>
      <c r="D5882"/>
      <c r="E5882"/>
      <c r="F5882"/>
      <c r="G5882"/>
      <c r="H5882"/>
      <c r="I5882" s="8"/>
      <c r="J5882" s="425"/>
      <c r="K5882"/>
      <c r="L5882"/>
      <c r="M5882"/>
      <c r="N5882"/>
      <c r="O5882"/>
      <c r="P5882"/>
      <c r="Q5882"/>
      <c r="R5882"/>
      <c r="S5882"/>
      <c r="T5882"/>
      <c r="U5882"/>
    </row>
    <row r="5883" spans="1:21" ht="15.75" customHeight="1">
      <c r="A5883"/>
      <c r="B5883"/>
      <c r="C5883"/>
      <c r="D5883"/>
      <c r="E5883"/>
      <c r="F5883"/>
      <c r="G5883"/>
      <c r="H5883"/>
      <c r="I5883" s="8"/>
      <c r="J5883" s="425"/>
      <c r="K5883"/>
      <c r="L5883"/>
      <c r="M5883"/>
      <c r="N5883"/>
      <c r="O5883"/>
      <c r="P5883"/>
      <c r="Q5883"/>
      <c r="R5883"/>
      <c r="S5883"/>
      <c r="T5883"/>
      <c r="U5883"/>
    </row>
    <row r="5884" spans="1:21" ht="15.75" customHeight="1">
      <c r="A5884"/>
      <c r="B5884"/>
      <c r="C5884"/>
      <c r="D5884"/>
      <c r="E5884"/>
      <c r="F5884"/>
      <c r="G5884"/>
      <c r="H5884"/>
      <c r="I5884" s="8"/>
      <c r="J5884" s="425"/>
      <c r="K5884"/>
      <c r="L5884"/>
      <c r="M5884"/>
      <c r="N5884"/>
      <c r="O5884"/>
      <c r="P5884"/>
      <c r="Q5884"/>
      <c r="R5884"/>
      <c r="S5884"/>
      <c r="T5884"/>
      <c r="U5884"/>
    </row>
    <row r="5885" spans="1:21" ht="15.75" customHeight="1">
      <c r="A5885"/>
      <c r="B5885"/>
      <c r="C5885"/>
      <c r="D5885"/>
      <c r="E5885"/>
      <c r="F5885"/>
      <c r="G5885"/>
      <c r="H5885"/>
      <c r="I5885" s="8"/>
      <c r="J5885" s="425"/>
      <c r="K5885"/>
      <c r="L5885"/>
      <c r="M5885"/>
      <c r="N5885"/>
      <c r="O5885"/>
      <c r="P5885"/>
      <c r="Q5885"/>
      <c r="R5885"/>
      <c r="S5885"/>
      <c r="T5885"/>
      <c r="U5885"/>
    </row>
    <row r="5886" spans="1:21" ht="15.75" customHeight="1">
      <c r="A5886"/>
      <c r="B5886"/>
      <c r="C5886"/>
      <c r="D5886"/>
      <c r="E5886"/>
      <c r="F5886"/>
      <c r="G5886"/>
      <c r="H5886"/>
      <c r="I5886" s="8"/>
      <c r="J5886" s="425"/>
      <c r="K5886"/>
      <c r="L5886"/>
      <c r="M5886"/>
      <c r="N5886"/>
      <c r="O5886"/>
      <c r="P5886"/>
      <c r="Q5886"/>
      <c r="R5886"/>
      <c r="S5886"/>
      <c r="T5886"/>
      <c r="U5886"/>
    </row>
    <row r="5887" spans="1:21" ht="15.75" customHeight="1">
      <c r="A5887"/>
      <c r="B5887"/>
      <c r="C5887"/>
      <c r="D5887"/>
      <c r="E5887"/>
      <c r="F5887"/>
      <c r="G5887"/>
      <c r="H5887"/>
      <c r="I5887" s="8"/>
      <c r="J5887" s="425"/>
      <c r="K5887"/>
      <c r="L5887"/>
      <c r="M5887"/>
      <c r="N5887"/>
      <c r="O5887"/>
      <c r="P5887"/>
      <c r="Q5887"/>
      <c r="R5887"/>
      <c r="S5887"/>
      <c r="T5887"/>
      <c r="U5887"/>
    </row>
    <row r="5888" spans="1:21" ht="15.75" customHeight="1">
      <c r="A5888"/>
      <c r="B5888"/>
      <c r="C5888"/>
      <c r="D5888"/>
      <c r="E5888"/>
      <c r="F5888"/>
      <c r="G5888"/>
      <c r="H5888"/>
      <c r="I5888" s="8"/>
      <c r="J5888" s="425"/>
      <c r="K5888"/>
      <c r="L5888"/>
      <c r="M5888"/>
      <c r="N5888"/>
      <c r="O5888"/>
      <c r="P5888"/>
      <c r="Q5888"/>
      <c r="R5888"/>
      <c r="S5888"/>
      <c r="T5888"/>
      <c r="U5888"/>
    </row>
    <row r="5889" spans="1:21" ht="15.75" customHeight="1">
      <c r="A5889"/>
      <c r="B5889"/>
      <c r="C5889"/>
      <c r="D5889"/>
      <c r="E5889"/>
      <c r="F5889"/>
      <c r="G5889"/>
      <c r="H5889"/>
      <c r="I5889" s="8"/>
      <c r="J5889" s="425"/>
      <c r="K5889"/>
      <c r="L5889"/>
      <c r="M5889"/>
      <c r="N5889"/>
      <c r="O5889"/>
      <c r="P5889"/>
      <c r="Q5889"/>
      <c r="R5889"/>
      <c r="S5889"/>
      <c r="T5889"/>
      <c r="U5889"/>
    </row>
    <row r="5890" spans="1:21" ht="15.75" customHeight="1">
      <c r="A5890"/>
      <c r="B5890"/>
      <c r="C5890"/>
      <c r="D5890"/>
      <c r="E5890"/>
      <c r="F5890"/>
      <c r="G5890"/>
      <c r="H5890"/>
      <c r="I5890" s="8"/>
      <c r="J5890" s="425"/>
      <c r="K5890"/>
      <c r="L5890"/>
      <c r="M5890"/>
      <c r="N5890"/>
      <c r="O5890"/>
      <c r="P5890"/>
      <c r="Q5890"/>
      <c r="R5890"/>
      <c r="S5890"/>
      <c r="T5890"/>
      <c r="U5890"/>
    </row>
    <row r="5891" spans="1:21" ht="15.75" customHeight="1">
      <c r="A5891"/>
      <c r="B5891"/>
      <c r="C5891"/>
      <c r="D5891"/>
      <c r="E5891"/>
      <c r="F5891"/>
      <c r="G5891"/>
      <c r="H5891"/>
      <c r="I5891" s="8"/>
      <c r="J5891" s="425"/>
      <c r="K5891"/>
      <c r="L5891"/>
      <c r="M5891"/>
      <c r="N5891"/>
      <c r="O5891"/>
      <c r="P5891"/>
      <c r="Q5891"/>
      <c r="R5891"/>
      <c r="S5891"/>
      <c r="T5891"/>
      <c r="U5891"/>
    </row>
    <row r="5892" spans="1:21" ht="15.75" customHeight="1">
      <c r="A5892"/>
      <c r="B5892"/>
      <c r="C5892"/>
      <c r="D5892"/>
      <c r="E5892"/>
      <c r="F5892"/>
      <c r="G5892"/>
      <c r="H5892"/>
      <c r="I5892" s="8"/>
      <c r="J5892" s="425"/>
      <c r="K5892"/>
      <c r="L5892"/>
      <c r="M5892"/>
      <c r="N5892"/>
      <c r="O5892"/>
      <c r="P5892"/>
      <c r="Q5892"/>
      <c r="R5892"/>
      <c r="S5892"/>
      <c r="T5892"/>
      <c r="U5892"/>
    </row>
    <row r="5893" spans="1:21" ht="15.75" customHeight="1">
      <c r="A5893"/>
      <c r="B5893"/>
      <c r="C5893"/>
      <c r="D5893"/>
      <c r="E5893"/>
      <c r="F5893"/>
      <c r="G5893"/>
      <c r="H5893"/>
      <c r="I5893" s="8"/>
      <c r="J5893" s="425"/>
      <c r="K5893"/>
      <c r="L5893"/>
      <c r="M5893"/>
      <c r="N5893"/>
      <c r="O5893"/>
      <c r="P5893"/>
      <c r="Q5893"/>
      <c r="R5893"/>
      <c r="S5893"/>
      <c r="T5893"/>
      <c r="U5893"/>
    </row>
    <row r="5894" spans="1:21" ht="15.75" customHeight="1">
      <c r="A5894"/>
      <c r="B5894"/>
      <c r="C5894"/>
      <c r="D5894"/>
      <c r="E5894"/>
      <c r="F5894"/>
      <c r="G5894"/>
      <c r="H5894"/>
      <c r="I5894" s="8"/>
      <c r="J5894" s="425"/>
      <c r="K5894"/>
      <c r="L5894"/>
      <c r="M5894"/>
      <c r="N5894"/>
      <c r="O5894"/>
      <c r="P5894"/>
      <c r="Q5894"/>
      <c r="R5894"/>
      <c r="S5894"/>
      <c r="T5894"/>
      <c r="U5894"/>
    </row>
    <row r="5895" spans="1:21" ht="15.75" customHeight="1">
      <c r="A5895"/>
      <c r="B5895"/>
      <c r="C5895"/>
      <c r="D5895"/>
      <c r="E5895"/>
      <c r="F5895"/>
      <c r="G5895"/>
      <c r="H5895"/>
      <c r="I5895" s="8"/>
      <c r="J5895" s="425"/>
      <c r="K5895"/>
      <c r="L5895"/>
      <c r="M5895"/>
      <c r="N5895"/>
      <c r="O5895"/>
      <c r="P5895"/>
      <c r="Q5895"/>
      <c r="R5895"/>
      <c r="S5895"/>
      <c r="T5895"/>
      <c r="U5895"/>
    </row>
    <row r="5896" spans="1:21" ht="15.75" customHeight="1">
      <c r="A5896"/>
      <c r="B5896"/>
      <c r="C5896"/>
      <c r="D5896"/>
      <c r="E5896"/>
      <c r="F5896"/>
      <c r="G5896"/>
      <c r="H5896"/>
      <c r="I5896" s="8"/>
      <c r="J5896" s="425"/>
      <c r="K5896"/>
      <c r="L5896"/>
      <c r="M5896"/>
      <c r="N5896"/>
      <c r="O5896"/>
      <c r="P5896"/>
      <c r="Q5896"/>
      <c r="R5896"/>
      <c r="S5896"/>
      <c r="T5896"/>
      <c r="U5896"/>
    </row>
    <row r="5897" spans="1:21" ht="15.75" customHeight="1">
      <c r="A5897"/>
      <c r="B5897"/>
      <c r="C5897"/>
      <c r="D5897"/>
      <c r="E5897"/>
      <c r="F5897"/>
      <c r="G5897"/>
      <c r="H5897"/>
      <c r="I5897" s="8"/>
      <c r="J5897" s="425"/>
      <c r="K5897"/>
      <c r="L5897"/>
      <c r="M5897"/>
      <c r="N5897"/>
      <c r="O5897"/>
      <c r="P5897"/>
      <c r="Q5897"/>
      <c r="R5897"/>
      <c r="S5897"/>
      <c r="T5897"/>
      <c r="U5897"/>
    </row>
    <row r="5898" spans="1:21" ht="15.75" customHeight="1">
      <c r="A5898"/>
      <c r="B5898"/>
      <c r="C5898"/>
      <c r="D5898"/>
      <c r="E5898"/>
      <c r="F5898"/>
      <c r="G5898"/>
      <c r="H5898"/>
      <c r="I5898" s="8"/>
      <c r="J5898" s="425"/>
      <c r="K5898"/>
      <c r="L5898"/>
      <c r="M5898"/>
      <c r="N5898"/>
      <c r="O5898"/>
      <c r="P5898"/>
      <c r="Q5898"/>
      <c r="R5898"/>
      <c r="S5898"/>
      <c r="T5898"/>
      <c r="U5898"/>
    </row>
    <row r="5899" spans="1:21" ht="15.75" customHeight="1">
      <c r="A5899"/>
      <c r="B5899"/>
      <c r="C5899"/>
      <c r="D5899"/>
      <c r="E5899"/>
      <c r="F5899"/>
      <c r="G5899"/>
      <c r="H5899"/>
      <c r="I5899" s="8"/>
      <c r="J5899" s="425"/>
      <c r="K5899"/>
      <c r="L5899"/>
      <c r="M5899"/>
      <c r="N5899"/>
      <c r="O5899"/>
      <c r="P5899"/>
      <c r="Q5899"/>
      <c r="R5899"/>
      <c r="S5899"/>
      <c r="T5899"/>
      <c r="U5899"/>
    </row>
    <row r="5900" spans="1:21" ht="15.75" customHeight="1">
      <c r="A5900"/>
      <c r="B5900"/>
      <c r="C5900"/>
      <c r="D5900"/>
      <c r="E5900"/>
      <c r="F5900"/>
      <c r="G5900"/>
      <c r="H5900"/>
      <c r="I5900" s="8"/>
      <c r="J5900" s="425"/>
      <c r="K5900"/>
      <c r="L5900"/>
      <c r="M5900"/>
      <c r="N5900"/>
      <c r="O5900"/>
      <c r="P5900"/>
      <c r="Q5900"/>
      <c r="R5900"/>
      <c r="S5900"/>
      <c r="T5900"/>
      <c r="U5900"/>
    </row>
    <row r="5901" spans="1:21" ht="15.75" customHeight="1">
      <c r="A5901"/>
      <c r="B5901"/>
      <c r="C5901"/>
      <c r="D5901"/>
      <c r="E5901"/>
      <c r="F5901"/>
      <c r="G5901"/>
      <c r="H5901"/>
      <c r="I5901" s="8"/>
      <c r="J5901" s="425"/>
      <c r="K5901"/>
      <c r="L5901"/>
      <c r="M5901"/>
      <c r="N5901"/>
      <c r="O5901"/>
      <c r="P5901"/>
      <c r="Q5901"/>
      <c r="R5901"/>
      <c r="S5901"/>
      <c r="T5901"/>
      <c r="U5901"/>
    </row>
    <row r="5902" spans="1:21" ht="15.75" customHeight="1">
      <c r="A5902"/>
      <c r="B5902"/>
      <c r="C5902"/>
      <c r="D5902"/>
      <c r="E5902"/>
      <c r="F5902"/>
      <c r="G5902"/>
      <c r="H5902"/>
      <c r="I5902" s="8"/>
      <c r="J5902" s="425"/>
      <c r="K5902"/>
      <c r="L5902"/>
      <c r="M5902"/>
      <c r="N5902"/>
      <c r="O5902"/>
      <c r="P5902"/>
      <c r="Q5902"/>
      <c r="R5902"/>
      <c r="S5902"/>
      <c r="T5902"/>
      <c r="U5902"/>
    </row>
    <row r="5903" spans="1:21" ht="15.75" customHeight="1">
      <c r="A5903"/>
      <c r="B5903"/>
      <c r="C5903"/>
      <c r="D5903"/>
      <c r="E5903"/>
      <c r="F5903"/>
      <c r="G5903"/>
      <c r="H5903"/>
      <c r="I5903" s="8"/>
      <c r="J5903" s="425"/>
      <c r="K5903"/>
      <c r="L5903"/>
      <c r="M5903"/>
      <c r="N5903"/>
      <c r="O5903"/>
      <c r="P5903"/>
      <c r="Q5903"/>
      <c r="R5903"/>
      <c r="S5903"/>
      <c r="T5903"/>
      <c r="U5903"/>
    </row>
    <row r="5904" spans="1:21" ht="15.75" customHeight="1">
      <c r="A5904"/>
      <c r="B5904"/>
      <c r="C5904"/>
      <c r="D5904"/>
      <c r="E5904"/>
      <c r="F5904"/>
      <c r="G5904"/>
      <c r="H5904"/>
      <c r="I5904" s="8"/>
      <c r="J5904" s="425"/>
      <c r="K5904"/>
      <c r="L5904"/>
      <c r="M5904"/>
      <c r="N5904"/>
      <c r="O5904"/>
      <c r="P5904"/>
      <c r="Q5904"/>
      <c r="R5904"/>
      <c r="S5904"/>
      <c r="T5904"/>
      <c r="U5904"/>
    </row>
    <row r="5905" spans="1:21" ht="15.75" customHeight="1">
      <c r="A5905"/>
      <c r="B5905"/>
      <c r="C5905"/>
      <c r="D5905"/>
      <c r="E5905"/>
      <c r="F5905"/>
      <c r="G5905"/>
      <c r="H5905"/>
      <c r="I5905" s="8"/>
      <c r="J5905" s="425"/>
      <c r="K5905"/>
      <c r="L5905"/>
      <c r="M5905"/>
      <c r="N5905"/>
      <c r="O5905"/>
      <c r="P5905"/>
      <c r="Q5905"/>
      <c r="R5905"/>
      <c r="S5905"/>
      <c r="T5905"/>
      <c r="U5905"/>
    </row>
    <row r="5906" spans="1:21" ht="15.75" customHeight="1">
      <c r="A5906"/>
      <c r="B5906"/>
      <c r="C5906"/>
      <c r="D5906"/>
      <c r="E5906"/>
      <c r="F5906"/>
      <c r="G5906"/>
      <c r="H5906"/>
      <c r="I5906" s="8"/>
      <c r="J5906" s="425"/>
      <c r="K5906"/>
      <c r="L5906"/>
      <c r="M5906"/>
      <c r="N5906"/>
      <c r="O5906"/>
      <c r="P5906"/>
      <c r="Q5906"/>
      <c r="R5906"/>
      <c r="S5906"/>
      <c r="T5906"/>
      <c r="U5906"/>
    </row>
    <row r="5907" spans="1:21" ht="15.75" customHeight="1">
      <c r="A5907"/>
      <c r="B5907"/>
      <c r="C5907"/>
      <c r="D5907"/>
      <c r="E5907"/>
      <c r="F5907"/>
      <c r="G5907"/>
      <c r="H5907"/>
      <c r="I5907" s="8"/>
      <c r="J5907" s="425"/>
      <c r="K5907"/>
      <c r="L5907"/>
      <c r="M5907"/>
      <c r="N5907"/>
      <c r="O5907"/>
      <c r="P5907"/>
      <c r="Q5907"/>
      <c r="R5907"/>
      <c r="S5907"/>
      <c r="T5907"/>
      <c r="U5907"/>
    </row>
    <row r="5908" spans="1:21" ht="15.75" customHeight="1">
      <c r="A5908"/>
      <c r="B5908"/>
      <c r="C5908"/>
      <c r="D5908"/>
      <c r="E5908"/>
      <c r="F5908"/>
      <c r="G5908"/>
      <c r="H5908"/>
      <c r="I5908" s="8"/>
      <c r="J5908" s="425"/>
      <c r="K5908"/>
      <c r="L5908"/>
      <c r="M5908"/>
      <c r="N5908"/>
      <c r="O5908"/>
      <c r="P5908"/>
      <c r="Q5908"/>
      <c r="R5908"/>
      <c r="S5908"/>
      <c r="T5908"/>
      <c r="U5908"/>
    </row>
    <row r="5909" spans="1:21" ht="15.75" customHeight="1">
      <c r="A5909"/>
      <c r="B5909"/>
      <c r="C5909"/>
      <c r="D5909"/>
      <c r="E5909"/>
      <c r="F5909"/>
      <c r="G5909"/>
      <c r="H5909"/>
      <c r="I5909" s="8"/>
      <c r="J5909" s="425"/>
      <c r="K5909"/>
      <c r="L5909"/>
      <c r="M5909"/>
      <c r="N5909"/>
      <c r="O5909"/>
      <c r="P5909"/>
      <c r="Q5909"/>
      <c r="R5909"/>
      <c r="S5909"/>
      <c r="T5909"/>
      <c r="U5909"/>
    </row>
    <row r="5910" spans="1:21" ht="15.75" customHeight="1">
      <c r="A5910"/>
      <c r="B5910"/>
      <c r="C5910"/>
      <c r="D5910"/>
      <c r="E5910"/>
      <c r="F5910"/>
      <c r="G5910"/>
      <c r="H5910"/>
      <c r="I5910" s="8"/>
      <c r="J5910" s="425"/>
      <c r="K5910"/>
      <c r="L5910"/>
      <c r="M5910"/>
      <c r="N5910"/>
      <c r="O5910"/>
      <c r="P5910"/>
      <c r="Q5910"/>
      <c r="R5910"/>
      <c r="S5910"/>
      <c r="T5910"/>
      <c r="U5910"/>
    </row>
    <row r="5911" spans="1:21" ht="15.75" customHeight="1">
      <c r="A5911"/>
      <c r="B5911"/>
      <c r="C5911"/>
      <c r="D5911"/>
      <c r="E5911"/>
      <c r="F5911"/>
      <c r="G5911"/>
      <c r="H5911"/>
      <c r="I5911" s="8"/>
      <c r="J5911" s="425"/>
      <c r="K5911"/>
      <c r="L5911"/>
      <c r="M5911"/>
      <c r="N5911"/>
      <c r="O5911"/>
      <c r="P5911"/>
      <c r="Q5911"/>
      <c r="R5911"/>
      <c r="S5911"/>
      <c r="T5911"/>
      <c r="U5911"/>
    </row>
    <row r="5912" spans="1:21" ht="15.75" customHeight="1">
      <c r="A5912"/>
      <c r="B5912"/>
      <c r="C5912"/>
      <c r="D5912"/>
      <c r="E5912"/>
      <c r="F5912"/>
      <c r="G5912"/>
      <c r="H5912"/>
      <c r="I5912" s="8"/>
      <c r="J5912" s="425"/>
      <c r="K5912"/>
      <c r="L5912"/>
      <c r="M5912"/>
      <c r="N5912"/>
      <c r="O5912"/>
      <c r="P5912"/>
      <c r="Q5912"/>
      <c r="R5912"/>
      <c r="S5912"/>
      <c r="T5912"/>
      <c r="U5912"/>
    </row>
    <row r="5913" spans="1:21" ht="15.75" customHeight="1">
      <c r="A5913"/>
      <c r="B5913"/>
      <c r="C5913"/>
      <c r="D5913"/>
      <c r="E5913"/>
      <c r="F5913"/>
      <c r="G5913"/>
      <c r="H5913"/>
      <c r="I5913" s="8"/>
      <c r="J5913" s="425"/>
      <c r="K5913"/>
      <c r="L5913"/>
      <c r="M5913"/>
      <c r="N5913"/>
      <c r="O5913"/>
      <c r="P5913"/>
      <c r="Q5913"/>
      <c r="R5913"/>
      <c r="S5913"/>
      <c r="T5913"/>
      <c r="U5913"/>
    </row>
    <row r="5914" spans="1:21" ht="15.75" customHeight="1">
      <c r="A5914"/>
      <c r="B5914"/>
      <c r="C5914"/>
      <c r="D5914"/>
      <c r="E5914"/>
      <c r="F5914"/>
      <c r="G5914"/>
      <c r="H5914"/>
      <c r="I5914" s="8"/>
      <c r="J5914" s="425"/>
      <c r="K5914"/>
      <c r="L5914"/>
      <c r="M5914"/>
      <c r="N5914"/>
      <c r="O5914"/>
      <c r="P5914"/>
      <c r="Q5914"/>
      <c r="R5914"/>
      <c r="S5914"/>
      <c r="T5914"/>
      <c r="U5914"/>
    </row>
    <row r="5915" spans="1:21" ht="15.75" customHeight="1">
      <c r="A5915"/>
      <c r="B5915"/>
      <c r="C5915"/>
      <c r="D5915"/>
      <c r="E5915"/>
      <c r="F5915"/>
      <c r="G5915"/>
      <c r="H5915"/>
      <c r="I5915" s="8"/>
      <c r="J5915" s="425"/>
      <c r="K5915"/>
      <c r="L5915"/>
      <c r="M5915"/>
      <c r="N5915"/>
      <c r="O5915"/>
      <c r="P5915"/>
      <c r="Q5915"/>
      <c r="R5915"/>
      <c r="S5915"/>
      <c r="T5915"/>
      <c r="U5915"/>
    </row>
    <row r="5916" spans="1:21" ht="15.75" customHeight="1">
      <c r="A5916"/>
      <c r="B5916"/>
      <c r="C5916"/>
      <c r="D5916"/>
      <c r="E5916"/>
      <c r="F5916"/>
      <c r="G5916"/>
      <c r="H5916"/>
      <c r="I5916" s="8"/>
      <c r="J5916" s="425"/>
      <c r="K5916"/>
      <c r="L5916"/>
      <c r="M5916"/>
      <c r="N5916"/>
      <c r="O5916"/>
      <c r="P5916"/>
      <c r="Q5916"/>
      <c r="R5916"/>
      <c r="S5916"/>
      <c r="T5916"/>
      <c r="U5916"/>
    </row>
    <row r="5917" spans="1:21" ht="15.75" customHeight="1">
      <c r="A5917"/>
      <c r="B5917"/>
      <c r="C5917"/>
      <c r="D5917"/>
      <c r="E5917"/>
      <c r="F5917"/>
      <c r="G5917"/>
      <c r="H5917"/>
      <c r="I5917" s="8"/>
      <c r="J5917" s="425"/>
      <c r="K5917"/>
      <c r="L5917"/>
      <c r="M5917"/>
      <c r="N5917"/>
      <c r="O5917"/>
      <c r="P5917"/>
      <c r="Q5917"/>
      <c r="R5917"/>
      <c r="S5917"/>
      <c r="T5917"/>
      <c r="U5917"/>
    </row>
    <row r="5918" spans="1:21" ht="15.75" customHeight="1">
      <c r="A5918"/>
      <c r="B5918"/>
      <c r="C5918"/>
      <c r="D5918"/>
      <c r="E5918"/>
      <c r="F5918"/>
      <c r="G5918"/>
      <c r="H5918"/>
      <c r="I5918" s="8"/>
      <c r="J5918" s="425"/>
      <c r="K5918"/>
      <c r="L5918"/>
      <c r="M5918"/>
      <c r="N5918"/>
      <c r="O5918"/>
      <c r="P5918"/>
      <c r="Q5918"/>
      <c r="R5918"/>
      <c r="S5918"/>
      <c r="T5918"/>
      <c r="U5918"/>
    </row>
    <row r="5919" spans="1:21" ht="15.75" customHeight="1">
      <c r="A5919"/>
      <c r="B5919"/>
      <c r="C5919"/>
      <c r="D5919"/>
      <c r="E5919"/>
      <c r="F5919"/>
      <c r="G5919"/>
      <c r="H5919"/>
      <c r="I5919" s="8"/>
      <c r="J5919" s="425"/>
      <c r="K5919"/>
      <c r="L5919"/>
      <c r="M5919"/>
      <c r="N5919"/>
      <c r="O5919"/>
      <c r="P5919"/>
      <c r="Q5919"/>
      <c r="R5919"/>
      <c r="S5919"/>
      <c r="T5919"/>
      <c r="U5919"/>
    </row>
    <row r="5920" spans="1:21" ht="15.75" customHeight="1">
      <c r="A5920"/>
      <c r="B5920"/>
      <c r="C5920"/>
      <c r="D5920"/>
      <c r="E5920"/>
      <c r="F5920"/>
      <c r="G5920"/>
      <c r="H5920"/>
      <c r="I5920" s="8"/>
      <c r="J5920" s="425"/>
      <c r="K5920"/>
      <c r="L5920"/>
      <c r="M5920"/>
      <c r="N5920"/>
      <c r="O5920"/>
      <c r="P5920"/>
      <c r="Q5920"/>
      <c r="R5920"/>
      <c r="S5920"/>
      <c r="T5920"/>
      <c r="U5920"/>
    </row>
    <row r="5921" spans="1:21" ht="15.75" customHeight="1">
      <c r="A5921"/>
      <c r="B5921"/>
      <c r="C5921"/>
      <c r="D5921"/>
      <c r="E5921"/>
      <c r="F5921"/>
      <c r="G5921"/>
      <c r="H5921"/>
      <c r="I5921" s="8"/>
      <c r="J5921" s="425"/>
      <c r="K5921"/>
      <c r="L5921"/>
      <c r="M5921"/>
      <c r="N5921"/>
      <c r="O5921"/>
      <c r="P5921"/>
      <c r="Q5921"/>
      <c r="R5921"/>
      <c r="S5921"/>
      <c r="T5921"/>
      <c r="U5921"/>
    </row>
    <row r="5922" spans="1:21" ht="15.75" customHeight="1">
      <c r="A5922"/>
      <c r="B5922"/>
      <c r="C5922"/>
      <c r="D5922"/>
      <c r="E5922"/>
      <c r="F5922"/>
      <c r="G5922"/>
      <c r="H5922"/>
      <c r="I5922" s="8"/>
      <c r="J5922" s="425"/>
      <c r="K5922"/>
      <c r="L5922"/>
      <c r="M5922"/>
      <c r="N5922"/>
      <c r="O5922"/>
      <c r="P5922"/>
      <c r="Q5922"/>
      <c r="R5922"/>
      <c r="S5922"/>
      <c r="T5922"/>
      <c r="U5922"/>
    </row>
    <row r="5923" spans="1:21" ht="15.75" customHeight="1">
      <c r="A5923"/>
      <c r="B5923"/>
      <c r="C5923"/>
      <c r="D5923"/>
      <c r="E5923"/>
      <c r="F5923"/>
      <c r="G5923"/>
      <c r="H5923"/>
      <c r="I5923" s="8"/>
      <c r="J5923" s="425"/>
      <c r="K5923"/>
      <c r="L5923"/>
      <c r="M5923"/>
      <c r="N5923"/>
      <c r="O5923"/>
      <c r="P5923"/>
      <c r="Q5923"/>
      <c r="R5923"/>
      <c r="S5923"/>
      <c r="T5923"/>
      <c r="U5923"/>
    </row>
    <row r="5924" spans="1:21" ht="15.75" customHeight="1">
      <c r="A5924"/>
      <c r="B5924"/>
      <c r="C5924"/>
      <c r="D5924"/>
      <c r="E5924"/>
      <c r="F5924"/>
      <c r="G5924"/>
      <c r="H5924"/>
      <c r="I5924" s="8"/>
      <c r="J5924" s="425"/>
      <c r="K5924"/>
      <c r="L5924"/>
      <c r="M5924"/>
      <c r="N5924"/>
      <c r="O5924"/>
      <c r="P5924"/>
      <c r="Q5924"/>
      <c r="R5924"/>
      <c r="S5924"/>
      <c r="T5924"/>
      <c r="U5924"/>
    </row>
    <row r="5925" spans="1:21" ht="15.75" customHeight="1">
      <c r="A5925"/>
      <c r="B5925"/>
      <c r="C5925"/>
      <c r="D5925"/>
      <c r="E5925"/>
      <c r="F5925"/>
      <c r="G5925"/>
      <c r="H5925"/>
      <c r="I5925" s="8"/>
      <c r="J5925" s="425"/>
      <c r="K5925"/>
      <c r="L5925"/>
      <c r="M5925"/>
      <c r="N5925"/>
      <c r="O5925"/>
      <c r="P5925"/>
      <c r="Q5925"/>
      <c r="R5925"/>
      <c r="S5925"/>
      <c r="T5925"/>
      <c r="U5925"/>
    </row>
    <row r="5926" spans="1:21" ht="15.75" customHeight="1">
      <c r="A5926"/>
      <c r="B5926"/>
      <c r="C5926"/>
      <c r="D5926"/>
      <c r="E5926"/>
      <c r="F5926"/>
      <c r="G5926"/>
      <c r="H5926"/>
      <c r="I5926" s="8"/>
      <c r="J5926" s="425"/>
      <c r="K5926"/>
      <c r="L5926"/>
      <c r="M5926"/>
      <c r="N5926"/>
      <c r="O5926"/>
      <c r="P5926"/>
      <c r="Q5926"/>
      <c r="R5926"/>
      <c r="S5926"/>
      <c r="T5926"/>
      <c r="U5926"/>
    </row>
    <row r="5927" spans="1:21" ht="15.75" customHeight="1">
      <c r="A5927"/>
      <c r="B5927"/>
      <c r="C5927"/>
      <c r="D5927"/>
      <c r="E5927"/>
      <c r="F5927"/>
      <c r="G5927"/>
      <c r="H5927"/>
      <c r="I5927" s="8"/>
      <c r="J5927" s="425"/>
      <c r="K5927"/>
      <c r="L5927"/>
      <c r="M5927"/>
      <c r="N5927"/>
      <c r="O5927"/>
      <c r="P5927"/>
      <c r="Q5927"/>
      <c r="R5927"/>
      <c r="S5927"/>
      <c r="T5927"/>
      <c r="U5927"/>
    </row>
    <row r="5928" spans="1:21" ht="15.75" customHeight="1">
      <c r="A5928"/>
      <c r="B5928"/>
      <c r="C5928"/>
      <c r="D5928"/>
      <c r="E5928"/>
      <c r="F5928"/>
      <c r="G5928"/>
      <c r="H5928"/>
      <c r="I5928" s="8"/>
      <c r="J5928" s="425"/>
      <c r="K5928"/>
      <c r="L5928"/>
      <c r="M5928"/>
      <c r="N5928"/>
      <c r="O5928"/>
      <c r="P5928"/>
      <c r="Q5928"/>
      <c r="R5928"/>
      <c r="S5928"/>
      <c r="T5928"/>
      <c r="U5928"/>
    </row>
    <row r="5929" spans="1:21" ht="15.75" customHeight="1">
      <c r="A5929"/>
      <c r="B5929"/>
      <c r="C5929"/>
      <c r="D5929"/>
      <c r="E5929"/>
      <c r="F5929"/>
      <c r="G5929"/>
      <c r="H5929"/>
      <c r="I5929" s="8"/>
      <c r="J5929" s="425"/>
      <c r="K5929"/>
      <c r="L5929"/>
      <c r="M5929"/>
      <c r="N5929"/>
      <c r="O5929"/>
      <c r="P5929"/>
      <c r="Q5929"/>
      <c r="R5929"/>
      <c r="S5929"/>
      <c r="T5929"/>
      <c r="U5929"/>
    </row>
    <row r="5930" spans="1:21" ht="15.75" customHeight="1">
      <c r="A5930"/>
      <c r="B5930"/>
      <c r="C5930"/>
      <c r="D5930"/>
      <c r="E5930"/>
      <c r="F5930"/>
      <c r="G5930"/>
      <c r="H5930"/>
      <c r="I5930" s="8"/>
      <c r="J5930" s="425"/>
      <c r="K5930"/>
      <c r="L5930"/>
      <c r="M5930"/>
      <c r="N5930"/>
      <c r="O5930"/>
      <c r="P5930"/>
      <c r="Q5930"/>
      <c r="R5930"/>
      <c r="S5930"/>
      <c r="T5930"/>
      <c r="U5930"/>
    </row>
    <row r="5931" spans="1:21" ht="15.75" customHeight="1">
      <c r="A5931"/>
      <c r="B5931"/>
      <c r="C5931"/>
      <c r="D5931"/>
      <c r="E5931"/>
      <c r="F5931"/>
      <c r="G5931"/>
      <c r="H5931"/>
      <c r="I5931" s="8"/>
      <c r="J5931" s="425"/>
      <c r="K5931"/>
      <c r="L5931"/>
      <c r="M5931"/>
      <c r="N5931"/>
      <c r="O5931"/>
      <c r="P5931"/>
      <c r="Q5931"/>
      <c r="R5931"/>
      <c r="S5931"/>
      <c r="T5931"/>
      <c r="U5931"/>
    </row>
    <row r="5932" spans="1:21" ht="15.75" customHeight="1">
      <c r="A5932"/>
      <c r="B5932"/>
      <c r="C5932"/>
      <c r="D5932"/>
      <c r="E5932"/>
      <c r="F5932"/>
      <c r="G5932"/>
      <c r="H5932"/>
      <c r="I5932" s="8"/>
      <c r="J5932" s="425"/>
      <c r="K5932"/>
      <c r="L5932"/>
      <c r="M5932"/>
      <c r="N5932"/>
      <c r="O5932"/>
      <c r="P5932"/>
      <c r="Q5932"/>
      <c r="R5932"/>
      <c r="S5932"/>
      <c r="T5932"/>
      <c r="U5932"/>
    </row>
    <row r="5933" spans="1:21" ht="15.75" customHeight="1">
      <c r="A5933"/>
      <c r="B5933"/>
      <c r="C5933"/>
      <c r="D5933"/>
      <c r="E5933"/>
      <c r="F5933"/>
      <c r="G5933"/>
      <c r="H5933"/>
      <c r="I5933" s="8"/>
      <c r="J5933" s="425"/>
      <c r="K5933"/>
      <c r="L5933"/>
      <c r="M5933"/>
      <c r="N5933"/>
      <c r="O5933"/>
      <c r="P5933"/>
      <c r="Q5933"/>
      <c r="R5933"/>
      <c r="S5933"/>
      <c r="T5933"/>
      <c r="U5933"/>
    </row>
    <row r="5934" spans="1:21" ht="15.75" customHeight="1">
      <c r="A5934"/>
      <c r="B5934"/>
      <c r="C5934"/>
      <c r="D5934"/>
      <c r="E5934"/>
      <c r="F5934"/>
      <c r="G5934"/>
      <c r="H5934"/>
      <c r="I5934" s="8"/>
      <c r="J5934" s="425"/>
      <c r="K5934"/>
      <c r="L5934"/>
      <c r="M5934"/>
      <c r="N5934"/>
      <c r="O5934"/>
      <c r="P5934"/>
      <c r="Q5934"/>
      <c r="R5934"/>
      <c r="S5934"/>
      <c r="T5934"/>
      <c r="U5934"/>
    </row>
    <row r="5935" spans="1:21" ht="15.75" customHeight="1">
      <c r="A5935"/>
      <c r="B5935"/>
      <c r="C5935"/>
      <c r="D5935"/>
      <c r="E5935"/>
      <c r="F5935"/>
      <c r="G5935"/>
      <c r="H5935"/>
      <c r="I5935" s="8"/>
      <c r="J5935" s="425"/>
      <c r="K5935"/>
      <c r="L5935"/>
      <c r="M5935"/>
      <c r="N5935"/>
      <c r="O5935"/>
      <c r="P5935"/>
      <c r="Q5935"/>
      <c r="R5935"/>
      <c r="S5935"/>
      <c r="T5935"/>
      <c r="U5935"/>
    </row>
    <row r="5936" spans="1:21" ht="15.75" customHeight="1">
      <c r="A5936"/>
      <c r="B5936"/>
      <c r="C5936"/>
      <c r="D5936"/>
      <c r="E5936"/>
      <c r="F5936"/>
      <c r="G5936"/>
      <c r="H5936"/>
      <c r="I5936" s="8"/>
      <c r="J5936" s="425"/>
      <c r="K5936"/>
      <c r="L5936"/>
      <c r="M5936"/>
      <c r="N5936"/>
      <c r="O5936"/>
      <c r="P5936"/>
      <c r="Q5936"/>
      <c r="R5936"/>
      <c r="S5936"/>
      <c r="T5936"/>
      <c r="U5936"/>
    </row>
    <row r="5937" spans="1:21" ht="15.75" customHeight="1">
      <c r="A5937"/>
      <c r="B5937"/>
      <c r="C5937"/>
      <c r="D5937"/>
      <c r="E5937"/>
      <c r="F5937"/>
      <c r="G5937"/>
      <c r="H5937"/>
      <c r="I5937" s="8"/>
      <c r="J5937" s="425"/>
      <c r="K5937"/>
      <c r="L5937"/>
      <c r="M5937"/>
      <c r="N5937"/>
      <c r="O5937"/>
      <c r="P5937"/>
      <c r="Q5937"/>
      <c r="R5937"/>
      <c r="S5937"/>
      <c r="T5937"/>
      <c r="U5937"/>
    </row>
    <row r="5938" spans="1:21" ht="15.75" customHeight="1">
      <c r="A5938"/>
      <c r="B5938"/>
      <c r="C5938"/>
      <c r="D5938"/>
      <c r="E5938"/>
      <c r="F5938"/>
      <c r="G5938"/>
      <c r="H5938"/>
      <c r="I5938" s="8"/>
      <c r="J5938" s="425"/>
      <c r="K5938"/>
      <c r="L5938"/>
      <c r="M5938"/>
      <c r="N5938"/>
      <c r="O5938"/>
      <c r="P5938"/>
      <c r="Q5938"/>
      <c r="R5938"/>
      <c r="S5938"/>
      <c r="T5938"/>
      <c r="U5938"/>
    </row>
    <row r="5939" spans="1:21" ht="15.75" customHeight="1">
      <c r="A5939"/>
      <c r="B5939"/>
      <c r="C5939"/>
      <c r="D5939"/>
      <c r="E5939"/>
      <c r="F5939"/>
      <c r="G5939"/>
      <c r="H5939"/>
      <c r="I5939" s="8"/>
      <c r="J5939" s="425"/>
      <c r="K5939"/>
      <c r="L5939"/>
      <c r="M5939"/>
      <c r="N5939"/>
      <c r="O5939"/>
      <c r="P5939"/>
      <c r="Q5939"/>
      <c r="R5939"/>
      <c r="S5939"/>
      <c r="T5939"/>
      <c r="U5939"/>
    </row>
    <row r="5940" spans="1:21" ht="15.75" customHeight="1">
      <c r="A5940"/>
      <c r="B5940"/>
      <c r="C5940"/>
      <c r="D5940"/>
      <c r="E5940"/>
      <c r="F5940"/>
      <c r="G5940"/>
      <c r="H5940"/>
      <c r="I5940" s="8"/>
      <c r="J5940" s="425"/>
      <c r="K5940"/>
      <c r="L5940"/>
      <c r="M5940"/>
      <c r="N5940"/>
      <c r="O5940"/>
      <c r="P5940"/>
      <c r="Q5940"/>
      <c r="R5940"/>
      <c r="S5940"/>
      <c r="T5940"/>
      <c r="U5940"/>
    </row>
    <row r="5941" spans="1:21" ht="15.75" customHeight="1">
      <c r="A5941"/>
      <c r="B5941"/>
      <c r="C5941"/>
      <c r="D5941"/>
      <c r="E5941"/>
      <c r="F5941"/>
      <c r="G5941"/>
      <c r="H5941"/>
      <c r="I5941" s="8"/>
      <c r="J5941" s="425"/>
      <c r="K5941"/>
      <c r="L5941"/>
      <c r="M5941"/>
      <c r="N5941"/>
      <c r="O5941"/>
      <c r="P5941"/>
      <c r="Q5941"/>
      <c r="R5941"/>
      <c r="S5941"/>
      <c r="T5941"/>
      <c r="U5941"/>
    </row>
    <row r="5942" spans="1:21" ht="15.75" customHeight="1">
      <c r="A5942"/>
      <c r="B5942"/>
      <c r="C5942"/>
      <c r="D5942"/>
      <c r="E5942"/>
      <c r="F5942"/>
      <c r="G5942"/>
      <c r="H5942"/>
      <c r="I5942" s="8"/>
      <c r="J5942" s="425"/>
      <c r="K5942"/>
      <c r="L5942"/>
      <c r="M5942"/>
      <c r="N5942"/>
      <c r="O5942"/>
      <c r="P5942"/>
      <c r="Q5942"/>
      <c r="R5942"/>
      <c r="S5942"/>
      <c r="T5942"/>
      <c r="U5942"/>
    </row>
    <row r="5943" spans="1:21" ht="15.75" customHeight="1">
      <c r="A5943"/>
      <c r="B5943"/>
      <c r="C5943"/>
      <c r="D5943"/>
      <c r="E5943"/>
      <c r="F5943"/>
      <c r="G5943"/>
      <c r="H5943"/>
      <c r="I5943" s="8"/>
      <c r="J5943" s="425"/>
      <c r="K5943"/>
      <c r="L5943"/>
      <c r="M5943"/>
      <c r="N5943"/>
      <c r="O5943"/>
      <c r="P5943"/>
      <c r="Q5943"/>
      <c r="R5943"/>
      <c r="S5943"/>
      <c r="T5943"/>
      <c r="U5943"/>
    </row>
    <row r="5944" spans="1:21" ht="15.75" customHeight="1">
      <c r="A5944"/>
      <c r="B5944"/>
      <c r="C5944"/>
      <c r="D5944"/>
      <c r="E5944"/>
      <c r="F5944"/>
      <c r="G5944"/>
      <c r="H5944"/>
      <c r="I5944" s="8"/>
      <c r="J5944" s="425"/>
      <c r="K5944"/>
      <c r="L5944"/>
      <c r="M5944"/>
      <c r="N5944"/>
      <c r="O5944"/>
      <c r="P5944"/>
      <c r="Q5944"/>
      <c r="R5944"/>
      <c r="S5944"/>
      <c r="T5944"/>
      <c r="U5944"/>
    </row>
    <row r="5945" spans="1:21" ht="15.75" customHeight="1">
      <c r="A5945"/>
      <c r="B5945"/>
      <c r="C5945"/>
      <c r="D5945"/>
      <c r="E5945"/>
      <c r="F5945"/>
      <c r="G5945"/>
      <c r="H5945"/>
      <c r="I5945" s="8"/>
      <c r="J5945" s="425"/>
      <c r="K5945"/>
      <c r="L5945"/>
      <c r="M5945"/>
      <c r="N5945"/>
      <c r="O5945"/>
      <c r="P5945"/>
      <c r="Q5945"/>
      <c r="R5945"/>
      <c r="S5945"/>
      <c r="T5945"/>
      <c r="U5945"/>
    </row>
    <row r="5946" spans="1:21" ht="15.75" customHeight="1">
      <c r="A5946"/>
      <c r="B5946"/>
      <c r="C5946"/>
      <c r="D5946"/>
      <c r="E5946"/>
      <c r="F5946"/>
      <c r="G5946"/>
      <c r="H5946"/>
      <c r="I5946" s="8"/>
      <c r="J5946" s="425"/>
      <c r="K5946"/>
      <c r="L5946"/>
      <c r="M5946"/>
      <c r="N5946"/>
      <c r="O5946"/>
      <c r="P5946"/>
      <c r="Q5946"/>
      <c r="R5946"/>
      <c r="S5946"/>
      <c r="T5946"/>
      <c r="U5946"/>
    </row>
    <row r="5947" spans="1:21" ht="15.75" customHeight="1">
      <c r="A5947"/>
      <c r="B5947"/>
      <c r="C5947"/>
      <c r="D5947"/>
      <c r="E5947"/>
      <c r="F5947"/>
      <c r="G5947"/>
      <c r="H5947"/>
      <c r="I5947" s="8"/>
      <c r="J5947" s="425"/>
      <c r="K5947"/>
      <c r="L5947"/>
      <c r="M5947"/>
      <c r="N5947"/>
      <c r="O5947"/>
      <c r="P5947"/>
      <c r="Q5947"/>
      <c r="R5947"/>
      <c r="S5947"/>
      <c r="T5947"/>
      <c r="U5947"/>
    </row>
    <row r="5948" spans="1:21" ht="15.75" customHeight="1">
      <c r="A5948"/>
      <c r="B5948"/>
      <c r="C5948"/>
      <c r="D5948"/>
      <c r="E5948"/>
      <c r="F5948"/>
      <c r="G5948"/>
      <c r="H5948"/>
      <c r="I5948" s="8"/>
      <c r="J5948" s="425"/>
      <c r="K5948"/>
      <c r="L5948"/>
      <c r="M5948"/>
      <c r="N5948"/>
      <c r="O5948"/>
      <c r="P5948"/>
      <c r="Q5948"/>
      <c r="R5948"/>
      <c r="S5948"/>
      <c r="T5948"/>
      <c r="U5948"/>
    </row>
    <row r="5949" spans="1:21" ht="15.75" customHeight="1">
      <c r="A5949"/>
      <c r="B5949"/>
      <c r="C5949"/>
      <c r="D5949"/>
      <c r="E5949"/>
      <c r="F5949"/>
      <c r="G5949"/>
      <c r="H5949"/>
      <c r="I5949" s="8"/>
      <c r="J5949" s="425"/>
      <c r="K5949"/>
      <c r="L5949"/>
      <c r="M5949"/>
      <c r="N5949"/>
      <c r="O5949"/>
      <c r="P5949"/>
      <c r="Q5949"/>
      <c r="R5949"/>
      <c r="S5949"/>
      <c r="T5949"/>
      <c r="U5949"/>
    </row>
    <row r="5950" spans="1:21" ht="15.75" customHeight="1">
      <c r="A5950"/>
      <c r="B5950"/>
      <c r="C5950"/>
      <c r="D5950"/>
      <c r="E5950"/>
      <c r="F5950"/>
      <c r="G5950"/>
      <c r="H5950"/>
      <c r="I5950" s="8"/>
      <c r="J5950" s="425"/>
      <c r="K5950"/>
      <c r="L5950"/>
      <c r="M5950"/>
      <c r="N5950"/>
      <c r="O5950"/>
      <c r="P5950"/>
      <c r="Q5950"/>
      <c r="R5950"/>
      <c r="S5950"/>
      <c r="T5950"/>
      <c r="U5950"/>
    </row>
    <row r="5951" spans="1:21" ht="15.75" customHeight="1">
      <c r="A5951"/>
      <c r="B5951"/>
      <c r="C5951"/>
      <c r="D5951"/>
      <c r="E5951"/>
      <c r="F5951"/>
      <c r="G5951"/>
      <c r="H5951"/>
      <c r="I5951" s="8"/>
      <c r="J5951" s="425"/>
      <c r="K5951"/>
      <c r="L5951"/>
      <c r="M5951"/>
      <c r="N5951"/>
      <c r="O5951"/>
      <c r="P5951"/>
      <c r="Q5951"/>
      <c r="R5951"/>
      <c r="S5951"/>
      <c r="T5951"/>
      <c r="U5951"/>
    </row>
    <row r="5952" spans="1:21" ht="15.75" customHeight="1">
      <c r="A5952"/>
      <c r="B5952"/>
      <c r="C5952"/>
      <c r="D5952"/>
      <c r="E5952"/>
      <c r="F5952"/>
      <c r="G5952"/>
      <c r="H5952"/>
      <c r="I5952" s="8"/>
      <c r="J5952" s="425"/>
      <c r="K5952"/>
      <c r="L5952"/>
      <c r="M5952"/>
      <c r="N5952"/>
      <c r="O5952"/>
      <c r="P5952"/>
      <c r="Q5952"/>
      <c r="R5952"/>
      <c r="S5952"/>
      <c r="T5952"/>
      <c r="U5952"/>
    </row>
    <row r="5953" spans="1:21" ht="15.75" customHeight="1">
      <c r="A5953"/>
      <c r="B5953"/>
      <c r="C5953"/>
      <c r="D5953"/>
      <c r="E5953"/>
      <c r="F5953"/>
      <c r="G5953"/>
      <c r="H5953"/>
      <c r="I5953" s="8"/>
      <c r="J5953" s="425"/>
      <c r="K5953"/>
      <c r="L5953"/>
      <c r="M5953"/>
      <c r="N5953"/>
      <c r="O5953"/>
      <c r="P5953"/>
      <c r="Q5953"/>
      <c r="R5953"/>
      <c r="S5953"/>
      <c r="T5953"/>
      <c r="U5953"/>
    </row>
    <row r="5954" spans="1:21" ht="15.75" customHeight="1">
      <c r="A5954"/>
      <c r="B5954"/>
      <c r="C5954"/>
      <c r="D5954"/>
      <c r="E5954"/>
      <c r="F5954"/>
      <c r="G5954"/>
      <c r="H5954"/>
      <c r="I5954" s="8"/>
      <c r="J5954" s="425"/>
      <c r="K5954"/>
      <c r="L5954"/>
      <c r="M5954"/>
      <c r="N5954"/>
      <c r="O5954"/>
      <c r="P5954"/>
      <c r="Q5954"/>
      <c r="R5954"/>
      <c r="S5954"/>
      <c r="T5954"/>
      <c r="U5954"/>
    </row>
    <row r="5955" spans="1:21" ht="15.75" customHeight="1">
      <c r="A5955"/>
      <c r="B5955"/>
      <c r="C5955"/>
      <c r="D5955"/>
      <c r="E5955"/>
      <c r="F5955"/>
      <c r="G5955"/>
      <c r="H5955"/>
      <c r="I5955" s="8"/>
      <c r="J5955" s="425"/>
      <c r="K5955"/>
      <c r="L5955"/>
      <c r="M5955"/>
      <c r="N5955"/>
      <c r="O5955"/>
      <c r="P5955"/>
      <c r="Q5955"/>
      <c r="R5955"/>
      <c r="S5955"/>
      <c r="T5955"/>
      <c r="U5955"/>
    </row>
    <row r="5956" spans="1:21" ht="15.75" customHeight="1">
      <c r="A5956"/>
      <c r="B5956"/>
      <c r="C5956"/>
      <c r="D5956"/>
      <c r="E5956"/>
      <c r="F5956"/>
      <c r="G5956"/>
      <c r="H5956"/>
      <c r="I5956" s="8"/>
      <c r="J5956" s="425"/>
      <c r="K5956"/>
      <c r="L5956"/>
      <c r="M5956"/>
      <c r="N5956"/>
      <c r="O5956"/>
      <c r="P5956"/>
      <c r="Q5956"/>
      <c r="R5956"/>
      <c r="S5956"/>
      <c r="T5956"/>
      <c r="U5956"/>
    </row>
    <row r="5957" spans="1:21" ht="15.75" customHeight="1">
      <c r="A5957"/>
      <c r="B5957"/>
      <c r="C5957"/>
      <c r="D5957"/>
      <c r="E5957"/>
      <c r="F5957"/>
      <c r="G5957"/>
      <c r="H5957"/>
      <c r="I5957" s="8"/>
      <c r="J5957" s="425"/>
      <c r="K5957"/>
      <c r="L5957"/>
      <c r="M5957"/>
      <c r="N5957"/>
      <c r="O5957"/>
      <c r="P5957"/>
      <c r="Q5957"/>
      <c r="R5957"/>
      <c r="S5957"/>
      <c r="T5957"/>
      <c r="U5957"/>
    </row>
    <row r="5958" spans="1:21" ht="15.75" customHeight="1">
      <c r="A5958"/>
      <c r="B5958"/>
      <c r="C5958"/>
      <c r="D5958"/>
      <c r="E5958"/>
      <c r="F5958"/>
      <c r="G5958"/>
      <c r="H5958"/>
      <c r="I5958" s="8"/>
      <c r="J5958" s="425"/>
      <c r="K5958"/>
      <c r="L5958"/>
      <c r="M5958"/>
      <c r="N5958"/>
      <c r="O5958"/>
      <c r="P5958"/>
      <c r="Q5958"/>
      <c r="R5958"/>
      <c r="S5958"/>
      <c r="T5958"/>
      <c r="U5958"/>
    </row>
    <row r="5959" spans="1:21" ht="15.75" customHeight="1">
      <c r="A5959"/>
      <c r="B5959"/>
      <c r="C5959"/>
      <c r="D5959"/>
      <c r="E5959"/>
      <c r="F5959"/>
      <c r="G5959"/>
      <c r="H5959"/>
      <c r="I5959" s="8"/>
      <c r="J5959" s="425"/>
      <c r="K5959"/>
      <c r="L5959"/>
      <c r="M5959"/>
      <c r="N5959"/>
      <c r="O5959"/>
      <c r="P5959"/>
      <c r="Q5959"/>
      <c r="R5959"/>
      <c r="S5959"/>
      <c r="T5959"/>
      <c r="U5959"/>
    </row>
    <row r="5960" spans="1:21" ht="15.75" customHeight="1">
      <c r="A5960"/>
      <c r="B5960"/>
      <c r="C5960"/>
      <c r="D5960"/>
      <c r="E5960"/>
      <c r="F5960"/>
      <c r="G5960"/>
      <c r="H5960"/>
      <c r="I5960" s="8"/>
      <c r="J5960" s="425"/>
      <c r="K5960"/>
      <c r="L5960"/>
      <c r="M5960"/>
      <c r="N5960"/>
      <c r="O5960"/>
      <c r="P5960"/>
      <c r="Q5960"/>
      <c r="R5960"/>
      <c r="S5960"/>
      <c r="T5960"/>
      <c r="U5960"/>
    </row>
    <row r="5961" spans="1:21" ht="15.75" customHeight="1">
      <c r="A5961"/>
      <c r="B5961"/>
      <c r="C5961"/>
      <c r="D5961"/>
      <c r="E5961"/>
      <c r="F5961"/>
      <c r="G5961"/>
      <c r="H5961"/>
      <c r="I5961" s="8"/>
      <c r="J5961" s="425"/>
      <c r="K5961"/>
      <c r="L5961"/>
      <c r="M5961"/>
      <c r="N5961"/>
      <c r="O5961"/>
      <c r="P5961"/>
      <c r="Q5961"/>
      <c r="R5961"/>
      <c r="S5961"/>
      <c r="T5961"/>
      <c r="U5961"/>
    </row>
    <row r="5962" spans="1:21" ht="15.75" customHeight="1">
      <c r="A5962"/>
      <c r="B5962"/>
      <c r="C5962"/>
      <c r="D5962"/>
      <c r="E5962"/>
      <c r="F5962"/>
      <c r="G5962"/>
      <c r="H5962"/>
      <c r="I5962" s="8"/>
      <c r="J5962" s="425"/>
      <c r="K5962"/>
      <c r="L5962"/>
      <c r="M5962"/>
      <c r="N5962"/>
      <c r="O5962"/>
      <c r="P5962"/>
      <c r="Q5962"/>
      <c r="R5962"/>
      <c r="S5962"/>
      <c r="T5962"/>
      <c r="U5962"/>
    </row>
    <row r="5963" spans="1:21" ht="15.75" customHeight="1">
      <c r="A5963"/>
      <c r="B5963"/>
      <c r="C5963"/>
      <c r="D5963"/>
      <c r="E5963"/>
      <c r="F5963"/>
      <c r="G5963"/>
      <c r="H5963"/>
      <c r="I5963" s="8"/>
      <c r="J5963" s="425"/>
      <c r="K5963"/>
      <c r="L5963"/>
      <c r="M5963"/>
      <c r="N5963"/>
      <c r="O5963"/>
      <c r="P5963"/>
      <c r="Q5963"/>
      <c r="R5963"/>
      <c r="S5963"/>
      <c r="T5963"/>
      <c r="U5963"/>
    </row>
    <row r="5964" spans="1:21" ht="15.75" customHeight="1">
      <c r="A5964"/>
      <c r="B5964"/>
      <c r="C5964"/>
      <c r="D5964"/>
      <c r="E5964"/>
      <c r="F5964"/>
      <c r="G5964"/>
      <c r="H5964"/>
      <c r="I5964" s="8"/>
      <c r="J5964" s="425"/>
      <c r="K5964"/>
      <c r="L5964"/>
      <c r="M5964"/>
      <c r="N5964"/>
      <c r="O5964"/>
      <c r="P5964"/>
      <c r="Q5964"/>
      <c r="R5964"/>
      <c r="S5964"/>
      <c r="T5964"/>
      <c r="U5964"/>
    </row>
    <row r="5965" spans="1:21" ht="15.75" customHeight="1">
      <c r="A5965"/>
      <c r="B5965"/>
      <c r="C5965"/>
      <c r="D5965"/>
      <c r="E5965"/>
      <c r="F5965"/>
      <c r="G5965"/>
      <c r="H5965"/>
      <c r="I5965" s="8"/>
      <c r="J5965" s="425"/>
      <c r="K5965"/>
      <c r="L5965"/>
      <c r="M5965"/>
      <c r="N5965"/>
      <c r="O5965"/>
      <c r="P5965"/>
      <c r="Q5965"/>
      <c r="R5965"/>
      <c r="S5965"/>
      <c r="T5965"/>
      <c r="U5965"/>
    </row>
    <row r="5966" spans="1:21" ht="15.75" customHeight="1">
      <c r="A5966"/>
      <c r="B5966"/>
      <c r="C5966"/>
      <c r="D5966"/>
      <c r="E5966"/>
      <c r="F5966"/>
      <c r="G5966"/>
      <c r="H5966"/>
      <c r="I5966" s="8"/>
      <c r="J5966" s="425"/>
      <c r="K5966"/>
      <c r="L5966"/>
      <c r="M5966"/>
      <c r="N5966"/>
      <c r="O5966"/>
      <c r="P5966"/>
      <c r="Q5966"/>
      <c r="R5966"/>
      <c r="S5966"/>
      <c r="T5966"/>
      <c r="U5966"/>
    </row>
    <row r="5967" spans="1:21" ht="15.75" customHeight="1">
      <c r="A5967"/>
      <c r="B5967"/>
      <c r="C5967"/>
      <c r="D5967"/>
      <c r="E5967"/>
      <c r="F5967"/>
      <c r="G5967"/>
      <c r="H5967"/>
      <c r="I5967" s="8"/>
      <c r="J5967" s="425"/>
      <c r="K5967"/>
      <c r="L5967"/>
      <c r="M5967"/>
      <c r="N5967"/>
      <c r="O5967"/>
      <c r="P5967"/>
      <c r="Q5967"/>
      <c r="R5967"/>
      <c r="S5967"/>
      <c r="T5967"/>
      <c r="U5967"/>
    </row>
    <row r="5968" spans="1:21" ht="15.75" customHeight="1">
      <c r="A5968"/>
      <c r="B5968"/>
      <c r="C5968"/>
      <c r="D5968"/>
      <c r="E5968"/>
      <c r="F5968"/>
      <c r="G5968"/>
      <c r="H5968"/>
      <c r="I5968" s="8"/>
      <c r="J5968" s="425"/>
      <c r="K5968"/>
      <c r="L5968"/>
      <c r="M5968"/>
      <c r="N5968"/>
      <c r="O5968"/>
      <c r="P5968"/>
      <c r="Q5968"/>
      <c r="R5968"/>
      <c r="S5968"/>
      <c r="T5968"/>
      <c r="U5968"/>
    </row>
    <row r="5969" spans="1:21" ht="15.75" customHeight="1">
      <c r="A5969"/>
      <c r="B5969"/>
      <c r="C5969"/>
      <c r="D5969"/>
      <c r="E5969"/>
      <c r="F5969"/>
      <c r="G5969"/>
      <c r="H5969"/>
      <c r="I5969" s="8"/>
      <c r="J5969" s="425"/>
      <c r="K5969"/>
      <c r="L5969"/>
      <c r="M5969"/>
      <c r="N5969"/>
      <c r="O5969"/>
      <c r="P5969"/>
      <c r="Q5969"/>
      <c r="R5969"/>
      <c r="S5969"/>
      <c r="T5969"/>
      <c r="U5969"/>
    </row>
    <row r="5970" spans="1:21" ht="15.75" customHeight="1">
      <c r="A5970"/>
      <c r="B5970"/>
      <c r="C5970"/>
      <c r="D5970"/>
      <c r="E5970"/>
      <c r="F5970"/>
      <c r="G5970"/>
      <c r="H5970"/>
      <c r="I5970" s="8"/>
      <c r="J5970" s="425"/>
      <c r="K5970"/>
      <c r="L5970"/>
      <c r="M5970"/>
      <c r="N5970"/>
      <c r="O5970"/>
      <c r="P5970"/>
      <c r="Q5970"/>
      <c r="R5970"/>
      <c r="S5970"/>
      <c r="T5970"/>
      <c r="U5970"/>
    </row>
    <row r="5971" spans="1:21" ht="15.75" customHeight="1">
      <c r="A5971"/>
      <c r="B5971"/>
      <c r="C5971"/>
      <c r="D5971"/>
      <c r="E5971"/>
      <c r="F5971"/>
      <c r="G5971"/>
      <c r="H5971"/>
      <c r="I5971" s="8"/>
      <c r="J5971" s="425"/>
      <c r="K5971"/>
      <c r="L5971"/>
      <c r="M5971"/>
      <c r="N5971"/>
      <c r="O5971"/>
      <c r="P5971"/>
      <c r="Q5971"/>
      <c r="R5971"/>
      <c r="S5971"/>
      <c r="T5971"/>
      <c r="U5971"/>
    </row>
    <row r="5972" spans="1:21" ht="15.75" customHeight="1">
      <c r="A5972"/>
      <c r="B5972"/>
      <c r="C5972"/>
      <c r="D5972"/>
      <c r="E5972"/>
      <c r="F5972"/>
      <c r="G5972"/>
      <c r="H5972"/>
      <c r="I5972" s="8"/>
      <c r="J5972" s="425"/>
      <c r="K5972"/>
      <c r="L5972"/>
      <c r="M5972"/>
      <c r="N5972"/>
      <c r="O5972"/>
      <c r="P5972"/>
      <c r="Q5972"/>
      <c r="R5972"/>
      <c r="S5972"/>
      <c r="T5972"/>
      <c r="U5972"/>
    </row>
    <row r="5973" spans="1:21" ht="15.75" customHeight="1">
      <c r="A5973"/>
      <c r="B5973"/>
      <c r="C5973"/>
      <c r="D5973"/>
      <c r="E5973"/>
      <c r="F5973"/>
      <c r="G5973"/>
      <c r="H5973"/>
      <c r="I5973" s="8"/>
      <c r="J5973" s="425"/>
      <c r="K5973"/>
      <c r="L5973"/>
      <c r="M5973"/>
      <c r="N5973"/>
      <c r="O5973"/>
      <c r="P5973"/>
      <c r="Q5973"/>
      <c r="R5973"/>
      <c r="S5973"/>
      <c r="T5973"/>
      <c r="U5973"/>
    </row>
    <row r="5974" spans="1:21" ht="15.75" customHeight="1">
      <c r="A5974"/>
      <c r="B5974"/>
      <c r="C5974"/>
      <c r="D5974"/>
      <c r="E5974"/>
      <c r="F5974"/>
      <c r="G5974"/>
      <c r="H5974"/>
      <c r="I5974" s="8"/>
      <c r="J5974" s="425"/>
      <c r="K5974"/>
      <c r="L5974"/>
      <c r="M5974"/>
      <c r="N5974"/>
      <c r="O5974"/>
      <c r="P5974"/>
      <c r="Q5974"/>
      <c r="R5974"/>
      <c r="S5974"/>
      <c r="T5974"/>
      <c r="U5974"/>
    </row>
    <row r="5975" spans="1:21" ht="15.75" customHeight="1">
      <c r="A5975"/>
      <c r="B5975"/>
      <c r="C5975"/>
      <c r="D5975"/>
      <c r="E5975"/>
      <c r="F5975"/>
      <c r="G5975"/>
      <c r="H5975"/>
      <c r="I5975" s="8"/>
      <c r="J5975" s="425"/>
      <c r="K5975"/>
      <c r="L5975"/>
      <c r="M5975"/>
      <c r="N5975"/>
      <c r="O5975"/>
      <c r="P5975"/>
      <c r="Q5975"/>
      <c r="R5975"/>
      <c r="S5975"/>
      <c r="T5975"/>
      <c r="U5975"/>
    </row>
    <row r="5976" spans="1:21" ht="15.75" customHeight="1">
      <c r="A5976"/>
      <c r="B5976"/>
      <c r="C5976"/>
      <c r="D5976"/>
      <c r="E5976"/>
      <c r="F5976"/>
      <c r="G5976"/>
      <c r="H5976"/>
      <c r="I5976" s="8"/>
      <c r="J5976" s="425"/>
      <c r="K5976"/>
      <c r="L5976"/>
      <c r="M5976"/>
      <c r="N5976"/>
      <c r="O5976"/>
      <c r="P5976"/>
      <c r="Q5976"/>
      <c r="R5976"/>
      <c r="S5976"/>
      <c r="T5976"/>
      <c r="U5976"/>
    </row>
    <row r="5977" spans="1:21" ht="15.75" customHeight="1">
      <c r="A5977"/>
      <c r="B5977"/>
      <c r="C5977"/>
      <c r="D5977"/>
      <c r="E5977"/>
      <c r="F5977"/>
      <c r="G5977"/>
      <c r="H5977"/>
      <c r="I5977" s="8"/>
      <c r="J5977" s="425"/>
      <c r="K5977"/>
      <c r="L5977"/>
      <c r="M5977"/>
      <c r="N5977"/>
      <c r="O5977"/>
      <c r="P5977"/>
      <c r="Q5977"/>
      <c r="R5977"/>
      <c r="S5977"/>
      <c r="T5977"/>
      <c r="U5977"/>
    </row>
    <row r="5978" spans="1:21" ht="15.75" customHeight="1">
      <c r="A5978"/>
      <c r="B5978"/>
      <c r="C5978"/>
      <c r="D5978"/>
      <c r="E5978"/>
      <c r="F5978"/>
      <c r="G5978"/>
      <c r="H5978"/>
      <c r="I5978" s="8"/>
      <c r="J5978" s="425"/>
      <c r="K5978"/>
      <c r="L5978"/>
      <c r="M5978"/>
      <c r="N5978"/>
      <c r="O5978"/>
      <c r="P5978"/>
      <c r="Q5978"/>
      <c r="R5978"/>
      <c r="S5978"/>
      <c r="T5978"/>
      <c r="U5978"/>
    </row>
    <row r="5979" spans="1:21" ht="15.75" customHeight="1">
      <c r="A5979"/>
      <c r="B5979"/>
      <c r="C5979"/>
      <c r="D5979"/>
      <c r="E5979"/>
      <c r="F5979"/>
      <c r="G5979"/>
      <c r="H5979"/>
      <c r="I5979" s="8"/>
      <c r="J5979" s="425"/>
      <c r="K5979"/>
      <c r="L5979"/>
      <c r="M5979"/>
      <c r="N5979"/>
      <c r="O5979"/>
      <c r="P5979"/>
      <c r="Q5979"/>
      <c r="R5979"/>
      <c r="S5979"/>
      <c r="T5979"/>
      <c r="U5979"/>
    </row>
    <row r="5980" spans="1:21" ht="15.75" customHeight="1">
      <c r="A5980"/>
      <c r="B5980"/>
      <c r="C5980"/>
      <c r="D5980"/>
      <c r="E5980"/>
      <c r="F5980"/>
      <c r="G5980"/>
      <c r="H5980"/>
      <c r="I5980" s="8"/>
      <c r="J5980" s="425"/>
      <c r="K5980"/>
      <c r="L5980"/>
      <c r="M5980"/>
      <c r="N5980"/>
      <c r="O5980"/>
      <c r="P5980"/>
      <c r="Q5980"/>
      <c r="R5980"/>
      <c r="S5980"/>
      <c r="T5980"/>
      <c r="U5980"/>
    </row>
    <row r="5981" spans="1:21" ht="15.75" customHeight="1">
      <c r="A5981"/>
      <c r="B5981"/>
      <c r="C5981"/>
      <c r="D5981"/>
      <c r="E5981"/>
      <c r="F5981"/>
      <c r="G5981"/>
      <c r="H5981"/>
      <c r="I5981" s="8"/>
      <c r="J5981" s="425"/>
      <c r="K5981"/>
      <c r="L5981"/>
      <c r="M5981"/>
      <c r="N5981"/>
      <c r="O5981"/>
      <c r="P5981"/>
      <c r="Q5981"/>
      <c r="R5981"/>
      <c r="S5981"/>
      <c r="T5981"/>
      <c r="U5981"/>
    </row>
    <row r="5982" spans="1:21" ht="15.75" customHeight="1">
      <c r="A5982"/>
      <c r="B5982"/>
      <c r="C5982"/>
      <c r="D5982"/>
      <c r="E5982"/>
      <c r="F5982"/>
      <c r="G5982"/>
      <c r="H5982"/>
      <c r="I5982" s="8"/>
      <c r="J5982" s="425"/>
      <c r="K5982"/>
      <c r="L5982"/>
      <c r="M5982"/>
      <c r="N5982"/>
      <c r="O5982"/>
      <c r="P5982"/>
      <c r="Q5982"/>
      <c r="R5982"/>
      <c r="S5982"/>
      <c r="T5982"/>
      <c r="U5982"/>
    </row>
    <row r="5983" spans="1:21" ht="15.75" customHeight="1">
      <c r="A5983"/>
      <c r="B5983"/>
      <c r="C5983"/>
      <c r="D5983"/>
      <c r="E5983"/>
      <c r="F5983"/>
      <c r="G5983"/>
      <c r="H5983"/>
      <c r="I5983" s="8"/>
      <c r="J5983" s="425"/>
      <c r="K5983"/>
      <c r="L5983"/>
      <c r="M5983"/>
      <c r="N5983"/>
      <c r="O5983"/>
      <c r="P5983"/>
      <c r="Q5983"/>
      <c r="R5983"/>
      <c r="S5983"/>
      <c r="T5983"/>
      <c r="U5983"/>
    </row>
    <row r="5984" spans="1:21" ht="15.75" customHeight="1">
      <c r="A5984"/>
      <c r="B5984"/>
      <c r="C5984"/>
      <c r="D5984"/>
      <c r="E5984"/>
      <c r="F5984"/>
      <c r="G5984"/>
      <c r="H5984"/>
      <c r="I5984" s="8"/>
      <c r="J5984" s="425"/>
      <c r="K5984"/>
      <c r="L5984"/>
      <c r="M5984"/>
      <c r="N5984"/>
      <c r="O5984"/>
      <c r="P5984"/>
      <c r="Q5984"/>
      <c r="R5984"/>
      <c r="S5984"/>
      <c r="T5984"/>
      <c r="U5984"/>
    </row>
    <row r="5985" spans="1:21" ht="15.75" customHeight="1">
      <c r="A5985"/>
      <c r="B5985"/>
      <c r="C5985"/>
      <c r="D5985"/>
      <c r="E5985"/>
      <c r="F5985"/>
      <c r="G5985"/>
      <c r="H5985"/>
      <c r="I5985" s="8"/>
      <c r="J5985" s="425"/>
      <c r="K5985"/>
      <c r="L5985"/>
      <c r="M5985"/>
      <c r="N5985"/>
      <c r="O5985"/>
      <c r="P5985"/>
      <c r="Q5985"/>
      <c r="R5985"/>
      <c r="S5985"/>
      <c r="T5985"/>
      <c r="U5985"/>
    </row>
    <row r="5986" spans="1:21" ht="15.75" customHeight="1">
      <c r="A5986"/>
      <c r="B5986"/>
      <c r="C5986"/>
      <c r="D5986"/>
      <c r="E5986"/>
      <c r="F5986"/>
      <c r="G5986"/>
      <c r="H5986"/>
      <c r="I5986" s="8"/>
      <c r="J5986" s="425"/>
      <c r="K5986"/>
      <c r="L5986"/>
      <c r="M5986"/>
      <c r="N5986"/>
      <c r="O5986"/>
      <c r="P5986"/>
      <c r="Q5986"/>
      <c r="R5986"/>
      <c r="S5986"/>
      <c r="T5986"/>
      <c r="U5986"/>
    </row>
    <row r="5987" spans="1:21" ht="15.75" customHeight="1">
      <c r="A5987"/>
      <c r="B5987"/>
      <c r="C5987"/>
      <c r="D5987"/>
      <c r="E5987"/>
      <c r="F5987"/>
      <c r="G5987"/>
      <c r="H5987"/>
      <c r="I5987" s="8"/>
      <c r="J5987" s="425"/>
      <c r="K5987"/>
      <c r="L5987"/>
      <c r="M5987"/>
      <c r="N5987"/>
      <c r="O5987"/>
      <c r="P5987"/>
      <c r="Q5987"/>
      <c r="R5987"/>
      <c r="S5987"/>
      <c r="T5987"/>
      <c r="U5987"/>
    </row>
    <row r="5988" spans="1:21" ht="15.75" customHeight="1">
      <c r="A5988"/>
      <c r="B5988"/>
      <c r="C5988"/>
      <c r="D5988"/>
      <c r="E5988"/>
      <c r="F5988"/>
      <c r="G5988"/>
      <c r="H5988"/>
      <c r="I5988" s="8"/>
      <c r="J5988" s="425"/>
      <c r="K5988"/>
      <c r="L5988"/>
      <c r="M5988"/>
      <c r="N5988"/>
      <c r="O5988"/>
      <c r="P5988"/>
      <c r="Q5988"/>
      <c r="R5988"/>
      <c r="S5988"/>
      <c r="T5988"/>
      <c r="U5988"/>
    </row>
    <row r="5989" spans="1:21" ht="15.75" customHeight="1">
      <c r="A5989"/>
      <c r="B5989"/>
      <c r="C5989"/>
      <c r="D5989"/>
      <c r="E5989"/>
      <c r="F5989"/>
      <c r="G5989"/>
      <c r="H5989"/>
      <c r="I5989" s="8"/>
      <c r="J5989" s="425"/>
      <c r="K5989"/>
      <c r="L5989"/>
      <c r="M5989"/>
      <c r="N5989"/>
      <c r="O5989"/>
      <c r="P5989"/>
      <c r="Q5989"/>
      <c r="R5989"/>
      <c r="S5989"/>
      <c r="T5989"/>
      <c r="U5989"/>
    </row>
    <row r="5990" spans="1:21" ht="15.75" customHeight="1">
      <c r="A5990"/>
      <c r="B5990"/>
      <c r="C5990"/>
      <c r="D5990"/>
      <c r="E5990"/>
      <c r="F5990"/>
      <c r="G5990"/>
      <c r="H5990"/>
      <c r="I5990" s="8"/>
      <c r="J5990" s="425"/>
      <c r="K5990"/>
      <c r="L5990"/>
      <c r="M5990"/>
      <c r="N5990"/>
      <c r="O5990"/>
      <c r="P5990"/>
      <c r="Q5990"/>
      <c r="R5990"/>
      <c r="S5990"/>
      <c r="T5990"/>
      <c r="U5990"/>
    </row>
    <row r="5991" spans="1:21" ht="15.75" customHeight="1">
      <c r="A5991"/>
      <c r="B5991"/>
      <c r="C5991"/>
      <c r="D5991"/>
      <c r="E5991"/>
      <c r="F5991"/>
      <c r="G5991"/>
      <c r="H5991"/>
      <c r="I5991" s="8"/>
      <c r="J5991" s="425"/>
      <c r="K5991"/>
      <c r="L5991"/>
      <c r="M5991"/>
      <c r="N5991"/>
      <c r="O5991"/>
      <c r="P5991"/>
      <c r="Q5991"/>
      <c r="R5991"/>
      <c r="S5991"/>
      <c r="T5991"/>
      <c r="U5991"/>
    </row>
    <row r="5992" spans="1:21" ht="15.75" customHeight="1">
      <c r="A5992"/>
      <c r="B5992"/>
      <c r="C5992"/>
      <c r="D5992"/>
      <c r="E5992"/>
      <c r="F5992"/>
      <c r="G5992"/>
      <c r="H5992"/>
      <c r="I5992" s="8"/>
      <c r="J5992" s="425"/>
      <c r="K5992"/>
      <c r="L5992"/>
      <c r="M5992"/>
      <c r="N5992"/>
      <c r="O5992"/>
      <c r="P5992"/>
      <c r="Q5992"/>
      <c r="R5992"/>
      <c r="S5992"/>
      <c r="T5992"/>
      <c r="U5992"/>
    </row>
    <row r="5993" spans="1:21" ht="15.75" customHeight="1">
      <c r="A5993"/>
      <c r="B5993"/>
      <c r="C5993"/>
      <c r="D5993"/>
      <c r="E5993"/>
      <c r="F5993"/>
      <c r="G5993"/>
      <c r="H5993"/>
      <c r="I5993" s="8"/>
      <c r="J5993" s="425"/>
      <c r="K5993"/>
      <c r="L5993"/>
      <c r="M5993"/>
      <c r="N5993"/>
      <c r="O5993"/>
      <c r="P5993"/>
      <c r="Q5993"/>
      <c r="R5993"/>
      <c r="S5993"/>
      <c r="T5993"/>
      <c r="U5993"/>
    </row>
    <row r="5994" spans="1:21" ht="15.75" customHeight="1">
      <c r="A5994"/>
      <c r="B5994"/>
      <c r="C5994"/>
      <c r="D5994"/>
      <c r="E5994"/>
      <c r="F5994"/>
      <c r="G5994"/>
      <c r="H5994"/>
      <c r="I5994" s="8"/>
      <c r="J5994" s="425"/>
      <c r="K5994"/>
      <c r="L5994"/>
      <c r="M5994"/>
      <c r="N5994"/>
      <c r="O5994"/>
      <c r="P5994"/>
      <c r="Q5994"/>
      <c r="R5994"/>
      <c r="S5994"/>
      <c r="T5994"/>
      <c r="U5994"/>
    </row>
    <row r="5995" spans="1:21" ht="15.75" customHeight="1">
      <c r="A5995"/>
      <c r="B5995"/>
      <c r="C5995"/>
      <c r="D5995"/>
      <c r="E5995"/>
      <c r="F5995"/>
      <c r="G5995"/>
      <c r="H5995"/>
      <c r="I5995" s="8"/>
      <c r="J5995" s="425"/>
      <c r="K5995"/>
      <c r="L5995"/>
      <c r="M5995"/>
      <c r="N5995"/>
      <c r="O5995"/>
      <c r="P5995"/>
      <c r="Q5995"/>
      <c r="R5995"/>
      <c r="S5995"/>
      <c r="T5995"/>
      <c r="U5995"/>
    </row>
    <row r="5996" spans="1:21" ht="15.75" customHeight="1">
      <c r="A5996"/>
      <c r="B5996"/>
      <c r="C5996"/>
      <c r="D5996"/>
      <c r="E5996"/>
      <c r="F5996"/>
      <c r="G5996"/>
      <c r="H5996"/>
      <c r="I5996" s="8"/>
      <c r="J5996" s="425"/>
      <c r="K5996"/>
      <c r="L5996"/>
      <c r="M5996"/>
      <c r="N5996"/>
      <c r="O5996"/>
      <c r="P5996"/>
      <c r="Q5996"/>
      <c r="R5996"/>
      <c r="S5996"/>
      <c r="T5996"/>
      <c r="U5996"/>
    </row>
    <row r="5997" spans="1:21" ht="15.75" customHeight="1">
      <c r="A5997"/>
      <c r="B5997"/>
      <c r="C5997"/>
      <c r="D5997"/>
      <c r="E5997"/>
      <c r="F5997"/>
      <c r="G5997"/>
      <c r="H5997"/>
      <c r="I5997" s="8"/>
      <c r="J5997" s="425"/>
      <c r="K5997"/>
      <c r="L5997"/>
      <c r="M5997"/>
      <c r="N5997"/>
      <c r="O5997"/>
      <c r="P5997"/>
      <c r="Q5997"/>
      <c r="R5997"/>
      <c r="S5997"/>
      <c r="T5997"/>
      <c r="U5997"/>
    </row>
    <row r="5998" spans="1:21" ht="15.75" customHeight="1">
      <c r="A5998"/>
      <c r="B5998"/>
      <c r="C5998"/>
      <c r="D5998"/>
      <c r="E5998"/>
      <c r="F5998"/>
      <c r="G5998"/>
      <c r="H5998"/>
      <c r="I5998" s="8"/>
      <c r="J5998" s="425"/>
      <c r="K5998"/>
      <c r="L5998"/>
      <c r="M5998"/>
      <c r="N5998"/>
      <c r="O5998"/>
      <c r="P5998"/>
      <c r="Q5998"/>
      <c r="R5998"/>
      <c r="S5998"/>
      <c r="T5998"/>
      <c r="U5998"/>
    </row>
    <row r="5999" spans="1:21" ht="15.75" customHeight="1">
      <c r="A5999"/>
      <c r="B5999"/>
      <c r="C5999"/>
      <c r="D5999"/>
      <c r="E5999"/>
      <c r="F5999"/>
      <c r="G5999"/>
      <c r="H5999"/>
      <c r="I5999" s="8"/>
      <c r="J5999" s="425"/>
      <c r="K5999"/>
      <c r="L5999"/>
      <c r="M5999"/>
      <c r="N5999"/>
      <c r="O5999"/>
      <c r="P5999"/>
      <c r="Q5999"/>
      <c r="R5999"/>
      <c r="S5999"/>
      <c r="T5999"/>
      <c r="U5999"/>
    </row>
    <row r="6000" spans="1:21" ht="15.75" customHeight="1">
      <c r="A6000"/>
      <c r="B6000"/>
      <c r="C6000"/>
      <c r="D6000"/>
      <c r="E6000"/>
      <c r="F6000"/>
      <c r="G6000"/>
      <c r="H6000"/>
      <c r="I6000" s="8"/>
      <c r="J6000" s="425"/>
      <c r="K6000"/>
      <c r="L6000"/>
      <c r="M6000"/>
      <c r="N6000"/>
      <c r="O6000"/>
      <c r="P6000"/>
      <c r="Q6000"/>
      <c r="R6000"/>
      <c r="S6000"/>
      <c r="T6000"/>
      <c r="U6000"/>
    </row>
    <row r="6001" spans="1:21" ht="15.75" customHeight="1">
      <c r="A6001"/>
      <c r="B6001"/>
      <c r="C6001"/>
      <c r="D6001"/>
      <c r="E6001"/>
      <c r="F6001"/>
      <c r="G6001"/>
      <c r="H6001"/>
      <c r="I6001" s="8"/>
      <c r="J6001" s="425"/>
      <c r="K6001"/>
      <c r="L6001"/>
      <c r="M6001"/>
      <c r="N6001"/>
      <c r="O6001"/>
      <c r="P6001"/>
      <c r="Q6001"/>
      <c r="R6001"/>
      <c r="S6001"/>
      <c r="T6001"/>
      <c r="U6001"/>
    </row>
    <row r="6002" spans="1:21" ht="15.75" customHeight="1">
      <c r="A6002"/>
      <c r="B6002"/>
      <c r="C6002"/>
      <c r="D6002"/>
      <c r="E6002"/>
      <c r="F6002"/>
      <c r="G6002"/>
      <c r="H6002"/>
      <c r="I6002" s="8"/>
      <c r="J6002" s="425"/>
      <c r="K6002"/>
      <c r="L6002"/>
      <c r="M6002"/>
      <c r="N6002"/>
      <c r="O6002"/>
      <c r="P6002"/>
      <c r="Q6002"/>
      <c r="R6002"/>
      <c r="S6002"/>
      <c r="T6002"/>
      <c r="U6002"/>
    </row>
    <row r="6003" spans="1:21" ht="15.75" customHeight="1">
      <c r="A6003"/>
      <c r="B6003"/>
      <c r="C6003"/>
      <c r="D6003"/>
      <c r="E6003"/>
      <c r="F6003"/>
      <c r="G6003"/>
      <c r="H6003"/>
      <c r="I6003" s="8"/>
      <c r="J6003" s="425"/>
      <c r="K6003"/>
      <c r="L6003"/>
      <c r="M6003"/>
      <c r="N6003"/>
      <c r="O6003"/>
      <c r="P6003"/>
      <c r="Q6003"/>
      <c r="R6003"/>
      <c r="S6003"/>
      <c r="T6003"/>
      <c r="U6003"/>
    </row>
    <row r="6004" spans="1:21" ht="15.75" customHeight="1">
      <c r="A6004"/>
      <c r="B6004"/>
      <c r="C6004"/>
      <c r="D6004"/>
      <c r="E6004"/>
      <c r="F6004"/>
      <c r="G6004"/>
      <c r="H6004"/>
      <c r="I6004" s="8"/>
      <c r="J6004" s="425"/>
      <c r="K6004"/>
      <c r="L6004"/>
      <c r="M6004"/>
      <c r="N6004"/>
      <c r="O6004"/>
      <c r="P6004"/>
      <c r="Q6004"/>
      <c r="R6004"/>
      <c r="S6004"/>
      <c r="T6004"/>
      <c r="U6004"/>
    </row>
    <row r="6005" spans="1:21" ht="15.75" customHeight="1">
      <c r="A6005"/>
      <c r="B6005"/>
      <c r="C6005"/>
      <c r="D6005"/>
      <c r="E6005"/>
      <c r="F6005"/>
      <c r="G6005"/>
      <c r="H6005"/>
      <c r="I6005" s="8"/>
      <c r="J6005" s="425"/>
      <c r="K6005"/>
      <c r="L6005"/>
      <c r="M6005"/>
      <c r="N6005"/>
      <c r="O6005"/>
      <c r="P6005"/>
      <c r="Q6005"/>
      <c r="R6005"/>
      <c r="S6005"/>
      <c r="T6005"/>
      <c r="U6005"/>
    </row>
    <row r="6006" spans="1:21" ht="15.75" customHeight="1">
      <c r="A6006"/>
      <c r="B6006"/>
      <c r="C6006"/>
      <c r="D6006"/>
      <c r="E6006"/>
      <c r="F6006"/>
      <c r="G6006"/>
      <c r="H6006"/>
      <c r="I6006" s="8"/>
      <c r="J6006" s="425"/>
      <c r="K6006"/>
      <c r="L6006"/>
      <c r="M6006"/>
      <c r="N6006"/>
      <c r="O6006"/>
      <c r="P6006"/>
      <c r="Q6006"/>
      <c r="R6006"/>
      <c r="S6006"/>
      <c r="T6006"/>
      <c r="U6006"/>
    </row>
    <row r="6007" spans="1:21" ht="15.75" customHeight="1">
      <c r="A6007"/>
      <c r="B6007"/>
      <c r="C6007"/>
      <c r="D6007"/>
      <c r="E6007"/>
      <c r="F6007"/>
      <c r="G6007"/>
      <c r="H6007"/>
      <c r="I6007" s="8"/>
      <c r="J6007" s="425"/>
      <c r="K6007"/>
      <c r="L6007"/>
      <c r="M6007"/>
      <c r="N6007"/>
      <c r="O6007"/>
      <c r="P6007"/>
      <c r="Q6007"/>
      <c r="R6007"/>
      <c r="S6007"/>
      <c r="T6007"/>
      <c r="U6007"/>
    </row>
    <row r="6008" spans="1:21" ht="15.75" customHeight="1">
      <c r="A6008"/>
      <c r="B6008"/>
      <c r="C6008"/>
      <c r="D6008"/>
      <c r="E6008"/>
      <c r="F6008"/>
      <c r="G6008"/>
      <c r="H6008"/>
      <c r="I6008" s="8"/>
      <c r="J6008" s="425"/>
      <c r="K6008"/>
      <c r="L6008"/>
      <c r="M6008"/>
      <c r="N6008"/>
      <c r="O6008"/>
      <c r="P6008"/>
      <c r="Q6008"/>
      <c r="R6008"/>
      <c r="S6008"/>
      <c r="T6008"/>
      <c r="U6008"/>
    </row>
    <row r="6009" spans="1:21" ht="15.75" customHeight="1">
      <c r="A6009"/>
      <c r="B6009"/>
      <c r="C6009"/>
      <c r="D6009"/>
      <c r="E6009"/>
      <c r="F6009"/>
      <c r="G6009"/>
      <c r="H6009"/>
      <c r="I6009" s="8"/>
      <c r="J6009" s="425"/>
      <c r="K6009"/>
      <c r="L6009"/>
      <c r="M6009"/>
      <c r="N6009"/>
      <c r="O6009"/>
      <c r="P6009"/>
      <c r="Q6009"/>
      <c r="R6009"/>
      <c r="S6009"/>
      <c r="T6009"/>
      <c r="U6009"/>
    </row>
    <row r="6010" spans="1:21" ht="15.75" customHeight="1">
      <c r="A6010"/>
      <c r="B6010"/>
      <c r="C6010"/>
      <c r="D6010"/>
      <c r="E6010"/>
      <c r="F6010"/>
      <c r="G6010"/>
      <c r="H6010"/>
      <c r="I6010" s="8"/>
      <c r="J6010" s="425"/>
      <c r="K6010"/>
      <c r="L6010"/>
      <c r="M6010"/>
      <c r="N6010"/>
      <c r="O6010"/>
      <c r="P6010"/>
      <c r="Q6010"/>
      <c r="R6010"/>
      <c r="S6010"/>
      <c r="T6010"/>
      <c r="U6010"/>
    </row>
    <row r="6011" spans="1:21" ht="15.75" customHeight="1">
      <c r="A6011"/>
      <c r="B6011"/>
      <c r="C6011"/>
      <c r="D6011"/>
      <c r="E6011"/>
      <c r="F6011"/>
      <c r="G6011"/>
      <c r="H6011"/>
      <c r="I6011" s="8"/>
      <c r="J6011" s="425"/>
      <c r="K6011"/>
      <c r="L6011"/>
      <c r="M6011"/>
      <c r="N6011"/>
      <c r="O6011"/>
      <c r="P6011"/>
      <c r="Q6011"/>
      <c r="R6011"/>
      <c r="S6011"/>
      <c r="T6011"/>
      <c r="U6011"/>
    </row>
    <row r="6012" spans="1:21" ht="15.75" customHeight="1">
      <c r="A6012"/>
      <c r="B6012"/>
      <c r="C6012"/>
      <c r="D6012"/>
      <c r="E6012"/>
      <c r="F6012"/>
      <c r="G6012"/>
      <c r="H6012"/>
      <c r="I6012" s="8"/>
      <c r="J6012" s="425"/>
      <c r="K6012"/>
      <c r="L6012"/>
      <c r="M6012"/>
      <c r="N6012"/>
      <c r="O6012"/>
      <c r="P6012"/>
      <c r="Q6012"/>
      <c r="R6012"/>
      <c r="S6012"/>
      <c r="T6012"/>
      <c r="U6012"/>
    </row>
    <row r="6013" spans="1:21" ht="15.75" customHeight="1">
      <c r="A6013"/>
      <c r="B6013"/>
      <c r="C6013"/>
      <c r="D6013"/>
      <c r="E6013"/>
      <c r="F6013"/>
      <c r="G6013"/>
      <c r="H6013"/>
      <c r="I6013" s="8"/>
      <c r="J6013" s="425"/>
      <c r="K6013"/>
      <c r="L6013"/>
      <c r="M6013"/>
      <c r="N6013"/>
      <c r="O6013"/>
      <c r="P6013"/>
      <c r="Q6013"/>
      <c r="R6013"/>
      <c r="S6013"/>
      <c r="T6013"/>
      <c r="U6013"/>
    </row>
    <row r="6014" spans="1:21" ht="15.75" customHeight="1">
      <c r="A6014"/>
      <c r="B6014"/>
      <c r="C6014"/>
      <c r="D6014"/>
      <c r="E6014"/>
      <c r="F6014"/>
      <c r="G6014"/>
      <c r="H6014"/>
      <c r="I6014" s="8"/>
      <c r="J6014" s="425"/>
      <c r="K6014"/>
      <c r="L6014"/>
      <c r="M6014"/>
      <c r="N6014"/>
      <c r="O6014"/>
      <c r="P6014"/>
      <c r="Q6014"/>
      <c r="R6014"/>
      <c r="S6014"/>
      <c r="T6014"/>
      <c r="U6014"/>
    </row>
    <row r="6015" spans="1:21" ht="15.75" customHeight="1">
      <c r="A6015"/>
      <c r="B6015"/>
      <c r="C6015"/>
      <c r="D6015"/>
      <c r="E6015"/>
      <c r="F6015"/>
      <c r="G6015"/>
      <c r="H6015"/>
      <c r="I6015" s="8"/>
      <c r="J6015" s="425"/>
      <c r="K6015"/>
      <c r="L6015"/>
      <c r="M6015"/>
      <c r="N6015"/>
      <c r="O6015"/>
      <c r="P6015"/>
      <c r="Q6015"/>
      <c r="R6015"/>
      <c r="S6015"/>
      <c r="T6015"/>
      <c r="U6015"/>
    </row>
    <row r="6016" spans="1:21" ht="15.75" customHeight="1">
      <c r="A6016"/>
      <c r="B6016"/>
      <c r="C6016"/>
      <c r="D6016"/>
      <c r="E6016"/>
      <c r="F6016"/>
      <c r="G6016"/>
      <c r="H6016"/>
      <c r="I6016" s="8"/>
      <c r="J6016" s="425"/>
      <c r="K6016"/>
      <c r="L6016"/>
      <c r="M6016"/>
      <c r="N6016"/>
      <c r="O6016"/>
      <c r="P6016"/>
      <c r="Q6016"/>
      <c r="R6016"/>
      <c r="S6016"/>
      <c r="T6016"/>
      <c r="U6016"/>
    </row>
    <row r="6017" spans="1:21" ht="15.75" customHeight="1">
      <c r="A6017"/>
      <c r="B6017"/>
      <c r="C6017"/>
      <c r="D6017"/>
      <c r="E6017"/>
      <c r="F6017"/>
      <c r="G6017"/>
      <c r="H6017"/>
      <c r="I6017" s="8"/>
      <c r="J6017" s="425"/>
      <c r="K6017"/>
      <c r="L6017"/>
      <c r="M6017"/>
      <c r="N6017"/>
      <c r="O6017"/>
      <c r="P6017"/>
      <c r="Q6017"/>
      <c r="R6017"/>
      <c r="S6017"/>
      <c r="T6017"/>
      <c r="U6017"/>
    </row>
    <row r="6018" spans="1:21" ht="15.75" customHeight="1">
      <c r="A6018"/>
      <c r="B6018"/>
      <c r="C6018"/>
      <c r="D6018"/>
      <c r="E6018"/>
      <c r="F6018"/>
      <c r="G6018"/>
      <c r="H6018"/>
      <c r="I6018" s="8"/>
      <c r="J6018" s="425"/>
      <c r="K6018"/>
      <c r="L6018"/>
      <c r="M6018"/>
      <c r="N6018"/>
      <c r="O6018"/>
      <c r="P6018"/>
      <c r="Q6018"/>
      <c r="R6018"/>
      <c r="S6018"/>
      <c r="T6018"/>
      <c r="U6018"/>
    </row>
    <row r="6019" spans="1:21" ht="15.75" customHeight="1">
      <c r="A6019"/>
      <c r="B6019"/>
      <c r="C6019"/>
      <c r="D6019"/>
      <c r="E6019"/>
      <c r="F6019"/>
      <c r="G6019"/>
      <c r="H6019"/>
      <c r="I6019" s="8"/>
      <c r="J6019" s="425"/>
      <c r="K6019"/>
      <c r="L6019"/>
      <c r="M6019"/>
      <c r="N6019"/>
      <c r="O6019"/>
      <c r="P6019"/>
      <c r="Q6019"/>
      <c r="R6019"/>
      <c r="S6019"/>
      <c r="T6019"/>
      <c r="U6019"/>
    </row>
    <row r="6020" spans="1:21" ht="15.75" customHeight="1">
      <c r="A6020"/>
      <c r="B6020"/>
      <c r="C6020"/>
      <c r="D6020"/>
      <c r="E6020"/>
      <c r="F6020"/>
      <c r="G6020"/>
      <c r="H6020"/>
      <c r="I6020" s="8"/>
      <c r="J6020" s="425"/>
      <c r="K6020"/>
      <c r="L6020"/>
      <c r="M6020"/>
      <c r="N6020"/>
      <c r="O6020"/>
      <c r="P6020"/>
      <c r="Q6020"/>
      <c r="R6020"/>
      <c r="S6020"/>
      <c r="T6020"/>
      <c r="U6020"/>
    </row>
    <row r="6021" spans="1:21" ht="15.75" customHeight="1">
      <c r="A6021"/>
      <c r="B6021"/>
      <c r="C6021"/>
      <c r="D6021"/>
      <c r="E6021"/>
      <c r="F6021"/>
      <c r="G6021"/>
      <c r="H6021"/>
      <c r="I6021" s="8"/>
      <c r="J6021" s="425"/>
      <c r="K6021"/>
      <c r="L6021"/>
      <c r="M6021"/>
      <c r="N6021"/>
      <c r="O6021"/>
      <c r="P6021"/>
      <c r="Q6021"/>
      <c r="R6021"/>
      <c r="S6021"/>
      <c r="T6021"/>
      <c r="U6021"/>
    </row>
    <row r="6022" spans="1:21" ht="15.75" customHeight="1">
      <c r="A6022"/>
      <c r="B6022"/>
      <c r="C6022"/>
      <c r="D6022"/>
      <c r="E6022"/>
      <c r="F6022"/>
      <c r="G6022"/>
      <c r="H6022"/>
      <c r="I6022" s="8"/>
      <c r="J6022" s="425"/>
      <c r="K6022"/>
      <c r="L6022"/>
      <c r="M6022"/>
      <c r="N6022"/>
      <c r="O6022"/>
      <c r="P6022"/>
      <c r="Q6022"/>
      <c r="R6022"/>
      <c r="S6022"/>
      <c r="T6022"/>
      <c r="U6022"/>
    </row>
    <row r="6023" spans="1:21" ht="15.75" customHeight="1">
      <c r="A6023"/>
      <c r="B6023"/>
      <c r="C6023"/>
      <c r="D6023"/>
      <c r="E6023"/>
      <c r="F6023"/>
      <c r="G6023"/>
      <c r="H6023"/>
      <c r="I6023" s="8"/>
      <c r="J6023" s="425"/>
      <c r="K6023"/>
      <c r="L6023"/>
      <c r="M6023"/>
      <c r="N6023"/>
      <c r="O6023"/>
      <c r="P6023"/>
      <c r="Q6023"/>
      <c r="R6023"/>
      <c r="S6023"/>
      <c r="T6023"/>
      <c r="U6023"/>
    </row>
    <row r="6024" spans="1:21" ht="15.75" customHeight="1">
      <c r="A6024"/>
      <c r="B6024"/>
      <c r="C6024"/>
      <c r="D6024"/>
      <c r="E6024"/>
      <c r="F6024"/>
      <c r="G6024"/>
      <c r="H6024"/>
      <c r="I6024" s="8"/>
      <c r="J6024" s="425"/>
      <c r="K6024"/>
      <c r="L6024"/>
      <c r="M6024"/>
      <c r="N6024"/>
      <c r="O6024"/>
      <c r="P6024"/>
      <c r="Q6024"/>
      <c r="R6024"/>
      <c r="S6024"/>
      <c r="T6024"/>
      <c r="U6024"/>
    </row>
    <row r="6025" spans="1:21" ht="15.75" customHeight="1">
      <c r="A6025"/>
      <c r="B6025"/>
      <c r="C6025"/>
      <c r="D6025"/>
      <c r="E6025"/>
      <c r="F6025"/>
      <c r="G6025"/>
      <c r="H6025"/>
      <c r="I6025" s="8"/>
      <c r="J6025" s="425"/>
      <c r="K6025"/>
      <c r="L6025"/>
      <c r="M6025"/>
      <c r="N6025"/>
      <c r="O6025"/>
      <c r="P6025"/>
      <c r="Q6025"/>
      <c r="R6025"/>
      <c r="S6025"/>
      <c r="T6025"/>
      <c r="U6025"/>
    </row>
    <row r="6026" spans="1:21" ht="15.75" customHeight="1">
      <c r="A6026"/>
      <c r="B6026"/>
      <c r="C6026"/>
      <c r="D6026"/>
      <c r="E6026"/>
      <c r="F6026"/>
      <c r="G6026"/>
      <c r="H6026"/>
      <c r="I6026" s="8"/>
      <c r="J6026" s="425"/>
      <c r="K6026"/>
      <c r="L6026"/>
      <c r="M6026"/>
      <c r="N6026"/>
      <c r="O6026"/>
      <c r="P6026"/>
      <c r="Q6026"/>
      <c r="R6026"/>
      <c r="S6026"/>
      <c r="T6026"/>
      <c r="U6026"/>
    </row>
    <row r="6027" spans="1:21" ht="15.75" customHeight="1">
      <c r="A6027"/>
      <c r="B6027"/>
      <c r="C6027"/>
      <c r="D6027"/>
      <c r="E6027"/>
      <c r="F6027"/>
      <c r="G6027"/>
      <c r="H6027"/>
      <c r="I6027" s="8"/>
      <c r="J6027" s="425"/>
      <c r="K6027"/>
      <c r="L6027"/>
      <c r="M6027"/>
      <c r="N6027"/>
      <c r="O6027"/>
      <c r="P6027"/>
      <c r="Q6027"/>
      <c r="R6027"/>
      <c r="S6027"/>
      <c r="T6027"/>
      <c r="U6027"/>
    </row>
    <row r="6028" spans="1:21" ht="15.75" customHeight="1">
      <c r="A6028"/>
      <c r="B6028"/>
      <c r="C6028"/>
      <c r="D6028"/>
      <c r="E6028"/>
      <c r="F6028"/>
      <c r="G6028"/>
      <c r="H6028"/>
      <c r="I6028" s="8"/>
      <c r="J6028" s="425"/>
      <c r="K6028"/>
      <c r="L6028"/>
      <c r="M6028"/>
      <c r="N6028"/>
      <c r="O6028"/>
      <c r="P6028"/>
      <c r="Q6028"/>
      <c r="R6028"/>
      <c r="S6028"/>
      <c r="T6028"/>
      <c r="U6028"/>
    </row>
    <row r="6029" spans="1:21" ht="15.75" customHeight="1">
      <c r="A6029"/>
      <c r="B6029"/>
      <c r="C6029"/>
      <c r="D6029"/>
      <c r="E6029"/>
      <c r="F6029"/>
      <c r="G6029"/>
      <c r="H6029"/>
      <c r="I6029" s="8"/>
      <c r="J6029" s="425"/>
      <c r="K6029"/>
      <c r="L6029"/>
      <c r="M6029"/>
      <c r="N6029"/>
      <c r="O6029"/>
      <c r="P6029"/>
      <c r="Q6029"/>
      <c r="R6029"/>
      <c r="S6029"/>
      <c r="T6029"/>
      <c r="U6029"/>
    </row>
    <row r="6030" spans="1:21" ht="15.75" customHeight="1">
      <c r="A6030"/>
      <c r="B6030"/>
      <c r="C6030"/>
      <c r="D6030"/>
      <c r="E6030"/>
      <c r="F6030"/>
      <c r="G6030"/>
      <c r="H6030"/>
      <c r="I6030" s="8"/>
      <c r="J6030" s="425"/>
      <c r="K6030"/>
      <c r="L6030"/>
      <c r="M6030"/>
      <c r="N6030"/>
      <c r="O6030"/>
      <c r="P6030"/>
      <c r="Q6030"/>
      <c r="R6030"/>
      <c r="S6030"/>
      <c r="T6030"/>
      <c r="U6030"/>
    </row>
    <row r="6031" spans="1:21" ht="15.75" customHeight="1">
      <c r="A6031"/>
      <c r="B6031"/>
      <c r="C6031"/>
      <c r="D6031"/>
      <c r="E6031"/>
      <c r="F6031"/>
      <c r="G6031"/>
      <c r="H6031"/>
      <c r="I6031" s="8"/>
      <c r="J6031" s="425"/>
      <c r="K6031"/>
      <c r="L6031"/>
      <c r="M6031"/>
      <c r="N6031"/>
      <c r="O6031"/>
      <c r="P6031"/>
      <c r="Q6031"/>
      <c r="R6031"/>
      <c r="S6031"/>
      <c r="T6031"/>
      <c r="U6031"/>
    </row>
    <row r="6032" spans="1:21" ht="15.75" customHeight="1">
      <c r="A6032"/>
      <c r="B6032"/>
      <c r="C6032"/>
      <c r="D6032"/>
      <c r="E6032"/>
      <c r="F6032"/>
      <c r="G6032"/>
      <c r="H6032"/>
      <c r="I6032" s="8"/>
      <c r="J6032" s="425"/>
      <c r="K6032"/>
      <c r="L6032"/>
      <c r="M6032"/>
      <c r="N6032"/>
      <c r="O6032"/>
      <c r="P6032"/>
      <c r="Q6032"/>
      <c r="R6032"/>
      <c r="S6032"/>
      <c r="T6032"/>
      <c r="U6032"/>
    </row>
    <row r="6033" spans="1:21" ht="15.75" customHeight="1">
      <c r="A6033"/>
      <c r="B6033"/>
      <c r="C6033"/>
      <c r="D6033"/>
      <c r="E6033"/>
      <c r="F6033"/>
      <c r="G6033"/>
      <c r="H6033"/>
      <c r="I6033" s="8"/>
      <c r="J6033" s="425"/>
      <c r="K6033"/>
      <c r="L6033"/>
      <c r="M6033"/>
      <c r="N6033"/>
      <c r="O6033"/>
      <c r="P6033"/>
      <c r="Q6033"/>
      <c r="R6033"/>
      <c r="S6033"/>
      <c r="T6033"/>
      <c r="U6033"/>
    </row>
    <row r="6034" spans="1:21" ht="15.75" customHeight="1">
      <c r="A6034"/>
      <c r="B6034"/>
      <c r="C6034"/>
      <c r="D6034"/>
      <c r="E6034"/>
      <c r="F6034"/>
      <c r="G6034"/>
      <c r="H6034"/>
      <c r="I6034" s="8"/>
      <c r="J6034" s="425"/>
      <c r="K6034"/>
      <c r="L6034"/>
      <c r="M6034"/>
      <c r="N6034"/>
      <c r="O6034"/>
      <c r="P6034"/>
      <c r="Q6034"/>
      <c r="R6034"/>
      <c r="S6034"/>
      <c r="T6034"/>
      <c r="U6034"/>
    </row>
    <row r="6035" spans="1:21" ht="15.75" customHeight="1">
      <c r="A6035"/>
      <c r="B6035"/>
      <c r="C6035"/>
      <c r="D6035"/>
      <c r="E6035"/>
      <c r="F6035"/>
      <c r="G6035"/>
      <c r="H6035"/>
      <c r="I6035" s="8"/>
      <c r="J6035" s="425"/>
      <c r="K6035"/>
      <c r="L6035"/>
      <c r="M6035"/>
      <c r="N6035"/>
      <c r="O6035"/>
      <c r="P6035"/>
      <c r="Q6035"/>
      <c r="R6035"/>
      <c r="S6035"/>
      <c r="T6035"/>
      <c r="U6035"/>
    </row>
    <row r="6036" spans="1:21" ht="15.75" customHeight="1">
      <c r="A6036"/>
      <c r="B6036"/>
      <c r="C6036"/>
      <c r="D6036"/>
      <c r="E6036"/>
      <c r="F6036"/>
      <c r="G6036"/>
      <c r="H6036"/>
      <c r="I6036" s="8"/>
      <c r="J6036" s="425"/>
      <c r="K6036"/>
      <c r="L6036"/>
      <c r="M6036"/>
      <c r="N6036"/>
      <c r="O6036"/>
      <c r="P6036"/>
      <c r="Q6036"/>
      <c r="R6036"/>
      <c r="S6036"/>
      <c r="T6036"/>
      <c r="U6036"/>
    </row>
    <row r="6037" spans="1:21" ht="15.75" customHeight="1">
      <c r="A6037"/>
      <c r="B6037"/>
      <c r="C6037"/>
      <c r="D6037"/>
      <c r="E6037"/>
      <c r="F6037"/>
      <c r="G6037"/>
      <c r="H6037"/>
      <c r="I6037" s="8"/>
      <c r="J6037" s="425"/>
      <c r="K6037"/>
      <c r="L6037"/>
      <c r="M6037"/>
      <c r="N6037"/>
      <c r="O6037"/>
      <c r="P6037"/>
      <c r="Q6037"/>
      <c r="R6037"/>
      <c r="S6037"/>
      <c r="T6037"/>
      <c r="U6037"/>
    </row>
    <row r="6038" spans="1:21" ht="15.75" customHeight="1">
      <c r="A6038"/>
      <c r="B6038"/>
      <c r="C6038"/>
      <c r="D6038"/>
      <c r="E6038"/>
      <c r="F6038"/>
      <c r="G6038"/>
      <c r="H6038"/>
      <c r="I6038" s="8"/>
      <c r="J6038" s="425"/>
      <c r="K6038"/>
      <c r="L6038"/>
      <c r="M6038"/>
      <c r="N6038"/>
      <c r="O6038"/>
      <c r="P6038"/>
      <c r="Q6038"/>
      <c r="R6038"/>
      <c r="S6038"/>
      <c r="T6038"/>
      <c r="U6038"/>
    </row>
    <row r="6039" spans="1:21" ht="15.75" customHeight="1">
      <c r="A6039"/>
      <c r="B6039"/>
      <c r="C6039"/>
      <c r="D6039"/>
      <c r="E6039"/>
      <c r="F6039"/>
      <c r="G6039"/>
      <c r="H6039"/>
      <c r="I6039" s="8"/>
      <c r="J6039" s="425"/>
      <c r="K6039"/>
      <c r="L6039"/>
      <c r="M6039"/>
      <c r="N6039"/>
      <c r="O6039"/>
      <c r="P6039"/>
      <c r="Q6039"/>
      <c r="R6039"/>
      <c r="S6039"/>
      <c r="T6039"/>
      <c r="U6039"/>
    </row>
    <row r="6040" spans="1:21" ht="15.75" customHeight="1">
      <c r="A6040"/>
      <c r="B6040"/>
      <c r="C6040"/>
      <c r="D6040"/>
      <c r="E6040"/>
      <c r="F6040"/>
      <c r="G6040"/>
      <c r="H6040"/>
      <c r="I6040" s="8"/>
      <c r="J6040" s="425"/>
      <c r="K6040"/>
      <c r="L6040"/>
      <c r="M6040"/>
      <c r="N6040"/>
      <c r="O6040"/>
      <c r="P6040"/>
      <c r="Q6040"/>
      <c r="R6040"/>
      <c r="S6040"/>
      <c r="T6040"/>
      <c r="U6040"/>
    </row>
    <row r="6041" spans="1:21" ht="15.75" customHeight="1">
      <c r="A6041"/>
      <c r="B6041"/>
      <c r="C6041"/>
      <c r="D6041"/>
      <c r="E6041"/>
      <c r="F6041"/>
      <c r="G6041"/>
      <c r="H6041"/>
      <c r="I6041" s="8"/>
      <c r="J6041" s="425"/>
      <c r="K6041"/>
      <c r="L6041"/>
      <c r="M6041"/>
      <c r="N6041"/>
      <c r="O6041"/>
      <c r="P6041"/>
      <c r="Q6041"/>
      <c r="R6041"/>
      <c r="S6041"/>
      <c r="T6041"/>
      <c r="U6041"/>
    </row>
    <row r="6042" spans="1:21" ht="15.75" customHeight="1">
      <c r="A6042"/>
      <c r="B6042"/>
      <c r="C6042"/>
      <c r="D6042"/>
      <c r="E6042"/>
      <c r="F6042"/>
      <c r="G6042"/>
      <c r="H6042"/>
      <c r="I6042" s="8"/>
      <c r="J6042" s="425"/>
      <c r="K6042"/>
      <c r="L6042"/>
      <c r="M6042"/>
      <c r="N6042"/>
      <c r="O6042"/>
      <c r="P6042"/>
      <c r="Q6042"/>
      <c r="R6042"/>
      <c r="S6042"/>
      <c r="T6042"/>
      <c r="U6042"/>
    </row>
    <row r="6043" spans="1:21" ht="15.75" customHeight="1">
      <c r="A6043"/>
      <c r="B6043"/>
      <c r="C6043"/>
      <c r="D6043"/>
      <c r="E6043"/>
      <c r="F6043"/>
      <c r="G6043"/>
      <c r="H6043"/>
      <c r="I6043" s="8"/>
      <c r="J6043" s="425"/>
      <c r="K6043"/>
      <c r="L6043"/>
      <c r="M6043"/>
      <c r="N6043"/>
      <c r="O6043"/>
      <c r="P6043"/>
      <c r="Q6043"/>
      <c r="R6043"/>
      <c r="S6043"/>
      <c r="T6043"/>
      <c r="U6043"/>
    </row>
    <row r="6044" spans="1:21" ht="15.75" customHeight="1">
      <c r="A6044"/>
      <c r="B6044"/>
      <c r="C6044"/>
      <c r="D6044"/>
      <c r="E6044"/>
      <c r="F6044"/>
      <c r="G6044"/>
      <c r="H6044"/>
      <c r="I6044" s="8"/>
      <c r="J6044" s="425"/>
      <c r="K6044"/>
      <c r="L6044"/>
      <c r="M6044"/>
      <c r="N6044"/>
      <c r="O6044"/>
      <c r="P6044"/>
      <c r="Q6044"/>
      <c r="R6044"/>
      <c r="S6044"/>
      <c r="T6044"/>
      <c r="U6044"/>
    </row>
    <row r="6045" spans="1:21" ht="15.75" customHeight="1">
      <c r="A6045"/>
      <c r="B6045"/>
      <c r="C6045"/>
      <c r="D6045"/>
      <c r="E6045"/>
      <c r="F6045"/>
      <c r="G6045"/>
      <c r="H6045"/>
      <c r="I6045" s="8"/>
      <c r="J6045" s="425"/>
      <c r="K6045"/>
      <c r="L6045"/>
      <c r="M6045"/>
      <c r="N6045"/>
      <c r="O6045"/>
      <c r="P6045"/>
      <c r="Q6045"/>
      <c r="R6045"/>
      <c r="S6045"/>
      <c r="T6045"/>
      <c r="U6045"/>
    </row>
    <row r="6046" spans="1:21" ht="15.75" customHeight="1">
      <c r="A6046"/>
      <c r="B6046"/>
      <c r="C6046"/>
      <c r="D6046"/>
      <c r="E6046"/>
      <c r="F6046"/>
      <c r="G6046"/>
      <c r="H6046"/>
      <c r="I6046" s="8"/>
      <c r="J6046" s="425"/>
      <c r="K6046"/>
      <c r="L6046"/>
      <c r="M6046"/>
      <c r="N6046"/>
      <c r="O6046"/>
      <c r="P6046"/>
      <c r="Q6046"/>
      <c r="R6046"/>
      <c r="S6046"/>
      <c r="T6046"/>
      <c r="U6046"/>
    </row>
    <row r="6047" spans="1:21" ht="15.75" customHeight="1">
      <c r="A6047"/>
      <c r="B6047"/>
      <c r="C6047"/>
      <c r="D6047"/>
      <c r="E6047"/>
      <c r="F6047"/>
      <c r="G6047"/>
      <c r="H6047"/>
      <c r="I6047" s="8"/>
      <c r="J6047" s="425"/>
      <c r="K6047"/>
      <c r="L6047"/>
      <c r="M6047"/>
      <c r="N6047"/>
      <c r="O6047"/>
      <c r="P6047"/>
      <c r="Q6047"/>
      <c r="R6047"/>
      <c r="S6047"/>
      <c r="T6047"/>
      <c r="U6047"/>
    </row>
    <row r="6048" spans="1:21" ht="15.75" customHeight="1">
      <c r="A6048"/>
      <c r="B6048"/>
      <c r="C6048"/>
      <c r="D6048"/>
      <c r="E6048"/>
      <c r="F6048"/>
      <c r="G6048"/>
      <c r="H6048"/>
      <c r="I6048" s="8"/>
      <c r="J6048" s="425"/>
      <c r="K6048"/>
      <c r="L6048"/>
      <c r="M6048"/>
      <c r="N6048"/>
      <c r="O6048"/>
      <c r="P6048"/>
      <c r="Q6048"/>
      <c r="R6048"/>
      <c r="S6048"/>
      <c r="T6048"/>
      <c r="U6048"/>
    </row>
    <row r="6049" spans="1:21" ht="15.75" customHeight="1">
      <c r="A6049"/>
      <c r="B6049"/>
      <c r="C6049"/>
      <c r="D6049"/>
      <c r="E6049"/>
      <c r="F6049"/>
      <c r="G6049"/>
      <c r="H6049"/>
      <c r="I6049" s="8"/>
      <c r="J6049" s="425"/>
      <c r="K6049"/>
      <c r="L6049"/>
      <c r="M6049"/>
      <c r="N6049"/>
      <c r="O6049"/>
      <c r="P6049"/>
      <c r="Q6049"/>
      <c r="R6049"/>
      <c r="S6049"/>
      <c r="T6049"/>
      <c r="U6049"/>
    </row>
    <row r="6050" spans="1:21" ht="15.75" customHeight="1">
      <c r="A6050"/>
      <c r="B6050"/>
      <c r="C6050"/>
      <c r="D6050"/>
      <c r="E6050"/>
      <c r="F6050"/>
      <c r="G6050"/>
      <c r="H6050"/>
      <c r="I6050" s="8"/>
      <c r="J6050" s="425"/>
      <c r="K6050"/>
      <c r="L6050"/>
      <c r="M6050"/>
      <c r="N6050"/>
      <c r="O6050"/>
      <c r="P6050"/>
      <c r="Q6050"/>
      <c r="R6050"/>
      <c r="S6050"/>
      <c r="T6050"/>
      <c r="U6050"/>
    </row>
    <row r="6051" spans="1:21" ht="15.75" customHeight="1">
      <c r="A6051"/>
      <c r="B6051"/>
      <c r="C6051"/>
      <c r="D6051"/>
      <c r="E6051"/>
      <c r="F6051"/>
      <c r="G6051"/>
      <c r="H6051"/>
      <c r="I6051" s="8"/>
      <c r="J6051" s="425"/>
      <c r="K6051"/>
      <c r="L6051"/>
      <c r="M6051"/>
      <c r="N6051"/>
      <c r="O6051"/>
      <c r="P6051"/>
      <c r="Q6051"/>
      <c r="R6051"/>
      <c r="S6051"/>
      <c r="T6051"/>
      <c r="U6051"/>
    </row>
    <row r="6052" spans="1:21" ht="15.75" customHeight="1">
      <c r="A6052"/>
      <c r="B6052"/>
      <c r="C6052"/>
      <c r="D6052"/>
      <c r="E6052"/>
      <c r="F6052"/>
      <c r="G6052"/>
      <c r="H6052"/>
      <c r="I6052" s="8"/>
      <c r="J6052" s="425"/>
      <c r="K6052"/>
      <c r="L6052"/>
      <c r="M6052"/>
      <c r="N6052"/>
      <c r="O6052"/>
      <c r="P6052"/>
      <c r="Q6052"/>
      <c r="R6052"/>
      <c r="S6052"/>
      <c r="T6052"/>
      <c r="U6052"/>
    </row>
    <row r="6053" spans="1:21" ht="15.75" customHeight="1">
      <c r="A6053"/>
      <c r="B6053"/>
      <c r="C6053"/>
      <c r="D6053"/>
      <c r="E6053"/>
      <c r="F6053"/>
      <c r="G6053"/>
      <c r="H6053"/>
      <c r="I6053" s="8"/>
      <c r="J6053" s="425"/>
      <c r="K6053"/>
      <c r="L6053"/>
      <c r="M6053"/>
      <c r="N6053"/>
      <c r="O6053"/>
      <c r="P6053"/>
      <c r="Q6053"/>
      <c r="R6053"/>
      <c r="S6053"/>
      <c r="T6053"/>
      <c r="U6053"/>
    </row>
    <row r="6054" spans="1:21" ht="15.75" customHeight="1">
      <c r="A6054"/>
      <c r="B6054"/>
      <c r="C6054"/>
      <c r="D6054"/>
      <c r="E6054"/>
      <c r="F6054"/>
      <c r="G6054"/>
      <c r="H6054"/>
      <c r="I6054" s="8"/>
      <c r="J6054" s="425"/>
      <c r="K6054"/>
      <c r="L6054"/>
      <c r="M6054"/>
      <c r="N6054"/>
      <c r="O6054"/>
      <c r="P6054"/>
      <c r="Q6054"/>
      <c r="R6054"/>
      <c r="S6054"/>
      <c r="T6054"/>
      <c r="U6054"/>
    </row>
    <row r="6055" spans="1:21" ht="15.75" customHeight="1">
      <c r="A6055"/>
      <c r="B6055"/>
      <c r="C6055"/>
      <c r="D6055"/>
      <c r="E6055"/>
      <c r="F6055"/>
      <c r="G6055"/>
      <c r="H6055"/>
      <c r="I6055" s="8"/>
      <c r="J6055" s="425"/>
      <c r="K6055"/>
      <c r="L6055"/>
      <c r="M6055"/>
      <c r="N6055"/>
      <c r="O6055"/>
      <c r="P6055"/>
      <c r="Q6055"/>
      <c r="R6055"/>
      <c r="S6055"/>
      <c r="T6055"/>
      <c r="U6055"/>
    </row>
    <row r="6056" spans="1:21" ht="15.75" customHeight="1">
      <c r="A6056"/>
      <c r="B6056"/>
      <c r="C6056"/>
      <c r="D6056"/>
      <c r="E6056"/>
      <c r="F6056"/>
      <c r="G6056"/>
      <c r="H6056"/>
      <c r="I6056" s="8"/>
      <c r="J6056" s="425"/>
      <c r="K6056"/>
      <c r="L6056"/>
      <c r="M6056"/>
      <c r="N6056"/>
      <c r="O6056"/>
      <c r="P6056"/>
      <c r="Q6056"/>
      <c r="R6056"/>
      <c r="S6056"/>
      <c r="T6056"/>
      <c r="U6056"/>
    </row>
    <row r="6057" spans="1:21" ht="15.75" customHeight="1">
      <c r="A6057"/>
      <c r="B6057"/>
      <c r="C6057"/>
      <c r="D6057"/>
      <c r="E6057"/>
      <c r="F6057"/>
      <c r="G6057"/>
      <c r="H6057"/>
      <c r="I6057" s="8"/>
      <c r="J6057" s="425"/>
      <c r="K6057"/>
      <c r="L6057"/>
      <c r="M6057"/>
      <c r="N6057"/>
      <c r="O6057"/>
      <c r="P6057"/>
      <c r="Q6057"/>
      <c r="R6057"/>
      <c r="S6057"/>
      <c r="T6057"/>
      <c r="U6057"/>
    </row>
    <row r="6058" spans="1:21" ht="15.75" customHeight="1">
      <c r="A6058"/>
      <c r="B6058"/>
      <c r="C6058"/>
      <c r="D6058"/>
      <c r="E6058"/>
      <c r="F6058"/>
      <c r="G6058"/>
      <c r="H6058"/>
      <c r="I6058" s="8"/>
      <c r="J6058" s="425"/>
      <c r="K6058"/>
      <c r="L6058"/>
      <c r="M6058"/>
      <c r="N6058"/>
      <c r="O6058"/>
      <c r="P6058"/>
      <c r="Q6058"/>
      <c r="R6058"/>
      <c r="S6058"/>
      <c r="T6058"/>
      <c r="U6058"/>
    </row>
    <row r="6059" spans="1:21" ht="15.75" customHeight="1">
      <c r="A6059"/>
      <c r="B6059"/>
      <c r="C6059"/>
      <c r="D6059"/>
      <c r="E6059"/>
      <c r="F6059"/>
      <c r="G6059"/>
      <c r="H6059"/>
      <c r="I6059" s="8"/>
      <c r="J6059" s="425"/>
      <c r="K6059"/>
      <c r="L6059"/>
      <c r="M6059"/>
      <c r="N6059"/>
      <c r="O6059"/>
      <c r="P6059"/>
      <c r="Q6059"/>
      <c r="R6059"/>
      <c r="S6059"/>
      <c r="T6059"/>
      <c r="U6059"/>
    </row>
    <row r="6060" spans="1:21" ht="15.75" customHeight="1">
      <c r="A6060"/>
      <c r="B6060"/>
      <c r="C6060"/>
      <c r="D6060"/>
      <c r="E6060"/>
      <c r="F6060"/>
      <c r="G6060"/>
      <c r="H6060"/>
      <c r="I6060" s="8"/>
      <c r="J6060" s="425"/>
      <c r="K6060"/>
      <c r="L6060"/>
      <c r="M6060"/>
      <c r="N6060"/>
      <c r="O6060"/>
      <c r="P6060"/>
      <c r="Q6060"/>
      <c r="R6060"/>
      <c r="S6060"/>
      <c r="T6060"/>
      <c r="U6060"/>
    </row>
    <row r="6061" spans="1:21" ht="15.75" customHeight="1">
      <c r="A6061"/>
      <c r="B6061"/>
      <c r="C6061"/>
      <c r="D6061"/>
      <c r="E6061"/>
      <c r="F6061"/>
      <c r="G6061"/>
      <c r="H6061"/>
      <c r="I6061" s="8"/>
      <c r="J6061" s="425"/>
      <c r="K6061"/>
      <c r="L6061"/>
      <c r="M6061"/>
      <c r="N6061"/>
      <c r="O6061"/>
      <c r="P6061"/>
      <c r="Q6061"/>
      <c r="R6061"/>
      <c r="S6061"/>
      <c r="T6061"/>
      <c r="U6061"/>
    </row>
    <row r="6062" spans="1:21" ht="15.75" customHeight="1">
      <c r="A6062"/>
      <c r="B6062"/>
      <c r="C6062"/>
      <c r="D6062"/>
      <c r="E6062"/>
      <c r="F6062"/>
      <c r="G6062"/>
      <c r="H6062"/>
      <c r="I6062" s="8"/>
      <c r="J6062" s="425"/>
      <c r="K6062"/>
      <c r="L6062"/>
      <c r="M6062"/>
      <c r="N6062"/>
      <c r="O6062"/>
      <c r="P6062"/>
      <c r="Q6062"/>
      <c r="R6062"/>
      <c r="S6062"/>
      <c r="T6062"/>
      <c r="U6062"/>
    </row>
    <row r="6063" spans="1:21" ht="15.75" customHeight="1">
      <c r="A6063"/>
      <c r="B6063"/>
      <c r="C6063"/>
      <c r="D6063"/>
      <c r="E6063"/>
      <c r="F6063"/>
      <c r="G6063"/>
      <c r="H6063"/>
      <c r="I6063" s="8"/>
      <c r="J6063" s="425"/>
      <c r="K6063"/>
      <c r="L6063"/>
      <c r="M6063"/>
      <c r="N6063"/>
      <c r="O6063"/>
      <c r="P6063"/>
      <c r="Q6063"/>
      <c r="R6063"/>
      <c r="S6063"/>
      <c r="T6063"/>
      <c r="U6063"/>
    </row>
    <row r="6064" spans="1:21" ht="15.75" customHeight="1">
      <c r="A6064"/>
      <c r="B6064"/>
      <c r="C6064"/>
      <c r="D6064"/>
      <c r="E6064"/>
      <c r="F6064"/>
      <c r="G6064"/>
      <c r="H6064"/>
      <c r="I6064" s="8"/>
      <c r="J6064" s="425"/>
      <c r="K6064"/>
      <c r="L6064"/>
      <c r="M6064"/>
      <c r="N6064"/>
      <c r="O6064"/>
      <c r="P6064"/>
      <c r="Q6064"/>
      <c r="R6064"/>
      <c r="S6064"/>
      <c r="T6064"/>
      <c r="U6064"/>
    </row>
    <row r="6065" spans="1:21" ht="15.75" customHeight="1">
      <c r="A6065"/>
      <c r="B6065"/>
      <c r="C6065"/>
      <c r="D6065"/>
      <c r="E6065"/>
      <c r="F6065"/>
      <c r="G6065"/>
      <c r="H6065"/>
      <c r="I6065" s="8"/>
      <c r="J6065" s="425"/>
      <c r="K6065"/>
      <c r="L6065"/>
      <c r="M6065"/>
      <c r="N6065"/>
      <c r="O6065"/>
      <c r="P6065"/>
      <c r="Q6065"/>
      <c r="R6065"/>
      <c r="S6065"/>
      <c r="T6065"/>
      <c r="U6065"/>
    </row>
    <row r="6066" spans="1:21" ht="15.75" customHeight="1">
      <c r="A6066"/>
      <c r="B6066"/>
      <c r="C6066"/>
      <c r="D6066"/>
      <c r="E6066"/>
      <c r="F6066"/>
      <c r="G6066"/>
      <c r="H6066"/>
      <c r="I6066" s="8"/>
      <c r="J6066" s="425"/>
      <c r="K6066"/>
      <c r="L6066"/>
      <c r="M6066"/>
      <c r="N6066"/>
      <c r="O6066"/>
      <c r="P6066"/>
      <c r="Q6066"/>
      <c r="R6066"/>
      <c r="S6066"/>
      <c r="T6066"/>
      <c r="U6066"/>
    </row>
    <row r="6067" spans="1:21" ht="15.75" customHeight="1">
      <c r="A6067"/>
      <c r="B6067"/>
      <c r="C6067"/>
      <c r="D6067"/>
      <c r="E6067"/>
      <c r="F6067"/>
      <c r="G6067"/>
      <c r="H6067"/>
      <c r="I6067" s="8"/>
      <c r="J6067" s="425"/>
      <c r="K6067"/>
      <c r="L6067"/>
      <c r="M6067"/>
      <c r="N6067"/>
      <c r="O6067"/>
      <c r="P6067"/>
      <c r="Q6067"/>
      <c r="R6067"/>
      <c r="S6067"/>
      <c r="T6067"/>
      <c r="U6067"/>
    </row>
    <row r="6068" spans="1:21" ht="15.75" customHeight="1">
      <c r="A6068"/>
      <c r="B6068"/>
      <c r="C6068"/>
      <c r="D6068"/>
      <c r="E6068"/>
      <c r="F6068"/>
      <c r="G6068"/>
      <c r="H6068"/>
      <c r="I6068" s="8"/>
      <c r="J6068" s="425"/>
      <c r="K6068"/>
      <c r="L6068"/>
      <c r="M6068"/>
      <c r="N6068"/>
      <c r="O6068"/>
      <c r="P6068"/>
      <c r="Q6068"/>
      <c r="R6068"/>
      <c r="S6068"/>
      <c r="T6068"/>
      <c r="U6068"/>
    </row>
    <row r="6069" spans="1:21" ht="15.75" customHeight="1">
      <c r="A6069"/>
      <c r="B6069"/>
      <c r="C6069"/>
      <c r="D6069"/>
      <c r="E6069"/>
      <c r="F6069"/>
      <c r="G6069"/>
      <c r="H6069"/>
      <c r="I6069" s="8"/>
      <c r="J6069" s="425"/>
      <c r="K6069"/>
      <c r="L6069"/>
      <c r="M6069"/>
      <c r="N6069"/>
      <c r="O6069"/>
      <c r="P6069"/>
      <c r="Q6069"/>
      <c r="R6069"/>
      <c r="S6069"/>
      <c r="T6069"/>
      <c r="U6069"/>
    </row>
    <row r="6070" spans="1:21" ht="15.75" customHeight="1">
      <c r="A6070"/>
      <c r="B6070"/>
      <c r="C6070"/>
      <c r="D6070"/>
      <c r="E6070"/>
      <c r="F6070"/>
      <c r="G6070"/>
      <c r="H6070"/>
      <c r="I6070" s="8"/>
      <c r="J6070" s="425"/>
      <c r="K6070"/>
      <c r="L6070"/>
      <c r="M6070"/>
      <c r="N6070"/>
      <c r="O6070"/>
      <c r="P6070"/>
      <c r="Q6070"/>
      <c r="R6070"/>
      <c r="S6070"/>
      <c r="T6070"/>
      <c r="U6070"/>
    </row>
    <row r="6071" spans="1:21" ht="15.75" customHeight="1">
      <c r="A6071"/>
      <c r="B6071"/>
      <c r="C6071"/>
      <c r="D6071"/>
      <c r="E6071"/>
      <c r="F6071"/>
      <c r="G6071"/>
      <c r="H6071"/>
      <c r="I6071" s="8"/>
      <c r="J6071" s="425"/>
      <c r="K6071"/>
      <c r="L6071"/>
      <c r="M6071"/>
      <c r="N6071"/>
      <c r="O6071"/>
      <c r="P6071"/>
      <c r="Q6071"/>
      <c r="R6071"/>
      <c r="S6071"/>
      <c r="T6071"/>
      <c r="U6071"/>
    </row>
    <row r="6072" spans="1:21" ht="15.75" customHeight="1">
      <c r="A6072"/>
      <c r="B6072"/>
      <c r="C6072"/>
      <c r="D6072"/>
      <c r="E6072"/>
      <c r="F6072"/>
      <c r="G6072"/>
      <c r="H6072"/>
      <c r="I6072" s="8"/>
      <c r="J6072" s="425"/>
      <c r="K6072"/>
      <c r="L6072"/>
      <c r="M6072"/>
      <c r="N6072"/>
      <c r="O6072"/>
      <c r="P6072"/>
      <c r="Q6072"/>
      <c r="R6072"/>
      <c r="S6072"/>
      <c r="T6072"/>
      <c r="U6072"/>
    </row>
    <row r="6073" spans="1:21" ht="15.75" customHeight="1">
      <c r="A6073"/>
      <c r="B6073"/>
      <c r="C6073"/>
      <c r="D6073"/>
      <c r="E6073"/>
      <c r="F6073"/>
      <c r="G6073"/>
      <c r="H6073"/>
      <c r="I6073" s="8"/>
      <c r="J6073" s="425"/>
      <c r="K6073"/>
      <c r="L6073"/>
      <c r="M6073"/>
      <c r="N6073"/>
      <c r="O6073"/>
      <c r="P6073"/>
      <c r="Q6073"/>
      <c r="R6073"/>
      <c r="S6073"/>
      <c r="T6073"/>
      <c r="U6073"/>
    </row>
    <row r="6074" spans="1:21" ht="15.75" customHeight="1">
      <c r="A6074"/>
      <c r="B6074"/>
      <c r="C6074"/>
      <c r="D6074"/>
      <c r="E6074"/>
      <c r="F6074"/>
      <c r="G6074"/>
      <c r="H6074"/>
      <c r="I6074" s="8"/>
      <c r="J6074" s="425"/>
      <c r="K6074"/>
      <c r="L6074"/>
      <c r="M6074"/>
      <c r="N6074"/>
      <c r="O6074"/>
      <c r="P6074"/>
      <c r="Q6074"/>
      <c r="R6074"/>
      <c r="S6074"/>
      <c r="T6074"/>
      <c r="U6074"/>
    </row>
    <row r="6075" spans="1:21" ht="15.75" customHeight="1">
      <c r="A6075"/>
      <c r="B6075"/>
      <c r="C6075"/>
      <c r="D6075"/>
      <c r="E6075"/>
      <c r="F6075"/>
      <c r="G6075"/>
      <c r="H6075"/>
      <c r="I6075" s="8"/>
      <c r="J6075" s="425"/>
      <c r="K6075"/>
      <c r="L6075"/>
      <c r="M6075"/>
      <c r="N6075"/>
      <c r="O6075"/>
      <c r="P6075"/>
      <c r="Q6075"/>
      <c r="R6075"/>
      <c r="S6075"/>
      <c r="T6075"/>
      <c r="U6075"/>
    </row>
    <row r="6076" spans="1:21" ht="15.75" customHeight="1">
      <c r="A6076"/>
      <c r="B6076"/>
      <c r="C6076"/>
      <c r="D6076"/>
      <c r="E6076"/>
      <c r="F6076"/>
      <c r="G6076"/>
      <c r="H6076"/>
      <c r="I6076" s="8"/>
      <c r="J6076" s="425"/>
      <c r="K6076"/>
      <c r="L6076"/>
      <c r="M6076"/>
      <c r="N6076"/>
      <c r="O6076"/>
      <c r="P6076"/>
      <c r="Q6076"/>
      <c r="R6076"/>
      <c r="S6076"/>
      <c r="T6076"/>
      <c r="U6076"/>
    </row>
    <row r="6077" spans="1:21" ht="15.75" customHeight="1">
      <c r="A6077"/>
      <c r="B6077"/>
      <c r="C6077"/>
      <c r="D6077"/>
      <c r="E6077"/>
      <c r="F6077"/>
      <c r="G6077"/>
      <c r="H6077"/>
      <c r="I6077" s="8"/>
      <c r="J6077" s="425"/>
      <c r="K6077"/>
      <c r="L6077"/>
      <c r="M6077"/>
      <c r="N6077"/>
      <c r="O6077"/>
      <c r="P6077"/>
      <c r="Q6077"/>
      <c r="R6077"/>
      <c r="S6077"/>
      <c r="T6077"/>
      <c r="U6077"/>
    </row>
    <row r="6078" spans="1:21" ht="15.75" customHeight="1">
      <c r="A6078"/>
      <c r="B6078"/>
      <c r="C6078"/>
      <c r="D6078"/>
      <c r="E6078"/>
      <c r="F6078"/>
      <c r="G6078"/>
      <c r="H6078"/>
      <c r="I6078" s="8"/>
      <c r="J6078" s="425"/>
      <c r="K6078"/>
      <c r="L6078"/>
      <c r="M6078"/>
      <c r="N6078"/>
      <c r="O6078"/>
      <c r="P6078"/>
      <c r="Q6078"/>
      <c r="R6078"/>
      <c r="S6078"/>
      <c r="T6078"/>
      <c r="U6078"/>
    </row>
    <row r="6079" spans="1:21" ht="15.75" customHeight="1">
      <c r="A6079"/>
      <c r="B6079"/>
      <c r="C6079"/>
      <c r="D6079"/>
      <c r="E6079"/>
      <c r="F6079"/>
      <c r="G6079"/>
      <c r="H6079"/>
      <c r="I6079" s="8"/>
      <c r="J6079" s="425"/>
      <c r="K6079"/>
      <c r="L6079"/>
      <c r="M6079"/>
      <c r="N6079"/>
      <c r="O6079"/>
      <c r="P6079"/>
      <c r="Q6079"/>
      <c r="R6079"/>
      <c r="S6079"/>
      <c r="T6079"/>
      <c r="U6079"/>
    </row>
    <row r="6080" spans="1:21" ht="15.75" customHeight="1">
      <c r="A6080"/>
      <c r="B6080"/>
      <c r="C6080"/>
      <c r="D6080"/>
      <c r="E6080"/>
      <c r="F6080"/>
      <c r="G6080"/>
      <c r="H6080"/>
      <c r="I6080" s="8"/>
      <c r="J6080" s="425"/>
      <c r="K6080"/>
      <c r="L6080"/>
      <c r="M6080"/>
      <c r="N6080"/>
      <c r="O6080"/>
      <c r="P6080"/>
      <c r="Q6080"/>
      <c r="R6080"/>
      <c r="S6080"/>
      <c r="T6080"/>
      <c r="U6080"/>
    </row>
    <row r="6081" spans="1:21" ht="15.75" customHeight="1">
      <c r="A6081"/>
      <c r="B6081"/>
      <c r="C6081"/>
      <c r="D6081"/>
      <c r="E6081"/>
      <c r="F6081"/>
      <c r="G6081"/>
      <c r="H6081"/>
      <c r="I6081" s="8"/>
      <c r="J6081" s="425"/>
      <c r="K6081"/>
      <c r="L6081"/>
      <c r="M6081"/>
      <c r="N6081"/>
      <c r="O6081"/>
      <c r="P6081"/>
      <c r="Q6081"/>
      <c r="R6081"/>
      <c r="S6081"/>
      <c r="T6081"/>
      <c r="U6081"/>
    </row>
    <row r="6082" spans="1:21" ht="15.75" customHeight="1">
      <c r="A6082"/>
      <c r="B6082"/>
      <c r="C6082"/>
      <c r="D6082"/>
      <c r="E6082"/>
      <c r="F6082"/>
      <c r="G6082"/>
      <c r="H6082"/>
      <c r="I6082" s="8"/>
      <c r="J6082" s="425"/>
      <c r="K6082"/>
      <c r="L6082"/>
      <c r="M6082"/>
      <c r="N6082"/>
      <c r="O6082"/>
      <c r="P6082"/>
      <c r="Q6082"/>
      <c r="R6082"/>
      <c r="S6082"/>
      <c r="T6082"/>
      <c r="U6082"/>
    </row>
    <row r="6083" spans="1:21" ht="15.75" customHeight="1">
      <c r="A6083"/>
      <c r="B6083"/>
      <c r="C6083"/>
      <c r="D6083"/>
      <c r="E6083"/>
      <c r="F6083"/>
      <c r="G6083"/>
      <c r="H6083"/>
      <c r="I6083" s="8"/>
      <c r="J6083" s="425"/>
      <c r="K6083"/>
      <c r="L6083"/>
      <c r="M6083"/>
      <c r="N6083"/>
      <c r="O6083"/>
      <c r="P6083"/>
      <c r="Q6083"/>
      <c r="R6083"/>
      <c r="S6083"/>
      <c r="T6083"/>
      <c r="U6083"/>
    </row>
    <row r="6084" spans="1:21" ht="15.75" customHeight="1">
      <c r="A6084"/>
      <c r="B6084"/>
      <c r="C6084"/>
      <c r="D6084"/>
      <c r="E6084"/>
      <c r="F6084"/>
      <c r="G6084"/>
      <c r="H6084"/>
      <c r="I6084" s="8"/>
      <c r="J6084" s="425"/>
      <c r="K6084"/>
      <c r="L6084"/>
      <c r="M6084"/>
      <c r="N6084"/>
      <c r="O6084"/>
      <c r="P6084"/>
      <c r="Q6084"/>
      <c r="R6084"/>
      <c r="S6084"/>
      <c r="T6084"/>
      <c r="U6084"/>
    </row>
    <row r="6085" spans="1:21" ht="15.75" customHeight="1">
      <c r="A6085"/>
      <c r="B6085"/>
      <c r="C6085"/>
      <c r="D6085"/>
      <c r="E6085"/>
      <c r="F6085"/>
      <c r="G6085"/>
      <c r="H6085"/>
      <c r="I6085" s="8"/>
      <c r="J6085" s="425"/>
      <c r="K6085"/>
      <c r="L6085"/>
      <c r="M6085"/>
      <c r="N6085"/>
      <c r="O6085"/>
      <c r="P6085"/>
      <c r="Q6085"/>
      <c r="R6085"/>
      <c r="S6085"/>
      <c r="T6085"/>
      <c r="U6085"/>
    </row>
    <row r="6086" spans="1:21" ht="15.75" customHeight="1">
      <c r="A6086"/>
      <c r="B6086"/>
      <c r="C6086"/>
      <c r="D6086"/>
      <c r="E6086"/>
      <c r="F6086"/>
      <c r="G6086"/>
      <c r="H6086"/>
      <c r="I6086" s="8"/>
      <c r="J6086" s="425"/>
      <c r="K6086"/>
      <c r="L6086"/>
      <c r="M6086"/>
      <c r="N6086"/>
      <c r="O6086"/>
      <c r="P6086"/>
      <c r="Q6086"/>
      <c r="R6086"/>
      <c r="S6086"/>
      <c r="T6086"/>
      <c r="U6086"/>
    </row>
    <row r="6087" spans="1:21" ht="15.75" customHeight="1">
      <c r="A6087"/>
      <c r="B6087"/>
      <c r="C6087"/>
      <c r="D6087"/>
      <c r="E6087"/>
      <c r="F6087"/>
      <c r="G6087"/>
      <c r="H6087"/>
      <c r="I6087" s="8"/>
      <c r="J6087" s="425"/>
      <c r="K6087"/>
      <c r="L6087"/>
      <c r="M6087"/>
      <c r="N6087"/>
      <c r="O6087"/>
      <c r="P6087"/>
      <c r="Q6087"/>
      <c r="R6087"/>
      <c r="S6087"/>
      <c r="T6087"/>
      <c r="U6087"/>
    </row>
    <row r="6088" spans="1:21" ht="15.75" customHeight="1">
      <c r="A6088"/>
      <c r="B6088"/>
      <c r="C6088"/>
      <c r="D6088"/>
      <c r="E6088"/>
      <c r="F6088"/>
      <c r="G6088"/>
      <c r="H6088"/>
      <c r="I6088" s="8"/>
      <c r="J6088" s="425"/>
      <c r="K6088"/>
      <c r="L6088"/>
      <c r="M6088"/>
      <c r="N6088"/>
      <c r="O6088"/>
      <c r="P6088"/>
      <c r="Q6088"/>
      <c r="R6088"/>
      <c r="S6088"/>
      <c r="T6088"/>
      <c r="U6088"/>
    </row>
    <row r="6089" spans="1:21" ht="15.75" customHeight="1">
      <c r="A6089"/>
      <c r="B6089"/>
      <c r="C6089"/>
      <c r="D6089"/>
      <c r="E6089"/>
      <c r="F6089"/>
      <c r="G6089"/>
      <c r="H6089"/>
      <c r="I6089" s="8"/>
      <c r="J6089" s="425"/>
      <c r="K6089"/>
      <c r="L6089"/>
      <c r="M6089"/>
      <c r="N6089"/>
      <c r="O6089"/>
      <c r="P6089"/>
      <c r="Q6089"/>
      <c r="R6089"/>
      <c r="S6089"/>
      <c r="T6089"/>
      <c r="U6089"/>
    </row>
    <row r="6090" spans="1:21" ht="15.75" customHeight="1">
      <c r="A6090"/>
      <c r="B6090"/>
      <c r="C6090"/>
      <c r="D6090"/>
      <c r="E6090"/>
      <c r="F6090"/>
      <c r="G6090"/>
      <c r="H6090"/>
      <c r="I6090" s="8"/>
      <c r="J6090" s="425"/>
      <c r="K6090"/>
      <c r="L6090"/>
      <c r="M6090"/>
      <c r="N6090"/>
      <c r="O6090"/>
      <c r="P6090"/>
      <c r="Q6090"/>
      <c r="R6090"/>
      <c r="S6090"/>
      <c r="T6090"/>
      <c r="U6090"/>
    </row>
    <row r="6091" spans="1:21" ht="15.75" customHeight="1">
      <c r="A6091"/>
      <c r="B6091"/>
      <c r="C6091"/>
      <c r="D6091"/>
      <c r="E6091"/>
      <c r="F6091"/>
      <c r="G6091"/>
      <c r="H6091"/>
      <c r="I6091" s="8"/>
      <c r="J6091" s="425"/>
      <c r="K6091"/>
      <c r="L6091"/>
      <c r="M6091"/>
      <c r="N6091"/>
      <c r="O6091"/>
      <c r="P6091"/>
      <c r="Q6091"/>
      <c r="R6091"/>
      <c r="S6091"/>
      <c r="T6091"/>
      <c r="U6091"/>
    </row>
    <row r="6092" spans="1:21" ht="15.75" customHeight="1">
      <c r="A6092"/>
      <c r="B6092"/>
      <c r="C6092"/>
      <c r="D6092"/>
      <c r="E6092"/>
      <c r="F6092"/>
      <c r="G6092"/>
      <c r="H6092"/>
      <c r="I6092" s="8"/>
      <c r="J6092" s="425"/>
      <c r="K6092"/>
      <c r="L6092"/>
      <c r="M6092"/>
      <c r="N6092"/>
      <c r="O6092"/>
      <c r="P6092"/>
      <c r="Q6092"/>
      <c r="R6092"/>
      <c r="S6092"/>
      <c r="T6092"/>
      <c r="U6092"/>
    </row>
    <row r="6093" spans="1:21" ht="15.75" customHeight="1">
      <c r="A6093"/>
      <c r="B6093"/>
      <c r="C6093"/>
      <c r="D6093"/>
      <c r="E6093"/>
      <c r="F6093"/>
      <c r="G6093"/>
      <c r="H6093"/>
      <c r="I6093" s="8"/>
      <c r="J6093" s="425"/>
      <c r="K6093"/>
      <c r="L6093"/>
      <c r="M6093"/>
      <c r="N6093"/>
      <c r="O6093"/>
      <c r="P6093"/>
      <c r="Q6093"/>
      <c r="R6093"/>
      <c r="S6093"/>
      <c r="T6093"/>
      <c r="U6093"/>
    </row>
    <row r="6094" spans="1:21" ht="15.75" customHeight="1">
      <c r="A6094"/>
      <c r="B6094"/>
      <c r="C6094"/>
      <c r="D6094"/>
      <c r="E6094"/>
      <c r="F6094"/>
      <c r="G6094"/>
      <c r="H6094"/>
      <c r="I6094" s="8"/>
      <c r="J6094" s="425"/>
      <c r="K6094"/>
      <c r="L6094"/>
      <c r="M6094"/>
      <c r="N6094"/>
      <c r="O6094"/>
      <c r="P6094"/>
      <c r="Q6094"/>
      <c r="R6094"/>
      <c r="S6094"/>
      <c r="T6094"/>
      <c r="U6094"/>
    </row>
    <row r="6095" spans="1:21" ht="15.75" customHeight="1">
      <c r="A6095"/>
      <c r="B6095"/>
      <c r="C6095"/>
      <c r="D6095"/>
      <c r="E6095"/>
      <c r="F6095"/>
      <c r="G6095"/>
      <c r="H6095"/>
      <c r="I6095" s="8"/>
      <c r="J6095" s="425"/>
      <c r="K6095"/>
      <c r="L6095"/>
      <c r="M6095"/>
      <c r="N6095"/>
      <c r="O6095"/>
      <c r="P6095"/>
      <c r="Q6095"/>
      <c r="R6095"/>
      <c r="S6095"/>
      <c r="T6095"/>
      <c r="U6095"/>
    </row>
    <row r="6096" spans="1:21" ht="15.75" customHeight="1">
      <c r="A6096"/>
      <c r="B6096"/>
      <c r="C6096"/>
      <c r="D6096"/>
      <c r="E6096"/>
      <c r="F6096"/>
      <c r="G6096"/>
      <c r="H6096"/>
      <c r="I6096" s="8"/>
      <c r="J6096" s="425"/>
      <c r="K6096"/>
      <c r="L6096"/>
      <c r="M6096"/>
      <c r="N6096"/>
      <c r="O6096"/>
      <c r="P6096"/>
      <c r="Q6096"/>
      <c r="R6096"/>
      <c r="S6096"/>
      <c r="T6096"/>
      <c r="U6096"/>
    </row>
    <row r="6097" spans="1:21" ht="15.75" customHeight="1">
      <c r="A6097"/>
      <c r="B6097"/>
      <c r="C6097"/>
      <c r="D6097"/>
      <c r="E6097"/>
      <c r="F6097"/>
      <c r="G6097"/>
      <c r="H6097"/>
      <c r="I6097" s="8"/>
      <c r="J6097" s="425"/>
      <c r="K6097"/>
      <c r="L6097"/>
      <c r="M6097"/>
      <c r="N6097"/>
      <c r="O6097"/>
      <c r="P6097"/>
      <c r="Q6097"/>
      <c r="R6097"/>
      <c r="S6097"/>
      <c r="T6097"/>
      <c r="U6097"/>
    </row>
    <row r="6098" spans="1:21" ht="15.75" customHeight="1">
      <c r="A6098"/>
      <c r="B6098"/>
      <c r="C6098"/>
      <c r="D6098"/>
      <c r="E6098"/>
      <c r="F6098"/>
      <c r="G6098"/>
      <c r="H6098"/>
      <c r="I6098" s="8"/>
      <c r="J6098" s="425"/>
      <c r="K6098"/>
      <c r="L6098"/>
      <c r="M6098"/>
      <c r="N6098"/>
      <c r="O6098"/>
      <c r="P6098"/>
      <c r="Q6098"/>
      <c r="R6098"/>
      <c r="S6098"/>
      <c r="T6098"/>
      <c r="U6098"/>
    </row>
    <row r="6099" spans="1:21" ht="15.75" customHeight="1">
      <c r="A6099"/>
      <c r="B6099"/>
      <c r="C6099"/>
      <c r="D6099"/>
      <c r="E6099"/>
      <c r="F6099"/>
      <c r="G6099"/>
      <c r="H6099"/>
      <c r="I6099" s="8"/>
      <c r="J6099" s="425"/>
      <c r="K6099"/>
      <c r="L6099"/>
      <c r="M6099"/>
      <c r="N6099"/>
      <c r="O6099"/>
      <c r="P6099"/>
      <c r="Q6099"/>
      <c r="R6099"/>
      <c r="S6099"/>
      <c r="T6099"/>
      <c r="U6099"/>
    </row>
    <row r="6100" spans="1:21" ht="15.75" customHeight="1">
      <c r="A6100"/>
      <c r="B6100"/>
      <c r="C6100"/>
      <c r="D6100"/>
      <c r="E6100"/>
      <c r="F6100"/>
      <c r="G6100"/>
      <c r="H6100"/>
      <c r="I6100" s="8"/>
      <c r="J6100" s="425"/>
      <c r="K6100"/>
      <c r="L6100"/>
      <c r="M6100"/>
      <c r="N6100"/>
      <c r="O6100"/>
      <c r="P6100"/>
      <c r="Q6100"/>
      <c r="R6100"/>
      <c r="S6100"/>
      <c r="T6100"/>
      <c r="U6100"/>
    </row>
    <row r="6101" spans="1:21" ht="15.75" customHeight="1">
      <c r="A6101"/>
      <c r="B6101"/>
      <c r="C6101"/>
      <c r="D6101"/>
      <c r="E6101"/>
      <c r="F6101"/>
      <c r="G6101"/>
      <c r="H6101"/>
      <c r="I6101" s="8"/>
      <c r="J6101" s="425"/>
      <c r="K6101"/>
      <c r="L6101"/>
      <c r="M6101"/>
      <c r="N6101"/>
      <c r="O6101"/>
      <c r="P6101"/>
      <c r="Q6101"/>
      <c r="R6101"/>
      <c r="S6101"/>
      <c r="T6101"/>
      <c r="U6101"/>
    </row>
    <row r="6102" spans="1:21" ht="15.75" customHeight="1">
      <c r="A6102"/>
      <c r="B6102"/>
      <c r="C6102"/>
      <c r="D6102"/>
      <c r="E6102"/>
      <c r="F6102"/>
      <c r="G6102"/>
      <c r="H6102"/>
      <c r="I6102" s="8"/>
      <c r="J6102" s="425"/>
      <c r="K6102"/>
      <c r="L6102"/>
      <c r="M6102"/>
      <c r="N6102"/>
      <c r="O6102"/>
      <c r="P6102"/>
      <c r="Q6102"/>
      <c r="R6102"/>
      <c r="S6102"/>
      <c r="T6102"/>
      <c r="U6102"/>
    </row>
    <row r="6103" spans="1:21" ht="15.75" customHeight="1">
      <c r="A6103"/>
      <c r="B6103"/>
      <c r="C6103"/>
      <c r="D6103"/>
      <c r="E6103"/>
      <c r="F6103"/>
      <c r="G6103"/>
      <c r="H6103"/>
      <c r="I6103" s="8"/>
      <c r="J6103" s="425"/>
      <c r="K6103"/>
      <c r="L6103"/>
      <c r="M6103"/>
      <c r="N6103"/>
      <c r="O6103"/>
      <c r="P6103"/>
      <c r="Q6103"/>
      <c r="R6103"/>
      <c r="S6103"/>
      <c r="T6103"/>
      <c r="U6103"/>
    </row>
    <row r="6104" spans="1:21" ht="15.75" customHeight="1">
      <c r="A6104"/>
      <c r="B6104"/>
      <c r="C6104"/>
      <c r="D6104"/>
      <c r="E6104"/>
      <c r="F6104"/>
      <c r="G6104"/>
      <c r="H6104"/>
      <c r="I6104" s="8"/>
      <c r="J6104" s="425"/>
      <c r="K6104"/>
      <c r="L6104"/>
      <c r="M6104"/>
      <c r="N6104"/>
      <c r="O6104"/>
      <c r="P6104"/>
      <c r="Q6104"/>
      <c r="R6104"/>
      <c r="S6104"/>
      <c r="T6104"/>
      <c r="U6104"/>
    </row>
    <row r="6105" spans="1:21" ht="15.75" customHeight="1">
      <c r="A6105"/>
      <c r="B6105"/>
      <c r="C6105"/>
      <c r="D6105"/>
      <c r="E6105"/>
      <c r="F6105"/>
      <c r="G6105"/>
      <c r="H6105"/>
      <c r="I6105" s="8"/>
      <c r="J6105" s="425"/>
      <c r="K6105"/>
      <c r="L6105"/>
      <c r="M6105"/>
      <c r="N6105"/>
      <c r="O6105"/>
      <c r="P6105"/>
      <c r="Q6105"/>
      <c r="R6105"/>
      <c r="S6105"/>
      <c r="T6105"/>
      <c r="U6105"/>
    </row>
    <row r="6106" spans="1:21" ht="15.75" customHeight="1">
      <c r="A6106"/>
      <c r="B6106"/>
      <c r="C6106"/>
      <c r="D6106"/>
      <c r="E6106"/>
      <c r="F6106"/>
      <c r="G6106"/>
      <c r="H6106"/>
      <c r="I6106" s="8"/>
      <c r="J6106" s="425"/>
      <c r="K6106"/>
      <c r="L6106"/>
      <c r="M6106"/>
      <c r="N6106"/>
      <c r="O6106"/>
      <c r="P6106"/>
      <c r="Q6106"/>
      <c r="R6106"/>
      <c r="S6106"/>
      <c r="T6106"/>
      <c r="U6106"/>
    </row>
    <row r="6107" spans="1:21" ht="15.75" customHeight="1">
      <c r="A6107"/>
      <c r="B6107"/>
      <c r="C6107"/>
      <c r="D6107"/>
      <c r="E6107"/>
      <c r="F6107"/>
      <c r="G6107"/>
      <c r="H6107"/>
      <c r="I6107" s="8"/>
      <c r="J6107" s="425"/>
      <c r="K6107"/>
      <c r="L6107"/>
      <c r="M6107"/>
      <c r="N6107"/>
      <c r="O6107"/>
      <c r="P6107"/>
      <c r="Q6107"/>
      <c r="R6107"/>
      <c r="S6107"/>
      <c r="T6107"/>
      <c r="U6107"/>
    </row>
    <row r="6108" spans="1:21" ht="15.75" customHeight="1">
      <c r="A6108"/>
      <c r="B6108"/>
      <c r="C6108"/>
      <c r="D6108"/>
      <c r="E6108"/>
      <c r="F6108"/>
      <c r="G6108"/>
      <c r="H6108"/>
      <c r="I6108" s="8"/>
      <c r="J6108" s="425"/>
      <c r="K6108"/>
      <c r="L6108"/>
      <c r="M6108"/>
      <c r="N6108"/>
      <c r="O6108"/>
      <c r="P6108"/>
      <c r="Q6108"/>
      <c r="R6108"/>
      <c r="S6108"/>
      <c r="T6108"/>
      <c r="U6108"/>
    </row>
    <row r="6109" spans="1:21" ht="15.75" customHeight="1">
      <c r="A6109"/>
      <c r="B6109"/>
      <c r="C6109"/>
      <c r="D6109"/>
      <c r="E6109"/>
      <c r="F6109"/>
      <c r="G6109"/>
      <c r="H6109"/>
      <c r="I6109" s="8"/>
      <c r="J6109" s="425"/>
      <c r="K6109"/>
      <c r="L6109"/>
      <c r="M6109"/>
      <c r="N6109"/>
      <c r="O6109"/>
      <c r="P6109"/>
      <c r="Q6109"/>
      <c r="R6109"/>
      <c r="S6109"/>
      <c r="T6109"/>
      <c r="U6109"/>
    </row>
    <row r="6110" spans="1:21" ht="15.75" customHeight="1">
      <c r="A6110"/>
      <c r="B6110"/>
      <c r="C6110"/>
      <c r="D6110"/>
      <c r="E6110"/>
      <c r="F6110"/>
      <c r="G6110"/>
      <c r="H6110"/>
      <c r="I6110" s="8"/>
      <c r="J6110" s="425"/>
      <c r="K6110"/>
      <c r="L6110"/>
      <c r="M6110"/>
      <c r="N6110"/>
      <c r="O6110"/>
      <c r="P6110"/>
      <c r="Q6110"/>
      <c r="R6110"/>
      <c r="S6110"/>
      <c r="T6110"/>
      <c r="U6110"/>
    </row>
    <row r="6111" spans="1:21" ht="15.75" customHeight="1">
      <c r="A6111"/>
      <c r="B6111"/>
      <c r="C6111"/>
      <c r="D6111"/>
      <c r="E6111"/>
      <c r="F6111"/>
      <c r="G6111"/>
      <c r="H6111"/>
      <c r="I6111" s="8"/>
      <c r="J6111" s="425"/>
      <c r="K6111"/>
      <c r="L6111"/>
      <c r="M6111"/>
      <c r="N6111"/>
      <c r="O6111"/>
      <c r="P6111"/>
      <c r="Q6111"/>
      <c r="R6111"/>
      <c r="S6111"/>
      <c r="T6111"/>
      <c r="U6111"/>
    </row>
    <row r="6112" spans="1:21" ht="15.75" customHeight="1">
      <c r="A6112"/>
      <c r="B6112"/>
      <c r="C6112"/>
      <c r="D6112"/>
      <c r="E6112"/>
      <c r="F6112"/>
      <c r="G6112"/>
      <c r="H6112"/>
      <c r="I6112" s="8"/>
      <c r="J6112" s="425"/>
      <c r="K6112"/>
      <c r="L6112"/>
      <c r="M6112"/>
      <c r="N6112"/>
      <c r="O6112"/>
      <c r="P6112"/>
      <c r="Q6112"/>
      <c r="R6112"/>
      <c r="S6112"/>
      <c r="T6112"/>
      <c r="U6112"/>
    </row>
    <row r="6113" spans="1:21" ht="15.75" customHeight="1">
      <c r="A6113"/>
      <c r="B6113"/>
      <c r="C6113"/>
      <c r="D6113"/>
      <c r="E6113"/>
      <c r="F6113"/>
      <c r="G6113"/>
      <c r="H6113"/>
      <c r="I6113" s="8"/>
      <c r="J6113" s="425"/>
      <c r="K6113"/>
      <c r="L6113"/>
      <c r="M6113"/>
      <c r="N6113"/>
      <c r="O6113"/>
      <c r="P6113"/>
      <c r="Q6113"/>
      <c r="R6113"/>
      <c r="S6113"/>
      <c r="T6113"/>
      <c r="U6113"/>
    </row>
    <row r="6114" spans="1:21" ht="15.75" customHeight="1">
      <c r="A6114"/>
      <c r="B6114"/>
      <c r="C6114"/>
      <c r="D6114"/>
      <c r="E6114"/>
      <c r="F6114"/>
      <c r="G6114"/>
      <c r="H6114"/>
      <c r="I6114" s="8"/>
      <c r="J6114" s="425"/>
      <c r="K6114"/>
      <c r="L6114"/>
      <c r="M6114"/>
      <c r="N6114"/>
      <c r="O6114"/>
      <c r="P6114"/>
      <c r="Q6114"/>
      <c r="R6114"/>
      <c r="S6114"/>
      <c r="T6114"/>
      <c r="U6114"/>
    </row>
    <row r="6115" spans="1:21" ht="15.75" customHeight="1">
      <c r="A6115"/>
      <c r="B6115"/>
      <c r="C6115"/>
      <c r="D6115"/>
      <c r="E6115"/>
      <c r="F6115"/>
      <c r="G6115"/>
      <c r="H6115"/>
      <c r="I6115" s="8"/>
      <c r="J6115" s="425"/>
      <c r="K6115"/>
      <c r="L6115"/>
      <c r="M6115"/>
      <c r="N6115"/>
      <c r="O6115"/>
      <c r="P6115"/>
      <c r="Q6115"/>
      <c r="R6115"/>
      <c r="S6115"/>
      <c r="T6115"/>
      <c r="U6115"/>
    </row>
    <row r="6116" spans="1:21" ht="15.75" customHeight="1">
      <c r="A6116"/>
      <c r="B6116"/>
      <c r="C6116"/>
      <c r="D6116"/>
      <c r="E6116"/>
      <c r="F6116"/>
      <c r="G6116"/>
      <c r="H6116"/>
      <c r="I6116" s="8"/>
      <c r="J6116" s="425"/>
      <c r="K6116"/>
      <c r="L6116"/>
      <c r="M6116"/>
      <c r="N6116"/>
      <c r="O6116"/>
      <c r="P6116"/>
      <c r="Q6116"/>
      <c r="R6116"/>
      <c r="S6116"/>
      <c r="T6116"/>
      <c r="U6116"/>
    </row>
    <row r="6117" spans="1:21" ht="15.75" customHeight="1">
      <c r="A6117"/>
      <c r="B6117"/>
      <c r="C6117"/>
      <c r="D6117"/>
      <c r="E6117"/>
      <c r="F6117"/>
      <c r="G6117"/>
      <c r="H6117"/>
      <c r="I6117" s="8"/>
      <c r="J6117" s="425"/>
      <c r="K6117"/>
      <c r="L6117"/>
      <c r="M6117"/>
      <c r="N6117"/>
      <c r="O6117"/>
      <c r="P6117"/>
      <c r="Q6117"/>
      <c r="R6117"/>
      <c r="S6117"/>
      <c r="T6117"/>
      <c r="U6117"/>
    </row>
    <row r="6118" spans="1:21" ht="15.75" customHeight="1">
      <c r="A6118"/>
      <c r="B6118"/>
      <c r="C6118"/>
      <c r="D6118"/>
      <c r="E6118"/>
      <c r="F6118"/>
      <c r="G6118"/>
      <c r="H6118"/>
      <c r="I6118" s="8"/>
      <c r="J6118" s="425"/>
      <c r="K6118"/>
      <c r="L6118"/>
      <c r="M6118"/>
      <c r="N6118"/>
      <c r="O6118"/>
      <c r="P6118"/>
      <c r="Q6118"/>
      <c r="R6118"/>
      <c r="S6118"/>
      <c r="T6118"/>
      <c r="U6118"/>
    </row>
    <row r="6119" spans="1:21" ht="15.75" customHeight="1">
      <c r="A6119"/>
      <c r="B6119"/>
      <c r="C6119"/>
      <c r="D6119"/>
      <c r="E6119"/>
      <c r="F6119"/>
      <c r="G6119"/>
      <c r="H6119"/>
      <c r="I6119" s="8"/>
      <c r="J6119" s="425"/>
      <c r="K6119"/>
      <c r="L6119"/>
      <c r="M6119"/>
      <c r="N6119"/>
      <c r="O6119"/>
      <c r="P6119"/>
      <c r="Q6119"/>
      <c r="R6119"/>
      <c r="S6119"/>
      <c r="T6119"/>
      <c r="U6119"/>
    </row>
    <row r="6120" spans="1:21" ht="15.75" customHeight="1">
      <c r="A6120"/>
      <c r="B6120"/>
      <c r="C6120"/>
      <c r="D6120"/>
      <c r="E6120"/>
      <c r="F6120"/>
      <c r="G6120"/>
      <c r="H6120"/>
      <c r="I6120" s="8"/>
      <c r="J6120" s="425"/>
      <c r="K6120"/>
      <c r="L6120"/>
      <c r="M6120"/>
      <c r="N6120"/>
      <c r="O6120"/>
      <c r="P6120"/>
      <c r="Q6120"/>
      <c r="R6120"/>
      <c r="S6120"/>
      <c r="T6120"/>
      <c r="U6120"/>
    </row>
    <row r="6121" spans="1:21" ht="15.75" customHeight="1">
      <c r="A6121"/>
      <c r="B6121"/>
      <c r="C6121"/>
      <c r="D6121"/>
      <c r="E6121"/>
      <c r="F6121"/>
      <c r="G6121"/>
      <c r="H6121"/>
      <c r="I6121" s="8"/>
      <c r="J6121" s="425"/>
      <c r="K6121"/>
      <c r="L6121"/>
      <c r="M6121"/>
      <c r="N6121"/>
      <c r="O6121"/>
      <c r="P6121"/>
      <c r="Q6121"/>
      <c r="R6121"/>
      <c r="S6121"/>
      <c r="T6121"/>
      <c r="U6121"/>
    </row>
    <row r="6122" spans="1:21" ht="15.75" customHeight="1">
      <c r="A6122"/>
      <c r="B6122"/>
      <c r="C6122"/>
      <c r="D6122"/>
      <c r="E6122"/>
      <c r="F6122"/>
      <c r="G6122"/>
      <c r="H6122"/>
      <c r="I6122" s="8"/>
      <c r="J6122" s="425"/>
      <c r="K6122"/>
      <c r="L6122"/>
      <c r="M6122"/>
      <c r="N6122"/>
      <c r="O6122"/>
      <c r="P6122"/>
      <c r="Q6122"/>
      <c r="R6122"/>
      <c r="S6122"/>
      <c r="T6122"/>
      <c r="U6122"/>
    </row>
    <row r="6123" spans="1:21" ht="15.75" customHeight="1">
      <c r="A6123"/>
      <c r="B6123"/>
      <c r="C6123"/>
      <c r="D6123"/>
      <c r="E6123"/>
      <c r="F6123"/>
      <c r="G6123"/>
      <c r="H6123"/>
      <c r="I6123" s="8"/>
      <c r="J6123" s="425"/>
      <c r="K6123"/>
      <c r="L6123"/>
      <c r="M6123"/>
      <c r="N6123"/>
      <c r="O6123"/>
      <c r="P6123"/>
      <c r="Q6123"/>
      <c r="R6123"/>
      <c r="S6123"/>
      <c r="T6123"/>
      <c r="U6123"/>
    </row>
    <row r="6124" spans="1:21" ht="15.75" customHeight="1">
      <c r="A6124"/>
      <c r="B6124"/>
      <c r="C6124"/>
      <c r="D6124"/>
      <c r="E6124"/>
      <c r="F6124"/>
      <c r="G6124"/>
      <c r="H6124"/>
      <c r="I6124" s="8"/>
      <c r="J6124" s="425"/>
      <c r="K6124"/>
      <c r="L6124"/>
      <c r="M6124"/>
      <c r="N6124"/>
      <c r="O6124"/>
      <c r="P6124"/>
      <c r="Q6124"/>
      <c r="R6124"/>
      <c r="S6124"/>
      <c r="T6124"/>
      <c r="U6124"/>
    </row>
    <row r="6125" spans="1:21" ht="15.75" customHeight="1">
      <c r="A6125"/>
      <c r="B6125"/>
      <c r="C6125"/>
      <c r="D6125"/>
      <c r="E6125"/>
      <c r="F6125"/>
      <c r="G6125"/>
      <c r="H6125"/>
      <c r="I6125" s="8"/>
      <c r="J6125" s="425"/>
      <c r="K6125"/>
      <c r="L6125"/>
      <c r="M6125"/>
      <c r="N6125"/>
      <c r="O6125"/>
      <c r="P6125"/>
      <c r="Q6125"/>
      <c r="R6125"/>
      <c r="S6125"/>
      <c r="T6125"/>
      <c r="U6125"/>
    </row>
    <row r="6126" spans="1:21" ht="15.75" customHeight="1">
      <c r="A6126"/>
      <c r="B6126"/>
      <c r="C6126"/>
      <c r="D6126"/>
      <c r="E6126"/>
      <c r="F6126"/>
      <c r="G6126"/>
      <c r="H6126"/>
      <c r="I6126" s="8"/>
      <c r="J6126" s="425"/>
      <c r="K6126"/>
      <c r="L6126"/>
      <c r="M6126"/>
      <c r="N6126"/>
      <c r="O6126"/>
      <c r="P6126"/>
      <c r="Q6126"/>
      <c r="R6126"/>
      <c r="S6126"/>
      <c r="T6126"/>
      <c r="U6126"/>
    </row>
    <row r="6127" spans="1:21" ht="15.75" customHeight="1">
      <c r="A6127"/>
      <c r="B6127"/>
      <c r="C6127"/>
      <c r="D6127"/>
      <c r="E6127"/>
      <c r="F6127"/>
      <c r="G6127"/>
      <c r="H6127"/>
      <c r="I6127" s="8"/>
      <c r="J6127" s="425"/>
      <c r="K6127"/>
      <c r="L6127"/>
      <c r="M6127"/>
      <c r="N6127"/>
      <c r="O6127"/>
      <c r="P6127"/>
      <c r="Q6127"/>
      <c r="R6127"/>
      <c r="S6127"/>
      <c r="T6127"/>
      <c r="U6127"/>
    </row>
    <row r="6128" spans="1:21" ht="15.75" customHeight="1">
      <c r="A6128"/>
      <c r="B6128"/>
      <c r="C6128"/>
      <c r="D6128"/>
      <c r="E6128"/>
      <c r="F6128"/>
      <c r="G6128"/>
      <c r="H6128"/>
      <c r="I6128" s="8"/>
      <c r="J6128" s="425"/>
      <c r="K6128"/>
      <c r="L6128"/>
      <c r="M6128"/>
      <c r="N6128"/>
      <c r="O6128"/>
      <c r="P6128"/>
      <c r="Q6128"/>
      <c r="R6128"/>
      <c r="S6128"/>
      <c r="T6128"/>
      <c r="U6128"/>
    </row>
    <row r="6129" spans="1:21" ht="15.75" customHeight="1">
      <c r="A6129"/>
      <c r="B6129"/>
      <c r="C6129"/>
      <c r="D6129"/>
      <c r="E6129"/>
      <c r="F6129"/>
      <c r="G6129"/>
      <c r="H6129"/>
      <c r="I6129" s="8"/>
      <c r="J6129" s="425"/>
      <c r="K6129"/>
      <c r="L6129"/>
      <c r="M6129"/>
      <c r="N6129"/>
      <c r="O6129"/>
      <c r="P6129"/>
      <c r="Q6129"/>
      <c r="R6129"/>
      <c r="S6129"/>
      <c r="T6129"/>
      <c r="U6129"/>
    </row>
    <row r="6130" spans="1:21" ht="15.75" customHeight="1">
      <c r="A6130"/>
      <c r="B6130"/>
      <c r="C6130"/>
      <c r="D6130"/>
      <c r="E6130"/>
      <c r="F6130"/>
      <c r="G6130"/>
      <c r="H6130"/>
      <c r="I6130" s="8"/>
      <c r="J6130" s="425"/>
      <c r="K6130"/>
      <c r="L6130"/>
      <c r="M6130"/>
      <c r="N6130"/>
      <c r="O6130"/>
      <c r="P6130"/>
      <c r="Q6130"/>
      <c r="R6130"/>
      <c r="S6130"/>
      <c r="T6130"/>
      <c r="U6130"/>
    </row>
    <row r="6131" spans="1:21" ht="15.75" customHeight="1">
      <c r="A6131"/>
      <c r="B6131"/>
      <c r="C6131"/>
      <c r="D6131"/>
      <c r="E6131"/>
      <c r="F6131"/>
      <c r="G6131"/>
      <c r="H6131"/>
      <c r="I6131" s="8"/>
      <c r="J6131" s="425"/>
      <c r="K6131"/>
      <c r="L6131"/>
      <c r="M6131"/>
      <c r="N6131"/>
      <c r="O6131"/>
      <c r="P6131"/>
      <c r="Q6131"/>
      <c r="R6131"/>
      <c r="S6131"/>
      <c r="T6131"/>
      <c r="U6131"/>
    </row>
    <row r="6132" spans="1:21" ht="15.75" customHeight="1">
      <c r="A6132"/>
      <c r="B6132"/>
      <c r="C6132"/>
      <c r="D6132"/>
      <c r="E6132"/>
      <c r="F6132"/>
      <c r="G6132"/>
      <c r="H6132"/>
      <c r="I6132" s="8"/>
      <c r="J6132" s="425"/>
      <c r="K6132"/>
      <c r="L6132"/>
      <c r="M6132"/>
      <c r="N6132"/>
      <c r="O6132"/>
      <c r="P6132"/>
      <c r="Q6132"/>
      <c r="R6132"/>
      <c r="S6132"/>
      <c r="T6132"/>
      <c r="U6132"/>
    </row>
    <row r="6133" spans="1:21" ht="15.75" customHeight="1">
      <c r="A6133"/>
      <c r="B6133"/>
      <c r="C6133"/>
      <c r="D6133"/>
      <c r="E6133"/>
      <c r="F6133"/>
      <c r="G6133"/>
      <c r="H6133"/>
      <c r="I6133" s="8"/>
      <c r="J6133" s="425"/>
      <c r="K6133"/>
      <c r="L6133"/>
      <c r="M6133"/>
      <c r="N6133"/>
      <c r="O6133"/>
      <c r="P6133"/>
      <c r="Q6133"/>
      <c r="R6133"/>
      <c r="S6133"/>
      <c r="T6133"/>
      <c r="U6133"/>
    </row>
    <row r="6134" spans="1:21" ht="15.75" customHeight="1">
      <c r="A6134"/>
      <c r="B6134"/>
      <c r="C6134"/>
      <c r="D6134"/>
      <c r="E6134"/>
      <c r="F6134"/>
      <c r="G6134"/>
      <c r="H6134"/>
      <c r="I6134" s="8"/>
      <c r="J6134" s="425"/>
      <c r="K6134"/>
      <c r="L6134"/>
      <c r="M6134"/>
      <c r="N6134"/>
      <c r="O6134"/>
      <c r="P6134"/>
      <c r="Q6134"/>
      <c r="R6134"/>
      <c r="S6134"/>
      <c r="T6134"/>
      <c r="U6134"/>
    </row>
    <row r="6135" spans="1:21" ht="15.75" customHeight="1">
      <c r="A6135"/>
      <c r="B6135"/>
      <c r="C6135"/>
      <c r="D6135"/>
      <c r="E6135"/>
      <c r="F6135"/>
      <c r="G6135"/>
      <c r="H6135"/>
      <c r="I6135" s="8"/>
      <c r="J6135" s="425"/>
      <c r="K6135"/>
      <c r="L6135"/>
      <c r="M6135"/>
      <c r="N6135"/>
      <c r="O6135"/>
      <c r="P6135"/>
      <c r="Q6135"/>
      <c r="R6135"/>
      <c r="S6135"/>
      <c r="T6135"/>
      <c r="U6135"/>
    </row>
    <row r="6136" spans="1:21" ht="15.75" customHeight="1">
      <c r="A6136"/>
      <c r="B6136"/>
      <c r="C6136"/>
      <c r="D6136"/>
      <c r="E6136"/>
      <c r="F6136"/>
      <c r="G6136"/>
      <c r="H6136"/>
      <c r="I6136" s="8"/>
      <c r="J6136" s="425"/>
      <c r="K6136"/>
      <c r="L6136"/>
      <c r="M6136"/>
      <c r="N6136"/>
      <c r="O6136"/>
      <c r="P6136"/>
      <c r="Q6136"/>
      <c r="R6136"/>
      <c r="S6136"/>
      <c r="T6136"/>
      <c r="U6136"/>
    </row>
    <row r="6137" spans="1:21" ht="15.75" customHeight="1">
      <c r="A6137"/>
      <c r="B6137"/>
      <c r="C6137"/>
      <c r="D6137"/>
      <c r="E6137"/>
      <c r="F6137"/>
      <c r="G6137"/>
      <c r="H6137"/>
      <c r="I6137" s="8"/>
      <c r="J6137" s="425"/>
      <c r="K6137"/>
      <c r="L6137"/>
      <c r="M6137"/>
      <c r="N6137"/>
      <c r="O6137"/>
      <c r="P6137"/>
      <c r="Q6137"/>
      <c r="R6137"/>
      <c r="S6137"/>
      <c r="T6137"/>
      <c r="U6137"/>
    </row>
    <row r="6138" spans="1:21" ht="15.75" customHeight="1">
      <c r="A6138"/>
      <c r="B6138"/>
      <c r="C6138"/>
      <c r="D6138"/>
      <c r="E6138"/>
      <c r="F6138"/>
      <c r="G6138"/>
      <c r="H6138"/>
      <c r="I6138" s="8"/>
      <c r="J6138" s="425"/>
      <c r="K6138"/>
      <c r="L6138"/>
      <c r="M6138"/>
      <c r="N6138"/>
      <c r="O6138"/>
      <c r="P6138"/>
      <c r="Q6138"/>
      <c r="R6138"/>
      <c r="S6138"/>
      <c r="T6138"/>
      <c r="U6138"/>
    </row>
    <row r="6139" spans="1:21" ht="15.75" customHeight="1">
      <c r="A6139"/>
      <c r="B6139"/>
      <c r="C6139"/>
      <c r="D6139"/>
      <c r="E6139"/>
      <c r="F6139"/>
      <c r="G6139"/>
      <c r="H6139"/>
      <c r="I6139" s="8"/>
      <c r="J6139" s="425"/>
      <c r="K6139"/>
      <c r="L6139"/>
      <c r="M6139"/>
      <c r="N6139"/>
      <c r="O6139"/>
      <c r="P6139"/>
      <c r="Q6139"/>
      <c r="R6139"/>
      <c r="S6139"/>
      <c r="T6139"/>
      <c r="U6139"/>
    </row>
    <row r="6140" spans="1:21" ht="15.75" customHeight="1">
      <c r="A6140"/>
      <c r="B6140"/>
      <c r="C6140"/>
      <c r="D6140"/>
      <c r="E6140"/>
      <c r="F6140"/>
      <c r="G6140"/>
      <c r="H6140"/>
      <c r="I6140" s="8"/>
      <c r="J6140" s="425"/>
      <c r="K6140"/>
      <c r="L6140"/>
      <c r="M6140"/>
      <c r="N6140"/>
      <c r="O6140"/>
      <c r="P6140"/>
      <c r="Q6140"/>
      <c r="R6140"/>
      <c r="S6140"/>
      <c r="T6140"/>
      <c r="U6140"/>
    </row>
    <row r="6141" spans="1:21" ht="15.75" customHeight="1">
      <c r="A6141"/>
      <c r="B6141"/>
      <c r="C6141"/>
      <c r="D6141"/>
      <c r="E6141"/>
      <c r="F6141"/>
      <c r="G6141"/>
      <c r="H6141"/>
      <c r="I6141" s="8"/>
      <c r="J6141" s="425"/>
      <c r="K6141"/>
      <c r="L6141"/>
      <c r="M6141"/>
      <c r="N6141"/>
      <c r="O6141"/>
      <c r="P6141"/>
      <c r="Q6141"/>
      <c r="R6141"/>
      <c r="S6141"/>
      <c r="T6141"/>
      <c r="U6141"/>
    </row>
    <row r="6142" spans="1:21" ht="15.75" customHeight="1">
      <c r="A6142"/>
      <c r="B6142"/>
      <c r="C6142"/>
      <c r="D6142"/>
      <c r="E6142"/>
      <c r="F6142"/>
      <c r="G6142"/>
      <c r="H6142"/>
      <c r="I6142" s="8"/>
      <c r="J6142" s="425"/>
      <c r="K6142"/>
      <c r="L6142"/>
      <c r="M6142"/>
      <c r="N6142"/>
      <c r="O6142"/>
      <c r="P6142"/>
      <c r="Q6142"/>
      <c r="R6142"/>
      <c r="S6142"/>
      <c r="T6142"/>
      <c r="U6142"/>
    </row>
    <row r="6143" spans="1:21" ht="15.75" customHeight="1">
      <c r="A6143"/>
      <c r="B6143"/>
      <c r="C6143"/>
      <c r="D6143"/>
      <c r="E6143"/>
      <c r="F6143"/>
      <c r="G6143"/>
      <c r="H6143"/>
      <c r="I6143" s="8"/>
      <c r="J6143" s="425"/>
      <c r="K6143"/>
      <c r="L6143"/>
      <c r="M6143"/>
      <c r="N6143"/>
      <c r="O6143"/>
      <c r="P6143"/>
      <c r="Q6143"/>
      <c r="R6143"/>
      <c r="S6143"/>
      <c r="T6143"/>
      <c r="U6143"/>
    </row>
    <row r="6144" spans="1:21" ht="15.75" customHeight="1">
      <c r="A6144"/>
      <c r="B6144"/>
      <c r="C6144"/>
      <c r="D6144"/>
      <c r="E6144"/>
      <c r="F6144"/>
      <c r="G6144"/>
      <c r="H6144"/>
      <c r="I6144" s="8"/>
      <c r="J6144" s="425"/>
      <c r="K6144"/>
      <c r="L6144"/>
      <c r="M6144"/>
      <c r="N6144"/>
      <c r="O6144"/>
      <c r="P6144"/>
      <c r="Q6144"/>
      <c r="R6144"/>
      <c r="S6144"/>
      <c r="T6144"/>
      <c r="U6144"/>
    </row>
    <row r="6145" spans="1:21" ht="15.75" customHeight="1">
      <c r="A6145"/>
      <c r="B6145"/>
      <c r="C6145"/>
      <c r="D6145"/>
      <c r="E6145"/>
      <c r="F6145"/>
      <c r="G6145"/>
      <c r="H6145"/>
      <c r="I6145" s="8"/>
      <c r="J6145" s="425"/>
      <c r="K6145"/>
      <c r="L6145"/>
      <c r="M6145"/>
      <c r="N6145"/>
      <c r="O6145"/>
      <c r="P6145"/>
      <c r="Q6145"/>
      <c r="R6145"/>
      <c r="S6145"/>
      <c r="T6145"/>
      <c r="U6145"/>
    </row>
    <row r="6146" spans="1:21" ht="15.75" customHeight="1">
      <c r="A6146"/>
      <c r="B6146"/>
      <c r="C6146"/>
      <c r="D6146"/>
      <c r="E6146"/>
      <c r="F6146"/>
      <c r="G6146"/>
      <c r="H6146"/>
      <c r="I6146" s="8"/>
      <c r="J6146" s="425"/>
      <c r="K6146"/>
      <c r="L6146"/>
      <c r="M6146"/>
      <c r="N6146"/>
      <c r="O6146"/>
      <c r="P6146"/>
      <c r="Q6146"/>
      <c r="R6146"/>
      <c r="S6146"/>
      <c r="T6146"/>
      <c r="U6146"/>
    </row>
    <row r="6147" spans="1:21" ht="15.75" customHeight="1">
      <c r="A6147"/>
      <c r="B6147"/>
      <c r="C6147"/>
      <c r="D6147"/>
      <c r="E6147"/>
      <c r="F6147"/>
      <c r="G6147"/>
      <c r="H6147"/>
      <c r="I6147" s="8"/>
      <c r="J6147" s="425"/>
      <c r="K6147"/>
      <c r="L6147"/>
      <c r="M6147"/>
      <c r="N6147"/>
      <c r="O6147"/>
      <c r="P6147"/>
      <c r="Q6147"/>
      <c r="R6147"/>
      <c r="S6147"/>
      <c r="T6147"/>
      <c r="U6147"/>
    </row>
    <row r="6148" spans="1:21" ht="15.75" customHeight="1">
      <c r="A6148"/>
      <c r="B6148"/>
      <c r="C6148"/>
      <c r="D6148"/>
      <c r="E6148"/>
      <c r="F6148"/>
      <c r="G6148"/>
      <c r="H6148"/>
      <c r="I6148" s="8"/>
      <c r="J6148" s="425"/>
      <c r="K6148"/>
      <c r="L6148"/>
      <c r="M6148"/>
      <c r="N6148"/>
      <c r="O6148"/>
      <c r="P6148"/>
      <c r="Q6148"/>
      <c r="R6148"/>
      <c r="S6148"/>
      <c r="T6148"/>
      <c r="U6148"/>
    </row>
    <row r="6149" spans="1:21" ht="15.75" customHeight="1">
      <c r="A6149"/>
      <c r="B6149"/>
      <c r="C6149"/>
      <c r="D6149"/>
      <c r="E6149"/>
      <c r="F6149"/>
      <c r="G6149"/>
      <c r="H6149"/>
      <c r="I6149" s="8"/>
      <c r="J6149" s="425"/>
      <c r="K6149"/>
      <c r="L6149"/>
      <c r="M6149"/>
      <c r="N6149"/>
      <c r="O6149"/>
      <c r="P6149"/>
      <c r="Q6149"/>
      <c r="R6149"/>
      <c r="S6149"/>
      <c r="T6149"/>
      <c r="U6149"/>
    </row>
    <row r="6150" spans="1:21" ht="15.75" customHeight="1">
      <c r="A6150"/>
      <c r="B6150"/>
      <c r="C6150"/>
      <c r="D6150"/>
      <c r="E6150"/>
      <c r="F6150"/>
      <c r="G6150"/>
      <c r="H6150"/>
      <c r="I6150" s="8"/>
      <c r="J6150" s="425"/>
      <c r="K6150"/>
      <c r="L6150"/>
      <c r="M6150"/>
      <c r="N6150"/>
      <c r="O6150"/>
      <c r="P6150"/>
      <c r="Q6150"/>
      <c r="R6150"/>
      <c r="S6150"/>
      <c r="T6150"/>
      <c r="U6150"/>
    </row>
    <row r="6151" spans="1:21" ht="15.75" customHeight="1">
      <c r="A6151"/>
      <c r="B6151"/>
      <c r="C6151"/>
      <c r="D6151"/>
      <c r="E6151"/>
      <c r="F6151"/>
      <c r="G6151"/>
      <c r="H6151"/>
      <c r="I6151" s="8"/>
      <c r="J6151" s="425"/>
      <c r="K6151"/>
      <c r="L6151"/>
      <c r="M6151"/>
      <c r="N6151"/>
      <c r="O6151"/>
      <c r="P6151"/>
      <c r="Q6151"/>
      <c r="R6151"/>
      <c r="S6151"/>
      <c r="T6151"/>
      <c r="U6151"/>
    </row>
    <row r="6152" spans="1:21" ht="15.75" customHeight="1">
      <c r="A6152"/>
      <c r="B6152"/>
      <c r="C6152"/>
      <c r="D6152"/>
      <c r="E6152"/>
      <c r="F6152"/>
      <c r="G6152"/>
      <c r="H6152"/>
      <c r="I6152" s="8"/>
      <c r="J6152" s="425"/>
      <c r="K6152"/>
      <c r="L6152"/>
      <c r="M6152"/>
      <c r="N6152"/>
      <c r="O6152"/>
      <c r="P6152"/>
      <c r="Q6152"/>
      <c r="R6152"/>
      <c r="S6152"/>
      <c r="T6152"/>
      <c r="U6152"/>
    </row>
    <row r="6153" spans="1:21" ht="15.75" customHeight="1">
      <c r="A6153"/>
      <c r="B6153"/>
      <c r="C6153"/>
      <c r="D6153"/>
      <c r="E6153"/>
      <c r="F6153"/>
      <c r="G6153"/>
      <c r="H6153"/>
      <c r="I6153" s="8"/>
      <c r="J6153" s="425"/>
      <c r="K6153"/>
      <c r="L6153"/>
      <c r="M6153"/>
      <c r="N6153"/>
      <c r="O6153"/>
      <c r="P6153"/>
      <c r="Q6153"/>
      <c r="R6153"/>
      <c r="S6153"/>
      <c r="T6153"/>
      <c r="U6153"/>
    </row>
    <row r="6154" spans="1:21" ht="15.75" customHeight="1">
      <c r="A6154"/>
      <c r="B6154"/>
      <c r="C6154"/>
      <c r="D6154"/>
      <c r="E6154"/>
      <c r="F6154"/>
      <c r="G6154"/>
      <c r="H6154"/>
      <c r="I6154" s="8"/>
      <c r="J6154" s="425"/>
      <c r="K6154"/>
      <c r="L6154"/>
      <c r="M6154"/>
      <c r="N6154"/>
      <c r="O6154"/>
      <c r="P6154"/>
      <c r="Q6154"/>
      <c r="R6154"/>
      <c r="S6154"/>
      <c r="T6154"/>
      <c r="U6154"/>
    </row>
    <row r="6155" spans="1:21" ht="15.75" customHeight="1">
      <c r="A6155"/>
      <c r="B6155"/>
      <c r="C6155"/>
      <c r="D6155"/>
      <c r="E6155"/>
      <c r="F6155"/>
      <c r="G6155"/>
      <c r="H6155"/>
      <c r="I6155" s="8"/>
      <c r="J6155" s="425"/>
      <c r="K6155"/>
      <c r="L6155"/>
      <c r="M6155"/>
      <c r="N6155"/>
      <c r="O6155"/>
      <c r="P6155"/>
      <c r="Q6155"/>
      <c r="R6155"/>
      <c r="S6155"/>
      <c r="T6155"/>
      <c r="U6155"/>
    </row>
    <row r="6156" spans="1:21" ht="15.75" customHeight="1">
      <c r="A6156"/>
      <c r="B6156"/>
      <c r="C6156"/>
      <c r="D6156"/>
      <c r="E6156"/>
      <c r="F6156"/>
      <c r="G6156"/>
      <c r="H6156"/>
      <c r="I6156" s="8"/>
      <c r="J6156" s="425"/>
      <c r="K6156"/>
      <c r="L6156"/>
      <c r="M6156"/>
      <c r="N6156"/>
      <c r="O6156"/>
      <c r="P6156"/>
      <c r="Q6156"/>
      <c r="R6156"/>
      <c r="S6156"/>
      <c r="T6156"/>
      <c r="U6156"/>
    </row>
    <row r="6157" spans="1:21" ht="15.75" customHeight="1">
      <c r="A6157"/>
      <c r="B6157"/>
      <c r="C6157"/>
      <c r="D6157"/>
      <c r="E6157"/>
      <c r="F6157"/>
      <c r="G6157"/>
      <c r="H6157"/>
      <c r="I6157" s="8"/>
      <c r="J6157" s="425"/>
      <c r="K6157"/>
      <c r="L6157"/>
      <c r="M6157"/>
      <c r="N6157"/>
      <c r="O6157"/>
      <c r="P6157"/>
      <c r="Q6157"/>
      <c r="R6157"/>
      <c r="S6157"/>
      <c r="T6157"/>
      <c r="U6157"/>
    </row>
    <row r="6158" spans="1:21" ht="15.75" customHeight="1">
      <c r="A6158"/>
      <c r="B6158"/>
      <c r="C6158"/>
      <c r="D6158"/>
      <c r="E6158"/>
      <c r="F6158"/>
      <c r="G6158"/>
      <c r="H6158"/>
      <c r="I6158" s="8"/>
      <c r="J6158" s="425"/>
      <c r="K6158"/>
      <c r="L6158"/>
      <c r="M6158"/>
      <c r="N6158"/>
      <c r="O6158"/>
      <c r="P6158"/>
      <c r="Q6158"/>
      <c r="R6158"/>
      <c r="S6158"/>
      <c r="T6158"/>
      <c r="U6158"/>
    </row>
    <row r="6159" spans="1:21" ht="15.75" customHeight="1">
      <c r="A6159"/>
      <c r="B6159"/>
      <c r="C6159"/>
      <c r="D6159"/>
      <c r="E6159"/>
      <c r="F6159"/>
      <c r="G6159"/>
      <c r="H6159"/>
      <c r="I6159" s="8"/>
      <c r="J6159" s="425"/>
      <c r="K6159"/>
      <c r="L6159"/>
      <c r="M6159"/>
      <c r="N6159"/>
      <c r="O6159"/>
      <c r="P6159"/>
      <c r="Q6159"/>
      <c r="R6159"/>
      <c r="S6159"/>
      <c r="T6159"/>
      <c r="U6159"/>
    </row>
    <row r="6160" spans="1:21" ht="15.75" customHeight="1">
      <c r="A6160"/>
      <c r="B6160"/>
      <c r="C6160"/>
      <c r="D6160"/>
      <c r="E6160"/>
      <c r="F6160"/>
      <c r="G6160"/>
      <c r="H6160"/>
      <c r="I6160" s="8"/>
      <c r="J6160" s="425"/>
      <c r="K6160"/>
      <c r="L6160"/>
      <c r="M6160"/>
      <c r="N6160"/>
      <c r="O6160"/>
      <c r="P6160"/>
      <c r="Q6160"/>
      <c r="R6160"/>
      <c r="S6160"/>
      <c r="T6160"/>
      <c r="U6160"/>
    </row>
    <row r="6161" spans="1:21" ht="15.75" customHeight="1">
      <c r="A6161"/>
      <c r="B6161"/>
      <c r="C6161"/>
      <c r="D6161"/>
      <c r="E6161"/>
      <c r="F6161"/>
      <c r="G6161"/>
      <c r="H6161"/>
      <c r="I6161" s="8"/>
      <c r="J6161" s="425"/>
      <c r="K6161"/>
      <c r="L6161"/>
      <c r="M6161"/>
      <c r="N6161"/>
      <c r="O6161"/>
      <c r="P6161"/>
      <c r="Q6161"/>
      <c r="R6161"/>
      <c r="S6161"/>
      <c r="T6161"/>
      <c r="U6161"/>
    </row>
    <row r="6162" spans="1:21" ht="15.75" customHeight="1">
      <c r="A6162"/>
      <c r="B6162"/>
      <c r="C6162"/>
      <c r="D6162"/>
      <c r="E6162"/>
      <c r="F6162"/>
      <c r="G6162"/>
      <c r="H6162"/>
      <c r="I6162" s="8"/>
      <c r="J6162" s="425"/>
      <c r="K6162"/>
      <c r="L6162"/>
      <c r="M6162"/>
      <c r="N6162"/>
      <c r="O6162"/>
      <c r="P6162"/>
      <c r="Q6162"/>
      <c r="R6162"/>
      <c r="S6162"/>
      <c r="T6162"/>
      <c r="U6162"/>
    </row>
    <row r="6163" spans="1:21" ht="15.75" customHeight="1">
      <c r="A6163"/>
      <c r="B6163"/>
      <c r="C6163"/>
      <c r="D6163"/>
      <c r="E6163"/>
      <c r="F6163"/>
      <c r="G6163"/>
      <c r="H6163"/>
      <c r="I6163" s="8"/>
      <c r="J6163" s="425"/>
      <c r="K6163"/>
      <c r="L6163"/>
      <c r="M6163"/>
      <c r="N6163"/>
      <c r="O6163"/>
      <c r="P6163"/>
      <c r="Q6163"/>
      <c r="R6163"/>
      <c r="S6163"/>
      <c r="T6163"/>
      <c r="U6163"/>
    </row>
    <row r="6164" spans="1:21" ht="15.75" customHeight="1">
      <c r="A6164"/>
      <c r="B6164"/>
      <c r="C6164"/>
      <c r="D6164"/>
      <c r="E6164"/>
      <c r="F6164"/>
      <c r="G6164"/>
      <c r="H6164"/>
      <c r="I6164" s="8"/>
      <c r="J6164" s="425"/>
      <c r="K6164"/>
      <c r="L6164"/>
      <c r="M6164"/>
      <c r="N6164"/>
      <c r="O6164"/>
      <c r="P6164"/>
      <c r="Q6164"/>
      <c r="R6164"/>
      <c r="S6164"/>
      <c r="T6164"/>
      <c r="U6164"/>
    </row>
    <row r="6165" spans="1:21" ht="15.75" customHeight="1">
      <c r="A6165"/>
      <c r="B6165"/>
      <c r="C6165"/>
      <c r="D6165"/>
      <c r="E6165"/>
      <c r="F6165"/>
      <c r="G6165"/>
      <c r="H6165"/>
      <c r="I6165" s="8"/>
      <c r="J6165" s="425"/>
      <c r="K6165"/>
      <c r="L6165"/>
      <c r="M6165"/>
      <c r="N6165"/>
      <c r="O6165"/>
      <c r="P6165"/>
      <c r="Q6165"/>
      <c r="R6165"/>
      <c r="S6165"/>
      <c r="T6165"/>
      <c r="U6165"/>
    </row>
    <row r="6166" spans="1:21" ht="15.75" customHeight="1">
      <c r="A6166"/>
      <c r="B6166"/>
      <c r="C6166"/>
      <c r="D6166"/>
      <c r="E6166"/>
      <c r="F6166"/>
      <c r="G6166"/>
      <c r="H6166"/>
      <c r="I6166" s="8"/>
      <c r="J6166" s="425"/>
      <c r="K6166"/>
      <c r="L6166"/>
      <c r="M6166"/>
      <c r="N6166"/>
      <c r="O6166"/>
      <c r="P6166"/>
      <c r="Q6166"/>
      <c r="R6166"/>
      <c r="S6166"/>
      <c r="T6166"/>
      <c r="U6166"/>
    </row>
    <row r="6167" spans="1:21" ht="15.75" customHeight="1">
      <c r="A6167"/>
      <c r="B6167"/>
      <c r="C6167"/>
      <c r="D6167"/>
      <c r="E6167"/>
      <c r="F6167"/>
      <c r="G6167"/>
      <c r="H6167"/>
      <c r="I6167" s="8"/>
      <c r="J6167" s="425"/>
      <c r="K6167"/>
      <c r="L6167"/>
      <c r="M6167"/>
      <c r="N6167"/>
      <c r="O6167"/>
      <c r="P6167"/>
      <c r="Q6167"/>
      <c r="R6167"/>
      <c r="S6167"/>
      <c r="T6167"/>
      <c r="U6167"/>
    </row>
    <row r="6168" spans="1:21" ht="15.75" customHeight="1">
      <c r="A6168"/>
      <c r="B6168"/>
      <c r="C6168"/>
      <c r="D6168"/>
      <c r="E6168"/>
      <c r="F6168"/>
      <c r="G6168"/>
      <c r="H6168"/>
      <c r="I6168" s="8"/>
      <c r="J6168" s="425"/>
      <c r="K6168"/>
      <c r="L6168"/>
      <c r="M6168"/>
      <c r="N6168"/>
      <c r="O6168"/>
      <c r="P6168"/>
      <c r="Q6168"/>
      <c r="R6168"/>
      <c r="S6168"/>
      <c r="T6168"/>
      <c r="U6168"/>
    </row>
    <row r="6169" spans="1:21" ht="15.75" customHeight="1">
      <c r="A6169"/>
      <c r="B6169"/>
      <c r="C6169"/>
      <c r="D6169"/>
      <c r="E6169"/>
      <c r="F6169"/>
      <c r="G6169"/>
      <c r="H6169"/>
      <c r="I6169" s="8"/>
      <c r="J6169" s="425"/>
      <c r="K6169"/>
      <c r="L6169"/>
      <c r="M6169"/>
      <c r="N6169"/>
      <c r="O6169"/>
      <c r="P6169"/>
      <c r="Q6169"/>
      <c r="R6169"/>
      <c r="S6169"/>
      <c r="T6169"/>
      <c r="U6169"/>
    </row>
    <row r="6170" spans="1:21" ht="15.75" customHeight="1">
      <c r="A6170"/>
      <c r="B6170"/>
      <c r="C6170"/>
      <c r="D6170"/>
      <c r="E6170"/>
      <c r="F6170"/>
      <c r="G6170"/>
      <c r="H6170"/>
      <c r="I6170" s="8"/>
      <c r="J6170" s="425"/>
      <c r="K6170"/>
      <c r="L6170"/>
      <c r="M6170"/>
      <c r="N6170"/>
      <c r="O6170"/>
      <c r="P6170"/>
      <c r="Q6170"/>
      <c r="R6170"/>
      <c r="S6170"/>
      <c r="T6170"/>
      <c r="U6170"/>
    </row>
    <row r="6171" spans="1:21" ht="15.75" customHeight="1">
      <c r="A6171"/>
      <c r="B6171"/>
      <c r="C6171"/>
      <c r="D6171"/>
      <c r="E6171"/>
      <c r="F6171"/>
      <c r="G6171"/>
      <c r="H6171"/>
      <c r="I6171" s="8"/>
      <c r="J6171" s="425"/>
      <c r="K6171"/>
      <c r="L6171"/>
      <c r="M6171"/>
      <c r="N6171"/>
      <c r="O6171"/>
      <c r="P6171"/>
      <c r="Q6171"/>
      <c r="R6171"/>
      <c r="S6171"/>
      <c r="T6171"/>
      <c r="U6171"/>
    </row>
    <row r="6172" spans="1:21" ht="15.75" customHeight="1">
      <c r="A6172"/>
      <c r="B6172"/>
      <c r="C6172"/>
      <c r="D6172"/>
      <c r="E6172"/>
      <c r="F6172"/>
      <c r="G6172"/>
      <c r="H6172"/>
      <c r="I6172" s="8"/>
      <c r="J6172" s="425"/>
      <c r="K6172"/>
      <c r="L6172"/>
      <c r="M6172"/>
      <c r="N6172"/>
      <c r="O6172"/>
      <c r="P6172"/>
      <c r="Q6172"/>
      <c r="R6172"/>
      <c r="S6172"/>
      <c r="T6172"/>
      <c r="U6172"/>
    </row>
    <row r="6173" spans="1:21" ht="15.75" customHeight="1">
      <c r="A6173"/>
      <c r="B6173"/>
      <c r="C6173"/>
      <c r="D6173"/>
      <c r="E6173"/>
      <c r="F6173"/>
      <c r="G6173"/>
      <c r="H6173"/>
      <c r="I6173" s="8"/>
      <c r="J6173" s="425"/>
      <c r="K6173"/>
      <c r="L6173"/>
      <c r="M6173"/>
      <c r="N6173"/>
      <c r="O6173"/>
      <c r="P6173"/>
      <c r="Q6173"/>
      <c r="R6173"/>
      <c r="S6173"/>
      <c r="T6173"/>
      <c r="U6173"/>
    </row>
    <row r="6174" spans="1:21" ht="15.75" customHeight="1">
      <c r="A6174"/>
      <c r="B6174"/>
      <c r="C6174"/>
      <c r="D6174"/>
      <c r="E6174"/>
      <c r="F6174"/>
      <c r="G6174"/>
      <c r="H6174"/>
      <c r="I6174" s="8"/>
      <c r="J6174" s="425"/>
      <c r="K6174"/>
      <c r="L6174"/>
      <c r="M6174"/>
      <c r="N6174"/>
      <c r="O6174"/>
      <c r="P6174"/>
      <c r="Q6174"/>
      <c r="R6174"/>
      <c r="S6174"/>
      <c r="T6174"/>
      <c r="U6174"/>
    </row>
    <row r="6175" spans="1:21" ht="15.75" customHeight="1">
      <c r="A6175"/>
      <c r="B6175"/>
      <c r="C6175"/>
      <c r="D6175"/>
      <c r="E6175"/>
      <c r="F6175"/>
      <c r="G6175"/>
      <c r="H6175"/>
      <c r="I6175" s="8"/>
      <c r="J6175" s="425"/>
      <c r="K6175"/>
      <c r="L6175"/>
      <c r="M6175"/>
      <c r="N6175"/>
      <c r="O6175"/>
      <c r="P6175"/>
      <c r="Q6175"/>
      <c r="R6175"/>
      <c r="S6175"/>
      <c r="T6175"/>
      <c r="U6175"/>
    </row>
    <row r="6176" spans="1:21" ht="15.75" customHeight="1">
      <c r="A6176"/>
      <c r="B6176"/>
      <c r="C6176"/>
      <c r="D6176"/>
      <c r="E6176"/>
      <c r="F6176"/>
      <c r="G6176"/>
      <c r="H6176"/>
      <c r="I6176" s="8"/>
      <c r="J6176" s="425"/>
      <c r="K6176"/>
      <c r="L6176"/>
      <c r="M6176"/>
      <c r="N6176"/>
      <c r="O6176"/>
      <c r="P6176"/>
      <c r="Q6176"/>
      <c r="R6176"/>
      <c r="S6176"/>
      <c r="T6176"/>
      <c r="U6176"/>
    </row>
    <row r="6177" spans="1:21" ht="15.75" customHeight="1">
      <c r="A6177"/>
      <c r="B6177"/>
      <c r="C6177"/>
      <c r="D6177"/>
      <c r="E6177"/>
      <c r="F6177"/>
      <c r="G6177"/>
      <c r="H6177"/>
      <c r="I6177" s="8"/>
      <c r="J6177" s="425"/>
      <c r="K6177"/>
      <c r="L6177"/>
      <c r="M6177"/>
      <c r="N6177"/>
      <c r="O6177"/>
      <c r="P6177"/>
      <c r="Q6177"/>
      <c r="R6177"/>
      <c r="S6177"/>
      <c r="T6177"/>
      <c r="U6177"/>
    </row>
    <row r="6178" spans="1:21" ht="15.75" customHeight="1">
      <c r="A6178"/>
      <c r="B6178"/>
      <c r="C6178"/>
      <c r="D6178"/>
      <c r="E6178"/>
      <c r="F6178"/>
      <c r="G6178"/>
      <c r="H6178"/>
      <c r="I6178" s="8"/>
      <c r="J6178" s="425"/>
      <c r="K6178"/>
      <c r="L6178"/>
      <c r="M6178"/>
      <c r="N6178"/>
      <c r="O6178"/>
      <c r="P6178"/>
      <c r="Q6178"/>
      <c r="R6178"/>
      <c r="S6178"/>
      <c r="T6178"/>
      <c r="U6178"/>
    </row>
    <row r="6179" spans="1:21" ht="15.75" customHeight="1">
      <c r="A6179"/>
      <c r="B6179"/>
      <c r="C6179"/>
      <c r="D6179"/>
      <c r="E6179"/>
      <c r="F6179"/>
      <c r="G6179"/>
      <c r="H6179"/>
      <c r="I6179" s="8"/>
      <c r="J6179" s="425"/>
      <c r="K6179"/>
      <c r="L6179"/>
      <c r="M6179"/>
      <c r="N6179"/>
      <c r="O6179"/>
      <c r="P6179"/>
      <c r="Q6179"/>
      <c r="R6179"/>
      <c r="S6179"/>
      <c r="T6179"/>
      <c r="U6179"/>
    </row>
    <row r="6180" spans="1:21" ht="15.75" customHeight="1">
      <c r="A6180"/>
      <c r="B6180"/>
      <c r="C6180"/>
      <c r="D6180"/>
      <c r="E6180"/>
      <c r="F6180"/>
      <c r="G6180"/>
      <c r="H6180"/>
      <c r="I6180" s="8"/>
      <c r="J6180" s="425"/>
      <c r="K6180"/>
      <c r="L6180"/>
      <c r="M6180"/>
      <c r="N6180"/>
      <c r="O6180"/>
      <c r="P6180"/>
      <c r="Q6180"/>
      <c r="R6180"/>
      <c r="S6180"/>
      <c r="T6180"/>
      <c r="U6180"/>
    </row>
    <row r="6181" spans="1:21" ht="15.75" customHeight="1">
      <c r="A6181"/>
      <c r="B6181"/>
      <c r="C6181"/>
      <c r="D6181"/>
      <c r="E6181"/>
      <c r="F6181"/>
      <c r="G6181"/>
      <c r="H6181"/>
      <c r="I6181" s="8"/>
      <c r="J6181" s="425"/>
      <c r="K6181"/>
      <c r="L6181"/>
      <c r="M6181"/>
      <c r="N6181"/>
      <c r="O6181"/>
      <c r="P6181"/>
      <c r="Q6181"/>
      <c r="R6181"/>
      <c r="S6181"/>
      <c r="T6181"/>
      <c r="U6181"/>
    </row>
    <row r="6182" spans="1:21" ht="15.75" customHeight="1">
      <c r="A6182"/>
      <c r="B6182"/>
      <c r="C6182"/>
      <c r="D6182"/>
      <c r="E6182"/>
      <c r="F6182"/>
      <c r="G6182"/>
      <c r="H6182"/>
      <c r="I6182" s="8"/>
      <c r="J6182" s="425"/>
      <c r="K6182"/>
      <c r="L6182"/>
      <c r="M6182"/>
      <c r="N6182"/>
      <c r="O6182"/>
      <c r="P6182"/>
      <c r="Q6182"/>
      <c r="R6182"/>
      <c r="S6182"/>
      <c r="T6182"/>
      <c r="U6182"/>
    </row>
    <row r="6183" spans="1:21" ht="15.75" customHeight="1">
      <c r="A6183"/>
      <c r="B6183"/>
      <c r="C6183"/>
      <c r="D6183"/>
      <c r="E6183"/>
      <c r="F6183"/>
      <c r="G6183"/>
      <c r="H6183"/>
      <c r="I6183" s="8"/>
      <c r="J6183" s="425"/>
      <c r="K6183"/>
      <c r="L6183"/>
      <c r="M6183"/>
      <c r="N6183"/>
      <c r="O6183"/>
      <c r="P6183"/>
      <c r="Q6183"/>
      <c r="R6183"/>
      <c r="S6183"/>
      <c r="T6183"/>
      <c r="U6183"/>
    </row>
    <row r="6184" spans="1:21" ht="15.75" customHeight="1">
      <c r="A6184"/>
      <c r="B6184"/>
      <c r="C6184"/>
      <c r="D6184"/>
      <c r="E6184"/>
      <c r="F6184"/>
      <c r="G6184"/>
      <c r="H6184"/>
      <c r="I6184" s="8"/>
      <c r="J6184" s="425"/>
      <c r="K6184"/>
      <c r="L6184"/>
      <c r="M6184"/>
      <c r="N6184"/>
      <c r="O6184"/>
      <c r="P6184"/>
      <c r="Q6184"/>
      <c r="R6184"/>
      <c r="S6184"/>
      <c r="T6184"/>
      <c r="U6184"/>
    </row>
    <row r="6185" spans="1:21" ht="15.75" customHeight="1">
      <c r="A6185"/>
      <c r="B6185"/>
      <c r="C6185"/>
      <c r="D6185"/>
      <c r="E6185"/>
      <c r="F6185"/>
      <c r="G6185"/>
      <c r="H6185"/>
      <c r="I6185" s="8"/>
      <c r="J6185" s="425"/>
      <c r="K6185"/>
      <c r="L6185"/>
      <c r="M6185"/>
      <c r="N6185"/>
      <c r="O6185"/>
      <c r="P6185"/>
      <c r="Q6185"/>
      <c r="R6185"/>
      <c r="S6185"/>
      <c r="T6185"/>
      <c r="U6185"/>
    </row>
    <row r="6186" spans="1:21" ht="15.75" customHeight="1">
      <c r="A6186"/>
      <c r="B6186"/>
      <c r="C6186"/>
      <c r="D6186"/>
      <c r="E6186"/>
      <c r="F6186"/>
      <c r="G6186"/>
      <c r="H6186"/>
      <c r="I6186" s="8"/>
      <c r="J6186" s="425"/>
      <c r="K6186"/>
      <c r="L6186"/>
      <c r="M6186"/>
      <c r="N6186"/>
      <c r="O6186"/>
      <c r="P6186"/>
      <c r="Q6186"/>
      <c r="R6186"/>
      <c r="S6186"/>
      <c r="T6186"/>
      <c r="U6186"/>
    </row>
    <row r="6187" spans="1:21" ht="15.75" customHeight="1">
      <c r="A6187"/>
      <c r="B6187"/>
      <c r="C6187"/>
      <c r="D6187"/>
      <c r="E6187"/>
      <c r="F6187"/>
      <c r="G6187"/>
      <c r="H6187"/>
      <c r="I6187" s="8"/>
      <c r="J6187" s="425"/>
      <c r="K6187"/>
      <c r="L6187"/>
      <c r="M6187"/>
      <c r="N6187"/>
      <c r="O6187"/>
      <c r="P6187"/>
      <c r="Q6187"/>
      <c r="R6187"/>
      <c r="S6187"/>
      <c r="T6187"/>
      <c r="U6187"/>
    </row>
    <row r="6188" spans="1:21" ht="15.75" customHeight="1">
      <c r="A6188"/>
      <c r="B6188"/>
      <c r="C6188"/>
      <c r="D6188"/>
      <c r="E6188"/>
      <c r="F6188"/>
      <c r="G6188"/>
      <c r="H6188"/>
      <c r="I6188" s="8"/>
      <c r="J6188" s="425"/>
      <c r="K6188"/>
      <c r="L6188"/>
      <c r="M6188"/>
      <c r="N6188"/>
      <c r="O6188"/>
      <c r="P6188"/>
      <c r="Q6188"/>
      <c r="R6188"/>
      <c r="S6188"/>
      <c r="T6188"/>
      <c r="U6188"/>
    </row>
    <row r="6189" spans="1:21" ht="15.75" customHeight="1">
      <c r="A6189"/>
      <c r="B6189"/>
      <c r="C6189"/>
      <c r="D6189"/>
      <c r="E6189"/>
      <c r="F6189"/>
      <c r="G6189"/>
      <c r="H6189"/>
      <c r="I6189" s="8"/>
      <c r="J6189" s="425"/>
      <c r="K6189"/>
      <c r="L6189"/>
      <c r="M6189"/>
      <c r="N6189"/>
      <c r="O6189"/>
      <c r="P6189"/>
      <c r="Q6189"/>
      <c r="R6189"/>
      <c r="S6189"/>
      <c r="T6189"/>
      <c r="U6189"/>
    </row>
    <row r="6190" spans="1:21" ht="15.75" customHeight="1">
      <c r="A6190"/>
      <c r="B6190"/>
      <c r="C6190"/>
      <c r="D6190"/>
      <c r="E6190"/>
      <c r="F6190"/>
      <c r="G6190"/>
      <c r="H6190"/>
      <c r="I6190" s="8"/>
      <c r="J6190" s="425"/>
      <c r="K6190"/>
      <c r="L6190"/>
      <c r="M6190"/>
      <c r="N6190"/>
      <c r="O6190"/>
      <c r="P6190"/>
      <c r="Q6190"/>
      <c r="R6190"/>
      <c r="S6190"/>
      <c r="T6190"/>
      <c r="U6190"/>
    </row>
    <row r="6191" spans="1:21" ht="15.75" customHeight="1">
      <c r="A6191"/>
      <c r="B6191"/>
      <c r="C6191"/>
      <c r="D6191"/>
      <c r="E6191"/>
      <c r="F6191"/>
      <c r="G6191"/>
      <c r="H6191"/>
      <c r="I6191" s="8"/>
      <c r="J6191" s="425"/>
      <c r="K6191"/>
      <c r="L6191"/>
      <c r="M6191"/>
      <c r="N6191"/>
      <c r="O6191"/>
      <c r="P6191"/>
      <c r="Q6191"/>
      <c r="R6191"/>
      <c r="S6191"/>
      <c r="T6191"/>
      <c r="U6191"/>
    </row>
    <row r="6192" spans="1:21" ht="15.75" customHeight="1">
      <c r="A6192"/>
      <c r="B6192"/>
      <c r="C6192"/>
      <c r="D6192"/>
      <c r="E6192"/>
      <c r="F6192"/>
      <c r="G6192"/>
      <c r="H6192"/>
      <c r="I6192" s="8"/>
      <c r="J6192" s="425"/>
      <c r="K6192"/>
      <c r="L6192"/>
      <c r="M6192"/>
      <c r="N6192"/>
      <c r="O6192"/>
      <c r="P6192"/>
      <c r="Q6192"/>
      <c r="R6192"/>
      <c r="S6192"/>
      <c r="T6192"/>
      <c r="U6192"/>
    </row>
    <row r="6193" spans="1:21" ht="15.75" customHeight="1">
      <c r="A6193"/>
      <c r="B6193"/>
      <c r="C6193"/>
      <c r="D6193"/>
      <c r="E6193"/>
      <c r="F6193"/>
      <c r="G6193"/>
      <c r="H6193"/>
      <c r="I6193" s="8"/>
      <c r="J6193" s="425"/>
      <c r="K6193"/>
      <c r="L6193"/>
      <c r="M6193"/>
      <c r="N6193"/>
      <c r="O6193"/>
      <c r="P6193"/>
      <c r="Q6193"/>
      <c r="R6193"/>
      <c r="S6193"/>
      <c r="T6193"/>
      <c r="U6193"/>
    </row>
    <row r="6194" spans="1:21" ht="15.75" customHeight="1">
      <c r="A6194"/>
      <c r="B6194"/>
      <c r="C6194"/>
      <c r="D6194"/>
      <c r="E6194"/>
      <c r="F6194"/>
      <c r="G6194"/>
      <c r="H6194"/>
      <c r="I6194" s="8"/>
      <c r="J6194" s="425"/>
      <c r="K6194"/>
      <c r="L6194"/>
      <c r="M6194"/>
      <c r="N6194"/>
      <c r="O6194"/>
      <c r="P6194"/>
      <c r="Q6194"/>
      <c r="R6194"/>
      <c r="S6194"/>
      <c r="T6194"/>
      <c r="U6194"/>
    </row>
    <row r="6195" spans="1:21" ht="15.75" customHeight="1">
      <c r="A6195"/>
      <c r="B6195"/>
      <c r="C6195"/>
      <c r="D6195"/>
      <c r="E6195"/>
      <c r="F6195"/>
      <c r="G6195"/>
      <c r="H6195"/>
      <c r="I6195" s="8"/>
      <c r="J6195" s="425"/>
      <c r="K6195"/>
      <c r="L6195"/>
      <c r="M6195"/>
      <c r="N6195"/>
      <c r="O6195"/>
      <c r="P6195"/>
      <c r="Q6195"/>
      <c r="R6195"/>
      <c r="S6195"/>
      <c r="T6195"/>
      <c r="U6195"/>
    </row>
    <row r="6196" spans="1:21" ht="15.75" customHeight="1">
      <c r="A6196"/>
      <c r="B6196"/>
      <c r="C6196"/>
      <c r="D6196"/>
      <c r="E6196"/>
      <c r="F6196"/>
      <c r="G6196"/>
      <c r="H6196"/>
      <c r="I6196" s="8"/>
      <c r="J6196" s="425"/>
      <c r="K6196"/>
      <c r="L6196"/>
      <c r="M6196"/>
      <c r="N6196"/>
      <c r="O6196"/>
      <c r="P6196"/>
      <c r="Q6196"/>
      <c r="R6196"/>
      <c r="S6196"/>
      <c r="T6196"/>
      <c r="U6196"/>
    </row>
    <row r="6197" spans="1:21" ht="15.75" customHeight="1">
      <c r="A6197"/>
      <c r="B6197"/>
      <c r="C6197"/>
      <c r="D6197"/>
      <c r="E6197"/>
      <c r="F6197"/>
      <c r="G6197"/>
      <c r="H6197"/>
      <c r="I6197" s="8"/>
      <c r="J6197" s="425"/>
      <c r="K6197"/>
      <c r="L6197"/>
      <c r="M6197"/>
      <c r="N6197"/>
      <c r="O6197"/>
      <c r="P6197"/>
      <c r="Q6197"/>
      <c r="R6197"/>
      <c r="S6197"/>
      <c r="T6197"/>
      <c r="U6197"/>
    </row>
    <row r="6198" spans="1:21" ht="15.75" customHeight="1">
      <c r="A6198"/>
      <c r="B6198"/>
      <c r="C6198"/>
      <c r="D6198"/>
      <c r="E6198"/>
      <c r="F6198"/>
      <c r="G6198"/>
      <c r="H6198"/>
      <c r="I6198" s="8"/>
      <c r="J6198" s="425"/>
      <c r="K6198"/>
      <c r="L6198"/>
      <c r="M6198"/>
      <c r="N6198"/>
      <c r="O6198"/>
      <c r="P6198"/>
      <c r="Q6198"/>
      <c r="R6198"/>
      <c r="S6198"/>
      <c r="T6198"/>
      <c r="U6198"/>
    </row>
    <row r="6199" spans="1:21" ht="15.75" customHeight="1">
      <c r="A6199"/>
      <c r="B6199"/>
      <c r="C6199"/>
      <c r="D6199"/>
      <c r="E6199"/>
      <c r="F6199"/>
      <c r="G6199"/>
      <c r="H6199"/>
      <c r="I6199" s="8"/>
      <c r="J6199" s="425"/>
      <c r="K6199"/>
      <c r="L6199"/>
      <c r="M6199"/>
      <c r="N6199"/>
      <c r="O6199"/>
      <c r="P6199"/>
      <c r="Q6199"/>
      <c r="R6199"/>
      <c r="S6199"/>
      <c r="T6199"/>
      <c r="U6199"/>
    </row>
    <row r="6200" spans="1:21" ht="15.75" customHeight="1">
      <c r="A6200"/>
      <c r="B6200"/>
      <c r="C6200"/>
      <c r="D6200"/>
      <c r="E6200"/>
      <c r="F6200"/>
      <c r="G6200"/>
      <c r="H6200"/>
      <c r="I6200" s="8"/>
      <c r="J6200" s="425"/>
      <c r="K6200"/>
      <c r="L6200"/>
      <c r="M6200"/>
      <c r="N6200"/>
      <c r="O6200"/>
      <c r="P6200"/>
      <c r="Q6200"/>
      <c r="R6200"/>
      <c r="S6200"/>
      <c r="T6200"/>
      <c r="U6200"/>
    </row>
    <row r="6201" spans="1:21" ht="15.75" customHeight="1">
      <c r="A6201"/>
      <c r="B6201"/>
      <c r="C6201"/>
      <c r="D6201"/>
      <c r="E6201"/>
      <c r="F6201"/>
      <c r="G6201"/>
      <c r="H6201"/>
      <c r="I6201" s="8"/>
      <c r="J6201" s="425"/>
      <c r="K6201"/>
      <c r="L6201"/>
      <c r="M6201"/>
      <c r="N6201"/>
      <c r="O6201"/>
      <c r="P6201"/>
      <c r="Q6201"/>
      <c r="R6201"/>
      <c r="S6201"/>
      <c r="T6201"/>
      <c r="U6201"/>
    </row>
    <row r="6202" spans="1:21" ht="15.75" customHeight="1">
      <c r="A6202"/>
      <c r="B6202"/>
      <c r="C6202"/>
      <c r="D6202"/>
      <c r="E6202"/>
      <c r="F6202"/>
      <c r="G6202"/>
      <c r="H6202"/>
      <c r="I6202" s="8"/>
      <c r="J6202" s="425"/>
      <c r="K6202"/>
      <c r="L6202"/>
      <c r="M6202"/>
      <c r="N6202"/>
      <c r="O6202"/>
      <c r="P6202"/>
      <c r="Q6202"/>
      <c r="R6202"/>
      <c r="S6202"/>
      <c r="T6202"/>
      <c r="U6202"/>
    </row>
    <row r="6203" spans="1:21" ht="15.75" customHeight="1">
      <c r="A6203"/>
      <c r="B6203"/>
      <c r="C6203"/>
      <c r="D6203"/>
      <c r="E6203"/>
      <c r="F6203"/>
      <c r="G6203"/>
      <c r="H6203"/>
      <c r="I6203" s="8"/>
      <c r="J6203" s="425"/>
      <c r="K6203"/>
      <c r="L6203"/>
      <c r="M6203"/>
      <c r="N6203"/>
      <c r="O6203"/>
      <c r="P6203"/>
      <c r="Q6203"/>
      <c r="R6203"/>
      <c r="S6203"/>
      <c r="T6203"/>
      <c r="U6203"/>
    </row>
    <row r="6204" spans="1:21" ht="15.75" customHeight="1">
      <c r="A6204"/>
      <c r="B6204"/>
      <c r="C6204"/>
      <c r="D6204"/>
      <c r="E6204"/>
      <c r="F6204"/>
      <c r="G6204"/>
      <c r="H6204"/>
      <c r="I6204" s="8"/>
      <c r="J6204" s="425"/>
      <c r="K6204"/>
      <c r="L6204"/>
      <c r="M6204"/>
      <c r="N6204"/>
      <c r="O6204"/>
      <c r="P6204"/>
      <c r="Q6204"/>
      <c r="R6204"/>
      <c r="S6204"/>
      <c r="T6204"/>
      <c r="U6204"/>
    </row>
    <row r="6205" spans="1:21" ht="15.75" customHeight="1">
      <c r="A6205"/>
      <c r="B6205"/>
      <c r="C6205"/>
      <c r="D6205"/>
      <c r="E6205"/>
      <c r="F6205"/>
      <c r="G6205"/>
      <c r="H6205"/>
      <c r="I6205" s="8"/>
      <c r="J6205" s="425"/>
      <c r="K6205"/>
      <c r="L6205"/>
      <c r="M6205"/>
      <c r="N6205"/>
      <c r="O6205"/>
      <c r="P6205"/>
      <c r="Q6205"/>
      <c r="R6205"/>
      <c r="S6205"/>
      <c r="T6205"/>
      <c r="U6205"/>
    </row>
    <row r="6206" spans="1:21" ht="15.75" customHeight="1">
      <c r="A6206"/>
      <c r="B6206"/>
      <c r="C6206"/>
      <c r="D6206"/>
      <c r="E6206"/>
      <c r="F6206"/>
      <c r="G6206"/>
      <c r="H6206"/>
      <c r="I6206" s="8"/>
      <c r="J6206" s="425"/>
      <c r="K6206"/>
      <c r="L6206"/>
      <c r="M6206"/>
      <c r="N6206"/>
      <c r="O6206"/>
      <c r="P6206"/>
      <c r="Q6206"/>
      <c r="R6206"/>
      <c r="S6206"/>
      <c r="T6206"/>
      <c r="U6206"/>
    </row>
    <row r="6207" spans="1:21" ht="15.75" customHeight="1">
      <c r="A6207"/>
      <c r="B6207"/>
      <c r="C6207"/>
      <c r="D6207"/>
      <c r="E6207"/>
      <c r="F6207"/>
      <c r="G6207"/>
      <c r="H6207"/>
      <c r="I6207" s="8"/>
      <c r="J6207" s="425"/>
      <c r="K6207"/>
      <c r="L6207"/>
      <c r="M6207"/>
      <c r="N6207"/>
      <c r="O6207"/>
      <c r="P6207"/>
      <c r="Q6207"/>
      <c r="R6207"/>
      <c r="S6207"/>
      <c r="T6207"/>
      <c r="U6207"/>
    </row>
    <row r="6208" spans="1:21" ht="15.75" customHeight="1">
      <c r="A6208"/>
      <c r="B6208"/>
      <c r="C6208"/>
      <c r="D6208"/>
      <c r="E6208"/>
      <c r="F6208"/>
      <c r="G6208"/>
      <c r="H6208"/>
      <c r="I6208" s="8"/>
      <c r="J6208" s="425"/>
      <c r="K6208"/>
      <c r="L6208"/>
      <c r="M6208"/>
      <c r="N6208"/>
      <c r="O6208"/>
      <c r="P6208"/>
      <c r="Q6208"/>
      <c r="R6208"/>
      <c r="S6208"/>
      <c r="T6208"/>
      <c r="U6208"/>
    </row>
    <row r="6209" spans="1:21" ht="15.75" customHeight="1">
      <c r="A6209"/>
      <c r="B6209"/>
      <c r="C6209"/>
      <c r="D6209"/>
      <c r="E6209"/>
      <c r="F6209"/>
      <c r="G6209"/>
      <c r="H6209"/>
      <c r="I6209" s="8"/>
      <c r="J6209" s="425"/>
      <c r="K6209"/>
      <c r="L6209"/>
      <c r="M6209"/>
      <c r="N6209"/>
      <c r="O6209"/>
      <c r="P6209"/>
      <c r="Q6209"/>
      <c r="R6209"/>
      <c r="S6209"/>
      <c r="T6209"/>
      <c r="U6209"/>
    </row>
    <row r="6210" spans="1:21" ht="15.75" customHeight="1">
      <c r="A6210"/>
      <c r="B6210"/>
      <c r="C6210"/>
      <c r="D6210"/>
      <c r="E6210"/>
      <c r="F6210"/>
      <c r="G6210"/>
      <c r="H6210"/>
      <c r="I6210" s="8"/>
      <c r="J6210" s="425"/>
      <c r="K6210"/>
      <c r="L6210"/>
      <c r="M6210"/>
      <c r="N6210"/>
      <c r="O6210"/>
      <c r="P6210"/>
      <c r="Q6210"/>
      <c r="R6210"/>
      <c r="S6210"/>
      <c r="T6210"/>
      <c r="U6210"/>
    </row>
    <row r="6211" spans="1:21" ht="15.75" customHeight="1">
      <c r="A6211"/>
      <c r="B6211"/>
      <c r="C6211"/>
      <c r="D6211"/>
      <c r="E6211"/>
      <c r="F6211"/>
      <c r="G6211"/>
      <c r="H6211"/>
      <c r="I6211" s="8"/>
      <c r="J6211" s="425"/>
      <c r="K6211"/>
      <c r="L6211"/>
      <c r="M6211"/>
      <c r="N6211"/>
      <c r="O6211"/>
      <c r="P6211"/>
      <c r="Q6211"/>
      <c r="R6211"/>
      <c r="S6211"/>
      <c r="T6211"/>
      <c r="U6211"/>
    </row>
    <row r="6212" spans="1:21" ht="15.75" customHeight="1">
      <c r="A6212"/>
      <c r="B6212"/>
      <c r="C6212"/>
      <c r="D6212"/>
      <c r="E6212"/>
      <c r="F6212"/>
      <c r="G6212"/>
      <c r="H6212"/>
      <c r="I6212" s="8"/>
      <c r="J6212" s="425"/>
      <c r="K6212"/>
      <c r="L6212"/>
      <c r="M6212"/>
      <c r="N6212"/>
      <c r="O6212"/>
      <c r="P6212"/>
      <c r="Q6212"/>
      <c r="R6212"/>
      <c r="S6212"/>
      <c r="T6212"/>
      <c r="U6212"/>
    </row>
    <row r="6213" spans="1:21" ht="15.75" customHeight="1">
      <c r="A6213"/>
      <c r="B6213"/>
      <c r="C6213"/>
      <c r="D6213"/>
      <c r="E6213"/>
      <c r="F6213"/>
      <c r="G6213"/>
      <c r="H6213"/>
      <c r="I6213" s="8"/>
      <c r="J6213" s="425"/>
      <c r="K6213"/>
      <c r="L6213"/>
      <c r="M6213"/>
      <c r="N6213"/>
      <c r="O6213"/>
      <c r="P6213"/>
      <c r="Q6213"/>
      <c r="R6213"/>
      <c r="S6213"/>
      <c r="T6213"/>
      <c r="U6213"/>
    </row>
    <row r="6214" spans="1:21" ht="15.75" customHeight="1">
      <c r="A6214"/>
      <c r="B6214"/>
      <c r="C6214"/>
      <c r="D6214"/>
      <c r="E6214"/>
      <c r="F6214"/>
      <c r="G6214"/>
      <c r="H6214"/>
      <c r="I6214" s="8"/>
      <c r="J6214" s="425"/>
      <c r="K6214"/>
      <c r="L6214"/>
      <c r="M6214"/>
      <c r="N6214"/>
      <c r="O6214"/>
      <c r="P6214"/>
      <c r="Q6214"/>
      <c r="R6214"/>
      <c r="S6214"/>
      <c r="T6214"/>
      <c r="U6214"/>
    </row>
    <row r="6215" spans="1:21" ht="15.75" customHeight="1">
      <c r="A6215"/>
      <c r="B6215"/>
      <c r="C6215"/>
      <c r="D6215"/>
      <c r="E6215"/>
      <c r="F6215"/>
      <c r="G6215"/>
      <c r="H6215"/>
      <c r="I6215" s="8"/>
      <c r="J6215" s="425"/>
      <c r="K6215"/>
      <c r="L6215"/>
      <c r="M6215"/>
      <c r="N6215"/>
      <c r="O6215"/>
      <c r="P6215"/>
      <c r="Q6215"/>
      <c r="R6215"/>
      <c r="S6215"/>
      <c r="T6215"/>
      <c r="U6215"/>
    </row>
    <row r="6216" spans="1:21" ht="15.75" customHeight="1">
      <c r="A6216"/>
      <c r="B6216"/>
      <c r="C6216"/>
      <c r="D6216"/>
      <c r="E6216"/>
      <c r="F6216"/>
      <c r="G6216"/>
      <c r="H6216"/>
      <c r="I6216" s="8"/>
      <c r="J6216" s="425"/>
      <c r="K6216"/>
      <c r="L6216"/>
      <c r="M6216"/>
      <c r="N6216"/>
      <c r="O6216"/>
      <c r="P6216"/>
      <c r="Q6216"/>
      <c r="R6216"/>
      <c r="S6216"/>
      <c r="T6216"/>
      <c r="U6216"/>
    </row>
    <row r="6217" spans="1:21" ht="15.75" customHeight="1">
      <c r="A6217"/>
      <c r="B6217"/>
      <c r="C6217"/>
      <c r="D6217"/>
      <c r="E6217"/>
      <c r="F6217"/>
      <c r="G6217"/>
      <c r="H6217"/>
      <c r="I6217" s="8"/>
      <c r="J6217" s="425"/>
      <c r="K6217"/>
      <c r="L6217"/>
      <c r="M6217"/>
      <c r="N6217"/>
      <c r="O6217"/>
      <c r="P6217"/>
      <c r="Q6217"/>
      <c r="R6217"/>
      <c r="S6217"/>
      <c r="T6217"/>
      <c r="U6217"/>
    </row>
    <row r="6218" spans="1:21" ht="15.75" customHeight="1">
      <c r="A6218"/>
      <c r="B6218"/>
      <c r="C6218"/>
      <c r="D6218"/>
      <c r="E6218"/>
      <c r="F6218"/>
      <c r="G6218"/>
      <c r="H6218"/>
      <c r="I6218" s="8"/>
      <c r="J6218" s="425"/>
      <c r="K6218"/>
      <c r="L6218"/>
      <c r="M6218"/>
      <c r="N6218"/>
      <c r="O6218"/>
      <c r="P6218"/>
      <c r="Q6218"/>
      <c r="R6218"/>
      <c r="S6218"/>
      <c r="T6218"/>
      <c r="U6218"/>
    </row>
    <row r="6219" spans="1:21" ht="15.75" customHeight="1">
      <c r="A6219"/>
      <c r="B6219"/>
      <c r="C6219"/>
      <c r="D6219"/>
      <c r="E6219"/>
      <c r="F6219"/>
      <c r="G6219"/>
      <c r="H6219"/>
      <c r="I6219" s="8"/>
      <c r="J6219" s="425"/>
      <c r="K6219"/>
      <c r="L6219"/>
      <c r="M6219"/>
      <c r="N6219"/>
      <c r="O6219"/>
      <c r="P6219"/>
      <c r="Q6219"/>
      <c r="R6219"/>
      <c r="S6219"/>
      <c r="T6219"/>
      <c r="U6219"/>
    </row>
    <row r="6220" spans="1:21" ht="15.75" customHeight="1">
      <c r="A6220"/>
      <c r="B6220"/>
      <c r="C6220"/>
      <c r="D6220"/>
      <c r="E6220"/>
      <c r="F6220"/>
      <c r="G6220"/>
      <c r="H6220"/>
      <c r="I6220" s="8"/>
      <c r="J6220" s="425"/>
      <c r="K6220"/>
      <c r="L6220"/>
      <c r="M6220"/>
      <c r="N6220"/>
      <c r="O6220"/>
      <c r="P6220"/>
      <c r="Q6220"/>
      <c r="R6220"/>
      <c r="S6220"/>
      <c r="T6220"/>
      <c r="U6220"/>
    </row>
    <row r="6221" spans="1:21" ht="15.75" customHeight="1">
      <c r="A6221"/>
      <c r="B6221"/>
      <c r="C6221"/>
      <c r="D6221"/>
      <c r="E6221"/>
      <c r="F6221"/>
      <c r="G6221"/>
      <c r="H6221"/>
      <c r="I6221" s="8"/>
      <c r="J6221" s="425"/>
      <c r="K6221"/>
      <c r="L6221"/>
      <c r="M6221"/>
      <c r="N6221"/>
      <c r="O6221"/>
      <c r="P6221"/>
      <c r="Q6221"/>
      <c r="R6221"/>
      <c r="S6221"/>
      <c r="T6221"/>
      <c r="U6221"/>
    </row>
    <row r="6222" spans="1:21" ht="15.75" customHeight="1">
      <c r="A6222"/>
      <c r="B6222"/>
      <c r="C6222"/>
      <c r="D6222"/>
      <c r="E6222"/>
      <c r="F6222"/>
      <c r="G6222"/>
      <c r="H6222"/>
      <c r="I6222" s="8"/>
      <c r="J6222" s="425"/>
      <c r="K6222"/>
      <c r="L6222"/>
      <c r="M6222"/>
      <c r="N6222"/>
      <c r="O6222"/>
      <c r="P6222"/>
      <c r="Q6222"/>
      <c r="R6222"/>
      <c r="S6222"/>
      <c r="T6222"/>
      <c r="U6222"/>
    </row>
    <row r="6223" spans="1:21" ht="15.75" customHeight="1">
      <c r="A6223"/>
      <c r="B6223"/>
      <c r="C6223"/>
      <c r="D6223"/>
      <c r="E6223"/>
      <c r="F6223"/>
      <c r="G6223"/>
      <c r="H6223"/>
      <c r="I6223" s="8"/>
      <c r="J6223" s="425"/>
      <c r="K6223"/>
      <c r="L6223"/>
      <c r="M6223"/>
      <c r="N6223"/>
      <c r="O6223"/>
      <c r="P6223"/>
      <c r="Q6223"/>
      <c r="R6223"/>
      <c r="S6223"/>
      <c r="T6223"/>
      <c r="U6223"/>
    </row>
    <row r="6224" spans="1:21" ht="15.75" customHeight="1">
      <c r="A6224"/>
      <c r="B6224"/>
      <c r="C6224"/>
      <c r="D6224"/>
      <c r="E6224"/>
      <c r="F6224"/>
      <c r="G6224"/>
      <c r="H6224"/>
      <c r="I6224" s="8"/>
      <c r="J6224" s="425"/>
      <c r="K6224"/>
      <c r="L6224"/>
      <c r="M6224"/>
      <c r="N6224"/>
      <c r="O6224"/>
      <c r="P6224"/>
      <c r="Q6224"/>
      <c r="R6224"/>
      <c r="S6224"/>
      <c r="T6224"/>
      <c r="U6224"/>
    </row>
    <row r="6225" spans="1:21" ht="15.75" customHeight="1">
      <c r="A6225"/>
      <c r="B6225"/>
      <c r="C6225"/>
      <c r="D6225"/>
      <c r="E6225"/>
      <c r="F6225"/>
      <c r="G6225"/>
      <c r="H6225"/>
      <c r="I6225" s="8"/>
      <c r="J6225" s="425"/>
      <c r="K6225"/>
      <c r="L6225"/>
      <c r="M6225"/>
      <c r="N6225"/>
      <c r="O6225"/>
      <c r="P6225"/>
      <c r="Q6225"/>
      <c r="R6225"/>
      <c r="S6225"/>
      <c r="T6225"/>
      <c r="U6225"/>
    </row>
    <row r="6226" spans="1:21" ht="15.75" customHeight="1">
      <c r="A6226"/>
      <c r="B6226"/>
      <c r="C6226"/>
      <c r="D6226"/>
      <c r="E6226"/>
      <c r="F6226"/>
      <c r="G6226"/>
      <c r="H6226"/>
      <c r="I6226" s="8"/>
      <c r="J6226" s="425"/>
      <c r="K6226"/>
      <c r="L6226"/>
      <c r="M6226"/>
      <c r="N6226"/>
      <c r="O6226"/>
      <c r="P6226"/>
      <c r="Q6226"/>
      <c r="R6226"/>
      <c r="S6226"/>
      <c r="T6226"/>
      <c r="U6226"/>
    </row>
    <row r="6227" spans="1:21" ht="15.75" customHeight="1">
      <c r="A6227"/>
      <c r="B6227"/>
      <c r="C6227"/>
      <c r="D6227"/>
      <c r="E6227"/>
      <c r="F6227"/>
      <c r="G6227"/>
      <c r="H6227"/>
      <c r="I6227" s="8"/>
      <c r="J6227" s="425"/>
      <c r="K6227"/>
      <c r="L6227"/>
      <c r="M6227"/>
      <c r="N6227"/>
      <c r="O6227"/>
      <c r="P6227"/>
      <c r="Q6227"/>
      <c r="R6227"/>
      <c r="S6227"/>
      <c r="T6227"/>
      <c r="U6227"/>
    </row>
    <row r="6228" spans="1:21" ht="15.75" customHeight="1">
      <c r="A6228"/>
      <c r="B6228"/>
      <c r="C6228"/>
      <c r="D6228"/>
      <c r="E6228"/>
      <c r="F6228"/>
      <c r="G6228"/>
      <c r="H6228"/>
      <c r="I6228" s="8"/>
      <c r="J6228" s="425"/>
      <c r="K6228"/>
      <c r="L6228"/>
      <c r="M6228"/>
      <c r="N6228"/>
      <c r="O6228"/>
      <c r="P6228"/>
      <c r="Q6228"/>
      <c r="R6228"/>
      <c r="S6228"/>
      <c r="T6228"/>
      <c r="U6228"/>
    </row>
    <row r="6229" spans="1:21" ht="15.75" customHeight="1">
      <c r="A6229"/>
      <c r="B6229"/>
      <c r="C6229"/>
      <c r="D6229"/>
      <c r="E6229"/>
      <c r="F6229"/>
      <c r="G6229"/>
      <c r="H6229"/>
      <c r="I6229" s="8"/>
      <c r="J6229" s="425"/>
      <c r="K6229"/>
      <c r="L6229"/>
      <c r="M6229"/>
      <c r="N6229"/>
      <c r="O6229"/>
      <c r="P6229"/>
      <c r="Q6229"/>
      <c r="R6229"/>
      <c r="S6229"/>
      <c r="T6229"/>
      <c r="U6229"/>
    </row>
    <row r="6230" spans="1:21" ht="15.75" customHeight="1">
      <c r="A6230"/>
      <c r="B6230"/>
      <c r="C6230"/>
      <c r="D6230"/>
      <c r="E6230"/>
      <c r="F6230"/>
      <c r="G6230"/>
      <c r="H6230"/>
      <c r="I6230" s="8"/>
      <c r="J6230" s="425"/>
      <c r="K6230"/>
      <c r="L6230"/>
      <c r="M6230"/>
      <c r="N6230"/>
      <c r="O6230"/>
      <c r="P6230"/>
      <c r="Q6230"/>
      <c r="R6230"/>
      <c r="S6230"/>
      <c r="T6230"/>
      <c r="U6230"/>
    </row>
    <row r="6231" spans="1:21" ht="15.75" customHeight="1">
      <c r="A6231"/>
      <c r="B6231"/>
      <c r="C6231"/>
      <c r="D6231"/>
      <c r="E6231"/>
      <c r="F6231"/>
      <c r="G6231"/>
      <c r="H6231"/>
      <c r="I6231" s="8"/>
      <c r="J6231" s="425"/>
      <c r="K6231"/>
      <c r="L6231"/>
      <c r="M6231"/>
      <c r="N6231"/>
      <c r="O6231"/>
      <c r="P6231"/>
      <c r="Q6231"/>
      <c r="R6231"/>
      <c r="S6231"/>
      <c r="T6231"/>
      <c r="U6231"/>
    </row>
    <row r="6232" spans="1:21" ht="15.75" customHeight="1">
      <c r="A6232"/>
      <c r="B6232"/>
      <c r="C6232"/>
      <c r="D6232"/>
      <c r="E6232"/>
      <c r="F6232"/>
      <c r="G6232"/>
      <c r="H6232"/>
      <c r="I6232" s="8"/>
      <c r="J6232" s="425"/>
      <c r="K6232"/>
      <c r="L6232"/>
      <c r="M6232"/>
      <c r="N6232"/>
      <c r="O6232"/>
      <c r="P6232"/>
      <c r="Q6232"/>
      <c r="R6232"/>
      <c r="S6232"/>
      <c r="T6232"/>
      <c r="U6232"/>
    </row>
    <row r="6233" spans="1:21" ht="15.75" customHeight="1">
      <c r="A6233"/>
      <c r="B6233"/>
      <c r="C6233"/>
      <c r="D6233"/>
      <c r="E6233"/>
      <c r="F6233"/>
      <c r="G6233"/>
      <c r="H6233"/>
      <c r="I6233" s="8"/>
      <c r="J6233" s="425"/>
      <c r="K6233"/>
      <c r="L6233"/>
      <c r="M6233"/>
      <c r="N6233"/>
      <c r="O6233"/>
      <c r="P6233"/>
      <c r="Q6233"/>
      <c r="R6233"/>
      <c r="S6233"/>
      <c r="T6233"/>
      <c r="U6233"/>
    </row>
    <row r="6234" spans="1:21" ht="15.75" customHeight="1">
      <c r="A6234"/>
      <c r="B6234"/>
      <c r="C6234"/>
      <c r="D6234"/>
      <c r="E6234"/>
      <c r="F6234"/>
      <c r="G6234"/>
      <c r="H6234"/>
      <c r="I6234" s="8"/>
      <c r="J6234" s="425"/>
      <c r="K6234"/>
      <c r="L6234"/>
      <c r="M6234"/>
      <c r="N6234"/>
      <c r="O6234"/>
      <c r="P6234"/>
      <c r="Q6234"/>
      <c r="R6234"/>
      <c r="S6234"/>
      <c r="T6234"/>
      <c r="U6234"/>
    </row>
    <row r="6235" spans="1:21" ht="15.75" customHeight="1">
      <c r="A6235"/>
      <c r="B6235"/>
      <c r="C6235"/>
      <c r="D6235"/>
      <c r="E6235"/>
      <c r="F6235"/>
      <c r="G6235"/>
      <c r="H6235"/>
      <c r="I6235" s="8"/>
      <c r="J6235" s="425"/>
      <c r="K6235"/>
      <c r="L6235"/>
      <c r="M6235"/>
      <c r="N6235"/>
      <c r="O6235"/>
      <c r="P6235"/>
      <c r="Q6235"/>
      <c r="R6235"/>
      <c r="S6235"/>
      <c r="T6235"/>
      <c r="U6235"/>
    </row>
    <row r="6236" spans="1:21" ht="15.75" customHeight="1">
      <c r="A6236"/>
      <c r="B6236"/>
      <c r="C6236"/>
      <c r="D6236"/>
      <c r="E6236"/>
      <c r="F6236"/>
      <c r="G6236"/>
      <c r="H6236"/>
      <c r="I6236" s="8"/>
      <c r="J6236" s="425"/>
      <c r="K6236"/>
      <c r="L6236"/>
      <c r="M6236"/>
      <c r="N6236"/>
      <c r="O6236"/>
      <c r="P6236"/>
      <c r="Q6236"/>
      <c r="R6236"/>
      <c r="S6236"/>
      <c r="T6236"/>
      <c r="U6236"/>
    </row>
    <row r="6237" spans="1:21" ht="15.75" customHeight="1">
      <c r="A6237"/>
      <c r="B6237"/>
      <c r="C6237"/>
      <c r="D6237"/>
      <c r="E6237"/>
      <c r="F6237"/>
      <c r="G6237"/>
      <c r="H6237"/>
      <c r="I6237" s="8"/>
      <c r="J6237" s="425"/>
      <c r="K6237"/>
      <c r="L6237"/>
      <c r="M6237"/>
      <c r="N6237"/>
      <c r="O6237"/>
      <c r="P6237"/>
      <c r="Q6237"/>
      <c r="R6237"/>
      <c r="S6237"/>
      <c r="T6237"/>
      <c r="U6237"/>
    </row>
    <row r="6238" spans="1:21" ht="15.75" customHeight="1">
      <c r="A6238"/>
      <c r="B6238"/>
      <c r="C6238"/>
      <c r="D6238"/>
      <c r="E6238"/>
      <c r="F6238"/>
      <c r="G6238"/>
      <c r="H6238"/>
      <c r="I6238" s="8"/>
      <c r="J6238" s="425"/>
      <c r="K6238"/>
      <c r="L6238"/>
      <c r="M6238"/>
      <c r="N6238"/>
      <c r="O6238"/>
      <c r="P6238"/>
      <c r="Q6238"/>
      <c r="R6238"/>
      <c r="S6238"/>
      <c r="T6238"/>
      <c r="U6238"/>
    </row>
    <row r="6239" spans="1:21" ht="15.75" customHeight="1">
      <c r="A6239"/>
      <c r="B6239"/>
      <c r="C6239"/>
      <c r="D6239"/>
      <c r="E6239"/>
      <c r="F6239"/>
      <c r="G6239"/>
      <c r="H6239"/>
      <c r="I6239" s="8"/>
      <c r="J6239" s="425"/>
      <c r="K6239"/>
      <c r="L6239"/>
      <c r="M6239"/>
      <c r="N6239"/>
      <c r="O6239"/>
      <c r="P6239"/>
      <c r="Q6239"/>
      <c r="R6239"/>
      <c r="S6239"/>
      <c r="T6239"/>
      <c r="U6239"/>
    </row>
    <row r="6240" spans="1:21" ht="15.75" customHeight="1">
      <c r="A6240"/>
      <c r="B6240"/>
      <c r="C6240"/>
      <c r="D6240"/>
      <c r="E6240"/>
      <c r="F6240"/>
      <c r="G6240"/>
      <c r="H6240"/>
      <c r="I6240" s="8"/>
      <c r="J6240" s="425"/>
      <c r="K6240"/>
      <c r="L6240"/>
      <c r="M6240"/>
      <c r="N6240"/>
      <c r="O6240"/>
      <c r="P6240"/>
      <c r="Q6240"/>
      <c r="R6240"/>
      <c r="S6240"/>
      <c r="T6240"/>
      <c r="U6240"/>
    </row>
    <row r="6241" spans="1:21" ht="15.75" customHeight="1">
      <c r="A6241"/>
      <c r="B6241"/>
      <c r="C6241"/>
      <c r="D6241"/>
      <c r="E6241"/>
      <c r="F6241"/>
      <c r="G6241"/>
      <c r="H6241"/>
      <c r="I6241" s="8"/>
      <c r="J6241" s="425"/>
      <c r="K6241"/>
      <c r="L6241"/>
      <c r="M6241"/>
      <c r="N6241"/>
      <c r="O6241"/>
      <c r="P6241"/>
      <c r="Q6241"/>
      <c r="R6241"/>
      <c r="S6241"/>
      <c r="T6241"/>
      <c r="U6241"/>
    </row>
    <row r="6242" spans="1:21" ht="15.75" customHeight="1">
      <c r="A6242"/>
      <c r="B6242"/>
      <c r="C6242"/>
      <c r="D6242"/>
      <c r="E6242"/>
      <c r="F6242"/>
      <c r="G6242"/>
      <c r="H6242"/>
      <c r="I6242" s="8"/>
      <c r="J6242" s="425"/>
      <c r="K6242"/>
      <c r="L6242"/>
      <c r="M6242"/>
      <c r="N6242"/>
      <c r="O6242"/>
      <c r="P6242"/>
      <c r="Q6242"/>
      <c r="R6242"/>
      <c r="S6242"/>
      <c r="T6242"/>
      <c r="U6242"/>
    </row>
    <row r="6243" spans="1:21" ht="15.75" customHeight="1">
      <c r="A6243"/>
      <c r="B6243"/>
      <c r="C6243"/>
      <c r="D6243"/>
      <c r="E6243"/>
      <c r="F6243"/>
      <c r="G6243"/>
      <c r="H6243"/>
      <c r="I6243" s="8"/>
      <c r="J6243" s="425"/>
      <c r="K6243"/>
      <c r="L6243"/>
      <c r="M6243"/>
      <c r="N6243"/>
      <c r="O6243"/>
      <c r="P6243"/>
      <c r="Q6243"/>
      <c r="R6243"/>
      <c r="S6243"/>
      <c r="T6243"/>
      <c r="U6243"/>
    </row>
    <row r="6244" spans="1:21" ht="15.75" customHeight="1">
      <c r="A6244"/>
      <c r="B6244"/>
      <c r="C6244"/>
      <c r="D6244"/>
      <c r="E6244"/>
      <c r="F6244"/>
      <c r="G6244"/>
      <c r="H6244"/>
      <c r="I6244" s="8"/>
      <c r="J6244" s="425"/>
      <c r="K6244"/>
      <c r="L6244"/>
      <c r="M6244"/>
      <c r="N6244"/>
      <c r="O6244"/>
      <c r="P6244"/>
      <c r="Q6244"/>
      <c r="R6244"/>
      <c r="S6244"/>
      <c r="T6244"/>
      <c r="U6244"/>
    </row>
    <row r="6245" spans="1:21" ht="15.75" customHeight="1">
      <c r="A6245"/>
      <c r="B6245"/>
      <c r="C6245"/>
      <c r="D6245"/>
      <c r="E6245"/>
      <c r="F6245"/>
      <c r="G6245"/>
      <c r="H6245"/>
      <c r="I6245" s="8"/>
      <c r="J6245" s="425"/>
      <c r="K6245"/>
      <c r="L6245"/>
      <c r="M6245"/>
      <c r="N6245"/>
      <c r="O6245"/>
      <c r="P6245"/>
      <c r="Q6245"/>
      <c r="R6245"/>
      <c r="S6245"/>
      <c r="T6245"/>
      <c r="U6245"/>
    </row>
    <row r="6246" spans="1:21" ht="15.75" customHeight="1">
      <c r="A6246"/>
      <c r="B6246"/>
      <c r="C6246"/>
      <c r="D6246"/>
      <c r="E6246"/>
      <c r="F6246"/>
      <c r="G6246"/>
      <c r="H6246"/>
      <c r="I6246" s="8"/>
      <c r="J6246" s="425"/>
      <c r="K6246"/>
      <c r="L6246"/>
      <c r="M6246"/>
      <c r="N6246"/>
      <c r="O6246"/>
      <c r="P6246"/>
      <c r="Q6246"/>
      <c r="R6246"/>
      <c r="S6246"/>
      <c r="T6246"/>
      <c r="U6246"/>
    </row>
    <row r="6247" spans="1:21" ht="15.75" customHeight="1">
      <c r="A6247"/>
      <c r="B6247"/>
      <c r="C6247"/>
      <c r="D6247"/>
      <c r="E6247"/>
      <c r="F6247"/>
      <c r="G6247"/>
      <c r="H6247"/>
      <c r="I6247" s="8"/>
      <c r="J6247" s="425"/>
      <c r="K6247"/>
      <c r="L6247"/>
      <c r="M6247"/>
      <c r="N6247"/>
      <c r="O6247"/>
      <c r="P6247"/>
      <c r="Q6247"/>
      <c r="R6247"/>
      <c r="S6247"/>
      <c r="T6247"/>
      <c r="U6247"/>
    </row>
    <row r="6248" spans="1:21" ht="15.75" customHeight="1">
      <c r="A6248"/>
      <c r="B6248"/>
      <c r="C6248"/>
      <c r="D6248"/>
      <c r="E6248"/>
      <c r="F6248"/>
      <c r="G6248"/>
      <c r="H6248"/>
      <c r="I6248" s="8"/>
      <c r="J6248" s="425"/>
      <c r="K6248"/>
      <c r="L6248"/>
      <c r="M6248"/>
      <c r="N6248"/>
      <c r="O6248"/>
      <c r="P6248"/>
      <c r="Q6248"/>
      <c r="R6248"/>
      <c r="S6248"/>
      <c r="T6248"/>
      <c r="U6248"/>
    </row>
    <row r="6249" spans="1:21" ht="15.75" customHeight="1">
      <c r="A6249"/>
      <c r="B6249"/>
      <c r="C6249"/>
      <c r="D6249"/>
      <c r="E6249"/>
      <c r="F6249"/>
      <c r="G6249"/>
      <c r="H6249"/>
      <c r="I6249" s="8"/>
      <c r="J6249" s="425"/>
      <c r="K6249"/>
      <c r="L6249"/>
      <c r="M6249"/>
      <c r="N6249"/>
      <c r="O6249"/>
      <c r="P6249"/>
      <c r="Q6249"/>
      <c r="R6249"/>
      <c r="S6249"/>
      <c r="T6249"/>
      <c r="U6249"/>
    </row>
    <row r="6250" spans="1:21" ht="15.75" customHeight="1">
      <c r="A6250"/>
      <c r="B6250"/>
      <c r="C6250"/>
      <c r="D6250"/>
      <c r="E6250"/>
      <c r="F6250"/>
      <c r="G6250"/>
      <c r="H6250"/>
      <c r="I6250" s="8"/>
      <c r="J6250" s="425"/>
      <c r="K6250"/>
      <c r="L6250"/>
      <c r="M6250"/>
      <c r="N6250"/>
      <c r="O6250"/>
      <c r="P6250"/>
      <c r="Q6250"/>
      <c r="R6250"/>
      <c r="S6250"/>
      <c r="T6250"/>
      <c r="U6250"/>
    </row>
    <row r="6251" spans="1:21" ht="15.75" customHeight="1">
      <c r="A6251"/>
      <c r="B6251"/>
      <c r="C6251"/>
      <c r="D6251"/>
      <c r="E6251"/>
      <c r="F6251"/>
      <c r="G6251"/>
      <c r="H6251"/>
      <c r="I6251" s="8"/>
      <c r="J6251" s="425"/>
      <c r="K6251"/>
      <c r="L6251"/>
      <c r="M6251"/>
      <c r="N6251"/>
      <c r="O6251"/>
      <c r="P6251"/>
      <c r="Q6251"/>
      <c r="R6251"/>
      <c r="S6251"/>
      <c r="T6251"/>
      <c r="U6251"/>
    </row>
    <row r="6252" spans="1:21" ht="15.75" customHeight="1">
      <c r="A6252"/>
      <c r="B6252"/>
      <c r="C6252"/>
      <c r="D6252"/>
      <c r="E6252"/>
      <c r="F6252"/>
      <c r="G6252"/>
      <c r="H6252"/>
      <c r="I6252" s="8"/>
      <c r="J6252" s="425"/>
      <c r="K6252"/>
      <c r="L6252"/>
      <c r="M6252"/>
      <c r="N6252"/>
      <c r="O6252"/>
      <c r="P6252"/>
      <c r="Q6252"/>
      <c r="R6252"/>
      <c r="S6252"/>
      <c r="T6252"/>
      <c r="U6252"/>
    </row>
    <row r="6253" spans="1:21" ht="15.75" customHeight="1">
      <c r="A6253"/>
      <c r="B6253"/>
      <c r="C6253"/>
      <c r="D6253"/>
      <c r="E6253"/>
      <c r="F6253"/>
      <c r="G6253"/>
      <c r="H6253"/>
      <c r="I6253" s="8"/>
      <c r="J6253" s="425"/>
      <c r="K6253"/>
      <c r="L6253"/>
      <c r="M6253"/>
      <c r="N6253"/>
      <c r="O6253"/>
      <c r="P6253"/>
      <c r="Q6253"/>
      <c r="R6253"/>
      <c r="S6253"/>
      <c r="T6253"/>
      <c r="U6253"/>
    </row>
    <row r="6254" spans="1:21" ht="15.75" customHeight="1">
      <c r="A6254"/>
      <c r="B6254"/>
      <c r="C6254"/>
      <c r="D6254"/>
      <c r="E6254"/>
      <c r="F6254"/>
      <c r="G6254"/>
      <c r="H6254"/>
      <c r="I6254" s="8"/>
      <c r="J6254" s="425"/>
      <c r="K6254"/>
      <c r="L6254"/>
      <c r="M6254"/>
      <c r="N6254"/>
      <c r="O6254"/>
      <c r="P6254"/>
      <c r="Q6254"/>
      <c r="R6254"/>
      <c r="S6254"/>
      <c r="T6254"/>
      <c r="U6254"/>
    </row>
    <row r="6255" spans="1:21" ht="15.75" customHeight="1">
      <c r="A6255"/>
      <c r="B6255"/>
      <c r="C6255"/>
      <c r="D6255"/>
      <c r="E6255"/>
      <c r="F6255"/>
      <c r="G6255"/>
      <c r="H6255"/>
      <c r="I6255" s="8"/>
      <c r="J6255" s="425"/>
      <c r="K6255"/>
      <c r="L6255"/>
      <c r="M6255"/>
      <c r="N6255"/>
      <c r="O6255"/>
      <c r="P6255"/>
      <c r="Q6255"/>
      <c r="R6255"/>
      <c r="S6255"/>
      <c r="T6255"/>
      <c r="U6255"/>
    </row>
    <row r="6256" spans="1:21" ht="15.75" customHeight="1">
      <c r="A6256"/>
      <c r="B6256"/>
      <c r="C6256"/>
      <c r="D6256"/>
      <c r="E6256"/>
      <c r="F6256"/>
      <c r="G6256"/>
      <c r="H6256"/>
      <c r="I6256" s="8"/>
      <c r="J6256" s="425"/>
      <c r="K6256"/>
      <c r="L6256"/>
      <c r="M6256"/>
      <c r="N6256"/>
      <c r="O6256"/>
      <c r="P6256"/>
      <c r="Q6256"/>
      <c r="R6256"/>
      <c r="S6256"/>
      <c r="T6256"/>
      <c r="U6256"/>
    </row>
    <row r="6257" spans="1:21" ht="15.75" customHeight="1">
      <c r="A6257"/>
      <c r="B6257"/>
      <c r="C6257"/>
      <c r="D6257"/>
      <c r="E6257"/>
      <c r="F6257"/>
      <c r="G6257"/>
      <c r="H6257"/>
      <c r="I6257" s="8"/>
      <c r="J6257" s="425"/>
      <c r="K6257"/>
      <c r="L6257"/>
      <c r="M6257"/>
      <c r="N6257"/>
      <c r="O6257"/>
      <c r="P6257"/>
      <c r="Q6257"/>
      <c r="R6257"/>
      <c r="S6257"/>
      <c r="T6257"/>
      <c r="U6257"/>
    </row>
    <row r="6258" spans="1:21" ht="15.75" customHeight="1">
      <c r="A6258"/>
      <c r="B6258"/>
      <c r="C6258"/>
      <c r="D6258"/>
      <c r="E6258"/>
      <c r="F6258"/>
      <c r="G6258"/>
      <c r="H6258"/>
      <c r="I6258" s="8"/>
      <c r="J6258" s="425"/>
      <c r="K6258"/>
      <c r="L6258"/>
      <c r="M6258"/>
      <c r="N6258"/>
      <c r="O6258"/>
      <c r="P6258"/>
      <c r="Q6258"/>
      <c r="R6258"/>
      <c r="S6258"/>
      <c r="T6258"/>
      <c r="U6258"/>
    </row>
    <row r="6259" spans="1:21" ht="15.75" customHeight="1">
      <c r="A6259"/>
      <c r="B6259"/>
      <c r="C6259"/>
      <c r="D6259"/>
      <c r="E6259"/>
      <c r="F6259"/>
      <c r="G6259"/>
      <c r="H6259"/>
      <c r="I6259" s="8"/>
      <c r="J6259" s="425"/>
      <c r="K6259"/>
      <c r="L6259"/>
      <c r="M6259"/>
      <c r="N6259"/>
      <c r="O6259"/>
      <c r="P6259"/>
      <c r="Q6259"/>
      <c r="R6259"/>
      <c r="S6259"/>
      <c r="T6259"/>
      <c r="U6259"/>
    </row>
    <row r="6260" spans="1:21" ht="15.75" customHeight="1">
      <c r="A6260"/>
      <c r="B6260"/>
      <c r="C6260"/>
      <c r="D6260"/>
      <c r="E6260"/>
      <c r="F6260"/>
      <c r="G6260"/>
      <c r="H6260"/>
      <c r="I6260" s="8"/>
      <c r="J6260" s="425"/>
      <c r="K6260"/>
      <c r="L6260"/>
      <c r="M6260"/>
      <c r="N6260"/>
      <c r="O6260"/>
      <c r="P6260"/>
      <c r="Q6260"/>
      <c r="R6260"/>
      <c r="S6260"/>
      <c r="T6260"/>
      <c r="U6260"/>
    </row>
    <row r="6261" spans="1:21" ht="15.75" customHeight="1">
      <c r="A6261"/>
      <c r="B6261"/>
      <c r="C6261"/>
      <c r="D6261"/>
      <c r="E6261"/>
      <c r="F6261"/>
      <c r="G6261"/>
      <c r="H6261"/>
      <c r="I6261" s="8"/>
      <c r="J6261" s="425"/>
      <c r="K6261"/>
      <c r="L6261"/>
      <c r="M6261"/>
      <c r="N6261"/>
      <c r="O6261"/>
      <c r="P6261"/>
      <c r="Q6261"/>
      <c r="R6261"/>
      <c r="S6261"/>
      <c r="T6261"/>
      <c r="U6261"/>
    </row>
    <row r="6262" spans="1:21" ht="15.75" customHeight="1">
      <c r="A6262"/>
      <c r="B6262"/>
      <c r="C6262"/>
      <c r="D6262"/>
      <c r="E6262"/>
      <c r="F6262"/>
      <c r="G6262"/>
      <c r="H6262"/>
      <c r="I6262" s="8"/>
      <c r="J6262" s="425"/>
      <c r="K6262"/>
      <c r="L6262"/>
      <c r="M6262"/>
      <c r="N6262"/>
      <c r="O6262"/>
      <c r="P6262"/>
      <c r="Q6262"/>
      <c r="R6262"/>
      <c r="S6262"/>
      <c r="T6262"/>
      <c r="U6262"/>
    </row>
    <row r="6263" spans="1:21" ht="15.75" customHeight="1">
      <c r="A6263"/>
      <c r="B6263"/>
      <c r="C6263"/>
      <c r="D6263"/>
      <c r="E6263"/>
      <c r="F6263"/>
      <c r="G6263"/>
      <c r="H6263"/>
      <c r="I6263" s="8"/>
      <c r="J6263" s="425"/>
      <c r="K6263"/>
      <c r="L6263"/>
      <c r="M6263"/>
      <c r="N6263"/>
      <c r="O6263"/>
      <c r="P6263"/>
      <c r="Q6263"/>
      <c r="R6263"/>
      <c r="S6263"/>
      <c r="T6263"/>
      <c r="U6263"/>
    </row>
    <row r="6264" spans="1:21" ht="15.75" customHeight="1">
      <c r="A6264"/>
      <c r="B6264"/>
      <c r="C6264"/>
      <c r="D6264"/>
      <c r="E6264"/>
      <c r="F6264"/>
      <c r="G6264"/>
      <c r="H6264"/>
      <c r="I6264" s="8"/>
      <c r="J6264" s="425"/>
      <c r="K6264"/>
      <c r="L6264"/>
      <c r="M6264"/>
      <c r="N6264"/>
      <c r="O6264"/>
      <c r="P6264"/>
      <c r="Q6264"/>
      <c r="R6264"/>
      <c r="S6264"/>
      <c r="T6264"/>
      <c r="U6264"/>
    </row>
    <row r="6265" spans="1:21" ht="15.75" customHeight="1">
      <c r="A6265"/>
      <c r="B6265"/>
      <c r="C6265"/>
      <c r="D6265"/>
      <c r="E6265"/>
      <c r="F6265"/>
      <c r="G6265"/>
      <c r="H6265"/>
      <c r="I6265" s="8"/>
      <c r="J6265" s="425"/>
      <c r="K6265"/>
      <c r="L6265"/>
      <c r="M6265"/>
      <c r="N6265"/>
      <c r="O6265"/>
      <c r="P6265"/>
      <c r="Q6265"/>
      <c r="R6265"/>
      <c r="S6265"/>
      <c r="T6265"/>
      <c r="U6265"/>
    </row>
    <row r="6266" spans="1:21" ht="15.75" customHeight="1">
      <c r="A6266"/>
      <c r="B6266"/>
      <c r="C6266"/>
      <c r="D6266"/>
      <c r="E6266"/>
      <c r="F6266"/>
      <c r="G6266"/>
      <c r="H6266"/>
      <c r="I6266" s="8"/>
      <c r="J6266" s="425"/>
      <c r="K6266"/>
      <c r="L6266"/>
      <c r="M6266"/>
      <c r="N6266"/>
      <c r="O6266"/>
      <c r="P6266"/>
      <c r="Q6266"/>
      <c r="R6266"/>
      <c r="S6266"/>
      <c r="T6266"/>
      <c r="U6266"/>
    </row>
    <row r="6267" spans="1:21" ht="15.75" customHeight="1">
      <c r="A6267"/>
      <c r="B6267"/>
      <c r="C6267"/>
      <c r="D6267"/>
      <c r="E6267"/>
      <c r="F6267"/>
      <c r="G6267"/>
      <c r="H6267"/>
      <c r="I6267" s="8"/>
      <c r="J6267" s="425"/>
      <c r="K6267"/>
      <c r="L6267"/>
      <c r="M6267"/>
      <c r="N6267"/>
      <c r="O6267"/>
      <c r="P6267"/>
      <c r="Q6267"/>
      <c r="R6267"/>
      <c r="S6267"/>
      <c r="T6267"/>
      <c r="U6267"/>
    </row>
    <row r="6268" spans="1:21" ht="15.75" customHeight="1">
      <c r="A6268"/>
      <c r="B6268"/>
      <c r="C6268"/>
      <c r="D6268"/>
      <c r="E6268"/>
      <c r="F6268"/>
      <c r="G6268"/>
      <c r="H6268"/>
      <c r="I6268" s="8"/>
      <c r="J6268" s="425"/>
      <c r="K6268"/>
      <c r="L6268"/>
      <c r="M6268"/>
      <c r="N6268"/>
      <c r="O6268"/>
      <c r="P6268"/>
      <c r="Q6268"/>
      <c r="R6268"/>
      <c r="S6268"/>
      <c r="T6268"/>
      <c r="U6268"/>
    </row>
    <row r="6269" spans="1:21" ht="15.75" customHeight="1">
      <c r="A6269"/>
      <c r="B6269"/>
      <c r="C6269"/>
      <c r="D6269"/>
      <c r="E6269"/>
      <c r="F6269"/>
      <c r="G6269"/>
      <c r="H6269"/>
      <c r="I6269" s="8"/>
      <c r="J6269" s="425"/>
      <c r="K6269"/>
      <c r="L6269"/>
      <c r="M6269"/>
      <c r="N6269"/>
      <c r="O6269"/>
      <c r="P6269"/>
      <c r="Q6269"/>
      <c r="R6269"/>
      <c r="S6269"/>
      <c r="T6269"/>
      <c r="U6269"/>
    </row>
    <row r="6270" spans="1:21" ht="15.75" customHeight="1">
      <c r="A6270"/>
      <c r="B6270"/>
      <c r="C6270"/>
      <c r="D6270"/>
      <c r="E6270"/>
      <c r="F6270"/>
      <c r="G6270"/>
      <c r="H6270"/>
      <c r="I6270" s="8"/>
      <c r="J6270" s="425"/>
      <c r="K6270"/>
      <c r="L6270"/>
      <c r="M6270"/>
      <c r="N6270"/>
      <c r="O6270"/>
      <c r="P6270"/>
      <c r="Q6270"/>
      <c r="R6270"/>
      <c r="S6270"/>
      <c r="T6270"/>
      <c r="U6270"/>
    </row>
    <row r="6271" spans="1:21" ht="15.75" customHeight="1">
      <c r="A6271"/>
      <c r="B6271"/>
      <c r="C6271"/>
      <c r="D6271"/>
      <c r="E6271"/>
      <c r="F6271"/>
      <c r="G6271"/>
      <c r="H6271"/>
      <c r="I6271" s="8"/>
      <c r="J6271" s="425"/>
      <c r="K6271"/>
      <c r="L6271"/>
      <c r="M6271"/>
      <c r="N6271"/>
      <c r="O6271"/>
      <c r="P6271"/>
      <c r="Q6271"/>
      <c r="R6271"/>
      <c r="S6271"/>
      <c r="T6271"/>
      <c r="U6271"/>
    </row>
    <row r="6272" spans="1:21" ht="15.75" customHeight="1">
      <c r="A6272"/>
      <c r="B6272"/>
      <c r="C6272"/>
      <c r="D6272"/>
      <c r="E6272"/>
      <c r="F6272"/>
      <c r="G6272"/>
      <c r="H6272"/>
      <c r="I6272" s="8"/>
      <c r="J6272" s="425"/>
      <c r="K6272"/>
      <c r="L6272"/>
      <c r="M6272"/>
      <c r="N6272"/>
      <c r="O6272"/>
      <c r="P6272"/>
      <c r="Q6272"/>
      <c r="R6272"/>
      <c r="S6272"/>
      <c r="T6272"/>
      <c r="U6272"/>
    </row>
    <row r="6273" spans="1:21" ht="15.75" customHeight="1">
      <c r="A6273"/>
      <c r="B6273"/>
      <c r="C6273"/>
      <c r="D6273"/>
      <c r="E6273"/>
      <c r="F6273"/>
      <c r="G6273"/>
      <c r="H6273"/>
      <c r="I6273" s="8"/>
      <c r="J6273" s="425"/>
      <c r="K6273"/>
      <c r="L6273"/>
      <c r="M6273"/>
      <c r="N6273"/>
      <c r="O6273"/>
      <c r="P6273"/>
      <c r="Q6273"/>
      <c r="R6273"/>
      <c r="S6273"/>
      <c r="T6273"/>
      <c r="U6273"/>
    </row>
    <row r="6274" spans="1:21" ht="15.75" customHeight="1">
      <c r="A6274"/>
      <c r="B6274"/>
      <c r="C6274"/>
      <c r="D6274"/>
      <c r="E6274"/>
      <c r="F6274"/>
      <c r="G6274"/>
      <c r="H6274"/>
      <c r="I6274" s="8"/>
      <c r="J6274" s="425"/>
      <c r="K6274"/>
      <c r="L6274"/>
      <c r="M6274"/>
      <c r="N6274"/>
      <c r="O6274"/>
      <c r="P6274"/>
      <c r="Q6274"/>
      <c r="R6274"/>
      <c r="S6274"/>
      <c r="T6274"/>
      <c r="U6274"/>
    </row>
    <row r="6275" spans="1:21" ht="15.75" customHeight="1">
      <c r="A6275"/>
      <c r="B6275"/>
      <c r="C6275"/>
      <c r="D6275"/>
      <c r="E6275"/>
      <c r="F6275"/>
      <c r="G6275"/>
      <c r="H6275"/>
      <c r="I6275" s="8"/>
      <c r="J6275" s="425"/>
      <c r="K6275"/>
      <c r="L6275"/>
      <c r="M6275"/>
      <c r="N6275"/>
      <c r="O6275"/>
      <c r="P6275"/>
      <c r="Q6275"/>
      <c r="R6275"/>
      <c r="S6275"/>
      <c r="T6275"/>
      <c r="U6275"/>
    </row>
    <row r="6276" spans="1:21" ht="15.75" customHeight="1">
      <c r="A6276"/>
      <c r="B6276"/>
      <c r="C6276"/>
      <c r="D6276"/>
      <c r="E6276"/>
      <c r="F6276"/>
      <c r="G6276"/>
      <c r="H6276"/>
      <c r="I6276" s="8"/>
      <c r="J6276" s="425"/>
      <c r="K6276"/>
      <c r="L6276"/>
      <c r="M6276"/>
      <c r="N6276"/>
      <c r="O6276"/>
      <c r="P6276"/>
      <c r="Q6276"/>
      <c r="R6276"/>
      <c r="S6276"/>
      <c r="T6276"/>
      <c r="U6276"/>
    </row>
    <row r="6277" spans="1:21" ht="15.75" customHeight="1">
      <c r="A6277"/>
      <c r="B6277"/>
      <c r="C6277"/>
      <c r="D6277"/>
      <c r="E6277"/>
      <c r="F6277"/>
      <c r="G6277"/>
      <c r="H6277"/>
      <c r="I6277" s="8"/>
      <c r="J6277" s="425"/>
      <c r="K6277"/>
      <c r="L6277"/>
      <c r="M6277"/>
      <c r="N6277"/>
      <c r="O6277"/>
      <c r="P6277"/>
      <c r="Q6277"/>
      <c r="R6277"/>
      <c r="S6277"/>
      <c r="T6277"/>
      <c r="U6277"/>
    </row>
    <row r="6278" spans="1:21" ht="15.75" customHeight="1">
      <c r="A6278"/>
      <c r="B6278"/>
      <c r="C6278"/>
      <c r="D6278"/>
      <c r="E6278"/>
      <c r="F6278"/>
      <c r="G6278"/>
      <c r="H6278"/>
      <c r="I6278" s="8"/>
      <c r="J6278" s="425"/>
      <c r="K6278"/>
      <c r="L6278"/>
      <c r="M6278"/>
      <c r="N6278"/>
      <c r="O6278"/>
      <c r="P6278"/>
      <c r="Q6278"/>
      <c r="R6278"/>
      <c r="S6278"/>
      <c r="T6278"/>
      <c r="U6278"/>
    </row>
    <row r="6279" spans="1:21" ht="15.75" customHeight="1">
      <c r="A6279"/>
      <c r="B6279"/>
      <c r="C6279"/>
      <c r="D6279"/>
      <c r="E6279"/>
      <c r="F6279"/>
      <c r="G6279"/>
      <c r="H6279"/>
      <c r="I6279" s="8"/>
      <c r="J6279" s="425"/>
      <c r="K6279"/>
      <c r="L6279"/>
      <c r="M6279"/>
      <c r="N6279"/>
      <c r="O6279"/>
      <c r="P6279"/>
      <c r="Q6279"/>
      <c r="R6279"/>
      <c r="S6279"/>
      <c r="T6279"/>
      <c r="U6279"/>
    </row>
    <row r="6280" spans="1:21" ht="15.75" customHeight="1">
      <c r="A6280"/>
      <c r="B6280"/>
      <c r="C6280"/>
      <c r="D6280"/>
      <c r="E6280"/>
      <c r="F6280"/>
      <c r="G6280"/>
      <c r="H6280"/>
      <c r="I6280" s="8"/>
      <c r="J6280" s="425"/>
      <c r="K6280"/>
      <c r="L6280"/>
      <c r="M6280"/>
      <c r="N6280"/>
      <c r="O6280"/>
      <c r="P6280"/>
      <c r="Q6280"/>
      <c r="R6280"/>
      <c r="S6280"/>
      <c r="T6280"/>
      <c r="U6280"/>
    </row>
    <row r="6281" spans="1:21" ht="15.75" customHeight="1">
      <c r="A6281"/>
      <c r="B6281"/>
      <c r="C6281"/>
      <c r="D6281"/>
      <c r="E6281"/>
      <c r="F6281"/>
      <c r="G6281"/>
      <c r="H6281"/>
      <c r="I6281" s="8"/>
      <c r="J6281" s="425"/>
      <c r="K6281"/>
      <c r="L6281"/>
      <c r="M6281"/>
      <c r="N6281"/>
      <c r="O6281"/>
      <c r="P6281"/>
      <c r="Q6281"/>
      <c r="R6281"/>
      <c r="S6281"/>
      <c r="T6281"/>
      <c r="U6281"/>
    </row>
    <row r="6282" spans="1:21" ht="15.75" customHeight="1">
      <c r="A6282"/>
      <c r="B6282"/>
      <c r="C6282"/>
      <c r="D6282"/>
      <c r="E6282"/>
      <c r="F6282"/>
      <c r="G6282"/>
      <c r="H6282"/>
      <c r="I6282" s="8"/>
      <c r="J6282" s="425"/>
      <c r="K6282"/>
      <c r="L6282"/>
      <c r="M6282"/>
      <c r="N6282"/>
      <c r="O6282"/>
      <c r="P6282"/>
      <c r="Q6282"/>
      <c r="R6282"/>
      <c r="S6282"/>
      <c r="T6282"/>
      <c r="U6282"/>
    </row>
    <row r="6283" spans="1:21" ht="15.75" customHeight="1">
      <c r="A6283"/>
      <c r="B6283"/>
      <c r="C6283"/>
      <c r="D6283"/>
      <c r="E6283"/>
      <c r="F6283"/>
      <c r="G6283"/>
      <c r="H6283"/>
      <c r="I6283" s="8"/>
      <c r="J6283" s="425"/>
      <c r="K6283"/>
      <c r="L6283"/>
      <c r="M6283"/>
      <c r="N6283"/>
      <c r="O6283"/>
      <c r="P6283"/>
      <c r="Q6283"/>
      <c r="R6283"/>
      <c r="S6283"/>
      <c r="T6283"/>
      <c r="U6283"/>
    </row>
    <row r="6284" spans="1:21" ht="15.75" customHeight="1">
      <c r="A6284"/>
      <c r="B6284"/>
      <c r="C6284"/>
      <c r="D6284"/>
      <c r="E6284"/>
      <c r="F6284"/>
      <c r="G6284"/>
      <c r="H6284"/>
      <c r="I6284" s="8"/>
      <c r="J6284" s="425"/>
      <c r="K6284"/>
      <c r="L6284"/>
      <c r="M6284"/>
      <c r="N6284"/>
      <c r="O6284"/>
      <c r="P6284"/>
      <c r="Q6284"/>
      <c r="R6284"/>
      <c r="S6284"/>
      <c r="T6284"/>
      <c r="U6284"/>
    </row>
    <row r="6285" spans="1:21" ht="15.75" customHeight="1">
      <c r="A6285"/>
      <c r="B6285"/>
      <c r="C6285"/>
      <c r="D6285"/>
      <c r="E6285"/>
      <c r="F6285"/>
      <c r="G6285"/>
      <c r="H6285"/>
      <c r="I6285" s="8"/>
      <c r="J6285" s="425"/>
      <c r="K6285"/>
      <c r="L6285"/>
      <c r="M6285"/>
      <c r="N6285"/>
      <c r="O6285"/>
      <c r="P6285"/>
      <c r="Q6285"/>
      <c r="R6285"/>
      <c r="S6285"/>
      <c r="T6285"/>
      <c r="U6285"/>
    </row>
    <row r="6286" spans="1:21" ht="15.75" customHeight="1">
      <c r="A6286"/>
      <c r="B6286"/>
      <c r="C6286"/>
      <c r="D6286"/>
      <c r="E6286"/>
      <c r="F6286"/>
      <c r="G6286"/>
      <c r="H6286"/>
      <c r="I6286" s="8"/>
      <c r="J6286" s="425"/>
      <c r="K6286"/>
      <c r="L6286"/>
      <c r="M6286"/>
      <c r="N6286"/>
      <c r="O6286"/>
      <c r="P6286"/>
      <c r="Q6286"/>
      <c r="R6286"/>
      <c r="S6286"/>
      <c r="T6286"/>
      <c r="U6286"/>
    </row>
    <row r="6287" spans="1:21" ht="15.75" customHeight="1">
      <c r="A6287"/>
      <c r="B6287"/>
      <c r="C6287"/>
      <c r="D6287"/>
      <c r="E6287"/>
      <c r="F6287"/>
      <c r="G6287"/>
      <c r="H6287"/>
      <c r="I6287" s="8"/>
      <c r="J6287" s="425"/>
      <c r="K6287"/>
      <c r="L6287"/>
      <c r="M6287"/>
      <c r="N6287"/>
      <c r="O6287"/>
      <c r="P6287"/>
      <c r="Q6287"/>
      <c r="R6287"/>
      <c r="S6287"/>
      <c r="T6287"/>
      <c r="U6287"/>
    </row>
    <row r="6288" spans="1:21" ht="15.75" customHeight="1">
      <c r="A6288"/>
      <c r="B6288"/>
      <c r="C6288"/>
      <c r="D6288"/>
      <c r="E6288"/>
      <c r="F6288"/>
      <c r="G6288"/>
      <c r="H6288"/>
      <c r="I6288" s="8"/>
      <c r="J6288" s="425"/>
      <c r="K6288"/>
      <c r="L6288"/>
      <c r="M6288"/>
      <c r="N6288"/>
      <c r="O6288"/>
      <c r="P6288"/>
      <c r="Q6288"/>
      <c r="R6288"/>
      <c r="S6288"/>
      <c r="T6288"/>
      <c r="U6288"/>
    </row>
    <row r="6289" spans="1:21" ht="15.75" customHeight="1">
      <c r="A6289"/>
      <c r="B6289"/>
      <c r="C6289"/>
      <c r="D6289"/>
      <c r="E6289"/>
      <c r="F6289"/>
      <c r="G6289"/>
      <c r="H6289"/>
      <c r="I6289" s="8"/>
      <c r="J6289" s="425"/>
      <c r="K6289"/>
      <c r="L6289"/>
      <c r="M6289"/>
      <c r="N6289"/>
      <c r="O6289"/>
      <c r="P6289"/>
      <c r="Q6289"/>
      <c r="R6289"/>
      <c r="S6289"/>
      <c r="T6289"/>
      <c r="U6289"/>
    </row>
    <row r="6290" spans="1:21" ht="15.75" customHeight="1">
      <c r="A6290"/>
      <c r="B6290"/>
      <c r="C6290"/>
      <c r="D6290"/>
      <c r="E6290"/>
      <c r="F6290"/>
      <c r="G6290"/>
      <c r="H6290"/>
      <c r="I6290" s="8"/>
      <c r="J6290" s="425"/>
      <c r="K6290"/>
      <c r="L6290"/>
      <c r="M6290"/>
      <c r="N6290"/>
      <c r="O6290"/>
      <c r="P6290"/>
      <c r="Q6290"/>
      <c r="R6290"/>
      <c r="S6290"/>
      <c r="T6290"/>
      <c r="U6290"/>
    </row>
    <row r="6291" spans="1:21" ht="15.75" customHeight="1">
      <c r="A6291"/>
      <c r="B6291"/>
      <c r="C6291"/>
      <c r="D6291"/>
      <c r="E6291"/>
      <c r="F6291"/>
      <c r="G6291"/>
      <c r="H6291"/>
      <c r="I6291" s="8"/>
      <c r="J6291" s="425"/>
      <c r="K6291"/>
      <c r="L6291"/>
      <c r="M6291"/>
      <c r="N6291"/>
      <c r="O6291"/>
      <c r="P6291"/>
      <c r="Q6291"/>
      <c r="R6291"/>
      <c r="S6291"/>
      <c r="T6291"/>
      <c r="U6291"/>
    </row>
    <row r="6292" spans="1:21" ht="15.75" customHeight="1">
      <c r="A6292"/>
      <c r="B6292"/>
      <c r="C6292"/>
      <c r="D6292"/>
      <c r="E6292"/>
      <c r="F6292"/>
      <c r="G6292"/>
      <c r="H6292"/>
      <c r="I6292" s="8"/>
      <c r="J6292" s="425"/>
      <c r="K6292"/>
      <c r="L6292"/>
      <c r="M6292"/>
      <c r="N6292"/>
      <c r="O6292"/>
      <c r="P6292"/>
      <c r="Q6292"/>
      <c r="R6292"/>
      <c r="S6292"/>
      <c r="T6292"/>
      <c r="U6292"/>
    </row>
    <row r="6293" spans="1:21" ht="15.75" customHeight="1">
      <c r="A6293"/>
      <c r="B6293"/>
      <c r="C6293"/>
      <c r="D6293"/>
      <c r="E6293"/>
      <c r="F6293"/>
      <c r="G6293"/>
      <c r="H6293"/>
      <c r="I6293" s="8"/>
      <c r="J6293" s="425"/>
      <c r="K6293"/>
      <c r="L6293"/>
      <c r="M6293"/>
      <c r="N6293"/>
      <c r="O6293"/>
      <c r="P6293"/>
      <c r="Q6293"/>
      <c r="R6293"/>
      <c r="S6293"/>
      <c r="T6293"/>
      <c r="U6293"/>
    </row>
    <row r="6294" spans="1:21" ht="15.75" customHeight="1">
      <c r="A6294"/>
      <c r="B6294"/>
      <c r="C6294"/>
      <c r="D6294"/>
      <c r="E6294"/>
      <c r="F6294"/>
      <c r="G6294"/>
      <c r="H6294"/>
      <c r="I6294" s="8"/>
      <c r="J6294" s="425"/>
      <c r="K6294"/>
      <c r="L6294"/>
      <c r="M6294"/>
      <c r="N6294"/>
      <c r="O6294"/>
      <c r="P6294"/>
      <c r="Q6294"/>
      <c r="R6294"/>
      <c r="S6294"/>
      <c r="T6294"/>
      <c r="U6294"/>
    </row>
    <row r="6295" spans="1:21" ht="15.75" customHeight="1">
      <c r="A6295"/>
      <c r="B6295"/>
      <c r="C6295"/>
      <c r="D6295"/>
      <c r="E6295"/>
      <c r="F6295"/>
      <c r="G6295"/>
      <c r="H6295"/>
      <c r="I6295" s="8"/>
      <c r="J6295" s="425"/>
      <c r="K6295"/>
      <c r="L6295"/>
      <c r="M6295"/>
      <c r="N6295"/>
      <c r="O6295"/>
      <c r="P6295"/>
      <c r="Q6295"/>
      <c r="R6295"/>
      <c r="S6295"/>
      <c r="T6295"/>
      <c r="U6295"/>
    </row>
    <row r="6296" spans="1:21" ht="15.75" customHeight="1">
      <c r="A6296"/>
      <c r="B6296"/>
      <c r="C6296"/>
      <c r="D6296"/>
      <c r="E6296"/>
      <c r="F6296"/>
      <c r="G6296"/>
      <c r="H6296"/>
      <c r="I6296" s="8"/>
      <c r="J6296" s="425"/>
      <c r="K6296"/>
      <c r="L6296"/>
      <c r="M6296"/>
      <c r="N6296"/>
      <c r="O6296"/>
      <c r="P6296"/>
      <c r="Q6296"/>
      <c r="R6296"/>
      <c r="S6296"/>
      <c r="T6296"/>
      <c r="U6296"/>
    </row>
    <row r="6297" spans="1:21" ht="15.75" customHeight="1">
      <c r="A6297"/>
      <c r="B6297"/>
      <c r="C6297"/>
      <c r="D6297"/>
      <c r="E6297"/>
      <c r="F6297"/>
      <c r="G6297"/>
      <c r="H6297"/>
      <c r="I6297" s="8"/>
      <c r="J6297" s="425"/>
      <c r="K6297"/>
      <c r="L6297"/>
      <c r="M6297"/>
      <c r="N6297"/>
      <c r="O6297"/>
      <c r="P6297"/>
      <c r="Q6297"/>
      <c r="R6297"/>
      <c r="S6297"/>
      <c r="T6297"/>
      <c r="U6297"/>
    </row>
    <row r="6298" spans="1:21" ht="15.75" customHeight="1">
      <c r="A6298"/>
      <c r="B6298"/>
      <c r="C6298"/>
      <c r="D6298"/>
      <c r="E6298"/>
      <c r="F6298"/>
      <c r="G6298"/>
      <c r="H6298"/>
      <c r="I6298" s="8"/>
      <c r="J6298" s="425"/>
      <c r="K6298"/>
      <c r="L6298"/>
      <c r="M6298"/>
      <c r="N6298"/>
      <c r="O6298"/>
      <c r="P6298"/>
      <c r="Q6298"/>
      <c r="R6298"/>
      <c r="S6298"/>
      <c r="T6298"/>
      <c r="U6298"/>
    </row>
    <row r="6299" spans="1:21" ht="15.75" customHeight="1">
      <c r="A6299"/>
      <c r="B6299"/>
      <c r="C6299"/>
      <c r="D6299"/>
      <c r="E6299"/>
      <c r="F6299"/>
      <c r="G6299"/>
      <c r="H6299"/>
      <c r="I6299" s="8"/>
      <c r="J6299" s="425"/>
      <c r="K6299"/>
      <c r="L6299"/>
      <c r="M6299"/>
      <c r="N6299"/>
      <c r="O6299"/>
      <c r="P6299"/>
      <c r="Q6299"/>
      <c r="R6299"/>
      <c r="S6299"/>
      <c r="T6299"/>
      <c r="U6299"/>
    </row>
    <row r="6300" spans="1:21" ht="15.75" customHeight="1">
      <c r="A6300"/>
      <c r="B6300"/>
      <c r="C6300"/>
      <c r="D6300"/>
      <c r="E6300"/>
      <c r="F6300"/>
      <c r="G6300"/>
      <c r="H6300"/>
      <c r="I6300" s="8"/>
      <c r="J6300" s="425"/>
      <c r="K6300"/>
      <c r="L6300"/>
      <c r="M6300"/>
      <c r="N6300"/>
      <c r="O6300"/>
      <c r="P6300"/>
      <c r="Q6300"/>
      <c r="R6300"/>
      <c r="S6300"/>
      <c r="T6300"/>
      <c r="U6300"/>
    </row>
    <row r="6301" spans="1:21" ht="15.75" customHeight="1">
      <c r="A6301"/>
      <c r="B6301"/>
      <c r="C6301"/>
      <c r="D6301"/>
      <c r="E6301"/>
      <c r="F6301"/>
      <c r="G6301"/>
      <c r="H6301"/>
      <c r="I6301" s="8"/>
      <c r="J6301" s="425"/>
      <c r="K6301"/>
      <c r="L6301"/>
      <c r="M6301"/>
      <c r="N6301"/>
      <c r="O6301"/>
      <c r="P6301"/>
      <c r="Q6301"/>
      <c r="R6301"/>
      <c r="S6301"/>
      <c r="T6301"/>
      <c r="U6301"/>
    </row>
    <row r="6302" spans="1:21" ht="15.75" customHeight="1">
      <c r="A6302"/>
      <c r="B6302"/>
      <c r="C6302"/>
      <c r="D6302"/>
      <c r="E6302"/>
      <c r="F6302"/>
      <c r="G6302"/>
      <c r="H6302"/>
      <c r="I6302" s="8"/>
      <c r="J6302" s="425"/>
      <c r="K6302"/>
      <c r="L6302"/>
      <c r="M6302"/>
      <c r="N6302"/>
      <c r="O6302"/>
      <c r="P6302"/>
      <c r="Q6302"/>
      <c r="R6302"/>
      <c r="S6302"/>
      <c r="T6302"/>
      <c r="U6302"/>
    </row>
    <row r="6303" spans="1:21" ht="15.75" customHeight="1">
      <c r="A6303"/>
      <c r="B6303"/>
      <c r="C6303"/>
      <c r="D6303"/>
      <c r="E6303"/>
      <c r="F6303"/>
      <c r="G6303"/>
      <c r="H6303"/>
      <c r="I6303" s="8"/>
      <c r="J6303" s="425"/>
      <c r="K6303"/>
      <c r="L6303"/>
      <c r="M6303"/>
      <c r="N6303"/>
      <c r="O6303"/>
      <c r="P6303"/>
      <c r="Q6303"/>
      <c r="R6303"/>
      <c r="S6303"/>
      <c r="T6303"/>
      <c r="U6303"/>
    </row>
    <row r="6304" spans="1:21" ht="15.75" customHeight="1">
      <c r="A6304"/>
      <c r="B6304"/>
      <c r="C6304"/>
      <c r="D6304"/>
      <c r="E6304"/>
      <c r="F6304"/>
      <c r="G6304"/>
      <c r="H6304"/>
      <c r="I6304" s="8"/>
      <c r="J6304" s="425"/>
      <c r="K6304"/>
      <c r="L6304"/>
      <c r="M6304"/>
      <c r="N6304"/>
      <c r="O6304"/>
      <c r="P6304"/>
      <c r="Q6304"/>
      <c r="R6304"/>
      <c r="S6304"/>
      <c r="T6304"/>
      <c r="U6304"/>
    </row>
    <row r="6305" spans="1:21" ht="15.75" customHeight="1">
      <c r="A6305"/>
      <c r="B6305"/>
      <c r="C6305"/>
      <c r="D6305"/>
      <c r="E6305"/>
      <c r="F6305"/>
      <c r="G6305"/>
      <c r="H6305"/>
      <c r="I6305" s="8"/>
      <c r="J6305" s="425"/>
      <c r="K6305"/>
      <c r="L6305"/>
      <c r="M6305"/>
      <c r="N6305"/>
      <c r="O6305"/>
      <c r="P6305"/>
      <c r="Q6305"/>
      <c r="R6305"/>
      <c r="S6305"/>
      <c r="T6305"/>
      <c r="U6305"/>
    </row>
    <row r="6306" spans="1:21" ht="15.75" customHeight="1">
      <c r="A6306"/>
      <c r="B6306"/>
      <c r="C6306"/>
      <c r="D6306"/>
      <c r="E6306"/>
      <c r="F6306"/>
      <c r="G6306"/>
      <c r="H6306"/>
      <c r="I6306" s="8"/>
      <c r="J6306" s="425"/>
      <c r="K6306"/>
      <c r="L6306"/>
      <c r="M6306"/>
      <c r="N6306"/>
      <c r="O6306"/>
      <c r="P6306"/>
      <c r="Q6306"/>
      <c r="R6306"/>
      <c r="S6306"/>
      <c r="T6306"/>
      <c r="U6306"/>
    </row>
    <row r="6307" spans="1:21" ht="15.75" customHeight="1">
      <c r="A6307"/>
      <c r="B6307"/>
      <c r="C6307"/>
      <c r="D6307"/>
      <c r="E6307"/>
      <c r="F6307"/>
      <c r="G6307"/>
      <c r="H6307"/>
      <c r="I6307" s="8"/>
      <c r="J6307" s="425"/>
      <c r="K6307"/>
      <c r="L6307"/>
      <c r="M6307"/>
      <c r="N6307"/>
      <c r="O6307"/>
      <c r="P6307"/>
      <c r="Q6307"/>
      <c r="R6307"/>
      <c r="S6307"/>
      <c r="T6307"/>
      <c r="U6307"/>
    </row>
    <row r="6308" spans="1:21" ht="15.75" customHeight="1">
      <c r="A6308"/>
      <c r="B6308"/>
      <c r="C6308"/>
      <c r="D6308"/>
      <c r="E6308"/>
      <c r="F6308"/>
      <c r="G6308"/>
      <c r="H6308"/>
      <c r="I6308" s="8"/>
      <c r="J6308" s="425"/>
      <c r="K6308"/>
      <c r="L6308"/>
      <c r="M6308"/>
      <c r="N6308"/>
      <c r="O6308"/>
      <c r="P6308"/>
      <c r="Q6308"/>
      <c r="R6308"/>
      <c r="S6308"/>
      <c r="T6308"/>
      <c r="U6308"/>
    </row>
    <row r="6309" spans="1:21" ht="15.75" customHeight="1">
      <c r="A6309"/>
      <c r="B6309"/>
      <c r="C6309"/>
      <c r="D6309"/>
      <c r="E6309"/>
      <c r="F6309"/>
      <c r="G6309"/>
      <c r="H6309"/>
      <c r="I6309" s="8"/>
      <c r="J6309" s="425"/>
      <c r="K6309"/>
      <c r="L6309"/>
      <c r="M6309"/>
      <c r="N6309"/>
      <c r="O6309"/>
      <c r="P6309"/>
      <c r="Q6309"/>
      <c r="R6309"/>
      <c r="S6309"/>
      <c r="T6309"/>
      <c r="U6309"/>
    </row>
    <row r="6310" spans="1:21" ht="15.75" customHeight="1">
      <c r="A6310"/>
      <c r="B6310"/>
      <c r="C6310"/>
      <c r="D6310"/>
      <c r="E6310"/>
      <c r="F6310"/>
      <c r="G6310"/>
      <c r="H6310"/>
      <c r="I6310" s="8"/>
      <c r="J6310" s="425"/>
      <c r="K6310"/>
      <c r="L6310"/>
      <c r="M6310"/>
      <c r="N6310"/>
      <c r="O6310"/>
      <c r="P6310"/>
      <c r="Q6310"/>
      <c r="R6310"/>
      <c r="S6310"/>
      <c r="T6310"/>
      <c r="U6310"/>
    </row>
    <row r="6311" spans="1:21" ht="15.75" customHeight="1">
      <c r="A6311"/>
      <c r="B6311"/>
      <c r="C6311"/>
      <c r="D6311"/>
      <c r="E6311"/>
      <c r="F6311"/>
      <c r="G6311"/>
      <c r="H6311"/>
      <c r="I6311" s="8"/>
      <c r="J6311" s="425"/>
      <c r="K6311"/>
      <c r="L6311"/>
      <c r="M6311"/>
      <c r="N6311"/>
      <c r="O6311"/>
      <c r="P6311"/>
      <c r="Q6311"/>
      <c r="R6311"/>
      <c r="S6311"/>
      <c r="T6311"/>
      <c r="U6311"/>
    </row>
    <row r="6312" spans="1:21" ht="15.75" customHeight="1">
      <c r="A6312"/>
      <c r="B6312"/>
      <c r="C6312"/>
      <c r="D6312"/>
      <c r="E6312"/>
      <c r="F6312"/>
      <c r="G6312"/>
      <c r="H6312"/>
      <c r="I6312" s="8"/>
      <c r="J6312" s="425"/>
      <c r="K6312"/>
      <c r="L6312"/>
      <c r="M6312"/>
      <c r="N6312"/>
      <c r="O6312"/>
      <c r="P6312"/>
      <c r="Q6312"/>
      <c r="R6312"/>
      <c r="S6312"/>
      <c r="T6312"/>
      <c r="U6312"/>
    </row>
    <row r="6313" spans="1:21" ht="15.75" customHeight="1">
      <c r="A6313"/>
      <c r="B6313"/>
      <c r="C6313"/>
      <c r="D6313"/>
      <c r="E6313"/>
      <c r="F6313"/>
      <c r="G6313"/>
      <c r="H6313"/>
      <c r="I6313" s="8"/>
      <c r="J6313" s="425"/>
      <c r="K6313"/>
      <c r="L6313"/>
      <c r="M6313"/>
      <c r="N6313"/>
      <c r="O6313"/>
      <c r="P6313"/>
      <c r="Q6313"/>
      <c r="R6313"/>
      <c r="S6313"/>
      <c r="T6313"/>
      <c r="U6313"/>
    </row>
    <row r="6314" spans="1:21" ht="15.75" customHeight="1">
      <c r="A6314"/>
      <c r="B6314"/>
      <c r="C6314"/>
      <c r="D6314"/>
      <c r="E6314"/>
      <c r="F6314"/>
      <c r="G6314"/>
      <c r="H6314"/>
      <c r="I6314" s="8"/>
      <c r="J6314" s="425"/>
      <c r="K6314"/>
      <c r="L6314"/>
      <c r="M6314"/>
      <c r="N6314"/>
      <c r="O6314"/>
      <c r="P6314"/>
      <c r="Q6314"/>
      <c r="R6314"/>
      <c r="S6314"/>
      <c r="T6314"/>
      <c r="U6314"/>
    </row>
    <row r="6315" spans="1:21" ht="15.75" customHeight="1">
      <c r="A6315"/>
      <c r="B6315"/>
      <c r="C6315"/>
      <c r="D6315"/>
      <c r="E6315"/>
      <c r="F6315"/>
      <c r="G6315"/>
      <c r="H6315"/>
      <c r="I6315" s="8"/>
      <c r="J6315" s="425"/>
      <c r="K6315"/>
      <c r="L6315"/>
      <c r="M6315"/>
      <c r="N6315"/>
      <c r="O6315"/>
      <c r="P6315"/>
      <c r="Q6315"/>
      <c r="R6315"/>
      <c r="S6315"/>
      <c r="T6315"/>
      <c r="U6315"/>
    </row>
    <row r="6316" spans="1:21" ht="15.75" customHeight="1">
      <c r="A6316"/>
      <c r="B6316"/>
      <c r="C6316"/>
      <c r="D6316"/>
      <c r="E6316"/>
      <c r="F6316"/>
      <c r="G6316"/>
      <c r="H6316"/>
      <c r="I6316" s="8"/>
      <c r="J6316" s="425"/>
      <c r="K6316"/>
      <c r="L6316"/>
      <c r="M6316"/>
      <c r="N6316"/>
      <c r="O6316"/>
      <c r="P6316"/>
      <c r="Q6316"/>
      <c r="R6316"/>
      <c r="S6316"/>
      <c r="T6316"/>
      <c r="U6316"/>
    </row>
    <row r="6317" spans="1:21" ht="15.75" customHeight="1">
      <c r="A6317"/>
      <c r="B6317"/>
      <c r="C6317"/>
      <c r="D6317"/>
      <c r="E6317"/>
      <c r="F6317"/>
      <c r="G6317"/>
      <c r="H6317"/>
      <c r="I6317" s="8"/>
      <c r="J6317" s="425"/>
      <c r="K6317"/>
      <c r="L6317"/>
      <c r="M6317"/>
      <c r="N6317"/>
      <c r="O6317"/>
      <c r="P6317"/>
      <c r="Q6317"/>
      <c r="R6317"/>
      <c r="S6317"/>
      <c r="T6317"/>
      <c r="U6317"/>
    </row>
    <row r="6318" spans="1:21" ht="15.75" customHeight="1">
      <c r="A6318"/>
      <c r="B6318"/>
      <c r="C6318"/>
      <c r="D6318"/>
      <c r="E6318"/>
      <c r="F6318"/>
      <c r="G6318"/>
      <c r="H6318"/>
      <c r="I6318" s="8"/>
      <c r="J6318" s="425"/>
      <c r="K6318"/>
      <c r="L6318"/>
      <c r="M6318"/>
      <c r="N6318"/>
      <c r="O6318"/>
      <c r="P6318"/>
      <c r="Q6318"/>
      <c r="R6318"/>
      <c r="S6318"/>
      <c r="T6318"/>
      <c r="U6318"/>
    </row>
    <row r="6319" spans="1:21" ht="15.75" customHeight="1">
      <c r="A6319"/>
      <c r="B6319"/>
      <c r="C6319"/>
      <c r="D6319"/>
      <c r="E6319"/>
      <c r="F6319"/>
      <c r="G6319"/>
      <c r="H6319"/>
      <c r="I6319" s="8"/>
      <c r="J6319" s="425"/>
      <c r="K6319"/>
      <c r="L6319"/>
      <c r="M6319"/>
      <c r="N6319"/>
      <c r="O6319"/>
      <c r="P6319"/>
      <c r="Q6319"/>
      <c r="R6319"/>
      <c r="S6319"/>
      <c r="T6319"/>
      <c r="U6319"/>
    </row>
    <row r="6320" spans="1:21" ht="15.75" customHeight="1">
      <c r="A6320"/>
      <c r="B6320"/>
      <c r="C6320"/>
      <c r="D6320"/>
      <c r="E6320"/>
      <c r="F6320"/>
      <c r="G6320"/>
      <c r="H6320"/>
      <c r="I6320" s="8"/>
      <c r="J6320" s="425"/>
      <c r="K6320"/>
      <c r="L6320"/>
      <c r="M6320"/>
      <c r="N6320"/>
      <c r="O6320"/>
      <c r="P6320"/>
      <c r="Q6320"/>
      <c r="R6320"/>
      <c r="S6320"/>
      <c r="T6320"/>
      <c r="U6320"/>
    </row>
    <row r="6321" spans="1:21" ht="15.75" customHeight="1">
      <c r="A6321"/>
      <c r="B6321"/>
      <c r="C6321"/>
      <c r="D6321"/>
      <c r="E6321"/>
      <c r="F6321"/>
      <c r="G6321"/>
      <c r="H6321"/>
      <c r="I6321" s="8"/>
      <c r="J6321" s="425"/>
      <c r="K6321"/>
      <c r="L6321"/>
      <c r="M6321"/>
      <c r="N6321"/>
      <c r="O6321"/>
      <c r="P6321"/>
      <c r="Q6321"/>
      <c r="R6321"/>
      <c r="S6321"/>
      <c r="T6321"/>
      <c r="U6321"/>
    </row>
    <row r="6322" spans="1:21" ht="15.75" customHeight="1">
      <c r="A6322"/>
      <c r="B6322"/>
      <c r="C6322"/>
      <c r="D6322"/>
      <c r="E6322"/>
      <c r="F6322"/>
      <c r="G6322"/>
      <c r="H6322"/>
      <c r="I6322" s="8"/>
      <c r="J6322" s="425"/>
      <c r="K6322"/>
      <c r="L6322"/>
      <c r="M6322"/>
      <c r="N6322"/>
      <c r="O6322"/>
      <c r="P6322"/>
      <c r="Q6322"/>
      <c r="R6322"/>
      <c r="S6322"/>
      <c r="T6322"/>
      <c r="U6322"/>
    </row>
    <row r="6323" spans="1:21" ht="15.75" customHeight="1">
      <c r="A6323"/>
      <c r="B6323"/>
      <c r="C6323"/>
      <c r="D6323"/>
      <c r="E6323"/>
      <c r="F6323"/>
      <c r="G6323"/>
      <c r="H6323"/>
      <c r="I6323" s="8"/>
      <c r="J6323" s="425"/>
      <c r="K6323"/>
      <c r="L6323"/>
      <c r="M6323"/>
      <c r="N6323"/>
      <c r="O6323"/>
      <c r="P6323"/>
      <c r="Q6323"/>
      <c r="R6323"/>
      <c r="S6323"/>
      <c r="T6323"/>
      <c r="U6323"/>
    </row>
    <row r="6324" spans="1:21" ht="15.75" customHeight="1">
      <c r="A6324"/>
      <c r="B6324"/>
      <c r="C6324"/>
      <c r="D6324"/>
      <c r="E6324"/>
      <c r="F6324"/>
      <c r="G6324"/>
      <c r="H6324"/>
      <c r="I6324" s="8"/>
      <c r="J6324" s="425"/>
      <c r="K6324"/>
      <c r="L6324"/>
      <c r="M6324"/>
      <c r="N6324"/>
      <c r="O6324"/>
      <c r="P6324"/>
      <c r="Q6324"/>
      <c r="R6324"/>
      <c r="S6324"/>
      <c r="T6324"/>
      <c r="U6324"/>
    </row>
    <row r="6325" spans="1:21" ht="15.75" customHeight="1">
      <c r="A6325"/>
      <c r="B6325"/>
      <c r="C6325"/>
      <c r="D6325"/>
      <c r="E6325"/>
      <c r="F6325"/>
      <c r="G6325"/>
      <c r="H6325"/>
      <c r="I6325" s="8"/>
      <c r="J6325" s="425"/>
      <c r="K6325"/>
      <c r="L6325"/>
      <c r="M6325"/>
      <c r="N6325"/>
      <c r="O6325"/>
      <c r="P6325"/>
      <c r="Q6325"/>
      <c r="R6325"/>
      <c r="S6325"/>
      <c r="T6325"/>
      <c r="U6325"/>
    </row>
    <row r="6326" spans="1:21" ht="15.75" customHeight="1">
      <c r="A6326"/>
      <c r="B6326"/>
      <c r="C6326"/>
      <c r="D6326"/>
      <c r="E6326"/>
      <c r="F6326"/>
      <c r="G6326"/>
      <c r="H6326"/>
      <c r="I6326" s="8"/>
      <c r="J6326" s="425"/>
      <c r="K6326"/>
      <c r="L6326"/>
      <c r="M6326"/>
      <c r="N6326"/>
      <c r="O6326"/>
      <c r="P6326"/>
      <c r="Q6326"/>
      <c r="R6326"/>
      <c r="S6326"/>
      <c r="T6326"/>
      <c r="U6326"/>
    </row>
    <row r="6327" spans="1:21" ht="15.75" customHeight="1">
      <c r="A6327"/>
      <c r="B6327"/>
      <c r="C6327"/>
      <c r="D6327"/>
      <c r="E6327"/>
      <c r="F6327"/>
      <c r="G6327"/>
      <c r="H6327"/>
      <c r="I6327" s="8"/>
      <c r="J6327" s="425"/>
      <c r="K6327"/>
      <c r="L6327"/>
      <c r="M6327"/>
      <c r="N6327"/>
      <c r="O6327"/>
      <c r="P6327"/>
      <c r="Q6327"/>
      <c r="R6327"/>
      <c r="S6327"/>
      <c r="T6327"/>
      <c r="U6327"/>
    </row>
    <row r="6328" spans="1:21" ht="15.75" customHeight="1">
      <c r="A6328"/>
      <c r="B6328"/>
      <c r="C6328"/>
      <c r="D6328"/>
      <c r="E6328"/>
      <c r="F6328"/>
      <c r="G6328"/>
      <c r="H6328"/>
      <c r="I6328" s="8"/>
      <c r="J6328" s="425"/>
      <c r="K6328"/>
      <c r="L6328"/>
      <c r="M6328"/>
      <c r="N6328"/>
      <c r="O6328"/>
      <c r="P6328"/>
      <c r="Q6328"/>
      <c r="R6328"/>
      <c r="S6328"/>
      <c r="T6328"/>
      <c r="U6328"/>
    </row>
    <row r="6329" spans="1:21" ht="15.75" customHeight="1">
      <c r="A6329"/>
      <c r="B6329"/>
      <c r="C6329"/>
      <c r="D6329"/>
      <c r="E6329"/>
      <c r="F6329"/>
      <c r="G6329"/>
      <c r="H6329"/>
      <c r="I6329" s="8"/>
      <c r="J6329" s="425"/>
      <c r="K6329"/>
      <c r="L6329"/>
      <c r="M6329"/>
      <c r="N6329"/>
      <c r="O6329"/>
      <c r="P6329"/>
      <c r="Q6329"/>
      <c r="R6329"/>
      <c r="S6329"/>
      <c r="T6329"/>
      <c r="U6329"/>
    </row>
    <row r="6330" spans="1:21" ht="15.75" customHeight="1">
      <c r="A6330"/>
      <c r="B6330"/>
      <c r="C6330"/>
      <c r="D6330"/>
      <c r="E6330"/>
      <c r="F6330"/>
      <c r="G6330"/>
      <c r="H6330"/>
      <c r="I6330" s="8"/>
      <c r="J6330" s="425"/>
      <c r="K6330"/>
      <c r="L6330"/>
      <c r="M6330"/>
      <c r="N6330"/>
      <c r="O6330"/>
      <c r="P6330"/>
      <c r="Q6330"/>
      <c r="R6330"/>
      <c r="S6330"/>
      <c r="T6330"/>
      <c r="U6330"/>
    </row>
    <row r="6331" spans="1:21" ht="15.75" customHeight="1">
      <c r="A6331"/>
      <c r="B6331"/>
      <c r="C6331"/>
      <c r="D6331"/>
      <c r="E6331"/>
      <c r="F6331"/>
      <c r="G6331"/>
      <c r="H6331"/>
      <c r="I6331" s="8"/>
      <c r="J6331" s="425"/>
      <c r="K6331"/>
      <c r="L6331"/>
      <c r="M6331"/>
      <c r="N6331"/>
      <c r="O6331"/>
      <c r="P6331"/>
      <c r="Q6331"/>
      <c r="R6331"/>
      <c r="S6331"/>
      <c r="T6331"/>
      <c r="U6331"/>
    </row>
    <row r="6332" spans="1:21" ht="15.75" customHeight="1">
      <c r="A6332"/>
      <c r="B6332"/>
      <c r="C6332"/>
      <c r="D6332"/>
      <c r="E6332"/>
      <c r="F6332"/>
      <c r="G6332"/>
      <c r="H6332"/>
      <c r="I6332" s="8"/>
      <c r="J6332" s="425"/>
      <c r="K6332"/>
      <c r="L6332"/>
      <c r="M6332"/>
      <c r="N6332"/>
      <c r="O6332"/>
      <c r="P6332"/>
      <c r="Q6332"/>
      <c r="R6332"/>
      <c r="S6332"/>
      <c r="T6332"/>
      <c r="U6332"/>
    </row>
    <row r="6333" spans="1:21" ht="15.75" customHeight="1">
      <c r="A6333"/>
      <c r="B6333"/>
      <c r="C6333"/>
      <c r="D6333"/>
      <c r="E6333"/>
      <c r="F6333"/>
      <c r="G6333"/>
      <c r="H6333"/>
      <c r="I6333" s="8"/>
      <c r="J6333" s="425"/>
      <c r="K6333"/>
      <c r="L6333"/>
      <c r="M6333"/>
      <c r="N6333"/>
      <c r="O6333"/>
      <c r="P6333"/>
      <c r="Q6333"/>
      <c r="R6333"/>
      <c r="S6333"/>
      <c r="T6333"/>
      <c r="U6333"/>
    </row>
    <row r="6334" spans="1:21" ht="15.75" customHeight="1">
      <c r="A6334"/>
      <c r="B6334"/>
      <c r="C6334"/>
      <c r="D6334"/>
      <c r="E6334"/>
      <c r="F6334"/>
      <c r="G6334"/>
      <c r="H6334"/>
      <c r="I6334" s="8"/>
      <c r="J6334" s="425"/>
      <c r="K6334"/>
      <c r="L6334"/>
      <c r="M6334"/>
      <c r="N6334"/>
      <c r="O6334"/>
      <c r="P6334"/>
      <c r="Q6334"/>
      <c r="R6334"/>
      <c r="S6334"/>
      <c r="T6334"/>
      <c r="U6334"/>
    </row>
    <row r="6335" spans="1:21" ht="15.75" customHeight="1">
      <c r="A6335"/>
      <c r="B6335"/>
      <c r="C6335"/>
      <c r="D6335"/>
      <c r="E6335"/>
      <c r="F6335"/>
      <c r="G6335"/>
      <c r="H6335"/>
      <c r="I6335" s="8"/>
      <c r="J6335" s="425"/>
      <c r="K6335"/>
      <c r="L6335"/>
      <c r="M6335"/>
      <c r="N6335"/>
      <c r="O6335"/>
      <c r="P6335"/>
      <c r="Q6335"/>
      <c r="R6335"/>
      <c r="S6335"/>
      <c r="T6335"/>
      <c r="U6335"/>
    </row>
    <row r="6336" spans="1:21" ht="15.75" customHeight="1">
      <c r="A6336"/>
      <c r="B6336"/>
      <c r="C6336"/>
      <c r="D6336"/>
      <c r="E6336"/>
      <c r="F6336"/>
      <c r="G6336"/>
      <c r="H6336"/>
      <c r="I6336" s="8"/>
      <c r="J6336" s="425"/>
      <c r="K6336"/>
      <c r="L6336"/>
      <c r="M6336"/>
      <c r="N6336"/>
      <c r="O6336"/>
      <c r="P6336"/>
      <c r="Q6336"/>
      <c r="R6336"/>
      <c r="S6336"/>
      <c r="T6336"/>
      <c r="U6336"/>
    </row>
    <row r="6337" spans="1:21" ht="15.75" customHeight="1">
      <c r="A6337"/>
      <c r="B6337"/>
      <c r="C6337"/>
      <c r="D6337"/>
      <c r="E6337"/>
      <c r="F6337"/>
      <c r="G6337"/>
      <c r="H6337"/>
      <c r="I6337" s="8"/>
      <c r="J6337" s="425"/>
      <c r="K6337"/>
      <c r="L6337"/>
      <c r="M6337"/>
      <c r="N6337"/>
      <c r="O6337"/>
      <c r="P6337"/>
      <c r="Q6337"/>
      <c r="R6337"/>
      <c r="S6337"/>
      <c r="T6337"/>
      <c r="U6337"/>
    </row>
    <row r="6338" spans="1:21" ht="15.75" customHeight="1">
      <c r="A6338"/>
      <c r="B6338"/>
      <c r="C6338"/>
      <c r="D6338"/>
      <c r="E6338"/>
      <c r="F6338"/>
      <c r="G6338"/>
      <c r="H6338"/>
      <c r="I6338" s="8"/>
      <c r="J6338" s="425"/>
      <c r="K6338"/>
      <c r="L6338"/>
      <c r="M6338"/>
      <c r="N6338"/>
      <c r="O6338"/>
      <c r="P6338"/>
      <c r="Q6338"/>
      <c r="R6338"/>
      <c r="S6338"/>
      <c r="T6338"/>
      <c r="U6338"/>
    </row>
    <row r="6339" spans="1:21" ht="15.75" customHeight="1">
      <c r="A6339"/>
      <c r="B6339"/>
      <c r="C6339"/>
      <c r="D6339"/>
      <c r="E6339"/>
      <c r="F6339"/>
      <c r="G6339"/>
      <c r="H6339"/>
      <c r="I6339" s="8"/>
      <c r="J6339" s="425"/>
      <c r="K6339"/>
      <c r="L6339"/>
      <c r="M6339"/>
      <c r="N6339"/>
      <c r="O6339"/>
      <c r="P6339"/>
      <c r="Q6339"/>
      <c r="R6339"/>
      <c r="S6339"/>
      <c r="T6339"/>
      <c r="U6339"/>
    </row>
    <row r="6340" spans="1:21" ht="15.75" customHeight="1">
      <c r="A6340"/>
      <c r="B6340"/>
      <c r="C6340"/>
      <c r="D6340"/>
      <c r="E6340"/>
      <c r="F6340"/>
      <c r="G6340"/>
      <c r="H6340"/>
      <c r="I6340" s="8"/>
      <c r="J6340" s="425"/>
      <c r="K6340"/>
      <c r="L6340"/>
      <c r="M6340"/>
      <c r="N6340"/>
      <c r="O6340"/>
      <c r="P6340"/>
      <c r="Q6340"/>
      <c r="R6340"/>
      <c r="S6340"/>
      <c r="T6340"/>
      <c r="U6340"/>
    </row>
    <row r="6341" spans="1:21" ht="15.75" customHeight="1">
      <c r="A6341"/>
      <c r="B6341"/>
      <c r="C6341"/>
      <c r="D6341"/>
      <c r="E6341"/>
      <c r="F6341"/>
      <c r="G6341"/>
      <c r="H6341"/>
      <c r="I6341" s="8"/>
      <c r="J6341" s="425"/>
      <c r="K6341"/>
      <c r="L6341"/>
      <c r="M6341"/>
      <c r="N6341"/>
      <c r="O6341"/>
      <c r="P6341"/>
      <c r="Q6341"/>
      <c r="R6341"/>
      <c r="S6341"/>
      <c r="T6341"/>
      <c r="U6341"/>
    </row>
    <row r="6342" spans="1:21" ht="15.75" customHeight="1">
      <c r="A6342"/>
      <c r="B6342"/>
      <c r="C6342"/>
      <c r="D6342"/>
      <c r="E6342"/>
      <c r="F6342"/>
      <c r="G6342"/>
      <c r="H6342"/>
      <c r="I6342" s="8"/>
      <c r="J6342" s="425"/>
      <c r="K6342"/>
      <c r="L6342"/>
      <c r="M6342"/>
      <c r="N6342"/>
      <c r="O6342"/>
      <c r="P6342"/>
      <c r="Q6342"/>
      <c r="R6342"/>
      <c r="S6342"/>
      <c r="T6342"/>
      <c r="U6342"/>
    </row>
    <row r="6343" spans="1:21" ht="15.75" customHeight="1">
      <c r="A6343"/>
      <c r="B6343"/>
      <c r="C6343"/>
      <c r="D6343"/>
      <c r="E6343"/>
      <c r="F6343"/>
      <c r="G6343"/>
      <c r="H6343"/>
      <c r="I6343" s="8"/>
      <c r="J6343" s="425"/>
      <c r="K6343"/>
      <c r="L6343"/>
      <c r="M6343"/>
      <c r="N6343"/>
      <c r="O6343"/>
      <c r="P6343"/>
      <c r="Q6343"/>
      <c r="R6343"/>
      <c r="S6343"/>
      <c r="T6343"/>
      <c r="U6343"/>
    </row>
    <row r="6344" spans="1:21" ht="15.75" customHeight="1">
      <c r="A6344"/>
      <c r="B6344"/>
      <c r="C6344"/>
      <c r="D6344"/>
      <c r="E6344"/>
      <c r="F6344"/>
      <c r="G6344"/>
      <c r="H6344"/>
      <c r="I6344" s="8"/>
      <c r="J6344" s="425"/>
      <c r="K6344"/>
      <c r="L6344"/>
      <c r="M6344"/>
      <c r="N6344"/>
      <c r="O6344"/>
      <c r="P6344"/>
      <c r="Q6344"/>
      <c r="R6344"/>
      <c r="S6344"/>
      <c r="T6344"/>
      <c r="U6344"/>
    </row>
    <row r="6345" spans="1:21" ht="15.75" customHeight="1">
      <c r="A6345"/>
      <c r="B6345"/>
      <c r="C6345"/>
      <c r="D6345"/>
      <c r="E6345"/>
      <c r="F6345"/>
      <c r="G6345"/>
      <c r="H6345"/>
      <c r="I6345" s="8"/>
      <c r="J6345" s="425"/>
      <c r="K6345"/>
      <c r="L6345"/>
      <c r="M6345"/>
      <c r="N6345"/>
      <c r="O6345"/>
      <c r="P6345"/>
      <c r="Q6345"/>
      <c r="R6345"/>
      <c r="S6345"/>
      <c r="T6345"/>
      <c r="U6345"/>
    </row>
    <row r="6346" spans="1:21" ht="15.75" customHeight="1">
      <c r="A6346"/>
      <c r="B6346"/>
      <c r="C6346"/>
      <c r="D6346"/>
      <c r="E6346"/>
      <c r="F6346"/>
      <c r="G6346"/>
      <c r="H6346"/>
      <c r="I6346" s="8"/>
      <c r="J6346" s="425"/>
      <c r="K6346"/>
      <c r="L6346"/>
      <c r="M6346"/>
      <c r="N6346"/>
      <c r="O6346"/>
      <c r="P6346"/>
      <c r="Q6346"/>
      <c r="R6346"/>
      <c r="S6346"/>
      <c r="T6346"/>
      <c r="U6346"/>
    </row>
    <row r="6347" spans="1:21" ht="15.75" customHeight="1">
      <c r="A6347"/>
      <c r="B6347"/>
      <c r="C6347"/>
      <c r="D6347"/>
      <c r="E6347"/>
      <c r="F6347"/>
      <c r="G6347"/>
      <c r="H6347"/>
      <c r="I6347" s="8"/>
      <c r="J6347" s="425"/>
      <c r="K6347"/>
      <c r="L6347"/>
      <c r="M6347"/>
      <c r="N6347"/>
      <c r="O6347"/>
      <c r="P6347"/>
      <c r="Q6347"/>
      <c r="R6347"/>
      <c r="S6347"/>
      <c r="T6347"/>
      <c r="U6347"/>
    </row>
    <row r="6348" spans="1:21" ht="15.75" customHeight="1">
      <c r="A6348"/>
      <c r="B6348"/>
      <c r="C6348"/>
      <c r="D6348"/>
      <c r="E6348"/>
      <c r="F6348"/>
      <c r="G6348"/>
      <c r="H6348"/>
      <c r="I6348" s="8"/>
      <c r="J6348" s="425"/>
      <c r="K6348"/>
      <c r="L6348"/>
      <c r="M6348"/>
      <c r="N6348"/>
      <c r="O6348"/>
      <c r="P6348"/>
      <c r="Q6348"/>
      <c r="R6348"/>
      <c r="S6348"/>
      <c r="T6348"/>
      <c r="U6348"/>
    </row>
    <row r="6349" spans="1:21" ht="15.75" customHeight="1">
      <c r="A6349"/>
      <c r="B6349"/>
      <c r="C6349"/>
      <c r="D6349"/>
      <c r="E6349"/>
      <c r="F6349"/>
      <c r="G6349"/>
      <c r="H6349"/>
      <c r="I6349" s="8"/>
      <c r="J6349" s="425"/>
      <c r="K6349"/>
      <c r="L6349"/>
      <c r="M6349"/>
      <c r="N6349"/>
      <c r="O6349"/>
      <c r="P6349"/>
      <c r="Q6349"/>
      <c r="R6349"/>
      <c r="S6349"/>
      <c r="T6349"/>
      <c r="U6349"/>
    </row>
    <row r="6350" spans="1:21" ht="15.75" customHeight="1">
      <c r="A6350"/>
      <c r="B6350"/>
      <c r="C6350"/>
      <c r="D6350"/>
      <c r="E6350"/>
      <c r="F6350"/>
      <c r="G6350"/>
      <c r="H6350"/>
      <c r="I6350" s="8"/>
      <c r="J6350" s="425"/>
      <c r="K6350"/>
      <c r="L6350"/>
      <c r="M6350"/>
      <c r="N6350"/>
      <c r="O6350"/>
      <c r="P6350"/>
      <c r="Q6350"/>
      <c r="R6350"/>
      <c r="S6350"/>
      <c r="T6350"/>
      <c r="U6350"/>
    </row>
    <row r="6351" spans="1:21" ht="15.75" customHeight="1">
      <c r="A6351"/>
      <c r="B6351"/>
      <c r="C6351"/>
      <c r="D6351"/>
      <c r="E6351"/>
      <c r="F6351"/>
      <c r="G6351"/>
      <c r="H6351"/>
      <c r="I6351" s="8"/>
      <c r="J6351" s="425"/>
      <c r="K6351"/>
      <c r="L6351"/>
      <c r="M6351"/>
      <c r="N6351"/>
      <c r="O6351"/>
      <c r="P6351"/>
      <c r="Q6351"/>
      <c r="R6351"/>
      <c r="S6351"/>
      <c r="T6351"/>
      <c r="U6351"/>
    </row>
    <row r="6352" spans="1:21" ht="15.75" customHeight="1">
      <c r="A6352"/>
      <c r="B6352"/>
      <c r="C6352"/>
      <c r="D6352"/>
      <c r="E6352"/>
      <c r="F6352"/>
      <c r="G6352"/>
      <c r="H6352"/>
      <c r="I6352" s="8"/>
      <c r="J6352" s="425"/>
      <c r="K6352"/>
      <c r="L6352"/>
      <c r="M6352"/>
      <c r="N6352"/>
      <c r="O6352"/>
      <c r="P6352"/>
      <c r="Q6352"/>
      <c r="R6352"/>
      <c r="S6352"/>
      <c r="T6352"/>
      <c r="U6352"/>
    </row>
    <row r="6353" spans="1:21" ht="15.75" customHeight="1">
      <c r="A6353"/>
      <c r="B6353"/>
      <c r="C6353"/>
      <c r="D6353"/>
      <c r="E6353"/>
      <c r="F6353"/>
      <c r="G6353"/>
      <c r="H6353"/>
      <c r="I6353" s="8"/>
      <c r="J6353" s="425"/>
      <c r="K6353"/>
      <c r="L6353"/>
      <c r="M6353"/>
      <c r="N6353"/>
      <c r="O6353"/>
      <c r="P6353"/>
      <c r="Q6353"/>
      <c r="R6353"/>
      <c r="S6353"/>
      <c r="T6353"/>
      <c r="U6353"/>
    </row>
    <row r="6354" spans="1:21" ht="15.75" customHeight="1">
      <c r="A6354"/>
      <c r="B6354"/>
      <c r="C6354"/>
      <c r="D6354"/>
      <c r="E6354"/>
      <c r="F6354"/>
      <c r="G6354"/>
      <c r="H6354"/>
      <c r="I6354" s="8"/>
      <c r="J6354" s="425"/>
      <c r="K6354"/>
      <c r="L6354"/>
      <c r="M6354"/>
      <c r="N6354"/>
      <c r="O6354"/>
      <c r="P6354"/>
      <c r="Q6354"/>
      <c r="R6354"/>
      <c r="S6354"/>
      <c r="T6354"/>
      <c r="U6354"/>
    </row>
    <row r="6355" spans="1:21" ht="15.75" customHeight="1">
      <c r="A6355"/>
      <c r="B6355"/>
      <c r="C6355"/>
      <c r="D6355"/>
      <c r="E6355"/>
      <c r="F6355"/>
      <c r="G6355"/>
      <c r="H6355"/>
      <c r="I6355" s="8"/>
      <c r="J6355" s="425"/>
      <c r="K6355"/>
      <c r="L6355"/>
      <c r="M6355"/>
      <c r="N6355"/>
      <c r="O6355"/>
      <c r="P6355"/>
      <c r="Q6355"/>
      <c r="R6355"/>
      <c r="S6355"/>
      <c r="T6355"/>
      <c r="U6355"/>
    </row>
    <row r="6356" spans="1:21" ht="15.75" customHeight="1">
      <c r="A6356"/>
      <c r="B6356"/>
      <c r="C6356"/>
      <c r="D6356"/>
      <c r="E6356"/>
      <c r="F6356"/>
      <c r="G6356"/>
      <c r="H6356"/>
      <c r="I6356" s="8"/>
      <c r="J6356" s="425"/>
      <c r="K6356"/>
      <c r="L6356"/>
      <c r="M6356"/>
      <c r="N6356"/>
      <c r="O6356"/>
      <c r="P6356"/>
      <c r="Q6356"/>
      <c r="R6356"/>
      <c r="S6356"/>
      <c r="T6356"/>
      <c r="U6356"/>
    </row>
    <row r="6357" spans="1:21" ht="15.75" customHeight="1">
      <c r="A6357"/>
      <c r="B6357"/>
      <c r="C6357"/>
      <c r="D6357"/>
      <c r="E6357"/>
      <c r="F6357"/>
      <c r="G6357"/>
      <c r="H6357"/>
      <c r="I6357" s="8"/>
      <c r="J6357" s="425"/>
      <c r="K6357"/>
      <c r="L6357"/>
      <c r="M6357"/>
      <c r="N6357"/>
      <c r="O6357"/>
      <c r="P6357"/>
      <c r="Q6357"/>
      <c r="R6357"/>
      <c r="S6357"/>
      <c r="T6357"/>
      <c r="U6357"/>
    </row>
    <row r="6358" spans="1:21" ht="15.75" customHeight="1">
      <c r="A6358"/>
      <c r="B6358"/>
      <c r="C6358"/>
      <c r="D6358"/>
      <c r="E6358"/>
      <c r="F6358"/>
      <c r="G6358"/>
      <c r="H6358"/>
      <c r="I6358" s="8"/>
      <c r="J6358" s="425"/>
      <c r="K6358"/>
      <c r="L6358"/>
      <c r="M6358"/>
      <c r="N6358"/>
      <c r="O6358"/>
      <c r="P6358"/>
      <c r="Q6358"/>
      <c r="R6358"/>
      <c r="S6358"/>
      <c r="T6358"/>
      <c r="U6358"/>
    </row>
    <row r="6359" spans="1:21" ht="15.75" customHeight="1">
      <c r="A6359"/>
      <c r="B6359"/>
      <c r="C6359"/>
      <c r="D6359"/>
      <c r="E6359"/>
      <c r="F6359"/>
      <c r="G6359"/>
      <c r="H6359"/>
      <c r="I6359" s="8"/>
      <c r="J6359" s="425"/>
      <c r="K6359"/>
      <c r="L6359"/>
      <c r="M6359"/>
      <c r="N6359"/>
      <c r="O6359"/>
      <c r="P6359"/>
      <c r="Q6359"/>
      <c r="R6359"/>
      <c r="S6359"/>
      <c r="T6359"/>
      <c r="U6359"/>
    </row>
    <row r="6360" spans="1:21" ht="15.75" customHeight="1">
      <c r="A6360"/>
      <c r="B6360"/>
      <c r="C6360"/>
      <c r="D6360"/>
      <c r="E6360"/>
      <c r="F6360"/>
      <c r="G6360"/>
      <c r="H6360"/>
      <c r="I6360" s="8"/>
      <c r="J6360" s="425"/>
      <c r="K6360"/>
      <c r="L6360"/>
      <c r="M6360"/>
      <c r="N6360"/>
      <c r="O6360"/>
      <c r="P6360"/>
      <c r="Q6360"/>
      <c r="R6360"/>
      <c r="S6360"/>
      <c r="T6360"/>
      <c r="U6360"/>
    </row>
    <row r="6361" spans="1:21" ht="15.75" customHeight="1">
      <c r="A6361"/>
      <c r="B6361"/>
      <c r="C6361"/>
      <c r="D6361"/>
      <c r="E6361"/>
      <c r="F6361"/>
      <c r="G6361"/>
      <c r="H6361"/>
      <c r="I6361" s="8"/>
      <c r="J6361" s="425"/>
      <c r="K6361"/>
      <c r="L6361"/>
      <c r="M6361"/>
      <c r="N6361"/>
      <c r="O6361"/>
      <c r="P6361"/>
      <c r="Q6361"/>
      <c r="R6361"/>
      <c r="S6361"/>
      <c r="T6361"/>
      <c r="U6361"/>
    </row>
    <row r="6362" spans="1:21" ht="15.75" customHeight="1">
      <c r="A6362"/>
      <c r="B6362"/>
      <c r="C6362"/>
      <c r="D6362"/>
      <c r="E6362"/>
      <c r="F6362"/>
      <c r="G6362"/>
      <c r="H6362"/>
      <c r="I6362" s="8"/>
      <c r="J6362" s="425"/>
      <c r="K6362"/>
      <c r="L6362"/>
      <c r="M6362"/>
      <c r="N6362"/>
      <c r="O6362"/>
      <c r="P6362"/>
      <c r="Q6362"/>
      <c r="R6362"/>
      <c r="S6362"/>
      <c r="T6362"/>
      <c r="U6362"/>
    </row>
    <row r="6363" spans="1:21" ht="15.75" customHeight="1">
      <c r="A6363"/>
      <c r="B6363"/>
      <c r="C6363"/>
      <c r="D6363"/>
      <c r="E6363"/>
      <c r="F6363"/>
      <c r="G6363"/>
      <c r="H6363"/>
      <c r="I6363" s="8"/>
      <c r="J6363" s="425"/>
      <c r="K6363"/>
      <c r="L6363"/>
      <c r="M6363"/>
      <c r="N6363"/>
      <c r="O6363"/>
      <c r="P6363"/>
      <c r="Q6363"/>
      <c r="R6363"/>
      <c r="S6363"/>
      <c r="T6363"/>
      <c r="U6363"/>
    </row>
    <row r="6364" spans="1:21" ht="15.75" customHeight="1">
      <c r="A6364"/>
      <c r="B6364"/>
      <c r="C6364"/>
      <c r="D6364"/>
      <c r="E6364"/>
      <c r="F6364"/>
      <c r="G6364"/>
      <c r="H6364"/>
      <c r="I6364" s="8"/>
      <c r="J6364" s="425"/>
      <c r="K6364"/>
      <c r="L6364"/>
      <c r="M6364"/>
      <c r="N6364"/>
      <c r="O6364"/>
      <c r="P6364"/>
      <c r="Q6364"/>
      <c r="R6364"/>
      <c r="S6364"/>
      <c r="T6364"/>
      <c r="U6364"/>
    </row>
    <row r="6365" spans="1:21" ht="15.75" customHeight="1">
      <c r="A6365"/>
      <c r="B6365"/>
      <c r="C6365"/>
      <c r="D6365"/>
      <c r="E6365"/>
      <c r="F6365"/>
      <c r="G6365"/>
      <c r="H6365"/>
      <c r="I6365" s="8"/>
      <c r="J6365" s="425"/>
      <c r="K6365"/>
      <c r="L6365"/>
      <c r="M6365"/>
      <c r="N6365"/>
      <c r="O6365"/>
      <c r="P6365"/>
      <c r="Q6365"/>
      <c r="R6365"/>
      <c r="S6365"/>
      <c r="T6365"/>
      <c r="U6365"/>
    </row>
    <row r="6366" spans="1:21" ht="15.75" customHeight="1">
      <c r="A6366"/>
      <c r="B6366"/>
      <c r="C6366"/>
      <c r="D6366"/>
      <c r="E6366"/>
      <c r="F6366"/>
      <c r="G6366"/>
      <c r="H6366"/>
      <c r="I6366" s="8"/>
      <c r="J6366" s="425"/>
      <c r="K6366"/>
      <c r="L6366"/>
      <c r="M6366"/>
      <c r="N6366"/>
      <c r="O6366"/>
      <c r="P6366"/>
      <c r="Q6366"/>
      <c r="R6366"/>
      <c r="S6366"/>
      <c r="T6366"/>
      <c r="U6366"/>
    </row>
    <row r="6367" spans="1:21" ht="15.75" customHeight="1">
      <c r="A6367"/>
      <c r="B6367"/>
      <c r="C6367"/>
      <c r="D6367"/>
      <c r="E6367"/>
      <c r="F6367"/>
      <c r="G6367"/>
      <c r="H6367"/>
      <c r="I6367" s="8"/>
      <c r="J6367" s="425"/>
      <c r="K6367"/>
      <c r="L6367"/>
      <c r="M6367"/>
      <c r="N6367"/>
      <c r="O6367"/>
      <c r="P6367"/>
      <c r="Q6367"/>
      <c r="R6367"/>
      <c r="S6367"/>
      <c r="T6367"/>
      <c r="U6367"/>
    </row>
    <row r="6368" spans="1:21" ht="15.75" customHeight="1">
      <c r="A6368"/>
      <c r="B6368"/>
      <c r="C6368"/>
      <c r="D6368"/>
      <c r="E6368"/>
      <c r="F6368"/>
      <c r="G6368"/>
      <c r="H6368"/>
      <c r="I6368" s="8"/>
      <c r="J6368" s="425"/>
      <c r="K6368"/>
      <c r="L6368"/>
      <c r="M6368"/>
      <c r="N6368"/>
      <c r="O6368"/>
      <c r="P6368"/>
      <c r="Q6368"/>
      <c r="R6368"/>
      <c r="S6368"/>
      <c r="T6368"/>
      <c r="U6368"/>
    </row>
    <row r="6369" spans="1:21" ht="15.75" customHeight="1">
      <c r="A6369"/>
      <c r="B6369"/>
      <c r="C6369"/>
      <c r="D6369"/>
      <c r="E6369"/>
      <c r="F6369"/>
      <c r="G6369"/>
      <c r="H6369"/>
      <c r="I6369" s="8"/>
      <c r="J6369" s="425"/>
      <c r="K6369"/>
      <c r="L6369"/>
      <c r="M6369"/>
      <c r="N6369"/>
      <c r="O6369"/>
      <c r="P6369"/>
      <c r="Q6369"/>
      <c r="R6369"/>
      <c r="S6369"/>
      <c r="T6369"/>
      <c r="U6369"/>
    </row>
    <row r="6370" spans="1:21" ht="15.75" customHeight="1">
      <c r="A6370"/>
      <c r="B6370"/>
      <c r="C6370"/>
      <c r="D6370"/>
      <c r="E6370"/>
      <c r="F6370"/>
      <c r="G6370"/>
      <c r="H6370"/>
      <c r="I6370" s="8"/>
      <c r="J6370" s="425"/>
      <c r="K6370"/>
      <c r="L6370"/>
      <c r="M6370"/>
      <c r="N6370"/>
      <c r="O6370"/>
      <c r="P6370"/>
      <c r="Q6370"/>
      <c r="R6370"/>
      <c r="S6370"/>
      <c r="T6370"/>
      <c r="U6370"/>
    </row>
    <row r="6371" spans="1:21" ht="15.75" customHeight="1">
      <c r="A6371"/>
      <c r="B6371"/>
      <c r="C6371"/>
      <c r="D6371"/>
      <c r="E6371"/>
      <c r="F6371"/>
      <c r="G6371"/>
      <c r="H6371"/>
      <c r="I6371" s="8"/>
      <c r="J6371" s="425"/>
      <c r="K6371"/>
      <c r="L6371"/>
      <c r="M6371"/>
      <c r="N6371"/>
      <c r="O6371"/>
      <c r="P6371"/>
      <c r="Q6371"/>
      <c r="R6371"/>
      <c r="S6371"/>
      <c r="T6371"/>
      <c r="U6371"/>
    </row>
    <row r="6372" spans="1:21" ht="15.75" customHeight="1">
      <c r="A6372"/>
      <c r="B6372"/>
      <c r="C6372"/>
      <c r="D6372"/>
      <c r="E6372"/>
      <c r="F6372"/>
      <c r="G6372"/>
      <c r="H6372"/>
      <c r="I6372" s="8"/>
      <c r="J6372" s="425"/>
      <c r="K6372"/>
      <c r="L6372"/>
      <c r="M6372"/>
      <c r="N6372"/>
      <c r="O6372"/>
      <c r="P6372"/>
      <c r="Q6372"/>
      <c r="R6372"/>
      <c r="S6372"/>
      <c r="T6372"/>
      <c r="U6372"/>
    </row>
    <row r="6373" spans="1:21" ht="15.75" customHeight="1">
      <c r="A6373"/>
      <c r="B6373"/>
      <c r="C6373"/>
      <c r="D6373"/>
      <c r="E6373"/>
      <c r="F6373"/>
      <c r="G6373"/>
      <c r="H6373"/>
      <c r="I6373" s="8"/>
      <c r="J6373" s="425"/>
      <c r="K6373"/>
      <c r="L6373"/>
      <c r="M6373"/>
      <c r="N6373"/>
      <c r="O6373"/>
      <c r="P6373"/>
      <c r="Q6373"/>
      <c r="R6373"/>
      <c r="S6373"/>
      <c r="T6373"/>
      <c r="U6373"/>
    </row>
    <row r="6374" spans="1:21" ht="15.75" customHeight="1">
      <c r="A6374"/>
      <c r="B6374"/>
      <c r="C6374"/>
      <c r="D6374"/>
      <c r="E6374"/>
      <c r="F6374"/>
      <c r="G6374"/>
      <c r="H6374"/>
      <c r="I6374" s="8"/>
      <c r="J6374" s="425"/>
      <c r="K6374"/>
      <c r="L6374"/>
      <c r="M6374"/>
      <c r="N6374"/>
      <c r="O6374"/>
      <c r="P6374"/>
      <c r="Q6374"/>
      <c r="R6374"/>
      <c r="S6374"/>
      <c r="T6374"/>
      <c r="U6374"/>
    </row>
    <row r="6375" spans="1:21" ht="15.75" customHeight="1">
      <c r="A6375"/>
      <c r="B6375"/>
      <c r="C6375"/>
      <c r="D6375"/>
      <c r="E6375"/>
      <c r="F6375"/>
      <c r="G6375"/>
      <c r="H6375"/>
      <c r="I6375" s="8"/>
      <c r="J6375" s="425"/>
      <c r="K6375"/>
      <c r="L6375"/>
      <c r="M6375"/>
      <c r="N6375"/>
      <c r="O6375"/>
      <c r="P6375"/>
      <c r="Q6375"/>
      <c r="R6375"/>
      <c r="S6375"/>
      <c r="T6375"/>
      <c r="U6375"/>
    </row>
    <row r="6376" spans="1:21" ht="15.75" customHeight="1">
      <c r="A6376"/>
      <c r="B6376"/>
      <c r="C6376"/>
      <c r="D6376"/>
      <c r="E6376"/>
      <c r="F6376"/>
      <c r="G6376"/>
      <c r="H6376"/>
      <c r="I6376" s="8"/>
      <c r="J6376" s="425"/>
      <c r="K6376"/>
      <c r="L6376"/>
      <c r="M6376"/>
      <c r="N6376"/>
      <c r="O6376"/>
      <c r="P6376"/>
      <c r="Q6376"/>
      <c r="R6376"/>
      <c r="S6376"/>
      <c r="T6376"/>
      <c r="U6376"/>
    </row>
    <row r="6377" spans="1:21" ht="15.75" customHeight="1">
      <c r="A6377"/>
      <c r="B6377"/>
      <c r="C6377"/>
      <c r="D6377"/>
      <c r="E6377"/>
      <c r="F6377"/>
      <c r="G6377"/>
      <c r="H6377"/>
      <c r="I6377" s="8"/>
      <c r="J6377" s="425"/>
      <c r="K6377"/>
      <c r="L6377"/>
      <c r="M6377"/>
      <c r="N6377"/>
      <c r="O6377"/>
      <c r="P6377"/>
      <c r="Q6377"/>
      <c r="R6377"/>
      <c r="S6377"/>
      <c r="T6377"/>
      <c r="U6377"/>
    </row>
    <row r="6378" spans="1:21" ht="15.75" customHeight="1">
      <c r="A6378"/>
      <c r="B6378"/>
      <c r="C6378"/>
      <c r="D6378"/>
      <c r="E6378"/>
      <c r="F6378"/>
      <c r="G6378"/>
      <c r="H6378"/>
      <c r="I6378" s="8"/>
      <c r="J6378" s="425"/>
      <c r="K6378"/>
      <c r="L6378"/>
      <c r="M6378"/>
      <c r="N6378"/>
      <c r="O6378"/>
      <c r="P6378"/>
      <c r="Q6378"/>
      <c r="R6378"/>
      <c r="S6378"/>
      <c r="T6378"/>
      <c r="U6378"/>
    </row>
    <row r="6379" spans="1:21" ht="15.75" customHeight="1">
      <c r="A6379"/>
      <c r="B6379"/>
      <c r="C6379"/>
      <c r="D6379"/>
      <c r="E6379"/>
      <c r="F6379"/>
      <c r="G6379"/>
      <c r="H6379"/>
      <c r="I6379" s="8"/>
      <c r="J6379" s="425"/>
      <c r="K6379"/>
      <c r="L6379"/>
      <c r="M6379"/>
      <c r="N6379"/>
      <c r="O6379"/>
      <c r="P6379"/>
      <c r="Q6379"/>
      <c r="R6379"/>
      <c r="S6379"/>
      <c r="T6379"/>
      <c r="U6379"/>
    </row>
    <row r="6380" spans="1:21" ht="15.75" customHeight="1">
      <c r="A6380"/>
      <c r="B6380"/>
      <c r="C6380"/>
      <c r="D6380"/>
      <c r="E6380"/>
      <c r="F6380"/>
      <c r="G6380"/>
      <c r="H6380"/>
      <c r="I6380" s="8"/>
      <c r="J6380" s="425"/>
      <c r="K6380"/>
      <c r="L6380"/>
      <c r="M6380"/>
      <c r="N6380"/>
      <c r="O6380"/>
      <c r="P6380"/>
      <c r="Q6380"/>
      <c r="R6380"/>
      <c r="S6380"/>
      <c r="T6380"/>
      <c r="U6380"/>
    </row>
    <row r="6381" spans="1:21" ht="15.75" customHeight="1">
      <c r="A6381"/>
      <c r="B6381"/>
      <c r="C6381"/>
      <c r="D6381"/>
      <c r="E6381"/>
      <c r="F6381"/>
      <c r="G6381"/>
      <c r="H6381"/>
      <c r="I6381" s="8"/>
      <c r="J6381" s="425"/>
      <c r="K6381"/>
      <c r="L6381"/>
      <c r="M6381"/>
      <c r="N6381"/>
      <c r="O6381"/>
      <c r="P6381"/>
      <c r="Q6381"/>
      <c r="R6381"/>
      <c r="S6381"/>
      <c r="T6381"/>
      <c r="U6381"/>
    </row>
    <row r="6382" spans="1:21" ht="15.75" customHeight="1">
      <c r="A6382"/>
      <c r="B6382"/>
      <c r="C6382"/>
      <c r="D6382"/>
      <c r="E6382"/>
      <c r="F6382"/>
      <c r="G6382"/>
      <c r="H6382"/>
      <c r="I6382" s="8"/>
      <c r="J6382" s="425"/>
      <c r="K6382"/>
      <c r="L6382"/>
      <c r="M6382"/>
      <c r="N6382"/>
      <c r="O6382"/>
      <c r="P6382"/>
      <c r="Q6382"/>
      <c r="R6382"/>
      <c r="S6382"/>
      <c r="T6382"/>
      <c r="U6382"/>
    </row>
    <row r="6383" spans="1:21" ht="15.75" customHeight="1">
      <c r="A6383"/>
      <c r="B6383"/>
      <c r="C6383"/>
      <c r="D6383"/>
      <c r="E6383"/>
      <c r="F6383"/>
      <c r="G6383"/>
      <c r="H6383"/>
      <c r="I6383" s="8"/>
      <c r="J6383" s="425"/>
      <c r="K6383"/>
      <c r="L6383"/>
      <c r="M6383"/>
      <c r="N6383"/>
      <c r="O6383"/>
      <c r="P6383"/>
      <c r="Q6383"/>
      <c r="R6383"/>
      <c r="S6383"/>
      <c r="T6383"/>
      <c r="U6383"/>
    </row>
    <row r="6384" spans="1:21" ht="15.75" customHeight="1">
      <c r="A6384"/>
      <c r="B6384"/>
      <c r="C6384"/>
      <c r="D6384"/>
      <c r="E6384"/>
      <c r="F6384"/>
      <c r="G6384"/>
      <c r="H6384"/>
      <c r="I6384" s="8"/>
      <c r="J6384" s="425"/>
      <c r="K6384"/>
      <c r="L6384"/>
      <c r="M6384"/>
      <c r="N6384"/>
      <c r="O6384"/>
      <c r="P6384"/>
      <c r="Q6384"/>
      <c r="R6384"/>
      <c r="S6384"/>
      <c r="T6384"/>
      <c r="U6384"/>
    </row>
    <row r="6385" spans="1:21" ht="15.75" customHeight="1">
      <c r="A6385"/>
      <c r="B6385"/>
      <c r="C6385"/>
      <c r="D6385"/>
      <c r="E6385"/>
      <c r="F6385"/>
      <c r="G6385"/>
      <c r="H6385"/>
      <c r="I6385" s="8"/>
      <c r="J6385" s="425"/>
      <c r="K6385"/>
      <c r="L6385"/>
      <c r="M6385"/>
      <c r="N6385"/>
      <c r="O6385"/>
      <c r="P6385"/>
      <c r="Q6385"/>
      <c r="R6385"/>
      <c r="S6385"/>
      <c r="T6385"/>
      <c r="U6385"/>
    </row>
    <row r="6386" spans="1:21" ht="15.75" customHeight="1">
      <c r="A6386"/>
      <c r="B6386"/>
      <c r="C6386"/>
      <c r="D6386"/>
      <c r="E6386"/>
      <c r="F6386"/>
      <c r="G6386"/>
      <c r="H6386"/>
      <c r="I6386" s="8"/>
      <c r="J6386" s="425"/>
      <c r="K6386"/>
      <c r="L6386"/>
      <c r="M6386"/>
      <c r="N6386"/>
      <c r="O6386"/>
      <c r="P6386"/>
      <c r="Q6386"/>
      <c r="R6386"/>
      <c r="S6386"/>
      <c r="T6386"/>
      <c r="U6386"/>
    </row>
    <row r="6387" spans="1:21" ht="15.75" customHeight="1">
      <c r="A6387"/>
      <c r="B6387"/>
      <c r="C6387"/>
      <c r="D6387"/>
      <c r="E6387"/>
      <c r="F6387"/>
      <c r="G6387"/>
      <c r="H6387"/>
      <c r="I6387" s="8"/>
      <c r="J6387" s="425"/>
      <c r="K6387"/>
      <c r="L6387"/>
      <c r="M6387"/>
      <c r="N6387"/>
      <c r="O6387"/>
      <c r="P6387"/>
      <c r="Q6387"/>
      <c r="R6387"/>
      <c r="S6387"/>
      <c r="T6387"/>
      <c r="U6387"/>
    </row>
    <row r="6388" spans="1:21" ht="15.75" customHeight="1">
      <c r="A6388"/>
      <c r="B6388"/>
      <c r="C6388"/>
      <c r="D6388"/>
      <c r="E6388"/>
      <c r="F6388"/>
      <c r="G6388"/>
      <c r="H6388"/>
      <c r="I6388" s="8"/>
      <c r="J6388" s="425"/>
      <c r="K6388"/>
      <c r="L6388"/>
      <c r="M6388"/>
      <c r="N6388"/>
      <c r="O6388"/>
      <c r="P6388"/>
      <c r="Q6388"/>
      <c r="R6388"/>
      <c r="S6388"/>
      <c r="T6388"/>
      <c r="U6388"/>
    </row>
    <row r="6389" spans="1:21" ht="15.75" customHeight="1">
      <c r="A6389"/>
      <c r="B6389"/>
      <c r="C6389"/>
      <c r="D6389"/>
      <c r="E6389"/>
      <c r="F6389"/>
      <c r="G6389"/>
      <c r="H6389"/>
      <c r="I6389" s="8"/>
      <c r="J6389" s="425"/>
      <c r="K6389"/>
      <c r="L6389"/>
      <c r="M6389"/>
      <c r="N6389"/>
      <c r="O6389"/>
      <c r="P6389"/>
      <c r="Q6389"/>
      <c r="R6389"/>
      <c r="S6389"/>
      <c r="T6389"/>
      <c r="U6389"/>
    </row>
    <row r="6390" spans="1:21" ht="15.75" customHeight="1">
      <c r="A6390"/>
      <c r="B6390"/>
      <c r="C6390"/>
      <c r="D6390"/>
      <c r="E6390"/>
      <c r="F6390"/>
      <c r="G6390"/>
      <c r="H6390"/>
      <c r="I6390" s="8"/>
      <c r="J6390" s="425"/>
      <c r="K6390"/>
      <c r="L6390"/>
      <c r="M6390"/>
      <c r="N6390"/>
      <c r="O6390"/>
      <c r="P6390"/>
      <c r="Q6390"/>
      <c r="R6390"/>
      <c r="S6390"/>
      <c r="T6390"/>
      <c r="U6390"/>
    </row>
    <row r="6391" spans="1:21" ht="15.75" customHeight="1">
      <c r="A6391"/>
      <c r="B6391"/>
      <c r="C6391"/>
      <c r="D6391"/>
      <c r="E6391"/>
      <c r="F6391"/>
      <c r="G6391"/>
      <c r="H6391"/>
      <c r="I6391" s="8"/>
      <c r="J6391" s="425"/>
      <c r="K6391"/>
      <c r="L6391"/>
      <c r="M6391"/>
      <c r="N6391"/>
      <c r="O6391"/>
      <c r="P6391"/>
      <c r="Q6391"/>
      <c r="R6391"/>
      <c r="S6391"/>
      <c r="T6391"/>
      <c r="U6391"/>
    </row>
    <row r="6392" spans="1:21" ht="15.75" customHeight="1">
      <c r="A6392"/>
      <c r="B6392"/>
      <c r="C6392"/>
      <c r="D6392"/>
      <c r="E6392"/>
      <c r="F6392"/>
      <c r="G6392"/>
      <c r="H6392"/>
      <c r="I6392" s="8"/>
      <c r="J6392" s="425"/>
      <c r="K6392"/>
      <c r="L6392"/>
      <c r="M6392"/>
      <c r="N6392"/>
      <c r="O6392"/>
      <c r="P6392"/>
      <c r="Q6392"/>
      <c r="R6392"/>
      <c r="S6392"/>
      <c r="T6392"/>
      <c r="U6392"/>
    </row>
    <row r="6393" spans="1:21" ht="15.75" customHeight="1">
      <c r="A6393"/>
      <c r="B6393"/>
      <c r="C6393"/>
      <c r="D6393"/>
      <c r="E6393"/>
      <c r="F6393"/>
      <c r="G6393"/>
      <c r="H6393"/>
      <c r="I6393" s="8"/>
      <c r="J6393" s="425"/>
      <c r="K6393"/>
      <c r="L6393"/>
      <c r="M6393"/>
      <c r="N6393"/>
      <c r="O6393"/>
      <c r="P6393"/>
      <c r="Q6393"/>
      <c r="R6393"/>
      <c r="S6393"/>
      <c r="T6393"/>
      <c r="U6393"/>
    </row>
    <row r="6394" spans="1:21" ht="15.75" customHeight="1">
      <c r="A6394"/>
      <c r="B6394"/>
      <c r="C6394"/>
      <c r="D6394"/>
      <c r="E6394"/>
      <c r="F6394"/>
      <c r="G6394"/>
      <c r="H6394"/>
      <c r="I6394" s="8"/>
      <c r="J6394" s="425"/>
      <c r="K6394"/>
      <c r="L6394"/>
      <c r="M6394"/>
      <c r="N6394"/>
      <c r="O6394"/>
      <c r="P6394"/>
      <c r="Q6394"/>
      <c r="R6394"/>
      <c r="S6394"/>
      <c r="T6394"/>
      <c r="U6394"/>
    </row>
    <row r="6395" spans="1:21" ht="15.75" customHeight="1">
      <c r="A6395"/>
      <c r="B6395"/>
      <c r="C6395"/>
      <c r="D6395"/>
      <c r="E6395"/>
      <c r="F6395"/>
      <c r="G6395"/>
      <c r="H6395"/>
      <c r="I6395" s="8"/>
      <c r="J6395" s="425"/>
      <c r="K6395"/>
      <c r="L6395"/>
      <c r="M6395"/>
      <c r="N6395"/>
      <c r="O6395"/>
      <c r="P6395"/>
      <c r="Q6395"/>
      <c r="R6395"/>
      <c r="S6395"/>
      <c r="T6395"/>
      <c r="U6395"/>
    </row>
    <row r="6396" spans="1:21" ht="15.75" customHeight="1">
      <c r="A6396"/>
      <c r="B6396"/>
      <c r="C6396"/>
      <c r="D6396"/>
      <c r="E6396"/>
      <c r="F6396"/>
      <c r="G6396"/>
      <c r="H6396"/>
      <c r="I6396" s="8"/>
      <c r="J6396" s="425"/>
      <c r="K6396"/>
      <c r="L6396"/>
      <c r="M6396"/>
      <c r="N6396"/>
      <c r="O6396"/>
      <c r="P6396"/>
      <c r="Q6396"/>
      <c r="R6396"/>
      <c r="S6396"/>
      <c r="T6396"/>
      <c r="U6396"/>
    </row>
    <row r="6397" spans="1:21" ht="15.75" customHeight="1">
      <c r="A6397"/>
      <c r="B6397"/>
      <c r="C6397"/>
      <c r="D6397"/>
      <c r="E6397"/>
      <c r="F6397"/>
      <c r="G6397"/>
      <c r="H6397"/>
      <c r="I6397" s="8"/>
      <c r="J6397" s="425"/>
      <c r="K6397"/>
      <c r="L6397"/>
      <c r="M6397"/>
      <c r="N6397"/>
      <c r="O6397"/>
      <c r="P6397"/>
      <c r="Q6397"/>
      <c r="R6397"/>
      <c r="S6397"/>
      <c r="T6397"/>
      <c r="U6397"/>
    </row>
    <row r="6398" spans="1:21" ht="15.75" customHeight="1">
      <c r="A6398"/>
      <c r="B6398"/>
      <c r="C6398"/>
      <c r="D6398"/>
      <c r="E6398"/>
      <c r="F6398"/>
      <c r="G6398"/>
      <c r="H6398"/>
      <c r="I6398" s="8"/>
      <c r="J6398" s="425"/>
      <c r="K6398"/>
      <c r="L6398"/>
      <c r="M6398"/>
      <c r="N6398"/>
      <c r="O6398"/>
      <c r="P6398"/>
      <c r="Q6398"/>
      <c r="R6398"/>
      <c r="S6398"/>
      <c r="T6398"/>
      <c r="U6398"/>
    </row>
    <row r="6399" spans="1:21" ht="15.75" customHeight="1">
      <c r="A6399"/>
      <c r="B6399"/>
      <c r="C6399"/>
      <c r="D6399"/>
      <c r="E6399"/>
      <c r="F6399"/>
      <c r="G6399"/>
      <c r="H6399"/>
      <c r="I6399" s="8"/>
      <c r="J6399" s="425"/>
      <c r="K6399"/>
      <c r="L6399"/>
      <c r="M6399"/>
      <c r="N6399"/>
      <c r="O6399"/>
      <c r="P6399"/>
      <c r="Q6399"/>
      <c r="R6399"/>
      <c r="S6399"/>
      <c r="T6399"/>
      <c r="U6399"/>
    </row>
    <row r="6400" spans="1:21" ht="15.75" customHeight="1">
      <c r="A6400"/>
      <c r="B6400"/>
      <c r="C6400"/>
      <c r="D6400"/>
      <c r="E6400"/>
      <c r="F6400"/>
      <c r="G6400"/>
      <c r="H6400"/>
      <c r="I6400" s="8"/>
      <c r="J6400" s="425"/>
      <c r="K6400"/>
      <c r="L6400"/>
      <c r="M6400"/>
      <c r="N6400"/>
      <c r="O6400"/>
      <c r="P6400"/>
      <c r="Q6400"/>
      <c r="R6400"/>
      <c r="S6400"/>
      <c r="T6400"/>
      <c r="U6400"/>
    </row>
    <row r="6401" spans="1:21" ht="15.75" customHeight="1">
      <c r="A6401"/>
      <c r="B6401"/>
      <c r="C6401"/>
      <c r="D6401"/>
      <c r="E6401"/>
      <c r="F6401"/>
      <c r="G6401"/>
      <c r="H6401"/>
      <c r="I6401" s="8"/>
      <c r="J6401" s="425"/>
      <c r="K6401"/>
      <c r="L6401"/>
      <c r="M6401"/>
      <c r="N6401"/>
      <c r="O6401"/>
      <c r="P6401"/>
      <c r="Q6401"/>
      <c r="R6401"/>
      <c r="S6401"/>
      <c r="T6401"/>
      <c r="U6401"/>
    </row>
    <row r="6402" spans="1:21" ht="15.75" customHeight="1">
      <c r="A6402"/>
      <c r="B6402"/>
      <c r="C6402"/>
      <c r="D6402"/>
      <c r="E6402"/>
      <c r="F6402"/>
      <c r="G6402"/>
      <c r="H6402"/>
      <c r="I6402" s="8"/>
      <c r="J6402" s="425"/>
      <c r="K6402"/>
      <c r="L6402"/>
      <c r="M6402"/>
      <c r="N6402"/>
      <c r="O6402"/>
      <c r="P6402"/>
      <c r="Q6402"/>
      <c r="R6402"/>
      <c r="S6402"/>
      <c r="T6402"/>
      <c r="U6402"/>
    </row>
    <row r="6403" spans="1:21" ht="15.75" customHeight="1">
      <c r="A6403"/>
      <c r="B6403"/>
      <c r="C6403"/>
      <c r="D6403"/>
      <c r="E6403"/>
      <c r="F6403"/>
      <c r="G6403"/>
      <c r="H6403"/>
      <c r="I6403" s="8"/>
      <c r="J6403" s="425"/>
      <c r="K6403"/>
      <c r="L6403"/>
      <c r="M6403"/>
      <c r="N6403"/>
      <c r="O6403"/>
      <c r="P6403"/>
      <c r="Q6403"/>
      <c r="R6403"/>
      <c r="S6403"/>
      <c r="T6403"/>
      <c r="U6403"/>
    </row>
    <row r="6404" spans="1:21" ht="15.75" customHeight="1">
      <c r="A6404"/>
      <c r="B6404"/>
      <c r="C6404"/>
      <c r="D6404"/>
      <c r="E6404"/>
      <c r="F6404"/>
      <c r="G6404"/>
      <c r="H6404"/>
      <c r="I6404" s="8"/>
      <c r="J6404" s="425"/>
      <c r="K6404"/>
      <c r="L6404"/>
      <c r="M6404"/>
      <c r="N6404"/>
      <c r="O6404"/>
      <c r="P6404"/>
      <c r="Q6404"/>
      <c r="R6404"/>
      <c r="S6404"/>
      <c r="T6404"/>
      <c r="U6404"/>
    </row>
    <row r="6405" spans="1:21" ht="15.75" customHeight="1">
      <c r="A6405"/>
      <c r="B6405"/>
      <c r="C6405"/>
      <c r="D6405"/>
      <c r="E6405"/>
      <c r="F6405"/>
      <c r="G6405"/>
      <c r="H6405"/>
      <c r="I6405" s="8"/>
      <c r="J6405" s="425"/>
      <c r="K6405"/>
      <c r="L6405"/>
      <c r="M6405"/>
      <c r="N6405"/>
      <c r="O6405"/>
      <c r="P6405"/>
      <c r="Q6405"/>
      <c r="R6405"/>
      <c r="S6405"/>
      <c r="T6405"/>
      <c r="U6405"/>
    </row>
    <row r="6406" spans="1:21" ht="15.75" customHeight="1">
      <c r="A6406"/>
      <c r="B6406"/>
      <c r="C6406"/>
      <c r="D6406"/>
      <c r="E6406"/>
      <c r="F6406"/>
      <c r="G6406"/>
      <c r="H6406"/>
      <c r="I6406" s="8"/>
      <c r="J6406" s="425"/>
      <c r="K6406"/>
      <c r="L6406"/>
      <c r="M6406"/>
      <c r="N6406"/>
      <c r="O6406"/>
      <c r="P6406"/>
      <c r="Q6406"/>
      <c r="R6406"/>
      <c r="S6406"/>
      <c r="T6406"/>
      <c r="U6406"/>
    </row>
    <row r="6407" spans="1:21" ht="15.75" customHeight="1">
      <c r="A6407"/>
      <c r="B6407"/>
      <c r="C6407"/>
      <c r="D6407"/>
      <c r="E6407"/>
      <c r="F6407"/>
      <c r="G6407"/>
      <c r="H6407"/>
      <c r="I6407" s="8"/>
      <c r="J6407" s="425"/>
      <c r="K6407"/>
      <c r="L6407"/>
      <c r="M6407"/>
      <c r="N6407"/>
      <c r="O6407"/>
      <c r="P6407"/>
      <c r="Q6407"/>
      <c r="R6407"/>
      <c r="S6407"/>
      <c r="T6407"/>
      <c r="U6407"/>
    </row>
    <row r="6408" spans="1:21" ht="15.75" customHeight="1">
      <c r="A6408"/>
      <c r="B6408"/>
      <c r="C6408"/>
      <c r="D6408"/>
      <c r="E6408"/>
      <c r="F6408"/>
      <c r="G6408"/>
      <c r="H6408"/>
      <c r="I6408" s="8"/>
      <c r="J6408" s="425"/>
      <c r="K6408"/>
      <c r="L6408"/>
      <c r="M6408"/>
      <c r="N6408"/>
      <c r="O6408"/>
      <c r="P6408"/>
      <c r="Q6408"/>
      <c r="R6408"/>
      <c r="S6408"/>
      <c r="T6408"/>
      <c r="U6408"/>
    </row>
    <row r="6409" spans="1:21" ht="15.75" customHeight="1">
      <c r="A6409"/>
      <c r="B6409"/>
      <c r="C6409"/>
      <c r="D6409"/>
      <c r="E6409"/>
      <c r="F6409"/>
      <c r="G6409"/>
      <c r="H6409"/>
      <c r="I6409" s="8"/>
      <c r="J6409" s="425"/>
      <c r="K6409"/>
      <c r="L6409"/>
      <c r="M6409"/>
      <c r="N6409"/>
      <c r="O6409"/>
      <c r="P6409"/>
      <c r="Q6409"/>
      <c r="R6409"/>
      <c r="S6409"/>
      <c r="T6409"/>
      <c r="U6409"/>
    </row>
    <row r="6410" spans="1:21" ht="15.75" customHeight="1">
      <c r="A6410"/>
      <c r="B6410"/>
      <c r="C6410"/>
      <c r="D6410"/>
      <c r="E6410"/>
      <c r="F6410"/>
      <c r="G6410"/>
      <c r="H6410"/>
      <c r="I6410" s="8"/>
      <c r="J6410" s="425"/>
      <c r="K6410"/>
      <c r="L6410"/>
      <c r="M6410"/>
      <c r="N6410"/>
      <c r="O6410"/>
      <c r="P6410"/>
      <c r="Q6410"/>
      <c r="R6410"/>
      <c r="S6410"/>
      <c r="T6410"/>
      <c r="U6410"/>
    </row>
    <row r="6411" spans="1:21" ht="15.75" customHeight="1">
      <c r="A6411"/>
      <c r="B6411"/>
      <c r="C6411"/>
      <c r="D6411"/>
      <c r="E6411"/>
      <c r="F6411"/>
      <c r="G6411"/>
      <c r="H6411"/>
      <c r="I6411" s="8"/>
      <c r="J6411" s="425"/>
      <c r="K6411"/>
      <c r="L6411"/>
      <c r="M6411"/>
      <c r="N6411"/>
      <c r="O6411"/>
      <c r="P6411"/>
      <c r="Q6411"/>
      <c r="R6411"/>
      <c r="S6411"/>
      <c r="T6411"/>
      <c r="U6411"/>
    </row>
    <row r="6412" spans="1:21" ht="15.75" customHeight="1">
      <c r="A6412"/>
      <c r="B6412"/>
      <c r="C6412"/>
      <c r="D6412"/>
      <c r="E6412"/>
      <c r="F6412"/>
      <c r="G6412"/>
      <c r="H6412"/>
      <c r="I6412" s="8"/>
      <c r="J6412" s="425"/>
      <c r="K6412"/>
      <c r="L6412"/>
      <c r="M6412"/>
      <c r="N6412"/>
      <c r="O6412"/>
      <c r="P6412"/>
      <c r="Q6412"/>
      <c r="R6412"/>
      <c r="S6412"/>
      <c r="T6412"/>
      <c r="U6412"/>
    </row>
    <row r="6413" spans="1:21" ht="15.75" customHeight="1">
      <c r="A6413"/>
      <c r="B6413"/>
      <c r="C6413"/>
      <c r="D6413"/>
      <c r="E6413"/>
      <c r="F6413"/>
      <c r="G6413"/>
      <c r="H6413"/>
      <c r="I6413" s="8"/>
      <c r="J6413" s="425"/>
      <c r="K6413"/>
      <c r="L6413"/>
      <c r="M6413"/>
      <c r="N6413"/>
      <c r="O6413"/>
      <c r="P6413"/>
      <c r="Q6413"/>
      <c r="R6413"/>
      <c r="S6413"/>
      <c r="T6413"/>
      <c r="U6413"/>
    </row>
    <row r="6414" spans="1:21" ht="15.75" customHeight="1">
      <c r="A6414"/>
      <c r="B6414"/>
      <c r="C6414"/>
      <c r="D6414"/>
      <c r="E6414"/>
      <c r="F6414"/>
      <c r="G6414"/>
      <c r="H6414"/>
      <c r="I6414" s="8"/>
      <c r="J6414" s="425"/>
      <c r="K6414"/>
      <c r="L6414"/>
      <c r="M6414"/>
      <c r="N6414"/>
      <c r="O6414"/>
      <c r="P6414"/>
      <c r="Q6414"/>
      <c r="R6414"/>
      <c r="S6414"/>
      <c r="T6414"/>
      <c r="U6414"/>
    </row>
    <row r="6415" spans="1:21" ht="15.75" customHeight="1">
      <c r="A6415"/>
      <c r="B6415"/>
      <c r="C6415"/>
      <c r="D6415"/>
      <c r="E6415"/>
      <c r="F6415"/>
      <c r="G6415"/>
      <c r="H6415"/>
      <c r="I6415" s="8"/>
      <c r="J6415" s="425"/>
      <c r="K6415"/>
      <c r="L6415"/>
      <c r="M6415"/>
      <c r="N6415"/>
      <c r="O6415"/>
      <c r="P6415"/>
      <c r="Q6415"/>
      <c r="R6415"/>
      <c r="S6415"/>
      <c r="T6415"/>
      <c r="U6415"/>
    </row>
    <row r="6416" spans="1:21" ht="15.75" customHeight="1">
      <c r="A6416"/>
      <c r="B6416"/>
      <c r="C6416"/>
      <c r="D6416"/>
      <c r="E6416"/>
      <c r="F6416"/>
      <c r="G6416"/>
      <c r="H6416"/>
      <c r="I6416" s="8"/>
      <c r="J6416" s="425"/>
      <c r="K6416"/>
      <c r="L6416"/>
      <c r="M6416"/>
      <c r="N6416"/>
      <c r="O6416"/>
      <c r="P6416"/>
      <c r="Q6416"/>
      <c r="R6416"/>
      <c r="S6416"/>
      <c r="T6416"/>
      <c r="U6416"/>
    </row>
    <row r="6417" spans="1:21" ht="15.75" customHeight="1">
      <c r="A6417"/>
      <c r="B6417"/>
      <c r="C6417"/>
      <c r="D6417"/>
      <c r="E6417"/>
      <c r="F6417"/>
      <c r="G6417"/>
      <c r="H6417"/>
      <c r="I6417" s="8"/>
      <c r="J6417" s="425"/>
      <c r="K6417"/>
      <c r="L6417"/>
      <c r="M6417"/>
      <c r="N6417"/>
      <c r="O6417"/>
      <c r="P6417"/>
      <c r="Q6417"/>
      <c r="R6417"/>
      <c r="S6417"/>
      <c r="T6417"/>
      <c r="U6417"/>
    </row>
    <row r="6418" spans="1:21" ht="15.75" customHeight="1">
      <c r="A6418"/>
      <c r="B6418"/>
      <c r="C6418"/>
      <c r="D6418"/>
      <c r="E6418"/>
      <c r="F6418"/>
      <c r="G6418"/>
      <c r="H6418"/>
      <c r="I6418" s="8"/>
      <c r="J6418" s="425"/>
      <c r="K6418"/>
      <c r="L6418"/>
      <c r="M6418"/>
      <c r="N6418"/>
      <c r="O6418"/>
      <c r="P6418"/>
      <c r="Q6418"/>
      <c r="R6418"/>
      <c r="S6418"/>
      <c r="T6418"/>
      <c r="U6418"/>
    </row>
    <row r="6419" spans="1:21" ht="15.75" customHeight="1">
      <c r="A6419"/>
      <c r="B6419"/>
      <c r="C6419"/>
      <c r="D6419"/>
      <c r="E6419"/>
      <c r="F6419"/>
      <c r="G6419"/>
      <c r="H6419"/>
      <c r="I6419" s="8"/>
      <c r="J6419" s="425"/>
      <c r="K6419"/>
      <c r="L6419"/>
      <c r="M6419"/>
      <c r="N6419"/>
      <c r="O6419"/>
      <c r="P6419"/>
      <c r="Q6419"/>
      <c r="R6419"/>
      <c r="S6419"/>
      <c r="T6419"/>
      <c r="U6419"/>
    </row>
    <row r="6420" spans="1:21" ht="15.75" customHeight="1">
      <c r="A6420"/>
      <c r="B6420"/>
      <c r="C6420"/>
      <c r="D6420"/>
      <c r="E6420"/>
      <c r="F6420"/>
      <c r="G6420"/>
      <c r="H6420"/>
      <c r="I6420" s="8"/>
      <c r="J6420" s="425"/>
      <c r="K6420"/>
      <c r="L6420"/>
      <c r="M6420"/>
      <c r="N6420"/>
      <c r="O6420"/>
      <c r="P6420"/>
      <c r="Q6420"/>
      <c r="R6420"/>
      <c r="S6420"/>
      <c r="T6420"/>
      <c r="U6420"/>
    </row>
    <row r="6421" spans="1:21" ht="15.75" customHeight="1">
      <c r="A6421"/>
      <c r="B6421"/>
      <c r="C6421"/>
      <c r="D6421"/>
      <c r="E6421"/>
      <c r="F6421"/>
      <c r="G6421"/>
      <c r="H6421"/>
      <c r="I6421" s="8"/>
      <c r="J6421" s="425"/>
      <c r="K6421"/>
      <c r="L6421"/>
      <c r="M6421"/>
      <c r="N6421"/>
      <c r="O6421"/>
      <c r="P6421"/>
      <c r="Q6421"/>
      <c r="R6421"/>
      <c r="S6421"/>
      <c r="T6421"/>
      <c r="U6421"/>
    </row>
    <row r="6422" spans="1:21" ht="15.75" customHeight="1">
      <c r="A6422"/>
      <c r="B6422"/>
      <c r="C6422"/>
      <c r="D6422"/>
      <c r="E6422"/>
      <c r="F6422"/>
      <c r="G6422"/>
      <c r="H6422"/>
      <c r="I6422" s="8"/>
      <c r="J6422" s="425"/>
      <c r="K6422"/>
      <c r="L6422"/>
      <c r="M6422"/>
      <c r="N6422"/>
      <c r="O6422"/>
      <c r="P6422"/>
      <c r="Q6422"/>
      <c r="R6422"/>
      <c r="S6422"/>
      <c r="T6422"/>
      <c r="U6422"/>
    </row>
    <row r="6423" spans="1:21" ht="15.75" customHeight="1">
      <c r="A6423"/>
      <c r="B6423"/>
      <c r="C6423"/>
      <c r="D6423"/>
      <c r="E6423"/>
      <c r="F6423"/>
      <c r="G6423"/>
      <c r="H6423"/>
      <c r="I6423" s="8"/>
      <c r="J6423" s="425"/>
      <c r="K6423"/>
      <c r="L6423"/>
      <c r="M6423"/>
      <c r="N6423"/>
      <c r="O6423"/>
      <c r="P6423"/>
      <c r="Q6423"/>
      <c r="R6423"/>
      <c r="S6423"/>
      <c r="T6423"/>
      <c r="U6423"/>
    </row>
    <row r="6424" spans="1:21" ht="15.75" customHeight="1">
      <c r="A6424"/>
      <c r="B6424"/>
      <c r="C6424"/>
      <c r="D6424"/>
      <c r="E6424"/>
      <c r="F6424"/>
      <c r="G6424"/>
      <c r="H6424"/>
      <c r="I6424" s="8"/>
      <c r="J6424" s="425"/>
      <c r="K6424"/>
      <c r="L6424"/>
      <c r="M6424"/>
      <c r="N6424"/>
      <c r="O6424"/>
      <c r="P6424"/>
      <c r="Q6424"/>
      <c r="R6424"/>
      <c r="S6424"/>
      <c r="T6424"/>
      <c r="U6424"/>
    </row>
    <row r="6425" spans="1:21" ht="15.75" customHeight="1">
      <c r="A6425"/>
      <c r="B6425"/>
      <c r="C6425"/>
      <c r="D6425"/>
      <c r="E6425"/>
      <c r="F6425"/>
      <c r="G6425"/>
      <c r="H6425"/>
      <c r="I6425" s="8"/>
      <c r="J6425" s="425"/>
      <c r="K6425"/>
      <c r="L6425"/>
      <c r="M6425"/>
      <c r="N6425"/>
      <c r="O6425"/>
      <c r="P6425"/>
      <c r="Q6425"/>
      <c r="R6425"/>
      <c r="S6425"/>
      <c r="T6425"/>
      <c r="U6425"/>
    </row>
    <row r="6426" spans="1:21" ht="15.75" customHeight="1">
      <c r="A6426"/>
      <c r="B6426"/>
      <c r="C6426"/>
      <c r="D6426"/>
      <c r="E6426"/>
      <c r="F6426"/>
      <c r="G6426"/>
      <c r="H6426"/>
      <c r="I6426" s="8"/>
      <c r="J6426" s="425"/>
      <c r="K6426"/>
      <c r="L6426"/>
      <c r="M6426"/>
      <c r="N6426"/>
      <c r="O6426"/>
      <c r="P6426"/>
      <c r="Q6426"/>
      <c r="R6426"/>
      <c r="S6426"/>
      <c r="T6426"/>
      <c r="U6426"/>
    </row>
    <row r="6427" spans="1:21" ht="15.75" customHeight="1">
      <c r="A6427"/>
      <c r="B6427"/>
      <c r="C6427"/>
      <c r="D6427"/>
      <c r="E6427"/>
      <c r="F6427"/>
      <c r="G6427"/>
      <c r="H6427"/>
      <c r="I6427" s="8"/>
      <c r="J6427" s="425"/>
      <c r="K6427"/>
      <c r="L6427"/>
      <c r="M6427"/>
      <c r="N6427"/>
      <c r="O6427"/>
      <c r="P6427"/>
      <c r="Q6427"/>
      <c r="R6427"/>
      <c r="S6427"/>
      <c r="T6427"/>
      <c r="U6427"/>
    </row>
    <row r="6428" spans="1:21" ht="15.75" customHeight="1">
      <c r="A6428"/>
      <c r="B6428"/>
      <c r="C6428"/>
      <c r="D6428"/>
      <c r="E6428"/>
      <c r="F6428"/>
      <c r="G6428"/>
      <c r="H6428"/>
      <c r="I6428" s="8"/>
      <c r="J6428" s="425"/>
      <c r="K6428"/>
      <c r="L6428"/>
      <c r="M6428"/>
      <c r="N6428"/>
      <c r="O6428"/>
      <c r="P6428"/>
      <c r="Q6428"/>
      <c r="R6428"/>
      <c r="S6428"/>
      <c r="T6428"/>
      <c r="U6428"/>
    </row>
    <row r="6429" spans="1:21" ht="15.75" customHeight="1">
      <c r="A6429"/>
      <c r="B6429"/>
      <c r="C6429"/>
      <c r="D6429"/>
      <c r="E6429"/>
      <c r="F6429"/>
      <c r="G6429"/>
      <c r="H6429"/>
      <c r="I6429" s="8"/>
      <c r="J6429" s="425"/>
      <c r="K6429"/>
      <c r="L6429"/>
      <c r="M6429"/>
      <c r="N6429"/>
      <c r="O6429"/>
      <c r="P6429"/>
      <c r="Q6429"/>
      <c r="R6429"/>
      <c r="S6429"/>
      <c r="T6429"/>
      <c r="U6429"/>
    </row>
    <row r="6430" spans="1:21" ht="15.75" customHeight="1">
      <c r="A6430"/>
      <c r="B6430"/>
      <c r="C6430"/>
      <c r="D6430"/>
      <c r="E6430"/>
      <c r="F6430"/>
      <c r="G6430"/>
      <c r="H6430"/>
      <c r="I6430" s="8"/>
      <c r="J6430" s="425"/>
      <c r="K6430"/>
      <c r="L6430"/>
      <c r="M6430"/>
      <c r="N6430"/>
      <c r="O6430"/>
      <c r="P6430"/>
      <c r="Q6430"/>
      <c r="R6430"/>
      <c r="S6430"/>
      <c r="T6430"/>
      <c r="U6430"/>
    </row>
    <row r="6431" spans="1:21" ht="15.75" customHeight="1">
      <c r="A6431"/>
      <c r="B6431"/>
      <c r="C6431"/>
      <c r="D6431"/>
      <c r="E6431"/>
      <c r="F6431"/>
      <c r="G6431"/>
      <c r="H6431"/>
      <c r="I6431" s="8"/>
      <c r="J6431" s="425"/>
      <c r="K6431"/>
      <c r="L6431"/>
      <c r="M6431"/>
      <c r="N6431"/>
      <c r="O6431"/>
      <c r="P6431"/>
      <c r="Q6431"/>
      <c r="R6431"/>
      <c r="S6431"/>
      <c r="T6431"/>
      <c r="U6431"/>
    </row>
    <row r="6432" spans="1:21" ht="15.75" customHeight="1">
      <c r="A6432"/>
      <c r="B6432"/>
      <c r="C6432"/>
      <c r="D6432"/>
      <c r="E6432"/>
      <c r="F6432"/>
      <c r="G6432"/>
      <c r="H6432"/>
      <c r="I6432" s="8"/>
      <c r="J6432" s="425"/>
      <c r="K6432"/>
      <c r="L6432"/>
      <c r="M6432"/>
      <c r="N6432"/>
      <c r="O6432"/>
      <c r="P6432"/>
      <c r="Q6432"/>
      <c r="R6432"/>
      <c r="S6432"/>
      <c r="T6432"/>
      <c r="U6432"/>
    </row>
    <row r="6433" spans="1:21" ht="15.75" customHeight="1">
      <c r="A6433"/>
      <c r="B6433"/>
      <c r="C6433"/>
      <c r="D6433"/>
      <c r="E6433"/>
      <c r="F6433"/>
      <c r="G6433"/>
      <c r="H6433"/>
      <c r="I6433" s="8"/>
      <c r="J6433" s="425"/>
      <c r="K6433"/>
      <c r="L6433"/>
      <c r="M6433"/>
      <c r="N6433"/>
      <c r="O6433"/>
      <c r="P6433"/>
      <c r="Q6433"/>
      <c r="R6433"/>
      <c r="S6433"/>
      <c r="T6433"/>
      <c r="U6433"/>
    </row>
    <row r="6434" spans="1:21" ht="15.75" customHeight="1">
      <c r="A6434"/>
      <c r="B6434"/>
      <c r="C6434"/>
      <c r="D6434"/>
      <c r="E6434"/>
      <c r="F6434"/>
      <c r="G6434"/>
      <c r="H6434"/>
      <c r="I6434" s="8"/>
      <c r="J6434" s="425"/>
      <c r="K6434"/>
      <c r="L6434"/>
      <c r="M6434"/>
      <c r="N6434"/>
      <c r="O6434"/>
      <c r="P6434"/>
      <c r="Q6434"/>
      <c r="R6434"/>
      <c r="S6434"/>
      <c r="T6434"/>
      <c r="U6434"/>
    </row>
    <row r="6435" spans="1:21" ht="15.75" customHeight="1">
      <c r="A6435"/>
      <c r="B6435"/>
      <c r="C6435"/>
      <c r="D6435"/>
      <c r="E6435"/>
      <c r="F6435"/>
      <c r="G6435"/>
      <c r="H6435"/>
      <c r="I6435" s="8"/>
      <c r="J6435" s="425"/>
      <c r="K6435"/>
      <c r="L6435"/>
      <c r="M6435"/>
      <c r="N6435"/>
      <c r="O6435"/>
      <c r="P6435"/>
      <c r="Q6435"/>
      <c r="R6435"/>
      <c r="S6435"/>
      <c r="T6435"/>
      <c r="U6435"/>
    </row>
    <row r="6436" spans="1:21" ht="15.75" customHeight="1">
      <c r="A6436"/>
      <c r="B6436"/>
      <c r="C6436"/>
      <c r="D6436"/>
      <c r="E6436"/>
      <c r="F6436"/>
      <c r="G6436"/>
      <c r="H6436"/>
      <c r="I6436" s="8"/>
      <c r="J6436" s="425"/>
      <c r="K6436"/>
      <c r="L6436"/>
      <c r="M6436"/>
      <c r="N6436"/>
      <c r="O6436"/>
      <c r="P6436"/>
      <c r="Q6436"/>
      <c r="R6436"/>
      <c r="S6436"/>
      <c r="T6436"/>
      <c r="U6436"/>
    </row>
    <row r="6437" spans="1:21" ht="15.75" customHeight="1">
      <c r="A6437"/>
      <c r="B6437"/>
      <c r="C6437"/>
      <c r="D6437"/>
      <c r="E6437"/>
      <c r="F6437"/>
      <c r="G6437"/>
      <c r="H6437"/>
      <c r="I6437" s="8"/>
      <c r="J6437" s="425"/>
      <c r="K6437"/>
      <c r="L6437"/>
      <c r="M6437"/>
      <c r="N6437"/>
      <c r="O6437"/>
      <c r="P6437"/>
      <c r="Q6437"/>
      <c r="R6437"/>
      <c r="S6437"/>
      <c r="T6437"/>
      <c r="U6437"/>
    </row>
    <row r="6438" spans="1:21" ht="15.75" customHeight="1">
      <c r="A6438"/>
      <c r="B6438"/>
      <c r="C6438"/>
      <c r="D6438"/>
      <c r="E6438"/>
      <c r="F6438"/>
      <c r="G6438"/>
      <c r="H6438"/>
      <c r="I6438" s="8"/>
      <c r="J6438" s="425"/>
      <c r="K6438"/>
      <c r="L6438"/>
      <c r="M6438"/>
      <c r="N6438"/>
      <c r="O6438"/>
      <c r="P6438"/>
      <c r="Q6438"/>
      <c r="R6438"/>
      <c r="S6438"/>
      <c r="T6438"/>
      <c r="U6438"/>
    </row>
    <row r="6439" spans="1:21" ht="15.75" customHeight="1">
      <c r="A6439"/>
      <c r="B6439"/>
      <c r="C6439"/>
      <c r="D6439"/>
      <c r="E6439"/>
      <c r="F6439"/>
      <c r="G6439"/>
      <c r="H6439"/>
      <c r="I6439" s="8"/>
      <c r="J6439" s="425"/>
      <c r="K6439"/>
      <c r="L6439"/>
      <c r="M6439"/>
      <c r="N6439"/>
      <c r="O6439"/>
      <c r="P6439"/>
      <c r="Q6439"/>
      <c r="R6439"/>
      <c r="S6439"/>
      <c r="T6439"/>
      <c r="U6439"/>
    </row>
    <row r="6440" spans="1:21" ht="15.75" customHeight="1">
      <c r="A6440"/>
      <c r="B6440"/>
      <c r="C6440"/>
      <c r="D6440"/>
      <c r="E6440"/>
      <c r="F6440"/>
      <c r="G6440"/>
      <c r="H6440"/>
      <c r="I6440" s="8"/>
      <c r="J6440" s="425"/>
      <c r="K6440"/>
      <c r="L6440"/>
      <c r="M6440"/>
      <c r="N6440"/>
      <c r="O6440"/>
      <c r="P6440"/>
      <c r="Q6440"/>
      <c r="R6440"/>
      <c r="S6440"/>
      <c r="T6440"/>
      <c r="U6440"/>
    </row>
    <row r="6441" spans="1:21" ht="15.75" customHeight="1">
      <c r="A6441"/>
      <c r="B6441"/>
      <c r="C6441"/>
      <c r="D6441"/>
      <c r="E6441"/>
      <c r="F6441"/>
      <c r="G6441"/>
      <c r="H6441"/>
      <c r="I6441" s="8"/>
      <c r="J6441" s="425"/>
      <c r="K6441"/>
      <c r="L6441"/>
      <c r="M6441"/>
      <c r="N6441"/>
      <c r="O6441"/>
      <c r="P6441"/>
      <c r="Q6441"/>
      <c r="R6441"/>
      <c r="S6441"/>
      <c r="T6441"/>
      <c r="U6441"/>
    </row>
    <row r="6442" spans="1:21" ht="15.75" customHeight="1">
      <c r="A6442"/>
      <c r="B6442"/>
      <c r="C6442"/>
      <c r="D6442"/>
      <c r="E6442"/>
      <c r="F6442"/>
      <c r="G6442"/>
      <c r="H6442"/>
      <c r="I6442" s="8"/>
      <c r="J6442" s="425"/>
      <c r="K6442"/>
      <c r="L6442"/>
      <c r="M6442"/>
      <c r="N6442"/>
      <c r="O6442"/>
      <c r="P6442"/>
      <c r="Q6442"/>
      <c r="R6442"/>
      <c r="S6442"/>
      <c r="T6442"/>
      <c r="U6442"/>
    </row>
    <row r="6443" spans="1:21" ht="15.75" customHeight="1">
      <c r="A6443"/>
      <c r="B6443"/>
      <c r="C6443"/>
      <c r="D6443"/>
      <c r="E6443"/>
      <c r="F6443"/>
      <c r="G6443"/>
      <c r="H6443"/>
      <c r="I6443" s="8"/>
      <c r="J6443" s="425"/>
      <c r="K6443"/>
      <c r="L6443"/>
      <c r="M6443"/>
      <c r="N6443"/>
      <c r="O6443"/>
      <c r="P6443"/>
      <c r="Q6443"/>
      <c r="R6443"/>
      <c r="S6443"/>
      <c r="T6443"/>
      <c r="U6443"/>
    </row>
    <row r="6444" spans="1:21" ht="15.75" customHeight="1">
      <c r="A6444"/>
      <c r="B6444"/>
      <c r="C6444"/>
      <c r="D6444"/>
      <c r="E6444"/>
      <c r="F6444"/>
      <c r="G6444"/>
      <c r="H6444"/>
      <c r="I6444" s="8"/>
      <c r="J6444" s="425"/>
      <c r="K6444"/>
      <c r="L6444"/>
      <c r="M6444"/>
      <c r="N6444"/>
      <c r="O6444"/>
      <c r="P6444"/>
      <c r="Q6444"/>
      <c r="R6444"/>
      <c r="S6444"/>
      <c r="T6444"/>
      <c r="U6444"/>
    </row>
    <row r="6445" spans="1:21" ht="15.75" customHeight="1">
      <c r="A6445"/>
      <c r="B6445"/>
      <c r="C6445"/>
      <c r="D6445"/>
      <c r="E6445"/>
      <c r="F6445"/>
      <c r="G6445"/>
      <c r="H6445"/>
      <c r="I6445" s="8"/>
      <c r="J6445" s="425"/>
      <c r="K6445"/>
      <c r="L6445"/>
      <c r="M6445"/>
      <c r="N6445"/>
      <c r="O6445"/>
      <c r="P6445"/>
      <c r="Q6445"/>
      <c r="R6445"/>
      <c r="S6445"/>
      <c r="T6445"/>
      <c r="U6445"/>
    </row>
    <row r="6446" spans="1:21" ht="15.75" customHeight="1">
      <c r="A6446"/>
      <c r="B6446"/>
      <c r="C6446"/>
      <c r="D6446"/>
      <c r="E6446"/>
      <c r="F6446"/>
      <c r="G6446"/>
      <c r="H6446"/>
      <c r="I6446" s="8"/>
      <c r="J6446" s="425"/>
      <c r="K6446"/>
      <c r="L6446"/>
      <c r="M6446"/>
      <c r="N6446"/>
      <c r="O6446"/>
      <c r="P6446"/>
      <c r="Q6446"/>
      <c r="R6446"/>
      <c r="S6446"/>
      <c r="T6446"/>
      <c r="U6446"/>
    </row>
    <row r="6447" spans="1:21" ht="15.75" customHeight="1">
      <c r="A6447"/>
      <c r="B6447"/>
      <c r="C6447"/>
      <c r="D6447"/>
      <c r="E6447"/>
      <c r="F6447"/>
      <c r="G6447"/>
      <c r="H6447"/>
      <c r="I6447" s="8"/>
      <c r="J6447" s="425"/>
      <c r="K6447"/>
      <c r="L6447"/>
      <c r="M6447"/>
      <c r="N6447"/>
      <c r="O6447"/>
      <c r="P6447"/>
      <c r="Q6447"/>
      <c r="R6447"/>
      <c r="S6447"/>
      <c r="T6447"/>
      <c r="U6447"/>
    </row>
    <row r="6448" spans="1:21" ht="15.75" customHeight="1">
      <c r="A6448"/>
      <c r="B6448"/>
      <c r="C6448"/>
      <c r="D6448"/>
      <c r="E6448"/>
      <c r="F6448"/>
      <c r="G6448"/>
      <c r="H6448"/>
      <c r="I6448" s="8"/>
      <c r="J6448" s="425"/>
      <c r="K6448"/>
      <c r="L6448"/>
      <c r="M6448"/>
      <c r="N6448"/>
      <c r="O6448"/>
      <c r="P6448"/>
      <c r="Q6448"/>
      <c r="R6448"/>
      <c r="S6448"/>
      <c r="T6448"/>
      <c r="U6448"/>
    </row>
    <row r="6449" spans="1:21" ht="15.75" customHeight="1">
      <c r="A6449"/>
      <c r="B6449"/>
      <c r="C6449"/>
      <c r="D6449"/>
      <c r="E6449"/>
      <c r="F6449"/>
      <c r="G6449"/>
      <c r="H6449"/>
      <c r="I6449" s="8"/>
      <c r="J6449" s="425"/>
      <c r="K6449"/>
      <c r="L6449"/>
      <c r="M6449"/>
      <c r="N6449"/>
      <c r="O6449"/>
      <c r="P6449"/>
      <c r="Q6449"/>
      <c r="R6449"/>
      <c r="S6449"/>
      <c r="T6449"/>
      <c r="U6449"/>
    </row>
    <row r="6450" spans="1:21" ht="15.75" customHeight="1">
      <c r="A6450"/>
      <c r="B6450"/>
      <c r="C6450"/>
      <c r="D6450"/>
      <c r="E6450"/>
      <c r="F6450"/>
      <c r="G6450"/>
      <c r="H6450"/>
      <c r="I6450" s="8"/>
      <c r="J6450" s="425"/>
      <c r="K6450"/>
      <c r="L6450"/>
      <c r="M6450"/>
      <c r="N6450"/>
      <c r="O6450"/>
      <c r="P6450"/>
      <c r="Q6450"/>
      <c r="R6450"/>
      <c r="S6450"/>
      <c r="T6450"/>
      <c r="U6450"/>
    </row>
    <row r="6451" spans="1:21" ht="15.75" customHeight="1">
      <c r="A6451"/>
      <c r="B6451"/>
      <c r="C6451"/>
      <c r="D6451"/>
      <c r="E6451"/>
      <c r="F6451"/>
      <c r="G6451"/>
      <c r="H6451"/>
      <c r="I6451" s="8"/>
      <c r="J6451" s="425"/>
      <c r="K6451"/>
      <c r="L6451"/>
      <c r="M6451"/>
      <c r="N6451"/>
      <c r="O6451"/>
      <c r="P6451"/>
      <c r="Q6451"/>
      <c r="R6451"/>
      <c r="S6451"/>
      <c r="T6451"/>
      <c r="U6451"/>
    </row>
    <row r="6452" spans="1:21" ht="15.75" customHeight="1">
      <c r="A6452"/>
      <c r="B6452"/>
      <c r="C6452"/>
      <c r="D6452"/>
      <c r="E6452"/>
      <c r="F6452"/>
      <c r="G6452"/>
      <c r="H6452"/>
      <c r="I6452" s="8"/>
      <c r="J6452" s="425"/>
      <c r="K6452"/>
      <c r="L6452"/>
      <c r="M6452"/>
      <c r="N6452"/>
      <c r="O6452"/>
      <c r="P6452"/>
      <c r="Q6452"/>
      <c r="R6452"/>
      <c r="S6452"/>
      <c r="T6452"/>
      <c r="U6452"/>
    </row>
    <row r="6453" spans="1:21" ht="15.75" customHeight="1">
      <c r="A6453"/>
      <c r="B6453"/>
      <c r="C6453"/>
      <c r="D6453"/>
      <c r="E6453"/>
      <c r="F6453"/>
      <c r="G6453"/>
      <c r="H6453"/>
      <c r="I6453" s="8"/>
      <c r="J6453" s="425"/>
      <c r="K6453"/>
      <c r="L6453"/>
      <c r="M6453"/>
      <c r="N6453"/>
      <c r="O6453"/>
      <c r="P6453"/>
      <c r="Q6453"/>
      <c r="R6453"/>
      <c r="S6453"/>
      <c r="T6453"/>
      <c r="U6453"/>
    </row>
    <row r="6454" spans="1:21" ht="15.75" customHeight="1">
      <c r="A6454"/>
      <c r="B6454"/>
      <c r="C6454"/>
      <c r="D6454"/>
      <c r="E6454"/>
      <c r="F6454"/>
      <c r="G6454"/>
      <c r="H6454"/>
      <c r="I6454" s="8"/>
      <c r="J6454" s="425"/>
      <c r="K6454"/>
      <c r="L6454"/>
      <c r="M6454"/>
      <c r="N6454"/>
      <c r="O6454"/>
      <c r="P6454"/>
      <c r="Q6454"/>
      <c r="R6454"/>
      <c r="S6454"/>
      <c r="T6454"/>
      <c r="U6454"/>
    </row>
    <row r="6455" spans="1:21" ht="15.75" customHeight="1">
      <c r="A6455"/>
      <c r="B6455"/>
      <c r="C6455"/>
      <c r="D6455"/>
      <c r="E6455"/>
      <c r="F6455"/>
      <c r="G6455"/>
      <c r="H6455"/>
      <c r="I6455" s="8"/>
      <c r="J6455" s="425"/>
      <c r="K6455"/>
      <c r="L6455"/>
      <c r="M6455"/>
      <c r="N6455"/>
      <c r="O6455"/>
      <c r="P6455"/>
      <c r="Q6455"/>
      <c r="R6455"/>
      <c r="S6455"/>
      <c r="T6455"/>
      <c r="U6455"/>
    </row>
    <row r="6456" spans="1:21" ht="15.75" customHeight="1">
      <c r="A6456"/>
      <c r="B6456"/>
      <c r="C6456"/>
      <c r="D6456"/>
      <c r="E6456"/>
      <c r="F6456"/>
      <c r="G6456"/>
      <c r="H6456"/>
      <c r="I6456" s="8"/>
      <c r="J6456" s="425"/>
      <c r="K6456"/>
      <c r="L6456"/>
      <c r="M6456"/>
      <c r="N6456"/>
      <c r="O6456"/>
      <c r="P6456"/>
      <c r="Q6456"/>
      <c r="R6456"/>
      <c r="S6456"/>
      <c r="T6456"/>
      <c r="U6456"/>
    </row>
    <row r="6457" spans="1:21" ht="15.75" customHeight="1">
      <c r="A6457"/>
      <c r="B6457"/>
      <c r="C6457"/>
      <c r="D6457"/>
      <c r="E6457"/>
      <c r="F6457"/>
      <c r="G6457"/>
      <c r="H6457"/>
      <c r="I6457" s="8"/>
      <c r="J6457" s="425"/>
      <c r="K6457"/>
      <c r="L6457"/>
      <c r="M6457"/>
      <c r="N6457"/>
      <c r="O6457"/>
      <c r="P6457"/>
      <c r="Q6457"/>
      <c r="R6457"/>
      <c r="S6457"/>
      <c r="T6457"/>
      <c r="U6457"/>
    </row>
    <row r="6458" spans="1:21" ht="15.75" customHeight="1">
      <c r="A6458"/>
      <c r="B6458"/>
      <c r="C6458"/>
      <c r="D6458"/>
      <c r="E6458"/>
      <c r="F6458"/>
      <c r="G6458"/>
      <c r="H6458"/>
      <c r="I6458" s="8"/>
      <c r="J6458" s="425"/>
      <c r="K6458"/>
      <c r="L6458"/>
      <c r="M6458"/>
      <c r="N6458"/>
      <c r="O6458"/>
      <c r="P6458"/>
      <c r="Q6458"/>
      <c r="R6458"/>
      <c r="S6458"/>
      <c r="T6458"/>
      <c r="U6458"/>
    </row>
    <row r="6459" spans="1:21" ht="15.75" customHeight="1">
      <c r="A6459"/>
      <c r="B6459"/>
      <c r="C6459"/>
      <c r="D6459"/>
      <c r="E6459"/>
      <c r="F6459"/>
      <c r="G6459"/>
      <c r="H6459"/>
      <c r="I6459" s="8"/>
      <c r="J6459" s="425"/>
      <c r="K6459"/>
      <c r="L6459"/>
      <c r="M6459"/>
      <c r="N6459"/>
      <c r="O6459"/>
      <c r="P6459"/>
      <c r="Q6459"/>
      <c r="R6459"/>
      <c r="S6459"/>
      <c r="T6459"/>
      <c r="U6459"/>
    </row>
    <row r="6460" spans="1:21" ht="15.75" customHeight="1">
      <c r="A6460"/>
      <c r="B6460"/>
      <c r="C6460"/>
      <c r="D6460"/>
      <c r="E6460"/>
      <c r="F6460"/>
      <c r="G6460"/>
      <c r="H6460"/>
      <c r="I6460" s="8"/>
      <c r="J6460" s="425"/>
      <c r="K6460"/>
      <c r="L6460"/>
      <c r="M6460"/>
      <c r="N6460"/>
      <c r="O6460"/>
      <c r="P6460"/>
      <c r="Q6460"/>
      <c r="R6460"/>
      <c r="S6460"/>
      <c r="T6460"/>
      <c r="U6460"/>
    </row>
    <row r="6461" spans="1:21" ht="15.75" customHeight="1">
      <c r="A6461"/>
      <c r="B6461"/>
      <c r="C6461"/>
      <c r="D6461"/>
      <c r="E6461"/>
      <c r="F6461"/>
      <c r="G6461"/>
      <c r="H6461"/>
      <c r="I6461" s="8"/>
      <c r="J6461" s="425"/>
      <c r="K6461"/>
      <c r="L6461"/>
      <c r="M6461"/>
      <c r="N6461"/>
      <c r="O6461"/>
      <c r="P6461"/>
      <c r="Q6461"/>
      <c r="R6461"/>
      <c r="S6461"/>
      <c r="T6461"/>
      <c r="U6461"/>
    </row>
    <row r="6462" spans="1:21" ht="15.75" customHeight="1">
      <c r="A6462"/>
      <c r="B6462"/>
      <c r="C6462"/>
      <c r="D6462"/>
      <c r="E6462"/>
      <c r="F6462"/>
      <c r="G6462"/>
      <c r="H6462"/>
      <c r="I6462" s="8"/>
      <c r="J6462" s="425"/>
      <c r="K6462"/>
      <c r="L6462"/>
      <c r="M6462"/>
      <c r="N6462"/>
      <c r="O6462"/>
      <c r="P6462"/>
      <c r="Q6462"/>
      <c r="R6462"/>
      <c r="S6462"/>
      <c r="T6462"/>
      <c r="U6462"/>
    </row>
    <row r="6463" spans="1:21" ht="15.75" customHeight="1">
      <c r="A6463"/>
      <c r="B6463"/>
      <c r="C6463"/>
      <c r="D6463"/>
      <c r="E6463"/>
      <c r="F6463"/>
      <c r="G6463"/>
      <c r="H6463"/>
      <c r="I6463" s="8"/>
      <c r="J6463" s="425"/>
      <c r="K6463"/>
      <c r="L6463"/>
      <c r="M6463"/>
      <c r="N6463"/>
      <c r="O6463"/>
      <c r="P6463"/>
      <c r="Q6463"/>
      <c r="R6463"/>
      <c r="S6463"/>
      <c r="T6463"/>
      <c r="U6463"/>
    </row>
    <row r="6464" spans="1:21" ht="15.75" customHeight="1">
      <c r="A6464"/>
      <c r="B6464"/>
      <c r="C6464"/>
      <c r="D6464"/>
      <c r="E6464"/>
      <c r="F6464"/>
      <c r="G6464"/>
      <c r="H6464"/>
      <c r="I6464" s="8"/>
      <c r="J6464" s="425"/>
      <c r="K6464"/>
      <c r="L6464"/>
      <c r="M6464"/>
      <c r="N6464"/>
      <c r="O6464"/>
      <c r="P6464"/>
      <c r="Q6464"/>
      <c r="R6464"/>
      <c r="S6464"/>
      <c r="T6464"/>
      <c r="U6464"/>
    </row>
    <row r="6465" spans="1:21" ht="15.75" customHeight="1">
      <c r="A6465"/>
      <c r="B6465"/>
      <c r="C6465"/>
      <c r="D6465"/>
      <c r="E6465"/>
      <c r="F6465"/>
      <c r="G6465"/>
      <c r="H6465"/>
      <c r="I6465" s="8"/>
      <c r="J6465" s="425"/>
      <c r="K6465"/>
      <c r="L6465"/>
      <c r="M6465"/>
      <c r="N6465"/>
      <c r="O6465"/>
      <c r="P6465"/>
      <c r="Q6465"/>
      <c r="R6465"/>
      <c r="S6465"/>
      <c r="T6465"/>
      <c r="U6465"/>
    </row>
    <row r="6466" spans="1:21" ht="15.75" customHeight="1">
      <c r="A6466"/>
      <c r="B6466"/>
      <c r="C6466"/>
      <c r="D6466"/>
      <c r="E6466"/>
      <c r="F6466"/>
      <c r="G6466"/>
      <c r="H6466"/>
      <c r="I6466" s="8"/>
      <c r="J6466" s="425"/>
      <c r="K6466"/>
      <c r="L6466"/>
      <c r="M6466"/>
      <c r="N6466"/>
      <c r="O6466"/>
      <c r="P6466"/>
      <c r="Q6466"/>
      <c r="R6466"/>
      <c r="S6466"/>
      <c r="T6466"/>
      <c r="U6466"/>
    </row>
    <row r="6467" spans="1:21" ht="15.75" customHeight="1">
      <c r="A6467"/>
      <c r="B6467"/>
      <c r="C6467"/>
      <c r="D6467"/>
      <c r="E6467"/>
      <c r="F6467"/>
      <c r="G6467"/>
      <c r="H6467"/>
      <c r="I6467" s="8"/>
      <c r="J6467" s="425"/>
      <c r="K6467"/>
      <c r="L6467"/>
      <c r="M6467"/>
      <c r="N6467"/>
      <c r="O6467"/>
      <c r="P6467"/>
      <c r="Q6467"/>
      <c r="R6467"/>
      <c r="S6467"/>
      <c r="T6467"/>
      <c r="U6467"/>
    </row>
    <row r="6468" spans="1:21" ht="15.75" customHeight="1">
      <c r="A6468"/>
      <c r="B6468"/>
      <c r="C6468"/>
      <c r="D6468"/>
      <c r="E6468"/>
      <c r="F6468"/>
      <c r="G6468"/>
      <c r="H6468"/>
      <c r="I6468" s="8"/>
      <c r="J6468" s="425"/>
      <c r="K6468"/>
      <c r="L6468"/>
      <c r="M6468"/>
      <c r="N6468"/>
      <c r="O6468"/>
      <c r="P6468"/>
      <c r="Q6468"/>
      <c r="R6468"/>
      <c r="S6468"/>
      <c r="T6468"/>
      <c r="U6468"/>
    </row>
    <row r="6469" spans="1:21" ht="15.75" customHeight="1">
      <c r="A6469"/>
      <c r="B6469"/>
      <c r="C6469"/>
      <c r="D6469"/>
      <c r="E6469"/>
      <c r="F6469"/>
      <c r="G6469"/>
      <c r="H6469"/>
      <c r="I6469" s="8"/>
      <c r="J6469" s="425"/>
      <c r="K6469"/>
      <c r="L6469"/>
      <c r="M6469"/>
      <c r="N6469"/>
      <c r="O6469"/>
      <c r="P6469"/>
      <c r="Q6469"/>
      <c r="R6469"/>
      <c r="S6469"/>
      <c r="T6469"/>
      <c r="U6469"/>
    </row>
    <row r="6470" spans="1:21" ht="15.75" customHeight="1">
      <c r="A6470"/>
      <c r="B6470"/>
      <c r="C6470"/>
      <c r="D6470"/>
      <c r="E6470"/>
      <c r="F6470"/>
      <c r="G6470"/>
      <c r="H6470"/>
      <c r="I6470" s="8"/>
      <c r="J6470" s="425"/>
      <c r="K6470"/>
      <c r="L6470"/>
      <c r="M6470"/>
      <c r="N6470"/>
      <c r="O6470"/>
      <c r="P6470"/>
      <c r="Q6470"/>
      <c r="R6470"/>
      <c r="S6470"/>
      <c r="T6470"/>
      <c r="U6470"/>
    </row>
    <row r="6471" spans="1:21" ht="15.75" customHeight="1">
      <c r="A6471"/>
      <c r="B6471"/>
      <c r="C6471"/>
      <c r="D6471"/>
      <c r="E6471"/>
      <c r="F6471"/>
      <c r="G6471"/>
      <c r="H6471"/>
      <c r="I6471" s="8"/>
      <c r="J6471" s="425"/>
      <c r="K6471"/>
      <c r="L6471"/>
      <c r="M6471"/>
      <c r="N6471"/>
      <c r="O6471"/>
      <c r="P6471"/>
      <c r="Q6471"/>
      <c r="R6471"/>
      <c r="S6471"/>
      <c r="T6471"/>
      <c r="U6471"/>
    </row>
    <row r="6472" spans="1:21" ht="15.75" customHeight="1">
      <c r="A6472"/>
      <c r="B6472"/>
      <c r="C6472"/>
      <c r="D6472"/>
      <c r="E6472"/>
      <c r="F6472"/>
      <c r="G6472"/>
      <c r="H6472"/>
      <c r="I6472" s="8"/>
      <c r="J6472" s="425"/>
      <c r="K6472"/>
      <c r="L6472"/>
      <c r="M6472"/>
      <c r="N6472"/>
      <c r="O6472"/>
      <c r="P6472"/>
      <c r="Q6472"/>
      <c r="R6472"/>
      <c r="S6472"/>
      <c r="T6472"/>
      <c r="U6472"/>
    </row>
    <row r="6473" spans="1:21" ht="15.75" customHeight="1">
      <c r="A6473"/>
      <c r="B6473"/>
      <c r="C6473"/>
      <c r="D6473"/>
      <c r="E6473"/>
      <c r="F6473"/>
      <c r="G6473"/>
      <c r="H6473"/>
      <c r="I6473" s="8"/>
      <c r="J6473" s="425"/>
      <c r="K6473"/>
      <c r="L6473"/>
      <c r="M6473"/>
      <c r="N6473"/>
      <c r="O6473"/>
      <c r="P6473"/>
      <c r="Q6473"/>
      <c r="R6473"/>
      <c r="S6473"/>
      <c r="T6473"/>
      <c r="U6473"/>
    </row>
    <row r="6474" spans="1:21" ht="15.75" customHeight="1">
      <c r="A6474"/>
      <c r="B6474"/>
      <c r="C6474"/>
      <c r="D6474"/>
      <c r="E6474"/>
      <c r="F6474"/>
      <c r="G6474"/>
      <c r="H6474"/>
      <c r="I6474" s="8"/>
      <c r="J6474" s="425"/>
      <c r="K6474"/>
      <c r="L6474"/>
      <c r="M6474"/>
      <c r="N6474"/>
      <c r="O6474"/>
      <c r="P6474"/>
      <c r="Q6474"/>
      <c r="R6474"/>
      <c r="S6474"/>
      <c r="T6474"/>
      <c r="U6474"/>
    </row>
    <row r="6475" spans="1:21" ht="15.75" customHeight="1">
      <c r="A6475"/>
      <c r="B6475"/>
      <c r="C6475"/>
      <c r="D6475"/>
      <c r="E6475"/>
      <c r="F6475"/>
      <c r="G6475"/>
      <c r="H6475"/>
      <c r="I6475" s="8"/>
      <c r="J6475" s="425"/>
      <c r="K6475"/>
      <c r="L6475"/>
      <c r="M6475"/>
      <c r="N6475"/>
      <c r="O6475"/>
      <c r="P6475"/>
      <c r="Q6475"/>
      <c r="R6475"/>
      <c r="S6475"/>
      <c r="T6475"/>
      <c r="U6475"/>
    </row>
    <row r="6476" spans="1:21" ht="15.75" customHeight="1">
      <c r="A6476"/>
      <c r="B6476"/>
      <c r="C6476"/>
      <c r="D6476"/>
      <c r="E6476"/>
      <c r="F6476"/>
      <c r="G6476"/>
      <c r="H6476"/>
      <c r="I6476" s="8"/>
      <c r="J6476" s="425"/>
      <c r="K6476"/>
      <c r="L6476"/>
      <c r="M6476"/>
      <c r="N6476"/>
      <c r="O6476"/>
      <c r="P6476"/>
      <c r="Q6476"/>
      <c r="R6476"/>
      <c r="S6476"/>
      <c r="T6476"/>
      <c r="U6476"/>
    </row>
    <row r="6477" spans="1:21" ht="15.75" customHeight="1">
      <c r="A6477"/>
      <c r="B6477"/>
      <c r="C6477"/>
      <c r="D6477"/>
      <c r="E6477"/>
      <c r="F6477"/>
      <c r="G6477"/>
      <c r="H6477"/>
      <c r="I6477" s="8"/>
      <c r="J6477" s="425"/>
      <c r="K6477"/>
      <c r="L6477"/>
      <c r="M6477"/>
      <c r="N6477"/>
      <c r="O6477"/>
      <c r="P6477"/>
      <c r="Q6477"/>
      <c r="R6477"/>
      <c r="S6477"/>
      <c r="T6477"/>
      <c r="U6477"/>
    </row>
    <row r="6478" spans="1:21" ht="15.75" customHeight="1">
      <c r="A6478"/>
      <c r="B6478"/>
      <c r="C6478"/>
      <c r="D6478"/>
      <c r="E6478"/>
      <c r="F6478"/>
      <c r="G6478"/>
      <c r="H6478"/>
      <c r="I6478" s="8"/>
      <c r="J6478" s="425"/>
      <c r="K6478"/>
      <c r="L6478"/>
      <c r="M6478"/>
      <c r="N6478"/>
      <c r="O6478"/>
      <c r="P6478"/>
      <c r="Q6478"/>
      <c r="R6478"/>
      <c r="S6478"/>
      <c r="T6478"/>
      <c r="U6478"/>
    </row>
    <row r="6479" spans="1:21" ht="15.75" customHeight="1">
      <c r="A6479"/>
      <c r="B6479"/>
      <c r="C6479"/>
      <c r="D6479"/>
      <c r="E6479"/>
      <c r="F6479"/>
      <c r="G6479"/>
      <c r="H6479"/>
      <c r="I6479" s="8"/>
      <c r="J6479" s="425"/>
      <c r="K6479"/>
      <c r="L6479"/>
      <c r="M6479"/>
      <c r="N6479"/>
      <c r="O6479"/>
      <c r="P6479"/>
      <c r="Q6479"/>
      <c r="R6479"/>
      <c r="S6479"/>
      <c r="T6479"/>
      <c r="U6479"/>
    </row>
    <row r="6480" spans="1:21" ht="15.75" customHeight="1">
      <c r="A6480"/>
      <c r="B6480"/>
      <c r="C6480"/>
      <c r="D6480"/>
      <c r="E6480"/>
      <c r="F6480"/>
      <c r="G6480"/>
      <c r="H6480"/>
      <c r="I6480" s="8"/>
      <c r="J6480" s="425"/>
      <c r="K6480"/>
      <c r="L6480"/>
      <c r="M6480"/>
      <c r="N6480"/>
      <c r="O6480"/>
      <c r="P6480"/>
      <c r="Q6480"/>
      <c r="R6480"/>
      <c r="S6480"/>
      <c r="T6480"/>
      <c r="U6480"/>
    </row>
    <row r="6481" spans="1:21" ht="15.75" customHeight="1">
      <c r="A6481"/>
      <c r="B6481"/>
      <c r="C6481"/>
      <c r="D6481"/>
      <c r="E6481"/>
      <c r="F6481"/>
      <c r="G6481"/>
      <c r="H6481"/>
      <c r="I6481" s="8"/>
      <c r="J6481" s="425"/>
      <c r="K6481"/>
      <c r="L6481"/>
      <c r="M6481"/>
      <c r="N6481"/>
      <c r="O6481"/>
      <c r="P6481"/>
      <c r="Q6481"/>
      <c r="R6481"/>
      <c r="S6481"/>
      <c r="T6481"/>
      <c r="U6481"/>
    </row>
    <row r="6482" spans="1:21" ht="15.75" customHeight="1">
      <c r="A6482"/>
      <c r="B6482"/>
      <c r="C6482"/>
      <c r="D6482"/>
      <c r="E6482"/>
      <c r="F6482"/>
      <c r="G6482"/>
      <c r="H6482"/>
      <c r="I6482" s="8"/>
      <c r="J6482" s="425"/>
      <c r="K6482"/>
      <c r="L6482"/>
      <c r="M6482"/>
      <c r="N6482"/>
      <c r="O6482"/>
      <c r="P6482"/>
      <c r="Q6482"/>
      <c r="R6482"/>
      <c r="S6482"/>
      <c r="T6482"/>
      <c r="U6482"/>
    </row>
    <row r="6483" spans="1:21" ht="15.75" customHeight="1">
      <c r="A6483"/>
      <c r="B6483"/>
      <c r="C6483"/>
      <c r="D6483"/>
      <c r="E6483"/>
      <c r="F6483"/>
      <c r="G6483"/>
      <c r="H6483"/>
      <c r="I6483" s="8"/>
      <c r="J6483" s="425"/>
      <c r="K6483"/>
      <c r="L6483"/>
      <c r="M6483"/>
      <c r="N6483"/>
      <c r="O6483"/>
      <c r="P6483"/>
      <c r="Q6483"/>
      <c r="R6483"/>
      <c r="S6483"/>
      <c r="T6483"/>
      <c r="U6483"/>
    </row>
    <row r="6484" spans="1:21" ht="15.75" customHeight="1">
      <c r="A6484"/>
      <c r="B6484"/>
      <c r="C6484"/>
      <c r="D6484"/>
      <c r="E6484"/>
      <c r="F6484"/>
      <c r="G6484"/>
      <c r="H6484"/>
      <c r="I6484" s="8"/>
      <c r="J6484" s="425"/>
      <c r="K6484"/>
      <c r="L6484"/>
      <c r="M6484"/>
      <c r="N6484"/>
      <c r="O6484"/>
      <c r="P6484"/>
      <c r="Q6484"/>
      <c r="R6484"/>
      <c r="S6484"/>
      <c r="T6484"/>
      <c r="U6484"/>
    </row>
    <row r="6485" spans="1:21" ht="15.75" customHeight="1">
      <c r="A6485"/>
      <c r="B6485"/>
      <c r="C6485"/>
      <c r="D6485"/>
      <c r="E6485"/>
      <c r="F6485"/>
      <c r="G6485"/>
      <c r="H6485"/>
      <c r="I6485" s="8"/>
      <c r="J6485" s="425"/>
      <c r="K6485"/>
      <c r="L6485"/>
      <c r="M6485"/>
      <c r="N6485"/>
      <c r="O6485"/>
      <c r="P6485"/>
      <c r="Q6485"/>
      <c r="R6485"/>
      <c r="S6485"/>
      <c r="T6485"/>
      <c r="U6485"/>
    </row>
    <row r="6486" spans="1:21" ht="15.75" customHeight="1">
      <c r="A6486"/>
      <c r="B6486"/>
      <c r="C6486"/>
      <c r="D6486"/>
      <c r="E6486"/>
      <c r="F6486"/>
      <c r="G6486"/>
      <c r="H6486"/>
      <c r="I6486" s="8"/>
      <c r="J6486" s="425"/>
      <c r="K6486"/>
      <c r="L6486"/>
      <c r="M6486"/>
      <c r="N6486"/>
      <c r="O6486"/>
      <c r="P6486"/>
      <c r="Q6486"/>
      <c r="R6486"/>
      <c r="S6486"/>
      <c r="T6486"/>
      <c r="U6486"/>
    </row>
    <row r="6487" spans="1:21" ht="15.75" customHeight="1">
      <c r="A6487"/>
      <c r="B6487"/>
      <c r="C6487"/>
      <c r="D6487"/>
      <c r="E6487"/>
      <c r="F6487"/>
      <c r="G6487"/>
      <c r="H6487"/>
      <c r="I6487" s="8"/>
      <c r="J6487" s="425"/>
      <c r="K6487"/>
      <c r="L6487"/>
      <c r="M6487"/>
      <c r="N6487"/>
      <c r="O6487"/>
      <c r="P6487"/>
      <c r="Q6487"/>
      <c r="R6487"/>
      <c r="S6487"/>
      <c r="T6487"/>
      <c r="U6487"/>
    </row>
    <row r="6488" spans="1:21" ht="15.75" customHeight="1">
      <c r="A6488"/>
      <c r="B6488"/>
      <c r="C6488"/>
      <c r="D6488"/>
      <c r="E6488"/>
      <c r="F6488"/>
      <c r="G6488"/>
      <c r="H6488"/>
      <c r="I6488" s="8"/>
      <c r="J6488" s="425"/>
      <c r="K6488"/>
      <c r="L6488"/>
      <c r="M6488"/>
      <c r="N6488"/>
      <c r="O6488"/>
      <c r="P6488"/>
      <c r="Q6488"/>
      <c r="R6488"/>
      <c r="S6488"/>
      <c r="T6488"/>
      <c r="U6488"/>
    </row>
    <row r="6489" spans="1:21" ht="15.75" customHeight="1">
      <c r="A6489"/>
      <c r="B6489"/>
      <c r="C6489"/>
      <c r="D6489"/>
      <c r="E6489"/>
      <c r="F6489"/>
      <c r="G6489"/>
      <c r="H6489"/>
      <c r="I6489" s="8"/>
      <c r="J6489" s="425"/>
      <c r="K6489"/>
      <c r="L6489"/>
      <c r="M6489"/>
      <c r="N6489"/>
      <c r="O6489"/>
      <c r="P6489"/>
      <c r="Q6489"/>
      <c r="R6489"/>
      <c r="S6489"/>
      <c r="T6489"/>
      <c r="U6489"/>
    </row>
    <row r="6490" spans="1:21" ht="15.75" customHeight="1">
      <c r="A6490"/>
      <c r="B6490"/>
      <c r="C6490"/>
      <c r="D6490"/>
      <c r="E6490"/>
      <c r="F6490"/>
      <c r="G6490"/>
      <c r="H6490"/>
      <c r="I6490" s="8"/>
      <c r="J6490" s="425"/>
      <c r="K6490"/>
      <c r="L6490"/>
      <c r="M6490"/>
      <c r="N6490"/>
      <c r="O6490"/>
      <c r="P6490"/>
      <c r="Q6490"/>
      <c r="R6490"/>
      <c r="S6490"/>
      <c r="T6490"/>
      <c r="U6490"/>
    </row>
    <row r="6491" spans="1:21" ht="15.75" customHeight="1">
      <c r="A6491"/>
      <c r="B6491"/>
      <c r="C6491"/>
      <c r="D6491"/>
      <c r="E6491"/>
      <c r="F6491"/>
      <c r="G6491"/>
      <c r="H6491"/>
      <c r="I6491" s="8"/>
      <c r="J6491" s="425"/>
      <c r="K6491"/>
      <c r="L6491"/>
      <c r="M6491"/>
      <c r="N6491"/>
      <c r="O6491"/>
      <c r="P6491"/>
      <c r="Q6491"/>
      <c r="R6491"/>
      <c r="S6491"/>
      <c r="T6491"/>
      <c r="U6491"/>
    </row>
    <row r="6492" spans="1:21" ht="15.75" customHeight="1">
      <c r="A6492"/>
      <c r="B6492"/>
      <c r="C6492"/>
      <c r="D6492"/>
      <c r="E6492"/>
      <c r="F6492"/>
      <c r="G6492"/>
      <c r="H6492"/>
      <c r="I6492" s="8"/>
      <c r="J6492" s="425"/>
      <c r="K6492"/>
      <c r="L6492"/>
      <c r="M6492"/>
      <c r="N6492"/>
      <c r="O6492"/>
      <c r="P6492"/>
      <c r="Q6492"/>
      <c r="R6492"/>
      <c r="S6492"/>
      <c r="T6492"/>
      <c r="U6492"/>
    </row>
    <row r="6493" spans="1:21" ht="15.75" customHeight="1">
      <c r="A6493"/>
      <c r="B6493"/>
      <c r="C6493"/>
      <c r="D6493"/>
      <c r="E6493"/>
      <c r="F6493"/>
      <c r="G6493"/>
      <c r="H6493"/>
      <c r="I6493" s="8"/>
      <c r="J6493" s="425"/>
      <c r="K6493"/>
      <c r="L6493"/>
      <c r="M6493"/>
      <c r="N6493"/>
      <c r="O6493"/>
      <c r="P6493"/>
      <c r="Q6493"/>
      <c r="R6493"/>
      <c r="S6493"/>
      <c r="T6493"/>
      <c r="U6493"/>
    </row>
    <row r="6494" spans="1:21" ht="15.75" customHeight="1">
      <c r="A6494"/>
      <c r="B6494"/>
      <c r="C6494"/>
      <c r="D6494"/>
      <c r="E6494"/>
      <c r="F6494"/>
      <c r="G6494"/>
      <c r="H6494"/>
      <c r="I6494" s="8"/>
      <c r="J6494" s="425"/>
      <c r="K6494"/>
      <c r="L6494"/>
      <c r="M6494"/>
      <c r="N6494"/>
      <c r="O6494"/>
      <c r="P6494"/>
      <c r="Q6494"/>
      <c r="R6494"/>
      <c r="S6494"/>
      <c r="T6494"/>
      <c r="U6494"/>
    </row>
    <row r="6495" spans="1:21" ht="15.75" customHeight="1">
      <c r="A6495"/>
      <c r="B6495"/>
      <c r="C6495"/>
      <c r="D6495"/>
      <c r="E6495"/>
      <c r="F6495"/>
      <c r="G6495"/>
      <c r="H6495"/>
      <c r="I6495" s="8"/>
      <c r="J6495" s="425"/>
      <c r="K6495"/>
      <c r="L6495"/>
      <c r="M6495"/>
      <c r="N6495"/>
      <c r="O6495"/>
      <c r="P6495"/>
      <c r="Q6495"/>
      <c r="R6495"/>
      <c r="S6495"/>
      <c r="T6495"/>
      <c r="U6495"/>
    </row>
    <row r="6496" spans="1:21" ht="15.75" customHeight="1">
      <c r="A6496"/>
      <c r="B6496"/>
      <c r="C6496"/>
      <c r="D6496"/>
      <c r="E6496"/>
      <c r="F6496"/>
      <c r="G6496"/>
      <c r="H6496"/>
      <c r="I6496" s="8"/>
      <c r="J6496" s="425"/>
      <c r="K6496"/>
      <c r="L6496"/>
      <c r="M6496"/>
      <c r="N6496"/>
      <c r="O6496"/>
      <c r="P6496"/>
      <c r="Q6496"/>
      <c r="R6496"/>
      <c r="S6496"/>
      <c r="T6496"/>
      <c r="U6496"/>
    </row>
    <row r="6497" spans="1:21" ht="15.75" customHeight="1">
      <c r="A6497"/>
      <c r="B6497"/>
      <c r="C6497"/>
      <c r="D6497"/>
      <c r="E6497"/>
      <c r="F6497"/>
      <c r="G6497"/>
      <c r="H6497"/>
      <c r="I6497" s="8"/>
      <c r="J6497" s="425"/>
      <c r="K6497"/>
      <c r="L6497"/>
      <c r="M6497"/>
      <c r="N6497"/>
      <c r="O6497"/>
      <c r="P6497"/>
      <c r="Q6497"/>
      <c r="R6497"/>
      <c r="S6497"/>
      <c r="T6497"/>
      <c r="U6497"/>
    </row>
    <row r="6498" spans="1:21" ht="15.75" customHeight="1">
      <c r="A6498"/>
      <c r="B6498"/>
      <c r="C6498"/>
      <c r="D6498"/>
      <c r="E6498"/>
      <c r="F6498"/>
      <c r="G6498"/>
      <c r="H6498"/>
      <c r="I6498" s="8"/>
      <c r="J6498" s="425"/>
      <c r="K6498"/>
      <c r="L6498"/>
      <c r="M6498"/>
      <c r="N6498"/>
      <c r="O6498"/>
      <c r="P6498"/>
      <c r="Q6498"/>
      <c r="R6498"/>
      <c r="S6498"/>
      <c r="T6498"/>
      <c r="U6498"/>
    </row>
    <row r="6499" spans="1:21" ht="15.75" customHeight="1">
      <c r="A6499"/>
      <c r="B6499"/>
      <c r="C6499"/>
      <c r="D6499"/>
      <c r="E6499"/>
      <c r="F6499"/>
      <c r="G6499"/>
      <c r="H6499"/>
      <c r="I6499" s="8"/>
      <c r="J6499" s="425"/>
      <c r="K6499"/>
      <c r="L6499"/>
      <c r="M6499"/>
      <c r="N6499"/>
      <c r="O6499"/>
      <c r="P6499"/>
      <c r="Q6499"/>
      <c r="R6499"/>
      <c r="S6499"/>
      <c r="T6499"/>
      <c r="U6499"/>
    </row>
    <row r="6500" spans="1:21" ht="15.75" customHeight="1">
      <c r="A6500"/>
      <c r="B6500"/>
      <c r="C6500"/>
      <c r="D6500"/>
      <c r="E6500"/>
      <c r="F6500"/>
      <c r="G6500"/>
      <c r="H6500"/>
      <c r="I6500" s="8"/>
      <c r="J6500" s="425"/>
      <c r="K6500"/>
      <c r="L6500"/>
      <c r="M6500"/>
      <c r="N6500"/>
      <c r="O6500"/>
      <c r="P6500"/>
      <c r="Q6500"/>
      <c r="R6500"/>
      <c r="S6500"/>
      <c r="T6500"/>
      <c r="U6500"/>
    </row>
    <row r="6501" spans="1:21" ht="15.75" customHeight="1">
      <c r="A6501"/>
      <c r="B6501"/>
      <c r="C6501"/>
      <c r="D6501"/>
      <c r="E6501"/>
      <c r="F6501"/>
      <c r="G6501"/>
      <c r="H6501"/>
      <c r="I6501" s="8"/>
      <c r="J6501" s="425"/>
      <c r="K6501"/>
      <c r="L6501"/>
      <c r="M6501"/>
      <c r="N6501"/>
      <c r="O6501"/>
      <c r="P6501"/>
      <c r="Q6501"/>
      <c r="R6501"/>
      <c r="S6501"/>
      <c r="T6501"/>
      <c r="U6501"/>
    </row>
    <row r="6502" spans="1:21" ht="15.75" customHeight="1">
      <c r="A6502"/>
      <c r="B6502"/>
      <c r="C6502"/>
      <c r="D6502"/>
      <c r="E6502"/>
      <c r="F6502"/>
      <c r="G6502"/>
      <c r="H6502"/>
      <c r="I6502" s="8"/>
      <c r="J6502" s="425"/>
      <c r="K6502"/>
      <c r="L6502"/>
      <c r="M6502"/>
      <c r="N6502"/>
      <c r="O6502"/>
      <c r="P6502"/>
      <c r="Q6502"/>
      <c r="R6502"/>
      <c r="S6502"/>
      <c r="T6502"/>
      <c r="U6502"/>
    </row>
    <row r="6503" spans="1:21" ht="15.75" customHeight="1">
      <c r="A6503"/>
      <c r="B6503"/>
      <c r="C6503"/>
      <c r="D6503"/>
      <c r="E6503"/>
      <c r="F6503"/>
      <c r="G6503"/>
      <c r="H6503"/>
      <c r="I6503" s="8"/>
      <c r="J6503" s="425"/>
      <c r="K6503"/>
      <c r="L6503"/>
      <c r="M6503"/>
      <c r="N6503"/>
      <c r="O6503"/>
      <c r="P6503"/>
      <c r="Q6503"/>
      <c r="R6503"/>
      <c r="S6503"/>
      <c r="T6503"/>
      <c r="U6503"/>
    </row>
    <row r="6504" spans="1:21" ht="15.75" customHeight="1">
      <c r="A6504"/>
      <c r="B6504"/>
      <c r="C6504"/>
      <c r="D6504"/>
      <c r="E6504"/>
      <c r="F6504"/>
      <c r="G6504"/>
      <c r="H6504"/>
      <c r="I6504" s="8"/>
      <c r="J6504" s="425"/>
      <c r="K6504"/>
      <c r="L6504"/>
      <c r="M6504"/>
      <c r="N6504"/>
      <c r="O6504"/>
      <c r="P6504"/>
      <c r="Q6504"/>
      <c r="R6504"/>
      <c r="S6504"/>
      <c r="T6504"/>
      <c r="U6504"/>
    </row>
    <row r="6505" spans="1:21" ht="15.75" customHeight="1">
      <c r="A6505"/>
      <c r="B6505"/>
      <c r="C6505"/>
      <c r="D6505"/>
      <c r="E6505"/>
      <c r="F6505"/>
      <c r="G6505"/>
      <c r="H6505"/>
      <c r="I6505" s="8"/>
      <c r="J6505" s="425"/>
      <c r="K6505"/>
      <c r="L6505"/>
      <c r="M6505"/>
      <c r="N6505"/>
      <c r="O6505"/>
      <c r="P6505"/>
      <c r="Q6505"/>
      <c r="R6505"/>
      <c r="S6505"/>
      <c r="T6505"/>
      <c r="U6505"/>
    </row>
    <row r="6506" spans="1:21" ht="15.75" customHeight="1">
      <c r="A6506"/>
      <c r="B6506"/>
      <c r="C6506"/>
      <c r="D6506"/>
      <c r="E6506"/>
      <c r="F6506"/>
      <c r="G6506"/>
      <c r="H6506"/>
      <c r="I6506" s="8"/>
      <c r="J6506" s="425"/>
      <c r="K6506"/>
      <c r="L6506"/>
      <c r="M6506"/>
      <c r="N6506"/>
      <c r="O6506"/>
      <c r="P6506"/>
      <c r="Q6506"/>
      <c r="R6506"/>
      <c r="S6506"/>
      <c r="T6506"/>
      <c r="U6506"/>
    </row>
    <row r="6507" spans="1:21" ht="15.75" customHeight="1">
      <c r="A6507"/>
      <c r="B6507"/>
      <c r="C6507"/>
      <c r="D6507"/>
      <c r="E6507"/>
      <c r="F6507"/>
      <c r="G6507"/>
      <c r="H6507"/>
      <c r="I6507" s="8"/>
      <c r="J6507" s="425"/>
      <c r="K6507"/>
      <c r="L6507"/>
      <c r="M6507"/>
      <c r="N6507"/>
      <c r="O6507"/>
      <c r="P6507"/>
      <c r="Q6507"/>
      <c r="R6507"/>
      <c r="S6507"/>
      <c r="T6507"/>
      <c r="U6507"/>
    </row>
    <row r="6508" spans="1:21" ht="15.75" customHeight="1">
      <c r="A6508"/>
      <c r="B6508"/>
      <c r="C6508"/>
      <c r="D6508"/>
      <c r="E6508"/>
      <c r="F6508"/>
      <c r="G6508"/>
      <c r="H6508"/>
      <c r="I6508" s="8"/>
      <c r="J6508" s="425"/>
      <c r="K6508"/>
      <c r="L6508"/>
      <c r="M6508"/>
      <c r="N6508"/>
      <c r="O6508"/>
      <c r="P6508"/>
      <c r="Q6508"/>
      <c r="R6508"/>
      <c r="S6508"/>
      <c r="T6508"/>
      <c r="U6508"/>
    </row>
    <row r="6509" spans="1:21" ht="15.75" customHeight="1">
      <c r="A6509"/>
      <c r="B6509"/>
      <c r="C6509"/>
      <c r="D6509"/>
      <c r="E6509"/>
      <c r="F6509"/>
      <c r="G6509"/>
      <c r="H6509"/>
      <c r="I6509" s="8"/>
      <c r="J6509" s="425"/>
      <c r="K6509"/>
      <c r="L6509"/>
      <c r="M6509"/>
      <c r="N6509"/>
      <c r="O6509"/>
      <c r="P6509"/>
      <c r="Q6509"/>
      <c r="R6509"/>
      <c r="S6509"/>
      <c r="T6509"/>
      <c r="U6509"/>
    </row>
    <row r="6510" spans="1:21" ht="15.75" customHeight="1">
      <c r="A6510"/>
      <c r="B6510"/>
      <c r="C6510"/>
      <c r="D6510"/>
      <c r="E6510"/>
      <c r="F6510"/>
      <c r="G6510"/>
      <c r="H6510"/>
      <c r="I6510" s="8"/>
      <c r="J6510" s="425"/>
      <c r="K6510"/>
      <c r="L6510"/>
      <c r="M6510"/>
      <c r="N6510"/>
      <c r="O6510"/>
      <c r="P6510"/>
      <c r="Q6510"/>
      <c r="R6510"/>
      <c r="S6510"/>
      <c r="T6510"/>
      <c r="U6510"/>
    </row>
    <row r="6511" spans="1:21" ht="15.75" customHeight="1">
      <c r="A6511"/>
      <c r="B6511"/>
      <c r="C6511"/>
      <c r="D6511"/>
      <c r="E6511"/>
      <c r="F6511"/>
      <c r="G6511"/>
      <c r="H6511"/>
      <c r="I6511" s="8"/>
      <c r="J6511" s="425"/>
      <c r="K6511"/>
      <c r="L6511"/>
      <c r="M6511"/>
      <c r="N6511"/>
      <c r="O6511"/>
      <c r="P6511"/>
      <c r="Q6511"/>
      <c r="R6511"/>
      <c r="S6511"/>
      <c r="T6511"/>
      <c r="U6511"/>
    </row>
    <row r="6512" spans="1:21" ht="15.75" customHeight="1">
      <c r="A6512"/>
      <c r="B6512"/>
      <c r="C6512"/>
      <c r="D6512"/>
      <c r="E6512"/>
      <c r="F6512"/>
      <c r="G6512"/>
      <c r="H6512"/>
      <c r="I6512" s="8"/>
      <c r="J6512" s="425"/>
      <c r="K6512"/>
      <c r="L6512"/>
      <c r="M6512"/>
      <c r="N6512"/>
      <c r="O6512"/>
      <c r="P6512"/>
      <c r="Q6512"/>
      <c r="R6512"/>
      <c r="S6512"/>
      <c r="T6512"/>
      <c r="U6512"/>
    </row>
    <row r="6513" spans="1:21" ht="15.75" customHeight="1">
      <c r="A6513"/>
      <c r="B6513"/>
      <c r="C6513"/>
      <c r="D6513"/>
      <c r="E6513"/>
      <c r="F6513"/>
      <c r="G6513"/>
      <c r="H6513"/>
      <c r="I6513" s="8"/>
      <c r="J6513" s="425"/>
      <c r="K6513"/>
      <c r="L6513"/>
      <c r="M6513"/>
      <c r="N6513"/>
      <c r="O6513"/>
      <c r="P6513"/>
      <c r="Q6513"/>
      <c r="R6513"/>
      <c r="S6513"/>
      <c r="T6513"/>
      <c r="U6513"/>
    </row>
    <row r="6514" spans="1:21" ht="15.75" customHeight="1">
      <c r="A6514"/>
      <c r="B6514"/>
      <c r="C6514"/>
      <c r="D6514"/>
      <c r="E6514"/>
      <c r="F6514"/>
      <c r="G6514"/>
      <c r="H6514"/>
      <c r="I6514" s="8"/>
      <c r="J6514" s="425"/>
      <c r="K6514"/>
      <c r="L6514"/>
      <c r="M6514"/>
      <c r="N6514"/>
      <c r="O6514"/>
      <c r="P6514"/>
      <c r="Q6514"/>
      <c r="R6514"/>
      <c r="S6514"/>
      <c r="T6514"/>
      <c r="U6514"/>
    </row>
    <row r="6515" spans="1:21" ht="15.75" customHeight="1">
      <c r="A6515"/>
      <c r="B6515"/>
      <c r="C6515"/>
      <c r="D6515"/>
      <c r="E6515"/>
      <c r="F6515"/>
      <c r="G6515"/>
      <c r="H6515"/>
      <c r="I6515" s="8"/>
      <c r="J6515" s="425"/>
      <c r="K6515"/>
      <c r="L6515"/>
      <c r="M6515"/>
      <c r="N6515"/>
      <c r="O6515"/>
      <c r="P6515"/>
      <c r="Q6515"/>
      <c r="R6515"/>
      <c r="S6515"/>
      <c r="T6515"/>
      <c r="U6515"/>
    </row>
    <row r="6516" spans="1:21" ht="15.75" customHeight="1">
      <c r="A6516"/>
      <c r="B6516"/>
      <c r="C6516"/>
      <c r="D6516"/>
      <c r="E6516"/>
      <c r="F6516"/>
      <c r="G6516"/>
      <c r="H6516"/>
      <c r="I6516" s="8"/>
      <c r="J6516" s="425"/>
      <c r="K6516"/>
      <c r="L6516"/>
      <c r="M6516"/>
      <c r="N6516"/>
      <c r="O6516"/>
      <c r="P6516"/>
      <c r="Q6516"/>
      <c r="R6516"/>
      <c r="S6516"/>
      <c r="T6516"/>
      <c r="U6516"/>
    </row>
    <row r="6517" spans="1:21" ht="15.75" customHeight="1">
      <c r="A6517"/>
      <c r="B6517"/>
      <c r="C6517"/>
      <c r="D6517"/>
      <c r="E6517"/>
      <c r="F6517"/>
      <c r="G6517"/>
      <c r="H6517"/>
      <c r="I6517" s="8"/>
      <c r="J6517" s="425"/>
      <c r="K6517"/>
      <c r="L6517"/>
      <c r="M6517"/>
      <c r="N6517"/>
      <c r="O6517"/>
      <c r="P6517"/>
      <c r="Q6517"/>
      <c r="R6517"/>
      <c r="S6517"/>
      <c r="T6517"/>
      <c r="U6517"/>
    </row>
    <row r="6518" spans="1:21" ht="15.75" customHeight="1">
      <c r="A6518"/>
      <c r="B6518"/>
      <c r="C6518"/>
      <c r="D6518"/>
      <c r="E6518"/>
      <c r="F6518"/>
      <c r="G6518"/>
      <c r="H6518"/>
      <c r="I6518" s="8"/>
      <c r="J6518" s="425"/>
      <c r="K6518"/>
      <c r="L6518"/>
      <c r="M6518"/>
      <c r="N6518"/>
      <c r="O6518"/>
      <c r="P6518"/>
      <c r="Q6518"/>
      <c r="R6518"/>
      <c r="S6518"/>
      <c r="T6518"/>
      <c r="U6518"/>
    </row>
    <row r="6519" spans="1:21" ht="15.75" customHeight="1">
      <c r="A6519"/>
      <c r="B6519"/>
      <c r="C6519"/>
      <c r="D6519"/>
      <c r="E6519"/>
      <c r="F6519"/>
      <c r="G6519"/>
      <c r="H6519"/>
      <c r="I6519" s="8"/>
      <c r="J6519" s="425"/>
      <c r="K6519"/>
      <c r="L6519"/>
      <c r="M6519"/>
      <c r="N6519"/>
      <c r="O6519"/>
      <c r="P6519"/>
      <c r="Q6519"/>
      <c r="R6519"/>
      <c r="S6519"/>
      <c r="T6519"/>
      <c r="U6519"/>
    </row>
    <row r="6520" spans="1:21" ht="15.75" customHeight="1">
      <c r="A6520"/>
      <c r="B6520"/>
      <c r="C6520"/>
      <c r="D6520"/>
      <c r="E6520"/>
      <c r="F6520"/>
      <c r="G6520"/>
      <c r="H6520"/>
      <c r="I6520" s="8"/>
      <c r="J6520" s="425"/>
      <c r="K6520"/>
      <c r="L6520"/>
      <c r="M6520"/>
      <c r="N6520"/>
      <c r="O6520"/>
      <c r="P6520"/>
      <c r="Q6520"/>
      <c r="R6520"/>
      <c r="S6520"/>
      <c r="T6520"/>
      <c r="U6520"/>
    </row>
    <row r="6521" spans="1:21" ht="15.75" customHeight="1">
      <c r="A6521"/>
      <c r="B6521"/>
      <c r="C6521"/>
      <c r="D6521"/>
      <c r="E6521"/>
      <c r="F6521"/>
      <c r="G6521"/>
      <c r="H6521"/>
      <c r="I6521" s="8"/>
      <c r="J6521" s="425"/>
      <c r="K6521"/>
      <c r="L6521"/>
      <c r="M6521"/>
      <c r="N6521"/>
      <c r="O6521"/>
      <c r="P6521"/>
      <c r="Q6521"/>
      <c r="R6521"/>
      <c r="S6521"/>
      <c r="T6521"/>
      <c r="U6521"/>
    </row>
    <row r="6522" spans="1:21" ht="15.75" customHeight="1">
      <c r="A6522"/>
      <c r="B6522"/>
      <c r="C6522"/>
      <c r="D6522"/>
      <c r="E6522"/>
      <c r="F6522"/>
      <c r="G6522"/>
      <c r="H6522"/>
      <c r="I6522" s="8"/>
      <c r="J6522" s="425"/>
      <c r="K6522"/>
      <c r="L6522"/>
      <c r="M6522"/>
      <c r="N6522"/>
      <c r="O6522"/>
      <c r="P6522"/>
      <c r="Q6522"/>
      <c r="R6522"/>
      <c r="S6522"/>
      <c r="T6522"/>
      <c r="U6522"/>
    </row>
    <row r="6523" spans="1:21" ht="15.75" customHeight="1">
      <c r="A6523"/>
      <c r="B6523"/>
      <c r="C6523"/>
      <c r="D6523"/>
      <c r="E6523"/>
      <c r="F6523"/>
      <c r="G6523"/>
      <c r="H6523"/>
      <c r="I6523" s="8"/>
      <c r="J6523" s="425"/>
      <c r="K6523"/>
      <c r="L6523"/>
      <c r="M6523"/>
      <c r="N6523"/>
      <c r="O6523"/>
      <c r="P6523"/>
      <c r="Q6523"/>
      <c r="R6523"/>
      <c r="S6523"/>
      <c r="T6523"/>
      <c r="U6523"/>
    </row>
    <row r="6524" spans="1:21" ht="15.75" customHeight="1">
      <c r="A6524"/>
      <c r="B6524"/>
      <c r="C6524"/>
      <c r="D6524"/>
      <c r="E6524"/>
      <c r="F6524"/>
      <c r="G6524"/>
      <c r="H6524"/>
      <c r="I6524" s="8"/>
      <c r="J6524" s="425"/>
      <c r="K6524"/>
      <c r="L6524"/>
      <c r="M6524"/>
      <c r="N6524"/>
      <c r="O6524"/>
      <c r="P6524"/>
      <c r="Q6524"/>
      <c r="R6524"/>
      <c r="S6524"/>
      <c r="T6524"/>
      <c r="U6524"/>
    </row>
    <row r="6525" spans="1:21" ht="15.75" customHeight="1">
      <c r="A6525"/>
      <c r="B6525"/>
      <c r="C6525"/>
      <c r="D6525"/>
      <c r="E6525"/>
      <c r="F6525"/>
      <c r="G6525"/>
      <c r="H6525"/>
      <c r="I6525" s="8"/>
      <c r="J6525" s="425"/>
      <c r="K6525"/>
      <c r="L6525"/>
      <c r="M6525"/>
      <c r="N6525"/>
      <c r="O6525"/>
      <c r="P6525"/>
      <c r="Q6525"/>
      <c r="R6525"/>
      <c r="S6525"/>
      <c r="T6525"/>
      <c r="U6525"/>
    </row>
    <row r="6526" spans="1:21" ht="15.75" customHeight="1">
      <c r="A6526"/>
      <c r="B6526"/>
      <c r="C6526"/>
      <c r="D6526"/>
      <c r="E6526"/>
      <c r="F6526"/>
      <c r="G6526"/>
      <c r="H6526"/>
      <c r="I6526" s="8"/>
      <c r="J6526" s="425"/>
      <c r="K6526"/>
      <c r="L6526"/>
      <c r="M6526"/>
      <c r="N6526"/>
      <c r="O6526"/>
      <c r="P6526"/>
      <c r="Q6526"/>
      <c r="R6526"/>
      <c r="S6526"/>
      <c r="T6526"/>
      <c r="U6526"/>
    </row>
    <row r="6527" spans="1:21" ht="15.75" customHeight="1">
      <c r="A6527"/>
      <c r="B6527"/>
      <c r="C6527"/>
      <c r="D6527"/>
      <c r="E6527"/>
      <c r="F6527"/>
      <c r="G6527"/>
      <c r="H6527"/>
      <c r="I6527" s="8"/>
      <c r="J6527" s="425"/>
      <c r="K6527"/>
      <c r="L6527"/>
      <c r="M6527"/>
      <c r="N6527"/>
      <c r="O6527"/>
      <c r="P6527"/>
      <c r="Q6527"/>
      <c r="R6527"/>
      <c r="S6527"/>
      <c r="T6527"/>
      <c r="U6527"/>
    </row>
    <row r="6528" spans="1:21" ht="15.75" customHeight="1">
      <c r="A6528"/>
      <c r="B6528"/>
      <c r="C6528"/>
      <c r="D6528"/>
      <c r="E6528"/>
      <c r="F6528"/>
      <c r="G6528"/>
      <c r="H6528"/>
      <c r="I6528" s="8"/>
      <c r="J6528" s="425"/>
      <c r="K6528"/>
      <c r="L6528"/>
      <c r="M6528"/>
      <c r="N6528"/>
      <c r="O6528"/>
      <c r="P6528"/>
      <c r="Q6528"/>
      <c r="R6528"/>
      <c r="S6528"/>
      <c r="T6528"/>
      <c r="U6528"/>
    </row>
    <row r="6529" spans="1:21" ht="15.75" customHeight="1">
      <c r="A6529"/>
      <c r="B6529"/>
      <c r="C6529"/>
      <c r="D6529"/>
      <c r="E6529"/>
      <c r="F6529"/>
      <c r="G6529"/>
      <c r="H6529"/>
      <c r="I6529" s="8"/>
      <c r="J6529" s="425"/>
      <c r="K6529"/>
      <c r="L6529"/>
      <c r="M6529"/>
      <c r="N6529"/>
      <c r="O6529"/>
      <c r="P6529"/>
      <c r="Q6529"/>
      <c r="R6529"/>
      <c r="S6529"/>
      <c r="T6529"/>
      <c r="U6529"/>
    </row>
    <row r="6530" spans="1:21" ht="15.75" customHeight="1">
      <c r="A6530"/>
      <c r="B6530"/>
      <c r="C6530"/>
      <c r="D6530"/>
      <c r="E6530"/>
      <c r="F6530"/>
      <c r="G6530"/>
      <c r="H6530"/>
      <c r="I6530" s="8"/>
      <c r="J6530" s="425"/>
      <c r="K6530"/>
      <c r="L6530"/>
      <c r="M6530"/>
      <c r="N6530"/>
      <c r="O6530"/>
      <c r="P6530"/>
      <c r="Q6530"/>
      <c r="R6530"/>
      <c r="S6530"/>
      <c r="T6530"/>
      <c r="U6530"/>
    </row>
    <row r="6531" spans="1:21" ht="15.75" customHeight="1">
      <c r="A6531"/>
      <c r="B6531"/>
      <c r="C6531"/>
      <c r="D6531"/>
      <c r="E6531"/>
      <c r="F6531"/>
      <c r="G6531"/>
      <c r="H6531"/>
      <c r="I6531" s="8"/>
      <c r="J6531" s="425"/>
      <c r="K6531"/>
      <c r="L6531"/>
      <c r="M6531"/>
      <c r="N6531"/>
      <c r="O6531"/>
      <c r="P6531"/>
      <c r="Q6531"/>
      <c r="R6531"/>
      <c r="S6531"/>
      <c r="T6531"/>
      <c r="U6531"/>
    </row>
    <row r="6532" spans="1:21" ht="15.75" customHeight="1">
      <c r="A6532"/>
      <c r="B6532"/>
      <c r="C6532"/>
      <c r="D6532"/>
      <c r="E6532"/>
      <c r="F6532"/>
      <c r="G6532"/>
      <c r="H6532"/>
      <c r="I6532" s="8"/>
      <c r="J6532" s="425"/>
      <c r="K6532"/>
      <c r="L6532"/>
      <c r="M6532"/>
      <c r="N6532"/>
      <c r="O6532"/>
      <c r="P6532"/>
      <c r="Q6532"/>
      <c r="R6532"/>
      <c r="S6532"/>
      <c r="T6532"/>
      <c r="U6532"/>
    </row>
    <row r="6533" spans="1:21" ht="15.75" customHeight="1">
      <c r="A6533"/>
      <c r="B6533"/>
      <c r="C6533"/>
      <c r="D6533"/>
      <c r="E6533"/>
      <c r="F6533"/>
      <c r="G6533"/>
      <c r="H6533"/>
      <c r="I6533" s="8"/>
      <c r="J6533" s="425"/>
      <c r="K6533"/>
      <c r="L6533"/>
      <c r="M6533"/>
      <c r="N6533"/>
      <c r="O6533"/>
      <c r="P6533"/>
      <c r="Q6533"/>
      <c r="R6533"/>
      <c r="S6533"/>
      <c r="T6533"/>
      <c r="U6533"/>
    </row>
    <row r="6534" spans="1:21" ht="15.75" customHeight="1">
      <c r="A6534"/>
      <c r="B6534"/>
      <c r="C6534"/>
      <c r="D6534"/>
      <c r="E6534"/>
      <c r="F6534"/>
      <c r="G6534"/>
      <c r="H6534"/>
      <c r="I6534" s="8"/>
      <c r="J6534" s="425"/>
      <c r="K6534"/>
      <c r="L6534"/>
      <c r="M6534"/>
      <c r="N6534"/>
      <c r="O6534"/>
      <c r="P6534"/>
      <c r="Q6534"/>
      <c r="R6534"/>
      <c r="S6534"/>
      <c r="T6534"/>
      <c r="U6534"/>
    </row>
    <row r="6535" spans="1:21" ht="15.75" customHeight="1">
      <c r="A6535"/>
      <c r="B6535"/>
      <c r="C6535"/>
      <c r="D6535"/>
      <c r="E6535"/>
      <c r="F6535"/>
      <c r="G6535"/>
      <c r="H6535"/>
      <c r="I6535" s="8"/>
      <c r="J6535" s="425"/>
      <c r="K6535"/>
      <c r="L6535"/>
      <c r="M6535"/>
      <c r="N6535"/>
      <c r="O6535"/>
      <c r="P6535"/>
      <c r="Q6535"/>
      <c r="R6535"/>
      <c r="S6535"/>
      <c r="T6535"/>
      <c r="U6535"/>
    </row>
    <row r="6536" spans="1:21" ht="15.75" customHeight="1">
      <c r="A6536"/>
      <c r="B6536"/>
      <c r="C6536"/>
      <c r="D6536"/>
      <c r="E6536"/>
      <c r="F6536"/>
      <c r="G6536"/>
      <c r="H6536"/>
      <c r="I6536" s="8"/>
      <c r="J6536" s="425"/>
      <c r="K6536"/>
      <c r="L6536"/>
      <c r="M6536"/>
      <c r="N6536"/>
      <c r="O6536"/>
      <c r="P6536"/>
      <c r="Q6536"/>
      <c r="R6536"/>
      <c r="S6536"/>
      <c r="T6536"/>
      <c r="U6536"/>
    </row>
    <row r="6537" spans="1:21" ht="15.75" customHeight="1">
      <c r="A6537"/>
      <c r="B6537"/>
      <c r="C6537"/>
      <c r="D6537"/>
      <c r="E6537"/>
      <c r="F6537"/>
      <c r="G6537"/>
      <c r="H6537"/>
      <c r="I6537" s="8"/>
      <c r="J6537" s="425"/>
      <c r="K6537"/>
      <c r="L6537"/>
      <c r="M6537"/>
      <c r="N6537"/>
      <c r="O6537"/>
      <c r="P6537"/>
      <c r="Q6537"/>
      <c r="R6537"/>
      <c r="S6537"/>
      <c r="T6537"/>
      <c r="U6537"/>
    </row>
    <row r="6538" spans="1:21" ht="15.75" customHeight="1">
      <c r="A6538"/>
      <c r="B6538"/>
      <c r="C6538"/>
      <c r="D6538"/>
      <c r="E6538"/>
      <c r="F6538"/>
      <c r="G6538"/>
      <c r="H6538"/>
      <c r="I6538" s="8"/>
      <c r="J6538" s="425"/>
      <c r="K6538"/>
      <c r="L6538"/>
      <c r="M6538"/>
      <c r="N6538"/>
      <c r="O6538"/>
      <c r="P6538"/>
      <c r="Q6538"/>
      <c r="R6538"/>
      <c r="S6538"/>
      <c r="T6538"/>
      <c r="U6538"/>
    </row>
    <row r="6539" spans="1:21" ht="15.75" customHeight="1">
      <c r="A6539"/>
      <c r="B6539"/>
      <c r="C6539"/>
      <c r="D6539"/>
      <c r="E6539"/>
      <c r="F6539"/>
      <c r="G6539"/>
      <c r="H6539"/>
      <c r="I6539" s="8"/>
      <c r="J6539" s="425"/>
      <c r="K6539"/>
      <c r="L6539"/>
      <c r="M6539"/>
      <c r="N6539"/>
      <c r="O6539"/>
      <c r="P6539"/>
      <c r="Q6539"/>
      <c r="R6539"/>
      <c r="S6539"/>
      <c r="T6539"/>
      <c r="U6539"/>
    </row>
    <row r="6540" spans="1:21" ht="15.75" customHeight="1">
      <c r="A6540"/>
      <c r="B6540"/>
      <c r="C6540"/>
      <c r="D6540"/>
      <c r="E6540"/>
      <c r="F6540"/>
      <c r="G6540"/>
      <c r="H6540"/>
      <c r="I6540" s="8"/>
      <c r="J6540" s="425"/>
      <c r="K6540"/>
      <c r="L6540"/>
      <c r="M6540"/>
      <c r="N6540"/>
      <c r="O6540"/>
      <c r="P6540"/>
      <c r="Q6540"/>
      <c r="R6540"/>
      <c r="S6540"/>
      <c r="T6540"/>
      <c r="U6540"/>
    </row>
    <row r="6541" spans="1:21" ht="15.75" customHeight="1">
      <c r="A6541"/>
      <c r="B6541"/>
      <c r="C6541"/>
      <c r="D6541"/>
      <c r="E6541"/>
      <c r="F6541"/>
      <c r="G6541"/>
      <c r="H6541"/>
      <c r="I6541" s="8"/>
      <c r="J6541" s="425"/>
      <c r="K6541"/>
      <c r="L6541"/>
      <c r="M6541"/>
      <c r="N6541"/>
      <c r="O6541"/>
      <c r="P6541"/>
      <c r="Q6541"/>
      <c r="R6541"/>
      <c r="S6541"/>
      <c r="T6541"/>
      <c r="U6541"/>
    </row>
    <row r="6542" spans="1:21" ht="15.75" customHeight="1">
      <c r="A6542"/>
      <c r="B6542"/>
      <c r="C6542"/>
      <c r="D6542"/>
      <c r="E6542"/>
      <c r="F6542"/>
      <c r="G6542"/>
      <c r="H6542"/>
      <c r="I6542" s="8"/>
      <c r="J6542" s="425"/>
      <c r="K6542"/>
      <c r="L6542"/>
      <c r="M6542"/>
      <c r="N6542"/>
      <c r="O6542"/>
      <c r="P6542"/>
      <c r="Q6542"/>
      <c r="R6542"/>
      <c r="S6542"/>
      <c r="T6542"/>
      <c r="U6542"/>
    </row>
    <row r="6543" spans="1:21" ht="15.75" customHeight="1">
      <c r="A6543"/>
      <c r="B6543"/>
      <c r="C6543"/>
      <c r="D6543"/>
      <c r="E6543"/>
      <c r="F6543"/>
      <c r="G6543"/>
      <c r="H6543"/>
      <c r="I6543" s="8"/>
      <c r="J6543" s="425"/>
      <c r="K6543"/>
      <c r="L6543"/>
      <c r="M6543"/>
      <c r="N6543"/>
      <c r="O6543"/>
      <c r="P6543"/>
      <c r="Q6543"/>
      <c r="R6543"/>
      <c r="S6543"/>
      <c r="T6543"/>
      <c r="U6543"/>
    </row>
    <row r="6544" spans="1:21" ht="15.75" customHeight="1">
      <c r="A6544"/>
      <c r="B6544"/>
      <c r="C6544"/>
      <c r="D6544"/>
      <c r="E6544"/>
      <c r="F6544"/>
      <c r="G6544"/>
      <c r="H6544"/>
      <c r="I6544" s="8"/>
      <c r="J6544" s="425"/>
      <c r="K6544"/>
      <c r="L6544"/>
      <c r="M6544"/>
      <c r="N6544"/>
      <c r="O6544"/>
      <c r="P6544"/>
      <c r="Q6544"/>
      <c r="R6544"/>
      <c r="S6544"/>
      <c r="T6544"/>
      <c r="U6544"/>
    </row>
    <row r="6545" spans="1:21" ht="15.75" customHeight="1">
      <c r="A6545"/>
      <c r="B6545"/>
      <c r="C6545"/>
      <c r="D6545"/>
      <c r="E6545"/>
      <c r="F6545"/>
      <c r="G6545"/>
      <c r="H6545"/>
      <c r="I6545" s="8"/>
      <c r="J6545" s="425"/>
      <c r="K6545"/>
      <c r="L6545"/>
      <c r="M6545"/>
      <c r="N6545"/>
      <c r="O6545"/>
      <c r="P6545"/>
      <c r="Q6545"/>
      <c r="R6545"/>
      <c r="S6545"/>
      <c r="T6545"/>
      <c r="U6545"/>
    </row>
    <row r="6546" spans="1:21" ht="15.75" customHeight="1">
      <c r="A6546"/>
      <c r="B6546"/>
      <c r="C6546"/>
      <c r="D6546"/>
      <c r="E6546"/>
      <c r="F6546"/>
      <c r="G6546"/>
      <c r="H6546"/>
      <c r="I6546" s="8"/>
      <c r="J6546" s="425"/>
      <c r="K6546"/>
      <c r="L6546"/>
      <c r="M6546"/>
      <c r="N6546"/>
      <c r="O6546"/>
      <c r="P6546"/>
      <c r="Q6546"/>
      <c r="R6546"/>
      <c r="S6546"/>
      <c r="T6546"/>
      <c r="U6546"/>
    </row>
    <row r="6547" spans="1:21" ht="15.75" customHeight="1">
      <c r="A6547"/>
      <c r="B6547"/>
      <c r="C6547"/>
      <c r="D6547"/>
      <c r="E6547"/>
      <c r="F6547"/>
      <c r="G6547"/>
      <c r="H6547"/>
      <c r="I6547" s="8"/>
      <c r="J6547" s="425"/>
      <c r="K6547"/>
      <c r="L6547"/>
      <c r="M6547"/>
      <c r="N6547"/>
      <c r="O6547"/>
      <c r="P6547"/>
      <c r="Q6547"/>
      <c r="R6547"/>
      <c r="S6547"/>
      <c r="T6547"/>
      <c r="U6547"/>
    </row>
    <row r="6548" spans="1:21" ht="15.75" customHeight="1">
      <c r="A6548"/>
      <c r="B6548"/>
      <c r="C6548"/>
      <c r="D6548"/>
      <c r="E6548"/>
      <c r="F6548"/>
      <c r="G6548"/>
      <c r="H6548"/>
      <c r="I6548" s="8"/>
      <c r="J6548" s="425"/>
      <c r="K6548"/>
      <c r="L6548"/>
      <c r="M6548"/>
      <c r="N6548"/>
      <c r="O6548"/>
      <c r="P6548"/>
      <c r="Q6548"/>
      <c r="R6548"/>
      <c r="S6548"/>
      <c r="T6548"/>
      <c r="U6548"/>
    </row>
    <row r="6549" spans="1:21" ht="15.75" customHeight="1">
      <c r="A6549"/>
      <c r="B6549"/>
      <c r="C6549"/>
      <c r="D6549"/>
      <c r="E6549"/>
      <c r="F6549"/>
      <c r="G6549"/>
      <c r="H6549"/>
      <c r="I6549" s="8"/>
      <c r="J6549" s="425"/>
      <c r="K6549"/>
      <c r="L6549"/>
      <c r="M6549"/>
      <c r="N6549"/>
      <c r="O6549"/>
      <c r="P6549"/>
      <c r="Q6549"/>
      <c r="R6549"/>
      <c r="S6549"/>
      <c r="T6549"/>
      <c r="U6549"/>
    </row>
    <row r="6550" spans="1:21" ht="15.75" customHeight="1">
      <c r="A6550"/>
      <c r="B6550"/>
      <c r="C6550"/>
      <c r="D6550"/>
      <c r="E6550"/>
      <c r="F6550"/>
      <c r="G6550"/>
      <c r="H6550"/>
      <c r="I6550" s="8"/>
      <c r="J6550" s="425"/>
      <c r="K6550"/>
      <c r="L6550"/>
      <c r="M6550"/>
      <c r="N6550"/>
      <c r="O6550"/>
      <c r="P6550"/>
      <c r="Q6550"/>
      <c r="R6550"/>
      <c r="S6550"/>
      <c r="T6550"/>
      <c r="U6550"/>
    </row>
    <row r="6551" spans="1:21" ht="15.75" customHeight="1">
      <c r="A6551"/>
      <c r="B6551"/>
      <c r="C6551"/>
      <c r="D6551"/>
      <c r="E6551"/>
      <c r="F6551"/>
      <c r="G6551"/>
      <c r="H6551"/>
      <c r="I6551" s="8"/>
      <c r="J6551" s="425"/>
      <c r="K6551"/>
      <c r="L6551"/>
      <c r="M6551"/>
      <c r="N6551"/>
      <c r="O6551"/>
      <c r="P6551"/>
      <c r="Q6551"/>
      <c r="R6551"/>
      <c r="S6551"/>
      <c r="T6551"/>
      <c r="U6551"/>
    </row>
    <row r="6552" spans="1:21" ht="15.75" customHeight="1">
      <c r="A6552"/>
      <c r="B6552"/>
      <c r="C6552"/>
      <c r="D6552"/>
      <c r="E6552"/>
      <c r="F6552"/>
      <c r="G6552"/>
      <c r="H6552"/>
      <c r="I6552" s="8"/>
      <c r="J6552" s="425"/>
      <c r="K6552"/>
      <c r="L6552"/>
      <c r="M6552"/>
      <c r="N6552"/>
      <c r="O6552"/>
      <c r="P6552"/>
      <c r="Q6552"/>
      <c r="R6552"/>
      <c r="S6552"/>
      <c r="T6552"/>
      <c r="U6552"/>
    </row>
    <row r="6553" spans="1:21" ht="15.75" customHeight="1">
      <c r="A6553"/>
      <c r="B6553"/>
      <c r="C6553"/>
      <c r="D6553"/>
      <c r="E6553"/>
      <c r="F6553"/>
      <c r="G6553"/>
      <c r="H6553"/>
      <c r="I6553" s="8"/>
      <c r="J6553" s="425"/>
      <c r="K6553"/>
      <c r="L6553"/>
      <c r="M6553"/>
      <c r="N6553"/>
      <c r="O6553"/>
      <c r="P6553"/>
      <c r="Q6553"/>
      <c r="R6553"/>
      <c r="S6553"/>
      <c r="T6553"/>
      <c r="U6553"/>
    </row>
    <row r="6554" spans="1:21" ht="15.75" customHeight="1">
      <c r="A6554"/>
      <c r="B6554"/>
      <c r="C6554"/>
      <c r="D6554"/>
      <c r="E6554"/>
      <c r="F6554"/>
      <c r="G6554"/>
      <c r="H6554"/>
      <c r="I6554" s="8"/>
      <c r="J6554" s="425"/>
      <c r="K6554"/>
      <c r="L6554"/>
      <c r="M6554"/>
      <c r="N6554"/>
      <c r="O6554"/>
      <c r="P6554"/>
      <c r="Q6554"/>
      <c r="R6554"/>
      <c r="S6554"/>
      <c r="T6554"/>
      <c r="U6554"/>
    </row>
    <row r="6555" spans="1:21" ht="15.75" customHeight="1">
      <c r="A6555"/>
      <c r="B6555"/>
      <c r="C6555"/>
      <c r="D6555"/>
      <c r="E6555"/>
      <c r="F6555"/>
      <c r="G6555"/>
      <c r="H6555"/>
      <c r="I6555" s="8"/>
      <c r="J6555" s="425"/>
      <c r="K6555"/>
      <c r="L6555"/>
      <c r="M6555"/>
      <c r="N6555"/>
      <c r="O6555"/>
      <c r="P6555"/>
      <c r="Q6555"/>
      <c r="R6555"/>
      <c r="S6555"/>
      <c r="T6555"/>
      <c r="U6555"/>
    </row>
    <row r="6556" spans="1:21" ht="15.75" customHeight="1">
      <c r="A6556"/>
      <c r="B6556"/>
      <c r="C6556"/>
      <c r="D6556"/>
      <c r="E6556"/>
      <c r="F6556"/>
      <c r="G6556"/>
      <c r="H6556"/>
      <c r="I6556" s="8"/>
      <c r="J6556" s="425"/>
      <c r="K6556"/>
      <c r="L6556"/>
      <c r="M6556"/>
      <c r="N6556"/>
      <c r="O6556"/>
      <c r="P6556"/>
      <c r="Q6556"/>
      <c r="R6556"/>
      <c r="S6556"/>
      <c r="T6556"/>
      <c r="U6556"/>
    </row>
    <row r="6557" spans="1:21" ht="15.75" customHeight="1">
      <c r="A6557"/>
      <c r="B6557"/>
      <c r="C6557"/>
      <c r="D6557"/>
      <c r="E6557"/>
      <c r="F6557"/>
      <c r="G6557"/>
      <c r="H6557"/>
      <c r="I6557" s="8"/>
      <c r="J6557" s="425"/>
      <c r="K6557"/>
      <c r="L6557"/>
      <c r="M6557"/>
      <c r="N6557"/>
      <c r="O6557"/>
      <c r="P6557"/>
      <c r="Q6557"/>
      <c r="R6557"/>
      <c r="S6557"/>
      <c r="T6557"/>
      <c r="U6557"/>
    </row>
    <row r="6558" spans="1:21" ht="15.75" customHeight="1">
      <c r="A6558"/>
      <c r="B6558"/>
      <c r="C6558"/>
      <c r="D6558"/>
      <c r="E6558"/>
      <c r="F6558"/>
      <c r="G6558"/>
      <c r="H6558"/>
      <c r="I6558" s="8"/>
      <c r="J6558" s="425"/>
      <c r="K6558"/>
      <c r="L6558"/>
      <c r="M6558"/>
      <c r="N6558"/>
      <c r="O6558"/>
      <c r="P6558"/>
      <c r="Q6558"/>
      <c r="R6558"/>
      <c r="S6558"/>
      <c r="T6558"/>
      <c r="U6558"/>
    </row>
    <row r="6559" spans="1:21" ht="15.75" customHeight="1">
      <c r="A6559"/>
      <c r="B6559"/>
      <c r="C6559"/>
      <c r="D6559"/>
      <c r="E6559"/>
      <c r="F6559"/>
      <c r="G6559"/>
      <c r="H6559"/>
      <c r="I6559" s="8"/>
      <c r="J6559" s="425"/>
      <c r="K6559"/>
      <c r="L6559"/>
      <c r="M6559"/>
      <c r="N6559"/>
      <c r="O6559"/>
      <c r="P6559"/>
      <c r="Q6559"/>
      <c r="R6559"/>
      <c r="S6559"/>
      <c r="T6559"/>
      <c r="U6559"/>
    </row>
    <row r="6560" spans="1:21" ht="15.75" customHeight="1">
      <c r="A6560"/>
      <c r="B6560"/>
      <c r="C6560"/>
      <c r="D6560"/>
      <c r="E6560"/>
      <c r="F6560"/>
      <c r="G6560"/>
      <c r="H6560"/>
      <c r="I6560" s="8"/>
      <c r="J6560" s="425"/>
      <c r="K6560"/>
      <c r="L6560"/>
      <c r="M6560"/>
      <c r="N6560"/>
      <c r="O6560"/>
      <c r="P6560"/>
      <c r="Q6560"/>
      <c r="R6560"/>
      <c r="S6560"/>
      <c r="T6560"/>
      <c r="U6560"/>
    </row>
    <row r="6561" spans="1:21" ht="15.75" customHeight="1">
      <c r="A6561"/>
      <c r="B6561"/>
      <c r="C6561"/>
      <c r="D6561"/>
      <c r="E6561"/>
      <c r="F6561"/>
      <c r="G6561"/>
      <c r="H6561"/>
      <c r="I6561" s="8"/>
      <c r="J6561" s="425"/>
      <c r="K6561"/>
      <c r="L6561"/>
      <c r="M6561"/>
      <c r="N6561"/>
      <c r="O6561"/>
      <c r="P6561"/>
      <c r="Q6561"/>
      <c r="R6561"/>
      <c r="S6561"/>
      <c r="T6561"/>
      <c r="U6561"/>
    </row>
    <row r="6562" spans="1:21" ht="15.75" customHeight="1">
      <c r="A6562"/>
      <c r="B6562"/>
      <c r="C6562"/>
      <c r="D6562"/>
      <c r="E6562"/>
      <c r="F6562"/>
      <c r="G6562"/>
      <c r="H6562"/>
      <c r="I6562" s="8"/>
      <c r="J6562" s="425"/>
      <c r="K6562"/>
      <c r="L6562"/>
      <c r="M6562"/>
      <c r="N6562"/>
      <c r="O6562"/>
      <c r="P6562"/>
      <c r="Q6562"/>
      <c r="R6562"/>
      <c r="S6562"/>
      <c r="T6562"/>
      <c r="U6562"/>
    </row>
    <row r="6563" spans="1:21" ht="15.75" customHeight="1">
      <c r="A6563"/>
      <c r="B6563"/>
      <c r="C6563"/>
      <c r="D6563"/>
      <c r="E6563"/>
      <c r="F6563"/>
      <c r="G6563"/>
      <c r="H6563"/>
      <c r="I6563" s="8"/>
      <c r="J6563" s="425"/>
      <c r="K6563"/>
      <c r="L6563"/>
      <c r="M6563"/>
      <c r="N6563"/>
      <c r="O6563"/>
      <c r="P6563"/>
      <c r="Q6563"/>
      <c r="R6563"/>
      <c r="S6563"/>
      <c r="T6563"/>
      <c r="U6563"/>
    </row>
    <row r="6564" spans="1:21" ht="15.75" customHeight="1">
      <c r="A6564"/>
      <c r="B6564"/>
      <c r="C6564"/>
      <c r="D6564"/>
      <c r="E6564"/>
      <c r="F6564"/>
      <c r="G6564"/>
      <c r="H6564"/>
      <c r="I6564" s="8"/>
      <c r="J6564" s="425"/>
      <c r="K6564"/>
      <c r="L6564"/>
      <c r="M6564"/>
      <c r="N6564"/>
      <c r="O6564"/>
      <c r="P6564"/>
      <c r="Q6564"/>
      <c r="R6564"/>
      <c r="S6564"/>
      <c r="T6564"/>
      <c r="U6564"/>
    </row>
    <row r="6565" spans="1:21" ht="15.75" customHeight="1">
      <c r="A6565"/>
      <c r="B6565"/>
      <c r="C6565"/>
      <c r="D6565"/>
      <c r="E6565"/>
      <c r="F6565"/>
      <c r="G6565"/>
      <c r="H6565"/>
      <c r="I6565" s="8"/>
      <c r="J6565" s="425"/>
      <c r="K6565"/>
      <c r="L6565"/>
      <c r="M6565"/>
      <c r="N6565"/>
      <c r="O6565"/>
      <c r="P6565"/>
      <c r="Q6565"/>
      <c r="R6565"/>
      <c r="S6565"/>
      <c r="T6565"/>
      <c r="U6565"/>
    </row>
    <row r="6566" spans="1:21" ht="15.75" customHeight="1">
      <c r="A6566"/>
      <c r="B6566"/>
      <c r="C6566"/>
      <c r="D6566"/>
      <c r="E6566"/>
      <c r="F6566"/>
      <c r="G6566"/>
      <c r="H6566"/>
      <c r="I6566" s="8"/>
      <c r="J6566" s="425"/>
      <c r="K6566"/>
      <c r="L6566"/>
      <c r="M6566"/>
      <c r="N6566"/>
      <c r="O6566"/>
      <c r="P6566"/>
      <c r="Q6566"/>
      <c r="R6566"/>
      <c r="S6566"/>
      <c r="T6566"/>
      <c r="U6566"/>
    </row>
    <row r="6567" spans="1:21" ht="15.75" customHeight="1">
      <c r="A6567"/>
      <c r="B6567"/>
      <c r="C6567"/>
      <c r="D6567"/>
      <c r="E6567"/>
      <c r="F6567"/>
      <c r="G6567"/>
      <c r="H6567"/>
      <c r="I6567" s="8"/>
      <c r="J6567" s="425"/>
      <c r="K6567"/>
      <c r="L6567"/>
      <c r="M6567"/>
      <c r="N6567"/>
      <c r="O6567"/>
      <c r="P6567"/>
      <c r="Q6567"/>
      <c r="R6567"/>
      <c r="S6567"/>
      <c r="T6567"/>
      <c r="U6567"/>
    </row>
    <row r="6568" spans="1:21" ht="15.75" customHeight="1">
      <c r="A6568"/>
      <c r="B6568"/>
      <c r="C6568"/>
      <c r="D6568"/>
      <c r="E6568"/>
      <c r="F6568"/>
      <c r="G6568"/>
      <c r="H6568"/>
      <c r="I6568" s="8"/>
      <c r="J6568" s="425"/>
      <c r="K6568"/>
      <c r="L6568"/>
      <c r="M6568"/>
      <c r="N6568"/>
      <c r="O6568"/>
      <c r="P6568"/>
      <c r="Q6568"/>
      <c r="R6568"/>
      <c r="S6568"/>
      <c r="T6568"/>
      <c r="U6568"/>
    </row>
    <row r="6569" spans="1:21" ht="15.75" customHeight="1">
      <c r="A6569"/>
      <c r="B6569"/>
      <c r="C6569"/>
      <c r="D6569"/>
      <c r="E6569"/>
      <c r="F6569"/>
      <c r="G6569"/>
      <c r="H6569"/>
      <c r="I6569" s="8"/>
      <c r="J6569" s="425"/>
      <c r="K6569"/>
      <c r="L6569"/>
      <c r="M6569"/>
      <c r="N6569"/>
      <c r="O6569"/>
      <c r="P6569"/>
      <c r="Q6569"/>
      <c r="R6569"/>
      <c r="S6569"/>
      <c r="T6569"/>
      <c r="U6569"/>
    </row>
    <row r="6570" spans="1:21" ht="15.75" customHeight="1">
      <c r="A6570"/>
      <c r="B6570"/>
      <c r="C6570"/>
      <c r="D6570"/>
      <c r="E6570"/>
      <c r="F6570"/>
      <c r="G6570"/>
      <c r="H6570"/>
      <c r="I6570" s="8"/>
      <c r="J6570" s="425"/>
      <c r="K6570"/>
      <c r="L6570"/>
      <c r="M6570"/>
      <c r="N6570"/>
      <c r="O6570"/>
      <c r="P6570"/>
      <c r="Q6570"/>
      <c r="R6570"/>
      <c r="S6570"/>
      <c r="T6570"/>
      <c r="U6570"/>
    </row>
    <row r="6571" spans="1:21" ht="15.75" customHeight="1">
      <c r="A6571"/>
      <c r="B6571"/>
      <c r="C6571"/>
      <c r="D6571"/>
      <c r="E6571"/>
      <c r="F6571"/>
      <c r="G6571"/>
      <c r="H6571"/>
      <c r="I6571" s="8"/>
      <c r="J6571" s="425"/>
      <c r="K6571"/>
      <c r="L6571"/>
      <c r="M6571"/>
      <c r="N6571"/>
      <c r="O6571"/>
      <c r="P6571"/>
      <c r="Q6571"/>
      <c r="R6571"/>
      <c r="S6571"/>
      <c r="T6571"/>
      <c r="U6571"/>
    </row>
    <row r="6572" spans="1:21" ht="15.75" customHeight="1">
      <c r="A6572"/>
      <c r="B6572"/>
      <c r="C6572"/>
      <c r="D6572"/>
      <c r="E6572"/>
      <c r="F6572"/>
      <c r="G6572"/>
      <c r="H6572"/>
      <c r="I6572" s="8"/>
      <c r="J6572" s="425"/>
      <c r="K6572"/>
      <c r="L6572"/>
      <c r="M6572"/>
      <c r="N6572"/>
      <c r="O6572"/>
      <c r="P6572"/>
      <c r="Q6572"/>
      <c r="R6572"/>
      <c r="S6572"/>
      <c r="T6572"/>
      <c r="U6572"/>
    </row>
    <row r="6573" spans="1:21" ht="15.75" customHeight="1">
      <c r="A6573"/>
      <c r="B6573"/>
      <c r="C6573"/>
      <c r="D6573"/>
      <c r="E6573"/>
      <c r="F6573"/>
      <c r="G6573"/>
      <c r="H6573"/>
      <c r="I6573" s="8"/>
      <c r="J6573" s="425"/>
      <c r="K6573"/>
      <c r="L6573"/>
      <c r="M6573"/>
      <c r="N6573"/>
      <c r="O6573"/>
      <c r="P6573"/>
      <c r="Q6573"/>
      <c r="R6573"/>
      <c r="S6573"/>
      <c r="T6573"/>
      <c r="U6573"/>
    </row>
    <row r="6574" spans="1:21" ht="15.75" customHeight="1">
      <c r="A6574"/>
      <c r="B6574"/>
      <c r="C6574"/>
      <c r="D6574"/>
      <c r="E6574"/>
      <c r="F6574"/>
      <c r="G6574"/>
      <c r="H6574"/>
      <c r="I6574" s="8"/>
      <c r="J6574" s="425"/>
      <c r="K6574"/>
      <c r="L6574"/>
      <c r="M6574"/>
      <c r="N6574"/>
      <c r="O6574"/>
      <c r="P6574"/>
      <c r="Q6574"/>
      <c r="R6574"/>
      <c r="S6574"/>
      <c r="T6574"/>
      <c r="U6574"/>
    </row>
    <row r="6575" spans="1:21" ht="15.75" customHeight="1">
      <c r="A6575"/>
      <c r="B6575"/>
      <c r="C6575"/>
      <c r="D6575"/>
      <c r="E6575"/>
      <c r="F6575"/>
      <c r="G6575"/>
      <c r="H6575"/>
      <c r="I6575" s="8"/>
      <c r="J6575" s="425"/>
      <c r="K6575"/>
      <c r="L6575"/>
      <c r="M6575"/>
      <c r="N6575"/>
      <c r="O6575"/>
      <c r="P6575"/>
      <c r="Q6575"/>
      <c r="R6575"/>
      <c r="S6575"/>
      <c r="T6575"/>
      <c r="U6575"/>
    </row>
    <row r="6576" spans="1:21" ht="15.75" customHeight="1">
      <c r="A6576"/>
      <c r="B6576"/>
      <c r="C6576"/>
      <c r="D6576"/>
      <c r="E6576"/>
      <c r="F6576"/>
      <c r="G6576"/>
      <c r="H6576"/>
      <c r="I6576" s="8"/>
      <c r="J6576" s="425"/>
      <c r="K6576"/>
      <c r="L6576"/>
      <c r="M6576"/>
      <c r="N6576"/>
      <c r="O6576"/>
      <c r="P6576"/>
      <c r="Q6576"/>
      <c r="R6576"/>
      <c r="S6576"/>
      <c r="T6576"/>
      <c r="U6576"/>
    </row>
    <row r="6577" spans="1:21" ht="15.75" customHeight="1">
      <c r="A6577"/>
      <c r="B6577"/>
      <c r="C6577"/>
      <c r="D6577"/>
      <c r="E6577"/>
      <c r="F6577"/>
      <c r="G6577"/>
      <c r="H6577"/>
      <c r="I6577" s="8"/>
      <c r="J6577" s="425"/>
      <c r="K6577"/>
      <c r="L6577"/>
      <c r="M6577"/>
      <c r="N6577"/>
      <c r="O6577"/>
      <c r="P6577"/>
      <c r="Q6577"/>
      <c r="R6577"/>
      <c r="S6577"/>
      <c r="T6577"/>
      <c r="U6577"/>
    </row>
    <row r="6578" spans="1:21" ht="15.75" customHeight="1">
      <c r="A6578"/>
      <c r="B6578"/>
      <c r="C6578"/>
      <c r="D6578"/>
      <c r="E6578"/>
      <c r="F6578"/>
      <c r="G6578"/>
      <c r="H6578"/>
      <c r="I6578" s="8"/>
      <c r="J6578" s="425"/>
      <c r="K6578"/>
      <c r="L6578"/>
      <c r="M6578"/>
      <c r="N6578"/>
      <c r="O6578"/>
      <c r="P6578"/>
      <c r="Q6578"/>
      <c r="R6578"/>
      <c r="S6578"/>
      <c r="T6578"/>
      <c r="U6578"/>
    </row>
    <row r="6579" spans="1:21" ht="15.75" customHeight="1">
      <c r="A6579"/>
      <c r="B6579"/>
      <c r="C6579"/>
      <c r="D6579"/>
      <c r="E6579"/>
      <c r="F6579"/>
      <c r="G6579"/>
      <c r="H6579"/>
      <c r="I6579" s="8"/>
      <c r="J6579" s="425"/>
      <c r="K6579"/>
      <c r="L6579"/>
      <c r="M6579"/>
      <c r="N6579"/>
      <c r="O6579"/>
      <c r="P6579"/>
      <c r="Q6579"/>
      <c r="R6579"/>
      <c r="S6579"/>
      <c r="T6579"/>
      <c r="U6579"/>
    </row>
    <row r="6580" spans="1:21" ht="15.75" customHeight="1">
      <c r="A6580"/>
      <c r="B6580"/>
      <c r="C6580"/>
      <c r="D6580"/>
      <c r="E6580"/>
      <c r="F6580"/>
      <c r="G6580"/>
      <c r="H6580"/>
      <c r="I6580" s="8"/>
      <c r="J6580" s="425"/>
      <c r="K6580"/>
      <c r="L6580"/>
      <c r="M6580"/>
      <c r="N6580"/>
      <c r="O6580"/>
      <c r="P6580"/>
      <c r="Q6580"/>
      <c r="R6580"/>
      <c r="S6580"/>
      <c r="T6580"/>
      <c r="U6580"/>
    </row>
    <row r="6581" spans="1:21" ht="15.75" customHeight="1">
      <c r="A6581"/>
      <c r="B6581"/>
      <c r="C6581"/>
      <c r="D6581"/>
      <c r="E6581"/>
      <c r="F6581"/>
      <c r="G6581"/>
      <c r="H6581"/>
      <c r="I6581" s="8"/>
      <c r="J6581" s="425"/>
      <c r="K6581"/>
      <c r="L6581"/>
      <c r="M6581"/>
      <c r="N6581"/>
      <c r="O6581"/>
      <c r="P6581"/>
      <c r="Q6581"/>
      <c r="R6581"/>
      <c r="S6581"/>
      <c r="T6581"/>
      <c r="U6581"/>
    </row>
    <row r="6582" spans="1:21" ht="15.75" customHeight="1">
      <c r="A6582"/>
      <c r="B6582"/>
      <c r="C6582"/>
      <c r="D6582"/>
      <c r="E6582"/>
      <c r="F6582"/>
      <c r="G6582"/>
      <c r="H6582"/>
      <c r="I6582" s="8"/>
      <c r="J6582" s="425"/>
      <c r="K6582"/>
      <c r="L6582"/>
      <c r="M6582"/>
      <c r="N6582"/>
      <c r="O6582"/>
      <c r="P6582"/>
      <c r="Q6582"/>
      <c r="R6582"/>
      <c r="S6582"/>
      <c r="T6582"/>
      <c r="U6582"/>
    </row>
    <row r="6583" spans="1:21" ht="15.75" customHeight="1">
      <c r="A6583"/>
      <c r="B6583"/>
      <c r="C6583"/>
      <c r="D6583"/>
      <c r="E6583"/>
      <c r="F6583"/>
      <c r="G6583"/>
      <c r="H6583"/>
      <c r="I6583" s="8"/>
      <c r="J6583" s="425"/>
      <c r="K6583"/>
      <c r="L6583"/>
      <c r="M6583"/>
      <c r="N6583"/>
      <c r="O6583"/>
      <c r="P6583"/>
      <c r="Q6583"/>
      <c r="R6583"/>
      <c r="S6583"/>
      <c r="T6583"/>
      <c r="U6583"/>
    </row>
    <row r="6584" spans="1:21" ht="15.75" customHeight="1">
      <c r="A6584"/>
      <c r="B6584"/>
      <c r="C6584"/>
      <c r="D6584"/>
      <c r="E6584"/>
      <c r="F6584"/>
      <c r="G6584"/>
      <c r="H6584"/>
      <c r="I6584" s="8"/>
      <c r="J6584" s="425"/>
      <c r="K6584"/>
      <c r="L6584"/>
      <c r="M6584"/>
      <c r="N6584"/>
      <c r="O6584"/>
      <c r="P6584"/>
      <c r="Q6584"/>
      <c r="R6584"/>
      <c r="S6584"/>
      <c r="T6584"/>
      <c r="U6584"/>
    </row>
    <row r="6585" spans="1:21" ht="15.75" customHeight="1">
      <c r="A6585"/>
      <c r="B6585"/>
      <c r="C6585"/>
      <c r="D6585"/>
      <c r="E6585"/>
      <c r="F6585"/>
      <c r="G6585"/>
      <c r="H6585"/>
      <c r="I6585" s="8"/>
      <c r="J6585" s="425"/>
      <c r="K6585"/>
      <c r="L6585"/>
      <c r="M6585"/>
      <c r="N6585"/>
      <c r="O6585"/>
      <c r="P6585"/>
      <c r="Q6585"/>
      <c r="R6585"/>
      <c r="S6585"/>
      <c r="T6585"/>
      <c r="U6585"/>
    </row>
    <row r="6586" spans="1:21" ht="15.75" customHeight="1">
      <c r="A6586"/>
      <c r="B6586"/>
      <c r="C6586"/>
      <c r="D6586"/>
      <c r="E6586"/>
      <c r="F6586"/>
      <c r="G6586"/>
      <c r="H6586"/>
      <c r="I6586" s="8"/>
      <c r="J6586" s="425"/>
      <c r="K6586"/>
      <c r="L6586"/>
      <c r="M6586"/>
      <c r="N6586"/>
      <c r="O6586"/>
      <c r="P6586"/>
      <c r="Q6586"/>
      <c r="R6586"/>
      <c r="S6586"/>
      <c r="T6586"/>
      <c r="U6586"/>
    </row>
    <row r="6587" spans="1:21" ht="15.75" customHeight="1">
      <c r="A6587"/>
      <c r="B6587"/>
      <c r="C6587"/>
      <c r="D6587"/>
      <c r="E6587"/>
      <c r="F6587"/>
      <c r="G6587"/>
      <c r="H6587"/>
      <c r="I6587" s="8"/>
      <c r="J6587" s="425"/>
      <c r="K6587"/>
      <c r="L6587"/>
      <c r="M6587"/>
      <c r="N6587"/>
      <c r="O6587"/>
      <c r="P6587"/>
      <c r="Q6587"/>
      <c r="R6587"/>
      <c r="S6587"/>
      <c r="T6587"/>
      <c r="U6587"/>
    </row>
    <row r="6588" spans="1:21" ht="15.75" customHeight="1">
      <c r="A6588"/>
      <c r="B6588"/>
      <c r="C6588"/>
      <c r="D6588"/>
      <c r="E6588"/>
      <c r="F6588"/>
      <c r="G6588"/>
      <c r="H6588"/>
      <c r="I6588" s="8"/>
      <c r="J6588" s="425"/>
      <c r="K6588"/>
      <c r="L6588"/>
      <c r="M6588"/>
      <c r="N6588"/>
      <c r="O6588"/>
      <c r="P6588"/>
      <c r="Q6588"/>
      <c r="R6588"/>
      <c r="S6588"/>
      <c r="T6588"/>
      <c r="U6588"/>
    </row>
    <row r="6589" spans="1:21" ht="15.75" customHeight="1">
      <c r="A6589"/>
      <c r="B6589"/>
      <c r="C6589"/>
      <c r="D6589"/>
      <c r="E6589"/>
      <c r="F6589"/>
      <c r="G6589"/>
      <c r="H6589"/>
      <c r="I6589" s="8"/>
      <c r="J6589" s="425"/>
      <c r="K6589"/>
      <c r="L6589"/>
      <c r="M6589"/>
      <c r="N6589"/>
      <c r="O6589"/>
      <c r="P6589"/>
      <c r="Q6589"/>
      <c r="R6589"/>
      <c r="S6589"/>
      <c r="T6589"/>
      <c r="U6589"/>
    </row>
    <row r="6590" spans="1:21" ht="15.75" customHeight="1">
      <c r="A6590"/>
      <c r="B6590"/>
      <c r="C6590"/>
      <c r="D6590"/>
      <c r="E6590"/>
      <c r="F6590"/>
      <c r="G6590"/>
      <c r="H6590"/>
      <c r="I6590" s="8"/>
      <c r="J6590" s="425"/>
      <c r="K6590"/>
      <c r="L6590"/>
      <c r="M6590"/>
      <c r="N6590"/>
      <c r="O6590"/>
      <c r="P6590"/>
      <c r="Q6590"/>
      <c r="R6590"/>
      <c r="S6590"/>
      <c r="T6590"/>
      <c r="U6590"/>
    </row>
    <row r="6591" spans="1:21" ht="15.75" customHeight="1">
      <c r="A6591"/>
      <c r="B6591"/>
      <c r="C6591"/>
      <c r="D6591"/>
      <c r="E6591"/>
      <c r="F6591"/>
      <c r="G6591"/>
      <c r="H6591"/>
      <c r="I6591" s="8"/>
      <c r="J6591" s="425"/>
      <c r="K6591"/>
      <c r="L6591"/>
      <c r="M6591"/>
      <c r="N6591"/>
      <c r="O6591"/>
      <c r="P6591"/>
      <c r="Q6591"/>
      <c r="R6591"/>
      <c r="S6591"/>
      <c r="T6591"/>
      <c r="U6591"/>
    </row>
    <row r="6592" spans="1:21" ht="15.75" customHeight="1">
      <c r="A6592"/>
      <c r="B6592"/>
      <c r="C6592"/>
      <c r="D6592"/>
      <c r="E6592"/>
      <c r="F6592"/>
      <c r="G6592"/>
      <c r="H6592"/>
      <c r="I6592" s="8"/>
      <c r="J6592" s="425"/>
      <c r="K6592"/>
      <c r="L6592"/>
      <c r="M6592"/>
      <c r="N6592"/>
      <c r="O6592"/>
      <c r="P6592"/>
      <c r="Q6592"/>
      <c r="R6592"/>
      <c r="S6592"/>
      <c r="T6592"/>
      <c r="U6592"/>
    </row>
    <row r="6593" spans="1:21" ht="15.75" customHeight="1">
      <c r="A6593"/>
      <c r="B6593"/>
      <c r="C6593"/>
      <c r="D6593"/>
      <c r="E6593"/>
      <c r="F6593"/>
      <c r="G6593"/>
      <c r="H6593"/>
      <c r="I6593" s="8"/>
      <c r="J6593" s="425"/>
      <c r="K6593"/>
      <c r="L6593"/>
      <c r="M6593"/>
      <c r="N6593"/>
      <c r="O6593"/>
      <c r="P6593"/>
      <c r="Q6593"/>
      <c r="R6593"/>
      <c r="S6593"/>
      <c r="T6593"/>
      <c r="U6593"/>
    </row>
    <row r="6594" spans="1:21" ht="15.75" customHeight="1">
      <c r="A6594"/>
      <c r="B6594"/>
      <c r="C6594"/>
      <c r="D6594"/>
      <c r="E6594"/>
      <c r="F6594"/>
      <c r="G6594"/>
      <c r="H6594"/>
      <c r="I6594" s="8"/>
      <c r="J6594" s="425"/>
      <c r="K6594"/>
      <c r="L6594"/>
      <c r="M6594"/>
      <c r="N6594"/>
      <c r="O6594"/>
      <c r="P6594"/>
      <c r="Q6594"/>
      <c r="R6594"/>
      <c r="S6594"/>
      <c r="T6594"/>
      <c r="U6594"/>
    </row>
    <row r="6595" spans="1:21" ht="15.75" customHeight="1">
      <c r="A6595"/>
      <c r="B6595"/>
      <c r="C6595"/>
      <c r="D6595"/>
      <c r="E6595"/>
      <c r="F6595"/>
      <c r="G6595"/>
      <c r="H6595"/>
      <c r="I6595" s="8"/>
      <c r="J6595" s="425"/>
      <c r="K6595"/>
      <c r="L6595"/>
      <c r="M6595"/>
      <c r="N6595"/>
      <c r="O6595"/>
      <c r="P6595"/>
      <c r="Q6595"/>
      <c r="R6595"/>
      <c r="S6595"/>
      <c r="T6595"/>
      <c r="U6595"/>
    </row>
    <row r="6596" spans="1:21" ht="15.75" customHeight="1">
      <c r="A6596"/>
      <c r="B6596"/>
      <c r="C6596"/>
      <c r="D6596"/>
      <c r="E6596"/>
      <c r="F6596"/>
      <c r="G6596"/>
      <c r="H6596"/>
      <c r="I6596" s="8"/>
      <c r="J6596" s="425"/>
      <c r="K6596"/>
      <c r="L6596"/>
      <c r="M6596"/>
      <c r="N6596"/>
      <c r="O6596"/>
      <c r="P6596"/>
      <c r="Q6596"/>
      <c r="R6596"/>
      <c r="S6596"/>
      <c r="T6596"/>
      <c r="U6596"/>
    </row>
    <row r="6597" spans="1:21" ht="15.75" customHeight="1">
      <c r="A6597"/>
      <c r="B6597"/>
      <c r="C6597"/>
      <c r="D6597"/>
      <c r="E6597"/>
      <c r="F6597"/>
      <c r="G6597"/>
      <c r="H6597"/>
      <c r="I6597" s="8"/>
      <c r="J6597" s="425"/>
      <c r="K6597"/>
      <c r="L6597"/>
      <c r="M6597"/>
      <c r="N6597"/>
      <c r="O6597"/>
      <c r="P6597"/>
      <c r="Q6597"/>
      <c r="R6597"/>
      <c r="S6597"/>
      <c r="T6597"/>
      <c r="U6597"/>
    </row>
    <row r="6598" spans="1:21" ht="15.75" customHeight="1">
      <c r="A6598"/>
      <c r="B6598"/>
      <c r="C6598"/>
      <c r="D6598"/>
      <c r="E6598"/>
      <c r="F6598"/>
      <c r="G6598"/>
      <c r="H6598"/>
      <c r="I6598" s="8"/>
      <c r="J6598" s="425"/>
      <c r="K6598"/>
      <c r="L6598"/>
      <c r="M6598"/>
      <c r="N6598"/>
      <c r="O6598"/>
      <c r="P6598"/>
      <c r="Q6598"/>
      <c r="R6598"/>
      <c r="S6598"/>
      <c r="T6598"/>
      <c r="U6598"/>
    </row>
    <row r="6599" spans="1:21" ht="15.75" customHeight="1">
      <c r="A6599"/>
      <c r="B6599"/>
      <c r="C6599"/>
      <c r="D6599"/>
      <c r="E6599"/>
      <c r="F6599"/>
      <c r="G6599"/>
      <c r="H6599"/>
      <c r="I6599" s="8"/>
      <c r="J6599" s="425"/>
      <c r="K6599"/>
      <c r="L6599"/>
      <c r="M6599"/>
      <c r="N6599"/>
      <c r="O6599"/>
      <c r="P6599"/>
      <c r="Q6599"/>
      <c r="R6599"/>
      <c r="S6599"/>
      <c r="T6599"/>
      <c r="U6599"/>
    </row>
    <row r="6600" spans="1:21" ht="15.75" customHeight="1">
      <c r="A6600"/>
      <c r="B6600"/>
      <c r="C6600"/>
      <c r="D6600"/>
      <c r="E6600"/>
      <c r="F6600"/>
      <c r="G6600"/>
      <c r="H6600"/>
      <c r="I6600" s="8"/>
      <c r="J6600" s="425"/>
      <c r="K6600"/>
      <c r="L6600"/>
      <c r="M6600"/>
      <c r="N6600"/>
      <c r="O6600"/>
      <c r="P6600"/>
      <c r="Q6600"/>
      <c r="R6600"/>
      <c r="S6600"/>
      <c r="T6600"/>
      <c r="U6600"/>
    </row>
    <row r="6601" spans="1:21" ht="15.75" customHeight="1">
      <c r="A6601"/>
      <c r="B6601"/>
      <c r="C6601"/>
      <c r="D6601"/>
      <c r="E6601"/>
      <c r="F6601"/>
      <c r="G6601"/>
      <c r="H6601"/>
      <c r="I6601" s="8"/>
      <c r="J6601" s="425"/>
      <c r="K6601"/>
      <c r="L6601"/>
      <c r="M6601"/>
      <c r="N6601"/>
      <c r="O6601"/>
      <c r="P6601"/>
      <c r="Q6601"/>
      <c r="R6601"/>
      <c r="S6601"/>
      <c r="T6601"/>
      <c r="U6601"/>
    </row>
    <row r="6602" spans="1:21" ht="15.75" customHeight="1">
      <c r="A6602"/>
      <c r="B6602"/>
      <c r="C6602"/>
      <c r="D6602"/>
      <c r="E6602"/>
      <c r="F6602"/>
      <c r="G6602"/>
      <c r="H6602"/>
      <c r="I6602" s="8"/>
      <c r="J6602" s="425"/>
      <c r="K6602"/>
      <c r="L6602"/>
      <c r="M6602"/>
      <c r="N6602"/>
      <c r="O6602"/>
      <c r="P6602"/>
      <c r="Q6602"/>
      <c r="R6602"/>
      <c r="S6602"/>
      <c r="T6602"/>
      <c r="U6602"/>
    </row>
    <row r="6603" spans="1:21" ht="15.75" customHeight="1">
      <c r="A6603"/>
      <c r="B6603"/>
      <c r="C6603"/>
      <c r="D6603"/>
      <c r="E6603"/>
      <c r="F6603"/>
      <c r="G6603"/>
      <c r="H6603"/>
      <c r="I6603" s="8"/>
      <c r="J6603" s="425"/>
      <c r="K6603"/>
      <c r="L6603"/>
      <c r="M6603"/>
      <c r="N6603"/>
      <c r="O6603"/>
      <c r="P6603"/>
      <c r="Q6603"/>
      <c r="R6603"/>
      <c r="S6603"/>
      <c r="T6603"/>
      <c r="U6603"/>
    </row>
    <row r="6604" spans="1:21" ht="15.75" customHeight="1">
      <c r="A6604"/>
      <c r="B6604"/>
      <c r="C6604"/>
      <c r="D6604"/>
      <c r="E6604"/>
      <c r="F6604"/>
      <c r="G6604"/>
      <c r="H6604"/>
      <c r="I6604" s="8"/>
      <c r="J6604" s="425"/>
      <c r="K6604"/>
      <c r="L6604"/>
      <c r="M6604"/>
      <c r="N6604"/>
      <c r="O6604"/>
      <c r="P6604"/>
      <c r="Q6604"/>
      <c r="R6604"/>
      <c r="S6604"/>
      <c r="T6604"/>
      <c r="U6604"/>
    </row>
    <row r="6605" spans="1:21" ht="15.75" customHeight="1">
      <c r="A6605"/>
      <c r="B6605"/>
      <c r="C6605"/>
      <c r="D6605"/>
      <c r="E6605"/>
      <c r="F6605"/>
      <c r="G6605"/>
      <c r="H6605"/>
      <c r="I6605" s="8"/>
      <c r="J6605" s="425"/>
      <c r="K6605"/>
      <c r="L6605"/>
      <c r="M6605"/>
      <c r="N6605"/>
      <c r="O6605"/>
      <c r="P6605"/>
      <c r="Q6605"/>
      <c r="R6605"/>
      <c r="S6605"/>
      <c r="T6605"/>
      <c r="U6605"/>
    </row>
    <row r="6606" spans="1:21" ht="15.75" customHeight="1">
      <c r="A6606"/>
      <c r="B6606"/>
      <c r="C6606"/>
      <c r="D6606"/>
      <c r="E6606"/>
      <c r="F6606"/>
      <c r="G6606"/>
      <c r="H6606"/>
      <c r="I6606" s="8"/>
      <c r="J6606" s="425"/>
      <c r="K6606"/>
      <c r="L6606"/>
      <c r="M6606"/>
      <c r="N6606"/>
      <c r="O6606"/>
      <c r="P6606"/>
      <c r="Q6606"/>
      <c r="R6606"/>
      <c r="S6606"/>
      <c r="T6606"/>
      <c r="U6606"/>
    </row>
    <row r="6607" spans="1:21" ht="15.75" customHeight="1">
      <c r="A6607"/>
      <c r="B6607"/>
      <c r="C6607"/>
      <c r="D6607"/>
      <c r="E6607"/>
      <c r="F6607"/>
      <c r="G6607"/>
      <c r="H6607"/>
      <c r="I6607" s="8"/>
      <c r="J6607" s="425"/>
      <c r="K6607"/>
      <c r="L6607"/>
      <c r="M6607"/>
      <c r="N6607"/>
      <c r="O6607"/>
      <c r="P6607"/>
      <c r="Q6607"/>
      <c r="R6607"/>
      <c r="S6607"/>
      <c r="T6607"/>
      <c r="U6607"/>
    </row>
    <row r="6608" spans="1:21" ht="15.75" customHeight="1">
      <c r="A6608"/>
      <c r="B6608"/>
      <c r="C6608"/>
      <c r="D6608"/>
      <c r="E6608"/>
      <c r="F6608"/>
      <c r="G6608"/>
      <c r="H6608"/>
      <c r="I6608" s="8"/>
      <c r="J6608" s="425"/>
      <c r="K6608"/>
      <c r="L6608"/>
      <c r="M6608"/>
      <c r="N6608"/>
      <c r="O6608"/>
      <c r="P6608"/>
      <c r="Q6608"/>
      <c r="R6608"/>
      <c r="S6608"/>
      <c r="T6608"/>
      <c r="U6608"/>
    </row>
    <row r="6609" spans="1:21" ht="15.75" customHeight="1">
      <c r="A6609"/>
      <c r="B6609"/>
      <c r="C6609"/>
      <c r="D6609"/>
      <c r="E6609"/>
      <c r="F6609"/>
      <c r="G6609"/>
      <c r="H6609"/>
      <c r="I6609" s="8"/>
      <c r="J6609" s="425"/>
      <c r="K6609"/>
      <c r="L6609"/>
      <c r="M6609"/>
      <c r="N6609"/>
      <c r="O6609"/>
      <c r="P6609"/>
      <c r="Q6609"/>
      <c r="R6609"/>
      <c r="S6609"/>
      <c r="T6609"/>
      <c r="U6609"/>
    </row>
    <row r="6610" spans="1:21" ht="15.75" customHeight="1">
      <c r="A6610"/>
      <c r="B6610"/>
      <c r="C6610"/>
      <c r="D6610"/>
      <c r="E6610"/>
      <c r="F6610"/>
      <c r="G6610"/>
      <c r="H6610"/>
      <c r="I6610" s="8"/>
      <c r="J6610" s="425"/>
      <c r="K6610"/>
      <c r="L6610"/>
      <c r="M6610"/>
      <c r="N6610"/>
      <c r="O6610"/>
      <c r="P6610"/>
      <c r="Q6610"/>
      <c r="R6610"/>
      <c r="S6610"/>
      <c r="T6610"/>
      <c r="U6610"/>
    </row>
    <row r="6611" spans="1:21" ht="15.75" customHeight="1">
      <c r="A6611"/>
      <c r="B6611"/>
      <c r="C6611"/>
      <c r="D6611"/>
      <c r="E6611"/>
      <c r="F6611"/>
      <c r="G6611"/>
      <c r="H6611"/>
      <c r="I6611" s="8"/>
      <c r="J6611" s="425"/>
      <c r="K6611"/>
      <c r="L6611"/>
      <c r="M6611"/>
      <c r="N6611"/>
      <c r="O6611"/>
      <c r="P6611"/>
      <c r="Q6611"/>
      <c r="R6611"/>
      <c r="S6611"/>
      <c r="T6611"/>
      <c r="U6611"/>
    </row>
    <row r="6612" spans="1:21" ht="15.75" customHeight="1">
      <c r="A6612"/>
      <c r="B6612"/>
      <c r="C6612"/>
      <c r="D6612"/>
      <c r="E6612"/>
      <c r="F6612"/>
      <c r="G6612"/>
      <c r="H6612"/>
      <c r="I6612" s="8"/>
      <c r="J6612" s="425"/>
      <c r="K6612"/>
      <c r="L6612"/>
      <c r="M6612"/>
      <c r="N6612"/>
      <c r="O6612"/>
      <c r="P6612"/>
      <c r="Q6612"/>
      <c r="R6612"/>
      <c r="S6612"/>
      <c r="T6612"/>
      <c r="U6612"/>
    </row>
    <row r="6613" spans="1:21" ht="15.75" customHeight="1">
      <c r="A6613"/>
      <c r="B6613"/>
      <c r="C6613"/>
      <c r="D6613"/>
      <c r="E6613"/>
      <c r="F6613"/>
      <c r="G6613"/>
      <c r="H6613"/>
      <c r="I6613" s="8"/>
      <c r="J6613" s="425"/>
      <c r="K6613"/>
      <c r="L6613"/>
      <c r="M6613"/>
      <c r="N6613"/>
      <c r="O6613"/>
      <c r="P6613"/>
      <c r="Q6613"/>
      <c r="R6613"/>
      <c r="S6613"/>
      <c r="T6613"/>
      <c r="U6613"/>
    </row>
    <row r="6614" spans="1:21" ht="15.75" customHeight="1">
      <c r="A6614"/>
      <c r="B6614"/>
      <c r="C6614"/>
      <c r="D6614"/>
      <c r="E6614"/>
      <c r="F6614"/>
      <c r="G6614"/>
      <c r="H6614"/>
      <c r="I6614" s="8"/>
      <c r="J6614" s="425"/>
      <c r="K6614"/>
      <c r="L6614"/>
      <c r="M6614"/>
      <c r="N6614"/>
      <c r="O6614"/>
      <c r="P6614"/>
      <c r="Q6614"/>
      <c r="R6614"/>
      <c r="S6614"/>
      <c r="T6614"/>
      <c r="U6614"/>
    </row>
    <row r="6615" spans="1:21" ht="15.75" customHeight="1">
      <c r="A6615"/>
      <c r="B6615"/>
      <c r="C6615"/>
      <c r="D6615"/>
      <c r="E6615"/>
      <c r="F6615"/>
      <c r="G6615"/>
      <c r="H6615"/>
      <c r="I6615" s="8"/>
      <c r="J6615" s="425"/>
      <c r="K6615"/>
      <c r="L6615"/>
      <c r="M6615"/>
      <c r="N6615"/>
      <c r="O6615"/>
      <c r="P6615"/>
      <c r="Q6615"/>
      <c r="R6615"/>
      <c r="S6615"/>
      <c r="T6615"/>
      <c r="U6615"/>
    </row>
    <row r="6616" spans="1:21" ht="15.75" customHeight="1">
      <c r="A6616"/>
      <c r="B6616"/>
      <c r="C6616"/>
      <c r="D6616"/>
      <c r="E6616"/>
      <c r="F6616"/>
      <c r="G6616"/>
      <c r="H6616"/>
      <c r="I6616" s="8"/>
      <c r="J6616" s="425"/>
      <c r="K6616"/>
      <c r="L6616"/>
      <c r="M6616"/>
      <c r="N6616"/>
      <c r="O6616"/>
      <c r="P6616"/>
      <c r="Q6616"/>
      <c r="R6616"/>
      <c r="S6616"/>
      <c r="T6616"/>
      <c r="U6616"/>
    </row>
    <row r="6617" spans="1:21" ht="15.75" customHeight="1">
      <c r="A6617"/>
      <c r="B6617"/>
      <c r="C6617"/>
      <c r="D6617"/>
      <c r="E6617"/>
      <c r="F6617"/>
      <c r="G6617"/>
      <c r="H6617"/>
      <c r="I6617" s="8"/>
      <c r="J6617" s="425"/>
      <c r="K6617"/>
      <c r="L6617"/>
      <c r="M6617"/>
      <c r="N6617"/>
      <c r="O6617"/>
      <c r="P6617"/>
      <c r="Q6617"/>
      <c r="R6617"/>
      <c r="S6617"/>
      <c r="T6617"/>
      <c r="U6617"/>
    </row>
    <row r="6618" spans="1:21" ht="15.75" customHeight="1">
      <c r="A6618"/>
      <c r="B6618"/>
      <c r="C6618"/>
      <c r="D6618"/>
      <c r="E6618"/>
      <c r="F6618"/>
      <c r="G6618"/>
      <c r="H6618"/>
      <c r="I6618" s="8"/>
      <c r="J6618" s="425"/>
      <c r="K6618"/>
      <c r="L6618"/>
      <c r="M6618"/>
      <c r="N6618"/>
      <c r="O6618"/>
      <c r="P6618"/>
      <c r="Q6618"/>
      <c r="R6618"/>
      <c r="S6618"/>
      <c r="T6618"/>
      <c r="U6618"/>
    </row>
    <row r="6619" spans="1:21" ht="15.75" customHeight="1">
      <c r="A6619"/>
      <c r="B6619"/>
      <c r="C6619"/>
      <c r="D6619"/>
      <c r="E6619"/>
      <c r="F6619"/>
      <c r="G6619"/>
      <c r="H6619"/>
      <c r="I6619" s="8"/>
      <c r="J6619" s="425"/>
      <c r="K6619"/>
      <c r="L6619"/>
      <c r="M6619"/>
      <c r="N6619"/>
      <c r="O6619"/>
      <c r="P6619"/>
      <c r="Q6619"/>
      <c r="R6619"/>
      <c r="S6619"/>
      <c r="T6619"/>
      <c r="U6619"/>
    </row>
    <row r="6620" spans="1:21" ht="15.75" customHeight="1">
      <c r="A6620"/>
      <c r="B6620"/>
      <c r="C6620"/>
      <c r="D6620"/>
      <c r="E6620"/>
      <c r="F6620"/>
      <c r="G6620"/>
      <c r="H6620"/>
      <c r="I6620" s="8"/>
      <c r="J6620" s="425"/>
      <c r="K6620"/>
      <c r="L6620"/>
      <c r="M6620"/>
      <c r="N6620"/>
      <c r="O6620"/>
      <c r="P6620"/>
      <c r="Q6620"/>
      <c r="R6620"/>
      <c r="S6620"/>
      <c r="T6620"/>
      <c r="U6620"/>
    </row>
    <row r="6621" spans="1:21" ht="15.75" customHeight="1">
      <c r="A6621"/>
      <c r="B6621"/>
      <c r="C6621"/>
      <c r="D6621"/>
      <c r="E6621"/>
      <c r="F6621"/>
      <c r="G6621"/>
      <c r="H6621"/>
      <c r="I6621" s="8"/>
      <c r="J6621" s="425"/>
      <c r="K6621"/>
      <c r="L6621"/>
      <c r="M6621"/>
      <c r="N6621"/>
      <c r="O6621"/>
      <c r="P6621"/>
      <c r="Q6621"/>
      <c r="R6621"/>
      <c r="S6621"/>
      <c r="T6621"/>
      <c r="U6621"/>
    </row>
    <row r="6622" spans="1:21" ht="15.75" customHeight="1">
      <c r="A6622"/>
      <c r="B6622"/>
      <c r="C6622"/>
      <c r="D6622"/>
      <c r="E6622"/>
      <c r="F6622"/>
      <c r="G6622"/>
      <c r="H6622"/>
      <c r="I6622" s="8"/>
      <c r="J6622" s="425"/>
      <c r="K6622"/>
      <c r="L6622"/>
      <c r="M6622"/>
      <c r="N6622"/>
      <c r="O6622"/>
      <c r="P6622"/>
      <c r="Q6622"/>
      <c r="R6622"/>
      <c r="S6622"/>
      <c r="T6622"/>
      <c r="U6622"/>
    </row>
    <row r="6623" spans="1:21" ht="15.75" customHeight="1">
      <c r="A6623"/>
      <c r="B6623"/>
      <c r="C6623"/>
      <c r="D6623"/>
      <c r="E6623"/>
      <c r="F6623"/>
      <c r="G6623"/>
      <c r="H6623"/>
      <c r="I6623" s="8"/>
      <c r="J6623" s="425"/>
      <c r="K6623"/>
      <c r="L6623"/>
      <c r="M6623"/>
      <c r="N6623"/>
      <c r="O6623"/>
      <c r="P6623"/>
      <c r="Q6623"/>
      <c r="R6623"/>
      <c r="S6623"/>
      <c r="T6623"/>
      <c r="U6623"/>
    </row>
    <row r="6624" spans="1:21" ht="15.75" customHeight="1">
      <c r="A6624"/>
      <c r="B6624"/>
      <c r="C6624"/>
      <c r="D6624"/>
      <c r="E6624"/>
      <c r="F6624"/>
      <c r="G6624"/>
      <c r="H6624"/>
      <c r="I6624" s="8"/>
      <c r="J6624" s="425"/>
      <c r="K6624"/>
      <c r="L6624"/>
      <c r="M6624"/>
      <c r="N6624"/>
      <c r="O6624"/>
      <c r="P6624"/>
      <c r="Q6624"/>
      <c r="R6624"/>
      <c r="S6624"/>
      <c r="T6624"/>
      <c r="U6624"/>
    </row>
    <row r="6625" spans="1:21" ht="15.75" customHeight="1">
      <c r="A6625"/>
      <c r="B6625"/>
      <c r="C6625"/>
      <c r="D6625"/>
      <c r="E6625"/>
      <c r="F6625"/>
      <c r="G6625"/>
      <c r="H6625"/>
      <c r="I6625" s="8"/>
      <c r="J6625" s="425"/>
      <c r="K6625"/>
      <c r="L6625"/>
      <c r="M6625"/>
      <c r="N6625"/>
      <c r="O6625"/>
      <c r="P6625"/>
      <c r="Q6625"/>
      <c r="R6625"/>
      <c r="S6625"/>
      <c r="T6625"/>
      <c r="U6625"/>
    </row>
    <row r="6626" spans="1:21" ht="15.75" customHeight="1">
      <c r="A6626"/>
      <c r="B6626"/>
      <c r="C6626"/>
      <c r="D6626"/>
      <c r="E6626"/>
      <c r="F6626"/>
      <c r="G6626"/>
      <c r="H6626"/>
      <c r="I6626" s="8"/>
      <c r="J6626" s="425"/>
      <c r="K6626"/>
      <c r="L6626"/>
      <c r="M6626"/>
      <c r="N6626"/>
      <c r="O6626"/>
      <c r="P6626"/>
      <c r="Q6626"/>
      <c r="R6626"/>
      <c r="S6626"/>
      <c r="T6626"/>
      <c r="U6626"/>
    </row>
    <row r="6627" spans="1:21" ht="15.75" customHeight="1">
      <c r="A6627"/>
      <c r="B6627"/>
      <c r="C6627"/>
      <c r="D6627"/>
      <c r="E6627"/>
      <c r="F6627"/>
      <c r="G6627"/>
      <c r="H6627"/>
      <c r="I6627" s="8"/>
      <c r="J6627" s="425"/>
      <c r="K6627"/>
      <c r="L6627"/>
      <c r="M6627"/>
      <c r="N6627"/>
      <c r="O6627"/>
      <c r="P6627"/>
      <c r="Q6627"/>
      <c r="R6627"/>
      <c r="S6627"/>
      <c r="T6627"/>
      <c r="U6627"/>
    </row>
    <row r="6628" spans="1:21" ht="15.75" customHeight="1">
      <c r="A6628"/>
      <c r="B6628"/>
      <c r="C6628"/>
      <c r="D6628"/>
      <c r="E6628"/>
      <c r="F6628"/>
      <c r="G6628"/>
      <c r="H6628"/>
      <c r="I6628" s="8"/>
      <c r="J6628" s="425"/>
      <c r="K6628"/>
      <c r="L6628"/>
      <c r="M6628"/>
      <c r="N6628"/>
      <c r="O6628"/>
      <c r="P6628"/>
      <c r="Q6628"/>
      <c r="R6628"/>
      <c r="S6628"/>
      <c r="T6628"/>
      <c r="U6628"/>
    </row>
    <row r="6629" spans="1:21" ht="15.75" customHeight="1">
      <c r="A6629"/>
      <c r="B6629"/>
      <c r="C6629"/>
      <c r="D6629"/>
      <c r="E6629"/>
      <c r="F6629"/>
      <c r="G6629"/>
      <c r="H6629"/>
      <c r="I6629" s="8"/>
      <c r="J6629" s="425"/>
      <c r="K6629"/>
      <c r="L6629"/>
      <c r="M6629"/>
      <c r="N6629"/>
      <c r="O6629"/>
      <c r="P6629"/>
      <c r="Q6629"/>
      <c r="R6629"/>
      <c r="S6629"/>
      <c r="T6629"/>
      <c r="U6629"/>
    </row>
    <row r="6630" spans="1:21" ht="15.75" customHeight="1">
      <c r="A6630"/>
      <c r="B6630"/>
      <c r="C6630"/>
      <c r="D6630"/>
      <c r="E6630"/>
      <c r="F6630"/>
      <c r="G6630"/>
      <c r="H6630"/>
      <c r="I6630" s="8"/>
      <c r="J6630" s="425"/>
      <c r="K6630"/>
      <c r="L6630"/>
      <c r="M6630"/>
      <c r="N6630"/>
      <c r="O6630"/>
      <c r="P6630"/>
      <c r="Q6630"/>
      <c r="R6630"/>
      <c r="S6630"/>
      <c r="T6630"/>
      <c r="U6630"/>
    </row>
    <row r="6631" spans="1:21" ht="15.75" customHeight="1">
      <c r="A6631"/>
      <c r="B6631"/>
      <c r="C6631"/>
      <c r="D6631"/>
      <c r="E6631"/>
      <c r="F6631"/>
      <c r="G6631"/>
      <c r="H6631"/>
      <c r="I6631" s="8"/>
      <c r="J6631" s="425"/>
      <c r="K6631"/>
      <c r="L6631"/>
      <c r="M6631"/>
      <c r="N6631"/>
      <c r="O6631"/>
      <c r="P6631"/>
      <c r="Q6631"/>
      <c r="R6631"/>
      <c r="S6631"/>
      <c r="T6631"/>
      <c r="U6631"/>
    </row>
    <row r="6632" spans="1:21" ht="15.75" customHeight="1">
      <c r="A6632"/>
      <c r="B6632"/>
      <c r="C6632"/>
      <c r="D6632"/>
      <c r="E6632"/>
      <c r="F6632"/>
      <c r="G6632"/>
      <c r="H6632"/>
      <c r="I6632" s="8"/>
      <c r="J6632" s="425"/>
      <c r="K6632"/>
      <c r="L6632"/>
      <c r="M6632"/>
      <c r="N6632"/>
      <c r="O6632"/>
      <c r="P6632"/>
      <c r="Q6632"/>
      <c r="R6632"/>
      <c r="S6632"/>
      <c r="T6632"/>
      <c r="U6632"/>
    </row>
    <row r="6633" spans="1:21" ht="15.75" customHeight="1">
      <c r="A6633"/>
      <c r="B6633"/>
      <c r="C6633"/>
      <c r="D6633"/>
      <c r="E6633"/>
      <c r="F6633"/>
      <c r="G6633"/>
      <c r="H6633"/>
      <c r="I6633" s="8"/>
      <c r="J6633" s="425"/>
      <c r="K6633"/>
      <c r="L6633"/>
      <c r="M6633"/>
      <c r="N6633"/>
      <c r="O6633"/>
      <c r="P6633"/>
      <c r="Q6633"/>
      <c r="R6633"/>
      <c r="S6633"/>
      <c r="T6633"/>
      <c r="U6633"/>
    </row>
    <row r="6634" spans="1:21" ht="15.75" customHeight="1">
      <c r="A6634"/>
      <c r="B6634"/>
      <c r="C6634"/>
      <c r="D6634"/>
      <c r="E6634"/>
      <c r="F6634"/>
      <c r="G6634"/>
      <c r="H6634"/>
      <c r="I6634" s="8"/>
      <c r="J6634" s="425"/>
      <c r="K6634"/>
      <c r="L6634"/>
      <c r="M6634"/>
      <c r="N6634"/>
      <c r="O6634"/>
      <c r="P6634"/>
      <c r="Q6634"/>
      <c r="R6634"/>
      <c r="S6634"/>
      <c r="T6634"/>
      <c r="U6634"/>
    </row>
    <row r="6635" spans="1:21" ht="15.75" customHeight="1">
      <c r="A6635"/>
      <c r="B6635"/>
      <c r="C6635"/>
      <c r="D6635"/>
      <c r="E6635"/>
      <c r="F6635"/>
      <c r="G6635"/>
      <c r="H6635"/>
      <c r="I6635" s="8"/>
      <c r="J6635" s="425"/>
      <c r="K6635"/>
      <c r="L6635"/>
      <c r="M6635"/>
      <c r="N6635"/>
      <c r="O6635"/>
      <c r="P6635"/>
      <c r="Q6635"/>
      <c r="R6635"/>
      <c r="S6635"/>
      <c r="T6635"/>
      <c r="U6635"/>
    </row>
    <row r="6636" spans="1:21" ht="15.75" customHeight="1">
      <c r="A6636"/>
      <c r="B6636"/>
      <c r="C6636"/>
      <c r="D6636"/>
      <c r="E6636"/>
      <c r="F6636"/>
      <c r="G6636"/>
      <c r="H6636"/>
      <c r="I6636" s="8"/>
      <c r="J6636" s="425"/>
      <c r="K6636"/>
      <c r="L6636"/>
      <c r="M6636"/>
      <c r="N6636"/>
      <c r="O6636"/>
      <c r="P6636"/>
      <c r="Q6636"/>
      <c r="R6636"/>
      <c r="S6636"/>
      <c r="T6636"/>
      <c r="U6636"/>
    </row>
    <row r="6637" spans="1:21" ht="15.75" customHeight="1">
      <c r="A6637"/>
      <c r="B6637"/>
      <c r="C6637"/>
      <c r="D6637"/>
      <c r="E6637"/>
      <c r="F6637"/>
      <c r="G6637"/>
      <c r="H6637"/>
      <c r="I6637" s="8"/>
      <c r="J6637" s="425"/>
      <c r="K6637"/>
      <c r="L6637"/>
      <c r="M6637"/>
      <c r="N6637"/>
      <c r="O6637"/>
      <c r="P6637"/>
      <c r="Q6637"/>
      <c r="R6637"/>
      <c r="S6637"/>
      <c r="T6637"/>
      <c r="U6637"/>
    </row>
    <row r="6638" spans="1:21" ht="15.75" customHeight="1">
      <c r="A6638"/>
      <c r="B6638"/>
      <c r="C6638"/>
      <c r="D6638"/>
      <c r="E6638"/>
      <c r="F6638"/>
      <c r="G6638"/>
      <c r="H6638"/>
      <c r="I6638" s="8"/>
      <c r="J6638" s="425"/>
      <c r="K6638"/>
      <c r="L6638"/>
      <c r="M6638"/>
      <c r="N6638"/>
      <c r="O6638"/>
      <c r="P6638"/>
      <c r="Q6638"/>
      <c r="R6638"/>
      <c r="S6638"/>
      <c r="T6638"/>
      <c r="U6638"/>
    </row>
    <row r="6639" spans="1:21" ht="15.75" customHeight="1">
      <c r="A6639"/>
      <c r="B6639"/>
      <c r="C6639"/>
      <c r="D6639"/>
      <c r="E6639"/>
      <c r="F6639"/>
      <c r="G6639"/>
      <c r="H6639"/>
      <c r="I6639" s="8"/>
      <c r="J6639" s="425"/>
      <c r="K6639"/>
      <c r="L6639"/>
      <c r="M6639"/>
      <c r="N6639"/>
      <c r="O6639"/>
      <c r="P6639"/>
      <c r="Q6639"/>
      <c r="R6639"/>
      <c r="S6639"/>
      <c r="T6639"/>
      <c r="U6639"/>
    </row>
    <row r="6640" spans="1:21" ht="15.75" customHeight="1">
      <c r="A6640"/>
      <c r="B6640"/>
      <c r="C6640"/>
      <c r="D6640"/>
      <c r="E6640"/>
      <c r="F6640"/>
      <c r="G6640"/>
      <c r="H6640"/>
      <c r="I6640" s="8"/>
      <c r="J6640" s="425"/>
      <c r="K6640"/>
      <c r="L6640"/>
      <c r="M6640"/>
      <c r="N6640"/>
      <c r="O6640"/>
      <c r="P6640"/>
      <c r="Q6640"/>
      <c r="R6640"/>
      <c r="S6640"/>
      <c r="T6640"/>
      <c r="U6640"/>
    </row>
    <row r="6641" spans="1:21" ht="15.75" customHeight="1">
      <c r="A6641"/>
      <c r="B6641"/>
      <c r="C6641"/>
      <c r="D6641"/>
      <c r="E6641"/>
      <c r="F6641"/>
      <c r="G6641"/>
      <c r="H6641"/>
      <c r="I6641" s="8"/>
      <c r="J6641" s="425"/>
      <c r="K6641"/>
      <c r="L6641"/>
      <c r="M6641"/>
      <c r="N6641"/>
      <c r="O6641"/>
      <c r="P6641"/>
      <c r="Q6641"/>
      <c r="R6641"/>
      <c r="S6641"/>
      <c r="T6641"/>
      <c r="U6641"/>
    </row>
    <row r="6642" spans="1:21" ht="15.75" customHeight="1">
      <c r="A6642"/>
      <c r="B6642"/>
      <c r="C6642"/>
      <c r="D6642"/>
      <c r="E6642"/>
      <c r="F6642"/>
      <c r="G6642"/>
      <c r="H6642"/>
      <c r="I6642" s="8"/>
      <c r="J6642" s="425"/>
      <c r="K6642"/>
      <c r="L6642"/>
      <c r="M6642"/>
      <c r="N6642"/>
      <c r="O6642"/>
      <c r="P6642"/>
      <c r="Q6642"/>
      <c r="R6642"/>
      <c r="S6642"/>
      <c r="T6642"/>
      <c r="U6642"/>
    </row>
    <row r="6643" spans="1:21" ht="15.75" customHeight="1">
      <c r="A6643"/>
      <c r="B6643"/>
      <c r="C6643"/>
      <c r="D6643"/>
      <c r="E6643"/>
      <c r="F6643"/>
      <c r="G6643"/>
      <c r="H6643"/>
      <c r="I6643" s="8"/>
      <c r="J6643" s="425"/>
      <c r="K6643"/>
      <c r="L6643"/>
      <c r="M6643"/>
      <c r="N6643"/>
      <c r="O6643"/>
      <c r="P6643"/>
      <c r="Q6643"/>
      <c r="R6643"/>
      <c r="S6643"/>
      <c r="T6643"/>
      <c r="U6643"/>
    </row>
    <row r="6644" spans="1:21" ht="15.75" customHeight="1">
      <c r="A6644"/>
      <c r="B6644"/>
      <c r="C6644"/>
      <c r="D6644"/>
      <c r="E6644"/>
      <c r="F6644"/>
      <c r="G6644"/>
      <c r="H6644"/>
      <c r="I6644" s="8"/>
      <c r="J6644" s="425"/>
      <c r="K6644"/>
      <c r="L6644"/>
      <c r="M6644"/>
      <c r="N6644"/>
      <c r="O6644"/>
      <c r="P6644"/>
      <c r="Q6644"/>
      <c r="R6644"/>
      <c r="S6644"/>
      <c r="T6644"/>
      <c r="U6644"/>
    </row>
    <row r="6645" spans="1:21" ht="15.75" customHeight="1">
      <c r="A6645"/>
      <c r="B6645"/>
      <c r="C6645"/>
      <c r="D6645"/>
      <c r="E6645"/>
      <c r="F6645"/>
      <c r="G6645"/>
      <c r="H6645"/>
      <c r="I6645" s="8"/>
      <c r="J6645" s="425"/>
      <c r="K6645"/>
      <c r="L6645"/>
      <c r="M6645"/>
      <c r="N6645"/>
      <c r="O6645"/>
      <c r="P6645"/>
      <c r="Q6645"/>
      <c r="R6645"/>
      <c r="S6645"/>
      <c r="T6645"/>
      <c r="U6645"/>
    </row>
    <row r="6646" spans="1:21" ht="15.75" customHeight="1">
      <c r="A6646"/>
      <c r="B6646"/>
      <c r="C6646"/>
      <c r="D6646"/>
      <c r="E6646"/>
      <c r="F6646"/>
      <c r="G6646"/>
      <c r="H6646"/>
      <c r="I6646" s="8"/>
      <c r="J6646" s="425"/>
      <c r="K6646"/>
      <c r="L6646"/>
      <c r="M6646"/>
      <c r="N6646"/>
      <c r="O6646"/>
      <c r="P6646"/>
      <c r="Q6646"/>
      <c r="R6646"/>
      <c r="S6646"/>
      <c r="T6646"/>
      <c r="U6646"/>
    </row>
    <row r="6647" spans="1:21" ht="15.75" customHeight="1">
      <c r="A6647"/>
      <c r="B6647"/>
      <c r="C6647"/>
      <c r="D6647"/>
      <c r="E6647"/>
      <c r="F6647"/>
      <c r="G6647"/>
      <c r="H6647"/>
      <c r="I6647" s="8"/>
      <c r="J6647" s="425"/>
      <c r="K6647"/>
      <c r="L6647"/>
      <c r="M6647"/>
      <c r="N6647"/>
      <c r="O6647"/>
      <c r="P6647"/>
      <c r="Q6647"/>
      <c r="R6647"/>
      <c r="S6647"/>
      <c r="T6647"/>
      <c r="U6647"/>
    </row>
    <row r="6648" spans="1:21" ht="15.75" customHeight="1">
      <c r="A6648"/>
      <c r="B6648"/>
      <c r="C6648"/>
      <c r="D6648"/>
      <c r="E6648"/>
      <c r="F6648"/>
      <c r="G6648"/>
      <c r="H6648"/>
      <c r="I6648" s="8"/>
      <c r="J6648" s="425"/>
      <c r="K6648"/>
      <c r="L6648"/>
      <c r="M6648"/>
      <c r="N6648"/>
      <c r="O6648"/>
      <c r="P6648"/>
      <c r="Q6648"/>
      <c r="R6648"/>
      <c r="S6648"/>
      <c r="T6648"/>
      <c r="U6648"/>
    </row>
    <row r="6649" spans="1:21" ht="15.75" customHeight="1">
      <c r="A6649"/>
      <c r="B6649"/>
      <c r="C6649"/>
      <c r="D6649"/>
      <c r="E6649"/>
      <c r="F6649"/>
      <c r="G6649"/>
      <c r="H6649"/>
      <c r="I6649" s="8"/>
      <c r="J6649" s="425"/>
      <c r="K6649"/>
      <c r="L6649"/>
      <c r="M6649"/>
      <c r="N6649"/>
      <c r="O6649"/>
      <c r="P6649"/>
      <c r="Q6649"/>
      <c r="R6649"/>
      <c r="S6649"/>
      <c r="T6649"/>
      <c r="U6649"/>
    </row>
    <row r="6650" spans="1:21" ht="15.75" customHeight="1">
      <c r="A6650"/>
      <c r="B6650"/>
      <c r="C6650"/>
      <c r="D6650"/>
      <c r="E6650"/>
      <c r="F6650"/>
      <c r="G6650"/>
      <c r="H6650"/>
      <c r="I6650" s="8"/>
      <c r="J6650" s="425"/>
      <c r="K6650"/>
      <c r="L6650"/>
      <c r="M6650"/>
      <c r="N6650"/>
      <c r="O6650"/>
      <c r="P6650"/>
      <c r="Q6650"/>
      <c r="R6650"/>
      <c r="S6650"/>
      <c r="T6650"/>
      <c r="U6650"/>
    </row>
    <row r="6651" spans="1:21" ht="15.75" customHeight="1">
      <c r="A6651"/>
      <c r="B6651"/>
      <c r="C6651"/>
      <c r="D6651"/>
      <c r="E6651"/>
      <c r="F6651"/>
      <c r="G6651"/>
      <c r="H6651"/>
      <c r="I6651" s="8"/>
      <c r="J6651" s="425"/>
      <c r="K6651"/>
      <c r="L6651"/>
      <c r="M6651"/>
      <c r="N6651"/>
      <c r="O6651"/>
      <c r="P6651"/>
      <c r="Q6651"/>
      <c r="R6651"/>
      <c r="S6651"/>
      <c r="T6651"/>
      <c r="U6651"/>
    </row>
    <row r="6652" spans="1:21" ht="15.75" customHeight="1">
      <c r="A6652"/>
      <c r="B6652"/>
      <c r="C6652"/>
      <c r="D6652"/>
      <c r="E6652"/>
      <c r="F6652"/>
      <c r="G6652"/>
      <c r="H6652"/>
      <c r="I6652" s="8"/>
      <c r="J6652" s="425"/>
      <c r="K6652"/>
      <c r="L6652"/>
      <c r="M6652"/>
      <c r="N6652"/>
      <c r="O6652"/>
      <c r="P6652"/>
      <c r="Q6652"/>
      <c r="R6652"/>
      <c r="S6652"/>
      <c r="T6652"/>
      <c r="U6652"/>
    </row>
    <row r="6653" spans="1:21" ht="15.75" customHeight="1">
      <c r="A6653"/>
      <c r="B6653"/>
      <c r="C6653"/>
      <c r="D6653"/>
      <c r="E6653"/>
      <c r="F6653"/>
      <c r="G6653"/>
      <c r="H6653"/>
      <c r="I6653" s="8"/>
      <c r="J6653" s="425"/>
      <c r="K6653"/>
      <c r="L6653"/>
      <c r="M6653"/>
      <c r="N6653"/>
      <c r="O6653"/>
      <c r="P6653"/>
      <c r="Q6653"/>
      <c r="R6653"/>
      <c r="S6653"/>
      <c r="T6653"/>
      <c r="U6653"/>
    </row>
    <row r="6654" spans="1:21" ht="15.75" customHeight="1">
      <c r="A6654"/>
      <c r="B6654"/>
      <c r="C6654"/>
      <c r="D6654"/>
      <c r="E6654"/>
      <c r="F6654"/>
      <c r="G6654"/>
      <c r="H6654"/>
      <c r="I6654" s="8"/>
      <c r="J6654" s="425"/>
      <c r="K6654"/>
      <c r="L6654"/>
      <c r="M6654"/>
      <c r="N6654"/>
      <c r="O6654"/>
      <c r="P6654"/>
      <c r="Q6654"/>
      <c r="R6654"/>
      <c r="S6654"/>
      <c r="T6654"/>
      <c r="U6654"/>
    </row>
    <row r="6655" spans="1:21" ht="15.75" customHeight="1">
      <c r="A6655"/>
      <c r="B6655"/>
      <c r="C6655"/>
      <c r="D6655"/>
      <c r="E6655"/>
      <c r="F6655"/>
      <c r="G6655"/>
      <c r="H6655"/>
      <c r="I6655" s="8"/>
      <c r="J6655" s="425"/>
      <c r="K6655"/>
      <c r="L6655"/>
      <c r="M6655"/>
      <c r="N6655"/>
      <c r="O6655"/>
      <c r="P6655"/>
      <c r="Q6655"/>
      <c r="R6655"/>
      <c r="S6655"/>
      <c r="T6655"/>
      <c r="U6655"/>
    </row>
    <row r="6656" spans="1:21" ht="15.75" customHeight="1">
      <c r="A6656"/>
      <c r="B6656"/>
      <c r="C6656"/>
      <c r="D6656"/>
      <c r="E6656"/>
      <c r="F6656"/>
      <c r="G6656"/>
      <c r="H6656"/>
      <c r="I6656" s="8"/>
      <c r="J6656" s="425"/>
      <c r="K6656"/>
      <c r="L6656"/>
      <c r="M6656"/>
      <c r="N6656"/>
      <c r="O6656"/>
      <c r="P6656"/>
      <c r="Q6656"/>
      <c r="R6656"/>
      <c r="S6656"/>
      <c r="T6656"/>
      <c r="U6656"/>
    </row>
    <row r="6657" spans="1:21" ht="15.75" customHeight="1">
      <c r="A6657"/>
      <c r="B6657"/>
      <c r="C6657"/>
      <c r="D6657"/>
      <c r="E6657"/>
      <c r="F6657"/>
      <c r="G6657"/>
      <c r="H6657"/>
      <c r="I6657" s="8"/>
      <c r="J6657" s="425"/>
      <c r="K6657"/>
      <c r="L6657"/>
      <c r="M6657"/>
      <c r="N6657"/>
      <c r="O6657"/>
      <c r="P6657"/>
      <c r="Q6657"/>
      <c r="R6657"/>
      <c r="S6657"/>
      <c r="T6657"/>
      <c r="U6657"/>
    </row>
    <row r="6658" spans="1:21" ht="15.75" customHeight="1">
      <c r="A6658"/>
      <c r="B6658"/>
      <c r="C6658"/>
      <c r="D6658"/>
      <c r="E6658"/>
      <c r="F6658"/>
      <c r="G6658"/>
      <c r="H6658"/>
      <c r="I6658" s="8"/>
      <c r="J6658" s="425"/>
      <c r="K6658"/>
      <c r="L6658"/>
      <c r="M6658"/>
      <c r="N6658"/>
      <c r="O6658"/>
      <c r="P6658"/>
      <c r="Q6658"/>
      <c r="R6658"/>
      <c r="S6658"/>
      <c r="T6658"/>
      <c r="U6658"/>
    </row>
    <row r="6659" spans="1:21" ht="15.75" customHeight="1">
      <c r="A6659"/>
      <c r="B6659"/>
      <c r="C6659"/>
      <c r="D6659"/>
      <c r="E6659"/>
      <c r="F6659"/>
      <c r="G6659"/>
      <c r="H6659"/>
      <c r="I6659" s="8"/>
      <c r="J6659" s="425"/>
      <c r="K6659"/>
      <c r="L6659"/>
      <c r="M6659"/>
      <c r="N6659"/>
      <c r="O6659"/>
      <c r="P6659"/>
      <c r="Q6659"/>
      <c r="R6659"/>
      <c r="S6659"/>
      <c r="T6659"/>
      <c r="U6659"/>
    </row>
    <row r="6660" spans="1:21" ht="15.75" customHeight="1">
      <c r="A6660"/>
      <c r="B6660"/>
      <c r="C6660"/>
      <c r="D6660"/>
      <c r="E6660"/>
      <c r="F6660"/>
      <c r="G6660"/>
      <c r="H6660"/>
      <c r="I6660" s="8"/>
      <c r="J6660" s="425"/>
      <c r="K6660"/>
      <c r="L6660"/>
      <c r="M6660"/>
      <c r="N6660"/>
      <c r="O6660"/>
      <c r="P6660"/>
      <c r="Q6660"/>
      <c r="R6660"/>
      <c r="S6660"/>
      <c r="T6660"/>
      <c r="U6660"/>
    </row>
    <row r="6661" spans="1:21" ht="15.75" customHeight="1">
      <c r="A6661"/>
      <c r="B6661"/>
      <c r="C6661"/>
      <c r="D6661"/>
      <c r="E6661"/>
      <c r="F6661"/>
      <c r="G6661"/>
      <c r="H6661"/>
      <c r="I6661" s="8"/>
      <c r="J6661" s="425"/>
      <c r="K6661"/>
      <c r="L6661"/>
      <c r="M6661"/>
      <c r="N6661"/>
      <c r="O6661"/>
      <c r="P6661"/>
      <c r="Q6661"/>
      <c r="R6661"/>
      <c r="S6661"/>
      <c r="T6661"/>
      <c r="U6661"/>
    </row>
    <row r="6662" spans="1:21" ht="15.75" customHeight="1">
      <c r="A6662"/>
      <c r="B6662"/>
      <c r="C6662"/>
      <c r="D6662"/>
      <c r="E6662"/>
      <c r="F6662"/>
      <c r="G6662"/>
      <c r="H6662"/>
      <c r="I6662" s="8"/>
      <c r="J6662" s="425"/>
      <c r="K6662"/>
      <c r="L6662"/>
      <c r="M6662"/>
      <c r="N6662"/>
      <c r="O6662"/>
      <c r="P6662"/>
      <c r="Q6662"/>
      <c r="R6662"/>
      <c r="S6662"/>
      <c r="T6662"/>
      <c r="U6662"/>
    </row>
    <row r="6663" spans="1:21" ht="15.75" customHeight="1">
      <c r="A6663"/>
      <c r="B6663"/>
      <c r="C6663"/>
      <c r="D6663"/>
      <c r="E6663"/>
      <c r="F6663"/>
      <c r="G6663"/>
      <c r="H6663"/>
      <c r="I6663" s="8"/>
      <c r="J6663" s="425"/>
      <c r="K6663"/>
      <c r="L6663"/>
      <c r="M6663"/>
      <c r="N6663"/>
      <c r="O6663"/>
      <c r="P6663"/>
      <c r="Q6663"/>
      <c r="R6663"/>
      <c r="S6663"/>
      <c r="T6663"/>
      <c r="U6663"/>
    </row>
    <row r="6664" spans="1:21" ht="15.75" customHeight="1">
      <c r="A6664"/>
      <c r="B6664"/>
      <c r="C6664"/>
      <c r="D6664"/>
      <c r="E6664"/>
      <c r="F6664"/>
      <c r="G6664"/>
      <c r="H6664"/>
      <c r="I6664" s="8"/>
      <c r="J6664" s="425"/>
      <c r="K6664"/>
      <c r="L6664"/>
      <c r="M6664"/>
      <c r="N6664"/>
      <c r="O6664"/>
      <c r="P6664"/>
      <c r="Q6664"/>
      <c r="R6664"/>
      <c r="S6664"/>
      <c r="T6664"/>
      <c r="U6664"/>
    </row>
    <row r="6665" spans="1:21" ht="15.75" customHeight="1">
      <c r="A6665"/>
      <c r="B6665"/>
      <c r="C6665"/>
      <c r="D6665"/>
      <c r="E6665"/>
      <c r="F6665"/>
      <c r="G6665"/>
      <c r="H6665"/>
      <c r="I6665" s="8"/>
      <c r="J6665" s="425"/>
      <c r="K6665"/>
      <c r="L6665"/>
      <c r="M6665"/>
      <c r="N6665"/>
      <c r="O6665"/>
      <c r="P6665"/>
      <c r="Q6665"/>
      <c r="R6665"/>
      <c r="S6665"/>
      <c r="T6665"/>
      <c r="U6665"/>
    </row>
    <row r="6666" spans="1:21" ht="15.75" customHeight="1">
      <c r="A6666"/>
      <c r="B6666"/>
      <c r="C6666"/>
      <c r="D6666"/>
      <c r="E6666"/>
      <c r="F6666"/>
      <c r="G6666"/>
      <c r="H6666"/>
      <c r="I6666" s="8"/>
      <c r="J6666" s="425"/>
      <c r="K6666"/>
      <c r="L6666"/>
      <c r="M6666"/>
      <c r="N6666"/>
      <c r="O6666"/>
      <c r="P6666"/>
      <c r="Q6666"/>
      <c r="R6666"/>
      <c r="S6666"/>
      <c r="T6666"/>
      <c r="U6666"/>
    </row>
    <row r="6667" spans="1:21" ht="15.75" customHeight="1">
      <c r="A6667"/>
      <c r="B6667"/>
      <c r="C6667"/>
      <c r="D6667"/>
      <c r="E6667"/>
      <c r="F6667"/>
      <c r="G6667"/>
      <c r="H6667"/>
      <c r="I6667" s="8"/>
      <c r="J6667" s="425"/>
      <c r="K6667"/>
      <c r="L6667"/>
      <c r="M6667"/>
      <c r="N6667"/>
      <c r="O6667"/>
      <c r="P6667"/>
      <c r="Q6667"/>
      <c r="R6667"/>
      <c r="S6667"/>
      <c r="T6667"/>
      <c r="U6667"/>
    </row>
    <row r="6668" spans="1:21" ht="15.75" customHeight="1">
      <c r="A6668"/>
      <c r="B6668"/>
      <c r="C6668"/>
      <c r="D6668"/>
      <c r="E6668"/>
      <c r="F6668"/>
      <c r="G6668"/>
      <c r="H6668"/>
      <c r="I6668" s="8"/>
      <c r="J6668" s="425"/>
      <c r="K6668"/>
      <c r="L6668"/>
      <c r="M6668"/>
      <c r="N6668"/>
      <c r="O6668"/>
      <c r="P6668"/>
      <c r="Q6668"/>
      <c r="R6668"/>
      <c r="S6668"/>
      <c r="T6668"/>
      <c r="U6668"/>
    </row>
    <row r="6669" spans="1:21" ht="15.75" customHeight="1">
      <c r="A6669"/>
      <c r="B6669"/>
      <c r="C6669"/>
      <c r="D6669"/>
      <c r="E6669"/>
      <c r="F6669"/>
      <c r="G6669"/>
      <c r="H6669"/>
      <c r="I6669" s="8"/>
      <c r="J6669" s="425"/>
      <c r="K6669"/>
      <c r="L6669"/>
      <c r="M6669"/>
      <c r="N6669"/>
      <c r="O6669"/>
      <c r="P6669"/>
      <c r="Q6669"/>
      <c r="R6669"/>
      <c r="S6669"/>
      <c r="T6669"/>
      <c r="U6669"/>
    </row>
    <row r="6670" spans="1:21" ht="15.75" customHeight="1">
      <c r="A6670"/>
      <c r="B6670"/>
      <c r="C6670"/>
      <c r="D6670"/>
      <c r="E6670"/>
      <c r="F6670"/>
      <c r="G6670"/>
      <c r="H6670"/>
      <c r="I6670" s="8"/>
      <c r="J6670" s="425"/>
      <c r="K6670"/>
      <c r="L6670"/>
      <c r="M6670"/>
      <c r="N6670"/>
      <c r="O6670"/>
      <c r="P6670"/>
      <c r="Q6670"/>
      <c r="R6670"/>
      <c r="S6670"/>
      <c r="T6670"/>
      <c r="U6670"/>
    </row>
    <row r="6671" spans="1:21" ht="15.75" customHeight="1">
      <c r="A6671"/>
      <c r="B6671"/>
      <c r="C6671"/>
      <c r="D6671"/>
      <c r="E6671"/>
      <c r="F6671"/>
      <c r="G6671"/>
      <c r="H6671"/>
      <c r="I6671" s="8"/>
      <c r="J6671" s="425"/>
      <c r="K6671"/>
      <c r="L6671"/>
      <c r="M6671"/>
      <c r="N6671"/>
      <c r="O6671"/>
      <c r="P6671"/>
      <c r="Q6671"/>
      <c r="R6671"/>
      <c r="S6671"/>
      <c r="T6671"/>
      <c r="U6671"/>
    </row>
    <row r="6672" spans="1:21" ht="15.75" customHeight="1">
      <c r="A6672"/>
      <c r="B6672"/>
      <c r="C6672"/>
      <c r="D6672"/>
      <c r="E6672"/>
      <c r="F6672"/>
      <c r="G6672"/>
      <c r="H6672"/>
      <c r="I6672" s="8"/>
      <c r="J6672" s="425"/>
      <c r="K6672"/>
      <c r="L6672"/>
      <c r="M6672"/>
      <c r="N6672"/>
      <c r="O6672"/>
      <c r="P6672"/>
      <c r="Q6672"/>
      <c r="R6672"/>
      <c r="S6672"/>
      <c r="T6672"/>
      <c r="U6672"/>
    </row>
    <row r="6673" spans="1:21" ht="15.75" customHeight="1">
      <c r="A6673"/>
      <c r="B6673"/>
      <c r="C6673"/>
      <c r="D6673"/>
      <c r="E6673"/>
      <c r="F6673"/>
      <c r="G6673"/>
      <c r="H6673"/>
      <c r="I6673" s="8"/>
      <c r="J6673" s="425"/>
      <c r="K6673"/>
      <c r="L6673"/>
      <c r="M6673"/>
      <c r="N6673"/>
      <c r="O6673"/>
      <c r="P6673"/>
      <c r="Q6673"/>
      <c r="R6673"/>
      <c r="S6673"/>
      <c r="T6673"/>
      <c r="U6673"/>
    </row>
    <row r="6674" spans="1:21" ht="15.75" customHeight="1">
      <c r="A6674"/>
      <c r="B6674"/>
      <c r="C6674"/>
      <c r="D6674"/>
      <c r="E6674"/>
      <c r="F6674"/>
      <c r="G6674"/>
      <c r="H6674"/>
      <c r="I6674" s="8"/>
      <c r="J6674" s="425"/>
      <c r="K6674"/>
      <c r="L6674"/>
      <c r="M6674"/>
      <c r="N6674"/>
      <c r="O6674"/>
      <c r="P6674"/>
      <c r="Q6674"/>
      <c r="R6674"/>
      <c r="S6674"/>
      <c r="T6674"/>
      <c r="U6674"/>
    </row>
    <row r="6675" spans="1:21" ht="15.75" customHeight="1">
      <c r="A6675"/>
      <c r="B6675"/>
      <c r="C6675"/>
      <c r="D6675"/>
      <c r="E6675"/>
      <c r="F6675"/>
      <c r="G6675"/>
      <c r="H6675"/>
      <c r="I6675" s="8"/>
      <c r="J6675" s="425"/>
      <c r="K6675"/>
      <c r="L6675"/>
      <c r="M6675"/>
      <c r="N6675"/>
      <c r="O6675"/>
      <c r="P6675"/>
      <c r="Q6675"/>
      <c r="R6675"/>
      <c r="S6675"/>
      <c r="T6675"/>
      <c r="U6675"/>
    </row>
    <row r="6676" spans="1:21" ht="15.75" customHeight="1">
      <c r="A6676"/>
      <c r="B6676"/>
      <c r="C6676"/>
      <c r="D6676"/>
      <c r="E6676"/>
      <c r="F6676"/>
      <c r="G6676"/>
      <c r="H6676"/>
      <c r="I6676" s="8"/>
      <c r="J6676" s="425"/>
      <c r="K6676"/>
      <c r="L6676"/>
      <c r="M6676"/>
      <c r="N6676"/>
      <c r="O6676"/>
      <c r="P6676"/>
      <c r="Q6676"/>
      <c r="R6676"/>
      <c r="S6676"/>
      <c r="T6676"/>
      <c r="U6676"/>
    </row>
    <row r="6677" spans="1:21" ht="15.75" customHeight="1">
      <c r="A6677"/>
      <c r="B6677"/>
      <c r="C6677"/>
      <c r="D6677"/>
      <c r="E6677"/>
      <c r="F6677"/>
      <c r="G6677"/>
      <c r="H6677"/>
      <c r="I6677" s="8"/>
      <c r="J6677" s="425"/>
      <c r="K6677"/>
      <c r="L6677"/>
      <c r="M6677"/>
      <c r="N6677"/>
      <c r="O6677"/>
      <c r="P6677"/>
      <c r="Q6677"/>
      <c r="R6677"/>
      <c r="S6677"/>
      <c r="T6677"/>
      <c r="U6677"/>
    </row>
    <row r="6678" spans="1:21" ht="15.75" customHeight="1">
      <c r="A6678"/>
      <c r="B6678"/>
      <c r="C6678"/>
      <c r="D6678"/>
      <c r="E6678"/>
      <c r="F6678"/>
      <c r="G6678"/>
      <c r="H6678"/>
      <c r="I6678" s="8"/>
      <c r="J6678" s="425"/>
      <c r="K6678"/>
      <c r="L6678"/>
      <c r="M6678"/>
      <c r="N6678"/>
      <c r="O6678"/>
      <c r="P6678"/>
      <c r="Q6678"/>
      <c r="R6678"/>
      <c r="S6678"/>
      <c r="T6678"/>
      <c r="U6678"/>
    </row>
    <row r="6679" spans="1:21" ht="15.75" customHeight="1">
      <c r="A6679"/>
      <c r="B6679"/>
      <c r="C6679"/>
      <c r="D6679"/>
      <c r="E6679"/>
      <c r="F6679"/>
      <c r="G6679"/>
      <c r="H6679"/>
      <c r="I6679" s="8"/>
      <c r="J6679" s="425"/>
      <c r="K6679"/>
      <c r="L6679"/>
      <c r="M6679"/>
      <c r="N6679"/>
      <c r="O6679"/>
      <c r="P6679"/>
      <c r="Q6679"/>
      <c r="R6679"/>
      <c r="S6679"/>
      <c r="T6679"/>
      <c r="U6679"/>
    </row>
    <row r="6680" spans="1:21" ht="15.75" customHeight="1">
      <c r="A6680"/>
      <c r="B6680"/>
      <c r="C6680"/>
      <c r="D6680"/>
      <c r="E6680"/>
      <c r="F6680"/>
      <c r="G6680"/>
      <c r="H6680"/>
      <c r="I6680" s="8"/>
      <c r="J6680" s="425"/>
      <c r="K6680"/>
      <c r="L6680"/>
      <c r="M6680"/>
      <c r="N6680"/>
      <c r="O6680"/>
      <c r="P6680"/>
      <c r="Q6680"/>
      <c r="R6680"/>
      <c r="S6680"/>
      <c r="T6680"/>
      <c r="U6680"/>
    </row>
    <row r="6681" spans="1:21" ht="15.75" customHeight="1">
      <c r="A6681"/>
      <c r="B6681"/>
      <c r="C6681"/>
      <c r="D6681"/>
      <c r="E6681"/>
      <c r="F6681"/>
      <c r="G6681"/>
      <c r="H6681"/>
      <c r="I6681" s="8"/>
      <c r="J6681" s="425"/>
      <c r="K6681"/>
      <c r="L6681"/>
      <c r="M6681"/>
      <c r="N6681"/>
      <c r="O6681"/>
      <c r="P6681"/>
      <c r="Q6681"/>
      <c r="R6681"/>
      <c r="S6681"/>
      <c r="T6681"/>
      <c r="U6681"/>
    </row>
    <row r="6682" spans="1:21" ht="15.75" customHeight="1">
      <c r="A6682"/>
      <c r="B6682"/>
      <c r="C6682"/>
      <c r="D6682"/>
      <c r="E6682"/>
      <c r="F6682"/>
      <c r="G6682"/>
      <c r="H6682"/>
      <c r="I6682" s="8"/>
      <c r="J6682" s="425"/>
      <c r="K6682"/>
      <c r="L6682"/>
      <c r="M6682"/>
      <c r="N6682"/>
      <c r="O6682"/>
      <c r="P6682"/>
      <c r="Q6682"/>
      <c r="R6682"/>
      <c r="S6682"/>
      <c r="T6682"/>
      <c r="U6682"/>
    </row>
    <row r="6683" spans="1:21" ht="15.75" customHeight="1">
      <c r="A6683"/>
      <c r="B6683"/>
      <c r="C6683"/>
      <c r="D6683"/>
      <c r="E6683"/>
      <c r="F6683"/>
      <c r="G6683"/>
      <c r="H6683"/>
      <c r="I6683" s="8"/>
      <c r="J6683" s="425"/>
      <c r="K6683"/>
      <c r="L6683"/>
      <c r="M6683"/>
      <c r="N6683"/>
      <c r="O6683"/>
      <c r="P6683"/>
      <c r="Q6683"/>
      <c r="R6683"/>
      <c r="S6683"/>
      <c r="T6683"/>
      <c r="U6683"/>
    </row>
    <row r="6684" spans="1:21" ht="15.75" customHeight="1">
      <c r="A6684"/>
      <c r="B6684"/>
      <c r="C6684"/>
      <c r="D6684"/>
      <c r="E6684"/>
      <c r="F6684"/>
      <c r="G6684"/>
      <c r="H6684"/>
      <c r="I6684" s="8"/>
      <c r="J6684" s="425"/>
      <c r="K6684"/>
      <c r="L6684"/>
      <c r="M6684"/>
      <c r="N6684"/>
      <c r="O6684"/>
      <c r="P6684"/>
      <c r="Q6684"/>
      <c r="R6684"/>
      <c r="S6684"/>
      <c r="T6684"/>
      <c r="U6684"/>
    </row>
    <row r="6685" spans="1:21" ht="15.75" customHeight="1">
      <c r="A6685"/>
      <c r="B6685"/>
      <c r="C6685"/>
      <c r="D6685"/>
      <c r="E6685"/>
      <c r="F6685"/>
      <c r="G6685"/>
      <c r="H6685"/>
      <c r="I6685" s="8"/>
      <c r="J6685" s="425"/>
      <c r="K6685"/>
      <c r="L6685"/>
      <c r="M6685"/>
      <c r="N6685"/>
      <c r="O6685"/>
      <c r="P6685"/>
      <c r="Q6685"/>
      <c r="R6685"/>
      <c r="S6685"/>
      <c r="T6685"/>
      <c r="U6685"/>
    </row>
    <row r="6686" spans="1:21" ht="15.75" customHeight="1">
      <c r="A6686"/>
      <c r="B6686"/>
      <c r="C6686"/>
      <c r="D6686"/>
      <c r="E6686"/>
      <c r="F6686"/>
      <c r="G6686"/>
      <c r="H6686"/>
      <c r="I6686" s="8"/>
      <c r="J6686" s="425"/>
      <c r="K6686"/>
      <c r="L6686"/>
      <c r="M6686"/>
      <c r="N6686"/>
      <c r="O6686"/>
      <c r="P6686"/>
      <c r="Q6686"/>
      <c r="R6686"/>
      <c r="S6686"/>
      <c r="T6686"/>
      <c r="U6686"/>
    </row>
    <row r="6687" spans="1:21" ht="15.75" customHeight="1">
      <c r="A6687"/>
      <c r="B6687"/>
      <c r="C6687"/>
      <c r="D6687"/>
      <c r="E6687"/>
      <c r="F6687"/>
      <c r="G6687"/>
      <c r="H6687"/>
      <c r="I6687" s="8"/>
      <c r="J6687" s="425"/>
      <c r="K6687"/>
      <c r="L6687"/>
      <c r="M6687"/>
      <c r="N6687"/>
      <c r="O6687"/>
      <c r="P6687"/>
      <c r="Q6687"/>
      <c r="R6687"/>
      <c r="S6687"/>
      <c r="T6687"/>
      <c r="U6687"/>
    </row>
    <row r="6688" spans="1:21" ht="15.75" customHeight="1">
      <c r="A6688"/>
      <c r="B6688"/>
      <c r="C6688"/>
      <c r="D6688"/>
      <c r="E6688"/>
      <c r="F6688"/>
      <c r="G6688"/>
      <c r="H6688"/>
      <c r="I6688" s="8"/>
      <c r="J6688" s="425"/>
      <c r="K6688"/>
      <c r="L6688"/>
      <c r="M6688"/>
      <c r="N6688"/>
      <c r="O6688"/>
      <c r="P6688"/>
      <c r="Q6688"/>
      <c r="R6688"/>
      <c r="S6688"/>
      <c r="T6688"/>
      <c r="U6688"/>
    </row>
    <row r="6689" spans="1:21" ht="15.75" customHeight="1">
      <c r="A6689"/>
      <c r="B6689"/>
      <c r="C6689"/>
      <c r="D6689"/>
      <c r="E6689"/>
      <c r="F6689"/>
      <c r="G6689"/>
      <c r="H6689"/>
      <c r="I6689" s="8"/>
      <c r="J6689" s="425"/>
      <c r="K6689"/>
      <c r="L6689"/>
      <c r="M6689"/>
      <c r="N6689"/>
      <c r="O6689"/>
      <c r="P6689"/>
      <c r="Q6689"/>
      <c r="R6689"/>
      <c r="S6689"/>
      <c r="T6689"/>
      <c r="U6689"/>
    </row>
    <row r="6690" spans="1:21" ht="15.75" customHeight="1">
      <c r="A6690"/>
      <c r="B6690"/>
      <c r="C6690"/>
      <c r="D6690"/>
      <c r="E6690"/>
      <c r="F6690"/>
      <c r="G6690"/>
      <c r="H6690"/>
      <c r="I6690" s="8"/>
      <c r="J6690" s="425"/>
      <c r="K6690"/>
      <c r="L6690"/>
      <c r="M6690"/>
      <c r="N6690"/>
      <c r="O6690"/>
      <c r="P6690"/>
      <c r="Q6690"/>
      <c r="R6690"/>
      <c r="S6690"/>
      <c r="T6690"/>
      <c r="U6690"/>
    </row>
    <row r="6691" spans="1:21" ht="15.75" customHeight="1">
      <c r="A6691"/>
      <c r="B6691"/>
      <c r="C6691"/>
      <c r="D6691"/>
      <c r="E6691"/>
      <c r="F6691"/>
      <c r="G6691"/>
      <c r="H6691"/>
      <c r="I6691" s="8"/>
      <c r="J6691" s="425"/>
      <c r="K6691"/>
      <c r="L6691"/>
      <c r="M6691"/>
      <c r="N6691"/>
      <c r="O6691"/>
      <c r="P6691"/>
      <c r="Q6691"/>
      <c r="R6691"/>
      <c r="S6691"/>
      <c r="T6691"/>
      <c r="U6691"/>
    </row>
    <row r="6692" spans="1:21" ht="15.75" customHeight="1">
      <c r="A6692"/>
      <c r="B6692"/>
      <c r="C6692"/>
      <c r="D6692"/>
      <c r="E6692"/>
      <c r="F6692"/>
      <c r="G6692"/>
      <c r="H6692"/>
      <c r="I6692" s="8"/>
      <c r="J6692" s="425"/>
      <c r="K6692"/>
      <c r="L6692"/>
      <c r="M6692"/>
      <c r="N6692"/>
      <c r="O6692"/>
      <c r="P6692"/>
      <c r="Q6692"/>
      <c r="R6692"/>
      <c r="S6692"/>
      <c r="T6692"/>
      <c r="U6692"/>
    </row>
    <row r="6693" spans="1:21" ht="15.75" customHeight="1">
      <c r="A6693"/>
      <c r="B6693"/>
      <c r="C6693"/>
      <c r="D6693"/>
      <c r="E6693"/>
      <c r="F6693"/>
      <c r="G6693"/>
      <c r="H6693"/>
      <c r="I6693" s="8"/>
      <c r="J6693" s="425"/>
      <c r="K6693"/>
      <c r="L6693"/>
      <c r="M6693"/>
      <c r="N6693"/>
      <c r="O6693"/>
      <c r="P6693"/>
      <c r="Q6693"/>
      <c r="R6693"/>
      <c r="S6693"/>
      <c r="T6693"/>
      <c r="U6693"/>
    </row>
    <row r="6694" spans="1:21" ht="15.75" customHeight="1">
      <c r="A6694"/>
      <c r="B6694"/>
      <c r="C6694"/>
      <c r="D6694"/>
      <c r="E6694"/>
      <c r="F6694"/>
      <c r="G6694"/>
      <c r="H6694"/>
      <c r="I6694" s="8"/>
      <c r="J6694" s="425"/>
      <c r="K6694"/>
      <c r="L6694"/>
      <c r="M6694"/>
      <c r="N6694"/>
      <c r="O6694"/>
      <c r="P6694"/>
      <c r="Q6694"/>
      <c r="R6694"/>
      <c r="S6694"/>
      <c r="T6694"/>
      <c r="U6694"/>
    </row>
    <row r="6695" spans="1:21" ht="15.75" customHeight="1">
      <c r="A6695"/>
      <c r="B6695"/>
      <c r="C6695"/>
      <c r="D6695"/>
      <c r="E6695"/>
      <c r="F6695"/>
      <c r="G6695"/>
      <c r="H6695"/>
      <c r="I6695" s="8"/>
      <c r="J6695" s="425"/>
      <c r="K6695"/>
      <c r="L6695"/>
      <c r="M6695"/>
      <c r="N6695"/>
      <c r="O6695"/>
      <c r="P6695"/>
      <c r="Q6695"/>
      <c r="R6695"/>
      <c r="S6695"/>
      <c r="T6695"/>
      <c r="U6695"/>
    </row>
    <row r="6696" spans="1:21" ht="15.75" customHeight="1">
      <c r="A6696"/>
      <c r="B6696"/>
      <c r="C6696"/>
      <c r="D6696"/>
      <c r="E6696"/>
      <c r="F6696"/>
      <c r="G6696"/>
      <c r="H6696"/>
      <c r="I6696" s="8"/>
      <c r="J6696" s="425"/>
      <c r="K6696"/>
      <c r="L6696"/>
      <c r="M6696"/>
      <c r="N6696"/>
      <c r="O6696"/>
      <c r="P6696"/>
      <c r="Q6696"/>
      <c r="R6696"/>
      <c r="S6696"/>
      <c r="T6696"/>
      <c r="U6696"/>
    </row>
    <row r="6697" spans="1:21" ht="15.75" customHeight="1">
      <c r="A6697"/>
      <c r="B6697"/>
      <c r="C6697"/>
      <c r="D6697"/>
      <c r="E6697"/>
      <c r="F6697"/>
      <c r="G6697"/>
      <c r="H6697"/>
      <c r="I6697" s="8"/>
      <c r="J6697" s="425"/>
      <c r="K6697"/>
      <c r="L6697"/>
      <c r="M6697"/>
      <c r="N6697"/>
      <c r="O6697"/>
      <c r="P6697"/>
      <c r="Q6697"/>
      <c r="R6697"/>
      <c r="S6697"/>
      <c r="T6697"/>
      <c r="U6697"/>
    </row>
    <row r="6698" spans="1:21" ht="15.75" customHeight="1">
      <c r="A6698"/>
      <c r="B6698"/>
      <c r="C6698"/>
      <c r="D6698"/>
      <c r="E6698"/>
      <c r="F6698"/>
      <c r="G6698"/>
      <c r="H6698"/>
      <c r="I6698" s="8"/>
      <c r="J6698" s="425"/>
      <c r="K6698"/>
      <c r="L6698"/>
      <c r="M6698"/>
      <c r="N6698"/>
      <c r="O6698"/>
      <c r="P6698"/>
      <c r="Q6698"/>
      <c r="R6698"/>
      <c r="S6698"/>
      <c r="T6698"/>
      <c r="U6698"/>
    </row>
    <row r="6699" spans="1:21" ht="15.75" customHeight="1">
      <c r="A6699"/>
      <c r="B6699"/>
      <c r="C6699"/>
      <c r="D6699"/>
      <c r="E6699"/>
      <c r="F6699"/>
      <c r="G6699"/>
      <c r="H6699"/>
      <c r="I6699" s="8"/>
      <c r="J6699" s="425"/>
      <c r="K6699"/>
      <c r="L6699"/>
      <c r="M6699"/>
      <c r="N6699"/>
      <c r="O6699"/>
      <c r="P6699"/>
      <c r="Q6699"/>
      <c r="R6699"/>
      <c r="S6699"/>
      <c r="T6699"/>
      <c r="U6699"/>
    </row>
    <row r="6700" spans="1:21" ht="15.75" customHeight="1">
      <c r="A6700"/>
      <c r="B6700"/>
      <c r="C6700"/>
      <c r="D6700"/>
      <c r="E6700"/>
      <c r="F6700"/>
      <c r="G6700"/>
      <c r="H6700"/>
      <c r="I6700" s="8"/>
      <c r="J6700" s="425"/>
      <c r="K6700"/>
      <c r="L6700"/>
      <c r="M6700"/>
      <c r="N6700"/>
      <c r="O6700"/>
      <c r="P6700"/>
      <c r="Q6700"/>
      <c r="R6700"/>
      <c r="S6700"/>
      <c r="T6700"/>
      <c r="U6700"/>
    </row>
    <row r="6701" spans="1:21" ht="15.75" customHeight="1">
      <c r="A6701"/>
      <c r="B6701"/>
      <c r="C6701"/>
      <c r="D6701"/>
      <c r="E6701"/>
      <c r="F6701"/>
      <c r="G6701"/>
      <c r="H6701"/>
      <c r="I6701" s="8"/>
      <c r="J6701" s="425"/>
      <c r="K6701"/>
      <c r="L6701"/>
      <c r="M6701"/>
      <c r="N6701"/>
      <c r="O6701"/>
      <c r="P6701"/>
      <c r="Q6701"/>
      <c r="R6701"/>
      <c r="S6701"/>
      <c r="T6701"/>
      <c r="U6701"/>
    </row>
    <row r="6702" spans="1:21" ht="15.75" customHeight="1">
      <c r="A6702"/>
      <c r="B6702"/>
      <c r="C6702"/>
      <c r="D6702"/>
      <c r="E6702"/>
      <c r="F6702"/>
      <c r="G6702"/>
      <c r="H6702"/>
      <c r="I6702" s="8"/>
      <c r="J6702" s="425"/>
      <c r="K6702"/>
      <c r="L6702"/>
      <c r="M6702"/>
      <c r="N6702"/>
      <c r="O6702"/>
      <c r="P6702"/>
      <c r="Q6702"/>
      <c r="R6702"/>
      <c r="S6702"/>
      <c r="T6702"/>
      <c r="U6702"/>
    </row>
    <row r="6703" spans="1:21" ht="15.75" customHeight="1">
      <c r="A6703"/>
      <c r="B6703"/>
      <c r="C6703"/>
      <c r="D6703"/>
      <c r="E6703"/>
      <c r="F6703"/>
      <c r="G6703"/>
      <c r="H6703"/>
      <c r="I6703" s="8"/>
      <c r="J6703" s="425"/>
      <c r="K6703"/>
      <c r="L6703"/>
      <c r="M6703"/>
      <c r="N6703"/>
      <c r="O6703"/>
      <c r="P6703"/>
      <c r="Q6703"/>
      <c r="R6703"/>
      <c r="S6703"/>
      <c r="T6703"/>
      <c r="U6703"/>
    </row>
    <row r="6704" spans="1:21" ht="15.75" customHeight="1">
      <c r="A6704"/>
      <c r="B6704"/>
      <c r="C6704"/>
      <c r="D6704"/>
      <c r="E6704"/>
      <c r="F6704"/>
      <c r="G6704"/>
      <c r="H6704"/>
      <c r="I6704" s="8"/>
      <c r="J6704" s="425"/>
      <c r="K6704"/>
      <c r="L6704"/>
      <c r="M6704"/>
      <c r="N6704"/>
      <c r="O6704"/>
      <c r="P6704"/>
      <c r="Q6704"/>
      <c r="R6704"/>
      <c r="S6704"/>
      <c r="T6704"/>
      <c r="U6704"/>
    </row>
    <row r="6705" spans="1:21" ht="15.75" customHeight="1">
      <c r="A6705"/>
      <c r="B6705"/>
      <c r="C6705"/>
      <c r="D6705"/>
      <c r="E6705"/>
      <c r="F6705"/>
      <c r="G6705"/>
      <c r="H6705"/>
      <c r="I6705" s="8"/>
      <c r="J6705" s="425"/>
      <c r="K6705"/>
      <c r="L6705"/>
      <c r="M6705"/>
      <c r="N6705"/>
      <c r="O6705"/>
      <c r="P6705"/>
      <c r="Q6705"/>
      <c r="R6705"/>
      <c r="S6705"/>
      <c r="T6705"/>
      <c r="U6705"/>
    </row>
    <row r="6706" spans="1:21" ht="15.75" customHeight="1">
      <c r="A6706"/>
      <c r="B6706"/>
      <c r="C6706"/>
      <c r="D6706"/>
      <c r="E6706"/>
      <c r="F6706"/>
      <c r="G6706"/>
      <c r="H6706"/>
      <c r="I6706" s="8"/>
      <c r="J6706" s="425"/>
      <c r="K6706"/>
      <c r="L6706"/>
      <c r="M6706"/>
      <c r="N6706"/>
      <c r="O6706"/>
      <c r="P6706"/>
      <c r="Q6706"/>
      <c r="R6706"/>
      <c r="S6706"/>
      <c r="T6706"/>
      <c r="U6706"/>
    </row>
    <row r="6707" spans="1:21" ht="15.75" customHeight="1">
      <c r="A6707"/>
      <c r="B6707"/>
      <c r="C6707"/>
      <c r="D6707"/>
      <c r="E6707"/>
      <c r="F6707"/>
      <c r="G6707"/>
      <c r="H6707"/>
      <c r="I6707" s="8"/>
      <c r="J6707" s="425"/>
      <c r="K6707"/>
      <c r="L6707"/>
      <c r="M6707"/>
      <c r="N6707"/>
      <c r="O6707"/>
      <c r="P6707"/>
      <c r="Q6707"/>
      <c r="R6707"/>
      <c r="S6707"/>
      <c r="T6707"/>
      <c r="U6707"/>
    </row>
    <row r="6708" spans="1:21" ht="15.75" customHeight="1">
      <c r="A6708"/>
      <c r="B6708"/>
      <c r="C6708"/>
      <c r="D6708"/>
      <c r="E6708"/>
      <c r="F6708"/>
      <c r="G6708"/>
      <c r="H6708"/>
      <c r="I6708" s="8"/>
      <c r="J6708" s="425"/>
      <c r="K6708"/>
      <c r="L6708"/>
      <c r="M6708"/>
      <c r="N6708"/>
      <c r="O6708"/>
      <c r="P6708"/>
      <c r="Q6708"/>
      <c r="R6708"/>
      <c r="S6708"/>
      <c r="T6708"/>
      <c r="U6708"/>
    </row>
    <row r="6709" spans="1:21" ht="15.75" customHeight="1">
      <c r="A6709"/>
      <c r="B6709"/>
      <c r="C6709"/>
      <c r="D6709"/>
      <c r="E6709"/>
      <c r="F6709"/>
      <c r="G6709"/>
      <c r="H6709"/>
      <c r="I6709" s="8"/>
      <c r="J6709" s="425"/>
      <c r="K6709"/>
      <c r="L6709"/>
      <c r="M6709"/>
      <c r="N6709"/>
      <c r="O6709"/>
      <c r="P6709"/>
      <c r="Q6709"/>
      <c r="R6709"/>
      <c r="S6709"/>
      <c r="T6709"/>
      <c r="U6709"/>
    </row>
    <row r="6710" spans="1:21" ht="15.75" customHeight="1">
      <c r="A6710"/>
      <c r="B6710"/>
      <c r="C6710"/>
      <c r="D6710"/>
      <c r="E6710"/>
      <c r="F6710"/>
      <c r="G6710"/>
      <c r="H6710"/>
      <c r="I6710" s="8"/>
      <c r="J6710" s="425"/>
      <c r="K6710"/>
      <c r="L6710"/>
      <c r="M6710"/>
      <c r="N6710"/>
      <c r="O6710"/>
      <c r="P6710"/>
      <c r="Q6710"/>
      <c r="R6710"/>
      <c r="S6710"/>
      <c r="T6710"/>
      <c r="U6710"/>
    </row>
    <row r="6711" spans="1:21" ht="15.75" customHeight="1">
      <c r="A6711"/>
      <c r="B6711"/>
      <c r="C6711"/>
      <c r="D6711"/>
      <c r="E6711"/>
      <c r="F6711"/>
      <c r="G6711"/>
      <c r="H6711"/>
      <c r="I6711" s="8"/>
      <c r="J6711" s="425"/>
      <c r="K6711"/>
      <c r="L6711"/>
      <c r="M6711"/>
      <c r="N6711"/>
      <c r="O6711"/>
      <c r="P6711"/>
      <c r="Q6711"/>
      <c r="R6711"/>
      <c r="S6711"/>
      <c r="T6711"/>
      <c r="U6711"/>
    </row>
    <row r="6712" spans="1:21" ht="15.75" customHeight="1">
      <c r="A6712"/>
      <c r="B6712"/>
      <c r="C6712"/>
      <c r="D6712"/>
      <c r="E6712"/>
      <c r="F6712"/>
      <c r="G6712"/>
      <c r="H6712"/>
      <c r="I6712" s="8"/>
      <c r="J6712" s="425"/>
      <c r="K6712"/>
      <c r="L6712"/>
      <c r="M6712"/>
      <c r="N6712"/>
      <c r="O6712"/>
      <c r="P6712"/>
      <c r="Q6712"/>
      <c r="R6712"/>
      <c r="S6712"/>
      <c r="T6712"/>
      <c r="U6712"/>
    </row>
    <row r="6713" spans="1:21" ht="15.75" customHeight="1">
      <c r="A6713"/>
      <c r="B6713"/>
      <c r="C6713"/>
      <c r="D6713"/>
      <c r="E6713"/>
      <c r="F6713"/>
      <c r="G6713"/>
      <c r="H6713"/>
      <c r="I6713" s="8"/>
      <c r="J6713" s="425"/>
      <c r="K6713"/>
      <c r="L6713"/>
      <c r="M6713"/>
      <c r="N6713"/>
      <c r="O6713"/>
      <c r="P6713"/>
      <c r="Q6713"/>
      <c r="R6713"/>
      <c r="S6713"/>
      <c r="T6713"/>
      <c r="U6713"/>
    </row>
    <row r="6714" spans="1:21" ht="15.75" customHeight="1">
      <c r="A6714"/>
      <c r="B6714"/>
      <c r="C6714"/>
      <c r="D6714"/>
      <c r="E6714"/>
      <c r="F6714"/>
      <c r="G6714"/>
      <c r="H6714"/>
      <c r="I6714" s="8"/>
      <c r="J6714" s="425"/>
      <c r="K6714"/>
      <c r="L6714"/>
      <c r="M6714"/>
      <c r="N6714"/>
      <c r="O6714"/>
      <c r="P6714"/>
      <c r="Q6714"/>
      <c r="R6714"/>
      <c r="S6714"/>
      <c r="T6714"/>
      <c r="U6714"/>
    </row>
    <row r="6715" spans="1:21" ht="15.75" customHeight="1">
      <c r="A6715"/>
      <c r="B6715"/>
      <c r="C6715"/>
      <c r="D6715"/>
      <c r="E6715"/>
      <c r="F6715"/>
      <c r="G6715"/>
      <c r="H6715"/>
      <c r="I6715" s="8"/>
      <c r="J6715" s="425"/>
      <c r="K6715"/>
      <c r="L6715"/>
      <c r="M6715"/>
      <c r="N6715"/>
      <c r="O6715"/>
      <c r="P6715"/>
      <c r="Q6715"/>
      <c r="R6715"/>
      <c r="S6715"/>
      <c r="T6715"/>
      <c r="U6715"/>
    </row>
    <row r="6716" spans="1:21" ht="15.75" customHeight="1">
      <c r="A6716"/>
      <c r="B6716"/>
      <c r="C6716"/>
      <c r="D6716"/>
      <c r="E6716"/>
      <c r="F6716"/>
      <c r="G6716"/>
      <c r="H6716"/>
      <c r="I6716" s="8"/>
      <c r="J6716" s="425"/>
      <c r="K6716"/>
      <c r="L6716"/>
      <c r="M6716"/>
      <c r="N6716"/>
      <c r="O6716"/>
      <c r="P6716"/>
      <c r="Q6716"/>
      <c r="R6716"/>
      <c r="S6716"/>
      <c r="T6716"/>
      <c r="U6716"/>
    </row>
    <row r="6717" spans="1:21" ht="15.75" customHeight="1">
      <c r="A6717"/>
      <c r="B6717"/>
      <c r="C6717"/>
      <c r="D6717"/>
      <c r="E6717"/>
      <c r="F6717"/>
      <c r="G6717"/>
      <c r="H6717"/>
      <c r="I6717" s="8"/>
      <c r="J6717" s="425"/>
      <c r="K6717"/>
      <c r="L6717"/>
      <c r="M6717"/>
      <c r="N6717"/>
      <c r="O6717"/>
      <c r="P6717"/>
      <c r="Q6717"/>
      <c r="R6717"/>
      <c r="S6717"/>
      <c r="T6717"/>
      <c r="U6717"/>
    </row>
    <row r="6718" spans="1:21" ht="15.75" customHeight="1">
      <c r="A6718"/>
      <c r="B6718"/>
      <c r="C6718"/>
      <c r="D6718"/>
      <c r="E6718"/>
      <c r="F6718"/>
      <c r="G6718"/>
      <c r="H6718"/>
      <c r="I6718" s="8"/>
      <c r="J6718" s="425"/>
      <c r="K6718"/>
      <c r="L6718"/>
      <c r="M6718"/>
      <c r="N6718"/>
      <c r="O6718"/>
      <c r="P6718"/>
      <c r="Q6718"/>
      <c r="R6718"/>
      <c r="S6718"/>
      <c r="T6718"/>
      <c r="U6718"/>
    </row>
    <row r="6719" spans="1:21" ht="15.75" customHeight="1">
      <c r="A6719"/>
      <c r="B6719"/>
      <c r="C6719"/>
      <c r="D6719"/>
      <c r="E6719"/>
      <c r="F6719"/>
      <c r="G6719"/>
      <c r="H6719"/>
      <c r="I6719" s="8"/>
      <c r="J6719" s="425"/>
      <c r="K6719"/>
      <c r="L6719"/>
      <c r="M6719"/>
      <c r="N6719"/>
      <c r="O6719"/>
      <c r="P6719"/>
      <c r="Q6719"/>
      <c r="R6719"/>
      <c r="S6719"/>
      <c r="T6719"/>
      <c r="U6719"/>
    </row>
    <row r="6720" spans="1:21" ht="15.75" customHeight="1">
      <c r="A6720"/>
      <c r="B6720"/>
      <c r="C6720"/>
      <c r="D6720"/>
      <c r="E6720"/>
      <c r="F6720"/>
      <c r="G6720"/>
      <c r="H6720"/>
      <c r="I6720" s="8"/>
      <c r="J6720" s="425"/>
      <c r="K6720"/>
      <c r="L6720"/>
      <c r="M6720"/>
      <c r="N6720"/>
      <c r="O6720"/>
      <c r="P6720"/>
      <c r="Q6720"/>
      <c r="R6720"/>
      <c r="S6720"/>
      <c r="T6720"/>
      <c r="U6720"/>
    </row>
    <row r="6721" spans="1:21" ht="15.75" customHeight="1">
      <c r="A6721"/>
      <c r="B6721"/>
      <c r="C6721"/>
      <c r="D6721"/>
      <c r="E6721"/>
      <c r="F6721"/>
      <c r="G6721"/>
      <c r="H6721"/>
      <c r="I6721" s="8"/>
      <c r="J6721" s="425"/>
      <c r="K6721"/>
      <c r="L6721"/>
      <c r="M6721"/>
      <c r="N6721"/>
      <c r="O6721"/>
      <c r="P6721"/>
      <c r="Q6721"/>
      <c r="R6721"/>
      <c r="S6721"/>
      <c r="T6721"/>
      <c r="U6721"/>
    </row>
    <row r="6722" spans="1:21" ht="15.75" customHeight="1">
      <c r="A6722"/>
      <c r="B6722"/>
      <c r="C6722"/>
      <c r="D6722"/>
      <c r="E6722"/>
      <c r="F6722"/>
      <c r="G6722"/>
      <c r="H6722"/>
      <c r="I6722" s="8"/>
      <c r="J6722" s="425"/>
      <c r="K6722"/>
      <c r="L6722"/>
      <c r="M6722"/>
      <c r="N6722"/>
      <c r="O6722"/>
      <c r="P6722"/>
      <c r="Q6722"/>
      <c r="R6722"/>
      <c r="S6722"/>
      <c r="T6722"/>
      <c r="U6722"/>
    </row>
    <row r="6723" spans="1:21" ht="15.75" customHeight="1">
      <c r="A6723"/>
      <c r="B6723"/>
      <c r="C6723"/>
      <c r="D6723"/>
      <c r="E6723"/>
      <c r="F6723"/>
      <c r="G6723"/>
      <c r="H6723"/>
      <c r="I6723" s="8"/>
      <c r="J6723" s="425"/>
      <c r="K6723"/>
      <c r="L6723"/>
      <c r="M6723"/>
      <c r="N6723"/>
      <c r="O6723"/>
      <c r="P6723"/>
      <c r="Q6723"/>
      <c r="R6723"/>
      <c r="S6723"/>
      <c r="T6723"/>
      <c r="U6723"/>
    </row>
    <row r="6724" spans="1:21" ht="15.75" customHeight="1">
      <c r="A6724"/>
      <c r="B6724"/>
      <c r="C6724"/>
      <c r="D6724"/>
      <c r="E6724"/>
      <c r="F6724"/>
      <c r="G6724"/>
      <c r="H6724"/>
      <c r="I6724" s="8"/>
      <c r="J6724" s="425"/>
      <c r="K6724"/>
      <c r="L6724"/>
      <c r="M6724"/>
      <c r="N6724"/>
      <c r="O6724"/>
      <c r="P6724"/>
      <c r="Q6724"/>
      <c r="R6724"/>
      <c r="S6724"/>
      <c r="T6724"/>
      <c r="U6724"/>
    </row>
    <row r="6725" spans="1:21" ht="15.75" customHeight="1">
      <c r="A6725"/>
      <c r="B6725"/>
      <c r="C6725"/>
      <c r="D6725"/>
      <c r="E6725"/>
      <c r="F6725"/>
      <c r="G6725"/>
      <c r="H6725"/>
      <c r="I6725" s="8"/>
      <c r="J6725" s="425"/>
      <c r="K6725"/>
      <c r="L6725"/>
      <c r="M6725"/>
      <c r="N6725"/>
      <c r="O6725"/>
      <c r="P6725"/>
      <c r="Q6725"/>
      <c r="R6725"/>
      <c r="S6725"/>
      <c r="T6725"/>
      <c r="U6725"/>
    </row>
    <row r="6726" spans="1:21" ht="15.75" customHeight="1">
      <c r="A6726"/>
      <c r="B6726"/>
      <c r="C6726"/>
      <c r="D6726"/>
      <c r="E6726"/>
      <c r="F6726"/>
      <c r="G6726"/>
      <c r="H6726"/>
      <c r="I6726" s="8"/>
      <c r="J6726" s="425"/>
      <c r="K6726"/>
      <c r="L6726"/>
      <c r="M6726"/>
      <c r="N6726"/>
      <c r="O6726"/>
      <c r="P6726"/>
      <c r="Q6726"/>
      <c r="R6726"/>
      <c r="S6726"/>
      <c r="T6726"/>
      <c r="U6726"/>
    </row>
    <row r="6727" spans="1:21" ht="15.75" customHeight="1">
      <c r="A6727"/>
      <c r="B6727"/>
      <c r="C6727"/>
      <c r="D6727"/>
      <c r="E6727"/>
      <c r="F6727"/>
      <c r="G6727"/>
      <c r="H6727"/>
      <c r="I6727" s="8"/>
      <c r="J6727" s="425"/>
      <c r="K6727"/>
      <c r="L6727"/>
      <c r="M6727"/>
      <c r="N6727"/>
      <c r="O6727"/>
      <c r="P6727"/>
      <c r="Q6727"/>
      <c r="R6727"/>
      <c r="S6727"/>
      <c r="T6727"/>
      <c r="U6727"/>
    </row>
    <row r="6728" spans="1:21" ht="15.75" customHeight="1">
      <c r="A6728"/>
      <c r="B6728"/>
      <c r="C6728"/>
      <c r="D6728"/>
      <c r="E6728"/>
      <c r="F6728"/>
      <c r="G6728"/>
      <c r="H6728"/>
      <c r="I6728" s="8"/>
      <c r="J6728" s="425"/>
      <c r="K6728"/>
      <c r="L6728"/>
      <c r="M6728"/>
      <c r="N6728"/>
      <c r="O6728"/>
      <c r="P6728"/>
      <c r="Q6728"/>
      <c r="R6728"/>
      <c r="S6728"/>
      <c r="T6728"/>
      <c r="U6728"/>
    </row>
    <row r="6729" spans="1:21" ht="15.75" customHeight="1">
      <c r="A6729"/>
      <c r="B6729"/>
      <c r="C6729"/>
      <c r="D6729"/>
      <c r="E6729"/>
      <c r="F6729"/>
      <c r="G6729"/>
      <c r="H6729"/>
      <c r="I6729" s="8"/>
      <c r="J6729" s="425"/>
      <c r="K6729"/>
      <c r="L6729"/>
      <c r="M6729"/>
      <c r="N6729"/>
      <c r="O6729"/>
      <c r="P6729"/>
      <c r="Q6729"/>
      <c r="R6729"/>
      <c r="S6729"/>
      <c r="T6729"/>
      <c r="U6729"/>
    </row>
    <row r="6730" spans="1:21" ht="15.75" customHeight="1">
      <c r="A6730"/>
      <c r="B6730"/>
      <c r="C6730"/>
      <c r="D6730"/>
      <c r="E6730"/>
      <c r="F6730"/>
      <c r="G6730"/>
      <c r="H6730"/>
      <c r="I6730" s="8"/>
      <c r="J6730" s="425"/>
      <c r="K6730"/>
      <c r="L6730"/>
      <c r="M6730"/>
      <c r="N6730"/>
      <c r="O6730"/>
      <c r="P6730"/>
      <c r="Q6730"/>
      <c r="R6730"/>
      <c r="S6730"/>
      <c r="T6730"/>
      <c r="U6730"/>
    </row>
    <row r="6731" spans="1:21" ht="15.75" customHeight="1">
      <c r="A6731"/>
      <c r="B6731"/>
      <c r="C6731"/>
      <c r="D6731"/>
      <c r="E6731"/>
      <c r="F6731"/>
      <c r="G6731"/>
      <c r="H6731"/>
      <c r="I6731" s="8"/>
      <c r="J6731" s="425"/>
      <c r="K6731"/>
      <c r="L6731"/>
      <c r="M6731"/>
      <c r="N6731"/>
      <c r="O6731"/>
      <c r="P6731"/>
      <c r="Q6731"/>
      <c r="R6731"/>
      <c r="S6731"/>
      <c r="T6731"/>
      <c r="U6731"/>
    </row>
    <row r="6732" spans="1:21" ht="15.75" customHeight="1">
      <c r="A6732"/>
      <c r="B6732"/>
      <c r="C6732"/>
      <c r="D6732"/>
      <c r="E6732"/>
      <c r="F6732"/>
      <c r="G6732"/>
      <c r="H6732"/>
      <c r="I6732" s="8"/>
      <c r="J6732" s="425"/>
      <c r="K6732"/>
      <c r="L6732"/>
      <c r="M6732"/>
      <c r="N6732"/>
      <c r="O6732"/>
      <c r="P6732"/>
      <c r="Q6732"/>
      <c r="R6732"/>
      <c r="S6732"/>
      <c r="T6732"/>
      <c r="U6732"/>
    </row>
    <row r="6733" spans="1:21" ht="15.75" customHeight="1">
      <c r="A6733"/>
      <c r="B6733"/>
      <c r="C6733"/>
      <c r="D6733"/>
      <c r="E6733"/>
      <c r="F6733"/>
      <c r="G6733"/>
      <c r="H6733"/>
      <c r="I6733" s="8"/>
      <c r="J6733" s="425"/>
      <c r="K6733"/>
      <c r="L6733"/>
      <c r="M6733"/>
      <c r="N6733"/>
      <c r="O6733"/>
      <c r="P6733"/>
      <c r="Q6733"/>
      <c r="R6733"/>
      <c r="S6733"/>
      <c r="T6733"/>
      <c r="U6733"/>
    </row>
    <row r="6734" spans="1:21" ht="15.75" customHeight="1">
      <c r="A6734"/>
      <c r="B6734"/>
      <c r="C6734"/>
      <c r="D6734"/>
      <c r="E6734"/>
      <c r="F6734"/>
      <c r="G6734"/>
      <c r="H6734"/>
      <c r="I6734" s="8"/>
      <c r="J6734" s="425"/>
      <c r="K6734"/>
      <c r="L6734"/>
      <c r="M6734"/>
      <c r="N6734"/>
      <c r="O6734"/>
      <c r="P6734"/>
      <c r="Q6734"/>
      <c r="R6734"/>
      <c r="S6734"/>
      <c r="T6734"/>
      <c r="U6734"/>
    </row>
    <row r="6735" spans="1:21" ht="15.75" customHeight="1">
      <c r="A6735"/>
      <c r="B6735"/>
      <c r="C6735"/>
      <c r="D6735"/>
      <c r="E6735"/>
      <c r="F6735"/>
      <c r="G6735"/>
      <c r="H6735"/>
      <c r="I6735" s="8"/>
      <c r="J6735" s="425"/>
      <c r="K6735"/>
      <c r="L6735"/>
      <c r="M6735"/>
      <c r="N6735"/>
      <c r="O6735"/>
      <c r="P6735"/>
      <c r="Q6735"/>
      <c r="R6735"/>
      <c r="S6735"/>
      <c r="T6735"/>
      <c r="U6735"/>
    </row>
    <row r="6736" spans="1:21" ht="15.75" customHeight="1">
      <c r="A6736"/>
      <c r="B6736"/>
      <c r="C6736"/>
      <c r="D6736"/>
      <c r="E6736"/>
      <c r="F6736"/>
      <c r="G6736"/>
      <c r="H6736"/>
      <c r="I6736" s="8"/>
      <c r="J6736" s="425"/>
      <c r="K6736"/>
      <c r="L6736"/>
      <c r="M6736"/>
      <c r="N6736"/>
      <c r="O6736"/>
      <c r="P6736"/>
      <c r="Q6736"/>
      <c r="R6736"/>
      <c r="S6736"/>
      <c r="T6736"/>
      <c r="U6736"/>
    </row>
    <row r="6737" spans="1:21" ht="15.75" customHeight="1">
      <c r="A6737"/>
      <c r="B6737"/>
      <c r="C6737"/>
      <c r="D6737"/>
      <c r="E6737"/>
      <c r="F6737"/>
      <c r="G6737"/>
      <c r="H6737"/>
      <c r="I6737" s="8"/>
      <c r="J6737" s="425"/>
      <c r="K6737"/>
      <c r="L6737"/>
      <c r="M6737"/>
      <c r="N6737"/>
      <c r="O6737"/>
      <c r="P6737"/>
      <c r="Q6737"/>
      <c r="R6737"/>
      <c r="S6737"/>
      <c r="T6737"/>
      <c r="U6737"/>
    </row>
    <row r="6738" spans="1:21" ht="15.75" customHeight="1">
      <c r="A6738"/>
      <c r="B6738"/>
      <c r="C6738"/>
      <c r="D6738"/>
      <c r="E6738"/>
      <c r="F6738"/>
      <c r="G6738"/>
      <c r="H6738"/>
      <c r="I6738" s="8"/>
      <c r="J6738" s="425"/>
      <c r="K6738"/>
      <c r="L6738"/>
      <c r="M6738"/>
      <c r="N6738"/>
      <c r="O6738"/>
      <c r="P6738"/>
      <c r="Q6738"/>
      <c r="R6738"/>
      <c r="S6738"/>
      <c r="T6738"/>
      <c r="U6738"/>
    </row>
    <row r="6739" spans="1:21" ht="15.75" customHeight="1">
      <c r="A6739"/>
      <c r="B6739"/>
      <c r="C6739"/>
      <c r="D6739"/>
      <c r="E6739"/>
      <c r="F6739"/>
      <c r="G6739"/>
      <c r="H6739"/>
      <c r="I6739" s="8"/>
      <c r="J6739" s="425"/>
      <c r="K6739"/>
      <c r="L6739"/>
      <c r="M6739"/>
      <c r="N6739"/>
      <c r="O6739"/>
      <c r="P6739"/>
      <c r="Q6739"/>
      <c r="R6739"/>
      <c r="S6739"/>
      <c r="T6739"/>
      <c r="U6739"/>
    </row>
    <row r="6740" spans="1:21" ht="15.75" customHeight="1">
      <c r="A6740"/>
      <c r="B6740"/>
      <c r="C6740"/>
      <c r="D6740"/>
      <c r="E6740"/>
      <c r="F6740"/>
      <c r="G6740"/>
      <c r="H6740"/>
      <c r="I6740" s="8"/>
      <c r="J6740" s="425"/>
      <c r="K6740"/>
      <c r="L6740"/>
      <c r="M6740"/>
      <c r="N6740"/>
      <c r="O6740"/>
      <c r="P6740"/>
      <c r="Q6740"/>
      <c r="R6740"/>
      <c r="S6740"/>
      <c r="T6740"/>
      <c r="U6740"/>
    </row>
    <row r="6741" spans="1:21" ht="15.75" customHeight="1">
      <c r="A6741"/>
      <c r="B6741"/>
      <c r="C6741"/>
      <c r="D6741"/>
      <c r="E6741"/>
      <c r="F6741"/>
      <c r="G6741"/>
      <c r="H6741"/>
      <c r="I6741" s="8"/>
      <c r="J6741" s="425"/>
      <c r="K6741"/>
      <c r="L6741"/>
      <c r="M6741"/>
      <c r="N6741"/>
      <c r="O6741"/>
      <c r="P6741"/>
      <c r="Q6741"/>
      <c r="R6741"/>
      <c r="S6741"/>
      <c r="T6741"/>
      <c r="U6741"/>
    </row>
    <row r="6742" spans="1:21" ht="15.75" customHeight="1">
      <c r="A6742"/>
      <c r="B6742"/>
      <c r="C6742"/>
      <c r="D6742"/>
      <c r="E6742"/>
      <c r="F6742"/>
      <c r="G6742"/>
      <c r="H6742"/>
      <c r="I6742" s="8"/>
      <c r="J6742" s="425"/>
      <c r="K6742"/>
      <c r="L6742"/>
      <c r="M6742"/>
      <c r="N6742"/>
      <c r="O6742"/>
      <c r="P6742"/>
      <c r="Q6742"/>
      <c r="R6742"/>
      <c r="S6742"/>
      <c r="T6742"/>
      <c r="U6742"/>
    </row>
    <row r="6743" spans="1:21" ht="15.75" customHeight="1">
      <c r="A6743"/>
      <c r="B6743"/>
      <c r="C6743"/>
      <c r="D6743"/>
      <c r="E6743"/>
      <c r="F6743"/>
      <c r="G6743"/>
      <c r="H6743"/>
      <c r="I6743" s="8"/>
      <c r="J6743" s="425"/>
      <c r="K6743"/>
      <c r="L6743"/>
      <c r="M6743"/>
      <c r="N6743"/>
      <c r="O6743"/>
      <c r="P6743"/>
      <c r="Q6743"/>
      <c r="R6743"/>
      <c r="S6743"/>
      <c r="T6743"/>
      <c r="U6743"/>
    </row>
    <row r="6744" spans="1:21" ht="15.75" customHeight="1">
      <c r="A6744"/>
      <c r="B6744"/>
      <c r="C6744"/>
      <c r="D6744"/>
      <c r="E6744"/>
      <c r="F6744"/>
      <c r="G6744"/>
      <c r="H6744"/>
      <c r="I6744" s="8"/>
      <c r="J6744" s="425"/>
      <c r="K6744"/>
      <c r="L6744"/>
      <c r="M6744"/>
      <c r="N6744"/>
      <c r="O6744"/>
      <c r="P6744"/>
      <c r="Q6744"/>
      <c r="R6744"/>
      <c r="S6744"/>
      <c r="T6744"/>
      <c r="U6744"/>
    </row>
    <row r="6745" spans="1:21" ht="15.75" customHeight="1">
      <c r="A6745"/>
      <c r="B6745"/>
      <c r="C6745"/>
      <c r="D6745"/>
      <c r="E6745"/>
      <c r="F6745"/>
      <c r="G6745"/>
      <c r="H6745"/>
      <c r="I6745" s="8"/>
      <c r="J6745" s="425"/>
      <c r="K6745"/>
      <c r="L6745"/>
      <c r="M6745"/>
      <c r="N6745"/>
      <c r="O6745"/>
      <c r="P6745"/>
      <c r="Q6745"/>
      <c r="R6745"/>
      <c r="S6745"/>
      <c r="T6745"/>
      <c r="U6745"/>
    </row>
    <row r="6746" spans="1:21" ht="15.75" customHeight="1">
      <c r="A6746"/>
      <c r="B6746"/>
      <c r="C6746"/>
      <c r="D6746"/>
      <c r="E6746"/>
      <c r="F6746"/>
      <c r="G6746"/>
      <c r="H6746"/>
      <c r="I6746" s="8"/>
      <c r="J6746" s="425"/>
      <c r="K6746"/>
      <c r="L6746"/>
      <c r="M6746"/>
      <c r="N6746"/>
      <c r="O6746"/>
      <c r="P6746"/>
      <c r="Q6746"/>
      <c r="R6746"/>
      <c r="S6746"/>
      <c r="T6746"/>
      <c r="U6746"/>
    </row>
    <row r="6747" spans="1:21" ht="15.75" customHeight="1">
      <c r="A6747"/>
      <c r="B6747"/>
      <c r="C6747"/>
      <c r="D6747"/>
      <c r="E6747"/>
      <c r="F6747"/>
      <c r="G6747"/>
      <c r="H6747"/>
      <c r="I6747" s="8"/>
      <c r="J6747" s="425"/>
      <c r="K6747"/>
      <c r="L6747"/>
      <c r="M6747"/>
      <c r="N6747"/>
      <c r="O6747"/>
      <c r="P6747"/>
      <c r="Q6747"/>
      <c r="R6747"/>
      <c r="S6747"/>
      <c r="T6747"/>
      <c r="U6747"/>
    </row>
    <row r="6748" spans="1:21" ht="15.75" customHeight="1">
      <c r="A6748"/>
      <c r="B6748"/>
      <c r="C6748"/>
      <c r="D6748"/>
      <c r="E6748"/>
      <c r="F6748"/>
      <c r="G6748"/>
      <c r="H6748"/>
      <c r="I6748" s="8"/>
      <c r="J6748" s="425"/>
      <c r="K6748"/>
      <c r="L6748"/>
      <c r="M6748"/>
      <c r="N6748"/>
      <c r="O6748"/>
      <c r="P6748"/>
      <c r="Q6748"/>
      <c r="R6748"/>
      <c r="S6748"/>
      <c r="T6748"/>
      <c r="U6748"/>
    </row>
    <row r="6749" spans="1:21" ht="15.75" customHeight="1">
      <c r="A6749"/>
      <c r="B6749"/>
      <c r="C6749"/>
      <c r="D6749"/>
      <c r="E6749"/>
      <c r="F6749"/>
      <c r="G6749"/>
      <c r="H6749"/>
      <c r="I6749" s="8"/>
      <c r="J6749" s="425"/>
      <c r="K6749"/>
      <c r="L6749"/>
      <c r="M6749"/>
      <c r="N6749"/>
      <c r="O6749"/>
      <c r="P6749"/>
      <c r="Q6749"/>
      <c r="R6749"/>
      <c r="S6749"/>
      <c r="T6749"/>
      <c r="U6749"/>
    </row>
    <row r="6750" spans="1:21" ht="15.75" customHeight="1">
      <c r="A6750"/>
      <c r="B6750"/>
      <c r="C6750"/>
      <c r="D6750"/>
      <c r="E6750"/>
      <c r="F6750"/>
      <c r="G6750"/>
      <c r="H6750"/>
      <c r="I6750" s="8"/>
      <c r="J6750" s="425"/>
      <c r="K6750"/>
      <c r="L6750"/>
      <c r="M6750"/>
      <c r="N6750"/>
      <c r="O6750"/>
      <c r="P6750"/>
      <c r="Q6750"/>
      <c r="R6750"/>
      <c r="S6750"/>
      <c r="T6750"/>
      <c r="U6750"/>
    </row>
    <row r="6751" spans="1:21" ht="15.75" customHeight="1">
      <c r="A6751"/>
      <c r="B6751"/>
      <c r="C6751"/>
      <c r="D6751"/>
      <c r="E6751"/>
      <c r="F6751"/>
      <c r="G6751"/>
      <c r="H6751"/>
      <c r="I6751" s="8"/>
      <c r="J6751" s="425"/>
      <c r="K6751"/>
      <c r="L6751"/>
      <c r="M6751"/>
      <c r="N6751"/>
      <c r="O6751"/>
      <c r="P6751"/>
      <c r="Q6751"/>
      <c r="R6751"/>
      <c r="S6751"/>
      <c r="T6751"/>
      <c r="U6751"/>
    </row>
    <row r="6752" spans="1:21" ht="15.75" customHeight="1">
      <c r="A6752"/>
      <c r="B6752"/>
      <c r="C6752"/>
      <c r="D6752"/>
      <c r="E6752"/>
      <c r="F6752"/>
      <c r="G6752"/>
      <c r="H6752"/>
      <c r="I6752" s="8"/>
      <c r="J6752" s="425"/>
      <c r="K6752"/>
      <c r="L6752"/>
      <c r="M6752"/>
      <c r="N6752"/>
      <c r="O6752"/>
      <c r="P6752"/>
      <c r="Q6752"/>
      <c r="R6752"/>
      <c r="S6752"/>
      <c r="T6752"/>
      <c r="U6752"/>
    </row>
    <row r="6753" spans="1:21" ht="15.75" customHeight="1">
      <c r="A6753"/>
      <c r="B6753"/>
      <c r="C6753"/>
      <c r="D6753"/>
      <c r="E6753"/>
      <c r="F6753"/>
      <c r="G6753"/>
      <c r="H6753"/>
      <c r="I6753" s="8"/>
      <c r="J6753" s="425"/>
      <c r="K6753"/>
      <c r="L6753"/>
      <c r="M6753"/>
      <c r="N6753"/>
      <c r="O6753"/>
      <c r="P6753"/>
      <c r="Q6753"/>
      <c r="R6753"/>
      <c r="S6753"/>
      <c r="T6753"/>
      <c r="U6753"/>
    </row>
    <row r="6754" spans="1:21" ht="15.75" customHeight="1">
      <c r="A6754"/>
      <c r="B6754"/>
      <c r="C6754"/>
      <c r="D6754"/>
      <c r="E6754"/>
      <c r="F6754"/>
      <c r="G6754"/>
      <c r="H6754"/>
      <c r="I6754" s="8"/>
      <c r="J6754" s="425"/>
      <c r="K6754"/>
      <c r="L6754"/>
      <c r="M6754"/>
      <c r="N6754"/>
      <c r="O6754"/>
      <c r="P6754"/>
      <c r="Q6754"/>
      <c r="R6754"/>
      <c r="S6754"/>
      <c r="T6754"/>
      <c r="U6754"/>
    </row>
    <row r="6755" spans="1:21" ht="15.75" customHeight="1">
      <c r="A6755"/>
      <c r="B6755"/>
      <c r="C6755"/>
      <c r="D6755"/>
      <c r="E6755"/>
      <c r="F6755"/>
      <c r="G6755"/>
      <c r="H6755"/>
      <c r="I6755" s="8"/>
      <c r="J6755" s="425"/>
      <c r="K6755"/>
      <c r="L6755"/>
      <c r="M6755"/>
      <c r="N6755"/>
      <c r="O6755"/>
      <c r="P6755"/>
      <c r="Q6755"/>
      <c r="R6755"/>
      <c r="S6755"/>
      <c r="T6755"/>
      <c r="U6755"/>
    </row>
    <row r="6756" spans="1:21" ht="15.75" customHeight="1">
      <c r="A6756"/>
      <c r="B6756"/>
      <c r="C6756"/>
      <c r="D6756"/>
      <c r="E6756"/>
      <c r="F6756"/>
      <c r="G6756"/>
      <c r="H6756"/>
      <c r="I6756" s="8"/>
      <c r="J6756" s="425"/>
      <c r="K6756"/>
      <c r="L6756"/>
      <c r="M6756"/>
      <c r="N6756"/>
      <c r="O6756"/>
      <c r="P6756"/>
      <c r="Q6756"/>
      <c r="R6756"/>
      <c r="S6756"/>
      <c r="T6756"/>
      <c r="U6756"/>
    </row>
    <row r="6757" spans="1:21" ht="15.75" customHeight="1">
      <c r="A6757"/>
      <c r="B6757"/>
      <c r="C6757"/>
      <c r="D6757"/>
      <c r="E6757"/>
      <c r="F6757"/>
      <c r="G6757"/>
      <c r="H6757"/>
      <c r="I6757" s="8"/>
      <c r="J6757" s="425"/>
      <c r="K6757"/>
      <c r="L6757"/>
      <c r="M6757"/>
      <c r="N6757"/>
      <c r="O6757"/>
      <c r="P6757"/>
      <c r="Q6757"/>
      <c r="R6757"/>
      <c r="S6757"/>
      <c r="T6757"/>
      <c r="U6757"/>
    </row>
    <row r="6758" spans="1:21" ht="15.75" customHeight="1">
      <c r="A6758"/>
      <c r="B6758"/>
      <c r="C6758"/>
      <c r="D6758"/>
      <c r="E6758"/>
      <c r="F6758"/>
      <c r="G6758"/>
      <c r="H6758"/>
      <c r="I6758" s="8"/>
      <c r="J6758" s="425"/>
      <c r="K6758"/>
      <c r="L6758"/>
      <c r="M6758"/>
      <c r="N6758"/>
      <c r="O6758"/>
      <c r="P6758"/>
      <c r="Q6758"/>
      <c r="R6758"/>
      <c r="S6758"/>
      <c r="T6758"/>
      <c r="U6758"/>
    </row>
    <row r="6759" spans="1:21" ht="15.75" customHeight="1">
      <c r="A6759"/>
      <c r="B6759"/>
      <c r="C6759"/>
      <c r="D6759"/>
      <c r="E6759"/>
      <c r="F6759"/>
      <c r="G6759"/>
      <c r="H6759"/>
      <c r="I6759" s="8"/>
      <c r="J6759" s="425"/>
      <c r="K6759"/>
      <c r="L6759"/>
      <c r="M6759"/>
      <c r="N6759"/>
      <c r="O6759"/>
      <c r="P6759"/>
      <c r="Q6759"/>
      <c r="R6759"/>
      <c r="S6759"/>
      <c r="T6759"/>
      <c r="U6759"/>
    </row>
    <row r="6760" spans="1:21" ht="15.75" customHeight="1">
      <c r="A6760"/>
      <c r="B6760"/>
      <c r="C6760"/>
      <c r="D6760"/>
      <c r="E6760"/>
      <c r="F6760"/>
      <c r="G6760"/>
      <c r="H6760"/>
      <c r="I6760" s="8"/>
      <c r="J6760" s="425"/>
      <c r="K6760"/>
      <c r="L6760"/>
      <c r="M6760"/>
      <c r="N6760"/>
      <c r="O6760"/>
      <c r="P6760"/>
      <c r="Q6760"/>
      <c r="R6760"/>
      <c r="S6760"/>
      <c r="T6760"/>
      <c r="U6760"/>
    </row>
    <row r="6761" spans="1:21" ht="15.75" customHeight="1">
      <c r="A6761"/>
      <c r="B6761"/>
      <c r="C6761"/>
      <c r="D6761"/>
      <c r="E6761"/>
      <c r="F6761"/>
      <c r="G6761"/>
      <c r="H6761"/>
      <c r="I6761" s="8"/>
      <c r="J6761" s="425"/>
      <c r="K6761"/>
      <c r="L6761"/>
      <c r="M6761"/>
      <c r="N6761"/>
      <c r="O6761"/>
      <c r="P6761"/>
      <c r="Q6761"/>
      <c r="R6761"/>
      <c r="S6761"/>
      <c r="T6761"/>
      <c r="U6761"/>
    </row>
    <row r="6762" spans="1:21" ht="15.75" customHeight="1">
      <c r="A6762"/>
      <c r="B6762"/>
      <c r="C6762"/>
      <c r="D6762"/>
      <c r="E6762"/>
      <c r="F6762"/>
      <c r="G6762"/>
      <c r="H6762"/>
      <c r="I6762" s="8"/>
      <c r="J6762" s="425"/>
      <c r="K6762"/>
      <c r="L6762"/>
      <c r="M6762"/>
      <c r="N6762"/>
      <c r="O6762"/>
      <c r="P6762"/>
      <c r="Q6762"/>
      <c r="R6762"/>
      <c r="S6762"/>
      <c r="T6762"/>
      <c r="U6762"/>
    </row>
    <row r="6763" spans="1:21" ht="15.75" customHeight="1">
      <c r="A6763"/>
      <c r="B6763"/>
      <c r="C6763"/>
      <c r="D6763"/>
      <c r="E6763"/>
      <c r="F6763"/>
      <c r="G6763"/>
      <c r="H6763"/>
      <c r="I6763" s="8"/>
      <c r="J6763" s="425"/>
      <c r="K6763"/>
      <c r="L6763"/>
      <c r="M6763"/>
      <c r="N6763"/>
      <c r="O6763"/>
      <c r="P6763"/>
      <c r="Q6763"/>
      <c r="R6763"/>
      <c r="S6763"/>
      <c r="T6763"/>
      <c r="U6763"/>
    </row>
    <row r="6764" spans="1:21" ht="15.75" customHeight="1">
      <c r="A6764"/>
      <c r="B6764"/>
      <c r="C6764"/>
      <c r="D6764"/>
      <c r="E6764"/>
      <c r="F6764"/>
      <c r="G6764"/>
      <c r="H6764"/>
      <c r="I6764" s="8"/>
      <c r="J6764" s="425"/>
      <c r="K6764"/>
      <c r="L6764"/>
      <c r="M6764"/>
      <c r="N6764"/>
      <c r="O6764"/>
      <c r="P6764"/>
      <c r="Q6764"/>
      <c r="R6764"/>
      <c r="S6764"/>
      <c r="T6764"/>
      <c r="U6764"/>
    </row>
    <row r="6765" spans="1:21" ht="15.75" customHeight="1">
      <c r="A6765"/>
      <c r="B6765"/>
      <c r="C6765"/>
      <c r="D6765"/>
      <c r="E6765"/>
      <c r="F6765"/>
      <c r="G6765"/>
      <c r="H6765"/>
      <c r="I6765" s="8"/>
      <c r="J6765" s="425"/>
      <c r="K6765"/>
      <c r="L6765"/>
      <c r="M6765"/>
      <c r="N6765"/>
      <c r="O6765"/>
      <c r="P6765"/>
      <c r="Q6765"/>
      <c r="R6765"/>
      <c r="S6765"/>
      <c r="T6765"/>
      <c r="U6765"/>
    </row>
    <row r="6766" spans="1:21" ht="15.75" customHeight="1">
      <c r="A6766"/>
      <c r="B6766"/>
      <c r="C6766"/>
      <c r="D6766"/>
      <c r="E6766"/>
      <c r="F6766"/>
      <c r="G6766"/>
      <c r="H6766"/>
      <c r="I6766" s="8"/>
      <c r="J6766" s="425"/>
      <c r="K6766"/>
      <c r="L6766"/>
      <c r="M6766"/>
      <c r="N6766"/>
      <c r="O6766"/>
      <c r="P6766"/>
      <c r="Q6766"/>
      <c r="R6766"/>
      <c r="S6766"/>
      <c r="T6766"/>
      <c r="U6766"/>
    </row>
    <row r="6767" spans="1:21" ht="15.75" customHeight="1">
      <c r="A6767"/>
      <c r="B6767"/>
      <c r="C6767"/>
      <c r="D6767"/>
      <c r="E6767"/>
      <c r="F6767"/>
      <c r="G6767"/>
      <c r="H6767"/>
      <c r="I6767" s="8"/>
      <c r="J6767" s="425"/>
      <c r="K6767"/>
      <c r="L6767"/>
      <c r="M6767"/>
      <c r="N6767"/>
      <c r="O6767"/>
      <c r="P6767"/>
      <c r="Q6767"/>
      <c r="R6767"/>
      <c r="S6767"/>
      <c r="T6767"/>
      <c r="U6767"/>
    </row>
    <row r="6768" spans="1:21" ht="15.75" customHeight="1">
      <c r="A6768"/>
      <c r="B6768"/>
      <c r="C6768"/>
      <c r="D6768"/>
      <c r="E6768"/>
      <c r="F6768"/>
      <c r="G6768"/>
      <c r="H6768"/>
      <c r="I6768" s="8"/>
      <c r="J6768" s="425"/>
      <c r="K6768"/>
      <c r="L6768"/>
      <c r="M6768"/>
      <c r="N6768"/>
      <c r="O6768"/>
      <c r="P6768"/>
      <c r="Q6768"/>
      <c r="R6768"/>
      <c r="S6768"/>
      <c r="T6768"/>
      <c r="U6768"/>
    </row>
    <row r="6769" spans="1:21" ht="15.75" customHeight="1">
      <c r="A6769"/>
      <c r="B6769"/>
      <c r="C6769"/>
      <c r="D6769"/>
      <c r="E6769"/>
      <c r="F6769"/>
      <c r="G6769"/>
      <c r="H6769"/>
      <c r="I6769" s="8"/>
      <c r="J6769" s="425"/>
      <c r="K6769"/>
      <c r="L6769"/>
      <c r="M6769"/>
      <c r="N6769"/>
      <c r="O6769"/>
      <c r="P6769"/>
      <c r="Q6769"/>
      <c r="R6769"/>
      <c r="S6769"/>
      <c r="T6769"/>
      <c r="U6769"/>
    </row>
    <row r="6770" spans="1:21" ht="15.75" customHeight="1">
      <c r="A6770"/>
      <c r="B6770"/>
      <c r="C6770"/>
      <c r="D6770"/>
      <c r="E6770"/>
      <c r="F6770"/>
      <c r="G6770"/>
      <c r="H6770"/>
      <c r="I6770" s="8"/>
      <c r="J6770" s="425"/>
      <c r="K6770"/>
      <c r="L6770"/>
      <c r="M6770"/>
      <c r="N6770"/>
      <c r="O6770"/>
      <c r="P6770"/>
      <c r="Q6770"/>
      <c r="R6770"/>
      <c r="S6770"/>
      <c r="T6770"/>
      <c r="U6770"/>
    </row>
    <row r="6771" spans="1:21" ht="15.75" customHeight="1">
      <c r="A6771"/>
      <c r="B6771"/>
      <c r="C6771"/>
      <c r="D6771"/>
      <c r="E6771"/>
      <c r="F6771"/>
      <c r="G6771"/>
      <c r="H6771"/>
      <c r="I6771" s="8"/>
      <c r="J6771" s="425"/>
      <c r="K6771"/>
      <c r="L6771"/>
      <c r="M6771"/>
      <c r="N6771"/>
      <c r="O6771"/>
      <c r="P6771"/>
      <c r="Q6771"/>
      <c r="R6771"/>
      <c r="S6771"/>
      <c r="T6771"/>
      <c r="U6771"/>
    </row>
    <row r="6772" spans="1:21" ht="15.75" customHeight="1">
      <c r="A6772"/>
      <c r="B6772"/>
      <c r="C6772"/>
      <c r="D6772"/>
      <c r="E6772"/>
      <c r="F6772"/>
      <c r="G6772"/>
      <c r="H6772"/>
      <c r="I6772" s="8"/>
      <c r="J6772" s="425"/>
      <c r="K6772"/>
      <c r="L6772"/>
      <c r="M6772"/>
      <c r="N6772"/>
      <c r="O6772"/>
      <c r="P6772"/>
      <c r="Q6772"/>
      <c r="R6772"/>
      <c r="S6772"/>
      <c r="T6772"/>
      <c r="U6772"/>
    </row>
    <row r="6773" spans="1:21" ht="15.75" customHeight="1">
      <c r="A6773"/>
      <c r="B6773"/>
      <c r="C6773"/>
      <c r="D6773"/>
      <c r="E6773"/>
      <c r="F6773"/>
      <c r="G6773"/>
      <c r="H6773"/>
      <c r="I6773" s="8"/>
      <c r="J6773" s="425"/>
      <c r="K6773"/>
      <c r="L6773"/>
      <c r="M6773"/>
      <c r="N6773"/>
      <c r="O6773"/>
      <c r="P6773"/>
      <c r="Q6773"/>
      <c r="R6773"/>
      <c r="S6773"/>
      <c r="T6773"/>
      <c r="U6773"/>
    </row>
    <row r="6774" spans="1:21" ht="15.75" customHeight="1">
      <c r="A6774"/>
      <c r="B6774"/>
      <c r="C6774"/>
      <c r="D6774"/>
      <c r="E6774"/>
      <c r="F6774"/>
      <c r="G6774"/>
      <c r="H6774"/>
      <c r="I6774" s="8"/>
      <c r="J6774" s="425"/>
      <c r="K6774"/>
      <c r="L6774"/>
      <c r="M6774"/>
      <c r="N6774"/>
      <c r="O6774"/>
      <c r="P6774"/>
      <c r="Q6774"/>
      <c r="R6774"/>
      <c r="S6774"/>
      <c r="T6774"/>
      <c r="U6774"/>
    </row>
    <row r="6775" spans="1:21" ht="15.75" customHeight="1">
      <c r="A6775"/>
      <c r="B6775"/>
      <c r="C6775"/>
      <c r="D6775"/>
      <c r="E6775"/>
      <c r="F6775"/>
      <c r="G6775"/>
      <c r="H6775"/>
      <c r="I6775" s="8"/>
      <c r="J6775" s="425"/>
      <c r="K6775"/>
      <c r="L6775"/>
      <c r="M6775"/>
      <c r="N6775"/>
      <c r="O6775"/>
      <c r="P6775"/>
      <c r="Q6775"/>
      <c r="R6775"/>
      <c r="S6775"/>
      <c r="T6775"/>
      <c r="U6775"/>
    </row>
    <row r="6776" spans="1:21" ht="15.75" customHeight="1">
      <c r="A6776"/>
      <c r="B6776"/>
      <c r="C6776"/>
      <c r="D6776"/>
      <c r="E6776"/>
      <c r="F6776"/>
      <c r="G6776"/>
      <c r="H6776"/>
      <c r="I6776" s="8"/>
      <c r="J6776" s="425"/>
      <c r="K6776"/>
      <c r="L6776"/>
      <c r="M6776"/>
      <c r="N6776"/>
      <c r="O6776"/>
      <c r="P6776"/>
      <c r="Q6776"/>
      <c r="R6776"/>
      <c r="S6776"/>
      <c r="T6776"/>
      <c r="U6776"/>
    </row>
    <row r="6777" spans="1:21" ht="15.75" customHeight="1">
      <c r="A6777"/>
      <c r="B6777"/>
      <c r="C6777"/>
      <c r="D6777"/>
      <c r="E6777"/>
      <c r="F6777"/>
      <c r="G6777"/>
      <c r="H6777"/>
      <c r="I6777" s="8"/>
      <c r="J6777" s="425"/>
      <c r="K6777"/>
      <c r="L6777"/>
      <c r="M6777"/>
      <c r="N6777"/>
      <c r="O6777"/>
      <c r="P6777"/>
      <c r="Q6777"/>
      <c r="R6777"/>
      <c r="S6777"/>
      <c r="T6777"/>
      <c r="U6777"/>
    </row>
    <row r="6778" spans="1:21" ht="15.75" customHeight="1">
      <c r="A6778"/>
      <c r="B6778"/>
      <c r="C6778"/>
      <c r="D6778"/>
      <c r="E6778"/>
      <c r="F6778"/>
      <c r="G6778"/>
      <c r="H6778"/>
      <c r="I6778" s="8"/>
      <c r="J6778" s="425"/>
      <c r="K6778"/>
      <c r="L6778"/>
      <c r="M6778"/>
      <c r="N6778"/>
      <c r="O6778"/>
      <c r="P6778"/>
      <c r="Q6778"/>
      <c r="R6778"/>
      <c r="S6778"/>
      <c r="T6778"/>
      <c r="U6778"/>
    </row>
    <row r="6779" spans="1:21" ht="15.75" customHeight="1">
      <c r="A6779"/>
      <c r="B6779"/>
      <c r="C6779"/>
      <c r="D6779"/>
      <c r="E6779"/>
      <c r="F6779"/>
      <c r="G6779"/>
      <c r="H6779"/>
      <c r="I6779" s="8"/>
      <c r="J6779" s="425"/>
      <c r="K6779"/>
      <c r="L6779"/>
      <c r="M6779"/>
      <c r="N6779"/>
      <c r="O6779"/>
      <c r="P6779"/>
      <c r="Q6779"/>
      <c r="R6779"/>
      <c r="S6779"/>
      <c r="T6779"/>
      <c r="U6779"/>
    </row>
    <row r="6780" spans="1:21" ht="15.75" customHeight="1">
      <c r="A6780"/>
      <c r="B6780"/>
      <c r="C6780"/>
      <c r="D6780"/>
      <c r="E6780"/>
      <c r="F6780"/>
      <c r="G6780"/>
      <c r="H6780"/>
      <c r="I6780" s="8"/>
      <c r="J6780" s="425"/>
      <c r="K6780"/>
      <c r="L6780"/>
      <c r="M6780"/>
      <c r="N6780"/>
      <c r="O6780"/>
      <c r="P6780"/>
      <c r="Q6780"/>
      <c r="R6780"/>
      <c r="S6780"/>
      <c r="T6780"/>
      <c r="U6780"/>
    </row>
    <row r="6781" spans="1:21" ht="15.75" customHeight="1">
      <c r="A6781"/>
      <c r="B6781"/>
      <c r="C6781"/>
      <c r="D6781"/>
      <c r="E6781"/>
      <c r="F6781"/>
      <c r="G6781"/>
      <c r="H6781"/>
      <c r="I6781" s="8"/>
      <c r="J6781" s="425"/>
      <c r="K6781"/>
      <c r="L6781"/>
      <c r="M6781"/>
      <c r="N6781"/>
      <c r="O6781"/>
      <c r="P6781"/>
      <c r="Q6781"/>
      <c r="R6781"/>
      <c r="S6781"/>
      <c r="T6781"/>
      <c r="U6781"/>
    </row>
    <row r="6782" spans="1:21" ht="15.75" customHeight="1">
      <c r="A6782"/>
      <c r="B6782"/>
      <c r="C6782"/>
      <c r="D6782"/>
      <c r="E6782"/>
      <c r="F6782"/>
      <c r="G6782"/>
      <c r="H6782"/>
      <c r="I6782" s="8"/>
      <c r="J6782" s="425"/>
      <c r="K6782"/>
      <c r="L6782"/>
      <c r="M6782"/>
      <c r="N6782"/>
      <c r="O6782"/>
      <c r="P6782"/>
      <c r="Q6782"/>
      <c r="R6782"/>
      <c r="S6782"/>
      <c r="T6782"/>
      <c r="U6782"/>
    </row>
    <row r="6783" spans="1:21" ht="15.75" customHeight="1">
      <c r="A6783"/>
      <c r="B6783"/>
      <c r="C6783"/>
      <c r="D6783"/>
      <c r="E6783"/>
      <c r="F6783"/>
      <c r="G6783"/>
      <c r="H6783"/>
      <c r="I6783" s="8"/>
      <c r="J6783" s="425"/>
      <c r="K6783"/>
      <c r="L6783"/>
      <c r="M6783"/>
      <c r="N6783"/>
      <c r="O6783"/>
      <c r="P6783"/>
      <c r="Q6783"/>
      <c r="R6783"/>
      <c r="S6783"/>
      <c r="T6783"/>
      <c r="U6783"/>
    </row>
    <row r="6784" spans="1:21" ht="15.75" customHeight="1">
      <c r="A6784"/>
      <c r="B6784"/>
      <c r="C6784"/>
      <c r="D6784"/>
      <c r="E6784"/>
      <c r="F6784"/>
      <c r="G6784"/>
      <c r="H6784"/>
      <c r="I6784" s="8"/>
      <c r="J6784" s="425"/>
      <c r="K6784"/>
      <c r="L6784"/>
      <c r="M6784"/>
      <c r="N6784"/>
      <c r="O6784"/>
      <c r="P6784"/>
      <c r="Q6784"/>
      <c r="R6784"/>
      <c r="S6784"/>
      <c r="T6784"/>
      <c r="U6784"/>
    </row>
    <row r="6785" spans="1:21" ht="15.75" customHeight="1">
      <c r="A6785"/>
      <c r="B6785"/>
      <c r="C6785"/>
      <c r="D6785"/>
      <c r="E6785"/>
      <c r="F6785"/>
      <c r="G6785"/>
      <c r="H6785"/>
      <c r="I6785" s="8"/>
      <c r="J6785" s="425"/>
      <c r="K6785"/>
      <c r="L6785"/>
      <c r="M6785"/>
      <c r="N6785"/>
      <c r="O6785"/>
      <c r="P6785"/>
      <c r="Q6785"/>
      <c r="R6785"/>
      <c r="S6785"/>
      <c r="T6785"/>
      <c r="U6785"/>
    </row>
    <row r="6786" spans="1:21" ht="15.75" customHeight="1">
      <c r="A6786"/>
      <c r="B6786"/>
      <c r="C6786"/>
      <c r="D6786"/>
      <c r="E6786"/>
      <c r="F6786"/>
      <c r="G6786"/>
      <c r="H6786"/>
      <c r="I6786" s="8"/>
      <c r="J6786" s="425"/>
      <c r="K6786"/>
      <c r="L6786"/>
      <c r="M6786"/>
      <c r="N6786"/>
      <c r="O6786"/>
      <c r="P6786"/>
      <c r="Q6786"/>
      <c r="R6786"/>
      <c r="S6786"/>
      <c r="T6786"/>
      <c r="U6786"/>
    </row>
    <row r="6787" spans="1:21" ht="15.75" customHeight="1">
      <c r="A6787"/>
      <c r="B6787"/>
      <c r="C6787"/>
      <c r="D6787"/>
      <c r="E6787"/>
      <c r="F6787"/>
      <c r="G6787"/>
      <c r="H6787"/>
      <c r="I6787" s="8"/>
      <c r="J6787" s="425"/>
      <c r="K6787"/>
      <c r="L6787"/>
      <c r="M6787"/>
      <c r="N6787"/>
      <c r="O6787"/>
      <c r="P6787"/>
      <c r="Q6787"/>
      <c r="R6787"/>
      <c r="S6787"/>
      <c r="T6787"/>
      <c r="U6787"/>
    </row>
    <row r="6788" spans="1:21" ht="15.75" customHeight="1">
      <c r="A6788"/>
      <c r="B6788"/>
      <c r="C6788"/>
      <c r="D6788"/>
      <c r="E6788"/>
      <c r="F6788"/>
      <c r="G6788"/>
      <c r="H6788"/>
      <c r="I6788" s="8"/>
      <c r="J6788" s="425"/>
      <c r="K6788"/>
      <c r="L6788"/>
      <c r="M6788"/>
      <c r="N6788"/>
      <c r="O6788"/>
      <c r="P6788"/>
      <c r="Q6788"/>
      <c r="R6788"/>
      <c r="S6788"/>
      <c r="T6788"/>
      <c r="U6788"/>
    </row>
    <row r="6789" spans="1:21" ht="15.75" customHeight="1">
      <c r="A6789"/>
      <c r="B6789"/>
      <c r="C6789"/>
      <c r="D6789"/>
      <c r="E6789"/>
      <c r="F6789"/>
      <c r="G6789"/>
      <c r="H6789"/>
      <c r="I6789" s="8"/>
      <c r="J6789" s="425"/>
      <c r="K6789"/>
      <c r="L6789"/>
      <c r="M6789"/>
      <c r="N6789"/>
      <c r="O6789"/>
      <c r="P6789"/>
      <c r="Q6789"/>
      <c r="R6789"/>
      <c r="S6789"/>
      <c r="T6789"/>
      <c r="U6789"/>
    </row>
    <row r="6790" spans="1:21" ht="15.75" customHeight="1">
      <c r="A6790"/>
      <c r="B6790"/>
      <c r="C6790"/>
      <c r="D6790"/>
      <c r="E6790"/>
      <c r="F6790"/>
      <c r="G6790"/>
      <c r="H6790"/>
      <c r="I6790" s="8"/>
      <c r="J6790" s="425"/>
      <c r="K6790"/>
      <c r="L6790"/>
      <c r="M6790"/>
      <c r="N6790"/>
      <c r="O6790"/>
      <c r="P6790"/>
      <c r="Q6790"/>
      <c r="R6790"/>
      <c r="S6790"/>
      <c r="T6790"/>
      <c r="U6790"/>
    </row>
    <row r="6791" spans="1:21" ht="15.75" customHeight="1">
      <c r="A6791"/>
      <c r="B6791"/>
      <c r="C6791"/>
      <c r="D6791"/>
      <c r="E6791"/>
      <c r="F6791"/>
      <c r="G6791"/>
      <c r="H6791"/>
      <c r="I6791" s="8"/>
      <c r="J6791" s="425"/>
      <c r="K6791"/>
      <c r="L6791"/>
      <c r="M6791"/>
      <c r="N6791"/>
      <c r="O6791"/>
      <c r="P6791"/>
      <c r="Q6791"/>
      <c r="R6791"/>
      <c r="S6791"/>
      <c r="T6791"/>
      <c r="U6791"/>
    </row>
    <row r="6792" spans="1:21" ht="15.75" customHeight="1">
      <c r="A6792"/>
      <c r="B6792"/>
      <c r="C6792"/>
      <c r="D6792"/>
      <c r="E6792"/>
      <c r="F6792"/>
      <c r="G6792"/>
      <c r="H6792"/>
      <c r="I6792" s="8"/>
      <c r="J6792" s="425"/>
      <c r="K6792"/>
      <c r="L6792"/>
      <c r="M6792"/>
      <c r="N6792"/>
      <c r="O6792"/>
      <c r="P6792"/>
      <c r="Q6792"/>
      <c r="R6792"/>
      <c r="S6792"/>
      <c r="T6792"/>
      <c r="U6792"/>
    </row>
    <row r="6793" spans="1:21" ht="15.75" customHeight="1">
      <c r="A6793"/>
      <c r="B6793"/>
      <c r="C6793"/>
      <c r="D6793"/>
      <c r="E6793"/>
      <c r="F6793"/>
      <c r="G6793"/>
      <c r="H6793"/>
      <c r="I6793" s="8"/>
      <c r="J6793" s="425"/>
      <c r="K6793"/>
      <c r="L6793"/>
      <c r="M6793"/>
      <c r="N6793"/>
      <c r="O6793"/>
      <c r="P6793"/>
      <c r="Q6793"/>
      <c r="R6793"/>
      <c r="S6793"/>
      <c r="T6793"/>
      <c r="U6793"/>
    </row>
    <row r="6794" spans="1:21" ht="15.75" customHeight="1">
      <c r="A6794"/>
      <c r="B6794"/>
      <c r="C6794"/>
      <c r="D6794"/>
      <c r="E6794"/>
      <c r="F6794"/>
      <c r="G6794"/>
      <c r="H6794"/>
      <c r="I6794" s="8"/>
      <c r="J6794" s="425"/>
      <c r="K6794"/>
      <c r="L6794"/>
      <c r="M6794"/>
      <c r="N6794"/>
      <c r="O6794"/>
      <c r="P6794"/>
      <c r="Q6794"/>
      <c r="R6794"/>
      <c r="S6794"/>
      <c r="T6794"/>
      <c r="U6794"/>
    </row>
    <row r="6795" spans="1:21" ht="15.75" customHeight="1">
      <c r="A6795"/>
      <c r="B6795"/>
      <c r="C6795"/>
      <c r="D6795"/>
      <c r="E6795"/>
      <c r="F6795"/>
      <c r="G6795"/>
      <c r="H6795"/>
      <c r="I6795" s="8"/>
      <c r="J6795" s="425"/>
      <c r="K6795"/>
      <c r="L6795"/>
      <c r="M6795"/>
      <c r="N6795"/>
      <c r="O6795"/>
      <c r="P6795"/>
      <c r="Q6795"/>
      <c r="R6795"/>
      <c r="S6795"/>
      <c r="T6795"/>
      <c r="U6795"/>
    </row>
    <row r="6796" spans="1:21" ht="15.75" customHeight="1">
      <c r="A6796"/>
      <c r="B6796"/>
      <c r="C6796"/>
      <c r="D6796"/>
      <c r="E6796"/>
      <c r="F6796"/>
      <c r="G6796"/>
      <c r="H6796"/>
      <c r="I6796" s="8"/>
      <c r="J6796" s="425"/>
      <c r="K6796"/>
      <c r="L6796"/>
      <c r="M6796"/>
      <c r="N6796"/>
      <c r="O6796"/>
      <c r="P6796"/>
      <c r="Q6796"/>
      <c r="R6796"/>
      <c r="S6796"/>
      <c r="T6796"/>
      <c r="U6796"/>
    </row>
    <row r="6797" spans="1:21" ht="15.75" customHeight="1">
      <c r="A6797"/>
      <c r="B6797"/>
      <c r="C6797"/>
      <c r="D6797"/>
      <c r="E6797"/>
      <c r="F6797"/>
      <c r="G6797"/>
      <c r="H6797"/>
      <c r="I6797" s="8"/>
      <c r="J6797" s="425"/>
      <c r="K6797"/>
      <c r="L6797"/>
      <c r="M6797"/>
      <c r="N6797"/>
      <c r="O6797"/>
      <c r="P6797"/>
      <c r="Q6797"/>
      <c r="R6797"/>
      <c r="S6797"/>
      <c r="T6797"/>
      <c r="U6797"/>
    </row>
    <row r="6798" spans="1:21" ht="15.75" customHeight="1">
      <c r="A6798"/>
      <c r="B6798"/>
      <c r="C6798"/>
      <c r="D6798"/>
      <c r="E6798"/>
      <c r="F6798"/>
      <c r="G6798"/>
      <c r="H6798"/>
      <c r="I6798" s="8"/>
      <c r="J6798" s="425"/>
      <c r="K6798"/>
      <c r="L6798"/>
      <c r="M6798"/>
      <c r="N6798"/>
      <c r="O6798"/>
      <c r="P6798"/>
      <c r="Q6798"/>
      <c r="R6798"/>
      <c r="S6798"/>
      <c r="T6798"/>
      <c r="U6798"/>
    </row>
    <row r="6799" spans="1:21" ht="15.75" customHeight="1">
      <c r="A6799"/>
      <c r="B6799"/>
      <c r="C6799"/>
      <c r="D6799"/>
      <c r="E6799"/>
      <c r="F6799"/>
      <c r="G6799"/>
      <c r="H6799"/>
      <c r="I6799" s="8"/>
      <c r="J6799" s="425"/>
      <c r="K6799"/>
      <c r="L6799"/>
      <c r="M6799"/>
      <c r="N6799"/>
      <c r="O6799"/>
      <c r="P6799"/>
      <c r="Q6799"/>
      <c r="R6799"/>
      <c r="S6799"/>
      <c r="T6799"/>
      <c r="U6799"/>
    </row>
    <row r="6800" spans="1:21" ht="15.75" customHeight="1">
      <c r="A6800"/>
      <c r="B6800"/>
      <c r="C6800"/>
      <c r="D6800"/>
      <c r="E6800"/>
      <c r="F6800"/>
      <c r="G6800"/>
      <c r="H6800"/>
      <c r="I6800" s="8"/>
      <c r="J6800" s="425"/>
      <c r="K6800"/>
      <c r="L6800"/>
      <c r="M6800"/>
      <c r="N6800"/>
      <c r="O6800"/>
      <c r="P6800"/>
      <c r="Q6800"/>
      <c r="R6800"/>
      <c r="S6800"/>
      <c r="T6800"/>
      <c r="U6800"/>
    </row>
    <row r="6801" spans="1:21" ht="15.75" customHeight="1">
      <c r="A6801"/>
      <c r="B6801"/>
      <c r="C6801"/>
      <c r="D6801"/>
      <c r="E6801"/>
      <c r="F6801"/>
      <c r="G6801"/>
      <c r="H6801"/>
      <c r="I6801" s="8"/>
      <c r="J6801" s="425"/>
      <c r="K6801"/>
      <c r="L6801"/>
      <c r="M6801"/>
      <c r="N6801"/>
      <c r="O6801"/>
      <c r="P6801"/>
      <c r="Q6801"/>
      <c r="R6801"/>
      <c r="S6801"/>
      <c r="T6801"/>
      <c r="U6801"/>
    </row>
    <row r="6802" spans="1:21" ht="15.75" customHeight="1">
      <c r="A6802"/>
      <c r="B6802"/>
      <c r="C6802"/>
      <c r="D6802"/>
      <c r="E6802"/>
      <c r="F6802"/>
      <c r="G6802"/>
      <c r="H6802"/>
      <c r="I6802" s="8"/>
      <c r="J6802" s="425"/>
      <c r="K6802"/>
      <c r="L6802"/>
      <c r="M6802"/>
      <c r="N6802"/>
      <c r="O6802"/>
      <c r="P6802"/>
      <c r="Q6802"/>
      <c r="R6802"/>
      <c r="S6802"/>
      <c r="T6802"/>
      <c r="U6802"/>
    </row>
    <row r="6803" spans="1:21" ht="15.75" customHeight="1">
      <c r="A6803"/>
      <c r="B6803"/>
      <c r="C6803"/>
      <c r="D6803"/>
      <c r="E6803"/>
      <c r="F6803"/>
      <c r="G6803"/>
      <c r="H6803"/>
      <c r="I6803" s="8"/>
      <c r="J6803" s="425"/>
      <c r="K6803"/>
      <c r="L6803"/>
      <c r="M6803"/>
      <c r="N6803"/>
      <c r="O6803"/>
      <c r="P6803"/>
      <c r="Q6803"/>
      <c r="R6803"/>
      <c r="S6803"/>
      <c r="T6803"/>
      <c r="U6803"/>
    </row>
    <row r="6804" spans="1:21" ht="15.75" customHeight="1">
      <c r="A6804"/>
      <c r="B6804"/>
      <c r="C6804"/>
      <c r="D6804"/>
      <c r="E6804"/>
      <c r="F6804"/>
      <c r="G6804"/>
      <c r="H6804"/>
      <c r="I6804" s="8"/>
      <c r="J6804" s="425"/>
      <c r="K6804"/>
      <c r="L6804"/>
      <c r="M6804"/>
      <c r="N6804"/>
      <c r="O6804"/>
      <c r="P6804"/>
      <c r="Q6804"/>
      <c r="R6804"/>
      <c r="S6804"/>
      <c r="T6804"/>
      <c r="U6804"/>
    </row>
    <row r="6805" spans="1:21" ht="15.75" customHeight="1">
      <c r="A6805"/>
      <c r="B6805"/>
      <c r="C6805"/>
      <c r="D6805"/>
      <c r="E6805"/>
      <c r="F6805"/>
      <c r="G6805"/>
      <c r="H6805"/>
      <c r="I6805" s="8"/>
      <c r="J6805" s="425"/>
      <c r="K6805"/>
      <c r="L6805"/>
      <c r="M6805"/>
      <c r="N6805"/>
      <c r="O6805"/>
      <c r="P6805"/>
      <c r="Q6805"/>
      <c r="R6805"/>
      <c r="S6805"/>
      <c r="T6805"/>
      <c r="U6805"/>
    </row>
    <row r="6806" spans="1:21" ht="15.75" customHeight="1">
      <c r="A6806"/>
      <c r="B6806"/>
      <c r="C6806"/>
      <c r="D6806"/>
      <c r="E6806"/>
      <c r="F6806"/>
      <c r="G6806"/>
      <c r="H6806"/>
      <c r="I6806" s="8"/>
      <c r="J6806" s="425"/>
      <c r="K6806"/>
      <c r="L6806"/>
      <c r="M6806"/>
      <c r="N6806"/>
      <c r="O6806"/>
      <c r="P6806"/>
      <c r="Q6806"/>
      <c r="R6806"/>
      <c r="S6806"/>
      <c r="T6806"/>
      <c r="U6806"/>
    </row>
    <row r="6807" spans="1:21" ht="15.75" customHeight="1">
      <c r="A6807"/>
      <c r="B6807"/>
      <c r="C6807"/>
      <c r="D6807"/>
      <c r="E6807"/>
      <c r="F6807"/>
      <c r="G6807"/>
      <c r="H6807"/>
      <c r="I6807" s="8"/>
      <c r="J6807" s="425"/>
      <c r="K6807"/>
      <c r="L6807"/>
      <c r="M6807"/>
      <c r="N6807"/>
      <c r="O6807"/>
      <c r="P6807"/>
      <c r="Q6807"/>
      <c r="R6807"/>
      <c r="S6807"/>
      <c r="T6807"/>
      <c r="U6807"/>
    </row>
    <row r="6808" spans="1:21" ht="15.75" customHeight="1">
      <c r="A6808"/>
      <c r="B6808"/>
      <c r="C6808"/>
      <c r="D6808"/>
      <c r="E6808"/>
      <c r="F6808"/>
      <c r="G6808"/>
      <c r="H6808"/>
      <c r="I6808" s="8"/>
      <c r="J6808" s="425"/>
      <c r="K6808"/>
      <c r="L6808"/>
      <c r="M6808"/>
      <c r="N6808"/>
      <c r="O6808"/>
      <c r="P6808"/>
      <c r="Q6808"/>
      <c r="R6808"/>
      <c r="S6808"/>
      <c r="T6808"/>
      <c r="U6808"/>
    </row>
    <row r="6809" spans="1:21" ht="15.75" customHeight="1">
      <c r="A6809"/>
      <c r="B6809"/>
      <c r="C6809"/>
      <c r="D6809"/>
      <c r="E6809"/>
      <c r="F6809"/>
      <c r="G6809"/>
      <c r="H6809"/>
      <c r="I6809" s="8"/>
      <c r="J6809" s="425"/>
      <c r="K6809"/>
      <c r="L6809"/>
      <c r="M6809"/>
      <c r="N6809"/>
      <c r="O6809"/>
      <c r="P6809"/>
      <c r="Q6809"/>
      <c r="R6809"/>
      <c r="S6809"/>
      <c r="T6809"/>
      <c r="U6809"/>
    </row>
    <row r="6810" spans="1:21" ht="15.75" customHeight="1">
      <c r="A6810"/>
      <c r="B6810"/>
      <c r="C6810"/>
      <c r="D6810"/>
      <c r="E6810"/>
      <c r="F6810"/>
      <c r="G6810"/>
      <c r="H6810"/>
      <c r="I6810" s="8"/>
      <c r="J6810" s="425"/>
      <c r="K6810"/>
      <c r="L6810"/>
      <c r="M6810"/>
      <c r="N6810"/>
      <c r="O6810"/>
      <c r="P6810"/>
      <c r="Q6810"/>
      <c r="R6810"/>
      <c r="S6810"/>
      <c r="T6810"/>
      <c r="U6810"/>
    </row>
    <row r="6811" spans="1:21" ht="15.75" customHeight="1">
      <c r="A6811"/>
      <c r="B6811"/>
      <c r="C6811"/>
      <c r="D6811"/>
      <c r="E6811"/>
      <c r="F6811"/>
      <c r="G6811"/>
      <c r="H6811"/>
      <c r="I6811" s="8"/>
      <c r="J6811" s="425"/>
      <c r="K6811"/>
      <c r="L6811"/>
      <c r="M6811"/>
      <c r="N6811"/>
      <c r="O6811"/>
      <c r="P6811"/>
      <c r="Q6811"/>
      <c r="R6811"/>
      <c r="S6811"/>
      <c r="T6811"/>
      <c r="U6811"/>
    </row>
    <row r="6812" spans="1:21" ht="15.75" customHeight="1">
      <c r="A6812"/>
      <c r="B6812"/>
      <c r="C6812"/>
      <c r="D6812"/>
      <c r="E6812"/>
      <c r="F6812"/>
      <c r="G6812"/>
      <c r="H6812"/>
      <c r="I6812" s="8"/>
      <c r="J6812" s="425"/>
      <c r="K6812"/>
      <c r="L6812"/>
      <c r="M6812"/>
      <c r="N6812"/>
      <c r="O6812"/>
      <c r="P6812"/>
      <c r="Q6812"/>
      <c r="R6812"/>
      <c r="S6812"/>
      <c r="T6812"/>
      <c r="U6812"/>
    </row>
    <row r="6813" spans="1:21" ht="15.75" customHeight="1">
      <c r="A6813"/>
      <c r="B6813"/>
      <c r="C6813"/>
      <c r="D6813"/>
      <c r="E6813"/>
      <c r="F6813"/>
      <c r="G6813"/>
      <c r="H6813"/>
      <c r="I6813" s="8"/>
      <c r="J6813" s="425"/>
      <c r="K6813"/>
      <c r="L6813"/>
      <c r="M6813"/>
      <c r="N6813"/>
      <c r="O6813"/>
      <c r="P6813"/>
      <c r="Q6813"/>
      <c r="R6813"/>
      <c r="S6813"/>
      <c r="T6813"/>
      <c r="U6813"/>
    </row>
    <row r="6814" spans="1:21" ht="15.75" customHeight="1">
      <c r="A6814"/>
      <c r="B6814"/>
      <c r="C6814"/>
      <c r="D6814"/>
      <c r="E6814"/>
      <c r="F6814"/>
      <c r="G6814"/>
      <c r="H6814"/>
      <c r="I6814" s="8"/>
      <c r="J6814" s="425"/>
      <c r="K6814"/>
      <c r="L6814"/>
      <c r="M6814"/>
      <c r="N6814"/>
      <c r="O6814"/>
      <c r="P6814"/>
      <c r="Q6814"/>
      <c r="R6814"/>
      <c r="S6814"/>
      <c r="T6814"/>
      <c r="U6814"/>
    </row>
    <row r="6815" spans="1:21" ht="15.75" customHeight="1">
      <c r="A6815"/>
      <c r="B6815"/>
      <c r="C6815"/>
      <c r="D6815"/>
      <c r="E6815"/>
      <c r="F6815"/>
      <c r="G6815"/>
      <c r="H6815"/>
      <c r="I6815" s="8"/>
      <c r="J6815" s="425"/>
      <c r="K6815"/>
      <c r="L6815"/>
      <c r="M6815"/>
      <c r="N6815"/>
      <c r="O6815"/>
      <c r="P6815"/>
      <c r="Q6815"/>
      <c r="R6815"/>
      <c r="S6815"/>
      <c r="T6815"/>
      <c r="U6815"/>
    </row>
    <row r="6816" spans="1:21" ht="15.75" customHeight="1">
      <c r="A6816"/>
      <c r="B6816"/>
      <c r="C6816"/>
      <c r="D6816"/>
      <c r="E6816"/>
      <c r="F6816"/>
      <c r="G6816"/>
      <c r="H6816"/>
      <c r="I6816" s="8"/>
      <c r="J6816" s="425"/>
      <c r="K6816"/>
      <c r="L6816"/>
      <c r="M6816"/>
      <c r="N6816"/>
      <c r="O6816"/>
      <c r="P6816"/>
      <c r="Q6816"/>
      <c r="R6816"/>
      <c r="S6816"/>
      <c r="T6816"/>
      <c r="U6816"/>
    </row>
    <row r="6817" spans="1:21" ht="15.75" customHeight="1">
      <c r="A6817"/>
      <c r="B6817"/>
      <c r="C6817"/>
      <c r="D6817"/>
      <c r="E6817"/>
      <c r="F6817"/>
      <c r="G6817"/>
      <c r="H6817"/>
      <c r="I6817" s="8"/>
      <c r="J6817" s="425"/>
      <c r="K6817"/>
      <c r="L6817"/>
      <c r="M6817"/>
      <c r="N6817"/>
      <c r="O6817"/>
      <c r="P6817"/>
      <c r="Q6817"/>
      <c r="R6817"/>
      <c r="S6817"/>
      <c r="T6817"/>
      <c r="U6817"/>
    </row>
    <row r="6818" spans="1:21" ht="15.75" customHeight="1">
      <c r="A6818"/>
      <c r="B6818"/>
      <c r="C6818"/>
      <c r="D6818"/>
      <c r="E6818"/>
      <c r="F6818"/>
      <c r="G6818"/>
      <c r="H6818"/>
      <c r="I6818" s="8"/>
      <c r="J6818" s="425"/>
      <c r="K6818"/>
      <c r="L6818"/>
      <c r="M6818"/>
      <c r="N6818"/>
      <c r="O6818"/>
      <c r="P6818"/>
      <c r="Q6818"/>
      <c r="R6818"/>
      <c r="S6818"/>
      <c r="T6818"/>
      <c r="U6818"/>
    </row>
    <row r="6819" spans="1:21" ht="15.75" customHeight="1">
      <c r="A6819"/>
      <c r="B6819"/>
      <c r="C6819"/>
      <c r="D6819"/>
      <c r="E6819"/>
      <c r="F6819"/>
      <c r="G6819"/>
      <c r="H6819"/>
      <c r="I6819" s="8"/>
      <c r="J6819" s="425"/>
      <c r="K6819"/>
      <c r="L6819"/>
      <c r="M6819"/>
      <c r="N6819"/>
      <c r="O6819"/>
      <c r="P6819"/>
      <c r="Q6819"/>
      <c r="R6819"/>
      <c r="S6819"/>
      <c r="T6819"/>
      <c r="U6819"/>
    </row>
    <row r="6820" spans="1:21" ht="15.75" customHeight="1">
      <c r="A6820"/>
      <c r="B6820"/>
      <c r="C6820"/>
      <c r="D6820"/>
      <c r="E6820"/>
      <c r="F6820"/>
      <c r="G6820"/>
      <c r="H6820"/>
      <c r="I6820" s="8"/>
      <c r="J6820" s="425"/>
      <c r="K6820"/>
      <c r="L6820"/>
      <c r="M6820"/>
      <c r="N6820"/>
      <c r="O6820"/>
      <c r="P6820"/>
      <c r="Q6820"/>
      <c r="R6820"/>
      <c r="S6820"/>
      <c r="T6820"/>
      <c r="U6820"/>
    </row>
    <row r="6821" spans="1:21" ht="15.75" customHeight="1">
      <c r="A6821"/>
      <c r="B6821"/>
      <c r="C6821"/>
      <c r="D6821"/>
      <c r="E6821"/>
      <c r="F6821"/>
      <c r="G6821"/>
      <c r="H6821"/>
      <c r="I6821" s="8"/>
      <c r="J6821" s="425"/>
      <c r="K6821"/>
      <c r="L6821"/>
      <c r="M6821"/>
      <c r="N6821"/>
      <c r="O6821"/>
      <c r="P6821"/>
      <c r="Q6821"/>
      <c r="R6821"/>
      <c r="S6821"/>
      <c r="T6821"/>
      <c r="U6821"/>
    </row>
    <row r="6822" spans="1:21" ht="15.75" customHeight="1">
      <c r="A6822"/>
      <c r="B6822"/>
      <c r="C6822"/>
      <c r="D6822"/>
      <c r="E6822"/>
      <c r="F6822"/>
      <c r="G6822"/>
      <c r="H6822"/>
      <c r="I6822" s="8"/>
      <c r="J6822" s="425"/>
      <c r="K6822"/>
      <c r="L6822"/>
      <c r="M6822"/>
      <c r="N6822"/>
      <c r="O6822"/>
      <c r="P6822"/>
      <c r="Q6822"/>
      <c r="R6822"/>
      <c r="S6822"/>
      <c r="T6822"/>
      <c r="U6822"/>
    </row>
    <row r="6823" spans="1:21" ht="15.75" customHeight="1">
      <c r="A6823"/>
      <c r="B6823"/>
      <c r="C6823"/>
      <c r="D6823"/>
      <c r="E6823"/>
      <c r="F6823"/>
      <c r="G6823"/>
      <c r="H6823"/>
      <c r="I6823" s="8"/>
      <c r="J6823" s="425"/>
      <c r="K6823"/>
      <c r="L6823"/>
      <c r="M6823"/>
      <c r="N6823"/>
      <c r="O6823"/>
      <c r="P6823"/>
      <c r="Q6823"/>
      <c r="R6823"/>
      <c r="S6823"/>
      <c r="T6823"/>
      <c r="U6823"/>
    </row>
    <row r="6824" spans="1:21" ht="15.75" customHeight="1">
      <c r="A6824"/>
      <c r="B6824"/>
      <c r="C6824"/>
      <c r="D6824"/>
      <c r="E6824"/>
      <c r="F6824"/>
      <c r="G6824"/>
      <c r="H6824"/>
      <c r="I6824" s="8"/>
      <c r="J6824" s="425"/>
      <c r="K6824"/>
      <c r="L6824"/>
      <c r="M6824"/>
      <c r="N6824"/>
      <c r="O6824"/>
      <c r="P6824"/>
      <c r="Q6824"/>
      <c r="R6824"/>
      <c r="S6824"/>
      <c r="T6824"/>
      <c r="U6824"/>
    </row>
    <row r="6825" spans="1:21" ht="15.75" customHeight="1">
      <c r="A6825"/>
      <c r="B6825"/>
      <c r="C6825"/>
      <c r="D6825"/>
      <c r="E6825"/>
      <c r="F6825"/>
      <c r="G6825"/>
      <c r="H6825"/>
      <c r="I6825" s="8"/>
      <c r="J6825" s="425"/>
      <c r="K6825"/>
      <c r="L6825"/>
      <c r="M6825"/>
      <c r="N6825"/>
      <c r="O6825"/>
      <c r="P6825"/>
      <c r="Q6825"/>
      <c r="R6825"/>
      <c r="S6825"/>
      <c r="T6825"/>
      <c r="U6825"/>
    </row>
    <row r="6826" spans="1:21" ht="15.75" customHeight="1">
      <c r="A6826"/>
      <c r="B6826"/>
      <c r="C6826"/>
      <c r="D6826"/>
      <c r="E6826"/>
      <c r="F6826"/>
      <c r="G6826"/>
      <c r="H6826"/>
      <c r="I6826" s="8"/>
      <c r="J6826" s="425"/>
      <c r="K6826"/>
      <c r="L6826"/>
      <c r="M6826"/>
      <c r="N6826"/>
      <c r="O6826"/>
      <c r="P6826"/>
      <c r="Q6826"/>
      <c r="R6826"/>
      <c r="S6826"/>
      <c r="T6826"/>
      <c r="U6826"/>
    </row>
    <row r="6827" spans="1:21" ht="15.75" customHeight="1">
      <c r="A6827"/>
      <c r="B6827"/>
      <c r="C6827"/>
      <c r="D6827"/>
      <c r="E6827"/>
      <c r="F6827"/>
      <c r="G6827"/>
      <c r="H6827"/>
      <c r="I6827" s="8"/>
      <c r="J6827" s="425"/>
      <c r="K6827"/>
      <c r="L6827"/>
      <c r="M6827"/>
      <c r="N6827"/>
      <c r="O6827"/>
      <c r="P6827"/>
      <c r="Q6827"/>
      <c r="R6827"/>
      <c r="S6827"/>
      <c r="T6827"/>
      <c r="U6827"/>
    </row>
    <row r="6828" spans="1:21" ht="15.75" customHeight="1">
      <c r="A6828"/>
      <c r="B6828"/>
      <c r="C6828"/>
      <c r="D6828"/>
      <c r="E6828"/>
      <c r="F6828"/>
      <c r="G6828"/>
      <c r="H6828"/>
      <c r="I6828" s="8"/>
      <c r="J6828" s="425"/>
      <c r="K6828"/>
      <c r="L6828"/>
      <c r="M6828"/>
      <c r="N6828"/>
      <c r="O6828"/>
      <c r="P6828"/>
      <c r="Q6828"/>
      <c r="R6828"/>
      <c r="S6828"/>
      <c r="T6828"/>
      <c r="U6828"/>
    </row>
    <row r="6829" spans="1:21" ht="15.75" customHeight="1">
      <c r="A6829"/>
      <c r="B6829"/>
      <c r="C6829"/>
      <c r="D6829"/>
      <c r="E6829"/>
      <c r="F6829"/>
      <c r="G6829"/>
      <c r="H6829"/>
      <c r="I6829" s="8"/>
      <c r="J6829" s="425"/>
      <c r="K6829"/>
      <c r="L6829"/>
      <c r="M6829"/>
      <c r="N6829"/>
      <c r="O6829"/>
      <c r="P6829"/>
      <c r="Q6829"/>
      <c r="R6829"/>
      <c r="S6829"/>
      <c r="T6829"/>
      <c r="U6829"/>
    </row>
    <row r="6830" spans="1:21" ht="15.75" customHeight="1">
      <c r="A6830"/>
      <c r="B6830"/>
      <c r="C6830"/>
      <c r="D6830"/>
      <c r="E6830"/>
      <c r="F6830"/>
      <c r="G6830"/>
      <c r="H6830"/>
      <c r="I6830" s="8"/>
      <c r="J6830" s="425"/>
      <c r="K6830"/>
      <c r="L6830"/>
      <c r="M6830"/>
      <c r="N6830"/>
      <c r="O6830"/>
      <c r="P6830"/>
      <c r="Q6830"/>
      <c r="R6830"/>
      <c r="S6830"/>
      <c r="T6830"/>
      <c r="U6830"/>
    </row>
    <row r="6831" spans="1:21" ht="15.75" customHeight="1">
      <c r="A6831"/>
      <c r="B6831"/>
      <c r="C6831"/>
      <c r="D6831"/>
      <c r="E6831"/>
      <c r="F6831"/>
      <c r="G6831"/>
      <c r="H6831"/>
      <c r="I6831" s="8"/>
      <c r="J6831" s="425"/>
      <c r="K6831"/>
      <c r="L6831"/>
      <c r="M6831"/>
      <c r="N6831"/>
      <c r="O6831"/>
      <c r="P6831"/>
      <c r="Q6831"/>
      <c r="R6831"/>
      <c r="S6831"/>
      <c r="T6831"/>
      <c r="U6831"/>
    </row>
    <row r="6832" spans="1:21" ht="15.75" customHeight="1">
      <c r="A6832"/>
      <c r="B6832"/>
      <c r="C6832"/>
      <c r="D6832"/>
      <c r="E6832"/>
      <c r="F6832"/>
      <c r="G6832"/>
      <c r="H6832"/>
      <c r="I6832" s="8"/>
      <c r="J6832" s="425"/>
      <c r="K6832"/>
      <c r="L6832"/>
      <c r="M6832"/>
      <c r="N6832"/>
      <c r="O6832"/>
      <c r="P6832"/>
      <c r="Q6832"/>
      <c r="R6832"/>
      <c r="S6832"/>
      <c r="T6832"/>
      <c r="U6832"/>
    </row>
    <row r="6833" spans="1:21" ht="15.75" customHeight="1">
      <c r="A6833"/>
      <c r="B6833"/>
      <c r="C6833"/>
      <c r="D6833"/>
      <c r="E6833"/>
      <c r="F6833"/>
      <c r="G6833"/>
      <c r="H6833"/>
      <c r="I6833" s="8"/>
      <c r="J6833" s="425"/>
      <c r="K6833"/>
      <c r="L6833"/>
      <c r="M6833"/>
      <c r="N6833"/>
      <c r="O6833"/>
      <c r="P6833"/>
      <c r="Q6833"/>
      <c r="R6833"/>
      <c r="S6833"/>
      <c r="T6833"/>
      <c r="U6833"/>
    </row>
    <row r="6834" spans="1:21" ht="15.75" customHeight="1">
      <c r="A6834"/>
      <c r="B6834"/>
      <c r="C6834"/>
      <c r="D6834"/>
      <c r="E6834"/>
      <c r="F6834"/>
      <c r="G6834"/>
      <c r="H6834"/>
      <c r="I6834" s="8"/>
      <c r="J6834" s="425"/>
      <c r="K6834"/>
      <c r="L6834"/>
      <c r="M6834"/>
      <c r="N6834"/>
      <c r="O6834"/>
      <c r="P6834"/>
      <c r="Q6834"/>
      <c r="R6834"/>
      <c r="S6834"/>
      <c r="T6834"/>
      <c r="U6834"/>
    </row>
    <row r="6835" spans="1:21" ht="15.75" customHeight="1">
      <c r="A6835"/>
      <c r="B6835"/>
      <c r="C6835"/>
      <c r="D6835"/>
      <c r="E6835"/>
      <c r="F6835"/>
      <c r="G6835"/>
      <c r="H6835"/>
      <c r="I6835" s="8"/>
      <c r="J6835" s="425"/>
      <c r="K6835"/>
      <c r="L6835"/>
      <c r="M6835"/>
      <c r="N6835"/>
      <c r="O6835"/>
      <c r="P6835"/>
      <c r="Q6835"/>
      <c r="R6835"/>
      <c r="S6835"/>
      <c r="T6835"/>
      <c r="U6835"/>
    </row>
    <row r="6836" spans="1:21" ht="15.75" customHeight="1">
      <c r="A6836"/>
      <c r="B6836"/>
      <c r="C6836"/>
      <c r="D6836"/>
      <c r="E6836"/>
      <c r="F6836"/>
      <c r="G6836"/>
      <c r="H6836"/>
      <c r="I6836" s="8"/>
      <c r="J6836" s="425"/>
      <c r="K6836"/>
      <c r="L6836"/>
      <c r="M6836"/>
      <c r="N6836"/>
      <c r="O6836"/>
      <c r="P6836"/>
      <c r="Q6836"/>
      <c r="R6836"/>
      <c r="S6836"/>
      <c r="T6836"/>
      <c r="U6836"/>
    </row>
    <row r="6837" spans="1:21" ht="15.75" customHeight="1">
      <c r="A6837"/>
      <c r="B6837"/>
      <c r="C6837"/>
      <c r="D6837"/>
      <c r="E6837"/>
      <c r="F6837"/>
      <c r="G6837"/>
      <c r="H6837"/>
      <c r="I6837" s="8"/>
      <c r="J6837" s="425"/>
      <c r="K6837"/>
      <c r="L6837"/>
      <c r="M6837"/>
      <c r="N6837"/>
      <c r="O6837"/>
      <c r="P6837"/>
      <c r="Q6837"/>
      <c r="R6837"/>
      <c r="S6837"/>
      <c r="T6837"/>
      <c r="U6837"/>
    </row>
    <row r="6838" spans="1:21" ht="15.75" customHeight="1">
      <c r="A6838"/>
      <c r="B6838"/>
      <c r="C6838"/>
      <c r="D6838"/>
      <c r="E6838"/>
      <c r="F6838"/>
      <c r="G6838"/>
      <c r="H6838"/>
      <c r="I6838" s="8"/>
      <c r="J6838" s="425"/>
      <c r="K6838"/>
      <c r="L6838"/>
      <c r="M6838"/>
      <c r="N6838"/>
      <c r="O6838"/>
      <c r="P6838"/>
      <c r="Q6838"/>
      <c r="R6838"/>
      <c r="S6838"/>
      <c r="T6838"/>
      <c r="U6838"/>
    </row>
    <row r="6839" spans="1:21" ht="15.75" customHeight="1">
      <c r="A6839"/>
      <c r="B6839"/>
      <c r="C6839"/>
      <c r="D6839"/>
      <c r="E6839"/>
      <c r="F6839"/>
      <c r="G6839"/>
      <c r="H6839"/>
      <c r="I6839" s="8"/>
      <c r="J6839" s="425"/>
      <c r="K6839"/>
      <c r="L6839"/>
      <c r="M6839"/>
      <c r="N6839"/>
      <c r="O6839"/>
      <c r="P6839"/>
      <c r="Q6839"/>
      <c r="R6839"/>
      <c r="S6839"/>
      <c r="T6839"/>
      <c r="U6839"/>
    </row>
    <row r="6840" spans="1:21" ht="15.75" customHeight="1">
      <c r="A6840"/>
      <c r="B6840"/>
      <c r="C6840"/>
      <c r="D6840"/>
      <c r="E6840"/>
      <c r="F6840"/>
      <c r="G6840"/>
      <c r="H6840"/>
      <c r="I6840" s="8"/>
      <c r="J6840" s="425"/>
      <c r="K6840"/>
      <c r="L6840"/>
      <c r="M6840"/>
      <c r="N6840"/>
      <c r="O6840"/>
      <c r="P6840"/>
      <c r="Q6840"/>
      <c r="R6840"/>
      <c r="S6840"/>
      <c r="T6840"/>
      <c r="U6840"/>
    </row>
    <row r="6841" spans="1:21" ht="15.75" customHeight="1">
      <c r="A6841"/>
      <c r="B6841"/>
      <c r="C6841"/>
      <c r="D6841"/>
      <c r="E6841"/>
      <c r="F6841"/>
      <c r="G6841"/>
      <c r="H6841"/>
      <c r="I6841" s="8"/>
      <c r="J6841" s="425"/>
      <c r="K6841"/>
      <c r="L6841"/>
      <c r="M6841"/>
      <c r="N6841"/>
      <c r="O6841"/>
      <c r="P6841"/>
      <c r="Q6841"/>
      <c r="R6841"/>
      <c r="S6841"/>
      <c r="T6841"/>
      <c r="U6841"/>
    </row>
    <row r="6842" spans="1:21" ht="15.75" customHeight="1">
      <c r="A6842"/>
      <c r="B6842"/>
      <c r="C6842"/>
      <c r="D6842"/>
      <c r="E6842"/>
      <c r="F6842"/>
      <c r="G6842"/>
      <c r="H6842"/>
      <c r="I6842" s="8"/>
      <c r="J6842" s="425"/>
      <c r="K6842"/>
      <c r="L6842"/>
      <c r="M6842"/>
      <c r="N6842"/>
      <c r="O6842"/>
      <c r="P6842"/>
      <c r="Q6842"/>
      <c r="R6842"/>
      <c r="S6842"/>
      <c r="T6842"/>
      <c r="U6842"/>
    </row>
    <row r="6843" spans="1:21" ht="15.75" customHeight="1">
      <c r="A6843"/>
      <c r="B6843"/>
      <c r="C6843"/>
      <c r="D6843"/>
      <c r="E6843"/>
      <c r="F6843"/>
      <c r="G6843"/>
      <c r="H6843"/>
      <c r="I6843" s="8"/>
      <c r="J6843" s="425"/>
      <c r="K6843"/>
      <c r="L6843"/>
      <c r="M6843"/>
      <c r="N6843"/>
      <c r="O6843"/>
      <c r="P6843"/>
      <c r="Q6843"/>
      <c r="R6843"/>
      <c r="S6843"/>
      <c r="T6843"/>
      <c r="U6843"/>
    </row>
    <row r="6844" spans="1:21" ht="15.75" customHeight="1">
      <c r="A6844"/>
      <c r="B6844"/>
      <c r="C6844"/>
      <c r="D6844"/>
      <c r="E6844"/>
      <c r="F6844"/>
      <c r="G6844"/>
      <c r="H6844"/>
      <c r="I6844" s="8"/>
      <c r="J6844" s="425"/>
      <c r="K6844"/>
      <c r="L6844"/>
      <c r="M6844"/>
      <c r="N6844"/>
      <c r="O6844"/>
      <c r="P6844"/>
      <c r="Q6844"/>
      <c r="R6844"/>
      <c r="S6844"/>
      <c r="T6844"/>
      <c r="U6844"/>
    </row>
    <row r="6845" spans="1:21" ht="15.75" customHeight="1">
      <c r="A6845"/>
      <c r="B6845"/>
      <c r="C6845"/>
      <c r="D6845"/>
      <c r="E6845"/>
      <c r="F6845"/>
      <c r="G6845"/>
      <c r="H6845"/>
      <c r="I6845" s="8"/>
      <c r="J6845" s="425"/>
      <c r="K6845"/>
      <c r="L6845"/>
      <c r="M6845"/>
      <c r="N6845"/>
      <c r="O6845"/>
      <c r="P6845"/>
      <c r="Q6845"/>
      <c r="R6845"/>
      <c r="S6845"/>
      <c r="T6845"/>
      <c r="U6845"/>
    </row>
    <row r="6846" spans="1:21" ht="15.75" customHeight="1">
      <c r="A6846"/>
      <c r="B6846"/>
      <c r="C6846"/>
      <c r="D6846"/>
      <c r="E6846"/>
      <c r="F6846"/>
      <c r="G6846"/>
      <c r="H6846"/>
      <c r="I6846" s="8"/>
      <c r="J6846" s="425"/>
      <c r="K6846"/>
      <c r="L6846"/>
      <c r="M6846"/>
      <c r="N6846"/>
      <c r="O6846"/>
      <c r="P6846"/>
      <c r="Q6846"/>
      <c r="R6846"/>
      <c r="S6846"/>
      <c r="T6846"/>
      <c r="U6846"/>
    </row>
    <row r="6847" spans="1:21" ht="15.75" customHeight="1">
      <c r="A6847"/>
      <c r="B6847"/>
      <c r="C6847"/>
      <c r="D6847"/>
      <c r="E6847"/>
      <c r="F6847"/>
      <c r="G6847"/>
      <c r="H6847"/>
      <c r="I6847" s="8"/>
      <c r="J6847" s="425"/>
      <c r="K6847"/>
      <c r="L6847"/>
      <c r="M6847"/>
      <c r="N6847"/>
      <c r="O6847"/>
      <c r="P6847"/>
      <c r="Q6847"/>
      <c r="R6847"/>
      <c r="S6847"/>
      <c r="T6847"/>
      <c r="U6847"/>
    </row>
    <row r="6848" spans="1:21" ht="15.75" customHeight="1">
      <c r="A6848"/>
      <c r="B6848"/>
      <c r="C6848"/>
      <c r="D6848"/>
      <c r="E6848"/>
      <c r="F6848"/>
      <c r="G6848"/>
      <c r="H6848"/>
      <c r="I6848" s="8"/>
      <c r="J6848" s="425"/>
      <c r="K6848"/>
      <c r="L6848"/>
      <c r="M6848"/>
      <c r="N6848"/>
      <c r="O6848"/>
      <c r="P6848"/>
      <c r="Q6848"/>
      <c r="R6848"/>
      <c r="S6848"/>
      <c r="T6848"/>
      <c r="U6848"/>
    </row>
    <row r="6849" spans="1:21" ht="15.75" customHeight="1">
      <c r="A6849"/>
      <c r="B6849"/>
      <c r="C6849"/>
      <c r="D6849"/>
      <c r="E6849"/>
      <c r="F6849"/>
      <c r="G6849"/>
      <c r="H6849"/>
      <c r="I6849" s="8"/>
      <c r="J6849" s="425"/>
      <c r="K6849"/>
      <c r="L6849"/>
      <c r="M6849"/>
      <c r="N6849"/>
      <c r="O6849"/>
      <c r="P6849"/>
      <c r="Q6849"/>
      <c r="R6849"/>
      <c r="S6849"/>
      <c r="T6849"/>
      <c r="U6849"/>
    </row>
    <row r="6850" spans="1:21" ht="15.75" customHeight="1">
      <c r="A6850"/>
      <c r="B6850"/>
      <c r="C6850"/>
      <c r="D6850"/>
      <c r="E6850"/>
      <c r="F6850"/>
      <c r="G6850"/>
      <c r="H6850"/>
      <c r="I6850" s="8"/>
      <c r="J6850" s="425"/>
      <c r="K6850"/>
      <c r="L6850"/>
      <c r="M6850"/>
      <c r="N6850"/>
      <c r="O6850"/>
      <c r="P6850"/>
      <c r="Q6850"/>
      <c r="R6850"/>
      <c r="S6850"/>
      <c r="T6850"/>
      <c r="U6850"/>
    </row>
    <row r="6851" spans="1:21" ht="15.75" customHeight="1">
      <c r="A6851"/>
      <c r="B6851"/>
      <c r="C6851"/>
      <c r="D6851"/>
      <c r="E6851"/>
      <c r="F6851"/>
      <c r="G6851"/>
      <c r="H6851"/>
      <c r="I6851" s="8"/>
      <c r="J6851" s="425"/>
      <c r="K6851"/>
      <c r="L6851"/>
      <c r="M6851"/>
      <c r="N6851"/>
      <c r="O6851"/>
      <c r="P6851"/>
      <c r="Q6851"/>
      <c r="R6851"/>
      <c r="S6851"/>
      <c r="T6851"/>
      <c r="U6851"/>
    </row>
    <row r="6852" spans="1:21" ht="15.75" customHeight="1">
      <c r="A6852"/>
      <c r="B6852"/>
      <c r="C6852"/>
      <c r="D6852"/>
      <c r="E6852"/>
      <c r="F6852"/>
      <c r="G6852"/>
      <c r="H6852"/>
      <c r="I6852" s="8"/>
      <c r="J6852" s="425"/>
      <c r="K6852"/>
      <c r="L6852"/>
      <c r="M6852"/>
      <c r="N6852"/>
      <c r="O6852"/>
      <c r="P6852"/>
      <c r="Q6852"/>
      <c r="R6852"/>
      <c r="S6852"/>
      <c r="T6852"/>
      <c r="U6852"/>
    </row>
    <row r="6853" spans="1:21" ht="15.75" customHeight="1">
      <c r="A6853"/>
      <c r="B6853"/>
      <c r="C6853"/>
      <c r="D6853"/>
      <c r="E6853"/>
      <c r="F6853"/>
      <c r="G6853"/>
      <c r="H6853"/>
      <c r="I6853" s="8"/>
      <c r="J6853" s="425"/>
      <c r="K6853"/>
      <c r="L6853"/>
      <c r="M6853"/>
      <c r="N6853"/>
      <c r="O6853"/>
      <c r="P6853"/>
      <c r="Q6853"/>
      <c r="R6853"/>
      <c r="S6853"/>
      <c r="T6853"/>
      <c r="U6853"/>
    </row>
    <row r="6854" spans="1:21" ht="15.75" customHeight="1">
      <c r="A6854"/>
      <c r="B6854"/>
      <c r="C6854"/>
      <c r="D6854"/>
      <c r="E6854"/>
      <c r="F6854"/>
      <c r="G6854"/>
      <c r="H6854"/>
      <c r="I6854" s="8"/>
      <c r="J6854" s="425"/>
      <c r="K6854"/>
      <c r="L6854"/>
      <c r="M6854"/>
      <c r="N6854"/>
      <c r="O6854"/>
      <c r="P6854"/>
      <c r="Q6854"/>
      <c r="R6854"/>
      <c r="S6854"/>
      <c r="T6854"/>
      <c r="U6854"/>
    </row>
    <row r="6855" spans="1:21" ht="15.75" customHeight="1">
      <c r="A6855"/>
      <c r="B6855"/>
      <c r="C6855"/>
      <c r="D6855"/>
      <c r="E6855"/>
      <c r="F6855"/>
      <c r="G6855"/>
      <c r="H6855"/>
      <c r="I6855" s="8"/>
      <c r="J6855" s="425"/>
      <c r="K6855"/>
      <c r="L6855"/>
      <c r="M6855"/>
      <c r="N6855"/>
      <c r="O6855"/>
      <c r="P6855"/>
      <c r="Q6855"/>
      <c r="R6855"/>
      <c r="S6855"/>
      <c r="T6855"/>
      <c r="U6855"/>
    </row>
    <row r="6856" spans="1:21" ht="15.75" customHeight="1">
      <c r="A6856"/>
      <c r="B6856"/>
      <c r="C6856"/>
      <c r="D6856"/>
      <c r="E6856"/>
      <c r="F6856"/>
      <c r="G6856"/>
      <c r="H6856"/>
      <c r="I6856" s="8"/>
      <c r="J6856" s="425"/>
      <c r="K6856"/>
      <c r="L6856"/>
      <c r="M6856"/>
      <c r="N6856"/>
      <c r="O6856"/>
      <c r="P6856"/>
      <c r="Q6856"/>
      <c r="R6856"/>
      <c r="S6856"/>
      <c r="T6856"/>
      <c r="U6856"/>
    </row>
    <row r="6857" spans="1:21" ht="15.75" customHeight="1">
      <c r="A6857"/>
      <c r="B6857"/>
      <c r="C6857"/>
      <c r="D6857"/>
      <c r="E6857"/>
      <c r="F6857"/>
      <c r="G6857"/>
      <c r="H6857"/>
      <c r="I6857" s="8"/>
      <c r="J6857" s="425"/>
      <c r="K6857"/>
      <c r="L6857"/>
      <c r="M6857"/>
      <c r="N6857"/>
      <c r="O6857"/>
      <c r="P6857"/>
      <c r="Q6857"/>
      <c r="R6857"/>
      <c r="S6857"/>
      <c r="T6857"/>
      <c r="U6857"/>
    </row>
    <row r="6858" spans="1:21" ht="15.75" customHeight="1">
      <c r="A6858"/>
      <c r="B6858"/>
      <c r="C6858"/>
      <c r="D6858"/>
      <c r="E6858"/>
      <c r="F6858"/>
      <c r="G6858"/>
      <c r="H6858"/>
      <c r="I6858" s="8"/>
      <c r="J6858" s="425"/>
      <c r="K6858"/>
      <c r="L6858"/>
      <c r="M6858"/>
      <c r="N6858"/>
      <c r="O6858"/>
      <c r="P6858"/>
      <c r="Q6858"/>
      <c r="R6858"/>
      <c r="S6858"/>
      <c r="T6858"/>
      <c r="U6858"/>
    </row>
    <row r="6859" spans="1:21" ht="15.75" customHeight="1">
      <c r="A6859"/>
      <c r="B6859"/>
      <c r="C6859"/>
      <c r="D6859"/>
      <c r="E6859"/>
      <c r="F6859"/>
      <c r="G6859"/>
      <c r="H6859"/>
      <c r="I6859" s="8"/>
      <c r="J6859" s="425"/>
      <c r="K6859"/>
      <c r="L6859"/>
      <c r="M6859"/>
      <c r="N6859"/>
      <c r="O6859"/>
      <c r="P6859"/>
      <c r="Q6859"/>
      <c r="R6859"/>
      <c r="S6859"/>
      <c r="T6859"/>
      <c r="U6859"/>
    </row>
    <row r="6860" spans="1:21" ht="15.75" customHeight="1">
      <c r="A6860"/>
      <c r="B6860"/>
      <c r="C6860"/>
      <c r="D6860"/>
      <c r="E6860"/>
      <c r="F6860"/>
      <c r="G6860"/>
      <c r="H6860"/>
      <c r="I6860" s="8"/>
      <c r="J6860" s="425"/>
      <c r="K6860"/>
      <c r="L6860"/>
      <c r="M6860"/>
      <c r="N6860"/>
      <c r="O6860"/>
      <c r="P6860"/>
      <c r="Q6860"/>
      <c r="R6860"/>
      <c r="S6860"/>
      <c r="T6860"/>
      <c r="U6860"/>
    </row>
    <row r="6861" spans="1:21" ht="15.75" customHeight="1">
      <c r="A6861"/>
      <c r="B6861"/>
      <c r="C6861"/>
      <c r="D6861"/>
      <c r="E6861"/>
      <c r="F6861"/>
      <c r="G6861"/>
      <c r="H6861"/>
      <c r="I6861" s="8"/>
      <c r="J6861" s="425"/>
      <c r="K6861"/>
      <c r="L6861"/>
      <c r="M6861"/>
      <c r="N6861"/>
      <c r="O6861"/>
      <c r="P6861"/>
      <c r="Q6861"/>
      <c r="R6861"/>
      <c r="S6861"/>
      <c r="T6861"/>
      <c r="U6861"/>
    </row>
    <row r="6862" spans="1:21" ht="15.75" customHeight="1">
      <c r="A6862"/>
      <c r="B6862"/>
      <c r="C6862"/>
      <c r="D6862"/>
      <c r="E6862"/>
      <c r="F6862"/>
      <c r="G6862"/>
      <c r="H6862"/>
      <c r="I6862" s="8"/>
      <c r="J6862" s="425"/>
      <c r="K6862"/>
      <c r="L6862"/>
      <c r="M6862"/>
      <c r="N6862"/>
      <c r="O6862"/>
      <c r="P6862"/>
      <c r="Q6862"/>
      <c r="R6862"/>
      <c r="S6862"/>
      <c r="T6862"/>
      <c r="U6862"/>
    </row>
    <row r="6863" spans="1:21" ht="15.75" customHeight="1">
      <c r="A6863"/>
      <c r="B6863"/>
      <c r="C6863"/>
      <c r="D6863"/>
      <c r="E6863"/>
      <c r="F6863"/>
      <c r="G6863"/>
      <c r="H6863"/>
      <c r="I6863" s="8"/>
      <c r="J6863" s="425"/>
      <c r="K6863"/>
      <c r="L6863"/>
      <c r="M6863"/>
      <c r="N6863"/>
      <c r="O6863"/>
      <c r="P6863"/>
      <c r="Q6863"/>
      <c r="R6863"/>
      <c r="S6863"/>
      <c r="T6863"/>
      <c r="U6863"/>
    </row>
    <row r="6864" spans="1:21" ht="15.75" customHeight="1">
      <c r="A6864"/>
      <c r="B6864"/>
      <c r="C6864"/>
      <c r="D6864"/>
      <c r="E6864"/>
      <c r="F6864"/>
      <c r="G6864"/>
      <c r="H6864"/>
      <c r="I6864" s="8"/>
      <c r="J6864" s="425"/>
      <c r="K6864"/>
      <c r="L6864"/>
      <c r="M6864"/>
      <c r="N6864"/>
      <c r="O6864"/>
      <c r="P6864"/>
      <c r="Q6864"/>
      <c r="R6864"/>
      <c r="S6864"/>
      <c r="T6864"/>
      <c r="U6864"/>
    </row>
    <row r="6865" spans="1:21" ht="15.75" customHeight="1">
      <c r="A6865"/>
      <c r="B6865"/>
      <c r="C6865"/>
      <c r="D6865"/>
      <c r="E6865"/>
      <c r="F6865"/>
      <c r="G6865"/>
      <c r="H6865"/>
      <c r="I6865" s="8"/>
      <c r="J6865" s="425"/>
      <c r="K6865"/>
      <c r="L6865"/>
      <c r="M6865"/>
      <c r="N6865"/>
      <c r="O6865"/>
      <c r="P6865"/>
      <c r="Q6865"/>
      <c r="R6865"/>
      <c r="S6865"/>
      <c r="T6865"/>
      <c r="U6865"/>
    </row>
    <row r="6866" spans="1:21" ht="15.75" customHeight="1">
      <c r="A6866"/>
      <c r="B6866"/>
      <c r="C6866"/>
      <c r="D6866"/>
      <c r="E6866"/>
      <c r="F6866"/>
      <c r="G6866"/>
      <c r="H6866"/>
      <c r="I6866" s="8"/>
      <c r="J6866" s="425"/>
      <c r="K6866"/>
      <c r="L6866"/>
      <c r="M6866"/>
      <c r="N6866"/>
      <c r="O6866"/>
      <c r="P6866"/>
      <c r="Q6866"/>
      <c r="R6866"/>
      <c r="S6866"/>
      <c r="T6866"/>
      <c r="U6866"/>
    </row>
    <row r="6867" spans="1:21" ht="15.75" customHeight="1">
      <c r="A6867"/>
      <c r="B6867"/>
      <c r="C6867"/>
      <c r="D6867"/>
      <c r="E6867"/>
      <c r="F6867"/>
      <c r="G6867"/>
      <c r="H6867"/>
      <c r="I6867" s="8"/>
      <c r="J6867" s="425"/>
      <c r="K6867"/>
      <c r="L6867"/>
      <c r="M6867"/>
      <c r="N6867"/>
      <c r="O6867"/>
      <c r="P6867"/>
      <c r="Q6867"/>
      <c r="R6867"/>
      <c r="S6867"/>
      <c r="T6867"/>
      <c r="U6867"/>
    </row>
    <row r="6868" spans="1:21" ht="15.75" customHeight="1">
      <c r="A6868"/>
      <c r="B6868"/>
      <c r="C6868"/>
      <c r="D6868"/>
      <c r="E6868"/>
      <c r="F6868"/>
      <c r="G6868"/>
      <c r="H6868"/>
      <c r="I6868" s="8"/>
      <c r="J6868" s="425"/>
      <c r="K6868"/>
      <c r="L6868"/>
      <c r="M6868"/>
      <c r="N6868"/>
      <c r="O6868"/>
      <c r="P6868"/>
      <c r="Q6868"/>
      <c r="R6868"/>
      <c r="S6868"/>
      <c r="T6868"/>
      <c r="U6868"/>
    </row>
    <row r="6869" spans="1:21" ht="15.75" customHeight="1">
      <c r="A6869"/>
      <c r="B6869"/>
      <c r="C6869"/>
      <c r="D6869"/>
      <c r="E6869"/>
      <c r="F6869"/>
      <c r="G6869"/>
      <c r="H6869"/>
      <c r="I6869" s="8"/>
      <c r="J6869" s="425"/>
      <c r="K6869"/>
      <c r="L6869"/>
      <c r="M6869"/>
      <c r="N6869"/>
      <c r="O6869"/>
      <c r="P6869"/>
      <c r="Q6869"/>
      <c r="R6869"/>
      <c r="S6869"/>
      <c r="T6869"/>
      <c r="U6869"/>
    </row>
    <row r="6870" spans="1:21" ht="15.75" customHeight="1">
      <c r="A6870"/>
      <c r="B6870"/>
      <c r="C6870"/>
      <c r="D6870"/>
      <c r="E6870"/>
      <c r="F6870"/>
      <c r="G6870"/>
      <c r="H6870"/>
      <c r="I6870" s="8"/>
      <c r="J6870" s="425"/>
      <c r="K6870"/>
      <c r="L6870"/>
      <c r="M6870"/>
      <c r="N6870"/>
      <c r="O6870"/>
      <c r="P6870"/>
      <c r="Q6870"/>
      <c r="R6870"/>
      <c r="S6870"/>
      <c r="T6870"/>
      <c r="U6870"/>
    </row>
    <row r="6871" spans="1:21" ht="15.75" customHeight="1">
      <c r="A6871"/>
      <c r="B6871"/>
      <c r="C6871"/>
      <c r="D6871"/>
      <c r="E6871"/>
      <c r="F6871"/>
      <c r="G6871"/>
      <c r="H6871"/>
      <c r="I6871" s="8"/>
      <c r="J6871" s="425"/>
      <c r="K6871"/>
      <c r="L6871"/>
      <c r="M6871"/>
      <c r="N6871"/>
      <c r="O6871"/>
      <c r="P6871"/>
      <c r="Q6871"/>
      <c r="R6871"/>
      <c r="S6871"/>
      <c r="T6871"/>
      <c r="U6871"/>
    </row>
    <row r="6872" spans="1:21" ht="15.75" customHeight="1">
      <c r="A6872"/>
      <c r="B6872"/>
      <c r="C6872"/>
      <c r="D6872"/>
      <c r="E6872"/>
      <c r="F6872"/>
      <c r="G6872"/>
      <c r="H6872"/>
      <c r="I6872" s="8"/>
      <c r="J6872" s="425"/>
      <c r="K6872"/>
      <c r="L6872"/>
      <c r="M6872"/>
      <c r="N6872"/>
      <c r="O6872"/>
      <c r="P6872"/>
      <c r="Q6872"/>
      <c r="R6872"/>
      <c r="S6872"/>
      <c r="T6872"/>
      <c r="U6872"/>
    </row>
    <row r="6873" spans="1:21" ht="15.75" customHeight="1">
      <c r="A6873"/>
      <c r="B6873"/>
      <c r="C6873"/>
      <c r="D6873"/>
      <c r="E6873"/>
      <c r="F6873"/>
      <c r="G6873"/>
      <c r="H6873"/>
      <c r="I6873" s="8"/>
      <c r="J6873" s="425"/>
      <c r="K6873"/>
      <c r="L6873"/>
      <c r="M6873"/>
      <c r="N6873"/>
      <c r="O6873"/>
      <c r="P6873"/>
      <c r="Q6873"/>
      <c r="R6873"/>
      <c r="S6873"/>
      <c r="T6873"/>
      <c r="U6873"/>
    </row>
    <row r="6874" spans="1:21" ht="15.75" customHeight="1">
      <c r="A6874"/>
      <c r="B6874"/>
      <c r="C6874"/>
      <c r="D6874"/>
      <c r="E6874"/>
      <c r="F6874"/>
      <c r="G6874"/>
      <c r="H6874"/>
      <c r="I6874" s="8"/>
      <c r="J6874" s="425"/>
      <c r="K6874"/>
      <c r="L6874"/>
      <c r="M6874"/>
      <c r="N6874"/>
      <c r="O6874"/>
      <c r="P6874"/>
      <c r="Q6874"/>
      <c r="R6874"/>
      <c r="S6874"/>
      <c r="T6874"/>
      <c r="U6874"/>
    </row>
    <row r="6875" spans="1:21" ht="15.75" customHeight="1">
      <c r="A6875"/>
      <c r="B6875"/>
      <c r="C6875"/>
      <c r="D6875"/>
      <c r="E6875"/>
      <c r="F6875"/>
      <c r="G6875"/>
      <c r="H6875"/>
      <c r="I6875" s="8"/>
      <c r="J6875" s="425"/>
      <c r="K6875"/>
      <c r="L6875"/>
      <c r="M6875"/>
      <c r="N6875"/>
      <c r="O6875"/>
      <c r="P6875"/>
      <c r="Q6875"/>
      <c r="R6875"/>
      <c r="S6875"/>
      <c r="T6875"/>
      <c r="U6875"/>
    </row>
    <row r="6876" spans="1:21" ht="15.75" customHeight="1">
      <c r="A6876"/>
      <c r="B6876"/>
      <c r="C6876"/>
      <c r="D6876"/>
      <c r="E6876"/>
      <c r="F6876"/>
      <c r="G6876"/>
      <c r="H6876"/>
      <c r="I6876" s="8"/>
      <c r="J6876" s="425"/>
      <c r="K6876"/>
      <c r="L6876"/>
      <c r="M6876"/>
      <c r="N6876"/>
      <c r="O6876"/>
      <c r="P6876"/>
      <c r="Q6876"/>
      <c r="R6876"/>
      <c r="S6876"/>
      <c r="T6876"/>
      <c r="U6876"/>
    </row>
    <row r="6877" spans="1:21" ht="15.75" customHeight="1">
      <c r="A6877"/>
      <c r="B6877"/>
      <c r="C6877"/>
      <c r="D6877"/>
      <c r="E6877"/>
      <c r="F6877"/>
      <c r="G6877"/>
      <c r="H6877"/>
      <c r="I6877" s="8"/>
      <c r="J6877" s="425"/>
      <c r="K6877"/>
      <c r="L6877"/>
      <c r="M6877"/>
      <c r="N6877"/>
      <c r="O6877"/>
      <c r="P6877"/>
      <c r="Q6877"/>
      <c r="R6877"/>
      <c r="S6877"/>
      <c r="T6877"/>
      <c r="U6877"/>
    </row>
    <row r="6878" spans="1:21" ht="15.75" customHeight="1">
      <c r="A6878"/>
      <c r="B6878"/>
      <c r="C6878"/>
      <c r="D6878"/>
      <c r="E6878"/>
      <c r="F6878"/>
      <c r="G6878"/>
      <c r="H6878"/>
      <c r="I6878" s="8"/>
      <c r="J6878" s="425"/>
      <c r="K6878"/>
      <c r="L6878"/>
      <c r="M6878"/>
      <c r="N6878"/>
      <c r="O6878"/>
      <c r="P6878"/>
      <c r="Q6878"/>
      <c r="R6878"/>
      <c r="S6878"/>
      <c r="T6878"/>
      <c r="U6878"/>
    </row>
    <row r="6879" spans="1:21" ht="15.75" customHeight="1">
      <c r="A6879"/>
      <c r="B6879"/>
      <c r="C6879"/>
      <c r="D6879"/>
      <c r="E6879"/>
      <c r="F6879"/>
      <c r="G6879"/>
      <c r="H6879"/>
      <c r="I6879" s="8"/>
      <c r="J6879" s="425"/>
      <c r="K6879"/>
      <c r="L6879"/>
      <c r="M6879"/>
      <c r="N6879"/>
      <c r="O6879"/>
      <c r="P6879"/>
      <c r="Q6879"/>
      <c r="R6879"/>
      <c r="S6879"/>
      <c r="T6879"/>
      <c r="U6879"/>
    </row>
    <row r="6880" spans="1:21" ht="15.75" customHeight="1">
      <c r="A6880"/>
      <c r="B6880"/>
      <c r="C6880"/>
      <c r="D6880"/>
      <c r="E6880"/>
      <c r="F6880"/>
      <c r="G6880"/>
      <c r="H6880"/>
      <c r="I6880" s="8"/>
      <c r="J6880" s="425"/>
      <c r="K6880"/>
      <c r="L6880"/>
      <c r="M6880"/>
      <c r="N6880"/>
      <c r="O6880"/>
      <c r="P6880"/>
      <c r="Q6880"/>
      <c r="R6880"/>
      <c r="S6880"/>
      <c r="T6880"/>
      <c r="U6880"/>
    </row>
    <row r="6881" spans="1:21" ht="15.75" customHeight="1">
      <c r="A6881"/>
      <c r="B6881"/>
      <c r="C6881"/>
      <c r="D6881"/>
      <c r="E6881"/>
      <c r="F6881"/>
      <c r="G6881"/>
      <c r="H6881"/>
      <c r="I6881" s="8"/>
      <c r="J6881" s="425"/>
      <c r="K6881"/>
      <c r="L6881"/>
      <c r="M6881"/>
      <c r="N6881"/>
      <c r="O6881"/>
      <c r="P6881"/>
      <c r="Q6881"/>
      <c r="R6881"/>
      <c r="S6881"/>
      <c r="T6881"/>
      <c r="U6881"/>
    </row>
    <row r="6882" spans="1:21" ht="15.75" customHeight="1">
      <c r="A6882"/>
      <c r="B6882"/>
      <c r="C6882"/>
      <c r="D6882"/>
      <c r="E6882"/>
      <c r="F6882"/>
      <c r="G6882"/>
      <c r="H6882"/>
      <c r="I6882" s="8"/>
      <c r="J6882" s="425"/>
      <c r="K6882"/>
      <c r="L6882"/>
      <c r="M6882"/>
      <c r="N6882"/>
      <c r="O6882"/>
      <c r="P6882"/>
      <c r="Q6882"/>
      <c r="R6882"/>
      <c r="S6882"/>
      <c r="T6882"/>
      <c r="U6882"/>
    </row>
    <row r="6883" spans="1:21" ht="15.75" customHeight="1">
      <c r="A6883"/>
      <c r="B6883"/>
      <c r="C6883"/>
      <c r="D6883"/>
      <c r="E6883"/>
      <c r="F6883"/>
      <c r="G6883"/>
      <c r="H6883"/>
      <c r="I6883" s="8"/>
      <c r="J6883" s="425"/>
      <c r="K6883"/>
      <c r="L6883"/>
      <c r="M6883"/>
      <c r="N6883"/>
      <c r="O6883"/>
      <c r="P6883"/>
      <c r="Q6883"/>
      <c r="R6883"/>
      <c r="S6883"/>
      <c r="T6883"/>
      <c r="U6883"/>
    </row>
    <row r="6884" spans="1:21" ht="15.75" customHeight="1">
      <c r="A6884"/>
      <c r="B6884"/>
      <c r="C6884"/>
      <c r="D6884"/>
      <c r="E6884"/>
      <c r="F6884"/>
      <c r="G6884"/>
      <c r="H6884"/>
      <c r="I6884" s="8"/>
      <c r="J6884" s="425"/>
      <c r="K6884"/>
      <c r="L6884"/>
      <c r="M6884"/>
      <c r="N6884"/>
      <c r="O6884"/>
      <c r="P6884"/>
      <c r="Q6884"/>
      <c r="R6884"/>
      <c r="S6884"/>
      <c r="T6884"/>
      <c r="U6884"/>
    </row>
    <row r="6885" spans="1:21" ht="15.75" customHeight="1">
      <c r="A6885"/>
      <c r="B6885"/>
      <c r="C6885"/>
      <c r="D6885"/>
      <c r="E6885"/>
      <c r="F6885"/>
      <c r="G6885"/>
      <c r="H6885"/>
      <c r="I6885" s="8"/>
      <c r="J6885" s="425"/>
      <c r="K6885"/>
      <c r="L6885"/>
      <c r="M6885"/>
      <c r="N6885"/>
      <c r="O6885"/>
      <c r="P6885"/>
      <c r="Q6885"/>
      <c r="R6885"/>
      <c r="S6885"/>
      <c r="T6885"/>
      <c r="U6885"/>
    </row>
    <row r="6886" spans="1:21" ht="15.75" customHeight="1">
      <c r="A6886"/>
      <c r="B6886"/>
      <c r="C6886"/>
      <c r="D6886"/>
      <c r="E6886"/>
      <c r="F6886"/>
      <c r="G6886"/>
      <c r="H6886"/>
      <c r="I6886" s="8"/>
      <c r="J6886" s="425"/>
      <c r="K6886"/>
      <c r="L6886"/>
      <c r="M6886"/>
      <c r="N6886"/>
      <c r="O6886"/>
      <c r="P6886"/>
      <c r="Q6886"/>
      <c r="R6886"/>
      <c r="S6886"/>
      <c r="T6886"/>
      <c r="U6886"/>
    </row>
    <row r="6887" spans="1:21" ht="15.75" customHeight="1">
      <c r="A6887"/>
      <c r="B6887"/>
      <c r="C6887"/>
      <c r="D6887"/>
      <c r="E6887"/>
      <c r="F6887"/>
      <c r="G6887"/>
      <c r="H6887"/>
      <c r="I6887" s="8"/>
      <c r="J6887" s="425"/>
      <c r="K6887"/>
      <c r="L6887"/>
      <c r="M6887"/>
      <c r="N6887"/>
      <c r="O6887"/>
      <c r="P6887"/>
      <c r="Q6887"/>
      <c r="R6887"/>
      <c r="S6887"/>
      <c r="T6887"/>
      <c r="U6887"/>
    </row>
    <row r="6888" spans="1:21" ht="15.75" customHeight="1">
      <c r="A6888"/>
      <c r="B6888"/>
      <c r="C6888"/>
      <c r="D6888"/>
      <c r="E6888"/>
      <c r="F6888"/>
      <c r="G6888"/>
      <c r="H6888"/>
      <c r="I6888" s="8"/>
      <c r="J6888" s="425"/>
      <c r="K6888"/>
      <c r="L6888"/>
      <c r="M6888"/>
      <c r="N6888"/>
      <c r="O6888"/>
      <c r="P6888"/>
      <c r="Q6888"/>
      <c r="R6888"/>
      <c r="S6888"/>
      <c r="T6888"/>
      <c r="U6888"/>
    </row>
    <row r="6889" spans="1:21" ht="15.75" customHeight="1">
      <c r="A6889"/>
      <c r="B6889"/>
      <c r="C6889"/>
      <c r="D6889"/>
      <c r="E6889"/>
      <c r="F6889"/>
      <c r="G6889"/>
      <c r="H6889"/>
      <c r="I6889" s="8"/>
      <c r="J6889" s="425"/>
      <c r="K6889"/>
      <c r="L6889"/>
      <c r="M6889"/>
      <c r="N6889"/>
      <c r="O6889"/>
      <c r="P6889"/>
      <c r="Q6889"/>
      <c r="R6889"/>
      <c r="S6889"/>
      <c r="T6889"/>
      <c r="U6889"/>
    </row>
    <row r="6890" spans="1:21" ht="15.75" customHeight="1">
      <c r="A6890"/>
      <c r="B6890"/>
      <c r="C6890"/>
      <c r="D6890"/>
      <c r="E6890"/>
      <c r="F6890"/>
      <c r="G6890"/>
      <c r="H6890"/>
      <c r="I6890" s="8"/>
      <c r="J6890" s="425"/>
      <c r="K6890"/>
      <c r="L6890"/>
      <c r="M6890"/>
      <c r="N6890"/>
      <c r="O6890"/>
      <c r="P6890"/>
      <c r="Q6890"/>
      <c r="R6890"/>
      <c r="S6890"/>
      <c r="T6890"/>
      <c r="U6890"/>
    </row>
    <row r="6891" spans="1:21" ht="15.75" customHeight="1">
      <c r="A6891"/>
      <c r="B6891"/>
      <c r="C6891"/>
      <c r="D6891"/>
      <c r="E6891"/>
      <c r="F6891"/>
      <c r="G6891"/>
      <c r="H6891"/>
      <c r="I6891" s="8"/>
      <c r="J6891" s="425"/>
      <c r="K6891"/>
      <c r="L6891"/>
      <c r="M6891"/>
      <c r="N6891"/>
      <c r="O6891"/>
      <c r="P6891"/>
      <c r="Q6891"/>
      <c r="R6891"/>
      <c r="S6891"/>
      <c r="T6891"/>
      <c r="U6891"/>
    </row>
    <row r="6892" spans="1:21" ht="15.75" customHeight="1">
      <c r="A6892"/>
      <c r="B6892"/>
      <c r="C6892"/>
      <c r="D6892"/>
      <c r="E6892"/>
      <c r="F6892"/>
      <c r="G6892"/>
      <c r="H6892"/>
      <c r="I6892" s="8"/>
      <c r="J6892" s="425"/>
      <c r="K6892"/>
      <c r="L6892"/>
      <c r="M6892"/>
      <c r="N6892"/>
      <c r="O6892"/>
      <c r="P6892"/>
      <c r="Q6892"/>
      <c r="R6892"/>
      <c r="S6892"/>
      <c r="T6892"/>
      <c r="U6892"/>
    </row>
    <row r="6893" spans="1:21" ht="15.75" customHeight="1">
      <c r="A6893"/>
      <c r="B6893"/>
      <c r="C6893"/>
      <c r="D6893"/>
      <c r="E6893"/>
      <c r="F6893"/>
      <c r="G6893"/>
      <c r="H6893"/>
      <c r="I6893" s="8"/>
      <c r="J6893" s="425"/>
      <c r="K6893"/>
      <c r="L6893"/>
      <c r="M6893"/>
      <c r="N6893"/>
      <c r="O6893"/>
      <c r="P6893"/>
      <c r="Q6893"/>
      <c r="R6893"/>
      <c r="S6893"/>
      <c r="T6893"/>
      <c r="U6893"/>
    </row>
    <row r="6894" spans="1:21" ht="15.75" customHeight="1">
      <c r="A6894"/>
      <c r="B6894"/>
      <c r="C6894"/>
      <c r="D6894"/>
      <c r="E6894"/>
      <c r="F6894"/>
      <c r="G6894"/>
      <c r="H6894"/>
      <c r="I6894" s="8"/>
      <c r="J6894" s="425"/>
      <c r="K6894"/>
      <c r="L6894"/>
      <c r="M6894"/>
      <c r="N6894"/>
      <c r="O6894"/>
      <c r="P6894"/>
      <c r="Q6894"/>
      <c r="R6894"/>
      <c r="S6894"/>
      <c r="T6894"/>
      <c r="U6894"/>
    </row>
    <row r="6895" spans="1:21" ht="15.75" customHeight="1">
      <c r="A6895"/>
      <c r="B6895"/>
      <c r="C6895"/>
      <c r="D6895"/>
      <c r="E6895"/>
      <c r="F6895"/>
      <c r="G6895"/>
      <c r="H6895"/>
      <c r="I6895" s="8"/>
      <c r="J6895" s="425"/>
      <c r="K6895"/>
      <c r="L6895"/>
      <c r="M6895"/>
      <c r="N6895"/>
      <c r="O6895"/>
      <c r="P6895"/>
      <c r="Q6895"/>
      <c r="R6895"/>
      <c r="S6895"/>
      <c r="T6895"/>
      <c r="U6895"/>
    </row>
    <row r="6896" spans="1:21" ht="15.75" customHeight="1">
      <c r="A6896"/>
      <c r="B6896"/>
      <c r="C6896"/>
      <c r="D6896"/>
      <c r="E6896"/>
      <c r="F6896"/>
      <c r="G6896"/>
      <c r="H6896"/>
      <c r="I6896" s="8"/>
      <c r="J6896" s="425"/>
      <c r="K6896"/>
      <c r="L6896"/>
      <c r="M6896"/>
      <c r="N6896"/>
      <c r="O6896"/>
      <c r="P6896"/>
      <c r="Q6896"/>
      <c r="R6896"/>
      <c r="S6896"/>
      <c r="T6896"/>
      <c r="U6896"/>
    </row>
    <row r="6897" spans="1:21" ht="15.75" customHeight="1">
      <c r="A6897"/>
      <c r="B6897"/>
      <c r="C6897"/>
      <c r="D6897"/>
      <c r="E6897"/>
      <c r="F6897"/>
      <c r="G6897"/>
      <c r="H6897"/>
      <c r="I6897" s="8"/>
      <c r="J6897" s="425"/>
      <c r="K6897"/>
      <c r="L6897"/>
      <c r="M6897"/>
      <c r="N6897"/>
      <c r="O6897"/>
      <c r="P6897"/>
      <c r="Q6897"/>
      <c r="R6897"/>
      <c r="S6897"/>
      <c r="T6897"/>
      <c r="U6897"/>
    </row>
    <row r="6898" spans="1:21" ht="15.75" customHeight="1">
      <c r="A6898"/>
      <c r="B6898"/>
      <c r="C6898"/>
      <c r="D6898"/>
      <c r="E6898"/>
      <c r="F6898"/>
      <c r="G6898"/>
      <c r="H6898"/>
      <c r="I6898" s="8"/>
      <c r="J6898" s="425"/>
      <c r="K6898"/>
      <c r="L6898"/>
      <c r="M6898"/>
      <c r="N6898"/>
      <c r="O6898"/>
      <c r="P6898"/>
      <c r="Q6898"/>
      <c r="R6898"/>
      <c r="S6898"/>
      <c r="T6898"/>
      <c r="U6898"/>
    </row>
    <row r="6899" spans="1:21" ht="15.75" customHeight="1">
      <c r="A6899"/>
      <c r="B6899"/>
      <c r="C6899"/>
      <c r="D6899"/>
      <c r="E6899"/>
      <c r="F6899"/>
      <c r="G6899"/>
      <c r="H6899"/>
      <c r="I6899" s="8"/>
      <c r="J6899" s="425"/>
      <c r="K6899"/>
      <c r="L6899"/>
      <c r="M6899"/>
      <c r="N6899"/>
      <c r="O6899"/>
      <c r="P6899"/>
      <c r="Q6899"/>
      <c r="R6899"/>
      <c r="S6899"/>
      <c r="T6899"/>
      <c r="U6899"/>
    </row>
    <row r="6900" spans="1:21" ht="15.75" customHeight="1">
      <c r="A6900"/>
      <c r="B6900"/>
      <c r="C6900"/>
      <c r="D6900"/>
      <c r="E6900"/>
      <c r="F6900"/>
      <c r="G6900"/>
      <c r="H6900"/>
      <c r="I6900" s="8"/>
      <c r="J6900" s="425"/>
      <c r="K6900"/>
      <c r="L6900"/>
      <c r="M6900"/>
      <c r="N6900"/>
      <c r="O6900"/>
      <c r="P6900"/>
      <c r="Q6900"/>
      <c r="R6900"/>
      <c r="S6900"/>
      <c r="T6900"/>
      <c r="U6900"/>
    </row>
    <row r="6901" spans="1:21" ht="15.75" customHeight="1">
      <c r="A6901"/>
      <c r="B6901"/>
      <c r="C6901"/>
      <c r="D6901"/>
      <c r="E6901"/>
      <c r="F6901"/>
      <c r="G6901"/>
      <c r="H6901"/>
      <c r="I6901" s="8"/>
      <c r="J6901" s="425"/>
      <c r="K6901"/>
      <c r="L6901"/>
      <c r="M6901"/>
      <c r="N6901"/>
      <c r="O6901"/>
      <c r="P6901"/>
      <c r="Q6901"/>
      <c r="R6901"/>
      <c r="S6901"/>
      <c r="T6901"/>
      <c r="U6901"/>
    </row>
    <row r="6902" spans="1:21" ht="15.75" customHeight="1">
      <c r="A6902"/>
      <c r="B6902"/>
      <c r="C6902"/>
      <c r="D6902"/>
      <c r="E6902"/>
      <c r="F6902"/>
      <c r="G6902"/>
      <c r="H6902"/>
      <c r="I6902" s="8"/>
      <c r="J6902" s="425"/>
      <c r="K6902"/>
      <c r="L6902"/>
      <c r="M6902"/>
      <c r="N6902"/>
      <c r="O6902"/>
      <c r="P6902"/>
      <c r="Q6902"/>
      <c r="R6902"/>
      <c r="S6902"/>
      <c r="T6902"/>
      <c r="U6902"/>
    </row>
    <row r="6903" spans="1:21" ht="15.75" customHeight="1">
      <c r="A6903"/>
      <c r="B6903"/>
      <c r="C6903"/>
      <c r="D6903"/>
      <c r="E6903"/>
      <c r="F6903"/>
      <c r="G6903"/>
      <c r="H6903"/>
      <c r="I6903" s="8"/>
      <c r="J6903" s="425"/>
      <c r="K6903"/>
      <c r="L6903"/>
      <c r="M6903"/>
      <c r="N6903"/>
      <c r="O6903"/>
      <c r="P6903"/>
      <c r="Q6903"/>
      <c r="R6903"/>
      <c r="S6903"/>
      <c r="T6903"/>
      <c r="U6903"/>
    </row>
    <row r="6904" spans="1:21" ht="15.75" customHeight="1">
      <c r="A6904"/>
      <c r="B6904"/>
      <c r="C6904"/>
      <c r="D6904"/>
      <c r="E6904"/>
      <c r="F6904"/>
      <c r="G6904"/>
      <c r="H6904"/>
      <c r="I6904" s="8"/>
      <c r="J6904" s="425"/>
      <c r="K6904"/>
      <c r="L6904"/>
      <c r="M6904"/>
      <c r="N6904"/>
      <c r="O6904"/>
      <c r="P6904"/>
      <c r="Q6904"/>
      <c r="R6904"/>
      <c r="S6904"/>
      <c r="T6904"/>
      <c r="U6904"/>
    </row>
    <row r="6905" spans="1:21" ht="15.75" customHeight="1">
      <c r="A6905"/>
      <c r="B6905"/>
      <c r="C6905"/>
      <c r="D6905"/>
      <c r="E6905"/>
      <c r="F6905"/>
      <c r="G6905"/>
      <c r="H6905"/>
      <c r="I6905" s="8"/>
      <c r="J6905" s="425"/>
      <c r="K6905"/>
      <c r="L6905"/>
      <c r="M6905"/>
      <c r="N6905"/>
      <c r="O6905"/>
      <c r="P6905"/>
      <c r="Q6905"/>
      <c r="R6905"/>
      <c r="S6905"/>
      <c r="T6905"/>
      <c r="U6905"/>
    </row>
    <row r="6906" spans="1:21" ht="15.75" customHeight="1">
      <c r="A6906"/>
      <c r="B6906"/>
      <c r="C6906"/>
      <c r="D6906"/>
      <c r="E6906"/>
      <c r="F6906"/>
      <c r="G6906"/>
      <c r="H6906"/>
      <c r="I6906" s="8"/>
      <c r="J6906" s="425"/>
      <c r="K6906"/>
      <c r="L6906"/>
      <c r="M6906"/>
      <c r="N6906"/>
      <c r="O6906"/>
      <c r="P6906"/>
      <c r="Q6906"/>
      <c r="R6906"/>
      <c r="S6906"/>
      <c r="T6906"/>
      <c r="U6906"/>
    </row>
    <row r="6907" spans="1:21" ht="15.75" customHeight="1">
      <c r="A6907"/>
      <c r="B6907"/>
      <c r="C6907"/>
      <c r="D6907"/>
      <c r="E6907"/>
      <c r="F6907"/>
      <c r="G6907"/>
      <c r="H6907"/>
      <c r="I6907" s="8"/>
      <c r="J6907" s="425"/>
      <c r="K6907"/>
      <c r="L6907"/>
      <c r="M6907"/>
      <c r="N6907"/>
      <c r="O6907"/>
      <c r="P6907"/>
      <c r="Q6907"/>
      <c r="R6907"/>
      <c r="S6907"/>
      <c r="T6907"/>
      <c r="U6907"/>
    </row>
    <row r="6908" spans="1:21" ht="15.75" customHeight="1">
      <c r="A6908"/>
      <c r="B6908"/>
      <c r="C6908"/>
      <c r="D6908"/>
      <c r="E6908"/>
      <c r="F6908"/>
      <c r="G6908"/>
      <c r="H6908"/>
      <c r="I6908" s="8"/>
      <c r="J6908" s="425"/>
      <c r="K6908"/>
      <c r="L6908"/>
      <c r="M6908"/>
      <c r="N6908"/>
      <c r="O6908"/>
      <c r="P6908"/>
      <c r="Q6908"/>
      <c r="R6908"/>
      <c r="S6908"/>
      <c r="T6908"/>
      <c r="U6908"/>
    </row>
    <row r="6909" spans="1:21" ht="15.75" customHeight="1">
      <c r="A6909"/>
      <c r="B6909"/>
      <c r="C6909"/>
      <c r="D6909"/>
      <c r="E6909"/>
      <c r="F6909"/>
      <c r="G6909"/>
      <c r="H6909"/>
      <c r="I6909" s="8"/>
      <c r="J6909" s="425"/>
      <c r="K6909"/>
      <c r="L6909"/>
      <c r="M6909"/>
      <c r="N6909"/>
      <c r="O6909"/>
      <c r="P6909"/>
      <c r="Q6909"/>
      <c r="R6909"/>
      <c r="S6909"/>
      <c r="T6909"/>
      <c r="U6909"/>
    </row>
    <row r="6910" spans="1:21" ht="15.75" customHeight="1">
      <c r="A6910"/>
      <c r="B6910"/>
      <c r="C6910"/>
      <c r="D6910"/>
      <c r="E6910"/>
      <c r="F6910"/>
      <c r="G6910"/>
      <c r="H6910"/>
      <c r="I6910" s="8"/>
      <c r="J6910" s="425"/>
      <c r="K6910"/>
      <c r="L6910"/>
      <c r="M6910"/>
      <c r="N6910"/>
      <c r="O6910"/>
      <c r="P6910"/>
      <c r="Q6910"/>
      <c r="R6910"/>
      <c r="S6910"/>
      <c r="T6910"/>
      <c r="U6910"/>
    </row>
    <row r="6911" spans="1:21" ht="15.75" customHeight="1">
      <c r="A6911"/>
      <c r="B6911"/>
      <c r="C6911"/>
      <c r="D6911"/>
      <c r="E6911"/>
      <c r="F6911"/>
      <c r="G6911"/>
      <c r="H6911"/>
      <c r="I6911" s="8"/>
      <c r="J6911" s="425"/>
      <c r="K6911"/>
      <c r="L6911"/>
      <c r="M6911"/>
      <c r="N6911"/>
      <c r="O6911"/>
      <c r="P6911"/>
      <c r="Q6911"/>
      <c r="R6911"/>
      <c r="S6911"/>
      <c r="T6911"/>
      <c r="U6911"/>
    </row>
    <row r="6912" spans="1:21" ht="15.75" customHeight="1">
      <c r="A6912"/>
      <c r="B6912"/>
      <c r="C6912"/>
      <c r="D6912"/>
      <c r="E6912"/>
      <c r="F6912"/>
      <c r="G6912"/>
      <c r="H6912"/>
      <c r="I6912" s="8"/>
      <c r="J6912" s="425"/>
      <c r="K6912"/>
      <c r="L6912"/>
      <c r="M6912"/>
      <c r="N6912"/>
      <c r="O6912"/>
      <c r="P6912"/>
      <c r="Q6912"/>
      <c r="R6912"/>
      <c r="S6912"/>
      <c r="T6912"/>
      <c r="U6912"/>
    </row>
    <row r="6913" spans="1:21" ht="15.75" customHeight="1">
      <c r="A6913"/>
      <c r="B6913"/>
      <c r="C6913"/>
      <c r="D6913"/>
      <c r="E6913"/>
      <c r="F6913"/>
      <c r="G6913"/>
      <c r="H6913"/>
      <c r="I6913" s="8"/>
      <c r="J6913" s="425"/>
      <c r="K6913"/>
      <c r="L6913"/>
      <c r="M6913"/>
      <c r="N6913"/>
      <c r="O6913"/>
      <c r="P6913"/>
      <c r="Q6913"/>
      <c r="R6913"/>
      <c r="S6913"/>
      <c r="T6913"/>
      <c r="U6913"/>
    </row>
    <row r="6914" spans="1:21" ht="15.75" customHeight="1">
      <c r="A6914"/>
      <c r="B6914"/>
      <c r="C6914"/>
      <c r="D6914"/>
      <c r="E6914"/>
      <c r="F6914"/>
      <c r="G6914"/>
      <c r="H6914"/>
      <c r="I6914" s="8"/>
      <c r="J6914" s="425"/>
      <c r="K6914"/>
      <c r="L6914"/>
      <c r="M6914"/>
      <c r="N6914"/>
      <c r="O6914"/>
      <c r="P6914"/>
      <c r="Q6914"/>
      <c r="R6914"/>
      <c r="S6914"/>
      <c r="T6914"/>
      <c r="U6914"/>
    </row>
    <row r="6915" spans="1:21" ht="15.75" customHeight="1">
      <c r="A6915"/>
      <c r="B6915"/>
      <c r="C6915"/>
      <c r="D6915"/>
      <c r="E6915"/>
      <c r="F6915"/>
      <c r="G6915"/>
      <c r="H6915"/>
      <c r="I6915" s="8"/>
      <c r="J6915" s="425"/>
      <c r="K6915"/>
      <c r="L6915"/>
      <c r="M6915"/>
      <c r="N6915"/>
      <c r="O6915"/>
      <c r="P6915"/>
      <c r="Q6915"/>
      <c r="R6915"/>
      <c r="S6915"/>
      <c r="T6915"/>
      <c r="U6915"/>
    </row>
    <row r="6916" spans="1:21" ht="15.75" customHeight="1">
      <c r="A6916"/>
      <c r="B6916"/>
      <c r="C6916"/>
      <c r="D6916"/>
      <c r="E6916"/>
      <c r="F6916"/>
      <c r="G6916"/>
      <c r="H6916"/>
      <c r="I6916" s="8"/>
      <c r="J6916" s="425"/>
      <c r="K6916"/>
      <c r="L6916"/>
      <c r="M6916"/>
      <c r="N6916"/>
      <c r="O6916"/>
      <c r="P6916"/>
      <c r="Q6916"/>
      <c r="R6916"/>
      <c r="S6916"/>
      <c r="T6916"/>
      <c r="U6916"/>
    </row>
    <row r="6917" spans="1:21" ht="15.75" customHeight="1">
      <c r="A6917"/>
      <c r="B6917"/>
      <c r="C6917"/>
      <c r="D6917"/>
      <c r="E6917"/>
      <c r="F6917"/>
      <c r="G6917"/>
      <c r="H6917"/>
      <c r="I6917" s="8"/>
      <c r="J6917" s="425"/>
      <c r="K6917"/>
      <c r="L6917"/>
      <c r="M6917"/>
      <c r="N6917"/>
      <c r="O6917"/>
      <c r="P6917"/>
      <c r="Q6917"/>
      <c r="R6917"/>
      <c r="S6917"/>
      <c r="T6917"/>
      <c r="U6917"/>
    </row>
    <row r="6918" spans="1:21" ht="15.75" customHeight="1">
      <c r="A6918"/>
      <c r="B6918"/>
      <c r="C6918"/>
      <c r="D6918"/>
      <c r="E6918"/>
      <c r="F6918"/>
      <c r="G6918"/>
      <c r="H6918"/>
      <c r="I6918" s="8"/>
      <c r="J6918" s="425"/>
      <c r="K6918"/>
      <c r="L6918"/>
      <c r="M6918"/>
      <c r="N6918"/>
      <c r="O6918"/>
      <c r="P6918"/>
      <c r="Q6918"/>
      <c r="R6918"/>
      <c r="S6918"/>
      <c r="T6918"/>
      <c r="U6918"/>
    </row>
    <row r="6919" spans="1:21" ht="15.75" customHeight="1">
      <c r="A6919"/>
      <c r="B6919"/>
      <c r="C6919"/>
      <c r="D6919"/>
      <c r="E6919"/>
      <c r="F6919"/>
      <c r="G6919"/>
      <c r="H6919"/>
      <c r="I6919" s="8"/>
      <c r="J6919" s="425"/>
      <c r="K6919"/>
      <c r="L6919"/>
      <c r="M6919"/>
      <c r="N6919"/>
      <c r="O6919"/>
      <c r="P6919"/>
      <c r="Q6919"/>
      <c r="R6919"/>
      <c r="S6919"/>
      <c r="T6919"/>
      <c r="U6919"/>
    </row>
    <row r="6920" spans="1:21" ht="15.75" customHeight="1">
      <c r="A6920"/>
      <c r="B6920"/>
      <c r="C6920"/>
      <c r="D6920"/>
      <c r="E6920"/>
      <c r="F6920"/>
      <c r="G6920"/>
      <c r="H6920"/>
      <c r="I6920" s="8"/>
      <c r="J6920" s="425"/>
      <c r="K6920"/>
      <c r="L6920"/>
      <c r="M6920"/>
      <c r="N6920"/>
      <c r="O6920"/>
      <c r="P6920"/>
      <c r="Q6920"/>
      <c r="R6920"/>
      <c r="S6920"/>
      <c r="T6920"/>
      <c r="U6920"/>
    </row>
    <row r="6921" spans="1:21" ht="15.75" customHeight="1">
      <c r="A6921"/>
      <c r="B6921"/>
      <c r="C6921"/>
      <c r="D6921"/>
      <c r="E6921"/>
      <c r="F6921"/>
      <c r="G6921"/>
      <c r="H6921"/>
      <c r="I6921" s="8"/>
      <c r="J6921" s="425"/>
      <c r="K6921"/>
      <c r="L6921"/>
      <c r="M6921"/>
      <c r="N6921"/>
      <c r="O6921"/>
      <c r="P6921"/>
      <c r="Q6921"/>
      <c r="R6921"/>
      <c r="S6921"/>
      <c r="T6921"/>
      <c r="U6921"/>
    </row>
    <row r="6922" spans="1:21" ht="15.75" customHeight="1">
      <c r="A6922"/>
      <c r="B6922"/>
      <c r="C6922"/>
      <c r="D6922"/>
      <c r="E6922"/>
      <c r="F6922"/>
      <c r="G6922"/>
      <c r="H6922"/>
      <c r="I6922" s="8"/>
      <c r="J6922" s="425"/>
      <c r="K6922"/>
      <c r="L6922"/>
      <c r="M6922"/>
      <c r="N6922"/>
      <c r="O6922"/>
      <c r="P6922"/>
      <c r="Q6922"/>
      <c r="R6922"/>
      <c r="S6922"/>
      <c r="T6922"/>
      <c r="U6922"/>
    </row>
    <row r="6923" spans="1:21" ht="15.75" customHeight="1">
      <c r="A6923"/>
      <c r="B6923"/>
      <c r="C6923"/>
      <c r="D6923"/>
      <c r="E6923"/>
      <c r="F6923"/>
      <c r="G6923"/>
      <c r="H6923"/>
      <c r="I6923" s="8"/>
      <c r="J6923" s="425"/>
      <c r="K6923"/>
      <c r="L6923"/>
      <c r="M6923"/>
      <c r="N6923"/>
      <c r="O6923"/>
      <c r="P6923"/>
      <c r="Q6923"/>
      <c r="R6923"/>
      <c r="S6923"/>
      <c r="T6923"/>
      <c r="U6923"/>
    </row>
    <row r="6924" spans="1:21" ht="15.75" customHeight="1">
      <c r="A6924"/>
      <c r="B6924"/>
      <c r="C6924"/>
      <c r="D6924"/>
      <c r="E6924"/>
      <c r="F6924"/>
      <c r="G6924"/>
      <c r="H6924"/>
      <c r="I6924" s="8"/>
      <c r="J6924" s="425"/>
      <c r="K6924"/>
      <c r="L6924"/>
      <c r="M6924"/>
      <c r="N6924"/>
      <c r="O6924"/>
      <c r="P6924"/>
      <c r="Q6924"/>
      <c r="R6924"/>
      <c r="S6924"/>
      <c r="T6924"/>
      <c r="U6924"/>
    </row>
    <row r="6925" spans="1:21" ht="15.75" customHeight="1">
      <c r="A6925"/>
      <c r="B6925"/>
      <c r="C6925"/>
      <c r="D6925"/>
      <c r="E6925"/>
      <c r="F6925"/>
      <c r="G6925"/>
      <c r="H6925"/>
      <c r="I6925" s="8"/>
      <c r="J6925" s="425"/>
      <c r="K6925"/>
      <c r="L6925"/>
      <c r="M6925"/>
      <c r="N6925"/>
      <c r="O6925"/>
      <c r="P6925"/>
      <c r="Q6925"/>
      <c r="R6925"/>
      <c r="S6925"/>
      <c r="T6925"/>
      <c r="U6925"/>
    </row>
    <row r="6926" spans="1:21" ht="15.75" customHeight="1">
      <c r="A6926"/>
      <c r="B6926"/>
      <c r="C6926"/>
      <c r="D6926"/>
      <c r="E6926"/>
      <c r="F6926"/>
      <c r="G6926"/>
      <c r="H6926"/>
      <c r="I6926" s="8"/>
      <c r="J6926" s="425"/>
      <c r="K6926"/>
      <c r="L6926"/>
      <c r="M6926"/>
      <c r="N6926"/>
      <c r="O6926"/>
      <c r="P6926"/>
      <c r="Q6926"/>
      <c r="R6926"/>
      <c r="S6926"/>
      <c r="T6926"/>
      <c r="U6926"/>
    </row>
    <row r="6927" spans="1:21" ht="15.75" customHeight="1">
      <c r="A6927"/>
      <c r="B6927"/>
      <c r="C6927"/>
      <c r="D6927"/>
      <c r="E6927"/>
      <c r="F6927"/>
      <c r="G6927"/>
      <c r="H6927"/>
      <c r="I6927" s="8"/>
      <c r="J6927" s="425"/>
      <c r="K6927"/>
      <c r="L6927"/>
      <c r="M6927"/>
      <c r="N6927"/>
      <c r="O6927"/>
      <c r="P6927"/>
      <c r="Q6927"/>
      <c r="R6927"/>
      <c r="S6927"/>
      <c r="T6927"/>
      <c r="U6927"/>
    </row>
    <row r="6928" spans="1:21" ht="15.75" customHeight="1">
      <c r="A6928"/>
      <c r="B6928"/>
      <c r="C6928"/>
      <c r="D6928"/>
      <c r="E6928"/>
      <c r="F6928"/>
      <c r="G6928"/>
      <c r="H6928"/>
      <c r="I6928" s="8"/>
      <c r="J6928" s="425"/>
      <c r="K6928"/>
      <c r="L6928"/>
      <c r="M6928"/>
      <c r="N6928"/>
      <c r="O6928"/>
      <c r="P6928"/>
      <c r="Q6928"/>
      <c r="R6928"/>
      <c r="S6928"/>
      <c r="T6928"/>
      <c r="U6928"/>
    </row>
    <row r="6929" spans="1:21" ht="15.75" customHeight="1">
      <c r="A6929"/>
      <c r="B6929"/>
      <c r="C6929"/>
      <c r="D6929"/>
      <c r="E6929"/>
      <c r="F6929"/>
      <c r="G6929"/>
      <c r="H6929"/>
      <c r="I6929" s="8"/>
      <c r="J6929" s="425"/>
      <c r="K6929"/>
      <c r="L6929"/>
      <c r="M6929"/>
      <c r="N6929"/>
      <c r="O6929"/>
      <c r="P6929"/>
      <c r="Q6929"/>
      <c r="R6929"/>
      <c r="S6929"/>
      <c r="T6929"/>
      <c r="U6929"/>
    </row>
    <row r="6930" spans="1:21" ht="15.75" customHeight="1">
      <c r="A6930"/>
      <c r="B6930"/>
      <c r="C6930"/>
      <c r="D6930"/>
      <c r="E6930"/>
      <c r="F6930"/>
      <c r="G6930"/>
      <c r="H6930"/>
      <c r="I6930" s="8"/>
      <c r="J6930" s="425"/>
      <c r="K6930"/>
      <c r="L6930"/>
      <c r="M6930"/>
      <c r="N6930"/>
      <c r="O6930"/>
      <c r="P6930"/>
      <c r="Q6930"/>
      <c r="R6930"/>
      <c r="S6930"/>
      <c r="T6930"/>
      <c r="U6930"/>
    </row>
    <row r="6931" spans="1:21" ht="15.75" customHeight="1">
      <c r="A6931"/>
      <c r="B6931"/>
      <c r="C6931"/>
      <c r="D6931"/>
      <c r="E6931"/>
      <c r="F6931"/>
      <c r="G6931"/>
      <c r="H6931"/>
      <c r="I6931" s="8"/>
      <c r="J6931" s="425"/>
      <c r="K6931"/>
      <c r="L6931"/>
      <c r="M6931"/>
      <c r="N6931"/>
      <c r="O6931"/>
      <c r="P6931"/>
      <c r="Q6931"/>
      <c r="R6931"/>
      <c r="S6931"/>
      <c r="T6931"/>
      <c r="U6931"/>
    </row>
    <row r="6932" spans="1:21" ht="15.75" customHeight="1">
      <c r="A6932"/>
      <c r="B6932"/>
      <c r="C6932"/>
      <c r="D6932"/>
      <c r="E6932"/>
      <c r="F6932"/>
      <c r="G6932"/>
      <c r="H6932"/>
      <c r="I6932" s="8"/>
      <c r="J6932" s="425"/>
      <c r="K6932"/>
      <c r="L6932"/>
      <c r="M6932"/>
      <c r="N6932"/>
      <c r="O6932"/>
      <c r="P6932"/>
      <c r="Q6932"/>
      <c r="R6932"/>
      <c r="S6932"/>
      <c r="T6932"/>
      <c r="U6932"/>
    </row>
    <row r="6933" spans="1:21" ht="15.75" customHeight="1">
      <c r="A6933"/>
      <c r="B6933"/>
      <c r="C6933"/>
      <c r="D6933"/>
      <c r="E6933"/>
      <c r="F6933"/>
      <c r="G6933"/>
      <c r="H6933"/>
      <c r="I6933" s="8"/>
      <c r="J6933" s="425"/>
      <c r="K6933"/>
      <c r="L6933"/>
      <c r="M6933"/>
      <c r="N6933"/>
      <c r="O6933"/>
      <c r="P6933"/>
      <c r="Q6933"/>
      <c r="R6933"/>
      <c r="S6933"/>
      <c r="T6933"/>
      <c r="U6933"/>
    </row>
    <row r="6934" spans="1:21" ht="15.75" customHeight="1">
      <c r="A6934"/>
      <c r="B6934"/>
      <c r="C6934"/>
      <c r="D6934"/>
      <c r="E6934"/>
      <c r="F6934"/>
      <c r="G6934"/>
      <c r="H6934"/>
      <c r="I6934" s="8"/>
      <c r="J6934" s="425"/>
      <c r="K6934"/>
      <c r="L6934"/>
      <c r="M6934"/>
      <c r="N6934"/>
      <c r="O6934"/>
      <c r="P6934"/>
      <c r="Q6934"/>
      <c r="R6934"/>
      <c r="S6934"/>
      <c r="T6934"/>
      <c r="U6934"/>
    </row>
    <row r="6935" spans="1:21" ht="15.75" customHeight="1">
      <c r="A6935"/>
      <c r="B6935"/>
      <c r="C6935"/>
      <c r="D6935"/>
      <c r="E6935"/>
      <c r="F6935"/>
      <c r="G6935"/>
      <c r="H6935"/>
      <c r="I6935" s="8"/>
      <c r="J6935" s="425"/>
      <c r="K6935"/>
      <c r="L6935"/>
      <c r="M6935"/>
      <c r="N6935"/>
      <c r="O6935"/>
      <c r="P6935"/>
      <c r="Q6935"/>
      <c r="R6935"/>
      <c r="S6935"/>
      <c r="T6935"/>
      <c r="U6935"/>
    </row>
    <row r="6936" spans="1:21" ht="15.75" customHeight="1">
      <c r="A6936"/>
      <c r="B6936"/>
      <c r="C6936"/>
      <c r="D6936"/>
      <c r="E6936"/>
      <c r="F6936"/>
      <c r="G6936"/>
      <c r="H6936"/>
      <c r="I6936" s="8"/>
      <c r="J6936" s="425"/>
      <c r="K6936"/>
      <c r="L6936"/>
      <c r="M6936"/>
      <c r="N6936"/>
      <c r="O6936"/>
      <c r="P6936"/>
      <c r="Q6936"/>
      <c r="R6936"/>
      <c r="S6936"/>
      <c r="T6936"/>
      <c r="U6936"/>
    </row>
    <row r="6937" spans="1:21" ht="15.75" customHeight="1">
      <c r="A6937"/>
      <c r="B6937"/>
      <c r="C6937"/>
      <c r="D6937"/>
      <c r="E6937"/>
      <c r="F6937"/>
      <c r="G6937"/>
      <c r="H6937"/>
      <c r="I6937" s="8"/>
      <c r="J6937" s="425"/>
      <c r="K6937"/>
      <c r="L6937"/>
      <c r="M6937"/>
      <c r="N6937"/>
      <c r="O6937"/>
      <c r="P6937"/>
      <c r="Q6937"/>
      <c r="R6937"/>
      <c r="S6937"/>
      <c r="T6937"/>
      <c r="U6937"/>
    </row>
    <row r="6938" spans="1:21" ht="15.75" customHeight="1">
      <c r="A6938"/>
      <c r="B6938"/>
      <c r="C6938"/>
      <c r="D6938"/>
      <c r="E6938"/>
      <c r="F6938"/>
      <c r="G6938"/>
      <c r="H6938"/>
      <c r="I6938" s="8"/>
      <c r="J6938" s="425"/>
      <c r="K6938"/>
      <c r="L6938"/>
      <c r="M6938"/>
      <c r="N6938"/>
      <c r="O6938"/>
      <c r="P6938"/>
      <c r="Q6938"/>
      <c r="R6938"/>
      <c r="S6938"/>
      <c r="T6938"/>
      <c r="U6938"/>
    </row>
    <row r="6939" spans="1:21" ht="15.75" customHeight="1">
      <c r="A6939"/>
      <c r="B6939"/>
      <c r="C6939"/>
      <c r="D6939"/>
      <c r="E6939"/>
      <c r="F6939"/>
      <c r="G6939"/>
      <c r="H6939"/>
      <c r="I6939" s="8"/>
      <c r="J6939" s="425"/>
      <c r="K6939"/>
      <c r="L6939"/>
      <c r="M6939"/>
      <c r="N6939"/>
      <c r="O6939"/>
      <c r="P6939"/>
      <c r="Q6939"/>
      <c r="R6939"/>
      <c r="S6939"/>
      <c r="T6939"/>
      <c r="U6939"/>
    </row>
    <row r="6940" spans="1:21" ht="15.75" customHeight="1">
      <c r="A6940"/>
      <c r="B6940"/>
      <c r="C6940"/>
      <c r="D6940"/>
      <c r="E6940"/>
      <c r="F6940"/>
      <c r="G6940"/>
      <c r="H6940"/>
      <c r="I6940" s="8"/>
      <c r="J6940" s="425"/>
      <c r="K6940"/>
      <c r="L6940"/>
      <c r="M6940"/>
      <c r="N6940"/>
      <c r="O6940"/>
      <c r="P6940"/>
      <c r="Q6940"/>
      <c r="R6940"/>
      <c r="S6940"/>
      <c r="T6940"/>
      <c r="U6940"/>
    </row>
    <row r="6941" spans="1:21" ht="15.75" customHeight="1">
      <c r="A6941"/>
      <c r="B6941"/>
      <c r="C6941"/>
      <c r="D6941"/>
      <c r="E6941"/>
      <c r="F6941"/>
      <c r="G6941"/>
      <c r="H6941"/>
      <c r="I6941" s="8"/>
      <c r="J6941" s="425"/>
      <c r="K6941"/>
      <c r="L6941"/>
      <c r="M6941"/>
      <c r="N6941"/>
      <c r="O6941"/>
      <c r="P6941"/>
      <c r="Q6941"/>
      <c r="R6941"/>
      <c r="S6941"/>
      <c r="T6941"/>
      <c r="U6941"/>
    </row>
    <row r="6942" spans="1:21" ht="15.75" customHeight="1">
      <c r="A6942"/>
      <c r="B6942"/>
      <c r="C6942"/>
      <c r="D6942"/>
      <c r="E6942"/>
      <c r="F6942"/>
      <c r="G6942"/>
      <c r="H6942"/>
      <c r="I6942" s="8"/>
      <c r="J6942" s="425"/>
      <c r="K6942"/>
      <c r="L6942"/>
      <c r="M6942"/>
      <c r="N6942"/>
      <c r="O6942"/>
      <c r="P6942"/>
      <c r="Q6942"/>
      <c r="R6942"/>
      <c r="S6942"/>
      <c r="T6942"/>
      <c r="U6942"/>
    </row>
    <row r="6943" spans="1:21" ht="15.75" customHeight="1">
      <c r="A6943"/>
      <c r="B6943"/>
      <c r="C6943"/>
      <c r="D6943"/>
      <c r="E6943"/>
      <c r="F6943"/>
      <c r="G6943"/>
      <c r="H6943"/>
      <c r="I6943" s="8"/>
      <c r="J6943" s="425"/>
      <c r="K6943"/>
      <c r="L6943"/>
      <c r="M6943"/>
      <c r="N6943"/>
      <c r="O6943"/>
      <c r="P6943"/>
      <c r="Q6943"/>
      <c r="R6943"/>
      <c r="S6943"/>
      <c r="T6943"/>
      <c r="U6943"/>
    </row>
    <row r="6944" spans="1:21" ht="15.75" customHeight="1">
      <c r="A6944"/>
      <c r="B6944"/>
      <c r="C6944"/>
      <c r="D6944"/>
      <c r="E6944"/>
      <c r="F6944"/>
      <c r="G6944"/>
      <c r="H6944"/>
      <c r="I6944" s="8"/>
      <c r="J6944" s="425"/>
      <c r="K6944"/>
      <c r="L6944"/>
      <c r="M6944"/>
      <c r="N6944"/>
      <c r="O6944"/>
      <c r="P6944"/>
      <c r="Q6944"/>
      <c r="R6944"/>
      <c r="S6944"/>
      <c r="T6944"/>
      <c r="U6944"/>
    </row>
    <row r="6945" spans="1:21" ht="15.75" customHeight="1">
      <c r="A6945"/>
      <c r="B6945"/>
      <c r="C6945"/>
      <c r="D6945"/>
      <c r="E6945"/>
      <c r="F6945"/>
      <c r="G6945"/>
      <c r="H6945"/>
      <c r="I6945" s="8"/>
      <c r="J6945" s="425"/>
      <c r="K6945"/>
      <c r="L6945"/>
      <c r="M6945"/>
      <c r="N6945"/>
      <c r="O6945"/>
      <c r="P6945"/>
      <c r="Q6945"/>
      <c r="R6945"/>
      <c r="S6945"/>
      <c r="T6945"/>
      <c r="U6945"/>
    </row>
    <row r="6946" spans="1:21" ht="15.75" customHeight="1">
      <c r="A6946"/>
      <c r="B6946"/>
      <c r="C6946"/>
      <c r="D6946"/>
      <c r="E6946"/>
      <c r="F6946"/>
      <c r="G6946"/>
      <c r="H6946"/>
      <c r="I6946" s="8"/>
      <c r="J6946" s="425"/>
      <c r="K6946"/>
      <c r="L6946"/>
      <c r="M6946"/>
      <c r="N6946"/>
      <c r="O6946"/>
      <c r="P6946"/>
      <c r="Q6946"/>
      <c r="R6946"/>
      <c r="S6946"/>
      <c r="T6946"/>
      <c r="U6946"/>
    </row>
    <row r="6947" spans="1:21" ht="15.75" customHeight="1">
      <c r="A6947"/>
      <c r="B6947"/>
      <c r="C6947"/>
      <c r="D6947"/>
      <c r="E6947"/>
      <c r="F6947"/>
      <c r="G6947"/>
      <c r="H6947"/>
      <c r="I6947" s="8"/>
      <c r="J6947" s="425"/>
      <c r="K6947"/>
      <c r="L6947"/>
      <c r="M6947"/>
      <c r="N6947"/>
      <c r="O6947"/>
      <c r="P6947"/>
      <c r="Q6947"/>
      <c r="R6947"/>
      <c r="S6947"/>
      <c r="T6947"/>
      <c r="U6947"/>
    </row>
    <row r="6948" spans="1:21" ht="15.75" customHeight="1">
      <c r="A6948"/>
      <c r="B6948"/>
      <c r="C6948"/>
      <c r="D6948"/>
      <c r="E6948"/>
      <c r="F6948"/>
      <c r="G6948"/>
      <c r="H6948"/>
      <c r="I6948" s="8"/>
      <c r="J6948" s="425"/>
      <c r="K6948"/>
      <c r="L6948"/>
      <c r="M6948"/>
      <c r="N6948"/>
      <c r="O6948"/>
      <c r="P6948"/>
      <c r="Q6948"/>
      <c r="R6948"/>
      <c r="S6948"/>
      <c r="T6948"/>
      <c r="U6948"/>
    </row>
    <row r="6949" spans="1:21" ht="15.75" customHeight="1">
      <c r="A6949"/>
      <c r="B6949"/>
      <c r="C6949"/>
      <c r="D6949"/>
      <c r="E6949"/>
      <c r="F6949"/>
      <c r="G6949"/>
      <c r="H6949"/>
      <c r="I6949" s="8"/>
      <c r="J6949" s="425"/>
      <c r="K6949"/>
      <c r="L6949"/>
      <c r="M6949"/>
      <c r="N6949"/>
      <c r="O6949"/>
      <c r="P6949"/>
      <c r="Q6949"/>
      <c r="R6949"/>
      <c r="S6949"/>
      <c r="T6949"/>
      <c r="U6949"/>
    </row>
    <row r="6950" spans="1:21" ht="15.75" customHeight="1">
      <c r="A6950"/>
      <c r="B6950"/>
      <c r="C6950"/>
      <c r="D6950"/>
      <c r="E6950"/>
      <c r="F6950"/>
      <c r="G6950"/>
      <c r="H6950"/>
      <c r="I6950" s="8"/>
      <c r="J6950" s="425"/>
      <c r="K6950"/>
      <c r="L6950"/>
      <c r="M6950"/>
      <c r="N6950"/>
      <c r="O6950"/>
      <c r="P6950"/>
      <c r="Q6950"/>
      <c r="R6950"/>
      <c r="S6950"/>
      <c r="T6950"/>
      <c r="U6950"/>
    </row>
    <row r="6951" spans="1:21" ht="15.75" customHeight="1">
      <c r="A6951"/>
      <c r="B6951"/>
      <c r="C6951"/>
      <c r="D6951"/>
      <c r="E6951"/>
      <c r="F6951"/>
      <c r="G6951"/>
      <c r="H6951"/>
      <c r="I6951" s="8"/>
      <c r="J6951" s="425"/>
      <c r="K6951"/>
      <c r="L6951"/>
      <c r="M6951"/>
      <c r="N6951"/>
      <c r="O6951"/>
      <c r="P6951"/>
      <c r="Q6951"/>
      <c r="R6951"/>
      <c r="S6951"/>
      <c r="T6951"/>
      <c r="U6951"/>
    </row>
    <row r="6952" spans="1:21" ht="15.75" customHeight="1">
      <c r="A6952"/>
      <c r="B6952"/>
      <c r="C6952"/>
      <c r="D6952"/>
      <c r="E6952"/>
      <c r="F6952"/>
      <c r="G6952"/>
      <c r="H6952"/>
      <c r="I6952" s="8"/>
      <c r="J6952" s="425"/>
      <c r="K6952"/>
      <c r="L6952"/>
      <c r="M6952"/>
      <c r="N6952"/>
      <c r="O6952"/>
      <c r="P6952"/>
      <c r="Q6952"/>
      <c r="R6952"/>
      <c r="S6952"/>
      <c r="T6952"/>
      <c r="U6952"/>
    </row>
    <row r="6953" spans="1:21" ht="15.75" customHeight="1">
      <c r="A6953"/>
      <c r="B6953"/>
      <c r="C6953"/>
      <c r="D6953"/>
      <c r="E6953"/>
      <c r="F6953"/>
      <c r="G6953"/>
      <c r="H6953"/>
      <c r="I6953" s="8"/>
      <c r="J6953" s="425"/>
      <c r="K6953"/>
      <c r="L6953"/>
      <c r="M6953"/>
      <c r="N6953"/>
      <c r="O6953"/>
      <c r="P6953"/>
      <c r="Q6953"/>
      <c r="R6953"/>
      <c r="S6953"/>
      <c r="T6953"/>
      <c r="U6953"/>
    </row>
    <row r="6954" spans="1:21" ht="15.75" customHeight="1">
      <c r="A6954"/>
      <c r="B6954"/>
      <c r="C6954"/>
      <c r="D6954"/>
      <c r="E6954"/>
      <c r="F6954"/>
      <c r="G6954"/>
      <c r="H6954"/>
      <c r="I6954" s="8"/>
      <c r="J6954" s="425"/>
      <c r="K6954"/>
      <c r="L6954"/>
      <c r="M6954"/>
      <c r="N6954"/>
      <c r="O6954"/>
      <c r="P6954"/>
      <c r="Q6954"/>
      <c r="R6954"/>
      <c r="S6954"/>
      <c r="T6954"/>
      <c r="U6954"/>
    </row>
    <row r="6955" spans="1:21" ht="15.75" customHeight="1">
      <c r="A6955"/>
      <c r="B6955"/>
      <c r="C6955"/>
      <c r="D6955"/>
      <c r="E6955"/>
      <c r="F6955"/>
      <c r="G6955"/>
      <c r="H6955"/>
      <c r="I6955" s="8"/>
      <c r="J6955" s="425"/>
      <c r="K6955"/>
      <c r="L6955"/>
      <c r="M6955"/>
      <c r="N6955"/>
      <c r="O6955"/>
      <c r="P6955"/>
      <c r="Q6955"/>
      <c r="R6955"/>
      <c r="S6955"/>
      <c r="T6955"/>
      <c r="U6955"/>
    </row>
    <row r="6956" spans="1:21" ht="15.75" customHeight="1">
      <c r="A6956"/>
      <c r="B6956"/>
      <c r="C6956"/>
      <c r="D6956"/>
      <c r="E6956"/>
      <c r="F6956"/>
      <c r="G6956"/>
      <c r="H6956"/>
      <c r="I6956" s="8"/>
      <c r="J6956" s="425"/>
      <c r="K6956"/>
      <c r="L6956"/>
      <c r="M6956"/>
      <c r="N6956"/>
      <c r="O6956"/>
      <c r="P6956"/>
      <c r="Q6956"/>
      <c r="R6956"/>
      <c r="S6956"/>
      <c r="T6956"/>
      <c r="U6956"/>
    </row>
    <row r="6957" spans="1:21" ht="15.75" customHeight="1">
      <c r="A6957"/>
      <c r="B6957"/>
      <c r="C6957"/>
      <c r="D6957"/>
      <c r="E6957"/>
      <c r="F6957"/>
      <c r="G6957"/>
      <c r="H6957"/>
      <c r="I6957" s="8"/>
      <c r="J6957" s="425"/>
      <c r="K6957"/>
      <c r="L6957"/>
      <c r="M6957"/>
      <c r="N6957"/>
      <c r="O6957"/>
      <c r="P6957"/>
      <c r="Q6957"/>
      <c r="R6957"/>
      <c r="S6957"/>
      <c r="T6957"/>
      <c r="U6957"/>
    </row>
    <row r="6958" spans="1:21" ht="15.75" customHeight="1">
      <c r="A6958"/>
      <c r="B6958"/>
      <c r="C6958"/>
      <c r="D6958"/>
      <c r="E6958"/>
      <c r="F6958"/>
      <c r="G6958"/>
      <c r="H6958"/>
      <c r="I6958" s="8"/>
      <c r="J6958" s="425"/>
      <c r="K6958"/>
      <c r="L6958"/>
      <c r="M6958"/>
      <c r="N6958"/>
      <c r="O6958"/>
      <c r="P6958"/>
      <c r="Q6958"/>
      <c r="R6958"/>
      <c r="S6958"/>
      <c r="T6958"/>
      <c r="U6958"/>
    </row>
    <row r="6959" spans="1:21" ht="15.75" customHeight="1">
      <c r="A6959"/>
      <c r="B6959"/>
      <c r="C6959"/>
      <c r="D6959"/>
      <c r="E6959"/>
      <c r="F6959"/>
      <c r="G6959"/>
      <c r="H6959"/>
      <c r="I6959" s="8"/>
      <c r="J6959" s="425"/>
      <c r="K6959"/>
      <c r="L6959"/>
      <c r="M6959"/>
      <c r="N6959"/>
      <c r="O6959"/>
      <c r="P6959"/>
      <c r="Q6959"/>
      <c r="R6959"/>
      <c r="S6959"/>
      <c r="T6959"/>
      <c r="U6959"/>
    </row>
    <row r="6960" spans="1:21" ht="15.75" customHeight="1">
      <c r="A6960"/>
      <c r="B6960"/>
      <c r="C6960"/>
      <c r="D6960"/>
      <c r="E6960"/>
      <c r="F6960"/>
      <c r="G6960"/>
      <c r="H6960"/>
      <c r="I6960" s="8"/>
      <c r="J6960" s="425"/>
      <c r="K6960"/>
      <c r="L6960"/>
      <c r="M6960"/>
      <c r="N6960"/>
      <c r="O6960"/>
      <c r="P6960"/>
      <c r="Q6960"/>
      <c r="R6960"/>
      <c r="S6960"/>
      <c r="T6960"/>
      <c r="U6960"/>
    </row>
    <row r="6961" spans="1:21" ht="15.75" customHeight="1">
      <c r="A6961"/>
      <c r="B6961"/>
      <c r="C6961"/>
      <c r="D6961"/>
      <c r="E6961"/>
      <c r="F6961"/>
      <c r="G6961"/>
      <c r="H6961"/>
      <c r="I6961" s="8"/>
      <c r="J6961" s="425"/>
      <c r="K6961"/>
      <c r="L6961"/>
      <c r="M6961"/>
      <c r="N6961"/>
      <c r="O6961"/>
      <c r="P6961"/>
      <c r="Q6961"/>
      <c r="R6961"/>
      <c r="S6961"/>
      <c r="T6961"/>
      <c r="U6961"/>
    </row>
    <row r="6962" spans="1:21" ht="15.75" customHeight="1">
      <c r="A6962"/>
      <c r="B6962"/>
      <c r="C6962"/>
      <c r="D6962"/>
      <c r="E6962"/>
      <c r="F6962"/>
      <c r="G6962"/>
      <c r="H6962"/>
      <c r="I6962" s="8"/>
      <c r="J6962" s="425"/>
      <c r="K6962"/>
      <c r="L6962"/>
      <c r="M6962"/>
      <c r="N6962"/>
      <c r="O6962"/>
      <c r="P6962"/>
      <c r="Q6962"/>
      <c r="R6962"/>
      <c r="S6962"/>
      <c r="T6962"/>
      <c r="U6962"/>
    </row>
    <row r="6963" spans="1:21" ht="15.75" customHeight="1">
      <c r="A6963"/>
      <c r="B6963"/>
      <c r="C6963"/>
      <c r="D6963"/>
      <c r="E6963"/>
      <c r="F6963"/>
      <c r="G6963"/>
      <c r="H6963"/>
      <c r="I6963" s="8"/>
      <c r="J6963" s="425"/>
      <c r="K6963"/>
      <c r="L6963"/>
      <c r="M6963"/>
      <c r="N6963"/>
      <c r="O6963"/>
      <c r="P6963"/>
      <c r="Q6963"/>
      <c r="R6963"/>
      <c r="S6963"/>
      <c r="T6963"/>
      <c r="U6963"/>
    </row>
    <row r="6964" spans="1:21" ht="15.75" customHeight="1">
      <c r="A6964"/>
      <c r="B6964"/>
      <c r="C6964"/>
      <c r="D6964"/>
      <c r="E6964"/>
      <c r="F6964"/>
      <c r="G6964"/>
      <c r="H6964"/>
      <c r="I6964" s="8"/>
      <c r="J6964" s="425"/>
      <c r="K6964"/>
      <c r="L6964"/>
      <c r="M6964"/>
      <c r="N6964"/>
      <c r="O6964"/>
      <c r="P6964"/>
      <c r="Q6964"/>
      <c r="R6964"/>
      <c r="S6964"/>
      <c r="T6964"/>
      <c r="U6964"/>
    </row>
    <row r="6965" spans="1:21" ht="15.75" customHeight="1">
      <c r="A6965"/>
      <c r="B6965"/>
      <c r="C6965"/>
      <c r="D6965"/>
      <c r="E6965"/>
      <c r="F6965"/>
      <c r="G6965"/>
      <c r="H6965"/>
      <c r="I6965" s="8"/>
      <c r="J6965" s="425"/>
      <c r="K6965"/>
      <c r="L6965"/>
      <c r="M6965"/>
      <c r="N6965"/>
      <c r="O6965"/>
      <c r="P6965"/>
      <c r="Q6965"/>
      <c r="R6965"/>
      <c r="S6965"/>
      <c r="T6965"/>
      <c r="U6965"/>
    </row>
    <row r="6966" spans="1:21" ht="15.75" customHeight="1">
      <c r="A6966"/>
      <c r="B6966"/>
      <c r="C6966"/>
      <c r="D6966"/>
      <c r="E6966"/>
      <c r="F6966"/>
      <c r="G6966"/>
      <c r="H6966"/>
      <c r="I6966" s="8"/>
      <c r="J6966" s="425"/>
      <c r="K6966"/>
      <c r="L6966"/>
      <c r="M6966"/>
      <c r="N6966"/>
      <c r="O6966"/>
      <c r="P6966"/>
      <c r="Q6966"/>
      <c r="R6966"/>
      <c r="S6966"/>
      <c r="T6966"/>
      <c r="U6966"/>
    </row>
    <row r="6967" spans="1:21" ht="15.75" customHeight="1">
      <c r="A6967"/>
      <c r="B6967"/>
      <c r="C6967"/>
      <c r="D6967"/>
      <c r="E6967"/>
      <c r="F6967"/>
      <c r="G6967"/>
      <c r="H6967"/>
      <c r="I6967" s="8"/>
      <c r="J6967" s="425"/>
      <c r="K6967"/>
      <c r="L6967"/>
      <c r="M6967"/>
      <c r="N6967"/>
      <c r="O6967"/>
      <c r="P6967"/>
      <c r="Q6967"/>
      <c r="R6967"/>
      <c r="S6967"/>
      <c r="T6967"/>
      <c r="U6967"/>
    </row>
    <row r="6968" spans="1:21" ht="15.75" customHeight="1">
      <c r="A6968"/>
      <c r="B6968"/>
      <c r="C6968"/>
      <c r="D6968"/>
      <c r="E6968"/>
      <c r="F6968"/>
      <c r="G6968"/>
      <c r="H6968"/>
      <c r="I6968" s="8"/>
      <c r="J6968" s="425"/>
      <c r="K6968"/>
      <c r="L6968"/>
      <c r="M6968"/>
      <c r="N6968"/>
      <c r="O6968"/>
      <c r="P6968"/>
      <c r="Q6968"/>
      <c r="R6968"/>
      <c r="S6968"/>
      <c r="T6968"/>
      <c r="U6968"/>
    </row>
    <row r="6969" spans="1:21" ht="15.75" customHeight="1">
      <c r="A6969"/>
      <c r="B6969"/>
      <c r="C6969"/>
      <c r="D6969"/>
      <c r="E6969"/>
      <c r="F6969"/>
      <c r="G6969"/>
      <c r="H6969"/>
      <c r="I6969" s="8"/>
      <c r="J6969" s="425"/>
      <c r="K6969"/>
      <c r="L6969"/>
      <c r="M6969"/>
      <c r="N6969"/>
      <c r="O6969"/>
      <c r="P6969"/>
      <c r="Q6969"/>
      <c r="R6969"/>
      <c r="S6969"/>
      <c r="T6969"/>
      <c r="U6969"/>
    </row>
    <row r="6970" spans="1:21" ht="15.75" customHeight="1">
      <c r="A6970"/>
      <c r="B6970"/>
      <c r="C6970"/>
      <c r="D6970"/>
      <c r="E6970"/>
      <c r="F6970"/>
      <c r="G6970"/>
      <c r="H6970"/>
      <c r="I6970" s="8"/>
      <c r="J6970" s="425"/>
      <c r="K6970"/>
      <c r="L6970"/>
      <c r="M6970"/>
      <c r="N6970"/>
      <c r="O6970"/>
      <c r="P6970"/>
      <c r="Q6970"/>
      <c r="R6970"/>
      <c r="S6970"/>
      <c r="T6970"/>
      <c r="U6970"/>
    </row>
    <row r="6971" spans="1:21" ht="15.75" customHeight="1">
      <c r="A6971"/>
      <c r="B6971"/>
      <c r="C6971"/>
      <c r="D6971"/>
      <c r="E6971"/>
      <c r="F6971"/>
      <c r="G6971"/>
      <c r="H6971"/>
      <c r="I6971" s="8"/>
      <c r="J6971" s="425"/>
      <c r="K6971"/>
      <c r="L6971"/>
      <c r="M6971"/>
      <c r="N6971"/>
      <c r="O6971"/>
      <c r="P6971"/>
      <c r="Q6971"/>
      <c r="R6971"/>
      <c r="S6971"/>
      <c r="T6971"/>
      <c r="U6971"/>
    </row>
    <row r="6972" spans="1:21" ht="15.75" customHeight="1">
      <c r="A6972"/>
      <c r="B6972"/>
      <c r="C6972"/>
      <c r="D6972"/>
      <c r="E6972"/>
      <c r="F6972"/>
      <c r="G6972"/>
      <c r="H6972"/>
      <c r="I6972" s="8"/>
      <c r="J6972" s="425"/>
      <c r="K6972"/>
      <c r="L6972"/>
      <c r="M6972"/>
      <c r="N6972"/>
      <c r="O6972"/>
      <c r="P6972"/>
      <c r="Q6972"/>
      <c r="R6972"/>
      <c r="S6972"/>
      <c r="T6972"/>
      <c r="U6972"/>
    </row>
    <row r="6973" spans="1:21" ht="15.75" customHeight="1">
      <c r="A6973"/>
      <c r="B6973"/>
      <c r="C6973"/>
      <c r="D6973"/>
      <c r="E6973"/>
      <c r="F6973"/>
      <c r="G6973"/>
      <c r="H6973"/>
      <c r="I6973" s="8"/>
      <c r="J6973" s="425"/>
      <c r="K6973"/>
      <c r="L6973"/>
      <c r="M6973"/>
      <c r="N6973"/>
      <c r="O6973"/>
      <c r="P6973"/>
      <c r="Q6973"/>
      <c r="R6973"/>
      <c r="S6973"/>
      <c r="T6973"/>
      <c r="U6973"/>
    </row>
    <row r="6974" spans="1:21" ht="15.75" customHeight="1">
      <c r="A6974"/>
      <c r="B6974"/>
      <c r="C6974"/>
      <c r="D6974"/>
      <c r="E6974"/>
      <c r="F6974"/>
      <c r="G6974"/>
      <c r="H6974"/>
      <c r="I6974" s="8"/>
      <c r="J6974" s="425"/>
      <c r="K6974"/>
      <c r="L6974"/>
      <c r="M6974"/>
      <c r="N6974"/>
      <c r="O6974"/>
      <c r="P6974"/>
      <c r="Q6974"/>
      <c r="R6974"/>
      <c r="S6974"/>
      <c r="T6974"/>
      <c r="U6974"/>
    </row>
    <row r="6975" spans="1:21" ht="15.75" customHeight="1">
      <c r="A6975"/>
      <c r="B6975"/>
      <c r="C6975"/>
      <c r="D6975"/>
      <c r="E6975"/>
      <c r="F6975"/>
      <c r="G6975"/>
      <c r="H6975"/>
      <c r="I6975" s="8"/>
      <c r="J6975" s="425"/>
      <c r="K6975"/>
      <c r="L6975"/>
      <c r="M6975"/>
      <c r="N6975"/>
      <c r="O6975"/>
      <c r="P6975"/>
      <c r="Q6975"/>
      <c r="R6975"/>
      <c r="S6975"/>
      <c r="T6975"/>
      <c r="U6975"/>
    </row>
    <row r="6976" spans="1:21" ht="15.75" customHeight="1">
      <c r="A6976"/>
      <c r="B6976"/>
      <c r="C6976"/>
      <c r="D6976"/>
      <c r="E6976"/>
      <c r="F6976"/>
      <c r="G6976"/>
      <c r="H6976"/>
      <c r="I6976" s="8"/>
      <c r="J6976" s="425"/>
      <c r="K6976"/>
      <c r="L6976"/>
      <c r="M6976"/>
      <c r="N6976"/>
      <c r="O6976"/>
      <c r="P6976"/>
      <c r="Q6976"/>
      <c r="R6976"/>
      <c r="S6976"/>
      <c r="T6976"/>
      <c r="U6976"/>
    </row>
    <row r="6977" spans="1:21" ht="15.75" customHeight="1">
      <c r="A6977"/>
      <c r="B6977"/>
      <c r="C6977"/>
      <c r="D6977"/>
      <c r="E6977"/>
      <c r="F6977"/>
      <c r="G6977"/>
      <c r="H6977"/>
      <c r="I6977" s="8"/>
      <c r="J6977" s="425"/>
      <c r="K6977"/>
      <c r="L6977"/>
      <c r="M6977"/>
      <c r="N6977"/>
      <c r="O6977"/>
      <c r="P6977"/>
      <c r="Q6977"/>
      <c r="R6977"/>
      <c r="S6977"/>
      <c r="T6977"/>
      <c r="U6977"/>
    </row>
    <row r="6978" spans="1:21" ht="15.75" customHeight="1">
      <c r="A6978"/>
      <c r="B6978"/>
      <c r="C6978"/>
      <c r="D6978"/>
      <c r="E6978"/>
      <c r="F6978"/>
      <c r="G6978"/>
      <c r="H6978"/>
      <c r="I6978" s="8"/>
      <c r="J6978" s="425"/>
      <c r="K6978"/>
      <c r="L6978"/>
      <c r="M6978"/>
      <c r="N6978"/>
      <c r="O6978"/>
      <c r="P6978"/>
      <c r="Q6978"/>
      <c r="R6978"/>
      <c r="S6978"/>
      <c r="T6978"/>
      <c r="U6978"/>
    </row>
    <row r="6979" spans="1:21" ht="15.75" customHeight="1">
      <c r="A6979"/>
      <c r="B6979"/>
      <c r="C6979"/>
      <c r="D6979"/>
      <c r="E6979"/>
      <c r="F6979"/>
      <c r="G6979"/>
      <c r="H6979"/>
      <c r="I6979" s="8"/>
      <c r="J6979" s="425"/>
      <c r="K6979"/>
      <c r="L6979"/>
      <c r="M6979"/>
      <c r="N6979"/>
      <c r="O6979"/>
      <c r="P6979"/>
      <c r="Q6979"/>
      <c r="R6979"/>
      <c r="S6979"/>
      <c r="T6979"/>
      <c r="U6979"/>
    </row>
    <row r="6980" spans="1:21" ht="15.75" customHeight="1">
      <c r="A6980"/>
      <c r="B6980"/>
      <c r="C6980"/>
      <c r="D6980"/>
      <c r="E6980"/>
      <c r="F6980"/>
      <c r="G6980"/>
      <c r="H6980"/>
      <c r="I6980" s="8"/>
      <c r="J6980" s="425"/>
      <c r="K6980"/>
      <c r="L6980"/>
      <c r="M6980"/>
      <c r="N6980"/>
      <c r="O6980"/>
      <c r="P6980"/>
      <c r="Q6980"/>
      <c r="R6980"/>
      <c r="S6980"/>
      <c r="T6980"/>
      <c r="U6980"/>
    </row>
    <row r="6981" spans="1:21" ht="15.75" customHeight="1">
      <c r="A6981"/>
      <c r="B6981"/>
      <c r="C6981"/>
      <c r="D6981"/>
      <c r="E6981"/>
      <c r="F6981"/>
      <c r="G6981"/>
      <c r="H6981"/>
      <c r="I6981" s="8"/>
      <c r="J6981" s="425"/>
      <c r="K6981"/>
      <c r="L6981"/>
      <c r="M6981"/>
      <c r="N6981"/>
      <c r="O6981"/>
      <c r="P6981"/>
      <c r="Q6981"/>
      <c r="R6981"/>
      <c r="S6981"/>
      <c r="T6981"/>
      <c r="U6981"/>
    </row>
    <row r="6982" spans="1:21" ht="15.75" customHeight="1">
      <c r="A6982"/>
      <c r="B6982"/>
      <c r="C6982"/>
      <c r="D6982"/>
      <c r="E6982"/>
      <c r="F6982"/>
      <c r="G6982"/>
      <c r="H6982"/>
      <c r="I6982" s="8"/>
      <c r="J6982" s="425"/>
      <c r="K6982"/>
      <c r="L6982"/>
      <c r="M6982"/>
      <c r="N6982"/>
      <c r="O6982"/>
      <c r="P6982"/>
      <c r="Q6982"/>
      <c r="R6982"/>
      <c r="S6982"/>
      <c r="T6982"/>
      <c r="U6982"/>
    </row>
    <row r="6983" spans="1:21" ht="15.75" customHeight="1">
      <c r="A6983"/>
      <c r="B6983"/>
      <c r="C6983"/>
      <c r="D6983"/>
      <c r="E6983"/>
      <c r="F6983"/>
      <c r="G6983"/>
      <c r="H6983"/>
      <c r="I6983" s="8"/>
      <c r="J6983" s="425"/>
      <c r="K6983"/>
      <c r="L6983"/>
      <c r="M6983"/>
      <c r="N6983"/>
      <c r="O6983"/>
      <c r="P6983"/>
      <c r="Q6983"/>
      <c r="R6983"/>
      <c r="S6983"/>
      <c r="T6983"/>
      <c r="U6983"/>
    </row>
    <row r="6984" spans="1:21" ht="15.75" customHeight="1">
      <c r="A6984"/>
      <c r="B6984"/>
      <c r="C6984"/>
      <c r="D6984"/>
      <c r="E6984"/>
      <c r="F6984"/>
      <c r="G6984"/>
      <c r="H6984"/>
      <c r="I6984" s="8"/>
      <c r="J6984" s="425"/>
      <c r="K6984"/>
      <c r="L6984"/>
      <c r="M6984"/>
      <c r="N6984"/>
      <c r="O6984"/>
      <c r="P6984"/>
      <c r="Q6984"/>
      <c r="R6984"/>
      <c r="S6984"/>
      <c r="T6984"/>
      <c r="U6984"/>
    </row>
    <row r="6985" spans="1:21" ht="15.75" customHeight="1">
      <c r="A6985"/>
      <c r="B6985"/>
      <c r="C6985"/>
      <c r="D6985"/>
      <c r="E6985"/>
      <c r="F6985"/>
      <c r="G6985"/>
      <c r="H6985"/>
      <c r="I6985" s="8"/>
      <c r="J6985" s="425"/>
      <c r="K6985"/>
      <c r="L6985"/>
      <c r="M6985"/>
      <c r="N6985"/>
      <c r="O6985"/>
      <c r="P6985"/>
      <c r="Q6985"/>
      <c r="R6985"/>
      <c r="S6985"/>
      <c r="T6985"/>
      <c r="U6985"/>
    </row>
    <row r="6986" spans="1:21" ht="15.75" customHeight="1">
      <c r="A6986"/>
      <c r="B6986"/>
      <c r="C6986"/>
      <c r="D6986"/>
      <c r="E6986"/>
      <c r="F6986"/>
      <c r="G6986"/>
      <c r="H6986"/>
      <c r="I6986" s="8"/>
      <c r="J6986" s="425"/>
      <c r="K6986"/>
      <c r="L6986"/>
      <c r="M6986"/>
      <c r="N6986"/>
      <c r="O6986"/>
      <c r="P6986"/>
      <c r="Q6986"/>
      <c r="R6986"/>
      <c r="S6986"/>
      <c r="T6986"/>
      <c r="U6986"/>
    </row>
    <row r="6987" spans="1:21" ht="15.75" customHeight="1">
      <c r="A6987"/>
      <c r="B6987"/>
      <c r="C6987"/>
      <c r="D6987"/>
      <c r="E6987"/>
      <c r="F6987"/>
      <c r="G6987"/>
      <c r="H6987"/>
      <c r="I6987" s="8"/>
      <c r="J6987" s="425"/>
      <c r="K6987"/>
      <c r="L6987"/>
      <c r="M6987"/>
      <c r="N6987"/>
      <c r="O6987"/>
      <c r="P6987"/>
      <c r="Q6987"/>
      <c r="R6987"/>
      <c r="S6987"/>
      <c r="T6987"/>
      <c r="U6987"/>
    </row>
    <row r="6988" spans="1:21" ht="15.75" customHeight="1">
      <c r="A6988"/>
      <c r="B6988"/>
      <c r="C6988"/>
      <c r="D6988"/>
      <c r="E6988"/>
      <c r="F6988"/>
      <c r="G6988"/>
      <c r="H6988"/>
      <c r="I6988" s="8"/>
      <c r="J6988" s="425"/>
      <c r="K6988"/>
      <c r="L6988"/>
      <c r="M6988"/>
      <c r="N6988"/>
      <c r="O6988"/>
      <c r="P6988"/>
      <c r="Q6988"/>
      <c r="R6988"/>
      <c r="S6988"/>
      <c r="T6988"/>
      <c r="U6988"/>
    </row>
    <row r="6989" spans="1:21" ht="15.75" customHeight="1">
      <c r="A6989"/>
      <c r="B6989"/>
      <c r="C6989"/>
      <c r="D6989"/>
      <c r="E6989"/>
      <c r="F6989"/>
      <c r="G6989"/>
      <c r="H6989"/>
      <c r="I6989" s="8"/>
      <c r="J6989" s="425"/>
      <c r="K6989"/>
      <c r="L6989"/>
      <c r="M6989"/>
      <c r="N6989"/>
      <c r="O6989"/>
      <c r="P6989"/>
      <c r="Q6989"/>
      <c r="R6989"/>
      <c r="S6989"/>
      <c r="T6989"/>
      <c r="U6989"/>
    </row>
    <row r="6990" spans="1:21" ht="15.75" customHeight="1">
      <c r="A6990"/>
      <c r="B6990"/>
      <c r="C6990"/>
      <c r="D6990"/>
      <c r="E6990"/>
      <c r="F6990"/>
      <c r="G6990"/>
      <c r="H6990"/>
      <c r="I6990" s="8"/>
      <c r="J6990" s="425"/>
      <c r="K6990"/>
      <c r="L6990"/>
      <c r="M6990"/>
      <c r="N6990"/>
      <c r="O6990"/>
      <c r="P6990"/>
      <c r="Q6990"/>
      <c r="R6990"/>
      <c r="S6990"/>
      <c r="T6990"/>
      <c r="U6990"/>
    </row>
    <row r="6991" spans="1:21" ht="15.75" customHeight="1">
      <c r="A6991"/>
      <c r="B6991"/>
      <c r="C6991"/>
      <c r="D6991"/>
      <c r="E6991"/>
      <c r="F6991"/>
      <c r="G6991"/>
      <c r="H6991"/>
      <c r="I6991" s="8"/>
      <c r="J6991" s="425"/>
      <c r="K6991"/>
      <c r="L6991"/>
      <c r="M6991"/>
      <c r="N6991"/>
      <c r="O6991"/>
      <c r="P6991"/>
      <c r="Q6991"/>
      <c r="R6991"/>
      <c r="S6991"/>
      <c r="T6991"/>
      <c r="U6991"/>
    </row>
    <row r="6992" spans="1:21" ht="15.75" customHeight="1">
      <c r="A6992"/>
      <c r="B6992"/>
      <c r="C6992"/>
      <c r="D6992"/>
      <c r="E6992"/>
      <c r="F6992"/>
      <c r="G6992"/>
      <c r="H6992"/>
      <c r="I6992" s="8"/>
      <c r="J6992" s="425"/>
      <c r="K6992"/>
      <c r="L6992"/>
      <c r="M6992"/>
      <c r="N6992"/>
      <c r="O6992"/>
      <c r="P6992"/>
      <c r="Q6992"/>
      <c r="R6992"/>
      <c r="S6992"/>
      <c r="T6992"/>
      <c r="U6992"/>
    </row>
    <row r="6993" spans="1:21" ht="15.75" customHeight="1">
      <c r="A6993"/>
      <c r="B6993"/>
      <c r="C6993"/>
      <c r="D6993"/>
      <c r="E6993"/>
      <c r="F6993"/>
      <c r="G6993"/>
      <c r="H6993"/>
      <c r="I6993" s="8"/>
      <c r="J6993" s="425"/>
      <c r="K6993"/>
      <c r="L6993"/>
      <c r="M6993"/>
      <c r="N6993"/>
      <c r="O6993"/>
      <c r="P6993"/>
      <c r="Q6993"/>
      <c r="R6993"/>
      <c r="S6993"/>
      <c r="T6993"/>
      <c r="U6993"/>
    </row>
    <row r="6994" spans="1:21" ht="15.75" customHeight="1">
      <c r="A6994"/>
      <c r="B6994"/>
      <c r="C6994"/>
      <c r="D6994"/>
      <c r="E6994"/>
      <c r="F6994"/>
      <c r="G6994"/>
      <c r="H6994"/>
      <c r="I6994" s="8"/>
      <c r="J6994" s="425"/>
      <c r="K6994"/>
      <c r="L6994"/>
      <c r="M6994"/>
      <c r="N6994"/>
      <c r="O6994"/>
      <c r="P6994"/>
      <c r="Q6994"/>
      <c r="R6994"/>
      <c r="S6994"/>
      <c r="T6994"/>
      <c r="U6994"/>
    </row>
    <row r="6995" spans="1:21" ht="15.75" customHeight="1">
      <c r="A6995"/>
      <c r="B6995"/>
      <c r="C6995"/>
      <c r="D6995"/>
      <c r="E6995"/>
      <c r="F6995"/>
      <c r="G6995"/>
      <c r="H6995"/>
      <c r="I6995" s="8"/>
      <c r="J6995" s="425"/>
      <c r="K6995"/>
      <c r="L6995"/>
      <c r="M6995"/>
      <c r="N6995"/>
      <c r="O6995"/>
      <c r="P6995"/>
      <c r="Q6995"/>
      <c r="R6995"/>
      <c r="S6995"/>
      <c r="T6995"/>
      <c r="U6995"/>
    </row>
    <row r="6996" spans="1:21" ht="15.75" customHeight="1">
      <c r="A6996"/>
      <c r="B6996"/>
      <c r="C6996"/>
      <c r="D6996"/>
      <c r="E6996"/>
      <c r="F6996"/>
      <c r="G6996"/>
      <c r="H6996"/>
      <c r="I6996" s="8"/>
      <c r="J6996" s="425"/>
      <c r="K6996"/>
      <c r="L6996"/>
      <c r="M6996"/>
      <c r="N6996"/>
      <c r="O6996"/>
      <c r="P6996"/>
      <c r="Q6996"/>
      <c r="R6996"/>
      <c r="S6996"/>
      <c r="T6996"/>
      <c r="U6996"/>
    </row>
    <row r="6997" spans="1:21" ht="15.75" customHeight="1">
      <c r="A6997"/>
      <c r="B6997"/>
      <c r="C6997"/>
      <c r="D6997"/>
      <c r="E6997"/>
      <c r="F6997"/>
      <c r="G6997"/>
      <c r="H6997"/>
      <c r="I6997" s="8"/>
      <c r="J6997" s="425"/>
      <c r="K6997"/>
      <c r="L6997"/>
      <c r="M6997"/>
      <c r="N6997"/>
      <c r="O6997"/>
      <c r="P6997"/>
      <c r="Q6997"/>
      <c r="R6997"/>
      <c r="S6997"/>
      <c r="T6997"/>
      <c r="U6997"/>
    </row>
    <row r="6998" spans="1:21" ht="15.75" customHeight="1">
      <c r="A6998"/>
      <c r="B6998"/>
      <c r="C6998"/>
      <c r="D6998"/>
      <c r="E6998"/>
      <c r="F6998"/>
      <c r="G6998"/>
      <c r="H6998"/>
      <c r="I6998" s="8"/>
      <c r="J6998" s="425"/>
      <c r="K6998"/>
      <c r="L6998"/>
      <c r="M6998"/>
      <c r="N6998"/>
      <c r="O6998"/>
      <c r="P6998"/>
      <c r="Q6998"/>
      <c r="R6998"/>
      <c r="S6998"/>
      <c r="T6998"/>
      <c r="U6998"/>
    </row>
    <row r="6999" spans="1:21" ht="15.75" customHeight="1">
      <c r="A6999"/>
      <c r="B6999"/>
      <c r="C6999"/>
      <c r="D6999"/>
      <c r="E6999"/>
      <c r="F6999"/>
      <c r="G6999"/>
      <c r="H6999"/>
      <c r="I6999" s="8"/>
      <c r="J6999" s="425"/>
      <c r="K6999"/>
      <c r="L6999"/>
      <c r="M6999"/>
      <c r="N6999"/>
      <c r="O6999"/>
      <c r="P6999"/>
      <c r="Q6999"/>
      <c r="R6999"/>
      <c r="S6999"/>
      <c r="T6999"/>
      <c r="U6999"/>
    </row>
    <row r="7000" spans="1:21" ht="15.75" customHeight="1">
      <c r="A7000"/>
      <c r="B7000"/>
      <c r="C7000"/>
      <c r="D7000"/>
      <c r="E7000"/>
      <c r="F7000"/>
      <c r="G7000"/>
      <c r="H7000"/>
      <c r="I7000" s="8"/>
      <c r="J7000" s="425"/>
      <c r="K7000"/>
      <c r="L7000"/>
      <c r="M7000"/>
      <c r="N7000"/>
      <c r="O7000"/>
      <c r="P7000"/>
      <c r="Q7000"/>
      <c r="R7000"/>
      <c r="S7000"/>
      <c r="T7000"/>
      <c r="U7000"/>
    </row>
    <row r="7001" spans="1:21" ht="15.75" customHeight="1">
      <c r="A7001"/>
      <c r="B7001"/>
      <c r="C7001"/>
      <c r="D7001"/>
      <c r="E7001"/>
      <c r="F7001"/>
      <c r="G7001"/>
      <c r="H7001"/>
      <c r="I7001" s="8"/>
      <c r="J7001" s="425"/>
      <c r="K7001"/>
      <c r="L7001"/>
      <c r="M7001"/>
      <c r="N7001"/>
      <c r="O7001"/>
      <c r="P7001"/>
      <c r="Q7001"/>
      <c r="R7001"/>
      <c r="S7001"/>
      <c r="T7001"/>
      <c r="U7001"/>
    </row>
    <row r="7002" spans="1:21" ht="15.75" customHeight="1">
      <c r="A7002"/>
      <c r="B7002"/>
      <c r="C7002"/>
      <c r="D7002"/>
      <c r="E7002"/>
      <c r="F7002"/>
      <c r="G7002"/>
      <c r="H7002"/>
      <c r="I7002" s="8"/>
      <c r="J7002" s="425"/>
      <c r="K7002"/>
      <c r="L7002"/>
      <c r="M7002"/>
      <c r="N7002"/>
      <c r="O7002"/>
      <c r="P7002"/>
      <c r="Q7002"/>
      <c r="R7002"/>
      <c r="S7002"/>
      <c r="T7002"/>
      <c r="U7002"/>
    </row>
    <row r="7003" spans="1:21" ht="15.75" customHeight="1">
      <c r="A7003"/>
      <c r="B7003"/>
      <c r="C7003"/>
      <c r="D7003"/>
      <c r="E7003"/>
      <c r="F7003"/>
      <c r="G7003"/>
      <c r="H7003"/>
      <c r="I7003" s="8"/>
      <c r="J7003" s="425"/>
      <c r="K7003"/>
      <c r="L7003"/>
      <c r="M7003"/>
      <c r="N7003"/>
      <c r="O7003"/>
      <c r="P7003"/>
      <c r="Q7003"/>
      <c r="R7003"/>
      <c r="S7003"/>
      <c r="T7003"/>
      <c r="U7003"/>
    </row>
    <row r="7004" spans="1:21" ht="15.75" customHeight="1">
      <c r="A7004"/>
      <c r="B7004"/>
      <c r="C7004"/>
      <c r="D7004"/>
      <c r="E7004"/>
      <c r="F7004"/>
      <c r="G7004"/>
      <c r="H7004"/>
      <c r="I7004" s="8"/>
      <c r="J7004" s="425"/>
      <c r="K7004"/>
      <c r="L7004"/>
      <c r="M7004"/>
      <c r="N7004"/>
      <c r="O7004"/>
      <c r="P7004"/>
      <c r="Q7004"/>
      <c r="R7004"/>
      <c r="S7004"/>
      <c r="T7004"/>
      <c r="U7004"/>
    </row>
    <row r="7005" spans="1:21" ht="15.75" customHeight="1">
      <c r="A7005"/>
      <c r="B7005"/>
      <c r="C7005"/>
      <c r="D7005"/>
      <c r="E7005"/>
      <c r="F7005"/>
      <c r="G7005"/>
      <c r="H7005"/>
      <c r="I7005" s="8"/>
      <c r="J7005" s="425"/>
      <c r="K7005"/>
      <c r="L7005"/>
      <c r="M7005"/>
      <c r="N7005"/>
      <c r="O7005"/>
      <c r="P7005"/>
      <c r="Q7005"/>
      <c r="R7005"/>
      <c r="S7005"/>
      <c r="T7005"/>
      <c r="U7005"/>
    </row>
    <row r="7006" spans="1:21" ht="15.75" customHeight="1">
      <c r="A7006"/>
      <c r="B7006"/>
      <c r="C7006"/>
      <c r="D7006"/>
      <c r="E7006"/>
      <c r="F7006"/>
      <c r="G7006"/>
      <c r="H7006"/>
      <c r="I7006" s="8"/>
      <c r="J7006" s="425"/>
      <c r="K7006"/>
      <c r="L7006"/>
      <c r="M7006"/>
      <c r="N7006"/>
      <c r="O7006"/>
      <c r="P7006"/>
      <c r="Q7006"/>
      <c r="R7006"/>
      <c r="S7006"/>
      <c r="T7006"/>
      <c r="U7006"/>
    </row>
    <row r="7007" spans="1:21" ht="15.75" customHeight="1">
      <c r="A7007"/>
      <c r="B7007"/>
      <c r="C7007"/>
      <c r="D7007"/>
      <c r="E7007"/>
      <c r="F7007"/>
      <c r="G7007"/>
      <c r="H7007"/>
      <c r="I7007" s="8"/>
      <c r="J7007" s="425"/>
      <c r="K7007"/>
      <c r="L7007"/>
      <c r="M7007"/>
      <c r="N7007"/>
      <c r="O7007"/>
      <c r="P7007"/>
      <c r="Q7007"/>
      <c r="R7007"/>
      <c r="S7007"/>
      <c r="T7007"/>
      <c r="U7007"/>
    </row>
    <row r="7008" spans="1:21" ht="15.75" customHeight="1">
      <c r="A7008"/>
      <c r="B7008"/>
      <c r="C7008"/>
      <c r="D7008"/>
      <c r="E7008"/>
      <c r="F7008"/>
      <c r="G7008"/>
      <c r="H7008"/>
      <c r="I7008" s="8"/>
      <c r="J7008" s="425"/>
      <c r="K7008"/>
      <c r="L7008"/>
      <c r="M7008"/>
      <c r="N7008"/>
      <c r="O7008"/>
      <c r="P7008"/>
      <c r="Q7008"/>
      <c r="R7008"/>
      <c r="S7008"/>
      <c r="T7008"/>
      <c r="U7008"/>
    </row>
    <row r="7009" spans="1:21" ht="15.75" customHeight="1">
      <c r="A7009"/>
      <c r="B7009"/>
      <c r="C7009"/>
      <c r="D7009"/>
      <c r="E7009"/>
      <c r="F7009"/>
      <c r="G7009"/>
      <c r="H7009"/>
      <c r="I7009" s="8"/>
      <c r="J7009" s="425"/>
      <c r="K7009"/>
      <c r="L7009"/>
      <c r="M7009"/>
      <c r="N7009"/>
      <c r="O7009"/>
      <c r="P7009"/>
      <c r="Q7009"/>
      <c r="R7009"/>
      <c r="S7009"/>
      <c r="T7009"/>
      <c r="U7009"/>
    </row>
    <row r="7010" spans="1:21" ht="15.75" customHeight="1">
      <c r="A7010"/>
      <c r="B7010"/>
      <c r="C7010"/>
      <c r="D7010"/>
      <c r="E7010"/>
      <c r="F7010"/>
      <c r="G7010"/>
      <c r="H7010"/>
      <c r="I7010" s="8"/>
      <c r="J7010" s="425"/>
      <c r="K7010"/>
      <c r="L7010"/>
      <c r="M7010"/>
      <c r="N7010"/>
      <c r="O7010"/>
      <c r="P7010"/>
      <c r="Q7010"/>
      <c r="R7010"/>
      <c r="S7010"/>
      <c r="T7010"/>
      <c r="U7010"/>
    </row>
    <row r="7011" spans="1:21" ht="15.75" customHeight="1">
      <c r="A7011"/>
      <c r="B7011"/>
      <c r="C7011"/>
      <c r="D7011"/>
      <c r="E7011"/>
      <c r="F7011"/>
      <c r="G7011"/>
      <c r="H7011"/>
      <c r="I7011" s="8"/>
      <c r="J7011" s="425"/>
      <c r="K7011"/>
      <c r="L7011"/>
      <c r="M7011"/>
      <c r="N7011"/>
      <c r="O7011"/>
      <c r="P7011"/>
      <c r="Q7011"/>
      <c r="R7011"/>
      <c r="S7011"/>
      <c r="T7011"/>
      <c r="U7011"/>
    </row>
    <row r="7012" spans="1:21" ht="15.75" customHeight="1">
      <c r="A7012"/>
      <c r="B7012"/>
      <c r="C7012"/>
      <c r="D7012"/>
      <c r="E7012"/>
      <c r="F7012"/>
      <c r="G7012"/>
      <c r="H7012"/>
      <c r="I7012" s="8"/>
      <c r="J7012" s="425"/>
      <c r="K7012"/>
      <c r="L7012"/>
      <c r="M7012"/>
      <c r="N7012"/>
      <c r="O7012"/>
      <c r="P7012"/>
      <c r="Q7012"/>
      <c r="R7012"/>
      <c r="S7012"/>
      <c r="T7012"/>
      <c r="U7012"/>
    </row>
    <row r="7013" spans="1:21" ht="15.75" customHeight="1">
      <c r="A7013"/>
      <c r="B7013"/>
      <c r="C7013"/>
      <c r="D7013"/>
      <c r="E7013"/>
      <c r="F7013"/>
      <c r="G7013"/>
      <c r="H7013"/>
      <c r="I7013" s="8"/>
      <c r="J7013" s="425"/>
      <c r="K7013"/>
      <c r="L7013"/>
      <c r="M7013"/>
      <c r="N7013"/>
      <c r="O7013"/>
      <c r="P7013"/>
      <c r="Q7013"/>
      <c r="R7013"/>
      <c r="S7013"/>
      <c r="T7013"/>
      <c r="U7013"/>
    </row>
    <row r="7014" spans="1:21" ht="15.75" customHeight="1">
      <c r="A7014"/>
      <c r="B7014"/>
      <c r="C7014"/>
      <c r="D7014"/>
      <c r="E7014"/>
      <c r="F7014"/>
      <c r="G7014"/>
      <c r="H7014"/>
      <c r="I7014" s="8"/>
      <c r="J7014" s="425"/>
      <c r="K7014"/>
      <c r="L7014"/>
      <c r="M7014"/>
      <c r="N7014"/>
      <c r="O7014"/>
      <c r="P7014"/>
      <c r="Q7014"/>
      <c r="R7014"/>
      <c r="S7014"/>
      <c r="T7014"/>
      <c r="U7014"/>
    </row>
    <row r="7015" spans="1:21" ht="15.75" customHeight="1">
      <c r="A7015"/>
      <c r="B7015"/>
      <c r="C7015"/>
      <c r="D7015"/>
      <c r="E7015"/>
      <c r="F7015"/>
      <c r="G7015"/>
      <c r="H7015"/>
      <c r="I7015" s="8"/>
      <c r="J7015" s="425"/>
      <c r="K7015"/>
      <c r="L7015"/>
      <c r="M7015"/>
      <c r="N7015"/>
      <c r="O7015"/>
      <c r="P7015"/>
      <c r="Q7015"/>
      <c r="R7015"/>
      <c r="S7015"/>
      <c r="T7015"/>
      <c r="U7015"/>
    </row>
    <row r="7016" spans="1:21" ht="15.75" customHeight="1">
      <c r="A7016"/>
      <c r="B7016"/>
      <c r="C7016"/>
      <c r="D7016"/>
      <c r="E7016"/>
      <c r="F7016"/>
      <c r="G7016"/>
      <c r="H7016"/>
      <c r="I7016" s="8"/>
      <c r="J7016" s="425"/>
      <c r="K7016"/>
      <c r="L7016"/>
      <c r="M7016"/>
      <c r="N7016"/>
      <c r="O7016"/>
      <c r="P7016"/>
      <c r="Q7016"/>
      <c r="R7016"/>
      <c r="S7016"/>
      <c r="T7016"/>
      <c r="U7016"/>
    </row>
    <row r="7017" spans="1:21" ht="15.75" customHeight="1">
      <c r="A7017"/>
      <c r="B7017"/>
      <c r="C7017"/>
      <c r="D7017"/>
      <c r="E7017"/>
      <c r="F7017"/>
      <c r="G7017"/>
      <c r="H7017"/>
      <c r="I7017" s="8"/>
      <c r="J7017" s="425"/>
      <c r="K7017"/>
      <c r="L7017"/>
      <c r="M7017"/>
      <c r="N7017"/>
      <c r="O7017"/>
      <c r="P7017"/>
      <c r="Q7017"/>
      <c r="R7017"/>
      <c r="S7017"/>
      <c r="T7017"/>
      <c r="U7017"/>
    </row>
    <row r="7018" spans="1:21" ht="15.75" customHeight="1">
      <c r="A7018"/>
      <c r="B7018"/>
      <c r="C7018"/>
      <c r="D7018"/>
      <c r="E7018"/>
      <c r="F7018"/>
      <c r="G7018"/>
      <c r="H7018"/>
      <c r="I7018" s="8"/>
      <c r="J7018" s="425"/>
      <c r="K7018"/>
      <c r="L7018"/>
      <c r="M7018"/>
      <c r="N7018"/>
      <c r="O7018"/>
      <c r="P7018"/>
      <c r="Q7018"/>
      <c r="R7018"/>
      <c r="S7018"/>
      <c r="T7018"/>
      <c r="U7018"/>
    </row>
    <row r="7019" spans="1:21" ht="15.75" customHeight="1">
      <c r="A7019"/>
      <c r="B7019"/>
      <c r="C7019"/>
      <c r="D7019"/>
      <c r="E7019"/>
      <c r="F7019"/>
      <c r="G7019"/>
      <c r="H7019"/>
      <c r="I7019" s="8"/>
      <c r="J7019" s="425"/>
      <c r="K7019"/>
      <c r="L7019"/>
      <c r="M7019"/>
      <c r="N7019"/>
      <c r="O7019"/>
      <c r="P7019"/>
      <c r="Q7019"/>
      <c r="R7019"/>
      <c r="S7019"/>
      <c r="T7019"/>
      <c r="U7019"/>
    </row>
    <row r="7020" spans="1:21" ht="15.75" customHeight="1">
      <c r="A7020"/>
      <c r="B7020"/>
      <c r="C7020"/>
      <c r="D7020"/>
      <c r="E7020"/>
      <c r="F7020"/>
      <c r="G7020"/>
      <c r="H7020"/>
      <c r="I7020" s="8"/>
      <c r="J7020" s="425"/>
      <c r="K7020"/>
      <c r="L7020"/>
      <c r="M7020"/>
      <c r="N7020"/>
      <c r="O7020"/>
      <c r="P7020"/>
      <c r="Q7020"/>
      <c r="R7020"/>
      <c r="S7020"/>
      <c r="T7020"/>
      <c r="U7020"/>
    </row>
    <row r="7021" spans="1:21" ht="15.75" customHeight="1">
      <c r="A7021"/>
      <c r="B7021"/>
      <c r="C7021"/>
      <c r="D7021"/>
      <c r="E7021"/>
      <c r="F7021"/>
      <c r="G7021"/>
      <c r="H7021"/>
      <c r="I7021" s="8"/>
      <c r="J7021" s="425"/>
      <c r="K7021"/>
      <c r="L7021"/>
      <c r="M7021"/>
      <c r="N7021"/>
      <c r="O7021"/>
      <c r="P7021"/>
      <c r="Q7021"/>
      <c r="R7021"/>
      <c r="S7021"/>
      <c r="T7021"/>
      <c r="U7021"/>
    </row>
    <row r="7022" spans="1:21" ht="15.75" customHeight="1">
      <c r="A7022"/>
      <c r="B7022"/>
      <c r="C7022"/>
      <c r="D7022"/>
      <c r="E7022"/>
      <c r="F7022"/>
      <c r="G7022"/>
      <c r="H7022"/>
      <c r="I7022" s="8"/>
      <c r="J7022" s="425"/>
      <c r="K7022"/>
      <c r="L7022"/>
      <c r="M7022"/>
      <c r="N7022"/>
      <c r="O7022"/>
      <c r="P7022"/>
      <c r="Q7022"/>
      <c r="R7022"/>
      <c r="S7022"/>
      <c r="T7022"/>
      <c r="U7022"/>
    </row>
    <row r="7023" spans="1:21" ht="15.75" customHeight="1">
      <c r="A7023"/>
      <c r="B7023"/>
      <c r="C7023"/>
      <c r="D7023"/>
      <c r="E7023"/>
      <c r="F7023"/>
      <c r="G7023"/>
      <c r="H7023"/>
      <c r="I7023" s="8"/>
      <c r="J7023" s="425"/>
      <c r="K7023"/>
      <c r="L7023"/>
      <c r="M7023"/>
      <c r="N7023"/>
      <c r="O7023"/>
      <c r="P7023"/>
      <c r="Q7023"/>
      <c r="R7023"/>
      <c r="S7023"/>
      <c r="T7023"/>
      <c r="U7023"/>
    </row>
    <row r="7024" spans="1:21" ht="15.75" customHeight="1">
      <c r="A7024"/>
      <c r="B7024"/>
      <c r="C7024"/>
      <c r="D7024"/>
      <c r="E7024"/>
      <c r="F7024"/>
      <c r="G7024"/>
      <c r="H7024"/>
      <c r="I7024" s="8"/>
      <c r="J7024" s="425"/>
      <c r="K7024"/>
      <c r="L7024"/>
      <c r="M7024"/>
      <c r="N7024"/>
      <c r="O7024"/>
      <c r="P7024"/>
      <c r="Q7024"/>
      <c r="R7024"/>
      <c r="S7024"/>
      <c r="T7024"/>
      <c r="U7024"/>
    </row>
    <row r="7025" spans="1:21" ht="15.75" customHeight="1">
      <c r="A7025"/>
      <c r="B7025"/>
      <c r="C7025"/>
      <c r="D7025"/>
      <c r="E7025"/>
      <c r="F7025"/>
      <c r="G7025"/>
      <c r="H7025"/>
      <c r="I7025" s="8"/>
      <c r="J7025" s="425"/>
      <c r="K7025"/>
      <c r="L7025"/>
      <c r="M7025"/>
      <c r="N7025"/>
      <c r="O7025"/>
      <c r="P7025"/>
      <c r="Q7025"/>
      <c r="R7025"/>
      <c r="S7025"/>
      <c r="T7025"/>
      <c r="U7025"/>
    </row>
    <row r="7026" spans="1:21" ht="15.75" customHeight="1">
      <c r="A7026"/>
      <c r="B7026"/>
      <c r="C7026"/>
      <c r="D7026"/>
      <c r="E7026"/>
      <c r="F7026"/>
      <c r="G7026"/>
      <c r="H7026"/>
      <c r="I7026" s="8"/>
      <c r="J7026" s="425"/>
      <c r="K7026"/>
      <c r="L7026"/>
      <c r="M7026"/>
      <c r="N7026"/>
      <c r="O7026"/>
      <c r="P7026"/>
      <c r="Q7026"/>
      <c r="R7026"/>
      <c r="S7026"/>
      <c r="T7026"/>
      <c r="U7026"/>
    </row>
    <row r="7027" spans="1:21" ht="15.75" customHeight="1">
      <c r="A7027"/>
      <c r="B7027"/>
      <c r="C7027"/>
      <c r="D7027"/>
      <c r="E7027"/>
      <c r="F7027"/>
      <c r="G7027"/>
      <c r="H7027"/>
      <c r="I7027" s="8"/>
      <c r="J7027" s="425"/>
      <c r="K7027"/>
      <c r="L7027"/>
      <c r="M7027"/>
      <c r="N7027"/>
      <c r="O7027"/>
      <c r="P7027"/>
      <c r="Q7027"/>
      <c r="R7027"/>
      <c r="S7027"/>
      <c r="T7027"/>
      <c r="U7027"/>
    </row>
    <row r="7028" spans="1:21" ht="15.75" customHeight="1">
      <c r="A7028"/>
      <c r="B7028"/>
      <c r="C7028"/>
      <c r="D7028"/>
      <c r="E7028"/>
      <c r="F7028"/>
      <c r="G7028"/>
      <c r="H7028"/>
      <c r="I7028" s="8"/>
      <c r="J7028" s="425"/>
      <c r="K7028"/>
      <c r="L7028"/>
      <c r="M7028"/>
      <c r="N7028"/>
      <c r="O7028"/>
      <c r="P7028"/>
      <c r="Q7028"/>
      <c r="R7028"/>
      <c r="S7028"/>
      <c r="T7028"/>
      <c r="U7028"/>
    </row>
    <row r="7029" spans="1:21" ht="15.75" customHeight="1">
      <c r="A7029"/>
      <c r="B7029"/>
      <c r="C7029"/>
      <c r="D7029"/>
      <c r="E7029"/>
      <c r="F7029"/>
      <c r="G7029"/>
      <c r="H7029"/>
      <c r="I7029" s="8"/>
      <c r="J7029" s="425"/>
      <c r="K7029"/>
      <c r="L7029"/>
      <c r="M7029"/>
      <c r="N7029"/>
      <c r="O7029"/>
      <c r="P7029"/>
      <c r="Q7029"/>
      <c r="R7029"/>
      <c r="S7029"/>
      <c r="T7029"/>
      <c r="U7029"/>
    </row>
    <row r="7030" spans="1:21" ht="15.75" customHeight="1">
      <c r="A7030"/>
      <c r="B7030"/>
      <c r="C7030"/>
      <c r="D7030"/>
      <c r="E7030"/>
      <c r="F7030"/>
      <c r="G7030"/>
      <c r="H7030"/>
      <c r="I7030" s="8"/>
      <c r="J7030" s="425"/>
      <c r="K7030"/>
      <c r="L7030"/>
      <c r="M7030"/>
      <c r="N7030"/>
      <c r="O7030"/>
      <c r="P7030"/>
      <c r="Q7030"/>
      <c r="R7030"/>
      <c r="S7030"/>
      <c r="T7030"/>
      <c r="U7030"/>
    </row>
    <row r="7031" spans="1:21" ht="15.75" customHeight="1">
      <c r="A7031"/>
      <c r="B7031"/>
      <c r="C7031"/>
      <c r="D7031"/>
      <c r="E7031"/>
      <c r="F7031"/>
      <c r="G7031"/>
      <c r="H7031"/>
      <c r="I7031" s="8"/>
      <c r="J7031" s="425"/>
      <c r="K7031"/>
      <c r="L7031"/>
      <c r="M7031"/>
      <c r="N7031"/>
      <c r="O7031"/>
      <c r="P7031"/>
      <c r="Q7031"/>
      <c r="R7031"/>
      <c r="S7031"/>
      <c r="T7031"/>
      <c r="U7031"/>
    </row>
    <row r="7032" spans="1:21" ht="15.75" customHeight="1">
      <c r="A7032"/>
      <c r="B7032"/>
      <c r="C7032"/>
      <c r="D7032"/>
      <c r="E7032"/>
      <c r="F7032"/>
      <c r="G7032"/>
      <c r="H7032"/>
      <c r="I7032" s="8"/>
      <c r="J7032" s="425"/>
      <c r="K7032"/>
      <c r="L7032"/>
      <c r="M7032"/>
      <c r="N7032"/>
      <c r="O7032"/>
      <c r="P7032"/>
      <c r="Q7032"/>
      <c r="R7032"/>
      <c r="S7032"/>
      <c r="T7032"/>
      <c r="U7032"/>
    </row>
    <row r="7033" spans="1:21" ht="15.75" customHeight="1">
      <c r="A7033"/>
      <c r="B7033"/>
      <c r="C7033"/>
      <c r="D7033"/>
      <c r="E7033"/>
      <c r="F7033"/>
      <c r="G7033"/>
      <c r="H7033"/>
      <c r="I7033" s="8"/>
      <c r="J7033" s="425"/>
      <c r="K7033"/>
      <c r="L7033"/>
      <c r="M7033"/>
      <c r="N7033"/>
      <c r="O7033"/>
      <c r="P7033"/>
      <c r="Q7033"/>
      <c r="R7033"/>
      <c r="S7033"/>
      <c r="T7033"/>
      <c r="U7033"/>
    </row>
    <row r="7034" spans="1:21" ht="15.75" customHeight="1">
      <c r="A7034"/>
      <c r="B7034"/>
      <c r="C7034"/>
      <c r="D7034"/>
      <c r="E7034"/>
      <c r="F7034"/>
      <c r="G7034"/>
      <c r="H7034"/>
      <c r="I7034" s="8"/>
      <c r="J7034" s="425"/>
      <c r="K7034"/>
      <c r="L7034"/>
      <c r="M7034"/>
      <c r="N7034"/>
      <c r="O7034"/>
      <c r="P7034"/>
      <c r="Q7034"/>
      <c r="R7034"/>
      <c r="S7034"/>
      <c r="T7034"/>
      <c r="U7034"/>
    </row>
    <row r="7035" spans="1:21" ht="15.75" customHeight="1">
      <c r="A7035"/>
      <c r="B7035"/>
      <c r="C7035"/>
      <c r="D7035"/>
      <c r="E7035"/>
      <c r="F7035"/>
      <c r="G7035"/>
      <c r="H7035"/>
      <c r="I7035" s="8"/>
      <c r="J7035" s="425"/>
      <c r="K7035"/>
      <c r="L7035"/>
      <c r="M7035"/>
      <c r="N7035"/>
      <c r="O7035"/>
      <c r="P7035"/>
      <c r="Q7035"/>
      <c r="R7035"/>
      <c r="S7035"/>
      <c r="T7035"/>
      <c r="U7035"/>
    </row>
    <row r="7036" spans="1:21" ht="15.75" customHeight="1">
      <c r="A7036"/>
      <c r="B7036"/>
      <c r="C7036"/>
      <c r="D7036"/>
      <c r="E7036"/>
      <c r="F7036"/>
      <c r="G7036"/>
      <c r="H7036"/>
      <c r="I7036" s="8"/>
      <c r="J7036" s="425"/>
      <c r="K7036"/>
      <c r="L7036"/>
      <c r="M7036"/>
      <c r="N7036"/>
      <c r="O7036"/>
      <c r="P7036"/>
      <c r="Q7036"/>
      <c r="R7036"/>
      <c r="S7036"/>
      <c r="T7036"/>
      <c r="U7036"/>
    </row>
    <row r="7037" spans="1:21" ht="15.75" customHeight="1">
      <c r="A7037"/>
      <c r="B7037"/>
      <c r="C7037"/>
      <c r="D7037"/>
      <c r="E7037"/>
      <c r="F7037"/>
      <c r="G7037"/>
      <c r="H7037"/>
      <c r="I7037" s="8"/>
      <c r="J7037" s="425"/>
      <c r="K7037"/>
      <c r="L7037"/>
      <c r="M7037"/>
      <c r="N7037"/>
      <c r="O7037"/>
      <c r="P7037"/>
      <c r="Q7037"/>
      <c r="R7037"/>
      <c r="S7037"/>
      <c r="T7037"/>
      <c r="U7037"/>
    </row>
    <row r="7038" spans="1:21" ht="15.75" customHeight="1">
      <c r="A7038"/>
      <c r="B7038"/>
      <c r="C7038"/>
      <c r="D7038"/>
      <c r="E7038"/>
      <c r="F7038"/>
      <c r="G7038"/>
      <c r="H7038"/>
      <c r="I7038" s="8"/>
      <c r="J7038" s="425"/>
      <c r="K7038"/>
      <c r="L7038"/>
      <c r="M7038"/>
      <c r="N7038"/>
      <c r="O7038"/>
      <c r="P7038"/>
      <c r="Q7038"/>
      <c r="R7038"/>
      <c r="S7038"/>
      <c r="T7038"/>
      <c r="U7038"/>
    </row>
    <row r="7039" spans="1:21" ht="15.75" customHeight="1">
      <c r="A7039"/>
      <c r="B7039"/>
      <c r="C7039"/>
      <c r="D7039"/>
      <c r="E7039"/>
      <c r="F7039"/>
      <c r="G7039"/>
      <c r="H7039"/>
      <c r="I7039" s="8"/>
      <c r="J7039" s="425"/>
      <c r="K7039"/>
      <c r="L7039"/>
      <c r="M7039"/>
      <c r="N7039"/>
      <c r="O7039"/>
      <c r="P7039"/>
      <c r="Q7039"/>
      <c r="R7039"/>
      <c r="S7039"/>
      <c r="T7039"/>
      <c r="U7039"/>
    </row>
    <row r="7040" spans="1:21" ht="15.75" customHeight="1">
      <c r="A7040"/>
      <c r="B7040"/>
      <c r="C7040"/>
      <c r="D7040"/>
      <c r="E7040"/>
      <c r="F7040"/>
      <c r="G7040"/>
      <c r="H7040"/>
      <c r="I7040" s="8"/>
      <c r="J7040" s="425"/>
      <c r="K7040"/>
      <c r="L7040"/>
      <c r="M7040"/>
      <c r="N7040"/>
      <c r="O7040"/>
      <c r="P7040"/>
      <c r="Q7040"/>
      <c r="R7040"/>
      <c r="S7040"/>
      <c r="T7040"/>
      <c r="U7040"/>
    </row>
    <row r="7041" spans="1:21" ht="15.75" customHeight="1">
      <c r="A7041"/>
      <c r="B7041"/>
      <c r="C7041"/>
      <c r="D7041"/>
      <c r="E7041"/>
      <c r="F7041"/>
      <c r="G7041"/>
      <c r="H7041"/>
      <c r="I7041" s="8"/>
      <c r="J7041" s="425"/>
      <c r="K7041"/>
      <c r="L7041"/>
      <c r="M7041"/>
      <c r="N7041"/>
      <c r="O7041"/>
      <c r="P7041"/>
      <c r="Q7041"/>
      <c r="R7041"/>
      <c r="S7041"/>
      <c r="T7041"/>
      <c r="U7041"/>
    </row>
    <row r="7042" spans="1:21" ht="15.75" customHeight="1">
      <c r="A7042"/>
      <c r="B7042"/>
      <c r="C7042"/>
      <c r="D7042"/>
      <c r="E7042"/>
      <c r="F7042"/>
      <c r="G7042"/>
      <c r="H7042"/>
      <c r="I7042" s="8"/>
      <c r="J7042" s="425"/>
      <c r="K7042"/>
      <c r="L7042"/>
      <c r="M7042"/>
      <c r="N7042"/>
      <c r="O7042"/>
      <c r="P7042"/>
      <c r="Q7042"/>
      <c r="R7042"/>
      <c r="S7042"/>
      <c r="T7042"/>
      <c r="U7042"/>
    </row>
    <row r="7043" spans="1:21" ht="15.75" customHeight="1">
      <c r="A7043"/>
      <c r="B7043"/>
      <c r="C7043"/>
      <c r="D7043"/>
      <c r="E7043"/>
      <c r="F7043"/>
      <c r="G7043"/>
      <c r="H7043"/>
      <c r="I7043" s="8"/>
      <c r="J7043" s="425"/>
      <c r="K7043"/>
      <c r="L7043"/>
      <c r="M7043"/>
      <c r="N7043"/>
      <c r="O7043"/>
      <c r="P7043"/>
      <c r="Q7043"/>
      <c r="R7043"/>
      <c r="S7043"/>
      <c r="T7043"/>
      <c r="U7043"/>
    </row>
    <row r="7044" spans="1:21" ht="15.75" customHeight="1">
      <c r="A7044"/>
      <c r="B7044"/>
      <c r="C7044"/>
      <c r="D7044"/>
      <c r="E7044"/>
      <c r="F7044"/>
      <c r="G7044"/>
      <c r="H7044"/>
      <c r="I7044" s="8"/>
      <c r="J7044" s="425"/>
      <c r="K7044"/>
      <c r="L7044"/>
      <c r="M7044"/>
      <c r="N7044"/>
      <c r="O7044"/>
      <c r="P7044"/>
      <c r="Q7044"/>
      <c r="R7044"/>
      <c r="S7044"/>
      <c r="T7044"/>
      <c r="U7044"/>
    </row>
    <row r="7045" spans="1:21" ht="15.75" customHeight="1">
      <c r="A7045"/>
      <c r="B7045"/>
      <c r="C7045"/>
      <c r="D7045"/>
      <c r="E7045"/>
      <c r="F7045"/>
      <c r="G7045"/>
      <c r="H7045"/>
      <c r="I7045" s="8"/>
      <c r="J7045" s="425"/>
      <c r="K7045"/>
      <c r="L7045"/>
      <c r="M7045"/>
      <c r="N7045"/>
      <c r="O7045"/>
      <c r="P7045"/>
      <c r="Q7045"/>
      <c r="R7045"/>
      <c r="S7045"/>
      <c r="T7045"/>
      <c r="U7045"/>
    </row>
    <row r="7046" spans="1:21" ht="15.75" customHeight="1">
      <c r="A7046"/>
      <c r="B7046"/>
      <c r="C7046"/>
      <c r="D7046"/>
      <c r="E7046"/>
      <c r="F7046"/>
      <c r="G7046"/>
      <c r="H7046"/>
      <c r="I7046" s="8"/>
      <c r="J7046" s="425"/>
      <c r="K7046"/>
      <c r="L7046"/>
      <c r="M7046"/>
      <c r="N7046"/>
      <c r="O7046"/>
      <c r="P7046"/>
      <c r="Q7046"/>
      <c r="R7046"/>
      <c r="S7046"/>
      <c r="T7046"/>
      <c r="U7046"/>
    </row>
    <row r="7047" spans="1:21" ht="15.75" customHeight="1">
      <c r="A7047"/>
      <c r="B7047"/>
      <c r="C7047"/>
      <c r="D7047"/>
      <c r="E7047"/>
      <c r="F7047"/>
      <c r="G7047"/>
      <c r="H7047"/>
      <c r="I7047" s="8"/>
      <c r="J7047" s="425"/>
      <c r="K7047"/>
      <c r="L7047"/>
      <c r="M7047"/>
      <c r="N7047"/>
      <c r="O7047"/>
      <c r="P7047"/>
      <c r="Q7047"/>
      <c r="R7047"/>
      <c r="S7047"/>
      <c r="T7047"/>
      <c r="U7047"/>
    </row>
    <row r="7048" spans="1:21" ht="15.75" customHeight="1">
      <c r="A7048"/>
      <c r="B7048"/>
      <c r="C7048"/>
      <c r="D7048"/>
      <c r="E7048"/>
      <c r="F7048"/>
      <c r="G7048"/>
      <c r="H7048"/>
      <c r="I7048" s="8"/>
      <c r="J7048" s="425"/>
      <c r="K7048"/>
      <c r="L7048"/>
      <c r="M7048"/>
      <c r="N7048"/>
      <c r="O7048"/>
      <c r="P7048"/>
      <c r="Q7048"/>
      <c r="R7048"/>
      <c r="S7048"/>
      <c r="T7048"/>
      <c r="U7048"/>
    </row>
    <row r="7049" spans="1:21" ht="15.75" customHeight="1">
      <c r="A7049"/>
      <c r="B7049"/>
      <c r="C7049"/>
      <c r="D7049"/>
      <c r="E7049"/>
      <c r="F7049"/>
      <c r="G7049"/>
      <c r="H7049"/>
      <c r="I7049" s="8"/>
      <c r="J7049" s="425"/>
      <c r="K7049"/>
      <c r="L7049"/>
      <c r="M7049"/>
      <c r="N7049"/>
      <c r="O7049"/>
      <c r="P7049"/>
      <c r="Q7049"/>
      <c r="R7049"/>
      <c r="S7049"/>
      <c r="T7049"/>
      <c r="U7049"/>
    </row>
    <row r="7050" spans="1:21" ht="15.75" customHeight="1">
      <c r="A7050"/>
      <c r="B7050"/>
      <c r="C7050"/>
      <c r="D7050"/>
      <c r="E7050"/>
      <c r="F7050"/>
      <c r="G7050"/>
      <c r="H7050"/>
      <c r="I7050" s="8"/>
      <c r="J7050" s="425"/>
      <c r="K7050"/>
      <c r="L7050"/>
      <c r="M7050"/>
      <c r="N7050"/>
      <c r="O7050"/>
      <c r="P7050"/>
      <c r="Q7050"/>
      <c r="R7050"/>
      <c r="S7050"/>
      <c r="T7050"/>
      <c r="U7050"/>
    </row>
    <row r="7051" spans="1:21" ht="15.75" customHeight="1">
      <c r="A7051"/>
      <c r="B7051"/>
      <c r="C7051"/>
      <c r="D7051"/>
      <c r="E7051"/>
      <c r="F7051"/>
      <c r="G7051"/>
      <c r="H7051"/>
      <c r="I7051" s="8"/>
      <c r="J7051" s="425"/>
      <c r="K7051"/>
      <c r="L7051"/>
      <c r="M7051"/>
      <c r="N7051"/>
      <c r="O7051"/>
      <c r="P7051"/>
      <c r="Q7051"/>
      <c r="R7051"/>
      <c r="S7051"/>
      <c r="T7051"/>
      <c r="U7051"/>
    </row>
    <row r="7052" spans="1:21" ht="15.75" customHeight="1">
      <c r="A7052"/>
      <c r="B7052"/>
      <c r="C7052"/>
      <c r="D7052"/>
      <c r="E7052"/>
      <c r="F7052"/>
      <c r="G7052"/>
      <c r="H7052"/>
      <c r="I7052" s="8"/>
      <c r="J7052" s="425"/>
      <c r="K7052"/>
      <c r="L7052"/>
      <c r="M7052"/>
      <c r="N7052"/>
      <c r="O7052"/>
      <c r="P7052"/>
      <c r="Q7052"/>
      <c r="R7052"/>
      <c r="S7052"/>
      <c r="T7052"/>
      <c r="U7052"/>
    </row>
    <row r="7053" spans="1:21" ht="15.75" customHeight="1">
      <c r="A7053"/>
      <c r="B7053"/>
      <c r="C7053"/>
      <c r="D7053"/>
      <c r="E7053"/>
      <c r="F7053"/>
      <c r="G7053"/>
      <c r="H7053"/>
      <c r="I7053" s="8"/>
      <c r="J7053" s="425"/>
      <c r="K7053"/>
      <c r="L7053"/>
      <c r="M7053"/>
      <c r="N7053"/>
      <c r="O7053"/>
      <c r="P7053"/>
      <c r="Q7053"/>
      <c r="R7053"/>
      <c r="S7053"/>
      <c r="T7053"/>
      <c r="U7053"/>
    </row>
    <row r="7054" spans="1:21" ht="15.75" customHeight="1">
      <c r="A7054"/>
      <c r="B7054"/>
      <c r="C7054"/>
      <c r="D7054"/>
      <c r="E7054"/>
      <c r="F7054"/>
      <c r="G7054"/>
      <c r="H7054"/>
      <c r="I7054" s="8"/>
      <c r="J7054" s="425"/>
      <c r="K7054"/>
      <c r="L7054"/>
      <c r="M7054"/>
      <c r="N7054"/>
      <c r="O7054"/>
      <c r="P7054"/>
      <c r="Q7054"/>
      <c r="R7054"/>
      <c r="S7054"/>
      <c r="T7054"/>
      <c r="U7054"/>
    </row>
    <row r="7055" spans="1:21" ht="15.75" customHeight="1">
      <c r="A7055"/>
      <c r="B7055"/>
      <c r="C7055"/>
      <c r="D7055"/>
      <c r="E7055"/>
      <c r="F7055"/>
      <c r="G7055"/>
      <c r="H7055"/>
      <c r="I7055" s="8"/>
      <c r="J7055" s="425"/>
      <c r="K7055"/>
      <c r="L7055"/>
      <c r="M7055"/>
      <c r="N7055"/>
      <c r="O7055"/>
      <c r="P7055"/>
      <c r="Q7055"/>
      <c r="R7055"/>
      <c r="S7055"/>
      <c r="T7055"/>
      <c r="U7055"/>
    </row>
    <row r="7056" spans="1:21" ht="15.75" customHeight="1">
      <c r="A7056"/>
      <c r="B7056"/>
      <c r="C7056"/>
      <c r="D7056"/>
      <c r="E7056"/>
      <c r="F7056"/>
      <c r="G7056"/>
      <c r="H7056"/>
      <c r="I7056" s="8"/>
      <c r="J7056" s="425"/>
      <c r="K7056"/>
      <c r="L7056"/>
      <c r="M7056"/>
      <c r="N7056"/>
      <c r="O7056"/>
      <c r="P7056"/>
      <c r="Q7056"/>
      <c r="R7056"/>
      <c r="S7056"/>
      <c r="T7056"/>
      <c r="U7056"/>
    </row>
    <row r="7057" spans="1:21" ht="15.75" customHeight="1">
      <c r="A7057"/>
      <c r="B7057"/>
      <c r="C7057"/>
      <c r="D7057"/>
      <c r="E7057"/>
      <c r="F7057"/>
      <c r="G7057"/>
      <c r="H7057"/>
      <c r="I7057" s="8"/>
      <c r="J7057" s="425"/>
      <c r="K7057"/>
      <c r="L7057"/>
      <c r="M7057"/>
      <c r="N7057"/>
      <c r="O7057"/>
      <c r="P7057"/>
      <c r="Q7057"/>
      <c r="R7057"/>
      <c r="S7057"/>
      <c r="T7057"/>
      <c r="U7057"/>
    </row>
    <row r="7058" spans="1:21" ht="15.75" customHeight="1">
      <c r="A7058"/>
      <c r="B7058"/>
      <c r="C7058"/>
      <c r="D7058"/>
      <c r="E7058"/>
      <c r="F7058"/>
      <c r="G7058"/>
      <c r="H7058"/>
      <c r="I7058" s="8"/>
      <c r="J7058" s="425"/>
      <c r="K7058"/>
      <c r="L7058"/>
      <c r="M7058"/>
      <c r="N7058"/>
      <c r="O7058"/>
      <c r="P7058"/>
      <c r="Q7058"/>
      <c r="R7058"/>
      <c r="S7058"/>
      <c r="T7058"/>
      <c r="U7058"/>
    </row>
    <row r="7059" spans="1:21" ht="15.75" customHeight="1">
      <c r="A7059"/>
      <c r="B7059"/>
      <c r="C7059"/>
      <c r="D7059"/>
      <c r="E7059"/>
      <c r="F7059"/>
      <c r="G7059"/>
      <c r="H7059"/>
      <c r="I7059" s="8"/>
      <c r="J7059" s="425"/>
      <c r="K7059"/>
      <c r="L7059"/>
      <c r="M7059"/>
      <c r="N7059"/>
      <c r="O7059"/>
      <c r="P7059"/>
      <c r="Q7059"/>
      <c r="R7059"/>
      <c r="S7059"/>
      <c r="T7059"/>
      <c r="U7059"/>
    </row>
    <row r="7060" spans="1:21" ht="15.75" customHeight="1">
      <c r="A7060"/>
      <c r="B7060"/>
      <c r="C7060"/>
      <c r="D7060"/>
      <c r="E7060"/>
      <c r="F7060"/>
      <c r="G7060"/>
      <c r="H7060"/>
      <c r="I7060" s="8"/>
      <c r="J7060" s="425"/>
      <c r="K7060"/>
      <c r="L7060"/>
      <c r="M7060"/>
      <c r="N7060"/>
      <c r="O7060"/>
      <c r="P7060"/>
      <c r="Q7060"/>
      <c r="R7060"/>
      <c r="S7060"/>
      <c r="T7060"/>
      <c r="U7060"/>
    </row>
    <row r="7061" spans="1:21" ht="15.75" customHeight="1">
      <c r="A7061"/>
      <c r="B7061"/>
      <c r="C7061"/>
      <c r="D7061"/>
      <c r="E7061"/>
      <c r="F7061"/>
      <c r="G7061"/>
      <c r="H7061"/>
      <c r="I7061" s="8"/>
      <c r="J7061" s="425"/>
      <c r="K7061"/>
      <c r="L7061"/>
      <c r="M7061"/>
      <c r="N7061"/>
      <c r="O7061"/>
      <c r="P7061"/>
      <c r="Q7061"/>
      <c r="R7061"/>
      <c r="S7061"/>
      <c r="T7061"/>
      <c r="U7061"/>
    </row>
    <row r="7062" spans="1:21" ht="15.75" customHeight="1">
      <c r="A7062"/>
      <c r="B7062"/>
      <c r="C7062"/>
      <c r="D7062"/>
      <c r="E7062"/>
      <c r="F7062"/>
      <c r="G7062"/>
      <c r="H7062"/>
      <c r="I7062" s="8"/>
      <c r="J7062" s="425"/>
      <c r="K7062"/>
      <c r="L7062"/>
      <c r="M7062"/>
      <c r="N7062"/>
      <c r="O7062"/>
      <c r="P7062"/>
      <c r="Q7062"/>
      <c r="R7062"/>
      <c r="S7062"/>
      <c r="T7062"/>
      <c r="U7062"/>
    </row>
    <row r="7063" spans="1:21" ht="15.75" customHeight="1">
      <c r="A7063"/>
      <c r="B7063"/>
      <c r="C7063"/>
      <c r="D7063"/>
      <c r="E7063"/>
      <c r="F7063"/>
      <c r="G7063"/>
      <c r="H7063"/>
      <c r="I7063" s="8"/>
      <c r="J7063" s="425"/>
      <c r="K7063"/>
      <c r="L7063"/>
      <c r="M7063"/>
      <c r="N7063"/>
      <c r="O7063"/>
      <c r="P7063"/>
      <c r="Q7063"/>
      <c r="R7063"/>
      <c r="S7063"/>
      <c r="T7063"/>
      <c r="U7063"/>
    </row>
    <row r="7064" spans="1:21" ht="15.75" customHeight="1">
      <c r="A7064"/>
      <c r="B7064"/>
      <c r="C7064"/>
      <c r="D7064"/>
      <c r="E7064"/>
      <c r="F7064"/>
      <c r="G7064"/>
      <c r="H7064"/>
      <c r="I7064" s="8"/>
      <c r="J7064" s="425"/>
      <c r="K7064"/>
      <c r="L7064"/>
      <c r="M7064"/>
      <c r="N7064"/>
      <c r="O7064"/>
      <c r="P7064"/>
      <c r="Q7064"/>
      <c r="R7064"/>
      <c r="S7064"/>
      <c r="T7064"/>
      <c r="U7064"/>
    </row>
    <row r="7065" spans="1:21" ht="15.75" customHeight="1">
      <c r="A7065"/>
      <c r="B7065"/>
      <c r="C7065"/>
      <c r="D7065"/>
      <c r="E7065"/>
      <c r="F7065"/>
      <c r="G7065"/>
      <c r="H7065"/>
      <c r="I7065" s="8"/>
      <c r="J7065" s="425"/>
      <c r="K7065"/>
      <c r="L7065"/>
      <c r="M7065"/>
      <c r="N7065"/>
      <c r="O7065"/>
      <c r="P7065"/>
      <c r="Q7065"/>
      <c r="R7065"/>
      <c r="S7065"/>
      <c r="T7065"/>
      <c r="U7065"/>
    </row>
    <row r="7066" spans="1:21" ht="15.75" customHeight="1">
      <c r="A7066"/>
      <c r="B7066"/>
      <c r="C7066"/>
      <c r="D7066"/>
      <c r="E7066"/>
      <c r="F7066"/>
      <c r="G7066"/>
      <c r="H7066"/>
      <c r="I7066" s="8"/>
      <c r="J7066" s="425"/>
      <c r="K7066"/>
      <c r="L7066"/>
      <c r="M7066"/>
      <c r="N7066"/>
      <c r="O7066"/>
      <c r="P7066"/>
      <c r="Q7066"/>
      <c r="R7066"/>
      <c r="S7066"/>
      <c r="T7066"/>
      <c r="U7066"/>
    </row>
    <row r="7067" spans="1:21" ht="15.75" customHeight="1">
      <c r="A7067"/>
      <c r="B7067"/>
      <c r="C7067"/>
      <c r="D7067"/>
      <c r="E7067"/>
      <c r="F7067"/>
      <c r="G7067"/>
      <c r="H7067"/>
      <c r="I7067" s="8"/>
      <c r="J7067" s="425"/>
      <c r="K7067"/>
      <c r="L7067"/>
      <c r="M7067"/>
      <c r="N7067"/>
      <c r="O7067"/>
      <c r="P7067"/>
      <c r="Q7067"/>
      <c r="R7067"/>
      <c r="S7067"/>
      <c r="T7067"/>
      <c r="U7067"/>
    </row>
    <row r="7068" spans="1:21" ht="15.75" customHeight="1">
      <c r="A7068"/>
      <c r="B7068"/>
      <c r="C7068"/>
      <c r="D7068"/>
      <c r="E7068"/>
      <c r="F7068"/>
      <c r="G7068"/>
      <c r="H7068"/>
      <c r="I7068" s="8"/>
      <c r="J7068" s="425"/>
      <c r="K7068"/>
      <c r="L7068"/>
      <c r="M7068"/>
      <c r="N7068"/>
      <c r="O7068"/>
      <c r="P7068"/>
      <c r="Q7068"/>
      <c r="R7068"/>
      <c r="S7068"/>
      <c r="T7068"/>
      <c r="U7068"/>
    </row>
    <row r="7069" spans="1:21" ht="15.75" customHeight="1">
      <c r="A7069"/>
      <c r="B7069"/>
      <c r="C7069"/>
      <c r="D7069"/>
      <c r="E7069"/>
      <c r="F7069"/>
      <c r="G7069"/>
      <c r="H7069"/>
      <c r="I7069" s="8"/>
      <c r="J7069" s="425"/>
      <c r="K7069"/>
      <c r="L7069"/>
      <c r="M7069"/>
      <c r="N7069"/>
      <c r="O7069"/>
      <c r="P7069"/>
      <c r="Q7069"/>
      <c r="R7069"/>
      <c r="S7069"/>
      <c r="T7069"/>
      <c r="U7069"/>
    </row>
    <row r="7070" spans="1:21" ht="15.75" customHeight="1">
      <c r="A7070"/>
      <c r="B7070"/>
      <c r="C7070"/>
      <c r="D7070"/>
      <c r="E7070"/>
      <c r="F7070"/>
      <c r="G7070"/>
      <c r="H7070"/>
      <c r="I7070" s="8"/>
      <c r="J7070" s="425"/>
      <c r="K7070"/>
      <c r="L7070"/>
      <c r="M7070"/>
      <c r="N7070"/>
      <c r="O7070"/>
      <c r="P7070"/>
      <c r="Q7070"/>
      <c r="R7070"/>
      <c r="S7070"/>
      <c r="T7070"/>
      <c r="U7070"/>
    </row>
    <row r="7071" spans="1:21" ht="15.75" customHeight="1">
      <c r="A7071"/>
      <c r="B7071"/>
      <c r="C7071"/>
      <c r="D7071"/>
      <c r="E7071"/>
      <c r="F7071"/>
      <c r="G7071"/>
      <c r="H7071"/>
      <c r="I7071" s="8"/>
      <c r="J7071" s="425"/>
      <c r="K7071"/>
      <c r="L7071"/>
      <c r="M7071"/>
      <c r="N7071"/>
      <c r="O7071"/>
      <c r="P7071"/>
      <c r="Q7071"/>
      <c r="R7071"/>
      <c r="S7071"/>
      <c r="T7071"/>
      <c r="U7071"/>
    </row>
    <row r="7072" spans="1:21" ht="15.75" customHeight="1">
      <c r="A7072"/>
      <c r="B7072"/>
      <c r="C7072"/>
      <c r="D7072"/>
      <c r="E7072"/>
      <c r="F7072"/>
      <c r="G7072"/>
      <c r="H7072"/>
      <c r="I7072" s="8"/>
      <c r="J7072" s="425"/>
      <c r="K7072"/>
      <c r="L7072"/>
      <c r="M7072"/>
      <c r="N7072"/>
      <c r="O7072"/>
      <c r="P7072"/>
      <c r="Q7072"/>
      <c r="R7072"/>
      <c r="S7072"/>
      <c r="T7072"/>
      <c r="U7072"/>
    </row>
    <row r="7073" spans="1:21" ht="15.75" customHeight="1">
      <c r="A7073"/>
      <c r="B7073"/>
      <c r="C7073"/>
      <c r="D7073"/>
      <c r="E7073"/>
      <c r="F7073"/>
      <c r="G7073"/>
      <c r="H7073"/>
      <c r="I7073" s="8"/>
      <c r="J7073" s="425"/>
      <c r="K7073"/>
      <c r="L7073"/>
      <c r="M7073"/>
      <c r="N7073"/>
      <c r="O7073"/>
      <c r="P7073"/>
      <c r="Q7073"/>
      <c r="R7073"/>
      <c r="S7073"/>
      <c r="T7073"/>
      <c r="U7073"/>
    </row>
    <row r="7074" spans="1:21" ht="15.75" customHeight="1">
      <c r="A7074"/>
      <c r="B7074"/>
      <c r="C7074"/>
      <c r="D7074"/>
      <c r="E7074"/>
      <c r="F7074"/>
      <c r="G7074"/>
      <c r="H7074"/>
      <c r="I7074" s="8"/>
      <c r="J7074" s="425"/>
      <c r="K7074"/>
      <c r="L7074"/>
      <c r="M7074"/>
      <c r="N7074"/>
      <c r="O7074"/>
      <c r="P7074"/>
      <c r="Q7074"/>
      <c r="R7074"/>
      <c r="S7074"/>
      <c r="T7074"/>
      <c r="U7074"/>
    </row>
    <row r="7075" spans="1:21" ht="15.75" customHeight="1">
      <c r="A7075"/>
      <c r="B7075"/>
      <c r="C7075"/>
      <c r="D7075"/>
      <c r="E7075"/>
      <c r="F7075"/>
      <c r="G7075"/>
      <c r="H7075"/>
      <c r="I7075" s="8"/>
      <c r="J7075" s="425"/>
      <c r="K7075"/>
      <c r="L7075"/>
      <c r="M7075"/>
      <c r="N7075"/>
      <c r="O7075"/>
      <c r="P7075"/>
      <c r="Q7075"/>
      <c r="R7075"/>
      <c r="S7075"/>
      <c r="T7075"/>
      <c r="U7075"/>
    </row>
    <row r="7076" spans="1:21" ht="15.75" customHeight="1">
      <c r="A7076"/>
      <c r="B7076"/>
      <c r="C7076"/>
      <c r="D7076"/>
      <c r="E7076"/>
      <c r="F7076"/>
      <c r="G7076"/>
      <c r="H7076"/>
      <c r="I7076" s="8"/>
      <c r="J7076" s="425"/>
      <c r="K7076"/>
      <c r="L7076"/>
      <c r="M7076"/>
      <c r="N7076"/>
      <c r="O7076"/>
      <c r="P7076"/>
      <c r="Q7076"/>
      <c r="R7076"/>
      <c r="S7076"/>
      <c r="T7076"/>
      <c r="U7076"/>
    </row>
    <row r="7077" spans="1:21" ht="15.75" customHeight="1">
      <c r="A7077"/>
      <c r="B7077"/>
      <c r="C7077"/>
      <c r="D7077"/>
      <c r="E7077"/>
      <c r="F7077"/>
      <c r="G7077"/>
      <c r="H7077"/>
      <c r="I7077" s="8"/>
      <c r="J7077" s="425"/>
      <c r="K7077"/>
      <c r="L7077"/>
      <c r="M7077"/>
      <c r="N7077"/>
      <c r="O7077"/>
      <c r="P7077"/>
      <c r="Q7077"/>
      <c r="R7077"/>
      <c r="S7077"/>
      <c r="T7077"/>
      <c r="U7077"/>
    </row>
    <row r="7078" spans="1:21" ht="15.75" customHeight="1">
      <c r="A7078"/>
      <c r="B7078"/>
      <c r="C7078"/>
      <c r="D7078"/>
      <c r="E7078"/>
      <c r="F7078"/>
      <c r="G7078"/>
      <c r="H7078"/>
      <c r="I7078" s="8"/>
      <c r="J7078" s="425"/>
      <c r="K7078"/>
      <c r="L7078"/>
      <c r="M7078"/>
      <c r="N7078"/>
      <c r="O7078"/>
      <c r="P7078"/>
      <c r="Q7078"/>
      <c r="R7078"/>
      <c r="S7078"/>
      <c r="T7078"/>
      <c r="U7078"/>
    </row>
    <row r="7079" spans="1:21" ht="15.75" customHeight="1">
      <c r="A7079"/>
      <c r="B7079"/>
      <c r="C7079"/>
      <c r="D7079"/>
      <c r="E7079"/>
      <c r="F7079"/>
      <c r="G7079"/>
      <c r="H7079"/>
      <c r="I7079" s="8"/>
      <c r="J7079" s="425"/>
      <c r="K7079"/>
      <c r="L7079"/>
      <c r="M7079"/>
      <c r="N7079"/>
      <c r="O7079"/>
      <c r="P7079"/>
      <c r="Q7079"/>
      <c r="R7079"/>
      <c r="S7079"/>
      <c r="T7079"/>
      <c r="U7079"/>
    </row>
    <row r="7080" spans="1:21" ht="15.75" customHeight="1">
      <c r="A7080"/>
      <c r="B7080"/>
      <c r="C7080"/>
      <c r="D7080"/>
      <c r="E7080"/>
      <c r="F7080"/>
      <c r="G7080"/>
      <c r="H7080"/>
      <c r="I7080" s="8"/>
      <c r="J7080" s="425"/>
      <c r="K7080"/>
      <c r="L7080"/>
      <c r="M7080"/>
      <c r="N7080"/>
      <c r="O7080"/>
      <c r="P7080"/>
      <c r="Q7080"/>
      <c r="R7080"/>
      <c r="S7080"/>
      <c r="T7080"/>
      <c r="U7080"/>
    </row>
    <row r="7081" spans="1:21" ht="15.75" customHeight="1">
      <c r="A7081"/>
      <c r="B7081"/>
      <c r="C7081"/>
      <c r="D7081"/>
      <c r="E7081"/>
      <c r="F7081"/>
      <c r="G7081"/>
      <c r="H7081"/>
      <c r="I7081" s="8"/>
      <c r="J7081" s="425"/>
      <c r="K7081"/>
      <c r="L7081"/>
      <c r="M7081"/>
      <c r="N7081"/>
      <c r="O7081"/>
      <c r="P7081"/>
      <c r="Q7081"/>
      <c r="R7081"/>
      <c r="S7081"/>
      <c r="T7081"/>
      <c r="U7081"/>
    </row>
    <row r="7082" spans="1:21" ht="15.75" customHeight="1">
      <c r="A7082"/>
      <c r="B7082"/>
      <c r="C7082"/>
      <c r="D7082"/>
      <c r="E7082"/>
      <c r="F7082"/>
      <c r="G7082"/>
      <c r="H7082"/>
      <c r="I7082" s="8"/>
      <c r="J7082" s="425"/>
      <c r="K7082"/>
      <c r="L7082"/>
      <c r="M7082"/>
      <c r="N7082"/>
      <c r="O7082"/>
      <c r="P7082"/>
      <c r="Q7082"/>
      <c r="R7082"/>
      <c r="S7082"/>
      <c r="T7082"/>
      <c r="U7082"/>
    </row>
    <row r="7083" spans="1:21" ht="15.75" customHeight="1">
      <c r="A7083"/>
      <c r="B7083"/>
      <c r="C7083"/>
      <c r="D7083"/>
      <c r="E7083"/>
      <c r="F7083"/>
      <c r="G7083"/>
      <c r="H7083"/>
      <c r="I7083" s="8"/>
      <c r="J7083" s="425"/>
      <c r="K7083"/>
      <c r="L7083"/>
      <c r="M7083"/>
      <c r="N7083"/>
      <c r="O7083"/>
      <c r="P7083"/>
      <c r="Q7083"/>
      <c r="R7083"/>
      <c r="S7083"/>
      <c r="T7083"/>
      <c r="U7083"/>
    </row>
    <row r="7084" spans="1:21" ht="15.75" customHeight="1">
      <c r="A7084"/>
      <c r="B7084"/>
      <c r="C7084"/>
      <c r="D7084"/>
      <c r="E7084"/>
      <c r="F7084"/>
      <c r="G7084"/>
      <c r="H7084"/>
      <c r="I7084" s="8"/>
      <c r="J7084" s="425"/>
      <c r="K7084"/>
      <c r="L7084"/>
      <c r="M7084"/>
      <c r="N7084"/>
      <c r="O7084"/>
      <c r="P7084"/>
      <c r="Q7084"/>
      <c r="R7084"/>
      <c r="S7084"/>
      <c r="T7084"/>
      <c r="U7084"/>
    </row>
    <row r="7085" spans="1:21" ht="15.75" customHeight="1">
      <c r="A7085"/>
      <c r="B7085"/>
      <c r="C7085"/>
      <c r="D7085"/>
      <c r="E7085"/>
      <c r="F7085"/>
      <c r="G7085"/>
      <c r="H7085"/>
      <c r="I7085" s="8"/>
      <c r="J7085" s="425"/>
      <c r="K7085"/>
      <c r="L7085"/>
      <c r="M7085"/>
      <c r="N7085"/>
      <c r="O7085"/>
      <c r="P7085"/>
      <c r="Q7085"/>
      <c r="R7085"/>
      <c r="S7085"/>
      <c r="T7085"/>
      <c r="U7085"/>
    </row>
    <row r="7086" spans="1:21" ht="15.75" customHeight="1">
      <c r="A7086"/>
      <c r="B7086"/>
      <c r="C7086"/>
      <c r="D7086"/>
      <c r="E7086"/>
      <c r="F7086"/>
      <c r="G7086"/>
      <c r="H7086"/>
      <c r="I7086" s="8"/>
      <c r="J7086" s="425"/>
      <c r="K7086"/>
      <c r="L7086"/>
      <c r="M7086"/>
      <c r="N7086"/>
      <c r="O7086"/>
      <c r="P7086"/>
      <c r="Q7086"/>
      <c r="R7086"/>
      <c r="S7086"/>
      <c r="T7086"/>
      <c r="U7086"/>
    </row>
    <row r="7087" spans="1:21" ht="15.75" customHeight="1">
      <c r="A7087"/>
      <c r="B7087"/>
      <c r="C7087"/>
      <c r="D7087"/>
      <c r="E7087"/>
      <c r="F7087"/>
      <c r="G7087"/>
      <c r="H7087"/>
      <c r="I7087" s="8"/>
      <c r="J7087" s="425"/>
      <c r="K7087"/>
      <c r="L7087"/>
      <c r="M7087"/>
      <c r="N7087"/>
      <c r="O7087"/>
      <c r="P7087"/>
      <c r="Q7087"/>
      <c r="R7087"/>
      <c r="S7087"/>
      <c r="T7087"/>
      <c r="U7087"/>
    </row>
    <row r="7088" spans="1:21" ht="15.75" customHeight="1">
      <c r="A7088"/>
      <c r="B7088"/>
      <c r="C7088"/>
      <c r="D7088"/>
      <c r="E7088"/>
      <c r="F7088"/>
      <c r="G7088"/>
      <c r="H7088"/>
      <c r="I7088" s="8"/>
      <c r="J7088" s="425"/>
      <c r="K7088"/>
      <c r="L7088"/>
      <c r="M7088"/>
      <c r="N7088"/>
      <c r="O7088"/>
      <c r="P7088"/>
      <c r="Q7088"/>
      <c r="R7088"/>
      <c r="S7088"/>
      <c r="T7088"/>
      <c r="U7088"/>
    </row>
    <row r="7089" spans="1:21" ht="15.75" customHeight="1">
      <c r="A7089"/>
      <c r="B7089"/>
      <c r="C7089"/>
      <c r="D7089"/>
      <c r="E7089"/>
      <c r="F7089"/>
      <c r="G7089"/>
      <c r="H7089"/>
      <c r="I7089" s="8"/>
      <c r="J7089" s="425"/>
      <c r="K7089"/>
      <c r="L7089"/>
      <c r="M7089"/>
      <c r="N7089"/>
      <c r="O7089"/>
      <c r="P7089"/>
      <c r="Q7089"/>
      <c r="R7089"/>
      <c r="S7089"/>
      <c r="T7089"/>
      <c r="U7089"/>
    </row>
    <row r="7090" spans="1:21" ht="15.75" customHeight="1">
      <c r="A7090"/>
      <c r="B7090"/>
      <c r="C7090"/>
      <c r="D7090"/>
      <c r="E7090"/>
      <c r="F7090"/>
      <c r="G7090"/>
      <c r="H7090"/>
      <c r="I7090" s="8"/>
      <c r="J7090" s="425"/>
      <c r="K7090"/>
      <c r="L7090"/>
      <c r="M7090"/>
      <c r="N7090"/>
      <c r="O7090"/>
      <c r="P7090"/>
      <c r="Q7090"/>
      <c r="R7090"/>
      <c r="S7090"/>
      <c r="T7090"/>
      <c r="U7090"/>
    </row>
    <row r="7091" spans="1:21" ht="15.75" customHeight="1">
      <c r="A7091"/>
      <c r="B7091"/>
      <c r="C7091"/>
      <c r="D7091"/>
      <c r="E7091"/>
      <c r="F7091"/>
      <c r="G7091"/>
      <c r="H7091"/>
      <c r="I7091" s="8"/>
      <c r="J7091" s="425"/>
      <c r="K7091"/>
      <c r="L7091"/>
      <c r="M7091"/>
      <c r="N7091"/>
      <c r="O7091"/>
      <c r="P7091"/>
      <c r="Q7091"/>
      <c r="R7091"/>
      <c r="S7091"/>
      <c r="T7091"/>
      <c r="U7091"/>
    </row>
    <row r="7092" spans="1:21" ht="15.75" customHeight="1">
      <c r="A7092"/>
      <c r="B7092"/>
      <c r="C7092"/>
      <c r="D7092"/>
      <c r="E7092"/>
      <c r="F7092"/>
      <c r="G7092"/>
      <c r="H7092"/>
      <c r="I7092" s="8"/>
      <c r="J7092" s="425"/>
      <c r="K7092"/>
      <c r="L7092"/>
      <c r="M7092"/>
      <c r="N7092"/>
      <c r="O7092"/>
      <c r="P7092"/>
      <c r="Q7092"/>
      <c r="R7092"/>
      <c r="S7092"/>
      <c r="T7092"/>
      <c r="U7092"/>
    </row>
    <row r="7093" spans="1:21" ht="15.75" customHeight="1">
      <c r="A7093"/>
      <c r="B7093"/>
      <c r="C7093"/>
      <c r="D7093"/>
      <c r="E7093"/>
      <c r="F7093"/>
      <c r="G7093"/>
      <c r="H7093"/>
      <c r="I7093" s="8"/>
      <c r="J7093" s="425"/>
      <c r="K7093"/>
      <c r="L7093"/>
      <c r="M7093"/>
      <c r="N7093"/>
      <c r="O7093"/>
      <c r="P7093"/>
      <c r="Q7093"/>
      <c r="R7093"/>
      <c r="S7093"/>
      <c r="T7093"/>
      <c r="U7093"/>
    </row>
    <row r="7094" spans="1:21" ht="15.75" customHeight="1">
      <c r="A7094"/>
      <c r="B7094"/>
      <c r="C7094"/>
      <c r="D7094"/>
      <c r="E7094"/>
      <c r="F7094"/>
      <c r="G7094"/>
      <c r="H7094"/>
      <c r="I7094" s="8"/>
      <c r="J7094" s="425"/>
      <c r="K7094"/>
      <c r="L7094"/>
      <c r="M7094"/>
      <c r="N7094"/>
      <c r="O7094"/>
      <c r="P7094"/>
      <c r="Q7094"/>
      <c r="R7094"/>
      <c r="S7094"/>
      <c r="T7094"/>
      <c r="U7094"/>
    </row>
    <row r="7095" spans="1:21" ht="15.75" customHeight="1">
      <c r="A7095"/>
      <c r="B7095"/>
      <c r="C7095"/>
      <c r="D7095"/>
      <c r="E7095"/>
      <c r="F7095"/>
      <c r="G7095"/>
      <c r="H7095"/>
      <c r="I7095" s="8"/>
      <c r="J7095" s="425"/>
      <c r="K7095"/>
      <c r="L7095"/>
      <c r="M7095"/>
      <c r="N7095"/>
      <c r="O7095"/>
      <c r="P7095"/>
      <c r="Q7095"/>
      <c r="R7095"/>
      <c r="S7095"/>
      <c r="T7095"/>
      <c r="U7095"/>
    </row>
    <row r="7096" spans="1:21" ht="15.75" customHeight="1">
      <c r="A7096"/>
      <c r="B7096"/>
      <c r="C7096"/>
      <c r="D7096"/>
      <c r="E7096"/>
      <c r="F7096"/>
      <c r="G7096"/>
      <c r="H7096"/>
      <c r="I7096" s="8"/>
      <c r="J7096" s="425"/>
      <c r="K7096"/>
      <c r="L7096"/>
      <c r="M7096"/>
      <c r="N7096"/>
      <c r="O7096"/>
      <c r="P7096"/>
      <c r="Q7096"/>
      <c r="R7096"/>
      <c r="S7096"/>
      <c r="T7096"/>
      <c r="U7096"/>
    </row>
    <row r="7097" spans="1:21" ht="15.75" customHeight="1">
      <c r="A7097"/>
      <c r="B7097"/>
      <c r="C7097"/>
      <c r="D7097"/>
      <c r="E7097"/>
      <c r="F7097"/>
      <c r="G7097"/>
      <c r="H7097"/>
      <c r="I7097" s="8"/>
      <c r="J7097" s="425"/>
      <c r="K7097"/>
      <c r="L7097"/>
      <c r="M7097"/>
      <c r="N7097"/>
      <c r="O7097"/>
      <c r="P7097"/>
      <c r="Q7097"/>
      <c r="R7097"/>
      <c r="S7097"/>
      <c r="T7097"/>
      <c r="U7097"/>
    </row>
    <row r="7098" spans="1:21" ht="15.75" customHeight="1">
      <c r="A7098"/>
      <c r="B7098"/>
      <c r="C7098"/>
      <c r="D7098"/>
      <c r="E7098"/>
      <c r="F7098"/>
      <c r="G7098"/>
      <c r="H7098"/>
      <c r="I7098" s="8"/>
      <c r="J7098" s="425"/>
      <c r="K7098"/>
      <c r="L7098"/>
      <c r="M7098"/>
      <c r="N7098"/>
      <c r="O7098"/>
      <c r="P7098"/>
      <c r="Q7098"/>
      <c r="R7098"/>
      <c r="S7098"/>
      <c r="T7098"/>
      <c r="U7098"/>
    </row>
    <row r="7099" spans="1:21" ht="15.75" customHeight="1">
      <c r="A7099"/>
      <c r="B7099"/>
      <c r="C7099"/>
      <c r="D7099"/>
      <c r="E7099"/>
      <c r="F7099"/>
      <c r="G7099"/>
      <c r="H7099"/>
      <c r="I7099" s="8"/>
      <c r="J7099" s="425"/>
      <c r="K7099"/>
      <c r="L7099"/>
      <c r="M7099"/>
      <c r="N7099"/>
      <c r="O7099"/>
      <c r="P7099"/>
      <c r="Q7099"/>
      <c r="R7099"/>
      <c r="S7099"/>
      <c r="T7099"/>
      <c r="U7099"/>
    </row>
    <row r="7100" spans="1:21" ht="15.75" customHeight="1">
      <c r="A7100"/>
      <c r="B7100"/>
      <c r="C7100"/>
      <c r="D7100"/>
      <c r="E7100"/>
      <c r="F7100"/>
      <c r="G7100"/>
      <c r="H7100"/>
      <c r="I7100" s="8"/>
      <c r="J7100" s="425"/>
      <c r="K7100"/>
      <c r="L7100"/>
      <c r="M7100"/>
      <c r="N7100"/>
      <c r="O7100"/>
      <c r="P7100"/>
      <c r="Q7100"/>
      <c r="R7100"/>
      <c r="S7100"/>
      <c r="T7100"/>
      <c r="U7100"/>
    </row>
    <row r="7101" spans="1:21" ht="15.75" customHeight="1">
      <c r="A7101"/>
      <c r="B7101"/>
      <c r="C7101"/>
      <c r="D7101"/>
      <c r="E7101"/>
      <c r="F7101"/>
      <c r="G7101"/>
      <c r="H7101"/>
      <c r="I7101" s="8"/>
      <c r="J7101" s="425"/>
      <c r="K7101"/>
      <c r="L7101"/>
      <c r="M7101"/>
      <c r="N7101"/>
      <c r="O7101"/>
      <c r="P7101"/>
      <c r="Q7101"/>
      <c r="R7101"/>
      <c r="S7101"/>
      <c r="T7101"/>
      <c r="U7101"/>
    </row>
    <row r="7102" spans="1:21" ht="15.75" customHeight="1">
      <c r="A7102"/>
      <c r="B7102"/>
      <c r="C7102"/>
      <c r="D7102"/>
      <c r="E7102"/>
      <c r="F7102"/>
      <c r="G7102"/>
      <c r="H7102"/>
      <c r="I7102" s="8"/>
      <c r="J7102" s="425"/>
      <c r="K7102"/>
      <c r="L7102"/>
      <c r="M7102"/>
      <c r="N7102"/>
      <c r="O7102"/>
      <c r="P7102"/>
      <c r="Q7102"/>
      <c r="R7102"/>
      <c r="S7102"/>
      <c r="T7102"/>
      <c r="U7102"/>
    </row>
    <row r="7103" spans="1:21" ht="15.75" customHeight="1">
      <c r="A7103"/>
      <c r="B7103"/>
      <c r="C7103"/>
      <c r="D7103"/>
      <c r="E7103"/>
      <c r="F7103"/>
      <c r="G7103"/>
      <c r="H7103"/>
      <c r="I7103" s="8"/>
      <c r="J7103" s="425"/>
      <c r="K7103"/>
      <c r="L7103"/>
      <c r="M7103"/>
      <c r="N7103"/>
      <c r="O7103"/>
      <c r="P7103"/>
      <c r="Q7103"/>
      <c r="R7103"/>
      <c r="S7103"/>
      <c r="T7103"/>
      <c r="U7103"/>
    </row>
    <row r="7104" spans="1:21" ht="15.75" customHeight="1">
      <c r="A7104"/>
      <c r="B7104"/>
      <c r="C7104"/>
      <c r="D7104"/>
      <c r="E7104"/>
      <c r="F7104"/>
      <c r="G7104"/>
      <c r="H7104"/>
      <c r="I7104" s="8"/>
      <c r="J7104" s="425"/>
      <c r="K7104"/>
      <c r="L7104"/>
      <c r="M7104"/>
      <c r="N7104"/>
      <c r="O7104"/>
      <c r="P7104"/>
      <c r="Q7104"/>
      <c r="R7104"/>
      <c r="S7104"/>
      <c r="T7104"/>
      <c r="U7104"/>
    </row>
    <row r="7105" spans="1:21" ht="15.75" customHeight="1">
      <c r="A7105"/>
      <c r="B7105"/>
      <c r="C7105"/>
      <c r="D7105"/>
      <c r="E7105"/>
      <c r="F7105"/>
      <c r="G7105"/>
      <c r="H7105"/>
      <c r="I7105" s="8"/>
      <c r="J7105" s="425"/>
      <c r="K7105"/>
      <c r="L7105"/>
      <c r="M7105"/>
      <c r="N7105"/>
      <c r="O7105"/>
      <c r="P7105"/>
      <c r="Q7105"/>
      <c r="R7105"/>
      <c r="S7105"/>
      <c r="T7105"/>
      <c r="U7105"/>
    </row>
    <row r="7106" spans="1:21" ht="15.75" customHeight="1">
      <c r="A7106"/>
      <c r="B7106"/>
      <c r="C7106"/>
      <c r="D7106"/>
      <c r="E7106"/>
      <c r="F7106"/>
      <c r="G7106"/>
      <c r="H7106"/>
      <c r="I7106" s="8"/>
      <c r="J7106" s="425"/>
      <c r="K7106"/>
      <c r="L7106"/>
      <c r="M7106"/>
      <c r="N7106"/>
      <c r="O7106"/>
      <c r="P7106"/>
      <c r="Q7106"/>
      <c r="R7106"/>
      <c r="S7106"/>
      <c r="T7106"/>
      <c r="U7106"/>
    </row>
    <row r="7107" spans="1:21" ht="15.75" customHeight="1">
      <c r="A7107"/>
      <c r="B7107"/>
      <c r="C7107"/>
      <c r="D7107"/>
      <c r="E7107"/>
      <c r="F7107"/>
      <c r="G7107"/>
      <c r="H7107"/>
      <c r="I7107" s="8"/>
      <c r="J7107" s="425"/>
      <c r="K7107"/>
      <c r="L7107"/>
      <c r="M7107"/>
      <c r="N7107"/>
      <c r="O7107"/>
      <c r="P7107"/>
      <c r="Q7107"/>
      <c r="R7107"/>
      <c r="S7107"/>
      <c r="T7107"/>
      <c r="U7107"/>
    </row>
    <row r="7108" spans="1:21" ht="15.75" customHeight="1">
      <c r="A7108"/>
      <c r="B7108"/>
      <c r="C7108"/>
      <c r="D7108"/>
      <c r="E7108"/>
      <c r="F7108"/>
      <c r="G7108"/>
      <c r="H7108"/>
      <c r="I7108" s="8"/>
      <c r="J7108" s="425"/>
      <c r="K7108"/>
      <c r="L7108"/>
      <c r="M7108"/>
      <c r="N7108"/>
      <c r="O7108"/>
      <c r="P7108"/>
      <c r="Q7108"/>
      <c r="R7108"/>
      <c r="S7108"/>
      <c r="T7108"/>
      <c r="U7108"/>
    </row>
    <row r="7109" spans="1:21" ht="15.75" customHeight="1">
      <c r="A7109"/>
      <c r="B7109"/>
      <c r="C7109"/>
      <c r="D7109"/>
      <c r="E7109"/>
      <c r="F7109"/>
      <c r="G7109"/>
      <c r="H7109"/>
      <c r="I7109" s="8"/>
      <c r="J7109" s="425"/>
      <c r="K7109"/>
      <c r="L7109"/>
      <c r="M7109"/>
      <c r="N7109"/>
      <c r="O7109"/>
      <c r="P7109"/>
      <c r="Q7109"/>
      <c r="R7109"/>
      <c r="S7109"/>
      <c r="T7109"/>
      <c r="U7109"/>
    </row>
    <row r="7110" spans="1:21" ht="15.75" customHeight="1">
      <c r="A7110"/>
      <c r="B7110"/>
      <c r="C7110"/>
      <c r="D7110"/>
      <c r="E7110"/>
      <c r="F7110"/>
      <c r="G7110"/>
      <c r="H7110"/>
      <c r="I7110" s="8"/>
      <c r="J7110" s="425"/>
      <c r="K7110"/>
      <c r="L7110"/>
      <c r="M7110"/>
      <c r="N7110"/>
      <c r="O7110"/>
      <c r="P7110"/>
      <c r="Q7110"/>
      <c r="R7110"/>
      <c r="S7110"/>
      <c r="T7110"/>
      <c r="U7110"/>
    </row>
    <row r="7111" spans="1:21" ht="15.75" customHeight="1">
      <c r="A7111"/>
      <c r="B7111"/>
      <c r="C7111"/>
      <c r="D7111"/>
      <c r="E7111"/>
      <c r="F7111"/>
      <c r="G7111"/>
      <c r="H7111"/>
      <c r="I7111" s="8"/>
      <c r="J7111" s="425"/>
      <c r="K7111"/>
      <c r="L7111"/>
      <c r="M7111"/>
      <c r="N7111"/>
      <c r="O7111"/>
      <c r="P7111"/>
      <c r="Q7111"/>
      <c r="R7111"/>
      <c r="S7111"/>
      <c r="T7111"/>
      <c r="U7111"/>
    </row>
    <row r="7112" spans="1:21" ht="15.75" customHeight="1">
      <c r="A7112"/>
      <c r="B7112"/>
      <c r="C7112"/>
      <c r="D7112"/>
      <c r="E7112"/>
      <c r="F7112"/>
      <c r="G7112"/>
      <c r="H7112"/>
      <c r="I7112" s="8"/>
      <c r="J7112" s="425"/>
      <c r="K7112"/>
      <c r="L7112"/>
      <c r="M7112"/>
      <c r="N7112"/>
      <c r="O7112"/>
      <c r="P7112"/>
      <c r="Q7112"/>
      <c r="R7112"/>
      <c r="S7112"/>
      <c r="T7112"/>
      <c r="U7112"/>
    </row>
    <row r="7113" spans="1:21" ht="15.75" customHeight="1">
      <c r="A7113"/>
      <c r="B7113"/>
      <c r="C7113"/>
      <c r="D7113"/>
      <c r="E7113"/>
      <c r="F7113"/>
      <c r="G7113"/>
      <c r="H7113"/>
      <c r="I7113" s="8"/>
      <c r="J7113" s="425"/>
      <c r="K7113"/>
      <c r="L7113"/>
      <c r="M7113"/>
      <c r="N7113"/>
      <c r="O7113"/>
      <c r="P7113"/>
      <c r="Q7113"/>
      <c r="R7113"/>
      <c r="S7113"/>
      <c r="T7113"/>
      <c r="U7113"/>
    </row>
    <row r="7114" spans="1:21" ht="15.75" customHeight="1">
      <c r="A7114"/>
      <c r="B7114"/>
      <c r="C7114"/>
      <c r="D7114"/>
      <c r="E7114"/>
      <c r="F7114"/>
      <c r="G7114"/>
      <c r="H7114"/>
      <c r="I7114" s="8"/>
      <c r="J7114" s="425"/>
      <c r="K7114"/>
      <c r="L7114"/>
      <c r="M7114"/>
      <c r="N7114"/>
      <c r="O7114"/>
      <c r="P7114"/>
      <c r="Q7114"/>
      <c r="R7114"/>
      <c r="S7114"/>
      <c r="T7114"/>
      <c r="U7114"/>
    </row>
    <row r="7115" spans="1:21" ht="15.75" customHeight="1">
      <c r="A7115"/>
      <c r="B7115"/>
      <c r="C7115"/>
      <c r="D7115"/>
      <c r="E7115"/>
      <c r="F7115"/>
      <c r="G7115"/>
      <c r="H7115"/>
      <c r="I7115" s="8"/>
      <c r="J7115" s="425"/>
      <c r="K7115"/>
      <c r="L7115"/>
      <c r="M7115"/>
      <c r="N7115"/>
      <c r="O7115"/>
      <c r="P7115"/>
      <c r="Q7115"/>
      <c r="R7115"/>
      <c r="S7115"/>
      <c r="T7115"/>
      <c r="U7115"/>
    </row>
    <row r="7116" spans="1:21" ht="15.75" customHeight="1">
      <c r="A7116"/>
      <c r="B7116"/>
      <c r="C7116"/>
      <c r="D7116"/>
      <c r="E7116"/>
      <c r="F7116"/>
      <c r="G7116"/>
      <c r="H7116"/>
      <c r="I7116" s="8"/>
      <c r="J7116" s="425"/>
      <c r="K7116"/>
      <c r="L7116"/>
      <c r="M7116"/>
      <c r="N7116"/>
      <c r="O7116"/>
      <c r="P7116"/>
      <c r="Q7116"/>
      <c r="R7116"/>
      <c r="S7116"/>
      <c r="T7116"/>
      <c r="U7116"/>
    </row>
    <row r="7117" spans="1:21" ht="15.75" customHeight="1">
      <c r="A7117"/>
      <c r="B7117"/>
      <c r="C7117"/>
      <c r="D7117"/>
      <c r="E7117"/>
      <c r="F7117"/>
      <c r="G7117"/>
      <c r="H7117"/>
      <c r="I7117" s="8"/>
      <c r="J7117" s="425"/>
      <c r="K7117"/>
      <c r="L7117"/>
      <c r="M7117"/>
      <c r="N7117"/>
      <c r="O7117"/>
      <c r="P7117"/>
      <c r="Q7117"/>
      <c r="R7117"/>
      <c r="S7117"/>
      <c r="T7117"/>
      <c r="U7117"/>
    </row>
    <row r="7118" spans="1:21" ht="15.75" customHeight="1">
      <c r="A7118"/>
      <c r="B7118"/>
      <c r="C7118"/>
      <c r="D7118"/>
      <c r="E7118"/>
      <c r="F7118"/>
      <c r="G7118"/>
      <c r="H7118"/>
      <c r="I7118" s="8"/>
      <c r="J7118" s="425"/>
      <c r="K7118"/>
      <c r="L7118"/>
      <c r="M7118"/>
      <c r="N7118"/>
      <c r="O7118"/>
      <c r="P7118"/>
      <c r="Q7118"/>
      <c r="R7118"/>
      <c r="S7118"/>
      <c r="T7118"/>
      <c r="U7118"/>
    </row>
    <row r="7119" spans="1:21" ht="15.75" customHeight="1">
      <c r="A7119"/>
      <c r="B7119"/>
      <c r="C7119"/>
      <c r="D7119"/>
      <c r="E7119"/>
      <c r="F7119"/>
      <c r="G7119"/>
      <c r="H7119"/>
      <c r="I7119" s="8"/>
      <c r="J7119" s="425"/>
      <c r="K7119"/>
      <c r="L7119"/>
      <c r="M7119"/>
      <c r="N7119"/>
      <c r="O7119"/>
      <c r="P7119"/>
      <c r="Q7119"/>
      <c r="R7119"/>
      <c r="S7119"/>
      <c r="T7119"/>
      <c r="U7119"/>
    </row>
    <row r="7120" spans="1:21" ht="15.75" customHeight="1">
      <c r="A7120"/>
      <c r="B7120"/>
      <c r="C7120"/>
      <c r="D7120"/>
      <c r="E7120"/>
      <c r="F7120"/>
      <c r="G7120"/>
      <c r="H7120"/>
      <c r="I7120" s="8"/>
      <c r="J7120" s="425"/>
      <c r="K7120"/>
      <c r="L7120"/>
      <c r="M7120"/>
      <c r="N7120"/>
      <c r="O7120"/>
      <c r="P7120"/>
      <c r="Q7120"/>
      <c r="R7120"/>
      <c r="S7120"/>
      <c r="T7120"/>
      <c r="U7120"/>
    </row>
    <row r="7121" spans="1:21" ht="15.75" customHeight="1">
      <c r="A7121"/>
      <c r="B7121"/>
      <c r="C7121"/>
      <c r="D7121"/>
      <c r="E7121"/>
      <c r="F7121"/>
      <c r="G7121"/>
      <c r="H7121"/>
      <c r="I7121" s="8"/>
      <c r="J7121" s="425"/>
      <c r="K7121"/>
      <c r="L7121"/>
      <c r="M7121"/>
      <c r="N7121"/>
      <c r="O7121"/>
      <c r="P7121"/>
      <c r="Q7121"/>
      <c r="R7121"/>
      <c r="S7121"/>
      <c r="T7121"/>
      <c r="U7121"/>
    </row>
    <row r="7122" spans="1:21" ht="15.75" customHeight="1">
      <c r="A7122"/>
      <c r="B7122"/>
      <c r="C7122"/>
      <c r="D7122"/>
      <c r="E7122"/>
      <c r="F7122"/>
      <c r="G7122"/>
      <c r="H7122"/>
      <c r="I7122" s="8"/>
      <c r="J7122" s="425"/>
      <c r="K7122"/>
      <c r="L7122"/>
      <c r="M7122"/>
      <c r="N7122"/>
      <c r="O7122"/>
      <c r="P7122"/>
      <c r="Q7122"/>
      <c r="R7122"/>
      <c r="S7122"/>
      <c r="T7122"/>
      <c r="U7122"/>
    </row>
    <row r="7123" spans="1:21" ht="15.75" customHeight="1">
      <c r="A7123"/>
      <c r="B7123"/>
      <c r="C7123"/>
      <c r="D7123"/>
      <c r="E7123"/>
      <c r="F7123"/>
      <c r="G7123"/>
      <c r="H7123"/>
      <c r="I7123" s="8"/>
      <c r="J7123" s="425"/>
      <c r="K7123"/>
      <c r="L7123"/>
      <c r="M7123"/>
      <c r="N7123"/>
      <c r="O7123"/>
      <c r="P7123"/>
      <c r="Q7123"/>
      <c r="R7123"/>
      <c r="S7123"/>
      <c r="T7123"/>
      <c r="U7123"/>
    </row>
    <row r="7124" spans="1:21" ht="15.75" customHeight="1">
      <c r="A7124"/>
      <c r="B7124"/>
      <c r="C7124"/>
      <c r="D7124"/>
      <c r="E7124"/>
      <c r="F7124"/>
      <c r="G7124"/>
      <c r="H7124"/>
      <c r="I7124" s="8"/>
      <c r="J7124" s="425"/>
      <c r="K7124"/>
      <c r="L7124"/>
      <c r="M7124"/>
      <c r="N7124"/>
      <c r="O7124"/>
      <c r="P7124"/>
      <c r="Q7124"/>
      <c r="R7124"/>
      <c r="S7124"/>
      <c r="T7124"/>
      <c r="U7124"/>
    </row>
    <row r="7125" spans="1:21" ht="15.75" customHeight="1">
      <c r="A7125"/>
      <c r="B7125"/>
      <c r="C7125"/>
      <c r="D7125"/>
      <c r="E7125"/>
      <c r="F7125"/>
      <c r="G7125"/>
      <c r="H7125"/>
      <c r="I7125" s="8"/>
      <c r="J7125" s="425"/>
      <c r="K7125"/>
      <c r="L7125"/>
      <c r="M7125"/>
      <c r="N7125"/>
      <c r="O7125"/>
      <c r="P7125"/>
      <c r="Q7125"/>
      <c r="R7125"/>
      <c r="S7125"/>
      <c r="T7125"/>
      <c r="U7125"/>
    </row>
    <row r="7126" spans="1:21" ht="15.75" customHeight="1">
      <c r="A7126"/>
      <c r="B7126"/>
      <c r="C7126"/>
      <c r="D7126"/>
      <c r="E7126"/>
      <c r="F7126"/>
      <c r="G7126"/>
      <c r="H7126"/>
      <c r="I7126" s="8"/>
      <c r="J7126" s="425"/>
      <c r="K7126"/>
      <c r="L7126"/>
      <c r="M7126"/>
      <c r="N7126"/>
      <c r="O7126"/>
      <c r="P7126"/>
      <c r="Q7126"/>
      <c r="R7126"/>
      <c r="S7126"/>
      <c r="T7126"/>
      <c r="U7126"/>
    </row>
    <row r="7127" spans="1:21" ht="15.75" customHeight="1">
      <c r="A7127"/>
      <c r="B7127"/>
      <c r="C7127"/>
      <c r="D7127"/>
      <c r="E7127"/>
      <c r="F7127"/>
      <c r="G7127"/>
      <c r="H7127"/>
      <c r="I7127" s="8"/>
      <c r="J7127" s="425"/>
      <c r="K7127"/>
      <c r="L7127"/>
      <c r="M7127"/>
      <c r="N7127"/>
      <c r="O7127"/>
      <c r="P7127"/>
      <c r="Q7127"/>
      <c r="R7127"/>
      <c r="S7127"/>
      <c r="T7127"/>
      <c r="U7127"/>
    </row>
    <row r="7128" spans="1:21" ht="15.75" customHeight="1">
      <c r="A7128"/>
      <c r="B7128"/>
      <c r="C7128"/>
      <c r="D7128"/>
      <c r="E7128"/>
      <c r="F7128"/>
      <c r="G7128"/>
      <c r="H7128"/>
      <c r="I7128" s="8"/>
      <c r="J7128" s="425"/>
      <c r="K7128"/>
      <c r="L7128"/>
      <c r="M7128"/>
      <c r="N7128"/>
      <c r="O7128"/>
      <c r="P7128"/>
      <c r="Q7128"/>
      <c r="R7128"/>
      <c r="S7128"/>
      <c r="T7128"/>
      <c r="U7128"/>
    </row>
    <row r="7129" spans="1:21" ht="15.75" customHeight="1">
      <c r="A7129"/>
      <c r="B7129"/>
      <c r="C7129"/>
      <c r="D7129"/>
      <c r="E7129"/>
      <c r="F7129"/>
      <c r="G7129"/>
      <c r="H7129"/>
      <c r="I7129" s="8"/>
      <c r="J7129" s="425"/>
      <c r="K7129"/>
      <c r="L7129"/>
      <c r="M7129"/>
      <c r="N7129"/>
      <c r="O7129"/>
      <c r="P7129"/>
      <c r="Q7129"/>
      <c r="R7129"/>
      <c r="S7129"/>
      <c r="T7129"/>
      <c r="U7129"/>
    </row>
    <row r="7130" spans="1:21" ht="15.75" customHeight="1">
      <c r="A7130"/>
      <c r="B7130"/>
      <c r="C7130"/>
      <c r="D7130"/>
      <c r="E7130"/>
      <c r="F7130"/>
      <c r="G7130"/>
      <c r="H7130"/>
      <c r="I7130" s="8"/>
      <c r="J7130" s="425"/>
      <c r="K7130"/>
      <c r="L7130"/>
      <c r="M7130"/>
      <c r="N7130"/>
      <c r="O7130"/>
      <c r="P7130"/>
      <c r="Q7130"/>
      <c r="R7130"/>
      <c r="S7130"/>
      <c r="T7130"/>
      <c r="U7130"/>
    </row>
    <row r="7131" spans="1:21" ht="15.75" customHeight="1">
      <c r="A7131"/>
      <c r="B7131"/>
      <c r="C7131"/>
      <c r="D7131"/>
      <c r="E7131"/>
      <c r="F7131"/>
      <c r="G7131"/>
      <c r="H7131"/>
      <c r="I7131" s="8"/>
      <c r="J7131" s="425"/>
      <c r="K7131"/>
      <c r="L7131"/>
      <c r="M7131"/>
      <c r="N7131"/>
      <c r="O7131"/>
      <c r="P7131"/>
      <c r="Q7131"/>
      <c r="R7131"/>
      <c r="S7131"/>
      <c r="T7131"/>
      <c r="U7131"/>
    </row>
    <row r="7132" spans="1:21" ht="15.75" customHeight="1">
      <c r="A7132"/>
      <c r="B7132"/>
      <c r="C7132"/>
      <c r="D7132"/>
      <c r="E7132"/>
      <c r="F7132"/>
      <c r="G7132"/>
      <c r="H7132"/>
      <c r="I7132" s="8"/>
      <c r="J7132" s="425"/>
      <c r="K7132"/>
      <c r="L7132"/>
      <c r="M7132"/>
      <c r="N7132"/>
      <c r="O7132"/>
      <c r="P7132"/>
      <c r="Q7132"/>
      <c r="R7132"/>
      <c r="S7132"/>
      <c r="T7132"/>
      <c r="U7132"/>
    </row>
    <row r="7133" spans="1:21" ht="15.75" customHeight="1">
      <c r="A7133"/>
      <c r="B7133"/>
      <c r="C7133"/>
      <c r="D7133"/>
      <c r="E7133"/>
      <c r="F7133"/>
      <c r="G7133"/>
      <c r="H7133"/>
      <c r="I7133" s="8"/>
      <c r="J7133" s="425"/>
      <c r="K7133"/>
      <c r="L7133"/>
      <c r="M7133"/>
      <c r="N7133"/>
      <c r="O7133"/>
      <c r="P7133"/>
      <c r="Q7133"/>
      <c r="R7133"/>
      <c r="S7133"/>
      <c r="T7133"/>
      <c r="U7133"/>
    </row>
    <row r="7134" spans="1:21" ht="15.75" customHeight="1">
      <c r="A7134"/>
      <c r="B7134"/>
      <c r="C7134"/>
      <c r="D7134"/>
      <c r="E7134"/>
      <c r="F7134"/>
      <c r="G7134"/>
      <c r="H7134"/>
      <c r="I7134" s="8"/>
      <c r="J7134" s="425"/>
      <c r="K7134"/>
      <c r="L7134"/>
      <c r="M7134"/>
      <c r="N7134"/>
      <c r="O7134"/>
      <c r="P7134"/>
      <c r="Q7134"/>
      <c r="R7134"/>
      <c r="S7134"/>
      <c r="T7134"/>
      <c r="U7134"/>
    </row>
    <row r="7135" spans="1:21" ht="15.75" customHeight="1">
      <c r="A7135"/>
      <c r="B7135"/>
      <c r="C7135"/>
      <c r="D7135"/>
      <c r="E7135"/>
      <c r="F7135"/>
      <c r="G7135"/>
      <c r="H7135"/>
      <c r="I7135" s="8"/>
      <c r="J7135" s="425"/>
      <c r="K7135"/>
      <c r="L7135"/>
      <c r="M7135"/>
      <c r="N7135"/>
      <c r="O7135"/>
      <c r="P7135"/>
      <c r="Q7135"/>
      <c r="R7135"/>
      <c r="S7135"/>
      <c r="T7135"/>
      <c r="U7135"/>
    </row>
    <row r="7136" spans="1:21" ht="15.75" customHeight="1">
      <c r="A7136"/>
      <c r="B7136"/>
      <c r="C7136"/>
      <c r="D7136"/>
      <c r="E7136"/>
      <c r="F7136"/>
      <c r="G7136"/>
      <c r="H7136"/>
      <c r="I7136" s="8"/>
      <c r="J7136" s="425"/>
      <c r="K7136"/>
      <c r="L7136"/>
      <c r="M7136"/>
      <c r="N7136"/>
      <c r="O7136"/>
      <c r="P7136"/>
      <c r="Q7136"/>
      <c r="R7136"/>
      <c r="S7136"/>
      <c r="T7136"/>
      <c r="U7136"/>
    </row>
    <row r="7137" spans="1:21" ht="15.75" customHeight="1">
      <c r="A7137"/>
      <c r="B7137"/>
      <c r="C7137"/>
      <c r="D7137"/>
      <c r="E7137"/>
      <c r="F7137"/>
      <c r="G7137"/>
      <c r="H7137"/>
      <c r="I7137" s="8"/>
      <c r="J7137" s="425"/>
      <c r="K7137"/>
      <c r="L7137"/>
      <c r="M7137"/>
      <c r="N7137"/>
      <c r="O7137"/>
      <c r="P7137"/>
      <c r="Q7137"/>
      <c r="R7137"/>
      <c r="S7137"/>
      <c r="T7137"/>
      <c r="U7137"/>
    </row>
    <row r="7138" spans="1:21" ht="15.75" customHeight="1">
      <c r="A7138"/>
      <c r="B7138"/>
      <c r="C7138"/>
      <c r="D7138"/>
      <c r="E7138"/>
      <c r="F7138"/>
      <c r="G7138"/>
      <c r="H7138"/>
      <c r="I7138" s="8"/>
      <c r="J7138" s="425"/>
      <c r="K7138"/>
      <c r="L7138"/>
      <c r="M7138"/>
      <c r="N7138"/>
      <c r="O7138"/>
      <c r="P7138"/>
      <c r="Q7138"/>
      <c r="R7138"/>
      <c r="S7138"/>
      <c r="T7138"/>
      <c r="U7138"/>
    </row>
    <row r="7139" spans="1:21" ht="15.75" customHeight="1">
      <c r="A7139"/>
      <c r="B7139"/>
      <c r="C7139"/>
      <c r="D7139"/>
      <c r="E7139"/>
      <c r="F7139"/>
      <c r="G7139"/>
      <c r="H7139"/>
      <c r="I7139" s="8"/>
      <c r="J7139" s="425"/>
      <c r="K7139"/>
      <c r="L7139"/>
      <c r="M7139"/>
      <c r="N7139"/>
      <c r="O7139"/>
      <c r="P7139"/>
      <c r="Q7139"/>
      <c r="R7139"/>
      <c r="S7139"/>
      <c r="T7139"/>
      <c r="U7139"/>
    </row>
    <row r="7140" spans="1:21" ht="15.75" customHeight="1">
      <c r="A7140"/>
      <c r="B7140"/>
      <c r="C7140"/>
      <c r="D7140"/>
      <c r="E7140"/>
      <c r="F7140"/>
      <c r="G7140"/>
      <c r="H7140"/>
      <c r="I7140" s="8"/>
      <c r="J7140" s="425"/>
      <c r="K7140"/>
      <c r="L7140"/>
      <c r="M7140"/>
      <c r="N7140"/>
      <c r="O7140"/>
      <c r="P7140"/>
      <c r="Q7140"/>
      <c r="R7140"/>
      <c r="S7140"/>
      <c r="T7140"/>
      <c r="U7140"/>
    </row>
    <row r="7141" spans="1:21" ht="15.75" customHeight="1">
      <c r="A7141"/>
      <c r="B7141"/>
      <c r="C7141"/>
      <c r="D7141"/>
      <c r="E7141"/>
      <c r="F7141"/>
      <c r="G7141"/>
      <c r="H7141"/>
      <c r="I7141" s="8"/>
      <c r="J7141" s="425"/>
      <c r="K7141"/>
      <c r="L7141"/>
      <c r="M7141"/>
      <c r="N7141"/>
      <c r="O7141"/>
      <c r="P7141"/>
      <c r="Q7141"/>
      <c r="R7141"/>
      <c r="S7141"/>
      <c r="T7141"/>
      <c r="U7141"/>
    </row>
    <row r="7142" spans="1:21" ht="15.75" customHeight="1">
      <c r="A7142"/>
      <c r="B7142"/>
      <c r="C7142"/>
      <c r="D7142"/>
      <c r="E7142"/>
      <c r="F7142"/>
      <c r="G7142"/>
      <c r="H7142"/>
      <c r="I7142" s="8"/>
      <c r="J7142" s="425"/>
      <c r="K7142"/>
      <c r="L7142"/>
      <c r="M7142"/>
      <c r="N7142"/>
      <c r="O7142"/>
      <c r="P7142"/>
      <c r="Q7142"/>
      <c r="R7142"/>
      <c r="S7142"/>
      <c r="T7142"/>
      <c r="U7142"/>
    </row>
    <row r="7143" spans="1:21" ht="15.75" customHeight="1">
      <c r="A7143"/>
      <c r="B7143"/>
      <c r="C7143"/>
      <c r="D7143"/>
      <c r="E7143"/>
      <c r="F7143"/>
      <c r="G7143"/>
      <c r="H7143"/>
      <c r="I7143" s="8"/>
      <c r="J7143" s="425"/>
      <c r="K7143"/>
      <c r="L7143"/>
      <c r="M7143"/>
      <c r="N7143"/>
      <c r="O7143"/>
      <c r="P7143"/>
      <c r="Q7143"/>
      <c r="R7143"/>
      <c r="S7143"/>
      <c r="T7143"/>
      <c r="U7143"/>
    </row>
    <row r="7144" spans="1:21" ht="15.75" customHeight="1">
      <c r="A7144"/>
      <c r="B7144"/>
      <c r="C7144"/>
      <c r="D7144"/>
      <c r="E7144"/>
      <c r="F7144"/>
      <c r="G7144"/>
      <c r="H7144"/>
      <c r="I7144" s="8"/>
      <c r="J7144" s="425"/>
      <c r="K7144"/>
      <c r="L7144"/>
      <c r="M7144"/>
      <c r="N7144"/>
      <c r="O7144"/>
      <c r="P7144"/>
      <c r="Q7144"/>
      <c r="R7144"/>
      <c r="S7144"/>
      <c r="T7144"/>
      <c r="U7144"/>
    </row>
    <row r="7145" spans="1:21" ht="15.75" customHeight="1">
      <c r="A7145"/>
      <c r="B7145"/>
      <c r="C7145"/>
      <c r="D7145"/>
      <c r="E7145"/>
      <c r="F7145"/>
      <c r="G7145"/>
      <c r="H7145"/>
      <c r="I7145" s="8"/>
      <c r="J7145" s="425"/>
      <c r="K7145"/>
      <c r="L7145"/>
      <c r="M7145"/>
      <c r="N7145"/>
      <c r="O7145"/>
      <c r="P7145"/>
      <c r="Q7145"/>
      <c r="R7145"/>
      <c r="S7145"/>
      <c r="T7145"/>
      <c r="U7145"/>
    </row>
    <row r="7146" spans="1:21" ht="15.75" customHeight="1">
      <c r="A7146"/>
      <c r="B7146"/>
      <c r="C7146"/>
      <c r="D7146"/>
      <c r="E7146"/>
      <c r="F7146"/>
      <c r="G7146"/>
      <c r="H7146"/>
      <c r="I7146" s="8"/>
      <c r="J7146" s="425"/>
      <c r="K7146"/>
      <c r="L7146"/>
      <c r="M7146"/>
      <c r="N7146"/>
      <c r="O7146"/>
      <c r="P7146"/>
      <c r="Q7146"/>
      <c r="R7146"/>
      <c r="S7146"/>
      <c r="T7146"/>
      <c r="U7146"/>
    </row>
    <row r="7147" spans="1:21" ht="15.75" customHeight="1">
      <c r="A7147"/>
      <c r="B7147"/>
      <c r="C7147"/>
      <c r="D7147"/>
      <c r="E7147"/>
      <c r="F7147"/>
      <c r="G7147"/>
      <c r="H7147"/>
      <c r="I7147" s="8"/>
      <c r="J7147" s="425"/>
      <c r="K7147"/>
      <c r="L7147"/>
      <c r="M7147"/>
      <c r="N7147"/>
      <c r="O7147"/>
      <c r="P7147"/>
      <c r="Q7147"/>
      <c r="R7147"/>
      <c r="S7147"/>
      <c r="T7147"/>
      <c r="U7147"/>
    </row>
    <row r="7148" spans="1:21" ht="15.75" customHeight="1">
      <c r="A7148"/>
      <c r="B7148"/>
      <c r="C7148"/>
      <c r="D7148"/>
      <c r="E7148"/>
      <c r="F7148"/>
      <c r="G7148"/>
      <c r="H7148"/>
      <c r="I7148" s="8"/>
      <c r="J7148" s="425"/>
      <c r="K7148"/>
      <c r="L7148"/>
      <c r="M7148"/>
      <c r="N7148"/>
      <c r="O7148"/>
      <c r="P7148"/>
      <c r="Q7148"/>
      <c r="R7148"/>
      <c r="S7148"/>
      <c r="T7148"/>
      <c r="U7148"/>
    </row>
    <row r="7149" spans="1:21" ht="15.75" customHeight="1">
      <c r="A7149"/>
      <c r="B7149"/>
      <c r="C7149"/>
      <c r="D7149"/>
      <c r="E7149"/>
      <c r="F7149"/>
      <c r="G7149"/>
      <c r="H7149"/>
      <c r="I7149" s="8"/>
      <c r="J7149" s="425"/>
      <c r="K7149"/>
      <c r="L7149"/>
      <c r="M7149"/>
      <c r="N7149"/>
      <c r="O7149"/>
      <c r="P7149"/>
      <c r="Q7149"/>
      <c r="R7149"/>
      <c r="S7149"/>
      <c r="T7149"/>
      <c r="U7149"/>
    </row>
    <row r="7150" spans="1:21" ht="15.75" customHeight="1">
      <c r="A7150"/>
      <c r="B7150"/>
      <c r="C7150"/>
      <c r="D7150"/>
      <c r="E7150"/>
      <c r="F7150"/>
      <c r="G7150"/>
      <c r="H7150"/>
      <c r="I7150" s="8"/>
      <c r="J7150" s="425"/>
      <c r="K7150"/>
      <c r="L7150"/>
      <c r="M7150"/>
      <c r="N7150"/>
      <c r="O7150"/>
      <c r="P7150"/>
      <c r="Q7150"/>
      <c r="R7150"/>
      <c r="S7150"/>
      <c r="T7150"/>
      <c r="U7150"/>
    </row>
    <row r="7151" spans="1:21" ht="15.75" customHeight="1">
      <c r="A7151"/>
      <c r="B7151"/>
      <c r="C7151"/>
      <c r="D7151"/>
      <c r="E7151"/>
      <c r="F7151"/>
      <c r="G7151"/>
      <c r="H7151"/>
      <c r="I7151" s="8"/>
      <c r="J7151" s="425"/>
      <c r="K7151"/>
      <c r="L7151"/>
      <c r="M7151"/>
      <c r="N7151"/>
      <c r="O7151"/>
      <c r="P7151"/>
      <c r="Q7151"/>
      <c r="R7151"/>
      <c r="S7151"/>
      <c r="T7151"/>
      <c r="U7151"/>
    </row>
    <row r="7152" spans="1:21" ht="15.75" customHeight="1">
      <c r="A7152"/>
      <c r="B7152"/>
      <c r="C7152"/>
      <c r="D7152"/>
      <c r="E7152"/>
      <c r="F7152"/>
      <c r="G7152"/>
      <c r="H7152"/>
      <c r="I7152" s="8"/>
      <c r="J7152" s="425"/>
      <c r="K7152"/>
      <c r="L7152"/>
      <c r="M7152"/>
      <c r="N7152"/>
      <c r="O7152"/>
      <c r="P7152"/>
      <c r="Q7152"/>
      <c r="R7152"/>
      <c r="S7152"/>
      <c r="T7152"/>
      <c r="U7152"/>
    </row>
    <row r="7153" spans="1:21" ht="15.75" customHeight="1">
      <c r="A7153"/>
      <c r="B7153"/>
      <c r="C7153"/>
      <c r="D7153"/>
      <c r="E7153"/>
      <c r="F7153"/>
      <c r="G7153"/>
      <c r="H7153"/>
      <c r="I7153" s="8"/>
      <c r="J7153" s="425"/>
      <c r="K7153"/>
      <c r="L7153"/>
      <c r="M7153"/>
      <c r="N7153"/>
      <c r="O7153"/>
      <c r="P7153"/>
      <c r="Q7153"/>
      <c r="R7153"/>
      <c r="S7153"/>
      <c r="T7153"/>
      <c r="U7153"/>
    </row>
    <row r="7154" spans="1:21" ht="15.75" customHeight="1">
      <c r="A7154"/>
      <c r="B7154"/>
      <c r="C7154"/>
      <c r="D7154"/>
      <c r="E7154"/>
      <c r="F7154"/>
      <c r="G7154"/>
      <c r="H7154"/>
      <c r="I7154" s="8"/>
      <c r="J7154" s="425"/>
      <c r="K7154"/>
      <c r="L7154"/>
      <c r="M7154"/>
      <c r="N7154"/>
      <c r="O7154"/>
      <c r="P7154"/>
      <c r="Q7154"/>
      <c r="R7154"/>
      <c r="S7154"/>
      <c r="T7154"/>
      <c r="U7154"/>
    </row>
    <row r="7155" spans="1:21" ht="15.75" customHeight="1">
      <c r="A7155"/>
      <c r="B7155"/>
      <c r="C7155"/>
      <c r="D7155"/>
      <c r="E7155"/>
      <c r="F7155"/>
      <c r="G7155"/>
      <c r="H7155"/>
      <c r="I7155" s="8"/>
      <c r="J7155" s="425"/>
      <c r="K7155"/>
      <c r="L7155"/>
      <c r="M7155"/>
      <c r="N7155"/>
      <c r="O7155"/>
      <c r="P7155"/>
      <c r="Q7155"/>
      <c r="R7155"/>
      <c r="S7155"/>
      <c r="T7155"/>
      <c r="U7155"/>
    </row>
    <row r="7156" spans="1:21" ht="15.75" customHeight="1">
      <c r="A7156"/>
      <c r="B7156"/>
      <c r="C7156"/>
      <c r="D7156"/>
      <c r="E7156"/>
      <c r="F7156"/>
      <c r="G7156"/>
      <c r="H7156"/>
      <c r="I7156" s="8"/>
      <c r="J7156" s="425"/>
      <c r="K7156"/>
      <c r="L7156"/>
      <c r="M7156"/>
      <c r="N7156"/>
      <c r="O7156"/>
      <c r="P7156"/>
      <c r="Q7156"/>
      <c r="R7156"/>
      <c r="S7156"/>
      <c r="T7156"/>
      <c r="U7156"/>
    </row>
    <row r="7157" spans="1:21" ht="15.75" customHeight="1">
      <c r="A7157"/>
      <c r="B7157"/>
      <c r="C7157"/>
      <c r="D7157"/>
      <c r="E7157"/>
      <c r="F7157"/>
      <c r="G7157"/>
      <c r="H7157"/>
      <c r="I7157" s="8"/>
      <c r="J7157" s="425"/>
      <c r="K7157"/>
      <c r="L7157"/>
      <c r="M7157"/>
      <c r="N7157"/>
      <c r="O7157"/>
      <c r="P7157"/>
      <c r="Q7157"/>
      <c r="R7157"/>
      <c r="S7157"/>
      <c r="T7157"/>
      <c r="U7157"/>
    </row>
    <row r="7158" spans="1:21" ht="15.75" customHeight="1">
      <c r="A7158"/>
      <c r="B7158"/>
      <c r="C7158"/>
      <c r="D7158"/>
      <c r="E7158"/>
      <c r="F7158"/>
      <c r="G7158"/>
      <c r="H7158"/>
      <c r="I7158" s="8"/>
      <c r="J7158" s="425"/>
      <c r="K7158"/>
      <c r="L7158"/>
      <c r="M7158"/>
      <c r="N7158"/>
      <c r="O7158"/>
      <c r="P7158"/>
      <c r="Q7158"/>
      <c r="R7158"/>
      <c r="S7158"/>
      <c r="T7158"/>
      <c r="U7158"/>
    </row>
    <row r="7159" spans="1:21" ht="15.75" customHeight="1">
      <c r="A7159"/>
      <c r="B7159"/>
      <c r="C7159"/>
      <c r="D7159"/>
      <c r="E7159"/>
      <c r="F7159"/>
      <c r="G7159"/>
      <c r="H7159"/>
      <c r="I7159" s="8"/>
      <c r="J7159" s="425"/>
      <c r="K7159"/>
      <c r="L7159"/>
      <c r="M7159"/>
      <c r="N7159"/>
      <c r="O7159"/>
      <c r="P7159"/>
      <c r="Q7159"/>
      <c r="R7159"/>
      <c r="S7159"/>
      <c r="T7159"/>
      <c r="U7159"/>
    </row>
    <row r="7160" spans="1:21" ht="15.75" customHeight="1">
      <c r="A7160"/>
      <c r="B7160"/>
      <c r="C7160"/>
      <c r="D7160"/>
      <c r="E7160"/>
      <c r="F7160"/>
      <c r="G7160"/>
      <c r="H7160"/>
      <c r="I7160" s="8"/>
      <c r="J7160" s="425"/>
      <c r="K7160"/>
      <c r="L7160"/>
      <c r="M7160"/>
      <c r="N7160"/>
      <c r="O7160"/>
      <c r="P7160"/>
      <c r="Q7160"/>
      <c r="R7160"/>
      <c r="S7160"/>
      <c r="T7160"/>
      <c r="U7160"/>
    </row>
    <row r="7161" spans="1:21" ht="15.75" customHeight="1">
      <c r="A7161"/>
      <c r="B7161"/>
      <c r="C7161"/>
      <c r="D7161"/>
      <c r="E7161"/>
      <c r="F7161"/>
      <c r="G7161"/>
      <c r="H7161"/>
      <c r="I7161" s="8"/>
      <c r="J7161" s="425"/>
      <c r="K7161"/>
      <c r="L7161"/>
      <c r="M7161"/>
      <c r="N7161"/>
      <c r="O7161"/>
      <c r="P7161"/>
      <c r="Q7161"/>
      <c r="R7161"/>
      <c r="S7161"/>
      <c r="T7161"/>
      <c r="U7161"/>
    </row>
    <row r="7162" spans="1:21" ht="15.75" customHeight="1">
      <c r="A7162"/>
      <c r="B7162"/>
      <c r="C7162"/>
      <c r="D7162"/>
      <c r="E7162"/>
      <c r="F7162"/>
      <c r="G7162"/>
      <c r="H7162"/>
      <c r="I7162" s="8"/>
      <c r="J7162" s="425"/>
      <c r="K7162"/>
      <c r="L7162"/>
      <c r="M7162"/>
      <c r="N7162"/>
      <c r="O7162"/>
      <c r="P7162"/>
      <c r="Q7162"/>
      <c r="R7162"/>
      <c r="S7162"/>
      <c r="T7162"/>
      <c r="U7162"/>
    </row>
    <row r="7163" spans="1:21" ht="15.75" customHeight="1">
      <c r="A7163"/>
      <c r="B7163"/>
      <c r="C7163"/>
      <c r="D7163"/>
      <c r="E7163"/>
      <c r="F7163"/>
      <c r="G7163"/>
      <c r="H7163"/>
      <c r="I7163" s="8"/>
      <c r="J7163" s="425"/>
      <c r="K7163"/>
      <c r="L7163"/>
      <c r="M7163"/>
      <c r="N7163"/>
      <c r="O7163"/>
      <c r="P7163"/>
      <c r="Q7163"/>
      <c r="R7163"/>
      <c r="S7163"/>
      <c r="T7163"/>
      <c r="U7163"/>
    </row>
    <row r="7164" spans="1:21" ht="15.75" customHeight="1">
      <c r="A7164"/>
      <c r="B7164"/>
      <c r="C7164"/>
      <c r="D7164"/>
      <c r="E7164"/>
      <c r="F7164"/>
      <c r="G7164"/>
      <c r="H7164"/>
      <c r="I7164" s="8"/>
      <c r="J7164" s="425"/>
      <c r="K7164"/>
      <c r="L7164"/>
      <c r="M7164"/>
      <c r="N7164"/>
      <c r="O7164"/>
      <c r="P7164"/>
      <c r="Q7164"/>
      <c r="R7164"/>
      <c r="S7164"/>
      <c r="T7164"/>
      <c r="U7164"/>
    </row>
    <row r="7165" spans="1:21" ht="15.75" customHeight="1">
      <c r="A7165"/>
      <c r="B7165"/>
      <c r="C7165"/>
      <c r="D7165"/>
      <c r="E7165"/>
      <c r="F7165"/>
      <c r="G7165"/>
      <c r="H7165"/>
      <c r="I7165" s="8"/>
      <c r="J7165" s="425"/>
      <c r="K7165"/>
      <c r="L7165"/>
      <c r="M7165"/>
      <c r="N7165"/>
      <c r="O7165"/>
      <c r="P7165"/>
      <c r="Q7165"/>
      <c r="R7165"/>
      <c r="S7165"/>
      <c r="T7165"/>
      <c r="U7165"/>
    </row>
    <row r="7166" spans="1:21" ht="15.75" customHeight="1">
      <c r="A7166"/>
      <c r="B7166"/>
      <c r="C7166"/>
      <c r="D7166"/>
      <c r="E7166"/>
      <c r="F7166"/>
      <c r="G7166"/>
      <c r="H7166"/>
      <c r="I7166" s="8"/>
      <c r="J7166" s="425"/>
      <c r="K7166"/>
      <c r="L7166"/>
      <c r="M7166"/>
      <c r="N7166"/>
      <c r="O7166"/>
      <c r="P7166"/>
      <c r="Q7166"/>
      <c r="R7166"/>
      <c r="S7166"/>
      <c r="T7166"/>
      <c r="U7166"/>
    </row>
    <row r="7167" spans="1:21" ht="15.75" customHeight="1">
      <c r="A7167"/>
      <c r="B7167"/>
      <c r="C7167"/>
      <c r="D7167"/>
      <c r="E7167"/>
      <c r="F7167"/>
      <c r="G7167"/>
      <c r="H7167"/>
      <c r="I7167" s="8"/>
      <c r="J7167" s="425"/>
      <c r="K7167"/>
      <c r="L7167"/>
      <c r="M7167"/>
      <c r="N7167"/>
      <c r="O7167"/>
      <c r="P7167"/>
      <c r="Q7167"/>
      <c r="R7167"/>
      <c r="S7167"/>
      <c r="T7167"/>
      <c r="U7167"/>
    </row>
    <row r="7168" spans="1:21" ht="15.75" customHeight="1">
      <c r="A7168"/>
      <c r="B7168"/>
      <c r="C7168"/>
      <c r="D7168"/>
      <c r="E7168"/>
      <c r="F7168"/>
      <c r="G7168"/>
      <c r="H7168"/>
      <c r="I7168" s="8"/>
      <c r="J7168" s="425"/>
      <c r="K7168"/>
      <c r="L7168"/>
      <c r="M7168"/>
      <c r="N7168"/>
      <c r="O7168"/>
      <c r="P7168"/>
      <c r="Q7168"/>
      <c r="R7168"/>
      <c r="S7168"/>
      <c r="T7168"/>
      <c r="U7168"/>
    </row>
    <row r="7169" spans="1:21" ht="15.75" customHeight="1">
      <c r="A7169"/>
      <c r="B7169"/>
      <c r="C7169"/>
      <c r="D7169"/>
      <c r="E7169"/>
      <c r="F7169"/>
      <c r="G7169"/>
      <c r="H7169"/>
      <c r="I7169" s="8"/>
      <c r="J7169" s="425"/>
      <c r="K7169"/>
      <c r="L7169"/>
      <c r="M7169"/>
      <c r="N7169"/>
      <c r="O7169"/>
      <c r="P7169"/>
      <c r="Q7169"/>
      <c r="R7169"/>
      <c r="S7169"/>
      <c r="T7169"/>
      <c r="U7169"/>
    </row>
    <row r="7170" spans="1:21" ht="15.75" customHeight="1">
      <c r="A7170"/>
      <c r="B7170"/>
      <c r="C7170"/>
      <c r="D7170"/>
      <c r="E7170"/>
      <c r="F7170"/>
      <c r="G7170"/>
      <c r="H7170"/>
      <c r="I7170" s="8"/>
      <c r="J7170" s="425"/>
      <c r="K7170"/>
      <c r="L7170"/>
      <c r="M7170"/>
      <c r="N7170"/>
      <c r="O7170"/>
      <c r="P7170"/>
      <c r="Q7170"/>
      <c r="R7170"/>
      <c r="S7170"/>
      <c r="T7170"/>
      <c r="U7170"/>
    </row>
    <row r="7171" spans="1:21" ht="15.75" customHeight="1">
      <c r="A7171"/>
      <c r="B7171"/>
      <c r="C7171"/>
      <c r="D7171"/>
      <c r="E7171"/>
      <c r="F7171"/>
      <c r="G7171"/>
      <c r="H7171"/>
      <c r="I7171" s="8"/>
      <c r="J7171" s="425"/>
      <c r="K7171"/>
      <c r="L7171"/>
      <c r="M7171"/>
      <c r="N7171"/>
      <c r="O7171"/>
      <c r="P7171"/>
      <c r="Q7171"/>
      <c r="R7171"/>
      <c r="S7171"/>
      <c r="T7171"/>
      <c r="U7171"/>
    </row>
    <row r="7172" spans="1:21" ht="15.75" customHeight="1">
      <c r="A7172"/>
      <c r="B7172"/>
      <c r="C7172"/>
      <c r="D7172"/>
      <c r="E7172"/>
      <c r="F7172"/>
      <c r="G7172"/>
      <c r="H7172"/>
      <c r="I7172" s="8"/>
      <c r="J7172" s="425"/>
      <c r="K7172"/>
      <c r="L7172"/>
      <c r="M7172"/>
      <c r="N7172"/>
      <c r="O7172"/>
      <c r="P7172"/>
      <c r="Q7172"/>
      <c r="R7172"/>
      <c r="S7172"/>
      <c r="T7172"/>
      <c r="U7172"/>
    </row>
    <row r="7173" spans="1:21" ht="15.75" customHeight="1">
      <c r="A7173"/>
      <c r="B7173"/>
      <c r="C7173"/>
      <c r="D7173"/>
      <c r="E7173"/>
      <c r="F7173"/>
      <c r="G7173"/>
      <c r="H7173"/>
      <c r="I7173" s="8"/>
      <c r="J7173" s="425"/>
      <c r="K7173"/>
      <c r="L7173"/>
      <c r="M7173"/>
      <c r="N7173"/>
      <c r="O7173"/>
      <c r="P7173"/>
      <c r="Q7173"/>
      <c r="R7173"/>
      <c r="S7173"/>
      <c r="T7173"/>
      <c r="U7173"/>
    </row>
    <row r="7174" spans="1:21" ht="15.75" customHeight="1">
      <c r="A7174"/>
      <c r="B7174"/>
      <c r="C7174"/>
      <c r="D7174"/>
      <c r="E7174"/>
      <c r="F7174"/>
      <c r="G7174"/>
      <c r="H7174"/>
      <c r="I7174" s="8"/>
      <c r="J7174" s="425"/>
      <c r="K7174"/>
      <c r="L7174"/>
      <c r="M7174"/>
      <c r="N7174"/>
      <c r="O7174"/>
      <c r="P7174"/>
      <c r="Q7174"/>
      <c r="R7174"/>
      <c r="S7174"/>
      <c r="T7174"/>
      <c r="U7174"/>
    </row>
    <row r="7175" spans="1:21" ht="15.75" customHeight="1">
      <c r="A7175"/>
      <c r="B7175"/>
      <c r="C7175"/>
      <c r="D7175"/>
      <c r="E7175"/>
      <c r="F7175"/>
      <c r="G7175"/>
      <c r="H7175"/>
      <c r="I7175" s="8"/>
      <c r="J7175" s="425"/>
      <c r="K7175"/>
      <c r="L7175"/>
      <c r="M7175"/>
      <c r="N7175"/>
      <c r="O7175"/>
      <c r="P7175"/>
      <c r="Q7175"/>
      <c r="R7175"/>
      <c r="S7175"/>
      <c r="T7175"/>
      <c r="U7175"/>
    </row>
    <row r="7176" spans="1:21" ht="15.75" customHeight="1">
      <c r="A7176"/>
      <c r="B7176"/>
      <c r="C7176"/>
      <c r="D7176"/>
      <c r="E7176"/>
      <c r="F7176"/>
      <c r="G7176"/>
      <c r="H7176"/>
      <c r="I7176" s="8"/>
      <c r="J7176" s="425"/>
      <c r="K7176"/>
      <c r="L7176"/>
      <c r="M7176"/>
      <c r="N7176"/>
      <c r="O7176"/>
      <c r="P7176"/>
      <c r="Q7176"/>
      <c r="R7176"/>
      <c r="S7176"/>
      <c r="T7176"/>
      <c r="U7176"/>
    </row>
    <row r="7177" spans="1:21" ht="15.75" customHeight="1">
      <c r="A7177"/>
      <c r="B7177"/>
      <c r="C7177"/>
      <c r="D7177"/>
      <c r="E7177"/>
      <c r="F7177"/>
      <c r="G7177"/>
      <c r="H7177"/>
      <c r="I7177" s="8"/>
      <c r="J7177" s="425"/>
      <c r="K7177"/>
      <c r="L7177"/>
      <c r="M7177"/>
      <c r="N7177"/>
      <c r="O7177"/>
      <c r="P7177"/>
      <c r="Q7177"/>
      <c r="R7177"/>
      <c r="S7177"/>
      <c r="T7177"/>
      <c r="U7177"/>
    </row>
    <row r="7178" spans="1:21" ht="15.75" customHeight="1">
      <c r="A7178"/>
      <c r="B7178"/>
      <c r="C7178"/>
      <c r="D7178"/>
      <c r="E7178"/>
      <c r="F7178"/>
      <c r="G7178"/>
      <c r="H7178"/>
      <c r="I7178" s="8"/>
      <c r="J7178" s="425"/>
      <c r="K7178"/>
      <c r="L7178"/>
      <c r="M7178"/>
      <c r="N7178"/>
      <c r="O7178"/>
      <c r="P7178"/>
      <c r="Q7178"/>
      <c r="R7178"/>
      <c r="S7178"/>
      <c r="T7178"/>
      <c r="U7178"/>
    </row>
    <row r="7179" spans="1:21" ht="15.75" customHeight="1">
      <c r="A7179"/>
      <c r="B7179"/>
      <c r="C7179"/>
      <c r="D7179"/>
      <c r="E7179"/>
      <c r="F7179"/>
      <c r="G7179"/>
      <c r="H7179"/>
      <c r="I7179" s="8"/>
      <c r="J7179" s="425"/>
      <c r="K7179"/>
      <c r="L7179"/>
      <c r="M7179"/>
      <c r="N7179"/>
      <c r="O7179"/>
      <c r="P7179"/>
      <c r="Q7179"/>
      <c r="R7179"/>
      <c r="S7179"/>
      <c r="T7179"/>
      <c r="U7179"/>
    </row>
    <row r="7180" spans="1:21" ht="15.75" customHeight="1">
      <c r="A7180"/>
      <c r="B7180"/>
      <c r="C7180"/>
      <c r="D7180"/>
      <c r="E7180"/>
      <c r="F7180"/>
      <c r="G7180"/>
      <c r="H7180"/>
      <c r="I7180" s="8"/>
      <c r="J7180" s="425"/>
      <c r="K7180"/>
      <c r="L7180"/>
      <c r="M7180"/>
      <c r="N7180"/>
      <c r="O7180"/>
      <c r="P7180"/>
      <c r="Q7180"/>
      <c r="R7180"/>
      <c r="S7180"/>
      <c r="T7180"/>
      <c r="U7180"/>
    </row>
    <row r="7181" spans="1:21" ht="15.75" customHeight="1">
      <c r="A7181"/>
      <c r="B7181"/>
      <c r="C7181"/>
      <c r="D7181"/>
      <c r="E7181"/>
      <c r="F7181"/>
      <c r="G7181"/>
      <c r="H7181"/>
      <c r="I7181" s="8"/>
      <c r="J7181" s="425"/>
      <c r="K7181"/>
      <c r="L7181"/>
      <c r="M7181"/>
      <c r="N7181"/>
      <c r="O7181"/>
      <c r="P7181"/>
      <c r="Q7181"/>
      <c r="R7181"/>
      <c r="S7181"/>
      <c r="T7181"/>
      <c r="U7181"/>
    </row>
    <row r="7182" spans="1:21" ht="15.75" customHeight="1">
      <c r="A7182"/>
      <c r="B7182"/>
      <c r="C7182"/>
      <c r="D7182"/>
      <c r="E7182"/>
      <c r="F7182"/>
      <c r="G7182"/>
      <c r="H7182"/>
      <c r="I7182" s="8"/>
      <c r="J7182" s="425"/>
      <c r="K7182"/>
      <c r="L7182"/>
      <c r="M7182"/>
      <c r="N7182"/>
      <c r="O7182"/>
      <c r="P7182"/>
      <c r="Q7182"/>
      <c r="R7182"/>
      <c r="S7182"/>
      <c r="T7182"/>
      <c r="U7182"/>
    </row>
    <row r="7183" spans="1:21" ht="15.75" customHeight="1">
      <c r="A7183"/>
      <c r="B7183"/>
      <c r="C7183"/>
      <c r="D7183"/>
      <c r="E7183"/>
      <c r="F7183"/>
      <c r="G7183"/>
      <c r="H7183"/>
      <c r="I7183" s="8"/>
      <c r="J7183" s="425"/>
      <c r="K7183"/>
      <c r="L7183"/>
      <c r="M7183"/>
      <c r="N7183"/>
      <c r="O7183"/>
      <c r="P7183"/>
      <c r="Q7183"/>
      <c r="R7183"/>
      <c r="S7183"/>
      <c r="T7183"/>
      <c r="U7183"/>
    </row>
    <row r="7184" spans="1:21" ht="15.75" customHeight="1">
      <c r="A7184"/>
      <c r="B7184"/>
      <c r="C7184"/>
      <c r="D7184"/>
      <c r="E7184"/>
      <c r="F7184"/>
      <c r="G7184"/>
      <c r="H7184"/>
      <c r="I7184" s="8"/>
      <c r="J7184" s="425"/>
      <c r="K7184"/>
      <c r="L7184"/>
      <c r="M7184"/>
      <c r="N7184"/>
      <c r="O7184"/>
      <c r="P7184"/>
      <c r="Q7184"/>
      <c r="R7184"/>
      <c r="S7184"/>
      <c r="T7184"/>
      <c r="U7184"/>
    </row>
    <row r="7185" spans="1:21" ht="15.75" customHeight="1">
      <c r="A7185"/>
      <c r="B7185"/>
      <c r="C7185"/>
      <c r="D7185"/>
      <c r="E7185"/>
      <c r="F7185"/>
      <c r="G7185"/>
      <c r="H7185"/>
      <c r="I7185" s="8"/>
      <c r="J7185" s="425"/>
      <c r="K7185"/>
      <c r="L7185"/>
      <c r="M7185"/>
      <c r="N7185"/>
      <c r="O7185"/>
      <c r="P7185"/>
      <c r="Q7185"/>
      <c r="R7185"/>
      <c r="S7185"/>
      <c r="T7185"/>
      <c r="U7185"/>
    </row>
    <row r="7186" spans="1:21" ht="15.75" customHeight="1">
      <c r="A7186"/>
      <c r="B7186"/>
      <c r="C7186"/>
      <c r="D7186"/>
      <c r="E7186"/>
      <c r="F7186"/>
      <c r="G7186"/>
      <c r="H7186"/>
      <c r="I7186" s="8"/>
      <c r="J7186" s="425"/>
      <c r="K7186"/>
      <c r="L7186"/>
      <c r="M7186"/>
      <c r="N7186"/>
      <c r="O7186"/>
      <c r="P7186"/>
      <c r="Q7186"/>
      <c r="R7186"/>
      <c r="S7186"/>
      <c r="T7186"/>
      <c r="U7186"/>
    </row>
    <row r="7187" spans="1:21" ht="15.75" customHeight="1">
      <c r="A7187"/>
      <c r="B7187"/>
      <c r="C7187"/>
      <c r="D7187"/>
      <c r="E7187"/>
      <c r="F7187"/>
      <c r="G7187"/>
      <c r="H7187"/>
      <c r="I7187" s="8"/>
      <c r="J7187" s="425"/>
      <c r="K7187"/>
      <c r="L7187"/>
      <c r="M7187"/>
      <c r="N7187"/>
      <c r="O7187"/>
      <c r="P7187"/>
      <c r="Q7187"/>
      <c r="R7187"/>
      <c r="S7187"/>
      <c r="T7187"/>
      <c r="U7187"/>
    </row>
    <row r="7188" spans="1:21" ht="15.75" customHeight="1">
      <c r="A7188"/>
      <c r="B7188"/>
      <c r="C7188"/>
      <c r="D7188"/>
      <c r="E7188"/>
      <c r="F7188"/>
      <c r="G7188"/>
      <c r="H7188"/>
      <c r="I7188" s="8"/>
      <c r="J7188" s="425"/>
      <c r="K7188"/>
      <c r="L7188"/>
      <c r="M7188"/>
      <c r="N7188"/>
      <c r="O7188"/>
      <c r="P7188"/>
      <c r="Q7188"/>
      <c r="R7188"/>
      <c r="S7188"/>
      <c r="T7188"/>
      <c r="U7188"/>
    </row>
    <row r="7189" spans="1:21" ht="15.75" customHeight="1">
      <c r="A7189"/>
      <c r="B7189"/>
      <c r="C7189"/>
      <c r="D7189"/>
      <c r="E7189"/>
      <c r="F7189"/>
      <c r="G7189"/>
      <c r="H7189"/>
      <c r="I7189" s="8"/>
      <c r="J7189" s="425"/>
      <c r="K7189"/>
      <c r="L7189"/>
      <c r="M7189"/>
      <c r="N7189"/>
      <c r="O7189"/>
      <c r="P7189"/>
      <c r="Q7189"/>
      <c r="R7189"/>
      <c r="S7189"/>
      <c r="T7189"/>
      <c r="U7189"/>
    </row>
    <row r="7190" spans="1:21" ht="15.75" customHeight="1">
      <c r="A7190"/>
      <c r="B7190"/>
      <c r="C7190"/>
      <c r="D7190"/>
      <c r="E7190"/>
      <c r="F7190"/>
      <c r="G7190"/>
      <c r="H7190"/>
      <c r="I7190" s="8"/>
      <c r="J7190" s="425"/>
      <c r="K7190"/>
      <c r="L7190"/>
      <c r="M7190"/>
      <c r="N7190"/>
      <c r="O7190"/>
      <c r="P7190"/>
      <c r="Q7190"/>
      <c r="R7190"/>
      <c r="S7190"/>
      <c r="T7190"/>
      <c r="U7190"/>
    </row>
    <row r="7191" spans="1:21" ht="15.75" customHeight="1">
      <c r="A7191"/>
      <c r="B7191"/>
      <c r="C7191"/>
      <c r="D7191"/>
      <c r="E7191"/>
      <c r="F7191"/>
      <c r="G7191"/>
      <c r="H7191"/>
      <c r="I7191" s="8"/>
      <c r="J7191" s="425"/>
      <c r="K7191"/>
      <c r="L7191"/>
      <c r="M7191"/>
      <c r="N7191"/>
      <c r="O7191"/>
      <c r="P7191"/>
      <c r="Q7191"/>
      <c r="R7191"/>
      <c r="S7191"/>
      <c r="T7191"/>
      <c r="U7191"/>
    </row>
    <row r="7192" spans="1:21" ht="15.75" customHeight="1">
      <c r="A7192"/>
      <c r="B7192"/>
      <c r="C7192"/>
      <c r="D7192"/>
      <c r="E7192"/>
      <c r="F7192"/>
      <c r="G7192"/>
      <c r="H7192"/>
      <c r="I7192" s="8"/>
      <c r="J7192" s="425"/>
      <c r="K7192"/>
      <c r="L7192"/>
      <c r="M7192"/>
      <c r="N7192"/>
      <c r="O7192"/>
      <c r="P7192"/>
      <c r="Q7192"/>
      <c r="R7192"/>
      <c r="S7192"/>
      <c r="T7192"/>
      <c r="U7192"/>
    </row>
    <row r="7193" spans="1:21" ht="15.75" customHeight="1">
      <c r="A7193"/>
      <c r="B7193"/>
      <c r="C7193"/>
      <c r="D7193"/>
      <c r="E7193"/>
      <c r="F7193"/>
      <c r="G7193"/>
      <c r="H7193"/>
      <c r="I7193" s="8"/>
      <c r="J7193" s="425"/>
      <c r="K7193"/>
      <c r="L7193"/>
      <c r="M7193"/>
      <c r="N7193"/>
      <c r="O7193"/>
      <c r="P7193"/>
      <c r="Q7193"/>
      <c r="R7193"/>
      <c r="S7193"/>
      <c r="T7193"/>
      <c r="U7193"/>
    </row>
    <row r="7194" spans="1:21" ht="15.75" customHeight="1">
      <c r="A7194"/>
      <c r="B7194"/>
      <c r="C7194"/>
      <c r="D7194"/>
      <c r="E7194"/>
      <c r="F7194"/>
      <c r="G7194"/>
      <c r="H7194"/>
      <c r="I7194" s="8"/>
      <c r="J7194" s="425"/>
      <c r="K7194"/>
      <c r="L7194"/>
      <c r="M7194"/>
      <c r="N7194"/>
      <c r="O7194"/>
      <c r="P7194"/>
      <c r="Q7194"/>
      <c r="R7194"/>
      <c r="S7194"/>
      <c r="T7194"/>
      <c r="U7194"/>
    </row>
    <row r="7195" spans="1:21" ht="15.75" customHeight="1">
      <c r="A7195"/>
      <c r="B7195"/>
      <c r="C7195"/>
      <c r="D7195"/>
      <c r="E7195"/>
      <c r="F7195"/>
      <c r="G7195"/>
      <c r="H7195"/>
      <c r="I7195" s="8"/>
      <c r="J7195" s="425"/>
      <c r="K7195"/>
      <c r="L7195"/>
      <c r="M7195"/>
      <c r="N7195"/>
      <c r="O7195"/>
      <c r="P7195"/>
      <c r="Q7195"/>
      <c r="R7195"/>
      <c r="S7195"/>
      <c r="T7195"/>
      <c r="U7195"/>
    </row>
    <row r="7196" spans="1:21" ht="15.75" customHeight="1">
      <c r="A7196"/>
      <c r="B7196"/>
      <c r="C7196"/>
      <c r="D7196"/>
      <c r="E7196"/>
      <c r="F7196"/>
      <c r="G7196"/>
      <c r="H7196"/>
      <c r="I7196" s="8"/>
      <c r="J7196" s="425"/>
      <c r="K7196"/>
      <c r="L7196"/>
      <c r="M7196"/>
      <c r="N7196"/>
      <c r="O7196"/>
      <c r="P7196"/>
      <c r="Q7196"/>
      <c r="R7196"/>
      <c r="S7196"/>
      <c r="T7196"/>
      <c r="U7196"/>
    </row>
    <row r="7197" spans="1:21" ht="15.75" customHeight="1">
      <c r="A7197"/>
      <c r="B7197"/>
      <c r="C7197"/>
      <c r="D7197"/>
      <c r="E7197"/>
      <c r="F7197"/>
      <c r="G7197"/>
      <c r="H7197"/>
      <c r="I7197" s="8"/>
      <c r="J7197" s="425"/>
      <c r="K7197"/>
      <c r="L7197"/>
      <c r="M7197"/>
      <c r="N7197"/>
      <c r="O7197"/>
      <c r="P7197"/>
      <c r="Q7197"/>
      <c r="R7197"/>
      <c r="S7197"/>
      <c r="T7197"/>
      <c r="U7197"/>
    </row>
    <row r="7198" spans="1:21" ht="15.75" customHeight="1">
      <c r="A7198"/>
      <c r="B7198"/>
      <c r="C7198"/>
      <c r="D7198"/>
      <c r="E7198"/>
      <c r="F7198"/>
      <c r="G7198"/>
      <c r="H7198"/>
      <c r="I7198" s="8"/>
      <c r="J7198" s="425"/>
      <c r="K7198"/>
      <c r="L7198"/>
      <c r="M7198"/>
      <c r="N7198"/>
      <c r="O7198"/>
      <c r="P7198"/>
      <c r="Q7198"/>
      <c r="R7198"/>
      <c r="S7198"/>
      <c r="T7198"/>
      <c r="U7198"/>
    </row>
    <row r="7199" spans="1:21" ht="15.75" customHeight="1">
      <c r="A7199"/>
      <c r="B7199"/>
      <c r="C7199"/>
      <c r="D7199"/>
      <c r="E7199"/>
      <c r="F7199"/>
      <c r="G7199"/>
      <c r="H7199"/>
      <c r="I7199" s="8"/>
      <c r="J7199" s="425"/>
      <c r="K7199"/>
      <c r="L7199"/>
      <c r="M7199"/>
      <c r="N7199"/>
      <c r="O7199"/>
      <c r="P7199"/>
      <c r="Q7199"/>
      <c r="R7199"/>
      <c r="S7199"/>
      <c r="T7199"/>
      <c r="U7199"/>
    </row>
    <row r="7200" spans="1:21" ht="15.75" customHeight="1">
      <c r="A7200"/>
      <c r="B7200"/>
      <c r="C7200"/>
      <c r="D7200"/>
      <c r="E7200"/>
      <c r="F7200"/>
      <c r="G7200"/>
      <c r="H7200"/>
      <c r="I7200" s="8"/>
      <c r="J7200" s="425"/>
      <c r="K7200"/>
      <c r="L7200"/>
      <c r="M7200"/>
      <c r="N7200"/>
      <c r="O7200"/>
      <c r="P7200"/>
      <c r="Q7200"/>
      <c r="R7200"/>
      <c r="S7200"/>
      <c r="T7200"/>
      <c r="U7200"/>
    </row>
    <row r="7201" spans="1:21" ht="15.75" customHeight="1">
      <c r="A7201"/>
      <c r="B7201"/>
      <c r="C7201"/>
      <c r="D7201"/>
      <c r="E7201"/>
      <c r="F7201"/>
      <c r="G7201"/>
      <c r="H7201"/>
      <c r="I7201" s="8"/>
      <c r="J7201" s="425"/>
      <c r="K7201"/>
      <c r="L7201"/>
      <c r="M7201"/>
      <c r="N7201"/>
      <c r="O7201"/>
      <c r="P7201"/>
      <c r="Q7201"/>
      <c r="R7201"/>
      <c r="S7201"/>
      <c r="T7201"/>
      <c r="U7201"/>
    </row>
    <row r="7202" spans="1:21" ht="15.75" customHeight="1">
      <c r="A7202"/>
      <c r="B7202"/>
      <c r="C7202"/>
      <c r="D7202"/>
      <c r="E7202"/>
      <c r="F7202"/>
      <c r="G7202"/>
      <c r="H7202"/>
      <c r="I7202" s="8"/>
      <c r="J7202" s="425"/>
      <c r="K7202"/>
      <c r="L7202"/>
      <c r="M7202"/>
      <c r="N7202"/>
      <c r="O7202"/>
      <c r="P7202"/>
      <c r="Q7202"/>
      <c r="R7202"/>
      <c r="S7202"/>
      <c r="T7202"/>
      <c r="U7202"/>
    </row>
    <row r="7203" spans="1:21" ht="15.75" customHeight="1">
      <c r="A7203"/>
      <c r="B7203"/>
      <c r="C7203"/>
      <c r="D7203"/>
      <c r="E7203"/>
      <c r="F7203"/>
      <c r="G7203"/>
      <c r="H7203"/>
      <c r="I7203" s="8"/>
      <c r="J7203" s="425"/>
      <c r="K7203"/>
      <c r="L7203"/>
      <c r="M7203"/>
      <c r="N7203"/>
      <c r="O7203"/>
      <c r="P7203"/>
      <c r="Q7203"/>
      <c r="R7203"/>
      <c r="S7203"/>
      <c r="T7203"/>
      <c r="U7203"/>
    </row>
    <row r="7204" spans="1:21" ht="15.75" customHeight="1">
      <c r="A7204"/>
      <c r="B7204"/>
      <c r="C7204"/>
      <c r="D7204"/>
      <c r="E7204"/>
      <c r="F7204"/>
      <c r="G7204"/>
      <c r="H7204"/>
      <c r="I7204" s="8"/>
      <c r="J7204" s="425"/>
      <c r="K7204"/>
      <c r="L7204"/>
      <c r="M7204"/>
      <c r="N7204"/>
      <c r="O7204"/>
      <c r="P7204"/>
      <c r="Q7204"/>
      <c r="R7204"/>
      <c r="S7204"/>
      <c r="T7204"/>
      <c r="U7204"/>
    </row>
    <row r="7205" spans="1:21" ht="15.75" customHeight="1">
      <c r="A7205"/>
      <c r="B7205"/>
      <c r="C7205"/>
      <c r="D7205"/>
      <c r="E7205"/>
      <c r="F7205"/>
      <c r="G7205"/>
      <c r="H7205"/>
      <c r="I7205" s="8"/>
      <c r="J7205" s="425"/>
      <c r="K7205"/>
      <c r="L7205"/>
      <c r="M7205"/>
      <c r="N7205"/>
      <c r="O7205"/>
      <c r="P7205"/>
      <c r="Q7205"/>
      <c r="R7205"/>
      <c r="S7205"/>
      <c r="T7205"/>
      <c r="U7205"/>
    </row>
    <row r="7206" spans="1:21" ht="15.75" customHeight="1">
      <c r="A7206"/>
      <c r="B7206"/>
      <c r="C7206"/>
      <c r="D7206"/>
      <c r="E7206"/>
      <c r="F7206"/>
      <c r="G7206"/>
      <c r="H7206"/>
      <c r="I7206" s="8"/>
      <c r="J7206" s="425"/>
      <c r="K7206"/>
      <c r="L7206"/>
      <c r="M7206"/>
      <c r="N7206"/>
      <c r="O7206"/>
      <c r="P7206"/>
      <c r="Q7206"/>
      <c r="R7206"/>
      <c r="S7206"/>
      <c r="T7206"/>
      <c r="U7206"/>
    </row>
    <row r="7207" spans="1:21" ht="15.75" customHeight="1">
      <c r="A7207"/>
      <c r="B7207"/>
      <c r="C7207"/>
      <c r="D7207"/>
      <c r="E7207"/>
      <c r="F7207"/>
      <c r="G7207"/>
      <c r="H7207"/>
      <c r="I7207" s="8"/>
      <c r="J7207" s="425"/>
      <c r="K7207"/>
      <c r="L7207"/>
      <c r="M7207"/>
      <c r="N7207"/>
      <c r="O7207"/>
      <c r="P7207"/>
      <c r="Q7207"/>
      <c r="R7207"/>
      <c r="S7207"/>
      <c r="T7207"/>
      <c r="U7207"/>
    </row>
    <row r="7208" spans="1:21" ht="15.75" customHeight="1">
      <c r="A7208"/>
      <c r="B7208"/>
      <c r="C7208"/>
      <c r="D7208"/>
      <c r="E7208"/>
      <c r="F7208"/>
      <c r="G7208"/>
      <c r="H7208"/>
      <c r="I7208" s="8"/>
      <c r="J7208" s="425"/>
      <c r="K7208"/>
      <c r="L7208"/>
      <c r="M7208"/>
      <c r="N7208"/>
      <c r="O7208"/>
      <c r="P7208"/>
      <c r="Q7208"/>
      <c r="R7208"/>
      <c r="S7208"/>
      <c r="T7208"/>
      <c r="U7208"/>
    </row>
    <row r="7209" spans="1:21" ht="15.75" customHeight="1">
      <c r="A7209"/>
      <c r="B7209"/>
      <c r="C7209"/>
      <c r="D7209"/>
      <c r="E7209"/>
      <c r="F7209"/>
      <c r="G7209"/>
      <c r="H7209"/>
      <c r="I7209" s="8"/>
      <c r="J7209" s="425"/>
      <c r="K7209"/>
      <c r="L7209"/>
      <c r="M7209"/>
      <c r="N7209"/>
      <c r="O7209"/>
      <c r="P7209"/>
      <c r="Q7209"/>
      <c r="R7209"/>
      <c r="S7209"/>
      <c r="T7209"/>
      <c r="U7209"/>
    </row>
    <row r="7210" spans="1:21" ht="15.75" customHeight="1">
      <c r="A7210"/>
      <c r="B7210"/>
      <c r="C7210"/>
      <c r="D7210"/>
      <c r="E7210"/>
      <c r="F7210"/>
      <c r="G7210"/>
      <c r="H7210"/>
      <c r="I7210" s="8"/>
      <c r="J7210" s="425"/>
      <c r="K7210"/>
      <c r="L7210"/>
      <c r="M7210"/>
      <c r="N7210"/>
      <c r="O7210"/>
      <c r="P7210"/>
      <c r="Q7210"/>
      <c r="R7210"/>
      <c r="S7210"/>
      <c r="T7210"/>
      <c r="U7210"/>
    </row>
    <row r="7211" spans="1:21" ht="15.75" customHeight="1">
      <c r="A7211"/>
      <c r="B7211"/>
      <c r="C7211"/>
      <c r="D7211"/>
      <c r="E7211"/>
      <c r="F7211"/>
      <c r="G7211"/>
      <c r="H7211"/>
      <c r="I7211" s="8"/>
      <c r="J7211" s="425"/>
      <c r="K7211"/>
      <c r="L7211"/>
      <c r="M7211"/>
      <c r="N7211"/>
      <c r="O7211"/>
      <c r="P7211"/>
      <c r="Q7211"/>
      <c r="R7211"/>
      <c r="S7211"/>
      <c r="T7211"/>
      <c r="U7211"/>
    </row>
    <row r="7212" spans="1:21" ht="15.75" customHeight="1">
      <c r="A7212"/>
      <c r="B7212"/>
      <c r="C7212"/>
      <c r="D7212"/>
      <c r="E7212"/>
      <c r="F7212"/>
      <c r="G7212"/>
      <c r="H7212"/>
      <c r="I7212" s="8"/>
      <c r="J7212" s="425"/>
      <c r="K7212"/>
      <c r="L7212"/>
      <c r="M7212"/>
      <c r="N7212"/>
      <c r="O7212"/>
      <c r="P7212"/>
      <c r="Q7212"/>
      <c r="R7212"/>
      <c r="S7212"/>
      <c r="T7212"/>
      <c r="U7212"/>
    </row>
    <row r="7213" spans="1:21" ht="15.75" customHeight="1">
      <c r="A7213"/>
      <c r="B7213"/>
      <c r="C7213"/>
      <c r="D7213"/>
      <c r="E7213"/>
      <c r="F7213"/>
      <c r="G7213"/>
      <c r="H7213"/>
      <c r="I7213" s="8"/>
      <c r="J7213" s="425"/>
      <c r="K7213"/>
      <c r="L7213"/>
      <c r="M7213"/>
      <c r="N7213"/>
      <c r="O7213"/>
      <c r="P7213"/>
      <c r="Q7213"/>
      <c r="R7213"/>
      <c r="S7213"/>
      <c r="T7213"/>
      <c r="U7213"/>
    </row>
    <row r="7214" spans="1:21" ht="15.75" customHeight="1">
      <c r="A7214"/>
      <c r="B7214"/>
      <c r="C7214"/>
      <c r="D7214"/>
      <c r="E7214"/>
      <c r="F7214"/>
      <c r="G7214"/>
      <c r="H7214"/>
      <c r="I7214" s="8"/>
      <c r="J7214" s="425"/>
      <c r="K7214"/>
      <c r="L7214"/>
      <c r="M7214"/>
      <c r="N7214"/>
      <c r="O7214"/>
      <c r="P7214"/>
      <c r="Q7214"/>
      <c r="R7214"/>
      <c r="S7214"/>
      <c r="T7214"/>
      <c r="U7214"/>
    </row>
    <row r="7215" spans="1:21" ht="15.75" customHeight="1">
      <c r="A7215"/>
      <c r="B7215"/>
      <c r="C7215"/>
      <c r="D7215"/>
      <c r="E7215"/>
      <c r="F7215"/>
      <c r="G7215"/>
      <c r="H7215"/>
      <c r="I7215" s="8"/>
      <c r="J7215" s="425"/>
      <c r="K7215"/>
      <c r="L7215"/>
      <c r="M7215"/>
      <c r="N7215"/>
      <c r="O7215"/>
      <c r="P7215"/>
      <c r="Q7215"/>
      <c r="R7215"/>
      <c r="S7215"/>
      <c r="T7215"/>
      <c r="U7215"/>
    </row>
    <row r="7216" spans="1:21" ht="15.75" customHeight="1">
      <c r="A7216"/>
      <c r="B7216"/>
      <c r="C7216"/>
      <c r="D7216"/>
      <c r="E7216"/>
      <c r="F7216"/>
      <c r="G7216"/>
      <c r="H7216"/>
      <c r="I7216" s="8"/>
      <c r="J7216" s="425"/>
      <c r="K7216"/>
      <c r="L7216"/>
      <c r="M7216"/>
      <c r="N7216"/>
      <c r="O7216"/>
      <c r="P7216"/>
      <c r="Q7216"/>
      <c r="R7216"/>
      <c r="S7216"/>
      <c r="T7216"/>
      <c r="U7216"/>
    </row>
    <row r="7217" spans="1:21" ht="15.75" customHeight="1">
      <c r="A7217"/>
      <c r="B7217"/>
      <c r="C7217"/>
      <c r="D7217"/>
      <c r="E7217"/>
      <c r="F7217"/>
      <c r="G7217"/>
      <c r="H7217"/>
      <c r="I7217" s="8"/>
      <c r="J7217" s="425"/>
      <c r="K7217"/>
      <c r="L7217"/>
      <c r="M7217"/>
      <c r="N7217"/>
      <c r="O7217"/>
      <c r="P7217"/>
      <c r="Q7217"/>
      <c r="R7217"/>
      <c r="S7217"/>
      <c r="T7217"/>
      <c r="U7217"/>
    </row>
    <row r="7218" spans="1:21" ht="15.75" customHeight="1">
      <c r="A7218"/>
      <c r="B7218"/>
      <c r="C7218"/>
      <c r="D7218"/>
      <c r="E7218"/>
      <c r="F7218"/>
      <c r="G7218"/>
      <c r="H7218"/>
      <c r="I7218" s="8"/>
      <c r="J7218" s="425"/>
      <c r="K7218"/>
      <c r="L7218"/>
      <c r="M7218"/>
      <c r="N7218"/>
      <c r="O7218"/>
      <c r="P7218"/>
      <c r="Q7218"/>
      <c r="R7218"/>
      <c r="S7218"/>
      <c r="T7218"/>
      <c r="U7218"/>
    </row>
    <row r="7219" spans="1:21" ht="15.75" customHeight="1">
      <c r="A7219"/>
      <c r="B7219"/>
      <c r="C7219"/>
      <c r="D7219"/>
      <c r="E7219"/>
      <c r="F7219"/>
      <c r="G7219"/>
      <c r="H7219"/>
      <c r="I7219" s="8"/>
      <c r="J7219" s="425"/>
      <c r="K7219"/>
      <c r="L7219"/>
      <c r="M7219"/>
      <c r="N7219"/>
      <c r="O7219"/>
      <c r="P7219"/>
      <c r="Q7219"/>
      <c r="R7219"/>
      <c r="S7219"/>
      <c r="T7219"/>
      <c r="U7219"/>
    </row>
    <row r="7220" spans="1:21" ht="15.75" customHeight="1">
      <c r="A7220"/>
      <c r="B7220"/>
      <c r="C7220"/>
      <c r="D7220"/>
      <c r="E7220"/>
      <c r="F7220"/>
      <c r="G7220"/>
      <c r="H7220"/>
      <c r="I7220" s="8"/>
      <c r="J7220" s="425"/>
      <c r="K7220"/>
      <c r="L7220"/>
      <c r="M7220"/>
      <c r="N7220"/>
      <c r="O7220"/>
      <c r="P7220"/>
      <c r="Q7220"/>
      <c r="R7220"/>
      <c r="S7220"/>
      <c r="T7220"/>
      <c r="U7220"/>
    </row>
    <row r="7221" spans="1:21" ht="15.75" customHeight="1">
      <c r="A7221"/>
      <c r="B7221"/>
      <c r="C7221"/>
      <c r="D7221"/>
      <c r="E7221"/>
      <c r="F7221"/>
      <c r="G7221"/>
      <c r="H7221"/>
      <c r="I7221" s="8"/>
      <c r="J7221" s="425"/>
      <c r="K7221"/>
      <c r="L7221"/>
      <c r="M7221"/>
      <c r="N7221"/>
      <c r="O7221"/>
      <c r="P7221"/>
      <c r="Q7221"/>
      <c r="R7221"/>
      <c r="S7221"/>
      <c r="T7221"/>
      <c r="U7221"/>
    </row>
    <row r="7222" spans="1:21" ht="15.75" customHeight="1">
      <c r="A7222"/>
      <c r="B7222"/>
      <c r="C7222"/>
      <c r="D7222"/>
      <c r="E7222"/>
      <c r="F7222"/>
      <c r="G7222"/>
      <c r="H7222"/>
      <c r="I7222" s="8"/>
      <c r="J7222" s="425"/>
      <c r="K7222"/>
      <c r="L7222"/>
      <c r="M7222"/>
      <c r="N7222"/>
      <c r="O7222"/>
      <c r="P7222"/>
      <c r="Q7222"/>
      <c r="R7222"/>
      <c r="S7222"/>
      <c r="T7222"/>
      <c r="U7222"/>
    </row>
    <row r="7223" spans="1:21" ht="15.75" customHeight="1">
      <c r="A7223"/>
      <c r="B7223"/>
      <c r="C7223"/>
      <c r="D7223"/>
      <c r="E7223"/>
      <c r="F7223"/>
      <c r="G7223"/>
      <c r="H7223"/>
      <c r="I7223" s="8"/>
      <c r="J7223" s="425"/>
      <c r="K7223"/>
      <c r="L7223"/>
      <c r="M7223"/>
      <c r="N7223"/>
      <c r="O7223"/>
      <c r="P7223"/>
      <c r="Q7223"/>
      <c r="R7223"/>
      <c r="S7223"/>
      <c r="T7223"/>
      <c r="U7223"/>
    </row>
    <row r="7224" spans="1:21" ht="15.75" customHeight="1">
      <c r="A7224"/>
      <c r="B7224"/>
      <c r="C7224"/>
      <c r="D7224"/>
      <c r="E7224"/>
      <c r="F7224"/>
      <c r="G7224"/>
      <c r="H7224"/>
      <c r="I7224" s="8"/>
      <c r="J7224" s="425"/>
      <c r="K7224"/>
      <c r="L7224"/>
      <c r="M7224"/>
      <c r="N7224"/>
      <c r="O7224"/>
      <c r="P7224"/>
      <c r="Q7224"/>
      <c r="R7224"/>
      <c r="S7224"/>
      <c r="T7224"/>
      <c r="U7224"/>
    </row>
    <row r="7225" spans="1:21" ht="15.75" customHeight="1">
      <c r="A7225"/>
      <c r="B7225"/>
      <c r="C7225"/>
      <c r="D7225"/>
      <c r="E7225"/>
      <c r="F7225"/>
      <c r="G7225"/>
      <c r="H7225"/>
      <c r="I7225" s="8"/>
      <c r="J7225" s="425"/>
      <c r="K7225"/>
      <c r="L7225"/>
      <c r="M7225"/>
      <c r="N7225"/>
      <c r="O7225"/>
      <c r="P7225"/>
      <c r="Q7225"/>
      <c r="R7225"/>
      <c r="S7225"/>
      <c r="T7225"/>
      <c r="U7225"/>
    </row>
    <row r="7226" spans="1:21" ht="15.75" customHeight="1">
      <c r="A7226"/>
      <c r="B7226"/>
      <c r="C7226"/>
      <c r="D7226"/>
      <c r="E7226"/>
      <c r="F7226"/>
      <c r="G7226"/>
      <c r="H7226"/>
      <c r="I7226" s="8"/>
      <c r="J7226" s="425"/>
      <c r="K7226"/>
      <c r="L7226"/>
      <c r="M7226"/>
      <c r="N7226"/>
      <c r="O7226"/>
      <c r="P7226"/>
      <c r="Q7226"/>
      <c r="R7226"/>
      <c r="S7226"/>
      <c r="T7226"/>
      <c r="U7226"/>
    </row>
    <row r="7227" spans="1:21" ht="15.75" customHeight="1">
      <c r="A7227"/>
      <c r="B7227"/>
      <c r="C7227"/>
      <c r="D7227"/>
      <c r="E7227"/>
      <c r="F7227"/>
      <c r="G7227"/>
      <c r="H7227"/>
      <c r="I7227" s="8"/>
      <c r="J7227" s="425"/>
      <c r="K7227"/>
      <c r="L7227"/>
      <c r="M7227"/>
      <c r="N7227"/>
      <c r="O7227"/>
      <c r="P7227"/>
      <c r="Q7227"/>
      <c r="R7227"/>
      <c r="S7227"/>
      <c r="T7227"/>
      <c r="U7227"/>
    </row>
    <row r="7228" spans="1:21" ht="15.75" customHeight="1">
      <c r="A7228"/>
      <c r="B7228"/>
      <c r="C7228"/>
      <c r="D7228"/>
      <c r="E7228"/>
      <c r="F7228"/>
      <c r="G7228"/>
      <c r="H7228"/>
      <c r="I7228" s="8"/>
      <c r="J7228" s="425"/>
      <c r="K7228"/>
      <c r="L7228"/>
      <c r="M7228"/>
      <c r="N7228"/>
      <c r="O7228"/>
      <c r="P7228"/>
      <c r="Q7228"/>
      <c r="R7228"/>
      <c r="S7228"/>
      <c r="T7228"/>
      <c r="U7228"/>
    </row>
    <row r="7229" spans="1:21" ht="15.75" customHeight="1">
      <c r="A7229"/>
      <c r="B7229"/>
      <c r="C7229"/>
      <c r="D7229"/>
      <c r="E7229"/>
      <c r="F7229"/>
      <c r="G7229"/>
      <c r="H7229"/>
      <c r="I7229" s="8"/>
      <c r="J7229" s="425"/>
      <c r="K7229"/>
      <c r="L7229"/>
      <c r="M7229"/>
      <c r="N7229"/>
      <c r="O7229"/>
      <c r="P7229"/>
      <c r="Q7229"/>
      <c r="R7229"/>
      <c r="S7229"/>
      <c r="T7229"/>
      <c r="U7229"/>
    </row>
    <row r="7230" spans="1:21" ht="15.75" customHeight="1">
      <c r="A7230"/>
      <c r="B7230"/>
      <c r="C7230"/>
      <c r="D7230"/>
      <c r="E7230"/>
      <c r="F7230"/>
      <c r="G7230"/>
      <c r="H7230"/>
      <c r="I7230" s="8"/>
      <c r="J7230" s="425"/>
      <c r="K7230"/>
      <c r="L7230"/>
      <c r="M7230"/>
      <c r="N7230"/>
      <c r="O7230"/>
      <c r="P7230"/>
      <c r="Q7230"/>
      <c r="R7230"/>
      <c r="S7230"/>
      <c r="T7230"/>
      <c r="U7230"/>
    </row>
    <row r="7231" spans="1:21" ht="15.75" customHeight="1">
      <c r="A7231"/>
      <c r="B7231"/>
      <c r="C7231"/>
      <c r="D7231"/>
      <c r="E7231"/>
      <c r="F7231"/>
      <c r="G7231"/>
      <c r="H7231"/>
      <c r="I7231" s="8"/>
      <c r="J7231" s="425"/>
      <c r="K7231"/>
      <c r="L7231"/>
      <c r="M7231"/>
      <c r="N7231"/>
      <c r="O7231"/>
      <c r="P7231"/>
      <c r="Q7231"/>
      <c r="R7231"/>
      <c r="S7231"/>
      <c r="T7231"/>
      <c r="U7231"/>
    </row>
    <row r="7232" spans="1:21" ht="15.75" customHeight="1">
      <c r="A7232"/>
      <c r="B7232"/>
      <c r="C7232"/>
      <c r="D7232"/>
      <c r="E7232"/>
      <c r="F7232"/>
      <c r="G7232"/>
      <c r="H7232"/>
      <c r="I7232" s="8"/>
      <c r="J7232" s="425"/>
      <c r="K7232"/>
      <c r="L7232"/>
      <c r="M7232"/>
      <c r="N7232"/>
      <c r="O7232"/>
      <c r="P7232"/>
      <c r="Q7232"/>
      <c r="R7232"/>
      <c r="S7232"/>
      <c r="T7232"/>
      <c r="U7232"/>
    </row>
    <row r="7233" spans="1:21" ht="15.75" customHeight="1">
      <c r="A7233"/>
      <c r="B7233"/>
      <c r="C7233"/>
      <c r="D7233"/>
      <c r="E7233"/>
      <c r="F7233"/>
      <c r="G7233"/>
      <c r="H7233"/>
      <c r="I7233" s="8"/>
      <c r="J7233" s="425"/>
      <c r="K7233"/>
      <c r="L7233"/>
      <c r="M7233"/>
      <c r="N7233"/>
      <c r="O7233"/>
      <c r="P7233"/>
      <c r="Q7233"/>
      <c r="R7233"/>
      <c r="S7233"/>
      <c r="T7233"/>
      <c r="U7233"/>
    </row>
    <row r="7234" spans="1:21" ht="15.75" customHeight="1">
      <c r="A7234"/>
      <c r="B7234"/>
      <c r="C7234"/>
      <c r="D7234"/>
      <c r="E7234"/>
      <c r="F7234"/>
      <c r="G7234"/>
      <c r="H7234"/>
      <c r="I7234" s="8"/>
      <c r="J7234" s="425"/>
      <c r="K7234"/>
      <c r="L7234"/>
      <c r="M7234"/>
      <c r="N7234"/>
      <c r="O7234"/>
      <c r="P7234"/>
      <c r="Q7234"/>
      <c r="R7234"/>
      <c r="S7234"/>
      <c r="T7234"/>
      <c r="U7234"/>
    </row>
    <row r="7235" spans="1:21" ht="15.75" customHeight="1">
      <c r="A7235"/>
      <c r="B7235"/>
      <c r="C7235"/>
      <c r="D7235"/>
      <c r="E7235"/>
      <c r="F7235"/>
      <c r="G7235"/>
      <c r="H7235"/>
      <c r="I7235" s="8"/>
      <c r="J7235" s="425"/>
      <c r="K7235"/>
      <c r="L7235"/>
      <c r="M7235"/>
      <c r="N7235"/>
      <c r="O7235"/>
      <c r="P7235"/>
      <c r="Q7235"/>
      <c r="R7235"/>
      <c r="S7235"/>
      <c r="T7235"/>
      <c r="U7235"/>
    </row>
    <row r="7236" spans="1:21" ht="15.75" customHeight="1">
      <c r="A7236"/>
      <c r="B7236"/>
      <c r="C7236"/>
      <c r="D7236"/>
      <c r="E7236"/>
      <c r="F7236"/>
      <c r="G7236"/>
      <c r="H7236"/>
      <c r="I7236" s="8"/>
      <c r="J7236" s="425"/>
      <c r="K7236"/>
      <c r="L7236"/>
      <c r="M7236"/>
      <c r="N7236"/>
      <c r="O7236"/>
      <c r="P7236"/>
      <c r="Q7236"/>
      <c r="R7236"/>
      <c r="S7236"/>
      <c r="T7236"/>
      <c r="U7236"/>
    </row>
    <row r="7237" spans="1:21" ht="15.75" customHeight="1">
      <c r="A7237"/>
      <c r="B7237"/>
      <c r="C7237"/>
      <c r="D7237"/>
      <c r="E7237"/>
      <c r="F7237"/>
      <c r="G7237"/>
      <c r="H7237"/>
      <c r="I7237" s="8"/>
      <c r="J7237" s="425"/>
      <c r="K7237"/>
      <c r="L7237"/>
      <c r="M7237"/>
      <c r="N7237"/>
      <c r="O7237"/>
      <c r="P7237"/>
      <c r="Q7237"/>
      <c r="R7237"/>
      <c r="S7237"/>
      <c r="T7237"/>
      <c r="U7237"/>
    </row>
    <row r="7238" spans="1:21" ht="15.75" customHeight="1">
      <c r="A7238"/>
      <c r="B7238"/>
      <c r="C7238"/>
      <c r="D7238"/>
      <c r="E7238"/>
      <c r="F7238"/>
      <c r="G7238"/>
      <c r="H7238"/>
      <c r="I7238" s="8"/>
      <c r="J7238" s="425"/>
      <c r="K7238"/>
      <c r="L7238"/>
      <c r="M7238"/>
      <c r="N7238"/>
      <c r="O7238"/>
      <c r="P7238"/>
      <c r="Q7238"/>
      <c r="R7238"/>
      <c r="S7238"/>
      <c r="T7238"/>
      <c r="U7238"/>
    </row>
    <row r="7239" spans="1:21" ht="15.75" customHeight="1">
      <c r="A7239"/>
      <c r="B7239"/>
      <c r="C7239"/>
      <c r="D7239"/>
      <c r="E7239"/>
      <c r="F7239"/>
      <c r="G7239"/>
      <c r="H7239"/>
      <c r="I7239" s="8"/>
      <c r="J7239" s="425"/>
      <c r="K7239"/>
      <c r="L7239"/>
      <c r="M7239"/>
      <c r="N7239"/>
      <c r="O7239"/>
      <c r="P7239"/>
      <c r="Q7239"/>
      <c r="R7239"/>
      <c r="S7239"/>
      <c r="T7239"/>
      <c r="U7239"/>
    </row>
    <row r="7240" spans="1:21" ht="15.75" customHeight="1">
      <c r="A7240"/>
      <c r="B7240"/>
      <c r="C7240"/>
      <c r="D7240"/>
      <c r="E7240"/>
      <c r="F7240"/>
      <c r="G7240"/>
      <c r="H7240"/>
      <c r="I7240" s="8"/>
      <c r="J7240" s="425"/>
      <c r="K7240"/>
      <c r="L7240"/>
      <c r="M7240"/>
      <c r="N7240"/>
      <c r="O7240"/>
      <c r="P7240"/>
      <c r="Q7240"/>
      <c r="R7240"/>
      <c r="S7240"/>
      <c r="T7240"/>
      <c r="U7240"/>
    </row>
    <row r="7241" spans="1:21" ht="15.75" customHeight="1">
      <c r="A7241"/>
      <c r="B7241"/>
      <c r="C7241"/>
      <c r="D7241"/>
      <c r="E7241"/>
      <c r="F7241"/>
      <c r="G7241"/>
      <c r="H7241"/>
      <c r="I7241" s="8"/>
      <c r="J7241" s="425"/>
      <c r="K7241"/>
      <c r="L7241"/>
      <c r="M7241"/>
      <c r="N7241"/>
      <c r="O7241"/>
      <c r="P7241"/>
      <c r="Q7241"/>
      <c r="R7241"/>
      <c r="S7241"/>
      <c r="T7241"/>
      <c r="U7241"/>
    </row>
    <row r="7242" spans="1:21" ht="15.75" customHeight="1">
      <c r="A7242"/>
      <c r="B7242"/>
      <c r="C7242"/>
      <c r="D7242"/>
      <c r="E7242"/>
      <c r="F7242"/>
      <c r="G7242"/>
      <c r="H7242"/>
      <c r="I7242" s="8"/>
      <c r="J7242" s="425"/>
      <c r="K7242"/>
      <c r="L7242"/>
      <c r="M7242"/>
      <c r="N7242"/>
      <c r="O7242"/>
      <c r="P7242"/>
      <c r="Q7242"/>
      <c r="R7242"/>
      <c r="S7242"/>
      <c r="T7242"/>
      <c r="U7242"/>
    </row>
    <row r="7243" spans="1:21" ht="15.75" customHeight="1">
      <c r="A7243"/>
      <c r="B7243"/>
      <c r="C7243"/>
      <c r="D7243"/>
      <c r="E7243"/>
      <c r="F7243"/>
      <c r="G7243"/>
      <c r="H7243"/>
      <c r="I7243" s="8"/>
      <c r="J7243" s="425"/>
      <c r="K7243"/>
      <c r="L7243"/>
      <c r="M7243"/>
      <c r="N7243"/>
      <c r="O7243"/>
      <c r="P7243"/>
      <c r="Q7243"/>
      <c r="R7243"/>
      <c r="S7243"/>
      <c r="T7243"/>
      <c r="U7243"/>
    </row>
    <row r="7244" spans="1:21" ht="15.75" customHeight="1">
      <c r="A7244"/>
      <c r="B7244"/>
      <c r="C7244"/>
      <c r="D7244"/>
      <c r="E7244"/>
      <c r="F7244"/>
      <c r="G7244"/>
      <c r="H7244"/>
      <c r="I7244" s="8"/>
      <c r="J7244" s="425"/>
      <c r="K7244"/>
      <c r="L7244"/>
      <c r="M7244"/>
      <c r="N7244"/>
      <c r="O7244"/>
      <c r="P7244"/>
      <c r="Q7244"/>
      <c r="R7244"/>
      <c r="S7244"/>
      <c r="T7244"/>
      <c r="U7244"/>
    </row>
    <row r="7245" spans="1:21" ht="15.75" customHeight="1">
      <c r="A7245"/>
      <c r="B7245"/>
      <c r="C7245"/>
      <c r="D7245"/>
      <c r="E7245"/>
      <c r="F7245"/>
      <c r="G7245"/>
      <c r="H7245"/>
      <c r="I7245" s="8"/>
      <c r="J7245" s="425"/>
      <c r="K7245"/>
      <c r="L7245"/>
      <c r="M7245"/>
      <c r="N7245"/>
      <c r="O7245"/>
      <c r="P7245"/>
      <c r="Q7245"/>
      <c r="R7245"/>
      <c r="S7245"/>
      <c r="T7245"/>
      <c r="U7245"/>
    </row>
    <row r="7246" spans="1:21" ht="15.75" customHeight="1">
      <c r="A7246"/>
      <c r="B7246"/>
      <c r="C7246"/>
      <c r="D7246"/>
      <c r="E7246"/>
      <c r="F7246"/>
      <c r="G7246"/>
      <c r="H7246"/>
      <c r="I7246" s="8"/>
      <c r="J7246" s="425"/>
      <c r="K7246"/>
      <c r="L7246"/>
      <c r="M7246"/>
      <c r="N7246"/>
      <c r="O7246"/>
      <c r="P7246"/>
      <c r="Q7246"/>
      <c r="R7246"/>
      <c r="S7246"/>
      <c r="T7246"/>
      <c r="U7246"/>
    </row>
    <row r="7247" spans="1:21" ht="15.75" customHeight="1">
      <c r="A7247"/>
      <c r="B7247"/>
      <c r="C7247"/>
      <c r="D7247"/>
      <c r="E7247"/>
      <c r="F7247"/>
      <c r="G7247"/>
      <c r="H7247"/>
      <c r="I7247" s="8"/>
      <c r="J7247" s="425"/>
      <c r="K7247"/>
      <c r="L7247"/>
      <c r="M7247"/>
      <c r="N7247"/>
      <c r="O7247"/>
      <c r="P7247"/>
      <c r="Q7247"/>
      <c r="R7247"/>
      <c r="S7247"/>
      <c r="T7247"/>
      <c r="U7247"/>
    </row>
    <row r="7248" spans="1:21" ht="15.75" customHeight="1">
      <c r="A7248"/>
      <c r="B7248"/>
      <c r="C7248"/>
      <c r="D7248"/>
      <c r="E7248"/>
      <c r="F7248"/>
      <c r="G7248"/>
      <c r="H7248"/>
      <c r="I7248" s="8"/>
      <c r="J7248" s="425"/>
      <c r="K7248"/>
      <c r="L7248"/>
      <c r="M7248"/>
      <c r="N7248"/>
      <c r="O7248"/>
      <c r="P7248"/>
      <c r="Q7248"/>
      <c r="R7248"/>
      <c r="S7248"/>
      <c r="T7248"/>
      <c r="U7248"/>
    </row>
    <row r="7249" spans="1:21" ht="15.75" customHeight="1">
      <c r="A7249"/>
      <c r="B7249"/>
      <c r="C7249"/>
      <c r="D7249"/>
      <c r="E7249"/>
      <c r="F7249"/>
      <c r="G7249"/>
      <c r="H7249"/>
      <c r="I7249" s="8"/>
      <c r="J7249" s="425"/>
      <c r="K7249"/>
      <c r="L7249"/>
      <c r="M7249"/>
      <c r="N7249"/>
      <c r="O7249"/>
      <c r="P7249"/>
      <c r="Q7249"/>
      <c r="R7249"/>
      <c r="S7249"/>
      <c r="T7249"/>
      <c r="U7249"/>
    </row>
    <row r="7250" spans="1:21" ht="15.75" customHeight="1">
      <c r="A7250"/>
      <c r="B7250"/>
      <c r="C7250"/>
      <c r="D7250"/>
      <c r="E7250"/>
      <c r="F7250"/>
      <c r="G7250"/>
      <c r="H7250"/>
      <c r="I7250" s="8"/>
      <c r="J7250" s="425"/>
      <c r="K7250"/>
      <c r="L7250"/>
      <c r="M7250"/>
      <c r="N7250"/>
      <c r="O7250"/>
      <c r="P7250"/>
      <c r="Q7250"/>
      <c r="R7250"/>
      <c r="S7250"/>
      <c r="T7250"/>
      <c r="U7250"/>
    </row>
    <row r="7251" spans="1:21" ht="15.75" customHeight="1">
      <c r="A7251"/>
      <c r="B7251"/>
      <c r="C7251"/>
      <c r="D7251"/>
      <c r="E7251"/>
      <c r="F7251"/>
      <c r="G7251"/>
      <c r="H7251"/>
      <c r="I7251" s="8"/>
      <c r="J7251" s="425"/>
      <c r="K7251"/>
      <c r="L7251"/>
      <c r="M7251"/>
      <c r="N7251"/>
      <c r="O7251"/>
      <c r="P7251"/>
      <c r="Q7251"/>
      <c r="R7251"/>
      <c r="S7251"/>
      <c r="T7251"/>
      <c r="U7251"/>
    </row>
    <row r="7252" spans="1:21" ht="15.75" customHeight="1">
      <c r="A7252"/>
      <c r="B7252"/>
      <c r="C7252"/>
      <c r="D7252"/>
      <c r="E7252"/>
      <c r="F7252"/>
      <c r="G7252"/>
      <c r="H7252"/>
      <c r="I7252" s="8"/>
      <c r="J7252" s="425"/>
      <c r="K7252"/>
      <c r="L7252"/>
      <c r="M7252"/>
      <c r="N7252"/>
      <c r="O7252"/>
      <c r="P7252"/>
      <c r="Q7252"/>
      <c r="R7252"/>
      <c r="S7252"/>
      <c r="T7252"/>
      <c r="U7252"/>
    </row>
    <row r="7253" spans="1:21" ht="15.75" customHeight="1">
      <c r="A7253"/>
      <c r="B7253"/>
      <c r="C7253"/>
      <c r="D7253"/>
      <c r="E7253"/>
      <c r="F7253"/>
      <c r="G7253"/>
      <c r="H7253"/>
      <c r="I7253" s="8"/>
      <c r="J7253" s="425"/>
      <c r="K7253"/>
      <c r="L7253"/>
      <c r="M7253"/>
      <c r="N7253"/>
      <c r="O7253"/>
      <c r="P7253"/>
      <c r="Q7253"/>
      <c r="R7253"/>
      <c r="S7253"/>
      <c r="T7253"/>
      <c r="U7253"/>
    </row>
    <row r="7254" spans="1:21" ht="15.75" customHeight="1">
      <c r="A7254"/>
      <c r="B7254"/>
      <c r="C7254"/>
      <c r="D7254"/>
      <c r="E7254"/>
      <c r="F7254"/>
      <c r="G7254"/>
      <c r="H7254"/>
      <c r="I7254" s="8"/>
      <c r="J7254" s="425"/>
      <c r="K7254"/>
      <c r="L7254"/>
      <c r="M7254"/>
      <c r="N7254"/>
      <c r="O7254"/>
      <c r="P7254"/>
      <c r="Q7254"/>
      <c r="R7254"/>
      <c r="S7254"/>
      <c r="T7254"/>
      <c r="U7254"/>
    </row>
    <row r="7255" spans="1:21" ht="15.75" customHeight="1">
      <c r="A7255"/>
      <c r="B7255"/>
      <c r="C7255"/>
      <c r="D7255"/>
      <c r="E7255"/>
      <c r="F7255"/>
      <c r="G7255"/>
      <c r="H7255"/>
      <c r="I7255" s="8"/>
      <c r="J7255" s="425"/>
      <c r="K7255"/>
      <c r="L7255"/>
      <c r="M7255"/>
      <c r="N7255"/>
      <c r="O7255"/>
      <c r="P7255"/>
      <c r="Q7255"/>
      <c r="R7255"/>
      <c r="S7255"/>
      <c r="T7255"/>
      <c r="U7255"/>
    </row>
    <row r="7256" spans="1:21" ht="15.75" customHeight="1">
      <c r="A7256"/>
      <c r="B7256"/>
      <c r="C7256"/>
      <c r="D7256"/>
      <c r="E7256"/>
      <c r="F7256"/>
      <c r="G7256"/>
      <c r="H7256"/>
      <c r="I7256" s="8"/>
      <c r="J7256" s="425"/>
      <c r="K7256"/>
      <c r="L7256"/>
      <c r="M7256"/>
      <c r="N7256"/>
      <c r="O7256"/>
      <c r="P7256"/>
      <c r="Q7256"/>
      <c r="R7256"/>
      <c r="S7256"/>
      <c r="T7256"/>
      <c r="U7256"/>
    </row>
    <row r="7257" spans="1:21" ht="15.75" customHeight="1">
      <c r="A7257"/>
      <c r="B7257"/>
      <c r="C7257"/>
      <c r="D7257"/>
      <c r="E7257"/>
      <c r="F7257"/>
      <c r="G7257"/>
      <c r="H7257"/>
      <c r="I7257" s="8"/>
      <c r="J7257" s="425"/>
      <c r="K7257"/>
      <c r="L7257"/>
      <c r="M7257"/>
      <c r="N7257"/>
      <c r="O7257"/>
      <c r="P7257"/>
      <c r="Q7257"/>
      <c r="R7257"/>
      <c r="S7257"/>
      <c r="T7257"/>
      <c r="U7257"/>
    </row>
    <row r="7258" spans="1:21" ht="15.75" customHeight="1">
      <c r="A7258"/>
      <c r="B7258"/>
      <c r="C7258"/>
      <c r="D7258"/>
      <c r="E7258"/>
      <c r="F7258"/>
      <c r="G7258"/>
      <c r="H7258"/>
      <c r="I7258" s="8"/>
      <c r="J7258" s="425"/>
      <c r="K7258"/>
      <c r="L7258"/>
      <c r="M7258"/>
      <c r="N7258"/>
      <c r="O7258"/>
      <c r="P7258"/>
      <c r="Q7258"/>
      <c r="R7258"/>
      <c r="S7258"/>
      <c r="T7258"/>
      <c r="U7258"/>
    </row>
    <row r="7259" spans="1:21" ht="15.75" customHeight="1">
      <c r="A7259"/>
      <c r="B7259"/>
      <c r="C7259"/>
      <c r="D7259"/>
      <c r="E7259"/>
      <c r="F7259"/>
      <c r="G7259"/>
      <c r="H7259"/>
      <c r="I7259" s="8"/>
      <c r="J7259" s="425"/>
      <c r="K7259"/>
      <c r="L7259"/>
      <c r="M7259"/>
      <c r="N7259"/>
      <c r="O7259"/>
      <c r="P7259"/>
      <c r="Q7259"/>
      <c r="R7259"/>
      <c r="S7259"/>
      <c r="T7259"/>
      <c r="U7259"/>
    </row>
    <row r="7260" spans="1:21" ht="15.75" customHeight="1">
      <c r="A7260"/>
      <c r="B7260"/>
      <c r="C7260"/>
      <c r="D7260"/>
      <c r="E7260"/>
      <c r="F7260"/>
      <c r="G7260"/>
      <c r="H7260"/>
      <c r="I7260" s="8"/>
      <c r="J7260" s="425"/>
      <c r="K7260"/>
      <c r="L7260"/>
      <c r="M7260"/>
      <c r="N7260"/>
      <c r="O7260"/>
      <c r="P7260"/>
      <c r="Q7260"/>
      <c r="R7260"/>
      <c r="S7260"/>
      <c r="T7260"/>
      <c r="U7260"/>
    </row>
    <row r="7261" spans="1:21" ht="15.75" customHeight="1">
      <c r="A7261"/>
      <c r="B7261"/>
      <c r="C7261"/>
      <c r="D7261"/>
      <c r="E7261"/>
      <c r="F7261"/>
      <c r="G7261"/>
      <c r="H7261"/>
      <c r="I7261" s="8"/>
      <c r="J7261" s="425"/>
      <c r="K7261"/>
      <c r="L7261"/>
      <c r="M7261"/>
      <c r="N7261"/>
      <c r="O7261"/>
      <c r="P7261"/>
      <c r="Q7261"/>
      <c r="R7261"/>
      <c r="S7261"/>
      <c r="T7261"/>
      <c r="U7261"/>
    </row>
    <row r="7262" spans="1:21" ht="15.75" customHeight="1">
      <c r="A7262"/>
      <c r="B7262"/>
      <c r="C7262"/>
      <c r="D7262"/>
      <c r="E7262"/>
      <c r="F7262"/>
      <c r="G7262"/>
      <c r="H7262"/>
      <c r="I7262" s="8"/>
      <c r="J7262" s="425"/>
      <c r="K7262"/>
      <c r="L7262"/>
      <c r="M7262"/>
      <c r="N7262"/>
      <c r="O7262"/>
      <c r="P7262"/>
      <c r="Q7262"/>
      <c r="R7262"/>
      <c r="S7262"/>
      <c r="T7262"/>
      <c r="U7262"/>
    </row>
    <row r="7263" spans="1:21" ht="15.75" customHeight="1">
      <c r="A7263"/>
      <c r="B7263"/>
      <c r="C7263"/>
      <c r="D7263"/>
      <c r="E7263"/>
      <c r="F7263"/>
      <c r="G7263"/>
      <c r="H7263"/>
      <c r="I7263" s="8"/>
      <c r="J7263" s="425"/>
      <c r="K7263"/>
      <c r="L7263"/>
      <c r="M7263"/>
      <c r="N7263"/>
      <c r="O7263"/>
      <c r="P7263"/>
      <c r="Q7263"/>
      <c r="R7263"/>
      <c r="S7263"/>
      <c r="T7263"/>
      <c r="U7263"/>
    </row>
    <row r="7264" spans="1:21" ht="15.75" customHeight="1">
      <c r="A7264"/>
      <c r="B7264"/>
      <c r="C7264"/>
      <c r="D7264"/>
      <c r="E7264"/>
      <c r="F7264"/>
      <c r="G7264"/>
      <c r="H7264"/>
      <c r="I7264" s="8"/>
      <c r="J7264" s="425"/>
      <c r="K7264"/>
      <c r="L7264"/>
      <c r="M7264"/>
      <c r="N7264"/>
      <c r="O7264"/>
      <c r="P7264"/>
      <c r="Q7264"/>
      <c r="R7264"/>
      <c r="S7264"/>
      <c r="T7264"/>
      <c r="U7264"/>
    </row>
    <row r="7265" spans="1:21" ht="15.75" customHeight="1">
      <c r="A7265"/>
      <c r="B7265"/>
      <c r="C7265"/>
      <c r="D7265"/>
      <c r="E7265"/>
      <c r="F7265"/>
      <c r="G7265"/>
      <c r="H7265"/>
      <c r="I7265" s="8"/>
      <c r="J7265" s="425"/>
      <c r="K7265"/>
      <c r="L7265"/>
      <c r="M7265"/>
      <c r="N7265"/>
      <c r="O7265"/>
      <c r="P7265"/>
      <c r="Q7265"/>
      <c r="R7265"/>
      <c r="S7265"/>
      <c r="T7265"/>
      <c r="U7265"/>
    </row>
    <row r="7266" spans="1:21" ht="15.75" customHeight="1">
      <c r="A7266"/>
      <c r="B7266"/>
      <c r="C7266"/>
      <c r="D7266"/>
      <c r="E7266"/>
      <c r="F7266"/>
      <c r="G7266"/>
      <c r="H7266"/>
      <c r="I7266" s="8"/>
      <c r="J7266" s="425"/>
      <c r="K7266"/>
      <c r="L7266"/>
      <c r="M7266"/>
      <c r="N7266"/>
      <c r="O7266"/>
      <c r="P7266"/>
      <c r="Q7266"/>
      <c r="R7266"/>
      <c r="S7266"/>
      <c r="T7266"/>
      <c r="U7266"/>
    </row>
    <row r="7267" spans="1:21" ht="15.75" customHeight="1">
      <c r="A7267"/>
      <c r="B7267"/>
      <c r="C7267"/>
      <c r="D7267"/>
      <c r="E7267"/>
      <c r="F7267"/>
      <c r="G7267"/>
      <c r="H7267"/>
      <c r="I7267" s="8"/>
      <c r="J7267" s="425"/>
      <c r="K7267"/>
      <c r="L7267"/>
      <c r="M7267"/>
      <c r="N7267"/>
      <c r="O7267"/>
      <c r="P7267"/>
      <c r="Q7267"/>
      <c r="R7267"/>
      <c r="S7267"/>
      <c r="T7267"/>
      <c r="U7267"/>
    </row>
    <row r="7268" spans="1:21" ht="15.75" customHeight="1">
      <c r="A7268"/>
      <c r="B7268"/>
      <c r="C7268"/>
      <c r="D7268"/>
      <c r="E7268"/>
      <c r="F7268"/>
      <c r="G7268"/>
      <c r="H7268"/>
      <c r="I7268" s="8"/>
      <c r="J7268" s="425"/>
      <c r="K7268"/>
      <c r="L7268"/>
      <c r="M7268"/>
      <c r="N7268"/>
      <c r="O7268"/>
      <c r="P7268"/>
      <c r="Q7268"/>
      <c r="R7268"/>
      <c r="S7268"/>
      <c r="T7268"/>
      <c r="U7268"/>
    </row>
    <row r="7269" spans="1:21" ht="15.75" customHeight="1">
      <c r="A7269"/>
      <c r="B7269"/>
      <c r="C7269"/>
      <c r="D7269"/>
      <c r="E7269"/>
      <c r="F7269"/>
      <c r="G7269"/>
      <c r="H7269"/>
      <c r="I7269" s="8"/>
      <c r="J7269" s="425"/>
      <c r="K7269"/>
      <c r="L7269"/>
      <c r="M7269"/>
      <c r="N7269"/>
      <c r="O7269"/>
      <c r="P7269"/>
      <c r="Q7269"/>
      <c r="R7269"/>
      <c r="S7269"/>
      <c r="T7269"/>
      <c r="U7269"/>
    </row>
    <row r="7270" spans="1:21" ht="15.75" customHeight="1">
      <c r="A7270"/>
      <c r="B7270"/>
      <c r="C7270"/>
      <c r="D7270"/>
      <c r="E7270"/>
      <c r="F7270"/>
      <c r="G7270"/>
      <c r="H7270"/>
      <c r="I7270" s="8"/>
      <c r="J7270" s="425"/>
      <c r="K7270"/>
      <c r="L7270"/>
      <c r="M7270"/>
      <c r="N7270"/>
      <c r="O7270"/>
      <c r="P7270"/>
      <c r="Q7270"/>
      <c r="R7270"/>
      <c r="S7270"/>
      <c r="T7270"/>
      <c r="U7270"/>
    </row>
    <row r="7271" spans="1:21" ht="15.75" customHeight="1">
      <c r="A7271"/>
      <c r="B7271"/>
      <c r="C7271"/>
      <c r="D7271"/>
      <c r="E7271"/>
      <c r="F7271"/>
      <c r="G7271"/>
      <c r="H7271"/>
      <c r="I7271" s="8"/>
      <c r="J7271" s="425"/>
      <c r="K7271"/>
      <c r="L7271"/>
      <c r="M7271"/>
      <c r="N7271"/>
      <c r="O7271"/>
      <c r="P7271"/>
      <c r="Q7271"/>
      <c r="R7271"/>
      <c r="S7271"/>
      <c r="T7271"/>
      <c r="U7271"/>
    </row>
    <row r="7272" spans="1:21" ht="15.75" customHeight="1">
      <c r="A7272"/>
      <c r="B7272"/>
      <c r="C7272"/>
      <c r="D7272"/>
      <c r="E7272"/>
      <c r="F7272"/>
      <c r="G7272"/>
      <c r="H7272"/>
      <c r="I7272" s="8"/>
      <c r="J7272" s="425"/>
      <c r="K7272"/>
      <c r="L7272"/>
      <c r="M7272"/>
      <c r="N7272"/>
      <c r="O7272"/>
      <c r="P7272"/>
      <c r="Q7272"/>
      <c r="R7272"/>
      <c r="S7272"/>
      <c r="T7272"/>
      <c r="U7272"/>
    </row>
    <row r="7273" spans="1:21" ht="15.75" customHeight="1">
      <c r="A7273"/>
      <c r="B7273"/>
      <c r="C7273"/>
      <c r="D7273"/>
      <c r="E7273"/>
      <c r="F7273"/>
      <c r="G7273"/>
      <c r="H7273"/>
      <c r="I7273" s="8"/>
      <c r="J7273" s="425"/>
      <c r="K7273"/>
      <c r="L7273"/>
      <c r="M7273"/>
      <c r="N7273"/>
      <c r="O7273"/>
      <c r="P7273"/>
      <c r="Q7273"/>
      <c r="R7273"/>
      <c r="S7273"/>
      <c r="T7273"/>
      <c r="U7273"/>
    </row>
    <row r="7274" spans="1:21" ht="15.75" customHeight="1">
      <c r="A7274"/>
      <c r="B7274"/>
      <c r="C7274"/>
      <c r="D7274"/>
      <c r="E7274"/>
      <c r="F7274"/>
      <c r="G7274"/>
      <c r="H7274"/>
      <c r="I7274" s="8"/>
      <c r="J7274" s="425"/>
      <c r="K7274"/>
      <c r="L7274"/>
      <c r="M7274"/>
      <c r="N7274"/>
      <c r="O7274"/>
      <c r="P7274"/>
      <c r="Q7274"/>
      <c r="R7274"/>
      <c r="S7274"/>
      <c r="T7274"/>
      <c r="U7274"/>
    </row>
    <row r="7275" spans="1:21" ht="15.75" customHeight="1">
      <c r="A7275"/>
      <c r="B7275"/>
      <c r="C7275"/>
      <c r="D7275"/>
      <c r="E7275"/>
      <c r="F7275"/>
      <c r="G7275"/>
      <c r="H7275"/>
      <c r="I7275" s="8"/>
      <c r="J7275" s="425"/>
      <c r="K7275"/>
      <c r="L7275"/>
      <c r="M7275"/>
      <c r="N7275"/>
      <c r="O7275"/>
      <c r="P7275"/>
      <c r="Q7275"/>
      <c r="R7275"/>
      <c r="S7275"/>
      <c r="T7275"/>
      <c r="U7275"/>
    </row>
    <row r="7276" spans="1:21" ht="15.75" customHeight="1">
      <c r="A7276"/>
      <c r="B7276"/>
      <c r="C7276"/>
      <c r="D7276"/>
      <c r="E7276"/>
      <c r="F7276"/>
      <c r="G7276"/>
      <c r="H7276"/>
      <c r="I7276" s="8"/>
      <c r="J7276" s="425"/>
      <c r="K7276"/>
      <c r="L7276"/>
      <c r="M7276"/>
      <c r="N7276"/>
      <c r="O7276"/>
      <c r="P7276"/>
      <c r="Q7276"/>
      <c r="R7276"/>
      <c r="S7276"/>
      <c r="T7276"/>
      <c r="U7276"/>
    </row>
    <row r="7277" spans="1:21" ht="15.75" customHeight="1">
      <c r="A7277"/>
      <c r="B7277"/>
      <c r="C7277"/>
      <c r="D7277"/>
      <c r="E7277"/>
      <c r="F7277"/>
      <c r="G7277"/>
      <c r="H7277"/>
      <c r="I7277" s="8"/>
      <c r="J7277" s="425"/>
      <c r="K7277"/>
      <c r="L7277"/>
      <c r="M7277"/>
      <c r="N7277"/>
      <c r="O7277"/>
      <c r="P7277"/>
      <c r="Q7277"/>
      <c r="R7277"/>
      <c r="S7277"/>
      <c r="T7277"/>
      <c r="U7277"/>
    </row>
    <row r="7278" spans="1:21" ht="15.75" customHeight="1">
      <c r="A7278"/>
      <c r="B7278"/>
      <c r="C7278"/>
      <c r="D7278"/>
      <c r="E7278"/>
      <c r="F7278"/>
      <c r="G7278"/>
      <c r="H7278"/>
      <c r="I7278" s="8"/>
      <c r="J7278" s="425"/>
      <c r="K7278"/>
      <c r="L7278"/>
      <c r="M7278"/>
      <c r="N7278"/>
      <c r="O7278"/>
      <c r="P7278"/>
      <c r="Q7278"/>
      <c r="R7278"/>
      <c r="S7278"/>
      <c r="T7278"/>
      <c r="U7278"/>
    </row>
    <row r="7279" spans="1:21" ht="15.75" customHeight="1">
      <c r="A7279"/>
      <c r="B7279"/>
      <c r="C7279"/>
      <c r="D7279"/>
      <c r="E7279"/>
      <c r="F7279"/>
      <c r="G7279"/>
      <c r="H7279"/>
      <c r="I7279" s="8"/>
      <c r="J7279" s="425"/>
      <c r="K7279"/>
      <c r="L7279"/>
      <c r="M7279"/>
      <c r="N7279"/>
      <c r="O7279"/>
      <c r="P7279"/>
      <c r="Q7279"/>
      <c r="R7279"/>
      <c r="S7279"/>
      <c r="T7279"/>
      <c r="U7279"/>
    </row>
    <row r="7280" spans="1:21" ht="15.75" customHeight="1">
      <c r="A7280"/>
      <c r="B7280"/>
      <c r="C7280"/>
      <c r="D7280"/>
      <c r="E7280"/>
      <c r="F7280"/>
      <c r="G7280"/>
      <c r="H7280"/>
      <c r="I7280" s="8"/>
      <c r="J7280" s="425"/>
      <c r="K7280"/>
      <c r="L7280"/>
      <c r="M7280"/>
      <c r="N7280"/>
      <c r="O7280"/>
      <c r="P7280"/>
      <c r="Q7280"/>
      <c r="R7280"/>
      <c r="S7280"/>
      <c r="T7280"/>
      <c r="U7280"/>
    </row>
    <row r="7281" spans="1:21" ht="15.75" customHeight="1">
      <c r="A7281"/>
      <c r="B7281"/>
      <c r="C7281"/>
      <c r="D7281"/>
      <c r="E7281"/>
      <c r="F7281"/>
      <c r="G7281"/>
      <c r="H7281"/>
      <c r="I7281" s="8"/>
      <c r="J7281" s="425"/>
      <c r="K7281"/>
      <c r="L7281"/>
      <c r="M7281"/>
      <c r="N7281"/>
      <c r="O7281"/>
      <c r="P7281"/>
      <c r="Q7281"/>
      <c r="R7281"/>
      <c r="S7281"/>
      <c r="T7281"/>
      <c r="U7281"/>
    </row>
    <row r="7282" spans="1:21" ht="15.75" customHeight="1">
      <c r="A7282"/>
      <c r="B7282"/>
      <c r="C7282"/>
      <c r="D7282"/>
      <c r="E7282"/>
      <c r="F7282"/>
      <c r="G7282"/>
      <c r="H7282"/>
      <c r="I7282" s="8"/>
      <c r="J7282" s="425"/>
      <c r="K7282"/>
      <c r="L7282"/>
      <c r="M7282"/>
      <c r="N7282"/>
      <c r="O7282"/>
      <c r="P7282"/>
      <c r="Q7282"/>
      <c r="R7282"/>
      <c r="S7282"/>
      <c r="T7282"/>
      <c r="U7282"/>
    </row>
    <row r="7283" spans="1:21" ht="15.75" customHeight="1">
      <c r="A7283"/>
      <c r="B7283"/>
      <c r="C7283"/>
      <c r="D7283"/>
      <c r="E7283"/>
      <c r="F7283"/>
      <c r="G7283"/>
      <c r="H7283"/>
      <c r="I7283" s="8"/>
      <c r="J7283" s="425"/>
      <c r="K7283"/>
      <c r="L7283"/>
      <c r="M7283"/>
      <c r="N7283"/>
      <c r="O7283"/>
      <c r="P7283"/>
      <c r="Q7283"/>
      <c r="R7283"/>
      <c r="S7283"/>
      <c r="T7283"/>
      <c r="U7283"/>
    </row>
    <row r="7284" spans="1:21" ht="15.75" customHeight="1">
      <c r="A7284"/>
      <c r="B7284"/>
      <c r="C7284"/>
      <c r="D7284"/>
      <c r="E7284"/>
      <c r="F7284"/>
      <c r="G7284"/>
      <c r="H7284"/>
      <c r="I7284" s="8"/>
      <c r="J7284" s="425"/>
      <c r="K7284"/>
      <c r="L7284"/>
      <c r="M7284"/>
      <c r="N7284"/>
      <c r="O7284"/>
      <c r="P7284"/>
      <c r="Q7284"/>
      <c r="R7284"/>
      <c r="S7284"/>
      <c r="T7284"/>
      <c r="U7284"/>
    </row>
    <row r="7285" spans="1:21" ht="15.75" customHeight="1">
      <c r="A7285"/>
      <c r="B7285"/>
      <c r="C7285"/>
      <c r="D7285"/>
      <c r="E7285"/>
      <c r="F7285"/>
      <c r="G7285"/>
      <c r="H7285"/>
      <c r="I7285" s="8"/>
      <c r="J7285" s="425"/>
      <c r="K7285"/>
      <c r="L7285"/>
      <c r="M7285"/>
      <c r="N7285"/>
      <c r="O7285"/>
      <c r="P7285"/>
      <c r="Q7285"/>
      <c r="R7285"/>
      <c r="S7285"/>
      <c r="T7285"/>
      <c r="U7285"/>
    </row>
    <row r="7286" spans="1:21" ht="15.75" customHeight="1">
      <c r="A7286"/>
      <c r="B7286"/>
      <c r="C7286"/>
      <c r="D7286"/>
      <c r="E7286"/>
      <c r="F7286"/>
      <c r="G7286"/>
      <c r="H7286"/>
      <c r="I7286" s="8"/>
      <c r="J7286" s="425"/>
      <c r="K7286"/>
      <c r="L7286"/>
      <c r="M7286"/>
      <c r="N7286"/>
      <c r="O7286"/>
      <c r="P7286"/>
      <c r="Q7286"/>
      <c r="R7286"/>
      <c r="S7286"/>
      <c r="T7286"/>
      <c r="U7286"/>
    </row>
    <row r="7287" spans="1:21" ht="15.75" customHeight="1">
      <c r="A7287"/>
      <c r="B7287"/>
      <c r="C7287"/>
      <c r="D7287"/>
      <c r="E7287"/>
      <c r="F7287"/>
      <c r="G7287"/>
      <c r="H7287"/>
      <c r="I7287" s="8"/>
      <c r="J7287" s="425"/>
      <c r="K7287"/>
      <c r="L7287"/>
      <c r="M7287"/>
      <c r="N7287"/>
      <c r="O7287"/>
      <c r="P7287"/>
      <c r="Q7287"/>
      <c r="R7287"/>
      <c r="S7287"/>
      <c r="T7287"/>
      <c r="U7287"/>
    </row>
    <row r="7288" spans="1:21" ht="15.75" customHeight="1">
      <c r="A7288"/>
      <c r="B7288"/>
      <c r="C7288"/>
      <c r="D7288"/>
      <c r="E7288"/>
      <c r="F7288"/>
      <c r="G7288"/>
      <c r="H7288"/>
      <c r="I7288" s="8"/>
      <c r="J7288" s="425"/>
      <c r="K7288"/>
      <c r="L7288"/>
      <c r="M7288"/>
      <c r="N7288"/>
      <c r="O7288"/>
      <c r="P7288"/>
      <c r="Q7288"/>
      <c r="R7288"/>
      <c r="S7288"/>
      <c r="T7288"/>
      <c r="U7288"/>
    </row>
    <row r="7289" spans="1:21" ht="15.75" customHeight="1">
      <c r="A7289"/>
      <c r="B7289"/>
      <c r="C7289"/>
      <c r="D7289"/>
      <c r="E7289"/>
      <c r="F7289"/>
      <c r="G7289"/>
      <c r="H7289"/>
      <c r="I7289" s="8"/>
      <c r="J7289" s="425"/>
      <c r="K7289"/>
      <c r="L7289"/>
      <c r="M7289"/>
      <c r="N7289"/>
      <c r="O7289"/>
      <c r="P7289"/>
      <c r="Q7289"/>
      <c r="R7289"/>
      <c r="S7289"/>
      <c r="T7289"/>
      <c r="U7289"/>
    </row>
    <row r="7290" spans="1:21" ht="15.75" customHeight="1">
      <c r="A7290"/>
      <c r="B7290"/>
      <c r="C7290"/>
      <c r="D7290"/>
      <c r="E7290"/>
      <c r="F7290"/>
      <c r="G7290"/>
      <c r="H7290"/>
      <c r="I7290" s="8"/>
      <c r="J7290" s="425"/>
      <c r="K7290"/>
      <c r="L7290"/>
      <c r="M7290"/>
      <c r="N7290"/>
      <c r="O7290"/>
      <c r="P7290"/>
      <c r="Q7290"/>
      <c r="R7290"/>
      <c r="S7290"/>
      <c r="T7290"/>
      <c r="U7290"/>
    </row>
    <row r="7291" spans="1:21" ht="15.75" customHeight="1">
      <c r="A7291"/>
      <c r="B7291"/>
      <c r="C7291"/>
      <c r="D7291"/>
      <c r="E7291"/>
      <c r="F7291"/>
      <c r="G7291"/>
      <c r="H7291"/>
      <c r="I7291" s="8"/>
      <c r="J7291" s="425"/>
      <c r="K7291"/>
      <c r="L7291"/>
      <c r="M7291"/>
      <c r="N7291"/>
      <c r="O7291"/>
      <c r="P7291"/>
      <c r="Q7291"/>
      <c r="R7291"/>
      <c r="S7291"/>
      <c r="T7291"/>
      <c r="U7291"/>
    </row>
    <row r="7292" spans="1:21" ht="15.75" customHeight="1">
      <c r="A7292"/>
      <c r="B7292"/>
      <c r="C7292"/>
      <c r="D7292"/>
      <c r="E7292"/>
      <c r="F7292"/>
      <c r="G7292"/>
      <c r="H7292"/>
      <c r="I7292" s="8"/>
      <c r="J7292" s="425"/>
      <c r="K7292"/>
      <c r="L7292"/>
      <c r="M7292"/>
      <c r="N7292"/>
      <c r="O7292"/>
      <c r="P7292"/>
      <c r="Q7292"/>
      <c r="R7292"/>
      <c r="S7292"/>
      <c r="T7292"/>
      <c r="U7292"/>
    </row>
    <row r="7293" spans="1:21" ht="15.75" customHeight="1">
      <c r="A7293"/>
      <c r="B7293"/>
      <c r="C7293"/>
      <c r="D7293"/>
      <c r="E7293"/>
      <c r="F7293"/>
      <c r="G7293"/>
      <c r="H7293"/>
      <c r="I7293" s="8"/>
      <c r="J7293" s="425"/>
      <c r="K7293"/>
      <c r="L7293"/>
      <c r="M7293"/>
      <c r="N7293"/>
      <c r="O7293"/>
      <c r="P7293"/>
      <c r="Q7293"/>
      <c r="R7293"/>
      <c r="S7293"/>
      <c r="T7293"/>
      <c r="U7293"/>
    </row>
    <row r="7294" spans="1:21" ht="15.75" customHeight="1">
      <c r="A7294"/>
      <c r="B7294"/>
      <c r="C7294"/>
      <c r="D7294"/>
      <c r="E7294"/>
      <c r="F7294"/>
      <c r="G7294"/>
      <c r="H7294"/>
      <c r="I7294" s="8"/>
      <c r="J7294" s="425"/>
      <c r="K7294"/>
      <c r="L7294"/>
      <c r="M7294"/>
      <c r="N7294"/>
      <c r="O7294"/>
      <c r="P7294"/>
      <c r="Q7294"/>
      <c r="R7294"/>
      <c r="S7294"/>
      <c r="T7294"/>
      <c r="U7294"/>
    </row>
    <row r="7295" spans="1:21" ht="15.75" customHeight="1">
      <c r="A7295"/>
      <c r="B7295"/>
      <c r="C7295"/>
      <c r="D7295"/>
      <c r="E7295"/>
      <c r="F7295"/>
      <c r="G7295"/>
      <c r="H7295"/>
      <c r="I7295" s="8"/>
      <c r="J7295" s="425"/>
      <c r="K7295"/>
      <c r="L7295"/>
      <c r="M7295"/>
      <c r="N7295"/>
      <c r="O7295"/>
      <c r="P7295"/>
      <c r="Q7295"/>
      <c r="R7295"/>
      <c r="S7295"/>
      <c r="T7295"/>
      <c r="U7295"/>
    </row>
    <row r="7296" spans="1:21" ht="15.75" customHeight="1">
      <c r="A7296"/>
      <c r="B7296"/>
      <c r="C7296"/>
      <c r="D7296"/>
      <c r="E7296"/>
      <c r="F7296"/>
      <c r="G7296"/>
      <c r="H7296"/>
      <c r="I7296" s="8"/>
      <c r="J7296" s="425"/>
      <c r="K7296"/>
      <c r="L7296"/>
      <c r="M7296"/>
      <c r="N7296"/>
      <c r="O7296"/>
      <c r="P7296"/>
      <c r="Q7296"/>
      <c r="R7296"/>
      <c r="S7296"/>
      <c r="T7296"/>
      <c r="U7296"/>
    </row>
    <row r="7297" spans="1:21" ht="15.75" customHeight="1">
      <c r="A7297"/>
      <c r="B7297"/>
      <c r="C7297"/>
      <c r="D7297"/>
      <c r="E7297"/>
      <c r="F7297"/>
      <c r="G7297"/>
      <c r="H7297"/>
      <c r="I7297" s="8"/>
      <c r="J7297" s="425"/>
      <c r="K7297"/>
      <c r="L7297"/>
      <c r="M7297"/>
      <c r="N7297"/>
      <c r="O7297"/>
      <c r="P7297"/>
      <c r="Q7297"/>
      <c r="R7297"/>
      <c r="S7297"/>
      <c r="T7297"/>
      <c r="U7297"/>
    </row>
    <row r="7298" spans="1:21" ht="15.75" customHeight="1">
      <c r="A7298"/>
      <c r="B7298"/>
      <c r="C7298"/>
      <c r="D7298"/>
      <c r="E7298"/>
      <c r="F7298"/>
      <c r="G7298"/>
      <c r="H7298"/>
      <c r="I7298" s="8"/>
      <c r="J7298" s="425"/>
      <c r="K7298"/>
      <c r="L7298"/>
      <c r="M7298"/>
      <c r="N7298"/>
      <c r="O7298"/>
      <c r="P7298"/>
      <c r="Q7298"/>
      <c r="R7298"/>
      <c r="S7298"/>
      <c r="T7298"/>
      <c r="U7298"/>
    </row>
    <row r="7299" spans="1:21" ht="15.75" customHeight="1">
      <c r="A7299"/>
      <c r="B7299"/>
      <c r="C7299"/>
      <c r="D7299"/>
      <c r="E7299"/>
      <c r="F7299"/>
      <c r="G7299"/>
      <c r="H7299"/>
      <c r="I7299" s="8"/>
      <c r="J7299" s="425"/>
      <c r="K7299"/>
      <c r="L7299"/>
      <c r="M7299"/>
      <c r="N7299"/>
      <c r="O7299"/>
      <c r="P7299"/>
      <c r="Q7299"/>
      <c r="R7299"/>
      <c r="S7299"/>
      <c r="T7299"/>
      <c r="U7299"/>
    </row>
    <row r="7300" spans="1:21" ht="15.75" customHeight="1">
      <c r="A7300"/>
      <c r="B7300"/>
      <c r="C7300"/>
      <c r="D7300"/>
      <c r="E7300"/>
      <c r="F7300"/>
      <c r="G7300"/>
      <c r="H7300"/>
      <c r="I7300" s="8"/>
      <c r="J7300" s="425"/>
      <c r="K7300"/>
      <c r="L7300"/>
      <c r="M7300"/>
      <c r="N7300"/>
      <c r="O7300"/>
      <c r="P7300"/>
      <c r="Q7300"/>
      <c r="R7300"/>
      <c r="S7300"/>
      <c r="T7300"/>
      <c r="U7300"/>
    </row>
    <row r="7301" spans="1:21" ht="15.75" customHeight="1">
      <c r="A7301"/>
      <c r="B7301"/>
      <c r="C7301"/>
      <c r="D7301"/>
      <c r="E7301"/>
      <c r="F7301"/>
      <c r="G7301"/>
      <c r="H7301"/>
      <c r="I7301" s="8"/>
      <c r="J7301" s="425"/>
      <c r="K7301"/>
      <c r="L7301"/>
      <c r="M7301"/>
      <c r="N7301"/>
      <c r="O7301"/>
      <c r="P7301"/>
      <c r="Q7301"/>
      <c r="R7301"/>
      <c r="S7301"/>
      <c r="T7301"/>
      <c r="U7301"/>
    </row>
    <row r="7302" spans="1:21" ht="15.75" customHeight="1">
      <c r="A7302"/>
      <c r="B7302"/>
      <c r="C7302"/>
      <c r="D7302"/>
      <c r="E7302"/>
      <c r="F7302"/>
      <c r="G7302"/>
      <c r="H7302"/>
      <c r="I7302" s="8"/>
      <c r="J7302" s="425"/>
      <c r="K7302"/>
      <c r="L7302"/>
      <c r="M7302"/>
      <c r="N7302"/>
      <c r="O7302"/>
      <c r="P7302"/>
      <c r="Q7302"/>
      <c r="R7302"/>
      <c r="S7302"/>
      <c r="T7302"/>
      <c r="U7302"/>
    </row>
    <row r="7303" spans="1:21" ht="15.75" customHeight="1">
      <c r="A7303"/>
      <c r="B7303"/>
      <c r="C7303"/>
      <c r="D7303"/>
      <c r="E7303"/>
      <c r="F7303"/>
      <c r="G7303"/>
      <c r="H7303"/>
      <c r="I7303" s="8"/>
      <c r="J7303" s="425"/>
      <c r="K7303"/>
      <c r="L7303"/>
      <c r="M7303"/>
      <c r="N7303"/>
      <c r="O7303"/>
      <c r="P7303"/>
      <c r="Q7303"/>
      <c r="R7303"/>
      <c r="S7303"/>
      <c r="T7303"/>
      <c r="U7303"/>
    </row>
    <row r="7304" spans="1:21" ht="15.75" customHeight="1">
      <c r="A7304"/>
      <c r="B7304"/>
      <c r="C7304"/>
      <c r="D7304"/>
      <c r="E7304"/>
      <c r="F7304"/>
      <c r="G7304"/>
      <c r="H7304"/>
      <c r="I7304" s="8"/>
      <c r="J7304" s="425"/>
      <c r="K7304"/>
      <c r="L7304"/>
      <c r="M7304"/>
      <c r="N7304"/>
      <c r="O7304"/>
      <c r="P7304"/>
      <c r="Q7304"/>
      <c r="R7304"/>
      <c r="S7304"/>
      <c r="T7304"/>
      <c r="U7304"/>
    </row>
    <row r="7305" spans="1:21" ht="15.75" customHeight="1">
      <c r="A7305"/>
      <c r="B7305"/>
      <c r="C7305"/>
      <c r="D7305"/>
      <c r="E7305"/>
      <c r="F7305"/>
      <c r="G7305"/>
      <c r="H7305"/>
      <c r="I7305" s="8"/>
      <c r="J7305" s="425"/>
      <c r="K7305"/>
      <c r="L7305"/>
      <c r="M7305"/>
      <c r="N7305"/>
      <c r="O7305"/>
      <c r="P7305"/>
      <c r="Q7305"/>
      <c r="R7305"/>
      <c r="S7305"/>
      <c r="T7305"/>
      <c r="U7305"/>
    </row>
    <row r="7306" spans="1:21" ht="15.75" customHeight="1">
      <c r="A7306"/>
      <c r="B7306"/>
      <c r="C7306"/>
      <c r="D7306"/>
      <c r="E7306"/>
      <c r="F7306"/>
      <c r="G7306"/>
      <c r="H7306"/>
      <c r="I7306" s="8"/>
      <c r="J7306" s="425"/>
      <c r="K7306"/>
      <c r="L7306"/>
      <c r="M7306"/>
      <c r="N7306"/>
      <c r="O7306"/>
      <c r="P7306"/>
      <c r="Q7306"/>
      <c r="R7306"/>
      <c r="S7306"/>
      <c r="T7306"/>
      <c r="U7306"/>
    </row>
    <row r="7307" spans="1:21" ht="15.75" customHeight="1">
      <c r="A7307"/>
      <c r="B7307"/>
      <c r="C7307"/>
      <c r="D7307"/>
      <c r="E7307"/>
      <c r="F7307"/>
      <c r="G7307"/>
      <c r="H7307"/>
      <c r="I7307" s="8"/>
      <c r="J7307" s="425"/>
      <c r="K7307"/>
      <c r="L7307"/>
      <c r="M7307"/>
      <c r="N7307"/>
      <c r="O7307"/>
      <c r="P7307"/>
      <c r="Q7307"/>
      <c r="R7307"/>
      <c r="S7307"/>
      <c r="T7307"/>
      <c r="U7307"/>
    </row>
    <row r="7308" spans="1:21" ht="15.75" customHeight="1">
      <c r="A7308"/>
      <c r="B7308"/>
      <c r="C7308"/>
      <c r="D7308"/>
      <c r="E7308"/>
      <c r="F7308"/>
      <c r="G7308"/>
      <c r="H7308"/>
      <c r="I7308" s="8"/>
      <c r="J7308" s="425"/>
      <c r="K7308"/>
      <c r="L7308"/>
      <c r="M7308"/>
      <c r="N7308"/>
      <c r="O7308"/>
      <c r="P7308"/>
      <c r="Q7308"/>
      <c r="R7308"/>
      <c r="S7308"/>
      <c r="T7308"/>
      <c r="U7308"/>
    </row>
    <row r="7309" spans="1:21" ht="15.75" customHeight="1">
      <c r="A7309"/>
      <c r="B7309"/>
      <c r="C7309"/>
      <c r="D7309"/>
      <c r="E7309"/>
      <c r="F7309"/>
      <c r="G7309"/>
      <c r="H7309"/>
      <c r="I7309" s="8"/>
      <c r="J7309" s="425"/>
      <c r="K7309"/>
      <c r="L7309"/>
      <c r="M7309"/>
      <c r="N7309"/>
      <c r="O7309"/>
      <c r="P7309"/>
      <c r="Q7309"/>
      <c r="R7309"/>
      <c r="S7309"/>
      <c r="T7309"/>
      <c r="U7309"/>
    </row>
    <row r="7310" spans="1:21" ht="15.75" customHeight="1">
      <c r="A7310"/>
      <c r="B7310"/>
      <c r="C7310"/>
      <c r="D7310"/>
      <c r="E7310"/>
      <c r="F7310"/>
      <c r="G7310"/>
      <c r="H7310"/>
      <c r="I7310" s="8"/>
      <c r="J7310" s="425"/>
      <c r="K7310"/>
      <c r="L7310"/>
      <c r="M7310"/>
      <c r="N7310"/>
      <c r="O7310"/>
      <c r="P7310"/>
      <c r="Q7310"/>
      <c r="R7310"/>
      <c r="S7310"/>
      <c r="T7310"/>
      <c r="U7310"/>
    </row>
    <row r="7311" spans="1:21" ht="15.75" customHeight="1">
      <c r="A7311"/>
      <c r="B7311"/>
      <c r="C7311"/>
      <c r="D7311"/>
      <c r="E7311"/>
      <c r="F7311"/>
      <c r="G7311"/>
      <c r="H7311"/>
      <c r="I7311" s="8"/>
      <c r="J7311" s="425"/>
      <c r="K7311"/>
      <c r="L7311"/>
      <c r="M7311"/>
      <c r="N7311"/>
      <c r="O7311"/>
      <c r="P7311"/>
      <c r="Q7311"/>
      <c r="R7311"/>
      <c r="S7311"/>
      <c r="T7311"/>
      <c r="U7311"/>
    </row>
    <row r="7312" spans="1:21" ht="15.75" customHeight="1">
      <c r="A7312"/>
      <c r="B7312"/>
      <c r="C7312"/>
      <c r="D7312"/>
      <c r="E7312"/>
      <c r="F7312"/>
      <c r="G7312"/>
      <c r="H7312"/>
      <c r="I7312" s="8"/>
      <c r="J7312" s="425"/>
      <c r="K7312"/>
      <c r="L7312"/>
      <c r="M7312"/>
      <c r="N7312"/>
      <c r="O7312"/>
      <c r="P7312"/>
      <c r="Q7312"/>
      <c r="R7312"/>
      <c r="S7312"/>
      <c r="T7312"/>
      <c r="U7312"/>
    </row>
    <row r="7313" spans="1:21" ht="15.75" customHeight="1">
      <c r="A7313"/>
      <c r="B7313"/>
      <c r="C7313"/>
      <c r="D7313"/>
      <c r="E7313"/>
      <c r="F7313"/>
      <c r="G7313"/>
      <c r="H7313"/>
      <c r="I7313" s="8"/>
      <c r="J7313" s="425"/>
      <c r="K7313"/>
      <c r="L7313"/>
      <c r="M7313"/>
      <c r="N7313"/>
      <c r="O7313"/>
      <c r="P7313"/>
      <c r="Q7313"/>
      <c r="R7313"/>
      <c r="S7313"/>
      <c r="T7313"/>
      <c r="U7313"/>
    </row>
    <row r="7314" spans="1:21" ht="15.75" customHeight="1">
      <c r="A7314"/>
      <c r="B7314"/>
      <c r="C7314"/>
      <c r="D7314"/>
      <c r="E7314"/>
      <c r="F7314"/>
      <c r="G7314"/>
      <c r="H7314"/>
      <c r="I7314" s="8"/>
      <c r="J7314" s="425"/>
      <c r="K7314"/>
      <c r="L7314"/>
      <c r="M7314"/>
      <c r="N7314"/>
      <c r="O7314"/>
      <c r="P7314"/>
      <c r="Q7314"/>
      <c r="R7314"/>
      <c r="S7314"/>
      <c r="T7314"/>
      <c r="U7314"/>
    </row>
    <row r="7315" spans="1:21" ht="15.75" customHeight="1">
      <c r="A7315"/>
      <c r="B7315"/>
      <c r="C7315"/>
      <c r="D7315"/>
      <c r="E7315"/>
      <c r="F7315"/>
      <c r="G7315"/>
      <c r="H7315"/>
      <c r="I7315" s="8"/>
      <c r="J7315" s="425"/>
      <c r="K7315"/>
      <c r="L7315"/>
      <c r="M7315"/>
      <c r="N7315"/>
      <c r="O7315"/>
      <c r="P7315"/>
      <c r="Q7315"/>
      <c r="R7315"/>
      <c r="S7315"/>
      <c r="T7315"/>
      <c r="U7315"/>
    </row>
    <row r="7316" spans="1:21" ht="15.75" customHeight="1">
      <c r="A7316"/>
      <c r="B7316"/>
      <c r="C7316"/>
      <c r="D7316"/>
      <c r="E7316"/>
      <c r="F7316"/>
      <c r="G7316"/>
      <c r="H7316"/>
      <c r="I7316" s="8"/>
      <c r="J7316" s="425"/>
      <c r="K7316"/>
      <c r="L7316"/>
      <c r="M7316"/>
      <c r="N7316"/>
      <c r="O7316"/>
      <c r="P7316"/>
      <c r="Q7316"/>
      <c r="R7316"/>
      <c r="S7316"/>
      <c r="T7316"/>
      <c r="U7316"/>
    </row>
    <row r="7317" spans="1:21" ht="15.75" customHeight="1">
      <c r="A7317"/>
      <c r="B7317"/>
      <c r="C7317"/>
      <c r="D7317"/>
      <c r="E7317"/>
      <c r="F7317"/>
      <c r="G7317"/>
      <c r="H7317"/>
      <c r="I7317" s="8"/>
      <c r="J7317" s="425"/>
      <c r="K7317"/>
      <c r="L7317"/>
      <c r="M7317"/>
      <c r="N7317"/>
      <c r="O7317"/>
      <c r="P7317"/>
      <c r="Q7317"/>
      <c r="R7317"/>
      <c r="S7317"/>
      <c r="T7317"/>
      <c r="U7317"/>
    </row>
    <row r="7318" spans="1:21" ht="15.75" customHeight="1">
      <c r="A7318"/>
      <c r="B7318"/>
      <c r="C7318"/>
      <c r="D7318"/>
      <c r="E7318"/>
      <c r="F7318"/>
      <c r="G7318"/>
      <c r="H7318"/>
      <c r="I7318" s="8"/>
      <c r="J7318" s="425"/>
      <c r="K7318"/>
      <c r="L7318"/>
      <c r="M7318"/>
      <c r="N7318"/>
      <c r="O7318"/>
      <c r="P7318"/>
      <c r="Q7318"/>
      <c r="R7318"/>
      <c r="S7318"/>
      <c r="T7318"/>
      <c r="U7318"/>
    </row>
    <row r="7319" spans="1:21" ht="15.75" customHeight="1">
      <c r="A7319"/>
      <c r="B7319"/>
      <c r="C7319"/>
      <c r="D7319"/>
      <c r="E7319"/>
      <c r="F7319"/>
      <c r="G7319"/>
      <c r="H7319"/>
      <c r="I7319" s="8"/>
      <c r="J7319" s="425"/>
      <c r="K7319"/>
      <c r="L7319"/>
      <c r="M7319"/>
      <c r="N7319"/>
      <c r="O7319"/>
      <c r="P7319"/>
      <c r="Q7319"/>
      <c r="R7319"/>
      <c r="S7319"/>
      <c r="T7319"/>
      <c r="U7319"/>
    </row>
    <row r="7320" spans="1:21" ht="15.75" customHeight="1">
      <c r="A7320"/>
      <c r="B7320"/>
      <c r="C7320"/>
      <c r="D7320"/>
      <c r="E7320"/>
      <c r="F7320"/>
      <c r="G7320"/>
      <c r="H7320"/>
      <c r="I7320" s="8"/>
      <c r="J7320" s="425"/>
      <c r="K7320"/>
      <c r="L7320"/>
      <c r="M7320"/>
      <c r="N7320"/>
      <c r="O7320"/>
      <c r="P7320"/>
      <c r="Q7320"/>
      <c r="R7320"/>
      <c r="S7320"/>
      <c r="T7320"/>
      <c r="U7320"/>
    </row>
    <row r="7321" spans="1:21" ht="15.75" customHeight="1">
      <c r="A7321"/>
      <c r="B7321"/>
      <c r="C7321"/>
      <c r="D7321"/>
      <c r="E7321"/>
      <c r="F7321"/>
      <c r="G7321"/>
      <c r="H7321"/>
      <c r="I7321" s="8"/>
      <c r="J7321" s="425"/>
      <c r="K7321"/>
      <c r="L7321"/>
      <c r="M7321"/>
      <c r="N7321"/>
      <c r="O7321"/>
      <c r="P7321"/>
      <c r="Q7321"/>
      <c r="R7321"/>
      <c r="S7321"/>
      <c r="T7321"/>
      <c r="U7321"/>
    </row>
    <row r="7322" spans="1:21" ht="15.75" customHeight="1">
      <c r="A7322"/>
      <c r="B7322"/>
      <c r="C7322"/>
      <c r="D7322"/>
      <c r="E7322"/>
      <c r="F7322"/>
      <c r="G7322"/>
      <c r="H7322"/>
      <c r="I7322" s="8"/>
      <c r="J7322" s="425"/>
      <c r="K7322"/>
      <c r="L7322"/>
      <c r="M7322"/>
      <c r="N7322"/>
      <c r="O7322"/>
      <c r="P7322"/>
      <c r="Q7322"/>
      <c r="R7322"/>
      <c r="S7322"/>
      <c r="T7322"/>
      <c r="U7322"/>
    </row>
    <row r="7323" spans="1:21" ht="15.75" customHeight="1">
      <c r="A7323"/>
      <c r="B7323"/>
      <c r="C7323"/>
      <c r="D7323"/>
      <c r="E7323"/>
      <c r="F7323"/>
      <c r="G7323"/>
      <c r="H7323"/>
      <c r="I7323" s="8"/>
      <c r="J7323" s="425"/>
      <c r="K7323"/>
      <c r="L7323"/>
      <c r="M7323"/>
      <c r="N7323"/>
      <c r="O7323"/>
      <c r="P7323"/>
      <c r="Q7323"/>
      <c r="R7323"/>
      <c r="S7323"/>
      <c r="T7323"/>
      <c r="U7323"/>
    </row>
    <row r="7324" spans="1:21" ht="15.75" customHeight="1">
      <c r="A7324"/>
      <c r="B7324"/>
      <c r="C7324"/>
      <c r="D7324"/>
      <c r="E7324"/>
      <c r="F7324"/>
      <c r="G7324"/>
      <c r="H7324"/>
      <c r="I7324" s="8"/>
      <c r="J7324" s="425"/>
      <c r="K7324"/>
      <c r="L7324"/>
      <c r="M7324"/>
      <c r="N7324"/>
      <c r="O7324"/>
      <c r="P7324"/>
      <c r="Q7324"/>
      <c r="R7324"/>
      <c r="S7324"/>
      <c r="T7324"/>
      <c r="U7324"/>
    </row>
    <row r="7325" spans="1:21" ht="15.75" customHeight="1">
      <c r="A7325"/>
      <c r="B7325"/>
      <c r="C7325"/>
      <c r="D7325"/>
      <c r="E7325"/>
      <c r="F7325"/>
      <c r="G7325"/>
      <c r="H7325"/>
      <c r="I7325" s="8"/>
      <c r="J7325" s="425"/>
      <c r="K7325"/>
      <c r="L7325"/>
      <c r="M7325"/>
      <c r="N7325"/>
      <c r="O7325"/>
      <c r="P7325"/>
      <c r="Q7325"/>
      <c r="R7325"/>
      <c r="S7325"/>
      <c r="T7325"/>
      <c r="U7325"/>
    </row>
    <row r="7326" spans="1:21" ht="15.75" customHeight="1">
      <c r="A7326"/>
      <c r="B7326"/>
      <c r="C7326"/>
      <c r="D7326"/>
      <c r="E7326"/>
      <c r="F7326"/>
      <c r="G7326"/>
      <c r="H7326"/>
      <c r="I7326" s="8"/>
      <c r="J7326" s="425"/>
      <c r="K7326"/>
      <c r="L7326"/>
      <c r="M7326"/>
      <c r="N7326"/>
      <c r="O7326"/>
      <c r="P7326"/>
      <c r="Q7326"/>
      <c r="R7326"/>
      <c r="S7326"/>
      <c r="T7326"/>
      <c r="U7326"/>
    </row>
    <row r="7327" spans="1:21" ht="15.75" customHeight="1">
      <c r="A7327"/>
      <c r="B7327"/>
      <c r="C7327"/>
      <c r="D7327"/>
      <c r="E7327"/>
      <c r="F7327"/>
      <c r="G7327"/>
      <c r="H7327"/>
      <c r="I7327" s="8"/>
      <c r="J7327" s="425"/>
      <c r="K7327"/>
      <c r="L7327"/>
      <c r="M7327"/>
      <c r="N7327"/>
      <c r="O7327"/>
      <c r="P7327"/>
      <c r="Q7327"/>
      <c r="R7327"/>
      <c r="S7327"/>
      <c r="T7327"/>
      <c r="U7327"/>
    </row>
    <row r="7328" spans="1:21" ht="15.75" customHeight="1">
      <c r="A7328"/>
      <c r="B7328"/>
      <c r="C7328"/>
      <c r="D7328"/>
      <c r="E7328"/>
      <c r="F7328"/>
      <c r="G7328"/>
      <c r="H7328"/>
      <c r="I7328" s="8"/>
      <c r="J7328" s="425"/>
      <c r="K7328"/>
      <c r="L7328"/>
      <c r="M7328"/>
      <c r="N7328"/>
      <c r="O7328"/>
      <c r="P7328"/>
      <c r="Q7328"/>
      <c r="R7328"/>
      <c r="S7328"/>
      <c r="T7328"/>
      <c r="U7328"/>
    </row>
    <row r="7329" spans="1:21" ht="15.75" customHeight="1">
      <c r="A7329"/>
      <c r="B7329"/>
      <c r="C7329"/>
      <c r="D7329"/>
      <c r="E7329"/>
      <c r="F7329"/>
      <c r="G7329"/>
      <c r="H7329"/>
      <c r="I7329" s="8"/>
      <c r="J7329" s="425"/>
      <c r="K7329"/>
      <c r="L7329"/>
      <c r="M7329"/>
      <c r="N7329"/>
      <c r="O7329"/>
      <c r="P7329"/>
      <c r="Q7329"/>
      <c r="R7329"/>
      <c r="S7329"/>
      <c r="T7329"/>
      <c r="U7329"/>
    </row>
    <row r="7330" spans="1:21" ht="15.75" customHeight="1">
      <c r="A7330"/>
      <c r="B7330"/>
      <c r="C7330"/>
      <c r="D7330"/>
      <c r="E7330"/>
      <c r="F7330"/>
      <c r="G7330"/>
      <c r="H7330"/>
      <c r="I7330" s="8"/>
      <c r="J7330" s="425"/>
      <c r="K7330"/>
      <c r="L7330"/>
      <c r="M7330"/>
      <c r="N7330"/>
      <c r="O7330"/>
      <c r="P7330"/>
      <c r="Q7330"/>
      <c r="R7330"/>
      <c r="S7330"/>
      <c r="T7330"/>
      <c r="U7330"/>
    </row>
    <row r="7331" spans="1:21" ht="15.75" customHeight="1">
      <c r="A7331"/>
      <c r="B7331"/>
      <c r="C7331"/>
      <c r="D7331"/>
      <c r="E7331"/>
      <c r="F7331"/>
      <c r="G7331"/>
      <c r="H7331"/>
      <c r="I7331" s="8"/>
      <c r="J7331" s="425"/>
      <c r="K7331"/>
      <c r="L7331"/>
      <c r="M7331"/>
      <c r="N7331"/>
      <c r="O7331"/>
      <c r="P7331"/>
      <c r="Q7331"/>
      <c r="R7331"/>
      <c r="S7331"/>
      <c r="T7331"/>
      <c r="U7331"/>
    </row>
    <row r="7332" spans="1:21" ht="15.75" customHeight="1">
      <c r="A7332"/>
      <c r="B7332"/>
      <c r="C7332"/>
      <c r="D7332"/>
      <c r="E7332"/>
      <c r="F7332"/>
      <c r="G7332"/>
      <c r="H7332"/>
      <c r="I7332" s="8"/>
      <c r="J7332" s="425"/>
      <c r="K7332"/>
      <c r="L7332"/>
      <c r="M7332"/>
      <c r="N7332"/>
      <c r="O7332"/>
      <c r="P7332"/>
      <c r="Q7332"/>
      <c r="R7332"/>
      <c r="S7332"/>
      <c r="T7332"/>
      <c r="U7332"/>
    </row>
    <row r="7333" spans="1:21" ht="15.75" customHeight="1">
      <c r="A7333"/>
      <c r="B7333"/>
      <c r="C7333"/>
      <c r="D7333"/>
      <c r="E7333"/>
      <c r="F7333"/>
      <c r="G7333"/>
      <c r="H7333"/>
      <c r="I7333" s="8"/>
      <c r="J7333" s="425"/>
      <c r="K7333"/>
      <c r="L7333"/>
      <c r="M7333"/>
      <c r="N7333"/>
      <c r="O7333"/>
      <c r="P7333"/>
      <c r="Q7333"/>
      <c r="R7333"/>
      <c r="S7333"/>
      <c r="T7333"/>
      <c r="U7333"/>
    </row>
    <row r="7334" spans="1:21" ht="15.75" customHeight="1">
      <c r="A7334"/>
      <c r="B7334"/>
      <c r="C7334"/>
      <c r="D7334"/>
      <c r="E7334"/>
      <c r="F7334"/>
      <c r="G7334"/>
      <c r="H7334"/>
      <c r="I7334" s="8"/>
      <c r="J7334" s="425"/>
      <c r="K7334"/>
      <c r="L7334"/>
      <c r="M7334"/>
      <c r="N7334"/>
      <c r="O7334"/>
      <c r="P7334"/>
      <c r="Q7334"/>
      <c r="R7334"/>
      <c r="S7334"/>
      <c r="T7334"/>
      <c r="U7334"/>
    </row>
    <row r="7335" spans="1:21" ht="15.75" customHeight="1">
      <c r="A7335"/>
      <c r="B7335"/>
      <c r="C7335"/>
      <c r="D7335"/>
      <c r="E7335"/>
      <c r="F7335"/>
      <c r="G7335"/>
      <c r="H7335"/>
      <c r="I7335" s="8"/>
      <c r="J7335" s="425"/>
      <c r="K7335"/>
      <c r="L7335"/>
      <c r="M7335"/>
      <c r="N7335"/>
      <c r="O7335"/>
      <c r="P7335"/>
      <c r="Q7335"/>
      <c r="R7335"/>
      <c r="S7335"/>
      <c r="T7335"/>
      <c r="U7335"/>
    </row>
    <row r="7336" spans="1:21" ht="15.75" customHeight="1">
      <c r="A7336"/>
      <c r="B7336"/>
      <c r="C7336"/>
      <c r="D7336"/>
      <c r="E7336"/>
      <c r="F7336"/>
      <c r="G7336"/>
      <c r="H7336"/>
      <c r="I7336" s="8"/>
      <c r="J7336" s="425"/>
      <c r="K7336"/>
      <c r="L7336"/>
      <c r="M7336"/>
      <c r="N7336"/>
      <c r="O7336"/>
      <c r="P7336"/>
      <c r="Q7336"/>
      <c r="R7336"/>
      <c r="S7336"/>
      <c r="T7336"/>
      <c r="U7336"/>
    </row>
    <row r="7337" spans="1:21" ht="15.75" customHeight="1">
      <c r="A7337"/>
      <c r="B7337"/>
      <c r="C7337"/>
      <c r="D7337"/>
      <c r="E7337"/>
      <c r="F7337"/>
      <c r="G7337"/>
      <c r="H7337"/>
      <c r="I7337" s="8"/>
      <c r="J7337" s="425"/>
      <c r="K7337"/>
      <c r="L7337"/>
      <c r="M7337"/>
      <c r="N7337"/>
      <c r="O7337"/>
      <c r="P7337"/>
      <c r="Q7337"/>
      <c r="R7337"/>
      <c r="S7337"/>
      <c r="T7337"/>
      <c r="U7337"/>
    </row>
    <row r="7338" spans="1:21" ht="15.75" customHeight="1">
      <c r="A7338"/>
      <c r="B7338"/>
      <c r="C7338"/>
      <c r="D7338"/>
      <c r="E7338"/>
      <c r="F7338"/>
      <c r="G7338"/>
      <c r="H7338"/>
      <c r="I7338" s="8"/>
      <c r="J7338" s="425"/>
      <c r="K7338"/>
      <c r="L7338"/>
      <c r="M7338"/>
      <c r="N7338"/>
      <c r="O7338"/>
      <c r="P7338"/>
      <c r="Q7338"/>
      <c r="R7338"/>
      <c r="S7338"/>
      <c r="T7338"/>
      <c r="U7338"/>
    </row>
    <row r="7339" spans="1:21" ht="15.75" customHeight="1">
      <c r="A7339"/>
      <c r="B7339"/>
      <c r="C7339"/>
      <c r="D7339"/>
      <c r="E7339"/>
      <c r="F7339"/>
      <c r="G7339"/>
      <c r="H7339"/>
      <c r="I7339" s="8"/>
      <c r="J7339" s="425"/>
      <c r="K7339"/>
      <c r="L7339"/>
      <c r="M7339"/>
      <c r="N7339"/>
      <c r="O7339"/>
      <c r="P7339"/>
      <c r="Q7339"/>
      <c r="R7339"/>
      <c r="S7339"/>
      <c r="T7339"/>
      <c r="U7339"/>
    </row>
    <row r="7340" spans="1:21" ht="15.75" customHeight="1">
      <c r="A7340"/>
      <c r="B7340"/>
      <c r="C7340"/>
      <c r="D7340"/>
      <c r="E7340"/>
      <c r="F7340"/>
      <c r="G7340"/>
      <c r="H7340"/>
      <c r="I7340" s="8"/>
      <c r="J7340" s="425"/>
      <c r="K7340"/>
      <c r="L7340"/>
      <c r="M7340"/>
      <c r="N7340"/>
      <c r="O7340"/>
      <c r="P7340"/>
      <c r="Q7340"/>
      <c r="R7340"/>
      <c r="S7340"/>
      <c r="T7340"/>
      <c r="U7340"/>
    </row>
    <row r="7341" spans="1:21" ht="15.75" customHeight="1">
      <c r="A7341"/>
      <c r="B7341"/>
      <c r="C7341"/>
      <c r="D7341"/>
      <c r="E7341"/>
      <c r="F7341"/>
      <c r="G7341"/>
      <c r="H7341"/>
      <c r="I7341" s="8"/>
      <c r="J7341" s="425"/>
      <c r="K7341"/>
      <c r="L7341"/>
      <c r="M7341"/>
      <c r="N7341"/>
      <c r="O7341"/>
      <c r="P7341"/>
      <c r="Q7341"/>
      <c r="R7341"/>
      <c r="S7341"/>
      <c r="T7341"/>
      <c r="U7341"/>
    </row>
    <row r="7342" spans="1:21" ht="15.75" customHeight="1">
      <c r="A7342"/>
      <c r="B7342"/>
      <c r="C7342"/>
      <c r="D7342"/>
      <c r="E7342"/>
      <c r="F7342"/>
      <c r="G7342"/>
      <c r="H7342"/>
      <c r="I7342" s="8"/>
      <c r="J7342" s="425"/>
      <c r="K7342"/>
      <c r="L7342"/>
      <c r="M7342"/>
      <c r="N7342"/>
      <c r="O7342"/>
      <c r="P7342"/>
      <c r="Q7342"/>
      <c r="R7342"/>
      <c r="S7342"/>
      <c r="T7342"/>
      <c r="U7342"/>
    </row>
    <row r="7343" spans="1:21" ht="15.75" customHeight="1">
      <c r="A7343"/>
      <c r="B7343"/>
      <c r="C7343"/>
      <c r="D7343"/>
      <c r="E7343"/>
      <c r="F7343"/>
      <c r="G7343"/>
      <c r="H7343"/>
      <c r="I7343" s="8"/>
      <c r="J7343" s="425"/>
      <c r="K7343"/>
      <c r="L7343"/>
      <c r="M7343"/>
      <c r="N7343"/>
      <c r="O7343"/>
      <c r="P7343"/>
      <c r="Q7343"/>
      <c r="R7343"/>
      <c r="S7343"/>
      <c r="T7343"/>
      <c r="U7343"/>
    </row>
    <row r="7344" spans="1:21" ht="15.75" customHeight="1">
      <c r="A7344"/>
      <c r="B7344"/>
      <c r="C7344"/>
      <c r="D7344"/>
      <c r="E7344"/>
      <c r="F7344"/>
      <c r="G7344"/>
      <c r="H7344"/>
      <c r="I7344" s="8"/>
      <c r="J7344" s="425"/>
      <c r="K7344"/>
      <c r="L7344"/>
      <c r="M7344"/>
      <c r="N7344"/>
      <c r="O7344"/>
      <c r="P7344"/>
      <c r="Q7344"/>
      <c r="R7344"/>
      <c r="S7344"/>
      <c r="T7344"/>
      <c r="U7344"/>
    </row>
    <row r="7345" spans="1:21" ht="15.75" customHeight="1">
      <c r="A7345"/>
      <c r="B7345"/>
      <c r="C7345"/>
      <c r="D7345"/>
      <c r="E7345"/>
      <c r="F7345"/>
      <c r="G7345"/>
      <c r="H7345"/>
      <c r="I7345" s="8"/>
      <c r="J7345" s="425"/>
      <c r="K7345"/>
      <c r="L7345"/>
      <c r="M7345"/>
      <c r="N7345"/>
      <c r="O7345"/>
      <c r="P7345"/>
      <c r="Q7345"/>
      <c r="R7345"/>
      <c r="S7345"/>
      <c r="T7345"/>
      <c r="U7345"/>
    </row>
    <row r="7346" spans="1:21" ht="15.75" customHeight="1">
      <c r="A7346"/>
      <c r="B7346"/>
      <c r="C7346"/>
      <c r="D7346"/>
      <c r="E7346"/>
      <c r="F7346"/>
      <c r="G7346"/>
      <c r="H7346"/>
      <c r="I7346" s="8"/>
      <c r="J7346" s="425"/>
      <c r="K7346"/>
      <c r="L7346"/>
      <c r="M7346"/>
      <c r="N7346"/>
      <c r="O7346"/>
      <c r="P7346"/>
      <c r="Q7346"/>
      <c r="R7346"/>
      <c r="S7346"/>
      <c r="T7346"/>
      <c r="U7346"/>
    </row>
    <row r="7347" spans="1:21" ht="15.75" customHeight="1">
      <c r="A7347"/>
      <c r="B7347"/>
      <c r="C7347"/>
      <c r="D7347"/>
      <c r="E7347"/>
      <c r="F7347"/>
      <c r="G7347"/>
      <c r="H7347"/>
      <c r="I7347" s="8"/>
      <c r="J7347" s="425"/>
      <c r="K7347"/>
      <c r="L7347"/>
      <c r="M7347"/>
      <c r="N7347"/>
      <c r="O7347"/>
      <c r="P7347"/>
      <c r="Q7347"/>
      <c r="R7347"/>
      <c r="S7347"/>
      <c r="T7347"/>
      <c r="U7347"/>
    </row>
    <row r="7348" spans="1:21" ht="15.75" customHeight="1">
      <c r="A7348"/>
      <c r="B7348"/>
      <c r="C7348"/>
      <c r="D7348"/>
      <c r="E7348"/>
      <c r="F7348"/>
      <c r="G7348"/>
      <c r="H7348"/>
      <c r="I7348" s="8"/>
      <c r="J7348" s="425"/>
      <c r="K7348"/>
      <c r="L7348"/>
      <c r="M7348"/>
      <c r="N7348"/>
      <c r="O7348"/>
      <c r="P7348"/>
      <c r="Q7348"/>
      <c r="R7348"/>
      <c r="S7348"/>
      <c r="T7348"/>
      <c r="U7348"/>
    </row>
    <row r="7349" spans="1:21" ht="15.75" customHeight="1">
      <c r="A7349"/>
      <c r="B7349"/>
      <c r="C7349"/>
      <c r="D7349"/>
      <c r="E7349"/>
      <c r="F7349"/>
      <c r="G7349"/>
      <c r="H7349"/>
      <c r="I7349" s="8"/>
      <c r="J7349" s="425"/>
      <c r="K7349"/>
      <c r="L7349"/>
      <c r="M7349"/>
      <c r="N7349"/>
      <c r="O7349"/>
      <c r="P7349"/>
      <c r="Q7349"/>
      <c r="R7349"/>
      <c r="S7349"/>
      <c r="T7349"/>
      <c r="U7349"/>
    </row>
    <row r="7350" spans="1:21" ht="15.75" customHeight="1">
      <c r="A7350"/>
      <c r="B7350"/>
      <c r="C7350"/>
      <c r="D7350"/>
      <c r="E7350"/>
      <c r="F7350"/>
      <c r="G7350"/>
      <c r="H7350"/>
      <c r="I7350" s="8"/>
      <c r="J7350" s="425"/>
      <c r="K7350"/>
      <c r="L7350"/>
      <c r="M7350"/>
      <c r="N7350"/>
      <c r="O7350"/>
      <c r="P7350"/>
      <c r="Q7350"/>
      <c r="R7350"/>
      <c r="S7350"/>
      <c r="T7350"/>
      <c r="U7350"/>
    </row>
    <row r="7351" spans="1:21" ht="15.75" customHeight="1">
      <c r="A7351"/>
      <c r="B7351"/>
      <c r="C7351"/>
      <c r="D7351"/>
      <c r="E7351"/>
      <c r="F7351"/>
      <c r="G7351"/>
      <c r="H7351"/>
      <c r="I7351" s="8"/>
      <c r="J7351" s="425"/>
      <c r="K7351"/>
      <c r="L7351"/>
      <c r="M7351"/>
      <c r="N7351"/>
      <c r="O7351"/>
      <c r="P7351"/>
      <c r="Q7351"/>
      <c r="R7351"/>
      <c r="S7351"/>
      <c r="T7351"/>
      <c r="U7351"/>
    </row>
    <row r="7352" spans="1:21" ht="15.75" customHeight="1">
      <c r="A7352"/>
      <c r="B7352"/>
      <c r="C7352"/>
      <c r="D7352"/>
      <c r="E7352"/>
      <c r="F7352"/>
      <c r="G7352"/>
      <c r="H7352"/>
      <c r="I7352" s="8"/>
      <c r="J7352" s="425"/>
      <c r="K7352"/>
      <c r="L7352"/>
      <c r="M7352"/>
      <c r="N7352"/>
      <c r="O7352"/>
      <c r="P7352"/>
      <c r="Q7352"/>
      <c r="R7352"/>
      <c r="S7352"/>
      <c r="T7352"/>
      <c r="U7352"/>
    </row>
    <row r="7353" spans="1:21" ht="15.75" customHeight="1">
      <c r="A7353"/>
      <c r="B7353"/>
      <c r="C7353"/>
      <c r="D7353"/>
      <c r="E7353"/>
      <c r="F7353"/>
      <c r="G7353"/>
      <c r="H7353"/>
      <c r="I7353" s="8"/>
      <c r="J7353" s="425"/>
      <c r="K7353"/>
      <c r="L7353"/>
      <c r="M7353"/>
      <c r="N7353"/>
      <c r="O7353"/>
      <c r="P7353"/>
      <c r="Q7353"/>
      <c r="R7353"/>
      <c r="S7353"/>
      <c r="T7353"/>
      <c r="U7353"/>
    </row>
    <row r="7354" spans="1:21" ht="15.75" customHeight="1">
      <c r="A7354"/>
      <c r="B7354"/>
      <c r="C7354"/>
      <c r="D7354"/>
      <c r="E7354"/>
      <c r="F7354"/>
      <c r="G7354"/>
      <c r="H7354"/>
      <c r="I7354" s="8"/>
      <c r="J7354" s="425"/>
      <c r="K7354"/>
      <c r="L7354"/>
      <c r="M7354"/>
      <c r="N7354"/>
      <c r="O7354"/>
      <c r="P7354"/>
      <c r="Q7354"/>
      <c r="R7354"/>
      <c r="S7354"/>
      <c r="T7354"/>
      <c r="U7354"/>
    </row>
    <row r="7355" spans="1:21" ht="15.75" customHeight="1">
      <c r="A7355"/>
      <c r="B7355"/>
      <c r="C7355"/>
      <c r="D7355"/>
      <c r="E7355"/>
      <c r="F7355"/>
      <c r="G7355"/>
      <c r="H7355"/>
      <c r="I7355" s="8"/>
      <c r="J7355" s="425"/>
      <c r="K7355"/>
      <c r="L7355"/>
      <c r="M7355"/>
      <c r="N7355"/>
      <c r="O7355"/>
      <c r="P7355"/>
      <c r="Q7355"/>
      <c r="R7355"/>
      <c r="S7355"/>
      <c r="T7355"/>
      <c r="U7355"/>
    </row>
    <row r="7356" spans="1:21" ht="15.75" customHeight="1">
      <c r="A7356"/>
      <c r="B7356"/>
      <c r="C7356"/>
      <c r="D7356"/>
      <c r="E7356"/>
      <c r="F7356"/>
      <c r="G7356"/>
      <c r="H7356"/>
      <c r="I7356" s="8"/>
      <c r="J7356" s="425"/>
      <c r="K7356"/>
      <c r="L7356"/>
      <c r="M7356"/>
      <c r="N7356"/>
      <c r="O7356"/>
      <c r="P7356"/>
      <c r="Q7356"/>
      <c r="R7356"/>
      <c r="S7356"/>
      <c r="T7356"/>
      <c r="U7356"/>
    </row>
    <row r="7357" spans="1:21" ht="15.75" customHeight="1">
      <c r="A7357"/>
      <c r="B7357"/>
      <c r="C7357"/>
      <c r="D7357"/>
      <c r="E7357"/>
      <c r="F7357"/>
      <c r="G7357"/>
      <c r="H7357"/>
      <c r="I7357" s="8"/>
      <c r="J7357" s="425"/>
      <c r="K7357"/>
      <c r="L7357"/>
      <c r="M7357"/>
      <c r="N7357"/>
      <c r="O7357"/>
      <c r="P7357"/>
      <c r="Q7357"/>
      <c r="R7357"/>
      <c r="S7357"/>
      <c r="T7357"/>
      <c r="U7357"/>
    </row>
    <row r="7358" spans="1:21" ht="15.75" customHeight="1">
      <c r="A7358"/>
      <c r="B7358"/>
      <c r="C7358"/>
      <c r="D7358"/>
      <c r="E7358"/>
      <c r="F7358"/>
      <c r="G7358"/>
      <c r="H7358"/>
      <c r="I7358" s="8"/>
      <c r="J7358" s="425"/>
      <c r="K7358"/>
      <c r="L7358"/>
      <c r="M7358"/>
      <c r="N7358"/>
      <c r="O7358"/>
      <c r="P7358"/>
      <c r="Q7358"/>
      <c r="R7358"/>
      <c r="S7358"/>
      <c r="T7358"/>
      <c r="U7358"/>
    </row>
    <row r="7359" spans="1:21" ht="15.75" customHeight="1">
      <c r="A7359"/>
      <c r="B7359"/>
      <c r="C7359"/>
      <c r="D7359"/>
      <c r="E7359"/>
      <c r="F7359"/>
      <c r="G7359"/>
      <c r="H7359"/>
      <c r="I7359" s="8"/>
      <c r="J7359" s="425"/>
      <c r="K7359"/>
      <c r="L7359"/>
      <c r="M7359"/>
      <c r="N7359"/>
      <c r="O7359"/>
      <c r="P7359"/>
      <c r="Q7359"/>
      <c r="R7359"/>
      <c r="S7359"/>
      <c r="T7359"/>
      <c r="U7359"/>
    </row>
    <row r="7360" spans="1:21" ht="15.75" customHeight="1">
      <c r="A7360"/>
      <c r="B7360"/>
      <c r="C7360"/>
      <c r="D7360"/>
      <c r="E7360"/>
      <c r="F7360"/>
      <c r="G7360"/>
      <c r="H7360"/>
      <c r="I7360" s="8"/>
      <c r="J7360" s="425"/>
      <c r="K7360"/>
      <c r="L7360"/>
      <c r="M7360"/>
      <c r="N7360"/>
      <c r="O7360"/>
      <c r="P7360"/>
      <c r="Q7360"/>
      <c r="R7360"/>
      <c r="S7360"/>
      <c r="T7360"/>
      <c r="U7360"/>
    </row>
    <row r="7361" spans="1:21" ht="15.75" customHeight="1">
      <c r="A7361"/>
      <c r="B7361"/>
      <c r="C7361"/>
      <c r="D7361"/>
      <c r="E7361"/>
      <c r="F7361"/>
      <c r="G7361"/>
      <c r="H7361"/>
      <c r="I7361" s="8"/>
      <c r="J7361" s="425"/>
      <c r="K7361"/>
      <c r="L7361"/>
      <c r="M7361"/>
      <c r="N7361"/>
      <c r="O7361"/>
      <c r="P7361"/>
      <c r="Q7361"/>
      <c r="R7361"/>
      <c r="S7361"/>
      <c r="T7361"/>
      <c r="U7361"/>
    </row>
    <row r="7362" spans="1:21" ht="15.75" customHeight="1">
      <c r="A7362"/>
      <c r="B7362"/>
      <c r="C7362"/>
      <c r="D7362"/>
      <c r="E7362"/>
      <c r="F7362"/>
      <c r="G7362"/>
      <c r="H7362"/>
      <c r="I7362" s="8"/>
      <c r="J7362" s="425"/>
      <c r="K7362"/>
      <c r="L7362"/>
      <c r="M7362"/>
      <c r="N7362"/>
      <c r="O7362"/>
      <c r="P7362"/>
      <c r="Q7362"/>
      <c r="R7362"/>
      <c r="S7362"/>
      <c r="T7362"/>
      <c r="U7362"/>
    </row>
    <row r="7363" spans="1:21" ht="15.75" customHeight="1">
      <c r="A7363"/>
      <c r="B7363"/>
      <c r="C7363"/>
      <c r="D7363"/>
      <c r="E7363"/>
      <c r="F7363"/>
      <c r="G7363"/>
      <c r="H7363"/>
      <c r="I7363" s="8"/>
      <c r="J7363" s="425"/>
      <c r="K7363"/>
      <c r="L7363"/>
      <c r="M7363"/>
      <c r="N7363"/>
      <c r="O7363"/>
      <c r="P7363"/>
      <c r="Q7363"/>
      <c r="R7363"/>
      <c r="S7363"/>
      <c r="T7363"/>
      <c r="U7363"/>
    </row>
    <row r="7364" spans="1:21" ht="15.75" customHeight="1">
      <c r="A7364"/>
      <c r="B7364"/>
      <c r="C7364"/>
      <c r="D7364"/>
      <c r="E7364"/>
      <c r="F7364"/>
      <c r="G7364"/>
      <c r="H7364"/>
      <c r="I7364" s="8"/>
      <c r="J7364" s="425"/>
      <c r="K7364"/>
      <c r="L7364"/>
      <c r="M7364"/>
      <c r="N7364"/>
      <c r="O7364"/>
      <c r="P7364"/>
      <c r="Q7364"/>
      <c r="R7364"/>
      <c r="S7364"/>
      <c r="T7364"/>
      <c r="U7364"/>
    </row>
    <row r="7365" spans="1:21" ht="15.75" customHeight="1">
      <c r="A7365"/>
      <c r="B7365"/>
      <c r="C7365"/>
      <c r="D7365"/>
      <c r="E7365"/>
      <c r="F7365"/>
      <c r="G7365"/>
      <c r="H7365"/>
      <c r="I7365" s="8"/>
      <c r="J7365" s="425"/>
      <c r="K7365"/>
      <c r="L7365"/>
      <c r="M7365"/>
      <c r="N7365"/>
      <c r="O7365"/>
      <c r="P7365"/>
      <c r="Q7365"/>
      <c r="R7365"/>
      <c r="S7365"/>
      <c r="T7365"/>
      <c r="U7365"/>
    </row>
    <row r="7366" spans="1:21" ht="15.75" customHeight="1">
      <c r="A7366"/>
      <c r="B7366"/>
      <c r="C7366"/>
      <c r="D7366"/>
      <c r="E7366"/>
      <c r="F7366"/>
      <c r="G7366"/>
      <c r="H7366"/>
      <c r="I7366" s="8"/>
      <c r="J7366" s="425"/>
      <c r="K7366"/>
      <c r="L7366"/>
      <c r="M7366"/>
      <c r="N7366"/>
      <c r="O7366"/>
      <c r="P7366"/>
      <c r="Q7366"/>
      <c r="R7366"/>
      <c r="S7366"/>
      <c r="T7366"/>
      <c r="U7366"/>
    </row>
    <row r="7367" spans="1:21" ht="15.75" customHeight="1">
      <c r="A7367"/>
      <c r="B7367"/>
      <c r="C7367"/>
      <c r="D7367"/>
      <c r="E7367"/>
      <c r="F7367"/>
      <c r="G7367"/>
      <c r="H7367"/>
      <c r="I7367" s="8"/>
      <c r="J7367" s="425"/>
      <c r="K7367"/>
      <c r="L7367"/>
      <c r="M7367"/>
      <c r="N7367"/>
      <c r="O7367"/>
      <c r="P7367"/>
      <c r="Q7367"/>
      <c r="R7367"/>
      <c r="S7367"/>
      <c r="T7367"/>
      <c r="U7367"/>
    </row>
    <row r="7368" spans="1:21" ht="15.75" customHeight="1">
      <c r="A7368"/>
      <c r="B7368"/>
      <c r="C7368"/>
      <c r="D7368"/>
      <c r="E7368"/>
      <c r="F7368"/>
      <c r="G7368"/>
      <c r="H7368"/>
      <c r="I7368" s="8"/>
      <c r="J7368" s="425"/>
      <c r="K7368"/>
      <c r="L7368"/>
      <c r="M7368"/>
      <c r="N7368"/>
      <c r="O7368"/>
      <c r="P7368"/>
      <c r="Q7368"/>
      <c r="R7368"/>
      <c r="S7368"/>
      <c r="T7368"/>
      <c r="U7368"/>
    </row>
    <row r="7369" spans="1:21" ht="15.75" customHeight="1">
      <c r="A7369"/>
      <c r="B7369"/>
      <c r="C7369"/>
      <c r="D7369"/>
      <c r="E7369"/>
      <c r="F7369"/>
      <c r="G7369"/>
      <c r="H7369"/>
      <c r="I7369" s="8"/>
      <c r="J7369" s="425"/>
      <c r="K7369"/>
      <c r="L7369"/>
      <c r="M7369"/>
      <c r="N7369"/>
      <c r="O7369"/>
      <c r="P7369"/>
      <c r="Q7369"/>
      <c r="R7369"/>
      <c r="S7369"/>
      <c r="T7369"/>
      <c r="U7369"/>
    </row>
    <row r="7370" spans="1:21" ht="15.75" customHeight="1">
      <c r="A7370"/>
      <c r="B7370"/>
      <c r="C7370"/>
      <c r="D7370"/>
      <c r="E7370"/>
      <c r="F7370"/>
      <c r="G7370"/>
      <c r="H7370"/>
      <c r="I7370" s="8"/>
      <c r="J7370" s="425"/>
      <c r="K7370"/>
      <c r="L7370"/>
      <c r="M7370"/>
      <c r="N7370"/>
      <c r="O7370"/>
      <c r="P7370"/>
      <c r="Q7370"/>
      <c r="R7370"/>
      <c r="S7370"/>
      <c r="T7370"/>
      <c r="U7370"/>
    </row>
    <row r="7371" spans="1:21" ht="15.75" customHeight="1">
      <c r="A7371"/>
      <c r="B7371"/>
      <c r="C7371"/>
      <c r="D7371"/>
      <c r="E7371"/>
      <c r="F7371"/>
      <c r="G7371"/>
      <c r="H7371"/>
      <c r="I7371" s="8"/>
      <c r="J7371" s="425"/>
      <c r="K7371"/>
      <c r="L7371"/>
      <c r="M7371"/>
      <c r="N7371"/>
      <c r="O7371"/>
      <c r="P7371"/>
      <c r="Q7371"/>
      <c r="R7371"/>
      <c r="S7371"/>
      <c r="T7371"/>
      <c r="U7371"/>
    </row>
    <row r="7372" spans="1:21" ht="15.75" customHeight="1">
      <c r="A7372"/>
      <c r="B7372"/>
      <c r="C7372"/>
      <c r="D7372"/>
      <c r="E7372"/>
      <c r="F7372"/>
      <c r="G7372"/>
      <c r="H7372"/>
      <c r="I7372" s="8"/>
      <c r="J7372" s="425"/>
      <c r="K7372"/>
      <c r="L7372"/>
      <c r="M7372"/>
      <c r="N7372"/>
      <c r="O7372"/>
      <c r="P7372"/>
      <c r="Q7372"/>
      <c r="R7372"/>
      <c r="S7372"/>
      <c r="T7372"/>
      <c r="U7372"/>
    </row>
    <row r="7373" spans="1:21" ht="15.75" customHeight="1">
      <c r="A7373"/>
      <c r="B7373"/>
      <c r="C7373"/>
      <c r="D7373"/>
      <c r="E7373"/>
      <c r="F7373"/>
      <c r="G7373"/>
      <c r="H7373"/>
      <c r="I7373" s="8"/>
      <c r="J7373" s="425"/>
      <c r="K7373"/>
      <c r="L7373"/>
      <c r="M7373"/>
      <c r="N7373"/>
      <c r="O7373"/>
      <c r="P7373"/>
      <c r="Q7373"/>
      <c r="R7373"/>
      <c r="S7373"/>
      <c r="T7373"/>
      <c r="U7373"/>
    </row>
    <row r="7374" spans="1:21" ht="15.75" customHeight="1">
      <c r="A7374"/>
      <c r="B7374"/>
      <c r="C7374"/>
      <c r="D7374"/>
      <c r="E7374"/>
      <c r="F7374"/>
      <c r="G7374"/>
      <c r="H7374"/>
      <c r="I7374" s="8"/>
      <c r="J7374" s="425"/>
      <c r="K7374"/>
      <c r="L7374"/>
      <c r="M7374"/>
      <c r="N7374"/>
      <c r="O7374"/>
      <c r="P7374"/>
      <c r="Q7374"/>
      <c r="R7374"/>
      <c r="S7374"/>
      <c r="T7374"/>
      <c r="U7374"/>
    </row>
    <row r="7375" spans="1:21" ht="15.75" customHeight="1">
      <c r="A7375"/>
      <c r="B7375"/>
      <c r="C7375"/>
      <c r="D7375"/>
      <c r="E7375"/>
      <c r="F7375"/>
      <c r="G7375"/>
      <c r="H7375"/>
      <c r="I7375" s="8"/>
      <c r="J7375" s="425"/>
      <c r="K7375"/>
      <c r="L7375"/>
      <c r="M7375"/>
      <c r="N7375"/>
      <c r="O7375"/>
      <c r="P7375"/>
      <c r="Q7375"/>
      <c r="R7375"/>
      <c r="S7375"/>
      <c r="T7375"/>
      <c r="U7375"/>
    </row>
    <row r="7376" spans="1:21" ht="15.75" customHeight="1">
      <c r="A7376"/>
      <c r="B7376"/>
      <c r="C7376"/>
      <c r="D7376"/>
      <c r="E7376"/>
      <c r="F7376"/>
      <c r="G7376"/>
      <c r="H7376"/>
      <c r="I7376" s="8"/>
      <c r="J7376" s="425"/>
      <c r="K7376"/>
      <c r="L7376"/>
      <c r="M7376"/>
      <c r="N7376"/>
      <c r="O7376"/>
      <c r="P7376"/>
      <c r="Q7376"/>
      <c r="R7376"/>
      <c r="S7376"/>
      <c r="T7376"/>
      <c r="U7376"/>
    </row>
    <row r="7377" spans="1:21" ht="15.75" customHeight="1">
      <c r="A7377"/>
      <c r="B7377"/>
      <c r="C7377"/>
      <c r="D7377"/>
      <c r="E7377"/>
      <c r="F7377"/>
      <c r="G7377"/>
      <c r="H7377"/>
      <c r="I7377" s="8"/>
      <c r="J7377" s="425"/>
      <c r="K7377"/>
      <c r="L7377"/>
      <c r="M7377"/>
      <c r="N7377"/>
      <c r="O7377"/>
      <c r="P7377"/>
      <c r="Q7377"/>
      <c r="R7377"/>
      <c r="S7377"/>
      <c r="T7377"/>
      <c r="U7377"/>
    </row>
    <row r="7378" spans="1:21" ht="15.75" customHeight="1">
      <c r="A7378"/>
      <c r="B7378"/>
      <c r="C7378"/>
      <c r="D7378"/>
      <c r="E7378"/>
      <c r="F7378"/>
      <c r="G7378"/>
      <c r="H7378"/>
      <c r="I7378" s="8"/>
      <c r="J7378" s="425"/>
      <c r="K7378"/>
      <c r="L7378"/>
      <c r="M7378"/>
      <c r="N7378"/>
      <c r="O7378"/>
      <c r="P7378"/>
      <c r="Q7378"/>
      <c r="R7378"/>
      <c r="S7378"/>
      <c r="T7378"/>
      <c r="U7378"/>
    </row>
    <row r="7379" spans="1:21" ht="15.75" customHeight="1">
      <c r="A7379"/>
      <c r="B7379"/>
      <c r="C7379"/>
      <c r="D7379"/>
      <c r="E7379"/>
      <c r="F7379"/>
      <c r="G7379"/>
      <c r="H7379"/>
      <c r="I7379" s="8"/>
      <c r="J7379" s="425"/>
      <c r="K7379"/>
      <c r="L7379"/>
      <c r="M7379"/>
      <c r="N7379"/>
      <c r="O7379"/>
      <c r="P7379"/>
      <c r="Q7379"/>
      <c r="R7379"/>
      <c r="S7379"/>
      <c r="T7379"/>
      <c r="U7379"/>
    </row>
    <row r="7380" spans="1:21" ht="15.75" customHeight="1">
      <c r="A7380"/>
      <c r="B7380"/>
      <c r="C7380"/>
      <c r="D7380"/>
      <c r="E7380"/>
      <c r="F7380"/>
      <c r="G7380"/>
      <c r="H7380"/>
      <c r="I7380" s="8"/>
      <c r="J7380" s="425"/>
      <c r="K7380"/>
      <c r="L7380"/>
      <c r="M7380"/>
      <c r="N7380"/>
      <c r="O7380"/>
      <c r="P7380"/>
      <c r="Q7380"/>
      <c r="R7380"/>
      <c r="S7380"/>
      <c r="T7380"/>
      <c r="U7380"/>
    </row>
    <row r="7381" spans="1:21" ht="15.75" customHeight="1">
      <c r="A7381"/>
      <c r="B7381"/>
      <c r="C7381"/>
      <c r="D7381"/>
      <c r="E7381"/>
      <c r="F7381"/>
      <c r="G7381"/>
      <c r="H7381"/>
      <c r="I7381" s="8"/>
      <c r="J7381" s="425"/>
      <c r="K7381"/>
      <c r="L7381"/>
      <c r="M7381"/>
      <c r="N7381"/>
      <c r="O7381"/>
      <c r="P7381"/>
      <c r="Q7381"/>
      <c r="R7381"/>
      <c r="S7381"/>
      <c r="T7381"/>
      <c r="U7381"/>
    </row>
    <row r="7382" spans="1:21" ht="15.75" customHeight="1">
      <c r="A7382"/>
      <c r="B7382"/>
      <c r="C7382"/>
      <c r="D7382"/>
      <c r="E7382"/>
      <c r="F7382"/>
      <c r="G7382"/>
      <c r="H7382"/>
      <c r="I7382" s="8"/>
      <c r="J7382" s="425"/>
      <c r="K7382"/>
      <c r="L7382"/>
      <c r="M7382"/>
      <c r="N7382"/>
      <c r="O7382"/>
      <c r="P7382"/>
      <c r="Q7382"/>
      <c r="R7382"/>
      <c r="S7382"/>
      <c r="T7382"/>
      <c r="U7382"/>
    </row>
    <row r="7383" spans="1:21" ht="15.75" customHeight="1">
      <c r="A7383"/>
      <c r="B7383"/>
      <c r="C7383"/>
      <c r="D7383"/>
      <c r="E7383"/>
      <c r="F7383"/>
      <c r="G7383"/>
      <c r="H7383"/>
      <c r="I7383" s="8"/>
      <c r="J7383" s="425"/>
      <c r="K7383"/>
      <c r="L7383"/>
      <c r="M7383"/>
      <c r="N7383"/>
      <c r="O7383"/>
      <c r="P7383"/>
      <c r="Q7383"/>
      <c r="R7383"/>
      <c r="S7383"/>
      <c r="T7383"/>
      <c r="U7383"/>
    </row>
    <row r="7384" spans="1:21" ht="15.75" customHeight="1">
      <c r="A7384"/>
      <c r="B7384"/>
      <c r="C7384"/>
      <c r="D7384"/>
      <c r="E7384"/>
      <c r="F7384"/>
      <c r="G7384"/>
      <c r="H7384"/>
      <c r="I7384" s="8"/>
      <c r="J7384" s="425"/>
      <c r="K7384"/>
      <c r="L7384"/>
      <c r="M7384"/>
      <c r="N7384"/>
      <c r="O7384"/>
      <c r="P7384"/>
      <c r="Q7384"/>
      <c r="R7384"/>
      <c r="S7384"/>
      <c r="T7384"/>
      <c r="U7384"/>
    </row>
    <row r="7385" spans="1:21" ht="15.75" customHeight="1">
      <c r="A7385"/>
      <c r="B7385"/>
      <c r="C7385"/>
      <c r="D7385"/>
      <c r="E7385"/>
      <c r="F7385"/>
      <c r="G7385"/>
      <c r="H7385"/>
      <c r="I7385" s="8"/>
      <c r="J7385" s="425"/>
      <c r="K7385"/>
      <c r="L7385"/>
      <c r="M7385"/>
      <c r="N7385"/>
      <c r="O7385"/>
      <c r="P7385"/>
      <c r="Q7385"/>
      <c r="R7385"/>
      <c r="S7385"/>
      <c r="T7385"/>
      <c r="U7385"/>
    </row>
    <row r="7386" spans="1:21" ht="15.75" customHeight="1">
      <c r="A7386"/>
      <c r="B7386"/>
      <c r="C7386"/>
      <c r="D7386"/>
      <c r="E7386"/>
      <c r="F7386"/>
      <c r="G7386"/>
      <c r="H7386"/>
      <c r="I7386" s="8"/>
      <c r="J7386" s="425"/>
      <c r="K7386"/>
      <c r="L7386"/>
      <c r="M7386"/>
      <c r="N7386"/>
      <c r="O7386"/>
      <c r="P7386"/>
      <c r="Q7386"/>
      <c r="R7386"/>
      <c r="S7386"/>
      <c r="T7386"/>
      <c r="U7386"/>
    </row>
    <row r="7387" spans="1:21" ht="15.75" customHeight="1">
      <c r="A7387"/>
      <c r="B7387"/>
      <c r="C7387"/>
      <c r="D7387"/>
      <c r="E7387"/>
      <c r="F7387"/>
      <c r="G7387"/>
      <c r="H7387"/>
      <c r="I7387" s="8"/>
      <c r="J7387" s="425"/>
      <c r="K7387"/>
      <c r="L7387"/>
      <c r="M7387"/>
      <c r="N7387"/>
      <c r="O7387"/>
      <c r="P7387"/>
      <c r="Q7387"/>
      <c r="R7387"/>
      <c r="S7387"/>
      <c r="T7387"/>
      <c r="U7387"/>
    </row>
    <row r="7388" spans="1:21" ht="15.75" customHeight="1">
      <c r="A7388"/>
      <c r="B7388"/>
      <c r="C7388"/>
      <c r="D7388"/>
      <c r="E7388"/>
      <c r="F7388"/>
      <c r="G7388"/>
      <c r="H7388"/>
      <c r="I7388" s="8"/>
      <c r="J7388" s="425"/>
      <c r="K7388"/>
      <c r="L7388"/>
      <c r="M7388"/>
      <c r="N7388"/>
      <c r="O7388"/>
      <c r="P7388"/>
      <c r="Q7388"/>
      <c r="R7388"/>
      <c r="S7388"/>
      <c r="T7388"/>
      <c r="U7388"/>
    </row>
    <row r="7389" spans="1:21" ht="15.75" customHeight="1">
      <c r="A7389"/>
      <c r="B7389"/>
      <c r="C7389"/>
      <c r="D7389"/>
      <c r="E7389"/>
      <c r="F7389"/>
      <c r="G7389"/>
      <c r="H7389"/>
      <c r="I7389" s="8"/>
      <c r="J7389" s="425"/>
      <c r="K7389"/>
      <c r="L7389"/>
      <c r="M7389"/>
      <c r="N7389"/>
      <c r="O7389"/>
      <c r="P7389"/>
      <c r="Q7389"/>
      <c r="R7389"/>
      <c r="S7389"/>
      <c r="T7389"/>
      <c r="U7389"/>
    </row>
    <row r="7390" spans="1:21" ht="15.75" customHeight="1">
      <c r="A7390"/>
      <c r="B7390"/>
      <c r="C7390"/>
      <c r="D7390"/>
      <c r="E7390"/>
      <c r="F7390"/>
      <c r="G7390"/>
      <c r="H7390"/>
      <c r="I7390" s="8"/>
      <c r="J7390" s="425"/>
      <c r="K7390"/>
      <c r="L7390"/>
      <c r="M7390"/>
      <c r="N7390"/>
      <c r="O7390"/>
      <c r="P7390"/>
      <c r="Q7390"/>
      <c r="R7390"/>
      <c r="S7390"/>
      <c r="T7390"/>
      <c r="U7390"/>
    </row>
    <row r="7391" spans="1:21" ht="15.75" customHeight="1">
      <c r="A7391"/>
      <c r="B7391"/>
      <c r="C7391"/>
      <c r="D7391"/>
      <c r="E7391"/>
      <c r="F7391"/>
      <c r="G7391"/>
      <c r="H7391"/>
      <c r="I7391" s="8"/>
      <c r="J7391" s="425"/>
      <c r="K7391"/>
      <c r="L7391"/>
      <c r="M7391"/>
      <c r="N7391"/>
      <c r="O7391"/>
      <c r="P7391"/>
      <c r="Q7391"/>
      <c r="R7391"/>
      <c r="S7391"/>
      <c r="T7391"/>
      <c r="U7391"/>
    </row>
    <row r="7392" spans="1:21" ht="15.75" customHeight="1">
      <c r="A7392"/>
      <c r="B7392"/>
      <c r="C7392"/>
      <c r="D7392"/>
      <c r="E7392"/>
      <c r="F7392"/>
      <c r="G7392"/>
      <c r="H7392"/>
      <c r="I7392" s="8"/>
      <c r="J7392" s="425"/>
      <c r="K7392"/>
      <c r="L7392"/>
      <c r="M7392"/>
      <c r="N7392"/>
      <c r="O7392"/>
      <c r="P7392"/>
      <c r="Q7392"/>
      <c r="R7392"/>
      <c r="S7392"/>
      <c r="T7392"/>
      <c r="U7392"/>
    </row>
    <row r="7393" spans="1:21" ht="15.75" customHeight="1">
      <c r="A7393"/>
      <c r="B7393"/>
      <c r="C7393"/>
      <c r="D7393"/>
      <c r="E7393"/>
      <c r="F7393"/>
      <c r="G7393"/>
      <c r="H7393"/>
      <c r="I7393" s="8"/>
      <c r="J7393" s="425"/>
      <c r="K7393"/>
      <c r="L7393"/>
      <c r="M7393"/>
      <c r="N7393"/>
      <c r="O7393"/>
      <c r="P7393"/>
      <c r="Q7393"/>
      <c r="R7393"/>
      <c r="S7393"/>
      <c r="T7393"/>
      <c r="U7393"/>
    </row>
    <row r="7394" spans="1:21" ht="15.75" customHeight="1">
      <c r="A7394"/>
      <c r="B7394"/>
      <c r="C7394"/>
      <c r="D7394"/>
      <c r="E7394"/>
      <c r="F7394"/>
      <c r="G7394"/>
      <c r="H7394"/>
      <c r="I7394" s="8"/>
      <c r="J7394" s="425"/>
      <c r="K7394"/>
      <c r="L7394"/>
      <c r="M7394"/>
      <c r="N7394"/>
      <c r="O7394"/>
      <c r="P7394"/>
      <c r="Q7394"/>
      <c r="R7394"/>
      <c r="S7394"/>
      <c r="T7394"/>
      <c r="U7394"/>
    </row>
    <row r="7395" spans="1:21" ht="15.75" customHeight="1">
      <c r="A7395"/>
      <c r="B7395"/>
      <c r="C7395"/>
      <c r="D7395"/>
      <c r="E7395"/>
      <c r="F7395"/>
      <c r="G7395"/>
      <c r="H7395"/>
      <c r="I7395" s="8"/>
      <c r="J7395" s="425"/>
      <c r="K7395"/>
      <c r="L7395"/>
      <c r="M7395"/>
      <c r="N7395"/>
      <c r="O7395"/>
      <c r="P7395"/>
      <c r="Q7395"/>
      <c r="R7395"/>
      <c r="S7395"/>
      <c r="T7395"/>
      <c r="U7395"/>
    </row>
    <row r="7396" spans="1:21" ht="15.75" customHeight="1">
      <c r="A7396"/>
      <c r="B7396"/>
      <c r="C7396"/>
      <c r="D7396"/>
      <c r="E7396"/>
      <c r="F7396"/>
      <c r="G7396"/>
      <c r="H7396"/>
      <c r="I7396" s="8"/>
      <c r="J7396" s="425"/>
      <c r="K7396"/>
      <c r="L7396"/>
      <c r="M7396"/>
      <c r="N7396"/>
      <c r="O7396"/>
      <c r="P7396"/>
      <c r="Q7396"/>
      <c r="R7396"/>
      <c r="S7396"/>
      <c r="T7396"/>
      <c r="U7396"/>
    </row>
    <row r="7397" spans="1:21" ht="15.75" customHeight="1">
      <c r="A7397"/>
      <c r="B7397"/>
      <c r="C7397"/>
      <c r="D7397"/>
      <c r="E7397"/>
      <c r="F7397"/>
      <c r="G7397"/>
      <c r="H7397"/>
      <c r="I7397" s="8"/>
      <c r="J7397" s="425"/>
      <c r="K7397"/>
      <c r="L7397"/>
      <c r="M7397"/>
      <c r="N7397"/>
      <c r="O7397"/>
      <c r="P7397"/>
      <c r="Q7397"/>
      <c r="R7397"/>
      <c r="S7397"/>
      <c r="T7397"/>
      <c r="U7397"/>
    </row>
    <row r="7398" spans="1:21" ht="15.75" customHeight="1">
      <c r="A7398"/>
      <c r="B7398"/>
      <c r="C7398"/>
      <c r="D7398"/>
      <c r="E7398"/>
      <c r="F7398"/>
      <c r="G7398"/>
      <c r="H7398"/>
      <c r="I7398" s="8"/>
      <c r="J7398" s="425"/>
      <c r="K7398"/>
      <c r="L7398"/>
      <c r="M7398"/>
      <c r="N7398"/>
      <c r="O7398"/>
      <c r="P7398"/>
      <c r="Q7398"/>
      <c r="R7398"/>
      <c r="S7398"/>
      <c r="T7398"/>
      <c r="U7398"/>
    </row>
    <row r="7399" spans="1:21" ht="15.75" customHeight="1">
      <c r="A7399"/>
      <c r="B7399"/>
      <c r="C7399"/>
      <c r="D7399"/>
      <c r="E7399"/>
      <c r="F7399"/>
      <c r="G7399"/>
      <c r="H7399"/>
      <c r="I7399" s="8"/>
      <c r="J7399" s="425"/>
      <c r="K7399"/>
      <c r="L7399"/>
      <c r="M7399"/>
      <c r="N7399"/>
      <c r="O7399"/>
      <c r="P7399"/>
      <c r="Q7399"/>
      <c r="R7399"/>
      <c r="S7399"/>
      <c r="T7399"/>
      <c r="U7399"/>
    </row>
    <row r="7400" spans="1:21" ht="15.75" customHeight="1">
      <c r="A7400"/>
      <c r="B7400"/>
      <c r="C7400"/>
      <c r="D7400"/>
      <c r="E7400"/>
      <c r="F7400"/>
      <c r="G7400"/>
      <c r="H7400"/>
      <c r="I7400" s="8"/>
      <c r="J7400" s="425"/>
      <c r="K7400"/>
      <c r="L7400"/>
      <c r="M7400"/>
      <c r="N7400"/>
      <c r="O7400"/>
      <c r="P7400"/>
      <c r="Q7400"/>
      <c r="R7400"/>
      <c r="S7400"/>
      <c r="T7400"/>
      <c r="U7400"/>
    </row>
    <row r="7401" spans="1:21" ht="15.75" customHeight="1">
      <c r="A7401"/>
      <c r="B7401"/>
      <c r="C7401"/>
      <c r="D7401"/>
      <c r="E7401"/>
      <c r="F7401"/>
      <c r="G7401"/>
      <c r="H7401"/>
      <c r="I7401" s="8"/>
      <c r="J7401" s="425"/>
      <c r="K7401"/>
      <c r="L7401"/>
      <c r="M7401"/>
      <c r="N7401"/>
      <c r="O7401"/>
      <c r="P7401"/>
      <c r="Q7401"/>
      <c r="R7401"/>
      <c r="S7401"/>
      <c r="T7401"/>
      <c r="U7401"/>
    </row>
    <row r="7402" spans="1:21" ht="15.75" customHeight="1">
      <c r="A7402"/>
      <c r="B7402"/>
      <c r="C7402"/>
      <c r="D7402"/>
      <c r="E7402"/>
      <c r="F7402"/>
      <c r="G7402"/>
      <c r="H7402"/>
      <c r="I7402" s="8"/>
      <c r="J7402" s="425"/>
      <c r="K7402"/>
      <c r="L7402"/>
      <c r="M7402"/>
      <c r="N7402"/>
      <c r="O7402"/>
      <c r="P7402"/>
      <c r="Q7402"/>
      <c r="R7402"/>
      <c r="S7402"/>
      <c r="T7402"/>
      <c r="U7402"/>
    </row>
    <row r="7403" spans="1:21" ht="15.75" customHeight="1">
      <c r="A7403"/>
      <c r="B7403"/>
      <c r="C7403"/>
      <c r="D7403"/>
      <c r="E7403"/>
      <c r="F7403"/>
      <c r="G7403"/>
      <c r="H7403"/>
      <c r="I7403" s="8"/>
      <c r="J7403" s="425"/>
      <c r="K7403"/>
      <c r="L7403"/>
      <c r="M7403"/>
      <c r="N7403"/>
      <c r="O7403"/>
      <c r="P7403"/>
      <c r="Q7403"/>
      <c r="R7403"/>
      <c r="S7403"/>
      <c r="T7403"/>
      <c r="U7403"/>
    </row>
    <row r="7404" spans="1:21" ht="15.75" customHeight="1">
      <c r="A7404"/>
      <c r="B7404"/>
      <c r="C7404"/>
      <c r="D7404"/>
      <c r="E7404"/>
      <c r="F7404"/>
      <c r="G7404"/>
      <c r="H7404"/>
      <c r="I7404" s="8"/>
      <c r="J7404" s="425"/>
      <c r="K7404"/>
      <c r="L7404"/>
      <c r="M7404"/>
      <c r="N7404"/>
      <c r="O7404"/>
      <c r="P7404"/>
      <c r="Q7404"/>
      <c r="R7404"/>
      <c r="S7404"/>
      <c r="T7404"/>
      <c r="U7404"/>
    </row>
    <row r="7405" spans="1:21" ht="15.75" customHeight="1">
      <c r="A7405"/>
      <c r="B7405"/>
      <c r="C7405"/>
      <c r="D7405"/>
      <c r="E7405"/>
      <c r="F7405"/>
      <c r="G7405"/>
      <c r="H7405"/>
      <c r="I7405" s="8"/>
      <c r="J7405" s="425"/>
      <c r="K7405"/>
      <c r="L7405"/>
      <c r="M7405"/>
      <c r="N7405"/>
      <c r="O7405"/>
      <c r="P7405"/>
      <c r="Q7405"/>
      <c r="R7405"/>
      <c r="S7405"/>
      <c r="T7405"/>
      <c r="U7405"/>
    </row>
    <row r="7406" spans="1:21" ht="15.75" customHeight="1">
      <c r="A7406"/>
      <c r="B7406"/>
      <c r="C7406"/>
      <c r="D7406"/>
      <c r="E7406"/>
      <c r="F7406"/>
      <c r="G7406"/>
      <c r="H7406"/>
      <c r="I7406" s="8"/>
      <c r="J7406" s="425"/>
      <c r="K7406"/>
      <c r="L7406"/>
      <c r="M7406"/>
      <c r="N7406"/>
      <c r="O7406"/>
      <c r="P7406"/>
      <c r="Q7406"/>
      <c r="R7406"/>
      <c r="S7406"/>
      <c r="T7406"/>
      <c r="U7406"/>
    </row>
    <row r="7407" spans="1:21" ht="15.75" customHeight="1">
      <c r="A7407"/>
      <c r="B7407"/>
      <c r="C7407"/>
      <c r="D7407"/>
      <c r="E7407"/>
      <c r="F7407"/>
      <c r="G7407"/>
      <c r="H7407"/>
      <c r="I7407" s="8"/>
      <c r="J7407" s="425"/>
      <c r="K7407"/>
      <c r="L7407"/>
      <c r="M7407"/>
      <c r="N7407"/>
      <c r="O7407"/>
      <c r="P7407"/>
      <c r="Q7407"/>
      <c r="R7407"/>
      <c r="S7407"/>
      <c r="T7407"/>
      <c r="U7407"/>
    </row>
    <row r="7408" spans="1:21" ht="15.75" customHeight="1">
      <c r="A7408"/>
      <c r="B7408"/>
      <c r="C7408"/>
      <c r="D7408"/>
      <c r="E7408"/>
      <c r="F7408"/>
      <c r="G7408"/>
      <c r="H7408"/>
      <c r="I7408" s="8"/>
      <c r="J7408" s="425"/>
      <c r="K7408"/>
      <c r="L7408"/>
      <c r="M7408"/>
      <c r="N7408"/>
      <c r="O7408"/>
      <c r="P7408"/>
      <c r="Q7408"/>
      <c r="R7408"/>
      <c r="S7408"/>
      <c r="T7408"/>
      <c r="U7408"/>
    </row>
    <row r="7409" spans="1:21" ht="15.75" customHeight="1">
      <c r="A7409"/>
      <c r="B7409"/>
      <c r="C7409"/>
      <c r="D7409"/>
      <c r="E7409"/>
      <c r="F7409"/>
      <c r="G7409"/>
      <c r="H7409"/>
      <c r="I7409" s="8"/>
      <c r="J7409" s="425"/>
      <c r="K7409"/>
      <c r="L7409"/>
      <c r="M7409"/>
      <c r="N7409"/>
      <c r="O7409"/>
      <c r="P7409"/>
      <c r="Q7409"/>
      <c r="R7409"/>
      <c r="S7409"/>
      <c r="T7409"/>
      <c r="U7409"/>
    </row>
    <row r="7410" spans="1:21" ht="15.75" customHeight="1">
      <c r="A7410"/>
      <c r="B7410"/>
      <c r="C7410"/>
      <c r="D7410"/>
      <c r="E7410"/>
      <c r="F7410"/>
      <c r="G7410"/>
      <c r="H7410"/>
      <c r="I7410" s="8"/>
      <c r="J7410" s="425"/>
      <c r="K7410"/>
      <c r="L7410"/>
      <c r="M7410"/>
      <c r="N7410"/>
      <c r="O7410"/>
      <c r="P7410"/>
      <c r="Q7410"/>
      <c r="R7410"/>
      <c r="S7410"/>
      <c r="T7410"/>
      <c r="U7410"/>
    </row>
    <row r="7411" spans="1:21" ht="15.75" customHeight="1">
      <c r="A7411"/>
      <c r="B7411"/>
      <c r="C7411"/>
      <c r="D7411"/>
      <c r="E7411"/>
      <c r="F7411"/>
      <c r="G7411"/>
      <c r="H7411"/>
      <c r="I7411" s="8"/>
      <c r="J7411" s="425"/>
      <c r="K7411"/>
      <c r="L7411"/>
      <c r="M7411"/>
      <c r="N7411"/>
      <c r="O7411"/>
      <c r="P7411"/>
      <c r="Q7411"/>
      <c r="R7411"/>
      <c r="S7411"/>
      <c r="T7411"/>
      <c r="U7411"/>
    </row>
    <row r="7412" spans="1:21" ht="15.75" customHeight="1">
      <c r="A7412"/>
      <c r="B7412"/>
      <c r="C7412"/>
      <c r="D7412"/>
      <c r="E7412"/>
      <c r="F7412"/>
      <c r="G7412"/>
      <c r="H7412"/>
      <c r="I7412" s="8"/>
      <c r="J7412" s="425"/>
      <c r="K7412"/>
      <c r="L7412"/>
      <c r="M7412"/>
      <c r="N7412"/>
      <c r="O7412"/>
      <c r="P7412"/>
      <c r="Q7412"/>
      <c r="R7412"/>
      <c r="S7412"/>
      <c r="T7412"/>
      <c r="U7412"/>
    </row>
    <row r="7413" spans="1:21" ht="15.75" customHeight="1">
      <c r="A7413"/>
      <c r="B7413"/>
      <c r="C7413"/>
      <c r="D7413"/>
      <c r="E7413"/>
      <c r="F7413"/>
      <c r="G7413"/>
      <c r="H7413"/>
      <c r="I7413" s="8"/>
      <c r="J7413" s="425"/>
      <c r="K7413"/>
      <c r="L7413"/>
      <c r="M7413"/>
      <c r="N7413"/>
      <c r="O7413"/>
      <c r="P7413"/>
      <c r="Q7413"/>
      <c r="R7413"/>
      <c r="S7413"/>
      <c r="T7413"/>
      <c r="U7413"/>
    </row>
    <row r="7414" spans="1:21" ht="15.75" customHeight="1">
      <c r="A7414"/>
      <c r="B7414"/>
      <c r="C7414"/>
      <c r="D7414"/>
      <c r="E7414"/>
      <c r="F7414"/>
      <c r="G7414"/>
      <c r="H7414"/>
      <c r="I7414" s="8"/>
      <c r="J7414" s="425"/>
      <c r="K7414"/>
      <c r="L7414"/>
      <c r="M7414"/>
      <c r="N7414"/>
      <c r="O7414"/>
      <c r="P7414"/>
      <c r="Q7414"/>
      <c r="R7414"/>
      <c r="S7414"/>
      <c r="T7414"/>
      <c r="U7414"/>
    </row>
    <row r="7415" spans="1:21" ht="15.75" customHeight="1">
      <c r="A7415"/>
      <c r="B7415"/>
      <c r="C7415"/>
      <c r="D7415"/>
      <c r="E7415"/>
      <c r="F7415"/>
      <c r="G7415"/>
      <c r="H7415"/>
      <c r="I7415" s="8"/>
      <c r="J7415" s="425"/>
      <c r="K7415"/>
      <c r="L7415"/>
      <c r="M7415"/>
      <c r="N7415"/>
      <c r="O7415"/>
      <c r="P7415"/>
      <c r="Q7415"/>
      <c r="R7415"/>
      <c r="S7415"/>
      <c r="T7415"/>
      <c r="U7415"/>
    </row>
    <row r="7416" spans="1:21" ht="15.75" customHeight="1">
      <c r="A7416"/>
      <c r="B7416"/>
      <c r="C7416"/>
      <c r="D7416"/>
      <c r="E7416"/>
      <c r="F7416"/>
      <c r="G7416"/>
      <c r="H7416"/>
      <c r="I7416" s="8"/>
      <c r="J7416" s="425"/>
      <c r="K7416"/>
      <c r="L7416"/>
      <c r="M7416"/>
      <c r="N7416"/>
      <c r="O7416"/>
      <c r="P7416"/>
      <c r="Q7416"/>
      <c r="R7416"/>
      <c r="S7416"/>
      <c r="T7416"/>
      <c r="U7416"/>
    </row>
    <row r="7417" spans="1:21" ht="15.75" customHeight="1">
      <c r="A7417"/>
      <c r="B7417"/>
      <c r="C7417"/>
      <c r="D7417"/>
      <c r="E7417"/>
      <c r="F7417"/>
      <c r="G7417"/>
      <c r="H7417"/>
      <c r="I7417" s="8"/>
      <c r="J7417" s="425"/>
      <c r="K7417"/>
      <c r="L7417"/>
      <c r="M7417"/>
      <c r="N7417"/>
      <c r="O7417"/>
      <c r="P7417"/>
      <c r="Q7417"/>
      <c r="R7417"/>
      <c r="S7417"/>
      <c r="T7417"/>
      <c r="U7417"/>
    </row>
    <row r="7418" spans="1:21" ht="15.75" customHeight="1">
      <c r="A7418"/>
      <c r="B7418"/>
      <c r="C7418"/>
      <c r="D7418"/>
      <c r="E7418"/>
      <c r="F7418"/>
      <c r="G7418"/>
      <c r="H7418"/>
      <c r="I7418" s="8"/>
      <c r="J7418" s="425"/>
      <c r="K7418"/>
      <c r="L7418"/>
      <c r="M7418"/>
      <c r="N7418"/>
      <c r="O7418"/>
      <c r="P7418"/>
      <c r="Q7418"/>
      <c r="R7418"/>
      <c r="S7418"/>
      <c r="T7418"/>
      <c r="U7418"/>
    </row>
    <row r="7419" spans="1:21" ht="15.75" customHeight="1">
      <c r="A7419"/>
      <c r="B7419"/>
      <c r="C7419"/>
      <c r="D7419"/>
      <c r="E7419"/>
      <c r="F7419"/>
      <c r="G7419"/>
      <c r="H7419"/>
      <c r="I7419" s="8"/>
      <c r="J7419" s="425"/>
      <c r="K7419"/>
      <c r="L7419"/>
      <c r="M7419"/>
      <c r="N7419"/>
      <c r="O7419"/>
      <c r="P7419"/>
      <c r="Q7419"/>
      <c r="R7419"/>
      <c r="S7419"/>
      <c r="T7419"/>
      <c r="U7419"/>
    </row>
    <row r="7420" spans="1:21" ht="15.75" customHeight="1">
      <c r="A7420"/>
      <c r="B7420"/>
      <c r="C7420"/>
      <c r="D7420"/>
      <c r="E7420"/>
      <c r="F7420"/>
      <c r="G7420"/>
      <c r="H7420"/>
      <c r="I7420" s="8"/>
      <c r="J7420" s="425"/>
      <c r="K7420"/>
      <c r="L7420"/>
      <c r="M7420"/>
      <c r="N7420"/>
      <c r="O7420"/>
      <c r="P7420"/>
      <c r="Q7420"/>
      <c r="R7420"/>
      <c r="S7420"/>
      <c r="T7420"/>
      <c r="U7420"/>
    </row>
    <row r="7421" spans="1:21" ht="15.75" customHeight="1">
      <c r="A7421"/>
      <c r="B7421"/>
      <c r="C7421"/>
      <c r="D7421"/>
      <c r="E7421"/>
      <c r="F7421"/>
      <c r="G7421"/>
      <c r="H7421"/>
      <c r="I7421" s="8"/>
      <c r="J7421" s="425"/>
      <c r="K7421"/>
      <c r="L7421"/>
      <c r="M7421"/>
      <c r="N7421"/>
      <c r="O7421"/>
      <c r="P7421"/>
      <c r="Q7421"/>
      <c r="R7421"/>
      <c r="S7421"/>
      <c r="T7421"/>
      <c r="U7421"/>
    </row>
    <row r="7422" spans="1:21" ht="15.75" customHeight="1">
      <c r="A7422"/>
      <c r="B7422"/>
      <c r="C7422"/>
      <c r="D7422"/>
      <c r="E7422"/>
      <c r="F7422"/>
      <c r="G7422"/>
      <c r="H7422"/>
      <c r="I7422" s="8"/>
      <c r="J7422" s="425"/>
      <c r="K7422"/>
      <c r="L7422"/>
      <c r="M7422"/>
      <c r="N7422"/>
      <c r="O7422"/>
      <c r="P7422"/>
      <c r="Q7422"/>
      <c r="R7422"/>
      <c r="S7422"/>
      <c r="T7422"/>
      <c r="U7422"/>
    </row>
    <row r="7423" spans="1:21" ht="15.75" customHeight="1">
      <c r="A7423"/>
      <c r="B7423"/>
      <c r="C7423"/>
      <c r="D7423"/>
      <c r="E7423"/>
      <c r="F7423"/>
      <c r="G7423"/>
      <c r="H7423"/>
      <c r="I7423" s="8"/>
      <c r="J7423" s="425"/>
      <c r="K7423"/>
      <c r="L7423"/>
      <c r="M7423"/>
      <c r="N7423"/>
      <c r="O7423"/>
      <c r="P7423"/>
      <c r="Q7423"/>
      <c r="R7423"/>
      <c r="S7423"/>
      <c r="T7423"/>
      <c r="U7423"/>
    </row>
    <row r="7424" spans="1:21" ht="15.75" customHeight="1">
      <c r="A7424"/>
      <c r="B7424"/>
      <c r="C7424"/>
      <c r="D7424"/>
      <c r="E7424"/>
      <c r="F7424"/>
      <c r="G7424"/>
      <c r="H7424"/>
      <c r="I7424" s="8"/>
      <c r="J7424" s="425"/>
      <c r="K7424"/>
      <c r="L7424"/>
      <c r="M7424"/>
      <c r="N7424"/>
      <c r="O7424"/>
      <c r="P7424"/>
      <c r="Q7424"/>
      <c r="R7424"/>
      <c r="S7424"/>
      <c r="T7424"/>
      <c r="U7424"/>
    </row>
    <row r="7425" spans="1:21" ht="15.75" customHeight="1">
      <c r="A7425"/>
      <c r="B7425"/>
      <c r="C7425"/>
      <c r="D7425"/>
      <c r="E7425"/>
      <c r="F7425"/>
      <c r="G7425"/>
      <c r="H7425"/>
      <c r="I7425" s="8"/>
      <c r="J7425" s="425"/>
      <c r="K7425"/>
      <c r="L7425"/>
      <c r="M7425"/>
      <c r="N7425"/>
      <c r="O7425"/>
      <c r="P7425"/>
      <c r="Q7425"/>
      <c r="R7425"/>
      <c r="S7425"/>
      <c r="T7425"/>
      <c r="U7425"/>
    </row>
    <row r="7426" spans="1:21" ht="15.75" customHeight="1">
      <c r="A7426"/>
      <c r="B7426"/>
      <c r="C7426"/>
      <c r="D7426"/>
      <c r="E7426"/>
      <c r="F7426"/>
      <c r="G7426"/>
      <c r="H7426"/>
      <c r="I7426" s="8"/>
      <c r="J7426" s="425"/>
      <c r="K7426"/>
      <c r="L7426"/>
      <c r="M7426"/>
      <c r="N7426"/>
      <c r="O7426"/>
      <c r="P7426"/>
      <c r="Q7426"/>
      <c r="R7426"/>
      <c r="S7426"/>
      <c r="T7426"/>
      <c r="U7426"/>
    </row>
    <row r="7427" spans="1:21" ht="15.75" customHeight="1">
      <c r="A7427"/>
      <c r="B7427"/>
      <c r="C7427"/>
      <c r="D7427"/>
      <c r="E7427"/>
      <c r="F7427"/>
      <c r="G7427"/>
      <c r="H7427"/>
      <c r="I7427" s="8"/>
      <c r="J7427" s="425"/>
      <c r="K7427"/>
      <c r="L7427"/>
      <c r="M7427"/>
      <c r="N7427"/>
      <c r="O7427"/>
      <c r="P7427"/>
      <c r="Q7427"/>
      <c r="R7427"/>
      <c r="S7427"/>
      <c r="T7427"/>
      <c r="U7427"/>
    </row>
    <row r="7428" spans="1:21" ht="15.75" customHeight="1">
      <c r="A7428"/>
      <c r="B7428"/>
      <c r="C7428"/>
      <c r="D7428"/>
      <c r="E7428"/>
      <c r="F7428"/>
      <c r="G7428"/>
      <c r="H7428"/>
      <c r="I7428" s="8"/>
      <c r="J7428" s="425"/>
      <c r="K7428"/>
      <c r="L7428"/>
      <c r="M7428"/>
      <c r="N7428"/>
      <c r="O7428"/>
      <c r="P7428"/>
      <c r="Q7428"/>
      <c r="R7428"/>
      <c r="S7428"/>
      <c r="T7428"/>
      <c r="U7428"/>
    </row>
    <row r="7429" spans="1:21" ht="15.75" customHeight="1">
      <c r="A7429"/>
      <c r="B7429"/>
      <c r="C7429"/>
      <c r="D7429"/>
      <c r="E7429"/>
      <c r="F7429"/>
      <c r="G7429"/>
      <c r="H7429"/>
      <c r="I7429" s="8"/>
      <c r="J7429" s="425"/>
      <c r="K7429"/>
      <c r="L7429"/>
      <c r="M7429"/>
      <c r="N7429"/>
      <c r="O7429"/>
      <c r="P7429"/>
      <c r="Q7429"/>
      <c r="R7429"/>
      <c r="S7429"/>
      <c r="T7429"/>
      <c r="U7429"/>
    </row>
    <row r="7430" spans="1:21" ht="15.75" customHeight="1">
      <c r="A7430"/>
      <c r="B7430"/>
      <c r="C7430"/>
      <c r="D7430"/>
      <c r="E7430"/>
      <c r="F7430"/>
      <c r="G7430"/>
      <c r="H7430"/>
      <c r="I7430" s="8"/>
      <c r="J7430" s="425"/>
      <c r="K7430"/>
      <c r="L7430"/>
      <c r="M7430"/>
      <c r="N7430"/>
      <c r="O7430"/>
      <c r="P7430"/>
      <c r="Q7430"/>
      <c r="R7430"/>
      <c r="S7430"/>
      <c r="T7430"/>
      <c r="U7430"/>
    </row>
    <row r="7431" spans="1:21" ht="15.75" customHeight="1">
      <c r="A7431"/>
      <c r="B7431"/>
      <c r="C7431"/>
      <c r="D7431"/>
      <c r="E7431"/>
      <c r="F7431"/>
      <c r="G7431"/>
      <c r="H7431"/>
      <c r="I7431" s="8"/>
      <c r="J7431" s="425"/>
      <c r="K7431"/>
      <c r="L7431"/>
      <c r="M7431"/>
      <c r="N7431"/>
      <c r="O7431"/>
      <c r="P7431"/>
      <c r="Q7431"/>
      <c r="R7431"/>
      <c r="S7431"/>
      <c r="T7431"/>
      <c r="U7431"/>
    </row>
    <row r="7432" spans="1:21" ht="15.75" customHeight="1">
      <c r="A7432"/>
      <c r="B7432"/>
      <c r="C7432"/>
      <c r="D7432"/>
      <c r="E7432"/>
      <c r="F7432"/>
      <c r="G7432"/>
      <c r="H7432"/>
      <c r="I7432" s="8"/>
      <c r="J7432" s="425"/>
      <c r="K7432"/>
      <c r="L7432"/>
      <c r="M7432"/>
      <c r="N7432"/>
      <c r="O7432"/>
      <c r="P7432"/>
      <c r="Q7432"/>
      <c r="R7432"/>
      <c r="S7432"/>
      <c r="T7432"/>
      <c r="U7432"/>
    </row>
    <row r="7433" spans="1:21" ht="15.75" customHeight="1">
      <c r="A7433"/>
      <c r="B7433"/>
      <c r="C7433"/>
      <c r="D7433"/>
      <c r="E7433"/>
      <c r="F7433"/>
      <c r="G7433"/>
      <c r="H7433"/>
      <c r="I7433" s="8"/>
      <c r="J7433" s="425"/>
      <c r="K7433"/>
      <c r="L7433"/>
      <c r="M7433"/>
      <c r="N7433"/>
      <c r="O7433"/>
      <c r="P7433"/>
      <c r="Q7433"/>
      <c r="R7433"/>
      <c r="S7433"/>
      <c r="T7433"/>
      <c r="U7433"/>
    </row>
    <row r="7434" spans="1:21" ht="15.75" customHeight="1">
      <c r="A7434"/>
      <c r="B7434"/>
      <c r="C7434"/>
      <c r="D7434"/>
      <c r="E7434"/>
      <c r="F7434"/>
      <c r="G7434"/>
      <c r="H7434"/>
      <c r="I7434" s="8"/>
      <c r="J7434" s="425"/>
      <c r="K7434"/>
      <c r="L7434"/>
      <c r="M7434"/>
      <c r="N7434"/>
      <c r="O7434"/>
      <c r="P7434"/>
      <c r="Q7434"/>
      <c r="R7434"/>
      <c r="S7434"/>
      <c r="T7434"/>
      <c r="U7434"/>
    </row>
    <row r="7435" spans="1:21" ht="15.75" customHeight="1">
      <c r="A7435"/>
      <c r="B7435"/>
      <c r="C7435"/>
      <c r="D7435"/>
      <c r="E7435"/>
      <c r="F7435"/>
      <c r="G7435"/>
      <c r="H7435"/>
      <c r="I7435" s="8"/>
      <c r="J7435" s="425"/>
      <c r="K7435"/>
      <c r="L7435"/>
      <c r="M7435"/>
      <c r="N7435"/>
      <c r="O7435"/>
      <c r="P7435"/>
      <c r="Q7435"/>
      <c r="R7435"/>
      <c r="S7435"/>
      <c r="T7435"/>
      <c r="U7435"/>
    </row>
    <row r="7436" spans="1:21" ht="15.75" customHeight="1">
      <c r="A7436"/>
      <c r="B7436"/>
      <c r="C7436"/>
      <c r="D7436"/>
      <c r="E7436"/>
      <c r="F7436"/>
      <c r="G7436"/>
      <c r="H7436"/>
      <c r="I7436" s="8"/>
      <c r="J7436" s="425"/>
      <c r="K7436"/>
      <c r="L7436"/>
      <c r="M7436"/>
      <c r="N7436"/>
      <c r="O7436"/>
      <c r="P7436"/>
      <c r="Q7436"/>
      <c r="R7436"/>
      <c r="S7436"/>
      <c r="T7436"/>
      <c r="U7436"/>
    </row>
    <row r="7437" spans="1:21" ht="15.75" customHeight="1">
      <c r="A7437"/>
      <c r="B7437"/>
      <c r="C7437"/>
      <c r="D7437"/>
      <c r="E7437"/>
      <c r="F7437"/>
      <c r="G7437"/>
      <c r="H7437"/>
      <c r="I7437" s="8"/>
      <c r="J7437" s="425"/>
      <c r="K7437"/>
      <c r="L7437"/>
      <c r="M7437"/>
      <c r="N7437"/>
      <c r="O7437"/>
      <c r="P7437"/>
      <c r="Q7437"/>
      <c r="R7437"/>
      <c r="S7437"/>
      <c r="T7437"/>
      <c r="U7437"/>
    </row>
    <row r="7438" spans="1:21" ht="15.75" customHeight="1">
      <c r="A7438"/>
      <c r="B7438"/>
      <c r="C7438"/>
      <c r="D7438"/>
      <c r="E7438"/>
      <c r="F7438"/>
      <c r="G7438"/>
      <c r="H7438"/>
      <c r="I7438" s="8"/>
      <c r="J7438" s="425"/>
      <c r="K7438"/>
      <c r="L7438"/>
      <c r="M7438"/>
      <c r="N7438"/>
      <c r="O7438"/>
      <c r="P7438"/>
      <c r="Q7438"/>
      <c r="R7438"/>
      <c r="S7438"/>
      <c r="T7438"/>
      <c r="U7438"/>
    </row>
    <row r="7439" spans="1:21" ht="15.75" customHeight="1">
      <c r="A7439"/>
      <c r="B7439"/>
      <c r="C7439"/>
      <c r="D7439"/>
      <c r="E7439"/>
      <c r="F7439"/>
      <c r="G7439"/>
      <c r="H7439"/>
      <c r="I7439" s="8"/>
      <c r="J7439" s="425"/>
      <c r="K7439"/>
      <c r="L7439"/>
      <c r="M7439"/>
      <c r="N7439"/>
      <c r="O7439"/>
      <c r="P7439"/>
      <c r="Q7439"/>
      <c r="R7439"/>
      <c r="S7439"/>
      <c r="T7439"/>
      <c r="U7439"/>
    </row>
    <row r="7440" spans="1:21" ht="15.75" customHeight="1">
      <c r="A7440"/>
      <c r="B7440"/>
      <c r="C7440"/>
      <c r="D7440"/>
      <c r="E7440"/>
      <c r="F7440"/>
      <c r="G7440"/>
      <c r="H7440"/>
      <c r="I7440" s="8"/>
      <c r="J7440" s="425"/>
      <c r="K7440"/>
      <c r="L7440"/>
      <c r="M7440"/>
      <c r="N7440"/>
      <c r="O7440"/>
      <c r="P7440"/>
      <c r="Q7440"/>
      <c r="R7440"/>
      <c r="S7440"/>
      <c r="T7440"/>
      <c r="U7440"/>
    </row>
    <row r="7441" spans="1:21" ht="15.75" customHeight="1">
      <c r="A7441"/>
      <c r="B7441"/>
      <c r="C7441"/>
      <c r="D7441"/>
      <c r="E7441"/>
      <c r="F7441"/>
      <c r="G7441"/>
      <c r="H7441"/>
      <c r="I7441" s="8"/>
      <c r="J7441" s="425"/>
      <c r="K7441"/>
      <c r="L7441"/>
      <c r="M7441"/>
      <c r="N7441"/>
      <c r="O7441"/>
      <c r="P7441"/>
      <c r="Q7441"/>
      <c r="R7441"/>
      <c r="S7441"/>
      <c r="T7441"/>
      <c r="U7441"/>
    </row>
    <row r="7442" spans="1:21" ht="15.75" customHeight="1">
      <c r="A7442"/>
      <c r="B7442"/>
      <c r="C7442"/>
      <c r="D7442"/>
      <c r="E7442"/>
      <c r="F7442"/>
      <c r="G7442"/>
      <c r="H7442"/>
      <c r="I7442" s="8"/>
      <c r="J7442" s="425"/>
      <c r="K7442"/>
      <c r="L7442"/>
      <c r="M7442"/>
      <c r="N7442"/>
      <c r="O7442"/>
      <c r="P7442"/>
      <c r="Q7442"/>
      <c r="R7442"/>
      <c r="S7442"/>
      <c r="T7442"/>
      <c r="U7442"/>
    </row>
    <row r="7443" spans="1:21" ht="15.75" customHeight="1">
      <c r="A7443"/>
      <c r="B7443"/>
      <c r="C7443"/>
      <c r="D7443"/>
      <c r="E7443"/>
      <c r="F7443"/>
      <c r="G7443"/>
      <c r="H7443"/>
      <c r="I7443" s="8"/>
      <c r="J7443" s="425"/>
      <c r="K7443"/>
      <c r="L7443"/>
      <c r="M7443"/>
      <c r="N7443"/>
      <c r="O7443"/>
      <c r="P7443"/>
      <c r="Q7443"/>
      <c r="R7443"/>
      <c r="S7443"/>
      <c r="T7443"/>
      <c r="U7443"/>
    </row>
    <row r="7444" spans="1:21" ht="15.75" customHeight="1">
      <c r="A7444"/>
      <c r="B7444"/>
      <c r="C7444"/>
      <c r="D7444"/>
      <c r="E7444"/>
      <c r="F7444"/>
      <c r="G7444"/>
      <c r="H7444"/>
      <c r="I7444" s="8"/>
      <c r="J7444" s="425"/>
      <c r="K7444"/>
      <c r="L7444"/>
      <c r="M7444"/>
      <c r="N7444"/>
      <c r="O7444"/>
      <c r="P7444"/>
      <c r="Q7444"/>
      <c r="R7444"/>
      <c r="S7444"/>
      <c r="T7444"/>
      <c r="U7444"/>
    </row>
    <row r="7445" spans="1:21" ht="15.75" customHeight="1">
      <c r="A7445"/>
      <c r="B7445"/>
      <c r="C7445"/>
      <c r="D7445"/>
      <c r="E7445"/>
      <c r="F7445"/>
      <c r="G7445"/>
      <c r="H7445"/>
      <c r="I7445" s="8"/>
      <c r="J7445" s="425"/>
      <c r="K7445"/>
      <c r="L7445"/>
      <c r="M7445"/>
      <c r="N7445"/>
      <c r="O7445"/>
      <c r="P7445"/>
      <c r="Q7445"/>
      <c r="R7445"/>
      <c r="S7445"/>
      <c r="T7445"/>
      <c r="U7445"/>
    </row>
    <row r="7446" spans="1:21" ht="15.75" customHeight="1">
      <c r="A7446"/>
      <c r="B7446"/>
      <c r="C7446"/>
      <c r="D7446"/>
      <c r="E7446"/>
      <c r="F7446"/>
      <c r="G7446"/>
      <c r="H7446"/>
      <c r="I7446" s="8"/>
      <c r="J7446" s="425"/>
      <c r="K7446"/>
      <c r="L7446"/>
      <c r="M7446"/>
      <c r="N7446"/>
      <c r="O7446"/>
      <c r="P7446"/>
      <c r="Q7446"/>
      <c r="R7446"/>
      <c r="S7446"/>
      <c r="T7446"/>
      <c r="U7446"/>
    </row>
    <row r="7447" spans="1:21" ht="15.75" customHeight="1">
      <c r="A7447"/>
      <c r="B7447"/>
      <c r="C7447"/>
      <c r="D7447"/>
      <c r="E7447"/>
      <c r="F7447"/>
      <c r="G7447"/>
      <c r="H7447"/>
      <c r="I7447" s="8"/>
      <c r="J7447" s="425"/>
      <c r="K7447"/>
      <c r="L7447"/>
      <c r="M7447"/>
      <c r="N7447"/>
      <c r="O7447"/>
      <c r="P7447"/>
      <c r="Q7447"/>
      <c r="R7447"/>
      <c r="S7447"/>
      <c r="T7447"/>
      <c r="U7447"/>
    </row>
    <row r="7448" spans="1:21" ht="15.75" customHeight="1">
      <c r="A7448"/>
      <c r="B7448"/>
      <c r="C7448"/>
      <c r="D7448"/>
      <c r="E7448"/>
      <c r="F7448"/>
      <c r="G7448"/>
      <c r="H7448"/>
      <c r="I7448" s="8"/>
      <c r="J7448" s="425"/>
      <c r="K7448"/>
      <c r="L7448"/>
      <c r="M7448"/>
      <c r="N7448"/>
      <c r="O7448"/>
      <c r="P7448"/>
      <c r="Q7448"/>
      <c r="R7448"/>
      <c r="S7448"/>
      <c r="T7448"/>
      <c r="U7448"/>
    </row>
    <row r="7449" spans="1:21" ht="15.75" customHeight="1">
      <c r="A7449"/>
      <c r="B7449"/>
      <c r="C7449"/>
      <c r="D7449"/>
      <c r="E7449"/>
      <c r="F7449"/>
      <c r="G7449"/>
      <c r="H7449"/>
      <c r="I7449" s="8"/>
      <c r="J7449" s="425"/>
      <c r="K7449"/>
      <c r="L7449"/>
      <c r="M7449"/>
      <c r="N7449"/>
      <c r="O7449"/>
      <c r="P7449"/>
      <c r="Q7449"/>
      <c r="R7449"/>
      <c r="S7449"/>
      <c r="T7449"/>
      <c r="U7449"/>
    </row>
    <row r="7450" spans="1:21" ht="15.75" customHeight="1">
      <c r="A7450"/>
      <c r="B7450"/>
      <c r="C7450"/>
      <c r="D7450"/>
      <c r="E7450"/>
      <c r="F7450"/>
      <c r="G7450"/>
      <c r="H7450"/>
      <c r="I7450" s="8"/>
      <c r="J7450" s="425"/>
      <c r="K7450"/>
      <c r="L7450"/>
      <c r="M7450"/>
      <c r="N7450"/>
      <c r="O7450"/>
      <c r="P7450"/>
      <c r="Q7450"/>
      <c r="R7450"/>
      <c r="S7450"/>
      <c r="T7450"/>
      <c r="U7450"/>
    </row>
    <row r="7451" spans="1:21" ht="15.75" customHeight="1">
      <c r="A7451"/>
      <c r="B7451"/>
      <c r="C7451"/>
      <c r="D7451"/>
      <c r="E7451"/>
      <c r="F7451"/>
      <c r="G7451"/>
      <c r="H7451"/>
      <c r="I7451" s="8"/>
      <c r="J7451" s="425"/>
      <c r="K7451"/>
      <c r="L7451"/>
      <c r="M7451"/>
      <c r="N7451"/>
      <c r="O7451"/>
      <c r="P7451"/>
      <c r="Q7451"/>
      <c r="R7451"/>
      <c r="S7451"/>
      <c r="T7451"/>
      <c r="U7451"/>
    </row>
    <row r="7452" spans="1:21" ht="15.75" customHeight="1">
      <c r="A7452"/>
      <c r="B7452"/>
      <c r="C7452"/>
      <c r="D7452"/>
      <c r="E7452"/>
      <c r="F7452"/>
      <c r="G7452"/>
      <c r="H7452"/>
      <c r="I7452" s="8"/>
      <c r="J7452" s="425"/>
      <c r="K7452"/>
      <c r="L7452"/>
      <c r="M7452"/>
      <c r="N7452"/>
      <c r="O7452"/>
      <c r="P7452"/>
      <c r="Q7452"/>
      <c r="R7452"/>
      <c r="S7452"/>
      <c r="T7452"/>
      <c r="U7452"/>
    </row>
    <row r="7453" spans="1:21" ht="15.75" customHeight="1">
      <c r="A7453"/>
      <c r="B7453"/>
      <c r="C7453"/>
      <c r="D7453"/>
      <c r="E7453"/>
      <c r="F7453"/>
      <c r="G7453"/>
      <c r="H7453"/>
      <c r="I7453" s="8"/>
      <c r="J7453" s="425"/>
      <c r="K7453"/>
      <c r="L7453"/>
      <c r="M7453"/>
      <c r="N7453"/>
      <c r="O7453"/>
      <c r="P7453"/>
      <c r="Q7453"/>
      <c r="R7453"/>
      <c r="S7453"/>
      <c r="T7453"/>
      <c r="U7453"/>
    </row>
    <row r="7454" spans="1:21" ht="15.75" customHeight="1">
      <c r="A7454"/>
      <c r="B7454"/>
      <c r="C7454"/>
      <c r="D7454"/>
      <c r="E7454"/>
      <c r="F7454"/>
      <c r="G7454"/>
      <c r="H7454"/>
      <c r="I7454" s="8"/>
      <c r="J7454" s="425"/>
      <c r="K7454"/>
      <c r="L7454"/>
      <c r="M7454"/>
      <c r="N7454"/>
      <c r="O7454"/>
      <c r="P7454"/>
      <c r="Q7454"/>
      <c r="R7454"/>
      <c r="S7454"/>
      <c r="T7454"/>
      <c r="U7454"/>
    </row>
    <row r="7455" spans="1:21" ht="15.75" customHeight="1">
      <c r="A7455"/>
      <c r="B7455"/>
      <c r="C7455"/>
      <c r="D7455"/>
      <c r="E7455"/>
      <c r="F7455"/>
      <c r="G7455"/>
      <c r="H7455"/>
      <c r="I7455" s="8"/>
      <c r="J7455" s="425"/>
      <c r="K7455"/>
      <c r="L7455"/>
      <c r="M7455"/>
      <c r="N7455"/>
      <c r="O7455"/>
      <c r="P7455"/>
      <c r="Q7455"/>
      <c r="R7455"/>
      <c r="S7455"/>
      <c r="T7455"/>
      <c r="U7455"/>
    </row>
    <row r="7456" spans="1:21" ht="15.75" customHeight="1">
      <c r="A7456"/>
      <c r="B7456"/>
      <c r="C7456"/>
      <c r="D7456"/>
      <c r="E7456"/>
      <c r="F7456"/>
      <c r="G7456"/>
      <c r="H7456"/>
      <c r="I7456" s="8"/>
      <c r="J7456" s="425"/>
      <c r="K7456"/>
      <c r="L7456"/>
      <c r="M7456"/>
      <c r="N7456"/>
      <c r="O7456"/>
      <c r="P7456"/>
      <c r="Q7456"/>
      <c r="R7456"/>
      <c r="S7456"/>
      <c r="T7456"/>
      <c r="U7456"/>
    </row>
    <row r="7457" spans="1:21" ht="15.75" customHeight="1">
      <c r="A7457"/>
      <c r="B7457"/>
      <c r="C7457"/>
      <c r="D7457"/>
      <c r="E7457"/>
      <c r="F7457"/>
      <c r="G7457"/>
      <c r="H7457"/>
      <c r="I7457" s="8"/>
      <c r="J7457" s="425"/>
      <c r="K7457"/>
      <c r="L7457"/>
      <c r="M7457"/>
      <c r="N7457"/>
      <c r="O7457"/>
      <c r="P7457"/>
      <c r="Q7457"/>
      <c r="R7457"/>
      <c r="S7457"/>
      <c r="T7457"/>
      <c r="U7457"/>
    </row>
    <row r="7458" spans="1:21" ht="15.75" customHeight="1">
      <c r="A7458"/>
      <c r="B7458"/>
      <c r="C7458"/>
      <c r="D7458"/>
      <c r="E7458"/>
      <c r="F7458"/>
      <c r="G7458"/>
      <c r="H7458"/>
      <c r="I7458" s="8"/>
      <c r="J7458" s="425"/>
      <c r="K7458"/>
      <c r="L7458"/>
      <c r="M7458"/>
      <c r="N7458"/>
      <c r="O7458"/>
      <c r="P7458"/>
      <c r="Q7458"/>
      <c r="R7458"/>
      <c r="S7458"/>
      <c r="T7458"/>
      <c r="U7458"/>
    </row>
    <row r="7459" spans="1:21" ht="15.75" customHeight="1">
      <c r="A7459"/>
      <c r="B7459"/>
      <c r="C7459"/>
      <c r="D7459"/>
      <c r="E7459"/>
      <c r="F7459"/>
      <c r="G7459"/>
      <c r="H7459"/>
      <c r="I7459" s="8"/>
      <c r="J7459" s="425"/>
      <c r="K7459"/>
      <c r="L7459"/>
      <c r="M7459"/>
      <c r="N7459"/>
      <c r="O7459"/>
      <c r="P7459"/>
      <c r="Q7459"/>
      <c r="R7459"/>
      <c r="S7459"/>
      <c r="T7459"/>
      <c r="U7459"/>
    </row>
    <row r="7460" spans="1:21" ht="15.75" customHeight="1">
      <c r="A7460"/>
      <c r="B7460"/>
      <c r="C7460"/>
      <c r="D7460"/>
      <c r="E7460"/>
      <c r="F7460"/>
      <c r="G7460"/>
      <c r="H7460"/>
      <c r="I7460" s="8"/>
      <c r="J7460" s="425"/>
      <c r="K7460"/>
      <c r="L7460"/>
      <c r="M7460"/>
      <c r="N7460"/>
      <c r="O7460"/>
      <c r="P7460"/>
      <c r="Q7460"/>
      <c r="R7460"/>
      <c r="S7460"/>
      <c r="T7460"/>
      <c r="U7460"/>
    </row>
    <row r="7461" spans="1:21" ht="15.75" customHeight="1">
      <c r="A7461"/>
      <c r="B7461"/>
      <c r="C7461"/>
      <c r="D7461"/>
      <c r="E7461"/>
      <c r="F7461"/>
      <c r="G7461"/>
      <c r="H7461"/>
      <c r="I7461" s="8"/>
      <c r="J7461" s="425"/>
      <c r="K7461"/>
      <c r="L7461"/>
      <c r="M7461"/>
      <c r="N7461"/>
      <c r="O7461"/>
      <c r="P7461"/>
      <c r="Q7461"/>
      <c r="R7461"/>
      <c r="S7461"/>
      <c r="T7461"/>
      <c r="U7461"/>
    </row>
    <row r="7462" spans="1:21" ht="15.75" customHeight="1">
      <c r="A7462"/>
      <c r="B7462"/>
      <c r="C7462"/>
      <c r="D7462"/>
      <c r="E7462"/>
      <c r="F7462"/>
      <c r="G7462"/>
      <c r="H7462"/>
      <c r="I7462" s="8"/>
      <c r="J7462" s="425"/>
      <c r="K7462"/>
      <c r="L7462"/>
      <c r="M7462"/>
      <c r="N7462"/>
      <c r="O7462"/>
      <c r="P7462"/>
      <c r="Q7462"/>
      <c r="R7462"/>
      <c r="S7462"/>
      <c r="T7462"/>
      <c r="U7462"/>
    </row>
    <row r="7463" spans="1:21" ht="15.75" customHeight="1">
      <c r="A7463"/>
      <c r="B7463"/>
      <c r="C7463"/>
      <c r="D7463"/>
      <c r="E7463"/>
      <c r="F7463"/>
      <c r="G7463"/>
      <c r="H7463"/>
      <c r="I7463" s="8"/>
      <c r="J7463" s="425"/>
      <c r="K7463"/>
      <c r="L7463"/>
      <c r="M7463"/>
      <c r="N7463"/>
      <c r="O7463"/>
      <c r="P7463"/>
      <c r="Q7463"/>
      <c r="R7463"/>
      <c r="S7463"/>
      <c r="T7463"/>
      <c r="U7463"/>
    </row>
    <row r="7464" spans="1:21" ht="15.75" customHeight="1">
      <c r="A7464"/>
      <c r="B7464"/>
      <c r="C7464"/>
      <c r="D7464"/>
      <c r="E7464"/>
      <c r="F7464"/>
      <c r="G7464"/>
      <c r="H7464"/>
      <c r="I7464" s="8"/>
      <c r="J7464" s="425"/>
      <c r="K7464"/>
      <c r="L7464"/>
      <c r="M7464"/>
      <c r="N7464"/>
      <c r="O7464"/>
      <c r="P7464"/>
      <c r="Q7464"/>
      <c r="R7464"/>
      <c r="S7464"/>
      <c r="T7464"/>
      <c r="U7464"/>
    </row>
    <row r="7465" spans="1:21" ht="15.75" customHeight="1">
      <c r="A7465"/>
      <c r="B7465"/>
      <c r="C7465"/>
      <c r="D7465"/>
      <c r="E7465"/>
      <c r="F7465"/>
      <c r="G7465"/>
      <c r="H7465"/>
      <c r="I7465" s="8"/>
      <c r="J7465" s="425"/>
      <c r="K7465"/>
      <c r="L7465"/>
      <c r="M7465"/>
      <c r="N7465"/>
      <c r="O7465"/>
      <c r="P7465"/>
      <c r="Q7465"/>
      <c r="R7465"/>
      <c r="S7465"/>
      <c r="T7465"/>
      <c r="U7465"/>
    </row>
    <row r="7466" spans="1:21" ht="15.75" customHeight="1">
      <c r="A7466"/>
      <c r="B7466"/>
      <c r="C7466"/>
      <c r="D7466"/>
      <c r="E7466"/>
      <c r="F7466"/>
      <c r="G7466"/>
      <c r="H7466"/>
      <c r="I7466" s="8"/>
      <c r="J7466" s="425"/>
      <c r="K7466"/>
      <c r="L7466"/>
      <c r="M7466"/>
      <c r="N7466"/>
      <c r="O7466"/>
      <c r="P7466"/>
      <c r="Q7466"/>
      <c r="R7466"/>
      <c r="S7466"/>
      <c r="T7466"/>
      <c r="U7466"/>
    </row>
    <row r="7467" spans="1:21" ht="15.75" customHeight="1">
      <c r="A7467"/>
      <c r="B7467"/>
      <c r="C7467"/>
      <c r="D7467"/>
      <c r="E7467"/>
      <c r="F7467"/>
      <c r="G7467"/>
      <c r="H7467"/>
      <c r="I7467" s="8"/>
      <c r="J7467" s="425"/>
      <c r="K7467"/>
      <c r="L7467"/>
      <c r="M7467"/>
      <c r="N7467"/>
      <c r="O7467"/>
      <c r="P7467"/>
      <c r="Q7467"/>
      <c r="R7467"/>
      <c r="S7467"/>
      <c r="T7467"/>
      <c r="U7467"/>
    </row>
    <row r="7468" spans="1:21" ht="15.75" customHeight="1">
      <c r="A7468"/>
      <c r="B7468"/>
      <c r="C7468"/>
      <c r="D7468"/>
      <c r="E7468"/>
      <c r="F7468"/>
      <c r="G7468"/>
      <c r="H7468"/>
      <c r="I7468" s="8"/>
      <c r="J7468" s="425"/>
      <c r="K7468"/>
      <c r="L7468"/>
      <c r="M7468"/>
      <c r="N7468"/>
      <c r="O7468"/>
      <c r="P7468"/>
      <c r="Q7468"/>
      <c r="R7468"/>
      <c r="S7468"/>
      <c r="T7468"/>
      <c r="U7468"/>
    </row>
    <row r="7469" spans="1:21" ht="15.75" customHeight="1">
      <c r="A7469"/>
      <c r="B7469"/>
      <c r="C7469"/>
      <c r="D7469"/>
      <c r="E7469"/>
      <c r="F7469"/>
      <c r="G7469"/>
      <c r="H7469"/>
      <c r="I7469" s="8"/>
      <c r="J7469" s="425"/>
      <c r="K7469"/>
      <c r="L7469"/>
      <c r="M7469"/>
      <c r="N7469"/>
      <c r="O7469"/>
      <c r="P7469"/>
      <c r="Q7469"/>
      <c r="R7469"/>
      <c r="S7469"/>
      <c r="T7469"/>
      <c r="U7469"/>
    </row>
    <row r="7470" spans="1:21" ht="15.75" customHeight="1">
      <c r="A7470"/>
      <c r="B7470"/>
      <c r="C7470"/>
      <c r="D7470"/>
      <c r="E7470"/>
      <c r="F7470"/>
      <c r="G7470"/>
      <c r="H7470"/>
      <c r="I7470" s="8"/>
      <c r="J7470" s="425"/>
      <c r="K7470"/>
      <c r="L7470"/>
      <c r="M7470"/>
      <c r="N7470"/>
      <c r="O7470"/>
      <c r="P7470"/>
      <c r="Q7470"/>
      <c r="R7470"/>
      <c r="S7470"/>
      <c r="T7470"/>
      <c r="U7470"/>
    </row>
    <row r="7471" spans="1:21" ht="15.75" customHeight="1">
      <c r="A7471"/>
      <c r="B7471"/>
      <c r="C7471"/>
      <c r="D7471"/>
      <c r="E7471"/>
      <c r="F7471"/>
      <c r="G7471"/>
      <c r="H7471"/>
      <c r="I7471" s="8"/>
      <c r="J7471" s="425"/>
      <c r="K7471"/>
      <c r="L7471"/>
      <c r="M7471"/>
      <c r="N7471"/>
      <c r="O7471"/>
      <c r="P7471"/>
      <c r="Q7471"/>
      <c r="R7471"/>
      <c r="S7471"/>
      <c r="T7471"/>
      <c r="U7471"/>
    </row>
    <row r="7472" spans="1:21" ht="15.75" customHeight="1">
      <c r="A7472"/>
      <c r="B7472"/>
      <c r="C7472"/>
      <c r="D7472"/>
      <c r="E7472"/>
      <c r="F7472"/>
      <c r="G7472"/>
      <c r="H7472"/>
      <c r="I7472" s="8"/>
      <c r="J7472" s="425"/>
      <c r="K7472"/>
      <c r="L7472"/>
      <c r="M7472"/>
      <c r="N7472"/>
      <c r="O7472"/>
      <c r="P7472"/>
      <c r="Q7472"/>
      <c r="R7472"/>
      <c r="S7472"/>
      <c r="T7472"/>
      <c r="U7472"/>
    </row>
    <row r="7473" spans="1:21" ht="15.75" customHeight="1">
      <c r="A7473"/>
      <c r="B7473"/>
      <c r="C7473"/>
      <c r="D7473"/>
      <c r="E7473"/>
      <c r="F7473"/>
      <c r="G7473"/>
      <c r="H7473"/>
      <c r="I7473" s="8"/>
      <c r="J7473" s="425"/>
      <c r="K7473"/>
      <c r="L7473"/>
      <c r="M7473"/>
      <c r="N7473"/>
      <c r="O7473"/>
      <c r="P7473"/>
      <c r="Q7473"/>
      <c r="R7473"/>
      <c r="S7473"/>
      <c r="T7473"/>
      <c r="U7473"/>
    </row>
    <row r="7474" spans="1:21" ht="15.75" customHeight="1">
      <c r="A7474"/>
      <c r="B7474"/>
      <c r="C7474"/>
      <c r="D7474"/>
      <c r="E7474"/>
      <c r="F7474"/>
      <c r="G7474"/>
      <c r="H7474"/>
      <c r="I7474" s="8"/>
      <c r="J7474" s="425"/>
      <c r="K7474"/>
      <c r="L7474"/>
      <c r="M7474"/>
      <c r="N7474"/>
      <c r="O7474"/>
      <c r="P7474"/>
      <c r="Q7474"/>
      <c r="R7474"/>
      <c r="S7474"/>
      <c r="T7474"/>
      <c r="U7474"/>
    </row>
    <row r="7475" spans="1:21" ht="15.75" customHeight="1">
      <c r="A7475"/>
      <c r="B7475"/>
      <c r="C7475"/>
      <c r="D7475"/>
      <c r="E7475"/>
      <c r="F7475"/>
      <c r="G7475"/>
      <c r="H7475"/>
      <c r="I7475" s="8"/>
      <c r="J7475" s="425"/>
      <c r="K7475"/>
      <c r="L7475"/>
      <c r="M7475"/>
      <c r="N7475"/>
      <c r="O7475"/>
      <c r="P7475"/>
      <c r="Q7475"/>
      <c r="R7475"/>
      <c r="S7475"/>
      <c r="T7475"/>
      <c r="U7475"/>
    </row>
    <row r="7476" spans="1:21" ht="15.75" customHeight="1">
      <c r="A7476"/>
      <c r="B7476"/>
      <c r="C7476"/>
      <c r="D7476"/>
      <c r="E7476"/>
      <c r="F7476"/>
      <c r="G7476"/>
      <c r="H7476"/>
      <c r="I7476" s="8"/>
      <c r="J7476" s="425"/>
      <c r="K7476"/>
      <c r="L7476"/>
      <c r="M7476"/>
      <c r="N7476"/>
      <c r="O7476"/>
      <c r="P7476"/>
      <c r="Q7476"/>
      <c r="R7476"/>
      <c r="S7476"/>
      <c r="T7476"/>
      <c r="U7476"/>
    </row>
    <row r="7477" spans="1:21" ht="15.75" customHeight="1">
      <c r="A7477"/>
      <c r="B7477"/>
      <c r="C7477"/>
      <c r="D7477"/>
      <c r="E7477"/>
      <c r="F7477"/>
      <c r="G7477"/>
      <c r="H7477"/>
      <c r="I7477" s="8"/>
      <c r="J7477" s="425"/>
      <c r="K7477"/>
      <c r="L7477"/>
      <c r="M7477"/>
      <c r="N7477"/>
      <c r="O7477"/>
      <c r="P7477"/>
      <c r="Q7477"/>
      <c r="R7477"/>
      <c r="S7477"/>
      <c r="T7477"/>
      <c r="U7477"/>
    </row>
    <row r="7478" spans="1:21" ht="15.75" customHeight="1">
      <c r="A7478"/>
      <c r="B7478"/>
      <c r="C7478"/>
      <c r="D7478"/>
      <c r="E7478"/>
      <c r="F7478"/>
      <c r="G7478"/>
      <c r="H7478"/>
      <c r="I7478" s="8"/>
      <c r="J7478" s="425"/>
      <c r="K7478"/>
      <c r="L7478"/>
      <c r="M7478"/>
      <c r="N7478"/>
      <c r="O7478"/>
      <c r="P7478"/>
      <c r="Q7478"/>
      <c r="R7478"/>
      <c r="S7478"/>
      <c r="T7478"/>
      <c r="U7478"/>
    </row>
    <row r="7479" spans="1:21" ht="15.75" customHeight="1">
      <c r="A7479"/>
      <c r="B7479"/>
      <c r="C7479"/>
      <c r="D7479"/>
      <c r="E7479"/>
      <c r="F7479"/>
      <c r="G7479"/>
      <c r="H7479"/>
      <c r="I7479" s="8"/>
      <c r="J7479" s="425"/>
      <c r="K7479"/>
      <c r="L7479"/>
      <c r="M7479"/>
      <c r="N7479"/>
      <c r="O7479"/>
      <c r="P7479"/>
      <c r="Q7479"/>
      <c r="R7479"/>
      <c r="S7479"/>
      <c r="T7479"/>
      <c r="U7479"/>
    </row>
    <row r="7480" spans="1:21" ht="15.75" customHeight="1">
      <c r="A7480"/>
      <c r="B7480"/>
      <c r="C7480"/>
      <c r="D7480"/>
      <c r="E7480"/>
      <c r="F7480"/>
      <c r="G7480"/>
      <c r="H7480"/>
      <c r="I7480" s="8"/>
      <c r="J7480" s="425"/>
      <c r="K7480"/>
      <c r="L7480"/>
      <c r="M7480"/>
      <c r="N7480"/>
      <c r="O7480"/>
      <c r="P7480"/>
      <c r="Q7480"/>
      <c r="R7480"/>
      <c r="S7480"/>
      <c r="T7480"/>
      <c r="U7480"/>
    </row>
    <row r="7481" spans="1:21" ht="15.75" customHeight="1">
      <c r="A7481"/>
      <c r="B7481"/>
      <c r="C7481"/>
      <c r="D7481"/>
      <c r="E7481"/>
      <c r="F7481"/>
      <c r="G7481"/>
      <c r="H7481"/>
      <c r="I7481" s="8"/>
      <c r="J7481" s="425"/>
      <c r="K7481"/>
      <c r="L7481"/>
      <c r="M7481"/>
      <c r="N7481"/>
      <c r="O7481"/>
      <c r="P7481"/>
      <c r="Q7481"/>
      <c r="R7481"/>
      <c r="S7481"/>
      <c r="T7481"/>
      <c r="U7481"/>
    </row>
    <row r="7482" spans="1:21" ht="15.75" customHeight="1">
      <c r="A7482"/>
      <c r="B7482"/>
      <c r="C7482"/>
      <c r="D7482"/>
      <c r="E7482"/>
      <c r="F7482"/>
      <c r="G7482"/>
      <c r="H7482"/>
      <c r="I7482" s="8"/>
      <c r="J7482" s="425"/>
      <c r="K7482"/>
      <c r="L7482"/>
      <c r="M7482"/>
      <c r="N7482"/>
      <c r="O7482"/>
      <c r="P7482"/>
      <c r="Q7482"/>
      <c r="R7482"/>
      <c r="S7482"/>
      <c r="T7482"/>
      <c r="U7482"/>
    </row>
    <row r="7483" spans="1:21" ht="15.75" customHeight="1">
      <c r="A7483"/>
      <c r="B7483"/>
      <c r="C7483"/>
      <c r="D7483"/>
      <c r="E7483"/>
      <c r="F7483"/>
      <c r="G7483"/>
      <c r="H7483"/>
      <c r="I7483" s="8"/>
      <c r="J7483" s="425"/>
      <c r="K7483"/>
      <c r="L7483"/>
      <c r="M7483"/>
      <c r="N7483"/>
      <c r="O7483"/>
      <c r="P7483"/>
      <c r="Q7483"/>
      <c r="R7483"/>
      <c r="S7483"/>
      <c r="T7483"/>
      <c r="U7483"/>
    </row>
    <row r="7484" spans="1:21" ht="15.75" customHeight="1">
      <c r="A7484"/>
      <c r="B7484"/>
      <c r="C7484"/>
      <c r="D7484"/>
      <c r="E7484"/>
      <c r="F7484"/>
      <c r="G7484"/>
      <c r="H7484"/>
      <c r="I7484" s="8"/>
      <c r="J7484" s="425"/>
      <c r="K7484"/>
      <c r="L7484"/>
      <c r="M7484"/>
      <c r="N7484"/>
      <c r="O7484"/>
      <c r="P7484"/>
      <c r="Q7484"/>
      <c r="R7484"/>
      <c r="S7484"/>
      <c r="T7484"/>
      <c r="U7484"/>
    </row>
    <row r="7485" spans="1:21" ht="15.75" customHeight="1">
      <c r="A7485"/>
      <c r="B7485"/>
      <c r="C7485"/>
      <c r="D7485"/>
      <c r="E7485"/>
      <c r="F7485"/>
      <c r="G7485"/>
      <c r="H7485"/>
      <c r="I7485" s="8"/>
      <c r="J7485" s="425"/>
      <c r="K7485"/>
      <c r="L7485"/>
      <c r="M7485"/>
      <c r="N7485"/>
      <c r="O7485"/>
      <c r="P7485"/>
      <c r="Q7485"/>
      <c r="R7485"/>
      <c r="S7485"/>
      <c r="T7485"/>
      <c r="U7485"/>
    </row>
    <row r="7486" spans="1:21" ht="15.75" customHeight="1">
      <c r="A7486"/>
      <c r="B7486"/>
      <c r="C7486"/>
      <c r="D7486"/>
      <c r="E7486"/>
      <c r="F7486"/>
      <c r="G7486"/>
      <c r="H7486"/>
      <c r="I7486" s="8"/>
      <c r="J7486" s="425"/>
      <c r="K7486"/>
      <c r="L7486"/>
      <c r="M7486"/>
      <c r="N7486"/>
      <c r="O7486"/>
      <c r="P7486"/>
      <c r="Q7486"/>
      <c r="R7486"/>
      <c r="S7486"/>
      <c r="T7486"/>
      <c r="U7486"/>
    </row>
    <row r="7487" spans="1:21" ht="15.75" customHeight="1">
      <c r="A7487"/>
      <c r="B7487"/>
      <c r="C7487"/>
      <c r="D7487"/>
      <c r="E7487"/>
      <c r="F7487"/>
      <c r="G7487"/>
      <c r="H7487"/>
      <c r="I7487" s="8"/>
      <c r="J7487" s="425"/>
      <c r="K7487"/>
      <c r="L7487"/>
      <c r="M7487"/>
      <c r="N7487"/>
      <c r="O7487"/>
      <c r="P7487"/>
      <c r="Q7487"/>
      <c r="R7487"/>
      <c r="S7487"/>
      <c r="T7487"/>
      <c r="U7487"/>
    </row>
    <row r="7488" spans="1:21" ht="15.75" customHeight="1">
      <c r="A7488"/>
      <c r="B7488"/>
      <c r="C7488"/>
      <c r="D7488"/>
      <c r="E7488"/>
      <c r="F7488"/>
      <c r="G7488"/>
      <c r="H7488"/>
      <c r="I7488" s="8"/>
      <c r="J7488" s="425"/>
      <c r="K7488"/>
      <c r="L7488"/>
      <c r="M7488"/>
      <c r="N7488"/>
      <c r="O7488"/>
      <c r="P7488"/>
      <c r="Q7488"/>
      <c r="R7488"/>
      <c r="S7488"/>
      <c r="T7488"/>
      <c r="U7488"/>
    </row>
    <row r="7489" spans="1:21" ht="15.75" customHeight="1">
      <c r="A7489"/>
      <c r="B7489"/>
      <c r="C7489"/>
      <c r="D7489"/>
      <c r="E7489"/>
      <c r="F7489"/>
      <c r="G7489"/>
      <c r="H7489"/>
      <c r="I7489" s="8"/>
      <c r="J7489" s="425"/>
      <c r="K7489"/>
      <c r="L7489"/>
      <c r="M7489"/>
      <c r="N7489"/>
      <c r="O7489"/>
      <c r="P7489"/>
      <c r="Q7489"/>
      <c r="R7489"/>
      <c r="S7489"/>
      <c r="T7489"/>
      <c r="U7489"/>
    </row>
    <row r="7490" spans="1:21" ht="15.75" customHeight="1">
      <c r="A7490"/>
      <c r="B7490"/>
      <c r="C7490"/>
      <c r="D7490"/>
      <c r="E7490"/>
      <c r="F7490"/>
      <c r="G7490"/>
      <c r="H7490"/>
      <c r="I7490" s="8"/>
      <c r="J7490" s="425"/>
      <c r="K7490"/>
      <c r="L7490"/>
      <c r="M7490"/>
      <c r="N7490"/>
      <c r="O7490"/>
      <c r="P7490"/>
      <c r="Q7490"/>
      <c r="R7490"/>
      <c r="S7490"/>
      <c r="T7490"/>
      <c r="U7490"/>
    </row>
    <row r="7491" spans="1:21" ht="15.75" customHeight="1">
      <c r="A7491"/>
      <c r="B7491"/>
      <c r="C7491"/>
      <c r="D7491"/>
      <c r="E7491"/>
      <c r="F7491"/>
      <c r="G7491"/>
      <c r="H7491"/>
      <c r="I7491" s="8"/>
      <c r="J7491" s="425"/>
      <c r="K7491"/>
      <c r="L7491"/>
      <c r="M7491"/>
      <c r="N7491"/>
      <c r="O7491"/>
      <c r="P7491"/>
      <c r="Q7491"/>
      <c r="R7491"/>
      <c r="S7491"/>
      <c r="T7491"/>
      <c r="U7491"/>
    </row>
    <row r="7492" spans="1:21" ht="15.75" customHeight="1">
      <c r="A7492"/>
      <c r="B7492"/>
      <c r="C7492"/>
      <c r="D7492"/>
      <c r="E7492"/>
      <c r="F7492"/>
      <c r="G7492"/>
      <c r="H7492"/>
      <c r="I7492" s="8"/>
      <c r="J7492" s="425"/>
      <c r="K7492"/>
      <c r="L7492"/>
      <c r="M7492"/>
      <c r="N7492"/>
      <c r="O7492"/>
      <c r="P7492"/>
      <c r="Q7492"/>
      <c r="R7492"/>
      <c r="S7492"/>
      <c r="T7492"/>
      <c r="U7492"/>
    </row>
    <row r="7493" spans="1:21" ht="15.75" customHeight="1">
      <c r="A7493"/>
      <c r="B7493"/>
      <c r="C7493"/>
      <c r="D7493"/>
      <c r="E7493"/>
      <c r="F7493"/>
      <c r="G7493"/>
      <c r="H7493"/>
      <c r="I7493" s="8"/>
      <c r="J7493" s="425"/>
      <c r="K7493"/>
      <c r="L7493"/>
      <c r="M7493"/>
      <c r="N7493"/>
      <c r="O7493"/>
      <c r="P7493"/>
      <c r="Q7493"/>
      <c r="R7493"/>
      <c r="S7493"/>
      <c r="T7493"/>
      <c r="U7493"/>
    </row>
    <row r="7494" spans="1:21" ht="15.75" customHeight="1">
      <c r="A7494"/>
      <c r="B7494"/>
      <c r="C7494"/>
      <c r="D7494"/>
      <c r="E7494"/>
      <c r="F7494"/>
      <c r="G7494"/>
      <c r="H7494"/>
      <c r="I7494" s="8"/>
      <c r="J7494" s="425"/>
      <c r="K7494"/>
      <c r="L7494"/>
      <c r="M7494"/>
      <c r="N7494"/>
      <c r="O7494"/>
      <c r="P7494"/>
      <c r="Q7494"/>
      <c r="R7494"/>
      <c r="S7494"/>
      <c r="T7494"/>
      <c r="U7494"/>
    </row>
    <row r="7495" spans="1:21" ht="15.75" customHeight="1">
      <c r="A7495"/>
      <c r="B7495"/>
      <c r="C7495"/>
      <c r="D7495"/>
      <c r="E7495"/>
      <c r="F7495"/>
      <c r="G7495"/>
      <c r="H7495"/>
      <c r="I7495" s="8"/>
      <c r="J7495" s="425"/>
      <c r="K7495"/>
      <c r="L7495"/>
      <c r="M7495"/>
      <c r="N7495"/>
      <c r="O7495"/>
      <c r="P7495"/>
      <c r="Q7495"/>
      <c r="R7495"/>
      <c r="S7495"/>
      <c r="T7495"/>
      <c r="U7495"/>
    </row>
    <row r="7496" spans="1:21" ht="15.75" customHeight="1">
      <c r="A7496"/>
      <c r="B7496"/>
      <c r="C7496"/>
      <c r="D7496"/>
      <c r="E7496"/>
      <c r="F7496"/>
      <c r="G7496"/>
      <c r="H7496"/>
      <c r="I7496" s="8"/>
      <c r="J7496" s="425"/>
      <c r="K7496"/>
      <c r="L7496"/>
      <c r="M7496"/>
      <c r="N7496"/>
      <c r="O7496"/>
      <c r="P7496"/>
      <c r="Q7496"/>
      <c r="R7496"/>
      <c r="S7496"/>
      <c r="T7496"/>
      <c r="U7496"/>
    </row>
    <row r="7497" spans="1:21" ht="15.75" customHeight="1">
      <c r="A7497"/>
      <c r="B7497"/>
      <c r="C7497"/>
      <c r="D7497"/>
      <c r="E7497"/>
      <c r="F7497"/>
      <c r="G7497"/>
      <c r="H7497"/>
      <c r="I7497" s="8"/>
      <c r="J7497" s="425"/>
      <c r="K7497"/>
      <c r="L7497"/>
      <c r="M7497"/>
      <c r="N7497"/>
      <c r="O7497"/>
      <c r="P7497"/>
      <c r="Q7497"/>
      <c r="R7497"/>
      <c r="S7497"/>
      <c r="T7497"/>
      <c r="U7497"/>
    </row>
    <row r="7498" spans="1:21" ht="15.75" customHeight="1">
      <c r="A7498"/>
      <c r="B7498"/>
      <c r="C7498"/>
      <c r="D7498"/>
      <c r="E7498"/>
      <c r="F7498"/>
      <c r="G7498"/>
      <c r="H7498"/>
      <c r="I7498" s="8"/>
      <c r="J7498" s="425"/>
      <c r="K7498"/>
      <c r="L7498"/>
      <c r="M7498"/>
      <c r="N7498"/>
      <c r="O7498"/>
      <c r="P7498"/>
      <c r="Q7498"/>
      <c r="R7498"/>
      <c r="S7498"/>
      <c r="T7498"/>
      <c r="U7498"/>
    </row>
    <row r="7499" spans="1:21" ht="15.75" customHeight="1">
      <c r="A7499"/>
      <c r="B7499"/>
      <c r="C7499"/>
      <c r="D7499"/>
      <c r="E7499"/>
      <c r="F7499"/>
      <c r="G7499"/>
      <c r="H7499"/>
      <c r="I7499" s="8"/>
      <c r="J7499" s="425"/>
      <c r="K7499"/>
      <c r="L7499"/>
      <c r="M7499"/>
      <c r="N7499"/>
      <c r="O7499"/>
      <c r="P7499"/>
      <c r="Q7499"/>
      <c r="R7499"/>
      <c r="S7499"/>
      <c r="T7499"/>
      <c r="U7499"/>
    </row>
    <row r="7500" spans="1:21" ht="15.75" customHeight="1">
      <c r="A7500"/>
      <c r="B7500"/>
      <c r="C7500"/>
      <c r="D7500"/>
      <c r="E7500"/>
      <c r="F7500"/>
      <c r="G7500"/>
      <c r="H7500"/>
      <c r="I7500" s="8"/>
      <c r="J7500" s="425"/>
      <c r="K7500"/>
      <c r="L7500"/>
      <c r="M7500"/>
      <c r="N7500"/>
      <c r="O7500"/>
      <c r="P7500"/>
      <c r="Q7500"/>
      <c r="R7500"/>
      <c r="S7500"/>
      <c r="T7500"/>
      <c r="U7500"/>
    </row>
    <row r="7501" spans="1:21" ht="15.75" customHeight="1">
      <c r="A7501"/>
      <c r="B7501"/>
      <c r="C7501"/>
      <c r="D7501"/>
      <c r="E7501"/>
      <c r="F7501"/>
      <c r="G7501"/>
      <c r="H7501"/>
      <c r="I7501" s="8"/>
      <c r="J7501" s="425"/>
      <c r="K7501"/>
      <c r="L7501"/>
      <c r="M7501"/>
      <c r="N7501"/>
      <c r="O7501"/>
      <c r="P7501"/>
      <c r="Q7501"/>
      <c r="R7501"/>
      <c r="S7501"/>
      <c r="T7501"/>
      <c r="U7501"/>
    </row>
    <row r="7502" spans="1:21" ht="15.75" customHeight="1">
      <c r="A7502"/>
      <c r="B7502"/>
      <c r="C7502"/>
      <c r="D7502"/>
      <c r="E7502"/>
      <c r="F7502"/>
      <c r="G7502"/>
      <c r="H7502"/>
      <c r="I7502" s="8"/>
      <c r="J7502" s="425"/>
      <c r="K7502"/>
      <c r="L7502"/>
      <c r="M7502"/>
      <c r="N7502"/>
      <c r="O7502"/>
      <c r="P7502"/>
      <c r="Q7502"/>
      <c r="R7502"/>
      <c r="S7502"/>
      <c r="T7502"/>
      <c r="U7502"/>
    </row>
    <row r="7503" spans="1:21" ht="15.75" customHeight="1">
      <c r="A7503"/>
      <c r="B7503"/>
      <c r="C7503"/>
      <c r="D7503"/>
      <c r="E7503"/>
      <c r="F7503"/>
      <c r="G7503"/>
      <c r="H7503"/>
      <c r="I7503" s="8"/>
      <c r="J7503" s="425"/>
      <c r="K7503"/>
      <c r="L7503"/>
      <c r="M7503"/>
      <c r="N7503"/>
      <c r="O7503"/>
      <c r="P7503"/>
      <c r="Q7503"/>
      <c r="R7503"/>
      <c r="S7503"/>
      <c r="T7503"/>
      <c r="U7503"/>
    </row>
    <row r="7504" spans="1:21" ht="15.75" customHeight="1">
      <c r="A7504"/>
      <c r="B7504"/>
      <c r="C7504"/>
      <c r="D7504"/>
      <c r="E7504"/>
      <c r="F7504"/>
      <c r="G7504"/>
      <c r="H7504"/>
      <c r="I7504" s="8"/>
      <c r="J7504" s="425"/>
      <c r="K7504"/>
      <c r="L7504"/>
      <c r="M7504"/>
      <c r="N7504"/>
      <c r="O7504"/>
      <c r="P7504"/>
      <c r="Q7504"/>
      <c r="R7504"/>
      <c r="S7504"/>
      <c r="T7504"/>
      <c r="U7504"/>
    </row>
    <row r="7505" spans="1:21" ht="15.75" customHeight="1">
      <c r="A7505"/>
      <c r="B7505"/>
      <c r="C7505"/>
      <c r="D7505"/>
      <c r="E7505"/>
      <c r="F7505"/>
      <c r="G7505"/>
      <c r="H7505"/>
      <c r="I7505" s="8"/>
      <c r="J7505" s="425"/>
      <c r="K7505"/>
      <c r="L7505"/>
      <c r="M7505"/>
      <c r="N7505"/>
      <c r="O7505"/>
      <c r="P7505"/>
      <c r="Q7505"/>
      <c r="R7505"/>
      <c r="S7505"/>
      <c r="T7505"/>
      <c r="U7505"/>
    </row>
    <row r="7506" spans="1:21" ht="15.75" customHeight="1">
      <c r="A7506"/>
      <c r="B7506"/>
      <c r="C7506"/>
      <c r="D7506"/>
      <c r="E7506"/>
      <c r="F7506"/>
      <c r="G7506"/>
      <c r="H7506"/>
      <c r="I7506" s="8"/>
      <c r="J7506" s="425"/>
      <c r="K7506"/>
      <c r="L7506"/>
      <c r="M7506"/>
      <c r="N7506"/>
      <c r="O7506"/>
      <c r="P7506"/>
      <c r="Q7506"/>
      <c r="R7506"/>
      <c r="S7506"/>
      <c r="T7506"/>
      <c r="U7506"/>
    </row>
    <row r="7507" spans="1:21" ht="15.75" customHeight="1">
      <c r="A7507"/>
      <c r="B7507"/>
      <c r="C7507"/>
      <c r="D7507"/>
      <c r="E7507"/>
      <c r="F7507"/>
      <c r="G7507"/>
      <c r="H7507"/>
      <c r="I7507" s="8"/>
      <c r="J7507" s="425"/>
      <c r="K7507"/>
      <c r="L7507"/>
      <c r="M7507"/>
      <c r="N7507"/>
      <c r="O7507"/>
      <c r="P7507"/>
      <c r="Q7507"/>
      <c r="R7507"/>
      <c r="S7507"/>
      <c r="T7507"/>
      <c r="U7507"/>
    </row>
    <row r="7508" spans="1:21" ht="15.75" customHeight="1">
      <c r="A7508"/>
      <c r="B7508"/>
      <c r="C7508"/>
      <c r="D7508"/>
      <c r="E7508"/>
      <c r="F7508"/>
      <c r="G7508"/>
      <c r="H7508"/>
      <c r="I7508" s="8"/>
      <c r="J7508" s="425"/>
      <c r="K7508"/>
      <c r="L7508"/>
      <c r="M7508"/>
      <c r="N7508"/>
      <c r="O7508"/>
      <c r="P7508"/>
      <c r="Q7508"/>
      <c r="R7508"/>
      <c r="S7508"/>
      <c r="T7508"/>
      <c r="U7508"/>
    </row>
    <row r="7509" spans="1:21" ht="15.75" customHeight="1">
      <c r="A7509"/>
      <c r="B7509"/>
      <c r="C7509"/>
      <c r="D7509"/>
      <c r="E7509"/>
      <c r="F7509"/>
      <c r="G7509"/>
      <c r="H7509"/>
      <c r="I7509" s="8"/>
      <c r="J7509" s="425"/>
      <c r="K7509"/>
      <c r="L7509"/>
      <c r="M7509"/>
      <c r="N7509"/>
      <c r="O7509"/>
      <c r="P7509"/>
      <c r="Q7509"/>
      <c r="R7509"/>
      <c r="S7509"/>
      <c r="T7509"/>
      <c r="U7509"/>
    </row>
    <row r="7510" spans="1:21" ht="15.75" customHeight="1">
      <c r="A7510"/>
      <c r="B7510"/>
      <c r="C7510"/>
      <c r="D7510"/>
      <c r="E7510"/>
      <c r="F7510"/>
      <c r="G7510"/>
      <c r="H7510"/>
      <c r="I7510" s="8"/>
      <c r="J7510" s="425"/>
      <c r="K7510"/>
      <c r="L7510"/>
      <c r="M7510"/>
      <c r="N7510"/>
      <c r="O7510"/>
      <c r="P7510"/>
      <c r="Q7510"/>
      <c r="R7510"/>
      <c r="S7510"/>
      <c r="T7510"/>
      <c r="U7510"/>
    </row>
    <row r="7511" spans="1:21" ht="15.75" customHeight="1">
      <c r="A7511"/>
      <c r="B7511"/>
      <c r="C7511"/>
      <c r="D7511"/>
      <c r="E7511"/>
      <c r="F7511"/>
      <c r="G7511"/>
      <c r="H7511"/>
      <c r="I7511" s="8"/>
      <c r="J7511" s="425"/>
      <c r="K7511"/>
      <c r="L7511"/>
      <c r="M7511"/>
      <c r="N7511"/>
      <c r="O7511"/>
      <c r="P7511"/>
      <c r="Q7511"/>
      <c r="R7511"/>
      <c r="S7511"/>
      <c r="T7511"/>
      <c r="U7511"/>
    </row>
    <row r="7512" spans="1:21" ht="15.75" customHeight="1">
      <c r="A7512"/>
      <c r="B7512"/>
      <c r="C7512"/>
      <c r="D7512"/>
      <c r="E7512"/>
      <c r="F7512"/>
      <c r="G7512"/>
      <c r="H7512"/>
      <c r="I7512" s="8"/>
      <c r="J7512" s="425"/>
      <c r="K7512"/>
      <c r="L7512"/>
      <c r="M7512"/>
      <c r="N7512"/>
      <c r="O7512"/>
      <c r="P7512"/>
      <c r="Q7512"/>
      <c r="R7512"/>
      <c r="S7512"/>
      <c r="T7512"/>
      <c r="U7512"/>
    </row>
    <row r="7513" spans="1:21" ht="15.75" customHeight="1">
      <c r="A7513"/>
      <c r="B7513"/>
      <c r="C7513"/>
      <c r="D7513"/>
      <c r="E7513"/>
      <c r="F7513"/>
      <c r="G7513"/>
      <c r="H7513"/>
      <c r="I7513" s="8"/>
      <c r="J7513" s="425"/>
      <c r="K7513"/>
      <c r="L7513"/>
      <c r="M7513"/>
      <c r="N7513"/>
      <c r="O7513"/>
      <c r="P7513"/>
      <c r="Q7513"/>
      <c r="R7513"/>
      <c r="S7513"/>
      <c r="T7513"/>
      <c r="U7513"/>
    </row>
    <row r="7514" spans="1:21" ht="15.75" customHeight="1">
      <c r="A7514"/>
      <c r="B7514"/>
      <c r="C7514"/>
      <c r="D7514"/>
      <c r="E7514"/>
      <c r="F7514"/>
      <c r="G7514"/>
      <c r="H7514"/>
      <c r="I7514" s="8"/>
      <c r="J7514" s="425"/>
      <c r="K7514"/>
      <c r="L7514"/>
      <c r="M7514"/>
      <c r="N7514"/>
      <c r="O7514"/>
      <c r="P7514"/>
      <c r="Q7514"/>
      <c r="R7514"/>
      <c r="S7514"/>
      <c r="T7514"/>
      <c r="U7514"/>
    </row>
    <row r="7515" spans="1:21" ht="15.75" customHeight="1">
      <c r="A7515"/>
      <c r="B7515"/>
      <c r="C7515"/>
      <c r="D7515"/>
      <c r="E7515"/>
      <c r="F7515"/>
      <c r="G7515"/>
      <c r="H7515"/>
      <c r="I7515" s="8"/>
      <c r="J7515" s="425"/>
      <c r="K7515"/>
      <c r="L7515"/>
      <c r="M7515"/>
      <c r="N7515"/>
      <c r="O7515"/>
      <c r="P7515"/>
      <c r="Q7515"/>
      <c r="R7515"/>
      <c r="S7515"/>
      <c r="T7515"/>
      <c r="U7515"/>
    </row>
    <row r="7516" spans="1:21" ht="15.75" customHeight="1">
      <c r="A7516"/>
      <c r="B7516"/>
      <c r="C7516"/>
      <c r="D7516"/>
      <c r="E7516"/>
      <c r="F7516"/>
      <c r="G7516"/>
      <c r="H7516"/>
      <c r="I7516" s="8"/>
      <c r="J7516" s="425"/>
      <c r="K7516"/>
      <c r="L7516"/>
      <c r="M7516"/>
      <c r="N7516"/>
      <c r="O7516"/>
      <c r="P7516"/>
      <c r="Q7516"/>
      <c r="R7516"/>
      <c r="S7516"/>
      <c r="T7516"/>
      <c r="U7516"/>
    </row>
    <row r="7517" spans="1:21" ht="15.75" customHeight="1">
      <c r="A7517"/>
      <c r="B7517"/>
      <c r="C7517"/>
      <c r="D7517"/>
      <c r="E7517"/>
      <c r="F7517"/>
      <c r="G7517"/>
      <c r="H7517"/>
      <c r="I7517" s="8"/>
      <c r="J7517" s="425"/>
      <c r="K7517"/>
      <c r="L7517"/>
      <c r="M7517"/>
      <c r="N7517"/>
      <c r="O7517"/>
      <c r="P7517"/>
      <c r="Q7517"/>
      <c r="R7517"/>
      <c r="S7517"/>
      <c r="T7517"/>
      <c r="U7517"/>
    </row>
    <row r="7518" spans="1:21" ht="15.75" customHeight="1">
      <c r="A7518"/>
      <c r="B7518"/>
      <c r="C7518"/>
      <c r="D7518"/>
      <c r="E7518"/>
      <c r="F7518"/>
      <c r="G7518"/>
      <c r="H7518"/>
      <c r="I7518" s="8"/>
      <c r="J7518" s="425"/>
      <c r="K7518"/>
      <c r="L7518"/>
      <c r="M7518"/>
      <c r="N7518"/>
      <c r="O7518"/>
      <c r="P7518"/>
      <c r="Q7518"/>
      <c r="R7518"/>
      <c r="S7518"/>
      <c r="T7518"/>
      <c r="U7518"/>
    </row>
    <row r="7519" spans="1:21" ht="15.75" customHeight="1">
      <c r="A7519"/>
      <c r="B7519"/>
      <c r="C7519"/>
      <c r="D7519"/>
      <c r="E7519"/>
      <c r="F7519"/>
      <c r="G7519"/>
      <c r="H7519"/>
      <c r="I7519" s="8"/>
      <c r="J7519" s="425"/>
      <c r="K7519"/>
      <c r="L7519"/>
      <c r="M7519"/>
      <c r="N7519"/>
      <c r="O7519"/>
      <c r="P7519"/>
      <c r="Q7519"/>
      <c r="R7519"/>
      <c r="S7519"/>
      <c r="T7519"/>
      <c r="U7519"/>
    </row>
    <row r="7520" spans="1:21" ht="15.75" customHeight="1">
      <c r="A7520"/>
      <c r="B7520"/>
      <c r="C7520"/>
      <c r="D7520"/>
      <c r="E7520"/>
      <c r="F7520"/>
      <c r="G7520"/>
      <c r="H7520"/>
      <c r="I7520" s="8"/>
      <c r="J7520" s="425"/>
      <c r="K7520"/>
      <c r="L7520"/>
      <c r="M7520"/>
      <c r="N7520"/>
      <c r="O7520"/>
      <c r="P7520"/>
      <c r="Q7520"/>
      <c r="R7520"/>
      <c r="S7520"/>
      <c r="T7520"/>
      <c r="U7520"/>
    </row>
    <row r="7521" spans="1:21" ht="15.75" customHeight="1">
      <c r="A7521"/>
      <c r="B7521"/>
      <c r="C7521"/>
      <c r="D7521"/>
      <c r="E7521"/>
      <c r="F7521"/>
      <c r="G7521"/>
      <c r="H7521"/>
      <c r="I7521" s="8"/>
      <c r="J7521" s="425"/>
      <c r="K7521"/>
      <c r="L7521"/>
      <c r="M7521"/>
      <c r="N7521"/>
      <c r="O7521"/>
      <c r="P7521"/>
      <c r="Q7521"/>
      <c r="R7521"/>
      <c r="S7521"/>
      <c r="T7521"/>
      <c r="U7521"/>
    </row>
    <row r="7522" spans="1:21" ht="15.75" customHeight="1">
      <c r="A7522"/>
      <c r="B7522"/>
      <c r="C7522"/>
      <c r="D7522"/>
      <c r="E7522"/>
      <c r="F7522"/>
      <c r="G7522"/>
      <c r="H7522"/>
      <c r="I7522" s="8"/>
      <c r="J7522" s="425"/>
      <c r="K7522"/>
      <c r="L7522"/>
      <c r="M7522"/>
      <c r="N7522"/>
      <c r="O7522"/>
      <c r="P7522"/>
      <c r="Q7522"/>
      <c r="R7522"/>
      <c r="S7522"/>
      <c r="T7522"/>
      <c r="U7522"/>
    </row>
    <row r="7523" spans="1:21" ht="15.75" customHeight="1">
      <c r="A7523"/>
      <c r="B7523"/>
      <c r="C7523"/>
      <c r="D7523"/>
      <c r="E7523"/>
      <c r="F7523"/>
      <c r="G7523"/>
      <c r="H7523"/>
      <c r="I7523" s="8"/>
      <c r="J7523" s="425"/>
      <c r="K7523"/>
      <c r="L7523"/>
      <c r="M7523"/>
      <c r="N7523"/>
      <c r="O7523"/>
      <c r="P7523"/>
      <c r="Q7523"/>
      <c r="R7523"/>
      <c r="S7523"/>
      <c r="T7523"/>
      <c r="U7523"/>
    </row>
    <row r="7524" spans="1:21" ht="15.75" customHeight="1">
      <c r="A7524"/>
      <c r="B7524"/>
      <c r="C7524"/>
      <c r="D7524"/>
      <c r="E7524"/>
      <c r="F7524"/>
      <c r="G7524"/>
      <c r="H7524"/>
      <c r="I7524" s="8"/>
      <c r="J7524" s="425"/>
      <c r="K7524"/>
      <c r="L7524"/>
      <c r="M7524"/>
      <c r="N7524"/>
      <c r="O7524"/>
      <c r="P7524"/>
      <c r="Q7524"/>
      <c r="R7524"/>
      <c r="S7524"/>
      <c r="T7524"/>
      <c r="U7524"/>
    </row>
    <row r="7525" spans="1:21" ht="15.75" customHeight="1">
      <c r="A7525"/>
      <c r="B7525"/>
      <c r="C7525"/>
      <c r="D7525"/>
      <c r="E7525"/>
      <c r="F7525"/>
      <c r="G7525"/>
      <c r="H7525"/>
      <c r="I7525" s="8"/>
      <c r="J7525" s="425"/>
      <c r="K7525"/>
      <c r="L7525"/>
      <c r="M7525"/>
      <c r="N7525"/>
      <c r="O7525"/>
      <c r="P7525"/>
      <c r="Q7525"/>
      <c r="R7525"/>
      <c r="S7525"/>
      <c r="T7525"/>
      <c r="U7525"/>
    </row>
    <row r="7526" spans="1:21" ht="15.75" customHeight="1">
      <c r="A7526"/>
      <c r="B7526"/>
      <c r="C7526"/>
      <c r="D7526"/>
      <c r="E7526"/>
      <c r="F7526"/>
      <c r="G7526"/>
      <c r="H7526"/>
      <c r="I7526" s="8"/>
      <c r="J7526" s="425"/>
      <c r="K7526"/>
      <c r="L7526"/>
      <c r="M7526"/>
      <c r="N7526"/>
      <c r="O7526"/>
      <c r="P7526"/>
      <c r="Q7526"/>
      <c r="R7526"/>
      <c r="S7526"/>
      <c r="T7526"/>
      <c r="U7526"/>
    </row>
    <row r="7527" spans="1:21" ht="15.75" customHeight="1">
      <c r="A7527"/>
      <c r="B7527"/>
      <c r="C7527"/>
      <c r="D7527"/>
      <c r="E7527"/>
      <c r="F7527"/>
      <c r="G7527"/>
      <c r="H7527"/>
      <c r="I7527" s="8"/>
      <c r="J7527" s="425"/>
      <c r="K7527"/>
      <c r="L7527"/>
      <c r="M7527"/>
      <c r="N7527"/>
      <c r="O7527"/>
      <c r="P7527"/>
      <c r="Q7527"/>
      <c r="R7527"/>
      <c r="S7527"/>
      <c r="T7527"/>
      <c r="U7527"/>
    </row>
    <row r="7528" spans="1:21" ht="15.75" customHeight="1">
      <c r="A7528"/>
      <c r="B7528"/>
      <c r="C7528"/>
      <c r="D7528"/>
      <c r="E7528"/>
      <c r="F7528"/>
      <c r="G7528"/>
      <c r="H7528"/>
      <c r="I7528" s="8"/>
      <c r="J7528" s="425"/>
      <c r="K7528"/>
      <c r="L7528"/>
      <c r="M7528"/>
      <c r="N7528"/>
      <c r="O7528"/>
      <c r="P7528"/>
      <c r="Q7528"/>
      <c r="R7528"/>
      <c r="S7528"/>
      <c r="T7528"/>
      <c r="U7528"/>
    </row>
    <row r="7529" spans="1:21" ht="15.75" customHeight="1">
      <c r="A7529"/>
      <c r="B7529"/>
      <c r="C7529"/>
      <c r="D7529"/>
      <c r="E7529"/>
      <c r="F7529"/>
      <c r="G7529"/>
      <c r="H7529"/>
      <c r="I7529" s="8"/>
      <c r="J7529" s="425"/>
      <c r="K7529"/>
      <c r="L7529"/>
      <c r="M7529"/>
      <c r="N7529"/>
      <c r="O7529"/>
      <c r="P7529"/>
      <c r="Q7529"/>
      <c r="R7529"/>
      <c r="S7529"/>
      <c r="T7529"/>
      <c r="U7529"/>
    </row>
    <row r="7530" spans="1:21" ht="15.75" customHeight="1">
      <c r="A7530"/>
      <c r="B7530"/>
      <c r="C7530"/>
      <c r="D7530"/>
      <c r="E7530"/>
      <c r="F7530"/>
      <c r="G7530"/>
      <c r="H7530"/>
      <c r="I7530" s="8"/>
      <c r="J7530" s="425"/>
      <c r="K7530"/>
      <c r="L7530"/>
      <c r="M7530"/>
      <c r="N7530"/>
      <c r="O7530"/>
      <c r="P7530"/>
      <c r="Q7530"/>
      <c r="R7530"/>
      <c r="S7530"/>
      <c r="T7530"/>
      <c r="U7530"/>
    </row>
    <row r="7531" spans="1:21" ht="15.75" customHeight="1">
      <c r="A7531"/>
      <c r="B7531"/>
      <c r="C7531"/>
      <c r="D7531"/>
      <c r="E7531"/>
      <c r="F7531"/>
      <c r="G7531"/>
      <c r="H7531"/>
      <c r="I7531" s="8"/>
      <c r="J7531" s="425"/>
      <c r="K7531"/>
      <c r="L7531"/>
      <c r="M7531"/>
      <c r="N7531"/>
      <c r="O7531"/>
      <c r="P7531"/>
      <c r="Q7531"/>
      <c r="R7531"/>
      <c r="S7531"/>
      <c r="T7531"/>
      <c r="U7531"/>
    </row>
    <row r="7532" spans="1:21" ht="15.75" customHeight="1">
      <c r="A7532"/>
      <c r="B7532"/>
      <c r="C7532"/>
      <c r="D7532"/>
      <c r="E7532"/>
      <c r="F7532"/>
      <c r="G7532"/>
      <c r="H7532"/>
      <c r="I7532" s="8"/>
      <c r="J7532" s="425"/>
      <c r="K7532"/>
      <c r="L7532"/>
      <c r="M7532"/>
      <c r="N7532"/>
      <c r="O7532"/>
      <c r="P7532"/>
      <c r="Q7532"/>
      <c r="R7532"/>
      <c r="S7532"/>
      <c r="T7532"/>
      <c r="U7532"/>
    </row>
    <row r="7533" spans="1:21" ht="15.75" customHeight="1">
      <c r="A7533"/>
      <c r="B7533"/>
      <c r="C7533"/>
      <c r="D7533"/>
      <c r="E7533"/>
      <c r="F7533"/>
      <c r="G7533"/>
      <c r="H7533"/>
      <c r="I7533" s="8"/>
      <c r="J7533" s="425"/>
      <c r="K7533"/>
      <c r="L7533"/>
      <c r="M7533"/>
      <c r="N7533"/>
      <c r="O7533"/>
      <c r="P7533"/>
      <c r="Q7533"/>
      <c r="R7533"/>
      <c r="S7533"/>
      <c r="T7533"/>
      <c r="U7533"/>
    </row>
    <row r="7534" spans="1:21" ht="15.75" customHeight="1">
      <c r="A7534"/>
      <c r="B7534"/>
      <c r="C7534"/>
      <c r="D7534"/>
      <c r="E7534"/>
      <c r="F7534"/>
      <c r="G7534"/>
      <c r="H7534"/>
      <c r="I7534" s="8"/>
      <c r="J7534" s="425"/>
      <c r="K7534"/>
      <c r="L7534"/>
      <c r="M7534"/>
      <c r="N7534"/>
      <c r="O7534"/>
      <c r="P7534"/>
      <c r="Q7534"/>
      <c r="R7534"/>
      <c r="S7534"/>
      <c r="T7534"/>
      <c r="U7534"/>
    </row>
    <row r="7535" spans="1:21" ht="15.75" customHeight="1">
      <c r="A7535"/>
      <c r="B7535"/>
      <c r="C7535"/>
      <c r="D7535"/>
      <c r="E7535"/>
      <c r="F7535"/>
      <c r="G7535"/>
      <c r="H7535"/>
      <c r="I7535" s="8"/>
      <c r="J7535" s="425"/>
      <c r="K7535"/>
      <c r="L7535"/>
      <c r="M7535"/>
      <c r="N7535"/>
      <c r="O7535"/>
      <c r="P7535"/>
      <c r="Q7535"/>
      <c r="R7535"/>
      <c r="S7535"/>
      <c r="T7535"/>
      <c r="U7535"/>
    </row>
    <row r="7536" spans="1:21" ht="15.75" customHeight="1">
      <c r="A7536"/>
      <c r="B7536"/>
      <c r="C7536"/>
      <c r="D7536"/>
      <c r="E7536"/>
      <c r="F7536"/>
      <c r="G7536"/>
      <c r="H7536"/>
      <c r="I7536" s="8"/>
      <c r="J7536" s="425"/>
      <c r="K7536"/>
      <c r="L7536"/>
      <c r="M7536"/>
      <c r="N7536"/>
      <c r="O7536"/>
      <c r="P7536"/>
      <c r="Q7536"/>
      <c r="R7536"/>
      <c r="S7536"/>
      <c r="T7536"/>
      <c r="U7536"/>
    </row>
    <row r="7537" spans="1:21" ht="15.75" customHeight="1">
      <c r="A7537"/>
      <c r="B7537"/>
      <c r="C7537"/>
      <c r="D7537"/>
      <c r="E7537"/>
      <c r="F7537"/>
      <c r="G7537"/>
      <c r="H7537"/>
      <c r="I7537" s="8"/>
      <c r="J7537" s="425"/>
      <c r="K7537"/>
      <c r="L7537"/>
      <c r="M7537"/>
      <c r="N7537"/>
      <c r="O7537"/>
      <c r="P7537"/>
      <c r="Q7537"/>
      <c r="R7537"/>
      <c r="S7537"/>
      <c r="T7537"/>
      <c r="U7537"/>
    </row>
    <row r="7538" spans="1:21" ht="15.75" customHeight="1">
      <c r="A7538"/>
      <c r="B7538"/>
      <c r="C7538"/>
      <c r="D7538"/>
      <c r="E7538"/>
      <c r="F7538"/>
      <c r="G7538"/>
      <c r="H7538"/>
      <c r="I7538" s="8"/>
      <c r="J7538" s="425"/>
      <c r="K7538"/>
      <c r="L7538"/>
      <c r="M7538"/>
      <c r="N7538"/>
      <c r="O7538"/>
      <c r="P7538"/>
      <c r="Q7538"/>
      <c r="R7538"/>
      <c r="S7538"/>
      <c r="T7538"/>
      <c r="U7538"/>
    </row>
    <row r="7539" spans="1:21" ht="15.75" customHeight="1">
      <c r="A7539"/>
      <c r="B7539"/>
      <c r="C7539"/>
      <c r="D7539"/>
      <c r="E7539"/>
      <c r="F7539"/>
      <c r="G7539"/>
      <c r="H7539"/>
      <c r="I7539" s="8"/>
      <c r="J7539" s="425"/>
      <c r="K7539"/>
      <c r="L7539"/>
      <c r="M7539"/>
      <c r="N7539"/>
      <c r="O7539"/>
      <c r="P7539"/>
      <c r="Q7539"/>
      <c r="R7539"/>
      <c r="S7539"/>
      <c r="T7539"/>
      <c r="U7539"/>
    </row>
    <row r="7540" spans="1:21" ht="15.75" customHeight="1">
      <c r="A7540"/>
      <c r="B7540"/>
      <c r="C7540"/>
      <c r="D7540"/>
      <c r="E7540"/>
      <c r="F7540"/>
      <c r="G7540"/>
      <c r="H7540"/>
      <c r="I7540" s="8"/>
      <c r="J7540" s="425"/>
      <c r="K7540"/>
      <c r="L7540"/>
      <c r="M7540"/>
      <c r="N7540"/>
      <c r="O7540"/>
      <c r="P7540"/>
      <c r="Q7540"/>
      <c r="R7540"/>
      <c r="S7540"/>
      <c r="T7540"/>
      <c r="U7540"/>
    </row>
    <row r="7541" spans="1:21" ht="15.75" customHeight="1">
      <c r="A7541"/>
      <c r="B7541"/>
      <c r="C7541"/>
      <c r="D7541"/>
      <c r="E7541"/>
      <c r="F7541"/>
      <c r="G7541"/>
      <c r="H7541"/>
      <c r="I7541" s="8"/>
      <c r="J7541" s="425"/>
      <c r="K7541"/>
      <c r="L7541"/>
      <c r="M7541"/>
      <c r="N7541"/>
      <c r="O7541"/>
      <c r="P7541"/>
      <c r="Q7541"/>
      <c r="R7541"/>
      <c r="S7541"/>
      <c r="T7541"/>
      <c r="U7541"/>
    </row>
    <row r="7542" spans="1:21" ht="15.75" customHeight="1">
      <c r="A7542"/>
      <c r="B7542"/>
      <c r="C7542"/>
      <c r="D7542"/>
      <c r="E7542"/>
      <c r="F7542"/>
      <c r="G7542"/>
      <c r="H7542"/>
      <c r="I7542" s="8"/>
      <c r="J7542" s="425"/>
      <c r="K7542"/>
      <c r="L7542"/>
      <c r="M7542"/>
      <c r="N7542"/>
      <c r="O7542"/>
      <c r="P7542"/>
      <c r="Q7542"/>
      <c r="R7542"/>
      <c r="S7542"/>
      <c r="T7542"/>
      <c r="U7542"/>
    </row>
    <row r="7543" spans="1:21" ht="15.75" customHeight="1">
      <c r="A7543"/>
      <c r="B7543"/>
      <c r="C7543"/>
      <c r="D7543"/>
      <c r="E7543"/>
      <c r="F7543"/>
      <c r="G7543"/>
      <c r="H7543"/>
      <c r="I7543" s="8"/>
      <c r="J7543" s="425"/>
      <c r="K7543"/>
      <c r="L7543"/>
      <c r="M7543"/>
      <c r="N7543"/>
      <c r="O7543"/>
      <c r="P7543"/>
      <c r="Q7543"/>
      <c r="R7543"/>
      <c r="S7543"/>
      <c r="T7543"/>
      <c r="U7543"/>
    </row>
    <row r="7544" spans="1:21" ht="15.75" customHeight="1">
      <c r="A7544"/>
      <c r="B7544"/>
      <c r="C7544"/>
      <c r="D7544"/>
      <c r="E7544"/>
      <c r="F7544"/>
      <c r="G7544"/>
      <c r="H7544"/>
      <c r="I7544" s="8"/>
      <c r="J7544" s="425"/>
      <c r="K7544"/>
      <c r="L7544"/>
      <c r="M7544"/>
      <c r="N7544"/>
      <c r="O7544"/>
      <c r="P7544"/>
      <c r="Q7544"/>
      <c r="R7544"/>
      <c r="S7544"/>
      <c r="T7544"/>
      <c r="U7544"/>
    </row>
    <row r="7545" spans="1:21" ht="15.75" customHeight="1">
      <c r="A7545"/>
      <c r="B7545"/>
      <c r="C7545"/>
      <c r="D7545"/>
      <c r="E7545"/>
      <c r="F7545"/>
      <c r="G7545"/>
      <c r="H7545"/>
      <c r="I7545" s="8"/>
      <c r="J7545" s="425"/>
      <c r="K7545"/>
      <c r="L7545"/>
      <c r="M7545"/>
      <c r="N7545"/>
      <c r="O7545"/>
      <c r="P7545"/>
      <c r="Q7545"/>
      <c r="R7545"/>
      <c r="S7545"/>
      <c r="T7545"/>
      <c r="U7545"/>
    </row>
    <row r="7546" spans="1:21" ht="15.75" customHeight="1">
      <c r="A7546"/>
      <c r="B7546"/>
      <c r="C7546"/>
      <c r="D7546"/>
      <c r="E7546"/>
      <c r="F7546"/>
      <c r="G7546"/>
      <c r="H7546"/>
      <c r="I7546" s="8"/>
      <c r="J7546" s="425"/>
      <c r="K7546"/>
      <c r="L7546"/>
      <c r="M7546"/>
      <c r="N7546"/>
      <c r="O7546"/>
      <c r="P7546"/>
      <c r="Q7546"/>
      <c r="R7546"/>
      <c r="S7546"/>
      <c r="T7546"/>
      <c r="U7546"/>
    </row>
    <row r="7547" spans="1:21" ht="15.75" customHeight="1">
      <c r="A7547"/>
      <c r="B7547"/>
      <c r="C7547"/>
      <c r="D7547"/>
      <c r="E7547"/>
      <c r="F7547"/>
      <c r="G7547"/>
      <c r="H7547"/>
      <c r="I7547" s="8"/>
      <c r="J7547" s="425"/>
      <c r="K7547"/>
      <c r="L7547"/>
      <c r="M7547"/>
      <c r="N7547"/>
      <c r="O7547"/>
      <c r="P7547"/>
      <c r="Q7547"/>
      <c r="R7547"/>
      <c r="S7547"/>
      <c r="T7547"/>
      <c r="U7547"/>
    </row>
    <row r="7548" spans="1:21" ht="15.75" customHeight="1">
      <c r="A7548"/>
      <c r="B7548"/>
      <c r="C7548"/>
      <c r="D7548"/>
      <c r="E7548"/>
      <c r="F7548"/>
      <c r="G7548"/>
      <c r="H7548"/>
      <c r="I7548" s="8"/>
      <c r="J7548" s="425"/>
      <c r="K7548"/>
      <c r="L7548"/>
      <c r="M7548"/>
      <c r="N7548"/>
      <c r="O7548"/>
      <c r="P7548"/>
      <c r="Q7548"/>
      <c r="R7548"/>
      <c r="S7548"/>
      <c r="T7548"/>
      <c r="U7548"/>
    </row>
    <row r="7549" spans="1:21" ht="15.75" customHeight="1">
      <c r="A7549"/>
      <c r="B7549"/>
      <c r="C7549"/>
      <c r="D7549"/>
      <c r="E7549"/>
      <c r="F7549"/>
      <c r="G7549"/>
      <c r="H7549"/>
      <c r="I7549" s="8"/>
      <c r="J7549" s="425"/>
      <c r="K7549"/>
      <c r="L7549"/>
      <c r="M7549"/>
      <c r="N7549"/>
      <c r="O7549"/>
      <c r="P7549"/>
      <c r="Q7549"/>
      <c r="R7549"/>
      <c r="S7549"/>
      <c r="T7549"/>
      <c r="U7549"/>
    </row>
    <row r="7550" spans="1:21" ht="15.75" customHeight="1">
      <c r="A7550"/>
      <c r="B7550"/>
      <c r="C7550"/>
      <c r="D7550"/>
      <c r="E7550"/>
      <c r="F7550"/>
      <c r="G7550"/>
      <c r="H7550"/>
      <c r="I7550" s="8"/>
      <c r="J7550" s="425"/>
      <c r="K7550"/>
      <c r="L7550"/>
      <c r="M7550"/>
      <c r="N7550"/>
      <c r="O7550"/>
      <c r="P7550"/>
      <c r="Q7550"/>
      <c r="R7550"/>
      <c r="S7550"/>
      <c r="T7550"/>
      <c r="U7550"/>
    </row>
    <row r="7551" spans="1:21" ht="15.75" customHeight="1">
      <c r="A7551"/>
      <c r="B7551"/>
      <c r="C7551"/>
      <c r="D7551"/>
      <c r="E7551"/>
      <c r="F7551"/>
      <c r="G7551"/>
      <c r="H7551"/>
      <c r="I7551" s="8"/>
      <c r="J7551" s="425"/>
      <c r="K7551"/>
      <c r="L7551"/>
      <c r="M7551"/>
      <c r="N7551"/>
      <c r="O7551"/>
      <c r="P7551"/>
      <c r="Q7551"/>
      <c r="R7551"/>
      <c r="S7551"/>
      <c r="T7551"/>
      <c r="U7551"/>
    </row>
    <row r="7552" spans="1:21" ht="15.75" customHeight="1">
      <c r="A7552"/>
      <c r="B7552"/>
      <c r="C7552"/>
      <c r="D7552"/>
      <c r="E7552"/>
      <c r="F7552"/>
      <c r="G7552"/>
      <c r="H7552"/>
      <c r="I7552" s="8"/>
      <c r="J7552" s="425"/>
      <c r="K7552"/>
      <c r="L7552"/>
      <c r="M7552"/>
      <c r="N7552"/>
      <c r="O7552"/>
      <c r="P7552"/>
      <c r="Q7552"/>
      <c r="R7552"/>
      <c r="S7552"/>
      <c r="T7552"/>
      <c r="U7552"/>
    </row>
    <row r="7553" spans="1:21" ht="15.75" customHeight="1">
      <c r="A7553"/>
      <c r="B7553"/>
      <c r="C7553"/>
      <c r="D7553"/>
      <c r="E7553"/>
      <c r="F7553"/>
      <c r="G7553"/>
      <c r="H7553"/>
      <c r="I7553" s="8"/>
      <c r="J7553" s="425"/>
      <c r="K7553"/>
      <c r="L7553"/>
      <c r="M7553"/>
      <c r="N7553"/>
      <c r="O7553"/>
      <c r="P7553"/>
      <c r="Q7553"/>
      <c r="R7553"/>
      <c r="S7553"/>
      <c r="T7553"/>
      <c r="U7553"/>
    </row>
    <row r="7554" spans="1:21" ht="15.75" customHeight="1">
      <c r="A7554"/>
      <c r="B7554"/>
      <c r="C7554"/>
      <c r="D7554"/>
      <c r="E7554"/>
      <c r="F7554"/>
      <c r="G7554"/>
      <c r="H7554"/>
      <c r="I7554" s="8"/>
      <c r="J7554" s="425"/>
      <c r="K7554"/>
      <c r="L7554"/>
      <c r="M7554"/>
      <c r="N7554"/>
      <c r="O7554"/>
      <c r="P7554"/>
      <c r="Q7554"/>
      <c r="R7554"/>
      <c r="S7554"/>
      <c r="T7554"/>
      <c r="U7554"/>
    </row>
    <row r="7555" spans="1:21" ht="15.75" customHeight="1">
      <c r="A7555"/>
      <c r="B7555"/>
      <c r="C7555"/>
      <c r="D7555"/>
      <c r="E7555"/>
      <c r="F7555"/>
      <c r="G7555"/>
      <c r="H7555"/>
      <c r="I7555" s="8"/>
      <c r="J7555" s="425"/>
      <c r="K7555"/>
      <c r="L7555"/>
      <c r="M7555"/>
      <c r="N7555"/>
      <c r="O7555"/>
      <c r="P7555"/>
      <c r="Q7555"/>
      <c r="R7555"/>
      <c r="S7555"/>
      <c r="T7555"/>
      <c r="U7555"/>
    </row>
    <row r="7556" spans="1:21" ht="15.75" customHeight="1">
      <c r="A7556"/>
      <c r="B7556"/>
      <c r="C7556"/>
      <c r="D7556"/>
      <c r="E7556"/>
      <c r="F7556"/>
      <c r="G7556"/>
      <c r="H7556"/>
      <c r="I7556" s="8"/>
      <c r="J7556" s="425"/>
      <c r="K7556"/>
      <c r="L7556"/>
      <c r="M7556"/>
      <c r="N7556"/>
      <c r="O7556"/>
      <c r="P7556"/>
      <c r="Q7556"/>
      <c r="R7556"/>
      <c r="S7556"/>
      <c r="T7556"/>
      <c r="U7556"/>
    </row>
    <row r="7557" spans="1:21" ht="15.75" customHeight="1">
      <c r="A7557"/>
      <c r="B7557"/>
      <c r="C7557"/>
      <c r="D7557"/>
      <c r="E7557"/>
      <c r="F7557"/>
      <c r="G7557"/>
      <c r="H7557"/>
      <c r="I7557" s="8"/>
      <c r="J7557" s="425"/>
      <c r="K7557"/>
      <c r="L7557"/>
      <c r="M7557"/>
      <c r="N7557"/>
      <c r="O7557"/>
      <c r="P7557"/>
      <c r="Q7557"/>
      <c r="R7557"/>
      <c r="S7557"/>
      <c r="T7557"/>
      <c r="U7557"/>
    </row>
    <row r="7558" spans="1:21" ht="15.75" customHeight="1">
      <c r="A7558"/>
      <c r="B7558"/>
      <c r="C7558"/>
      <c r="D7558"/>
      <c r="E7558"/>
      <c r="F7558"/>
      <c r="G7558"/>
      <c r="H7558"/>
      <c r="I7558" s="8"/>
      <c r="J7558" s="425"/>
      <c r="K7558"/>
      <c r="L7558"/>
      <c r="M7558"/>
      <c r="N7558"/>
      <c r="O7558"/>
      <c r="P7558"/>
      <c r="Q7558"/>
      <c r="R7558"/>
      <c r="S7558"/>
      <c r="T7558"/>
      <c r="U7558"/>
    </row>
    <row r="7559" spans="1:21" ht="15.75" customHeight="1">
      <c r="A7559"/>
      <c r="B7559"/>
      <c r="C7559"/>
      <c r="D7559"/>
      <c r="E7559"/>
      <c r="F7559"/>
      <c r="G7559"/>
      <c r="H7559"/>
      <c r="I7559" s="8"/>
      <c r="J7559" s="425"/>
      <c r="K7559"/>
      <c r="L7559"/>
      <c r="M7559"/>
      <c r="N7559"/>
      <c r="O7559"/>
      <c r="P7559"/>
      <c r="Q7559"/>
      <c r="R7559"/>
      <c r="S7559"/>
      <c r="T7559"/>
      <c r="U7559"/>
    </row>
    <row r="7560" spans="1:21" ht="15.75" customHeight="1">
      <c r="A7560"/>
      <c r="B7560"/>
      <c r="C7560"/>
      <c r="D7560"/>
      <c r="E7560"/>
      <c r="F7560"/>
      <c r="G7560"/>
      <c r="H7560"/>
      <c r="I7560" s="8"/>
      <c r="J7560" s="425"/>
      <c r="K7560"/>
      <c r="L7560"/>
      <c r="M7560"/>
      <c r="N7560"/>
      <c r="O7560"/>
      <c r="P7560"/>
      <c r="Q7560"/>
      <c r="R7560"/>
      <c r="S7560"/>
      <c r="T7560"/>
      <c r="U7560"/>
    </row>
    <row r="7561" spans="1:21" ht="15.75" customHeight="1">
      <c r="A7561"/>
      <c r="B7561"/>
      <c r="C7561"/>
      <c r="D7561"/>
      <c r="E7561"/>
      <c r="F7561"/>
      <c r="G7561"/>
      <c r="H7561"/>
      <c r="I7561" s="8"/>
      <c r="J7561" s="425"/>
      <c r="K7561"/>
      <c r="L7561"/>
      <c r="M7561"/>
      <c r="N7561"/>
      <c r="O7561"/>
      <c r="P7561"/>
      <c r="Q7561"/>
      <c r="R7561"/>
      <c r="S7561"/>
      <c r="T7561"/>
      <c r="U7561"/>
    </row>
    <row r="7562" spans="1:21" ht="15.75" customHeight="1">
      <c r="A7562"/>
      <c r="B7562"/>
      <c r="C7562"/>
      <c r="D7562"/>
      <c r="E7562"/>
      <c r="F7562"/>
      <c r="G7562"/>
      <c r="H7562"/>
      <c r="I7562" s="8"/>
      <c r="J7562" s="425"/>
      <c r="K7562"/>
      <c r="L7562"/>
      <c r="M7562"/>
      <c r="N7562"/>
      <c r="O7562"/>
      <c r="P7562"/>
      <c r="Q7562"/>
      <c r="R7562"/>
      <c r="S7562"/>
      <c r="T7562"/>
      <c r="U7562"/>
    </row>
    <row r="7563" spans="1:21" ht="15.75" customHeight="1">
      <c r="A7563"/>
      <c r="B7563"/>
      <c r="C7563"/>
      <c r="D7563"/>
      <c r="E7563"/>
      <c r="F7563"/>
      <c r="G7563"/>
      <c r="H7563"/>
      <c r="I7563" s="8"/>
      <c r="J7563" s="425"/>
      <c r="K7563"/>
      <c r="L7563"/>
      <c r="M7563"/>
      <c r="N7563"/>
      <c r="O7563"/>
      <c r="P7563"/>
      <c r="Q7563"/>
      <c r="R7563"/>
      <c r="S7563"/>
      <c r="T7563"/>
      <c r="U7563"/>
    </row>
    <row r="7564" spans="1:21" ht="15.75" customHeight="1">
      <c r="A7564"/>
      <c r="B7564"/>
      <c r="C7564"/>
      <c r="D7564"/>
      <c r="E7564"/>
      <c r="F7564"/>
      <c r="G7564"/>
      <c r="H7564"/>
      <c r="I7564" s="8"/>
      <c r="J7564" s="425"/>
      <c r="K7564"/>
      <c r="L7564"/>
      <c r="M7564"/>
      <c r="N7564"/>
      <c r="O7564"/>
      <c r="P7564"/>
      <c r="Q7564"/>
      <c r="R7564"/>
      <c r="S7564"/>
      <c r="T7564"/>
      <c r="U7564"/>
    </row>
    <row r="7565" spans="1:21" ht="15.75" customHeight="1">
      <c r="A7565"/>
      <c r="B7565"/>
      <c r="C7565"/>
      <c r="D7565"/>
      <c r="E7565"/>
      <c r="F7565"/>
      <c r="G7565"/>
      <c r="H7565"/>
      <c r="I7565" s="8"/>
      <c r="J7565" s="425"/>
      <c r="K7565"/>
      <c r="L7565"/>
      <c r="M7565"/>
      <c r="N7565"/>
      <c r="O7565"/>
      <c r="P7565"/>
      <c r="Q7565"/>
      <c r="R7565"/>
      <c r="S7565"/>
      <c r="T7565"/>
      <c r="U7565"/>
    </row>
    <row r="7566" spans="1:21" ht="15.75" customHeight="1">
      <c r="A7566"/>
      <c r="B7566"/>
      <c r="C7566"/>
      <c r="D7566"/>
      <c r="E7566"/>
      <c r="F7566"/>
      <c r="G7566"/>
      <c r="H7566"/>
      <c r="I7566" s="8"/>
      <c r="J7566" s="425"/>
      <c r="K7566"/>
      <c r="L7566"/>
      <c r="M7566"/>
      <c r="N7566"/>
      <c r="O7566"/>
      <c r="P7566"/>
      <c r="Q7566"/>
      <c r="R7566"/>
      <c r="S7566"/>
      <c r="T7566"/>
      <c r="U7566"/>
    </row>
    <row r="7567" spans="1:21" ht="15.75" customHeight="1">
      <c r="A7567"/>
      <c r="B7567"/>
      <c r="C7567"/>
      <c r="D7567"/>
      <c r="E7567"/>
      <c r="F7567"/>
      <c r="G7567"/>
      <c r="H7567"/>
      <c r="I7567" s="8"/>
      <c r="J7567" s="425"/>
      <c r="K7567"/>
      <c r="L7567"/>
      <c r="M7567"/>
      <c r="N7567"/>
      <c r="O7567"/>
      <c r="P7567"/>
      <c r="Q7567"/>
      <c r="R7567"/>
      <c r="S7567"/>
      <c r="T7567"/>
      <c r="U7567"/>
    </row>
    <row r="7568" spans="1:21" ht="15.75" customHeight="1">
      <c r="A7568"/>
      <c r="B7568"/>
      <c r="C7568"/>
      <c r="D7568"/>
      <c r="E7568"/>
      <c r="F7568"/>
      <c r="G7568"/>
      <c r="H7568"/>
      <c r="I7568" s="8"/>
      <c r="J7568" s="425"/>
      <c r="K7568"/>
      <c r="L7568"/>
      <c r="M7568"/>
      <c r="N7568"/>
      <c r="O7568"/>
      <c r="P7568"/>
      <c r="Q7568"/>
      <c r="R7568"/>
      <c r="S7568"/>
      <c r="T7568"/>
      <c r="U7568"/>
    </row>
    <row r="7569" spans="1:21" ht="15.75" customHeight="1">
      <c r="A7569"/>
      <c r="B7569"/>
      <c r="C7569"/>
      <c r="D7569"/>
      <c r="E7569"/>
      <c r="F7569"/>
      <c r="G7569"/>
      <c r="H7569"/>
      <c r="I7569" s="8"/>
      <c r="J7569" s="425"/>
      <c r="K7569"/>
      <c r="L7569"/>
      <c r="M7569"/>
      <c r="N7569"/>
      <c r="O7569"/>
      <c r="P7569"/>
      <c r="Q7569"/>
      <c r="R7569"/>
      <c r="S7569"/>
      <c r="T7569"/>
      <c r="U7569"/>
    </row>
    <row r="7570" spans="1:21" ht="15.75" customHeight="1">
      <c r="A7570"/>
      <c r="B7570"/>
      <c r="C7570"/>
      <c r="D7570"/>
      <c r="E7570"/>
      <c r="F7570"/>
      <c r="G7570"/>
      <c r="H7570"/>
      <c r="I7570" s="8"/>
      <c r="J7570" s="425"/>
      <c r="K7570"/>
      <c r="L7570"/>
      <c r="M7570"/>
      <c r="N7570"/>
      <c r="O7570"/>
      <c r="P7570"/>
      <c r="Q7570"/>
      <c r="R7570"/>
      <c r="S7570"/>
      <c r="T7570"/>
      <c r="U7570"/>
    </row>
    <row r="7571" spans="1:21" ht="15.75" customHeight="1">
      <c r="A7571"/>
      <c r="B7571"/>
      <c r="C7571"/>
      <c r="D7571"/>
      <c r="E7571"/>
      <c r="F7571"/>
      <c r="G7571"/>
      <c r="H7571"/>
      <c r="I7571" s="8"/>
      <c r="J7571" s="425"/>
      <c r="K7571"/>
      <c r="L7571"/>
      <c r="M7571"/>
      <c r="N7571"/>
      <c r="O7571"/>
      <c r="P7571"/>
      <c r="Q7571"/>
      <c r="R7571"/>
      <c r="S7571"/>
      <c r="T7571"/>
      <c r="U7571"/>
    </row>
    <row r="7572" spans="1:21" ht="15.75" customHeight="1">
      <c r="A7572"/>
      <c r="B7572"/>
      <c r="C7572"/>
      <c r="D7572"/>
      <c r="E7572"/>
      <c r="F7572"/>
      <c r="G7572"/>
      <c r="H7572"/>
      <c r="I7572" s="8"/>
      <c r="J7572" s="425"/>
      <c r="K7572"/>
      <c r="L7572"/>
      <c r="M7572"/>
      <c r="N7572"/>
      <c r="O7572"/>
      <c r="P7572"/>
      <c r="Q7572"/>
      <c r="R7572"/>
      <c r="S7572"/>
      <c r="T7572"/>
      <c r="U7572"/>
    </row>
    <row r="7573" spans="1:21" ht="15.75" customHeight="1">
      <c r="A7573"/>
      <c r="B7573"/>
      <c r="C7573"/>
      <c r="D7573"/>
      <c r="E7573"/>
      <c r="F7573"/>
      <c r="G7573"/>
      <c r="H7573"/>
      <c r="I7573" s="8"/>
      <c r="J7573" s="425"/>
      <c r="K7573"/>
      <c r="L7573"/>
      <c r="M7573"/>
      <c r="N7573"/>
      <c r="O7573"/>
      <c r="P7573"/>
      <c r="Q7573"/>
      <c r="R7573"/>
      <c r="S7573"/>
      <c r="T7573"/>
      <c r="U7573"/>
    </row>
    <row r="7574" spans="1:21" ht="15.75" customHeight="1">
      <c r="A7574"/>
      <c r="B7574"/>
      <c r="C7574"/>
      <c r="D7574"/>
      <c r="E7574"/>
      <c r="F7574"/>
      <c r="G7574"/>
      <c r="H7574"/>
      <c r="I7574" s="8"/>
      <c r="J7574" s="425"/>
      <c r="K7574"/>
      <c r="L7574"/>
      <c r="M7574"/>
      <c r="N7574"/>
      <c r="O7574"/>
      <c r="P7574"/>
      <c r="Q7574"/>
      <c r="R7574"/>
      <c r="S7574"/>
      <c r="T7574"/>
      <c r="U7574"/>
    </row>
    <row r="7575" spans="1:21" ht="15.75" customHeight="1">
      <c r="A7575"/>
      <c r="B7575"/>
      <c r="C7575"/>
      <c r="D7575"/>
      <c r="E7575"/>
      <c r="F7575"/>
      <c r="G7575"/>
      <c r="H7575"/>
      <c r="I7575" s="8"/>
      <c r="J7575" s="425"/>
      <c r="K7575"/>
      <c r="L7575"/>
      <c r="M7575"/>
      <c r="N7575"/>
      <c r="O7575"/>
      <c r="P7575"/>
      <c r="Q7575"/>
      <c r="R7575"/>
      <c r="S7575"/>
      <c r="T7575"/>
      <c r="U7575"/>
    </row>
    <row r="7576" spans="1:21" ht="15.75" customHeight="1">
      <c r="A7576"/>
      <c r="B7576"/>
      <c r="C7576"/>
      <c r="D7576"/>
      <c r="E7576"/>
      <c r="F7576"/>
      <c r="G7576"/>
      <c r="H7576"/>
      <c r="I7576" s="8"/>
      <c r="J7576" s="425"/>
      <c r="K7576"/>
      <c r="L7576"/>
      <c r="M7576"/>
      <c r="N7576"/>
      <c r="O7576"/>
      <c r="P7576"/>
      <c r="Q7576"/>
      <c r="R7576"/>
      <c r="S7576"/>
      <c r="T7576"/>
      <c r="U7576"/>
    </row>
    <row r="7577" spans="1:21" ht="15.75" customHeight="1">
      <c r="A7577"/>
      <c r="B7577"/>
      <c r="C7577"/>
      <c r="D7577"/>
      <c r="E7577"/>
      <c r="F7577"/>
      <c r="G7577"/>
      <c r="H7577"/>
      <c r="I7577" s="8"/>
      <c r="J7577" s="425"/>
      <c r="K7577"/>
      <c r="L7577"/>
      <c r="M7577"/>
      <c r="N7577"/>
      <c r="O7577"/>
      <c r="P7577"/>
      <c r="Q7577"/>
      <c r="R7577"/>
      <c r="S7577"/>
      <c r="T7577"/>
      <c r="U7577"/>
    </row>
    <row r="7578" spans="1:21" ht="15.75" customHeight="1">
      <c r="A7578"/>
      <c r="B7578"/>
      <c r="C7578"/>
      <c r="D7578"/>
      <c r="E7578"/>
      <c r="F7578"/>
      <c r="G7578"/>
      <c r="H7578"/>
      <c r="I7578" s="8"/>
      <c r="J7578" s="425"/>
      <c r="K7578"/>
      <c r="L7578"/>
      <c r="M7578"/>
      <c r="N7578"/>
      <c r="O7578"/>
      <c r="P7578"/>
      <c r="Q7578"/>
      <c r="R7578"/>
      <c r="S7578"/>
      <c r="T7578"/>
      <c r="U7578"/>
    </row>
    <row r="7579" spans="1:21" ht="15.75" customHeight="1">
      <c r="A7579"/>
      <c r="B7579"/>
      <c r="C7579"/>
      <c r="D7579"/>
      <c r="E7579"/>
      <c r="F7579"/>
      <c r="G7579"/>
      <c r="H7579"/>
      <c r="I7579" s="8"/>
      <c r="J7579" s="425"/>
      <c r="K7579"/>
      <c r="L7579"/>
      <c r="M7579"/>
      <c r="N7579"/>
      <c r="O7579"/>
      <c r="P7579"/>
      <c r="Q7579"/>
      <c r="R7579"/>
      <c r="S7579"/>
      <c r="T7579"/>
      <c r="U7579"/>
    </row>
    <row r="7580" spans="1:21" ht="15.75" customHeight="1">
      <c r="A7580"/>
      <c r="B7580"/>
      <c r="C7580"/>
      <c r="D7580"/>
      <c r="E7580"/>
      <c r="F7580"/>
      <c r="G7580"/>
      <c r="H7580"/>
      <c r="I7580" s="8"/>
      <c r="J7580" s="425"/>
      <c r="K7580"/>
      <c r="L7580"/>
      <c r="M7580"/>
      <c r="N7580"/>
      <c r="O7580"/>
      <c r="P7580"/>
      <c r="Q7580"/>
      <c r="R7580"/>
      <c r="S7580"/>
      <c r="T7580"/>
      <c r="U7580"/>
    </row>
    <row r="7581" spans="1:21" ht="15.75" customHeight="1">
      <c r="A7581"/>
      <c r="B7581"/>
      <c r="C7581"/>
      <c r="D7581"/>
      <c r="E7581"/>
      <c r="F7581"/>
      <c r="G7581"/>
      <c r="H7581"/>
      <c r="I7581" s="8"/>
      <c r="J7581" s="425"/>
      <c r="K7581"/>
      <c r="L7581"/>
      <c r="M7581"/>
      <c r="N7581"/>
      <c r="O7581"/>
      <c r="P7581"/>
      <c r="Q7581"/>
      <c r="R7581"/>
      <c r="S7581"/>
      <c r="T7581"/>
      <c r="U7581"/>
    </row>
    <row r="7582" spans="1:21" ht="15.75" customHeight="1">
      <c r="A7582"/>
      <c r="B7582"/>
      <c r="C7582"/>
      <c r="D7582"/>
      <c r="E7582"/>
      <c r="F7582"/>
      <c r="G7582"/>
      <c r="H7582"/>
      <c r="I7582" s="8"/>
      <c r="J7582" s="425"/>
      <c r="K7582"/>
      <c r="L7582"/>
      <c r="M7582"/>
      <c r="N7582"/>
      <c r="O7582"/>
      <c r="P7582"/>
      <c r="Q7582"/>
      <c r="R7582"/>
      <c r="S7582"/>
      <c r="T7582"/>
      <c r="U7582"/>
    </row>
    <row r="7583" spans="1:21" ht="15.75" customHeight="1">
      <c r="A7583"/>
      <c r="B7583"/>
      <c r="C7583"/>
      <c r="D7583"/>
      <c r="E7583"/>
      <c r="F7583"/>
      <c r="G7583"/>
      <c r="H7583"/>
      <c r="I7583" s="8"/>
      <c r="J7583" s="425"/>
      <c r="K7583"/>
      <c r="L7583"/>
      <c r="M7583"/>
      <c r="N7583"/>
      <c r="O7583"/>
      <c r="P7583"/>
      <c r="Q7583"/>
      <c r="R7583"/>
      <c r="S7583"/>
      <c r="T7583"/>
      <c r="U7583"/>
    </row>
    <row r="7584" spans="1:21" ht="15.75" customHeight="1">
      <c r="A7584"/>
      <c r="B7584"/>
      <c r="C7584"/>
      <c r="D7584"/>
      <c r="E7584"/>
      <c r="F7584"/>
      <c r="G7584"/>
      <c r="H7584"/>
      <c r="I7584" s="8"/>
      <c r="J7584" s="425"/>
      <c r="K7584"/>
      <c r="L7584"/>
      <c r="M7584"/>
      <c r="N7584"/>
      <c r="O7584"/>
      <c r="P7584"/>
      <c r="Q7584"/>
      <c r="R7584"/>
      <c r="S7584"/>
      <c r="T7584"/>
      <c r="U7584"/>
    </row>
    <row r="7585" spans="1:21" ht="15.75" customHeight="1">
      <c r="A7585"/>
      <c r="B7585"/>
      <c r="C7585"/>
      <c r="D7585"/>
      <c r="E7585"/>
      <c r="F7585"/>
      <c r="G7585"/>
      <c r="H7585"/>
      <c r="I7585" s="8"/>
      <c r="J7585" s="425"/>
      <c r="K7585"/>
      <c r="L7585"/>
      <c r="M7585"/>
      <c r="N7585"/>
      <c r="O7585"/>
      <c r="P7585"/>
      <c r="Q7585"/>
      <c r="R7585"/>
      <c r="S7585"/>
      <c r="T7585"/>
      <c r="U7585"/>
    </row>
    <row r="7586" spans="1:21" ht="15.75" customHeight="1">
      <c r="A7586"/>
      <c r="B7586"/>
      <c r="C7586"/>
      <c r="D7586"/>
      <c r="E7586"/>
      <c r="F7586"/>
      <c r="G7586"/>
      <c r="H7586"/>
      <c r="I7586" s="8"/>
      <c r="J7586" s="425"/>
      <c r="K7586"/>
      <c r="L7586"/>
      <c r="M7586"/>
      <c r="N7586"/>
      <c r="O7586"/>
      <c r="P7586"/>
      <c r="Q7586"/>
      <c r="R7586"/>
      <c r="S7586"/>
      <c r="T7586"/>
      <c r="U7586"/>
    </row>
    <row r="7587" spans="1:21" ht="15.75" customHeight="1">
      <c r="A7587"/>
      <c r="B7587"/>
      <c r="C7587"/>
      <c r="D7587"/>
      <c r="E7587"/>
      <c r="F7587"/>
      <c r="G7587"/>
      <c r="H7587"/>
      <c r="I7587" s="8"/>
      <c r="J7587" s="425"/>
      <c r="K7587"/>
      <c r="L7587"/>
      <c r="M7587"/>
      <c r="N7587"/>
      <c r="O7587"/>
      <c r="P7587"/>
      <c r="Q7587"/>
      <c r="R7587"/>
      <c r="S7587"/>
      <c r="T7587"/>
      <c r="U7587"/>
    </row>
    <row r="7588" spans="1:21" ht="15.75" customHeight="1">
      <c r="A7588"/>
      <c r="B7588"/>
      <c r="C7588"/>
      <c r="D7588"/>
      <c r="E7588"/>
      <c r="F7588"/>
      <c r="G7588"/>
      <c r="H7588"/>
      <c r="I7588" s="8"/>
      <c r="J7588" s="425"/>
      <c r="K7588"/>
      <c r="L7588"/>
      <c r="M7588"/>
      <c r="N7588"/>
      <c r="O7588"/>
      <c r="P7588"/>
      <c r="Q7588"/>
      <c r="R7588"/>
      <c r="S7588"/>
      <c r="T7588"/>
      <c r="U7588"/>
    </row>
    <row r="7589" spans="1:21" ht="15.75" customHeight="1">
      <c r="A7589"/>
      <c r="B7589"/>
      <c r="C7589"/>
      <c r="D7589"/>
      <c r="E7589"/>
      <c r="F7589"/>
      <c r="G7589"/>
      <c r="H7589"/>
      <c r="I7589" s="8"/>
      <c r="J7589" s="425"/>
      <c r="K7589"/>
      <c r="L7589"/>
      <c r="M7589"/>
      <c r="N7589"/>
      <c r="O7589"/>
      <c r="P7589"/>
      <c r="Q7589"/>
      <c r="R7589"/>
      <c r="S7589"/>
      <c r="T7589"/>
      <c r="U7589"/>
    </row>
    <row r="7590" spans="1:21" ht="15.75" customHeight="1">
      <c r="A7590"/>
      <c r="B7590"/>
      <c r="C7590"/>
      <c r="D7590"/>
      <c r="E7590"/>
      <c r="F7590"/>
      <c r="G7590"/>
      <c r="H7590"/>
      <c r="I7590" s="8"/>
      <c r="J7590" s="425"/>
      <c r="K7590"/>
      <c r="L7590"/>
      <c r="M7590"/>
      <c r="N7590"/>
      <c r="O7590"/>
      <c r="P7590"/>
      <c r="Q7590"/>
      <c r="R7590"/>
      <c r="S7590"/>
      <c r="T7590"/>
      <c r="U7590"/>
    </row>
    <row r="7591" spans="1:21" ht="15.75" customHeight="1">
      <c r="A7591"/>
      <c r="B7591"/>
      <c r="C7591"/>
      <c r="D7591"/>
      <c r="E7591"/>
      <c r="F7591"/>
      <c r="G7591"/>
      <c r="H7591"/>
      <c r="I7591" s="8"/>
      <c r="J7591" s="425"/>
      <c r="K7591"/>
      <c r="L7591"/>
      <c r="M7591"/>
      <c r="N7591"/>
      <c r="O7591"/>
      <c r="P7591"/>
      <c r="Q7591"/>
      <c r="R7591"/>
      <c r="S7591"/>
      <c r="T7591"/>
      <c r="U7591"/>
    </row>
    <row r="7592" spans="1:21" ht="15.75" customHeight="1">
      <c r="A7592"/>
      <c r="B7592"/>
      <c r="C7592"/>
      <c r="D7592"/>
      <c r="E7592"/>
      <c r="F7592"/>
      <c r="G7592"/>
      <c r="H7592"/>
      <c r="I7592" s="8"/>
      <c r="J7592" s="425"/>
      <c r="K7592"/>
      <c r="L7592"/>
      <c r="M7592"/>
      <c r="N7592"/>
      <c r="O7592"/>
      <c r="P7592"/>
      <c r="Q7592"/>
      <c r="R7592"/>
      <c r="S7592"/>
      <c r="T7592"/>
      <c r="U7592"/>
    </row>
    <row r="7593" spans="1:21" ht="15.75" customHeight="1">
      <c r="A7593"/>
      <c r="B7593"/>
      <c r="C7593"/>
      <c r="D7593"/>
      <c r="E7593"/>
      <c r="F7593"/>
      <c r="G7593"/>
      <c r="H7593"/>
      <c r="I7593" s="8"/>
      <c r="J7593" s="425"/>
      <c r="K7593"/>
      <c r="L7593"/>
      <c r="M7593"/>
      <c r="N7593"/>
      <c r="O7593"/>
      <c r="P7593"/>
      <c r="Q7593"/>
      <c r="R7593"/>
      <c r="S7593"/>
      <c r="T7593"/>
      <c r="U7593"/>
    </row>
    <row r="7594" spans="1:21" ht="15.75" customHeight="1">
      <c r="A7594"/>
      <c r="B7594"/>
      <c r="C7594"/>
      <c r="D7594"/>
      <c r="E7594"/>
      <c r="F7594"/>
      <c r="G7594"/>
      <c r="H7594"/>
      <c r="I7594" s="8"/>
      <c r="J7594" s="425"/>
      <c r="K7594"/>
      <c r="L7594"/>
      <c r="M7594"/>
      <c r="N7594"/>
      <c r="O7594"/>
      <c r="P7594"/>
      <c r="Q7594"/>
      <c r="R7594"/>
      <c r="S7594"/>
      <c r="T7594"/>
      <c r="U7594"/>
    </row>
    <row r="7595" spans="1:21" ht="15.75" customHeight="1">
      <c r="A7595"/>
      <c r="B7595"/>
      <c r="C7595"/>
      <c r="D7595"/>
      <c r="E7595"/>
      <c r="F7595"/>
      <c r="G7595"/>
      <c r="H7595"/>
      <c r="I7595" s="8"/>
      <c r="J7595" s="425"/>
      <c r="K7595"/>
      <c r="L7595"/>
      <c r="M7595"/>
      <c r="N7595"/>
      <c r="O7595"/>
      <c r="P7595"/>
      <c r="Q7595"/>
      <c r="R7595"/>
      <c r="S7595"/>
      <c r="T7595"/>
      <c r="U7595"/>
    </row>
    <row r="7596" spans="1:21" ht="15.75" customHeight="1">
      <c r="A7596"/>
      <c r="B7596"/>
      <c r="C7596"/>
      <c r="D7596"/>
      <c r="E7596"/>
      <c r="F7596"/>
      <c r="G7596"/>
      <c r="H7596"/>
      <c r="I7596" s="8"/>
      <c r="J7596" s="425"/>
      <c r="K7596"/>
      <c r="L7596"/>
      <c r="M7596"/>
      <c r="N7596"/>
      <c r="O7596"/>
      <c r="P7596"/>
      <c r="Q7596"/>
      <c r="R7596"/>
      <c r="S7596"/>
      <c r="T7596"/>
      <c r="U7596"/>
    </row>
    <row r="7597" spans="1:21" ht="15.75" customHeight="1">
      <c r="A7597"/>
      <c r="B7597"/>
      <c r="C7597"/>
      <c r="D7597"/>
      <c r="E7597"/>
      <c r="F7597"/>
      <c r="G7597"/>
      <c r="H7597"/>
      <c r="I7597" s="8"/>
      <c r="J7597" s="425"/>
      <c r="K7597"/>
      <c r="L7597"/>
      <c r="M7597"/>
      <c r="N7597"/>
      <c r="O7597"/>
      <c r="P7597"/>
      <c r="Q7597"/>
      <c r="R7597"/>
      <c r="S7597"/>
      <c r="T7597"/>
      <c r="U7597"/>
    </row>
    <row r="7598" spans="1:21" ht="15.75" customHeight="1">
      <c r="A7598"/>
      <c r="B7598"/>
      <c r="C7598"/>
      <c r="D7598"/>
      <c r="E7598"/>
      <c r="F7598"/>
      <c r="G7598"/>
      <c r="H7598"/>
      <c r="I7598" s="8"/>
      <c r="J7598" s="425"/>
      <c r="K7598"/>
      <c r="L7598"/>
      <c r="M7598"/>
      <c r="N7598"/>
      <c r="O7598"/>
      <c r="P7598"/>
      <c r="Q7598"/>
      <c r="R7598"/>
      <c r="S7598"/>
      <c r="T7598"/>
      <c r="U7598"/>
    </row>
    <row r="7599" spans="1:21" ht="15.75" customHeight="1">
      <c r="A7599"/>
      <c r="B7599"/>
      <c r="C7599"/>
      <c r="D7599"/>
      <c r="E7599"/>
      <c r="F7599"/>
      <c r="G7599"/>
      <c r="H7599"/>
      <c r="I7599" s="8"/>
      <c r="J7599" s="425"/>
      <c r="K7599"/>
      <c r="L7599"/>
      <c r="M7599"/>
      <c r="N7599"/>
      <c r="O7599"/>
      <c r="P7599"/>
      <c r="Q7599"/>
      <c r="R7599"/>
      <c r="S7599"/>
      <c r="T7599"/>
      <c r="U7599"/>
    </row>
    <row r="7600" spans="1:21" ht="15.75" customHeight="1">
      <c r="A7600"/>
      <c r="B7600"/>
      <c r="C7600"/>
      <c r="D7600"/>
      <c r="E7600"/>
      <c r="F7600"/>
      <c r="G7600"/>
      <c r="H7600"/>
      <c r="I7600" s="8"/>
      <c r="J7600" s="425"/>
      <c r="K7600"/>
      <c r="L7600"/>
      <c r="M7600"/>
      <c r="N7600"/>
      <c r="O7600"/>
      <c r="P7600"/>
      <c r="Q7600"/>
      <c r="R7600"/>
      <c r="S7600"/>
      <c r="T7600"/>
      <c r="U7600"/>
    </row>
    <row r="7601" spans="1:21" ht="15.75" customHeight="1">
      <c r="A7601"/>
      <c r="B7601"/>
      <c r="C7601"/>
      <c r="D7601"/>
      <c r="E7601"/>
      <c r="F7601"/>
      <c r="G7601"/>
      <c r="H7601"/>
      <c r="I7601" s="8"/>
      <c r="J7601" s="425"/>
      <c r="K7601"/>
      <c r="L7601"/>
      <c r="M7601"/>
      <c r="N7601"/>
      <c r="O7601"/>
      <c r="P7601"/>
      <c r="Q7601"/>
      <c r="R7601"/>
      <c r="S7601"/>
      <c r="T7601"/>
      <c r="U7601"/>
    </row>
    <row r="7602" spans="1:21" ht="15.75" customHeight="1">
      <c r="A7602"/>
      <c r="B7602"/>
      <c r="C7602"/>
      <c r="D7602"/>
      <c r="E7602"/>
      <c r="F7602"/>
      <c r="G7602"/>
      <c r="H7602"/>
      <c r="I7602" s="8"/>
      <c r="J7602" s="425"/>
      <c r="K7602"/>
      <c r="L7602"/>
      <c r="M7602"/>
      <c r="N7602"/>
      <c r="O7602"/>
      <c r="P7602"/>
      <c r="Q7602"/>
      <c r="R7602"/>
      <c r="S7602"/>
      <c r="T7602"/>
      <c r="U7602"/>
    </row>
    <row r="7603" spans="1:21" ht="15.75" customHeight="1">
      <c r="A7603"/>
      <c r="B7603"/>
      <c r="C7603"/>
      <c r="D7603"/>
      <c r="E7603"/>
      <c r="F7603"/>
      <c r="G7603"/>
      <c r="H7603"/>
      <c r="I7603" s="8"/>
      <c r="J7603" s="425"/>
      <c r="K7603"/>
      <c r="L7603"/>
      <c r="M7603"/>
      <c r="N7603"/>
      <c r="O7603"/>
      <c r="P7603"/>
      <c r="Q7603"/>
      <c r="R7603"/>
      <c r="S7603"/>
      <c r="T7603"/>
      <c r="U7603"/>
    </row>
    <row r="7604" spans="1:21" ht="15.75" customHeight="1">
      <c r="A7604"/>
      <c r="B7604"/>
      <c r="C7604"/>
      <c r="D7604"/>
      <c r="E7604"/>
      <c r="F7604"/>
      <c r="G7604"/>
      <c r="H7604"/>
      <c r="I7604" s="8"/>
      <c r="J7604" s="425"/>
      <c r="K7604"/>
      <c r="L7604"/>
      <c r="M7604"/>
      <c r="N7604"/>
      <c r="O7604"/>
      <c r="P7604"/>
      <c r="Q7604"/>
      <c r="R7604"/>
      <c r="S7604"/>
      <c r="T7604"/>
      <c r="U7604"/>
    </row>
    <row r="7605" spans="1:21" ht="15.75" customHeight="1">
      <c r="A7605"/>
      <c r="B7605"/>
      <c r="C7605"/>
      <c r="D7605"/>
      <c r="E7605"/>
      <c r="F7605"/>
      <c r="G7605"/>
      <c r="H7605"/>
      <c r="I7605" s="8"/>
      <c r="J7605" s="425"/>
      <c r="K7605"/>
      <c r="L7605"/>
      <c r="M7605"/>
      <c r="N7605"/>
      <c r="O7605"/>
      <c r="P7605"/>
      <c r="Q7605"/>
      <c r="R7605"/>
      <c r="S7605"/>
      <c r="T7605"/>
      <c r="U7605"/>
    </row>
    <row r="7606" spans="1:21" ht="15.75" customHeight="1">
      <c r="A7606"/>
      <c r="B7606"/>
      <c r="C7606"/>
      <c r="D7606"/>
      <c r="E7606"/>
      <c r="F7606"/>
      <c r="G7606"/>
      <c r="H7606"/>
      <c r="I7606" s="8"/>
      <c r="J7606" s="425"/>
      <c r="K7606"/>
      <c r="L7606"/>
      <c r="M7606"/>
      <c r="N7606"/>
      <c r="O7606"/>
      <c r="P7606"/>
      <c r="Q7606"/>
      <c r="R7606"/>
      <c r="S7606"/>
      <c r="T7606"/>
      <c r="U7606"/>
    </row>
    <row r="7607" spans="1:21" ht="15.75" customHeight="1">
      <c r="A7607"/>
      <c r="B7607"/>
      <c r="C7607"/>
      <c r="D7607"/>
      <c r="E7607"/>
      <c r="F7607"/>
      <c r="G7607"/>
      <c r="H7607"/>
      <c r="I7607" s="8"/>
      <c r="J7607" s="425"/>
      <c r="K7607"/>
      <c r="L7607"/>
      <c r="M7607"/>
      <c r="N7607"/>
      <c r="O7607"/>
      <c r="P7607"/>
      <c r="Q7607"/>
      <c r="R7607"/>
      <c r="S7607"/>
      <c r="T7607"/>
      <c r="U7607"/>
    </row>
    <row r="7608" spans="1:21" ht="15.75" customHeight="1">
      <c r="A7608"/>
      <c r="B7608"/>
      <c r="C7608"/>
      <c r="D7608"/>
      <c r="E7608"/>
      <c r="F7608"/>
      <c r="G7608"/>
      <c r="H7608"/>
      <c r="I7608" s="8"/>
      <c r="J7608" s="425"/>
      <c r="K7608"/>
      <c r="L7608"/>
      <c r="M7608"/>
      <c r="N7608"/>
      <c r="O7608"/>
      <c r="P7608"/>
      <c r="Q7608"/>
      <c r="R7608"/>
      <c r="S7608"/>
      <c r="T7608"/>
      <c r="U7608"/>
    </row>
    <row r="7609" spans="1:21" ht="15.75" customHeight="1">
      <c r="A7609"/>
      <c r="B7609"/>
      <c r="C7609"/>
      <c r="D7609"/>
      <c r="E7609"/>
      <c r="F7609"/>
      <c r="G7609"/>
      <c r="H7609"/>
      <c r="I7609" s="8"/>
      <c r="J7609" s="425"/>
      <c r="K7609"/>
      <c r="L7609"/>
      <c r="M7609"/>
      <c r="N7609"/>
      <c r="O7609"/>
      <c r="P7609"/>
      <c r="Q7609"/>
      <c r="R7609"/>
      <c r="S7609"/>
      <c r="T7609"/>
      <c r="U7609"/>
    </row>
    <row r="7610" spans="1:21" ht="15.75" customHeight="1">
      <c r="A7610"/>
      <c r="B7610"/>
      <c r="C7610"/>
      <c r="D7610"/>
      <c r="E7610"/>
      <c r="F7610"/>
      <c r="G7610"/>
      <c r="H7610"/>
      <c r="I7610" s="8"/>
      <c r="J7610" s="425"/>
      <c r="K7610"/>
      <c r="L7610"/>
      <c r="M7610"/>
      <c r="N7610"/>
      <c r="O7610"/>
      <c r="P7610"/>
      <c r="Q7610"/>
      <c r="R7610"/>
      <c r="S7610"/>
      <c r="T7610"/>
      <c r="U7610"/>
    </row>
    <row r="7611" spans="1:21" ht="15.75" customHeight="1">
      <c r="A7611"/>
      <c r="B7611"/>
      <c r="C7611"/>
      <c r="D7611"/>
      <c r="E7611"/>
      <c r="F7611"/>
      <c r="G7611"/>
      <c r="H7611"/>
      <c r="I7611" s="8"/>
      <c r="J7611" s="425"/>
      <c r="K7611"/>
      <c r="L7611"/>
      <c r="M7611"/>
      <c r="N7611"/>
      <c r="O7611"/>
      <c r="P7611"/>
      <c r="Q7611"/>
      <c r="R7611"/>
      <c r="S7611"/>
      <c r="T7611"/>
      <c r="U7611"/>
    </row>
    <row r="7612" spans="1:21" ht="15.75" customHeight="1">
      <c r="A7612"/>
      <c r="B7612"/>
      <c r="C7612"/>
      <c r="D7612"/>
      <c r="E7612"/>
      <c r="F7612"/>
      <c r="G7612"/>
      <c r="H7612"/>
      <c r="I7612" s="8"/>
      <c r="J7612" s="425"/>
      <c r="K7612"/>
      <c r="L7612"/>
      <c r="M7612"/>
      <c r="N7612"/>
      <c r="O7612"/>
      <c r="P7612"/>
      <c r="Q7612"/>
      <c r="R7612"/>
      <c r="S7612"/>
      <c r="T7612"/>
      <c r="U7612"/>
    </row>
    <row r="7613" spans="1:21" ht="15.75" customHeight="1">
      <c r="A7613"/>
      <c r="B7613"/>
      <c r="C7613"/>
      <c r="D7613"/>
      <c r="E7613"/>
      <c r="F7613"/>
      <c r="G7613"/>
      <c r="H7613"/>
      <c r="I7613" s="8"/>
      <c r="J7613" s="425"/>
      <c r="K7613"/>
      <c r="L7613"/>
      <c r="M7613"/>
      <c r="N7613"/>
      <c r="O7613"/>
      <c r="P7613"/>
      <c r="Q7613"/>
      <c r="R7613"/>
      <c r="S7613"/>
      <c r="T7613"/>
      <c r="U7613"/>
    </row>
    <row r="7614" spans="1:21" ht="15.75" customHeight="1">
      <c r="A7614"/>
      <c r="B7614"/>
      <c r="C7614"/>
      <c r="D7614"/>
      <c r="E7614"/>
      <c r="F7614"/>
      <c r="G7614"/>
      <c r="H7614"/>
      <c r="I7614" s="8"/>
      <c r="J7614" s="425"/>
      <c r="K7614"/>
      <c r="L7614"/>
      <c r="M7614"/>
      <c r="N7614"/>
      <c r="O7614"/>
      <c r="P7614"/>
      <c r="Q7614"/>
      <c r="R7614"/>
      <c r="S7614"/>
      <c r="T7614"/>
      <c r="U7614"/>
    </row>
    <row r="7615" spans="1:21" ht="15.75" customHeight="1">
      <c r="A7615"/>
      <c r="B7615"/>
      <c r="C7615"/>
      <c r="D7615"/>
      <c r="E7615"/>
      <c r="F7615"/>
      <c r="G7615"/>
      <c r="H7615"/>
      <c r="I7615" s="8"/>
      <c r="J7615" s="425"/>
      <c r="K7615"/>
      <c r="L7615"/>
      <c r="M7615"/>
      <c r="N7615"/>
      <c r="O7615"/>
      <c r="P7615"/>
      <c r="Q7615"/>
      <c r="R7615"/>
      <c r="S7615"/>
      <c r="T7615"/>
      <c r="U7615"/>
    </row>
    <row r="7616" spans="1:21" ht="15.75" customHeight="1">
      <c r="A7616"/>
      <c r="B7616"/>
      <c r="C7616"/>
      <c r="D7616"/>
      <c r="E7616"/>
      <c r="F7616"/>
      <c r="G7616"/>
      <c r="H7616"/>
      <c r="I7616" s="8"/>
      <c r="J7616" s="425"/>
      <c r="K7616"/>
      <c r="L7616"/>
      <c r="M7616"/>
      <c r="N7616"/>
      <c r="O7616"/>
      <c r="P7616"/>
      <c r="Q7616"/>
      <c r="R7616"/>
      <c r="S7616"/>
      <c r="T7616"/>
      <c r="U7616"/>
    </row>
    <row r="7617" spans="1:21" ht="15.75" customHeight="1">
      <c r="A7617"/>
      <c r="B7617"/>
      <c r="C7617"/>
      <c r="D7617"/>
      <c r="E7617"/>
      <c r="F7617"/>
      <c r="G7617"/>
      <c r="H7617"/>
      <c r="I7617" s="8"/>
      <c r="J7617" s="425"/>
      <c r="K7617"/>
      <c r="L7617"/>
      <c r="M7617"/>
      <c r="N7617"/>
      <c r="O7617"/>
      <c r="P7617"/>
      <c r="Q7617"/>
      <c r="R7617"/>
      <c r="S7617"/>
      <c r="T7617"/>
      <c r="U7617"/>
    </row>
    <row r="7618" spans="1:21" ht="15.75" customHeight="1">
      <c r="A7618"/>
      <c r="B7618"/>
      <c r="C7618"/>
      <c r="D7618"/>
      <c r="E7618"/>
      <c r="F7618"/>
      <c r="G7618"/>
      <c r="H7618"/>
      <c r="I7618" s="8"/>
      <c r="J7618" s="425"/>
      <c r="K7618"/>
      <c r="L7618"/>
      <c r="M7618"/>
      <c r="N7618"/>
      <c r="O7618"/>
      <c r="P7618"/>
      <c r="Q7618"/>
      <c r="R7618"/>
      <c r="S7618"/>
      <c r="T7618"/>
      <c r="U7618"/>
    </row>
    <row r="7619" spans="1:21" ht="15.75" customHeight="1">
      <c r="A7619"/>
      <c r="B7619"/>
      <c r="C7619"/>
      <c r="D7619"/>
      <c r="E7619"/>
      <c r="F7619"/>
      <c r="G7619"/>
      <c r="H7619"/>
      <c r="I7619" s="8"/>
      <c r="J7619" s="425"/>
      <c r="K7619"/>
      <c r="L7619"/>
      <c r="M7619"/>
      <c r="N7619"/>
      <c r="O7619"/>
      <c r="P7619"/>
      <c r="Q7619"/>
      <c r="R7619"/>
      <c r="S7619"/>
      <c r="T7619"/>
      <c r="U7619"/>
    </row>
    <row r="7620" spans="1:21" ht="15.75" customHeight="1">
      <c r="A7620"/>
      <c r="B7620"/>
      <c r="C7620"/>
      <c r="D7620"/>
      <c r="E7620"/>
      <c r="F7620"/>
      <c r="G7620"/>
      <c r="H7620"/>
      <c r="I7620" s="8"/>
      <c r="J7620" s="425"/>
      <c r="K7620"/>
      <c r="L7620"/>
      <c r="M7620"/>
      <c r="N7620"/>
      <c r="O7620"/>
      <c r="P7620"/>
      <c r="Q7620"/>
      <c r="R7620"/>
      <c r="S7620"/>
      <c r="T7620"/>
      <c r="U7620"/>
    </row>
    <row r="7621" spans="1:21" ht="15.75" customHeight="1">
      <c r="A7621"/>
      <c r="B7621"/>
      <c r="C7621"/>
      <c r="D7621"/>
      <c r="E7621"/>
      <c r="F7621"/>
      <c r="G7621"/>
      <c r="H7621"/>
      <c r="I7621" s="8"/>
      <c r="J7621" s="425"/>
      <c r="K7621"/>
      <c r="L7621"/>
      <c r="M7621"/>
      <c r="N7621"/>
      <c r="O7621"/>
      <c r="P7621"/>
      <c r="Q7621"/>
      <c r="R7621"/>
      <c r="S7621"/>
      <c r="T7621"/>
      <c r="U7621"/>
    </row>
    <row r="7622" spans="1:21" ht="15.75" customHeight="1">
      <c r="A7622"/>
      <c r="B7622"/>
      <c r="C7622"/>
      <c r="D7622"/>
      <c r="E7622"/>
      <c r="F7622"/>
      <c r="G7622"/>
      <c r="H7622"/>
      <c r="I7622" s="8"/>
      <c r="J7622" s="425"/>
      <c r="K7622"/>
      <c r="L7622"/>
      <c r="M7622"/>
      <c r="N7622"/>
      <c r="O7622"/>
      <c r="P7622"/>
      <c r="Q7622"/>
      <c r="R7622"/>
      <c r="S7622"/>
      <c r="T7622"/>
      <c r="U7622"/>
    </row>
    <row r="7623" spans="1:21" ht="15.75" customHeight="1">
      <c r="A7623"/>
      <c r="B7623"/>
      <c r="C7623"/>
      <c r="D7623"/>
      <c r="E7623"/>
      <c r="F7623"/>
      <c r="G7623"/>
      <c r="H7623"/>
      <c r="I7623" s="8"/>
      <c r="J7623" s="425"/>
      <c r="K7623"/>
      <c r="L7623"/>
      <c r="M7623"/>
      <c r="N7623"/>
      <c r="O7623"/>
      <c r="P7623"/>
      <c r="Q7623"/>
      <c r="R7623"/>
      <c r="S7623"/>
      <c r="T7623"/>
      <c r="U7623"/>
    </row>
    <row r="7624" spans="1:21" ht="15.75" customHeight="1">
      <c r="A7624"/>
      <c r="B7624"/>
      <c r="C7624"/>
      <c r="D7624"/>
      <c r="E7624"/>
      <c r="F7624"/>
      <c r="G7624"/>
      <c r="H7624"/>
      <c r="I7624" s="8"/>
      <c r="J7624" s="425"/>
      <c r="K7624"/>
      <c r="L7624"/>
      <c r="M7624"/>
      <c r="N7624"/>
      <c r="O7624"/>
      <c r="P7624"/>
      <c r="Q7624"/>
      <c r="R7624"/>
      <c r="S7624"/>
      <c r="T7624"/>
      <c r="U7624"/>
    </row>
    <row r="7625" spans="1:21" ht="15.75" customHeight="1">
      <c r="A7625"/>
      <c r="B7625"/>
      <c r="C7625"/>
      <c r="D7625"/>
      <c r="E7625"/>
      <c r="F7625"/>
      <c r="G7625"/>
      <c r="H7625"/>
      <c r="I7625" s="8"/>
      <c r="J7625" s="425"/>
      <c r="K7625"/>
      <c r="L7625"/>
      <c r="M7625"/>
      <c r="N7625"/>
      <c r="O7625"/>
      <c r="P7625"/>
      <c r="Q7625"/>
      <c r="R7625"/>
      <c r="S7625"/>
      <c r="T7625"/>
      <c r="U7625"/>
    </row>
    <row r="7626" spans="1:21" ht="15.75" customHeight="1">
      <c r="A7626"/>
      <c r="B7626"/>
      <c r="C7626"/>
      <c r="D7626"/>
      <c r="E7626"/>
      <c r="F7626"/>
      <c r="G7626"/>
      <c r="H7626"/>
      <c r="I7626" s="8"/>
      <c r="J7626" s="425"/>
      <c r="K7626"/>
      <c r="L7626"/>
      <c r="M7626"/>
      <c r="N7626"/>
      <c r="O7626"/>
      <c r="P7626"/>
      <c r="Q7626"/>
      <c r="R7626"/>
      <c r="S7626"/>
      <c r="T7626"/>
      <c r="U7626"/>
    </row>
    <row r="7627" spans="1:21" ht="15.75" customHeight="1">
      <c r="A7627"/>
      <c r="B7627"/>
      <c r="C7627"/>
      <c r="D7627"/>
      <c r="E7627"/>
      <c r="F7627"/>
      <c r="G7627"/>
      <c r="H7627"/>
      <c r="I7627" s="8"/>
      <c r="J7627" s="425"/>
      <c r="K7627"/>
      <c r="L7627"/>
      <c r="M7627"/>
      <c r="N7627"/>
      <c r="O7627"/>
      <c r="P7627"/>
      <c r="Q7627"/>
      <c r="R7627"/>
      <c r="S7627"/>
      <c r="T7627"/>
      <c r="U7627"/>
    </row>
    <row r="7628" spans="1:21" ht="15.75" customHeight="1">
      <c r="A7628"/>
      <c r="B7628"/>
      <c r="C7628"/>
      <c r="D7628"/>
      <c r="E7628"/>
      <c r="F7628"/>
      <c r="G7628"/>
      <c r="H7628"/>
      <c r="I7628" s="8"/>
      <c r="J7628" s="425"/>
      <c r="K7628"/>
      <c r="L7628"/>
      <c r="M7628"/>
      <c r="N7628"/>
      <c r="O7628"/>
      <c r="P7628"/>
      <c r="Q7628"/>
      <c r="R7628"/>
      <c r="S7628"/>
      <c r="T7628"/>
      <c r="U7628"/>
    </row>
    <row r="7629" spans="1:21" ht="15.75" customHeight="1">
      <c r="A7629"/>
      <c r="B7629"/>
      <c r="C7629"/>
      <c r="D7629"/>
      <c r="E7629"/>
      <c r="F7629"/>
      <c r="G7629"/>
      <c r="H7629"/>
      <c r="I7629" s="8"/>
      <c r="J7629" s="425"/>
      <c r="K7629"/>
      <c r="L7629"/>
      <c r="M7629"/>
      <c r="N7629"/>
      <c r="O7629"/>
      <c r="P7629"/>
      <c r="Q7629"/>
      <c r="R7629"/>
      <c r="S7629"/>
      <c r="T7629"/>
      <c r="U7629"/>
    </row>
    <row r="7630" spans="1:21" ht="15.75" customHeight="1">
      <c r="A7630"/>
      <c r="B7630"/>
      <c r="C7630"/>
      <c r="D7630"/>
      <c r="E7630"/>
      <c r="F7630"/>
      <c r="G7630"/>
      <c r="H7630"/>
      <c r="I7630" s="8"/>
      <c r="J7630" s="425"/>
      <c r="K7630"/>
      <c r="L7630"/>
      <c r="M7630"/>
      <c r="N7630"/>
      <c r="O7630"/>
      <c r="P7630"/>
      <c r="Q7630"/>
      <c r="R7630"/>
      <c r="S7630"/>
      <c r="T7630"/>
      <c r="U7630"/>
    </row>
    <row r="7631" spans="1:21" ht="15.75" customHeight="1">
      <c r="A7631"/>
      <c r="B7631"/>
      <c r="C7631"/>
      <c r="D7631"/>
      <c r="E7631"/>
      <c r="F7631"/>
      <c r="G7631"/>
      <c r="H7631"/>
      <c r="I7631" s="8"/>
      <c r="J7631" s="425"/>
      <c r="K7631"/>
      <c r="L7631"/>
      <c r="M7631"/>
      <c r="N7631"/>
      <c r="O7631"/>
      <c r="P7631"/>
      <c r="Q7631"/>
      <c r="R7631"/>
      <c r="S7631"/>
      <c r="T7631"/>
      <c r="U7631"/>
    </row>
    <row r="7632" spans="1:21" ht="15.75" customHeight="1">
      <c r="A7632"/>
      <c r="B7632"/>
      <c r="C7632"/>
      <c r="D7632"/>
      <c r="E7632"/>
      <c r="F7632"/>
      <c r="G7632"/>
      <c r="H7632"/>
      <c r="I7632" s="8"/>
      <c r="J7632" s="425"/>
      <c r="K7632"/>
      <c r="L7632"/>
      <c r="M7632"/>
      <c r="N7632"/>
      <c r="O7632"/>
      <c r="P7632"/>
      <c r="Q7632"/>
      <c r="R7632"/>
      <c r="S7632"/>
      <c r="T7632"/>
      <c r="U7632"/>
    </row>
    <row r="7633" spans="1:21" ht="15.75" customHeight="1">
      <c r="A7633"/>
      <c r="B7633"/>
      <c r="C7633"/>
      <c r="D7633"/>
      <c r="E7633"/>
      <c r="F7633"/>
      <c r="G7633"/>
      <c r="H7633"/>
      <c r="I7633" s="8"/>
      <c r="J7633" s="425"/>
      <c r="K7633"/>
      <c r="L7633"/>
      <c r="M7633"/>
      <c r="N7633"/>
      <c r="O7633"/>
      <c r="P7633"/>
      <c r="Q7633"/>
      <c r="R7633"/>
      <c r="S7633"/>
      <c r="T7633"/>
      <c r="U7633"/>
    </row>
    <row r="7634" spans="1:21" ht="15.75" customHeight="1">
      <c r="A7634"/>
      <c r="B7634"/>
      <c r="C7634"/>
      <c r="D7634"/>
      <c r="E7634"/>
      <c r="F7634"/>
      <c r="G7634"/>
      <c r="H7634"/>
      <c r="I7634" s="8"/>
      <c r="J7634" s="425"/>
      <c r="K7634"/>
      <c r="L7634"/>
      <c r="M7634"/>
      <c r="N7634"/>
      <c r="O7634"/>
      <c r="P7634"/>
      <c r="Q7634"/>
      <c r="R7634"/>
      <c r="S7634"/>
      <c r="T7634"/>
      <c r="U7634"/>
    </row>
    <row r="7635" spans="1:21" ht="15.75" customHeight="1">
      <c r="A7635"/>
      <c r="B7635"/>
      <c r="C7635"/>
      <c r="D7635"/>
      <c r="E7635"/>
      <c r="F7635"/>
      <c r="G7635"/>
      <c r="H7635"/>
      <c r="I7635" s="8"/>
      <c r="J7635" s="425"/>
      <c r="K7635"/>
      <c r="L7635"/>
      <c r="M7635"/>
      <c r="N7635"/>
      <c r="O7635"/>
      <c r="P7635"/>
      <c r="Q7635"/>
      <c r="R7635"/>
      <c r="S7635"/>
      <c r="T7635"/>
      <c r="U7635"/>
    </row>
    <row r="7636" spans="1:21" ht="15.75" customHeight="1">
      <c r="A7636"/>
      <c r="B7636"/>
      <c r="C7636"/>
      <c r="D7636"/>
      <c r="E7636"/>
      <c r="F7636"/>
      <c r="G7636"/>
      <c r="H7636"/>
      <c r="I7636" s="8"/>
      <c r="J7636" s="425"/>
      <c r="K7636"/>
      <c r="L7636"/>
      <c r="M7636"/>
      <c r="N7636"/>
      <c r="O7636"/>
      <c r="P7636"/>
      <c r="Q7636"/>
      <c r="R7636"/>
      <c r="S7636"/>
      <c r="T7636"/>
      <c r="U7636"/>
    </row>
    <row r="7637" spans="1:21" ht="15.75" customHeight="1">
      <c r="A7637"/>
      <c r="B7637"/>
      <c r="C7637"/>
      <c r="D7637"/>
      <c r="E7637"/>
      <c r="F7637"/>
      <c r="G7637"/>
      <c r="H7637"/>
      <c r="I7637" s="8"/>
      <c r="J7637" s="425"/>
      <c r="K7637"/>
      <c r="L7637"/>
      <c r="M7637"/>
      <c r="N7637"/>
      <c r="O7637"/>
      <c r="P7637"/>
      <c r="Q7637"/>
      <c r="R7637"/>
      <c r="S7637"/>
      <c r="T7637"/>
      <c r="U7637"/>
    </row>
    <row r="7638" spans="1:21" ht="15.75" customHeight="1">
      <c r="A7638"/>
      <c r="B7638"/>
      <c r="C7638"/>
      <c r="D7638"/>
      <c r="E7638"/>
      <c r="F7638"/>
      <c r="G7638"/>
      <c r="H7638"/>
      <c r="I7638" s="8"/>
      <c r="J7638" s="425"/>
      <c r="K7638"/>
      <c r="L7638"/>
      <c r="M7638"/>
      <c r="N7638"/>
      <c r="O7638"/>
      <c r="P7638"/>
      <c r="Q7638"/>
      <c r="R7638"/>
      <c r="S7638"/>
      <c r="T7638"/>
      <c r="U7638"/>
    </row>
    <row r="7639" spans="1:21" ht="15.75" customHeight="1">
      <c r="A7639"/>
      <c r="B7639"/>
      <c r="C7639"/>
      <c r="D7639"/>
      <c r="E7639"/>
      <c r="F7639"/>
      <c r="G7639"/>
      <c r="H7639"/>
      <c r="I7639" s="8"/>
      <c r="J7639" s="425"/>
      <c r="K7639"/>
      <c r="L7639"/>
      <c r="M7639"/>
      <c r="N7639"/>
      <c r="O7639"/>
      <c r="P7639"/>
      <c r="Q7639"/>
      <c r="R7639"/>
      <c r="S7639"/>
      <c r="T7639"/>
      <c r="U7639"/>
    </row>
    <row r="7640" spans="1:21" ht="15.75" customHeight="1">
      <c r="A7640"/>
      <c r="B7640"/>
      <c r="C7640"/>
      <c r="D7640"/>
      <c r="E7640"/>
      <c r="F7640"/>
      <c r="G7640"/>
      <c r="H7640"/>
      <c r="I7640" s="8"/>
      <c r="J7640" s="425"/>
      <c r="K7640"/>
      <c r="L7640"/>
      <c r="M7640"/>
      <c r="N7640"/>
      <c r="O7640"/>
      <c r="P7640"/>
      <c r="Q7640"/>
      <c r="R7640"/>
      <c r="S7640"/>
      <c r="T7640"/>
      <c r="U7640"/>
    </row>
    <row r="7641" spans="1:21" ht="15.75" customHeight="1">
      <c r="A7641"/>
      <c r="B7641"/>
      <c r="C7641"/>
      <c r="D7641"/>
      <c r="E7641"/>
      <c r="F7641"/>
      <c r="G7641"/>
      <c r="H7641"/>
      <c r="I7641" s="8"/>
      <c r="J7641" s="425"/>
      <c r="K7641"/>
      <c r="L7641"/>
      <c r="M7641"/>
      <c r="N7641"/>
      <c r="O7641"/>
      <c r="P7641"/>
      <c r="Q7641"/>
      <c r="R7641"/>
      <c r="S7641"/>
      <c r="T7641"/>
      <c r="U7641"/>
    </row>
    <row r="7642" spans="1:21" ht="15.75" customHeight="1">
      <c r="A7642"/>
      <c r="B7642"/>
      <c r="C7642"/>
      <c r="D7642"/>
      <c r="E7642"/>
      <c r="F7642"/>
      <c r="G7642"/>
      <c r="H7642"/>
      <c r="I7642" s="8"/>
      <c r="J7642" s="425"/>
      <c r="K7642"/>
      <c r="L7642"/>
      <c r="M7642"/>
      <c r="N7642"/>
      <c r="O7642"/>
      <c r="P7642"/>
      <c r="Q7642"/>
      <c r="R7642"/>
      <c r="S7642"/>
      <c r="T7642"/>
      <c r="U7642"/>
    </row>
    <row r="7643" spans="1:21" ht="15.75" customHeight="1">
      <c r="A7643"/>
      <c r="B7643"/>
      <c r="C7643"/>
      <c r="D7643"/>
      <c r="E7643"/>
      <c r="F7643"/>
      <c r="G7643"/>
      <c r="H7643"/>
      <c r="I7643" s="8"/>
      <c r="J7643" s="425"/>
      <c r="K7643"/>
      <c r="L7643"/>
      <c r="M7643"/>
      <c r="N7643"/>
      <c r="O7643"/>
      <c r="P7643"/>
      <c r="Q7643"/>
      <c r="R7643"/>
      <c r="S7643"/>
      <c r="T7643"/>
      <c r="U7643"/>
    </row>
    <row r="7644" spans="1:21" ht="15.75" customHeight="1">
      <c r="A7644"/>
      <c r="B7644"/>
      <c r="C7644"/>
      <c r="D7644"/>
      <c r="E7644"/>
      <c r="F7644"/>
      <c r="G7644"/>
      <c r="H7644"/>
      <c r="I7644" s="8"/>
      <c r="J7644" s="425"/>
      <c r="K7644"/>
      <c r="L7644"/>
      <c r="M7644"/>
      <c r="N7644"/>
      <c r="O7644"/>
      <c r="P7644"/>
      <c r="Q7644"/>
      <c r="R7644"/>
      <c r="S7644"/>
      <c r="T7644"/>
      <c r="U7644"/>
    </row>
    <row r="7645" spans="1:21" ht="15.75" customHeight="1">
      <c r="A7645"/>
      <c r="B7645"/>
      <c r="C7645"/>
      <c r="D7645"/>
      <c r="E7645"/>
      <c r="F7645"/>
      <c r="G7645"/>
      <c r="H7645"/>
      <c r="I7645" s="8"/>
      <c r="J7645" s="425"/>
      <c r="K7645"/>
      <c r="L7645"/>
      <c r="M7645"/>
      <c r="N7645"/>
      <c r="O7645"/>
      <c r="P7645"/>
      <c r="Q7645"/>
      <c r="R7645"/>
      <c r="S7645"/>
      <c r="T7645"/>
      <c r="U7645"/>
    </row>
    <row r="7646" spans="1:21" ht="15.75" customHeight="1">
      <c r="A7646"/>
      <c r="B7646"/>
      <c r="C7646"/>
      <c r="D7646"/>
      <c r="E7646"/>
      <c r="F7646"/>
      <c r="G7646"/>
      <c r="H7646"/>
      <c r="I7646" s="8"/>
      <c r="J7646" s="425"/>
      <c r="K7646"/>
      <c r="L7646"/>
      <c r="M7646"/>
      <c r="N7646"/>
      <c r="O7646"/>
      <c r="P7646"/>
      <c r="Q7646"/>
      <c r="R7646"/>
      <c r="S7646"/>
      <c r="T7646"/>
      <c r="U7646"/>
    </row>
    <row r="7647" spans="1:21" ht="15.75" customHeight="1">
      <c r="A7647"/>
      <c r="B7647"/>
      <c r="C7647"/>
      <c r="D7647"/>
      <c r="E7647"/>
      <c r="F7647"/>
      <c r="G7647"/>
      <c r="H7647"/>
      <c r="I7647" s="8"/>
      <c r="J7647" s="425"/>
      <c r="K7647"/>
      <c r="L7647"/>
      <c r="M7647"/>
      <c r="N7647"/>
      <c r="O7647"/>
      <c r="P7647"/>
      <c r="Q7647"/>
      <c r="R7647"/>
      <c r="S7647"/>
      <c r="T7647"/>
      <c r="U7647"/>
    </row>
    <row r="7648" spans="1:21" ht="15.75" customHeight="1">
      <c r="A7648"/>
      <c r="B7648"/>
      <c r="C7648"/>
      <c r="D7648"/>
      <c r="E7648"/>
      <c r="F7648"/>
      <c r="G7648"/>
      <c r="H7648"/>
      <c r="I7648" s="8"/>
      <c r="J7648" s="425"/>
      <c r="K7648"/>
      <c r="L7648"/>
      <c r="M7648"/>
      <c r="N7648"/>
      <c r="O7648"/>
      <c r="P7648"/>
      <c r="Q7648"/>
      <c r="R7648"/>
      <c r="S7648"/>
      <c r="T7648"/>
      <c r="U7648"/>
    </row>
    <row r="7649" spans="1:21" ht="15.75" customHeight="1">
      <c r="A7649"/>
      <c r="B7649"/>
      <c r="C7649"/>
      <c r="D7649"/>
      <c r="E7649"/>
      <c r="F7649"/>
      <c r="G7649"/>
      <c r="H7649"/>
      <c r="I7649" s="8"/>
      <c r="J7649" s="425"/>
      <c r="K7649"/>
      <c r="L7649"/>
      <c r="M7649"/>
      <c r="N7649"/>
      <c r="O7649"/>
      <c r="P7649"/>
      <c r="Q7649"/>
      <c r="R7649"/>
      <c r="S7649"/>
      <c r="T7649"/>
      <c r="U7649"/>
    </row>
    <row r="7650" spans="1:21" ht="15.75" customHeight="1">
      <c r="A7650"/>
      <c r="B7650"/>
      <c r="C7650"/>
      <c r="D7650"/>
      <c r="E7650"/>
      <c r="F7650"/>
      <c r="G7650"/>
      <c r="H7650"/>
      <c r="I7650" s="8"/>
      <c r="J7650" s="425"/>
      <c r="K7650"/>
      <c r="L7650"/>
      <c r="M7650"/>
      <c r="N7650"/>
      <c r="O7650"/>
      <c r="P7650"/>
      <c r="Q7650"/>
      <c r="R7650"/>
      <c r="S7650"/>
      <c r="T7650"/>
      <c r="U7650"/>
    </row>
    <row r="7651" spans="1:21" ht="15.75" customHeight="1">
      <c r="A7651"/>
      <c r="B7651"/>
      <c r="C7651"/>
      <c r="D7651"/>
      <c r="E7651"/>
      <c r="F7651"/>
      <c r="G7651"/>
      <c r="H7651"/>
      <c r="I7651" s="8"/>
      <c r="J7651" s="425"/>
      <c r="K7651"/>
      <c r="L7651"/>
      <c r="M7651"/>
      <c r="N7651"/>
      <c r="O7651"/>
      <c r="P7651"/>
      <c r="Q7651"/>
      <c r="R7651"/>
      <c r="S7651"/>
      <c r="T7651"/>
      <c r="U7651"/>
    </row>
    <row r="7652" spans="1:21" ht="15.75" customHeight="1">
      <c r="A7652"/>
      <c r="B7652"/>
      <c r="C7652"/>
      <c r="D7652"/>
      <c r="E7652"/>
      <c r="F7652"/>
      <c r="G7652"/>
      <c r="H7652"/>
      <c r="I7652" s="8"/>
      <c r="J7652" s="425"/>
      <c r="K7652"/>
      <c r="L7652"/>
      <c r="M7652"/>
      <c r="N7652"/>
      <c r="O7652"/>
      <c r="P7652"/>
      <c r="Q7652"/>
      <c r="R7652"/>
      <c r="S7652"/>
      <c r="T7652"/>
      <c r="U7652"/>
    </row>
    <row r="7653" spans="1:21" ht="15.75" customHeight="1">
      <c r="A7653"/>
      <c r="B7653"/>
      <c r="C7653"/>
      <c r="D7653"/>
      <c r="E7653"/>
      <c r="F7653"/>
      <c r="G7653"/>
      <c r="H7653"/>
      <c r="I7653" s="8"/>
      <c r="J7653" s="425"/>
      <c r="K7653"/>
      <c r="L7653"/>
      <c r="M7653"/>
      <c r="N7653"/>
      <c r="O7653"/>
      <c r="P7653"/>
      <c r="Q7653"/>
      <c r="R7653"/>
      <c r="S7653"/>
      <c r="T7653"/>
      <c r="U7653"/>
    </row>
    <row r="7654" spans="1:21" ht="15.75" customHeight="1">
      <c r="A7654"/>
      <c r="B7654"/>
      <c r="C7654"/>
      <c r="D7654"/>
      <c r="E7654"/>
      <c r="F7654"/>
      <c r="G7654"/>
      <c r="H7654"/>
      <c r="I7654" s="8"/>
      <c r="J7654" s="425"/>
      <c r="K7654"/>
      <c r="L7654"/>
      <c r="M7654"/>
      <c r="N7654"/>
      <c r="O7654"/>
      <c r="P7654"/>
      <c r="Q7654"/>
      <c r="R7654"/>
      <c r="S7654"/>
      <c r="T7654"/>
      <c r="U7654"/>
    </row>
    <row r="7655" spans="1:21" ht="15.75" customHeight="1">
      <c r="A7655"/>
      <c r="B7655"/>
      <c r="C7655"/>
      <c r="D7655"/>
      <c r="E7655"/>
      <c r="F7655"/>
      <c r="G7655"/>
      <c r="H7655"/>
      <c r="I7655" s="8"/>
      <c r="J7655" s="425"/>
      <c r="K7655"/>
      <c r="L7655"/>
      <c r="M7655"/>
      <c r="N7655"/>
      <c r="O7655"/>
      <c r="P7655"/>
      <c r="Q7655"/>
      <c r="R7655"/>
      <c r="S7655"/>
      <c r="T7655"/>
      <c r="U7655"/>
    </row>
    <row r="7656" spans="1:21" ht="15.75" customHeight="1">
      <c r="A7656"/>
      <c r="B7656"/>
      <c r="C7656"/>
      <c r="D7656"/>
      <c r="E7656"/>
      <c r="F7656"/>
      <c r="G7656"/>
      <c r="H7656"/>
      <c r="I7656" s="8"/>
      <c r="J7656" s="425"/>
      <c r="K7656"/>
      <c r="L7656"/>
      <c r="M7656"/>
      <c r="N7656"/>
      <c r="O7656"/>
      <c r="P7656"/>
      <c r="Q7656"/>
      <c r="R7656"/>
      <c r="S7656"/>
      <c r="T7656"/>
      <c r="U7656"/>
    </row>
    <row r="7657" spans="1:21" ht="15.75" customHeight="1">
      <c r="A7657"/>
      <c r="B7657"/>
      <c r="C7657"/>
      <c r="D7657"/>
      <c r="E7657"/>
      <c r="F7657"/>
      <c r="G7657"/>
      <c r="H7657"/>
      <c r="I7657" s="8"/>
      <c r="J7657" s="425"/>
      <c r="K7657"/>
      <c r="L7657"/>
      <c r="M7657"/>
      <c r="N7657"/>
      <c r="O7657"/>
      <c r="P7657"/>
      <c r="Q7657"/>
      <c r="R7657"/>
      <c r="S7657"/>
      <c r="T7657"/>
      <c r="U7657"/>
    </row>
    <row r="7658" spans="1:21" ht="15.75" customHeight="1">
      <c r="A7658"/>
      <c r="B7658"/>
      <c r="C7658"/>
      <c r="D7658"/>
      <c r="E7658"/>
      <c r="F7658"/>
      <c r="G7658"/>
      <c r="H7658"/>
      <c r="I7658" s="8"/>
      <c r="J7658" s="425"/>
      <c r="K7658"/>
      <c r="L7658"/>
      <c r="M7658"/>
      <c r="N7658"/>
      <c r="O7658"/>
      <c r="P7658"/>
      <c r="Q7658"/>
      <c r="R7658"/>
      <c r="S7658"/>
      <c r="T7658"/>
      <c r="U7658"/>
    </row>
    <row r="7659" spans="1:21" ht="15.75" customHeight="1">
      <c r="A7659"/>
      <c r="B7659"/>
      <c r="C7659"/>
      <c r="D7659"/>
      <c r="E7659"/>
      <c r="F7659"/>
      <c r="G7659"/>
      <c r="H7659"/>
      <c r="I7659" s="8"/>
      <c r="J7659" s="425"/>
      <c r="K7659"/>
      <c r="L7659"/>
      <c r="M7659"/>
      <c r="N7659"/>
      <c r="O7659"/>
      <c r="P7659"/>
      <c r="Q7659"/>
      <c r="R7659"/>
      <c r="S7659"/>
      <c r="T7659"/>
      <c r="U7659"/>
    </row>
    <row r="7660" spans="1:21" ht="15.75" customHeight="1">
      <c r="A7660"/>
      <c r="B7660"/>
      <c r="C7660"/>
      <c r="D7660"/>
      <c r="E7660"/>
      <c r="F7660"/>
      <c r="G7660"/>
      <c r="H7660"/>
      <c r="I7660" s="8"/>
      <c r="J7660" s="425"/>
      <c r="K7660"/>
      <c r="L7660"/>
      <c r="M7660"/>
      <c r="N7660"/>
      <c r="O7660"/>
      <c r="P7660"/>
      <c r="Q7660"/>
      <c r="R7660"/>
      <c r="S7660"/>
      <c r="T7660"/>
      <c r="U7660"/>
    </row>
    <row r="7661" spans="1:21" ht="15.75" customHeight="1">
      <c r="A7661"/>
      <c r="B7661"/>
      <c r="C7661"/>
      <c r="D7661"/>
      <c r="E7661"/>
      <c r="F7661"/>
      <c r="G7661"/>
      <c r="H7661"/>
      <c r="I7661" s="8"/>
      <c r="J7661" s="425"/>
      <c r="K7661"/>
      <c r="L7661"/>
      <c r="M7661"/>
      <c r="N7661"/>
      <c r="O7661"/>
      <c r="P7661"/>
      <c r="Q7661"/>
      <c r="R7661"/>
      <c r="S7661"/>
      <c r="T7661"/>
      <c r="U7661"/>
    </row>
    <row r="7662" spans="1:21" ht="15.75" customHeight="1">
      <c r="A7662"/>
      <c r="B7662"/>
      <c r="C7662"/>
      <c r="D7662"/>
      <c r="E7662"/>
      <c r="F7662"/>
      <c r="G7662"/>
      <c r="H7662"/>
      <c r="I7662" s="8"/>
      <c r="J7662" s="425"/>
      <c r="K7662"/>
      <c r="L7662"/>
      <c r="M7662"/>
      <c r="N7662"/>
      <c r="O7662"/>
      <c r="P7662"/>
      <c r="Q7662"/>
      <c r="R7662"/>
      <c r="S7662"/>
      <c r="T7662"/>
      <c r="U7662"/>
    </row>
    <row r="7663" spans="1:21" ht="15.75" customHeight="1">
      <c r="A7663"/>
      <c r="B7663"/>
      <c r="C7663"/>
      <c r="D7663"/>
      <c r="E7663"/>
      <c r="F7663"/>
      <c r="G7663"/>
      <c r="H7663"/>
      <c r="I7663" s="8"/>
      <c r="J7663" s="425"/>
      <c r="K7663"/>
      <c r="L7663"/>
      <c r="M7663"/>
      <c r="N7663"/>
      <c r="O7663"/>
      <c r="P7663"/>
      <c r="Q7663"/>
      <c r="R7663"/>
      <c r="S7663"/>
      <c r="T7663"/>
      <c r="U7663"/>
    </row>
    <row r="7664" spans="1:21" ht="15.75" customHeight="1">
      <c r="A7664"/>
      <c r="B7664"/>
      <c r="C7664"/>
      <c r="D7664"/>
      <c r="E7664"/>
      <c r="F7664"/>
      <c r="G7664"/>
      <c r="H7664"/>
      <c r="I7664" s="8"/>
      <c r="J7664" s="425"/>
      <c r="K7664"/>
      <c r="L7664"/>
      <c r="M7664"/>
      <c r="N7664"/>
      <c r="O7664"/>
      <c r="P7664"/>
      <c r="Q7664"/>
      <c r="R7664"/>
      <c r="S7664"/>
      <c r="T7664"/>
      <c r="U7664"/>
    </row>
    <row r="7665" spans="1:21" ht="15.75" customHeight="1">
      <c r="A7665"/>
      <c r="B7665"/>
      <c r="C7665"/>
      <c r="D7665"/>
      <c r="E7665"/>
      <c r="F7665"/>
      <c r="G7665"/>
      <c r="H7665"/>
      <c r="I7665" s="8"/>
      <c r="J7665" s="425"/>
      <c r="K7665"/>
      <c r="L7665"/>
      <c r="M7665"/>
      <c r="N7665"/>
      <c r="O7665"/>
      <c r="P7665"/>
      <c r="Q7665"/>
      <c r="R7665"/>
      <c r="S7665"/>
      <c r="T7665"/>
      <c r="U7665"/>
    </row>
    <row r="7666" spans="1:21" ht="15.75" customHeight="1">
      <c r="A7666"/>
      <c r="B7666"/>
      <c r="C7666"/>
      <c r="D7666"/>
      <c r="E7666"/>
      <c r="F7666"/>
      <c r="G7666"/>
      <c r="H7666"/>
      <c r="I7666" s="8"/>
      <c r="J7666" s="425"/>
      <c r="K7666"/>
      <c r="L7666"/>
      <c r="M7666"/>
      <c r="N7666"/>
      <c r="O7666"/>
      <c r="P7666"/>
      <c r="Q7666"/>
      <c r="R7666"/>
      <c r="S7666"/>
      <c r="T7666"/>
      <c r="U7666"/>
    </row>
    <row r="7667" spans="1:21" ht="15.75" customHeight="1">
      <c r="A7667"/>
      <c r="B7667"/>
      <c r="C7667"/>
      <c r="D7667"/>
      <c r="E7667"/>
      <c r="F7667"/>
      <c r="G7667"/>
      <c r="H7667"/>
      <c r="I7667" s="8"/>
      <c r="J7667" s="425"/>
      <c r="K7667"/>
      <c r="L7667"/>
      <c r="M7667"/>
      <c r="N7667"/>
      <c r="O7667"/>
      <c r="P7667"/>
      <c r="Q7667"/>
      <c r="R7667"/>
      <c r="S7667"/>
      <c r="T7667"/>
      <c r="U7667"/>
    </row>
    <row r="7668" spans="1:21" ht="15.75" customHeight="1">
      <c r="A7668"/>
      <c r="B7668"/>
      <c r="C7668"/>
      <c r="D7668"/>
      <c r="E7668"/>
      <c r="F7668"/>
      <c r="G7668"/>
      <c r="H7668"/>
      <c r="I7668" s="8"/>
      <c r="J7668" s="425"/>
      <c r="K7668"/>
      <c r="L7668"/>
      <c r="M7668"/>
      <c r="N7668"/>
      <c r="O7668"/>
      <c r="P7668"/>
      <c r="Q7668"/>
      <c r="R7668"/>
      <c r="S7668"/>
      <c r="T7668"/>
      <c r="U7668"/>
    </row>
    <row r="7669" spans="1:21" ht="15.75" customHeight="1">
      <c r="A7669"/>
      <c r="B7669"/>
      <c r="C7669"/>
      <c r="D7669"/>
      <c r="E7669"/>
      <c r="F7669"/>
      <c r="G7669"/>
      <c r="H7669"/>
      <c r="I7669" s="8"/>
      <c r="J7669" s="425"/>
      <c r="K7669"/>
      <c r="L7669"/>
      <c r="M7669"/>
      <c r="N7669"/>
      <c r="O7669"/>
      <c r="P7669"/>
      <c r="Q7669"/>
      <c r="R7669"/>
      <c r="S7669"/>
      <c r="T7669"/>
      <c r="U7669"/>
    </row>
    <row r="7670" spans="1:21" ht="15.75" customHeight="1">
      <c r="A7670"/>
      <c r="B7670"/>
      <c r="C7670"/>
      <c r="D7670"/>
      <c r="E7670"/>
      <c r="F7670"/>
      <c r="G7670"/>
      <c r="H7670"/>
      <c r="I7670" s="8"/>
      <c r="J7670" s="425"/>
      <c r="K7670"/>
      <c r="L7670"/>
      <c r="M7670"/>
      <c r="N7670"/>
      <c r="O7670"/>
      <c r="P7670"/>
      <c r="Q7670"/>
      <c r="R7670"/>
      <c r="S7670"/>
      <c r="T7670"/>
      <c r="U7670"/>
    </row>
    <row r="7671" spans="1:21" ht="15.75" customHeight="1">
      <c r="A7671"/>
      <c r="B7671"/>
      <c r="C7671"/>
      <c r="D7671"/>
      <c r="E7671"/>
      <c r="F7671"/>
      <c r="G7671"/>
      <c r="H7671"/>
      <c r="I7671" s="8"/>
      <c r="J7671" s="425"/>
      <c r="K7671"/>
      <c r="L7671"/>
      <c r="M7671"/>
      <c r="N7671"/>
      <c r="O7671"/>
      <c r="P7671"/>
      <c r="Q7671"/>
      <c r="R7671"/>
      <c r="S7671"/>
      <c r="T7671"/>
      <c r="U7671"/>
    </row>
    <row r="7672" spans="1:21" ht="15.75" customHeight="1">
      <c r="A7672"/>
      <c r="B7672"/>
      <c r="C7672"/>
      <c r="D7672"/>
      <c r="E7672"/>
      <c r="F7672"/>
      <c r="G7672"/>
      <c r="H7672"/>
      <c r="I7672" s="8"/>
      <c r="J7672" s="425"/>
      <c r="K7672"/>
      <c r="L7672"/>
      <c r="M7672"/>
      <c r="N7672"/>
      <c r="O7672"/>
      <c r="P7672"/>
      <c r="Q7672"/>
      <c r="R7672"/>
      <c r="S7672"/>
      <c r="T7672"/>
      <c r="U7672"/>
    </row>
    <row r="7673" spans="1:21" ht="15.75" customHeight="1">
      <c r="A7673"/>
      <c r="B7673"/>
      <c r="C7673"/>
      <c r="D7673"/>
      <c r="E7673"/>
      <c r="F7673"/>
      <c r="G7673"/>
      <c r="H7673"/>
      <c r="I7673" s="8"/>
      <c r="J7673" s="425"/>
      <c r="K7673"/>
      <c r="L7673"/>
      <c r="M7673"/>
      <c r="N7673"/>
      <c r="O7673"/>
      <c r="P7673"/>
      <c r="Q7673"/>
      <c r="R7673"/>
      <c r="S7673"/>
      <c r="T7673"/>
      <c r="U7673"/>
    </row>
    <row r="7674" spans="1:21" ht="15.75" customHeight="1">
      <c r="A7674"/>
      <c r="B7674"/>
      <c r="C7674"/>
      <c r="D7674"/>
      <c r="E7674"/>
      <c r="F7674"/>
      <c r="G7674"/>
      <c r="H7674"/>
      <c r="I7674" s="8"/>
      <c r="J7674" s="425"/>
      <c r="K7674"/>
      <c r="L7674"/>
      <c r="M7674"/>
      <c r="N7674"/>
      <c r="O7674"/>
      <c r="P7674"/>
      <c r="Q7674"/>
      <c r="R7674"/>
      <c r="S7674"/>
      <c r="T7674"/>
      <c r="U7674"/>
    </row>
    <row r="7675" spans="1:21" ht="15.75" customHeight="1">
      <c r="A7675"/>
      <c r="B7675"/>
      <c r="C7675"/>
      <c r="D7675"/>
      <c r="E7675"/>
      <c r="F7675"/>
      <c r="G7675"/>
      <c r="H7675"/>
      <c r="I7675" s="8"/>
      <c r="J7675" s="425"/>
      <c r="K7675"/>
      <c r="L7675"/>
      <c r="M7675"/>
      <c r="N7675"/>
      <c r="O7675"/>
      <c r="P7675"/>
      <c r="Q7675"/>
      <c r="R7675"/>
      <c r="S7675"/>
      <c r="T7675"/>
      <c r="U7675"/>
    </row>
    <row r="7676" spans="1:21" ht="15.75" customHeight="1">
      <c r="A7676"/>
      <c r="B7676"/>
      <c r="C7676"/>
      <c r="D7676"/>
      <c r="E7676"/>
      <c r="F7676"/>
      <c r="G7676"/>
      <c r="H7676"/>
      <c r="I7676" s="8"/>
      <c r="J7676" s="425"/>
      <c r="K7676"/>
      <c r="L7676"/>
      <c r="M7676"/>
      <c r="N7676"/>
      <c r="O7676"/>
      <c r="P7676"/>
      <c r="Q7676"/>
      <c r="R7676"/>
      <c r="S7676"/>
      <c r="T7676"/>
      <c r="U7676"/>
    </row>
    <row r="7677" spans="1:21" ht="15.75" customHeight="1">
      <c r="A7677"/>
      <c r="B7677"/>
      <c r="C7677"/>
      <c r="D7677"/>
      <c r="E7677"/>
      <c r="F7677"/>
      <c r="G7677"/>
      <c r="H7677"/>
      <c r="I7677" s="8"/>
      <c r="J7677" s="425"/>
      <c r="K7677"/>
      <c r="L7677"/>
      <c r="M7677"/>
      <c r="N7677"/>
      <c r="O7677"/>
      <c r="P7677"/>
      <c r="Q7677"/>
      <c r="R7677"/>
      <c r="S7677"/>
      <c r="T7677"/>
      <c r="U7677"/>
    </row>
    <row r="7678" spans="1:21" ht="15.75" customHeight="1">
      <c r="A7678"/>
      <c r="B7678"/>
      <c r="C7678"/>
      <c r="D7678"/>
      <c r="E7678"/>
      <c r="F7678"/>
      <c r="G7678"/>
      <c r="H7678"/>
      <c r="I7678" s="8"/>
      <c r="J7678" s="425"/>
      <c r="K7678"/>
      <c r="L7678"/>
      <c r="M7678"/>
      <c r="N7678"/>
      <c r="O7678"/>
      <c r="P7678"/>
      <c r="Q7678"/>
      <c r="R7678"/>
      <c r="S7678"/>
      <c r="T7678"/>
      <c r="U7678"/>
    </row>
    <row r="7679" spans="1:21" ht="15.75" customHeight="1">
      <c r="A7679"/>
      <c r="B7679"/>
      <c r="C7679"/>
      <c r="D7679"/>
      <c r="E7679"/>
      <c r="F7679"/>
      <c r="G7679"/>
      <c r="H7679"/>
      <c r="I7679" s="8"/>
      <c r="J7679" s="425"/>
      <c r="K7679"/>
      <c r="L7679"/>
      <c r="M7679"/>
      <c r="N7679"/>
      <c r="O7679"/>
      <c r="P7679"/>
      <c r="Q7679"/>
      <c r="R7679"/>
      <c r="S7679"/>
      <c r="T7679"/>
      <c r="U7679"/>
    </row>
    <row r="7680" spans="1:21" ht="15.75" customHeight="1">
      <c r="A7680"/>
      <c r="B7680"/>
      <c r="C7680"/>
      <c r="D7680"/>
      <c r="E7680"/>
      <c r="F7680"/>
      <c r="G7680"/>
      <c r="H7680"/>
      <c r="I7680" s="8"/>
      <c r="J7680" s="425"/>
      <c r="K7680"/>
      <c r="L7680"/>
      <c r="M7680"/>
      <c r="N7680"/>
      <c r="O7680"/>
      <c r="P7680"/>
      <c r="Q7680"/>
      <c r="R7680"/>
      <c r="S7680"/>
      <c r="T7680"/>
      <c r="U7680"/>
    </row>
    <row r="7681" spans="1:21" ht="15.75" customHeight="1">
      <c r="A7681"/>
      <c r="B7681"/>
      <c r="C7681"/>
      <c r="D7681"/>
      <c r="E7681"/>
      <c r="F7681"/>
      <c r="G7681"/>
      <c r="H7681"/>
      <c r="I7681" s="8"/>
      <c r="J7681" s="425"/>
      <c r="K7681"/>
      <c r="L7681"/>
      <c r="M7681"/>
      <c r="N7681"/>
      <c r="O7681"/>
      <c r="P7681"/>
      <c r="Q7681"/>
      <c r="R7681"/>
      <c r="S7681"/>
      <c r="T7681"/>
      <c r="U7681"/>
    </row>
    <row r="7682" spans="1:21" ht="15.75" customHeight="1">
      <c r="A7682"/>
      <c r="B7682"/>
      <c r="C7682"/>
      <c r="D7682"/>
      <c r="E7682"/>
      <c r="F7682"/>
      <c r="G7682"/>
      <c r="H7682"/>
      <c r="I7682" s="8"/>
      <c r="J7682" s="425"/>
      <c r="K7682"/>
      <c r="L7682"/>
      <c r="M7682"/>
      <c r="N7682"/>
      <c r="O7682"/>
      <c r="P7682"/>
      <c r="Q7682"/>
      <c r="R7682"/>
      <c r="S7682"/>
      <c r="T7682"/>
      <c r="U7682"/>
    </row>
    <row r="7683" spans="1:21" ht="15.75" customHeight="1">
      <c r="A7683"/>
      <c r="B7683"/>
      <c r="C7683"/>
      <c r="D7683"/>
      <c r="E7683"/>
      <c r="F7683"/>
      <c r="G7683"/>
      <c r="H7683"/>
      <c r="I7683" s="8"/>
      <c r="J7683" s="425"/>
      <c r="K7683"/>
      <c r="L7683"/>
      <c r="M7683"/>
      <c r="N7683"/>
      <c r="O7683"/>
      <c r="P7683"/>
      <c r="Q7683"/>
      <c r="R7683"/>
      <c r="S7683"/>
      <c r="T7683"/>
      <c r="U7683"/>
    </row>
    <row r="7684" spans="1:21" ht="15.75" customHeight="1">
      <c r="A7684"/>
      <c r="B7684"/>
      <c r="C7684"/>
      <c r="D7684"/>
      <c r="E7684"/>
      <c r="F7684"/>
      <c r="G7684"/>
      <c r="H7684"/>
      <c r="I7684" s="8"/>
      <c r="J7684" s="425"/>
      <c r="K7684"/>
      <c r="L7684"/>
      <c r="M7684"/>
      <c r="N7684"/>
      <c r="O7684"/>
      <c r="P7684"/>
      <c r="Q7684"/>
      <c r="R7684"/>
      <c r="S7684"/>
      <c r="T7684"/>
      <c r="U7684"/>
    </row>
    <row r="7685" spans="1:21" ht="15.75" customHeight="1">
      <c r="A7685"/>
      <c r="B7685"/>
      <c r="C7685"/>
      <c r="D7685"/>
      <c r="E7685"/>
      <c r="F7685"/>
      <c r="G7685"/>
      <c r="H7685"/>
      <c r="I7685" s="8"/>
      <c r="J7685" s="425"/>
      <c r="K7685"/>
      <c r="L7685"/>
      <c r="M7685"/>
      <c r="N7685"/>
      <c r="O7685"/>
      <c r="P7685"/>
      <c r="Q7685"/>
      <c r="R7685"/>
      <c r="S7685"/>
      <c r="T7685"/>
      <c r="U7685"/>
    </row>
    <row r="7686" spans="1:21" ht="15.75" customHeight="1">
      <c r="A7686"/>
      <c r="B7686"/>
      <c r="C7686"/>
      <c r="D7686"/>
      <c r="E7686"/>
      <c r="F7686"/>
      <c r="G7686"/>
      <c r="H7686"/>
      <c r="I7686" s="8"/>
      <c r="J7686" s="425"/>
      <c r="K7686"/>
      <c r="L7686"/>
      <c r="M7686"/>
      <c r="N7686"/>
      <c r="O7686"/>
      <c r="P7686"/>
      <c r="Q7686"/>
      <c r="R7686"/>
      <c r="S7686"/>
      <c r="T7686"/>
      <c r="U7686"/>
    </row>
    <row r="7687" spans="1:21" ht="15.75" customHeight="1">
      <c r="A7687"/>
      <c r="B7687"/>
      <c r="C7687"/>
      <c r="D7687"/>
      <c r="E7687"/>
      <c r="F7687"/>
      <c r="G7687"/>
      <c r="H7687"/>
      <c r="I7687" s="8"/>
      <c r="J7687" s="425"/>
      <c r="K7687"/>
      <c r="L7687"/>
      <c r="M7687"/>
      <c r="N7687"/>
      <c r="O7687"/>
      <c r="P7687"/>
      <c r="Q7687"/>
      <c r="R7687"/>
      <c r="S7687"/>
      <c r="T7687"/>
      <c r="U7687"/>
    </row>
    <row r="7688" spans="1:21" ht="15.75" customHeight="1">
      <c r="A7688"/>
      <c r="B7688"/>
      <c r="C7688"/>
      <c r="D7688"/>
      <c r="E7688"/>
      <c r="F7688"/>
      <c r="G7688"/>
      <c r="H7688"/>
      <c r="I7688" s="8"/>
      <c r="J7688" s="425"/>
      <c r="K7688"/>
      <c r="L7688"/>
      <c r="M7688"/>
      <c r="N7688"/>
      <c r="O7688"/>
      <c r="P7688"/>
      <c r="Q7688"/>
      <c r="R7688"/>
      <c r="S7688"/>
      <c r="T7688"/>
      <c r="U7688"/>
    </row>
    <row r="7689" spans="1:21" ht="15.75" customHeight="1">
      <c r="A7689"/>
      <c r="B7689"/>
      <c r="C7689"/>
      <c r="D7689"/>
      <c r="E7689"/>
      <c r="F7689"/>
      <c r="G7689"/>
      <c r="H7689"/>
      <c r="I7689" s="8"/>
      <c r="J7689" s="425"/>
      <c r="K7689"/>
      <c r="L7689"/>
      <c r="M7689"/>
      <c r="N7689"/>
      <c r="O7689"/>
      <c r="P7689"/>
      <c r="Q7689"/>
      <c r="R7689"/>
      <c r="S7689"/>
      <c r="T7689"/>
      <c r="U7689"/>
    </row>
    <row r="7690" spans="1:21" ht="15.75" customHeight="1">
      <c r="A7690"/>
      <c r="B7690"/>
      <c r="C7690"/>
      <c r="D7690"/>
      <c r="E7690"/>
      <c r="F7690"/>
      <c r="G7690"/>
      <c r="H7690"/>
      <c r="I7690" s="8"/>
      <c r="J7690" s="425"/>
      <c r="K7690"/>
      <c r="L7690"/>
      <c r="M7690"/>
      <c r="N7690"/>
      <c r="O7690"/>
      <c r="P7690"/>
      <c r="Q7690"/>
      <c r="R7690"/>
      <c r="S7690"/>
      <c r="T7690"/>
      <c r="U7690"/>
    </row>
    <row r="7691" spans="1:21" ht="15.75" customHeight="1">
      <c r="A7691"/>
      <c r="B7691"/>
      <c r="C7691"/>
      <c r="D7691"/>
      <c r="E7691"/>
      <c r="F7691"/>
      <c r="G7691"/>
      <c r="H7691"/>
      <c r="I7691" s="8"/>
      <c r="J7691" s="425"/>
      <c r="K7691"/>
      <c r="L7691"/>
      <c r="M7691"/>
      <c r="N7691"/>
      <c r="O7691"/>
      <c r="P7691"/>
      <c r="Q7691"/>
      <c r="R7691"/>
      <c r="S7691"/>
      <c r="T7691"/>
      <c r="U7691"/>
    </row>
    <row r="7692" spans="1:21" ht="15.75" customHeight="1">
      <c r="A7692"/>
      <c r="B7692"/>
      <c r="C7692"/>
      <c r="D7692"/>
      <c r="E7692"/>
      <c r="F7692"/>
      <c r="G7692"/>
      <c r="H7692"/>
      <c r="I7692" s="8"/>
      <c r="J7692" s="425"/>
      <c r="K7692"/>
      <c r="L7692"/>
      <c r="M7692"/>
      <c r="N7692"/>
      <c r="O7692"/>
      <c r="P7692"/>
      <c r="Q7692"/>
      <c r="R7692"/>
      <c r="S7692"/>
      <c r="T7692"/>
      <c r="U7692"/>
    </row>
    <row r="7693" spans="1:21" ht="15.75" customHeight="1">
      <c r="A7693"/>
      <c r="B7693"/>
      <c r="C7693"/>
      <c r="D7693"/>
      <c r="E7693"/>
      <c r="F7693"/>
      <c r="G7693"/>
      <c r="H7693"/>
      <c r="I7693" s="8"/>
      <c r="J7693" s="425"/>
      <c r="K7693"/>
      <c r="L7693"/>
      <c r="M7693"/>
      <c r="N7693"/>
      <c r="O7693"/>
      <c r="P7693"/>
      <c r="Q7693"/>
      <c r="R7693"/>
      <c r="S7693"/>
      <c r="T7693"/>
      <c r="U7693"/>
    </row>
    <row r="7694" spans="1:21" ht="15.75" customHeight="1">
      <c r="A7694"/>
      <c r="B7694"/>
      <c r="C7694"/>
      <c r="D7694"/>
      <c r="E7694"/>
      <c r="F7694"/>
      <c r="G7694"/>
      <c r="H7694"/>
      <c r="I7694" s="8"/>
      <c r="J7694" s="425"/>
      <c r="K7694"/>
      <c r="L7694"/>
      <c r="M7694"/>
      <c r="N7694"/>
      <c r="O7694"/>
      <c r="P7694"/>
      <c r="Q7694"/>
      <c r="R7694"/>
      <c r="S7694"/>
      <c r="T7694"/>
      <c r="U7694"/>
    </row>
    <row r="7695" spans="1:21" ht="15.75" customHeight="1">
      <c r="A7695"/>
      <c r="B7695"/>
      <c r="C7695"/>
      <c r="D7695"/>
      <c r="E7695"/>
      <c r="F7695"/>
      <c r="G7695"/>
      <c r="H7695"/>
      <c r="I7695" s="8"/>
      <c r="J7695" s="425"/>
      <c r="K7695"/>
      <c r="L7695"/>
      <c r="M7695"/>
      <c r="N7695"/>
      <c r="O7695"/>
      <c r="P7695"/>
      <c r="Q7695"/>
      <c r="R7695"/>
      <c r="S7695"/>
      <c r="T7695"/>
      <c r="U7695"/>
    </row>
    <row r="7696" spans="1:21" ht="15.75" customHeight="1">
      <c r="A7696"/>
      <c r="B7696"/>
      <c r="C7696"/>
      <c r="D7696"/>
      <c r="E7696"/>
      <c r="F7696"/>
      <c r="G7696"/>
      <c r="H7696"/>
      <c r="I7696" s="8"/>
      <c r="J7696" s="425"/>
      <c r="K7696"/>
      <c r="L7696"/>
      <c r="M7696"/>
      <c r="N7696"/>
      <c r="O7696"/>
      <c r="P7696"/>
      <c r="Q7696"/>
      <c r="R7696"/>
      <c r="S7696"/>
      <c r="T7696"/>
      <c r="U7696"/>
    </row>
    <row r="7697" spans="1:21" ht="15.75" customHeight="1">
      <c r="A7697"/>
      <c r="B7697"/>
      <c r="C7697"/>
      <c r="D7697"/>
      <c r="E7697"/>
      <c r="F7697"/>
      <c r="G7697"/>
      <c r="H7697"/>
      <c r="I7697" s="8"/>
      <c r="J7697" s="425"/>
      <c r="K7697"/>
      <c r="L7697"/>
      <c r="M7697"/>
      <c r="N7697"/>
      <c r="O7697"/>
      <c r="P7697"/>
      <c r="Q7697"/>
      <c r="R7697"/>
      <c r="S7697"/>
      <c r="T7697"/>
      <c r="U7697"/>
    </row>
    <row r="7698" spans="1:21" ht="15.75" customHeight="1">
      <c r="A7698"/>
      <c r="B7698"/>
      <c r="C7698"/>
      <c r="D7698"/>
      <c r="E7698"/>
      <c r="F7698"/>
      <c r="G7698"/>
      <c r="H7698"/>
      <c r="I7698" s="8"/>
      <c r="J7698" s="425"/>
      <c r="K7698"/>
      <c r="L7698"/>
      <c r="M7698"/>
      <c r="N7698"/>
      <c r="O7698"/>
      <c r="P7698"/>
      <c r="Q7698"/>
      <c r="R7698"/>
      <c r="S7698"/>
      <c r="T7698"/>
      <c r="U7698"/>
    </row>
    <row r="7699" spans="1:21" ht="15.75" customHeight="1">
      <c r="A7699"/>
      <c r="B7699"/>
      <c r="C7699"/>
      <c r="D7699"/>
      <c r="E7699"/>
      <c r="F7699"/>
      <c r="G7699"/>
      <c r="H7699"/>
      <c r="I7699" s="8"/>
      <c r="J7699" s="425"/>
      <c r="K7699"/>
      <c r="L7699"/>
      <c r="M7699"/>
      <c r="N7699"/>
      <c r="O7699"/>
      <c r="P7699"/>
      <c r="Q7699"/>
      <c r="R7699"/>
      <c r="S7699"/>
      <c r="T7699"/>
      <c r="U7699"/>
    </row>
    <row r="7700" spans="1:21" ht="15.75" customHeight="1">
      <c r="A7700"/>
      <c r="B7700"/>
      <c r="C7700"/>
      <c r="D7700"/>
      <c r="E7700"/>
      <c r="F7700"/>
      <c r="G7700"/>
      <c r="H7700"/>
      <c r="I7700" s="8"/>
      <c r="J7700" s="425"/>
      <c r="K7700"/>
      <c r="L7700"/>
      <c r="M7700"/>
      <c r="N7700"/>
      <c r="O7700"/>
      <c r="P7700"/>
      <c r="Q7700"/>
      <c r="R7700"/>
      <c r="S7700"/>
      <c r="T7700"/>
      <c r="U7700"/>
    </row>
    <row r="7701" spans="1:21" ht="15.75" customHeight="1">
      <c r="A7701"/>
      <c r="B7701"/>
      <c r="C7701"/>
      <c r="D7701"/>
      <c r="E7701"/>
      <c r="F7701"/>
      <c r="G7701"/>
      <c r="H7701"/>
      <c r="I7701" s="8"/>
      <c r="J7701" s="425"/>
      <c r="K7701"/>
      <c r="L7701"/>
      <c r="M7701"/>
      <c r="N7701"/>
      <c r="O7701"/>
      <c r="P7701"/>
      <c r="Q7701"/>
      <c r="R7701"/>
      <c r="S7701"/>
      <c r="T7701"/>
      <c r="U7701"/>
    </row>
    <row r="7702" spans="1:21" ht="15.75" customHeight="1">
      <c r="A7702"/>
      <c r="B7702"/>
      <c r="C7702"/>
      <c r="D7702"/>
      <c r="E7702"/>
      <c r="F7702"/>
      <c r="G7702"/>
      <c r="H7702"/>
      <c r="I7702" s="8"/>
      <c r="J7702" s="425"/>
      <c r="K7702"/>
      <c r="L7702"/>
      <c r="M7702"/>
      <c r="N7702"/>
      <c r="O7702"/>
      <c r="P7702"/>
      <c r="Q7702"/>
      <c r="R7702"/>
      <c r="S7702"/>
      <c r="T7702"/>
      <c r="U7702"/>
    </row>
    <row r="7703" spans="1:21" ht="15.75" customHeight="1">
      <c r="A7703"/>
      <c r="B7703"/>
      <c r="C7703"/>
      <c r="D7703"/>
      <c r="E7703"/>
      <c r="F7703"/>
      <c r="G7703"/>
      <c r="H7703"/>
      <c r="I7703" s="8"/>
      <c r="J7703" s="425"/>
      <c r="K7703"/>
      <c r="L7703"/>
      <c r="M7703"/>
      <c r="N7703"/>
      <c r="O7703"/>
      <c r="P7703"/>
      <c r="Q7703"/>
      <c r="R7703"/>
      <c r="S7703"/>
      <c r="T7703"/>
      <c r="U7703"/>
    </row>
    <row r="7704" spans="1:21" ht="15.75" customHeight="1">
      <c r="A7704"/>
      <c r="B7704"/>
      <c r="C7704"/>
      <c r="D7704"/>
      <c r="E7704"/>
      <c r="F7704"/>
      <c r="G7704"/>
      <c r="H7704"/>
      <c r="I7704" s="8"/>
      <c r="J7704" s="425"/>
      <c r="K7704"/>
      <c r="L7704"/>
      <c r="M7704"/>
      <c r="N7704"/>
      <c r="O7704"/>
      <c r="P7704"/>
      <c r="Q7704"/>
      <c r="R7704"/>
      <c r="S7704"/>
      <c r="T7704"/>
      <c r="U7704"/>
    </row>
    <row r="7705" spans="1:21" ht="15.75" customHeight="1">
      <c r="A7705"/>
      <c r="B7705"/>
      <c r="C7705"/>
      <c r="D7705"/>
      <c r="E7705"/>
      <c r="F7705"/>
      <c r="G7705"/>
      <c r="H7705"/>
      <c r="I7705" s="8"/>
      <c r="J7705" s="425"/>
      <c r="K7705"/>
      <c r="L7705"/>
      <c r="M7705"/>
      <c r="N7705"/>
      <c r="O7705"/>
      <c r="P7705"/>
      <c r="Q7705"/>
      <c r="R7705"/>
      <c r="S7705"/>
      <c r="T7705"/>
      <c r="U7705"/>
    </row>
    <row r="7706" spans="1:21" ht="15.75" customHeight="1">
      <c r="A7706"/>
      <c r="B7706"/>
      <c r="C7706"/>
      <c r="D7706"/>
      <c r="E7706"/>
      <c r="F7706"/>
      <c r="G7706"/>
      <c r="H7706"/>
      <c r="I7706" s="8"/>
      <c r="J7706" s="425"/>
      <c r="K7706"/>
      <c r="L7706"/>
      <c r="M7706"/>
      <c r="N7706"/>
      <c r="O7706"/>
      <c r="P7706"/>
      <c r="Q7706"/>
      <c r="R7706"/>
      <c r="S7706"/>
      <c r="T7706"/>
      <c r="U7706"/>
    </row>
    <row r="7707" spans="1:21" ht="15.75" customHeight="1">
      <c r="A7707"/>
      <c r="B7707"/>
      <c r="C7707"/>
      <c r="D7707"/>
      <c r="E7707"/>
      <c r="F7707"/>
      <c r="G7707"/>
      <c r="H7707"/>
      <c r="I7707" s="8"/>
      <c r="J7707" s="425"/>
      <c r="K7707"/>
      <c r="L7707"/>
      <c r="M7707"/>
      <c r="N7707"/>
      <c r="O7707"/>
      <c r="P7707"/>
      <c r="Q7707"/>
      <c r="R7707"/>
      <c r="S7707"/>
      <c r="T7707"/>
      <c r="U7707"/>
    </row>
    <row r="7708" spans="1:21" ht="15.75" customHeight="1">
      <c r="A7708"/>
      <c r="B7708"/>
      <c r="C7708"/>
      <c r="D7708"/>
      <c r="E7708"/>
      <c r="F7708"/>
      <c r="G7708"/>
      <c r="H7708"/>
      <c r="I7708" s="8"/>
      <c r="J7708" s="425"/>
      <c r="K7708"/>
      <c r="L7708"/>
      <c r="M7708"/>
      <c r="N7708"/>
      <c r="O7708"/>
      <c r="P7708"/>
      <c r="Q7708"/>
      <c r="R7708"/>
      <c r="S7708"/>
      <c r="T7708"/>
      <c r="U7708"/>
    </row>
    <row r="7709" spans="1:21" ht="15.75" customHeight="1">
      <c r="A7709"/>
      <c r="B7709"/>
      <c r="C7709"/>
      <c r="D7709"/>
      <c r="E7709"/>
      <c r="F7709"/>
      <c r="G7709"/>
      <c r="H7709"/>
      <c r="I7709" s="8"/>
      <c r="J7709" s="425"/>
      <c r="K7709"/>
      <c r="L7709"/>
      <c r="M7709"/>
      <c r="N7709"/>
      <c r="O7709"/>
      <c r="P7709"/>
      <c r="Q7709"/>
      <c r="R7709"/>
      <c r="S7709"/>
      <c r="T7709"/>
      <c r="U7709"/>
    </row>
    <row r="7710" spans="1:21" ht="15.75" customHeight="1">
      <c r="A7710"/>
      <c r="B7710"/>
      <c r="C7710"/>
      <c r="D7710"/>
      <c r="E7710"/>
      <c r="F7710"/>
      <c r="G7710"/>
      <c r="H7710"/>
      <c r="I7710" s="8"/>
      <c r="J7710" s="425"/>
      <c r="K7710"/>
      <c r="L7710"/>
      <c r="M7710"/>
      <c r="N7710"/>
      <c r="O7710"/>
      <c r="P7710"/>
      <c r="Q7710"/>
      <c r="R7710"/>
      <c r="S7710"/>
      <c r="T7710"/>
      <c r="U7710"/>
    </row>
    <row r="7711" spans="1:21" ht="15.75" customHeight="1">
      <c r="A7711"/>
      <c r="B7711"/>
      <c r="C7711"/>
      <c r="D7711"/>
      <c r="E7711"/>
      <c r="F7711"/>
      <c r="G7711"/>
      <c r="H7711"/>
      <c r="I7711" s="8"/>
      <c r="J7711" s="425"/>
      <c r="K7711"/>
      <c r="L7711"/>
      <c r="M7711"/>
      <c r="N7711"/>
      <c r="O7711"/>
      <c r="P7711"/>
      <c r="Q7711"/>
      <c r="R7711"/>
      <c r="S7711"/>
      <c r="T7711"/>
      <c r="U7711"/>
    </row>
    <row r="7712" spans="1:21" ht="15.75" customHeight="1">
      <c r="A7712"/>
      <c r="B7712"/>
      <c r="C7712"/>
      <c r="D7712"/>
      <c r="E7712"/>
      <c r="F7712"/>
      <c r="G7712"/>
      <c r="H7712"/>
      <c r="I7712" s="8"/>
      <c r="J7712" s="425"/>
      <c r="K7712"/>
      <c r="L7712"/>
      <c r="M7712"/>
      <c r="N7712"/>
      <c r="O7712"/>
      <c r="P7712"/>
      <c r="Q7712"/>
      <c r="R7712"/>
      <c r="S7712"/>
      <c r="T7712"/>
      <c r="U7712"/>
    </row>
    <row r="7713" spans="1:21" ht="15.75" customHeight="1">
      <c r="A7713"/>
      <c r="B7713"/>
      <c r="C7713"/>
      <c r="D7713"/>
      <c r="E7713"/>
      <c r="F7713"/>
      <c r="G7713"/>
      <c r="H7713"/>
      <c r="I7713" s="8"/>
      <c r="J7713" s="425"/>
      <c r="K7713"/>
      <c r="L7713"/>
      <c r="M7713"/>
      <c r="N7713"/>
      <c r="O7713"/>
      <c r="P7713"/>
      <c r="Q7713"/>
      <c r="R7713"/>
      <c r="S7713"/>
      <c r="T7713"/>
      <c r="U7713"/>
    </row>
    <row r="7714" spans="1:21" ht="15.75" customHeight="1">
      <c r="A7714"/>
      <c r="B7714"/>
      <c r="C7714"/>
      <c r="D7714"/>
      <c r="E7714"/>
      <c r="F7714"/>
      <c r="G7714"/>
      <c r="H7714"/>
      <c r="I7714" s="8"/>
      <c r="J7714" s="425"/>
      <c r="K7714"/>
      <c r="L7714"/>
      <c r="M7714"/>
      <c r="N7714"/>
      <c r="O7714"/>
      <c r="P7714"/>
      <c r="Q7714"/>
      <c r="R7714"/>
      <c r="S7714"/>
      <c r="T7714"/>
      <c r="U7714"/>
    </row>
    <row r="7715" spans="1:21" ht="15.75" customHeight="1">
      <c r="A7715"/>
      <c r="B7715"/>
      <c r="C7715"/>
      <c r="D7715"/>
      <c r="E7715"/>
      <c r="F7715"/>
      <c r="G7715"/>
      <c r="H7715"/>
      <c r="I7715" s="8"/>
      <c r="J7715" s="425"/>
      <c r="K7715"/>
      <c r="L7715"/>
      <c r="M7715"/>
      <c r="N7715"/>
      <c r="O7715"/>
      <c r="P7715"/>
      <c r="Q7715"/>
      <c r="R7715"/>
      <c r="S7715"/>
      <c r="T7715"/>
      <c r="U7715"/>
    </row>
    <row r="7716" spans="1:21" ht="15.75" customHeight="1">
      <c r="A7716"/>
      <c r="B7716"/>
      <c r="C7716"/>
      <c r="D7716"/>
      <c r="E7716"/>
      <c r="F7716"/>
      <c r="G7716"/>
      <c r="H7716"/>
      <c r="I7716" s="8"/>
      <c r="J7716" s="425"/>
      <c r="K7716"/>
      <c r="L7716"/>
      <c r="M7716"/>
      <c r="N7716"/>
      <c r="O7716"/>
      <c r="P7716"/>
      <c r="Q7716"/>
      <c r="R7716"/>
      <c r="S7716"/>
      <c r="T7716"/>
      <c r="U7716"/>
    </row>
    <row r="7717" spans="1:21" ht="15.75" customHeight="1">
      <c r="A7717"/>
      <c r="B7717"/>
      <c r="C7717"/>
      <c r="D7717"/>
      <c r="E7717"/>
      <c r="F7717"/>
      <c r="G7717"/>
      <c r="H7717"/>
      <c r="I7717" s="8"/>
      <c r="J7717" s="425"/>
      <c r="K7717"/>
      <c r="L7717"/>
      <c r="M7717"/>
      <c r="N7717"/>
      <c r="O7717"/>
      <c r="P7717"/>
      <c r="Q7717"/>
      <c r="R7717"/>
      <c r="S7717"/>
      <c r="T7717"/>
      <c r="U7717"/>
    </row>
    <row r="7718" spans="1:21" ht="15.75" customHeight="1">
      <c r="A7718"/>
      <c r="B7718"/>
      <c r="C7718"/>
      <c r="D7718"/>
      <c r="E7718"/>
      <c r="F7718"/>
      <c r="G7718"/>
      <c r="H7718"/>
      <c r="I7718" s="8"/>
      <c r="J7718" s="425"/>
      <c r="K7718"/>
      <c r="L7718"/>
      <c r="M7718"/>
      <c r="N7718"/>
      <c r="O7718"/>
      <c r="P7718"/>
      <c r="Q7718"/>
      <c r="R7718"/>
      <c r="S7718"/>
      <c r="T7718"/>
      <c r="U7718"/>
    </row>
    <row r="7719" spans="1:21" ht="15.75" customHeight="1">
      <c r="A7719"/>
      <c r="B7719"/>
      <c r="C7719"/>
      <c r="D7719"/>
      <c r="E7719"/>
      <c r="F7719"/>
      <c r="G7719"/>
      <c r="H7719"/>
      <c r="I7719" s="8"/>
      <c r="J7719" s="425"/>
      <c r="K7719"/>
      <c r="L7719"/>
      <c r="M7719"/>
      <c r="N7719"/>
      <c r="O7719"/>
      <c r="P7719"/>
      <c r="Q7719"/>
      <c r="R7719"/>
      <c r="S7719"/>
      <c r="T7719"/>
      <c r="U7719"/>
    </row>
    <row r="7720" spans="1:21" ht="15.75" customHeight="1">
      <c r="A7720"/>
      <c r="B7720"/>
      <c r="C7720"/>
      <c r="D7720"/>
      <c r="E7720"/>
      <c r="F7720"/>
      <c r="G7720"/>
      <c r="H7720"/>
      <c r="I7720" s="8"/>
      <c r="J7720" s="425"/>
      <c r="K7720"/>
      <c r="L7720"/>
      <c r="M7720"/>
      <c r="N7720"/>
      <c r="O7720"/>
      <c r="P7720"/>
      <c r="Q7720"/>
      <c r="R7720"/>
      <c r="S7720"/>
      <c r="T7720"/>
      <c r="U7720"/>
    </row>
    <row r="7721" spans="1:21" ht="15.75" customHeight="1">
      <c r="A7721"/>
      <c r="B7721"/>
      <c r="C7721"/>
      <c r="D7721"/>
      <c r="E7721"/>
      <c r="F7721"/>
      <c r="G7721"/>
      <c r="H7721"/>
      <c r="I7721" s="8"/>
      <c r="J7721" s="425"/>
      <c r="K7721"/>
      <c r="L7721"/>
      <c r="M7721"/>
      <c r="N7721"/>
      <c r="O7721"/>
      <c r="P7721"/>
      <c r="Q7721"/>
      <c r="R7721"/>
      <c r="S7721"/>
      <c r="T7721"/>
      <c r="U7721"/>
    </row>
    <row r="7722" spans="1:21" ht="15.75" customHeight="1">
      <c r="A7722"/>
      <c r="B7722"/>
      <c r="C7722"/>
      <c r="D7722"/>
      <c r="E7722"/>
      <c r="F7722"/>
      <c r="G7722"/>
      <c r="H7722"/>
      <c r="I7722" s="8"/>
      <c r="J7722" s="425"/>
      <c r="K7722"/>
      <c r="L7722"/>
      <c r="M7722"/>
      <c r="N7722"/>
      <c r="O7722"/>
      <c r="P7722"/>
      <c r="Q7722"/>
      <c r="R7722"/>
      <c r="S7722"/>
      <c r="T7722"/>
      <c r="U7722"/>
    </row>
    <row r="7723" spans="1:21" ht="15.75" customHeight="1">
      <c r="A7723"/>
      <c r="B7723"/>
      <c r="C7723"/>
      <c r="D7723"/>
      <c r="E7723"/>
      <c r="F7723"/>
      <c r="G7723"/>
      <c r="H7723"/>
      <c r="I7723" s="8"/>
      <c r="J7723" s="425"/>
      <c r="K7723"/>
      <c r="L7723"/>
      <c r="M7723"/>
      <c r="N7723"/>
      <c r="O7723"/>
      <c r="P7723"/>
      <c r="Q7723"/>
      <c r="R7723"/>
      <c r="S7723"/>
      <c r="T7723"/>
      <c r="U7723"/>
    </row>
    <row r="7724" spans="1:21" ht="15.75" customHeight="1">
      <c r="A7724"/>
      <c r="B7724"/>
      <c r="C7724"/>
      <c r="D7724"/>
      <c r="E7724"/>
      <c r="F7724"/>
      <c r="G7724"/>
      <c r="H7724"/>
      <c r="I7724" s="8"/>
      <c r="J7724" s="425"/>
      <c r="K7724"/>
      <c r="L7724"/>
      <c r="M7724"/>
      <c r="N7724"/>
      <c r="O7724"/>
      <c r="P7724"/>
      <c r="Q7724"/>
      <c r="R7724"/>
      <c r="S7724"/>
      <c r="T7724"/>
      <c r="U7724"/>
    </row>
    <row r="7725" spans="1:21" ht="15.75" customHeight="1">
      <c r="A7725"/>
      <c r="B7725"/>
      <c r="C7725"/>
      <c r="D7725"/>
      <c r="E7725"/>
      <c r="F7725"/>
      <c r="G7725"/>
      <c r="H7725"/>
      <c r="I7725" s="8"/>
      <c r="J7725" s="425"/>
      <c r="K7725"/>
      <c r="L7725"/>
      <c r="M7725"/>
      <c r="N7725"/>
      <c r="O7725"/>
      <c r="P7725"/>
      <c r="Q7725"/>
      <c r="R7725"/>
      <c r="S7725"/>
      <c r="T7725"/>
      <c r="U7725"/>
    </row>
    <row r="7726" spans="1:21" ht="15.75" customHeight="1">
      <c r="A7726"/>
      <c r="B7726"/>
      <c r="C7726"/>
      <c r="D7726"/>
      <c r="E7726"/>
      <c r="F7726"/>
      <c r="G7726"/>
      <c r="H7726"/>
      <c r="I7726" s="8"/>
      <c r="J7726" s="425"/>
      <c r="K7726"/>
      <c r="L7726"/>
      <c r="M7726"/>
      <c r="N7726"/>
      <c r="O7726"/>
      <c r="P7726"/>
      <c r="Q7726"/>
      <c r="R7726"/>
      <c r="S7726"/>
      <c r="T7726"/>
      <c r="U7726"/>
    </row>
    <row r="7727" spans="1:21" ht="15.75" customHeight="1">
      <c r="A7727"/>
      <c r="B7727"/>
      <c r="C7727"/>
      <c r="D7727"/>
      <c r="E7727"/>
      <c r="F7727"/>
      <c r="G7727"/>
      <c r="H7727"/>
      <c r="I7727" s="8"/>
      <c r="J7727" s="425"/>
      <c r="K7727"/>
      <c r="L7727"/>
      <c r="M7727"/>
      <c r="N7727"/>
      <c r="O7727"/>
      <c r="P7727"/>
      <c r="Q7727"/>
      <c r="R7727"/>
      <c r="S7727"/>
      <c r="T7727"/>
      <c r="U7727"/>
    </row>
    <row r="7728" spans="1:21" ht="15.75" customHeight="1">
      <c r="A7728"/>
      <c r="B7728"/>
      <c r="C7728"/>
      <c r="D7728"/>
      <c r="E7728"/>
      <c r="F7728"/>
      <c r="G7728"/>
      <c r="H7728"/>
      <c r="I7728" s="8"/>
      <c r="J7728" s="425"/>
      <c r="K7728"/>
      <c r="L7728"/>
      <c r="M7728"/>
      <c r="N7728"/>
      <c r="O7728"/>
      <c r="P7728"/>
      <c r="Q7728"/>
      <c r="R7728"/>
      <c r="S7728"/>
      <c r="T7728"/>
      <c r="U7728"/>
    </row>
    <row r="7729" spans="1:21" ht="15.75" customHeight="1">
      <c r="A7729"/>
      <c r="B7729"/>
      <c r="C7729"/>
      <c r="D7729"/>
      <c r="E7729"/>
      <c r="F7729"/>
      <c r="G7729"/>
      <c r="H7729"/>
      <c r="I7729" s="8"/>
      <c r="J7729" s="425"/>
      <c r="K7729"/>
      <c r="L7729"/>
      <c r="M7729"/>
      <c r="N7729"/>
      <c r="O7729"/>
      <c r="P7729"/>
      <c r="Q7729"/>
      <c r="R7729"/>
      <c r="S7729"/>
      <c r="T7729"/>
      <c r="U7729"/>
    </row>
    <row r="7730" spans="1:21" ht="15.75" customHeight="1">
      <c r="A7730"/>
      <c r="B7730"/>
      <c r="C7730"/>
      <c r="D7730"/>
      <c r="E7730"/>
      <c r="F7730"/>
      <c r="G7730"/>
      <c r="H7730"/>
      <c r="I7730" s="8"/>
      <c r="J7730" s="425"/>
      <c r="K7730"/>
      <c r="L7730"/>
      <c r="M7730"/>
      <c r="N7730"/>
      <c r="O7730"/>
      <c r="P7730"/>
      <c r="Q7730"/>
      <c r="R7730"/>
      <c r="S7730"/>
      <c r="T7730"/>
      <c r="U7730"/>
    </row>
    <row r="7731" spans="1:21" ht="15.75" customHeight="1">
      <c r="A7731"/>
      <c r="B7731"/>
      <c r="C7731"/>
      <c r="D7731"/>
      <c r="E7731"/>
      <c r="F7731"/>
      <c r="G7731"/>
      <c r="H7731"/>
      <c r="I7731" s="8"/>
      <c r="J7731" s="425"/>
      <c r="K7731"/>
      <c r="L7731"/>
      <c r="M7731"/>
      <c r="N7731"/>
      <c r="O7731"/>
      <c r="P7731"/>
      <c r="Q7731"/>
      <c r="R7731"/>
      <c r="S7731"/>
      <c r="T7731"/>
      <c r="U7731"/>
    </row>
    <row r="7732" spans="1:21" ht="15.75" customHeight="1">
      <c r="A7732"/>
      <c r="B7732"/>
      <c r="C7732"/>
      <c r="D7732"/>
      <c r="E7732"/>
      <c r="F7732"/>
      <c r="G7732"/>
      <c r="H7732"/>
      <c r="I7732" s="8"/>
      <c r="J7732" s="425"/>
      <c r="K7732"/>
      <c r="L7732"/>
      <c r="M7732"/>
      <c r="N7732"/>
      <c r="O7732"/>
      <c r="P7732"/>
      <c r="Q7732"/>
      <c r="R7732"/>
      <c r="S7732"/>
      <c r="T7732"/>
      <c r="U7732"/>
    </row>
    <row r="7733" spans="1:21" ht="15.75" customHeight="1">
      <c r="A7733"/>
      <c r="B7733"/>
      <c r="C7733"/>
      <c r="D7733"/>
      <c r="E7733"/>
      <c r="F7733"/>
      <c r="G7733"/>
      <c r="H7733"/>
      <c r="I7733" s="8"/>
      <c r="J7733" s="425"/>
      <c r="K7733"/>
      <c r="L7733"/>
      <c r="M7733"/>
      <c r="N7733"/>
      <c r="O7733"/>
      <c r="P7733"/>
      <c r="Q7733"/>
      <c r="R7733"/>
      <c r="S7733"/>
      <c r="T7733"/>
      <c r="U7733"/>
    </row>
    <row r="7734" spans="1:21" ht="15.75" customHeight="1">
      <c r="A7734"/>
      <c r="B7734"/>
      <c r="C7734"/>
      <c r="D7734"/>
      <c r="E7734"/>
      <c r="F7734"/>
      <c r="G7734"/>
      <c r="H7734"/>
      <c r="I7734" s="8"/>
      <c r="J7734" s="425"/>
      <c r="K7734"/>
      <c r="L7734"/>
      <c r="M7734"/>
      <c r="N7734"/>
      <c r="O7734"/>
      <c r="P7734"/>
      <c r="Q7734"/>
      <c r="R7734"/>
      <c r="S7734"/>
      <c r="T7734"/>
      <c r="U7734"/>
    </row>
    <row r="7735" spans="1:21" ht="15.75" customHeight="1">
      <c r="A7735"/>
      <c r="B7735"/>
      <c r="C7735"/>
      <c r="D7735"/>
      <c r="E7735"/>
      <c r="F7735"/>
      <c r="G7735"/>
      <c r="H7735"/>
      <c r="I7735" s="8"/>
      <c r="J7735" s="425"/>
      <c r="K7735"/>
      <c r="L7735"/>
      <c r="M7735"/>
      <c r="N7735"/>
      <c r="O7735"/>
      <c r="P7735"/>
      <c r="Q7735"/>
      <c r="R7735"/>
      <c r="S7735"/>
      <c r="T7735"/>
      <c r="U7735"/>
    </row>
    <row r="7736" spans="1:21" ht="15.75" customHeight="1">
      <c r="A7736"/>
      <c r="B7736"/>
      <c r="C7736"/>
      <c r="D7736"/>
      <c r="E7736"/>
      <c r="F7736"/>
      <c r="G7736"/>
      <c r="H7736"/>
      <c r="I7736" s="8"/>
      <c r="J7736" s="425"/>
      <c r="K7736"/>
      <c r="L7736"/>
      <c r="M7736"/>
      <c r="N7736"/>
      <c r="O7736"/>
      <c r="P7736"/>
      <c r="Q7736"/>
      <c r="R7736"/>
      <c r="S7736"/>
      <c r="T7736"/>
      <c r="U7736"/>
    </row>
    <row r="7737" spans="1:21" ht="15.75" customHeight="1">
      <c r="A7737"/>
      <c r="B7737"/>
      <c r="C7737"/>
      <c r="D7737"/>
      <c r="E7737"/>
      <c r="F7737"/>
      <c r="G7737"/>
      <c r="H7737"/>
      <c r="I7737" s="8"/>
      <c r="J7737" s="425"/>
      <c r="K7737"/>
      <c r="L7737"/>
      <c r="M7737"/>
      <c r="N7737"/>
      <c r="O7737"/>
      <c r="P7737"/>
      <c r="Q7737"/>
      <c r="R7737"/>
      <c r="S7737"/>
      <c r="T7737"/>
      <c r="U7737"/>
    </row>
    <row r="7738" spans="1:21" ht="15.75" customHeight="1">
      <c r="A7738"/>
      <c r="B7738"/>
      <c r="C7738"/>
      <c r="D7738"/>
      <c r="E7738"/>
      <c r="F7738"/>
      <c r="G7738"/>
      <c r="H7738"/>
      <c r="I7738" s="8"/>
      <c r="J7738" s="425"/>
      <c r="K7738"/>
      <c r="L7738"/>
      <c r="M7738"/>
      <c r="N7738"/>
      <c r="O7738"/>
      <c r="P7738"/>
      <c r="Q7738"/>
      <c r="R7738"/>
      <c r="S7738"/>
      <c r="T7738"/>
      <c r="U7738"/>
    </row>
    <row r="7739" spans="1:21" ht="15.75" customHeight="1">
      <c r="A7739"/>
      <c r="B7739"/>
      <c r="C7739"/>
      <c r="D7739"/>
      <c r="E7739"/>
      <c r="F7739"/>
      <c r="G7739"/>
      <c r="H7739"/>
      <c r="I7739" s="8"/>
      <c r="J7739" s="425"/>
      <c r="K7739"/>
      <c r="L7739"/>
      <c r="M7739"/>
      <c r="N7739"/>
      <c r="O7739"/>
      <c r="P7739"/>
      <c r="Q7739"/>
      <c r="R7739"/>
      <c r="S7739"/>
      <c r="T7739"/>
      <c r="U7739"/>
    </row>
    <row r="7740" spans="1:21" ht="15.75" customHeight="1">
      <c r="A7740"/>
      <c r="B7740"/>
      <c r="C7740"/>
      <c r="D7740"/>
      <c r="E7740"/>
      <c r="F7740"/>
      <c r="G7740"/>
      <c r="H7740"/>
      <c r="I7740" s="8"/>
      <c r="J7740" s="425"/>
      <c r="K7740"/>
      <c r="L7740"/>
      <c r="M7740"/>
      <c r="N7740"/>
      <c r="O7740"/>
      <c r="P7740"/>
      <c r="Q7740"/>
      <c r="R7740"/>
      <c r="S7740"/>
      <c r="T7740"/>
      <c r="U7740"/>
    </row>
    <row r="7741" spans="1:21" ht="15.75" customHeight="1">
      <c r="A7741"/>
      <c r="B7741"/>
      <c r="C7741"/>
      <c r="D7741"/>
      <c r="E7741"/>
      <c r="F7741"/>
      <c r="G7741"/>
      <c r="H7741"/>
      <c r="I7741" s="8"/>
      <c r="J7741" s="425"/>
      <c r="K7741"/>
      <c r="L7741"/>
      <c r="M7741"/>
      <c r="N7741"/>
      <c r="O7741"/>
      <c r="P7741"/>
      <c r="Q7741"/>
      <c r="R7741"/>
      <c r="S7741"/>
      <c r="T7741"/>
      <c r="U7741"/>
    </row>
    <row r="7742" spans="1:21" ht="15.75" customHeight="1">
      <c r="A7742"/>
      <c r="B7742"/>
      <c r="C7742"/>
      <c r="D7742"/>
      <c r="E7742"/>
      <c r="F7742"/>
      <c r="G7742"/>
      <c r="H7742"/>
      <c r="I7742" s="8"/>
      <c r="J7742" s="425"/>
      <c r="K7742"/>
      <c r="L7742"/>
      <c r="M7742"/>
      <c r="N7742"/>
      <c r="O7742"/>
      <c r="P7742"/>
      <c r="Q7742"/>
      <c r="R7742"/>
      <c r="S7742"/>
      <c r="T7742"/>
      <c r="U7742"/>
    </row>
    <row r="7743" spans="1:21" ht="15.75" customHeight="1">
      <c r="A7743"/>
      <c r="B7743"/>
      <c r="C7743"/>
      <c r="D7743"/>
      <c r="E7743"/>
      <c r="F7743"/>
      <c r="G7743"/>
      <c r="H7743"/>
      <c r="I7743" s="8"/>
      <c r="J7743" s="425"/>
      <c r="K7743"/>
      <c r="L7743"/>
      <c r="M7743"/>
      <c r="N7743"/>
      <c r="O7743"/>
      <c r="P7743"/>
      <c r="Q7743"/>
      <c r="R7743"/>
      <c r="S7743"/>
      <c r="T7743"/>
      <c r="U7743"/>
    </row>
    <row r="7744" spans="1:21" ht="15.75" customHeight="1">
      <c r="A7744"/>
      <c r="B7744"/>
      <c r="C7744"/>
      <c r="D7744"/>
      <c r="E7744"/>
      <c r="F7744"/>
      <c r="G7744"/>
      <c r="H7744"/>
      <c r="I7744" s="8"/>
      <c r="J7744" s="425"/>
      <c r="K7744"/>
      <c r="L7744"/>
      <c r="M7744"/>
      <c r="N7744"/>
      <c r="O7744"/>
      <c r="P7744"/>
      <c r="Q7744"/>
      <c r="R7744"/>
      <c r="S7744"/>
      <c r="T7744"/>
      <c r="U7744"/>
    </row>
    <row r="7745" spans="1:21" ht="15.75" customHeight="1">
      <c r="A7745"/>
      <c r="B7745"/>
      <c r="C7745"/>
      <c r="D7745"/>
      <c r="E7745"/>
      <c r="F7745"/>
      <c r="G7745"/>
      <c r="H7745"/>
      <c r="I7745" s="8"/>
      <c r="J7745" s="425"/>
      <c r="K7745"/>
      <c r="L7745"/>
      <c r="M7745"/>
      <c r="N7745"/>
      <c r="O7745"/>
      <c r="P7745"/>
      <c r="Q7745"/>
      <c r="R7745"/>
      <c r="S7745"/>
      <c r="T7745"/>
      <c r="U7745"/>
    </row>
    <row r="7746" spans="1:21" ht="15.75" customHeight="1">
      <c r="A7746"/>
      <c r="B7746"/>
      <c r="C7746"/>
      <c r="D7746"/>
      <c r="E7746"/>
      <c r="F7746"/>
      <c r="G7746"/>
      <c r="H7746"/>
      <c r="I7746" s="8"/>
      <c r="J7746" s="425"/>
      <c r="K7746"/>
      <c r="L7746"/>
      <c r="M7746"/>
      <c r="N7746"/>
      <c r="O7746"/>
      <c r="P7746"/>
      <c r="Q7746"/>
      <c r="R7746"/>
      <c r="S7746"/>
      <c r="T7746"/>
      <c r="U7746"/>
    </row>
    <row r="7747" spans="1:21" ht="15.75" customHeight="1">
      <c r="A7747"/>
      <c r="B7747"/>
      <c r="C7747"/>
      <c r="D7747"/>
      <c r="E7747"/>
      <c r="F7747"/>
      <c r="G7747"/>
      <c r="H7747"/>
      <c r="I7747" s="8"/>
      <c r="J7747" s="425"/>
      <c r="K7747"/>
      <c r="L7747"/>
      <c r="M7747"/>
      <c r="N7747"/>
      <c r="O7747"/>
      <c r="P7747"/>
      <c r="Q7747"/>
      <c r="R7747"/>
      <c r="S7747"/>
      <c r="T7747"/>
      <c r="U7747"/>
    </row>
    <row r="7748" spans="1:21" ht="15.75" customHeight="1">
      <c r="A7748"/>
      <c r="B7748"/>
      <c r="C7748"/>
      <c r="D7748"/>
      <c r="E7748"/>
      <c r="F7748"/>
      <c r="G7748"/>
      <c r="H7748"/>
      <c r="I7748" s="8"/>
      <c r="J7748" s="425"/>
      <c r="K7748"/>
      <c r="L7748"/>
      <c r="M7748"/>
      <c r="N7748"/>
      <c r="O7748"/>
      <c r="P7748"/>
      <c r="Q7748"/>
      <c r="R7748"/>
      <c r="S7748"/>
      <c r="T7748"/>
      <c r="U7748"/>
    </row>
    <row r="7749" spans="1:21" ht="15.75" customHeight="1">
      <c r="A7749"/>
      <c r="B7749"/>
      <c r="C7749"/>
      <c r="D7749"/>
      <c r="E7749"/>
      <c r="F7749"/>
      <c r="G7749"/>
      <c r="H7749"/>
      <c r="I7749" s="8"/>
      <c r="J7749" s="425"/>
      <c r="K7749"/>
      <c r="L7749"/>
      <c r="M7749"/>
      <c r="N7749"/>
      <c r="O7749"/>
      <c r="P7749"/>
      <c r="Q7749"/>
      <c r="R7749"/>
      <c r="S7749"/>
      <c r="T7749"/>
      <c r="U7749"/>
    </row>
    <row r="7750" spans="1:21" ht="15.75" customHeight="1">
      <c r="A7750"/>
      <c r="B7750"/>
      <c r="C7750"/>
      <c r="D7750"/>
      <c r="E7750"/>
      <c r="F7750"/>
      <c r="G7750"/>
      <c r="H7750"/>
      <c r="I7750" s="8"/>
      <c r="J7750" s="425"/>
      <c r="K7750"/>
      <c r="L7750"/>
      <c r="M7750"/>
      <c r="N7750"/>
      <c r="O7750"/>
      <c r="P7750"/>
      <c r="Q7750"/>
      <c r="R7750"/>
      <c r="S7750"/>
      <c r="T7750"/>
      <c r="U7750"/>
    </row>
    <row r="7751" spans="1:21" ht="15.75" customHeight="1">
      <c r="A7751"/>
      <c r="B7751"/>
      <c r="C7751"/>
      <c r="D7751"/>
      <c r="E7751"/>
      <c r="F7751"/>
      <c r="G7751"/>
      <c r="H7751"/>
      <c r="I7751" s="8"/>
      <c r="J7751" s="425"/>
      <c r="K7751"/>
      <c r="L7751"/>
      <c r="M7751"/>
      <c r="N7751"/>
      <c r="O7751"/>
      <c r="P7751"/>
      <c r="Q7751"/>
      <c r="R7751"/>
      <c r="S7751"/>
      <c r="T7751"/>
      <c r="U7751"/>
    </row>
    <row r="7752" spans="1:21" ht="15.75" customHeight="1">
      <c r="A7752"/>
      <c r="B7752"/>
      <c r="C7752"/>
      <c r="D7752"/>
      <c r="E7752"/>
      <c r="F7752"/>
      <c r="G7752"/>
      <c r="H7752"/>
      <c r="I7752" s="8"/>
      <c r="J7752" s="425"/>
      <c r="K7752"/>
      <c r="L7752"/>
      <c r="M7752"/>
      <c r="N7752"/>
      <c r="O7752"/>
      <c r="P7752"/>
      <c r="Q7752"/>
      <c r="R7752"/>
      <c r="S7752"/>
      <c r="T7752"/>
      <c r="U7752"/>
    </row>
    <row r="7753" spans="1:21" ht="15.75" customHeight="1">
      <c r="A7753"/>
      <c r="B7753"/>
      <c r="C7753"/>
      <c r="D7753"/>
      <c r="E7753"/>
      <c r="F7753"/>
      <c r="G7753"/>
      <c r="H7753"/>
      <c r="I7753" s="8"/>
      <c r="J7753" s="425"/>
      <c r="K7753"/>
      <c r="L7753"/>
      <c r="M7753"/>
      <c r="N7753"/>
      <c r="O7753"/>
      <c r="P7753"/>
      <c r="Q7753"/>
      <c r="R7753"/>
      <c r="S7753"/>
      <c r="T7753"/>
      <c r="U7753"/>
    </row>
    <row r="7754" spans="1:21" ht="15.75" customHeight="1">
      <c r="A7754"/>
      <c r="B7754"/>
      <c r="C7754"/>
      <c r="D7754"/>
      <c r="E7754"/>
      <c r="F7754"/>
      <c r="G7754"/>
      <c r="H7754"/>
      <c r="I7754" s="8"/>
      <c r="J7754" s="425"/>
      <c r="K7754"/>
      <c r="L7754"/>
      <c r="M7754"/>
      <c r="N7754"/>
      <c r="O7754"/>
      <c r="P7754"/>
      <c r="Q7754"/>
      <c r="R7754"/>
      <c r="S7754"/>
      <c r="T7754"/>
      <c r="U7754"/>
    </row>
    <row r="7755" spans="1:21" ht="15.75" customHeight="1">
      <c r="A7755"/>
      <c r="B7755"/>
      <c r="C7755"/>
      <c r="D7755"/>
      <c r="E7755"/>
      <c r="F7755"/>
      <c r="G7755"/>
      <c r="H7755"/>
      <c r="I7755" s="8"/>
      <c r="J7755" s="425"/>
      <c r="K7755"/>
      <c r="L7755"/>
      <c r="M7755"/>
      <c r="N7755"/>
      <c r="O7755"/>
      <c r="P7755"/>
      <c r="Q7755"/>
      <c r="R7755"/>
      <c r="S7755"/>
      <c r="T7755"/>
      <c r="U7755"/>
    </row>
    <row r="7756" spans="1:21" ht="15.75" customHeight="1">
      <c r="A7756"/>
      <c r="B7756"/>
      <c r="C7756"/>
      <c r="D7756"/>
      <c r="E7756"/>
      <c r="F7756"/>
      <c r="G7756"/>
      <c r="H7756"/>
      <c r="I7756" s="8"/>
      <c r="J7756" s="425"/>
      <c r="K7756"/>
      <c r="L7756"/>
      <c r="M7756"/>
      <c r="N7756"/>
      <c r="O7756"/>
      <c r="P7756"/>
      <c r="Q7756"/>
      <c r="R7756"/>
      <c r="S7756"/>
      <c r="T7756"/>
      <c r="U7756"/>
    </row>
    <row r="7757" spans="1:21" ht="15.75" customHeight="1">
      <c r="A7757"/>
      <c r="B7757"/>
      <c r="C7757"/>
      <c r="D7757"/>
      <c r="E7757"/>
      <c r="F7757"/>
      <c r="G7757"/>
      <c r="H7757"/>
      <c r="I7757" s="8"/>
      <c r="J7757" s="425"/>
      <c r="K7757"/>
      <c r="L7757"/>
      <c r="M7757"/>
      <c r="N7757"/>
      <c r="O7757"/>
      <c r="P7757"/>
      <c r="Q7757"/>
      <c r="R7757"/>
      <c r="S7757"/>
      <c r="T7757"/>
      <c r="U7757"/>
    </row>
    <row r="7758" spans="1:21" ht="15.75" customHeight="1">
      <c r="A7758"/>
      <c r="B7758"/>
      <c r="C7758"/>
      <c r="D7758"/>
      <c r="E7758"/>
      <c r="F7758"/>
      <c r="G7758"/>
      <c r="H7758"/>
      <c r="I7758" s="8"/>
      <c r="J7758" s="425"/>
      <c r="K7758"/>
      <c r="L7758"/>
      <c r="M7758"/>
      <c r="N7758"/>
      <c r="O7758"/>
      <c r="P7758"/>
      <c r="Q7758"/>
      <c r="R7758"/>
      <c r="S7758"/>
      <c r="T7758"/>
      <c r="U7758"/>
    </row>
    <row r="7759" spans="1:21" ht="15.75" customHeight="1">
      <c r="A7759"/>
      <c r="B7759"/>
      <c r="C7759"/>
      <c r="D7759"/>
      <c r="E7759"/>
      <c r="F7759"/>
      <c r="G7759"/>
      <c r="H7759"/>
      <c r="I7759" s="8"/>
      <c r="J7759" s="425"/>
      <c r="K7759"/>
      <c r="L7759"/>
      <c r="M7759"/>
      <c r="N7759"/>
      <c r="O7759"/>
      <c r="P7759"/>
      <c r="Q7759"/>
      <c r="R7759"/>
      <c r="S7759"/>
      <c r="T7759"/>
      <c r="U7759"/>
    </row>
    <row r="7760" spans="1:21" ht="15.75" customHeight="1">
      <c r="A7760"/>
      <c r="B7760"/>
      <c r="C7760"/>
      <c r="D7760"/>
      <c r="E7760"/>
      <c r="F7760"/>
      <c r="G7760"/>
      <c r="H7760"/>
      <c r="I7760" s="8"/>
      <c r="J7760" s="425"/>
      <c r="K7760"/>
      <c r="L7760"/>
      <c r="M7760"/>
      <c r="N7760"/>
      <c r="O7760"/>
      <c r="P7760"/>
      <c r="Q7760"/>
      <c r="R7760"/>
      <c r="S7760"/>
      <c r="T7760"/>
      <c r="U7760"/>
    </row>
    <row r="7761" spans="1:21" ht="15.75" customHeight="1">
      <c r="A7761"/>
      <c r="B7761"/>
      <c r="C7761"/>
      <c r="D7761"/>
      <c r="E7761"/>
      <c r="F7761"/>
      <c r="G7761"/>
      <c r="H7761"/>
      <c r="I7761" s="8"/>
      <c r="J7761" s="425"/>
      <c r="K7761"/>
      <c r="L7761"/>
      <c r="M7761"/>
      <c r="N7761"/>
      <c r="O7761"/>
      <c r="P7761"/>
      <c r="Q7761"/>
      <c r="R7761"/>
      <c r="S7761"/>
      <c r="T7761"/>
      <c r="U7761"/>
    </row>
    <row r="7762" spans="1:21" ht="15.75" customHeight="1">
      <c r="A7762"/>
      <c r="B7762"/>
      <c r="C7762"/>
      <c r="D7762"/>
      <c r="E7762"/>
      <c r="F7762"/>
      <c r="G7762"/>
      <c r="H7762"/>
      <c r="I7762" s="8"/>
      <c r="J7762" s="425"/>
      <c r="K7762"/>
      <c r="L7762"/>
      <c r="M7762"/>
      <c r="N7762"/>
      <c r="O7762"/>
      <c r="P7762"/>
      <c r="Q7762"/>
      <c r="R7762"/>
      <c r="S7762"/>
      <c r="T7762"/>
      <c r="U7762"/>
    </row>
    <row r="7763" spans="1:21" ht="15.75" customHeight="1">
      <c r="A7763"/>
      <c r="B7763"/>
      <c r="C7763"/>
      <c r="D7763"/>
      <c r="E7763"/>
      <c r="F7763"/>
      <c r="G7763"/>
      <c r="H7763"/>
      <c r="I7763" s="8"/>
      <c r="J7763" s="425"/>
      <c r="K7763"/>
      <c r="L7763"/>
      <c r="M7763"/>
      <c r="N7763"/>
      <c r="O7763"/>
      <c r="P7763"/>
      <c r="Q7763"/>
      <c r="R7763"/>
      <c r="S7763"/>
      <c r="T7763"/>
      <c r="U7763"/>
    </row>
    <row r="7764" spans="1:21" ht="15.75" customHeight="1">
      <c r="A7764"/>
      <c r="B7764"/>
      <c r="C7764"/>
      <c r="D7764"/>
      <c r="E7764"/>
      <c r="F7764"/>
      <c r="G7764"/>
      <c r="H7764"/>
      <c r="I7764" s="8"/>
      <c r="J7764" s="425"/>
      <c r="K7764"/>
      <c r="L7764"/>
      <c r="M7764"/>
      <c r="N7764"/>
      <c r="O7764"/>
      <c r="P7764"/>
      <c r="Q7764"/>
      <c r="R7764"/>
      <c r="S7764"/>
      <c r="T7764"/>
      <c r="U7764"/>
    </row>
    <row r="7765" spans="1:21" ht="15.75" customHeight="1">
      <c r="A7765"/>
      <c r="B7765"/>
      <c r="C7765"/>
      <c r="D7765"/>
      <c r="E7765"/>
      <c r="F7765"/>
      <c r="G7765"/>
      <c r="H7765"/>
      <c r="I7765" s="8"/>
      <c r="J7765" s="425"/>
      <c r="K7765"/>
      <c r="L7765"/>
      <c r="M7765"/>
      <c r="N7765"/>
      <c r="O7765"/>
      <c r="P7765"/>
      <c r="Q7765"/>
      <c r="R7765"/>
      <c r="S7765"/>
      <c r="T7765"/>
      <c r="U7765"/>
    </row>
    <row r="7766" spans="1:21" ht="15.75" customHeight="1">
      <c r="A7766"/>
      <c r="B7766"/>
      <c r="C7766"/>
      <c r="D7766"/>
      <c r="E7766"/>
      <c r="F7766"/>
      <c r="G7766"/>
      <c r="H7766"/>
      <c r="I7766" s="8"/>
      <c r="J7766" s="425"/>
      <c r="K7766"/>
      <c r="L7766"/>
      <c r="M7766"/>
      <c r="N7766"/>
      <c r="O7766"/>
      <c r="P7766"/>
      <c r="Q7766"/>
      <c r="R7766"/>
      <c r="S7766"/>
      <c r="T7766"/>
      <c r="U7766"/>
    </row>
    <row r="7767" spans="1:21" ht="15.75" customHeight="1">
      <c r="A7767"/>
      <c r="B7767"/>
      <c r="C7767"/>
      <c r="D7767"/>
      <c r="E7767"/>
      <c r="F7767"/>
      <c r="G7767"/>
      <c r="H7767"/>
      <c r="I7767" s="8"/>
      <c r="J7767" s="425"/>
      <c r="K7767"/>
      <c r="L7767"/>
      <c r="M7767"/>
      <c r="N7767"/>
      <c r="O7767"/>
      <c r="P7767"/>
      <c r="Q7767"/>
      <c r="R7767"/>
      <c r="S7767"/>
      <c r="T7767"/>
      <c r="U7767"/>
    </row>
    <row r="7768" spans="1:21" ht="15.75" customHeight="1">
      <c r="A7768"/>
      <c r="B7768"/>
      <c r="C7768"/>
      <c r="D7768"/>
      <c r="E7768"/>
      <c r="F7768"/>
      <c r="G7768"/>
      <c r="H7768"/>
      <c r="I7768" s="8"/>
      <c r="J7768" s="425"/>
      <c r="K7768"/>
      <c r="L7768"/>
      <c r="M7768"/>
      <c r="N7768"/>
      <c r="O7768"/>
      <c r="P7768"/>
      <c r="Q7768"/>
      <c r="R7768"/>
      <c r="S7768"/>
      <c r="T7768"/>
      <c r="U7768"/>
    </row>
    <row r="7769" spans="1:21" ht="15.75" customHeight="1">
      <c r="A7769"/>
      <c r="B7769"/>
      <c r="C7769"/>
      <c r="D7769"/>
      <c r="E7769"/>
      <c r="F7769"/>
      <c r="G7769"/>
      <c r="H7769"/>
      <c r="I7769" s="8"/>
      <c r="J7769" s="425"/>
      <c r="K7769"/>
      <c r="L7769"/>
      <c r="M7769"/>
      <c r="N7769"/>
      <c r="O7769"/>
      <c r="P7769"/>
      <c r="Q7769"/>
      <c r="R7769"/>
      <c r="S7769"/>
      <c r="T7769"/>
      <c r="U7769"/>
    </row>
    <row r="7770" spans="1:21" ht="15.75" customHeight="1">
      <c r="A7770"/>
      <c r="B7770"/>
      <c r="C7770"/>
      <c r="D7770"/>
      <c r="E7770"/>
      <c r="F7770"/>
      <c r="G7770"/>
      <c r="H7770"/>
      <c r="I7770" s="8"/>
      <c r="J7770" s="425"/>
      <c r="K7770"/>
      <c r="L7770"/>
      <c r="M7770"/>
      <c r="N7770"/>
      <c r="O7770"/>
      <c r="P7770"/>
      <c r="Q7770"/>
      <c r="R7770"/>
      <c r="S7770"/>
      <c r="T7770"/>
      <c r="U7770"/>
    </row>
    <row r="7771" spans="1:21" ht="15.75" customHeight="1">
      <c r="A7771"/>
      <c r="B7771"/>
      <c r="C7771"/>
      <c r="D7771"/>
      <c r="E7771"/>
      <c r="F7771"/>
      <c r="G7771"/>
      <c r="H7771"/>
      <c r="I7771" s="8"/>
      <c r="J7771" s="425"/>
      <c r="K7771"/>
      <c r="L7771"/>
      <c r="M7771"/>
      <c r="N7771"/>
      <c r="O7771"/>
      <c r="P7771"/>
      <c r="Q7771"/>
      <c r="R7771"/>
      <c r="S7771"/>
      <c r="T7771"/>
      <c r="U7771"/>
    </row>
    <row r="7772" spans="1:21" ht="15.75" customHeight="1">
      <c r="A7772"/>
      <c r="B7772"/>
      <c r="C7772"/>
      <c r="D7772"/>
      <c r="E7772"/>
      <c r="F7772"/>
      <c r="G7772"/>
      <c r="H7772"/>
      <c r="I7772" s="8"/>
      <c r="J7772" s="425"/>
      <c r="K7772"/>
      <c r="L7772"/>
      <c r="M7772"/>
      <c r="N7772"/>
      <c r="O7772"/>
      <c r="P7772"/>
      <c r="Q7772"/>
      <c r="R7772"/>
      <c r="S7772"/>
      <c r="T7772"/>
      <c r="U7772"/>
    </row>
    <row r="7773" spans="1:21" ht="15.75" customHeight="1">
      <c r="A7773"/>
      <c r="B7773"/>
      <c r="C7773"/>
      <c r="D7773"/>
      <c r="E7773"/>
      <c r="F7773"/>
      <c r="G7773"/>
      <c r="H7773"/>
      <c r="I7773" s="8"/>
      <c r="J7773" s="425"/>
      <c r="K7773"/>
      <c r="L7773"/>
      <c r="M7773"/>
      <c r="N7773"/>
      <c r="O7773"/>
      <c r="P7773"/>
      <c r="Q7773"/>
      <c r="R7773"/>
      <c r="S7773"/>
      <c r="T7773"/>
      <c r="U7773"/>
    </row>
    <row r="7774" spans="1:21" ht="15.75" customHeight="1">
      <c r="A7774"/>
      <c r="B7774"/>
      <c r="C7774"/>
      <c r="D7774"/>
      <c r="E7774"/>
      <c r="F7774"/>
      <c r="G7774"/>
      <c r="H7774"/>
      <c r="I7774" s="8"/>
      <c r="J7774" s="425"/>
      <c r="K7774"/>
      <c r="L7774"/>
      <c r="M7774"/>
      <c r="N7774"/>
      <c r="O7774"/>
      <c r="P7774"/>
      <c r="Q7774"/>
      <c r="R7774"/>
      <c r="S7774"/>
      <c r="T7774"/>
      <c r="U7774"/>
    </row>
    <row r="7775" spans="1:21" ht="15.75" customHeight="1">
      <c r="A7775"/>
      <c r="B7775"/>
      <c r="C7775"/>
      <c r="D7775"/>
      <c r="E7775"/>
      <c r="F7775"/>
      <c r="G7775"/>
      <c r="H7775"/>
      <c r="I7775" s="8"/>
      <c r="J7775" s="425"/>
      <c r="K7775"/>
      <c r="L7775"/>
      <c r="M7775"/>
      <c r="N7775"/>
      <c r="O7775"/>
      <c r="P7775"/>
      <c r="Q7775"/>
      <c r="R7775"/>
      <c r="S7775"/>
      <c r="T7775"/>
      <c r="U7775"/>
    </row>
    <row r="7776" spans="1:21" ht="15.75" customHeight="1">
      <c r="A7776"/>
      <c r="B7776"/>
      <c r="C7776"/>
      <c r="D7776"/>
      <c r="E7776"/>
      <c r="F7776"/>
      <c r="G7776"/>
      <c r="H7776"/>
      <c r="I7776" s="8"/>
      <c r="J7776" s="425"/>
      <c r="K7776"/>
      <c r="L7776"/>
      <c r="M7776"/>
      <c r="N7776"/>
      <c r="O7776"/>
      <c r="P7776"/>
      <c r="Q7776"/>
      <c r="R7776"/>
      <c r="S7776"/>
      <c r="T7776"/>
      <c r="U7776"/>
    </row>
    <row r="7777" spans="1:21" ht="15.75" customHeight="1">
      <c r="A7777"/>
      <c r="B7777"/>
      <c r="C7777"/>
      <c r="D7777"/>
      <c r="E7777"/>
      <c r="F7777"/>
      <c r="G7777"/>
      <c r="H7777"/>
      <c r="I7777" s="8"/>
      <c r="J7777" s="425"/>
      <c r="K7777"/>
      <c r="L7777"/>
      <c r="M7777"/>
      <c r="N7777"/>
      <c r="O7777"/>
      <c r="P7777"/>
      <c r="Q7777"/>
      <c r="R7777"/>
      <c r="S7777"/>
      <c r="T7777"/>
      <c r="U7777"/>
    </row>
    <row r="7778" spans="1:21" ht="15.75" customHeight="1">
      <c r="A7778"/>
      <c r="B7778"/>
      <c r="C7778"/>
      <c r="D7778"/>
      <c r="E7778"/>
      <c r="F7778"/>
      <c r="G7778"/>
      <c r="H7778"/>
      <c r="I7778" s="8"/>
      <c r="J7778" s="425"/>
      <c r="K7778"/>
      <c r="L7778"/>
      <c r="M7778"/>
      <c r="N7778"/>
      <c r="O7778"/>
      <c r="P7778"/>
      <c r="Q7778"/>
      <c r="R7778"/>
      <c r="S7778"/>
      <c r="T7778"/>
      <c r="U7778"/>
    </row>
    <row r="7779" spans="1:21" ht="15.75" customHeight="1">
      <c r="A7779"/>
      <c r="B7779"/>
      <c r="C7779"/>
      <c r="D7779"/>
      <c r="E7779"/>
      <c r="F7779"/>
      <c r="G7779"/>
      <c r="H7779"/>
      <c r="I7779" s="8"/>
      <c r="J7779" s="425"/>
      <c r="K7779"/>
      <c r="L7779"/>
      <c r="M7779"/>
      <c r="N7779"/>
      <c r="O7779"/>
      <c r="P7779"/>
      <c r="Q7779"/>
      <c r="R7779"/>
      <c r="S7779"/>
      <c r="T7779"/>
      <c r="U7779"/>
    </row>
    <row r="7780" spans="1:21" ht="15.75" customHeight="1">
      <c r="A7780"/>
      <c r="B7780"/>
      <c r="C7780"/>
      <c r="D7780"/>
      <c r="E7780"/>
      <c r="F7780"/>
      <c r="G7780"/>
      <c r="H7780"/>
      <c r="I7780" s="8"/>
      <c r="J7780" s="425"/>
      <c r="K7780"/>
      <c r="L7780"/>
      <c r="M7780"/>
      <c r="N7780"/>
      <c r="O7780"/>
      <c r="P7780"/>
      <c r="Q7780"/>
      <c r="R7780"/>
      <c r="S7780"/>
      <c r="T7780"/>
      <c r="U7780"/>
    </row>
    <row r="7781" spans="1:21" ht="15.75" customHeight="1">
      <c r="A7781"/>
      <c r="B7781"/>
      <c r="C7781"/>
      <c r="D7781"/>
      <c r="E7781"/>
      <c r="F7781"/>
      <c r="G7781"/>
      <c r="H7781"/>
      <c r="I7781" s="8"/>
      <c r="J7781" s="425"/>
      <c r="K7781"/>
      <c r="L7781"/>
      <c r="M7781"/>
      <c r="N7781"/>
      <c r="O7781"/>
      <c r="P7781"/>
      <c r="Q7781"/>
      <c r="R7781"/>
      <c r="S7781"/>
      <c r="T7781"/>
      <c r="U7781"/>
    </row>
    <row r="7782" spans="1:21" ht="15.75" customHeight="1">
      <c r="A7782"/>
      <c r="B7782"/>
      <c r="C7782"/>
      <c r="D7782"/>
      <c r="E7782"/>
      <c r="F7782"/>
      <c r="G7782"/>
      <c r="H7782"/>
      <c r="I7782" s="8"/>
      <c r="J7782" s="425"/>
      <c r="K7782"/>
      <c r="L7782"/>
      <c r="M7782"/>
      <c r="N7782"/>
      <c r="O7782"/>
      <c r="P7782"/>
      <c r="Q7782"/>
      <c r="R7782"/>
      <c r="S7782"/>
      <c r="T7782"/>
      <c r="U7782"/>
    </row>
    <row r="7783" spans="1:21" ht="15.75" customHeight="1">
      <c r="A7783"/>
      <c r="B7783"/>
      <c r="C7783"/>
      <c r="D7783"/>
      <c r="E7783"/>
      <c r="F7783"/>
      <c r="G7783"/>
      <c r="H7783"/>
      <c r="I7783" s="8"/>
      <c r="J7783" s="425"/>
      <c r="K7783"/>
      <c r="L7783"/>
      <c r="M7783"/>
      <c r="N7783"/>
      <c r="O7783"/>
      <c r="P7783"/>
      <c r="Q7783"/>
      <c r="R7783"/>
      <c r="S7783"/>
      <c r="T7783"/>
      <c r="U7783"/>
    </row>
    <row r="7784" spans="1:21" ht="15.75" customHeight="1">
      <c r="A7784"/>
      <c r="B7784"/>
      <c r="C7784"/>
      <c r="D7784"/>
      <c r="E7784"/>
      <c r="F7784"/>
      <c r="G7784"/>
      <c r="H7784"/>
      <c r="I7784" s="8"/>
      <c r="J7784" s="425"/>
      <c r="K7784"/>
      <c r="L7784"/>
      <c r="M7784"/>
      <c r="N7784"/>
      <c r="O7784"/>
      <c r="P7784"/>
      <c r="Q7784"/>
      <c r="R7784"/>
      <c r="S7784"/>
      <c r="T7784"/>
      <c r="U7784"/>
    </row>
    <row r="7785" spans="1:21" ht="15.75" customHeight="1">
      <c r="A7785"/>
      <c r="B7785"/>
      <c r="C7785"/>
      <c r="D7785"/>
      <c r="E7785"/>
      <c r="F7785"/>
      <c r="G7785"/>
      <c r="H7785"/>
      <c r="I7785" s="8"/>
      <c r="J7785" s="425"/>
      <c r="K7785"/>
      <c r="L7785"/>
      <c r="M7785"/>
      <c r="N7785"/>
      <c r="O7785"/>
      <c r="P7785"/>
      <c r="Q7785"/>
      <c r="R7785"/>
      <c r="S7785"/>
      <c r="T7785"/>
      <c r="U7785"/>
    </row>
    <row r="7786" spans="1:21" ht="15.75" customHeight="1">
      <c r="A7786"/>
      <c r="B7786"/>
      <c r="C7786"/>
      <c r="D7786"/>
      <c r="E7786"/>
      <c r="F7786"/>
      <c r="G7786"/>
      <c r="H7786"/>
      <c r="I7786" s="8"/>
      <c r="J7786" s="425"/>
      <c r="K7786"/>
      <c r="L7786"/>
      <c r="M7786"/>
      <c r="N7786"/>
      <c r="O7786"/>
      <c r="P7786"/>
      <c r="Q7786"/>
      <c r="R7786"/>
      <c r="S7786"/>
      <c r="T7786"/>
      <c r="U7786"/>
    </row>
    <row r="7787" spans="1:21" ht="15.75" customHeight="1">
      <c r="A7787"/>
      <c r="B7787"/>
      <c r="C7787"/>
      <c r="D7787"/>
      <c r="E7787"/>
      <c r="F7787"/>
      <c r="G7787"/>
      <c r="H7787"/>
      <c r="I7787" s="8"/>
      <c r="J7787" s="425"/>
      <c r="K7787"/>
      <c r="L7787"/>
      <c r="M7787"/>
      <c r="N7787"/>
      <c r="O7787"/>
      <c r="P7787"/>
      <c r="Q7787"/>
      <c r="R7787"/>
      <c r="S7787"/>
      <c r="T7787"/>
      <c r="U7787"/>
    </row>
    <row r="7788" spans="1:21" ht="15.75" customHeight="1">
      <c r="A7788"/>
      <c r="B7788"/>
      <c r="C7788"/>
      <c r="D7788"/>
      <c r="E7788"/>
      <c r="F7788"/>
      <c r="G7788"/>
      <c r="H7788"/>
      <c r="I7788" s="8"/>
      <c r="J7788" s="425"/>
      <c r="K7788"/>
      <c r="L7788"/>
      <c r="M7788"/>
      <c r="N7788"/>
      <c r="O7788"/>
      <c r="P7788"/>
      <c r="Q7788"/>
      <c r="R7788"/>
      <c r="S7788"/>
      <c r="T7788"/>
      <c r="U7788"/>
    </row>
    <row r="7789" spans="1:21" ht="15.75" customHeight="1">
      <c r="A7789"/>
      <c r="B7789"/>
      <c r="C7789"/>
      <c r="D7789"/>
      <c r="E7789"/>
      <c r="F7789"/>
      <c r="G7789"/>
      <c r="H7789"/>
      <c r="I7789" s="8"/>
      <c r="J7789" s="425"/>
      <c r="K7789"/>
      <c r="L7789"/>
      <c r="M7789"/>
      <c r="N7789"/>
      <c r="O7789"/>
      <c r="P7789"/>
      <c r="Q7789"/>
      <c r="R7789"/>
      <c r="S7789"/>
      <c r="T7789"/>
      <c r="U7789"/>
    </row>
    <row r="7790" spans="1:21" ht="15.75" customHeight="1">
      <c r="A7790"/>
      <c r="B7790"/>
      <c r="C7790"/>
      <c r="D7790"/>
      <c r="E7790"/>
      <c r="F7790"/>
      <c r="G7790"/>
      <c r="H7790"/>
      <c r="I7790" s="8"/>
      <c r="J7790" s="425"/>
      <c r="K7790"/>
      <c r="L7790"/>
      <c r="M7790"/>
      <c r="N7790"/>
      <c r="O7790"/>
      <c r="P7790"/>
      <c r="Q7790"/>
      <c r="R7790"/>
      <c r="S7790"/>
      <c r="T7790"/>
      <c r="U7790"/>
    </row>
    <row r="7791" spans="1:21" ht="15.75" customHeight="1">
      <c r="A7791"/>
      <c r="B7791"/>
      <c r="C7791"/>
      <c r="D7791"/>
      <c r="E7791"/>
      <c r="F7791"/>
      <c r="G7791"/>
      <c r="H7791"/>
      <c r="I7791" s="8"/>
      <c r="J7791" s="425"/>
      <c r="K7791"/>
      <c r="L7791"/>
      <c r="M7791"/>
      <c r="N7791"/>
      <c r="O7791"/>
      <c r="P7791"/>
      <c r="Q7791"/>
      <c r="R7791"/>
      <c r="S7791"/>
      <c r="T7791"/>
      <c r="U7791"/>
    </row>
    <row r="7792" spans="1:21" ht="15.75" customHeight="1">
      <c r="A7792"/>
      <c r="B7792"/>
      <c r="C7792"/>
      <c r="D7792"/>
      <c r="E7792"/>
      <c r="F7792"/>
      <c r="G7792"/>
      <c r="H7792"/>
      <c r="I7792" s="8"/>
      <c r="J7792" s="425"/>
      <c r="K7792"/>
      <c r="L7792"/>
      <c r="M7792"/>
      <c r="N7792"/>
      <c r="O7792"/>
      <c r="P7792"/>
      <c r="Q7792"/>
      <c r="R7792"/>
      <c r="S7792"/>
      <c r="T7792"/>
      <c r="U7792"/>
    </row>
    <row r="7793" spans="1:21" ht="15.75" customHeight="1">
      <c r="A7793"/>
      <c r="B7793"/>
      <c r="C7793"/>
      <c r="D7793"/>
      <c r="E7793"/>
      <c r="F7793"/>
      <c r="G7793"/>
      <c r="H7793"/>
      <c r="I7793" s="8"/>
      <c r="J7793" s="425"/>
      <c r="K7793"/>
      <c r="L7793"/>
      <c r="M7793"/>
      <c r="N7793"/>
      <c r="O7793"/>
      <c r="P7793"/>
      <c r="Q7793"/>
      <c r="R7793"/>
      <c r="S7793"/>
      <c r="T7793"/>
      <c r="U7793"/>
    </row>
    <row r="7794" spans="1:21" ht="15.75" customHeight="1">
      <c r="A7794"/>
      <c r="B7794"/>
      <c r="C7794"/>
      <c r="D7794"/>
      <c r="E7794"/>
      <c r="F7794"/>
      <c r="G7794"/>
      <c r="H7794"/>
      <c r="I7794" s="8"/>
      <c r="J7794" s="425"/>
      <c r="K7794"/>
      <c r="L7794"/>
      <c r="M7794"/>
      <c r="N7794"/>
      <c r="O7794"/>
      <c r="P7794"/>
      <c r="Q7794"/>
      <c r="R7794"/>
      <c r="S7794"/>
      <c r="T7794"/>
      <c r="U7794"/>
    </row>
    <row r="7795" spans="1:21" ht="15.75" customHeight="1">
      <c r="A7795"/>
      <c r="B7795"/>
      <c r="C7795"/>
      <c r="D7795"/>
      <c r="E7795"/>
      <c r="F7795"/>
      <c r="G7795"/>
      <c r="H7795"/>
      <c r="I7795" s="8"/>
      <c r="J7795" s="425"/>
      <c r="K7795"/>
      <c r="L7795"/>
      <c r="M7795"/>
      <c r="N7795"/>
      <c r="O7795"/>
      <c r="P7795"/>
      <c r="Q7795"/>
      <c r="R7795"/>
      <c r="S7795"/>
      <c r="T7795"/>
      <c r="U7795"/>
    </row>
    <row r="7796" spans="1:21" ht="15.75" customHeight="1">
      <c r="A7796"/>
      <c r="B7796"/>
      <c r="C7796"/>
      <c r="D7796"/>
      <c r="E7796"/>
      <c r="F7796"/>
      <c r="G7796"/>
      <c r="H7796"/>
      <c r="I7796" s="8"/>
      <c r="J7796" s="425"/>
      <c r="K7796"/>
      <c r="L7796"/>
      <c r="M7796"/>
      <c r="N7796"/>
      <c r="O7796"/>
      <c r="P7796"/>
      <c r="Q7796"/>
      <c r="R7796"/>
      <c r="S7796"/>
      <c r="T7796"/>
      <c r="U7796"/>
    </row>
    <row r="7797" spans="1:21" ht="15.75" customHeight="1">
      <c r="A7797"/>
      <c r="B7797"/>
      <c r="C7797"/>
      <c r="D7797"/>
      <c r="E7797"/>
      <c r="F7797"/>
      <c r="G7797"/>
      <c r="H7797"/>
      <c r="I7797" s="8"/>
      <c r="J7797" s="425"/>
      <c r="K7797"/>
      <c r="L7797"/>
      <c r="M7797"/>
      <c r="N7797"/>
      <c r="O7797"/>
      <c r="P7797"/>
      <c r="Q7797"/>
      <c r="R7797"/>
      <c r="S7797"/>
      <c r="T7797"/>
      <c r="U7797"/>
    </row>
    <row r="7798" spans="1:21" ht="15.75" customHeight="1">
      <c r="A7798"/>
      <c r="B7798"/>
      <c r="C7798"/>
      <c r="D7798"/>
      <c r="E7798"/>
      <c r="F7798"/>
      <c r="G7798"/>
      <c r="H7798"/>
      <c r="I7798" s="8"/>
      <c r="J7798" s="425"/>
      <c r="K7798"/>
      <c r="L7798"/>
      <c r="M7798"/>
      <c r="N7798"/>
      <c r="O7798"/>
      <c r="P7798"/>
      <c r="Q7798"/>
      <c r="R7798"/>
      <c r="S7798"/>
      <c r="T7798"/>
      <c r="U7798"/>
    </row>
    <row r="7799" spans="1:21" ht="15.75" customHeight="1">
      <c r="A7799"/>
      <c r="B7799"/>
      <c r="C7799"/>
      <c r="D7799"/>
      <c r="E7799"/>
      <c r="F7799"/>
      <c r="G7799"/>
      <c r="H7799"/>
      <c r="I7799" s="8"/>
      <c r="J7799" s="425"/>
      <c r="K7799"/>
      <c r="L7799"/>
      <c r="M7799"/>
      <c r="N7799"/>
      <c r="O7799"/>
      <c r="P7799"/>
      <c r="Q7799"/>
      <c r="R7799"/>
      <c r="S7799"/>
      <c r="T7799"/>
      <c r="U7799"/>
    </row>
    <row r="7800" spans="1:21" ht="15.75" customHeight="1">
      <c r="A7800"/>
      <c r="B7800"/>
      <c r="C7800"/>
      <c r="D7800"/>
      <c r="E7800"/>
      <c r="F7800"/>
      <c r="G7800"/>
      <c r="H7800"/>
      <c r="I7800" s="8"/>
      <c r="J7800" s="425"/>
      <c r="K7800"/>
      <c r="L7800"/>
      <c r="M7800"/>
      <c r="N7800"/>
      <c r="O7800"/>
      <c r="P7800"/>
      <c r="Q7800"/>
      <c r="R7800"/>
      <c r="S7800"/>
      <c r="T7800"/>
      <c r="U7800"/>
    </row>
    <row r="7801" spans="1:21" ht="15.75" customHeight="1">
      <c r="A7801"/>
      <c r="B7801"/>
      <c r="C7801"/>
      <c r="D7801"/>
      <c r="E7801"/>
      <c r="F7801"/>
      <c r="G7801"/>
      <c r="H7801"/>
      <c r="I7801" s="8"/>
      <c r="J7801" s="425"/>
      <c r="K7801"/>
      <c r="L7801"/>
      <c r="M7801"/>
      <c r="N7801"/>
      <c r="O7801"/>
      <c r="P7801"/>
      <c r="Q7801"/>
      <c r="R7801"/>
      <c r="S7801"/>
      <c r="T7801"/>
      <c r="U7801"/>
    </row>
    <row r="7802" spans="1:21" ht="15.75" customHeight="1">
      <c r="A7802"/>
      <c r="B7802"/>
      <c r="C7802"/>
      <c r="D7802"/>
      <c r="E7802"/>
      <c r="F7802"/>
      <c r="G7802"/>
      <c r="H7802"/>
      <c r="I7802" s="8"/>
      <c r="J7802" s="425"/>
      <c r="K7802"/>
      <c r="L7802"/>
      <c r="M7802"/>
      <c r="N7802"/>
      <c r="O7802"/>
      <c r="P7802"/>
      <c r="Q7802"/>
      <c r="R7802"/>
      <c r="S7802"/>
      <c r="T7802"/>
      <c r="U7802"/>
    </row>
    <row r="7803" spans="1:21" ht="15.75" customHeight="1">
      <c r="A7803"/>
      <c r="B7803"/>
      <c r="C7803"/>
      <c r="D7803"/>
      <c r="E7803"/>
      <c r="F7803"/>
      <c r="G7803"/>
      <c r="H7803"/>
      <c r="I7803" s="8"/>
      <c r="J7803" s="425"/>
      <c r="K7803"/>
      <c r="L7803"/>
      <c r="M7803"/>
      <c r="N7803"/>
      <c r="O7803"/>
      <c r="P7803"/>
      <c r="Q7803"/>
      <c r="R7803"/>
      <c r="S7803"/>
      <c r="T7803"/>
      <c r="U7803"/>
    </row>
    <row r="7804" spans="1:21" ht="15.75" customHeight="1">
      <c r="A7804"/>
      <c r="B7804"/>
      <c r="C7804"/>
      <c r="D7804"/>
      <c r="E7804"/>
      <c r="F7804"/>
      <c r="G7804"/>
      <c r="H7804"/>
      <c r="I7804" s="8"/>
      <c r="J7804" s="425"/>
      <c r="K7804"/>
      <c r="L7804"/>
      <c r="M7804"/>
      <c r="N7804"/>
      <c r="O7804"/>
      <c r="P7804"/>
      <c r="Q7804"/>
      <c r="R7804"/>
      <c r="S7804"/>
      <c r="T7804"/>
      <c r="U7804"/>
    </row>
    <row r="7805" spans="1:21" ht="15.75" customHeight="1">
      <c r="A7805"/>
      <c r="B7805"/>
      <c r="C7805"/>
      <c r="D7805"/>
      <c r="E7805"/>
      <c r="F7805"/>
      <c r="G7805"/>
      <c r="H7805"/>
      <c r="I7805" s="8"/>
      <c r="J7805" s="425"/>
      <c r="K7805"/>
      <c r="L7805"/>
      <c r="M7805"/>
      <c r="N7805"/>
      <c r="O7805"/>
      <c r="P7805"/>
      <c r="Q7805"/>
      <c r="R7805"/>
      <c r="S7805"/>
      <c r="T7805"/>
      <c r="U7805"/>
    </row>
    <row r="7806" spans="1:21" ht="15.75" customHeight="1">
      <c r="A7806"/>
      <c r="B7806"/>
      <c r="C7806"/>
      <c r="D7806"/>
      <c r="E7806"/>
      <c r="F7806"/>
      <c r="G7806"/>
      <c r="H7806"/>
      <c r="I7806" s="8"/>
      <c r="J7806" s="425"/>
      <c r="K7806"/>
      <c r="L7806"/>
      <c r="M7806"/>
      <c r="N7806"/>
      <c r="O7806"/>
      <c r="P7806"/>
      <c r="Q7806"/>
      <c r="R7806"/>
      <c r="S7806"/>
      <c r="T7806"/>
      <c r="U7806"/>
    </row>
    <row r="7807" spans="1:21" ht="15.75" customHeight="1">
      <c r="A7807"/>
      <c r="B7807"/>
      <c r="C7807"/>
      <c r="D7807"/>
      <c r="E7807"/>
      <c r="F7807"/>
      <c r="G7807"/>
      <c r="H7807"/>
      <c r="I7807" s="8"/>
      <c r="J7807" s="425"/>
      <c r="K7807"/>
      <c r="L7807"/>
      <c r="M7807"/>
      <c r="N7807"/>
      <c r="O7807"/>
      <c r="P7807"/>
      <c r="Q7807"/>
      <c r="R7807"/>
      <c r="S7807"/>
      <c r="T7807"/>
      <c r="U7807"/>
    </row>
    <row r="7808" spans="1:21" ht="15.75" customHeight="1">
      <c r="A7808"/>
      <c r="B7808"/>
      <c r="C7808"/>
      <c r="D7808"/>
      <c r="E7808"/>
      <c r="F7808"/>
      <c r="G7808"/>
      <c r="H7808"/>
      <c r="I7808" s="8"/>
      <c r="J7808" s="425"/>
      <c r="K7808"/>
      <c r="L7808"/>
      <c r="M7808"/>
      <c r="N7808"/>
      <c r="O7808"/>
      <c r="P7808"/>
      <c r="Q7808"/>
      <c r="R7808"/>
      <c r="S7808"/>
      <c r="T7808"/>
      <c r="U7808"/>
    </row>
    <row r="7809" spans="1:21" ht="15.75" customHeight="1">
      <c r="A7809"/>
      <c r="B7809"/>
      <c r="C7809"/>
      <c r="D7809"/>
      <c r="E7809"/>
      <c r="F7809"/>
      <c r="G7809"/>
      <c r="H7809"/>
      <c r="I7809" s="8"/>
      <c r="J7809" s="425"/>
      <c r="K7809"/>
      <c r="L7809"/>
      <c r="M7809"/>
      <c r="N7809"/>
      <c r="O7809"/>
      <c r="P7809"/>
      <c r="Q7809"/>
      <c r="R7809"/>
      <c r="S7809"/>
      <c r="T7809"/>
      <c r="U7809"/>
    </row>
    <row r="7810" spans="1:21" ht="15.75" customHeight="1">
      <c r="A7810"/>
      <c r="B7810"/>
      <c r="C7810"/>
      <c r="D7810"/>
      <c r="E7810"/>
      <c r="F7810"/>
      <c r="G7810"/>
      <c r="H7810"/>
      <c r="I7810" s="8"/>
      <c r="J7810" s="425"/>
      <c r="K7810"/>
      <c r="L7810"/>
      <c r="M7810"/>
      <c r="N7810"/>
      <c r="O7810"/>
      <c r="P7810"/>
      <c r="Q7810"/>
      <c r="R7810"/>
      <c r="S7810"/>
      <c r="T7810"/>
      <c r="U7810"/>
    </row>
    <row r="7811" spans="1:21" ht="15.75" customHeight="1">
      <c r="A7811"/>
      <c r="B7811"/>
      <c r="C7811"/>
      <c r="D7811"/>
      <c r="E7811"/>
      <c r="F7811"/>
      <c r="G7811"/>
      <c r="H7811"/>
      <c r="I7811" s="8"/>
      <c r="J7811" s="425"/>
      <c r="K7811"/>
      <c r="L7811"/>
      <c r="M7811"/>
      <c r="N7811"/>
      <c r="O7811"/>
      <c r="P7811"/>
      <c r="Q7811"/>
      <c r="R7811"/>
      <c r="S7811"/>
      <c r="T7811"/>
      <c r="U7811"/>
    </row>
    <row r="7812" spans="1:21" ht="15.75" customHeight="1">
      <c r="A7812"/>
      <c r="B7812"/>
      <c r="C7812"/>
      <c r="D7812"/>
      <c r="E7812"/>
      <c r="F7812"/>
      <c r="G7812"/>
      <c r="H7812"/>
      <c r="I7812" s="8"/>
      <c r="J7812" s="425"/>
      <c r="K7812"/>
      <c r="L7812"/>
      <c r="M7812"/>
      <c r="N7812"/>
      <c r="O7812"/>
      <c r="P7812"/>
      <c r="Q7812"/>
      <c r="R7812"/>
      <c r="S7812"/>
      <c r="T7812"/>
      <c r="U7812"/>
    </row>
    <row r="7813" spans="1:21" ht="15.75" customHeight="1">
      <c r="A7813"/>
      <c r="B7813"/>
      <c r="C7813"/>
      <c r="D7813"/>
      <c r="E7813"/>
      <c r="F7813"/>
      <c r="G7813"/>
      <c r="H7813"/>
      <c r="I7813" s="8"/>
      <c r="J7813" s="425"/>
      <c r="K7813"/>
      <c r="L7813"/>
      <c r="M7813"/>
      <c r="N7813"/>
      <c r="O7813"/>
      <c r="P7813"/>
      <c r="Q7813"/>
      <c r="R7813"/>
      <c r="S7813"/>
      <c r="T7813"/>
      <c r="U7813"/>
    </row>
    <row r="7814" spans="1:21" ht="15.75" customHeight="1">
      <c r="A7814"/>
      <c r="B7814"/>
      <c r="C7814"/>
      <c r="D7814"/>
      <c r="E7814"/>
      <c r="F7814"/>
      <c r="G7814"/>
      <c r="H7814"/>
      <c r="I7814" s="8"/>
      <c r="J7814" s="425"/>
      <c r="K7814"/>
      <c r="L7814"/>
      <c r="M7814"/>
      <c r="N7814"/>
      <c r="O7814"/>
      <c r="P7814"/>
      <c r="Q7814"/>
      <c r="R7814"/>
      <c r="S7814"/>
      <c r="T7814"/>
      <c r="U7814"/>
    </row>
    <row r="7815" spans="1:21" ht="15.75" customHeight="1">
      <c r="A7815"/>
      <c r="B7815"/>
      <c r="C7815"/>
      <c r="D7815"/>
      <c r="E7815"/>
      <c r="F7815"/>
      <c r="G7815"/>
      <c r="H7815"/>
      <c r="I7815" s="8"/>
      <c r="J7815" s="425"/>
      <c r="K7815"/>
      <c r="L7815"/>
      <c r="M7815"/>
      <c r="N7815"/>
      <c r="O7815"/>
      <c r="P7815"/>
      <c r="Q7815"/>
      <c r="R7815"/>
      <c r="S7815"/>
      <c r="T7815"/>
      <c r="U7815"/>
    </row>
    <row r="7816" spans="1:21" ht="15.75" customHeight="1">
      <c r="A7816"/>
      <c r="B7816"/>
      <c r="C7816"/>
      <c r="D7816"/>
      <c r="E7816"/>
      <c r="F7816"/>
      <c r="G7816"/>
      <c r="H7816"/>
      <c r="I7816" s="8"/>
      <c r="J7816" s="425"/>
      <c r="K7816"/>
      <c r="L7816"/>
      <c r="M7816"/>
      <c r="N7816"/>
      <c r="O7816"/>
      <c r="P7816"/>
      <c r="Q7816"/>
      <c r="R7816"/>
      <c r="S7816"/>
      <c r="T7816"/>
      <c r="U7816"/>
    </row>
    <row r="7817" spans="1:21" ht="15.75" customHeight="1">
      <c r="A7817"/>
      <c r="B7817"/>
      <c r="C7817"/>
      <c r="D7817"/>
      <c r="E7817"/>
      <c r="F7817"/>
      <c r="G7817"/>
      <c r="H7817"/>
      <c r="I7817" s="8"/>
      <c r="J7817" s="425"/>
      <c r="K7817"/>
      <c r="L7817"/>
      <c r="M7817"/>
      <c r="N7817"/>
      <c r="O7817"/>
      <c r="P7817"/>
      <c r="Q7817"/>
      <c r="R7817"/>
      <c r="S7817"/>
      <c r="T7817"/>
      <c r="U7817"/>
    </row>
    <row r="7818" spans="1:21" ht="15.75" customHeight="1">
      <c r="A7818"/>
      <c r="B7818"/>
      <c r="C7818"/>
      <c r="D7818"/>
      <c r="E7818"/>
      <c r="F7818"/>
      <c r="G7818"/>
      <c r="H7818"/>
      <c r="I7818" s="8"/>
      <c r="J7818" s="425"/>
      <c r="K7818"/>
      <c r="L7818"/>
      <c r="M7818"/>
      <c r="N7818"/>
      <c r="O7818"/>
      <c r="P7818"/>
      <c r="Q7818"/>
      <c r="R7818"/>
      <c r="S7818"/>
      <c r="T7818"/>
      <c r="U7818"/>
    </row>
    <row r="7819" spans="1:21" ht="15.75" customHeight="1">
      <c r="A7819"/>
      <c r="B7819"/>
      <c r="C7819"/>
      <c r="D7819"/>
      <c r="E7819"/>
      <c r="F7819"/>
      <c r="G7819"/>
      <c r="H7819"/>
      <c r="I7819" s="8"/>
      <c r="J7819" s="425"/>
      <c r="K7819"/>
      <c r="L7819"/>
      <c r="M7819"/>
      <c r="N7819"/>
      <c r="O7819"/>
      <c r="P7819"/>
      <c r="Q7819"/>
      <c r="R7819"/>
      <c r="S7819"/>
      <c r="T7819"/>
      <c r="U7819"/>
    </row>
    <row r="7820" spans="1:21" ht="15.75" customHeight="1">
      <c r="A7820"/>
      <c r="B7820"/>
      <c r="C7820"/>
      <c r="D7820"/>
      <c r="E7820"/>
      <c r="F7820"/>
      <c r="G7820"/>
      <c r="H7820"/>
      <c r="I7820" s="8"/>
      <c r="J7820" s="425"/>
      <c r="K7820"/>
      <c r="L7820"/>
      <c r="M7820"/>
      <c r="N7820"/>
      <c r="O7820"/>
      <c r="P7820"/>
      <c r="Q7820"/>
      <c r="R7820"/>
      <c r="S7820"/>
      <c r="T7820"/>
      <c r="U7820"/>
    </row>
    <row r="7821" spans="1:21" ht="15.75" customHeight="1">
      <c r="A7821"/>
      <c r="B7821"/>
      <c r="C7821"/>
      <c r="D7821"/>
      <c r="E7821"/>
      <c r="F7821"/>
      <c r="G7821"/>
      <c r="H7821"/>
      <c r="I7821" s="8"/>
      <c r="J7821" s="425"/>
      <c r="K7821"/>
      <c r="L7821"/>
      <c r="M7821"/>
      <c r="N7821"/>
      <c r="O7821"/>
      <c r="P7821"/>
      <c r="Q7821"/>
      <c r="R7821"/>
      <c r="S7821"/>
      <c r="T7821"/>
      <c r="U7821"/>
    </row>
    <row r="7822" spans="1:21" ht="15.75" customHeight="1">
      <c r="A7822"/>
      <c r="B7822"/>
      <c r="C7822"/>
      <c r="D7822"/>
      <c r="E7822"/>
      <c r="F7822"/>
      <c r="G7822"/>
      <c r="H7822"/>
      <c r="I7822" s="8"/>
      <c r="J7822" s="425"/>
      <c r="K7822"/>
      <c r="L7822"/>
      <c r="M7822"/>
      <c r="N7822"/>
      <c r="O7822"/>
      <c r="P7822"/>
      <c r="Q7822"/>
      <c r="R7822"/>
      <c r="S7822"/>
      <c r="T7822"/>
      <c r="U7822"/>
    </row>
    <row r="7823" spans="1:21" ht="15.75" customHeight="1">
      <c r="A7823"/>
      <c r="B7823"/>
      <c r="C7823"/>
      <c r="D7823"/>
      <c r="E7823"/>
      <c r="F7823"/>
      <c r="G7823"/>
      <c r="H7823"/>
      <c r="I7823" s="8"/>
      <c r="J7823" s="425"/>
      <c r="K7823"/>
      <c r="L7823"/>
      <c r="M7823"/>
      <c r="N7823"/>
      <c r="O7823"/>
      <c r="P7823"/>
      <c r="Q7823"/>
      <c r="R7823"/>
      <c r="S7823"/>
      <c r="T7823"/>
      <c r="U7823"/>
    </row>
    <row r="7824" spans="1:21" ht="15.75" customHeight="1">
      <c r="A7824"/>
      <c r="B7824"/>
      <c r="C7824"/>
      <c r="D7824"/>
      <c r="E7824"/>
      <c r="F7824"/>
      <c r="G7824"/>
      <c r="H7824"/>
      <c r="I7824" s="8"/>
      <c r="J7824" s="425"/>
      <c r="K7824"/>
      <c r="L7824"/>
      <c r="M7824"/>
      <c r="N7824"/>
      <c r="O7824"/>
      <c r="P7824"/>
      <c r="Q7824"/>
      <c r="R7824"/>
      <c r="S7824"/>
      <c r="T7824"/>
      <c r="U7824"/>
    </row>
    <row r="7825" spans="1:21" ht="15.75" customHeight="1">
      <c r="A7825"/>
      <c r="B7825"/>
      <c r="C7825"/>
      <c r="D7825"/>
      <c r="E7825"/>
      <c r="F7825"/>
      <c r="G7825"/>
      <c r="H7825"/>
      <c r="I7825" s="8"/>
      <c r="J7825" s="425"/>
      <c r="K7825"/>
      <c r="L7825"/>
      <c r="M7825"/>
      <c r="N7825"/>
      <c r="O7825"/>
      <c r="P7825"/>
      <c r="Q7825"/>
      <c r="R7825"/>
      <c r="S7825"/>
      <c r="T7825"/>
      <c r="U7825"/>
    </row>
    <row r="7826" spans="1:21" ht="15.75" customHeight="1">
      <c r="A7826"/>
      <c r="B7826"/>
      <c r="C7826"/>
      <c r="D7826"/>
      <c r="E7826"/>
      <c r="F7826"/>
      <c r="G7826"/>
      <c r="H7826"/>
      <c r="I7826" s="8"/>
      <c r="J7826" s="425"/>
      <c r="K7826"/>
      <c r="L7826"/>
      <c r="M7826"/>
      <c r="N7826"/>
      <c r="O7826"/>
      <c r="P7826"/>
      <c r="Q7826"/>
      <c r="R7826"/>
      <c r="S7826"/>
      <c r="T7826"/>
      <c r="U7826"/>
    </row>
    <row r="7827" spans="1:21" ht="15.75" customHeight="1">
      <c r="A7827"/>
      <c r="B7827"/>
      <c r="C7827"/>
      <c r="D7827"/>
      <c r="E7827"/>
      <c r="F7827"/>
      <c r="G7827"/>
      <c r="H7827"/>
      <c r="I7827" s="8"/>
      <c r="J7827" s="425"/>
      <c r="K7827"/>
      <c r="L7827"/>
      <c r="M7827"/>
      <c r="N7827"/>
      <c r="O7827"/>
      <c r="P7827"/>
      <c r="Q7827"/>
      <c r="R7827"/>
      <c r="S7827"/>
      <c r="T7827"/>
      <c r="U7827"/>
    </row>
    <row r="7828" spans="1:21" ht="15.75" customHeight="1">
      <c r="A7828"/>
      <c r="B7828"/>
      <c r="C7828"/>
      <c r="D7828"/>
      <c r="E7828"/>
      <c r="F7828"/>
      <c r="G7828"/>
      <c r="H7828"/>
      <c r="I7828" s="8"/>
      <c r="J7828" s="425"/>
      <c r="K7828"/>
      <c r="L7828"/>
      <c r="M7828"/>
      <c r="N7828"/>
      <c r="O7828"/>
      <c r="P7828"/>
      <c r="Q7828"/>
      <c r="R7828"/>
      <c r="S7828"/>
      <c r="T7828"/>
      <c r="U7828"/>
    </row>
    <row r="7829" spans="1:21" ht="15.75" customHeight="1">
      <c r="A7829"/>
      <c r="B7829"/>
      <c r="C7829"/>
      <c r="D7829"/>
      <c r="E7829"/>
      <c r="F7829"/>
      <c r="G7829"/>
      <c r="H7829"/>
      <c r="I7829" s="8"/>
      <c r="J7829" s="425"/>
      <c r="K7829"/>
      <c r="L7829"/>
      <c r="M7829"/>
      <c r="N7829"/>
      <c r="O7829"/>
      <c r="P7829"/>
      <c r="Q7829"/>
      <c r="R7829"/>
      <c r="S7829"/>
      <c r="T7829"/>
      <c r="U7829"/>
    </row>
    <row r="7830" spans="1:21" ht="15.75" customHeight="1">
      <c r="A7830"/>
      <c r="B7830"/>
      <c r="C7830"/>
      <c r="D7830"/>
      <c r="E7830"/>
      <c r="F7830"/>
      <c r="G7830"/>
      <c r="H7830"/>
      <c r="I7830" s="8"/>
      <c r="J7830" s="425"/>
      <c r="K7830"/>
      <c r="L7830"/>
      <c r="M7830"/>
      <c r="N7830"/>
      <c r="O7830"/>
      <c r="P7830"/>
      <c r="Q7830"/>
      <c r="R7830"/>
      <c r="S7830"/>
      <c r="T7830"/>
      <c r="U7830"/>
    </row>
    <row r="7831" spans="1:21" ht="15.75" customHeight="1">
      <c r="A7831"/>
      <c r="B7831"/>
      <c r="C7831"/>
      <c r="D7831"/>
      <c r="E7831"/>
      <c r="F7831"/>
      <c r="G7831"/>
      <c r="H7831"/>
      <c r="I7831" s="8"/>
      <c r="J7831" s="425"/>
      <c r="K7831"/>
      <c r="L7831"/>
      <c r="M7831"/>
      <c r="N7831"/>
      <c r="O7831"/>
      <c r="P7831"/>
      <c r="Q7831"/>
      <c r="R7831"/>
      <c r="S7831"/>
      <c r="T7831"/>
      <c r="U7831"/>
    </row>
    <row r="7832" spans="1:21" ht="15.75" customHeight="1">
      <c r="A7832"/>
      <c r="B7832"/>
      <c r="C7832"/>
      <c r="D7832"/>
      <c r="E7832"/>
      <c r="F7832"/>
      <c r="G7832"/>
      <c r="H7832"/>
      <c r="I7832" s="8"/>
      <c r="J7832" s="425"/>
      <c r="K7832"/>
      <c r="L7832"/>
      <c r="M7832"/>
      <c r="N7832"/>
      <c r="O7832"/>
      <c r="P7832"/>
      <c r="Q7832"/>
      <c r="R7832"/>
      <c r="S7832"/>
      <c r="T7832"/>
      <c r="U7832"/>
    </row>
    <row r="7833" spans="1:21" ht="15.75" customHeight="1">
      <c r="A7833"/>
      <c r="B7833"/>
      <c r="C7833"/>
      <c r="D7833"/>
      <c r="E7833"/>
      <c r="F7833"/>
      <c r="G7833"/>
      <c r="H7833"/>
      <c r="I7833" s="8"/>
      <c r="J7833" s="425"/>
      <c r="K7833"/>
      <c r="L7833"/>
      <c r="M7833"/>
      <c r="N7833"/>
      <c r="O7833"/>
      <c r="P7833"/>
      <c r="Q7833"/>
      <c r="R7833"/>
      <c r="S7833"/>
      <c r="T7833"/>
      <c r="U7833"/>
    </row>
    <row r="7834" spans="1:21" ht="15.75" customHeight="1">
      <c r="A7834"/>
      <c r="B7834"/>
      <c r="C7834"/>
      <c r="D7834"/>
      <c r="E7834"/>
      <c r="F7834"/>
      <c r="G7834"/>
      <c r="H7834"/>
      <c r="I7834" s="8"/>
      <c r="J7834" s="425"/>
      <c r="K7834"/>
      <c r="L7834"/>
      <c r="M7834"/>
      <c r="N7834"/>
      <c r="O7834"/>
      <c r="P7834"/>
      <c r="Q7834"/>
      <c r="R7834"/>
      <c r="S7834"/>
      <c r="T7834"/>
      <c r="U7834"/>
    </row>
    <row r="7835" spans="1:21" ht="15.75" customHeight="1">
      <c r="A7835"/>
      <c r="B7835"/>
      <c r="C7835"/>
      <c r="D7835"/>
      <c r="E7835"/>
      <c r="F7835"/>
      <c r="G7835"/>
      <c r="H7835"/>
      <c r="I7835" s="8"/>
      <c r="J7835" s="425"/>
      <c r="K7835"/>
      <c r="L7835"/>
      <c r="M7835"/>
      <c r="N7835"/>
      <c r="O7835"/>
      <c r="P7835"/>
      <c r="Q7835"/>
      <c r="R7835"/>
      <c r="S7835"/>
      <c r="T7835"/>
      <c r="U7835"/>
    </row>
    <row r="7836" spans="1:21" ht="15.75" customHeight="1">
      <c r="A7836"/>
      <c r="B7836"/>
      <c r="C7836"/>
      <c r="D7836"/>
      <c r="E7836"/>
      <c r="F7836"/>
      <c r="G7836"/>
      <c r="H7836"/>
      <c r="I7836" s="8"/>
      <c r="J7836" s="425"/>
      <c r="K7836"/>
      <c r="L7836"/>
      <c r="M7836"/>
      <c r="N7836"/>
      <c r="O7836"/>
      <c r="P7836"/>
      <c r="Q7836"/>
      <c r="R7836"/>
      <c r="S7836"/>
      <c r="T7836"/>
      <c r="U7836"/>
    </row>
    <row r="7837" spans="1:21" ht="15.75" customHeight="1">
      <c r="A7837"/>
      <c r="B7837"/>
      <c r="C7837"/>
      <c r="D7837"/>
      <c r="E7837"/>
      <c r="F7837"/>
      <c r="G7837"/>
      <c r="H7837"/>
      <c r="I7837" s="8"/>
      <c r="J7837" s="425"/>
      <c r="K7837"/>
      <c r="L7837"/>
      <c r="M7837"/>
      <c r="N7837"/>
      <c r="O7837"/>
      <c r="P7837"/>
      <c r="Q7837"/>
      <c r="R7837"/>
      <c r="S7837"/>
      <c r="T7837"/>
      <c r="U7837"/>
    </row>
    <row r="7838" spans="1:21" ht="15.75" customHeight="1">
      <c r="A7838"/>
      <c r="B7838"/>
      <c r="C7838"/>
      <c r="D7838"/>
      <c r="E7838"/>
      <c r="F7838"/>
      <c r="G7838"/>
      <c r="H7838"/>
      <c r="I7838" s="8"/>
      <c r="J7838" s="425"/>
      <c r="K7838"/>
      <c r="L7838"/>
      <c r="M7838"/>
      <c r="N7838"/>
      <c r="O7838"/>
      <c r="P7838"/>
      <c r="Q7838"/>
      <c r="R7838"/>
      <c r="S7838"/>
      <c r="T7838"/>
      <c r="U7838"/>
    </row>
    <row r="7839" spans="1:21" ht="15.75" customHeight="1">
      <c r="A7839"/>
      <c r="B7839"/>
      <c r="C7839"/>
      <c r="D7839"/>
      <c r="E7839"/>
      <c r="F7839"/>
      <c r="G7839"/>
      <c r="H7839"/>
      <c r="I7839" s="8"/>
      <c r="J7839" s="425"/>
      <c r="K7839"/>
      <c r="L7839"/>
      <c r="M7839"/>
      <c r="N7839"/>
      <c r="O7839"/>
      <c r="P7839"/>
      <c r="Q7839"/>
      <c r="R7839"/>
      <c r="S7839"/>
      <c r="T7839"/>
      <c r="U7839"/>
    </row>
    <row r="7840" spans="1:21" ht="15.75" customHeight="1">
      <c r="A7840"/>
      <c r="B7840"/>
      <c r="C7840"/>
      <c r="D7840"/>
      <c r="E7840"/>
      <c r="F7840"/>
      <c r="G7840"/>
      <c r="H7840"/>
      <c r="I7840" s="8"/>
      <c r="J7840" s="425"/>
      <c r="K7840"/>
      <c r="L7840"/>
      <c r="M7840"/>
      <c r="N7840"/>
      <c r="O7840"/>
      <c r="P7840"/>
      <c r="Q7840"/>
      <c r="R7840"/>
      <c r="S7840"/>
      <c r="T7840"/>
      <c r="U7840"/>
    </row>
    <row r="7841" spans="1:21" ht="15.75" customHeight="1">
      <c r="A7841"/>
      <c r="B7841"/>
      <c r="C7841"/>
      <c r="D7841"/>
      <c r="E7841"/>
      <c r="F7841"/>
      <c r="G7841"/>
      <c r="H7841"/>
      <c r="I7841" s="8"/>
      <c r="J7841" s="425"/>
      <c r="K7841"/>
      <c r="L7841"/>
      <c r="M7841"/>
      <c r="N7841"/>
      <c r="O7841"/>
      <c r="P7841"/>
      <c r="Q7841"/>
      <c r="R7841"/>
      <c r="S7841"/>
      <c r="T7841"/>
      <c r="U7841"/>
    </row>
    <row r="7842" spans="1:21" ht="15.75" customHeight="1">
      <c r="A7842"/>
      <c r="B7842"/>
      <c r="C7842"/>
      <c r="D7842"/>
      <c r="E7842"/>
      <c r="F7842"/>
      <c r="G7842"/>
      <c r="H7842"/>
      <c r="I7842" s="8"/>
      <c r="J7842" s="425"/>
      <c r="K7842"/>
      <c r="L7842"/>
      <c r="M7842"/>
      <c r="N7842"/>
      <c r="O7842"/>
      <c r="P7842"/>
      <c r="Q7842"/>
      <c r="R7842"/>
      <c r="S7842"/>
      <c r="T7842"/>
      <c r="U7842"/>
    </row>
    <row r="7843" spans="1:21" ht="15.75" customHeight="1">
      <c r="A7843"/>
      <c r="B7843"/>
      <c r="C7843"/>
      <c r="D7843"/>
      <c r="E7843"/>
      <c r="F7843"/>
      <c r="G7843"/>
      <c r="H7843"/>
      <c r="I7843" s="8"/>
      <c r="J7843" s="425"/>
      <c r="K7843"/>
      <c r="L7843"/>
      <c r="M7843"/>
      <c r="N7843"/>
      <c r="O7843"/>
      <c r="P7843"/>
      <c r="Q7843"/>
      <c r="R7843"/>
      <c r="S7843"/>
      <c r="T7843"/>
      <c r="U7843"/>
    </row>
    <row r="7844" spans="1:21" ht="15.75" customHeight="1">
      <c r="A7844"/>
      <c r="B7844"/>
      <c r="C7844"/>
      <c r="D7844"/>
      <c r="E7844"/>
      <c r="F7844"/>
      <c r="G7844"/>
      <c r="H7844"/>
      <c r="I7844" s="8"/>
      <c r="J7844" s="425"/>
      <c r="K7844"/>
      <c r="L7844"/>
      <c r="M7844"/>
      <c r="N7844"/>
      <c r="O7844"/>
      <c r="P7844"/>
      <c r="Q7844"/>
      <c r="R7844"/>
      <c r="S7844"/>
      <c r="T7844"/>
      <c r="U7844"/>
    </row>
    <row r="7845" spans="1:21" ht="15.75" customHeight="1">
      <c r="A7845"/>
      <c r="B7845"/>
      <c r="C7845"/>
      <c r="D7845"/>
      <c r="E7845"/>
      <c r="F7845"/>
      <c r="G7845"/>
      <c r="H7845"/>
      <c r="I7845" s="8"/>
      <c r="J7845" s="425"/>
      <c r="K7845"/>
      <c r="L7845"/>
      <c r="M7845"/>
      <c r="N7845"/>
      <c r="O7845"/>
      <c r="P7845"/>
      <c r="Q7845"/>
      <c r="R7845"/>
      <c r="S7845"/>
      <c r="T7845"/>
      <c r="U7845"/>
    </row>
    <row r="7846" spans="1:21" ht="15.75" customHeight="1">
      <c r="A7846"/>
      <c r="B7846"/>
      <c r="C7846"/>
      <c r="D7846"/>
      <c r="E7846"/>
      <c r="F7846"/>
      <c r="G7846"/>
      <c r="H7846"/>
      <c r="I7846" s="8"/>
      <c r="J7846" s="425"/>
      <c r="K7846"/>
      <c r="L7846"/>
      <c r="M7846"/>
      <c r="N7846"/>
      <c r="O7846"/>
      <c r="P7846"/>
      <c r="Q7846"/>
      <c r="R7846"/>
      <c r="S7846"/>
      <c r="T7846"/>
      <c r="U7846"/>
    </row>
    <row r="7847" spans="1:21" ht="15.75" customHeight="1">
      <c r="A7847"/>
      <c r="B7847"/>
      <c r="C7847"/>
      <c r="D7847"/>
      <c r="E7847"/>
      <c r="F7847"/>
      <c r="G7847"/>
      <c r="H7847"/>
      <c r="I7847" s="8"/>
      <c r="J7847" s="425"/>
      <c r="K7847"/>
      <c r="L7847"/>
      <c r="M7847"/>
      <c r="N7847"/>
      <c r="O7847"/>
      <c r="P7847"/>
      <c r="Q7847"/>
      <c r="R7847"/>
      <c r="S7847"/>
      <c r="T7847"/>
      <c r="U7847"/>
    </row>
    <row r="7848" spans="1:21" ht="15.75" customHeight="1">
      <c r="A7848"/>
      <c r="B7848"/>
      <c r="C7848"/>
      <c r="D7848"/>
      <c r="E7848"/>
      <c r="F7848"/>
      <c r="G7848"/>
      <c r="H7848"/>
      <c r="I7848" s="8"/>
      <c r="J7848" s="425"/>
      <c r="K7848"/>
      <c r="L7848"/>
      <c r="M7848"/>
      <c r="N7848"/>
      <c r="O7848"/>
      <c r="P7848"/>
      <c r="Q7848"/>
      <c r="R7848"/>
      <c r="S7848"/>
      <c r="T7848"/>
      <c r="U7848"/>
    </row>
    <row r="7849" spans="1:21" ht="15.75" customHeight="1">
      <c r="A7849"/>
      <c r="B7849"/>
      <c r="C7849"/>
      <c r="D7849"/>
      <c r="E7849"/>
      <c r="F7849"/>
      <c r="G7849"/>
      <c r="H7849"/>
      <c r="I7849" s="8"/>
      <c r="J7849" s="425"/>
      <c r="K7849"/>
      <c r="L7849"/>
      <c r="M7849"/>
      <c r="N7849"/>
      <c r="O7849"/>
      <c r="P7849"/>
      <c r="Q7849"/>
      <c r="R7849"/>
      <c r="S7849"/>
      <c r="T7849"/>
      <c r="U7849"/>
    </row>
    <row r="7850" spans="1:21" ht="15.75" customHeight="1">
      <c r="A7850"/>
      <c r="B7850"/>
      <c r="C7850"/>
      <c r="D7850"/>
      <c r="E7850"/>
      <c r="F7850"/>
      <c r="G7850"/>
      <c r="H7850"/>
      <c r="I7850" s="8"/>
      <c r="J7850" s="425"/>
      <c r="K7850"/>
      <c r="L7850"/>
      <c r="M7850"/>
      <c r="N7850"/>
      <c r="O7850"/>
      <c r="P7850"/>
      <c r="Q7850"/>
      <c r="R7850"/>
      <c r="S7850"/>
      <c r="T7850"/>
      <c r="U7850"/>
    </row>
    <row r="7851" spans="1:21" ht="15.75" customHeight="1">
      <c r="A7851"/>
      <c r="B7851"/>
      <c r="C7851"/>
      <c r="D7851"/>
      <c r="E7851"/>
      <c r="F7851"/>
      <c r="G7851"/>
      <c r="H7851"/>
      <c r="I7851" s="8"/>
      <c r="J7851" s="425"/>
      <c r="K7851"/>
      <c r="L7851"/>
      <c r="M7851"/>
      <c r="N7851"/>
      <c r="O7851"/>
      <c r="P7851"/>
      <c r="Q7851"/>
      <c r="R7851"/>
      <c r="S7851"/>
      <c r="T7851"/>
      <c r="U7851"/>
    </row>
    <row r="7852" spans="1:21" ht="15.75" customHeight="1">
      <c r="A7852"/>
      <c r="B7852"/>
      <c r="C7852"/>
      <c r="D7852"/>
      <c r="E7852"/>
      <c r="F7852"/>
      <c r="G7852"/>
      <c r="H7852"/>
      <c r="I7852" s="8"/>
      <c r="J7852" s="425"/>
      <c r="K7852"/>
      <c r="L7852"/>
      <c r="M7852"/>
      <c r="N7852"/>
      <c r="O7852"/>
      <c r="P7852"/>
      <c r="Q7852"/>
      <c r="R7852"/>
      <c r="S7852"/>
      <c r="T7852"/>
      <c r="U7852"/>
    </row>
    <row r="7853" spans="1:21" ht="15.75" customHeight="1">
      <c r="A7853"/>
      <c r="B7853"/>
      <c r="C7853"/>
      <c r="D7853"/>
      <c r="E7853"/>
      <c r="F7853"/>
      <c r="G7853"/>
      <c r="H7853"/>
      <c r="I7853" s="8"/>
      <c r="J7853" s="425"/>
      <c r="K7853"/>
      <c r="L7853"/>
      <c r="M7853"/>
      <c r="N7853"/>
      <c r="O7853"/>
      <c r="P7853"/>
      <c r="Q7853"/>
      <c r="R7853"/>
      <c r="S7853"/>
      <c r="T7853"/>
      <c r="U7853"/>
    </row>
    <row r="7854" spans="1:21" ht="15.75" customHeight="1">
      <c r="A7854"/>
      <c r="B7854"/>
      <c r="C7854"/>
      <c r="D7854"/>
      <c r="E7854"/>
      <c r="F7854"/>
      <c r="G7854"/>
      <c r="H7854"/>
      <c r="I7854" s="8"/>
      <c r="J7854" s="425"/>
      <c r="K7854"/>
      <c r="L7854"/>
      <c r="M7854"/>
      <c r="N7854"/>
      <c r="O7854"/>
      <c r="P7854"/>
      <c r="Q7854"/>
      <c r="R7854"/>
      <c r="S7854"/>
      <c r="T7854"/>
      <c r="U7854"/>
    </row>
    <row r="7855" spans="1:21" ht="15.75" customHeight="1">
      <c r="A7855"/>
      <c r="B7855"/>
      <c r="C7855"/>
      <c r="D7855"/>
      <c r="E7855"/>
      <c r="F7855"/>
      <c r="G7855"/>
      <c r="H7855"/>
      <c r="I7855" s="8"/>
      <c r="J7855" s="425"/>
      <c r="K7855"/>
      <c r="L7855"/>
      <c r="M7855"/>
      <c r="N7855"/>
      <c r="O7855"/>
      <c r="P7855"/>
      <c r="Q7855"/>
      <c r="R7855"/>
      <c r="S7855"/>
      <c r="T7855"/>
      <c r="U7855"/>
    </row>
    <row r="7856" spans="1:21" ht="15.75" customHeight="1">
      <c r="A7856"/>
      <c r="B7856"/>
      <c r="C7856"/>
      <c r="D7856"/>
      <c r="E7856"/>
      <c r="F7856"/>
      <c r="G7856"/>
      <c r="H7856"/>
      <c r="I7856" s="8"/>
      <c r="J7856" s="425"/>
      <c r="K7856"/>
      <c r="L7856"/>
      <c r="M7856"/>
      <c r="N7856"/>
      <c r="O7856"/>
      <c r="P7856"/>
      <c r="Q7856"/>
      <c r="R7856"/>
      <c r="S7856"/>
      <c r="T7856"/>
      <c r="U7856"/>
    </row>
    <row r="7857" spans="1:21" ht="15.75" customHeight="1">
      <c r="A7857"/>
      <c r="B7857"/>
      <c r="C7857"/>
      <c r="D7857"/>
      <c r="E7857"/>
      <c r="F7857"/>
      <c r="G7857"/>
      <c r="H7857"/>
      <c r="I7857" s="8"/>
      <c r="J7857" s="425"/>
      <c r="K7857"/>
      <c r="L7857"/>
      <c r="M7857"/>
      <c r="N7857"/>
      <c r="O7857"/>
      <c r="P7857"/>
      <c r="Q7857"/>
      <c r="R7857"/>
      <c r="S7857"/>
      <c r="T7857"/>
      <c r="U7857"/>
    </row>
    <row r="7858" spans="1:21" ht="15.75" customHeight="1">
      <c r="A7858"/>
      <c r="B7858"/>
      <c r="C7858"/>
      <c r="D7858"/>
      <c r="E7858"/>
      <c r="F7858"/>
      <c r="G7858"/>
      <c r="H7858"/>
      <c r="I7858" s="8"/>
      <c r="J7858" s="425"/>
      <c r="K7858"/>
      <c r="L7858"/>
      <c r="M7858"/>
      <c r="N7858"/>
      <c r="O7858"/>
      <c r="P7858"/>
      <c r="Q7858"/>
      <c r="R7858"/>
      <c r="S7858"/>
      <c r="T7858"/>
      <c r="U7858"/>
    </row>
    <row r="7859" spans="1:21" ht="15.75" customHeight="1">
      <c r="A7859"/>
      <c r="B7859"/>
      <c r="C7859"/>
      <c r="D7859"/>
      <c r="E7859"/>
      <c r="F7859"/>
      <c r="G7859"/>
      <c r="H7859"/>
      <c r="I7859" s="8"/>
      <c r="J7859" s="425"/>
      <c r="K7859"/>
      <c r="L7859"/>
      <c r="M7859"/>
      <c r="N7859"/>
      <c r="O7859"/>
      <c r="P7859"/>
      <c r="Q7859"/>
      <c r="R7859"/>
      <c r="S7859"/>
      <c r="T7859"/>
      <c r="U7859"/>
    </row>
    <row r="7860" spans="1:21" ht="15.75" customHeight="1">
      <c r="A7860"/>
      <c r="B7860"/>
      <c r="C7860"/>
      <c r="D7860"/>
      <c r="E7860"/>
      <c r="F7860"/>
      <c r="G7860"/>
      <c r="H7860"/>
      <c r="I7860" s="8"/>
      <c r="J7860" s="425"/>
      <c r="K7860"/>
      <c r="L7860"/>
      <c r="M7860"/>
      <c r="N7860"/>
      <c r="O7860"/>
      <c r="P7860"/>
      <c r="Q7860"/>
      <c r="R7860"/>
      <c r="S7860"/>
      <c r="T7860"/>
      <c r="U7860"/>
    </row>
    <row r="7861" spans="1:21" ht="15.75" customHeight="1">
      <c r="A7861"/>
      <c r="B7861"/>
      <c r="C7861"/>
      <c r="D7861"/>
      <c r="E7861"/>
      <c r="F7861"/>
      <c r="G7861"/>
      <c r="H7861"/>
      <c r="I7861" s="8"/>
      <c r="J7861" s="425"/>
      <c r="K7861"/>
      <c r="L7861"/>
      <c r="M7861"/>
      <c r="N7861"/>
      <c r="O7861"/>
      <c r="P7861"/>
      <c r="Q7861"/>
      <c r="R7861"/>
      <c r="S7861"/>
      <c r="T7861"/>
      <c r="U7861"/>
    </row>
    <row r="7862" spans="1:21" ht="15.75" customHeight="1">
      <c r="A7862"/>
      <c r="B7862"/>
      <c r="C7862"/>
      <c r="D7862"/>
      <c r="E7862"/>
      <c r="F7862"/>
      <c r="G7862"/>
      <c r="H7862"/>
      <c r="I7862" s="8"/>
      <c r="J7862" s="425"/>
      <c r="K7862"/>
      <c r="L7862"/>
      <c r="M7862"/>
      <c r="N7862"/>
      <c r="O7862"/>
      <c r="P7862"/>
      <c r="Q7862"/>
      <c r="R7862"/>
      <c r="S7862"/>
      <c r="T7862"/>
      <c r="U7862"/>
    </row>
    <row r="7863" spans="1:21" ht="15.75" customHeight="1">
      <c r="A7863"/>
      <c r="B7863"/>
      <c r="C7863"/>
      <c r="D7863"/>
      <c r="E7863"/>
      <c r="F7863"/>
      <c r="G7863"/>
      <c r="H7863"/>
      <c r="I7863" s="8"/>
      <c r="J7863" s="425"/>
      <c r="K7863"/>
      <c r="L7863"/>
      <c r="M7863"/>
      <c r="N7863"/>
      <c r="O7863"/>
      <c r="P7863"/>
      <c r="Q7863"/>
      <c r="R7863"/>
      <c r="S7863"/>
      <c r="T7863"/>
      <c r="U7863"/>
    </row>
    <row r="7864" spans="1:21" ht="15.75" customHeight="1">
      <c r="A7864"/>
      <c r="B7864"/>
      <c r="C7864"/>
      <c r="D7864"/>
      <c r="E7864"/>
      <c r="F7864"/>
      <c r="G7864"/>
      <c r="H7864"/>
      <c r="I7864" s="8"/>
      <c r="J7864" s="425"/>
      <c r="K7864"/>
      <c r="L7864"/>
      <c r="M7864"/>
      <c r="N7864"/>
      <c r="O7864"/>
      <c r="P7864"/>
      <c r="Q7864"/>
      <c r="R7864"/>
      <c r="S7864"/>
      <c r="T7864"/>
      <c r="U7864"/>
    </row>
    <row r="7865" spans="1:21" ht="15.75" customHeight="1">
      <c r="A7865"/>
      <c r="B7865"/>
      <c r="C7865"/>
      <c r="D7865"/>
      <c r="E7865"/>
      <c r="F7865"/>
      <c r="G7865"/>
      <c r="H7865"/>
      <c r="I7865" s="8"/>
      <c r="J7865" s="425"/>
      <c r="K7865"/>
      <c r="L7865"/>
      <c r="M7865"/>
      <c r="N7865"/>
      <c r="O7865"/>
      <c r="P7865"/>
      <c r="Q7865"/>
      <c r="R7865"/>
      <c r="S7865"/>
      <c r="T7865"/>
      <c r="U7865"/>
    </row>
    <row r="7866" spans="1:21" ht="15.75" customHeight="1">
      <c r="A7866"/>
      <c r="B7866"/>
      <c r="C7866"/>
      <c r="D7866"/>
      <c r="E7866"/>
      <c r="F7866"/>
      <c r="G7866"/>
      <c r="H7866"/>
      <c r="I7866" s="8"/>
      <c r="J7866" s="425"/>
      <c r="K7866"/>
      <c r="L7866"/>
      <c r="M7866"/>
      <c r="N7866"/>
      <c r="O7866"/>
      <c r="P7866"/>
      <c r="Q7866"/>
      <c r="R7866"/>
      <c r="S7866"/>
      <c r="T7866"/>
      <c r="U7866"/>
    </row>
    <row r="7867" spans="1:21" ht="15.75" customHeight="1">
      <c r="A7867"/>
      <c r="B7867"/>
      <c r="C7867"/>
      <c r="D7867"/>
      <c r="E7867"/>
      <c r="F7867"/>
      <c r="G7867"/>
      <c r="H7867"/>
      <c r="I7867" s="8"/>
      <c r="J7867" s="425"/>
      <c r="K7867"/>
      <c r="L7867"/>
      <c r="M7867"/>
      <c r="N7867"/>
      <c r="O7867"/>
      <c r="P7867"/>
      <c r="Q7867"/>
      <c r="R7867"/>
      <c r="S7867"/>
      <c r="T7867"/>
      <c r="U7867"/>
    </row>
    <row r="7868" spans="1:21" ht="15.75" customHeight="1">
      <c r="A7868"/>
      <c r="B7868"/>
      <c r="C7868"/>
      <c r="D7868"/>
      <c r="E7868"/>
      <c r="F7868"/>
      <c r="G7868"/>
      <c r="H7868"/>
      <c r="I7868" s="8"/>
      <c r="J7868" s="425"/>
      <c r="K7868"/>
      <c r="L7868"/>
      <c r="M7868"/>
      <c r="N7868"/>
      <c r="O7868"/>
      <c r="P7868"/>
      <c r="Q7868"/>
      <c r="R7868"/>
      <c r="S7868"/>
      <c r="T7868"/>
      <c r="U7868"/>
    </row>
    <row r="7869" spans="1:21" ht="15.75" customHeight="1">
      <c r="A7869"/>
      <c r="B7869"/>
      <c r="C7869"/>
      <c r="D7869"/>
      <c r="E7869"/>
      <c r="F7869"/>
      <c r="G7869"/>
      <c r="H7869"/>
      <c r="I7869" s="8"/>
      <c r="J7869" s="425"/>
      <c r="K7869"/>
      <c r="L7869"/>
      <c r="M7869"/>
      <c r="N7869"/>
      <c r="O7869"/>
      <c r="P7869"/>
      <c r="Q7869"/>
      <c r="R7869"/>
      <c r="S7869"/>
      <c r="T7869"/>
      <c r="U7869"/>
    </row>
    <row r="7870" spans="1:21" ht="15.75" customHeight="1">
      <c r="A7870"/>
      <c r="B7870"/>
      <c r="C7870"/>
      <c r="D7870"/>
      <c r="E7870"/>
      <c r="F7870"/>
      <c r="G7870"/>
      <c r="H7870"/>
      <c r="I7870" s="8"/>
      <c r="J7870" s="425"/>
      <c r="K7870"/>
      <c r="L7870"/>
      <c r="M7870"/>
      <c r="N7870"/>
      <c r="O7870"/>
      <c r="P7870"/>
      <c r="Q7870"/>
      <c r="R7870"/>
      <c r="S7870"/>
      <c r="T7870"/>
      <c r="U7870"/>
    </row>
    <row r="7871" spans="1:21" ht="15.75" customHeight="1">
      <c r="A7871"/>
      <c r="B7871"/>
      <c r="C7871"/>
      <c r="D7871"/>
      <c r="E7871"/>
      <c r="F7871"/>
      <c r="G7871"/>
      <c r="H7871"/>
      <c r="I7871" s="8"/>
      <c r="J7871" s="425"/>
      <c r="K7871"/>
      <c r="L7871"/>
      <c r="M7871"/>
      <c r="N7871"/>
      <c r="O7871"/>
      <c r="P7871"/>
      <c r="Q7871"/>
      <c r="R7871"/>
      <c r="S7871"/>
      <c r="T7871"/>
      <c r="U7871"/>
    </row>
    <row r="7872" spans="1:21" ht="15.75" customHeight="1">
      <c r="A7872"/>
      <c r="B7872"/>
      <c r="C7872"/>
      <c r="D7872"/>
      <c r="E7872"/>
      <c r="F7872"/>
      <c r="G7872"/>
      <c r="H7872"/>
      <c r="I7872" s="8"/>
      <c r="J7872" s="425"/>
      <c r="K7872"/>
      <c r="L7872"/>
      <c r="M7872"/>
      <c r="N7872"/>
      <c r="O7872"/>
      <c r="P7872"/>
      <c r="Q7872"/>
      <c r="R7872"/>
      <c r="S7872"/>
      <c r="T7872"/>
      <c r="U7872"/>
    </row>
    <row r="7873" spans="1:21" ht="15.75" customHeight="1">
      <c r="A7873"/>
      <c r="B7873"/>
      <c r="C7873"/>
      <c r="D7873"/>
      <c r="E7873"/>
      <c r="F7873"/>
      <c r="G7873"/>
      <c r="H7873"/>
      <c r="I7873" s="8"/>
      <c r="J7873" s="425"/>
      <c r="K7873"/>
      <c r="L7873"/>
      <c r="M7873"/>
      <c r="N7873"/>
      <c r="O7873"/>
      <c r="P7873"/>
      <c r="Q7873"/>
      <c r="R7873"/>
      <c r="S7873"/>
      <c r="T7873"/>
      <c r="U7873"/>
    </row>
    <row r="7874" spans="1:21" ht="15.75" customHeight="1">
      <c r="A7874"/>
      <c r="B7874"/>
      <c r="C7874"/>
      <c r="D7874"/>
      <c r="E7874"/>
      <c r="F7874"/>
      <c r="G7874"/>
      <c r="H7874"/>
      <c r="I7874" s="8"/>
      <c r="J7874" s="425"/>
      <c r="K7874"/>
      <c r="L7874"/>
      <c r="M7874"/>
      <c r="N7874"/>
      <c r="O7874"/>
      <c r="P7874"/>
      <c r="Q7874"/>
      <c r="R7874"/>
      <c r="S7874"/>
      <c r="T7874"/>
      <c r="U7874"/>
    </row>
    <row r="7875" spans="1:21" ht="15.75" customHeight="1">
      <c r="A7875"/>
      <c r="B7875"/>
      <c r="C7875"/>
      <c r="D7875"/>
      <c r="E7875"/>
      <c r="F7875"/>
      <c r="G7875"/>
      <c r="H7875"/>
      <c r="I7875" s="8"/>
      <c r="J7875" s="425"/>
      <c r="K7875"/>
      <c r="L7875"/>
      <c r="M7875"/>
      <c r="N7875"/>
      <c r="O7875"/>
      <c r="P7875"/>
      <c r="Q7875"/>
      <c r="R7875"/>
      <c r="S7875"/>
      <c r="T7875"/>
      <c r="U7875"/>
    </row>
    <row r="7876" spans="1:21" ht="15.75" customHeight="1">
      <c r="A7876"/>
      <c r="B7876"/>
      <c r="C7876"/>
      <c r="D7876"/>
      <c r="E7876"/>
      <c r="F7876"/>
      <c r="G7876"/>
      <c r="H7876"/>
      <c r="I7876" s="8"/>
      <c r="J7876" s="425"/>
      <c r="K7876"/>
      <c r="L7876"/>
      <c r="M7876"/>
      <c r="N7876"/>
      <c r="O7876"/>
      <c r="P7876"/>
      <c r="Q7876"/>
      <c r="R7876"/>
      <c r="S7876"/>
      <c r="T7876"/>
      <c r="U7876"/>
    </row>
    <row r="7877" spans="1:21" ht="15.75" customHeight="1">
      <c r="A7877"/>
      <c r="B7877"/>
      <c r="C7877"/>
      <c r="D7877"/>
      <c r="E7877"/>
      <c r="F7877"/>
      <c r="G7877"/>
      <c r="H7877"/>
      <c r="I7877" s="8"/>
      <c r="J7877" s="425"/>
      <c r="K7877"/>
      <c r="L7877"/>
      <c r="M7877"/>
      <c r="N7877"/>
      <c r="O7877"/>
      <c r="P7877"/>
      <c r="Q7877"/>
      <c r="R7877"/>
      <c r="S7877"/>
      <c r="T7877"/>
      <c r="U7877"/>
    </row>
    <row r="7878" spans="1:21" ht="15.75" customHeight="1">
      <c r="A7878"/>
      <c r="B7878"/>
      <c r="C7878"/>
      <c r="D7878"/>
      <c r="E7878"/>
      <c r="F7878"/>
      <c r="G7878"/>
      <c r="H7878"/>
      <c r="I7878" s="8"/>
      <c r="J7878" s="425"/>
      <c r="K7878"/>
      <c r="L7878"/>
      <c r="M7878"/>
      <c r="N7878"/>
      <c r="O7878"/>
      <c r="P7878"/>
      <c r="Q7878"/>
      <c r="R7878"/>
      <c r="S7878"/>
      <c r="T7878"/>
      <c r="U7878"/>
    </row>
    <row r="7879" spans="1:21" ht="15.75" customHeight="1">
      <c r="A7879"/>
      <c r="B7879"/>
      <c r="C7879"/>
      <c r="D7879"/>
      <c r="E7879"/>
      <c r="F7879"/>
      <c r="G7879"/>
      <c r="H7879"/>
      <c r="I7879" s="8"/>
      <c r="J7879" s="425"/>
      <c r="K7879"/>
      <c r="L7879"/>
      <c r="M7879"/>
      <c r="N7879"/>
      <c r="O7879"/>
      <c r="P7879"/>
      <c r="Q7879"/>
      <c r="R7879"/>
      <c r="S7879"/>
      <c r="T7879"/>
      <c r="U7879"/>
    </row>
    <row r="7880" spans="1:21" ht="15.75" customHeight="1">
      <c r="A7880"/>
      <c r="B7880"/>
      <c r="C7880"/>
      <c r="D7880"/>
      <c r="E7880"/>
      <c r="F7880"/>
      <c r="G7880"/>
      <c r="H7880"/>
      <c r="I7880" s="8"/>
      <c r="J7880" s="425"/>
      <c r="K7880"/>
      <c r="L7880"/>
      <c r="M7880"/>
      <c r="N7880"/>
      <c r="O7880"/>
      <c r="P7880"/>
      <c r="Q7880"/>
      <c r="R7880"/>
      <c r="S7880"/>
      <c r="T7880"/>
      <c r="U7880"/>
    </row>
    <row r="7881" spans="1:21" ht="15.75" customHeight="1">
      <c r="A7881"/>
      <c r="B7881"/>
      <c r="C7881"/>
      <c r="D7881"/>
      <c r="E7881"/>
      <c r="F7881"/>
      <c r="G7881"/>
      <c r="H7881"/>
      <c r="I7881" s="8"/>
      <c r="J7881" s="425"/>
      <c r="K7881"/>
      <c r="L7881"/>
      <c r="M7881"/>
      <c r="N7881"/>
      <c r="O7881"/>
      <c r="P7881"/>
      <c r="Q7881"/>
      <c r="R7881"/>
      <c r="S7881"/>
      <c r="T7881"/>
      <c r="U7881"/>
    </row>
    <row r="7882" spans="1:21" ht="15.75" customHeight="1">
      <c r="A7882"/>
      <c r="B7882"/>
      <c r="C7882"/>
      <c r="D7882"/>
      <c r="E7882"/>
      <c r="F7882"/>
      <c r="G7882"/>
      <c r="H7882"/>
      <c r="I7882" s="8"/>
      <c r="J7882" s="425"/>
      <c r="K7882"/>
      <c r="L7882"/>
      <c r="M7882"/>
      <c r="N7882"/>
      <c r="O7882"/>
      <c r="P7882"/>
      <c r="Q7882"/>
      <c r="R7882"/>
      <c r="S7882"/>
      <c r="T7882"/>
      <c r="U7882"/>
    </row>
    <row r="7883" spans="1:21" ht="15.75" customHeight="1">
      <c r="A7883"/>
      <c r="B7883"/>
      <c r="C7883"/>
      <c r="D7883"/>
      <c r="E7883"/>
      <c r="F7883"/>
      <c r="G7883"/>
      <c r="H7883"/>
      <c r="I7883" s="8"/>
      <c r="J7883" s="425"/>
      <c r="K7883"/>
      <c r="L7883"/>
      <c r="M7883"/>
      <c r="N7883"/>
      <c r="O7883"/>
      <c r="P7883"/>
      <c r="Q7883"/>
      <c r="R7883"/>
      <c r="S7883"/>
      <c r="T7883"/>
      <c r="U7883"/>
    </row>
    <row r="7884" spans="1:21" ht="15.75" customHeight="1">
      <c r="A7884"/>
      <c r="B7884"/>
      <c r="C7884"/>
      <c r="D7884"/>
      <c r="E7884"/>
      <c r="F7884"/>
      <c r="G7884"/>
      <c r="H7884"/>
      <c r="I7884" s="8"/>
      <c r="J7884" s="425"/>
      <c r="K7884"/>
      <c r="L7884"/>
      <c r="M7884"/>
      <c r="N7884"/>
      <c r="O7884"/>
      <c r="P7884"/>
      <c r="Q7884"/>
      <c r="R7884"/>
      <c r="S7884"/>
      <c r="T7884"/>
      <c r="U7884"/>
    </row>
    <row r="7885" spans="1:21" ht="15.75" customHeight="1">
      <c r="A7885"/>
      <c r="B7885"/>
      <c r="C7885"/>
      <c r="D7885"/>
      <c r="E7885"/>
      <c r="F7885"/>
      <c r="G7885"/>
      <c r="H7885"/>
      <c r="I7885" s="8"/>
      <c r="J7885" s="425"/>
      <c r="K7885"/>
      <c r="L7885"/>
      <c r="M7885"/>
      <c r="N7885"/>
      <c r="O7885"/>
      <c r="P7885"/>
      <c r="Q7885"/>
      <c r="R7885"/>
      <c r="S7885"/>
      <c r="T7885"/>
      <c r="U7885"/>
    </row>
    <row r="7886" spans="1:21" ht="15.75" customHeight="1">
      <c r="A7886"/>
      <c r="B7886"/>
      <c r="C7886"/>
      <c r="D7886"/>
      <c r="E7886"/>
      <c r="F7886"/>
      <c r="G7886"/>
      <c r="H7886"/>
      <c r="I7886" s="8"/>
      <c r="J7886" s="425"/>
      <c r="K7886"/>
      <c r="L7886"/>
      <c r="M7886"/>
      <c r="N7886"/>
      <c r="O7886"/>
      <c r="P7886"/>
      <c r="Q7886"/>
      <c r="R7886"/>
      <c r="S7886"/>
      <c r="T7886"/>
      <c r="U7886"/>
    </row>
    <row r="7887" spans="1:21" ht="15.75" customHeight="1">
      <c r="A7887"/>
      <c r="B7887"/>
      <c r="C7887"/>
      <c r="D7887"/>
      <c r="E7887"/>
      <c r="F7887"/>
      <c r="G7887"/>
      <c r="H7887"/>
      <c r="I7887" s="8"/>
      <c r="J7887" s="425"/>
      <c r="K7887"/>
      <c r="L7887"/>
      <c r="M7887"/>
      <c r="N7887"/>
      <c r="O7887"/>
      <c r="P7887"/>
      <c r="Q7887"/>
      <c r="R7887"/>
      <c r="S7887"/>
      <c r="T7887"/>
      <c r="U7887"/>
    </row>
    <row r="7888" spans="1:21" ht="15.75" customHeight="1">
      <c r="A7888"/>
      <c r="B7888"/>
      <c r="C7888"/>
      <c r="D7888"/>
      <c r="E7888"/>
      <c r="F7888"/>
      <c r="G7888"/>
      <c r="H7888"/>
      <c r="I7888" s="8"/>
      <c r="J7888" s="425"/>
      <c r="K7888"/>
      <c r="L7888"/>
      <c r="M7888"/>
      <c r="N7888"/>
      <c r="O7888"/>
      <c r="P7888"/>
      <c r="Q7888"/>
      <c r="R7888"/>
      <c r="S7888"/>
      <c r="T7888"/>
      <c r="U7888"/>
    </row>
    <row r="7889" spans="1:21" ht="15.75" customHeight="1">
      <c r="A7889"/>
      <c r="B7889"/>
      <c r="C7889"/>
      <c r="D7889"/>
      <c r="E7889"/>
      <c r="F7889"/>
      <c r="G7889"/>
      <c r="H7889"/>
      <c r="I7889" s="8"/>
      <c r="J7889" s="425"/>
      <c r="K7889"/>
      <c r="L7889"/>
      <c r="M7889"/>
      <c r="N7889"/>
      <c r="O7889"/>
      <c r="P7889"/>
      <c r="Q7889"/>
      <c r="R7889"/>
      <c r="S7889"/>
      <c r="T7889"/>
      <c r="U7889"/>
    </row>
    <row r="7890" spans="1:21" ht="15.75" customHeight="1">
      <c r="A7890"/>
      <c r="B7890"/>
      <c r="C7890"/>
      <c r="D7890"/>
      <c r="E7890"/>
      <c r="F7890"/>
      <c r="G7890"/>
      <c r="H7890"/>
      <c r="I7890" s="8"/>
      <c r="J7890" s="425"/>
      <c r="K7890"/>
      <c r="L7890"/>
      <c r="M7890"/>
      <c r="N7890"/>
      <c r="O7890"/>
      <c r="P7890"/>
      <c r="Q7890"/>
      <c r="R7890"/>
      <c r="S7890"/>
      <c r="T7890"/>
      <c r="U7890"/>
    </row>
    <row r="7891" spans="1:21" ht="15.75" customHeight="1">
      <c r="A7891"/>
      <c r="B7891"/>
      <c r="C7891"/>
      <c r="D7891"/>
      <c r="E7891"/>
      <c r="F7891"/>
      <c r="G7891"/>
      <c r="H7891"/>
      <c r="I7891" s="8"/>
      <c r="J7891" s="425"/>
      <c r="K7891"/>
      <c r="L7891"/>
      <c r="M7891"/>
      <c r="N7891"/>
      <c r="O7891"/>
      <c r="P7891"/>
      <c r="Q7891"/>
      <c r="R7891"/>
      <c r="S7891"/>
      <c r="T7891"/>
      <c r="U7891"/>
    </row>
    <row r="7892" spans="1:21" ht="15.75" customHeight="1">
      <c r="A7892"/>
      <c r="B7892"/>
      <c r="C7892"/>
      <c r="D7892"/>
      <c r="E7892"/>
      <c r="F7892"/>
      <c r="G7892"/>
      <c r="H7892"/>
      <c r="I7892" s="8"/>
      <c r="J7892" s="425"/>
      <c r="K7892"/>
      <c r="L7892"/>
      <c r="M7892"/>
      <c r="N7892"/>
      <c r="O7892"/>
      <c r="P7892"/>
      <c r="Q7892"/>
      <c r="R7892"/>
      <c r="S7892"/>
      <c r="T7892"/>
      <c r="U7892"/>
    </row>
    <row r="7893" spans="1:21" ht="15.75" customHeight="1">
      <c r="A7893"/>
      <c r="B7893"/>
      <c r="C7893"/>
      <c r="D7893"/>
      <c r="E7893"/>
      <c r="F7893"/>
      <c r="G7893"/>
      <c r="H7893"/>
      <c r="I7893" s="8"/>
      <c r="J7893" s="425"/>
      <c r="K7893"/>
      <c r="L7893"/>
      <c r="M7893"/>
      <c r="N7893"/>
      <c r="O7893"/>
      <c r="P7893"/>
      <c r="Q7893"/>
      <c r="R7893"/>
      <c r="S7893"/>
      <c r="T7893"/>
      <c r="U7893"/>
    </row>
    <row r="7894" spans="1:21" ht="15.75" customHeight="1">
      <c r="A7894"/>
      <c r="B7894"/>
      <c r="C7894"/>
      <c r="D7894"/>
      <c r="E7894"/>
      <c r="F7894"/>
      <c r="G7894"/>
      <c r="H7894"/>
      <c r="I7894" s="8"/>
      <c r="J7894" s="425"/>
      <c r="K7894"/>
      <c r="L7894"/>
      <c r="M7894"/>
      <c r="N7894"/>
      <c r="O7894"/>
      <c r="P7894"/>
      <c r="Q7894"/>
      <c r="R7894"/>
      <c r="S7894"/>
      <c r="T7894"/>
      <c r="U7894"/>
    </row>
    <row r="7895" spans="1:21" ht="15.75" customHeight="1">
      <c r="A7895"/>
      <c r="B7895"/>
      <c r="C7895"/>
      <c r="D7895"/>
      <c r="E7895"/>
      <c r="F7895"/>
      <c r="G7895"/>
      <c r="H7895"/>
      <c r="I7895" s="8"/>
      <c r="J7895" s="425"/>
      <c r="K7895"/>
      <c r="L7895"/>
      <c r="M7895"/>
      <c r="N7895"/>
      <c r="O7895"/>
      <c r="P7895"/>
      <c r="Q7895"/>
      <c r="R7895"/>
      <c r="S7895"/>
      <c r="T7895"/>
      <c r="U7895"/>
    </row>
    <row r="7896" spans="1:21" ht="15.75" customHeight="1">
      <c r="A7896"/>
      <c r="B7896"/>
      <c r="C7896"/>
      <c r="D7896"/>
      <c r="E7896"/>
      <c r="F7896"/>
      <c r="G7896"/>
      <c r="H7896"/>
      <c r="I7896" s="8"/>
      <c r="J7896" s="425"/>
      <c r="K7896"/>
      <c r="L7896"/>
      <c r="M7896"/>
      <c r="N7896"/>
      <c r="O7896"/>
      <c r="P7896"/>
      <c r="Q7896"/>
      <c r="R7896"/>
      <c r="S7896"/>
      <c r="T7896"/>
      <c r="U7896"/>
    </row>
    <row r="7897" spans="1:21" ht="15.75" customHeight="1">
      <c r="A7897"/>
      <c r="B7897"/>
      <c r="C7897"/>
      <c r="D7897"/>
      <c r="E7897"/>
      <c r="F7897"/>
      <c r="G7897"/>
      <c r="H7897"/>
      <c r="I7897" s="8"/>
      <c r="J7897" s="425"/>
      <c r="K7897"/>
      <c r="L7897"/>
      <c r="M7897"/>
      <c r="N7897"/>
      <c r="O7897"/>
      <c r="P7897"/>
      <c r="Q7897"/>
      <c r="R7897"/>
      <c r="S7897"/>
      <c r="T7897"/>
      <c r="U7897"/>
    </row>
    <row r="7898" spans="1:21" ht="15.75" customHeight="1">
      <c r="A7898"/>
      <c r="B7898"/>
      <c r="C7898"/>
      <c r="D7898"/>
      <c r="E7898"/>
      <c r="F7898"/>
      <c r="G7898"/>
      <c r="H7898"/>
      <c r="I7898" s="8"/>
      <c r="J7898" s="425"/>
      <c r="K7898"/>
      <c r="L7898"/>
      <c r="M7898"/>
      <c r="N7898"/>
      <c r="O7898"/>
      <c r="P7898"/>
      <c r="Q7898"/>
      <c r="R7898"/>
      <c r="S7898"/>
      <c r="T7898"/>
      <c r="U7898"/>
    </row>
    <row r="7899" spans="1:21" ht="15.75" customHeight="1">
      <c r="A7899"/>
      <c r="B7899"/>
      <c r="C7899"/>
      <c r="D7899"/>
      <c r="E7899"/>
      <c r="F7899"/>
      <c r="G7899"/>
      <c r="H7899"/>
      <c r="I7899" s="8"/>
      <c r="J7899" s="425"/>
      <c r="K7899"/>
      <c r="L7899"/>
      <c r="M7899"/>
      <c r="N7899"/>
      <c r="O7899"/>
      <c r="P7899"/>
      <c r="Q7899"/>
      <c r="R7899"/>
      <c r="S7899"/>
      <c r="T7899"/>
      <c r="U7899"/>
    </row>
    <row r="7900" spans="1:21" ht="15.75" customHeight="1">
      <c r="A7900"/>
      <c r="B7900"/>
      <c r="C7900"/>
      <c r="D7900"/>
      <c r="E7900"/>
      <c r="F7900"/>
      <c r="G7900"/>
      <c r="H7900"/>
      <c r="I7900" s="8"/>
      <c r="J7900" s="425"/>
      <c r="K7900"/>
      <c r="L7900"/>
      <c r="M7900"/>
      <c r="N7900"/>
      <c r="O7900"/>
      <c r="P7900"/>
      <c r="Q7900"/>
      <c r="R7900"/>
      <c r="S7900"/>
      <c r="T7900"/>
      <c r="U7900"/>
    </row>
    <row r="7901" spans="1:21" ht="15.75" customHeight="1">
      <c r="A7901"/>
      <c r="B7901"/>
      <c r="C7901"/>
      <c r="D7901"/>
      <c r="E7901"/>
      <c r="F7901"/>
      <c r="G7901"/>
      <c r="H7901"/>
      <c r="I7901" s="8"/>
      <c r="J7901" s="425"/>
      <c r="K7901"/>
      <c r="L7901"/>
      <c r="M7901"/>
      <c r="N7901"/>
      <c r="O7901"/>
      <c r="P7901"/>
      <c r="Q7901"/>
      <c r="R7901"/>
      <c r="S7901"/>
      <c r="T7901"/>
      <c r="U7901"/>
    </row>
    <row r="7902" spans="1:21" ht="15.75" customHeight="1">
      <c r="A7902"/>
      <c r="B7902"/>
      <c r="C7902"/>
      <c r="D7902"/>
      <c r="E7902"/>
      <c r="F7902"/>
      <c r="G7902"/>
      <c r="H7902"/>
      <c r="I7902" s="8"/>
      <c r="J7902" s="425"/>
      <c r="K7902"/>
      <c r="L7902"/>
      <c r="M7902"/>
      <c r="N7902"/>
      <c r="O7902"/>
      <c r="P7902"/>
      <c r="Q7902"/>
      <c r="R7902"/>
      <c r="S7902"/>
      <c r="T7902"/>
      <c r="U7902"/>
    </row>
    <row r="7903" spans="1:21" ht="15.75" customHeight="1">
      <c r="A7903"/>
      <c r="B7903"/>
      <c r="C7903"/>
      <c r="D7903"/>
      <c r="E7903"/>
      <c r="F7903"/>
      <c r="G7903"/>
      <c r="H7903"/>
      <c r="I7903" s="8"/>
      <c r="J7903" s="425"/>
      <c r="K7903"/>
      <c r="L7903"/>
      <c r="M7903"/>
      <c r="N7903"/>
      <c r="O7903"/>
      <c r="P7903"/>
      <c r="Q7903"/>
      <c r="R7903"/>
      <c r="S7903"/>
      <c r="T7903"/>
      <c r="U7903"/>
    </row>
    <row r="7904" spans="1:21" ht="15.75" customHeight="1">
      <c r="A7904"/>
      <c r="B7904"/>
      <c r="C7904"/>
      <c r="D7904"/>
      <c r="E7904"/>
      <c r="F7904"/>
      <c r="G7904"/>
      <c r="H7904"/>
      <c r="I7904" s="8"/>
      <c r="J7904" s="425"/>
      <c r="K7904"/>
      <c r="L7904"/>
      <c r="M7904"/>
      <c r="N7904"/>
      <c r="O7904"/>
      <c r="P7904"/>
      <c r="Q7904"/>
      <c r="R7904"/>
      <c r="S7904"/>
      <c r="T7904"/>
      <c r="U7904"/>
    </row>
    <row r="7905" spans="1:21" ht="15.75" customHeight="1">
      <c r="A7905"/>
      <c r="B7905"/>
      <c r="C7905"/>
      <c r="D7905"/>
      <c r="E7905"/>
      <c r="F7905"/>
      <c r="G7905"/>
      <c r="H7905"/>
      <c r="I7905" s="8"/>
      <c r="J7905" s="425"/>
      <c r="K7905"/>
      <c r="L7905"/>
      <c r="M7905"/>
      <c r="N7905"/>
      <c r="O7905"/>
      <c r="P7905"/>
      <c r="Q7905"/>
      <c r="R7905"/>
      <c r="S7905"/>
      <c r="T7905"/>
      <c r="U7905"/>
    </row>
    <row r="7906" spans="1:21" ht="15.75" customHeight="1">
      <c r="A7906"/>
      <c r="B7906"/>
      <c r="C7906"/>
      <c r="D7906"/>
      <c r="E7906"/>
      <c r="F7906"/>
      <c r="G7906"/>
      <c r="H7906"/>
      <c r="I7906" s="8"/>
      <c r="J7906" s="425"/>
      <c r="K7906"/>
      <c r="L7906"/>
      <c r="M7906"/>
      <c r="N7906"/>
      <c r="O7906"/>
      <c r="P7906"/>
      <c r="Q7906"/>
      <c r="R7906"/>
      <c r="S7906"/>
      <c r="T7906"/>
      <c r="U7906"/>
    </row>
    <row r="7907" spans="1:21" ht="15.75" customHeight="1">
      <c r="A7907"/>
      <c r="B7907"/>
      <c r="C7907"/>
      <c r="D7907"/>
      <c r="E7907"/>
      <c r="F7907"/>
      <c r="G7907"/>
      <c r="H7907"/>
      <c r="I7907" s="8"/>
      <c r="J7907" s="425"/>
      <c r="K7907"/>
      <c r="L7907"/>
      <c r="M7907"/>
      <c r="N7907"/>
      <c r="O7907"/>
      <c r="P7907"/>
      <c r="Q7907"/>
      <c r="R7907"/>
      <c r="S7907"/>
      <c r="T7907"/>
      <c r="U7907"/>
    </row>
    <row r="7908" spans="1:21" ht="15.75" customHeight="1">
      <c r="A7908"/>
      <c r="B7908"/>
      <c r="C7908"/>
      <c r="D7908"/>
      <c r="E7908"/>
      <c r="F7908"/>
      <c r="G7908"/>
      <c r="H7908"/>
      <c r="I7908" s="8"/>
      <c r="J7908" s="425"/>
      <c r="K7908"/>
      <c r="L7908"/>
      <c r="M7908"/>
      <c r="N7908"/>
      <c r="O7908"/>
      <c r="P7908"/>
      <c r="Q7908"/>
      <c r="R7908"/>
      <c r="S7908"/>
      <c r="T7908"/>
      <c r="U7908"/>
    </row>
    <row r="7909" spans="1:21" ht="15.75" customHeight="1">
      <c r="A7909"/>
      <c r="B7909"/>
      <c r="C7909"/>
      <c r="D7909"/>
      <c r="E7909"/>
      <c r="F7909"/>
      <c r="G7909"/>
      <c r="H7909"/>
      <c r="I7909" s="8"/>
      <c r="J7909" s="425"/>
      <c r="K7909"/>
      <c r="L7909"/>
      <c r="M7909"/>
      <c r="N7909"/>
      <c r="O7909"/>
      <c r="P7909"/>
      <c r="Q7909"/>
      <c r="R7909"/>
      <c r="S7909"/>
      <c r="T7909"/>
      <c r="U7909"/>
    </row>
    <row r="7910" spans="1:21" ht="15.75" customHeight="1">
      <c r="A7910"/>
      <c r="B7910"/>
      <c r="C7910"/>
      <c r="D7910"/>
      <c r="E7910"/>
      <c r="F7910"/>
      <c r="G7910"/>
      <c r="H7910"/>
      <c r="I7910" s="8"/>
      <c r="J7910" s="425"/>
      <c r="K7910"/>
      <c r="L7910"/>
      <c r="M7910"/>
      <c r="N7910"/>
      <c r="O7910"/>
      <c r="P7910"/>
      <c r="Q7910"/>
      <c r="R7910"/>
      <c r="S7910"/>
      <c r="T7910"/>
      <c r="U7910"/>
    </row>
    <row r="7911" spans="1:21" ht="15.75" customHeight="1">
      <c r="A7911"/>
      <c r="B7911"/>
      <c r="C7911"/>
      <c r="D7911"/>
      <c r="E7911"/>
      <c r="F7911"/>
      <c r="G7911"/>
      <c r="H7911"/>
      <c r="I7911" s="8"/>
      <c r="J7911" s="425"/>
      <c r="K7911"/>
      <c r="L7911"/>
      <c r="M7911"/>
      <c r="N7911"/>
      <c r="O7911"/>
      <c r="P7911"/>
      <c r="Q7911"/>
      <c r="R7911"/>
      <c r="S7911"/>
      <c r="T7911"/>
      <c r="U7911"/>
    </row>
    <row r="7912" spans="1:21" ht="15.75" customHeight="1">
      <c r="A7912"/>
      <c r="B7912"/>
      <c r="C7912"/>
      <c r="D7912"/>
      <c r="E7912"/>
      <c r="F7912"/>
      <c r="G7912"/>
      <c r="H7912"/>
      <c r="I7912" s="8"/>
      <c r="J7912" s="425"/>
      <c r="K7912"/>
      <c r="L7912"/>
      <c r="M7912"/>
      <c r="N7912"/>
      <c r="O7912"/>
      <c r="P7912"/>
      <c r="Q7912"/>
      <c r="R7912"/>
      <c r="S7912"/>
      <c r="T7912"/>
      <c r="U7912"/>
    </row>
    <row r="7913" spans="1:21" ht="15.75" customHeight="1">
      <c r="A7913"/>
      <c r="B7913"/>
      <c r="C7913"/>
      <c r="D7913"/>
      <c r="E7913"/>
      <c r="F7913"/>
      <c r="G7913"/>
      <c r="H7913"/>
      <c r="I7913" s="8"/>
      <c r="J7913" s="425"/>
      <c r="K7913"/>
      <c r="L7913"/>
      <c r="M7913"/>
      <c r="N7913"/>
      <c r="O7913"/>
      <c r="P7913"/>
      <c r="Q7913"/>
      <c r="R7913"/>
      <c r="S7913"/>
      <c r="T7913"/>
      <c r="U7913"/>
    </row>
    <row r="7914" spans="1:21" ht="15.75" customHeight="1">
      <c r="A7914"/>
      <c r="B7914"/>
      <c r="C7914"/>
      <c r="D7914"/>
      <c r="E7914"/>
      <c r="F7914"/>
      <c r="G7914"/>
      <c r="H7914"/>
      <c r="I7914" s="8"/>
      <c r="J7914" s="425"/>
      <c r="K7914"/>
      <c r="L7914"/>
      <c r="M7914"/>
      <c r="N7914"/>
      <c r="O7914"/>
      <c r="P7914"/>
      <c r="Q7914"/>
      <c r="R7914"/>
      <c r="S7914"/>
      <c r="T7914"/>
      <c r="U7914"/>
    </row>
    <row r="7915" spans="1:21" ht="15.75" customHeight="1">
      <c r="A7915"/>
      <c r="B7915"/>
      <c r="C7915"/>
      <c r="D7915"/>
      <c r="E7915"/>
      <c r="F7915"/>
      <c r="G7915"/>
      <c r="H7915"/>
      <c r="I7915" s="8"/>
      <c r="J7915" s="425"/>
      <c r="K7915"/>
      <c r="L7915"/>
      <c r="M7915"/>
      <c r="N7915"/>
      <c r="O7915"/>
      <c r="P7915"/>
      <c r="Q7915"/>
      <c r="R7915"/>
      <c r="S7915"/>
      <c r="T7915"/>
      <c r="U7915"/>
    </row>
    <row r="7916" spans="1:21" ht="15.75" customHeight="1">
      <c r="A7916"/>
      <c r="B7916"/>
      <c r="C7916"/>
      <c r="D7916"/>
      <c r="E7916"/>
      <c r="F7916"/>
      <c r="G7916"/>
      <c r="H7916"/>
      <c r="I7916" s="8"/>
      <c r="J7916" s="425"/>
      <c r="K7916"/>
      <c r="L7916"/>
      <c r="M7916"/>
      <c r="N7916"/>
      <c r="O7916"/>
      <c r="P7916"/>
      <c r="Q7916"/>
      <c r="R7916"/>
      <c r="S7916"/>
      <c r="T7916"/>
      <c r="U7916"/>
    </row>
    <row r="7917" spans="1:21" ht="15.75" customHeight="1">
      <c r="A7917"/>
      <c r="B7917"/>
      <c r="C7917"/>
      <c r="D7917"/>
      <c r="E7917"/>
      <c r="F7917"/>
      <c r="G7917"/>
      <c r="H7917"/>
      <c r="I7917" s="8"/>
      <c r="J7917" s="425"/>
      <c r="K7917"/>
      <c r="L7917"/>
      <c r="M7917"/>
      <c r="N7917"/>
      <c r="O7917"/>
      <c r="P7917"/>
      <c r="Q7917"/>
      <c r="R7917"/>
      <c r="S7917"/>
      <c r="T7917"/>
      <c r="U7917"/>
    </row>
    <row r="7918" spans="1:21" ht="15.75" customHeight="1">
      <c r="A7918"/>
      <c r="B7918"/>
      <c r="C7918"/>
      <c r="D7918"/>
      <c r="E7918"/>
      <c r="F7918"/>
      <c r="G7918"/>
      <c r="H7918"/>
      <c r="I7918" s="8"/>
      <c r="J7918" s="425"/>
      <c r="K7918"/>
      <c r="L7918"/>
      <c r="M7918"/>
      <c r="N7918"/>
      <c r="O7918"/>
      <c r="P7918"/>
      <c r="Q7918"/>
      <c r="R7918"/>
      <c r="S7918"/>
      <c r="T7918"/>
      <c r="U7918"/>
    </row>
    <row r="7919" spans="1:21" ht="15.75" customHeight="1">
      <c r="A7919"/>
      <c r="B7919"/>
      <c r="C7919"/>
      <c r="D7919"/>
      <c r="E7919"/>
      <c r="F7919"/>
      <c r="G7919"/>
      <c r="H7919"/>
      <c r="I7919" s="8"/>
      <c r="J7919" s="425"/>
      <c r="K7919"/>
      <c r="L7919"/>
      <c r="M7919"/>
      <c r="N7919"/>
      <c r="O7919"/>
      <c r="P7919"/>
      <c r="Q7919"/>
      <c r="R7919"/>
      <c r="S7919"/>
      <c r="T7919"/>
      <c r="U7919"/>
    </row>
    <row r="7920" spans="1:21" ht="15.75" customHeight="1">
      <c r="A7920"/>
      <c r="B7920"/>
      <c r="C7920"/>
      <c r="D7920"/>
      <c r="E7920"/>
      <c r="F7920"/>
      <c r="G7920"/>
      <c r="H7920"/>
      <c r="I7920" s="8"/>
      <c r="J7920" s="425"/>
      <c r="K7920"/>
      <c r="L7920"/>
      <c r="M7920"/>
      <c r="N7920"/>
      <c r="O7920"/>
      <c r="P7920"/>
      <c r="Q7920"/>
      <c r="R7920"/>
      <c r="S7920"/>
      <c r="T7920"/>
      <c r="U7920"/>
    </row>
    <row r="7921" spans="1:21" ht="15.75" customHeight="1">
      <c r="A7921"/>
      <c r="B7921"/>
      <c r="C7921"/>
      <c r="D7921"/>
      <c r="E7921"/>
      <c r="F7921"/>
      <c r="G7921"/>
      <c r="H7921"/>
      <c r="I7921" s="8"/>
      <c r="J7921" s="425"/>
      <c r="K7921"/>
      <c r="L7921"/>
      <c r="M7921"/>
      <c r="N7921"/>
      <c r="O7921"/>
      <c r="P7921"/>
      <c r="Q7921"/>
      <c r="R7921"/>
      <c r="S7921"/>
      <c r="T7921"/>
      <c r="U7921"/>
    </row>
    <row r="7922" spans="1:21" ht="15.75" customHeight="1">
      <c r="A7922"/>
      <c r="B7922"/>
      <c r="C7922"/>
      <c r="D7922"/>
      <c r="E7922"/>
      <c r="F7922"/>
      <c r="G7922"/>
      <c r="H7922"/>
      <c r="I7922" s="8"/>
      <c r="J7922" s="425"/>
      <c r="K7922"/>
      <c r="L7922"/>
      <c r="M7922"/>
      <c r="N7922"/>
      <c r="O7922"/>
      <c r="P7922"/>
      <c r="Q7922"/>
      <c r="R7922"/>
      <c r="S7922"/>
      <c r="T7922"/>
      <c r="U7922"/>
    </row>
    <row r="7923" spans="1:21" ht="15.75" customHeight="1">
      <c r="A7923"/>
      <c r="B7923"/>
      <c r="C7923"/>
      <c r="D7923"/>
      <c r="E7923"/>
      <c r="F7923"/>
      <c r="G7923"/>
      <c r="H7923"/>
      <c r="I7923" s="8"/>
      <c r="J7923" s="425"/>
      <c r="K7923"/>
      <c r="L7923"/>
      <c r="M7923"/>
      <c r="N7923"/>
      <c r="O7923"/>
      <c r="P7923"/>
      <c r="Q7923"/>
      <c r="R7923"/>
      <c r="S7923"/>
      <c r="T7923"/>
      <c r="U7923"/>
    </row>
    <row r="7924" spans="1:21" ht="15.75" customHeight="1">
      <c r="A7924"/>
      <c r="B7924"/>
      <c r="C7924"/>
      <c r="D7924"/>
      <c r="E7924"/>
      <c r="F7924"/>
      <c r="G7924"/>
      <c r="H7924"/>
      <c r="I7924" s="8"/>
      <c r="J7924" s="425"/>
      <c r="K7924"/>
      <c r="L7924"/>
      <c r="M7924"/>
      <c r="N7924"/>
      <c r="O7924"/>
      <c r="P7924"/>
      <c r="Q7924"/>
      <c r="R7924"/>
      <c r="S7924"/>
      <c r="T7924"/>
      <c r="U7924"/>
    </row>
    <row r="7925" spans="1:21" ht="15.75" customHeight="1">
      <c r="A7925"/>
      <c r="B7925"/>
      <c r="C7925"/>
      <c r="D7925"/>
      <c r="E7925"/>
      <c r="F7925"/>
      <c r="G7925"/>
      <c r="H7925"/>
      <c r="I7925" s="8"/>
      <c r="J7925" s="425"/>
      <c r="K7925"/>
      <c r="L7925"/>
      <c r="M7925"/>
      <c r="N7925"/>
      <c r="O7925"/>
      <c r="P7925"/>
      <c r="Q7925"/>
      <c r="R7925"/>
      <c r="S7925"/>
      <c r="T7925"/>
      <c r="U7925"/>
    </row>
    <row r="7926" spans="1:21" ht="15.75" customHeight="1">
      <c r="A7926"/>
      <c r="B7926"/>
      <c r="C7926"/>
      <c r="D7926"/>
      <c r="E7926"/>
      <c r="F7926"/>
      <c r="G7926"/>
      <c r="H7926"/>
      <c r="I7926" s="8"/>
      <c r="J7926" s="425"/>
      <c r="K7926"/>
      <c r="L7926"/>
      <c r="M7926"/>
      <c r="N7926"/>
      <c r="O7926"/>
      <c r="P7926"/>
      <c r="Q7926"/>
      <c r="R7926"/>
      <c r="S7926"/>
      <c r="T7926"/>
      <c r="U7926"/>
    </row>
    <row r="7927" spans="1:21" ht="15.75" customHeight="1">
      <c r="A7927"/>
      <c r="B7927"/>
      <c r="C7927"/>
      <c r="D7927"/>
      <c r="E7927"/>
      <c r="F7927"/>
      <c r="G7927"/>
      <c r="H7927"/>
      <c r="I7927" s="8"/>
      <c r="J7927" s="425"/>
      <c r="K7927"/>
      <c r="L7927"/>
      <c r="M7927"/>
      <c r="N7927"/>
      <c r="O7927"/>
      <c r="P7927"/>
      <c r="Q7927"/>
      <c r="R7927"/>
      <c r="S7927"/>
      <c r="T7927"/>
      <c r="U7927"/>
    </row>
    <row r="7928" spans="1:21" ht="15.75" customHeight="1">
      <c r="A7928"/>
      <c r="B7928"/>
      <c r="C7928"/>
      <c r="D7928"/>
      <c r="E7928"/>
      <c r="F7928"/>
      <c r="G7928"/>
      <c r="H7928"/>
      <c r="I7928" s="8"/>
      <c r="J7928" s="425"/>
      <c r="K7928"/>
      <c r="L7928"/>
      <c r="M7928"/>
      <c r="N7928"/>
      <c r="O7928"/>
      <c r="P7928"/>
      <c r="Q7928"/>
      <c r="R7928"/>
      <c r="S7928"/>
      <c r="T7928"/>
      <c r="U7928"/>
    </row>
    <row r="7929" spans="1:21" ht="15.75" customHeight="1">
      <c r="A7929"/>
      <c r="B7929"/>
      <c r="C7929"/>
      <c r="D7929"/>
      <c r="E7929"/>
      <c r="F7929"/>
      <c r="G7929"/>
      <c r="H7929"/>
      <c r="I7929" s="8"/>
      <c r="J7929" s="425"/>
      <c r="K7929"/>
      <c r="L7929"/>
      <c r="M7929"/>
      <c r="N7929"/>
      <c r="O7929"/>
      <c r="P7929"/>
      <c r="Q7929"/>
      <c r="R7929"/>
      <c r="S7929"/>
      <c r="T7929"/>
      <c r="U7929"/>
    </row>
    <row r="7930" spans="1:21" ht="15.75" customHeight="1">
      <c r="A7930"/>
      <c r="B7930"/>
      <c r="C7930"/>
      <c r="D7930"/>
      <c r="E7930"/>
      <c r="F7930"/>
      <c r="G7930"/>
      <c r="H7930"/>
      <c r="I7930" s="8"/>
      <c r="J7930" s="425"/>
      <c r="K7930"/>
      <c r="L7930"/>
      <c r="M7930"/>
      <c r="N7930"/>
      <c r="O7930"/>
      <c r="P7930"/>
      <c r="Q7930"/>
      <c r="R7930"/>
      <c r="S7930"/>
      <c r="T7930"/>
      <c r="U7930"/>
    </row>
    <row r="7931" spans="1:21" ht="15.75" customHeight="1">
      <c r="A7931"/>
      <c r="B7931"/>
      <c r="C7931"/>
      <c r="D7931"/>
      <c r="E7931"/>
      <c r="F7931"/>
      <c r="G7931"/>
      <c r="H7931"/>
      <c r="I7931" s="8"/>
      <c r="J7931" s="425"/>
      <c r="K7931"/>
      <c r="L7931"/>
      <c r="M7931"/>
      <c r="N7931"/>
      <c r="O7931"/>
      <c r="P7931"/>
      <c r="Q7931"/>
      <c r="R7931"/>
      <c r="S7931"/>
      <c r="T7931"/>
      <c r="U7931"/>
    </row>
    <row r="7932" spans="1:21" ht="15.75" customHeight="1">
      <c r="A7932"/>
      <c r="B7932"/>
      <c r="C7932"/>
      <c r="D7932"/>
      <c r="E7932"/>
      <c r="F7932"/>
      <c r="G7932"/>
      <c r="H7932"/>
      <c r="I7932" s="8"/>
      <c r="J7932" s="425"/>
      <c r="K7932"/>
      <c r="L7932"/>
      <c r="M7932"/>
      <c r="N7932"/>
      <c r="O7932"/>
      <c r="P7932"/>
      <c r="Q7932"/>
      <c r="R7932"/>
      <c r="S7932"/>
      <c r="T7932"/>
      <c r="U7932"/>
    </row>
    <row r="7933" spans="1:21" ht="15.75" customHeight="1">
      <c r="A7933"/>
      <c r="B7933"/>
      <c r="C7933"/>
      <c r="D7933"/>
      <c r="E7933"/>
      <c r="F7933"/>
      <c r="G7933"/>
      <c r="H7933"/>
      <c r="I7933" s="8"/>
      <c r="J7933" s="425"/>
      <c r="K7933"/>
      <c r="L7933"/>
      <c r="M7933"/>
      <c r="N7933"/>
      <c r="O7933"/>
      <c r="P7933"/>
      <c r="Q7933"/>
      <c r="R7933"/>
      <c r="S7933"/>
      <c r="T7933"/>
      <c r="U7933"/>
    </row>
    <row r="7934" spans="1:21" ht="15.75" customHeight="1">
      <c r="A7934"/>
      <c r="B7934"/>
      <c r="C7934"/>
      <c r="D7934"/>
      <c r="E7934"/>
      <c r="F7934"/>
      <c r="G7934"/>
      <c r="H7934"/>
      <c r="I7934" s="8"/>
      <c r="J7934" s="425"/>
      <c r="K7934"/>
      <c r="L7934"/>
      <c r="M7934"/>
      <c r="N7934"/>
      <c r="O7934"/>
      <c r="P7934"/>
      <c r="Q7934"/>
      <c r="R7934"/>
      <c r="S7934"/>
      <c r="T7934"/>
      <c r="U7934"/>
    </row>
    <row r="7935" spans="1:21" ht="15.75" customHeight="1">
      <c r="A7935"/>
      <c r="B7935"/>
      <c r="C7935"/>
      <c r="D7935"/>
      <c r="E7935"/>
      <c r="F7935"/>
      <c r="G7935"/>
      <c r="H7935"/>
      <c r="I7935" s="8"/>
      <c r="J7935" s="425"/>
      <c r="K7935"/>
      <c r="L7935"/>
      <c r="M7935"/>
      <c r="N7935"/>
      <c r="O7935"/>
      <c r="P7935"/>
      <c r="Q7935"/>
      <c r="R7935"/>
      <c r="S7935"/>
      <c r="T7935"/>
      <c r="U7935"/>
    </row>
    <row r="7936" spans="1:21" ht="15.75" customHeight="1">
      <c r="A7936"/>
      <c r="B7936"/>
      <c r="C7936"/>
      <c r="D7936"/>
      <c r="E7936"/>
      <c r="F7936"/>
      <c r="G7936"/>
      <c r="H7936"/>
      <c r="I7936" s="8"/>
      <c r="J7936" s="425"/>
      <c r="K7936"/>
      <c r="L7936"/>
      <c r="M7936"/>
      <c r="N7936"/>
      <c r="O7936"/>
      <c r="P7936"/>
      <c r="Q7936"/>
      <c r="R7936"/>
      <c r="S7936"/>
      <c r="T7936"/>
      <c r="U7936"/>
    </row>
    <row r="7937" spans="1:21" ht="15.75" customHeight="1">
      <c r="A7937"/>
      <c r="B7937"/>
      <c r="C7937"/>
      <c r="D7937"/>
      <c r="E7937"/>
      <c r="F7937"/>
      <c r="G7937"/>
      <c r="H7937"/>
      <c r="I7937" s="8"/>
      <c r="J7937" s="425"/>
      <c r="K7937"/>
      <c r="L7937"/>
      <c r="M7937"/>
      <c r="N7937"/>
      <c r="O7937"/>
      <c r="P7937"/>
      <c r="Q7937"/>
      <c r="R7937"/>
      <c r="S7937"/>
      <c r="T7937"/>
      <c r="U7937"/>
    </row>
    <row r="7938" spans="1:21" ht="15.75" customHeight="1">
      <c r="A7938"/>
      <c r="B7938"/>
      <c r="C7938"/>
      <c r="D7938"/>
      <c r="E7938"/>
      <c r="F7938"/>
      <c r="G7938"/>
      <c r="H7938"/>
      <c r="I7938" s="8"/>
      <c r="J7938" s="425"/>
      <c r="K7938"/>
      <c r="L7938"/>
      <c r="M7938"/>
      <c r="N7938"/>
      <c r="O7938"/>
      <c r="P7938"/>
      <c r="Q7938"/>
      <c r="R7938"/>
      <c r="S7938"/>
      <c r="T7938"/>
      <c r="U7938"/>
    </row>
    <row r="7939" spans="1:21" ht="15.75" customHeight="1">
      <c r="A7939"/>
      <c r="B7939"/>
      <c r="C7939"/>
      <c r="D7939"/>
      <c r="E7939"/>
      <c r="F7939"/>
      <c r="G7939"/>
      <c r="H7939"/>
      <c r="I7939" s="8"/>
      <c r="J7939" s="425"/>
      <c r="K7939"/>
      <c r="L7939"/>
      <c r="M7939"/>
      <c r="N7939"/>
      <c r="O7939"/>
      <c r="P7939"/>
      <c r="Q7939"/>
      <c r="R7939"/>
      <c r="S7939"/>
      <c r="T7939"/>
      <c r="U7939"/>
    </row>
    <row r="7940" spans="1:21" ht="15.75" customHeight="1">
      <c r="A7940"/>
      <c r="B7940"/>
      <c r="C7940"/>
      <c r="D7940"/>
      <c r="E7940"/>
      <c r="F7940"/>
      <c r="G7940"/>
      <c r="H7940"/>
      <c r="I7940" s="8"/>
      <c r="J7940" s="425"/>
      <c r="K7940"/>
      <c r="L7940"/>
      <c r="M7940"/>
      <c r="N7940"/>
      <c r="O7940"/>
      <c r="P7940"/>
      <c r="Q7940"/>
      <c r="R7940"/>
      <c r="S7940"/>
      <c r="T7940"/>
      <c r="U7940"/>
    </row>
    <row r="7941" spans="1:21" ht="15.75" customHeight="1">
      <c r="A7941"/>
      <c r="B7941"/>
      <c r="C7941"/>
      <c r="D7941"/>
      <c r="E7941"/>
      <c r="F7941"/>
      <c r="G7941"/>
      <c r="H7941"/>
      <c r="I7941" s="8"/>
      <c r="J7941" s="425"/>
      <c r="K7941"/>
      <c r="L7941"/>
      <c r="M7941"/>
      <c r="N7941"/>
      <c r="O7941"/>
      <c r="P7941"/>
      <c r="Q7941"/>
      <c r="R7941"/>
      <c r="S7941"/>
      <c r="T7941"/>
      <c r="U7941"/>
    </row>
    <row r="7942" spans="1:21" ht="15.75" customHeight="1">
      <c r="A7942"/>
      <c r="B7942"/>
      <c r="C7942"/>
      <c r="D7942"/>
      <c r="E7942"/>
      <c r="F7942"/>
      <c r="G7942"/>
      <c r="H7942"/>
      <c r="I7942" s="8"/>
      <c r="J7942" s="425"/>
      <c r="K7942"/>
      <c r="L7942"/>
      <c r="M7942"/>
      <c r="N7942"/>
      <c r="O7942"/>
      <c r="P7942"/>
      <c r="Q7942"/>
      <c r="R7942"/>
      <c r="S7942"/>
      <c r="T7942"/>
      <c r="U7942"/>
    </row>
    <row r="7943" spans="1:21" ht="15.75" customHeight="1">
      <c r="A7943"/>
      <c r="B7943"/>
      <c r="C7943"/>
      <c r="D7943"/>
      <c r="E7943"/>
      <c r="F7943"/>
      <c r="G7943"/>
      <c r="H7943"/>
      <c r="I7943" s="8"/>
      <c r="J7943" s="425"/>
      <c r="K7943"/>
      <c r="L7943"/>
      <c r="M7943"/>
      <c r="N7943"/>
      <c r="O7943"/>
      <c r="P7943"/>
      <c r="Q7943"/>
      <c r="R7943"/>
      <c r="S7943"/>
      <c r="T7943"/>
      <c r="U7943"/>
    </row>
    <row r="7944" spans="1:21" ht="15.75" customHeight="1">
      <c r="A7944"/>
      <c r="B7944"/>
      <c r="C7944"/>
      <c r="D7944"/>
      <c r="E7944"/>
      <c r="F7944"/>
      <c r="G7944"/>
      <c r="H7944"/>
      <c r="I7944" s="8"/>
      <c r="J7944" s="425"/>
      <c r="K7944"/>
      <c r="L7944"/>
      <c r="M7944"/>
      <c r="N7944"/>
      <c r="O7944"/>
      <c r="P7944"/>
      <c r="Q7944"/>
      <c r="R7944"/>
      <c r="S7944"/>
      <c r="T7944"/>
      <c r="U7944"/>
    </row>
    <row r="7945" spans="1:21" ht="15.75" customHeight="1">
      <c r="A7945"/>
      <c r="B7945"/>
      <c r="C7945"/>
      <c r="D7945"/>
      <c r="E7945"/>
      <c r="F7945"/>
      <c r="G7945"/>
      <c r="H7945"/>
      <c r="I7945" s="8"/>
      <c r="J7945" s="425"/>
      <c r="K7945"/>
      <c r="L7945"/>
      <c r="M7945"/>
      <c r="N7945"/>
      <c r="O7945"/>
      <c r="P7945"/>
      <c r="Q7945"/>
      <c r="R7945"/>
      <c r="S7945"/>
      <c r="T7945"/>
      <c r="U7945"/>
    </row>
    <row r="7946" spans="1:21" ht="15.75" customHeight="1">
      <c r="A7946"/>
      <c r="B7946"/>
      <c r="C7946"/>
      <c r="D7946"/>
      <c r="E7946"/>
      <c r="F7946"/>
      <c r="G7946"/>
      <c r="H7946"/>
      <c r="I7946" s="8"/>
      <c r="J7946" s="425"/>
      <c r="K7946"/>
      <c r="L7946"/>
      <c r="M7946"/>
      <c r="N7946"/>
      <c r="O7946"/>
      <c r="P7946"/>
      <c r="Q7946"/>
      <c r="R7946"/>
      <c r="S7946"/>
      <c r="T7946"/>
      <c r="U7946"/>
    </row>
    <row r="7947" spans="1:21" ht="15.75" customHeight="1">
      <c r="A7947"/>
      <c r="B7947"/>
      <c r="C7947"/>
      <c r="D7947"/>
      <c r="E7947"/>
      <c r="F7947"/>
      <c r="G7947"/>
      <c r="H7947"/>
      <c r="I7947" s="8"/>
      <c r="J7947" s="425"/>
      <c r="K7947"/>
      <c r="L7947"/>
      <c r="M7947"/>
      <c r="N7947"/>
      <c r="O7947"/>
      <c r="P7947"/>
      <c r="Q7947"/>
      <c r="R7947"/>
      <c r="S7947"/>
      <c r="T7947"/>
      <c r="U7947"/>
    </row>
    <row r="7948" spans="1:21" ht="15.75" customHeight="1">
      <c r="A7948"/>
      <c r="B7948"/>
      <c r="C7948"/>
      <c r="D7948"/>
      <c r="E7948"/>
      <c r="F7948"/>
      <c r="G7948"/>
      <c r="H7948"/>
      <c r="I7948" s="8"/>
      <c r="J7948" s="425"/>
      <c r="K7948"/>
      <c r="L7948"/>
      <c r="M7948"/>
      <c r="N7948"/>
      <c r="O7948"/>
      <c r="P7948"/>
      <c r="Q7948"/>
      <c r="R7948"/>
      <c r="S7948"/>
      <c r="T7948"/>
      <c r="U7948"/>
    </row>
    <row r="7949" spans="1:21" ht="15.75" customHeight="1">
      <c r="A7949"/>
      <c r="B7949"/>
      <c r="C7949"/>
      <c r="D7949"/>
      <c r="E7949"/>
      <c r="F7949"/>
      <c r="G7949"/>
      <c r="H7949"/>
      <c r="I7949" s="8"/>
      <c r="J7949" s="425"/>
      <c r="K7949"/>
      <c r="L7949"/>
      <c r="M7949"/>
      <c r="N7949"/>
      <c r="O7949"/>
      <c r="P7949"/>
      <c r="Q7949"/>
      <c r="R7949"/>
      <c r="S7949"/>
      <c r="T7949"/>
      <c r="U7949"/>
    </row>
    <row r="7950" spans="1:21" ht="15.75" customHeight="1">
      <c r="A7950"/>
      <c r="B7950"/>
      <c r="C7950"/>
      <c r="D7950"/>
      <c r="E7950"/>
      <c r="F7950"/>
      <c r="G7950"/>
      <c r="H7950"/>
      <c r="I7950" s="8"/>
      <c r="J7950" s="425"/>
      <c r="K7950"/>
      <c r="L7950"/>
      <c r="M7950"/>
      <c r="N7950"/>
      <c r="O7950"/>
      <c r="P7950"/>
      <c r="Q7950"/>
      <c r="R7950"/>
      <c r="S7950"/>
      <c r="T7950"/>
      <c r="U7950"/>
    </row>
    <row r="7951" spans="1:21" ht="15.75" customHeight="1">
      <c r="A7951"/>
      <c r="B7951"/>
      <c r="C7951"/>
      <c r="D7951"/>
      <c r="E7951"/>
      <c r="F7951"/>
      <c r="G7951"/>
      <c r="H7951"/>
      <c r="I7951" s="8"/>
      <c r="J7951" s="425"/>
      <c r="K7951"/>
      <c r="L7951"/>
      <c r="M7951"/>
      <c r="N7951"/>
      <c r="O7951"/>
      <c r="P7951"/>
      <c r="Q7951"/>
      <c r="R7951"/>
      <c r="S7951"/>
      <c r="T7951"/>
      <c r="U7951"/>
    </row>
    <row r="7952" spans="1:21" ht="15.75" customHeight="1">
      <c r="A7952"/>
      <c r="B7952"/>
      <c r="C7952"/>
      <c r="D7952"/>
      <c r="E7952"/>
      <c r="F7952"/>
      <c r="G7952"/>
      <c r="H7952"/>
      <c r="I7952" s="8"/>
      <c r="J7952" s="425"/>
      <c r="K7952"/>
      <c r="L7952"/>
      <c r="M7952"/>
      <c r="N7952"/>
      <c r="O7952"/>
      <c r="P7952"/>
      <c r="Q7952"/>
      <c r="R7952"/>
      <c r="S7952"/>
      <c r="T7952"/>
      <c r="U7952"/>
    </row>
    <row r="7953" spans="1:21" ht="15.75" customHeight="1">
      <c r="A7953"/>
      <c r="B7953"/>
      <c r="C7953"/>
      <c r="D7953"/>
      <c r="E7953"/>
      <c r="F7953"/>
      <c r="G7953"/>
      <c r="H7953"/>
      <c r="I7953" s="8"/>
      <c r="J7953" s="425"/>
      <c r="K7953"/>
      <c r="L7953"/>
      <c r="M7953"/>
      <c r="N7953"/>
      <c r="O7953"/>
      <c r="P7953"/>
      <c r="Q7953"/>
      <c r="R7953"/>
      <c r="S7953"/>
      <c r="T7953"/>
      <c r="U7953"/>
    </row>
    <row r="7954" spans="1:21" ht="15.75" customHeight="1">
      <c r="A7954"/>
      <c r="B7954"/>
      <c r="C7954"/>
      <c r="D7954"/>
      <c r="E7954"/>
      <c r="F7954"/>
      <c r="G7954"/>
      <c r="H7954"/>
      <c r="I7954" s="8"/>
      <c r="J7954" s="425"/>
      <c r="K7954"/>
      <c r="L7954"/>
      <c r="M7954"/>
      <c r="N7954"/>
      <c r="O7954"/>
      <c r="P7954"/>
      <c r="Q7954"/>
      <c r="R7954"/>
      <c r="S7954"/>
      <c r="T7954"/>
      <c r="U7954"/>
    </row>
    <row r="7955" spans="1:21" ht="15.75" customHeight="1">
      <c r="A7955"/>
      <c r="B7955"/>
      <c r="C7955"/>
      <c r="D7955"/>
      <c r="E7955"/>
      <c r="F7955"/>
      <c r="G7955"/>
      <c r="H7955"/>
      <c r="I7955" s="8"/>
      <c r="J7955" s="425"/>
      <c r="K7955"/>
      <c r="L7955"/>
      <c r="M7955"/>
      <c r="N7955"/>
      <c r="O7955"/>
      <c r="P7955"/>
      <c r="Q7955"/>
      <c r="R7955"/>
      <c r="S7955"/>
      <c r="T7955"/>
      <c r="U7955"/>
    </row>
    <row r="7956" spans="1:21" ht="15.75" customHeight="1">
      <c r="A7956"/>
      <c r="B7956"/>
      <c r="C7956"/>
      <c r="D7956"/>
      <c r="E7956"/>
      <c r="F7956"/>
      <c r="G7956"/>
      <c r="H7956"/>
      <c r="I7956" s="8"/>
      <c r="J7956" s="425"/>
      <c r="K7956"/>
      <c r="L7956"/>
      <c r="M7956"/>
      <c r="N7956"/>
      <c r="O7956"/>
      <c r="P7956"/>
      <c r="Q7956"/>
      <c r="R7956"/>
      <c r="S7956"/>
      <c r="T7956"/>
      <c r="U7956"/>
    </row>
    <row r="7957" spans="1:21" ht="15.75" customHeight="1">
      <c r="A7957"/>
      <c r="B7957"/>
      <c r="C7957"/>
      <c r="D7957"/>
      <c r="E7957"/>
      <c r="F7957"/>
      <c r="G7957"/>
      <c r="H7957"/>
      <c r="I7957" s="8"/>
      <c r="J7957" s="425"/>
      <c r="K7957"/>
      <c r="L7957"/>
      <c r="M7957"/>
      <c r="N7957"/>
      <c r="O7957"/>
      <c r="P7957"/>
      <c r="Q7957"/>
      <c r="R7957"/>
      <c r="S7957"/>
      <c r="T7957"/>
      <c r="U7957"/>
    </row>
    <row r="7958" spans="1:21" ht="15.75" customHeight="1">
      <c r="A7958"/>
      <c r="B7958"/>
      <c r="C7958"/>
      <c r="D7958"/>
      <c r="E7958"/>
      <c r="F7958"/>
      <c r="G7958"/>
      <c r="H7958"/>
      <c r="I7958" s="8"/>
      <c r="J7958" s="425"/>
      <c r="K7958"/>
      <c r="L7958"/>
      <c r="M7958"/>
      <c r="N7958"/>
      <c r="O7958"/>
      <c r="P7958"/>
      <c r="Q7958"/>
      <c r="R7958"/>
      <c r="S7958"/>
      <c r="T7958"/>
      <c r="U7958"/>
    </row>
    <row r="7959" spans="1:21" ht="15.75" customHeight="1">
      <c r="A7959"/>
      <c r="B7959"/>
      <c r="C7959"/>
      <c r="D7959"/>
      <c r="E7959"/>
      <c r="F7959"/>
      <c r="G7959"/>
      <c r="H7959"/>
      <c r="I7959" s="8"/>
      <c r="J7959" s="425"/>
      <c r="K7959"/>
      <c r="L7959"/>
      <c r="M7959"/>
      <c r="N7959"/>
      <c r="O7959"/>
      <c r="P7959"/>
      <c r="Q7959"/>
      <c r="R7959"/>
      <c r="S7959"/>
      <c r="T7959"/>
      <c r="U7959"/>
    </row>
    <row r="7960" spans="1:21" ht="15.75" customHeight="1">
      <c r="A7960"/>
      <c r="B7960"/>
      <c r="C7960"/>
      <c r="D7960"/>
      <c r="E7960"/>
      <c r="F7960"/>
      <c r="G7960"/>
      <c r="H7960"/>
      <c r="I7960" s="8"/>
      <c r="J7960" s="425"/>
      <c r="K7960"/>
      <c r="L7960"/>
      <c r="M7960"/>
      <c r="N7960"/>
      <c r="O7960"/>
      <c r="P7960"/>
      <c r="Q7960"/>
      <c r="R7960"/>
      <c r="S7960"/>
      <c r="T7960"/>
      <c r="U7960"/>
    </row>
    <row r="7961" spans="1:21" ht="15.75" customHeight="1">
      <c r="A7961"/>
      <c r="B7961"/>
      <c r="C7961"/>
      <c r="D7961"/>
      <c r="E7961"/>
      <c r="F7961"/>
      <c r="G7961"/>
      <c r="H7961"/>
      <c r="I7961" s="8"/>
      <c r="J7961" s="425"/>
      <c r="K7961"/>
      <c r="L7961"/>
      <c r="M7961"/>
      <c r="N7961"/>
      <c r="O7961"/>
      <c r="P7961"/>
      <c r="Q7961"/>
      <c r="R7961"/>
      <c r="S7961"/>
      <c r="T7961"/>
      <c r="U7961"/>
    </row>
    <row r="7962" spans="1:21" ht="15.75" customHeight="1">
      <c r="A7962"/>
      <c r="B7962"/>
      <c r="C7962"/>
      <c r="D7962"/>
      <c r="E7962"/>
      <c r="F7962"/>
      <c r="G7962"/>
      <c r="H7962"/>
      <c r="I7962" s="8"/>
      <c r="J7962" s="425"/>
      <c r="K7962"/>
      <c r="L7962"/>
      <c r="M7962"/>
      <c r="N7962"/>
      <c r="O7962"/>
      <c r="P7962"/>
      <c r="Q7962"/>
      <c r="R7962"/>
      <c r="S7962"/>
      <c r="T7962"/>
      <c r="U7962"/>
    </row>
    <row r="7963" spans="1:21" ht="15.75" customHeight="1">
      <c r="A7963"/>
      <c r="B7963"/>
      <c r="C7963"/>
      <c r="D7963"/>
      <c r="E7963"/>
      <c r="F7963"/>
      <c r="G7963"/>
      <c r="H7963"/>
      <c r="I7963" s="8"/>
      <c r="J7963" s="425"/>
      <c r="K7963"/>
      <c r="L7963"/>
      <c r="M7963"/>
      <c r="N7963"/>
      <c r="O7963"/>
      <c r="P7963"/>
      <c r="Q7963"/>
      <c r="R7963"/>
      <c r="S7963"/>
      <c r="T7963"/>
      <c r="U7963"/>
    </row>
    <row r="7964" spans="1:21" ht="15.75" customHeight="1">
      <c r="A7964"/>
      <c r="B7964"/>
      <c r="C7964"/>
      <c r="D7964"/>
      <c r="E7964"/>
      <c r="F7964"/>
      <c r="G7964"/>
      <c r="H7964"/>
      <c r="I7964" s="8"/>
      <c r="J7964" s="425"/>
      <c r="K7964"/>
      <c r="L7964"/>
      <c r="M7964"/>
      <c r="N7964"/>
      <c r="O7964"/>
      <c r="P7964"/>
      <c r="Q7964"/>
      <c r="R7964"/>
      <c r="S7964"/>
      <c r="T7964"/>
      <c r="U7964"/>
    </row>
    <row r="7965" spans="1:21" ht="15.75" customHeight="1">
      <c r="A7965"/>
      <c r="B7965"/>
      <c r="C7965"/>
      <c r="D7965"/>
      <c r="E7965"/>
      <c r="F7965"/>
      <c r="G7965"/>
      <c r="H7965"/>
      <c r="I7965" s="8"/>
      <c r="J7965" s="425"/>
      <c r="K7965"/>
      <c r="L7965"/>
      <c r="M7965"/>
      <c r="N7965"/>
      <c r="O7965"/>
      <c r="P7965"/>
      <c r="Q7965"/>
      <c r="R7965"/>
      <c r="S7965"/>
      <c r="T7965"/>
      <c r="U7965"/>
    </row>
    <row r="7966" spans="1:21" ht="15.75" customHeight="1">
      <c r="A7966"/>
      <c r="B7966"/>
      <c r="C7966"/>
      <c r="D7966"/>
      <c r="E7966"/>
      <c r="F7966"/>
      <c r="G7966"/>
      <c r="H7966"/>
      <c r="I7966" s="8"/>
      <c r="J7966" s="425"/>
      <c r="K7966"/>
      <c r="L7966"/>
      <c r="M7966"/>
      <c r="N7966"/>
      <c r="O7966"/>
      <c r="P7966"/>
      <c r="Q7966"/>
      <c r="R7966"/>
      <c r="S7966"/>
      <c r="T7966"/>
      <c r="U7966"/>
    </row>
    <row r="7967" spans="1:21" ht="15.75" customHeight="1">
      <c r="A7967"/>
      <c r="B7967"/>
      <c r="C7967"/>
      <c r="D7967"/>
      <c r="E7967"/>
      <c r="F7967"/>
      <c r="G7967"/>
      <c r="H7967"/>
      <c r="I7967" s="8"/>
      <c r="J7967" s="425"/>
      <c r="K7967"/>
      <c r="L7967"/>
      <c r="M7967"/>
      <c r="N7967"/>
      <c r="O7967"/>
      <c r="P7967"/>
      <c r="Q7967"/>
      <c r="R7967"/>
      <c r="S7967"/>
      <c r="T7967"/>
      <c r="U7967"/>
    </row>
    <row r="7968" spans="1:21" ht="15.75" customHeight="1">
      <c r="A7968"/>
      <c r="B7968"/>
      <c r="C7968"/>
      <c r="D7968"/>
      <c r="E7968"/>
      <c r="F7968"/>
      <c r="G7968"/>
      <c r="H7968"/>
      <c r="I7968" s="8"/>
      <c r="J7968" s="425"/>
      <c r="K7968"/>
      <c r="L7968"/>
      <c r="M7968"/>
      <c r="N7968"/>
      <c r="O7968"/>
      <c r="P7968"/>
      <c r="Q7968"/>
      <c r="R7968"/>
      <c r="S7968"/>
      <c r="T7968"/>
      <c r="U7968"/>
    </row>
    <row r="7969" spans="1:21" ht="15.75" customHeight="1">
      <c r="A7969"/>
      <c r="B7969"/>
      <c r="C7969"/>
      <c r="D7969"/>
      <c r="E7969"/>
      <c r="F7969"/>
      <c r="G7969"/>
      <c r="H7969"/>
      <c r="I7969" s="8"/>
      <c r="J7969" s="425"/>
      <c r="K7969"/>
      <c r="L7969"/>
      <c r="M7969"/>
      <c r="N7969"/>
      <c r="O7969"/>
      <c r="P7969"/>
      <c r="Q7969"/>
      <c r="R7969"/>
      <c r="S7969"/>
      <c r="T7969"/>
      <c r="U7969"/>
    </row>
    <row r="7970" spans="1:21" ht="15.75" customHeight="1">
      <c r="A7970"/>
      <c r="B7970"/>
      <c r="C7970"/>
      <c r="D7970"/>
      <c r="E7970"/>
      <c r="F7970"/>
      <c r="G7970"/>
      <c r="H7970"/>
      <c r="I7970" s="8"/>
      <c r="J7970" s="425"/>
      <c r="K7970"/>
      <c r="L7970"/>
      <c r="M7970"/>
      <c r="N7970"/>
      <c r="O7970"/>
      <c r="P7970"/>
      <c r="Q7970"/>
      <c r="R7970"/>
      <c r="S7970"/>
      <c r="T7970"/>
      <c r="U7970"/>
    </row>
    <row r="7971" spans="1:21" ht="15.75" customHeight="1">
      <c r="A7971"/>
      <c r="B7971"/>
      <c r="C7971"/>
      <c r="D7971"/>
      <c r="E7971"/>
      <c r="F7971"/>
      <c r="G7971"/>
      <c r="H7971"/>
      <c r="I7971" s="8"/>
      <c r="J7971" s="425"/>
      <c r="K7971"/>
      <c r="L7971"/>
      <c r="M7971"/>
      <c r="N7971"/>
      <c r="O7971"/>
      <c r="P7971"/>
      <c r="Q7971"/>
      <c r="R7971"/>
      <c r="S7971"/>
      <c r="T7971"/>
      <c r="U7971"/>
    </row>
    <row r="7972" spans="1:21" ht="15.75" customHeight="1">
      <c r="A7972"/>
      <c r="B7972"/>
      <c r="C7972"/>
      <c r="D7972"/>
      <c r="E7972"/>
      <c r="F7972"/>
      <c r="G7972"/>
      <c r="H7972"/>
      <c r="I7972" s="8"/>
      <c r="J7972" s="425"/>
      <c r="K7972"/>
      <c r="L7972"/>
      <c r="M7972"/>
      <c r="N7972"/>
      <c r="O7972"/>
      <c r="P7972"/>
      <c r="Q7972"/>
      <c r="R7972"/>
      <c r="S7972"/>
      <c r="T7972"/>
      <c r="U7972"/>
    </row>
    <row r="7973" spans="1:21" ht="15.75" customHeight="1">
      <c r="A7973"/>
      <c r="B7973"/>
      <c r="C7973"/>
      <c r="D7973"/>
      <c r="E7973"/>
      <c r="F7973"/>
      <c r="G7973"/>
      <c r="H7973"/>
      <c r="I7973" s="8"/>
      <c r="J7973" s="425"/>
      <c r="K7973"/>
      <c r="L7973"/>
      <c r="M7973"/>
      <c r="N7973"/>
      <c r="O7973"/>
      <c r="P7973"/>
      <c r="Q7973"/>
      <c r="R7973"/>
      <c r="S7973"/>
      <c r="T7973"/>
      <c r="U7973"/>
    </row>
    <row r="7974" spans="1:21" ht="15.75" customHeight="1">
      <c r="A7974"/>
      <c r="B7974"/>
      <c r="C7974"/>
      <c r="D7974"/>
      <c r="E7974"/>
      <c r="F7974"/>
      <c r="G7974"/>
      <c r="H7974"/>
      <c r="I7974" s="8"/>
      <c r="J7974" s="425"/>
      <c r="K7974"/>
      <c r="L7974"/>
      <c r="M7974"/>
      <c r="N7974"/>
      <c r="O7974"/>
      <c r="P7974"/>
      <c r="Q7974"/>
      <c r="R7974"/>
      <c r="S7974"/>
      <c r="T7974"/>
      <c r="U7974"/>
    </row>
    <row r="7975" spans="1:21" ht="15.75" customHeight="1">
      <c r="A7975"/>
      <c r="B7975"/>
      <c r="C7975"/>
      <c r="D7975"/>
      <c r="E7975"/>
      <c r="F7975"/>
      <c r="G7975"/>
      <c r="H7975"/>
      <c r="I7975" s="8"/>
      <c r="J7975" s="425"/>
      <c r="K7975"/>
      <c r="L7975"/>
      <c r="M7975"/>
      <c r="N7975"/>
      <c r="O7975"/>
      <c r="P7975"/>
      <c r="Q7975"/>
      <c r="R7975"/>
      <c r="S7975"/>
      <c r="T7975"/>
      <c r="U7975"/>
    </row>
    <row r="7976" spans="1:21" ht="15.75" customHeight="1">
      <c r="A7976"/>
      <c r="B7976"/>
      <c r="C7976"/>
      <c r="D7976"/>
      <c r="E7976"/>
      <c r="F7976"/>
      <c r="G7976"/>
      <c r="H7976"/>
      <c r="I7976" s="8"/>
      <c r="J7976" s="425"/>
      <c r="K7976"/>
      <c r="L7976"/>
      <c r="M7976"/>
      <c r="N7976"/>
      <c r="O7976"/>
      <c r="P7976"/>
      <c r="Q7976"/>
      <c r="R7976"/>
      <c r="S7976"/>
      <c r="T7976"/>
      <c r="U7976"/>
    </row>
    <row r="7977" spans="1:21" ht="15.75" customHeight="1">
      <c r="A7977"/>
      <c r="B7977"/>
      <c r="C7977"/>
      <c r="D7977"/>
      <c r="E7977"/>
      <c r="F7977"/>
      <c r="G7977"/>
      <c r="H7977"/>
      <c r="I7977" s="8"/>
      <c r="J7977" s="425"/>
      <c r="K7977"/>
      <c r="L7977"/>
      <c r="M7977"/>
      <c r="N7977"/>
      <c r="O7977"/>
      <c r="P7977"/>
      <c r="Q7977"/>
      <c r="R7977"/>
      <c r="S7977"/>
      <c r="T7977"/>
      <c r="U7977"/>
    </row>
    <row r="7978" spans="1:21" ht="15.75" customHeight="1">
      <c r="A7978"/>
      <c r="B7978"/>
      <c r="C7978"/>
      <c r="D7978"/>
      <c r="E7978"/>
      <c r="F7978"/>
      <c r="G7978"/>
      <c r="H7978"/>
      <c r="I7978" s="8"/>
      <c r="J7978" s="425"/>
      <c r="K7978"/>
      <c r="L7978"/>
      <c r="M7978"/>
      <c r="N7978"/>
      <c r="O7978"/>
      <c r="P7978"/>
      <c r="Q7978"/>
      <c r="R7978"/>
      <c r="S7978"/>
      <c r="T7978"/>
      <c r="U7978"/>
    </row>
    <row r="7979" spans="1:21" ht="15.75" customHeight="1">
      <c r="A7979"/>
      <c r="B7979"/>
      <c r="C7979"/>
      <c r="D7979"/>
      <c r="E7979"/>
      <c r="F7979"/>
      <c r="G7979"/>
      <c r="H7979"/>
      <c r="I7979" s="8"/>
      <c r="J7979" s="425"/>
      <c r="K7979"/>
      <c r="L7979"/>
      <c r="M7979"/>
      <c r="N7979"/>
      <c r="O7979"/>
      <c r="P7979"/>
      <c r="Q7979"/>
      <c r="R7979"/>
      <c r="S7979"/>
      <c r="T7979"/>
      <c r="U7979"/>
    </row>
    <row r="7980" spans="1:21" ht="15.75" customHeight="1">
      <c r="A7980"/>
      <c r="B7980"/>
      <c r="C7980"/>
      <c r="D7980"/>
      <c r="E7980"/>
      <c r="F7980"/>
      <c r="G7980"/>
      <c r="H7980"/>
      <c r="I7980" s="8"/>
      <c r="J7980" s="425"/>
      <c r="K7980"/>
      <c r="L7980"/>
      <c r="M7980"/>
      <c r="N7980"/>
      <c r="O7980"/>
      <c r="P7980"/>
      <c r="Q7980"/>
      <c r="R7980"/>
      <c r="S7980"/>
      <c r="T7980"/>
      <c r="U7980"/>
    </row>
    <row r="7981" spans="1:21" ht="15.75" customHeight="1">
      <c r="A7981"/>
      <c r="B7981"/>
      <c r="C7981"/>
      <c r="D7981"/>
      <c r="E7981"/>
      <c r="F7981"/>
      <c r="G7981"/>
      <c r="H7981"/>
      <c r="I7981" s="8"/>
      <c r="J7981" s="425"/>
      <c r="K7981"/>
      <c r="L7981"/>
      <c r="M7981"/>
      <c r="N7981"/>
      <c r="O7981"/>
      <c r="P7981"/>
      <c r="Q7981"/>
      <c r="R7981"/>
      <c r="S7981"/>
      <c r="T7981"/>
      <c r="U7981"/>
    </row>
    <row r="7982" spans="1:21" ht="15.75" customHeight="1">
      <c r="A7982"/>
      <c r="B7982"/>
      <c r="C7982"/>
      <c r="D7982"/>
      <c r="E7982"/>
      <c r="F7982"/>
      <c r="G7982"/>
      <c r="H7982"/>
      <c r="I7982" s="8"/>
      <c r="J7982" s="425"/>
      <c r="K7982"/>
      <c r="L7982"/>
      <c r="M7982"/>
      <c r="N7982"/>
      <c r="O7982"/>
      <c r="P7982"/>
      <c r="Q7982"/>
      <c r="R7982"/>
      <c r="S7982"/>
      <c r="T7982"/>
      <c r="U7982"/>
    </row>
    <row r="7983" spans="1:21" ht="15.75" customHeight="1">
      <c r="A7983"/>
      <c r="B7983"/>
      <c r="C7983"/>
      <c r="D7983"/>
      <c r="E7983"/>
      <c r="F7983"/>
      <c r="G7983"/>
      <c r="H7983"/>
      <c r="I7983" s="8"/>
      <c r="J7983" s="425"/>
      <c r="K7983"/>
      <c r="L7983"/>
      <c r="M7983"/>
      <c r="N7983"/>
      <c r="O7983"/>
      <c r="P7983"/>
      <c r="Q7983"/>
      <c r="R7983"/>
      <c r="S7983"/>
      <c r="T7983"/>
      <c r="U7983"/>
    </row>
    <row r="7984" spans="1:21" ht="15.75" customHeight="1">
      <c r="A7984"/>
      <c r="B7984"/>
      <c r="C7984"/>
      <c r="D7984"/>
      <c r="E7984"/>
      <c r="F7984"/>
      <c r="G7984"/>
      <c r="H7984"/>
      <c r="I7984" s="8"/>
      <c r="J7984" s="425"/>
      <c r="K7984"/>
      <c r="L7984"/>
      <c r="M7984"/>
      <c r="N7984"/>
      <c r="O7984"/>
      <c r="P7984"/>
      <c r="Q7984"/>
      <c r="R7984"/>
      <c r="S7984"/>
      <c r="T7984"/>
      <c r="U7984"/>
    </row>
    <row r="7985" spans="1:21" ht="15.75" customHeight="1">
      <c r="A7985"/>
      <c r="B7985"/>
      <c r="C7985"/>
      <c r="D7985"/>
      <c r="E7985"/>
      <c r="F7985"/>
      <c r="G7985"/>
      <c r="H7985"/>
      <c r="I7985" s="8"/>
      <c r="J7985" s="425"/>
      <c r="K7985"/>
      <c r="L7985"/>
      <c r="M7985"/>
      <c r="N7985"/>
      <c r="O7985"/>
      <c r="P7985"/>
      <c r="Q7985"/>
      <c r="R7985"/>
      <c r="S7985"/>
      <c r="T7985"/>
      <c r="U7985"/>
    </row>
    <row r="7986" spans="1:21" ht="15.75" customHeight="1">
      <c r="A7986"/>
      <c r="B7986"/>
      <c r="C7986"/>
      <c r="D7986"/>
      <c r="E7986"/>
      <c r="F7986"/>
      <c r="G7986"/>
      <c r="H7986"/>
      <c r="I7986" s="8"/>
      <c r="J7986" s="425"/>
      <c r="K7986"/>
      <c r="L7986"/>
      <c r="M7986"/>
      <c r="N7986"/>
      <c r="O7986"/>
      <c r="P7986"/>
      <c r="Q7986"/>
      <c r="R7986"/>
      <c r="S7986"/>
      <c r="T7986"/>
      <c r="U7986"/>
    </row>
    <row r="7987" spans="1:21" ht="15.75" customHeight="1">
      <c r="A7987"/>
      <c r="B7987"/>
      <c r="C7987"/>
      <c r="D7987"/>
      <c r="E7987"/>
      <c r="F7987"/>
      <c r="G7987"/>
      <c r="H7987"/>
      <c r="I7987" s="8"/>
      <c r="J7987" s="425"/>
      <c r="K7987"/>
      <c r="L7987"/>
      <c r="M7987"/>
      <c r="N7987"/>
      <c r="O7987"/>
      <c r="P7987"/>
      <c r="Q7987"/>
      <c r="R7987"/>
      <c r="S7987"/>
      <c r="T7987"/>
      <c r="U7987"/>
    </row>
    <row r="7988" spans="1:21" ht="15.75" customHeight="1">
      <c r="A7988"/>
      <c r="B7988"/>
      <c r="C7988"/>
      <c r="D7988"/>
      <c r="E7988"/>
      <c r="F7988"/>
      <c r="G7988"/>
      <c r="H7988"/>
      <c r="I7988" s="8"/>
      <c r="J7988" s="425"/>
      <c r="K7988"/>
      <c r="L7988"/>
      <c r="M7988"/>
      <c r="N7988"/>
      <c r="O7988"/>
      <c r="P7988"/>
      <c r="Q7988"/>
      <c r="R7988"/>
      <c r="S7988"/>
      <c r="T7988"/>
      <c r="U7988"/>
    </row>
    <row r="7989" spans="1:21" ht="15.75" customHeight="1">
      <c r="A7989"/>
      <c r="B7989"/>
      <c r="C7989"/>
      <c r="D7989"/>
      <c r="E7989"/>
      <c r="F7989"/>
      <c r="G7989"/>
      <c r="H7989"/>
      <c r="I7989" s="8"/>
      <c r="J7989" s="425"/>
      <c r="K7989"/>
      <c r="L7989"/>
      <c r="M7989"/>
      <c r="N7989"/>
      <c r="O7989"/>
      <c r="P7989"/>
      <c r="Q7989"/>
      <c r="R7989"/>
      <c r="S7989"/>
      <c r="T7989"/>
      <c r="U7989"/>
    </row>
    <row r="7990" spans="1:21" ht="15.75" customHeight="1">
      <c r="A7990"/>
      <c r="B7990"/>
      <c r="C7990"/>
      <c r="D7990"/>
      <c r="E7990"/>
      <c r="F7990"/>
      <c r="G7990"/>
      <c r="H7990"/>
      <c r="I7990" s="8"/>
      <c r="J7990" s="425"/>
      <c r="K7990"/>
      <c r="L7990"/>
      <c r="M7990"/>
      <c r="N7990"/>
      <c r="O7990"/>
      <c r="P7990"/>
      <c r="Q7990"/>
      <c r="R7990"/>
      <c r="S7990"/>
      <c r="T7990"/>
      <c r="U7990"/>
    </row>
    <row r="7991" spans="1:21" ht="15.75" customHeight="1">
      <c r="A7991"/>
      <c r="B7991"/>
      <c r="C7991"/>
      <c r="D7991"/>
      <c r="E7991"/>
      <c r="F7991"/>
      <c r="G7991"/>
      <c r="H7991"/>
      <c r="I7991" s="8"/>
      <c r="J7991" s="425"/>
      <c r="K7991"/>
      <c r="L7991"/>
      <c r="M7991"/>
      <c r="N7991"/>
      <c r="O7991"/>
      <c r="P7991"/>
      <c r="Q7991"/>
      <c r="R7991"/>
      <c r="S7991"/>
      <c r="T7991"/>
      <c r="U7991"/>
    </row>
    <row r="7992" spans="1:21" ht="15.75" customHeight="1">
      <c r="A7992"/>
      <c r="B7992"/>
      <c r="C7992"/>
      <c r="D7992"/>
      <c r="E7992"/>
      <c r="F7992"/>
      <c r="G7992"/>
      <c r="H7992"/>
      <c r="I7992" s="8"/>
      <c r="J7992" s="425"/>
      <c r="K7992"/>
      <c r="L7992"/>
      <c r="M7992"/>
      <c r="N7992"/>
      <c r="O7992"/>
      <c r="P7992"/>
      <c r="Q7992"/>
      <c r="R7992"/>
      <c r="S7992"/>
      <c r="T7992"/>
      <c r="U7992"/>
    </row>
    <row r="7993" spans="1:21" ht="15.75" customHeight="1">
      <c r="A7993"/>
      <c r="B7993"/>
      <c r="C7993"/>
      <c r="D7993"/>
      <c r="E7993"/>
      <c r="F7993"/>
      <c r="G7993"/>
      <c r="H7993"/>
      <c r="I7993" s="8"/>
      <c r="J7993" s="425"/>
      <c r="K7993"/>
      <c r="L7993"/>
      <c r="M7993"/>
      <c r="N7993"/>
      <c r="O7993"/>
      <c r="P7993"/>
      <c r="Q7993"/>
      <c r="R7993"/>
      <c r="S7993"/>
      <c r="T7993"/>
      <c r="U7993"/>
    </row>
    <row r="7994" spans="1:21" ht="15.75" customHeight="1">
      <c r="A7994"/>
      <c r="B7994"/>
      <c r="C7994"/>
      <c r="D7994"/>
      <c r="E7994"/>
      <c r="F7994"/>
      <c r="G7994"/>
      <c r="H7994"/>
      <c r="I7994" s="8"/>
      <c r="J7994" s="425"/>
      <c r="K7994"/>
      <c r="L7994"/>
      <c r="M7994"/>
      <c r="N7994"/>
      <c r="O7994"/>
      <c r="P7994"/>
      <c r="Q7994"/>
      <c r="R7994"/>
      <c r="S7994"/>
      <c r="T7994"/>
      <c r="U7994"/>
    </row>
    <row r="7995" spans="1:21" ht="15.75" customHeight="1">
      <c r="A7995"/>
      <c r="B7995"/>
      <c r="C7995"/>
      <c r="D7995"/>
      <c r="E7995"/>
      <c r="F7995"/>
      <c r="G7995"/>
      <c r="H7995"/>
      <c r="I7995" s="8"/>
      <c r="J7995" s="425"/>
      <c r="K7995"/>
      <c r="L7995"/>
      <c r="M7995"/>
      <c r="N7995"/>
      <c r="O7995"/>
      <c r="P7995"/>
      <c r="Q7995"/>
      <c r="R7995"/>
      <c r="S7995"/>
      <c r="T7995"/>
      <c r="U7995"/>
    </row>
    <row r="7996" spans="1:21" ht="15.75" customHeight="1">
      <c r="A7996"/>
      <c r="B7996"/>
      <c r="C7996"/>
      <c r="D7996"/>
      <c r="E7996"/>
      <c r="F7996"/>
      <c r="G7996"/>
      <c r="H7996"/>
      <c r="I7996" s="8"/>
      <c r="J7996" s="425"/>
      <c r="K7996"/>
      <c r="L7996"/>
      <c r="M7996"/>
      <c r="N7996"/>
      <c r="O7996"/>
      <c r="P7996"/>
      <c r="Q7996"/>
      <c r="R7996"/>
      <c r="S7996"/>
      <c r="T7996"/>
      <c r="U7996"/>
    </row>
    <row r="7997" spans="1:21" ht="15.75" customHeight="1">
      <c r="A7997"/>
      <c r="B7997"/>
      <c r="C7997"/>
      <c r="D7997"/>
      <c r="E7997"/>
      <c r="F7997"/>
      <c r="G7997"/>
      <c r="H7997"/>
      <c r="I7997" s="8"/>
      <c r="J7997" s="425"/>
      <c r="K7997"/>
      <c r="L7997"/>
      <c r="M7997"/>
      <c r="N7997"/>
      <c r="O7997"/>
      <c r="P7997"/>
      <c r="Q7997"/>
      <c r="R7997"/>
      <c r="S7997"/>
      <c r="T7997"/>
      <c r="U7997"/>
    </row>
    <row r="7998" spans="1:21" ht="15.75" customHeight="1">
      <c r="A7998"/>
      <c r="B7998"/>
      <c r="C7998"/>
      <c r="D7998"/>
      <c r="E7998"/>
      <c r="F7998"/>
      <c r="G7998"/>
      <c r="H7998"/>
      <c r="I7998" s="8"/>
      <c r="J7998" s="425"/>
      <c r="K7998"/>
      <c r="L7998"/>
      <c r="M7998"/>
      <c r="N7998"/>
      <c r="O7998"/>
      <c r="P7998"/>
      <c r="Q7998"/>
      <c r="R7998"/>
      <c r="S7998"/>
      <c r="T7998"/>
      <c r="U7998"/>
    </row>
    <row r="7999" spans="1:21" ht="15.75" customHeight="1">
      <c r="A7999"/>
      <c r="B7999"/>
      <c r="C7999"/>
      <c r="D7999"/>
      <c r="E7999"/>
      <c r="F7999"/>
      <c r="G7999"/>
      <c r="H7999"/>
      <c r="I7999" s="8"/>
      <c r="J7999" s="425"/>
      <c r="K7999"/>
      <c r="L7999"/>
      <c r="M7999"/>
      <c r="N7999"/>
      <c r="O7999"/>
      <c r="P7999"/>
      <c r="Q7999"/>
      <c r="R7999"/>
      <c r="S7999"/>
      <c r="T7999"/>
      <c r="U7999"/>
    </row>
    <row r="8000" spans="1:21" ht="15.75" customHeight="1">
      <c r="A8000"/>
      <c r="B8000"/>
      <c r="C8000"/>
      <c r="D8000"/>
      <c r="E8000"/>
      <c r="F8000"/>
      <c r="G8000"/>
      <c r="H8000"/>
      <c r="I8000" s="8"/>
      <c r="J8000" s="425"/>
      <c r="K8000"/>
      <c r="L8000"/>
      <c r="M8000"/>
      <c r="N8000"/>
      <c r="O8000"/>
      <c r="P8000"/>
      <c r="Q8000"/>
      <c r="R8000"/>
      <c r="S8000"/>
      <c r="T8000"/>
      <c r="U8000"/>
    </row>
    <row r="8001" spans="1:21" ht="15.75" customHeight="1">
      <c r="A8001"/>
      <c r="B8001"/>
      <c r="C8001"/>
      <c r="D8001"/>
      <c r="E8001"/>
      <c r="F8001"/>
      <c r="G8001"/>
      <c r="H8001"/>
      <c r="I8001" s="8"/>
      <c r="J8001" s="425"/>
      <c r="K8001"/>
      <c r="L8001"/>
      <c r="M8001"/>
      <c r="N8001"/>
      <c r="O8001"/>
      <c r="P8001"/>
      <c r="Q8001"/>
      <c r="R8001"/>
      <c r="S8001"/>
      <c r="T8001"/>
      <c r="U8001"/>
    </row>
    <row r="8002" spans="1:21" ht="15.75" customHeight="1">
      <c r="A8002"/>
      <c r="B8002"/>
      <c r="C8002"/>
      <c r="D8002"/>
      <c r="E8002"/>
      <c r="F8002"/>
      <c r="G8002"/>
      <c r="H8002"/>
      <c r="I8002" s="8"/>
      <c r="J8002" s="425"/>
      <c r="K8002"/>
      <c r="L8002"/>
      <c r="M8002"/>
      <c r="N8002"/>
      <c r="O8002"/>
      <c r="P8002"/>
      <c r="Q8002"/>
      <c r="R8002"/>
      <c r="S8002"/>
      <c r="T8002"/>
      <c r="U8002"/>
    </row>
    <row r="8003" spans="1:21" ht="15.75" customHeight="1">
      <c r="A8003"/>
      <c r="B8003"/>
      <c r="C8003"/>
      <c r="D8003"/>
      <c r="E8003"/>
      <c r="F8003"/>
      <c r="G8003"/>
      <c r="H8003"/>
      <c r="I8003" s="8"/>
      <c r="J8003" s="425"/>
      <c r="K8003"/>
      <c r="L8003"/>
      <c r="M8003"/>
      <c r="N8003"/>
      <c r="O8003"/>
      <c r="P8003"/>
      <c r="Q8003"/>
      <c r="R8003"/>
      <c r="S8003"/>
      <c r="T8003"/>
      <c r="U8003"/>
    </row>
    <row r="8004" spans="1:21" ht="15.75" customHeight="1">
      <c r="A8004"/>
      <c r="B8004"/>
      <c r="C8004"/>
      <c r="D8004"/>
      <c r="E8004"/>
      <c r="F8004"/>
      <c r="G8004"/>
      <c r="H8004"/>
      <c r="I8004" s="8"/>
      <c r="J8004" s="425"/>
      <c r="K8004"/>
      <c r="L8004"/>
      <c r="M8004"/>
      <c r="N8004"/>
      <c r="O8004"/>
      <c r="P8004"/>
      <c r="Q8004"/>
      <c r="R8004"/>
      <c r="S8004"/>
      <c r="T8004"/>
      <c r="U8004"/>
    </row>
    <row r="8005" spans="1:21" ht="15.75" customHeight="1">
      <c r="A8005"/>
      <c r="B8005"/>
      <c r="C8005"/>
      <c r="D8005"/>
      <c r="E8005"/>
      <c r="F8005"/>
      <c r="G8005"/>
      <c r="H8005"/>
      <c r="I8005" s="8"/>
      <c r="J8005" s="425"/>
      <c r="K8005"/>
      <c r="L8005"/>
      <c r="M8005"/>
      <c r="N8005"/>
      <c r="O8005"/>
      <c r="P8005"/>
      <c r="Q8005"/>
      <c r="R8005"/>
      <c r="S8005"/>
      <c r="T8005"/>
      <c r="U8005"/>
    </row>
    <row r="8006" spans="1:21" ht="15.75" customHeight="1">
      <c r="A8006"/>
      <c r="B8006"/>
      <c r="C8006"/>
      <c r="D8006"/>
      <c r="E8006"/>
      <c r="F8006"/>
      <c r="G8006"/>
      <c r="H8006"/>
      <c r="I8006" s="8"/>
      <c r="J8006" s="425"/>
      <c r="K8006"/>
      <c r="L8006"/>
      <c r="M8006"/>
      <c r="N8006"/>
      <c r="O8006"/>
      <c r="P8006"/>
      <c r="Q8006"/>
      <c r="R8006"/>
      <c r="S8006"/>
      <c r="T8006"/>
      <c r="U8006"/>
    </row>
    <row r="8007" spans="1:21" ht="15.75" customHeight="1">
      <c r="A8007"/>
      <c r="B8007"/>
      <c r="C8007"/>
      <c r="D8007"/>
      <c r="E8007"/>
      <c r="F8007"/>
      <c r="G8007"/>
      <c r="H8007"/>
      <c r="I8007" s="8"/>
      <c r="J8007" s="425"/>
      <c r="K8007"/>
      <c r="L8007"/>
      <c r="M8007"/>
      <c r="N8007"/>
      <c r="O8007"/>
      <c r="P8007"/>
      <c r="Q8007"/>
      <c r="R8007"/>
      <c r="S8007"/>
      <c r="T8007"/>
      <c r="U8007"/>
    </row>
    <row r="8008" spans="1:21" ht="15.75" customHeight="1">
      <c r="A8008"/>
      <c r="B8008"/>
      <c r="C8008"/>
      <c r="D8008"/>
      <c r="E8008"/>
      <c r="F8008"/>
      <c r="G8008"/>
      <c r="H8008"/>
      <c r="I8008" s="8"/>
      <c r="J8008" s="425"/>
      <c r="K8008"/>
      <c r="L8008"/>
      <c r="M8008"/>
      <c r="N8008"/>
      <c r="O8008"/>
      <c r="P8008"/>
      <c r="Q8008"/>
      <c r="R8008"/>
      <c r="S8008"/>
      <c r="T8008"/>
      <c r="U8008"/>
    </row>
    <row r="8009" spans="1:21" ht="15.75" customHeight="1">
      <c r="A8009"/>
      <c r="B8009"/>
      <c r="C8009"/>
      <c r="D8009"/>
      <c r="E8009"/>
      <c r="F8009"/>
      <c r="G8009"/>
      <c r="H8009"/>
      <c r="I8009" s="8"/>
      <c r="J8009" s="425"/>
      <c r="K8009"/>
      <c r="L8009"/>
      <c r="M8009"/>
      <c r="N8009"/>
      <c r="O8009"/>
      <c r="P8009"/>
      <c r="Q8009"/>
      <c r="R8009"/>
      <c r="S8009"/>
      <c r="T8009"/>
      <c r="U8009"/>
    </row>
    <row r="8010" spans="1:21" ht="15.75" customHeight="1">
      <c r="A8010"/>
      <c r="B8010"/>
      <c r="C8010"/>
      <c r="D8010"/>
      <c r="E8010"/>
      <c r="F8010"/>
      <c r="G8010"/>
      <c r="H8010"/>
      <c r="I8010" s="8"/>
      <c r="J8010" s="425"/>
      <c r="K8010"/>
      <c r="L8010"/>
      <c r="M8010"/>
      <c r="N8010"/>
      <c r="O8010"/>
      <c r="P8010"/>
      <c r="Q8010"/>
      <c r="R8010"/>
      <c r="S8010"/>
      <c r="T8010"/>
      <c r="U8010"/>
    </row>
    <row r="8011" spans="1:21" ht="15.75" customHeight="1">
      <c r="A8011"/>
      <c r="B8011"/>
      <c r="C8011"/>
      <c r="D8011"/>
      <c r="E8011"/>
      <c r="F8011"/>
      <c r="G8011"/>
      <c r="H8011"/>
      <c r="I8011" s="8"/>
      <c r="J8011" s="425"/>
      <c r="K8011"/>
      <c r="L8011"/>
      <c r="M8011"/>
      <c r="N8011"/>
      <c r="O8011"/>
      <c r="P8011"/>
      <c r="Q8011"/>
      <c r="R8011"/>
      <c r="S8011"/>
      <c r="T8011"/>
      <c r="U8011"/>
    </row>
    <row r="8012" spans="1:21" ht="15.75" customHeight="1">
      <c r="A8012"/>
      <c r="B8012"/>
      <c r="C8012"/>
      <c r="D8012"/>
      <c r="E8012"/>
      <c r="F8012"/>
      <c r="G8012"/>
      <c r="H8012"/>
      <c r="I8012" s="8"/>
      <c r="J8012" s="425"/>
      <c r="K8012"/>
      <c r="L8012"/>
      <c r="M8012"/>
      <c r="N8012"/>
      <c r="O8012"/>
      <c r="P8012"/>
      <c r="Q8012"/>
      <c r="R8012"/>
      <c r="S8012"/>
      <c r="T8012"/>
      <c r="U8012"/>
    </row>
    <row r="8013" spans="1:21" ht="15.75" customHeight="1">
      <c r="A8013"/>
      <c r="B8013"/>
      <c r="C8013"/>
      <c r="D8013"/>
      <c r="E8013"/>
      <c r="F8013"/>
      <c r="G8013"/>
      <c r="H8013"/>
      <c r="I8013" s="8"/>
      <c r="J8013" s="425"/>
      <c r="K8013"/>
      <c r="L8013"/>
      <c r="M8013"/>
      <c r="N8013"/>
      <c r="O8013"/>
      <c r="P8013"/>
      <c r="Q8013"/>
      <c r="R8013"/>
      <c r="S8013"/>
      <c r="T8013"/>
      <c r="U8013"/>
    </row>
    <row r="8014" spans="1:21" ht="15.75" customHeight="1">
      <c r="A8014"/>
      <c r="B8014"/>
      <c r="C8014"/>
      <c r="D8014"/>
      <c r="E8014"/>
      <c r="F8014"/>
      <c r="G8014"/>
      <c r="H8014"/>
      <c r="I8014" s="8"/>
      <c r="J8014" s="425"/>
      <c r="K8014"/>
      <c r="L8014"/>
      <c r="M8014"/>
      <c r="N8014"/>
      <c r="O8014"/>
      <c r="P8014"/>
      <c r="Q8014"/>
      <c r="R8014"/>
      <c r="S8014"/>
      <c r="T8014"/>
      <c r="U8014"/>
    </row>
    <row r="8015" spans="1:21" ht="15.75" customHeight="1">
      <c r="A8015"/>
      <c r="B8015"/>
      <c r="C8015"/>
      <c r="D8015"/>
      <c r="E8015"/>
      <c r="F8015"/>
      <c r="G8015"/>
      <c r="H8015"/>
      <c r="I8015" s="8"/>
      <c r="J8015" s="425"/>
      <c r="K8015"/>
      <c r="L8015"/>
      <c r="M8015"/>
      <c r="N8015"/>
      <c r="O8015"/>
      <c r="P8015"/>
      <c r="Q8015"/>
      <c r="R8015"/>
      <c r="S8015"/>
      <c r="T8015"/>
      <c r="U8015"/>
    </row>
    <row r="8016" spans="1:21" ht="15.75" customHeight="1">
      <c r="A8016"/>
      <c r="B8016"/>
      <c r="C8016"/>
      <c r="D8016"/>
      <c r="E8016"/>
      <c r="F8016"/>
      <c r="G8016"/>
      <c r="H8016"/>
      <c r="I8016" s="8"/>
      <c r="J8016" s="425"/>
      <c r="K8016"/>
      <c r="L8016"/>
      <c r="M8016"/>
      <c r="N8016"/>
      <c r="O8016"/>
      <c r="P8016"/>
      <c r="Q8016"/>
      <c r="R8016"/>
      <c r="S8016"/>
      <c r="T8016"/>
      <c r="U8016"/>
    </row>
    <row r="8017" spans="1:21" ht="15.75" customHeight="1">
      <c r="A8017"/>
      <c r="B8017"/>
      <c r="C8017"/>
      <c r="D8017"/>
      <c r="E8017"/>
      <c r="F8017"/>
      <c r="G8017"/>
      <c r="H8017"/>
      <c r="I8017" s="8"/>
      <c r="J8017" s="425"/>
      <c r="K8017"/>
      <c r="L8017"/>
      <c r="M8017"/>
      <c r="N8017"/>
      <c r="O8017"/>
      <c r="P8017"/>
      <c r="Q8017"/>
      <c r="R8017"/>
      <c r="S8017"/>
      <c r="T8017"/>
      <c r="U8017"/>
    </row>
    <row r="8018" spans="1:21" ht="15.75" customHeight="1">
      <c r="A8018"/>
      <c r="B8018"/>
      <c r="C8018"/>
      <c r="D8018"/>
      <c r="E8018"/>
      <c r="F8018"/>
      <c r="G8018"/>
      <c r="H8018"/>
      <c r="I8018" s="8"/>
      <c r="J8018" s="425"/>
      <c r="K8018"/>
      <c r="L8018"/>
      <c r="M8018"/>
      <c r="N8018"/>
      <c r="O8018"/>
      <c r="P8018"/>
      <c r="Q8018"/>
      <c r="R8018"/>
      <c r="S8018"/>
      <c r="T8018"/>
      <c r="U8018"/>
    </row>
    <row r="8019" spans="1:21" ht="15.75" customHeight="1">
      <c r="A8019"/>
      <c r="B8019"/>
      <c r="C8019"/>
      <c r="D8019"/>
      <c r="E8019"/>
      <c r="F8019"/>
      <c r="G8019"/>
      <c r="H8019"/>
      <c r="I8019" s="8"/>
      <c r="J8019" s="425"/>
      <c r="K8019"/>
      <c r="L8019"/>
      <c r="M8019"/>
      <c r="N8019"/>
      <c r="O8019"/>
      <c r="P8019"/>
      <c r="Q8019"/>
      <c r="R8019"/>
      <c r="S8019"/>
      <c r="T8019"/>
      <c r="U8019"/>
    </row>
    <row r="8020" spans="1:21" ht="15.75" customHeight="1">
      <c r="A8020"/>
      <c r="B8020"/>
      <c r="C8020"/>
      <c r="D8020"/>
      <c r="E8020"/>
      <c r="F8020"/>
      <c r="G8020"/>
      <c r="H8020"/>
      <c r="I8020" s="8"/>
      <c r="J8020" s="425"/>
      <c r="K8020"/>
      <c r="L8020"/>
      <c r="M8020"/>
      <c r="N8020"/>
      <c r="O8020"/>
      <c r="P8020"/>
      <c r="Q8020"/>
      <c r="R8020"/>
      <c r="S8020"/>
      <c r="T8020"/>
      <c r="U8020"/>
    </row>
    <row r="8021" spans="1:21" ht="15.75" customHeight="1">
      <c r="A8021"/>
      <c r="B8021"/>
      <c r="C8021"/>
      <c r="D8021"/>
      <c r="E8021"/>
      <c r="F8021"/>
      <c r="G8021"/>
      <c r="H8021"/>
      <c r="I8021" s="8"/>
      <c r="J8021" s="425"/>
      <c r="K8021"/>
      <c r="L8021"/>
      <c r="M8021"/>
      <c r="N8021"/>
      <c r="O8021"/>
      <c r="P8021"/>
      <c r="Q8021"/>
      <c r="R8021"/>
      <c r="S8021"/>
      <c r="T8021"/>
      <c r="U8021"/>
    </row>
    <row r="8022" spans="1:21" ht="15.75" customHeight="1">
      <c r="A8022"/>
      <c r="B8022"/>
      <c r="C8022"/>
      <c r="D8022"/>
      <c r="E8022"/>
      <c r="F8022"/>
      <c r="G8022"/>
      <c r="H8022"/>
      <c r="I8022" s="8"/>
      <c r="J8022" s="425"/>
      <c r="K8022"/>
      <c r="L8022"/>
      <c r="M8022"/>
      <c r="N8022"/>
      <c r="O8022"/>
      <c r="P8022"/>
      <c r="Q8022"/>
      <c r="R8022"/>
      <c r="S8022"/>
      <c r="T8022"/>
      <c r="U8022"/>
    </row>
    <row r="8023" spans="1:21" ht="15.75" customHeight="1">
      <c r="A8023"/>
      <c r="B8023"/>
      <c r="C8023"/>
      <c r="D8023"/>
      <c r="E8023"/>
      <c r="F8023"/>
      <c r="G8023"/>
      <c r="H8023"/>
      <c r="I8023" s="8"/>
      <c r="J8023" s="425"/>
      <c r="K8023"/>
      <c r="L8023"/>
      <c r="M8023"/>
      <c r="N8023"/>
      <c r="O8023"/>
      <c r="P8023"/>
      <c r="Q8023"/>
      <c r="R8023"/>
      <c r="S8023"/>
      <c r="T8023"/>
      <c r="U8023"/>
    </row>
    <row r="8024" spans="1:21" ht="15.75" customHeight="1">
      <c r="A8024"/>
      <c r="B8024"/>
      <c r="C8024"/>
      <c r="D8024"/>
      <c r="E8024"/>
      <c r="F8024"/>
      <c r="G8024"/>
      <c r="H8024"/>
      <c r="I8024" s="8"/>
      <c r="J8024" s="425"/>
      <c r="K8024"/>
      <c r="L8024"/>
      <c r="M8024"/>
      <c r="N8024"/>
      <c r="O8024"/>
      <c r="P8024"/>
      <c r="Q8024"/>
      <c r="R8024"/>
      <c r="S8024"/>
      <c r="T8024"/>
      <c r="U8024"/>
    </row>
    <row r="8025" spans="1:21" ht="15.75" customHeight="1">
      <c r="A8025"/>
      <c r="B8025"/>
      <c r="C8025"/>
      <c r="D8025"/>
      <c r="E8025"/>
      <c r="F8025"/>
      <c r="G8025"/>
      <c r="H8025"/>
      <c r="I8025" s="8"/>
      <c r="J8025" s="425"/>
      <c r="K8025"/>
      <c r="L8025"/>
      <c r="M8025"/>
      <c r="N8025"/>
      <c r="O8025"/>
      <c r="P8025"/>
      <c r="Q8025"/>
      <c r="R8025"/>
      <c r="S8025"/>
      <c r="T8025"/>
      <c r="U8025"/>
    </row>
    <row r="8026" spans="1:21" ht="15.75" customHeight="1">
      <c r="A8026"/>
      <c r="B8026"/>
      <c r="C8026"/>
      <c r="D8026"/>
      <c r="E8026"/>
      <c r="F8026"/>
      <c r="G8026"/>
      <c r="H8026"/>
      <c r="I8026" s="8"/>
      <c r="J8026" s="425"/>
      <c r="K8026"/>
      <c r="L8026"/>
      <c r="M8026"/>
      <c r="N8026"/>
      <c r="O8026"/>
      <c r="P8026"/>
      <c r="Q8026"/>
      <c r="R8026"/>
      <c r="S8026"/>
      <c r="T8026"/>
      <c r="U8026"/>
    </row>
    <row r="8027" spans="1:21" ht="15.75" customHeight="1">
      <c r="A8027"/>
      <c r="B8027"/>
      <c r="C8027"/>
      <c r="D8027"/>
      <c r="E8027"/>
      <c r="F8027"/>
      <c r="G8027"/>
      <c r="H8027"/>
      <c r="I8027" s="8"/>
      <c r="J8027" s="425"/>
      <c r="K8027"/>
      <c r="L8027"/>
      <c r="M8027"/>
      <c r="N8027"/>
      <c r="O8027"/>
      <c r="P8027"/>
      <c r="Q8027"/>
      <c r="R8027"/>
      <c r="S8027"/>
      <c r="T8027"/>
      <c r="U8027"/>
    </row>
    <row r="8028" spans="1:21" ht="15.75" customHeight="1">
      <c r="A8028"/>
      <c r="B8028"/>
      <c r="C8028"/>
      <c r="D8028"/>
      <c r="E8028"/>
      <c r="F8028"/>
      <c r="G8028"/>
      <c r="H8028"/>
      <c r="I8028" s="8"/>
      <c r="J8028" s="425"/>
      <c r="K8028"/>
      <c r="L8028"/>
      <c r="M8028"/>
      <c r="N8028"/>
      <c r="O8028"/>
      <c r="P8028"/>
      <c r="Q8028"/>
      <c r="R8028"/>
      <c r="S8028"/>
      <c r="T8028"/>
      <c r="U8028"/>
    </row>
    <row r="8029" spans="1:21" ht="15.75" customHeight="1">
      <c r="A8029"/>
      <c r="B8029"/>
      <c r="C8029"/>
      <c r="D8029"/>
      <c r="E8029"/>
      <c r="F8029"/>
      <c r="G8029"/>
      <c r="H8029"/>
      <c r="I8029" s="8"/>
      <c r="J8029" s="425"/>
      <c r="K8029"/>
      <c r="L8029"/>
      <c r="M8029"/>
      <c r="N8029"/>
      <c r="O8029"/>
      <c r="P8029"/>
      <c r="Q8029"/>
      <c r="R8029"/>
      <c r="S8029"/>
      <c r="T8029"/>
      <c r="U8029"/>
    </row>
    <row r="8030" spans="1:21" ht="15.75" customHeight="1">
      <c r="A8030"/>
      <c r="B8030"/>
      <c r="C8030"/>
      <c r="D8030"/>
      <c r="E8030"/>
      <c r="F8030"/>
      <c r="G8030"/>
      <c r="H8030"/>
      <c r="I8030" s="8"/>
      <c r="J8030" s="425"/>
      <c r="K8030"/>
      <c r="L8030"/>
      <c r="M8030"/>
      <c r="N8030"/>
      <c r="O8030"/>
      <c r="P8030"/>
      <c r="Q8030"/>
      <c r="R8030"/>
      <c r="S8030"/>
      <c r="T8030"/>
      <c r="U8030"/>
    </row>
    <row r="8031" spans="1:21" ht="15.75" customHeight="1">
      <c r="A8031"/>
      <c r="B8031"/>
      <c r="C8031"/>
      <c r="D8031"/>
      <c r="E8031"/>
      <c r="F8031"/>
      <c r="G8031"/>
      <c r="H8031"/>
      <c r="I8031" s="8"/>
      <c r="J8031" s="425"/>
      <c r="K8031"/>
      <c r="L8031"/>
      <c r="M8031"/>
      <c r="N8031"/>
      <c r="O8031"/>
      <c r="P8031"/>
      <c r="Q8031"/>
      <c r="R8031"/>
      <c r="S8031"/>
      <c r="T8031"/>
      <c r="U8031"/>
    </row>
    <row r="8032" spans="1:21" ht="15.75" customHeight="1">
      <c r="A8032"/>
      <c r="B8032"/>
      <c r="C8032"/>
      <c r="D8032"/>
      <c r="E8032"/>
      <c r="F8032"/>
      <c r="G8032"/>
      <c r="H8032"/>
      <c r="I8032" s="8"/>
      <c r="J8032" s="425"/>
      <c r="K8032"/>
      <c r="L8032"/>
      <c r="M8032"/>
      <c r="N8032"/>
      <c r="O8032"/>
      <c r="P8032"/>
      <c r="Q8032"/>
      <c r="R8032"/>
      <c r="S8032"/>
      <c r="T8032"/>
      <c r="U8032"/>
    </row>
    <row r="8033" spans="1:21" ht="15.75" customHeight="1">
      <c r="A8033"/>
      <c r="B8033"/>
      <c r="C8033"/>
      <c r="D8033"/>
      <c r="E8033"/>
      <c r="F8033"/>
      <c r="G8033"/>
      <c r="H8033"/>
      <c r="I8033" s="8"/>
      <c r="J8033" s="425"/>
      <c r="K8033"/>
      <c r="L8033"/>
      <c r="M8033"/>
      <c r="N8033"/>
      <c r="O8033"/>
      <c r="P8033"/>
      <c r="Q8033"/>
      <c r="R8033"/>
      <c r="S8033"/>
      <c r="T8033"/>
      <c r="U8033"/>
    </row>
    <row r="8034" spans="1:21" ht="15.75" customHeight="1">
      <c r="A8034"/>
      <c r="B8034"/>
      <c r="C8034"/>
      <c r="D8034"/>
      <c r="E8034"/>
      <c r="F8034"/>
      <c r="G8034"/>
      <c r="H8034"/>
      <c r="I8034" s="8"/>
      <c r="J8034" s="425"/>
      <c r="K8034"/>
      <c r="L8034"/>
      <c r="M8034"/>
      <c r="N8034"/>
      <c r="O8034"/>
      <c r="P8034"/>
      <c r="Q8034"/>
      <c r="R8034"/>
      <c r="S8034"/>
      <c r="T8034"/>
      <c r="U8034"/>
    </row>
    <row r="8035" spans="1:21" ht="15.75" customHeight="1">
      <c r="A8035"/>
      <c r="B8035"/>
      <c r="C8035"/>
      <c r="D8035"/>
      <c r="E8035"/>
      <c r="F8035"/>
      <c r="G8035"/>
      <c r="H8035"/>
      <c r="I8035" s="8"/>
      <c r="J8035" s="425"/>
      <c r="K8035"/>
      <c r="L8035"/>
      <c r="M8035"/>
      <c r="N8035"/>
      <c r="O8035"/>
      <c r="P8035"/>
      <c r="Q8035"/>
      <c r="R8035"/>
      <c r="S8035"/>
      <c r="T8035"/>
      <c r="U8035"/>
    </row>
    <row r="8036" spans="1:21" ht="15.75" customHeight="1">
      <c r="A8036"/>
      <c r="B8036"/>
      <c r="C8036"/>
      <c r="D8036"/>
      <c r="E8036"/>
      <c r="F8036"/>
      <c r="G8036"/>
      <c r="H8036"/>
      <c r="I8036" s="8"/>
      <c r="J8036" s="425"/>
      <c r="K8036"/>
      <c r="L8036"/>
      <c r="M8036"/>
      <c r="N8036"/>
      <c r="O8036"/>
      <c r="P8036"/>
      <c r="Q8036"/>
      <c r="R8036"/>
      <c r="S8036"/>
      <c r="T8036"/>
      <c r="U8036"/>
    </row>
    <row r="8037" spans="1:21" ht="15.75" customHeight="1">
      <c r="A8037"/>
      <c r="B8037"/>
      <c r="C8037"/>
      <c r="D8037"/>
      <c r="E8037"/>
      <c r="F8037"/>
      <c r="G8037"/>
      <c r="H8037"/>
      <c r="I8037" s="8"/>
      <c r="J8037" s="425"/>
      <c r="K8037"/>
      <c r="L8037"/>
      <c r="M8037"/>
      <c r="N8037"/>
      <c r="O8037"/>
      <c r="P8037"/>
      <c r="Q8037"/>
      <c r="R8037"/>
      <c r="S8037"/>
      <c r="T8037"/>
      <c r="U8037"/>
    </row>
    <row r="8038" spans="1:21" ht="15.75" customHeight="1">
      <c r="A8038"/>
      <c r="B8038"/>
      <c r="C8038"/>
      <c r="D8038"/>
      <c r="E8038"/>
      <c r="F8038"/>
      <c r="G8038"/>
      <c r="H8038"/>
      <c r="I8038" s="8"/>
      <c r="J8038" s="425"/>
      <c r="K8038"/>
      <c r="L8038"/>
      <c r="M8038"/>
      <c r="N8038"/>
      <c r="O8038"/>
      <c r="P8038"/>
      <c r="Q8038"/>
      <c r="R8038"/>
      <c r="S8038"/>
      <c r="T8038"/>
      <c r="U8038"/>
    </row>
    <row r="8039" spans="1:21" ht="15.75" customHeight="1">
      <c r="A8039"/>
      <c r="B8039"/>
      <c r="C8039"/>
      <c r="D8039"/>
      <c r="E8039"/>
      <c r="F8039"/>
      <c r="G8039"/>
      <c r="H8039"/>
      <c r="I8039" s="8"/>
      <c r="J8039" s="425"/>
      <c r="K8039"/>
      <c r="L8039"/>
      <c r="M8039"/>
      <c r="N8039"/>
      <c r="O8039"/>
      <c r="P8039"/>
      <c r="Q8039"/>
      <c r="R8039"/>
      <c r="S8039"/>
      <c r="T8039"/>
      <c r="U8039"/>
    </row>
    <row r="8040" spans="1:21" ht="15.75" customHeight="1">
      <c r="A8040"/>
      <c r="B8040"/>
      <c r="C8040"/>
      <c r="D8040"/>
      <c r="E8040"/>
      <c r="F8040"/>
      <c r="G8040"/>
      <c r="H8040"/>
      <c r="I8040" s="8"/>
      <c r="J8040" s="425"/>
      <c r="K8040"/>
      <c r="L8040"/>
      <c r="M8040"/>
      <c r="N8040"/>
      <c r="O8040"/>
      <c r="P8040"/>
      <c r="Q8040"/>
      <c r="R8040"/>
      <c r="S8040"/>
      <c r="T8040"/>
      <c r="U8040"/>
    </row>
    <row r="8041" spans="1:21" ht="15.75" customHeight="1">
      <c r="A8041"/>
      <c r="B8041"/>
      <c r="C8041"/>
      <c r="D8041"/>
      <c r="E8041"/>
      <c r="F8041"/>
      <c r="G8041"/>
      <c r="H8041"/>
      <c r="I8041" s="8"/>
      <c r="J8041" s="425"/>
      <c r="K8041"/>
      <c r="L8041"/>
      <c r="M8041"/>
      <c r="N8041"/>
      <c r="O8041"/>
      <c r="P8041"/>
      <c r="Q8041"/>
      <c r="R8041"/>
      <c r="S8041"/>
      <c r="T8041"/>
      <c r="U8041"/>
    </row>
    <row r="8042" spans="1:21" ht="15.75" customHeight="1">
      <c r="A8042"/>
      <c r="B8042"/>
      <c r="C8042"/>
      <c r="D8042"/>
      <c r="E8042"/>
      <c r="F8042"/>
      <c r="G8042"/>
      <c r="H8042"/>
      <c r="I8042" s="8"/>
      <c r="J8042" s="425"/>
      <c r="K8042"/>
      <c r="L8042"/>
      <c r="M8042"/>
      <c r="N8042"/>
      <c r="O8042"/>
      <c r="P8042"/>
      <c r="Q8042"/>
      <c r="R8042"/>
      <c r="S8042"/>
      <c r="T8042"/>
      <c r="U8042"/>
    </row>
    <row r="8043" spans="1:21" ht="15.75" customHeight="1">
      <c r="A8043"/>
      <c r="B8043"/>
      <c r="C8043"/>
      <c r="D8043"/>
      <c r="E8043"/>
      <c r="F8043"/>
      <c r="G8043"/>
      <c r="H8043"/>
      <c r="I8043" s="8"/>
      <c r="J8043" s="425"/>
      <c r="K8043"/>
      <c r="L8043"/>
      <c r="M8043"/>
      <c r="N8043"/>
      <c r="O8043"/>
      <c r="P8043"/>
      <c r="Q8043"/>
      <c r="R8043"/>
      <c r="S8043"/>
      <c r="T8043"/>
      <c r="U8043"/>
    </row>
    <row r="8044" spans="1:21" ht="15.75" customHeight="1">
      <c r="A8044"/>
      <c r="B8044"/>
      <c r="C8044"/>
      <c r="D8044"/>
      <c r="E8044"/>
      <c r="F8044"/>
      <c r="G8044"/>
      <c r="H8044"/>
      <c r="I8044" s="8"/>
      <c r="J8044" s="425"/>
      <c r="K8044"/>
      <c r="L8044"/>
      <c r="M8044"/>
      <c r="N8044"/>
      <c r="O8044"/>
      <c r="P8044"/>
      <c r="Q8044"/>
      <c r="R8044"/>
      <c r="S8044"/>
      <c r="T8044"/>
      <c r="U8044"/>
    </row>
    <row r="8045" spans="1:21" ht="15.75" customHeight="1">
      <c r="A8045"/>
      <c r="B8045"/>
      <c r="C8045"/>
      <c r="D8045"/>
      <c r="E8045"/>
      <c r="F8045"/>
      <c r="G8045"/>
      <c r="H8045"/>
      <c r="I8045" s="8"/>
      <c r="J8045" s="425"/>
      <c r="K8045"/>
      <c r="L8045"/>
      <c r="M8045"/>
      <c r="N8045"/>
      <c r="O8045"/>
      <c r="P8045"/>
      <c r="Q8045"/>
      <c r="R8045"/>
      <c r="S8045"/>
      <c r="T8045"/>
      <c r="U8045"/>
    </row>
    <row r="8046" spans="1:21" ht="15.75" customHeight="1">
      <c r="A8046"/>
      <c r="B8046"/>
      <c r="C8046"/>
      <c r="D8046"/>
      <c r="E8046"/>
      <c r="F8046"/>
      <c r="G8046"/>
      <c r="H8046"/>
      <c r="I8046" s="8"/>
      <c r="J8046" s="425"/>
      <c r="K8046"/>
      <c r="L8046"/>
      <c r="M8046"/>
      <c r="N8046"/>
      <c r="O8046"/>
      <c r="P8046"/>
      <c r="Q8046"/>
      <c r="R8046"/>
      <c r="S8046"/>
      <c r="T8046"/>
      <c r="U8046"/>
    </row>
    <row r="8047" spans="1:21" ht="15.75" customHeight="1">
      <c r="A8047"/>
      <c r="B8047"/>
      <c r="C8047"/>
      <c r="D8047"/>
      <c r="E8047"/>
      <c r="F8047"/>
      <c r="G8047"/>
      <c r="H8047"/>
      <c r="I8047" s="8"/>
      <c r="J8047" s="425"/>
      <c r="K8047"/>
      <c r="L8047"/>
      <c r="M8047"/>
      <c r="N8047"/>
      <c r="O8047"/>
      <c r="P8047"/>
      <c r="Q8047"/>
      <c r="R8047"/>
      <c r="S8047"/>
      <c r="T8047"/>
      <c r="U8047"/>
    </row>
    <row r="8048" spans="1:21" ht="15.75" customHeight="1">
      <c r="A8048"/>
      <c r="B8048"/>
      <c r="C8048"/>
      <c r="D8048"/>
      <c r="E8048"/>
      <c r="F8048"/>
      <c r="G8048"/>
      <c r="H8048"/>
      <c r="I8048" s="8"/>
      <c r="J8048" s="425"/>
      <c r="K8048"/>
      <c r="L8048"/>
      <c r="M8048"/>
      <c r="N8048"/>
      <c r="O8048"/>
      <c r="P8048"/>
      <c r="Q8048"/>
      <c r="R8048"/>
      <c r="S8048"/>
      <c r="T8048"/>
      <c r="U8048"/>
    </row>
    <row r="8049" spans="1:21" ht="15.75" customHeight="1">
      <c r="A8049"/>
      <c r="B8049"/>
      <c r="C8049"/>
      <c r="D8049"/>
      <c r="E8049"/>
      <c r="F8049"/>
      <c r="G8049"/>
      <c r="H8049"/>
      <c r="I8049" s="8"/>
      <c r="J8049" s="425"/>
      <c r="K8049"/>
      <c r="L8049"/>
      <c r="M8049"/>
      <c r="N8049"/>
      <c r="O8049"/>
      <c r="P8049"/>
      <c r="Q8049"/>
      <c r="R8049"/>
      <c r="S8049"/>
      <c r="T8049"/>
      <c r="U8049"/>
    </row>
    <row r="8050" spans="1:21" ht="15.75" customHeight="1">
      <c r="A8050"/>
      <c r="B8050"/>
      <c r="C8050"/>
      <c r="D8050"/>
      <c r="E8050"/>
      <c r="F8050"/>
      <c r="G8050"/>
      <c r="H8050"/>
      <c r="I8050" s="8"/>
      <c r="J8050" s="425"/>
      <c r="K8050"/>
      <c r="L8050"/>
      <c r="M8050"/>
      <c r="N8050"/>
      <c r="O8050"/>
      <c r="P8050"/>
      <c r="Q8050"/>
      <c r="R8050"/>
      <c r="S8050"/>
      <c r="T8050"/>
      <c r="U8050"/>
    </row>
    <row r="8051" spans="1:21" ht="15.75" customHeight="1">
      <c r="A8051"/>
      <c r="B8051"/>
      <c r="C8051"/>
      <c r="D8051"/>
      <c r="E8051"/>
      <c r="F8051"/>
      <c r="G8051"/>
      <c r="H8051"/>
      <c r="I8051" s="8"/>
      <c r="J8051" s="425"/>
      <c r="K8051"/>
      <c r="L8051"/>
      <c r="M8051"/>
      <c r="N8051"/>
      <c r="O8051"/>
      <c r="P8051"/>
      <c r="Q8051"/>
      <c r="R8051"/>
      <c r="S8051"/>
      <c r="T8051"/>
      <c r="U8051"/>
    </row>
    <row r="8052" spans="1:21" ht="15.75" customHeight="1">
      <c r="A8052"/>
      <c r="B8052"/>
      <c r="C8052"/>
      <c r="D8052"/>
      <c r="E8052"/>
      <c r="F8052"/>
      <c r="G8052"/>
      <c r="H8052"/>
      <c r="I8052" s="8"/>
      <c r="J8052" s="425"/>
      <c r="K8052"/>
      <c r="L8052"/>
      <c r="M8052"/>
      <c r="N8052"/>
      <c r="O8052"/>
      <c r="P8052"/>
      <c r="Q8052"/>
      <c r="R8052"/>
      <c r="S8052"/>
      <c r="T8052"/>
      <c r="U8052"/>
    </row>
    <row r="8053" spans="1:21" ht="15.75" customHeight="1">
      <c r="A8053"/>
      <c r="B8053"/>
      <c r="C8053"/>
      <c r="D8053"/>
      <c r="E8053"/>
      <c r="F8053"/>
      <c r="G8053"/>
      <c r="H8053"/>
      <c r="I8053" s="8"/>
      <c r="J8053" s="425"/>
      <c r="K8053"/>
      <c r="L8053"/>
      <c r="M8053"/>
      <c r="N8053"/>
      <c r="O8053"/>
      <c r="P8053"/>
      <c r="Q8053"/>
      <c r="R8053"/>
      <c r="S8053"/>
      <c r="T8053"/>
      <c r="U8053"/>
    </row>
    <row r="8054" spans="1:21" ht="15.75" customHeight="1">
      <c r="A8054"/>
      <c r="B8054"/>
      <c r="C8054"/>
      <c r="D8054"/>
      <c r="E8054"/>
      <c r="F8054"/>
      <c r="G8054"/>
      <c r="H8054"/>
      <c r="I8054" s="8"/>
      <c r="J8054" s="425"/>
      <c r="K8054"/>
      <c r="L8054"/>
      <c r="M8054"/>
      <c r="N8054"/>
      <c r="O8054"/>
      <c r="P8054"/>
      <c r="Q8054"/>
      <c r="R8054"/>
      <c r="S8054"/>
      <c r="T8054"/>
      <c r="U8054"/>
    </row>
    <row r="8055" spans="1:21" ht="15.75" customHeight="1">
      <c r="A8055"/>
      <c r="B8055"/>
      <c r="C8055"/>
      <c r="D8055"/>
      <c r="E8055"/>
      <c r="F8055"/>
      <c r="G8055"/>
      <c r="H8055"/>
      <c r="I8055" s="8"/>
      <c r="J8055" s="425"/>
      <c r="K8055"/>
      <c r="L8055"/>
      <c r="M8055"/>
      <c r="N8055"/>
      <c r="O8055"/>
      <c r="P8055"/>
      <c r="Q8055"/>
      <c r="R8055"/>
      <c r="S8055"/>
      <c r="T8055"/>
      <c r="U8055"/>
    </row>
    <row r="8056" spans="1:21" ht="15.75" customHeight="1">
      <c r="A8056"/>
      <c r="B8056"/>
      <c r="C8056"/>
      <c r="D8056"/>
      <c r="E8056"/>
      <c r="F8056"/>
      <c r="G8056"/>
      <c r="H8056"/>
      <c r="I8056" s="8"/>
      <c r="J8056" s="425"/>
      <c r="K8056"/>
      <c r="L8056"/>
      <c r="M8056"/>
      <c r="N8056"/>
      <c r="O8056"/>
      <c r="P8056"/>
      <c r="Q8056"/>
      <c r="R8056"/>
      <c r="S8056"/>
      <c r="T8056"/>
      <c r="U8056"/>
    </row>
    <row r="8057" spans="1:21" ht="15.75" customHeight="1">
      <c r="A8057"/>
      <c r="B8057"/>
      <c r="C8057"/>
      <c r="D8057"/>
      <c r="E8057"/>
      <c r="F8057"/>
      <c r="G8057"/>
      <c r="H8057"/>
      <c r="I8057" s="8"/>
      <c r="J8057" s="425"/>
      <c r="K8057"/>
      <c r="L8057"/>
      <c r="M8057"/>
      <c r="N8057"/>
      <c r="O8057"/>
      <c r="P8057"/>
      <c r="Q8057"/>
      <c r="R8057"/>
      <c r="S8057"/>
      <c r="T8057"/>
      <c r="U8057"/>
    </row>
    <row r="8058" spans="1:21" ht="15.75" customHeight="1">
      <c r="A8058"/>
      <c r="B8058"/>
      <c r="C8058"/>
      <c r="D8058"/>
      <c r="E8058"/>
      <c r="F8058"/>
      <c r="G8058"/>
      <c r="H8058"/>
      <c r="I8058" s="8"/>
      <c r="J8058" s="425"/>
      <c r="K8058"/>
      <c r="L8058"/>
      <c r="M8058"/>
      <c r="N8058"/>
      <c r="O8058"/>
      <c r="P8058"/>
      <c r="Q8058"/>
      <c r="R8058"/>
      <c r="S8058"/>
      <c r="T8058"/>
      <c r="U8058"/>
    </row>
    <row r="8059" spans="1:21" ht="15.75" customHeight="1">
      <c r="A8059"/>
      <c r="B8059"/>
      <c r="C8059"/>
      <c r="D8059"/>
      <c r="E8059"/>
      <c r="F8059"/>
      <c r="G8059"/>
      <c r="H8059"/>
      <c r="I8059" s="8"/>
      <c r="J8059" s="425"/>
      <c r="K8059"/>
      <c r="L8059"/>
      <c r="M8059"/>
      <c r="N8059"/>
      <c r="O8059"/>
      <c r="P8059"/>
      <c r="Q8059"/>
      <c r="R8059"/>
      <c r="S8059"/>
      <c r="T8059"/>
      <c r="U8059"/>
    </row>
    <row r="8060" spans="1:21" ht="15.75" customHeight="1">
      <c r="A8060"/>
      <c r="B8060"/>
      <c r="C8060"/>
      <c r="D8060"/>
      <c r="E8060"/>
      <c r="F8060"/>
      <c r="G8060"/>
      <c r="H8060"/>
      <c r="I8060" s="8"/>
      <c r="J8060" s="425"/>
      <c r="K8060"/>
      <c r="L8060"/>
      <c r="M8060"/>
      <c r="N8060"/>
      <c r="O8060"/>
      <c r="P8060"/>
      <c r="Q8060"/>
      <c r="R8060"/>
      <c r="S8060"/>
      <c r="T8060"/>
      <c r="U8060"/>
    </row>
    <row r="8061" spans="1:21" ht="15.75" customHeight="1">
      <c r="A8061"/>
      <c r="B8061"/>
      <c r="C8061"/>
      <c r="D8061"/>
      <c r="E8061"/>
      <c r="F8061"/>
      <c r="G8061"/>
      <c r="H8061"/>
      <c r="I8061" s="8"/>
      <c r="J8061" s="425"/>
      <c r="K8061"/>
      <c r="L8061"/>
      <c r="M8061"/>
      <c r="N8061"/>
      <c r="O8061"/>
      <c r="P8061"/>
      <c r="Q8061"/>
      <c r="R8061"/>
      <c r="S8061"/>
      <c r="T8061"/>
      <c r="U8061"/>
    </row>
    <row r="8062" spans="1:21" ht="15.75" customHeight="1">
      <c r="A8062"/>
      <c r="B8062"/>
      <c r="C8062"/>
      <c r="D8062"/>
      <c r="E8062"/>
      <c r="F8062"/>
      <c r="G8062"/>
      <c r="H8062"/>
      <c r="I8062" s="8"/>
      <c r="J8062" s="425"/>
      <c r="K8062"/>
      <c r="L8062"/>
      <c r="M8062"/>
      <c r="N8062"/>
      <c r="O8062"/>
      <c r="P8062"/>
      <c r="Q8062"/>
      <c r="R8062"/>
      <c r="S8062"/>
      <c r="T8062"/>
      <c r="U8062"/>
    </row>
    <row r="8063" spans="1:21" ht="15.75" customHeight="1">
      <c r="A8063"/>
      <c r="B8063"/>
      <c r="C8063"/>
      <c r="D8063"/>
      <c r="E8063"/>
      <c r="F8063"/>
      <c r="G8063"/>
      <c r="H8063"/>
      <c r="I8063" s="8"/>
      <c r="J8063" s="425"/>
      <c r="K8063"/>
      <c r="L8063"/>
      <c r="M8063"/>
      <c r="N8063"/>
      <c r="O8063"/>
      <c r="P8063"/>
      <c r="Q8063"/>
      <c r="R8063"/>
      <c r="S8063"/>
      <c r="T8063"/>
      <c r="U8063"/>
    </row>
    <row r="8064" spans="1:21" ht="15.75" customHeight="1">
      <c r="A8064"/>
      <c r="B8064"/>
      <c r="C8064"/>
      <c r="D8064"/>
      <c r="E8064"/>
      <c r="F8064"/>
      <c r="G8064"/>
      <c r="H8064"/>
      <c r="I8064" s="8"/>
      <c r="J8064" s="425"/>
      <c r="K8064"/>
      <c r="L8064"/>
      <c r="M8064"/>
      <c r="N8064"/>
      <c r="O8064"/>
      <c r="P8064"/>
      <c r="Q8064"/>
      <c r="R8064"/>
      <c r="S8064"/>
      <c r="T8064"/>
      <c r="U8064"/>
    </row>
    <row r="8065" spans="1:21" ht="15.75" customHeight="1">
      <c r="A8065"/>
      <c r="B8065"/>
      <c r="C8065"/>
      <c r="D8065"/>
      <c r="E8065"/>
      <c r="F8065"/>
      <c r="G8065"/>
      <c r="H8065"/>
      <c r="I8065" s="8"/>
      <c r="J8065" s="425"/>
      <c r="K8065"/>
      <c r="L8065"/>
      <c r="M8065"/>
      <c r="N8065"/>
      <c r="O8065"/>
      <c r="P8065"/>
      <c r="Q8065"/>
      <c r="R8065"/>
      <c r="S8065"/>
      <c r="T8065"/>
      <c r="U8065"/>
    </row>
    <row r="8066" spans="1:21" ht="15.75" customHeight="1">
      <c r="A8066"/>
      <c r="B8066"/>
      <c r="C8066"/>
      <c r="D8066"/>
      <c r="E8066"/>
      <c r="F8066"/>
      <c r="G8066"/>
      <c r="H8066"/>
      <c r="I8066" s="8"/>
      <c r="J8066" s="425"/>
      <c r="K8066"/>
      <c r="L8066"/>
      <c r="M8066"/>
      <c r="N8066"/>
      <c r="O8066"/>
      <c r="P8066"/>
      <c r="Q8066"/>
      <c r="R8066"/>
      <c r="S8066"/>
      <c r="T8066"/>
      <c r="U8066"/>
    </row>
    <row r="8067" spans="1:21" ht="15.75" customHeight="1">
      <c r="A8067"/>
      <c r="B8067"/>
      <c r="C8067"/>
      <c r="D8067"/>
      <c r="E8067"/>
      <c r="F8067"/>
      <c r="G8067"/>
      <c r="H8067"/>
      <c r="I8067" s="8"/>
      <c r="J8067" s="425"/>
      <c r="K8067"/>
      <c r="L8067"/>
      <c r="M8067"/>
      <c r="N8067"/>
      <c r="O8067"/>
      <c r="P8067"/>
      <c r="Q8067"/>
      <c r="R8067"/>
      <c r="S8067"/>
      <c r="T8067"/>
      <c r="U8067"/>
    </row>
    <row r="8068" spans="1:21" ht="15.75" customHeight="1">
      <c r="A8068"/>
      <c r="B8068"/>
      <c r="C8068"/>
      <c r="D8068"/>
      <c r="E8068"/>
      <c r="F8068"/>
      <c r="G8068"/>
      <c r="H8068"/>
      <c r="I8068" s="8"/>
      <c r="J8068" s="425"/>
      <c r="K8068"/>
      <c r="L8068"/>
      <c r="M8068"/>
      <c r="N8068"/>
      <c r="O8068"/>
      <c r="P8068"/>
      <c r="Q8068"/>
      <c r="R8068"/>
      <c r="S8068"/>
      <c r="T8068"/>
      <c r="U8068"/>
    </row>
    <row r="8069" spans="1:21" ht="15.75" customHeight="1">
      <c r="A8069"/>
      <c r="B8069"/>
      <c r="C8069"/>
      <c r="D8069"/>
      <c r="E8069"/>
      <c r="F8069"/>
      <c r="G8069"/>
      <c r="H8069"/>
      <c r="I8069" s="8"/>
      <c r="J8069" s="425"/>
      <c r="K8069"/>
      <c r="L8069"/>
      <c r="M8069"/>
      <c r="N8069"/>
      <c r="O8069"/>
      <c r="P8069"/>
      <c r="Q8069"/>
      <c r="R8069"/>
      <c r="S8069"/>
      <c r="T8069"/>
      <c r="U8069"/>
    </row>
    <row r="8070" spans="1:21" ht="15.75" customHeight="1">
      <c r="A8070"/>
      <c r="B8070"/>
      <c r="C8070"/>
      <c r="D8070"/>
      <c r="E8070"/>
      <c r="F8070"/>
      <c r="G8070"/>
      <c r="H8070"/>
      <c r="I8070" s="8"/>
      <c r="J8070" s="425"/>
      <c r="K8070"/>
      <c r="L8070"/>
      <c r="M8070"/>
      <c r="N8070"/>
      <c r="O8070"/>
      <c r="P8070"/>
      <c r="Q8070"/>
      <c r="R8070"/>
      <c r="S8070"/>
      <c r="T8070"/>
      <c r="U8070"/>
    </row>
    <row r="8071" spans="1:21" ht="15.75" customHeight="1">
      <c r="A8071"/>
      <c r="B8071"/>
      <c r="C8071"/>
      <c r="D8071"/>
      <c r="E8071"/>
      <c r="F8071"/>
      <c r="G8071"/>
      <c r="H8071"/>
      <c r="I8071" s="8"/>
      <c r="J8071" s="425"/>
      <c r="K8071"/>
      <c r="L8071"/>
      <c r="M8071"/>
      <c r="N8071"/>
      <c r="O8071"/>
      <c r="P8071"/>
      <c r="Q8071"/>
      <c r="R8071"/>
      <c r="S8071"/>
      <c r="T8071"/>
      <c r="U8071"/>
    </row>
    <row r="8072" spans="1:21" ht="15.75" customHeight="1">
      <c r="A8072"/>
      <c r="B8072"/>
      <c r="C8072"/>
      <c r="D8072"/>
      <c r="E8072"/>
      <c r="F8072"/>
      <c r="G8072"/>
      <c r="H8072"/>
      <c r="I8072" s="8"/>
      <c r="J8072" s="425"/>
      <c r="K8072"/>
      <c r="L8072"/>
      <c r="M8072"/>
      <c r="N8072"/>
      <c r="O8072"/>
      <c r="P8072"/>
      <c r="Q8072"/>
      <c r="R8072"/>
      <c r="S8072"/>
      <c r="T8072"/>
      <c r="U8072"/>
    </row>
    <row r="8073" spans="1:21" ht="15.75" customHeight="1">
      <c r="A8073"/>
      <c r="B8073"/>
      <c r="C8073"/>
      <c r="D8073"/>
      <c r="E8073"/>
      <c r="F8073"/>
      <c r="G8073"/>
      <c r="H8073"/>
      <c r="I8073" s="8"/>
      <c r="J8073" s="425"/>
      <c r="K8073"/>
      <c r="L8073"/>
      <c r="M8073"/>
      <c r="N8073"/>
      <c r="O8073"/>
      <c r="P8073"/>
      <c r="Q8073"/>
      <c r="R8073"/>
      <c r="S8073"/>
      <c r="T8073"/>
      <c r="U8073"/>
    </row>
    <row r="8074" spans="1:21" ht="15.75" customHeight="1">
      <c r="A8074"/>
      <c r="B8074"/>
      <c r="C8074"/>
      <c r="D8074"/>
      <c r="E8074"/>
      <c r="F8074"/>
      <c r="G8074"/>
      <c r="H8074"/>
      <c r="I8074" s="8"/>
      <c r="J8074" s="425"/>
      <c r="K8074"/>
      <c r="L8074"/>
      <c r="M8074"/>
      <c r="N8074"/>
      <c r="O8074"/>
      <c r="P8074"/>
      <c r="Q8074"/>
      <c r="R8074"/>
      <c r="S8074"/>
      <c r="T8074"/>
      <c r="U8074"/>
    </row>
    <row r="8075" spans="1:21" ht="15.75" customHeight="1">
      <c r="A8075"/>
      <c r="B8075"/>
      <c r="C8075"/>
      <c r="D8075"/>
      <c r="E8075"/>
      <c r="F8075"/>
      <c r="G8075"/>
      <c r="H8075"/>
      <c r="I8075" s="8"/>
      <c r="J8075" s="425"/>
      <c r="K8075"/>
      <c r="L8075"/>
      <c r="M8075"/>
      <c r="N8075"/>
      <c r="O8075"/>
      <c r="P8075"/>
      <c r="Q8075"/>
      <c r="R8075"/>
      <c r="S8075"/>
      <c r="T8075"/>
      <c r="U8075"/>
    </row>
    <row r="8076" spans="1:21" ht="15.75" customHeight="1">
      <c r="A8076"/>
      <c r="B8076"/>
      <c r="C8076"/>
      <c r="D8076"/>
      <c r="E8076"/>
      <c r="F8076"/>
      <c r="G8076"/>
      <c r="H8076"/>
      <c r="I8076" s="8"/>
      <c r="J8076" s="425"/>
      <c r="K8076"/>
      <c r="L8076"/>
      <c r="M8076"/>
      <c r="N8076"/>
      <c r="O8076"/>
      <c r="P8076"/>
      <c r="Q8076"/>
      <c r="R8076"/>
      <c r="S8076"/>
      <c r="T8076"/>
      <c r="U8076"/>
    </row>
    <row r="8077" spans="1:21" ht="15.75" customHeight="1">
      <c r="A8077"/>
      <c r="B8077"/>
      <c r="C8077"/>
      <c r="D8077"/>
      <c r="E8077"/>
      <c r="F8077"/>
      <c r="G8077"/>
      <c r="H8077"/>
      <c r="I8077" s="8"/>
      <c r="J8077" s="425"/>
      <c r="K8077"/>
      <c r="L8077"/>
      <c r="M8077"/>
      <c r="N8077"/>
      <c r="O8077"/>
      <c r="P8077"/>
      <c r="Q8077"/>
      <c r="R8077"/>
      <c r="S8077"/>
      <c r="T8077"/>
      <c r="U8077"/>
    </row>
    <row r="8078" spans="1:21" ht="15.75" customHeight="1">
      <c r="A8078"/>
      <c r="B8078"/>
      <c r="C8078"/>
      <c r="D8078"/>
      <c r="E8078"/>
      <c r="F8078"/>
      <c r="G8078"/>
      <c r="H8078"/>
      <c r="I8078" s="8"/>
      <c r="J8078" s="425"/>
      <c r="K8078"/>
      <c r="L8078"/>
      <c r="M8078"/>
      <c r="N8078"/>
      <c r="O8078"/>
      <c r="P8078"/>
      <c r="Q8078"/>
      <c r="R8078"/>
      <c r="S8078"/>
      <c r="T8078"/>
      <c r="U8078"/>
    </row>
    <row r="8079" spans="1:21" ht="15.75" customHeight="1">
      <c r="A8079"/>
      <c r="B8079"/>
      <c r="C8079"/>
      <c r="D8079"/>
      <c r="E8079"/>
      <c r="F8079"/>
      <c r="G8079"/>
      <c r="H8079"/>
      <c r="I8079" s="8"/>
      <c r="J8079" s="425"/>
      <c r="K8079"/>
      <c r="L8079"/>
      <c r="M8079"/>
      <c r="N8079"/>
      <c r="O8079"/>
      <c r="P8079"/>
      <c r="Q8079"/>
      <c r="R8079"/>
      <c r="S8079"/>
      <c r="T8079"/>
      <c r="U8079"/>
    </row>
    <row r="8080" spans="1:21" ht="15.75" customHeight="1">
      <c r="A8080"/>
      <c r="B8080"/>
      <c r="C8080"/>
      <c r="D8080"/>
      <c r="E8080"/>
      <c r="F8080"/>
      <c r="G8080"/>
      <c r="H8080"/>
      <c r="I8080" s="8"/>
      <c r="J8080" s="425"/>
      <c r="K8080"/>
      <c r="L8080"/>
      <c r="M8080"/>
      <c r="N8080"/>
      <c r="O8080"/>
      <c r="P8080"/>
      <c r="Q8080"/>
      <c r="R8080"/>
      <c r="S8080"/>
      <c r="T8080"/>
      <c r="U8080"/>
    </row>
    <row r="8081" spans="1:21" ht="15.75" customHeight="1">
      <c r="A8081"/>
      <c r="B8081"/>
      <c r="C8081"/>
      <c r="D8081"/>
      <c r="E8081"/>
      <c r="F8081"/>
      <c r="G8081"/>
      <c r="H8081"/>
      <c r="I8081" s="8"/>
      <c r="J8081" s="425"/>
      <c r="K8081"/>
      <c r="L8081"/>
      <c r="M8081"/>
      <c r="N8081"/>
      <c r="O8081"/>
      <c r="P8081"/>
      <c r="Q8081"/>
      <c r="R8081"/>
      <c r="S8081"/>
      <c r="T8081"/>
      <c r="U8081"/>
    </row>
    <row r="8082" spans="1:21" ht="15.75" customHeight="1">
      <c r="A8082"/>
      <c r="B8082"/>
      <c r="C8082"/>
      <c r="D8082"/>
      <c r="E8082"/>
      <c r="F8082"/>
      <c r="G8082"/>
      <c r="H8082"/>
      <c r="I8082" s="8"/>
      <c r="J8082" s="425"/>
      <c r="K8082"/>
      <c r="L8082"/>
      <c r="M8082"/>
      <c r="N8082"/>
      <c r="O8082"/>
      <c r="P8082"/>
      <c r="Q8082"/>
      <c r="R8082"/>
      <c r="S8082"/>
      <c r="T8082"/>
      <c r="U8082"/>
    </row>
    <row r="8083" spans="1:21" ht="15.75" customHeight="1">
      <c r="A8083"/>
      <c r="B8083"/>
      <c r="C8083"/>
      <c r="D8083"/>
      <c r="E8083"/>
      <c r="F8083"/>
      <c r="G8083"/>
      <c r="H8083"/>
      <c r="I8083" s="8"/>
      <c r="J8083" s="425"/>
      <c r="K8083"/>
      <c r="L8083"/>
      <c r="M8083"/>
      <c r="N8083"/>
      <c r="O8083"/>
      <c r="P8083"/>
      <c r="Q8083"/>
      <c r="R8083"/>
      <c r="S8083"/>
      <c r="T8083"/>
      <c r="U8083"/>
    </row>
    <row r="8084" spans="1:21" ht="15.75" customHeight="1">
      <c r="A8084"/>
      <c r="B8084"/>
      <c r="C8084"/>
      <c r="D8084"/>
      <c r="E8084"/>
      <c r="F8084"/>
      <c r="G8084"/>
      <c r="H8084"/>
      <c r="I8084" s="8"/>
      <c r="J8084" s="425"/>
      <c r="K8084"/>
      <c r="L8084"/>
      <c r="M8084"/>
      <c r="N8084"/>
      <c r="O8084"/>
      <c r="P8084"/>
      <c r="Q8084"/>
      <c r="R8084"/>
      <c r="S8084"/>
      <c r="T8084"/>
      <c r="U8084"/>
    </row>
    <row r="8085" spans="1:21" ht="15.75" customHeight="1">
      <c r="A8085"/>
      <c r="B8085"/>
      <c r="C8085"/>
      <c r="D8085"/>
      <c r="E8085"/>
      <c r="F8085"/>
      <c r="G8085"/>
      <c r="H8085"/>
      <c r="I8085" s="8"/>
      <c r="J8085" s="425"/>
      <c r="K8085"/>
      <c r="L8085"/>
      <c r="M8085"/>
      <c r="N8085"/>
      <c r="O8085"/>
      <c r="P8085"/>
      <c r="Q8085"/>
      <c r="R8085"/>
      <c r="S8085"/>
      <c r="T8085"/>
      <c r="U8085"/>
    </row>
    <row r="8086" spans="1:21" ht="15.75" customHeight="1">
      <c r="A8086"/>
      <c r="B8086"/>
      <c r="C8086"/>
      <c r="D8086"/>
      <c r="E8086"/>
      <c r="F8086"/>
      <c r="G8086"/>
      <c r="H8086"/>
      <c r="I8086" s="8"/>
      <c r="J8086" s="425"/>
      <c r="K8086"/>
      <c r="L8086"/>
      <c r="M8086"/>
      <c r="N8086"/>
      <c r="O8086"/>
      <c r="P8086"/>
      <c r="Q8086"/>
      <c r="R8086"/>
      <c r="S8086"/>
      <c r="T8086"/>
      <c r="U8086"/>
    </row>
    <row r="8087" spans="1:21" ht="15.75" customHeight="1">
      <c r="A8087"/>
      <c r="B8087"/>
      <c r="C8087"/>
      <c r="D8087"/>
      <c r="E8087"/>
      <c r="F8087"/>
      <c r="G8087"/>
      <c r="H8087"/>
      <c r="I8087" s="8"/>
      <c r="J8087" s="425"/>
      <c r="K8087"/>
      <c r="L8087"/>
      <c r="M8087"/>
      <c r="N8087"/>
      <c r="O8087"/>
      <c r="P8087"/>
      <c r="Q8087"/>
      <c r="R8087"/>
      <c r="S8087"/>
      <c r="T8087"/>
      <c r="U8087"/>
    </row>
    <row r="8088" spans="1:21" ht="15.75" customHeight="1">
      <c r="A8088"/>
      <c r="B8088"/>
      <c r="C8088"/>
      <c r="D8088"/>
      <c r="E8088"/>
      <c r="F8088"/>
      <c r="G8088"/>
      <c r="H8088"/>
      <c r="I8088" s="8"/>
      <c r="J8088" s="425"/>
      <c r="K8088"/>
      <c r="L8088"/>
      <c r="M8088"/>
      <c r="N8088"/>
      <c r="O8088"/>
      <c r="P8088"/>
      <c r="Q8088"/>
      <c r="R8088"/>
      <c r="S8088"/>
      <c r="T8088"/>
      <c r="U8088"/>
    </row>
    <row r="8089" spans="1:21" ht="15.75" customHeight="1">
      <c r="A8089"/>
      <c r="B8089"/>
      <c r="C8089"/>
      <c r="D8089"/>
      <c r="E8089"/>
      <c r="F8089"/>
      <c r="G8089"/>
      <c r="H8089"/>
      <c r="I8089" s="8"/>
      <c r="J8089" s="425"/>
      <c r="K8089"/>
      <c r="L8089"/>
      <c r="M8089"/>
      <c r="N8089"/>
      <c r="O8089"/>
      <c r="P8089"/>
      <c r="Q8089"/>
      <c r="R8089"/>
      <c r="S8089"/>
      <c r="T8089"/>
      <c r="U8089"/>
    </row>
    <row r="8090" spans="1:21" ht="15.75" customHeight="1">
      <c r="A8090"/>
      <c r="B8090"/>
      <c r="C8090"/>
      <c r="D8090"/>
      <c r="E8090"/>
      <c r="F8090"/>
      <c r="G8090"/>
      <c r="H8090"/>
      <c r="I8090" s="8"/>
      <c r="J8090" s="425"/>
      <c r="K8090"/>
      <c r="L8090"/>
      <c r="M8090"/>
      <c r="N8090"/>
      <c r="O8090"/>
      <c r="P8090"/>
      <c r="Q8090"/>
      <c r="R8090"/>
      <c r="S8090"/>
      <c r="T8090"/>
      <c r="U8090"/>
    </row>
    <row r="8091" spans="1:21" ht="15.75" customHeight="1">
      <c r="A8091"/>
      <c r="B8091"/>
      <c r="C8091"/>
      <c r="D8091"/>
      <c r="E8091"/>
      <c r="F8091"/>
      <c r="G8091"/>
      <c r="H8091"/>
      <c r="I8091" s="8"/>
      <c r="J8091" s="425"/>
      <c r="K8091"/>
      <c r="L8091"/>
      <c r="M8091"/>
      <c r="N8091"/>
      <c r="O8091"/>
      <c r="P8091"/>
      <c r="Q8091"/>
      <c r="R8091"/>
      <c r="S8091"/>
      <c r="T8091"/>
      <c r="U8091"/>
    </row>
    <row r="8092" spans="1:21" ht="15.75" customHeight="1">
      <c r="A8092"/>
      <c r="B8092"/>
      <c r="C8092"/>
      <c r="D8092"/>
      <c r="E8092"/>
      <c r="F8092"/>
      <c r="G8092"/>
      <c r="H8092"/>
      <c r="I8092" s="8"/>
      <c r="J8092" s="425"/>
      <c r="K8092"/>
      <c r="L8092"/>
      <c r="M8092"/>
      <c r="N8092"/>
      <c r="O8092"/>
      <c r="P8092"/>
      <c r="Q8092"/>
      <c r="R8092"/>
      <c r="S8092"/>
      <c r="T8092"/>
      <c r="U8092"/>
    </row>
    <row r="8093" spans="1:21" ht="15.75" customHeight="1">
      <c r="A8093"/>
      <c r="B8093"/>
      <c r="C8093"/>
      <c r="D8093"/>
      <c r="E8093"/>
      <c r="F8093"/>
      <c r="G8093"/>
      <c r="H8093"/>
      <c r="I8093" s="8"/>
      <c r="J8093" s="425"/>
      <c r="K8093"/>
      <c r="L8093"/>
      <c r="M8093"/>
      <c r="N8093"/>
      <c r="O8093"/>
      <c r="P8093"/>
      <c r="Q8093"/>
      <c r="R8093"/>
      <c r="S8093"/>
      <c r="T8093"/>
      <c r="U8093"/>
    </row>
    <row r="8094" spans="1:21" ht="15.75" customHeight="1">
      <c r="A8094"/>
      <c r="B8094"/>
      <c r="C8094"/>
      <c r="D8094"/>
      <c r="E8094"/>
      <c r="F8094"/>
      <c r="G8094"/>
      <c r="H8094"/>
      <c r="I8094" s="8"/>
      <c r="J8094" s="425"/>
      <c r="K8094"/>
      <c r="L8094"/>
      <c r="M8094"/>
      <c r="N8094"/>
      <c r="O8094"/>
      <c r="P8094"/>
      <c r="Q8094"/>
      <c r="R8094"/>
      <c r="S8094"/>
      <c r="T8094"/>
      <c r="U8094"/>
    </row>
    <row r="8095" spans="1:21" ht="15.75" customHeight="1">
      <c r="A8095"/>
      <c r="B8095"/>
      <c r="C8095"/>
      <c r="D8095"/>
      <c r="E8095"/>
      <c r="F8095"/>
      <c r="G8095"/>
      <c r="H8095"/>
      <c r="I8095" s="8"/>
      <c r="J8095" s="425"/>
      <c r="K8095"/>
      <c r="L8095"/>
      <c r="M8095"/>
      <c r="N8095"/>
      <c r="O8095"/>
      <c r="P8095"/>
      <c r="Q8095"/>
      <c r="R8095"/>
      <c r="S8095"/>
      <c r="T8095"/>
      <c r="U8095"/>
    </row>
    <row r="8096" spans="1:21" ht="15.75" customHeight="1">
      <c r="A8096"/>
      <c r="B8096"/>
      <c r="C8096"/>
      <c r="D8096"/>
      <c r="E8096"/>
      <c r="F8096"/>
      <c r="G8096"/>
      <c r="H8096"/>
      <c r="I8096" s="8"/>
      <c r="J8096" s="425"/>
      <c r="K8096"/>
      <c r="L8096"/>
      <c r="M8096"/>
      <c r="N8096"/>
      <c r="O8096"/>
      <c r="P8096"/>
      <c r="Q8096"/>
      <c r="R8096"/>
      <c r="S8096"/>
      <c r="T8096"/>
      <c r="U8096"/>
    </row>
    <row r="8097" spans="1:21" ht="15.75" customHeight="1">
      <c r="A8097"/>
      <c r="B8097"/>
      <c r="C8097"/>
      <c r="D8097"/>
      <c r="E8097"/>
      <c r="F8097"/>
      <c r="G8097"/>
      <c r="H8097"/>
      <c r="I8097" s="8"/>
      <c r="J8097" s="425"/>
      <c r="K8097"/>
      <c r="L8097"/>
      <c r="M8097"/>
      <c r="N8097"/>
      <c r="O8097"/>
      <c r="P8097"/>
      <c r="Q8097"/>
      <c r="R8097"/>
      <c r="S8097"/>
      <c r="T8097"/>
      <c r="U8097"/>
    </row>
    <row r="8098" spans="1:21" ht="15.75" customHeight="1">
      <c r="A8098"/>
      <c r="B8098"/>
      <c r="C8098"/>
      <c r="D8098"/>
      <c r="E8098"/>
      <c r="F8098"/>
      <c r="G8098"/>
      <c r="H8098"/>
      <c r="I8098" s="8"/>
      <c r="J8098" s="425"/>
      <c r="K8098"/>
      <c r="L8098"/>
      <c r="M8098"/>
      <c r="N8098"/>
      <c r="O8098"/>
      <c r="P8098"/>
      <c r="Q8098"/>
      <c r="R8098"/>
      <c r="S8098"/>
      <c r="T8098"/>
      <c r="U8098"/>
    </row>
    <row r="8099" spans="1:21" ht="15.75" customHeight="1">
      <c r="A8099"/>
      <c r="B8099"/>
      <c r="C8099"/>
      <c r="D8099"/>
      <c r="E8099"/>
      <c r="F8099"/>
      <c r="G8099"/>
      <c r="H8099"/>
      <c r="I8099" s="8"/>
      <c r="J8099" s="425"/>
      <c r="K8099"/>
      <c r="L8099"/>
      <c r="M8099"/>
      <c r="N8099"/>
      <c r="O8099"/>
      <c r="P8099"/>
      <c r="Q8099"/>
      <c r="R8099"/>
      <c r="S8099"/>
      <c r="T8099"/>
      <c r="U8099"/>
    </row>
    <row r="8100" spans="1:21" ht="15.75" customHeight="1">
      <c r="A8100"/>
      <c r="B8100"/>
      <c r="C8100"/>
      <c r="D8100"/>
      <c r="E8100"/>
      <c r="F8100"/>
      <c r="G8100"/>
      <c r="H8100"/>
      <c r="I8100" s="8"/>
      <c r="J8100" s="425"/>
      <c r="K8100"/>
      <c r="L8100"/>
      <c r="M8100"/>
      <c r="N8100"/>
      <c r="O8100"/>
      <c r="P8100"/>
      <c r="Q8100"/>
      <c r="R8100"/>
      <c r="S8100"/>
      <c r="T8100"/>
      <c r="U8100"/>
    </row>
    <row r="8101" spans="1:21" ht="15.75" customHeight="1">
      <c r="A8101"/>
      <c r="B8101"/>
      <c r="C8101"/>
      <c r="D8101"/>
      <c r="E8101"/>
      <c r="F8101"/>
      <c r="G8101"/>
      <c r="H8101"/>
      <c r="I8101" s="8"/>
      <c r="J8101" s="425"/>
      <c r="K8101"/>
      <c r="L8101"/>
      <c r="M8101"/>
      <c r="N8101"/>
      <c r="O8101"/>
      <c r="P8101"/>
      <c r="Q8101"/>
      <c r="R8101"/>
      <c r="S8101"/>
      <c r="T8101"/>
      <c r="U8101"/>
    </row>
    <row r="8102" spans="1:21" ht="15.75" customHeight="1">
      <c r="A8102"/>
      <c r="B8102"/>
      <c r="C8102"/>
      <c r="D8102"/>
      <c r="E8102"/>
      <c r="F8102"/>
      <c r="G8102"/>
      <c r="H8102"/>
      <c r="I8102" s="8"/>
      <c r="J8102" s="425"/>
      <c r="K8102"/>
      <c r="L8102"/>
      <c r="M8102"/>
      <c r="N8102"/>
      <c r="O8102"/>
      <c r="P8102"/>
      <c r="Q8102"/>
      <c r="R8102"/>
      <c r="S8102"/>
      <c r="T8102"/>
      <c r="U8102"/>
    </row>
    <row r="8103" spans="1:21" ht="15.75" customHeight="1">
      <c r="A8103"/>
      <c r="B8103"/>
      <c r="C8103"/>
      <c r="D8103"/>
      <c r="E8103"/>
      <c r="F8103"/>
      <c r="G8103"/>
      <c r="H8103"/>
      <c r="I8103" s="8"/>
      <c r="J8103" s="425"/>
      <c r="K8103"/>
      <c r="L8103"/>
      <c r="M8103"/>
      <c r="N8103"/>
      <c r="O8103"/>
      <c r="P8103"/>
      <c r="Q8103"/>
      <c r="R8103"/>
      <c r="S8103"/>
      <c r="T8103"/>
      <c r="U8103"/>
    </row>
    <row r="8104" spans="1:21" ht="15.75" customHeight="1">
      <c r="A8104"/>
      <c r="B8104"/>
      <c r="C8104"/>
      <c r="D8104"/>
      <c r="E8104"/>
      <c r="F8104"/>
      <c r="G8104"/>
      <c r="H8104"/>
      <c r="I8104" s="8"/>
      <c r="J8104" s="425"/>
      <c r="K8104"/>
      <c r="L8104"/>
      <c r="M8104"/>
      <c r="N8104"/>
      <c r="O8104"/>
      <c r="P8104"/>
      <c r="Q8104"/>
      <c r="R8104"/>
      <c r="S8104"/>
      <c r="T8104"/>
      <c r="U8104"/>
    </row>
    <row r="8105" spans="1:21" ht="15.75" customHeight="1">
      <c r="A8105"/>
      <c r="B8105"/>
      <c r="C8105"/>
      <c r="D8105"/>
      <c r="E8105"/>
      <c r="F8105"/>
      <c r="G8105"/>
      <c r="H8105"/>
      <c r="I8105" s="8"/>
      <c r="J8105" s="425"/>
      <c r="K8105"/>
      <c r="L8105"/>
      <c r="M8105"/>
      <c r="N8105"/>
      <c r="O8105"/>
      <c r="P8105"/>
      <c r="Q8105"/>
      <c r="R8105"/>
      <c r="S8105"/>
      <c r="T8105"/>
      <c r="U8105"/>
    </row>
    <row r="8106" spans="1:21" ht="15.75" customHeight="1">
      <c r="A8106"/>
      <c r="B8106"/>
      <c r="C8106"/>
      <c r="D8106"/>
      <c r="E8106"/>
      <c r="F8106"/>
      <c r="G8106"/>
      <c r="H8106"/>
      <c r="I8106" s="8"/>
      <c r="J8106" s="425"/>
      <c r="K8106"/>
      <c r="L8106"/>
      <c r="M8106"/>
      <c r="N8106"/>
      <c r="O8106"/>
      <c r="P8106"/>
      <c r="Q8106"/>
      <c r="R8106"/>
      <c r="S8106"/>
      <c r="T8106"/>
      <c r="U8106"/>
    </row>
    <row r="8107" spans="1:21" ht="15.75" customHeight="1">
      <c r="A8107"/>
      <c r="B8107"/>
      <c r="C8107"/>
      <c r="D8107"/>
      <c r="E8107"/>
      <c r="F8107"/>
      <c r="G8107"/>
      <c r="H8107"/>
      <c r="I8107" s="8"/>
      <c r="J8107" s="425"/>
      <c r="K8107"/>
      <c r="L8107"/>
      <c r="M8107"/>
      <c r="N8107"/>
      <c r="O8107"/>
      <c r="P8107"/>
      <c r="Q8107"/>
      <c r="R8107"/>
      <c r="S8107"/>
      <c r="T8107"/>
      <c r="U8107"/>
    </row>
    <row r="8108" spans="1:21" ht="15.75" customHeight="1">
      <c r="A8108"/>
      <c r="B8108"/>
      <c r="C8108"/>
      <c r="D8108"/>
      <c r="E8108"/>
      <c r="F8108"/>
      <c r="G8108"/>
      <c r="H8108"/>
      <c r="I8108" s="8"/>
      <c r="J8108" s="425"/>
      <c r="K8108"/>
      <c r="L8108"/>
      <c r="M8108"/>
      <c r="N8108"/>
      <c r="O8108"/>
      <c r="P8108"/>
      <c r="Q8108"/>
      <c r="R8108"/>
      <c r="S8108"/>
      <c r="T8108"/>
      <c r="U8108"/>
    </row>
    <row r="8109" spans="1:21" ht="15.75" customHeight="1">
      <c r="A8109"/>
      <c r="B8109"/>
      <c r="C8109"/>
      <c r="D8109"/>
      <c r="E8109"/>
      <c r="F8109"/>
      <c r="G8109"/>
      <c r="H8109"/>
      <c r="I8109" s="8"/>
      <c r="J8109" s="425"/>
      <c r="K8109"/>
      <c r="L8109"/>
      <c r="M8109"/>
      <c r="N8109"/>
      <c r="O8109"/>
      <c r="P8109"/>
      <c r="Q8109"/>
      <c r="R8109"/>
      <c r="S8109"/>
      <c r="T8109"/>
      <c r="U8109"/>
    </row>
    <row r="8110" spans="1:21" ht="15.75" customHeight="1">
      <c r="A8110"/>
      <c r="B8110"/>
      <c r="C8110"/>
      <c r="D8110"/>
      <c r="E8110"/>
      <c r="F8110"/>
      <c r="G8110"/>
      <c r="H8110"/>
      <c r="I8110" s="8"/>
      <c r="J8110" s="425"/>
      <c r="K8110"/>
      <c r="L8110"/>
      <c r="M8110"/>
      <c r="N8110"/>
      <c r="O8110"/>
      <c r="P8110"/>
      <c r="Q8110"/>
      <c r="R8110"/>
      <c r="S8110"/>
      <c r="T8110"/>
      <c r="U8110"/>
    </row>
    <row r="8111" spans="1:21" ht="15.75" customHeight="1">
      <c r="A8111"/>
      <c r="B8111"/>
      <c r="C8111"/>
      <c r="D8111"/>
      <c r="E8111"/>
      <c r="F8111"/>
      <c r="G8111"/>
      <c r="H8111"/>
      <c r="I8111" s="8"/>
      <c r="J8111" s="425"/>
      <c r="K8111"/>
      <c r="L8111"/>
      <c r="M8111"/>
      <c r="N8111"/>
      <c r="O8111"/>
      <c r="P8111"/>
      <c r="Q8111"/>
      <c r="R8111"/>
      <c r="S8111"/>
      <c r="T8111"/>
      <c r="U8111"/>
    </row>
    <row r="8112" spans="1:21" ht="15.75" customHeight="1">
      <c r="A8112"/>
      <c r="B8112"/>
      <c r="C8112"/>
      <c r="D8112"/>
      <c r="E8112"/>
      <c r="F8112"/>
      <c r="G8112"/>
      <c r="H8112"/>
      <c r="I8112" s="8"/>
      <c r="J8112" s="425"/>
      <c r="K8112"/>
      <c r="L8112"/>
      <c r="M8112"/>
      <c r="N8112"/>
      <c r="O8112"/>
      <c r="P8112"/>
      <c r="Q8112"/>
      <c r="R8112"/>
      <c r="S8112"/>
      <c r="T8112"/>
      <c r="U8112"/>
    </row>
    <row r="8113" spans="1:21" ht="15.75" customHeight="1">
      <c r="A8113"/>
      <c r="B8113"/>
      <c r="C8113"/>
      <c r="D8113"/>
      <c r="E8113"/>
      <c r="F8113"/>
      <c r="G8113"/>
      <c r="H8113"/>
      <c r="I8113" s="8"/>
      <c r="J8113" s="425"/>
      <c r="K8113"/>
      <c r="L8113"/>
      <c r="M8113"/>
      <c r="N8113"/>
      <c r="O8113"/>
      <c r="P8113"/>
      <c r="Q8113"/>
      <c r="R8113"/>
      <c r="S8113"/>
      <c r="T8113"/>
      <c r="U8113"/>
    </row>
    <row r="8114" spans="1:21" ht="15.75" customHeight="1">
      <c r="A8114"/>
      <c r="B8114"/>
      <c r="C8114"/>
      <c r="D8114"/>
      <c r="E8114"/>
      <c r="F8114"/>
      <c r="G8114"/>
      <c r="H8114"/>
      <c r="I8114" s="8"/>
      <c r="J8114" s="425"/>
      <c r="K8114"/>
      <c r="L8114"/>
      <c r="M8114"/>
      <c r="N8114"/>
      <c r="O8114"/>
      <c r="P8114"/>
      <c r="Q8114"/>
      <c r="R8114"/>
      <c r="S8114"/>
      <c r="T8114"/>
      <c r="U8114"/>
    </row>
    <row r="8115" spans="1:21" ht="15.75" customHeight="1">
      <c r="A8115"/>
      <c r="B8115"/>
      <c r="C8115"/>
      <c r="D8115"/>
      <c r="E8115"/>
      <c r="F8115"/>
      <c r="G8115"/>
      <c r="H8115"/>
      <c r="I8115" s="8"/>
      <c r="J8115" s="425"/>
      <c r="K8115"/>
      <c r="L8115"/>
      <c r="M8115"/>
      <c r="N8115"/>
      <c r="O8115"/>
      <c r="P8115"/>
      <c r="Q8115"/>
      <c r="R8115"/>
      <c r="S8115"/>
      <c r="T8115"/>
      <c r="U8115"/>
    </row>
    <row r="8116" spans="1:21" ht="15.75" customHeight="1">
      <c r="A8116"/>
      <c r="B8116"/>
      <c r="C8116"/>
      <c r="D8116"/>
      <c r="E8116"/>
      <c r="F8116"/>
      <c r="G8116"/>
      <c r="H8116"/>
      <c r="I8116" s="8"/>
      <c r="J8116" s="425"/>
      <c r="K8116"/>
      <c r="L8116"/>
      <c r="M8116"/>
      <c r="N8116"/>
      <c r="O8116"/>
      <c r="P8116"/>
      <c r="Q8116"/>
      <c r="R8116"/>
      <c r="S8116"/>
      <c r="T8116"/>
      <c r="U8116"/>
    </row>
    <row r="8117" spans="1:21" ht="15.75" customHeight="1">
      <c r="A8117"/>
      <c r="B8117"/>
      <c r="C8117"/>
      <c r="D8117"/>
      <c r="E8117"/>
      <c r="F8117"/>
      <c r="G8117"/>
      <c r="H8117"/>
      <c r="I8117" s="8"/>
      <c r="J8117" s="425"/>
      <c r="K8117"/>
      <c r="L8117"/>
      <c r="M8117"/>
      <c r="N8117"/>
      <c r="O8117"/>
      <c r="P8117"/>
      <c r="Q8117"/>
      <c r="R8117"/>
      <c r="S8117"/>
      <c r="T8117"/>
      <c r="U8117"/>
    </row>
    <row r="8118" spans="1:21" ht="15.75" customHeight="1">
      <c r="A8118"/>
      <c r="B8118"/>
      <c r="C8118"/>
      <c r="D8118"/>
      <c r="E8118"/>
      <c r="F8118"/>
      <c r="G8118"/>
      <c r="H8118"/>
      <c r="I8118" s="8"/>
      <c r="J8118" s="425"/>
      <c r="K8118"/>
      <c r="L8118"/>
      <c r="M8118"/>
      <c r="N8118"/>
      <c r="O8118"/>
      <c r="P8118"/>
      <c r="Q8118"/>
      <c r="R8118"/>
      <c r="S8118"/>
      <c r="T8118"/>
      <c r="U8118"/>
    </row>
    <row r="8119" spans="1:21" ht="15.75" customHeight="1">
      <c r="A8119"/>
      <c r="B8119"/>
      <c r="C8119"/>
      <c r="D8119"/>
      <c r="E8119"/>
      <c r="F8119"/>
      <c r="G8119"/>
      <c r="H8119"/>
      <c r="I8119" s="8"/>
      <c r="J8119" s="425"/>
      <c r="K8119"/>
      <c r="L8119"/>
      <c r="M8119"/>
      <c r="N8119"/>
      <c r="O8119"/>
      <c r="P8119"/>
      <c r="Q8119"/>
      <c r="R8119"/>
      <c r="S8119"/>
      <c r="T8119"/>
      <c r="U8119"/>
    </row>
    <row r="8120" spans="1:21" ht="15.75" customHeight="1">
      <c r="A8120"/>
      <c r="B8120"/>
      <c r="C8120"/>
      <c r="D8120"/>
      <c r="E8120"/>
      <c r="F8120"/>
      <c r="G8120"/>
      <c r="H8120"/>
      <c r="I8120" s="8"/>
      <c r="J8120" s="425"/>
      <c r="K8120"/>
      <c r="L8120"/>
      <c r="M8120"/>
      <c r="N8120"/>
      <c r="O8120"/>
      <c r="P8120"/>
      <c r="Q8120"/>
      <c r="R8120"/>
      <c r="S8120"/>
      <c r="T8120"/>
      <c r="U8120"/>
    </row>
    <row r="8121" spans="1:21" ht="15.75" customHeight="1">
      <c r="A8121"/>
      <c r="B8121"/>
      <c r="C8121"/>
      <c r="D8121"/>
      <c r="E8121"/>
      <c r="F8121"/>
      <c r="G8121"/>
      <c r="H8121"/>
      <c r="I8121" s="8"/>
      <c r="J8121" s="425"/>
      <c r="K8121"/>
      <c r="L8121"/>
      <c r="M8121"/>
      <c r="N8121"/>
      <c r="O8121"/>
      <c r="P8121"/>
      <c r="Q8121"/>
      <c r="R8121"/>
      <c r="S8121"/>
      <c r="T8121"/>
      <c r="U8121"/>
    </row>
    <row r="8122" spans="1:21" ht="15.75" customHeight="1">
      <c r="A8122"/>
      <c r="B8122"/>
      <c r="C8122"/>
      <c r="D8122"/>
      <c r="E8122"/>
      <c r="F8122"/>
      <c r="G8122"/>
      <c r="H8122"/>
      <c r="I8122" s="8"/>
      <c r="J8122" s="425"/>
      <c r="K8122"/>
      <c r="L8122"/>
      <c r="M8122"/>
      <c r="N8122"/>
      <c r="O8122"/>
      <c r="P8122"/>
      <c r="Q8122"/>
      <c r="R8122"/>
      <c r="S8122"/>
      <c r="T8122"/>
      <c r="U8122"/>
    </row>
    <row r="8123" spans="1:21" ht="15.75" customHeight="1">
      <c r="A8123"/>
      <c r="B8123"/>
      <c r="C8123"/>
      <c r="D8123"/>
      <c r="E8123"/>
      <c r="F8123"/>
      <c r="G8123"/>
      <c r="H8123"/>
      <c r="I8123" s="8"/>
      <c r="J8123" s="425"/>
      <c r="K8123"/>
      <c r="L8123"/>
      <c r="M8123"/>
      <c r="N8123"/>
      <c r="O8123"/>
      <c r="P8123"/>
      <c r="Q8123"/>
      <c r="R8123"/>
      <c r="S8123"/>
      <c r="T8123"/>
      <c r="U8123"/>
    </row>
    <row r="8124" spans="1:21" ht="15.75" customHeight="1">
      <c r="A8124"/>
      <c r="B8124"/>
      <c r="C8124"/>
      <c r="D8124"/>
      <c r="E8124"/>
      <c r="F8124"/>
      <c r="G8124"/>
      <c r="H8124"/>
      <c r="I8124" s="8"/>
      <c r="J8124" s="425"/>
      <c r="K8124"/>
      <c r="L8124"/>
      <c r="M8124"/>
      <c r="N8124"/>
      <c r="O8124"/>
      <c r="P8124"/>
      <c r="Q8124"/>
      <c r="R8124"/>
      <c r="S8124"/>
      <c r="T8124"/>
      <c r="U8124"/>
    </row>
    <row r="8125" spans="1:21" ht="15.75" customHeight="1">
      <c r="A8125"/>
      <c r="B8125"/>
      <c r="C8125"/>
      <c r="D8125"/>
      <c r="E8125"/>
      <c r="F8125"/>
      <c r="G8125"/>
      <c r="H8125"/>
      <c r="I8125" s="8"/>
      <c r="J8125" s="425"/>
      <c r="K8125"/>
      <c r="L8125"/>
      <c r="M8125"/>
      <c r="N8125"/>
      <c r="O8125"/>
      <c r="P8125"/>
      <c r="Q8125"/>
      <c r="R8125"/>
      <c r="S8125"/>
      <c r="T8125"/>
      <c r="U8125"/>
    </row>
    <row r="8126" spans="1:21" ht="15.75" customHeight="1">
      <c r="A8126"/>
      <c r="B8126"/>
      <c r="C8126"/>
      <c r="D8126"/>
      <c r="E8126"/>
      <c r="F8126"/>
      <c r="G8126"/>
      <c r="H8126"/>
      <c r="I8126" s="8"/>
      <c r="J8126" s="425"/>
      <c r="K8126"/>
      <c r="L8126"/>
      <c r="M8126"/>
      <c r="N8126"/>
      <c r="O8126"/>
      <c r="P8126"/>
      <c r="Q8126"/>
      <c r="R8126"/>
      <c r="S8126"/>
      <c r="T8126"/>
      <c r="U8126"/>
    </row>
    <row r="8127" spans="1:21" ht="15.75" customHeight="1">
      <c r="A8127"/>
      <c r="B8127"/>
      <c r="C8127"/>
      <c r="D8127"/>
      <c r="E8127"/>
      <c r="F8127"/>
      <c r="G8127"/>
      <c r="H8127"/>
      <c r="I8127" s="8"/>
      <c r="J8127" s="425"/>
      <c r="K8127"/>
      <c r="L8127"/>
      <c r="M8127"/>
      <c r="N8127"/>
      <c r="O8127"/>
      <c r="P8127"/>
      <c r="Q8127"/>
      <c r="R8127"/>
      <c r="S8127"/>
      <c r="T8127"/>
      <c r="U8127"/>
    </row>
    <row r="8128" spans="1:21" ht="15.75" customHeight="1">
      <c r="A8128"/>
      <c r="B8128"/>
      <c r="C8128"/>
      <c r="D8128"/>
      <c r="E8128"/>
      <c r="F8128"/>
      <c r="G8128"/>
      <c r="H8128"/>
      <c r="I8128" s="8"/>
      <c r="J8128" s="425"/>
      <c r="K8128"/>
      <c r="L8128"/>
      <c r="M8128"/>
      <c r="N8128"/>
      <c r="O8128"/>
      <c r="P8128"/>
      <c r="Q8128"/>
      <c r="R8128"/>
      <c r="S8128"/>
      <c r="T8128"/>
      <c r="U8128"/>
    </row>
    <row r="8129" spans="1:21" ht="15.75" customHeight="1">
      <c r="A8129"/>
      <c r="B8129"/>
      <c r="C8129"/>
      <c r="D8129"/>
      <c r="E8129"/>
      <c r="F8129"/>
      <c r="G8129"/>
      <c r="H8129"/>
      <c r="I8129" s="8"/>
      <c r="J8129" s="425"/>
      <c r="K8129"/>
      <c r="L8129"/>
      <c r="M8129"/>
      <c r="N8129"/>
      <c r="O8129"/>
      <c r="P8129"/>
      <c r="Q8129"/>
      <c r="R8129"/>
      <c r="S8129"/>
      <c r="T8129"/>
      <c r="U8129"/>
    </row>
    <row r="8130" spans="1:21" ht="15.75" customHeight="1">
      <c r="A8130"/>
      <c r="B8130"/>
      <c r="C8130"/>
      <c r="D8130"/>
      <c r="E8130"/>
      <c r="F8130"/>
      <c r="G8130"/>
      <c r="H8130"/>
      <c r="I8130" s="8"/>
      <c r="J8130" s="425"/>
      <c r="K8130"/>
      <c r="L8130"/>
      <c r="M8130"/>
      <c r="N8130"/>
      <c r="O8130"/>
      <c r="P8130"/>
      <c r="Q8130"/>
      <c r="R8130"/>
      <c r="S8130"/>
      <c r="T8130"/>
      <c r="U8130"/>
    </row>
    <row r="8131" spans="1:21" ht="15.75" customHeight="1">
      <c r="A8131"/>
      <c r="B8131"/>
      <c r="C8131"/>
      <c r="D8131"/>
      <c r="E8131"/>
      <c r="F8131"/>
      <c r="G8131"/>
      <c r="H8131"/>
      <c r="I8131" s="8"/>
      <c r="J8131" s="425"/>
      <c r="K8131"/>
      <c r="L8131"/>
      <c r="M8131"/>
      <c r="N8131"/>
      <c r="O8131"/>
      <c r="P8131"/>
      <c r="Q8131"/>
      <c r="R8131"/>
      <c r="S8131"/>
      <c r="T8131"/>
      <c r="U8131"/>
    </row>
    <row r="8132" spans="1:21" ht="15.75" customHeight="1">
      <c r="A8132"/>
      <c r="B8132"/>
      <c r="C8132"/>
      <c r="D8132"/>
      <c r="E8132"/>
      <c r="F8132"/>
      <c r="G8132"/>
      <c r="H8132"/>
      <c r="I8132" s="8"/>
      <c r="J8132" s="425"/>
      <c r="K8132"/>
      <c r="L8132"/>
      <c r="M8132"/>
      <c r="N8132"/>
      <c r="O8132"/>
      <c r="P8132"/>
      <c r="Q8132"/>
      <c r="R8132"/>
      <c r="S8132"/>
      <c r="T8132"/>
      <c r="U8132"/>
    </row>
    <row r="8133" spans="1:21" ht="15.75" customHeight="1">
      <c r="A8133"/>
      <c r="B8133"/>
      <c r="C8133"/>
      <c r="D8133"/>
      <c r="E8133"/>
      <c r="F8133"/>
      <c r="G8133"/>
      <c r="H8133"/>
      <c r="I8133" s="8"/>
      <c r="J8133" s="425"/>
      <c r="K8133"/>
      <c r="L8133"/>
      <c r="M8133"/>
      <c r="N8133"/>
      <c r="O8133"/>
      <c r="P8133"/>
      <c r="Q8133"/>
      <c r="R8133"/>
      <c r="S8133"/>
      <c r="T8133"/>
      <c r="U8133"/>
    </row>
    <row r="8134" spans="1:21" ht="15.75" customHeight="1">
      <c r="A8134"/>
      <c r="B8134"/>
      <c r="C8134"/>
      <c r="D8134"/>
      <c r="E8134"/>
      <c r="F8134"/>
      <c r="G8134"/>
      <c r="H8134"/>
      <c r="I8134" s="8"/>
      <c r="J8134" s="425"/>
      <c r="K8134"/>
      <c r="L8134"/>
      <c r="M8134"/>
      <c r="N8134"/>
      <c r="O8134"/>
      <c r="P8134"/>
      <c r="Q8134"/>
      <c r="R8134"/>
      <c r="S8134"/>
      <c r="T8134"/>
      <c r="U8134"/>
    </row>
    <row r="8135" spans="1:21" ht="15.75" customHeight="1">
      <c r="A8135"/>
      <c r="B8135"/>
      <c r="C8135"/>
      <c r="D8135"/>
      <c r="E8135"/>
      <c r="F8135"/>
      <c r="G8135"/>
      <c r="H8135"/>
      <c r="I8135" s="8"/>
      <c r="J8135" s="425"/>
      <c r="K8135"/>
      <c r="L8135"/>
      <c r="M8135"/>
      <c r="N8135"/>
      <c r="O8135"/>
      <c r="P8135"/>
      <c r="Q8135"/>
      <c r="R8135"/>
      <c r="S8135"/>
      <c r="T8135"/>
      <c r="U8135"/>
    </row>
    <row r="8136" spans="1:21" ht="15.75" customHeight="1">
      <c r="A8136"/>
      <c r="B8136"/>
      <c r="C8136"/>
      <c r="D8136"/>
      <c r="E8136"/>
      <c r="F8136"/>
      <c r="G8136"/>
      <c r="H8136"/>
      <c r="I8136" s="8"/>
      <c r="J8136" s="425"/>
      <c r="K8136"/>
      <c r="L8136"/>
      <c r="M8136"/>
      <c r="N8136"/>
      <c r="O8136"/>
      <c r="P8136"/>
      <c r="Q8136"/>
      <c r="R8136"/>
      <c r="S8136"/>
      <c r="T8136"/>
      <c r="U8136"/>
    </row>
    <row r="8137" spans="1:21" ht="15.75" customHeight="1">
      <c r="A8137"/>
      <c r="B8137"/>
      <c r="C8137"/>
      <c r="D8137"/>
      <c r="E8137"/>
      <c r="F8137"/>
      <c r="G8137"/>
      <c r="H8137"/>
      <c r="I8137" s="8"/>
      <c r="J8137" s="425"/>
      <c r="K8137"/>
      <c r="L8137"/>
      <c r="M8137"/>
      <c r="N8137"/>
      <c r="O8137"/>
      <c r="P8137"/>
      <c r="Q8137"/>
      <c r="R8137"/>
      <c r="S8137"/>
      <c r="T8137"/>
      <c r="U8137"/>
    </row>
    <row r="8138" spans="1:21" ht="15.75" customHeight="1">
      <c r="A8138"/>
      <c r="B8138"/>
      <c r="C8138"/>
      <c r="D8138"/>
      <c r="E8138"/>
      <c r="F8138"/>
      <c r="G8138"/>
      <c r="H8138"/>
      <c r="I8138" s="8"/>
      <c r="J8138" s="425"/>
      <c r="K8138"/>
      <c r="L8138"/>
      <c r="M8138"/>
      <c r="N8138"/>
      <c r="O8138"/>
      <c r="P8138"/>
      <c r="Q8138"/>
      <c r="R8138"/>
      <c r="S8138"/>
      <c r="T8138"/>
      <c r="U8138"/>
    </row>
    <row r="8139" spans="1:21" ht="15.75" customHeight="1">
      <c r="A8139"/>
      <c r="B8139"/>
      <c r="C8139"/>
      <c r="D8139"/>
      <c r="E8139"/>
      <c r="F8139"/>
      <c r="G8139"/>
      <c r="H8139"/>
      <c r="I8139" s="8"/>
      <c r="J8139" s="425"/>
      <c r="K8139"/>
      <c r="L8139"/>
      <c r="M8139"/>
      <c r="N8139"/>
      <c r="O8139"/>
      <c r="P8139"/>
      <c r="Q8139"/>
      <c r="R8139"/>
      <c r="S8139"/>
      <c r="T8139"/>
      <c r="U8139"/>
    </row>
    <row r="8140" spans="1:21" ht="15.75" customHeight="1">
      <c r="A8140"/>
      <c r="B8140"/>
      <c r="C8140"/>
      <c r="D8140"/>
      <c r="E8140"/>
      <c r="F8140"/>
      <c r="G8140"/>
      <c r="H8140"/>
      <c r="I8140" s="8"/>
      <c r="J8140" s="425"/>
      <c r="K8140"/>
      <c r="L8140"/>
      <c r="M8140"/>
      <c r="N8140"/>
      <c r="O8140"/>
      <c r="P8140"/>
      <c r="Q8140"/>
      <c r="R8140"/>
      <c r="S8140"/>
      <c r="T8140"/>
      <c r="U8140"/>
    </row>
    <row r="8141" spans="1:21" ht="15.75" customHeight="1">
      <c r="A8141"/>
      <c r="B8141"/>
      <c r="C8141"/>
      <c r="D8141"/>
      <c r="E8141"/>
      <c r="F8141"/>
      <c r="G8141"/>
      <c r="H8141"/>
      <c r="I8141" s="8"/>
      <c r="J8141" s="425"/>
      <c r="K8141"/>
      <c r="L8141"/>
      <c r="M8141"/>
      <c r="N8141"/>
      <c r="O8141"/>
      <c r="P8141"/>
      <c r="Q8141"/>
      <c r="R8141"/>
      <c r="S8141"/>
      <c r="T8141"/>
      <c r="U8141"/>
    </row>
    <row r="8142" spans="1:21" ht="15.75" customHeight="1">
      <c r="A8142"/>
      <c r="B8142"/>
      <c r="C8142"/>
      <c r="D8142"/>
      <c r="E8142"/>
      <c r="F8142"/>
      <c r="G8142"/>
      <c r="H8142"/>
      <c r="I8142" s="8"/>
      <c r="J8142" s="425"/>
      <c r="K8142"/>
      <c r="L8142"/>
      <c r="M8142"/>
      <c r="N8142"/>
      <c r="O8142"/>
      <c r="P8142"/>
      <c r="Q8142"/>
      <c r="R8142"/>
      <c r="S8142"/>
      <c r="T8142"/>
      <c r="U8142"/>
    </row>
    <row r="8143" spans="1:21" ht="15.75" customHeight="1">
      <c r="A8143"/>
      <c r="B8143"/>
      <c r="C8143"/>
      <c r="D8143"/>
      <c r="E8143"/>
      <c r="F8143"/>
      <c r="G8143"/>
      <c r="H8143"/>
      <c r="I8143" s="8"/>
      <c r="J8143" s="425"/>
      <c r="K8143"/>
      <c r="L8143"/>
      <c r="M8143"/>
      <c r="N8143"/>
      <c r="O8143"/>
      <c r="P8143"/>
      <c r="Q8143"/>
      <c r="R8143"/>
      <c r="S8143"/>
      <c r="T8143"/>
      <c r="U8143"/>
    </row>
    <row r="8144" spans="1:21" ht="15.75" customHeight="1">
      <c r="A8144"/>
      <c r="B8144"/>
      <c r="C8144"/>
      <c r="D8144"/>
      <c r="E8144"/>
      <c r="F8144"/>
      <c r="G8144"/>
      <c r="H8144"/>
      <c r="I8144" s="8"/>
      <c r="J8144" s="425"/>
      <c r="K8144"/>
      <c r="L8144"/>
      <c r="M8144"/>
      <c r="N8144"/>
      <c r="O8144"/>
      <c r="P8144"/>
      <c r="Q8144"/>
      <c r="R8144"/>
      <c r="S8144"/>
      <c r="T8144"/>
      <c r="U8144"/>
    </row>
    <row r="8145" spans="1:21" ht="15.75" customHeight="1">
      <c r="A8145"/>
      <c r="B8145"/>
      <c r="C8145"/>
      <c r="D8145"/>
      <c r="E8145"/>
      <c r="F8145"/>
      <c r="G8145"/>
      <c r="H8145"/>
      <c r="I8145" s="8"/>
      <c r="J8145" s="425"/>
      <c r="K8145"/>
      <c r="L8145"/>
      <c r="M8145"/>
      <c r="N8145"/>
      <c r="O8145"/>
      <c r="P8145"/>
      <c r="Q8145"/>
      <c r="R8145"/>
      <c r="S8145"/>
      <c r="T8145"/>
      <c r="U8145"/>
    </row>
    <row r="8146" spans="1:21" ht="15.75" customHeight="1">
      <c r="A8146"/>
      <c r="B8146"/>
      <c r="C8146"/>
      <c r="D8146"/>
      <c r="E8146"/>
      <c r="F8146"/>
      <c r="G8146"/>
      <c r="H8146"/>
      <c r="I8146" s="8"/>
      <c r="J8146" s="425"/>
      <c r="K8146"/>
      <c r="L8146"/>
      <c r="M8146"/>
      <c r="N8146"/>
      <c r="O8146"/>
      <c r="P8146"/>
      <c r="Q8146"/>
      <c r="R8146"/>
      <c r="S8146"/>
      <c r="T8146"/>
      <c r="U8146"/>
    </row>
    <row r="8147" spans="1:21" ht="15.75" customHeight="1">
      <c r="A8147"/>
      <c r="B8147"/>
      <c r="C8147"/>
      <c r="D8147"/>
      <c r="E8147"/>
      <c r="F8147"/>
      <c r="G8147"/>
      <c r="H8147"/>
      <c r="I8147" s="8"/>
      <c r="J8147" s="425"/>
      <c r="K8147"/>
      <c r="L8147"/>
      <c r="M8147"/>
      <c r="N8147"/>
      <c r="O8147"/>
      <c r="P8147"/>
      <c r="Q8147"/>
      <c r="R8147"/>
      <c r="S8147"/>
      <c r="T8147"/>
      <c r="U8147"/>
    </row>
    <row r="8148" spans="1:21" ht="15.75" customHeight="1">
      <c r="A8148"/>
      <c r="B8148"/>
      <c r="C8148"/>
      <c r="D8148"/>
      <c r="E8148"/>
      <c r="F8148"/>
      <c r="G8148"/>
      <c r="H8148"/>
      <c r="I8148" s="8"/>
      <c r="J8148" s="425"/>
      <c r="K8148"/>
      <c r="L8148"/>
      <c r="M8148"/>
      <c r="N8148"/>
      <c r="O8148"/>
      <c r="P8148"/>
      <c r="Q8148"/>
      <c r="R8148"/>
      <c r="S8148"/>
      <c r="T8148"/>
      <c r="U8148"/>
    </row>
    <row r="8149" spans="1:21" ht="15.75" customHeight="1">
      <c r="A8149"/>
      <c r="B8149"/>
      <c r="C8149"/>
      <c r="D8149"/>
      <c r="E8149"/>
      <c r="F8149"/>
      <c r="G8149"/>
      <c r="H8149"/>
      <c r="I8149" s="8"/>
      <c r="J8149" s="425"/>
      <c r="K8149"/>
      <c r="L8149"/>
      <c r="M8149"/>
      <c r="N8149"/>
      <c r="O8149"/>
      <c r="P8149"/>
      <c r="Q8149"/>
      <c r="R8149"/>
      <c r="S8149"/>
      <c r="T8149"/>
      <c r="U8149"/>
    </row>
    <row r="8150" spans="1:21" ht="15.75" customHeight="1">
      <c r="A8150"/>
      <c r="B8150"/>
      <c r="C8150"/>
      <c r="D8150"/>
      <c r="E8150"/>
      <c r="F8150"/>
      <c r="G8150"/>
      <c r="H8150"/>
      <c r="I8150" s="8"/>
      <c r="J8150" s="425"/>
      <c r="K8150"/>
      <c r="L8150"/>
      <c r="M8150"/>
      <c r="N8150"/>
      <c r="O8150"/>
      <c r="P8150"/>
      <c r="Q8150"/>
      <c r="R8150"/>
      <c r="S8150"/>
      <c r="T8150"/>
      <c r="U8150"/>
    </row>
    <row r="8151" spans="1:21" ht="15.75" customHeight="1">
      <c r="A8151"/>
      <c r="B8151"/>
      <c r="C8151"/>
      <c r="D8151"/>
      <c r="E8151"/>
      <c r="F8151"/>
      <c r="G8151"/>
      <c r="H8151"/>
      <c r="I8151" s="8"/>
      <c r="J8151" s="425"/>
      <c r="K8151"/>
      <c r="L8151"/>
      <c r="M8151"/>
      <c r="N8151"/>
      <c r="O8151"/>
      <c r="P8151"/>
      <c r="Q8151"/>
      <c r="R8151"/>
      <c r="S8151"/>
      <c r="T8151"/>
      <c r="U8151"/>
    </row>
    <row r="8152" spans="1:21" ht="15.75" customHeight="1">
      <c r="A8152"/>
      <c r="B8152"/>
      <c r="C8152"/>
      <c r="D8152"/>
      <c r="E8152"/>
      <c r="F8152"/>
      <c r="G8152"/>
      <c r="H8152"/>
      <c r="I8152" s="8"/>
      <c r="J8152" s="425"/>
      <c r="K8152"/>
      <c r="L8152"/>
      <c r="M8152"/>
      <c r="N8152"/>
      <c r="O8152"/>
      <c r="P8152"/>
      <c r="Q8152"/>
      <c r="R8152"/>
      <c r="S8152"/>
      <c r="T8152"/>
      <c r="U8152"/>
    </row>
    <row r="8153" spans="1:21" ht="15.75" customHeight="1">
      <c r="A8153"/>
      <c r="B8153"/>
      <c r="C8153"/>
      <c r="D8153"/>
      <c r="E8153"/>
      <c r="F8153"/>
      <c r="G8153"/>
      <c r="H8153"/>
      <c r="I8153" s="8"/>
      <c r="J8153" s="425"/>
      <c r="K8153"/>
      <c r="L8153"/>
      <c r="M8153"/>
      <c r="N8153"/>
      <c r="O8153"/>
      <c r="P8153"/>
      <c r="Q8153"/>
      <c r="R8153"/>
      <c r="S8153"/>
      <c r="T8153"/>
      <c r="U8153"/>
    </row>
    <row r="8154" spans="1:21" ht="15.75" customHeight="1">
      <c r="A8154"/>
      <c r="B8154"/>
      <c r="C8154"/>
      <c r="D8154"/>
      <c r="E8154"/>
      <c r="F8154"/>
      <c r="G8154"/>
      <c r="H8154"/>
      <c r="I8154" s="8"/>
      <c r="J8154" s="425"/>
      <c r="K8154"/>
      <c r="L8154"/>
      <c r="M8154"/>
      <c r="N8154"/>
      <c r="O8154"/>
      <c r="P8154"/>
      <c r="Q8154"/>
      <c r="R8154"/>
      <c r="S8154"/>
      <c r="T8154"/>
      <c r="U8154"/>
    </row>
    <row r="8155" spans="1:21" ht="15.75" customHeight="1">
      <c r="A8155"/>
      <c r="B8155"/>
      <c r="C8155"/>
      <c r="D8155"/>
      <c r="E8155"/>
      <c r="F8155"/>
      <c r="G8155"/>
      <c r="H8155"/>
      <c r="I8155" s="8"/>
      <c r="J8155" s="425"/>
      <c r="K8155"/>
      <c r="L8155"/>
      <c r="M8155"/>
      <c r="N8155"/>
      <c r="O8155"/>
      <c r="P8155"/>
      <c r="Q8155"/>
      <c r="R8155"/>
      <c r="S8155"/>
      <c r="T8155"/>
      <c r="U8155"/>
    </row>
    <row r="8156" spans="1:21" ht="15.75" customHeight="1">
      <c r="A8156"/>
      <c r="B8156"/>
      <c r="C8156"/>
      <c r="D8156"/>
      <c r="E8156"/>
      <c r="F8156"/>
      <c r="G8156"/>
      <c r="H8156"/>
      <c r="I8156" s="8"/>
      <c r="J8156" s="425"/>
      <c r="K8156"/>
      <c r="L8156"/>
      <c r="M8156"/>
      <c r="N8156"/>
      <c r="O8156"/>
      <c r="P8156"/>
      <c r="Q8156"/>
      <c r="R8156"/>
      <c r="S8156"/>
      <c r="T8156"/>
      <c r="U8156"/>
    </row>
    <row r="8157" spans="1:21" ht="15.75" customHeight="1">
      <c r="A8157"/>
      <c r="B8157"/>
      <c r="C8157"/>
      <c r="D8157"/>
      <c r="E8157"/>
      <c r="F8157"/>
      <c r="G8157"/>
      <c r="H8157"/>
      <c r="I8157" s="8"/>
      <c r="J8157" s="425"/>
      <c r="K8157"/>
      <c r="L8157"/>
      <c r="M8157"/>
      <c r="N8157"/>
      <c r="O8157"/>
      <c r="P8157"/>
      <c r="Q8157"/>
      <c r="R8157"/>
      <c r="S8157"/>
      <c r="T8157"/>
      <c r="U8157"/>
    </row>
    <row r="8158" spans="1:21" ht="15.75" customHeight="1">
      <c r="A8158"/>
      <c r="B8158"/>
      <c r="C8158"/>
      <c r="D8158"/>
      <c r="E8158"/>
      <c r="F8158"/>
      <c r="G8158"/>
      <c r="H8158"/>
      <c r="I8158" s="8"/>
      <c r="J8158" s="425"/>
      <c r="K8158"/>
      <c r="L8158"/>
      <c r="M8158"/>
      <c r="N8158"/>
      <c r="O8158"/>
      <c r="P8158"/>
      <c r="Q8158"/>
      <c r="R8158"/>
      <c r="S8158"/>
      <c r="T8158"/>
      <c r="U8158"/>
    </row>
    <row r="8159" spans="1:21" ht="15.75" customHeight="1">
      <c r="A8159"/>
      <c r="B8159"/>
      <c r="C8159"/>
      <c r="D8159"/>
      <c r="E8159"/>
      <c r="F8159"/>
      <c r="G8159"/>
      <c r="H8159"/>
      <c r="I8159" s="8"/>
      <c r="J8159" s="425"/>
      <c r="K8159"/>
      <c r="L8159"/>
      <c r="M8159"/>
      <c r="N8159"/>
      <c r="O8159"/>
      <c r="P8159"/>
      <c r="Q8159"/>
      <c r="R8159"/>
      <c r="S8159"/>
      <c r="T8159"/>
      <c r="U8159"/>
    </row>
    <row r="8160" spans="1:21" ht="15.75" customHeight="1">
      <c r="A8160"/>
      <c r="B8160"/>
      <c r="C8160"/>
      <c r="D8160"/>
      <c r="E8160"/>
      <c r="F8160"/>
      <c r="G8160"/>
      <c r="H8160"/>
      <c r="I8160" s="8"/>
      <c r="J8160" s="425"/>
      <c r="K8160"/>
      <c r="L8160"/>
      <c r="M8160"/>
      <c r="N8160"/>
      <c r="O8160"/>
      <c r="P8160"/>
      <c r="Q8160"/>
      <c r="R8160"/>
      <c r="S8160"/>
      <c r="T8160"/>
      <c r="U8160"/>
    </row>
    <row r="8161" spans="1:21" ht="15.75" customHeight="1">
      <c r="A8161"/>
      <c r="B8161"/>
      <c r="C8161"/>
      <c r="D8161"/>
      <c r="E8161"/>
      <c r="F8161"/>
      <c r="G8161"/>
      <c r="H8161"/>
      <c r="I8161" s="8"/>
      <c r="J8161" s="425"/>
      <c r="K8161"/>
      <c r="L8161"/>
      <c r="M8161"/>
      <c r="N8161"/>
      <c r="O8161"/>
      <c r="P8161"/>
      <c r="Q8161"/>
      <c r="R8161"/>
      <c r="S8161"/>
      <c r="T8161"/>
      <c r="U8161"/>
    </row>
    <row r="8162" spans="1:21" ht="15.75" customHeight="1">
      <c r="A8162"/>
      <c r="B8162"/>
      <c r="C8162"/>
      <c r="D8162"/>
      <c r="E8162"/>
      <c r="F8162"/>
      <c r="G8162"/>
      <c r="H8162"/>
      <c r="I8162" s="8"/>
      <c r="J8162" s="425"/>
      <c r="K8162"/>
      <c r="L8162"/>
      <c r="M8162"/>
      <c r="N8162"/>
      <c r="O8162"/>
      <c r="P8162"/>
      <c r="Q8162"/>
      <c r="R8162"/>
      <c r="S8162"/>
      <c r="T8162"/>
      <c r="U8162"/>
    </row>
    <row r="8163" spans="1:21" ht="15.75" customHeight="1">
      <c r="A8163"/>
      <c r="B8163"/>
      <c r="C8163"/>
      <c r="D8163"/>
      <c r="E8163"/>
      <c r="F8163"/>
      <c r="G8163"/>
      <c r="H8163"/>
      <c r="I8163" s="8"/>
      <c r="J8163" s="425"/>
      <c r="K8163"/>
      <c r="L8163"/>
      <c r="M8163"/>
      <c r="N8163"/>
      <c r="O8163"/>
      <c r="P8163"/>
      <c r="Q8163"/>
      <c r="R8163"/>
      <c r="S8163"/>
      <c r="T8163"/>
      <c r="U8163"/>
    </row>
    <row r="8164" spans="1:21" ht="15.75" customHeight="1">
      <c r="A8164"/>
      <c r="B8164"/>
      <c r="C8164"/>
      <c r="D8164"/>
      <c r="E8164"/>
      <c r="F8164"/>
      <c r="G8164"/>
      <c r="H8164"/>
      <c r="I8164" s="8"/>
      <c r="J8164" s="425"/>
      <c r="K8164"/>
      <c r="L8164"/>
      <c r="M8164"/>
      <c r="N8164"/>
      <c r="O8164"/>
      <c r="P8164"/>
      <c r="Q8164"/>
      <c r="R8164"/>
      <c r="S8164"/>
      <c r="T8164"/>
      <c r="U8164"/>
    </row>
    <row r="8165" spans="1:21" ht="15.75" customHeight="1">
      <c r="A8165"/>
      <c r="B8165"/>
      <c r="C8165"/>
      <c r="D8165"/>
      <c r="E8165"/>
      <c r="F8165"/>
      <c r="G8165"/>
      <c r="H8165"/>
      <c r="I8165" s="8"/>
      <c r="J8165" s="425"/>
      <c r="K8165"/>
      <c r="L8165"/>
      <c r="M8165"/>
      <c r="N8165"/>
      <c r="O8165"/>
      <c r="P8165"/>
      <c r="Q8165"/>
      <c r="R8165"/>
      <c r="S8165"/>
      <c r="T8165"/>
      <c r="U8165"/>
    </row>
    <row r="8166" spans="1:21" ht="15.75" customHeight="1">
      <c r="A8166"/>
      <c r="B8166"/>
      <c r="C8166"/>
      <c r="D8166"/>
      <c r="E8166"/>
      <c r="F8166"/>
      <c r="G8166"/>
      <c r="H8166"/>
      <c r="I8166" s="8"/>
      <c r="J8166" s="425"/>
      <c r="K8166"/>
      <c r="L8166"/>
      <c r="M8166"/>
      <c r="N8166"/>
      <c r="O8166"/>
      <c r="P8166"/>
      <c r="Q8166"/>
      <c r="R8166"/>
      <c r="S8166"/>
      <c r="T8166"/>
      <c r="U8166"/>
    </row>
    <row r="8167" spans="1:21" ht="15.75" customHeight="1">
      <c r="A8167"/>
      <c r="B8167"/>
      <c r="C8167"/>
      <c r="D8167"/>
      <c r="E8167"/>
      <c r="F8167"/>
      <c r="G8167"/>
      <c r="H8167"/>
      <c r="I8167" s="8"/>
      <c r="J8167" s="425"/>
      <c r="K8167"/>
      <c r="L8167"/>
      <c r="M8167"/>
      <c r="N8167"/>
      <c r="O8167"/>
      <c r="P8167"/>
      <c r="Q8167"/>
      <c r="R8167"/>
      <c r="S8167"/>
      <c r="T8167"/>
      <c r="U8167"/>
    </row>
    <row r="8168" spans="1:21" ht="15.75" customHeight="1">
      <c r="A8168"/>
      <c r="B8168"/>
      <c r="C8168"/>
      <c r="D8168"/>
      <c r="E8168"/>
      <c r="F8168"/>
      <c r="G8168"/>
      <c r="H8168"/>
      <c r="I8168" s="8"/>
      <c r="J8168" s="425"/>
      <c r="K8168"/>
      <c r="L8168"/>
      <c r="M8168"/>
      <c r="N8168"/>
      <c r="O8168"/>
      <c r="P8168"/>
      <c r="Q8168"/>
      <c r="R8168"/>
      <c r="S8168"/>
      <c r="T8168"/>
      <c r="U8168"/>
    </row>
    <row r="8169" spans="1:21" ht="15.75" customHeight="1">
      <c r="A8169"/>
      <c r="B8169"/>
      <c r="C8169"/>
      <c r="D8169"/>
      <c r="E8169"/>
      <c r="F8169"/>
      <c r="G8169"/>
      <c r="H8169"/>
      <c r="I8169" s="8"/>
      <c r="J8169" s="425"/>
      <c r="K8169"/>
      <c r="L8169"/>
      <c r="M8169"/>
      <c r="N8169"/>
      <c r="O8169"/>
      <c r="P8169"/>
      <c r="Q8169"/>
      <c r="R8169"/>
      <c r="S8169"/>
      <c r="T8169"/>
      <c r="U8169"/>
    </row>
    <row r="8170" spans="1:21" ht="15.75" customHeight="1">
      <c r="A8170"/>
      <c r="B8170"/>
      <c r="C8170"/>
      <c r="D8170"/>
      <c r="E8170"/>
      <c r="F8170"/>
      <c r="G8170"/>
      <c r="H8170"/>
      <c r="I8170" s="8"/>
      <c r="J8170" s="425"/>
      <c r="K8170"/>
      <c r="L8170"/>
      <c r="M8170"/>
      <c r="N8170"/>
      <c r="O8170"/>
      <c r="P8170"/>
      <c r="Q8170"/>
      <c r="R8170"/>
      <c r="S8170"/>
      <c r="T8170"/>
      <c r="U8170"/>
    </row>
    <row r="8171" spans="1:21" ht="15.75" customHeight="1">
      <c r="A8171"/>
      <c r="B8171"/>
      <c r="C8171"/>
      <c r="D8171"/>
      <c r="E8171"/>
      <c r="F8171"/>
      <c r="G8171"/>
      <c r="H8171"/>
      <c r="I8171" s="8"/>
      <c r="J8171" s="425"/>
      <c r="K8171"/>
      <c r="L8171"/>
      <c r="M8171"/>
      <c r="N8171"/>
      <c r="O8171"/>
      <c r="P8171"/>
      <c r="Q8171"/>
      <c r="R8171"/>
      <c r="S8171"/>
      <c r="T8171"/>
      <c r="U8171"/>
    </row>
    <row r="8172" spans="1:21" ht="15.75" customHeight="1">
      <c r="A8172"/>
      <c r="B8172"/>
      <c r="C8172"/>
      <c r="D8172"/>
      <c r="E8172"/>
      <c r="F8172"/>
      <c r="G8172"/>
      <c r="H8172"/>
      <c r="I8172" s="8"/>
      <c r="J8172" s="425"/>
      <c r="K8172"/>
      <c r="L8172"/>
      <c r="M8172"/>
      <c r="N8172"/>
      <c r="O8172"/>
      <c r="P8172"/>
      <c r="Q8172"/>
      <c r="R8172"/>
      <c r="S8172"/>
      <c r="T8172"/>
      <c r="U8172"/>
    </row>
    <row r="8173" spans="1:21" ht="15.75" customHeight="1">
      <c r="A8173"/>
      <c r="B8173"/>
      <c r="C8173"/>
      <c r="D8173"/>
      <c r="E8173"/>
      <c r="F8173"/>
      <c r="G8173"/>
      <c r="H8173"/>
      <c r="I8173" s="8"/>
      <c r="J8173" s="425"/>
      <c r="K8173"/>
      <c r="L8173"/>
      <c r="M8173"/>
      <c r="N8173"/>
      <c r="O8173"/>
      <c r="P8173"/>
      <c r="Q8173"/>
      <c r="R8173"/>
      <c r="S8173"/>
      <c r="T8173"/>
      <c r="U8173"/>
    </row>
    <row r="8174" spans="1:21" ht="15.75" customHeight="1">
      <c r="A8174"/>
      <c r="B8174"/>
      <c r="C8174"/>
      <c r="D8174"/>
      <c r="E8174"/>
      <c r="F8174"/>
      <c r="G8174"/>
      <c r="H8174"/>
      <c r="I8174" s="8"/>
      <c r="J8174" s="425"/>
      <c r="K8174"/>
      <c r="L8174"/>
      <c r="M8174"/>
      <c r="N8174"/>
      <c r="O8174"/>
      <c r="P8174"/>
      <c r="Q8174"/>
      <c r="R8174"/>
      <c r="S8174"/>
      <c r="T8174"/>
      <c r="U8174"/>
    </row>
    <row r="8175" spans="1:21" ht="15.75" customHeight="1">
      <c r="A8175"/>
      <c r="B8175"/>
      <c r="C8175"/>
      <c r="D8175"/>
      <c r="E8175"/>
      <c r="F8175"/>
      <c r="G8175"/>
      <c r="H8175"/>
      <c r="I8175" s="8"/>
      <c r="J8175" s="425"/>
      <c r="K8175"/>
      <c r="L8175"/>
      <c r="M8175"/>
      <c r="N8175"/>
      <c r="O8175"/>
      <c r="P8175"/>
      <c r="Q8175"/>
      <c r="R8175"/>
      <c r="S8175"/>
      <c r="T8175"/>
      <c r="U8175"/>
    </row>
    <row r="8176" spans="1:21" ht="15.75" customHeight="1">
      <c r="A8176"/>
      <c r="B8176"/>
      <c r="C8176"/>
      <c r="D8176"/>
      <c r="E8176"/>
      <c r="F8176"/>
      <c r="G8176"/>
      <c r="H8176"/>
      <c r="I8176" s="8"/>
      <c r="J8176" s="425"/>
      <c r="K8176"/>
      <c r="L8176"/>
      <c r="M8176"/>
      <c r="N8176"/>
      <c r="O8176"/>
      <c r="P8176"/>
      <c r="Q8176"/>
      <c r="R8176"/>
      <c r="S8176"/>
      <c r="T8176"/>
      <c r="U8176"/>
    </row>
    <row r="8177" spans="1:21" ht="15.75" customHeight="1">
      <c r="A8177"/>
      <c r="B8177"/>
      <c r="C8177"/>
      <c r="D8177"/>
      <c r="E8177"/>
      <c r="F8177"/>
      <c r="G8177"/>
      <c r="H8177"/>
      <c r="I8177" s="8"/>
      <c r="J8177" s="425"/>
      <c r="K8177"/>
      <c r="L8177"/>
      <c r="M8177"/>
      <c r="N8177"/>
      <c r="O8177"/>
      <c r="P8177"/>
      <c r="Q8177"/>
      <c r="R8177"/>
      <c r="S8177"/>
      <c r="T8177"/>
      <c r="U8177"/>
    </row>
    <row r="8178" spans="1:21" ht="15.75" customHeight="1">
      <c r="A8178"/>
      <c r="B8178"/>
      <c r="C8178"/>
      <c r="D8178"/>
      <c r="E8178"/>
      <c r="F8178"/>
      <c r="G8178"/>
      <c r="H8178"/>
      <c r="I8178" s="8"/>
      <c r="J8178" s="425"/>
      <c r="K8178"/>
      <c r="L8178"/>
      <c r="M8178"/>
      <c r="N8178"/>
      <c r="O8178"/>
      <c r="P8178"/>
      <c r="Q8178"/>
      <c r="R8178"/>
      <c r="S8178"/>
      <c r="T8178"/>
      <c r="U8178"/>
    </row>
    <row r="8179" spans="1:21" ht="15.75" customHeight="1">
      <c r="A8179"/>
      <c r="B8179"/>
      <c r="C8179"/>
      <c r="D8179"/>
      <c r="E8179"/>
      <c r="F8179"/>
      <c r="G8179"/>
      <c r="H8179"/>
      <c r="I8179" s="8"/>
      <c r="J8179" s="425"/>
      <c r="K8179"/>
      <c r="L8179"/>
      <c r="M8179"/>
      <c r="N8179"/>
      <c r="O8179"/>
      <c r="P8179"/>
      <c r="Q8179"/>
      <c r="R8179"/>
      <c r="S8179"/>
      <c r="T8179"/>
      <c r="U8179"/>
    </row>
    <row r="8180" spans="1:21" ht="15.75" customHeight="1">
      <c r="A8180"/>
      <c r="B8180"/>
      <c r="C8180"/>
      <c r="D8180"/>
      <c r="E8180"/>
      <c r="F8180"/>
      <c r="G8180"/>
      <c r="H8180"/>
      <c r="I8180" s="8"/>
      <c r="J8180" s="425"/>
      <c r="K8180"/>
      <c r="L8180"/>
      <c r="M8180"/>
      <c r="N8180"/>
      <c r="O8180"/>
      <c r="P8180"/>
      <c r="Q8180"/>
      <c r="R8180"/>
      <c r="S8180"/>
      <c r="T8180"/>
      <c r="U8180"/>
    </row>
    <row r="8181" spans="1:21" ht="15.75" customHeight="1">
      <c r="A8181"/>
      <c r="B8181"/>
      <c r="C8181"/>
      <c r="D8181"/>
      <c r="E8181"/>
      <c r="F8181"/>
      <c r="G8181"/>
      <c r="H8181"/>
      <c r="I8181" s="8"/>
      <c r="J8181" s="425"/>
      <c r="K8181"/>
      <c r="L8181"/>
      <c r="M8181"/>
      <c r="N8181"/>
      <c r="O8181"/>
      <c r="P8181"/>
      <c r="Q8181"/>
      <c r="R8181"/>
      <c r="S8181"/>
      <c r="T8181"/>
      <c r="U8181"/>
    </row>
    <row r="8182" spans="1:21" ht="15.75" customHeight="1">
      <c r="A8182"/>
      <c r="B8182"/>
      <c r="C8182"/>
      <c r="D8182"/>
      <c r="E8182"/>
      <c r="F8182"/>
      <c r="G8182"/>
      <c r="H8182"/>
      <c r="I8182" s="8"/>
      <c r="J8182" s="425"/>
      <c r="K8182"/>
      <c r="L8182"/>
      <c r="M8182"/>
      <c r="N8182"/>
      <c r="O8182"/>
      <c r="P8182"/>
      <c r="Q8182"/>
      <c r="R8182"/>
      <c r="S8182"/>
      <c r="T8182"/>
      <c r="U8182"/>
    </row>
    <row r="8183" spans="1:21" ht="15.75" customHeight="1">
      <c r="A8183"/>
      <c r="B8183"/>
      <c r="C8183"/>
      <c r="D8183"/>
      <c r="E8183"/>
      <c r="F8183"/>
      <c r="G8183"/>
      <c r="H8183"/>
      <c r="I8183" s="8"/>
      <c r="J8183" s="425"/>
      <c r="K8183"/>
      <c r="L8183"/>
      <c r="M8183"/>
      <c r="N8183"/>
      <c r="O8183"/>
      <c r="P8183"/>
      <c r="Q8183"/>
      <c r="R8183"/>
      <c r="S8183"/>
      <c r="T8183"/>
      <c r="U8183"/>
    </row>
    <row r="8184" spans="1:21" ht="15.75" customHeight="1">
      <c r="A8184"/>
      <c r="B8184"/>
      <c r="C8184"/>
      <c r="D8184"/>
      <c r="E8184"/>
      <c r="F8184"/>
      <c r="G8184"/>
      <c r="H8184"/>
      <c r="I8184" s="8"/>
      <c r="J8184" s="425"/>
      <c r="K8184"/>
      <c r="L8184"/>
      <c r="M8184"/>
      <c r="N8184"/>
      <c r="O8184"/>
      <c r="P8184"/>
      <c r="Q8184"/>
      <c r="R8184"/>
      <c r="S8184"/>
      <c r="T8184"/>
      <c r="U8184"/>
    </row>
    <row r="8185" spans="1:21" ht="15.75" customHeight="1">
      <c r="A8185"/>
      <c r="B8185"/>
      <c r="C8185"/>
      <c r="D8185"/>
      <c r="E8185"/>
      <c r="F8185"/>
      <c r="G8185"/>
      <c r="H8185"/>
      <c r="I8185" s="8"/>
      <c r="J8185" s="425"/>
      <c r="K8185"/>
      <c r="L8185"/>
      <c r="M8185"/>
      <c r="N8185"/>
      <c r="O8185"/>
      <c r="P8185"/>
      <c r="Q8185"/>
      <c r="R8185"/>
      <c r="S8185"/>
      <c r="T8185"/>
      <c r="U8185"/>
    </row>
    <row r="8186" spans="1:21" ht="15.75" customHeight="1">
      <c r="A8186"/>
      <c r="B8186"/>
      <c r="C8186"/>
      <c r="D8186"/>
      <c r="E8186"/>
      <c r="F8186"/>
      <c r="G8186"/>
      <c r="H8186"/>
      <c r="I8186" s="8"/>
      <c r="J8186" s="425"/>
      <c r="K8186"/>
      <c r="L8186"/>
      <c r="M8186"/>
      <c r="N8186"/>
      <c r="O8186"/>
      <c r="P8186"/>
      <c r="Q8186"/>
      <c r="R8186"/>
      <c r="S8186"/>
      <c r="T8186"/>
      <c r="U8186"/>
    </row>
    <row r="8187" spans="1:21" ht="15.75" customHeight="1">
      <c r="A8187"/>
      <c r="B8187"/>
      <c r="C8187"/>
      <c r="D8187"/>
      <c r="E8187"/>
      <c r="F8187"/>
      <c r="G8187"/>
      <c r="H8187"/>
      <c r="I8187" s="8"/>
      <c r="J8187" s="425"/>
      <c r="K8187"/>
      <c r="L8187"/>
      <c r="M8187"/>
      <c r="N8187"/>
      <c r="O8187"/>
      <c r="P8187"/>
      <c r="Q8187"/>
      <c r="R8187"/>
      <c r="S8187"/>
      <c r="T8187"/>
      <c r="U8187"/>
    </row>
    <row r="8188" spans="1:21" ht="15.75" customHeight="1">
      <c r="A8188"/>
      <c r="B8188"/>
      <c r="C8188"/>
      <c r="D8188"/>
      <c r="E8188"/>
      <c r="F8188"/>
      <c r="G8188"/>
      <c r="H8188"/>
      <c r="I8188" s="8"/>
      <c r="J8188" s="425"/>
      <c r="K8188"/>
      <c r="L8188"/>
      <c r="M8188"/>
      <c r="N8188"/>
      <c r="O8188"/>
      <c r="P8188"/>
      <c r="Q8188"/>
      <c r="R8188"/>
      <c r="S8188"/>
      <c r="T8188"/>
      <c r="U8188"/>
    </row>
    <row r="8189" spans="1:21" ht="15.75" customHeight="1">
      <c r="A8189"/>
      <c r="B8189"/>
      <c r="C8189"/>
      <c r="D8189"/>
      <c r="E8189"/>
      <c r="F8189"/>
      <c r="G8189"/>
      <c r="H8189"/>
      <c r="I8189" s="8"/>
      <c r="J8189" s="425"/>
      <c r="K8189"/>
      <c r="L8189"/>
      <c r="M8189"/>
      <c r="N8189"/>
      <c r="O8189"/>
      <c r="P8189"/>
      <c r="Q8189"/>
      <c r="R8189"/>
      <c r="S8189"/>
      <c r="T8189"/>
      <c r="U8189"/>
    </row>
    <row r="8190" spans="1:21" ht="15.75" customHeight="1">
      <c r="A8190"/>
      <c r="B8190"/>
      <c r="C8190"/>
      <c r="D8190"/>
      <c r="E8190"/>
      <c r="F8190"/>
      <c r="G8190"/>
      <c r="H8190"/>
      <c r="I8190" s="8"/>
      <c r="J8190" s="425"/>
      <c r="K8190"/>
      <c r="L8190"/>
      <c r="M8190"/>
      <c r="N8190"/>
      <c r="O8190"/>
      <c r="P8190"/>
      <c r="Q8190"/>
      <c r="R8190"/>
      <c r="S8190"/>
      <c r="T8190"/>
      <c r="U8190"/>
    </row>
    <row r="8191" spans="1:21" ht="15.75" customHeight="1">
      <c r="A8191"/>
      <c r="B8191"/>
      <c r="C8191"/>
      <c r="D8191"/>
      <c r="E8191"/>
      <c r="F8191"/>
      <c r="G8191"/>
      <c r="H8191"/>
      <c r="I8191" s="8"/>
      <c r="J8191" s="425"/>
      <c r="K8191"/>
      <c r="L8191"/>
      <c r="M8191"/>
      <c r="N8191"/>
      <c r="O8191"/>
      <c r="P8191"/>
      <c r="Q8191"/>
      <c r="R8191"/>
      <c r="S8191"/>
      <c r="T8191"/>
      <c r="U8191"/>
    </row>
    <row r="8192" spans="1:21" ht="15.75" customHeight="1">
      <c r="A8192"/>
      <c r="B8192"/>
      <c r="C8192"/>
      <c r="D8192"/>
      <c r="E8192"/>
      <c r="F8192"/>
      <c r="G8192"/>
      <c r="H8192"/>
      <c r="I8192" s="8"/>
      <c r="J8192" s="425"/>
      <c r="K8192"/>
      <c r="L8192"/>
      <c r="M8192"/>
      <c r="N8192"/>
      <c r="O8192"/>
      <c r="P8192"/>
      <c r="Q8192"/>
      <c r="R8192"/>
      <c r="S8192"/>
      <c r="T8192"/>
      <c r="U8192"/>
    </row>
    <row r="8193" spans="1:21" ht="15.75" customHeight="1">
      <c r="A8193"/>
      <c r="B8193"/>
      <c r="C8193"/>
      <c r="D8193"/>
      <c r="E8193"/>
      <c r="F8193"/>
      <c r="G8193"/>
      <c r="H8193"/>
      <c r="I8193" s="8"/>
      <c r="J8193" s="425"/>
      <c r="K8193"/>
      <c r="L8193"/>
      <c r="M8193"/>
      <c r="N8193"/>
      <c r="O8193"/>
      <c r="P8193"/>
      <c r="Q8193"/>
      <c r="R8193"/>
      <c r="S8193"/>
      <c r="T8193"/>
      <c r="U8193"/>
    </row>
    <row r="8194" spans="1:21" ht="15.75" customHeight="1">
      <c r="A8194"/>
      <c r="B8194"/>
      <c r="C8194"/>
      <c r="D8194"/>
      <c r="E8194"/>
      <c r="F8194"/>
      <c r="G8194"/>
      <c r="H8194"/>
      <c r="I8194" s="8"/>
      <c r="J8194" s="425"/>
      <c r="K8194"/>
      <c r="L8194"/>
      <c r="M8194"/>
      <c r="N8194"/>
      <c r="O8194"/>
      <c r="P8194"/>
      <c r="Q8194"/>
      <c r="R8194"/>
      <c r="S8194"/>
      <c r="T8194"/>
      <c r="U8194"/>
    </row>
    <row r="8195" spans="1:21" ht="15.75" customHeight="1">
      <c r="A8195"/>
      <c r="B8195"/>
      <c r="C8195"/>
      <c r="D8195"/>
      <c r="E8195"/>
      <c r="F8195"/>
      <c r="G8195"/>
      <c r="H8195"/>
      <c r="I8195" s="8"/>
      <c r="J8195" s="425"/>
      <c r="K8195"/>
      <c r="L8195"/>
      <c r="M8195"/>
      <c r="N8195"/>
      <c r="O8195"/>
      <c r="P8195"/>
      <c r="Q8195"/>
      <c r="R8195"/>
      <c r="S8195"/>
      <c r="T8195"/>
      <c r="U8195"/>
    </row>
    <row r="8196" spans="1:21" ht="15.75" customHeight="1">
      <c r="A8196"/>
      <c r="B8196"/>
      <c r="C8196"/>
      <c r="D8196"/>
      <c r="E8196"/>
      <c r="F8196"/>
      <c r="G8196"/>
      <c r="H8196"/>
      <c r="I8196" s="8"/>
      <c r="J8196" s="425"/>
      <c r="K8196"/>
      <c r="L8196"/>
      <c r="M8196"/>
      <c r="N8196"/>
      <c r="O8196"/>
      <c r="P8196"/>
      <c r="Q8196"/>
      <c r="R8196"/>
      <c r="S8196"/>
      <c r="T8196"/>
      <c r="U8196"/>
    </row>
    <row r="8197" spans="1:21" ht="15.75" customHeight="1">
      <c r="A8197"/>
      <c r="B8197"/>
      <c r="C8197"/>
      <c r="D8197"/>
      <c r="E8197"/>
      <c r="F8197"/>
      <c r="G8197"/>
      <c r="H8197"/>
      <c r="I8197" s="8"/>
      <c r="J8197" s="425"/>
      <c r="K8197"/>
      <c r="L8197"/>
      <c r="M8197"/>
      <c r="N8197"/>
      <c r="O8197"/>
      <c r="P8197"/>
      <c r="Q8197"/>
      <c r="R8197"/>
      <c r="S8197"/>
      <c r="T8197"/>
      <c r="U8197"/>
    </row>
    <row r="8198" spans="1:21" ht="15.75" customHeight="1">
      <c r="A8198"/>
      <c r="B8198"/>
      <c r="C8198"/>
      <c r="D8198"/>
      <c r="E8198"/>
      <c r="F8198"/>
      <c r="G8198"/>
      <c r="H8198"/>
      <c r="I8198" s="8"/>
      <c r="J8198" s="425"/>
      <c r="K8198"/>
      <c r="L8198"/>
      <c r="M8198"/>
      <c r="N8198"/>
      <c r="O8198"/>
      <c r="P8198"/>
      <c r="Q8198"/>
      <c r="R8198"/>
      <c r="S8198"/>
      <c r="T8198"/>
      <c r="U8198"/>
    </row>
    <row r="8199" spans="1:21" ht="15.75" customHeight="1">
      <c r="A8199"/>
      <c r="B8199"/>
      <c r="C8199"/>
      <c r="D8199"/>
      <c r="E8199"/>
      <c r="F8199"/>
      <c r="G8199"/>
      <c r="H8199"/>
      <c r="I8199" s="8"/>
      <c r="J8199" s="425"/>
      <c r="K8199"/>
      <c r="L8199"/>
      <c r="M8199"/>
      <c r="N8199"/>
      <c r="O8199"/>
      <c r="P8199"/>
      <c r="Q8199"/>
      <c r="R8199"/>
      <c r="S8199"/>
      <c r="T8199"/>
      <c r="U8199"/>
    </row>
    <row r="8200" spans="1:21" ht="15.75" customHeight="1">
      <c r="A8200"/>
      <c r="B8200"/>
      <c r="C8200"/>
      <c r="D8200"/>
      <c r="E8200"/>
      <c r="F8200"/>
      <c r="G8200"/>
      <c r="H8200"/>
      <c r="I8200" s="8"/>
      <c r="J8200" s="425"/>
      <c r="K8200"/>
      <c r="L8200"/>
      <c r="M8200"/>
      <c r="N8200"/>
      <c r="O8200"/>
      <c r="P8200"/>
      <c r="Q8200"/>
      <c r="R8200"/>
      <c r="S8200"/>
      <c r="T8200"/>
      <c r="U8200"/>
    </row>
    <row r="8201" spans="1:21" ht="15.75" customHeight="1">
      <c r="A8201"/>
      <c r="B8201"/>
      <c r="C8201"/>
      <c r="D8201"/>
      <c r="E8201"/>
      <c r="F8201"/>
      <c r="G8201"/>
      <c r="H8201"/>
      <c r="I8201" s="8"/>
      <c r="J8201" s="425"/>
      <c r="K8201"/>
      <c r="L8201"/>
      <c r="M8201"/>
      <c r="N8201"/>
      <c r="O8201"/>
      <c r="P8201"/>
      <c r="Q8201"/>
      <c r="R8201"/>
      <c r="S8201"/>
      <c r="T8201"/>
      <c r="U8201"/>
    </row>
    <row r="8202" spans="1:21" ht="15.75" customHeight="1">
      <c r="A8202"/>
      <c r="B8202"/>
      <c r="C8202"/>
      <c r="D8202"/>
      <c r="E8202"/>
      <c r="F8202"/>
      <c r="G8202"/>
      <c r="H8202"/>
      <c r="I8202" s="8"/>
      <c r="J8202" s="425"/>
      <c r="K8202"/>
      <c r="L8202"/>
      <c r="M8202"/>
      <c r="N8202"/>
      <c r="O8202"/>
      <c r="P8202"/>
      <c r="Q8202"/>
      <c r="R8202"/>
      <c r="S8202"/>
      <c r="T8202"/>
      <c r="U8202"/>
    </row>
    <row r="8203" spans="1:21" ht="15.75" customHeight="1">
      <c r="A8203"/>
      <c r="B8203"/>
      <c r="C8203"/>
      <c r="D8203"/>
      <c r="E8203"/>
      <c r="F8203"/>
      <c r="G8203"/>
      <c r="H8203"/>
      <c r="I8203" s="8"/>
      <c r="J8203" s="425"/>
      <c r="K8203"/>
      <c r="L8203"/>
      <c r="M8203"/>
      <c r="N8203"/>
      <c r="O8203"/>
      <c r="P8203"/>
      <c r="Q8203"/>
      <c r="R8203"/>
      <c r="S8203"/>
      <c r="T8203"/>
      <c r="U8203"/>
    </row>
    <row r="8204" spans="1:21" ht="15.75" customHeight="1">
      <c r="A8204"/>
      <c r="B8204"/>
      <c r="C8204"/>
      <c r="D8204"/>
      <c r="E8204"/>
      <c r="F8204"/>
      <c r="G8204"/>
      <c r="H8204"/>
      <c r="I8204" s="8"/>
      <c r="J8204" s="425"/>
      <c r="K8204"/>
      <c r="L8204"/>
      <c r="M8204"/>
      <c r="N8204"/>
      <c r="O8204"/>
      <c r="P8204"/>
      <c r="Q8204"/>
      <c r="R8204"/>
      <c r="S8204"/>
      <c r="T8204"/>
      <c r="U8204"/>
    </row>
    <row r="8205" spans="1:21" ht="15.75" customHeight="1">
      <c r="A8205"/>
      <c r="B8205"/>
      <c r="C8205"/>
      <c r="D8205"/>
      <c r="E8205"/>
      <c r="F8205"/>
      <c r="G8205"/>
      <c r="H8205"/>
      <c r="I8205" s="8"/>
      <c r="J8205" s="425"/>
      <c r="K8205"/>
      <c r="L8205"/>
      <c r="M8205"/>
      <c r="N8205"/>
      <c r="O8205"/>
      <c r="P8205"/>
      <c r="Q8205"/>
      <c r="R8205"/>
      <c r="S8205"/>
      <c r="T8205"/>
      <c r="U8205"/>
    </row>
    <row r="8206" spans="1:21" ht="15.75" customHeight="1">
      <c r="A8206"/>
      <c r="B8206"/>
      <c r="C8206"/>
      <c r="D8206"/>
      <c r="E8206"/>
      <c r="F8206"/>
      <c r="G8206"/>
      <c r="H8206"/>
      <c r="I8206" s="8"/>
      <c r="J8206" s="425"/>
      <c r="K8206"/>
      <c r="L8206"/>
      <c r="M8206"/>
      <c r="N8206"/>
      <c r="O8206"/>
      <c r="P8206"/>
      <c r="Q8206"/>
      <c r="R8206"/>
      <c r="S8206"/>
      <c r="T8206"/>
      <c r="U8206"/>
    </row>
    <row r="8207" spans="1:21" ht="15.75" customHeight="1">
      <c r="A8207"/>
      <c r="B8207"/>
      <c r="C8207"/>
      <c r="D8207"/>
      <c r="E8207"/>
      <c r="F8207"/>
      <c r="G8207"/>
      <c r="H8207"/>
      <c r="I8207" s="8"/>
      <c r="J8207" s="425"/>
      <c r="K8207"/>
      <c r="L8207"/>
      <c r="M8207"/>
      <c r="N8207"/>
      <c r="O8207"/>
      <c r="P8207"/>
      <c r="Q8207"/>
      <c r="R8207"/>
      <c r="S8207"/>
      <c r="T8207"/>
      <c r="U8207"/>
    </row>
    <row r="8208" spans="1:21" ht="15.75" customHeight="1">
      <c r="A8208"/>
      <c r="B8208"/>
      <c r="C8208"/>
      <c r="D8208"/>
      <c r="E8208"/>
      <c r="F8208"/>
      <c r="G8208"/>
      <c r="H8208"/>
      <c r="I8208" s="8"/>
      <c r="J8208" s="425"/>
      <c r="K8208"/>
      <c r="L8208"/>
      <c r="M8208"/>
      <c r="N8208"/>
      <c r="O8208"/>
      <c r="P8208"/>
      <c r="Q8208"/>
      <c r="R8208"/>
      <c r="S8208"/>
      <c r="T8208"/>
      <c r="U8208"/>
    </row>
    <row r="8209" spans="1:21" ht="15.75" customHeight="1">
      <c r="A8209"/>
      <c r="B8209"/>
      <c r="C8209"/>
      <c r="D8209"/>
      <c r="E8209"/>
      <c r="F8209"/>
      <c r="G8209"/>
      <c r="H8209"/>
      <c r="I8209" s="8"/>
      <c r="J8209" s="425"/>
      <c r="K8209"/>
      <c r="L8209"/>
      <c r="M8209"/>
      <c r="N8209"/>
      <c r="O8209"/>
      <c r="P8209"/>
      <c r="Q8209"/>
      <c r="R8209"/>
      <c r="S8209"/>
      <c r="T8209"/>
      <c r="U8209"/>
    </row>
    <row r="8210" spans="1:21" ht="15.75" customHeight="1">
      <c r="A8210"/>
      <c r="B8210"/>
      <c r="C8210"/>
      <c r="D8210"/>
      <c r="E8210"/>
      <c r="F8210"/>
      <c r="G8210"/>
      <c r="H8210"/>
      <c r="I8210" s="8"/>
      <c r="J8210" s="425"/>
      <c r="K8210"/>
      <c r="L8210"/>
      <c r="M8210"/>
      <c r="N8210"/>
      <c r="O8210"/>
      <c r="P8210"/>
      <c r="Q8210"/>
      <c r="R8210"/>
      <c r="S8210"/>
      <c r="T8210"/>
      <c r="U8210"/>
    </row>
    <row r="8211" spans="1:21" ht="15.75" customHeight="1">
      <c r="A8211"/>
      <c r="B8211"/>
      <c r="C8211"/>
      <c r="D8211"/>
      <c r="E8211"/>
      <c r="F8211"/>
      <c r="G8211"/>
      <c r="H8211"/>
      <c r="I8211" s="8"/>
      <c r="J8211" s="425"/>
      <c r="K8211"/>
      <c r="L8211"/>
      <c r="M8211"/>
      <c r="N8211"/>
      <c r="O8211"/>
      <c r="P8211"/>
      <c r="Q8211"/>
      <c r="R8211"/>
      <c r="S8211"/>
      <c r="T8211"/>
      <c r="U8211"/>
    </row>
    <row r="8212" spans="1:21" ht="15.75" customHeight="1">
      <c r="A8212"/>
      <c r="B8212"/>
      <c r="C8212"/>
      <c r="D8212"/>
      <c r="E8212"/>
      <c r="F8212"/>
      <c r="G8212"/>
      <c r="H8212"/>
      <c r="I8212" s="8"/>
      <c r="J8212" s="425"/>
      <c r="K8212"/>
      <c r="L8212"/>
      <c r="M8212"/>
      <c r="N8212"/>
      <c r="O8212"/>
      <c r="P8212"/>
      <c r="Q8212"/>
      <c r="R8212"/>
      <c r="S8212"/>
      <c r="T8212"/>
      <c r="U8212"/>
    </row>
    <row r="8213" spans="1:21" ht="15.75" customHeight="1">
      <c r="A8213"/>
      <c r="B8213"/>
      <c r="C8213"/>
      <c r="D8213"/>
      <c r="E8213"/>
      <c r="F8213"/>
      <c r="G8213"/>
      <c r="H8213"/>
      <c r="I8213" s="8"/>
      <c r="J8213" s="425"/>
      <c r="K8213"/>
      <c r="L8213"/>
      <c r="M8213"/>
      <c r="N8213"/>
      <c r="O8213"/>
      <c r="P8213"/>
      <c r="Q8213"/>
      <c r="R8213"/>
      <c r="S8213"/>
      <c r="T8213"/>
      <c r="U8213"/>
    </row>
    <row r="8214" spans="1:21" ht="15.75" customHeight="1">
      <c r="A8214"/>
      <c r="B8214"/>
      <c r="C8214"/>
      <c r="D8214"/>
      <c r="E8214"/>
      <c r="F8214"/>
      <c r="G8214"/>
      <c r="H8214"/>
      <c r="I8214" s="8"/>
      <c r="J8214" s="425"/>
      <c r="K8214"/>
      <c r="L8214"/>
      <c r="M8214"/>
      <c r="N8214"/>
      <c r="O8214"/>
      <c r="P8214"/>
      <c r="Q8214"/>
      <c r="R8214"/>
      <c r="S8214"/>
      <c r="T8214"/>
      <c r="U8214"/>
    </row>
    <row r="8215" spans="1:21" ht="15.75" customHeight="1">
      <c r="A8215"/>
      <c r="B8215"/>
      <c r="C8215"/>
      <c r="D8215"/>
      <c r="E8215"/>
      <c r="F8215"/>
      <c r="G8215"/>
      <c r="H8215"/>
      <c r="I8215" s="8"/>
      <c r="J8215" s="425"/>
      <c r="K8215"/>
      <c r="L8215"/>
      <c r="M8215"/>
      <c r="N8215"/>
      <c r="O8215"/>
      <c r="P8215"/>
      <c r="Q8215"/>
      <c r="R8215"/>
      <c r="S8215"/>
      <c r="T8215"/>
      <c r="U8215"/>
    </row>
    <row r="8216" spans="1:21" ht="15.75" customHeight="1">
      <c r="A8216"/>
      <c r="B8216"/>
      <c r="C8216"/>
      <c r="D8216"/>
      <c r="E8216"/>
      <c r="F8216"/>
      <c r="G8216"/>
      <c r="H8216"/>
      <c r="I8216" s="8"/>
      <c r="J8216" s="425"/>
      <c r="K8216"/>
      <c r="L8216"/>
      <c r="M8216"/>
      <c r="N8216"/>
      <c r="O8216"/>
      <c r="P8216"/>
      <c r="Q8216"/>
      <c r="R8216"/>
      <c r="S8216"/>
      <c r="T8216"/>
      <c r="U8216"/>
    </row>
    <row r="8217" spans="1:21" ht="15.75" customHeight="1">
      <c r="A8217"/>
      <c r="B8217"/>
      <c r="C8217"/>
      <c r="D8217"/>
      <c r="E8217"/>
      <c r="F8217"/>
      <c r="G8217"/>
      <c r="H8217"/>
      <c r="I8217" s="8"/>
      <c r="J8217" s="425"/>
      <c r="K8217"/>
      <c r="L8217"/>
      <c r="M8217"/>
      <c r="N8217"/>
      <c r="O8217"/>
      <c r="P8217"/>
      <c r="Q8217"/>
      <c r="R8217"/>
      <c r="S8217"/>
      <c r="T8217"/>
      <c r="U8217"/>
    </row>
    <row r="8218" spans="1:21" ht="15.75" customHeight="1">
      <c r="A8218"/>
      <c r="B8218"/>
      <c r="C8218"/>
      <c r="D8218"/>
      <c r="E8218"/>
      <c r="F8218"/>
      <c r="G8218"/>
      <c r="H8218"/>
      <c r="I8218" s="8"/>
      <c r="J8218" s="425"/>
      <c r="K8218"/>
      <c r="L8218"/>
      <c r="M8218"/>
      <c r="N8218"/>
      <c r="O8218"/>
      <c r="P8218"/>
      <c r="Q8218"/>
      <c r="R8218"/>
      <c r="S8218"/>
      <c r="T8218"/>
      <c r="U8218"/>
    </row>
    <row r="8219" spans="1:21" ht="15.75" customHeight="1">
      <c r="A8219"/>
      <c r="B8219"/>
      <c r="C8219"/>
      <c r="D8219"/>
      <c r="E8219"/>
      <c r="F8219"/>
      <c r="G8219"/>
      <c r="H8219"/>
      <c r="I8219" s="8"/>
      <c r="J8219" s="425"/>
      <c r="K8219"/>
      <c r="L8219"/>
      <c r="M8219"/>
      <c r="N8219"/>
      <c r="O8219"/>
      <c r="P8219"/>
      <c r="Q8219"/>
      <c r="R8219"/>
      <c r="S8219"/>
      <c r="T8219"/>
      <c r="U8219"/>
    </row>
    <row r="8220" spans="1:21" ht="15.75" customHeight="1">
      <c r="A8220"/>
      <c r="B8220"/>
      <c r="C8220"/>
      <c r="D8220"/>
      <c r="E8220"/>
      <c r="F8220"/>
      <c r="G8220"/>
      <c r="H8220"/>
      <c r="I8220" s="8"/>
      <c r="J8220" s="425"/>
      <c r="K8220"/>
      <c r="L8220"/>
      <c r="M8220"/>
      <c r="N8220"/>
      <c r="O8220"/>
      <c r="P8220"/>
      <c r="Q8220"/>
      <c r="R8220"/>
      <c r="S8220"/>
      <c r="T8220"/>
      <c r="U8220"/>
    </row>
    <row r="8221" spans="1:21" ht="15.75" customHeight="1">
      <c r="A8221"/>
      <c r="B8221"/>
      <c r="C8221"/>
      <c r="D8221"/>
      <c r="E8221"/>
      <c r="F8221"/>
      <c r="G8221"/>
      <c r="H8221"/>
      <c r="I8221" s="8"/>
      <c r="J8221" s="425"/>
      <c r="K8221"/>
      <c r="L8221"/>
      <c r="M8221"/>
      <c r="N8221"/>
      <c r="O8221"/>
      <c r="P8221"/>
      <c r="Q8221"/>
      <c r="R8221"/>
      <c r="S8221"/>
      <c r="T8221"/>
      <c r="U8221"/>
    </row>
    <row r="8222" spans="1:21" ht="15.75" customHeight="1">
      <c r="A8222"/>
      <c r="B8222"/>
      <c r="C8222"/>
      <c r="D8222"/>
      <c r="E8222"/>
      <c r="F8222"/>
      <c r="G8222"/>
      <c r="H8222"/>
      <c r="I8222" s="8"/>
      <c r="J8222" s="425"/>
      <c r="K8222"/>
      <c r="L8222"/>
      <c r="M8222"/>
      <c r="N8222"/>
      <c r="O8222"/>
      <c r="P8222"/>
      <c r="Q8222"/>
      <c r="R8222"/>
      <c r="S8222"/>
      <c r="T8222"/>
      <c r="U8222"/>
    </row>
    <row r="8223" spans="1:21" ht="15.75" customHeight="1">
      <c r="A8223"/>
      <c r="B8223"/>
      <c r="C8223"/>
      <c r="D8223"/>
      <c r="E8223"/>
      <c r="F8223"/>
      <c r="G8223"/>
      <c r="H8223"/>
      <c r="I8223" s="8"/>
      <c r="J8223" s="425"/>
      <c r="K8223"/>
      <c r="L8223"/>
      <c r="M8223"/>
      <c r="N8223"/>
      <c r="O8223"/>
      <c r="P8223"/>
      <c r="Q8223"/>
      <c r="R8223"/>
      <c r="S8223"/>
      <c r="T8223"/>
      <c r="U8223"/>
    </row>
    <row r="8224" spans="1:21" ht="15.75" customHeight="1">
      <c r="A8224"/>
      <c r="B8224"/>
      <c r="C8224"/>
      <c r="D8224"/>
      <c r="E8224"/>
      <c r="F8224"/>
      <c r="G8224"/>
      <c r="H8224"/>
      <c r="I8224" s="8"/>
      <c r="J8224" s="425"/>
      <c r="K8224"/>
      <c r="L8224"/>
      <c r="M8224"/>
      <c r="N8224"/>
      <c r="O8224"/>
      <c r="P8224"/>
      <c r="Q8224"/>
      <c r="R8224"/>
      <c r="S8224"/>
      <c r="T8224"/>
      <c r="U8224"/>
    </row>
    <row r="8225" spans="1:21" ht="15.75" customHeight="1">
      <c r="A8225"/>
      <c r="B8225"/>
      <c r="C8225"/>
      <c r="D8225"/>
      <c r="E8225"/>
      <c r="F8225"/>
      <c r="G8225"/>
      <c r="H8225"/>
      <c r="I8225" s="8"/>
      <c r="J8225" s="425"/>
      <c r="K8225"/>
      <c r="L8225"/>
      <c r="M8225"/>
      <c r="N8225"/>
      <c r="O8225"/>
      <c r="P8225"/>
      <c r="Q8225"/>
      <c r="R8225"/>
      <c r="S8225"/>
      <c r="T8225"/>
      <c r="U8225"/>
    </row>
    <row r="8226" spans="1:21" ht="15.75" customHeight="1">
      <c r="A8226"/>
      <c r="B8226"/>
      <c r="C8226"/>
      <c r="D8226"/>
      <c r="E8226"/>
      <c r="F8226"/>
      <c r="G8226"/>
      <c r="H8226"/>
      <c r="I8226" s="8"/>
      <c r="J8226" s="425"/>
      <c r="K8226"/>
      <c r="L8226"/>
      <c r="M8226"/>
      <c r="N8226"/>
      <c r="O8226"/>
      <c r="P8226"/>
      <c r="Q8226"/>
      <c r="R8226"/>
      <c r="S8226"/>
      <c r="T8226"/>
      <c r="U8226"/>
    </row>
    <row r="8227" spans="1:21" ht="15.75" customHeight="1">
      <c r="A8227"/>
      <c r="B8227"/>
      <c r="C8227"/>
      <c r="D8227"/>
      <c r="E8227"/>
      <c r="F8227"/>
      <c r="G8227"/>
      <c r="H8227"/>
      <c r="I8227" s="8"/>
      <c r="J8227" s="425"/>
      <c r="K8227"/>
      <c r="L8227"/>
      <c r="M8227"/>
      <c r="N8227"/>
      <c r="O8227"/>
      <c r="P8227"/>
      <c r="Q8227"/>
      <c r="R8227"/>
      <c r="S8227"/>
      <c r="T8227"/>
      <c r="U8227"/>
    </row>
    <row r="8228" spans="1:21" ht="15.75" customHeight="1">
      <c r="A8228"/>
      <c r="B8228"/>
      <c r="C8228"/>
      <c r="D8228"/>
      <c r="E8228"/>
      <c r="F8228"/>
      <c r="G8228"/>
      <c r="H8228"/>
      <c r="I8228" s="8"/>
      <c r="J8228" s="425"/>
      <c r="K8228"/>
      <c r="L8228"/>
      <c r="M8228"/>
      <c r="N8228"/>
      <c r="O8228"/>
      <c r="P8228"/>
      <c r="Q8228"/>
      <c r="R8228"/>
      <c r="S8228"/>
      <c r="T8228"/>
      <c r="U8228"/>
    </row>
    <row r="8229" spans="1:21" ht="15.75" customHeight="1">
      <c r="A8229"/>
      <c r="B8229"/>
      <c r="C8229"/>
      <c r="D8229"/>
      <c r="E8229"/>
      <c r="F8229"/>
      <c r="G8229"/>
      <c r="H8229"/>
      <c r="I8229" s="8"/>
      <c r="J8229" s="425"/>
      <c r="K8229"/>
      <c r="L8229"/>
      <c r="M8229"/>
      <c r="N8229"/>
      <c r="O8229"/>
      <c r="P8229"/>
      <c r="Q8229"/>
      <c r="R8229"/>
      <c r="S8229"/>
      <c r="T8229"/>
      <c r="U8229"/>
    </row>
    <row r="8230" spans="1:21" ht="15.75" customHeight="1">
      <c r="A8230"/>
      <c r="B8230"/>
      <c r="C8230"/>
      <c r="D8230"/>
      <c r="E8230"/>
      <c r="F8230"/>
      <c r="G8230"/>
      <c r="H8230"/>
      <c r="I8230" s="8"/>
      <c r="J8230" s="425"/>
      <c r="K8230"/>
      <c r="L8230"/>
      <c r="M8230"/>
      <c r="N8230"/>
      <c r="O8230"/>
      <c r="P8230"/>
      <c r="Q8230"/>
      <c r="R8230"/>
      <c r="S8230"/>
      <c r="T8230"/>
      <c r="U8230"/>
    </row>
    <row r="8231" spans="1:21" ht="15.75" customHeight="1">
      <c r="A8231"/>
      <c r="B8231"/>
      <c r="C8231"/>
      <c r="D8231"/>
      <c r="E8231"/>
      <c r="F8231"/>
      <c r="G8231"/>
      <c r="H8231"/>
      <c r="I8231" s="8"/>
      <c r="J8231" s="425"/>
      <c r="K8231"/>
      <c r="L8231"/>
      <c r="M8231"/>
      <c r="N8231"/>
      <c r="O8231"/>
      <c r="P8231"/>
      <c r="Q8231"/>
      <c r="R8231"/>
      <c r="S8231"/>
      <c r="T8231"/>
      <c r="U8231"/>
    </row>
    <row r="8232" spans="1:21" ht="15.75" customHeight="1">
      <c r="A8232"/>
      <c r="B8232"/>
      <c r="C8232"/>
      <c r="D8232"/>
      <c r="E8232"/>
      <c r="F8232"/>
      <c r="G8232"/>
      <c r="H8232"/>
      <c r="I8232" s="8"/>
      <c r="J8232" s="425"/>
      <c r="K8232"/>
      <c r="L8232"/>
      <c r="M8232"/>
      <c r="N8232"/>
      <c r="O8232"/>
      <c r="P8232"/>
      <c r="Q8232"/>
      <c r="R8232"/>
      <c r="S8232"/>
      <c r="T8232"/>
      <c r="U8232"/>
    </row>
    <row r="8233" spans="1:21" ht="15.75" customHeight="1">
      <c r="A8233"/>
      <c r="B8233"/>
      <c r="C8233"/>
      <c r="D8233"/>
      <c r="E8233"/>
      <c r="F8233"/>
      <c r="G8233"/>
      <c r="H8233"/>
      <c r="I8233" s="8"/>
      <c r="J8233" s="425"/>
      <c r="K8233"/>
      <c r="L8233"/>
      <c r="M8233"/>
      <c r="N8233"/>
      <c r="O8233"/>
      <c r="P8233"/>
      <c r="Q8233"/>
      <c r="R8233"/>
      <c r="S8233"/>
      <c r="T8233"/>
      <c r="U8233"/>
    </row>
    <row r="8234" spans="1:21" ht="15.75" customHeight="1">
      <c r="A8234"/>
      <c r="B8234"/>
      <c r="C8234"/>
      <c r="D8234"/>
      <c r="E8234"/>
      <c r="F8234"/>
      <c r="G8234"/>
      <c r="H8234"/>
      <c r="I8234" s="8"/>
      <c r="J8234" s="425"/>
      <c r="K8234"/>
      <c r="L8234"/>
      <c r="M8234"/>
      <c r="N8234"/>
      <c r="O8234"/>
      <c r="P8234"/>
      <c r="Q8234"/>
      <c r="R8234"/>
      <c r="S8234"/>
      <c r="T8234"/>
      <c r="U8234"/>
    </row>
    <row r="8235" spans="1:21" ht="15.75" customHeight="1">
      <c r="A8235"/>
      <c r="B8235"/>
      <c r="C8235"/>
      <c r="D8235"/>
      <c r="E8235"/>
      <c r="F8235"/>
      <c r="G8235"/>
      <c r="H8235"/>
      <c r="I8235" s="8"/>
      <c r="J8235" s="425"/>
      <c r="K8235"/>
      <c r="L8235"/>
      <c r="M8235"/>
      <c r="N8235"/>
      <c r="O8235"/>
      <c r="P8235"/>
      <c r="Q8235"/>
      <c r="R8235"/>
      <c r="S8235"/>
      <c r="T8235"/>
      <c r="U8235"/>
    </row>
    <row r="8236" spans="1:21" ht="15.75" customHeight="1">
      <c r="A8236"/>
      <c r="B8236"/>
      <c r="C8236"/>
      <c r="D8236"/>
      <c r="E8236"/>
      <c r="F8236"/>
      <c r="G8236"/>
      <c r="H8236"/>
      <c r="I8236" s="8"/>
      <c r="J8236" s="425"/>
      <c r="K8236"/>
      <c r="L8236"/>
      <c r="M8236"/>
      <c r="N8236"/>
      <c r="O8236"/>
      <c r="P8236"/>
      <c r="Q8236"/>
      <c r="R8236"/>
      <c r="S8236"/>
      <c r="T8236"/>
      <c r="U8236"/>
    </row>
    <row r="8237" spans="1:21" ht="15.75" customHeight="1">
      <c r="A8237"/>
      <c r="B8237"/>
      <c r="C8237"/>
      <c r="D8237"/>
      <c r="E8237"/>
      <c r="F8237"/>
      <c r="G8237"/>
      <c r="H8237"/>
      <c r="I8237" s="8"/>
      <c r="J8237" s="425"/>
      <c r="K8237"/>
      <c r="L8237"/>
      <c r="M8237"/>
      <c r="N8237"/>
      <c r="O8237"/>
      <c r="P8237"/>
      <c r="Q8237"/>
      <c r="R8237"/>
      <c r="S8237"/>
      <c r="T8237"/>
      <c r="U8237"/>
    </row>
    <row r="8238" spans="1:21" ht="15.75" customHeight="1">
      <c r="A8238"/>
      <c r="B8238"/>
      <c r="C8238"/>
      <c r="D8238"/>
      <c r="E8238"/>
      <c r="F8238"/>
      <c r="G8238"/>
      <c r="H8238"/>
      <c r="I8238" s="8"/>
      <c r="J8238" s="425"/>
      <c r="K8238"/>
      <c r="L8238"/>
      <c r="M8238"/>
      <c r="N8238"/>
      <c r="O8238"/>
      <c r="P8238"/>
      <c r="Q8238"/>
      <c r="R8238"/>
      <c r="S8238"/>
      <c r="T8238"/>
      <c r="U8238"/>
    </row>
    <row r="8239" spans="1:21" ht="15.75" customHeight="1">
      <c r="A8239"/>
      <c r="B8239"/>
      <c r="C8239"/>
      <c r="D8239"/>
      <c r="E8239"/>
      <c r="F8239"/>
      <c r="G8239"/>
      <c r="H8239"/>
      <c r="I8239" s="8"/>
      <c r="J8239" s="425"/>
      <c r="K8239"/>
      <c r="L8239"/>
      <c r="M8239"/>
      <c r="N8239"/>
      <c r="O8239"/>
      <c r="P8239"/>
      <c r="Q8239"/>
      <c r="R8239"/>
      <c r="S8239"/>
      <c r="T8239"/>
      <c r="U8239"/>
    </row>
    <row r="8240" spans="1:21" ht="15.75" customHeight="1">
      <c r="A8240"/>
      <c r="B8240"/>
      <c r="C8240"/>
      <c r="D8240"/>
      <c r="E8240"/>
      <c r="F8240"/>
      <c r="G8240"/>
      <c r="H8240"/>
      <c r="I8240" s="8"/>
      <c r="J8240" s="425"/>
      <c r="K8240"/>
      <c r="L8240"/>
      <c r="M8240"/>
      <c r="N8240"/>
      <c r="O8240"/>
      <c r="P8240"/>
      <c r="Q8240"/>
      <c r="R8240"/>
      <c r="S8240"/>
      <c r="T8240"/>
      <c r="U8240"/>
    </row>
    <row r="8241" spans="1:21" ht="15.75" customHeight="1">
      <c r="A8241"/>
      <c r="B8241"/>
      <c r="C8241"/>
      <c r="D8241"/>
      <c r="E8241"/>
      <c r="F8241"/>
      <c r="G8241"/>
      <c r="H8241"/>
      <c r="I8241" s="8"/>
      <c r="J8241" s="425"/>
      <c r="K8241"/>
      <c r="L8241"/>
      <c r="M8241"/>
      <c r="N8241"/>
      <c r="O8241"/>
      <c r="P8241"/>
      <c r="Q8241"/>
      <c r="R8241"/>
      <c r="S8241"/>
      <c r="T8241"/>
      <c r="U8241"/>
    </row>
    <row r="8242" spans="1:21" ht="15.75" customHeight="1">
      <c r="A8242"/>
      <c r="B8242"/>
      <c r="C8242"/>
      <c r="D8242"/>
      <c r="E8242"/>
      <c r="F8242"/>
      <c r="G8242"/>
      <c r="H8242"/>
      <c r="I8242" s="8"/>
      <c r="J8242" s="425"/>
      <c r="K8242"/>
      <c r="L8242"/>
      <c r="M8242"/>
      <c r="N8242"/>
      <c r="O8242"/>
      <c r="P8242"/>
      <c r="Q8242"/>
      <c r="R8242"/>
      <c r="S8242"/>
      <c r="T8242"/>
      <c r="U8242"/>
    </row>
    <row r="8243" spans="1:21" ht="15.75" customHeight="1">
      <c r="A8243"/>
      <c r="B8243"/>
      <c r="C8243"/>
      <c r="D8243"/>
      <c r="E8243"/>
      <c r="F8243"/>
      <c r="G8243"/>
      <c r="H8243"/>
      <c r="I8243" s="8"/>
      <c r="J8243" s="425"/>
      <c r="K8243"/>
      <c r="L8243"/>
      <c r="M8243"/>
      <c r="N8243"/>
      <c r="O8243"/>
      <c r="P8243"/>
      <c r="Q8243"/>
      <c r="R8243"/>
      <c r="S8243"/>
      <c r="T8243"/>
      <c r="U8243"/>
    </row>
    <row r="8244" spans="1:21" ht="15.75" customHeight="1">
      <c r="A8244"/>
      <c r="B8244"/>
      <c r="C8244"/>
      <c r="D8244"/>
      <c r="E8244"/>
      <c r="F8244"/>
      <c r="G8244"/>
      <c r="H8244"/>
      <c r="I8244" s="8"/>
      <c r="J8244" s="425"/>
      <c r="K8244"/>
      <c r="L8244"/>
      <c r="M8244"/>
      <c r="N8244"/>
      <c r="O8244"/>
      <c r="P8244"/>
      <c r="Q8244"/>
      <c r="R8244"/>
      <c r="S8244"/>
      <c r="T8244"/>
      <c r="U8244"/>
    </row>
    <row r="8245" spans="1:21" ht="15.75" customHeight="1">
      <c r="A8245"/>
      <c r="B8245"/>
      <c r="C8245"/>
      <c r="D8245"/>
      <c r="E8245"/>
      <c r="F8245"/>
      <c r="G8245"/>
      <c r="H8245"/>
      <c r="I8245" s="8"/>
      <c r="J8245" s="425"/>
      <c r="K8245"/>
      <c r="L8245"/>
      <c r="M8245"/>
      <c r="N8245"/>
      <c r="O8245"/>
      <c r="P8245"/>
      <c r="Q8245"/>
      <c r="R8245"/>
      <c r="S8245"/>
      <c r="T8245"/>
      <c r="U8245"/>
    </row>
    <row r="8246" spans="1:21" ht="15.75" customHeight="1">
      <c r="A8246"/>
      <c r="B8246"/>
      <c r="C8246"/>
      <c r="D8246"/>
      <c r="E8246"/>
      <c r="F8246"/>
      <c r="G8246"/>
      <c r="H8246"/>
      <c r="I8246" s="8"/>
      <c r="J8246" s="425"/>
      <c r="K8246"/>
      <c r="L8246"/>
      <c r="M8246"/>
      <c r="N8246"/>
      <c r="O8246"/>
      <c r="P8246"/>
      <c r="Q8246"/>
      <c r="R8246"/>
      <c r="S8246"/>
      <c r="T8246"/>
      <c r="U8246"/>
    </row>
    <row r="8247" spans="1:21" ht="15.75" customHeight="1">
      <c r="A8247"/>
      <c r="B8247"/>
      <c r="C8247"/>
      <c r="D8247"/>
      <c r="E8247"/>
      <c r="F8247"/>
      <c r="G8247"/>
      <c r="H8247"/>
      <c r="I8247" s="8"/>
      <c r="J8247" s="425"/>
      <c r="K8247"/>
      <c r="L8247"/>
      <c r="M8247"/>
      <c r="N8247"/>
      <c r="O8247"/>
      <c r="P8247"/>
      <c r="Q8247"/>
      <c r="R8247"/>
      <c r="S8247"/>
      <c r="T8247"/>
      <c r="U8247"/>
    </row>
    <row r="8248" spans="1:21" ht="15.75" customHeight="1">
      <c r="A8248"/>
      <c r="B8248"/>
      <c r="C8248"/>
      <c r="D8248"/>
      <c r="E8248"/>
      <c r="F8248"/>
      <c r="G8248"/>
      <c r="H8248"/>
      <c r="I8248" s="8"/>
      <c r="J8248" s="425"/>
      <c r="K8248"/>
      <c r="L8248"/>
      <c r="M8248"/>
      <c r="N8248"/>
      <c r="O8248"/>
      <c r="P8248"/>
      <c r="Q8248"/>
      <c r="R8248"/>
      <c r="S8248"/>
      <c r="T8248"/>
      <c r="U8248"/>
    </row>
    <row r="8249" spans="1:21" ht="15.75" customHeight="1">
      <c r="A8249"/>
      <c r="B8249"/>
      <c r="C8249"/>
      <c r="D8249"/>
      <c r="E8249"/>
      <c r="F8249"/>
      <c r="G8249"/>
      <c r="H8249"/>
      <c r="I8249" s="8"/>
      <c r="J8249" s="425"/>
      <c r="K8249"/>
      <c r="L8249"/>
      <c r="M8249"/>
      <c r="N8249"/>
      <c r="O8249"/>
      <c r="P8249"/>
      <c r="Q8249"/>
      <c r="R8249"/>
      <c r="S8249"/>
      <c r="T8249"/>
      <c r="U8249"/>
    </row>
    <row r="8250" spans="1:21" ht="15.75" customHeight="1">
      <c r="A8250"/>
      <c r="B8250"/>
      <c r="C8250"/>
      <c r="D8250"/>
      <c r="E8250"/>
      <c r="F8250"/>
      <c r="G8250"/>
      <c r="H8250"/>
      <c r="I8250" s="8"/>
      <c r="J8250" s="425"/>
      <c r="K8250"/>
      <c r="L8250"/>
      <c r="M8250"/>
      <c r="N8250"/>
      <c r="O8250"/>
      <c r="P8250"/>
      <c r="Q8250"/>
      <c r="R8250"/>
      <c r="S8250"/>
      <c r="T8250"/>
      <c r="U8250"/>
    </row>
    <row r="8251" spans="1:21" ht="15.75" customHeight="1">
      <c r="A8251"/>
      <c r="B8251"/>
      <c r="C8251"/>
      <c r="D8251"/>
      <c r="E8251"/>
      <c r="F8251"/>
      <c r="G8251"/>
      <c r="H8251"/>
      <c r="I8251" s="8"/>
      <c r="J8251" s="425"/>
      <c r="K8251"/>
      <c r="L8251"/>
      <c r="M8251"/>
      <c r="N8251"/>
      <c r="O8251"/>
      <c r="P8251"/>
      <c r="Q8251"/>
      <c r="R8251"/>
      <c r="S8251"/>
      <c r="T8251"/>
      <c r="U8251"/>
    </row>
    <row r="8252" spans="1:21" ht="15.75" customHeight="1">
      <c r="A8252"/>
      <c r="B8252"/>
      <c r="C8252"/>
      <c r="D8252"/>
      <c r="E8252"/>
      <c r="F8252"/>
      <c r="G8252"/>
      <c r="H8252"/>
      <c r="I8252" s="8"/>
      <c r="J8252" s="425"/>
      <c r="K8252"/>
      <c r="L8252"/>
      <c r="M8252"/>
      <c r="N8252"/>
      <c r="O8252"/>
      <c r="P8252"/>
      <c r="Q8252"/>
      <c r="R8252"/>
      <c r="S8252"/>
      <c r="T8252"/>
      <c r="U8252"/>
    </row>
    <row r="8253" spans="1:21" ht="15.75" customHeight="1">
      <c r="A8253"/>
      <c r="B8253"/>
      <c r="C8253"/>
      <c r="D8253"/>
      <c r="E8253"/>
      <c r="F8253"/>
      <c r="G8253"/>
      <c r="H8253"/>
      <c r="I8253" s="8"/>
      <c r="J8253" s="425"/>
      <c r="K8253"/>
      <c r="L8253"/>
      <c r="M8253"/>
      <c r="N8253"/>
      <c r="O8253"/>
      <c r="P8253"/>
      <c r="Q8253"/>
      <c r="R8253"/>
      <c r="S8253"/>
      <c r="T8253"/>
      <c r="U8253"/>
    </row>
    <row r="8254" spans="1:21" ht="15.75" customHeight="1">
      <c r="A8254"/>
      <c r="B8254"/>
      <c r="C8254"/>
      <c r="D8254"/>
      <c r="E8254"/>
      <c r="F8254"/>
      <c r="G8254"/>
      <c r="H8254"/>
      <c r="I8254" s="8"/>
      <c r="J8254" s="425"/>
      <c r="K8254"/>
      <c r="L8254"/>
      <c r="M8254"/>
      <c r="N8254"/>
      <c r="O8254"/>
      <c r="P8254"/>
      <c r="Q8254"/>
      <c r="R8254"/>
      <c r="S8254"/>
      <c r="T8254"/>
      <c r="U8254"/>
    </row>
    <row r="8255" spans="1:21" ht="15.75" customHeight="1">
      <c r="A8255"/>
      <c r="B8255"/>
      <c r="C8255"/>
      <c r="D8255"/>
      <c r="E8255"/>
      <c r="F8255"/>
      <c r="G8255"/>
      <c r="H8255"/>
      <c r="I8255" s="8"/>
      <c r="J8255" s="425"/>
      <c r="K8255"/>
      <c r="L8255"/>
      <c r="M8255"/>
      <c r="N8255"/>
      <c r="O8255"/>
      <c r="P8255"/>
      <c r="Q8255"/>
      <c r="R8255"/>
      <c r="S8255"/>
      <c r="T8255"/>
      <c r="U8255"/>
    </row>
    <row r="8256" spans="1:21" ht="15.75" customHeight="1">
      <c r="A8256"/>
      <c r="B8256"/>
      <c r="C8256"/>
      <c r="D8256"/>
      <c r="E8256"/>
      <c r="F8256"/>
      <c r="G8256"/>
      <c r="H8256"/>
      <c r="I8256" s="8"/>
      <c r="J8256" s="425"/>
      <c r="K8256"/>
      <c r="L8256"/>
      <c r="M8256"/>
      <c r="N8256"/>
      <c r="O8256"/>
      <c r="P8256"/>
      <c r="Q8256"/>
      <c r="R8256"/>
      <c r="S8256"/>
      <c r="T8256"/>
      <c r="U8256"/>
    </row>
    <row r="8257" spans="1:21" ht="15.75" customHeight="1">
      <c r="A8257"/>
      <c r="B8257"/>
      <c r="C8257"/>
      <c r="D8257"/>
      <c r="E8257"/>
      <c r="F8257"/>
      <c r="G8257"/>
      <c r="H8257"/>
      <c r="I8257" s="8"/>
      <c r="J8257" s="425"/>
      <c r="K8257"/>
      <c r="L8257"/>
      <c r="M8257"/>
      <c r="N8257"/>
      <c r="O8257"/>
      <c r="P8257"/>
      <c r="Q8257"/>
      <c r="R8257"/>
      <c r="S8257"/>
      <c r="T8257"/>
      <c r="U8257"/>
    </row>
    <row r="8258" spans="1:21" ht="15.75" customHeight="1">
      <c r="A8258"/>
      <c r="B8258"/>
      <c r="C8258"/>
      <c r="D8258"/>
      <c r="E8258"/>
      <c r="F8258"/>
      <c r="G8258"/>
      <c r="H8258"/>
      <c r="I8258" s="8"/>
      <c r="J8258" s="425"/>
      <c r="K8258"/>
      <c r="L8258"/>
      <c r="M8258"/>
      <c r="N8258"/>
      <c r="O8258"/>
      <c r="P8258"/>
      <c r="Q8258"/>
      <c r="R8258"/>
      <c r="S8258"/>
      <c r="T8258"/>
      <c r="U8258"/>
    </row>
    <row r="8259" spans="1:21" ht="15.75" customHeight="1">
      <c r="A8259"/>
      <c r="B8259"/>
      <c r="C8259"/>
      <c r="D8259"/>
      <c r="E8259"/>
      <c r="F8259"/>
      <c r="G8259"/>
      <c r="H8259"/>
      <c r="I8259" s="8"/>
      <c r="J8259" s="425"/>
      <c r="K8259"/>
      <c r="L8259"/>
      <c r="M8259"/>
      <c r="N8259"/>
      <c r="O8259"/>
      <c r="P8259"/>
      <c r="Q8259"/>
      <c r="R8259"/>
      <c r="S8259"/>
      <c r="T8259"/>
      <c r="U8259"/>
    </row>
    <row r="8260" spans="1:21" ht="15.75" customHeight="1">
      <c r="A8260"/>
      <c r="B8260"/>
      <c r="C8260"/>
      <c r="D8260"/>
      <c r="E8260"/>
      <c r="F8260"/>
      <c r="G8260"/>
      <c r="H8260"/>
      <c r="I8260" s="8"/>
      <c r="J8260" s="425"/>
      <c r="K8260"/>
      <c r="L8260"/>
      <c r="M8260"/>
      <c r="N8260"/>
      <c r="O8260"/>
      <c r="P8260"/>
      <c r="Q8260"/>
      <c r="R8260"/>
      <c r="S8260"/>
      <c r="T8260"/>
      <c r="U8260"/>
    </row>
    <row r="8261" spans="1:21" ht="15.75" customHeight="1">
      <c r="A8261"/>
      <c r="B8261"/>
      <c r="C8261"/>
      <c r="D8261"/>
      <c r="E8261"/>
      <c r="F8261"/>
      <c r="G8261"/>
      <c r="H8261"/>
      <c r="I8261" s="8"/>
      <c r="J8261" s="425"/>
      <c r="K8261"/>
      <c r="L8261"/>
      <c r="M8261"/>
      <c r="N8261"/>
      <c r="O8261"/>
      <c r="P8261"/>
      <c r="Q8261"/>
      <c r="R8261"/>
      <c r="S8261"/>
      <c r="T8261"/>
      <c r="U8261"/>
    </row>
    <row r="8262" spans="1:21" ht="15.75" customHeight="1">
      <c r="A8262"/>
      <c r="B8262"/>
      <c r="C8262"/>
      <c r="D8262"/>
      <c r="E8262"/>
      <c r="F8262"/>
      <c r="G8262"/>
      <c r="H8262"/>
      <c r="I8262" s="8"/>
      <c r="J8262" s="425"/>
      <c r="K8262"/>
      <c r="L8262"/>
      <c r="M8262"/>
      <c r="N8262"/>
      <c r="O8262"/>
      <c r="P8262"/>
      <c r="Q8262"/>
      <c r="R8262"/>
      <c r="S8262"/>
      <c r="T8262"/>
      <c r="U8262"/>
    </row>
    <row r="8263" spans="1:21" ht="15.75" customHeight="1">
      <c r="A8263"/>
      <c r="B8263"/>
      <c r="C8263"/>
      <c r="D8263"/>
      <c r="E8263"/>
      <c r="F8263"/>
      <c r="G8263"/>
      <c r="H8263"/>
      <c r="I8263" s="8"/>
      <c r="J8263" s="425"/>
      <c r="K8263"/>
      <c r="L8263"/>
      <c r="M8263"/>
      <c r="N8263"/>
      <c r="O8263"/>
      <c r="P8263"/>
      <c r="Q8263"/>
      <c r="R8263"/>
      <c r="S8263"/>
      <c r="T8263"/>
      <c r="U8263"/>
    </row>
    <row r="8264" spans="1:21" ht="15.75" customHeight="1">
      <c r="A8264"/>
      <c r="B8264"/>
      <c r="C8264"/>
      <c r="D8264"/>
      <c r="E8264"/>
      <c r="F8264"/>
      <c r="G8264"/>
      <c r="H8264"/>
      <c r="I8264" s="8"/>
      <c r="J8264" s="425"/>
      <c r="K8264"/>
      <c r="L8264"/>
      <c r="M8264"/>
      <c r="N8264"/>
      <c r="O8264"/>
      <c r="P8264"/>
      <c r="Q8264"/>
      <c r="R8264"/>
      <c r="S8264"/>
      <c r="T8264"/>
      <c r="U8264"/>
    </row>
    <row r="8265" spans="1:21" ht="15.75" customHeight="1">
      <c r="A8265"/>
      <c r="B8265"/>
      <c r="C8265"/>
      <c r="D8265"/>
      <c r="E8265"/>
      <c r="F8265"/>
      <c r="G8265"/>
      <c r="H8265"/>
      <c r="I8265" s="8"/>
      <c r="J8265" s="425"/>
      <c r="K8265"/>
      <c r="L8265"/>
      <c r="M8265"/>
      <c r="N8265"/>
      <c r="O8265"/>
      <c r="P8265"/>
      <c r="Q8265"/>
      <c r="R8265"/>
      <c r="S8265"/>
      <c r="T8265"/>
      <c r="U8265"/>
    </row>
    <row r="8266" spans="1:21" ht="15.75" customHeight="1">
      <c r="A8266"/>
      <c r="B8266"/>
      <c r="C8266"/>
      <c r="D8266"/>
      <c r="E8266"/>
      <c r="F8266"/>
      <c r="G8266"/>
      <c r="H8266"/>
      <c r="I8266" s="8"/>
      <c r="J8266" s="425"/>
      <c r="K8266"/>
      <c r="L8266"/>
      <c r="M8266"/>
      <c r="N8266"/>
      <c r="O8266"/>
      <c r="P8266"/>
      <c r="Q8266"/>
      <c r="R8266"/>
      <c r="S8266"/>
      <c r="T8266"/>
      <c r="U8266"/>
    </row>
    <row r="8267" spans="1:21" ht="15.75" customHeight="1">
      <c r="A8267"/>
      <c r="B8267"/>
      <c r="C8267"/>
      <c r="D8267"/>
      <c r="E8267"/>
      <c r="F8267"/>
      <c r="G8267"/>
      <c r="H8267"/>
      <c r="I8267" s="8"/>
      <c r="J8267" s="425"/>
      <c r="K8267"/>
      <c r="L8267"/>
      <c r="M8267"/>
      <c r="N8267"/>
      <c r="O8267"/>
      <c r="P8267"/>
      <c r="Q8267"/>
      <c r="R8267"/>
      <c r="S8267"/>
      <c r="T8267"/>
      <c r="U8267"/>
    </row>
    <row r="8268" spans="1:21" ht="15.75" customHeight="1">
      <c r="A8268"/>
      <c r="B8268"/>
      <c r="C8268"/>
      <c r="D8268"/>
      <c r="E8268"/>
      <c r="F8268"/>
      <c r="G8268"/>
      <c r="H8268"/>
      <c r="I8268" s="8"/>
      <c r="J8268" s="425"/>
      <c r="K8268"/>
      <c r="L8268"/>
      <c r="M8268"/>
      <c r="N8268"/>
      <c r="O8268"/>
      <c r="P8268"/>
      <c r="Q8268"/>
      <c r="R8268"/>
      <c r="S8268"/>
      <c r="T8268"/>
      <c r="U8268"/>
    </row>
    <row r="8269" spans="1:21" ht="15.75" customHeight="1">
      <c r="A8269"/>
      <c r="B8269"/>
      <c r="C8269"/>
      <c r="D8269"/>
      <c r="E8269"/>
      <c r="F8269"/>
      <c r="G8269"/>
      <c r="H8269"/>
      <c r="I8269" s="8"/>
      <c r="J8269" s="425"/>
      <c r="K8269"/>
      <c r="L8269"/>
      <c r="M8269"/>
      <c r="N8269"/>
      <c r="O8269"/>
      <c r="P8269"/>
      <c r="Q8269"/>
      <c r="R8269"/>
      <c r="S8269"/>
      <c r="T8269"/>
      <c r="U8269"/>
    </row>
    <row r="8270" spans="1:21" ht="15.75" customHeight="1">
      <c r="A8270"/>
      <c r="B8270"/>
      <c r="C8270"/>
      <c r="D8270"/>
      <c r="E8270"/>
      <c r="F8270"/>
      <c r="G8270"/>
      <c r="H8270"/>
      <c r="I8270" s="8"/>
      <c r="J8270" s="425"/>
      <c r="K8270"/>
      <c r="L8270"/>
      <c r="M8270"/>
      <c r="N8270"/>
      <c r="O8270"/>
      <c r="P8270"/>
      <c r="Q8270"/>
      <c r="R8270"/>
      <c r="S8270"/>
      <c r="T8270"/>
      <c r="U8270"/>
    </row>
    <row r="8271" spans="1:21" ht="15.75" customHeight="1">
      <c r="A8271"/>
      <c r="B8271"/>
      <c r="C8271"/>
      <c r="D8271"/>
      <c r="E8271"/>
      <c r="F8271"/>
      <c r="G8271"/>
      <c r="H8271"/>
      <c r="I8271" s="8"/>
      <c r="J8271" s="425"/>
      <c r="K8271"/>
      <c r="L8271"/>
      <c r="M8271"/>
      <c r="N8271"/>
      <c r="O8271"/>
      <c r="P8271"/>
      <c r="Q8271"/>
      <c r="R8271"/>
      <c r="S8271"/>
      <c r="T8271"/>
      <c r="U8271"/>
    </row>
    <row r="8272" spans="1:21" ht="15.75" customHeight="1">
      <c r="A8272"/>
      <c r="B8272"/>
      <c r="C8272"/>
      <c r="D8272"/>
      <c r="E8272"/>
      <c r="F8272"/>
      <c r="G8272"/>
      <c r="H8272"/>
      <c r="I8272" s="8"/>
      <c r="J8272" s="425"/>
      <c r="K8272"/>
      <c r="L8272"/>
      <c r="M8272"/>
      <c r="N8272"/>
      <c r="O8272"/>
      <c r="P8272"/>
      <c r="Q8272"/>
      <c r="R8272"/>
      <c r="S8272"/>
      <c r="T8272"/>
      <c r="U8272"/>
    </row>
    <row r="8273" spans="1:21" ht="15.75" customHeight="1">
      <c r="A8273"/>
      <c r="B8273"/>
      <c r="C8273"/>
      <c r="D8273"/>
      <c r="E8273"/>
      <c r="F8273"/>
      <c r="G8273"/>
      <c r="H8273"/>
      <c r="I8273" s="8"/>
      <c r="J8273" s="425"/>
      <c r="K8273"/>
      <c r="L8273"/>
      <c r="M8273"/>
      <c r="N8273"/>
      <c r="O8273"/>
      <c r="P8273"/>
      <c r="Q8273"/>
      <c r="R8273"/>
      <c r="S8273"/>
      <c r="T8273"/>
      <c r="U8273"/>
    </row>
    <row r="8274" spans="1:21" ht="15.75" customHeight="1">
      <c r="A8274"/>
      <c r="B8274"/>
      <c r="C8274"/>
      <c r="D8274"/>
      <c r="E8274"/>
      <c r="F8274"/>
      <c r="G8274"/>
      <c r="H8274"/>
      <c r="I8274" s="8"/>
      <c r="J8274" s="425"/>
      <c r="K8274"/>
      <c r="L8274"/>
      <c r="M8274"/>
      <c r="N8274"/>
      <c r="O8274"/>
      <c r="P8274"/>
      <c r="Q8274"/>
      <c r="R8274"/>
      <c r="S8274"/>
      <c r="T8274"/>
      <c r="U8274"/>
    </row>
    <row r="8275" spans="1:21" ht="15.75" customHeight="1">
      <c r="A8275"/>
      <c r="B8275"/>
      <c r="C8275"/>
      <c r="D8275"/>
      <c r="E8275"/>
      <c r="F8275"/>
      <c r="G8275"/>
      <c r="H8275"/>
      <c r="I8275" s="8"/>
      <c r="J8275" s="425"/>
      <c r="K8275"/>
      <c r="L8275"/>
      <c r="M8275"/>
      <c r="N8275"/>
      <c r="O8275"/>
      <c r="P8275"/>
      <c r="Q8275"/>
      <c r="R8275"/>
      <c r="S8275"/>
      <c r="T8275"/>
      <c r="U8275"/>
    </row>
    <row r="8276" spans="1:21" ht="15.75" customHeight="1">
      <c r="A8276"/>
      <c r="B8276"/>
      <c r="C8276"/>
      <c r="D8276"/>
      <c r="E8276"/>
      <c r="F8276"/>
      <c r="G8276"/>
      <c r="H8276"/>
      <c r="I8276" s="8"/>
      <c r="J8276" s="425"/>
      <c r="K8276"/>
      <c r="L8276"/>
      <c r="M8276"/>
      <c r="N8276"/>
      <c r="O8276"/>
      <c r="P8276"/>
      <c r="Q8276"/>
      <c r="R8276"/>
      <c r="S8276"/>
      <c r="T8276"/>
      <c r="U8276"/>
    </row>
    <row r="8277" spans="1:21" ht="15.75" customHeight="1">
      <c r="A8277"/>
      <c r="B8277"/>
      <c r="C8277"/>
      <c r="D8277"/>
      <c r="E8277"/>
      <c r="F8277"/>
      <c r="G8277"/>
      <c r="H8277"/>
      <c r="I8277" s="8"/>
      <c r="J8277" s="425"/>
      <c r="K8277"/>
      <c r="L8277"/>
      <c r="M8277"/>
      <c r="N8277"/>
      <c r="O8277"/>
      <c r="P8277"/>
      <c r="Q8277"/>
      <c r="R8277"/>
      <c r="S8277"/>
      <c r="T8277"/>
      <c r="U8277"/>
    </row>
    <row r="8278" spans="1:21" ht="15.75" customHeight="1">
      <c r="A8278"/>
      <c r="B8278"/>
      <c r="C8278"/>
      <c r="D8278"/>
      <c r="E8278"/>
      <c r="F8278"/>
      <c r="G8278"/>
      <c r="H8278"/>
      <c r="I8278" s="8"/>
      <c r="J8278" s="425"/>
      <c r="K8278"/>
      <c r="L8278"/>
      <c r="M8278"/>
      <c r="N8278"/>
      <c r="O8278"/>
      <c r="P8278"/>
      <c r="Q8278"/>
      <c r="R8278"/>
      <c r="S8278"/>
      <c r="T8278"/>
      <c r="U8278"/>
    </row>
    <row r="8279" spans="1:21" ht="15.75" customHeight="1">
      <c r="A8279"/>
      <c r="B8279"/>
      <c r="C8279"/>
      <c r="D8279"/>
      <c r="E8279"/>
      <c r="F8279"/>
      <c r="G8279"/>
      <c r="H8279"/>
      <c r="I8279" s="8"/>
      <c r="J8279" s="425"/>
      <c r="K8279"/>
      <c r="L8279"/>
      <c r="M8279"/>
      <c r="N8279"/>
      <c r="O8279"/>
      <c r="P8279"/>
      <c r="Q8279"/>
      <c r="R8279"/>
      <c r="S8279"/>
      <c r="T8279"/>
      <c r="U8279"/>
    </row>
    <row r="8280" spans="1:21" ht="15.75" customHeight="1">
      <c r="A8280"/>
      <c r="B8280"/>
      <c r="C8280"/>
      <c r="D8280"/>
      <c r="E8280"/>
      <c r="F8280"/>
      <c r="G8280"/>
      <c r="H8280"/>
      <c r="I8280" s="8"/>
      <c r="J8280" s="425"/>
      <c r="K8280"/>
      <c r="L8280"/>
      <c r="M8280"/>
      <c r="N8280"/>
      <c r="O8280"/>
      <c r="P8280"/>
      <c r="Q8280"/>
      <c r="R8280"/>
      <c r="S8280"/>
      <c r="T8280"/>
      <c r="U8280"/>
    </row>
    <row r="8281" spans="1:21" ht="15.75" customHeight="1">
      <c r="A8281"/>
      <c r="B8281"/>
      <c r="C8281"/>
      <c r="D8281"/>
      <c r="E8281"/>
      <c r="F8281"/>
      <c r="G8281"/>
      <c r="H8281"/>
      <c r="I8281" s="8"/>
      <c r="J8281" s="425"/>
      <c r="K8281"/>
      <c r="L8281"/>
      <c r="M8281"/>
      <c r="N8281"/>
      <c r="O8281"/>
      <c r="P8281"/>
      <c r="Q8281"/>
      <c r="R8281"/>
      <c r="S8281"/>
      <c r="T8281"/>
      <c r="U8281"/>
    </row>
    <row r="8282" spans="1:21" ht="15.75" customHeight="1">
      <c r="A8282"/>
      <c r="B8282"/>
      <c r="C8282"/>
      <c r="D8282"/>
      <c r="E8282"/>
      <c r="F8282"/>
      <c r="G8282"/>
      <c r="H8282"/>
      <c r="I8282" s="8"/>
      <c r="J8282" s="425"/>
      <c r="K8282"/>
      <c r="L8282"/>
      <c r="M8282"/>
      <c r="N8282"/>
      <c r="O8282"/>
      <c r="P8282"/>
      <c r="Q8282"/>
      <c r="R8282"/>
      <c r="S8282"/>
      <c r="T8282"/>
      <c r="U8282"/>
    </row>
    <row r="8283" spans="1:21" ht="15.75" customHeight="1">
      <c r="A8283"/>
      <c r="B8283"/>
      <c r="C8283"/>
      <c r="D8283"/>
      <c r="E8283"/>
      <c r="F8283"/>
      <c r="G8283"/>
      <c r="H8283"/>
      <c r="I8283" s="8"/>
      <c r="J8283" s="425"/>
      <c r="K8283"/>
      <c r="L8283"/>
      <c r="M8283"/>
      <c r="N8283"/>
      <c r="O8283"/>
      <c r="P8283"/>
      <c r="Q8283"/>
      <c r="R8283"/>
      <c r="S8283"/>
      <c r="T8283"/>
      <c r="U8283"/>
    </row>
    <row r="8284" spans="1:21" ht="15.75" customHeight="1">
      <c r="A8284"/>
      <c r="B8284"/>
      <c r="C8284"/>
      <c r="D8284"/>
      <c r="E8284"/>
      <c r="F8284"/>
      <c r="G8284"/>
      <c r="H8284"/>
      <c r="I8284" s="8"/>
      <c r="J8284" s="425"/>
      <c r="K8284"/>
      <c r="L8284"/>
      <c r="M8284"/>
      <c r="N8284"/>
      <c r="O8284"/>
      <c r="P8284"/>
      <c r="Q8284"/>
      <c r="R8284"/>
      <c r="S8284"/>
      <c r="T8284"/>
      <c r="U8284"/>
    </row>
    <row r="8285" spans="1:21" ht="15.75" customHeight="1">
      <c r="A8285"/>
      <c r="B8285"/>
      <c r="C8285"/>
      <c r="D8285"/>
      <c r="E8285"/>
      <c r="F8285"/>
      <c r="G8285"/>
      <c r="H8285"/>
      <c r="I8285" s="8"/>
      <c r="J8285" s="425"/>
      <c r="K8285"/>
      <c r="L8285"/>
      <c r="M8285"/>
      <c r="N8285"/>
      <c r="O8285"/>
      <c r="P8285"/>
      <c r="Q8285"/>
      <c r="R8285"/>
      <c r="S8285"/>
      <c r="T8285"/>
      <c r="U8285"/>
    </row>
    <row r="8286" spans="1:21" ht="15.75" customHeight="1">
      <c r="A8286"/>
      <c r="B8286"/>
      <c r="C8286"/>
      <c r="D8286"/>
      <c r="E8286"/>
      <c r="F8286"/>
      <c r="G8286"/>
      <c r="H8286"/>
      <c r="I8286" s="8"/>
      <c r="J8286" s="425"/>
      <c r="K8286"/>
      <c r="L8286"/>
      <c r="M8286"/>
      <c r="N8286"/>
      <c r="O8286"/>
      <c r="P8286"/>
      <c r="Q8286"/>
      <c r="R8286"/>
      <c r="S8286"/>
      <c r="T8286"/>
      <c r="U8286"/>
    </row>
    <row r="8287" spans="1:21" ht="15.75" customHeight="1">
      <c r="A8287"/>
      <c r="B8287"/>
      <c r="C8287"/>
      <c r="D8287"/>
      <c r="E8287"/>
      <c r="F8287"/>
      <c r="G8287"/>
      <c r="H8287"/>
      <c r="I8287" s="8"/>
      <c r="J8287" s="425"/>
      <c r="K8287"/>
      <c r="L8287"/>
      <c r="M8287"/>
      <c r="N8287"/>
      <c r="O8287"/>
      <c r="P8287"/>
      <c r="Q8287"/>
      <c r="R8287"/>
      <c r="S8287"/>
      <c r="T8287"/>
      <c r="U8287"/>
    </row>
    <row r="8288" spans="1:21" ht="15.75" customHeight="1">
      <c r="A8288"/>
      <c r="B8288"/>
      <c r="C8288"/>
      <c r="D8288"/>
      <c r="E8288"/>
      <c r="F8288"/>
      <c r="G8288"/>
      <c r="H8288"/>
      <c r="I8288" s="8"/>
      <c r="J8288" s="425"/>
      <c r="K8288"/>
      <c r="L8288"/>
      <c r="M8288"/>
      <c r="N8288"/>
      <c r="O8288"/>
      <c r="P8288"/>
      <c r="Q8288"/>
      <c r="R8288"/>
      <c r="S8288"/>
      <c r="T8288"/>
      <c r="U8288"/>
    </row>
    <row r="8289" spans="1:21" ht="15.75" customHeight="1">
      <c r="A8289"/>
      <c r="B8289"/>
      <c r="C8289"/>
      <c r="D8289"/>
      <c r="E8289"/>
      <c r="F8289"/>
      <c r="G8289"/>
      <c r="H8289"/>
      <c r="I8289" s="8"/>
      <c r="J8289" s="425"/>
      <c r="K8289"/>
      <c r="L8289"/>
      <c r="M8289"/>
      <c r="N8289"/>
      <c r="O8289"/>
      <c r="P8289"/>
      <c r="Q8289"/>
      <c r="R8289"/>
      <c r="S8289"/>
      <c r="T8289"/>
      <c r="U8289"/>
    </row>
    <row r="8290" spans="1:21" ht="15.75" customHeight="1">
      <c r="A8290"/>
      <c r="B8290"/>
      <c r="C8290"/>
      <c r="D8290"/>
      <c r="E8290"/>
      <c r="F8290"/>
      <c r="G8290"/>
      <c r="H8290"/>
      <c r="I8290" s="8"/>
      <c r="J8290" s="425"/>
      <c r="K8290"/>
      <c r="L8290"/>
      <c r="M8290"/>
      <c r="N8290"/>
      <c r="O8290"/>
      <c r="P8290"/>
      <c r="Q8290"/>
      <c r="R8290"/>
      <c r="S8290"/>
      <c r="T8290"/>
      <c r="U8290"/>
    </row>
    <row r="8291" spans="1:21" ht="15.75" customHeight="1">
      <c r="A8291"/>
      <c r="B8291"/>
      <c r="C8291"/>
      <c r="D8291"/>
      <c r="E8291"/>
      <c r="F8291"/>
      <c r="G8291"/>
      <c r="H8291"/>
      <c r="I8291" s="8"/>
      <c r="J8291" s="425"/>
      <c r="K8291"/>
      <c r="L8291"/>
      <c r="M8291"/>
      <c r="N8291"/>
      <c r="O8291"/>
      <c r="P8291"/>
      <c r="Q8291"/>
      <c r="R8291"/>
      <c r="S8291"/>
      <c r="T8291"/>
      <c r="U8291"/>
    </row>
    <row r="8292" spans="1:21" ht="15.75" customHeight="1">
      <c r="A8292"/>
      <c r="B8292"/>
      <c r="C8292"/>
      <c r="D8292"/>
      <c r="E8292"/>
      <c r="F8292"/>
      <c r="G8292"/>
      <c r="H8292"/>
      <c r="I8292" s="8"/>
      <c r="J8292" s="425"/>
      <c r="K8292"/>
      <c r="L8292"/>
      <c r="M8292"/>
      <c r="N8292"/>
      <c r="O8292"/>
      <c r="P8292"/>
      <c r="Q8292"/>
      <c r="R8292"/>
      <c r="S8292"/>
      <c r="T8292"/>
      <c r="U8292"/>
    </row>
    <row r="8293" spans="1:21" ht="15.75" customHeight="1">
      <c r="A8293"/>
      <c r="B8293"/>
      <c r="C8293"/>
      <c r="D8293"/>
      <c r="E8293"/>
      <c r="F8293"/>
      <c r="G8293"/>
      <c r="H8293"/>
      <c r="I8293" s="8"/>
      <c r="J8293" s="425"/>
      <c r="K8293"/>
      <c r="L8293"/>
      <c r="M8293"/>
      <c r="N8293"/>
      <c r="O8293"/>
      <c r="P8293"/>
      <c r="Q8293"/>
      <c r="R8293"/>
      <c r="S8293"/>
      <c r="T8293"/>
      <c r="U8293"/>
    </row>
    <row r="8294" spans="1:21" ht="15.75" customHeight="1">
      <c r="A8294"/>
      <c r="B8294"/>
      <c r="C8294"/>
      <c r="D8294"/>
      <c r="E8294"/>
      <c r="F8294"/>
      <c r="G8294"/>
      <c r="H8294"/>
      <c r="I8294" s="8"/>
      <c r="J8294" s="425"/>
      <c r="K8294"/>
      <c r="L8294"/>
      <c r="M8294"/>
      <c r="N8294"/>
      <c r="O8294"/>
      <c r="P8294"/>
      <c r="Q8294"/>
      <c r="R8294"/>
      <c r="S8294"/>
      <c r="T8294"/>
      <c r="U8294"/>
    </row>
    <row r="8295" spans="1:21" ht="15.75" customHeight="1">
      <c r="A8295"/>
      <c r="B8295"/>
      <c r="C8295"/>
      <c r="D8295"/>
      <c r="E8295"/>
      <c r="F8295"/>
      <c r="G8295"/>
      <c r="H8295"/>
      <c r="I8295" s="8"/>
      <c r="J8295" s="425"/>
      <c r="K8295"/>
      <c r="L8295"/>
      <c r="M8295"/>
      <c r="N8295"/>
      <c r="O8295"/>
      <c r="P8295"/>
      <c r="Q8295"/>
      <c r="R8295"/>
      <c r="S8295"/>
      <c r="T8295"/>
      <c r="U8295"/>
    </row>
    <row r="8296" spans="1:21" ht="15.75" customHeight="1">
      <c r="A8296"/>
      <c r="B8296"/>
      <c r="C8296"/>
      <c r="D8296"/>
      <c r="E8296"/>
      <c r="F8296"/>
      <c r="G8296"/>
      <c r="H8296"/>
      <c r="I8296" s="8"/>
      <c r="J8296" s="425"/>
      <c r="K8296"/>
      <c r="L8296"/>
      <c r="M8296"/>
      <c r="N8296"/>
      <c r="O8296"/>
      <c r="P8296"/>
      <c r="Q8296"/>
      <c r="R8296"/>
      <c r="S8296"/>
      <c r="T8296"/>
      <c r="U8296"/>
    </row>
    <row r="8297" spans="1:21" ht="15.75" customHeight="1">
      <c r="A8297"/>
      <c r="B8297"/>
      <c r="C8297"/>
      <c r="D8297"/>
      <c r="E8297"/>
      <c r="F8297"/>
      <c r="G8297"/>
      <c r="H8297"/>
      <c r="I8297" s="8"/>
      <c r="J8297" s="425"/>
      <c r="K8297"/>
      <c r="L8297"/>
      <c r="M8297"/>
      <c r="N8297"/>
      <c r="O8297"/>
      <c r="P8297"/>
      <c r="Q8297"/>
      <c r="R8297"/>
      <c r="S8297"/>
      <c r="T8297"/>
      <c r="U8297"/>
    </row>
    <row r="8298" spans="1:21" ht="15.75" customHeight="1">
      <c r="A8298"/>
      <c r="B8298"/>
      <c r="C8298"/>
      <c r="D8298"/>
      <c r="E8298"/>
      <c r="F8298"/>
      <c r="G8298"/>
      <c r="H8298"/>
      <c r="I8298" s="8"/>
      <c r="J8298" s="425"/>
      <c r="K8298"/>
      <c r="L8298"/>
      <c r="M8298"/>
      <c r="N8298"/>
      <c r="O8298"/>
      <c r="P8298"/>
      <c r="Q8298"/>
      <c r="R8298"/>
      <c r="S8298"/>
      <c r="T8298"/>
      <c r="U8298"/>
    </row>
    <row r="8299" spans="1:21" ht="15.75" customHeight="1">
      <c r="A8299"/>
      <c r="B8299"/>
      <c r="C8299"/>
      <c r="D8299"/>
      <c r="E8299"/>
      <c r="F8299"/>
      <c r="G8299"/>
      <c r="H8299"/>
      <c r="I8299" s="8"/>
      <c r="J8299" s="425"/>
      <c r="K8299"/>
      <c r="L8299"/>
      <c r="M8299"/>
      <c r="N8299"/>
      <c r="O8299"/>
      <c r="P8299"/>
      <c r="Q8299"/>
      <c r="R8299"/>
      <c r="S8299"/>
      <c r="T8299"/>
      <c r="U8299"/>
    </row>
    <row r="8300" spans="1:21" ht="15.75" customHeight="1">
      <c r="A8300"/>
      <c r="B8300"/>
      <c r="C8300"/>
      <c r="D8300"/>
      <c r="E8300"/>
      <c r="F8300"/>
      <c r="G8300"/>
      <c r="H8300"/>
      <c r="I8300" s="8"/>
      <c r="J8300" s="425"/>
      <c r="K8300"/>
      <c r="L8300"/>
      <c r="M8300"/>
      <c r="N8300"/>
      <c r="O8300"/>
      <c r="P8300"/>
      <c r="Q8300"/>
      <c r="R8300"/>
      <c r="S8300"/>
      <c r="T8300"/>
      <c r="U8300"/>
    </row>
    <row r="8301" spans="1:21" ht="15.75" customHeight="1">
      <c r="A8301"/>
      <c r="B8301"/>
      <c r="C8301"/>
      <c r="D8301"/>
      <c r="E8301"/>
      <c r="F8301"/>
      <c r="G8301"/>
      <c r="H8301"/>
      <c r="I8301" s="8"/>
      <c r="J8301" s="425"/>
      <c r="K8301"/>
      <c r="L8301"/>
      <c r="M8301"/>
      <c r="N8301"/>
      <c r="O8301"/>
      <c r="P8301"/>
      <c r="Q8301"/>
      <c r="R8301"/>
      <c r="S8301"/>
      <c r="T8301"/>
      <c r="U8301"/>
    </row>
    <row r="8302" spans="1:21" ht="15.75" customHeight="1">
      <c r="A8302"/>
      <c r="B8302"/>
      <c r="C8302"/>
      <c r="D8302"/>
      <c r="E8302"/>
      <c r="F8302"/>
      <c r="G8302"/>
      <c r="H8302"/>
      <c r="I8302" s="8"/>
      <c r="J8302" s="425"/>
      <c r="K8302"/>
      <c r="L8302"/>
      <c r="M8302"/>
      <c r="N8302"/>
      <c r="O8302"/>
      <c r="P8302"/>
      <c r="Q8302"/>
      <c r="R8302"/>
      <c r="S8302"/>
      <c r="T8302"/>
      <c r="U8302"/>
    </row>
    <row r="8303" spans="1:21" ht="15.75" customHeight="1">
      <c r="A8303"/>
      <c r="B8303"/>
      <c r="C8303"/>
      <c r="D8303"/>
      <c r="E8303"/>
      <c r="F8303"/>
      <c r="G8303"/>
      <c r="H8303"/>
      <c r="I8303" s="8"/>
      <c r="J8303" s="425"/>
      <c r="K8303"/>
      <c r="L8303"/>
      <c r="M8303"/>
      <c r="N8303"/>
      <c r="O8303"/>
      <c r="P8303"/>
      <c r="Q8303"/>
      <c r="R8303"/>
      <c r="S8303"/>
      <c r="T8303"/>
      <c r="U8303"/>
    </row>
    <row r="8304" spans="1:21" ht="15.75" customHeight="1">
      <c r="A8304"/>
      <c r="B8304"/>
      <c r="C8304"/>
      <c r="D8304"/>
      <c r="E8304"/>
      <c r="F8304"/>
      <c r="G8304"/>
      <c r="H8304"/>
      <c r="I8304" s="8"/>
      <c r="J8304" s="425"/>
      <c r="K8304"/>
      <c r="L8304"/>
      <c r="M8304"/>
      <c r="N8304"/>
      <c r="O8304"/>
      <c r="P8304"/>
      <c r="Q8304"/>
      <c r="R8304"/>
      <c r="S8304"/>
      <c r="T8304"/>
      <c r="U8304"/>
    </row>
    <row r="8305" spans="1:21" ht="15.75" customHeight="1">
      <c r="A8305"/>
      <c r="B8305"/>
      <c r="C8305"/>
      <c r="D8305"/>
      <c r="E8305"/>
      <c r="F8305"/>
      <c r="G8305"/>
      <c r="H8305"/>
      <c r="I8305" s="8"/>
      <c r="J8305" s="425"/>
      <c r="K8305"/>
      <c r="L8305"/>
      <c r="M8305"/>
      <c r="N8305"/>
      <c r="O8305"/>
      <c r="P8305"/>
      <c r="Q8305"/>
      <c r="R8305"/>
      <c r="S8305"/>
      <c r="T8305"/>
      <c r="U8305"/>
    </row>
    <row r="8306" spans="1:21" ht="15.75" customHeight="1">
      <c r="A8306"/>
      <c r="B8306"/>
      <c r="C8306"/>
      <c r="D8306"/>
      <c r="E8306"/>
      <c r="F8306"/>
      <c r="G8306"/>
      <c r="H8306"/>
      <c r="I8306" s="8"/>
      <c r="J8306" s="425"/>
      <c r="K8306"/>
      <c r="L8306"/>
      <c r="M8306"/>
      <c r="N8306"/>
      <c r="O8306"/>
      <c r="P8306"/>
      <c r="Q8306"/>
      <c r="R8306"/>
      <c r="S8306"/>
      <c r="T8306"/>
      <c r="U8306"/>
    </row>
    <row r="8307" spans="1:21" ht="15.75" customHeight="1">
      <c r="A8307"/>
      <c r="B8307"/>
      <c r="C8307"/>
      <c r="D8307"/>
      <c r="E8307"/>
      <c r="F8307"/>
      <c r="G8307"/>
      <c r="H8307"/>
      <c r="I8307" s="8"/>
      <c r="J8307" s="425"/>
      <c r="K8307"/>
      <c r="L8307"/>
      <c r="M8307"/>
      <c r="N8307"/>
      <c r="O8307"/>
      <c r="P8307"/>
      <c r="Q8307"/>
      <c r="R8307"/>
      <c r="S8307"/>
      <c r="T8307"/>
      <c r="U8307"/>
    </row>
    <row r="8308" spans="1:21" ht="15.75" customHeight="1">
      <c r="A8308"/>
      <c r="B8308"/>
      <c r="C8308"/>
      <c r="D8308"/>
      <c r="E8308"/>
      <c r="F8308"/>
      <c r="G8308"/>
      <c r="H8308"/>
      <c r="I8308" s="8"/>
      <c r="J8308" s="425"/>
      <c r="K8308"/>
      <c r="L8308"/>
      <c r="M8308"/>
      <c r="N8308"/>
      <c r="O8308"/>
      <c r="P8308"/>
      <c r="Q8308"/>
      <c r="R8308"/>
      <c r="S8308"/>
      <c r="T8308"/>
      <c r="U8308"/>
    </row>
    <row r="8309" spans="1:21" ht="15.75" customHeight="1">
      <c r="A8309"/>
      <c r="B8309"/>
      <c r="C8309"/>
      <c r="D8309"/>
      <c r="E8309"/>
      <c r="F8309"/>
      <c r="G8309"/>
      <c r="H8309"/>
      <c r="I8309" s="8"/>
      <c r="J8309" s="425"/>
      <c r="K8309"/>
      <c r="L8309"/>
      <c r="M8309"/>
      <c r="N8309"/>
      <c r="O8309"/>
      <c r="P8309"/>
      <c r="Q8309"/>
      <c r="R8309"/>
      <c r="S8309"/>
      <c r="T8309"/>
      <c r="U8309"/>
    </row>
    <row r="8310" spans="1:21" ht="15.75" customHeight="1">
      <c r="A8310"/>
      <c r="B8310"/>
      <c r="C8310"/>
      <c r="D8310"/>
      <c r="E8310"/>
      <c r="F8310"/>
      <c r="G8310"/>
      <c r="H8310"/>
      <c r="I8310" s="8"/>
      <c r="J8310" s="425"/>
      <c r="K8310"/>
      <c r="L8310"/>
      <c r="M8310"/>
      <c r="N8310"/>
      <c r="O8310"/>
      <c r="P8310"/>
      <c r="Q8310"/>
      <c r="R8310"/>
      <c r="S8310"/>
      <c r="T8310"/>
      <c r="U8310"/>
    </row>
    <row r="8311" spans="1:21" ht="15.75" customHeight="1">
      <c r="A8311"/>
      <c r="B8311"/>
      <c r="C8311"/>
      <c r="D8311"/>
      <c r="E8311"/>
      <c r="F8311"/>
      <c r="G8311"/>
      <c r="H8311"/>
      <c r="I8311" s="8"/>
      <c r="J8311" s="425"/>
      <c r="K8311"/>
      <c r="L8311"/>
      <c r="M8311"/>
      <c r="N8311"/>
      <c r="O8311"/>
      <c r="P8311"/>
      <c r="Q8311"/>
      <c r="R8311"/>
      <c r="S8311"/>
      <c r="T8311"/>
      <c r="U8311"/>
    </row>
    <row r="8312" spans="1:21" ht="15.75" customHeight="1">
      <c r="A8312"/>
      <c r="B8312"/>
      <c r="C8312"/>
      <c r="D8312"/>
      <c r="E8312"/>
      <c r="F8312"/>
      <c r="G8312"/>
      <c r="H8312"/>
      <c r="I8312" s="8"/>
      <c r="J8312" s="425"/>
      <c r="K8312"/>
      <c r="L8312"/>
      <c r="M8312"/>
      <c r="N8312"/>
      <c r="O8312"/>
      <c r="P8312"/>
      <c r="Q8312"/>
      <c r="R8312"/>
      <c r="S8312"/>
      <c r="T8312"/>
      <c r="U8312"/>
    </row>
    <row r="8313" spans="1:21" ht="15.75" customHeight="1">
      <c r="A8313"/>
      <c r="B8313"/>
      <c r="C8313"/>
      <c r="D8313"/>
      <c r="E8313"/>
      <c r="F8313"/>
      <c r="G8313"/>
      <c r="H8313"/>
      <c r="I8313" s="8"/>
      <c r="J8313" s="425"/>
      <c r="K8313"/>
      <c r="L8313"/>
      <c r="M8313"/>
      <c r="N8313"/>
      <c r="O8313"/>
      <c r="P8313"/>
      <c r="Q8313"/>
      <c r="R8313"/>
      <c r="S8313"/>
      <c r="T8313"/>
      <c r="U8313"/>
    </row>
    <row r="8314" spans="1:21" ht="15.75" customHeight="1">
      <c r="A8314"/>
      <c r="B8314"/>
      <c r="C8314"/>
      <c r="D8314"/>
      <c r="E8314"/>
      <c r="F8314"/>
      <c r="G8314"/>
      <c r="H8314"/>
      <c r="I8314" s="8"/>
      <c r="J8314" s="425"/>
      <c r="K8314"/>
      <c r="L8314"/>
      <c r="M8314"/>
      <c r="N8314"/>
      <c r="O8314"/>
      <c r="P8314"/>
      <c r="Q8314"/>
      <c r="R8314"/>
      <c r="S8314"/>
      <c r="T8314"/>
      <c r="U8314"/>
    </row>
    <row r="8315" spans="1:21" ht="15.75" customHeight="1">
      <c r="A8315"/>
      <c r="B8315"/>
      <c r="C8315"/>
      <c r="D8315"/>
      <c r="E8315"/>
      <c r="F8315"/>
      <c r="G8315"/>
      <c r="H8315"/>
      <c r="I8315" s="8"/>
      <c r="J8315" s="425"/>
      <c r="K8315"/>
      <c r="L8315"/>
      <c r="M8315"/>
      <c r="N8315"/>
      <c r="O8315"/>
      <c r="P8315"/>
      <c r="Q8315"/>
      <c r="R8315"/>
      <c r="S8315"/>
      <c r="T8315"/>
      <c r="U8315"/>
    </row>
    <row r="8316" spans="1:21" ht="15.75" customHeight="1">
      <c r="A8316"/>
      <c r="B8316"/>
      <c r="C8316"/>
      <c r="D8316"/>
      <c r="E8316"/>
      <c r="F8316"/>
      <c r="G8316"/>
      <c r="H8316"/>
      <c r="I8316" s="8"/>
      <c r="J8316" s="425"/>
      <c r="K8316"/>
      <c r="L8316"/>
      <c r="M8316"/>
      <c r="N8316"/>
      <c r="O8316"/>
      <c r="P8316"/>
      <c r="Q8316"/>
      <c r="R8316"/>
      <c r="S8316"/>
      <c r="T8316"/>
      <c r="U8316"/>
    </row>
    <row r="8317" spans="1:21" ht="15.75" customHeight="1">
      <c r="A8317"/>
      <c r="B8317"/>
      <c r="C8317"/>
      <c r="D8317"/>
      <c r="E8317"/>
      <c r="F8317"/>
      <c r="G8317"/>
      <c r="H8317"/>
      <c r="I8317" s="8"/>
      <c r="J8317" s="425"/>
      <c r="K8317"/>
      <c r="L8317"/>
      <c r="M8317"/>
      <c r="N8317"/>
      <c r="O8317"/>
      <c r="P8317"/>
      <c r="Q8317"/>
      <c r="R8317"/>
      <c r="S8317"/>
      <c r="T8317"/>
      <c r="U8317"/>
    </row>
    <row r="8318" spans="1:21" ht="15.75" customHeight="1">
      <c r="A8318"/>
      <c r="B8318"/>
      <c r="C8318"/>
      <c r="D8318"/>
      <c r="E8318"/>
      <c r="F8318"/>
      <c r="G8318"/>
      <c r="H8318"/>
      <c r="I8318" s="8"/>
      <c r="J8318" s="425"/>
      <c r="K8318"/>
      <c r="L8318"/>
      <c r="M8318"/>
      <c r="N8318"/>
      <c r="O8318"/>
      <c r="P8318"/>
      <c r="Q8318"/>
      <c r="R8318"/>
      <c r="S8318"/>
      <c r="T8318"/>
      <c r="U8318"/>
    </row>
    <row r="8319" spans="1:21" ht="15.75" customHeight="1">
      <c r="A8319"/>
      <c r="B8319"/>
      <c r="C8319"/>
      <c r="D8319"/>
      <c r="E8319"/>
      <c r="F8319"/>
      <c r="G8319"/>
      <c r="H8319"/>
      <c r="I8319" s="8"/>
      <c r="J8319" s="425"/>
      <c r="K8319"/>
      <c r="L8319"/>
      <c r="M8319"/>
      <c r="N8319"/>
      <c r="O8319"/>
      <c r="P8319"/>
      <c r="Q8319"/>
      <c r="R8319"/>
      <c r="S8319"/>
      <c r="T8319"/>
      <c r="U8319"/>
    </row>
    <row r="8320" spans="1:21" ht="15.75" customHeight="1">
      <c r="A8320"/>
      <c r="B8320"/>
      <c r="C8320"/>
      <c r="D8320"/>
      <c r="E8320"/>
      <c r="F8320"/>
      <c r="G8320"/>
      <c r="H8320"/>
      <c r="I8320" s="8"/>
      <c r="J8320" s="425"/>
      <c r="K8320"/>
      <c r="L8320"/>
      <c r="M8320"/>
      <c r="N8320"/>
      <c r="O8320"/>
      <c r="P8320"/>
      <c r="Q8320"/>
      <c r="R8320"/>
      <c r="S8320"/>
      <c r="T8320"/>
      <c r="U8320"/>
    </row>
    <row r="8321" spans="1:21" ht="15.75" customHeight="1">
      <c r="A8321"/>
      <c r="B8321"/>
      <c r="C8321"/>
      <c r="D8321"/>
      <c r="E8321"/>
      <c r="F8321"/>
      <c r="G8321"/>
      <c r="H8321"/>
      <c r="I8321" s="8"/>
      <c r="J8321" s="425"/>
      <c r="K8321"/>
      <c r="L8321"/>
      <c r="M8321"/>
      <c r="N8321"/>
      <c r="O8321"/>
      <c r="P8321"/>
      <c r="Q8321"/>
      <c r="R8321"/>
      <c r="S8321"/>
      <c r="T8321"/>
      <c r="U8321"/>
    </row>
    <row r="8322" spans="1:21" ht="15.75" customHeight="1">
      <c r="A8322"/>
      <c r="B8322"/>
      <c r="C8322"/>
      <c r="D8322"/>
      <c r="E8322"/>
      <c r="F8322"/>
      <c r="G8322"/>
      <c r="H8322"/>
      <c r="I8322" s="8"/>
      <c r="J8322" s="425"/>
      <c r="K8322"/>
      <c r="L8322"/>
      <c r="M8322"/>
      <c r="N8322"/>
      <c r="O8322"/>
      <c r="P8322"/>
      <c r="Q8322"/>
      <c r="R8322"/>
      <c r="S8322"/>
      <c r="T8322"/>
      <c r="U8322"/>
    </row>
    <row r="8323" spans="1:21" ht="15.75" customHeight="1">
      <c r="A8323"/>
      <c r="B8323"/>
      <c r="C8323"/>
      <c r="D8323"/>
      <c r="E8323"/>
      <c r="F8323"/>
      <c r="G8323"/>
      <c r="H8323"/>
      <c r="I8323" s="8"/>
      <c r="J8323" s="425"/>
      <c r="K8323"/>
      <c r="L8323"/>
      <c r="M8323"/>
      <c r="N8323"/>
      <c r="O8323"/>
      <c r="P8323"/>
      <c r="Q8323"/>
      <c r="R8323"/>
      <c r="S8323"/>
      <c r="T8323"/>
      <c r="U8323"/>
    </row>
    <row r="8324" spans="1:21" ht="15.75" customHeight="1">
      <c r="A8324"/>
      <c r="B8324"/>
      <c r="C8324"/>
      <c r="D8324"/>
      <c r="E8324"/>
      <c r="F8324"/>
      <c r="G8324"/>
      <c r="H8324"/>
      <c r="I8324" s="8"/>
      <c r="J8324" s="425"/>
      <c r="K8324"/>
      <c r="L8324"/>
      <c r="M8324"/>
      <c r="N8324"/>
      <c r="O8324"/>
      <c r="P8324"/>
      <c r="Q8324"/>
      <c r="R8324"/>
      <c r="S8324"/>
      <c r="T8324"/>
      <c r="U8324"/>
    </row>
    <row r="8325" spans="1:21" ht="15.75" customHeight="1">
      <c r="A8325"/>
      <c r="B8325"/>
      <c r="C8325"/>
      <c r="D8325"/>
      <c r="E8325"/>
      <c r="F8325"/>
      <c r="G8325"/>
      <c r="H8325"/>
      <c r="I8325" s="8"/>
      <c r="J8325" s="425"/>
      <c r="K8325"/>
      <c r="L8325"/>
      <c r="M8325"/>
      <c r="N8325"/>
      <c r="O8325"/>
      <c r="P8325"/>
      <c r="Q8325"/>
      <c r="R8325"/>
      <c r="S8325"/>
      <c r="T8325"/>
      <c r="U8325"/>
    </row>
    <row r="8326" spans="1:21" ht="15.75" customHeight="1">
      <c r="A8326"/>
      <c r="B8326"/>
      <c r="C8326"/>
      <c r="D8326"/>
      <c r="E8326"/>
      <c r="F8326"/>
      <c r="G8326"/>
      <c r="H8326"/>
      <c r="I8326" s="8"/>
      <c r="J8326" s="425"/>
      <c r="K8326"/>
      <c r="L8326"/>
      <c r="M8326"/>
      <c r="N8326"/>
      <c r="O8326"/>
      <c r="P8326"/>
      <c r="Q8326"/>
      <c r="R8326"/>
      <c r="S8326"/>
      <c r="T8326"/>
      <c r="U8326"/>
    </row>
    <row r="8327" spans="1:21" ht="15.75" customHeight="1">
      <c r="A8327"/>
      <c r="B8327"/>
      <c r="C8327"/>
      <c r="D8327"/>
      <c r="E8327"/>
      <c r="F8327"/>
      <c r="G8327"/>
      <c r="H8327"/>
      <c r="I8327" s="8"/>
      <c r="J8327" s="425"/>
      <c r="K8327"/>
      <c r="L8327"/>
      <c r="M8327"/>
      <c r="N8327"/>
      <c r="O8327"/>
      <c r="P8327"/>
      <c r="Q8327"/>
      <c r="R8327"/>
      <c r="S8327"/>
      <c r="T8327"/>
      <c r="U8327"/>
    </row>
    <row r="8328" spans="1:21" ht="15.75" customHeight="1">
      <c r="A8328"/>
      <c r="B8328"/>
      <c r="C8328"/>
      <c r="D8328"/>
      <c r="E8328"/>
      <c r="F8328"/>
      <c r="G8328"/>
      <c r="H8328"/>
      <c r="I8328" s="8"/>
      <c r="J8328" s="425"/>
      <c r="K8328"/>
      <c r="L8328"/>
      <c r="M8328"/>
      <c r="N8328"/>
      <c r="O8328"/>
      <c r="P8328"/>
      <c r="Q8328"/>
      <c r="R8328"/>
      <c r="S8328"/>
      <c r="T8328"/>
      <c r="U8328"/>
    </row>
    <row r="8329" spans="1:21" ht="15.75" customHeight="1">
      <c r="A8329"/>
      <c r="B8329"/>
      <c r="C8329"/>
      <c r="D8329"/>
      <c r="E8329"/>
      <c r="F8329"/>
      <c r="G8329"/>
      <c r="H8329"/>
      <c r="I8329" s="8"/>
      <c r="J8329" s="425"/>
      <c r="K8329"/>
      <c r="L8329"/>
      <c r="M8329"/>
      <c r="N8329"/>
      <c r="O8329"/>
      <c r="P8329"/>
      <c r="Q8329"/>
      <c r="R8329"/>
      <c r="S8329"/>
      <c r="T8329"/>
      <c r="U8329"/>
    </row>
    <row r="8330" spans="1:21" ht="15.75" customHeight="1">
      <c r="A8330"/>
      <c r="B8330"/>
      <c r="C8330"/>
      <c r="D8330"/>
      <c r="E8330"/>
      <c r="F8330"/>
      <c r="G8330"/>
      <c r="H8330"/>
      <c r="I8330" s="8"/>
      <c r="J8330" s="425"/>
      <c r="K8330"/>
      <c r="L8330"/>
      <c r="M8330"/>
      <c r="N8330"/>
      <c r="O8330"/>
      <c r="P8330"/>
      <c r="Q8330"/>
      <c r="R8330"/>
      <c r="S8330"/>
      <c r="T8330"/>
      <c r="U8330"/>
    </row>
    <row r="8331" spans="1:21" ht="15.75" customHeight="1">
      <c r="A8331"/>
      <c r="B8331"/>
      <c r="C8331"/>
      <c r="D8331"/>
      <c r="E8331"/>
      <c r="F8331"/>
      <c r="G8331"/>
      <c r="H8331"/>
      <c r="I8331" s="8"/>
      <c r="J8331" s="425"/>
      <c r="K8331"/>
      <c r="L8331"/>
      <c r="M8331"/>
      <c r="N8331"/>
      <c r="O8331"/>
      <c r="P8331"/>
      <c r="Q8331"/>
      <c r="R8331"/>
      <c r="S8331"/>
      <c r="T8331"/>
      <c r="U8331"/>
    </row>
    <row r="8332" spans="1:21" ht="15.75" customHeight="1">
      <c r="A8332"/>
      <c r="B8332"/>
      <c r="C8332"/>
      <c r="D8332"/>
      <c r="E8332"/>
      <c r="F8332"/>
      <c r="G8332"/>
      <c r="H8332"/>
      <c r="I8332" s="8"/>
      <c r="J8332" s="425"/>
      <c r="K8332"/>
      <c r="L8332"/>
      <c r="M8332"/>
      <c r="N8332"/>
      <c r="O8332"/>
      <c r="P8332"/>
      <c r="Q8332"/>
      <c r="R8332"/>
      <c r="S8332"/>
      <c r="T8332"/>
      <c r="U8332"/>
    </row>
    <row r="8333" spans="1:21" ht="15.75" customHeight="1">
      <c r="A8333"/>
      <c r="B8333"/>
      <c r="C8333"/>
      <c r="D8333"/>
      <c r="E8333"/>
      <c r="F8333"/>
      <c r="G8333"/>
      <c r="H8333"/>
      <c r="I8333" s="8"/>
      <c r="J8333" s="425"/>
      <c r="K8333"/>
      <c r="L8333"/>
      <c r="M8333"/>
      <c r="N8333"/>
      <c r="O8333"/>
      <c r="P8333"/>
      <c r="Q8333"/>
      <c r="R8333"/>
      <c r="S8333"/>
      <c r="T8333"/>
      <c r="U8333"/>
    </row>
    <row r="8334" spans="1:21" ht="15.75" customHeight="1">
      <c r="A8334"/>
      <c r="B8334"/>
      <c r="C8334"/>
      <c r="D8334"/>
      <c r="E8334"/>
      <c r="F8334"/>
      <c r="G8334"/>
      <c r="H8334"/>
      <c r="I8334" s="8"/>
      <c r="J8334" s="425"/>
      <c r="K8334"/>
      <c r="L8334"/>
      <c r="M8334"/>
      <c r="N8334"/>
      <c r="O8334"/>
      <c r="P8334"/>
      <c r="Q8334"/>
      <c r="R8334"/>
      <c r="S8334"/>
      <c r="T8334"/>
      <c r="U8334"/>
    </row>
    <row r="8335" spans="1:21" ht="15.75" customHeight="1">
      <c r="A8335"/>
      <c r="B8335"/>
      <c r="C8335"/>
      <c r="D8335"/>
      <c r="E8335"/>
      <c r="F8335"/>
      <c r="G8335"/>
      <c r="H8335"/>
      <c r="I8335" s="8"/>
      <c r="J8335" s="425"/>
      <c r="K8335"/>
      <c r="L8335"/>
      <c r="M8335"/>
      <c r="N8335"/>
      <c r="O8335"/>
      <c r="P8335"/>
      <c r="Q8335"/>
      <c r="R8335"/>
      <c r="S8335"/>
      <c r="T8335"/>
      <c r="U8335"/>
    </row>
    <row r="8336" spans="1:21" ht="15.75" customHeight="1">
      <c r="A8336"/>
      <c r="B8336"/>
      <c r="C8336"/>
      <c r="D8336"/>
      <c r="E8336"/>
      <c r="F8336"/>
      <c r="G8336"/>
      <c r="H8336"/>
      <c r="I8336" s="8"/>
      <c r="J8336" s="425"/>
      <c r="K8336"/>
      <c r="L8336"/>
      <c r="M8336"/>
      <c r="N8336"/>
      <c r="O8336"/>
      <c r="P8336"/>
      <c r="Q8336"/>
      <c r="R8336"/>
      <c r="S8336"/>
      <c r="T8336"/>
      <c r="U8336"/>
    </row>
    <row r="8337" spans="1:21" ht="15.75" customHeight="1">
      <c r="A8337"/>
      <c r="B8337"/>
      <c r="C8337"/>
      <c r="D8337"/>
      <c r="E8337"/>
      <c r="F8337"/>
      <c r="G8337"/>
      <c r="H8337"/>
      <c r="I8337" s="8"/>
      <c r="J8337" s="425"/>
      <c r="K8337"/>
      <c r="L8337"/>
      <c r="M8337"/>
      <c r="N8337"/>
      <c r="O8337"/>
      <c r="P8337"/>
      <c r="Q8337"/>
      <c r="R8337"/>
      <c r="S8337"/>
      <c r="T8337"/>
      <c r="U8337"/>
    </row>
    <row r="8338" spans="1:21" ht="15.75" customHeight="1">
      <c r="A8338"/>
      <c r="B8338"/>
      <c r="C8338"/>
      <c r="D8338"/>
      <c r="E8338"/>
      <c r="F8338"/>
      <c r="G8338"/>
      <c r="H8338"/>
      <c r="I8338" s="8"/>
      <c r="J8338" s="425"/>
      <c r="K8338"/>
      <c r="L8338"/>
      <c r="M8338"/>
      <c r="N8338"/>
      <c r="O8338"/>
      <c r="P8338"/>
      <c r="Q8338"/>
      <c r="R8338"/>
      <c r="S8338"/>
      <c r="T8338"/>
      <c r="U8338"/>
    </row>
    <row r="8339" spans="1:21" ht="15.75" customHeight="1">
      <c r="A8339"/>
      <c r="B8339"/>
      <c r="C8339"/>
      <c r="D8339"/>
      <c r="E8339"/>
      <c r="F8339"/>
      <c r="G8339"/>
      <c r="H8339"/>
      <c r="I8339" s="8"/>
      <c r="J8339" s="425"/>
      <c r="K8339"/>
      <c r="L8339"/>
      <c r="M8339"/>
      <c r="N8339"/>
      <c r="O8339"/>
      <c r="P8339"/>
      <c r="Q8339"/>
      <c r="R8339"/>
      <c r="S8339"/>
      <c r="T8339"/>
      <c r="U8339"/>
    </row>
    <row r="8340" spans="1:21" ht="15.75" customHeight="1">
      <c r="A8340"/>
      <c r="B8340"/>
      <c r="C8340"/>
      <c r="D8340"/>
      <c r="E8340"/>
      <c r="F8340"/>
      <c r="G8340"/>
      <c r="H8340"/>
      <c r="I8340" s="8"/>
      <c r="J8340" s="425"/>
      <c r="K8340"/>
      <c r="L8340"/>
      <c r="M8340"/>
      <c r="N8340"/>
      <c r="O8340"/>
      <c r="P8340"/>
      <c r="Q8340"/>
      <c r="R8340"/>
      <c r="S8340"/>
      <c r="T8340"/>
      <c r="U8340"/>
    </row>
    <row r="8341" spans="1:21" ht="15.75" customHeight="1">
      <c r="A8341"/>
      <c r="B8341"/>
      <c r="C8341"/>
      <c r="D8341"/>
      <c r="E8341"/>
      <c r="F8341"/>
      <c r="G8341"/>
      <c r="H8341"/>
      <c r="I8341" s="8"/>
      <c r="J8341" s="425"/>
      <c r="K8341"/>
      <c r="L8341"/>
      <c r="M8341"/>
      <c r="N8341"/>
      <c r="O8341"/>
      <c r="P8341"/>
      <c r="Q8341"/>
      <c r="R8341"/>
      <c r="S8341"/>
      <c r="T8341"/>
      <c r="U8341"/>
    </row>
    <row r="8342" spans="1:21" ht="15.75" customHeight="1">
      <c r="A8342"/>
      <c r="B8342"/>
      <c r="C8342"/>
      <c r="D8342"/>
      <c r="E8342"/>
      <c r="F8342"/>
      <c r="G8342"/>
      <c r="H8342"/>
      <c r="I8342" s="8"/>
      <c r="J8342" s="425"/>
      <c r="K8342"/>
      <c r="L8342"/>
      <c r="M8342"/>
      <c r="N8342"/>
      <c r="O8342"/>
      <c r="P8342"/>
      <c r="Q8342"/>
      <c r="R8342"/>
      <c r="S8342"/>
      <c r="T8342"/>
      <c r="U8342"/>
    </row>
    <row r="8343" spans="1:21" ht="15.75" customHeight="1">
      <c r="A8343"/>
      <c r="B8343"/>
      <c r="C8343"/>
      <c r="D8343"/>
      <c r="E8343"/>
      <c r="F8343"/>
      <c r="G8343"/>
      <c r="H8343"/>
      <c r="I8343" s="8"/>
      <c r="J8343" s="425"/>
      <c r="K8343"/>
      <c r="L8343"/>
      <c r="M8343"/>
      <c r="N8343"/>
      <c r="O8343"/>
      <c r="P8343"/>
      <c r="Q8343"/>
      <c r="R8343"/>
      <c r="S8343"/>
      <c r="T8343"/>
      <c r="U8343"/>
    </row>
    <row r="8344" spans="1:21" ht="15.75" customHeight="1">
      <c r="A8344"/>
      <c r="B8344"/>
      <c r="C8344"/>
      <c r="D8344"/>
      <c r="E8344"/>
      <c r="F8344"/>
      <c r="G8344"/>
      <c r="H8344"/>
      <c r="I8344" s="8"/>
      <c r="J8344" s="425"/>
      <c r="K8344"/>
      <c r="L8344"/>
      <c r="M8344"/>
      <c r="N8344"/>
      <c r="O8344"/>
      <c r="P8344"/>
      <c r="Q8344"/>
      <c r="R8344"/>
      <c r="S8344"/>
      <c r="T8344"/>
      <c r="U8344"/>
    </row>
    <row r="8345" spans="1:21" ht="15.75" customHeight="1">
      <c r="A8345"/>
      <c r="B8345"/>
      <c r="C8345"/>
      <c r="D8345"/>
      <c r="E8345"/>
      <c r="F8345"/>
      <c r="G8345"/>
      <c r="H8345"/>
      <c r="I8345" s="8"/>
      <c r="J8345" s="425"/>
      <c r="K8345"/>
      <c r="L8345"/>
      <c r="M8345"/>
      <c r="N8345"/>
      <c r="O8345"/>
      <c r="P8345"/>
      <c r="Q8345"/>
      <c r="R8345"/>
      <c r="S8345"/>
      <c r="T8345"/>
      <c r="U8345"/>
    </row>
    <row r="8346" spans="1:21" ht="15.75" customHeight="1">
      <c r="A8346"/>
      <c r="B8346"/>
      <c r="C8346"/>
      <c r="D8346"/>
      <c r="E8346"/>
      <c r="F8346"/>
      <c r="G8346"/>
      <c r="H8346"/>
      <c r="I8346" s="8"/>
      <c r="J8346" s="425"/>
      <c r="K8346"/>
      <c r="L8346"/>
      <c r="M8346"/>
      <c r="N8346"/>
      <c r="O8346"/>
      <c r="P8346"/>
      <c r="Q8346"/>
      <c r="R8346"/>
      <c r="S8346"/>
      <c r="T8346"/>
      <c r="U8346"/>
    </row>
    <row r="8347" spans="1:21" ht="15.75" customHeight="1">
      <c r="A8347"/>
      <c r="B8347"/>
      <c r="C8347"/>
      <c r="D8347"/>
      <c r="E8347"/>
      <c r="F8347"/>
      <c r="G8347"/>
      <c r="H8347"/>
      <c r="I8347" s="8"/>
      <c r="J8347" s="425"/>
      <c r="K8347"/>
      <c r="L8347"/>
      <c r="M8347"/>
      <c r="N8347"/>
      <c r="O8347"/>
      <c r="P8347"/>
      <c r="Q8347"/>
      <c r="R8347"/>
      <c r="S8347"/>
      <c r="T8347"/>
      <c r="U8347"/>
    </row>
    <row r="8348" spans="1:21" ht="15.75" customHeight="1">
      <c r="A8348"/>
      <c r="B8348"/>
      <c r="C8348"/>
      <c r="D8348"/>
      <c r="E8348"/>
      <c r="F8348"/>
      <c r="G8348"/>
      <c r="H8348"/>
      <c r="I8348" s="8"/>
      <c r="J8348" s="425"/>
      <c r="K8348"/>
      <c r="L8348"/>
      <c r="M8348"/>
      <c r="N8348"/>
      <c r="O8348"/>
      <c r="P8348"/>
      <c r="Q8348"/>
      <c r="R8348"/>
      <c r="S8348"/>
      <c r="T8348"/>
      <c r="U8348"/>
    </row>
    <row r="8349" spans="1:21" ht="15.75" customHeight="1">
      <c r="A8349"/>
      <c r="B8349"/>
      <c r="C8349"/>
      <c r="D8349"/>
      <c r="E8349"/>
      <c r="F8349"/>
      <c r="G8349"/>
      <c r="H8349"/>
      <c r="I8349" s="8"/>
      <c r="J8349" s="425"/>
      <c r="K8349"/>
      <c r="L8349"/>
      <c r="M8349"/>
      <c r="N8349"/>
      <c r="O8349"/>
      <c r="P8349"/>
      <c r="Q8349"/>
      <c r="R8349"/>
      <c r="S8349"/>
      <c r="T8349"/>
      <c r="U8349"/>
    </row>
    <row r="8350" spans="1:21" ht="15.75" customHeight="1">
      <c r="A8350"/>
      <c r="B8350"/>
      <c r="C8350"/>
      <c r="D8350"/>
      <c r="E8350"/>
      <c r="F8350"/>
      <c r="G8350"/>
      <c r="H8350"/>
      <c r="I8350" s="8"/>
      <c r="J8350" s="425"/>
      <c r="K8350"/>
      <c r="L8350"/>
      <c r="M8350"/>
      <c r="N8350"/>
      <c r="O8350"/>
      <c r="P8350"/>
      <c r="Q8350"/>
      <c r="R8350"/>
      <c r="S8350"/>
      <c r="T8350"/>
      <c r="U8350"/>
    </row>
    <row r="8351" spans="1:21" ht="15.75" customHeight="1">
      <c r="A8351"/>
      <c r="B8351"/>
      <c r="C8351"/>
      <c r="D8351"/>
      <c r="E8351"/>
      <c r="F8351"/>
      <c r="G8351"/>
      <c r="H8351"/>
      <c r="I8351" s="8"/>
      <c r="J8351" s="425"/>
      <c r="K8351"/>
      <c r="L8351"/>
      <c r="M8351"/>
      <c r="N8351"/>
      <c r="O8351"/>
      <c r="P8351"/>
      <c r="Q8351"/>
      <c r="R8351"/>
      <c r="S8351"/>
      <c r="T8351"/>
      <c r="U8351"/>
    </row>
    <row r="8352" spans="1:21" ht="15.75" customHeight="1">
      <c r="A8352"/>
      <c r="B8352"/>
      <c r="C8352"/>
      <c r="D8352"/>
      <c r="E8352"/>
      <c r="F8352"/>
      <c r="G8352"/>
      <c r="H8352"/>
      <c r="I8352" s="8"/>
      <c r="J8352" s="425"/>
      <c r="K8352"/>
      <c r="L8352"/>
      <c r="M8352"/>
      <c r="N8352"/>
      <c r="O8352"/>
      <c r="P8352"/>
      <c r="Q8352"/>
      <c r="R8352"/>
      <c r="S8352"/>
      <c r="T8352"/>
      <c r="U8352"/>
    </row>
    <row r="8353" spans="1:21" ht="15.75" customHeight="1">
      <c r="A8353"/>
      <c r="B8353"/>
      <c r="C8353"/>
      <c r="D8353"/>
      <c r="E8353"/>
      <c r="F8353"/>
      <c r="G8353"/>
      <c r="H8353"/>
      <c r="I8353" s="8"/>
      <c r="J8353" s="425"/>
      <c r="K8353"/>
      <c r="L8353"/>
      <c r="M8353"/>
      <c r="N8353"/>
      <c r="O8353"/>
      <c r="P8353"/>
      <c r="Q8353"/>
      <c r="R8353"/>
      <c r="S8353"/>
      <c r="T8353"/>
      <c r="U8353"/>
    </row>
    <row r="8354" spans="1:21" ht="15.75" customHeight="1">
      <c r="A8354"/>
      <c r="B8354"/>
      <c r="C8354"/>
      <c r="D8354"/>
      <c r="E8354"/>
      <c r="F8354"/>
      <c r="G8354"/>
      <c r="H8354"/>
      <c r="I8354" s="8"/>
      <c r="J8354" s="425"/>
      <c r="K8354"/>
      <c r="L8354"/>
      <c r="M8354"/>
      <c r="N8354"/>
      <c r="O8354"/>
      <c r="P8354"/>
      <c r="Q8354"/>
      <c r="R8354"/>
      <c r="S8354"/>
      <c r="T8354"/>
      <c r="U8354"/>
    </row>
    <row r="8355" spans="1:21" ht="15.75" customHeight="1">
      <c r="A8355"/>
      <c r="B8355"/>
      <c r="C8355"/>
      <c r="D8355"/>
      <c r="E8355"/>
      <c r="F8355"/>
      <c r="G8355"/>
      <c r="H8355"/>
      <c r="I8355" s="8"/>
      <c r="J8355" s="425"/>
      <c r="K8355"/>
      <c r="L8355"/>
      <c r="M8355"/>
      <c r="N8355"/>
      <c r="O8355"/>
      <c r="P8355"/>
      <c r="Q8355"/>
      <c r="R8355"/>
      <c r="S8355"/>
      <c r="T8355"/>
      <c r="U8355"/>
    </row>
    <row r="8356" spans="1:21" ht="15.75" customHeight="1">
      <c r="A8356"/>
      <c r="B8356"/>
      <c r="C8356"/>
      <c r="D8356"/>
      <c r="E8356"/>
      <c r="F8356"/>
      <c r="G8356"/>
      <c r="H8356"/>
      <c r="I8356" s="8"/>
      <c r="J8356" s="425"/>
      <c r="K8356"/>
      <c r="L8356"/>
      <c r="M8356"/>
      <c r="N8356"/>
      <c r="O8356"/>
      <c r="P8356"/>
      <c r="Q8356"/>
      <c r="R8356"/>
      <c r="S8356"/>
      <c r="T8356"/>
      <c r="U8356"/>
    </row>
    <row r="8357" spans="1:21" ht="15.75" customHeight="1">
      <c r="A8357"/>
      <c r="B8357"/>
      <c r="C8357"/>
      <c r="D8357"/>
      <c r="E8357"/>
      <c r="F8357"/>
      <c r="G8357"/>
      <c r="H8357"/>
      <c r="I8357" s="8"/>
      <c r="J8357" s="425"/>
      <c r="K8357"/>
      <c r="L8357"/>
      <c r="M8357"/>
      <c r="N8357"/>
      <c r="O8357"/>
      <c r="P8357"/>
      <c r="Q8357"/>
      <c r="R8357"/>
      <c r="S8357"/>
      <c r="T8357"/>
      <c r="U8357"/>
    </row>
    <row r="8358" spans="1:21" ht="15.75" customHeight="1">
      <c r="A8358"/>
      <c r="B8358"/>
      <c r="C8358"/>
      <c r="D8358"/>
      <c r="E8358"/>
      <c r="F8358"/>
      <c r="G8358"/>
      <c r="H8358"/>
      <c r="I8358" s="8"/>
      <c r="J8358" s="425"/>
      <c r="K8358"/>
      <c r="L8358"/>
      <c r="M8358"/>
      <c r="N8358"/>
      <c r="O8358"/>
      <c r="P8358"/>
      <c r="Q8358"/>
      <c r="R8358"/>
      <c r="S8358"/>
      <c r="T8358"/>
      <c r="U8358"/>
    </row>
    <row r="8359" spans="1:21" ht="15.75" customHeight="1">
      <c r="A8359"/>
      <c r="B8359"/>
      <c r="C8359"/>
      <c r="D8359"/>
      <c r="E8359"/>
      <c r="F8359"/>
      <c r="G8359"/>
      <c r="H8359"/>
      <c r="I8359" s="8"/>
      <c r="J8359" s="425"/>
      <c r="K8359"/>
      <c r="L8359"/>
      <c r="M8359"/>
      <c r="N8359"/>
      <c r="O8359"/>
      <c r="P8359"/>
      <c r="Q8359"/>
      <c r="R8359"/>
      <c r="S8359"/>
      <c r="T8359"/>
      <c r="U8359"/>
    </row>
    <row r="8360" spans="1:21" ht="15.75" customHeight="1">
      <c r="A8360"/>
      <c r="B8360"/>
      <c r="C8360"/>
      <c r="D8360"/>
      <c r="E8360"/>
      <c r="F8360"/>
      <c r="G8360"/>
      <c r="H8360"/>
      <c r="I8360" s="8"/>
      <c r="J8360" s="425"/>
      <c r="K8360"/>
      <c r="L8360"/>
      <c r="M8360"/>
      <c r="N8360"/>
      <c r="O8360"/>
      <c r="P8360"/>
      <c r="Q8360"/>
      <c r="R8360"/>
      <c r="S8360"/>
      <c r="T8360"/>
      <c r="U8360"/>
    </row>
    <row r="8361" spans="1:21" ht="15.75" customHeight="1">
      <c r="A8361"/>
      <c r="B8361"/>
      <c r="C8361"/>
      <c r="D8361"/>
      <c r="E8361"/>
      <c r="F8361"/>
      <c r="G8361"/>
      <c r="H8361"/>
      <c r="I8361" s="8"/>
      <c r="J8361" s="425"/>
      <c r="K8361"/>
      <c r="L8361"/>
      <c r="M8361"/>
      <c r="N8361"/>
      <c r="O8361"/>
      <c r="P8361"/>
      <c r="Q8361"/>
      <c r="R8361"/>
      <c r="S8361"/>
      <c r="T8361"/>
      <c r="U8361"/>
    </row>
    <row r="8362" spans="1:21" ht="15.75" customHeight="1">
      <c r="A8362"/>
      <c r="B8362"/>
      <c r="C8362"/>
      <c r="D8362"/>
      <c r="E8362"/>
      <c r="F8362"/>
      <c r="G8362"/>
      <c r="H8362"/>
      <c r="I8362" s="8"/>
      <c r="J8362" s="425"/>
      <c r="K8362"/>
      <c r="L8362"/>
      <c r="M8362"/>
      <c r="N8362"/>
      <c r="O8362"/>
      <c r="P8362"/>
      <c r="Q8362"/>
      <c r="R8362"/>
      <c r="S8362"/>
      <c r="T8362"/>
      <c r="U8362"/>
    </row>
    <row r="8363" spans="1:21" ht="15.75" customHeight="1">
      <c r="A8363"/>
      <c r="B8363"/>
      <c r="C8363"/>
      <c r="D8363"/>
      <c r="E8363"/>
      <c r="F8363"/>
      <c r="G8363"/>
      <c r="H8363"/>
      <c r="I8363" s="8"/>
      <c r="J8363" s="425"/>
      <c r="K8363"/>
      <c r="L8363"/>
      <c r="M8363"/>
      <c r="N8363"/>
      <c r="O8363"/>
      <c r="P8363"/>
      <c r="Q8363"/>
      <c r="R8363"/>
      <c r="S8363"/>
      <c r="T8363"/>
      <c r="U8363"/>
    </row>
    <row r="8364" spans="1:21" ht="15.75" customHeight="1">
      <c r="A8364"/>
      <c r="B8364"/>
      <c r="C8364"/>
      <c r="D8364"/>
      <c r="E8364"/>
      <c r="F8364"/>
      <c r="G8364"/>
      <c r="H8364"/>
      <c r="I8364" s="8"/>
      <c r="J8364" s="425"/>
      <c r="K8364"/>
      <c r="L8364"/>
      <c r="M8364"/>
      <c r="N8364"/>
      <c r="O8364"/>
      <c r="P8364"/>
      <c r="Q8364"/>
      <c r="R8364"/>
      <c r="S8364"/>
      <c r="T8364"/>
      <c r="U8364"/>
    </row>
    <row r="8365" spans="1:21" ht="15.75" customHeight="1">
      <c r="A8365"/>
      <c r="B8365"/>
      <c r="C8365"/>
      <c r="D8365"/>
      <c r="E8365"/>
      <c r="F8365"/>
      <c r="G8365"/>
      <c r="H8365"/>
      <c r="I8365" s="8"/>
      <c r="J8365" s="425"/>
      <c r="K8365"/>
      <c r="L8365"/>
      <c r="M8365"/>
      <c r="N8365"/>
      <c r="O8365"/>
      <c r="P8365"/>
      <c r="Q8365"/>
      <c r="R8365"/>
      <c r="S8365"/>
      <c r="T8365"/>
      <c r="U8365"/>
    </row>
    <row r="8366" spans="1:21" ht="15.75" customHeight="1">
      <c r="A8366"/>
      <c r="B8366"/>
      <c r="C8366"/>
      <c r="D8366"/>
      <c r="E8366"/>
      <c r="F8366"/>
      <c r="G8366"/>
      <c r="H8366"/>
      <c r="I8366" s="8"/>
      <c r="J8366" s="425"/>
      <c r="K8366"/>
      <c r="L8366"/>
      <c r="M8366"/>
      <c r="N8366"/>
      <c r="O8366"/>
      <c r="P8366"/>
      <c r="Q8366"/>
      <c r="R8366"/>
      <c r="S8366"/>
      <c r="T8366"/>
      <c r="U8366"/>
    </row>
    <row r="8367" spans="1:21" ht="15.75" customHeight="1">
      <c r="A8367"/>
      <c r="B8367"/>
      <c r="C8367"/>
      <c r="D8367"/>
      <c r="E8367"/>
      <c r="F8367"/>
      <c r="G8367"/>
      <c r="H8367"/>
      <c r="I8367" s="8"/>
      <c r="J8367" s="425"/>
      <c r="K8367"/>
      <c r="L8367"/>
      <c r="M8367"/>
      <c r="N8367"/>
      <c r="O8367"/>
      <c r="P8367"/>
      <c r="Q8367"/>
      <c r="R8367"/>
      <c r="S8367"/>
      <c r="T8367"/>
      <c r="U8367"/>
    </row>
    <row r="8368" spans="1:21" ht="15.75" customHeight="1">
      <c r="A8368"/>
      <c r="B8368"/>
      <c r="C8368"/>
      <c r="D8368"/>
      <c r="E8368"/>
      <c r="F8368"/>
      <c r="G8368"/>
      <c r="H8368"/>
      <c r="I8368" s="8"/>
      <c r="J8368" s="425"/>
      <c r="K8368"/>
      <c r="L8368"/>
      <c r="M8368"/>
      <c r="N8368"/>
      <c r="O8368"/>
      <c r="P8368"/>
      <c r="Q8368"/>
      <c r="R8368"/>
      <c r="S8368"/>
      <c r="T8368"/>
      <c r="U8368"/>
    </row>
    <row r="8369" spans="1:21" ht="15.75" customHeight="1">
      <c r="A8369"/>
      <c r="B8369"/>
      <c r="C8369"/>
      <c r="D8369"/>
      <c r="E8369"/>
      <c r="F8369"/>
      <c r="G8369"/>
      <c r="H8369"/>
      <c r="I8369" s="8"/>
      <c r="J8369" s="425"/>
      <c r="K8369"/>
      <c r="L8369"/>
      <c r="M8369"/>
      <c r="N8369"/>
      <c r="O8369"/>
      <c r="P8369"/>
      <c r="Q8369"/>
      <c r="R8369"/>
      <c r="S8369"/>
      <c r="T8369"/>
      <c r="U8369"/>
    </row>
    <row r="8370" spans="1:21" ht="15.75" customHeight="1">
      <c r="A8370"/>
      <c r="B8370"/>
      <c r="C8370"/>
      <c r="D8370"/>
      <c r="E8370"/>
      <c r="F8370"/>
      <c r="G8370"/>
      <c r="H8370"/>
      <c r="I8370" s="8"/>
      <c r="J8370" s="425"/>
      <c r="K8370"/>
      <c r="L8370"/>
      <c r="M8370"/>
      <c r="N8370"/>
      <c r="O8370"/>
      <c r="P8370"/>
      <c r="Q8370"/>
      <c r="R8370"/>
      <c r="S8370"/>
      <c r="T8370"/>
      <c r="U8370"/>
    </row>
    <row r="8371" spans="1:21" ht="15.75" customHeight="1">
      <c r="A8371"/>
      <c r="B8371"/>
      <c r="C8371"/>
      <c r="D8371"/>
      <c r="E8371"/>
      <c r="F8371"/>
      <c r="G8371"/>
      <c r="H8371"/>
      <c r="I8371" s="8"/>
      <c r="J8371" s="425"/>
      <c r="K8371"/>
      <c r="L8371"/>
      <c r="M8371"/>
      <c r="N8371"/>
      <c r="O8371"/>
      <c r="P8371"/>
      <c r="Q8371"/>
      <c r="R8371"/>
      <c r="S8371"/>
      <c r="T8371"/>
      <c r="U8371"/>
    </row>
    <row r="8372" spans="1:21" ht="15.75" customHeight="1">
      <c r="A8372"/>
      <c r="B8372"/>
      <c r="C8372"/>
      <c r="D8372"/>
      <c r="E8372"/>
      <c r="F8372"/>
      <c r="G8372"/>
      <c r="H8372"/>
      <c r="I8372" s="8"/>
      <c r="J8372" s="425"/>
      <c r="K8372"/>
      <c r="L8372"/>
      <c r="M8372"/>
      <c r="N8372"/>
      <c r="O8372"/>
      <c r="P8372"/>
      <c r="Q8372"/>
      <c r="R8372"/>
      <c r="S8372"/>
      <c r="T8372"/>
      <c r="U8372"/>
    </row>
    <row r="8373" spans="1:21" ht="15.75" customHeight="1">
      <c r="A8373"/>
      <c r="B8373"/>
      <c r="C8373"/>
      <c r="D8373"/>
      <c r="E8373"/>
      <c r="F8373"/>
      <c r="G8373"/>
      <c r="H8373"/>
      <c r="I8373" s="8"/>
      <c r="J8373" s="425"/>
      <c r="K8373"/>
      <c r="L8373"/>
      <c r="M8373"/>
      <c r="N8373"/>
      <c r="O8373"/>
      <c r="P8373"/>
      <c r="Q8373"/>
      <c r="R8373"/>
      <c r="S8373"/>
      <c r="T8373"/>
      <c r="U8373"/>
    </row>
    <row r="8374" spans="1:21" ht="15.75" customHeight="1">
      <c r="A8374"/>
      <c r="B8374"/>
      <c r="C8374"/>
      <c r="D8374"/>
      <c r="E8374"/>
      <c r="F8374"/>
      <c r="G8374"/>
      <c r="H8374"/>
      <c r="I8374" s="8"/>
      <c r="J8374" s="425"/>
      <c r="K8374"/>
      <c r="L8374"/>
      <c r="M8374"/>
      <c r="N8374"/>
      <c r="O8374"/>
      <c r="P8374"/>
      <c r="Q8374"/>
      <c r="R8374"/>
      <c r="S8374"/>
      <c r="T8374"/>
      <c r="U8374"/>
    </row>
    <row r="8375" spans="1:21" ht="15.75" customHeight="1">
      <c r="A8375"/>
      <c r="B8375"/>
      <c r="C8375"/>
      <c r="D8375"/>
      <c r="E8375"/>
      <c r="F8375"/>
      <c r="G8375"/>
      <c r="H8375"/>
      <c r="I8375" s="8"/>
      <c r="J8375" s="425"/>
      <c r="K8375"/>
      <c r="L8375"/>
      <c r="M8375"/>
      <c r="N8375"/>
      <c r="O8375"/>
      <c r="P8375"/>
      <c r="Q8375"/>
      <c r="R8375"/>
      <c r="S8375"/>
      <c r="T8375"/>
      <c r="U8375"/>
    </row>
    <row r="8376" spans="1:21" ht="15.75" customHeight="1">
      <c r="A8376"/>
      <c r="B8376"/>
      <c r="C8376"/>
      <c r="D8376"/>
      <c r="E8376"/>
      <c r="F8376"/>
      <c r="G8376"/>
      <c r="H8376"/>
      <c r="I8376" s="8"/>
      <c r="J8376" s="425"/>
      <c r="K8376"/>
      <c r="L8376"/>
      <c r="M8376"/>
      <c r="N8376"/>
      <c r="O8376"/>
      <c r="P8376"/>
      <c r="Q8376"/>
      <c r="R8376"/>
      <c r="S8376"/>
      <c r="T8376"/>
      <c r="U8376"/>
    </row>
    <row r="8377" spans="1:21" ht="15.75" customHeight="1">
      <c r="A8377"/>
      <c r="B8377"/>
      <c r="C8377"/>
      <c r="D8377"/>
      <c r="E8377"/>
      <c r="F8377"/>
      <c r="G8377"/>
      <c r="H8377"/>
      <c r="I8377" s="8"/>
      <c r="J8377" s="425"/>
      <c r="K8377"/>
      <c r="L8377"/>
      <c r="M8377"/>
      <c r="N8377"/>
      <c r="O8377"/>
      <c r="P8377"/>
      <c r="Q8377"/>
      <c r="R8377"/>
      <c r="S8377"/>
      <c r="T8377"/>
      <c r="U8377"/>
    </row>
    <row r="8378" spans="1:21" ht="15.75" customHeight="1">
      <c r="A8378"/>
      <c r="B8378"/>
      <c r="C8378"/>
      <c r="D8378"/>
      <c r="E8378"/>
      <c r="F8378"/>
      <c r="G8378"/>
      <c r="H8378"/>
      <c r="I8378" s="8"/>
      <c r="J8378" s="425"/>
      <c r="K8378"/>
      <c r="L8378"/>
      <c r="M8378"/>
      <c r="N8378"/>
      <c r="O8378"/>
      <c r="P8378"/>
      <c r="Q8378"/>
      <c r="R8378"/>
      <c r="S8378"/>
      <c r="T8378"/>
      <c r="U8378"/>
    </row>
    <row r="8379" spans="1:21" ht="15.75" customHeight="1">
      <c r="A8379"/>
      <c r="B8379"/>
      <c r="C8379"/>
      <c r="D8379"/>
      <c r="E8379"/>
      <c r="F8379"/>
      <c r="G8379"/>
      <c r="H8379"/>
      <c r="I8379" s="8"/>
      <c r="J8379" s="425"/>
      <c r="K8379"/>
      <c r="L8379"/>
      <c r="M8379"/>
      <c r="N8379"/>
      <c r="O8379"/>
      <c r="P8379"/>
      <c r="Q8379"/>
      <c r="R8379"/>
      <c r="S8379"/>
      <c r="T8379"/>
      <c r="U8379"/>
    </row>
    <row r="8380" spans="1:21" ht="15.75" customHeight="1">
      <c r="A8380"/>
      <c r="B8380"/>
      <c r="C8380"/>
      <c r="D8380"/>
      <c r="E8380"/>
      <c r="F8380"/>
      <c r="G8380"/>
      <c r="H8380"/>
      <c r="I8380" s="8"/>
      <c r="J8380" s="425"/>
      <c r="K8380"/>
      <c r="L8380"/>
      <c r="M8380"/>
      <c r="N8380"/>
      <c r="O8380"/>
      <c r="P8380"/>
      <c r="Q8380"/>
      <c r="R8380"/>
      <c r="S8380"/>
      <c r="T8380"/>
      <c r="U8380"/>
    </row>
    <row r="8381" spans="1:21" ht="15.75" customHeight="1">
      <c r="A8381"/>
      <c r="B8381"/>
      <c r="C8381"/>
      <c r="D8381"/>
      <c r="E8381"/>
      <c r="F8381"/>
      <c r="G8381"/>
      <c r="H8381"/>
      <c r="I8381" s="8"/>
      <c r="J8381" s="425"/>
      <c r="K8381"/>
      <c r="L8381"/>
      <c r="M8381"/>
      <c r="N8381"/>
      <c r="O8381"/>
      <c r="P8381"/>
      <c r="Q8381"/>
      <c r="R8381"/>
      <c r="S8381"/>
      <c r="T8381"/>
      <c r="U8381"/>
    </row>
    <row r="8382" spans="1:21" ht="15.75" customHeight="1">
      <c r="A8382"/>
      <c r="B8382"/>
      <c r="C8382"/>
      <c r="D8382"/>
      <c r="E8382"/>
      <c r="F8382"/>
      <c r="G8382"/>
      <c r="H8382"/>
      <c r="I8382" s="8"/>
      <c r="J8382" s="425"/>
      <c r="K8382"/>
      <c r="L8382"/>
      <c r="M8382"/>
      <c r="N8382"/>
      <c r="O8382"/>
      <c r="P8382"/>
      <c r="Q8382"/>
      <c r="R8382"/>
      <c r="S8382"/>
      <c r="T8382"/>
      <c r="U8382"/>
    </row>
    <row r="8383" spans="1:21" ht="15.75" customHeight="1">
      <c r="A8383"/>
      <c r="B8383"/>
      <c r="C8383"/>
      <c r="D8383"/>
      <c r="E8383"/>
      <c r="F8383"/>
      <c r="G8383"/>
      <c r="H8383"/>
      <c r="I8383" s="8"/>
      <c r="J8383" s="425"/>
      <c r="K8383"/>
      <c r="L8383"/>
      <c r="M8383"/>
      <c r="N8383"/>
      <c r="O8383"/>
      <c r="P8383"/>
      <c r="Q8383"/>
      <c r="R8383"/>
      <c r="S8383"/>
      <c r="T8383"/>
      <c r="U8383"/>
    </row>
    <row r="8384" spans="1:21" ht="15.75" customHeight="1">
      <c r="A8384"/>
      <c r="B8384"/>
      <c r="C8384"/>
      <c r="D8384"/>
      <c r="E8384"/>
      <c r="F8384"/>
      <c r="G8384"/>
      <c r="H8384"/>
      <c r="I8384" s="8"/>
      <c r="J8384" s="425"/>
      <c r="K8384"/>
      <c r="L8384"/>
      <c r="M8384"/>
      <c r="N8384"/>
      <c r="O8384"/>
      <c r="P8384"/>
      <c r="Q8384"/>
      <c r="R8384"/>
      <c r="S8384"/>
      <c r="T8384"/>
      <c r="U8384"/>
    </row>
    <row r="8385" spans="1:21" ht="15.75" customHeight="1">
      <c r="A8385"/>
      <c r="B8385"/>
      <c r="C8385"/>
      <c r="D8385"/>
      <c r="E8385"/>
      <c r="F8385"/>
      <c r="G8385"/>
      <c r="H8385"/>
      <c r="I8385" s="8"/>
      <c r="J8385" s="425"/>
      <c r="K8385"/>
      <c r="L8385"/>
      <c r="M8385"/>
      <c r="N8385"/>
      <c r="O8385"/>
      <c r="P8385"/>
      <c r="Q8385"/>
      <c r="R8385"/>
      <c r="S8385"/>
      <c r="T8385"/>
      <c r="U8385"/>
    </row>
    <row r="8386" spans="1:21" ht="15.75" customHeight="1">
      <c r="A8386"/>
      <c r="B8386"/>
      <c r="C8386"/>
      <c r="D8386"/>
      <c r="E8386"/>
      <c r="F8386"/>
      <c r="G8386"/>
      <c r="H8386"/>
      <c r="I8386" s="8"/>
      <c r="J8386" s="425"/>
      <c r="K8386"/>
      <c r="L8386"/>
      <c r="M8386"/>
      <c r="N8386"/>
      <c r="O8386"/>
      <c r="P8386"/>
      <c r="Q8386"/>
      <c r="R8386"/>
      <c r="S8386"/>
      <c r="T8386"/>
      <c r="U8386"/>
    </row>
    <row r="8387" spans="1:21" ht="15.75" customHeight="1">
      <c r="A8387"/>
      <c r="B8387"/>
      <c r="C8387"/>
      <c r="D8387"/>
      <c r="E8387"/>
      <c r="F8387"/>
      <c r="G8387"/>
      <c r="H8387"/>
      <c r="I8387" s="8"/>
      <c r="J8387" s="425"/>
      <c r="K8387"/>
      <c r="L8387"/>
      <c r="M8387"/>
      <c r="N8387"/>
      <c r="O8387"/>
      <c r="P8387"/>
      <c r="Q8387"/>
      <c r="R8387"/>
      <c r="S8387"/>
      <c r="T8387"/>
      <c r="U8387"/>
    </row>
    <row r="8388" spans="1:21" ht="15.75" customHeight="1">
      <c r="A8388"/>
      <c r="B8388"/>
      <c r="C8388"/>
      <c r="D8388"/>
      <c r="E8388"/>
      <c r="F8388"/>
      <c r="G8388"/>
      <c r="H8388"/>
      <c r="I8388" s="8"/>
      <c r="J8388" s="425"/>
      <c r="K8388"/>
      <c r="L8388"/>
      <c r="M8388"/>
      <c r="N8388"/>
      <c r="O8388"/>
      <c r="P8388"/>
      <c r="Q8388"/>
      <c r="R8388"/>
      <c r="S8388"/>
      <c r="T8388"/>
      <c r="U8388"/>
    </row>
    <row r="8389" spans="1:21" ht="15.75" customHeight="1">
      <c r="A8389"/>
      <c r="B8389"/>
      <c r="C8389"/>
      <c r="D8389"/>
      <c r="E8389"/>
      <c r="F8389"/>
      <c r="G8389"/>
      <c r="H8389"/>
      <c r="I8389" s="8"/>
      <c r="J8389" s="425"/>
      <c r="K8389"/>
      <c r="L8389"/>
      <c r="M8389"/>
      <c r="N8389"/>
      <c r="O8389"/>
      <c r="P8389"/>
      <c r="Q8389"/>
      <c r="R8389"/>
      <c r="S8389"/>
      <c r="T8389"/>
      <c r="U8389"/>
    </row>
    <row r="8390" spans="1:21" ht="15.75" customHeight="1">
      <c r="A8390"/>
      <c r="B8390"/>
      <c r="C8390"/>
      <c r="D8390"/>
      <c r="E8390"/>
      <c r="F8390"/>
      <c r="G8390"/>
      <c r="H8390"/>
      <c r="I8390" s="8"/>
      <c r="J8390" s="425"/>
      <c r="K8390"/>
      <c r="L8390"/>
      <c r="M8390"/>
      <c r="N8390"/>
      <c r="O8390"/>
      <c r="P8390"/>
      <c r="Q8390"/>
      <c r="R8390"/>
      <c r="S8390"/>
      <c r="T8390"/>
      <c r="U8390"/>
    </row>
    <row r="8391" spans="1:21" ht="15.75" customHeight="1">
      <c r="A8391"/>
      <c r="B8391"/>
      <c r="C8391"/>
      <c r="D8391"/>
      <c r="E8391"/>
      <c r="F8391"/>
      <c r="G8391"/>
      <c r="H8391"/>
      <c r="I8391" s="8"/>
      <c r="J8391" s="425"/>
      <c r="K8391"/>
      <c r="L8391"/>
      <c r="M8391"/>
      <c r="N8391"/>
      <c r="O8391"/>
      <c r="P8391"/>
      <c r="Q8391"/>
      <c r="R8391"/>
      <c r="S8391"/>
      <c r="T8391"/>
      <c r="U8391"/>
    </row>
    <row r="8392" spans="1:21" ht="15.75" customHeight="1">
      <c r="A8392"/>
      <c r="B8392"/>
      <c r="C8392"/>
      <c r="D8392"/>
      <c r="E8392"/>
      <c r="F8392"/>
      <c r="G8392"/>
      <c r="H8392"/>
      <c r="I8392" s="8"/>
      <c r="J8392" s="425"/>
      <c r="K8392"/>
      <c r="L8392"/>
      <c r="M8392"/>
      <c r="N8392"/>
      <c r="O8392"/>
      <c r="P8392"/>
      <c r="Q8392"/>
      <c r="R8392"/>
      <c r="S8392"/>
      <c r="T8392"/>
      <c r="U8392"/>
    </row>
    <row r="8393" spans="1:21" ht="15.75" customHeight="1">
      <c r="A8393"/>
      <c r="B8393"/>
      <c r="C8393"/>
      <c r="D8393"/>
      <c r="E8393"/>
      <c r="F8393"/>
      <c r="G8393"/>
      <c r="H8393"/>
      <c r="I8393" s="8"/>
      <c r="J8393" s="425"/>
      <c r="K8393"/>
      <c r="L8393"/>
      <c r="M8393"/>
      <c r="N8393"/>
      <c r="O8393"/>
      <c r="P8393"/>
      <c r="Q8393"/>
      <c r="R8393"/>
      <c r="S8393"/>
      <c r="T8393"/>
      <c r="U8393"/>
    </row>
    <row r="8394" spans="1:21" ht="15.75" customHeight="1">
      <c r="A8394"/>
      <c r="B8394"/>
      <c r="C8394"/>
      <c r="D8394"/>
      <c r="E8394"/>
      <c r="F8394"/>
      <c r="G8394"/>
      <c r="H8394"/>
      <c r="I8394" s="8"/>
      <c r="J8394" s="425"/>
      <c r="K8394"/>
      <c r="L8394"/>
      <c r="M8394"/>
      <c r="N8394"/>
      <c r="O8394"/>
      <c r="P8394"/>
      <c r="Q8394"/>
      <c r="R8394"/>
      <c r="S8394"/>
      <c r="T8394"/>
      <c r="U8394"/>
    </row>
    <row r="8395" spans="1:21" ht="15.75" customHeight="1">
      <c r="A8395"/>
      <c r="B8395"/>
      <c r="C8395"/>
      <c r="D8395"/>
      <c r="E8395"/>
      <c r="F8395"/>
      <c r="G8395"/>
      <c r="H8395"/>
      <c r="I8395" s="8"/>
      <c r="J8395" s="425"/>
      <c r="K8395"/>
      <c r="L8395"/>
      <c r="M8395"/>
      <c r="N8395"/>
      <c r="O8395"/>
      <c r="P8395"/>
      <c r="Q8395"/>
      <c r="R8395"/>
      <c r="S8395"/>
      <c r="T8395"/>
      <c r="U8395"/>
    </row>
    <row r="8396" spans="1:21" ht="15.75" customHeight="1">
      <c r="A8396"/>
      <c r="B8396"/>
      <c r="C8396"/>
      <c r="D8396"/>
      <c r="E8396"/>
      <c r="F8396"/>
      <c r="G8396"/>
      <c r="H8396"/>
      <c r="I8396" s="8"/>
      <c r="J8396" s="425"/>
      <c r="K8396"/>
      <c r="L8396"/>
      <c r="M8396"/>
      <c r="N8396"/>
      <c r="O8396"/>
      <c r="P8396"/>
      <c r="Q8396"/>
      <c r="R8396"/>
      <c r="S8396"/>
      <c r="T8396"/>
      <c r="U8396"/>
    </row>
    <row r="8397" spans="1:21" ht="15.75" customHeight="1">
      <c r="A8397"/>
      <c r="B8397"/>
      <c r="C8397"/>
      <c r="D8397"/>
      <c r="E8397"/>
      <c r="F8397"/>
      <c r="G8397"/>
      <c r="H8397"/>
      <c r="I8397" s="8"/>
      <c r="J8397" s="425"/>
      <c r="K8397"/>
      <c r="L8397"/>
      <c r="M8397"/>
      <c r="N8397"/>
      <c r="O8397"/>
      <c r="P8397"/>
      <c r="Q8397"/>
      <c r="R8397"/>
      <c r="S8397"/>
      <c r="T8397"/>
      <c r="U8397"/>
    </row>
    <row r="8398" spans="1:21" ht="15.75" customHeight="1">
      <c r="A8398"/>
      <c r="B8398"/>
      <c r="C8398"/>
      <c r="D8398"/>
      <c r="E8398"/>
      <c r="F8398"/>
      <c r="G8398"/>
      <c r="H8398"/>
      <c r="I8398" s="8"/>
      <c r="J8398" s="425"/>
      <c r="K8398"/>
      <c r="L8398"/>
      <c r="M8398"/>
      <c r="N8398"/>
      <c r="O8398"/>
      <c r="P8398"/>
      <c r="Q8398"/>
      <c r="R8398"/>
      <c r="S8398"/>
      <c r="T8398"/>
      <c r="U8398"/>
    </row>
    <row r="8399" spans="1:21" ht="15.75" customHeight="1">
      <c r="A8399"/>
      <c r="B8399"/>
      <c r="C8399"/>
      <c r="D8399"/>
      <c r="E8399"/>
      <c r="F8399"/>
      <c r="G8399"/>
      <c r="H8399"/>
      <c r="I8399" s="8"/>
      <c r="J8399" s="425"/>
      <c r="K8399"/>
      <c r="L8399"/>
      <c r="M8399"/>
      <c r="N8399"/>
      <c r="O8399"/>
      <c r="P8399"/>
      <c r="Q8399"/>
      <c r="R8399"/>
      <c r="S8399"/>
      <c r="T8399"/>
      <c r="U8399"/>
    </row>
    <row r="8400" spans="1:21" ht="15.75" customHeight="1">
      <c r="A8400"/>
      <c r="B8400"/>
      <c r="C8400"/>
      <c r="D8400"/>
      <c r="E8400"/>
      <c r="F8400"/>
      <c r="G8400"/>
      <c r="H8400"/>
      <c r="I8400" s="8"/>
      <c r="J8400" s="425"/>
      <c r="K8400"/>
      <c r="L8400"/>
      <c r="M8400"/>
      <c r="N8400"/>
      <c r="O8400"/>
      <c r="P8400"/>
      <c r="Q8400"/>
      <c r="R8400"/>
      <c r="S8400"/>
      <c r="T8400"/>
      <c r="U8400"/>
    </row>
    <row r="8401" spans="1:21" ht="15.75" customHeight="1">
      <c r="A8401"/>
      <c r="B8401"/>
      <c r="C8401"/>
      <c r="D8401"/>
      <c r="E8401"/>
      <c r="F8401"/>
      <c r="G8401"/>
      <c r="H8401"/>
      <c r="I8401" s="8"/>
      <c r="J8401" s="425"/>
      <c r="K8401"/>
      <c r="L8401"/>
      <c r="M8401"/>
      <c r="N8401"/>
      <c r="O8401"/>
      <c r="P8401"/>
      <c r="Q8401"/>
      <c r="R8401"/>
      <c r="S8401"/>
      <c r="T8401"/>
      <c r="U8401"/>
    </row>
    <row r="8402" spans="1:21" ht="15.75" customHeight="1">
      <c r="A8402"/>
      <c r="B8402"/>
      <c r="C8402"/>
      <c r="D8402"/>
      <c r="E8402"/>
      <c r="F8402"/>
      <c r="G8402"/>
      <c r="H8402"/>
      <c r="I8402" s="8"/>
      <c r="J8402" s="425"/>
      <c r="K8402"/>
      <c r="L8402"/>
      <c r="M8402"/>
      <c r="N8402"/>
      <c r="O8402"/>
      <c r="P8402"/>
      <c r="Q8402"/>
      <c r="R8402"/>
      <c r="S8402"/>
      <c r="T8402"/>
      <c r="U8402"/>
    </row>
    <row r="8403" spans="1:21" ht="15.75" customHeight="1">
      <c r="A8403"/>
      <c r="B8403"/>
      <c r="C8403"/>
      <c r="D8403"/>
      <c r="E8403"/>
      <c r="F8403"/>
      <c r="G8403"/>
      <c r="H8403"/>
      <c r="I8403" s="8"/>
      <c r="J8403" s="425"/>
      <c r="K8403"/>
      <c r="L8403"/>
      <c r="M8403"/>
      <c r="N8403"/>
      <c r="O8403"/>
      <c r="P8403"/>
      <c r="Q8403"/>
      <c r="R8403"/>
      <c r="S8403"/>
      <c r="T8403"/>
      <c r="U8403"/>
    </row>
    <row r="8404" spans="1:21" ht="15.75" customHeight="1">
      <c r="A8404"/>
      <c r="B8404"/>
      <c r="C8404"/>
      <c r="D8404"/>
      <c r="E8404"/>
      <c r="F8404"/>
      <c r="G8404"/>
      <c r="H8404"/>
      <c r="I8404" s="8"/>
      <c r="J8404" s="425"/>
      <c r="K8404"/>
      <c r="L8404"/>
      <c r="M8404"/>
      <c r="N8404"/>
      <c r="O8404"/>
      <c r="P8404"/>
      <c r="Q8404"/>
      <c r="R8404"/>
      <c r="S8404"/>
      <c r="T8404"/>
      <c r="U8404"/>
    </row>
    <row r="8405" spans="1:21" ht="15.75" customHeight="1">
      <c r="A8405"/>
      <c r="B8405"/>
      <c r="C8405"/>
      <c r="D8405"/>
      <c r="E8405"/>
      <c r="F8405"/>
      <c r="G8405"/>
      <c r="H8405"/>
      <c r="I8405" s="8"/>
      <c r="J8405" s="425"/>
      <c r="K8405"/>
      <c r="L8405"/>
      <c r="M8405"/>
      <c r="N8405"/>
      <c r="O8405"/>
      <c r="P8405"/>
      <c r="Q8405"/>
      <c r="R8405"/>
      <c r="S8405"/>
      <c r="T8405"/>
      <c r="U8405"/>
    </row>
    <row r="8406" spans="1:21" ht="15.75" customHeight="1">
      <c r="A8406"/>
      <c r="B8406"/>
      <c r="C8406"/>
      <c r="D8406"/>
      <c r="E8406"/>
      <c r="F8406"/>
      <c r="G8406"/>
      <c r="H8406"/>
      <c r="I8406" s="8"/>
      <c r="J8406" s="425"/>
      <c r="K8406"/>
      <c r="L8406"/>
      <c r="M8406"/>
      <c r="N8406"/>
      <c r="O8406"/>
      <c r="P8406"/>
      <c r="Q8406"/>
      <c r="R8406"/>
      <c r="S8406"/>
      <c r="T8406"/>
      <c r="U8406"/>
    </row>
    <row r="8407" spans="1:21" ht="15.75" customHeight="1">
      <c r="A8407"/>
      <c r="B8407"/>
      <c r="C8407"/>
      <c r="D8407"/>
      <c r="E8407"/>
      <c r="F8407"/>
      <c r="G8407"/>
      <c r="H8407"/>
      <c r="I8407" s="8"/>
      <c r="J8407" s="425"/>
      <c r="K8407"/>
      <c r="L8407"/>
      <c r="M8407"/>
      <c r="N8407"/>
      <c r="O8407"/>
      <c r="P8407"/>
      <c r="Q8407"/>
      <c r="R8407"/>
      <c r="S8407"/>
      <c r="T8407"/>
      <c r="U8407"/>
    </row>
    <row r="8408" spans="1:21" ht="15.75" customHeight="1">
      <c r="A8408"/>
      <c r="B8408"/>
      <c r="C8408"/>
      <c r="D8408"/>
      <c r="E8408"/>
      <c r="F8408"/>
      <c r="G8408"/>
      <c r="H8408"/>
      <c r="I8408" s="8"/>
      <c r="J8408" s="425"/>
      <c r="K8408"/>
      <c r="L8408"/>
      <c r="M8408"/>
      <c r="N8408"/>
      <c r="O8408"/>
      <c r="P8408"/>
      <c r="Q8408"/>
      <c r="R8408"/>
      <c r="S8408"/>
      <c r="T8408"/>
      <c r="U8408"/>
    </row>
    <row r="8409" spans="1:21" ht="15.75" customHeight="1">
      <c r="A8409"/>
      <c r="B8409"/>
      <c r="C8409"/>
      <c r="D8409"/>
      <c r="E8409"/>
      <c r="F8409"/>
      <c r="G8409"/>
      <c r="H8409"/>
      <c r="I8409" s="8"/>
      <c r="J8409" s="425"/>
      <c r="K8409"/>
      <c r="L8409"/>
      <c r="M8409"/>
      <c r="N8409"/>
      <c r="O8409"/>
      <c r="P8409"/>
      <c r="Q8409"/>
      <c r="R8409"/>
      <c r="S8409"/>
      <c r="T8409"/>
      <c r="U8409"/>
    </row>
    <row r="8410" spans="1:21" ht="15.75" customHeight="1">
      <c r="A8410"/>
      <c r="B8410"/>
      <c r="C8410"/>
      <c r="D8410"/>
      <c r="E8410"/>
      <c r="F8410"/>
      <c r="G8410"/>
      <c r="H8410"/>
      <c r="I8410" s="8"/>
      <c r="J8410" s="425"/>
      <c r="K8410"/>
      <c r="L8410"/>
      <c r="M8410"/>
      <c r="N8410"/>
      <c r="O8410"/>
      <c r="P8410"/>
      <c r="Q8410"/>
      <c r="R8410"/>
      <c r="S8410"/>
      <c r="T8410"/>
      <c r="U8410"/>
    </row>
    <row r="8411" spans="1:21" ht="15.75" customHeight="1">
      <c r="A8411"/>
      <c r="B8411"/>
      <c r="C8411"/>
      <c r="D8411"/>
      <c r="E8411"/>
      <c r="F8411"/>
      <c r="G8411"/>
      <c r="H8411"/>
      <c r="I8411" s="8"/>
      <c r="J8411" s="425"/>
      <c r="K8411"/>
      <c r="L8411"/>
      <c r="M8411"/>
      <c r="N8411"/>
      <c r="O8411"/>
      <c r="P8411"/>
      <c r="Q8411"/>
      <c r="R8411"/>
      <c r="S8411"/>
      <c r="T8411"/>
      <c r="U8411"/>
    </row>
    <row r="8412" spans="1:21" ht="15.75" customHeight="1">
      <c r="A8412"/>
      <c r="B8412"/>
      <c r="C8412"/>
      <c r="D8412"/>
      <c r="E8412"/>
      <c r="F8412"/>
      <c r="G8412"/>
      <c r="H8412"/>
      <c r="I8412" s="8"/>
      <c r="J8412" s="425"/>
      <c r="K8412"/>
      <c r="L8412"/>
      <c r="M8412"/>
      <c r="N8412"/>
      <c r="O8412"/>
      <c r="P8412"/>
      <c r="Q8412"/>
      <c r="R8412"/>
      <c r="S8412"/>
      <c r="T8412"/>
      <c r="U8412"/>
    </row>
    <row r="8413" spans="1:21" ht="15.75" customHeight="1">
      <c r="A8413"/>
      <c r="B8413"/>
      <c r="C8413"/>
      <c r="D8413"/>
      <c r="E8413"/>
      <c r="F8413"/>
      <c r="G8413"/>
      <c r="H8413"/>
      <c r="I8413" s="8"/>
      <c r="J8413" s="425"/>
      <c r="K8413"/>
      <c r="L8413"/>
      <c r="M8413"/>
      <c r="N8413"/>
      <c r="O8413"/>
      <c r="P8413"/>
      <c r="Q8413"/>
      <c r="R8413"/>
      <c r="S8413"/>
      <c r="T8413"/>
      <c r="U8413"/>
    </row>
    <row r="8414" spans="1:21" ht="15.75" customHeight="1">
      <c r="A8414"/>
      <c r="B8414"/>
      <c r="C8414"/>
      <c r="D8414"/>
      <c r="E8414"/>
      <c r="F8414"/>
      <c r="G8414"/>
      <c r="H8414"/>
      <c r="I8414" s="8"/>
      <c r="J8414" s="425"/>
      <c r="K8414"/>
      <c r="L8414"/>
      <c r="M8414"/>
      <c r="N8414"/>
      <c r="O8414"/>
      <c r="P8414"/>
      <c r="Q8414"/>
      <c r="R8414"/>
      <c r="S8414"/>
      <c r="T8414"/>
      <c r="U8414"/>
    </row>
    <row r="8415" spans="1:21" ht="15.75" customHeight="1">
      <c r="A8415"/>
      <c r="B8415"/>
      <c r="C8415"/>
      <c r="D8415"/>
      <c r="E8415"/>
      <c r="F8415"/>
      <c r="G8415"/>
      <c r="H8415"/>
      <c r="I8415" s="8"/>
      <c r="J8415" s="425"/>
      <c r="K8415"/>
      <c r="L8415"/>
      <c r="M8415"/>
      <c r="N8415"/>
      <c r="O8415"/>
      <c r="P8415"/>
      <c r="Q8415"/>
      <c r="R8415"/>
      <c r="S8415"/>
      <c r="T8415"/>
      <c r="U8415"/>
    </row>
    <row r="8416" spans="1:21" ht="15.75" customHeight="1">
      <c r="A8416"/>
      <c r="B8416"/>
      <c r="C8416"/>
      <c r="D8416"/>
      <c r="E8416"/>
      <c r="F8416"/>
      <c r="G8416"/>
      <c r="H8416"/>
      <c r="I8416" s="8"/>
      <c r="J8416" s="425"/>
      <c r="K8416"/>
      <c r="L8416"/>
      <c r="M8416"/>
      <c r="N8416"/>
      <c r="O8416"/>
      <c r="P8416"/>
      <c r="Q8416"/>
      <c r="R8416"/>
      <c r="S8416"/>
      <c r="T8416"/>
      <c r="U8416"/>
    </row>
    <row r="8417" spans="1:21" ht="15.75" customHeight="1">
      <c r="A8417"/>
      <c r="B8417"/>
      <c r="C8417"/>
      <c r="D8417"/>
      <c r="E8417"/>
      <c r="F8417"/>
      <c r="G8417"/>
      <c r="H8417"/>
      <c r="I8417" s="8"/>
      <c r="J8417" s="425"/>
      <c r="K8417"/>
      <c r="L8417"/>
      <c r="M8417"/>
      <c r="N8417"/>
      <c r="O8417"/>
      <c r="P8417"/>
      <c r="Q8417"/>
      <c r="R8417"/>
      <c r="S8417"/>
      <c r="T8417"/>
      <c r="U8417"/>
    </row>
    <row r="8418" spans="1:21" ht="15.75" customHeight="1">
      <c r="A8418"/>
      <c r="B8418"/>
      <c r="C8418"/>
      <c r="D8418"/>
      <c r="E8418"/>
      <c r="F8418"/>
      <c r="G8418"/>
      <c r="H8418"/>
      <c r="I8418" s="8"/>
      <c r="J8418" s="425"/>
      <c r="K8418"/>
      <c r="L8418"/>
      <c r="M8418"/>
      <c r="N8418"/>
      <c r="O8418"/>
      <c r="P8418"/>
      <c r="Q8418"/>
      <c r="R8418"/>
      <c r="S8418"/>
      <c r="T8418"/>
      <c r="U8418"/>
    </row>
    <row r="8419" spans="1:21" ht="15.75" customHeight="1">
      <c r="A8419"/>
      <c r="B8419"/>
      <c r="C8419"/>
      <c r="D8419"/>
      <c r="E8419"/>
      <c r="F8419"/>
      <c r="G8419"/>
      <c r="H8419"/>
      <c r="I8419" s="8"/>
      <c r="J8419" s="425"/>
      <c r="K8419"/>
      <c r="L8419"/>
      <c r="M8419"/>
      <c r="N8419"/>
      <c r="O8419"/>
      <c r="P8419"/>
      <c r="Q8419"/>
      <c r="R8419"/>
      <c r="S8419"/>
      <c r="T8419"/>
      <c r="U8419"/>
    </row>
    <row r="8420" spans="1:21" ht="15.75" customHeight="1">
      <c r="A8420"/>
      <c r="B8420"/>
      <c r="C8420"/>
      <c r="D8420"/>
      <c r="E8420"/>
      <c r="F8420"/>
      <c r="G8420"/>
      <c r="H8420"/>
      <c r="I8420" s="8"/>
      <c r="J8420" s="425"/>
      <c r="K8420"/>
      <c r="L8420"/>
      <c r="M8420"/>
      <c r="N8420"/>
      <c r="O8420"/>
      <c r="P8420"/>
      <c r="Q8420"/>
      <c r="R8420"/>
      <c r="S8420"/>
      <c r="T8420"/>
      <c r="U8420"/>
    </row>
    <row r="8421" spans="1:21" ht="15.75" customHeight="1">
      <c r="A8421"/>
      <c r="B8421"/>
      <c r="C8421"/>
      <c r="D8421"/>
      <c r="E8421"/>
      <c r="F8421"/>
      <c r="G8421"/>
      <c r="H8421"/>
      <c r="I8421" s="8"/>
      <c r="J8421" s="425"/>
      <c r="K8421"/>
      <c r="L8421"/>
      <c r="M8421"/>
      <c r="N8421"/>
      <c r="O8421"/>
      <c r="P8421"/>
      <c r="Q8421"/>
      <c r="R8421"/>
      <c r="S8421"/>
      <c r="T8421"/>
      <c r="U8421"/>
    </row>
    <row r="8422" spans="1:21" ht="15.75" customHeight="1">
      <c r="A8422"/>
      <c r="B8422"/>
      <c r="C8422"/>
      <c r="D8422"/>
      <c r="E8422"/>
      <c r="F8422"/>
      <c r="G8422"/>
      <c r="H8422"/>
      <c r="I8422" s="8"/>
      <c r="J8422" s="425"/>
      <c r="K8422"/>
      <c r="L8422"/>
      <c r="M8422"/>
      <c r="N8422"/>
      <c r="O8422"/>
      <c r="P8422"/>
      <c r="Q8422"/>
      <c r="R8422"/>
      <c r="S8422"/>
      <c r="T8422"/>
      <c r="U8422"/>
    </row>
    <row r="8423" spans="1:21" ht="15.75" customHeight="1">
      <c r="A8423"/>
      <c r="B8423"/>
      <c r="C8423"/>
      <c r="D8423"/>
      <c r="E8423"/>
      <c r="F8423"/>
      <c r="G8423"/>
      <c r="H8423"/>
      <c r="I8423" s="8"/>
      <c r="J8423" s="425"/>
      <c r="K8423"/>
      <c r="L8423"/>
      <c r="M8423"/>
      <c r="N8423"/>
      <c r="O8423"/>
      <c r="P8423"/>
      <c r="Q8423"/>
      <c r="R8423"/>
      <c r="S8423"/>
      <c r="T8423"/>
      <c r="U8423"/>
    </row>
    <row r="8424" spans="1:21" ht="15.75" customHeight="1">
      <c r="A8424"/>
      <c r="B8424"/>
      <c r="C8424"/>
      <c r="D8424"/>
      <c r="E8424"/>
      <c r="F8424"/>
      <c r="G8424"/>
      <c r="H8424"/>
      <c r="I8424" s="8"/>
      <c r="J8424" s="425"/>
      <c r="K8424"/>
      <c r="L8424"/>
      <c r="M8424"/>
      <c r="N8424"/>
      <c r="O8424"/>
      <c r="P8424"/>
      <c r="Q8424"/>
      <c r="R8424"/>
      <c r="S8424"/>
      <c r="T8424"/>
      <c r="U8424"/>
    </row>
    <row r="8425" spans="1:21" ht="15.75" customHeight="1">
      <c r="A8425"/>
      <c r="B8425"/>
      <c r="C8425"/>
      <c r="D8425"/>
      <c r="E8425"/>
      <c r="F8425"/>
      <c r="G8425"/>
      <c r="H8425"/>
      <c r="I8425" s="8"/>
      <c r="J8425" s="425"/>
      <c r="K8425"/>
      <c r="L8425"/>
      <c r="M8425"/>
      <c r="N8425"/>
      <c r="O8425"/>
      <c r="P8425"/>
      <c r="Q8425"/>
      <c r="R8425"/>
      <c r="S8425"/>
      <c r="T8425"/>
      <c r="U8425"/>
    </row>
    <row r="8426" spans="1:21" ht="15.75" customHeight="1">
      <c r="A8426"/>
      <c r="B8426"/>
      <c r="C8426"/>
      <c r="D8426"/>
      <c r="E8426"/>
      <c r="F8426"/>
      <c r="G8426"/>
      <c r="H8426"/>
      <c r="I8426" s="8"/>
      <c r="J8426" s="425"/>
      <c r="K8426"/>
      <c r="L8426"/>
      <c r="M8426"/>
      <c r="N8426"/>
      <c r="O8426"/>
      <c r="P8426"/>
      <c r="Q8426"/>
      <c r="R8426"/>
      <c r="S8426"/>
      <c r="T8426"/>
      <c r="U8426"/>
    </row>
    <row r="8427" spans="1:21" ht="15.75" customHeight="1">
      <c r="A8427"/>
      <c r="B8427"/>
      <c r="C8427"/>
      <c r="D8427"/>
      <c r="E8427"/>
      <c r="F8427"/>
      <c r="G8427"/>
      <c r="H8427"/>
      <c r="I8427" s="8"/>
      <c r="J8427" s="425"/>
      <c r="K8427"/>
      <c r="L8427"/>
      <c r="M8427"/>
      <c r="N8427"/>
      <c r="O8427"/>
      <c r="P8427"/>
      <c r="Q8427"/>
      <c r="R8427"/>
      <c r="S8427"/>
      <c r="T8427"/>
      <c r="U8427"/>
    </row>
    <row r="8428" spans="1:21" ht="15.75" customHeight="1">
      <c r="A8428"/>
      <c r="B8428"/>
      <c r="C8428"/>
      <c r="D8428"/>
      <c r="E8428"/>
      <c r="F8428"/>
      <c r="G8428"/>
      <c r="H8428"/>
      <c r="I8428" s="8"/>
      <c r="J8428" s="425"/>
      <c r="K8428"/>
      <c r="L8428"/>
      <c r="M8428"/>
      <c r="N8428"/>
      <c r="O8428"/>
      <c r="P8428"/>
      <c r="Q8428"/>
      <c r="R8428"/>
      <c r="S8428"/>
      <c r="T8428"/>
      <c r="U8428"/>
    </row>
    <row r="8429" spans="1:21" ht="15.75" customHeight="1">
      <c r="A8429"/>
      <c r="B8429"/>
      <c r="C8429"/>
      <c r="D8429"/>
      <c r="E8429"/>
      <c r="F8429"/>
      <c r="G8429"/>
      <c r="H8429"/>
      <c r="I8429" s="8"/>
      <c r="J8429" s="425"/>
      <c r="K8429"/>
      <c r="L8429"/>
      <c r="M8429"/>
      <c r="N8429"/>
      <c r="O8429"/>
      <c r="P8429"/>
      <c r="Q8429"/>
      <c r="R8429"/>
      <c r="S8429"/>
      <c r="T8429"/>
      <c r="U8429"/>
    </row>
    <row r="8430" spans="1:21" ht="15.75" customHeight="1">
      <c r="A8430"/>
      <c r="B8430"/>
      <c r="C8430"/>
      <c r="D8430"/>
      <c r="E8430"/>
      <c r="F8430"/>
      <c r="G8430"/>
      <c r="H8430"/>
      <c r="I8430" s="8"/>
      <c r="J8430" s="425"/>
      <c r="K8430"/>
      <c r="L8430"/>
      <c r="M8430"/>
      <c r="N8430"/>
      <c r="O8430"/>
      <c r="P8430"/>
      <c r="Q8430"/>
      <c r="R8430"/>
      <c r="S8430"/>
      <c r="T8430"/>
      <c r="U8430"/>
    </row>
    <row r="8431" spans="1:21" ht="15.75" customHeight="1">
      <c r="A8431"/>
      <c r="B8431"/>
      <c r="C8431"/>
      <c r="D8431"/>
      <c r="E8431"/>
      <c r="F8431"/>
      <c r="G8431"/>
      <c r="H8431"/>
      <c r="I8431" s="8"/>
      <c r="J8431" s="425"/>
      <c r="K8431"/>
      <c r="L8431"/>
      <c r="M8431"/>
      <c r="N8431"/>
      <c r="O8431"/>
      <c r="P8431"/>
      <c r="Q8431"/>
      <c r="R8431"/>
      <c r="S8431"/>
      <c r="T8431"/>
      <c r="U8431"/>
    </row>
    <row r="8432" spans="1:21" ht="15.75" customHeight="1">
      <c r="A8432"/>
      <c r="B8432"/>
      <c r="C8432"/>
      <c r="D8432"/>
      <c r="E8432"/>
      <c r="F8432"/>
      <c r="G8432"/>
      <c r="H8432"/>
      <c r="I8432" s="8"/>
      <c r="J8432" s="425"/>
      <c r="K8432"/>
      <c r="L8432"/>
      <c r="M8432"/>
      <c r="N8432"/>
      <c r="O8432"/>
      <c r="P8432"/>
      <c r="Q8432"/>
      <c r="R8432"/>
      <c r="S8432"/>
      <c r="T8432"/>
      <c r="U8432"/>
    </row>
    <row r="8433" spans="1:21" ht="15.75" customHeight="1">
      <c r="A8433"/>
      <c r="B8433"/>
      <c r="C8433"/>
      <c r="D8433"/>
      <c r="E8433"/>
      <c r="F8433"/>
      <c r="G8433"/>
      <c r="H8433"/>
      <c r="I8433" s="8"/>
      <c r="J8433" s="425"/>
      <c r="K8433"/>
      <c r="L8433"/>
      <c r="M8433"/>
      <c r="N8433"/>
      <c r="O8433"/>
      <c r="P8433"/>
      <c r="Q8433"/>
      <c r="R8433"/>
      <c r="S8433"/>
      <c r="T8433"/>
      <c r="U8433"/>
    </row>
    <row r="8434" spans="1:21" ht="15.75" customHeight="1">
      <c r="A8434"/>
      <c r="B8434"/>
      <c r="C8434"/>
      <c r="D8434"/>
      <c r="E8434"/>
      <c r="F8434"/>
      <c r="G8434"/>
      <c r="H8434"/>
      <c r="I8434" s="8"/>
      <c r="J8434" s="425"/>
      <c r="K8434"/>
      <c r="L8434"/>
      <c r="M8434"/>
      <c r="N8434"/>
      <c r="O8434"/>
      <c r="P8434"/>
      <c r="Q8434"/>
      <c r="R8434"/>
      <c r="S8434"/>
      <c r="T8434"/>
      <c r="U8434"/>
    </row>
    <row r="8435" spans="1:21" ht="15.75" customHeight="1">
      <c r="A8435"/>
      <c r="B8435"/>
      <c r="C8435"/>
      <c r="D8435"/>
      <c r="E8435"/>
      <c r="F8435"/>
      <c r="G8435"/>
      <c r="H8435"/>
      <c r="I8435" s="8"/>
      <c r="J8435" s="425"/>
      <c r="K8435"/>
      <c r="L8435"/>
      <c r="M8435"/>
      <c r="N8435"/>
      <c r="O8435"/>
      <c r="P8435"/>
      <c r="Q8435"/>
      <c r="R8435"/>
      <c r="S8435"/>
      <c r="T8435"/>
      <c r="U8435"/>
    </row>
    <row r="8436" spans="1:21" ht="15.75" customHeight="1">
      <c r="A8436"/>
      <c r="B8436"/>
      <c r="C8436"/>
      <c r="D8436"/>
      <c r="E8436"/>
      <c r="F8436"/>
      <c r="G8436"/>
      <c r="H8436"/>
      <c r="I8436" s="8"/>
      <c r="J8436" s="425"/>
      <c r="K8436"/>
      <c r="L8436"/>
      <c r="M8436"/>
      <c r="N8436"/>
      <c r="O8436"/>
      <c r="P8436"/>
      <c r="Q8436"/>
      <c r="R8436"/>
      <c r="S8436"/>
      <c r="T8436"/>
      <c r="U8436"/>
    </row>
    <row r="8437" spans="1:21" ht="15.75" customHeight="1">
      <c r="A8437"/>
      <c r="B8437"/>
      <c r="C8437"/>
      <c r="D8437"/>
      <c r="E8437"/>
      <c r="F8437"/>
      <c r="G8437"/>
      <c r="H8437"/>
      <c r="I8437" s="8"/>
      <c r="J8437" s="425"/>
      <c r="K8437"/>
      <c r="L8437"/>
      <c r="M8437"/>
      <c r="N8437"/>
      <c r="O8437"/>
      <c r="P8437"/>
      <c r="Q8437"/>
      <c r="R8437"/>
      <c r="S8437"/>
      <c r="T8437"/>
      <c r="U8437"/>
    </row>
    <row r="8438" spans="1:21" ht="15.75" customHeight="1">
      <c r="A8438"/>
      <c r="B8438"/>
      <c r="C8438"/>
      <c r="D8438"/>
      <c r="E8438"/>
      <c r="F8438"/>
      <c r="G8438"/>
      <c r="H8438"/>
      <c r="I8438" s="8"/>
      <c r="J8438" s="425"/>
      <c r="K8438"/>
      <c r="L8438"/>
      <c r="M8438"/>
      <c r="N8438"/>
      <c r="O8438"/>
      <c r="P8438"/>
      <c r="Q8438"/>
      <c r="R8438"/>
      <c r="S8438"/>
      <c r="T8438"/>
      <c r="U8438"/>
    </row>
    <row r="8439" spans="1:21" ht="15.75" customHeight="1">
      <c r="A8439"/>
      <c r="B8439"/>
      <c r="C8439"/>
      <c r="D8439"/>
      <c r="E8439"/>
      <c r="F8439"/>
      <c r="G8439"/>
      <c r="H8439"/>
      <c r="I8439" s="8"/>
      <c r="J8439" s="425"/>
      <c r="K8439"/>
      <c r="L8439"/>
      <c r="M8439"/>
      <c r="N8439"/>
      <c r="O8439"/>
      <c r="P8439"/>
      <c r="Q8439"/>
      <c r="R8439"/>
      <c r="S8439"/>
      <c r="T8439"/>
      <c r="U8439"/>
    </row>
    <row r="8440" spans="1:21" ht="15.75" customHeight="1">
      <c r="A8440"/>
      <c r="B8440"/>
      <c r="C8440"/>
      <c r="D8440"/>
      <c r="E8440"/>
      <c r="F8440"/>
      <c r="G8440"/>
      <c r="H8440"/>
      <c r="I8440" s="8"/>
      <c r="J8440" s="425"/>
      <c r="K8440"/>
      <c r="L8440"/>
      <c r="M8440"/>
      <c r="N8440"/>
      <c r="O8440"/>
      <c r="P8440"/>
      <c r="Q8440"/>
      <c r="R8440"/>
      <c r="S8440"/>
      <c r="T8440"/>
      <c r="U8440"/>
    </row>
    <row r="8441" spans="1:21" ht="15.75" customHeight="1">
      <c r="A8441"/>
      <c r="B8441"/>
      <c r="C8441"/>
      <c r="D8441"/>
      <c r="E8441"/>
      <c r="F8441"/>
      <c r="G8441"/>
      <c r="H8441"/>
      <c r="I8441" s="8"/>
      <c r="J8441" s="425"/>
      <c r="K8441"/>
      <c r="L8441"/>
      <c r="M8441"/>
      <c r="N8441"/>
      <c r="O8441"/>
      <c r="P8441"/>
      <c r="Q8441"/>
      <c r="R8441"/>
      <c r="S8441"/>
      <c r="T8441"/>
      <c r="U8441"/>
    </row>
    <row r="8442" spans="1:21" ht="15.75" customHeight="1">
      <c r="A8442"/>
      <c r="B8442"/>
      <c r="C8442"/>
      <c r="D8442"/>
      <c r="E8442"/>
      <c r="F8442"/>
      <c r="G8442"/>
      <c r="H8442"/>
      <c r="I8442" s="8"/>
      <c r="J8442" s="425"/>
      <c r="K8442"/>
      <c r="L8442"/>
      <c r="M8442"/>
      <c r="N8442"/>
      <c r="O8442"/>
      <c r="P8442"/>
      <c r="Q8442"/>
      <c r="R8442"/>
      <c r="S8442"/>
      <c r="T8442"/>
      <c r="U8442"/>
    </row>
    <row r="8443" spans="1:21" ht="15.75" customHeight="1">
      <c r="A8443"/>
      <c r="B8443"/>
      <c r="C8443"/>
      <c r="D8443"/>
      <c r="E8443"/>
      <c r="F8443"/>
      <c r="G8443"/>
      <c r="H8443"/>
      <c r="I8443" s="8"/>
      <c r="J8443" s="425"/>
      <c r="K8443"/>
      <c r="L8443"/>
      <c r="M8443"/>
      <c r="N8443"/>
      <c r="O8443"/>
      <c r="P8443"/>
      <c r="Q8443"/>
      <c r="R8443"/>
      <c r="S8443"/>
      <c r="T8443"/>
      <c r="U8443"/>
    </row>
    <row r="8444" spans="1:21" ht="15.75" customHeight="1">
      <c r="A8444"/>
      <c r="B8444"/>
      <c r="C8444"/>
      <c r="D8444"/>
      <c r="E8444"/>
      <c r="F8444"/>
      <c r="G8444"/>
      <c r="H8444"/>
      <c r="I8444" s="8"/>
      <c r="J8444" s="425"/>
      <c r="K8444"/>
      <c r="L8444"/>
      <c r="M8444"/>
      <c r="N8444"/>
      <c r="O8444"/>
      <c r="P8444"/>
      <c r="Q8444"/>
      <c r="R8444"/>
      <c r="S8444"/>
      <c r="T8444"/>
      <c r="U8444"/>
    </row>
    <row r="8445" spans="1:21" ht="15.75" customHeight="1">
      <c r="A8445"/>
      <c r="B8445"/>
      <c r="C8445"/>
      <c r="D8445"/>
      <c r="E8445"/>
      <c r="F8445"/>
      <c r="G8445"/>
      <c r="H8445"/>
      <c r="I8445" s="8"/>
      <c r="J8445" s="425"/>
      <c r="K8445"/>
      <c r="L8445"/>
      <c r="M8445"/>
      <c r="N8445"/>
      <c r="O8445"/>
      <c r="P8445"/>
      <c r="Q8445"/>
      <c r="R8445"/>
      <c r="S8445"/>
      <c r="T8445"/>
      <c r="U8445"/>
    </row>
    <row r="8446" spans="1:21" ht="15.75" customHeight="1">
      <c r="A8446"/>
      <c r="B8446"/>
      <c r="C8446"/>
      <c r="D8446"/>
      <c r="E8446"/>
      <c r="F8446"/>
      <c r="G8446"/>
      <c r="H8446"/>
      <c r="I8446" s="8"/>
      <c r="J8446" s="425"/>
      <c r="K8446"/>
      <c r="L8446"/>
      <c r="M8446"/>
      <c r="N8446"/>
      <c r="O8446"/>
      <c r="P8446"/>
      <c r="Q8446"/>
      <c r="R8446"/>
      <c r="S8446"/>
      <c r="T8446"/>
      <c r="U8446"/>
    </row>
    <row r="8447" spans="1:21" ht="15.75" customHeight="1">
      <c r="A8447"/>
      <c r="B8447"/>
      <c r="C8447"/>
      <c r="D8447"/>
      <c r="E8447"/>
      <c r="F8447"/>
      <c r="G8447"/>
      <c r="H8447"/>
      <c r="I8447" s="8"/>
      <c r="J8447" s="425"/>
      <c r="K8447"/>
      <c r="L8447"/>
      <c r="M8447"/>
      <c r="N8447"/>
      <c r="O8447"/>
      <c r="P8447"/>
      <c r="Q8447"/>
      <c r="R8447"/>
      <c r="S8447"/>
      <c r="T8447"/>
      <c r="U8447"/>
    </row>
    <row r="8448" spans="1:21" ht="15.75" customHeight="1">
      <c r="A8448"/>
      <c r="B8448"/>
      <c r="C8448"/>
      <c r="D8448"/>
      <c r="E8448"/>
      <c r="F8448"/>
      <c r="G8448"/>
      <c r="H8448"/>
      <c r="I8448" s="8"/>
      <c r="J8448" s="425"/>
      <c r="K8448"/>
      <c r="L8448"/>
      <c r="M8448"/>
      <c r="N8448"/>
      <c r="O8448"/>
      <c r="P8448"/>
      <c r="Q8448"/>
      <c r="R8448"/>
      <c r="S8448"/>
      <c r="T8448"/>
      <c r="U8448"/>
    </row>
    <row r="8449" spans="1:21" ht="15.75" customHeight="1">
      <c r="A8449"/>
      <c r="B8449"/>
      <c r="C8449"/>
      <c r="D8449"/>
      <c r="E8449"/>
      <c r="F8449"/>
      <c r="G8449"/>
      <c r="H8449"/>
      <c r="I8449" s="8"/>
      <c r="J8449" s="425"/>
      <c r="K8449"/>
      <c r="L8449"/>
      <c r="M8449"/>
      <c r="N8449"/>
      <c r="O8449"/>
      <c r="P8449"/>
      <c r="Q8449"/>
      <c r="R8449"/>
      <c r="S8449"/>
      <c r="T8449"/>
      <c r="U8449"/>
    </row>
    <row r="8450" spans="1:21" ht="15.75" customHeight="1">
      <c r="A8450"/>
      <c r="B8450"/>
      <c r="C8450"/>
      <c r="D8450"/>
      <c r="E8450"/>
      <c r="F8450"/>
      <c r="G8450"/>
      <c r="H8450"/>
      <c r="I8450" s="8"/>
      <c r="J8450" s="425"/>
      <c r="K8450"/>
      <c r="L8450"/>
      <c r="M8450"/>
      <c r="N8450"/>
      <c r="O8450"/>
      <c r="P8450"/>
      <c r="Q8450"/>
      <c r="R8450"/>
      <c r="S8450"/>
      <c r="T8450"/>
      <c r="U8450"/>
    </row>
    <row r="8451" spans="1:21" ht="15.75" customHeight="1">
      <c r="A8451"/>
      <c r="B8451"/>
      <c r="C8451"/>
      <c r="D8451"/>
      <c r="E8451"/>
      <c r="F8451"/>
      <c r="G8451"/>
      <c r="H8451"/>
      <c r="I8451" s="8"/>
      <c r="J8451" s="425"/>
      <c r="K8451"/>
      <c r="L8451"/>
      <c r="M8451"/>
      <c r="N8451"/>
      <c r="O8451"/>
      <c r="P8451"/>
      <c r="Q8451"/>
      <c r="R8451"/>
      <c r="S8451"/>
      <c r="T8451"/>
      <c r="U8451"/>
    </row>
    <row r="8452" spans="1:21" ht="15.75" customHeight="1">
      <c r="A8452"/>
      <c r="B8452"/>
      <c r="C8452"/>
      <c r="D8452"/>
      <c r="E8452"/>
      <c r="F8452"/>
      <c r="G8452"/>
      <c r="H8452"/>
      <c r="I8452" s="8"/>
      <c r="J8452" s="425"/>
      <c r="K8452"/>
      <c r="L8452"/>
      <c r="M8452"/>
      <c r="N8452"/>
      <c r="O8452"/>
      <c r="P8452"/>
      <c r="Q8452"/>
      <c r="R8452"/>
      <c r="S8452"/>
      <c r="T8452"/>
      <c r="U8452"/>
    </row>
    <row r="8453" spans="1:21" ht="15.75" customHeight="1">
      <c r="A8453"/>
      <c r="B8453"/>
      <c r="C8453"/>
      <c r="D8453"/>
      <c r="E8453"/>
      <c r="F8453"/>
      <c r="G8453"/>
      <c r="H8453"/>
      <c r="I8453" s="8"/>
      <c r="J8453" s="425"/>
      <c r="K8453"/>
      <c r="L8453"/>
      <c r="M8453"/>
      <c r="N8453"/>
      <c r="O8453"/>
      <c r="P8453"/>
      <c r="Q8453"/>
      <c r="R8453"/>
      <c r="S8453"/>
      <c r="T8453"/>
      <c r="U8453"/>
    </row>
    <row r="8454" spans="1:21" ht="15.75" customHeight="1">
      <c r="A8454"/>
      <c r="B8454"/>
      <c r="C8454"/>
      <c r="D8454"/>
      <c r="E8454"/>
      <c r="F8454"/>
      <c r="G8454"/>
      <c r="H8454"/>
      <c r="I8454" s="8"/>
      <c r="J8454" s="425"/>
      <c r="K8454"/>
      <c r="L8454"/>
      <c r="M8454"/>
      <c r="N8454"/>
      <c r="O8454"/>
      <c r="P8454"/>
      <c r="Q8454"/>
      <c r="R8454"/>
      <c r="S8454"/>
      <c r="T8454"/>
      <c r="U8454"/>
    </row>
    <row r="8455" spans="1:21" ht="15.75" customHeight="1">
      <c r="A8455"/>
      <c r="B8455"/>
      <c r="C8455"/>
      <c r="D8455"/>
      <c r="E8455"/>
      <c r="F8455"/>
      <c r="G8455"/>
      <c r="H8455"/>
      <c r="I8455" s="8"/>
      <c r="J8455" s="425"/>
      <c r="K8455"/>
      <c r="L8455"/>
      <c r="M8455"/>
      <c r="N8455"/>
      <c r="O8455"/>
      <c r="P8455"/>
      <c r="Q8455"/>
      <c r="R8455"/>
      <c r="S8455"/>
      <c r="T8455"/>
      <c r="U8455"/>
    </row>
    <row r="8456" spans="1:21" ht="15.75" customHeight="1">
      <c r="A8456"/>
      <c r="B8456"/>
      <c r="C8456"/>
      <c r="D8456"/>
      <c r="E8456"/>
      <c r="F8456"/>
      <c r="G8456"/>
      <c r="H8456"/>
      <c r="I8456" s="8"/>
      <c r="J8456" s="425"/>
      <c r="K8456"/>
      <c r="L8456"/>
      <c r="M8456"/>
      <c r="N8456"/>
      <c r="O8456"/>
      <c r="P8456"/>
      <c r="Q8456"/>
      <c r="R8456"/>
      <c r="S8456"/>
      <c r="T8456"/>
      <c r="U8456"/>
    </row>
    <row r="8457" spans="1:21" ht="15.75" customHeight="1">
      <c r="A8457"/>
      <c r="B8457"/>
      <c r="C8457"/>
      <c r="D8457"/>
      <c r="E8457"/>
      <c r="F8457"/>
      <c r="G8457"/>
      <c r="H8457"/>
      <c r="I8457" s="8"/>
      <c r="J8457" s="425"/>
      <c r="K8457"/>
      <c r="L8457"/>
      <c r="M8457"/>
      <c r="N8457"/>
      <c r="O8457"/>
      <c r="P8457"/>
      <c r="Q8457"/>
      <c r="R8457"/>
      <c r="S8457"/>
      <c r="T8457"/>
      <c r="U8457"/>
    </row>
    <row r="8458" spans="1:21" ht="15.75" customHeight="1">
      <c r="A8458"/>
      <c r="B8458"/>
      <c r="C8458"/>
      <c r="D8458"/>
      <c r="E8458"/>
      <c r="F8458"/>
      <c r="G8458"/>
      <c r="H8458"/>
      <c r="I8458" s="8"/>
      <c r="J8458" s="425"/>
      <c r="K8458"/>
      <c r="L8458"/>
      <c r="M8458"/>
      <c r="N8458"/>
      <c r="O8458"/>
      <c r="P8458"/>
      <c r="Q8458"/>
      <c r="R8458"/>
      <c r="S8458"/>
      <c r="T8458"/>
      <c r="U8458"/>
    </row>
    <row r="8459" spans="1:21" ht="15.75" customHeight="1">
      <c r="A8459"/>
      <c r="B8459"/>
      <c r="C8459"/>
      <c r="D8459"/>
      <c r="E8459"/>
      <c r="F8459"/>
      <c r="G8459"/>
      <c r="H8459"/>
      <c r="I8459" s="8"/>
      <c r="J8459" s="425"/>
      <c r="K8459"/>
      <c r="L8459"/>
      <c r="M8459"/>
      <c r="N8459"/>
      <c r="O8459"/>
      <c r="P8459"/>
      <c r="Q8459"/>
      <c r="R8459"/>
      <c r="S8459"/>
      <c r="T8459"/>
      <c r="U8459"/>
    </row>
    <row r="8460" spans="1:21" ht="15.75" customHeight="1">
      <c r="A8460"/>
      <c r="B8460"/>
      <c r="C8460"/>
      <c r="D8460"/>
      <c r="E8460"/>
      <c r="F8460"/>
      <c r="G8460"/>
      <c r="H8460"/>
      <c r="I8460" s="8"/>
      <c r="J8460" s="425"/>
      <c r="K8460"/>
      <c r="L8460"/>
      <c r="M8460"/>
      <c r="N8460"/>
      <c r="O8460"/>
      <c r="P8460"/>
      <c r="Q8460"/>
      <c r="R8460"/>
      <c r="S8460"/>
      <c r="T8460"/>
      <c r="U8460"/>
    </row>
    <row r="8461" spans="1:21" ht="15.75" customHeight="1">
      <c r="A8461"/>
      <c r="B8461"/>
      <c r="C8461"/>
      <c r="D8461"/>
      <c r="E8461"/>
      <c r="F8461"/>
      <c r="G8461"/>
      <c r="H8461"/>
      <c r="I8461" s="8"/>
      <c r="J8461" s="425"/>
      <c r="K8461"/>
      <c r="L8461"/>
      <c r="M8461"/>
      <c r="N8461"/>
      <c r="O8461"/>
      <c r="P8461"/>
      <c r="Q8461"/>
      <c r="R8461"/>
      <c r="S8461"/>
      <c r="T8461"/>
      <c r="U8461"/>
    </row>
    <row r="8462" spans="1:21" ht="15.75" customHeight="1">
      <c r="A8462"/>
      <c r="B8462"/>
      <c r="C8462"/>
      <c r="D8462"/>
      <c r="E8462"/>
      <c r="F8462"/>
      <c r="G8462"/>
      <c r="H8462"/>
      <c r="I8462" s="8"/>
      <c r="J8462" s="425"/>
      <c r="K8462"/>
      <c r="L8462"/>
      <c r="M8462"/>
      <c r="N8462"/>
      <c r="O8462"/>
      <c r="P8462"/>
      <c r="Q8462"/>
      <c r="R8462"/>
      <c r="S8462"/>
      <c r="T8462"/>
      <c r="U8462"/>
    </row>
    <row r="8463" spans="1:21" ht="15.75" customHeight="1">
      <c r="A8463"/>
      <c r="B8463"/>
      <c r="C8463"/>
      <c r="D8463"/>
      <c r="E8463"/>
      <c r="F8463"/>
      <c r="G8463"/>
      <c r="H8463"/>
      <c r="I8463" s="8"/>
      <c r="J8463" s="425"/>
      <c r="K8463"/>
      <c r="L8463"/>
      <c r="M8463"/>
      <c r="N8463"/>
      <c r="O8463"/>
      <c r="P8463"/>
      <c r="Q8463"/>
      <c r="R8463"/>
      <c r="S8463"/>
      <c r="T8463"/>
      <c r="U8463"/>
    </row>
    <row r="8464" spans="1:21" ht="15.75" customHeight="1">
      <c r="A8464"/>
      <c r="B8464"/>
      <c r="C8464"/>
      <c r="D8464"/>
      <c r="E8464"/>
      <c r="F8464"/>
      <c r="G8464"/>
      <c r="H8464"/>
      <c r="I8464" s="8"/>
      <c r="J8464" s="425"/>
      <c r="K8464"/>
      <c r="L8464"/>
      <c r="M8464"/>
      <c r="N8464"/>
      <c r="O8464"/>
      <c r="P8464"/>
      <c r="Q8464"/>
      <c r="R8464"/>
      <c r="S8464"/>
      <c r="T8464"/>
      <c r="U8464"/>
    </row>
    <row r="8465" spans="1:21" ht="15.75" customHeight="1">
      <c r="A8465"/>
      <c r="B8465"/>
      <c r="C8465"/>
      <c r="D8465"/>
      <c r="E8465"/>
      <c r="F8465"/>
      <c r="G8465"/>
      <c r="H8465"/>
      <c r="I8465" s="8"/>
      <c r="J8465" s="425"/>
      <c r="K8465"/>
      <c r="L8465"/>
      <c r="M8465"/>
      <c r="N8465"/>
      <c r="O8465"/>
      <c r="P8465"/>
      <c r="Q8465"/>
      <c r="R8465"/>
      <c r="S8465"/>
      <c r="T8465"/>
      <c r="U8465"/>
    </row>
    <row r="8466" spans="1:21" ht="15.75" customHeight="1">
      <c r="A8466"/>
      <c r="B8466"/>
      <c r="C8466"/>
      <c r="D8466"/>
      <c r="E8466"/>
      <c r="F8466"/>
      <c r="G8466"/>
      <c r="H8466"/>
      <c r="I8466" s="8"/>
      <c r="J8466" s="425"/>
      <c r="K8466"/>
      <c r="L8466"/>
      <c r="M8466"/>
      <c r="N8466"/>
      <c r="O8466"/>
      <c r="P8466"/>
      <c r="Q8466"/>
      <c r="R8466"/>
      <c r="S8466"/>
      <c r="T8466"/>
      <c r="U8466"/>
    </row>
    <row r="8467" spans="1:21" ht="15.75" customHeight="1">
      <c r="A8467"/>
      <c r="B8467"/>
      <c r="C8467"/>
      <c r="D8467"/>
      <c r="E8467"/>
      <c r="F8467"/>
      <c r="G8467"/>
      <c r="H8467"/>
      <c r="I8467" s="8"/>
      <c r="J8467" s="425"/>
      <c r="K8467"/>
      <c r="L8467"/>
      <c r="M8467"/>
      <c r="N8467"/>
      <c r="O8467"/>
      <c r="P8467"/>
      <c r="Q8467"/>
      <c r="R8467"/>
      <c r="S8467"/>
      <c r="T8467"/>
      <c r="U8467"/>
    </row>
    <row r="8468" spans="1:21" ht="15.75" customHeight="1">
      <c r="A8468"/>
      <c r="B8468"/>
      <c r="C8468"/>
      <c r="D8468"/>
      <c r="E8468"/>
      <c r="F8468"/>
      <c r="G8468"/>
      <c r="H8468"/>
      <c r="I8468" s="8"/>
      <c r="J8468" s="425"/>
      <c r="K8468"/>
      <c r="L8468"/>
      <c r="M8468"/>
      <c r="N8468"/>
      <c r="O8468"/>
      <c r="P8468"/>
      <c r="Q8468"/>
      <c r="R8468"/>
      <c r="S8468"/>
      <c r="T8468"/>
      <c r="U8468"/>
    </row>
    <row r="8469" spans="1:21" ht="15.75" customHeight="1">
      <c r="A8469"/>
      <c r="B8469"/>
      <c r="C8469"/>
      <c r="D8469"/>
      <c r="E8469"/>
      <c r="F8469"/>
      <c r="G8469"/>
      <c r="H8469"/>
      <c r="I8469" s="8"/>
      <c r="J8469" s="425"/>
      <c r="K8469"/>
      <c r="L8469"/>
      <c r="M8469"/>
      <c r="N8469"/>
      <c r="O8469"/>
      <c r="P8469"/>
      <c r="Q8469"/>
      <c r="R8469"/>
      <c r="S8469"/>
      <c r="T8469"/>
      <c r="U8469"/>
    </row>
    <row r="8470" spans="1:21" ht="15.75" customHeight="1">
      <c r="A8470"/>
      <c r="B8470"/>
      <c r="C8470"/>
      <c r="D8470"/>
      <c r="E8470"/>
      <c r="F8470"/>
      <c r="G8470"/>
      <c r="H8470"/>
      <c r="I8470" s="8"/>
      <c r="J8470" s="425"/>
      <c r="K8470"/>
      <c r="L8470"/>
      <c r="M8470"/>
      <c r="N8470"/>
      <c r="O8470"/>
      <c r="P8470"/>
      <c r="Q8470"/>
      <c r="R8470"/>
      <c r="S8470"/>
      <c r="T8470"/>
      <c r="U8470"/>
    </row>
    <row r="8471" spans="1:21" ht="15.75" customHeight="1">
      <c r="A8471"/>
      <c r="B8471"/>
      <c r="C8471"/>
      <c r="D8471"/>
      <c r="E8471"/>
      <c r="F8471"/>
      <c r="G8471"/>
      <c r="H8471"/>
      <c r="I8471" s="8"/>
      <c r="J8471" s="425"/>
      <c r="K8471"/>
      <c r="L8471"/>
      <c r="M8471"/>
      <c r="N8471"/>
      <c r="O8471"/>
      <c r="P8471"/>
      <c r="Q8471"/>
      <c r="R8471"/>
      <c r="S8471"/>
      <c r="T8471"/>
      <c r="U8471"/>
    </row>
    <row r="8472" spans="1:21" ht="15.75" customHeight="1">
      <c r="A8472"/>
      <c r="B8472"/>
      <c r="C8472"/>
      <c r="D8472"/>
      <c r="E8472"/>
      <c r="F8472"/>
      <c r="G8472"/>
      <c r="H8472"/>
      <c r="I8472" s="8"/>
      <c r="J8472" s="425"/>
      <c r="K8472"/>
      <c r="L8472"/>
      <c r="M8472"/>
      <c r="N8472"/>
      <c r="O8472"/>
      <c r="P8472"/>
      <c r="Q8472"/>
      <c r="R8472"/>
      <c r="S8472"/>
      <c r="T8472"/>
      <c r="U8472"/>
    </row>
    <row r="8473" spans="1:21" ht="15.75" customHeight="1">
      <c r="A8473"/>
      <c r="B8473"/>
      <c r="C8473"/>
      <c r="D8473"/>
      <c r="E8473"/>
      <c r="F8473"/>
      <c r="G8473"/>
      <c r="H8473"/>
      <c r="I8473" s="8"/>
      <c r="J8473" s="425"/>
      <c r="K8473"/>
      <c r="L8473"/>
      <c r="M8473"/>
      <c r="N8473"/>
      <c r="O8473"/>
      <c r="P8473"/>
      <c r="Q8473"/>
      <c r="R8473"/>
      <c r="S8473"/>
      <c r="T8473"/>
      <c r="U8473"/>
    </row>
    <row r="8474" spans="1:21" ht="15.75" customHeight="1">
      <c r="A8474"/>
      <c r="B8474"/>
      <c r="C8474"/>
      <c r="D8474"/>
      <c r="E8474"/>
      <c r="F8474"/>
      <c r="G8474"/>
      <c r="H8474"/>
      <c r="I8474" s="8"/>
      <c r="J8474" s="425"/>
      <c r="K8474"/>
      <c r="L8474"/>
      <c r="M8474"/>
      <c r="N8474"/>
      <c r="O8474"/>
      <c r="P8474"/>
      <c r="Q8474"/>
      <c r="R8474"/>
      <c r="S8474"/>
      <c r="T8474"/>
      <c r="U8474"/>
    </row>
    <row r="8475" spans="1:21" ht="15.75" customHeight="1">
      <c r="A8475"/>
      <c r="B8475"/>
      <c r="C8475"/>
      <c r="D8475"/>
      <c r="E8475"/>
      <c r="F8475"/>
      <c r="G8475"/>
      <c r="H8475"/>
      <c r="I8475" s="8"/>
      <c r="J8475" s="425"/>
      <c r="K8475"/>
      <c r="L8475"/>
      <c r="M8475"/>
      <c r="N8475"/>
      <c r="O8475"/>
      <c r="P8475"/>
      <c r="Q8475"/>
      <c r="R8475"/>
      <c r="S8475"/>
      <c r="T8475"/>
      <c r="U8475"/>
    </row>
    <row r="8476" spans="1:21" ht="15.75" customHeight="1">
      <c r="A8476"/>
      <c r="B8476"/>
      <c r="C8476"/>
      <c r="D8476"/>
      <c r="E8476"/>
      <c r="F8476"/>
      <c r="G8476"/>
      <c r="H8476"/>
      <c r="I8476" s="8"/>
      <c r="J8476" s="425"/>
      <c r="K8476"/>
      <c r="L8476"/>
      <c r="M8476"/>
      <c r="N8476"/>
      <c r="O8476"/>
      <c r="P8476"/>
      <c r="Q8476"/>
      <c r="R8476"/>
      <c r="S8476"/>
      <c r="T8476"/>
      <c r="U8476"/>
    </row>
    <row r="8477" spans="1:21" ht="15.75" customHeight="1">
      <c r="A8477"/>
      <c r="B8477"/>
      <c r="C8477"/>
      <c r="D8477"/>
      <c r="E8477"/>
      <c r="F8477"/>
      <c r="G8477"/>
      <c r="H8477"/>
      <c r="I8477" s="8"/>
      <c r="J8477" s="425"/>
      <c r="K8477"/>
      <c r="L8477"/>
      <c r="M8477"/>
      <c r="N8477"/>
      <c r="O8477"/>
      <c r="P8477"/>
      <c r="Q8477"/>
      <c r="R8477"/>
      <c r="S8477"/>
      <c r="T8477"/>
      <c r="U8477"/>
    </row>
    <row r="8478" spans="1:21" ht="15.75" customHeight="1">
      <c r="A8478"/>
      <c r="B8478"/>
      <c r="C8478"/>
      <c r="D8478"/>
      <c r="E8478"/>
      <c r="F8478"/>
      <c r="G8478"/>
      <c r="H8478"/>
      <c r="I8478" s="8"/>
      <c r="J8478" s="425"/>
      <c r="K8478"/>
      <c r="L8478"/>
      <c r="M8478"/>
      <c r="N8478"/>
      <c r="O8478"/>
      <c r="P8478"/>
      <c r="Q8478"/>
      <c r="R8478"/>
      <c r="S8478"/>
      <c r="T8478"/>
      <c r="U8478"/>
    </row>
    <row r="8479" spans="1:21" ht="15.75" customHeight="1">
      <c r="A8479"/>
      <c r="B8479"/>
      <c r="C8479"/>
      <c r="D8479"/>
      <c r="E8479"/>
      <c r="F8479"/>
      <c r="G8479"/>
      <c r="H8479"/>
      <c r="I8479" s="8"/>
      <c r="J8479" s="425"/>
      <c r="K8479"/>
      <c r="L8479"/>
      <c r="M8479"/>
      <c r="N8479"/>
      <c r="O8479"/>
      <c r="P8479"/>
      <c r="Q8479"/>
      <c r="R8479"/>
      <c r="S8479"/>
      <c r="T8479"/>
      <c r="U8479"/>
    </row>
    <row r="8480" spans="1:21" ht="15.75" customHeight="1">
      <c r="A8480"/>
      <c r="B8480"/>
      <c r="C8480"/>
      <c r="D8480"/>
      <c r="E8480"/>
      <c r="F8480"/>
      <c r="G8480"/>
      <c r="H8480"/>
      <c r="I8480" s="8"/>
      <c r="J8480" s="425"/>
      <c r="K8480"/>
      <c r="L8480"/>
      <c r="M8480"/>
      <c r="N8480"/>
      <c r="O8480"/>
      <c r="P8480"/>
      <c r="Q8480"/>
      <c r="R8480"/>
      <c r="S8480"/>
      <c r="T8480"/>
      <c r="U8480"/>
    </row>
    <row r="8481" spans="1:21" ht="15.75" customHeight="1">
      <c r="A8481"/>
      <c r="B8481"/>
      <c r="C8481"/>
      <c r="D8481"/>
      <c r="E8481"/>
      <c r="F8481"/>
      <c r="G8481"/>
      <c r="H8481"/>
      <c r="I8481" s="8"/>
      <c r="J8481" s="425"/>
      <c r="K8481"/>
      <c r="L8481"/>
      <c r="M8481"/>
      <c r="N8481"/>
      <c r="O8481"/>
      <c r="P8481"/>
      <c r="Q8481"/>
      <c r="R8481"/>
      <c r="S8481"/>
      <c r="T8481"/>
      <c r="U8481"/>
    </row>
    <row r="8482" spans="1:21" ht="15.75" customHeight="1">
      <c r="A8482"/>
      <c r="B8482"/>
      <c r="C8482"/>
      <c r="D8482"/>
      <c r="E8482"/>
      <c r="F8482"/>
      <c r="G8482"/>
      <c r="H8482"/>
      <c r="I8482" s="8"/>
      <c r="J8482" s="425"/>
      <c r="K8482"/>
      <c r="L8482"/>
      <c r="M8482"/>
      <c r="N8482"/>
      <c r="O8482"/>
      <c r="P8482"/>
      <c r="Q8482"/>
      <c r="R8482"/>
      <c r="S8482"/>
      <c r="T8482"/>
      <c r="U8482"/>
    </row>
    <row r="8483" spans="1:21" ht="15.75" customHeight="1">
      <c r="A8483"/>
      <c r="B8483"/>
      <c r="C8483"/>
      <c r="D8483"/>
      <c r="E8483"/>
      <c r="F8483"/>
      <c r="G8483"/>
      <c r="H8483"/>
      <c r="I8483" s="8"/>
      <c r="J8483" s="425"/>
      <c r="K8483"/>
      <c r="L8483"/>
      <c r="M8483"/>
      <c r="N8483"/>
      <c r="O8483"/>
      <c r="P8483"/>
      <c r="Q8483"/>
      <c r="R8483"/>
      <c r="S8483"/>
      <c r="T8483"/>
      <c r="U8483"/>
    </row>
    <row r="8484" spans="1:21" ht="15.75" customHeight="1">
      <c r="A8484"/>
      <c r="B8484"/>
      <c r="C8484"/>
      <c r="D8484"/>
      <c r="E8484"/>
      <c r="F8484"/>
      <c r="G8484"/>
      <c r="H8484"/>
      <c r="I8484" s="8"/>
      <c r="J8484" s="425"/>
      <c r="K8484"/>
      <c r="L8484"/>
      <c r="M8484"/>
      <c r="N8484"/>
      <c r="O8484"/>
      <c r="P8484"/>
      <c r="Q8484"/>
      <c r="R8484"/>
      <c r="S8484"/>
      <c r="T8484"/>
      <c r="U8484"/>
    </row>
    <row r="8485" spans="1:21" ht="15.75" customHeight="1">
      <c r="A8485"/>
      <c r="B8485"/>
      <c r="C8485"/>
      <c r="D8485"/>
      <c r="E8485"/>
      <c r="F8485"/>
      <c r="G8485"/>
      <c r="H8485"/>
      <c r="I8485" s="8"/>
      <c r="J8485" s="425"/>
      <c r="K8485"/>
      <c r="L8485"/>
      <c r="M8485"/>
      <c r="N8485"/>
      <c r="O8485"/>
      <c r="P8485"/>
      <c r="Q8485"/>
      <c r="R8485"/>
      <c r="S8485"/>
      <c r="T8485"/>
      <c r="U8485"/>
    </row>
    <row r="8486" spans="1:21" ht="15.75" customHeight="1">
      <c r="A8486"/>
      <c r="B8486"/>
      <c r="C8486"/>
      <c r="D8486"/>
      <c r="E8486"/>
      <c r="F8486"/>
      <c r="G8486"/>
      <c r="H8486"/>
      <c r="I8486" s="8"/>
      <c r="J8486" s="425"/>
      <c r="K8486"/>
      <c r="L8486"/>
      <c r="M8486"/>
      <c r="N8486"/>
      <c r="O8486"/>
      <c r="P8486"/>
      <c r="Q8486"/>
      <c r="R8486"/>
      <c r="S8486"/>
      <c r="T8486"/>
      <c r="U8486"/>
    </row>
    <row r="8487" spans="1:21" ht="15.75" customHeight="1">
      <c r="A8487"/>
      <c r="B8487"/>
      <c r="C8487"/>
      <c r="D8487"/>
      <c r="E8487"/>
      <c r="F8487"/>
      <c r="G8487"/>
      <c r="H8487"/>
      <c r="I8487" s="8"/>
      <c r="J8487" s="425"/>
      <c r="K8487"/>
      <c r="L8487"/>
      <c r="M8487"/>
      <c r="N8487"/>
      <c r="O8487"/>
      <c r="P8487"/>
      <c r="Q8487"/>
      <c r="R8487"/>
      <c r="S8487"/>
      <c r="T8487"/>
      <c r="U8487"/>
    </row>
    <row r="8488" spans="1:21" ht="15.75" customHeight="1">
      <c r="A8488"/>
      <c r="B8488"/>
      <c r="C8488"/>
      <c r="D8488"/>
      <c r="E8488"/>
      <c r="F8488"/>
      <c r="G8488"/>
      <c r="H8488"/>
      <c r="I8488" s="8"/>
      <c r="J8488" s="425"/>
      <c r="K8488"/>
      <c r="L8488"/>
      <c r="M8488"/>
      <c r="N8488"/>
      <c r="O8488"/>
      <c r="P8488"/>
      <c r="Q8488"/>
      <c r="R8488"/>
      <c r="S8488"/>
      <c r="T8488"/>
      <c r="U8488"/>
    </row>
    <row r="8489" spans="1:21" ht="15.75" customHeight="1">
      <c r="A8489"/>
      <c r="B8489"/>
      <c r="C8489"/>
      <c r="D8489"/>
      <c r="E8489"/>
      <c r="F8489"/>
      <c r="G8489"/>
      <c r="H8489"/>
      <c r="I8489" s="8"/>
      <c r="J8489" s="425"/>
      <c r="K8489"/>
      <c r="L8489"/>
      <c r="M8489"/>
      <c r="N8489"/>
      <c r="O8489"/>
      <c r="P8489"/>
      <c r="Q8489"/>
      <c r="R8489"/>
      <c r="S8489"/>
      <c r="T8489"/>
      <c r="U8489"/>
    </row>
    <row r="8490" spans="1:21" ht="15.75" customHeight="1">
      <c r="A8490"/>
      <c r="B8490"/>
      <c r="C8490"/>
      <c r="D8490"/>
      <c r="E8490"/>
      <c r="F8490"/>
      <c r="G8490"/>
      <c r="H8490"/>
      <c r="I8490" s="8"/>
      <c r="J8490" s="425"/>
      <c r="K8490"/>
      <c r="L8490"/>
      <c r="M8490"/>
      <c r="N8490"/>
      <c r="O8490"/>
      <c r="P8490"/>
      <c r="Q8490"/>
      <c r="R8490"/>
      <c r="S8490"/>
      <c r="T8490"/>
      <c r="U8490"/>
    </row>
    <row r="8491" spans="1:21" ht="15.75" customHeight="1">
      <c r="A8491"/>
      <c r="B8491"/>
      <c r="C8491"/>
      <c r="D8491"/>
      <c r="E8491"/>
      <c r="F8491"/>
      <c r="G8491"/>
      <c r="H8491"/>
      <c r="I8491" s="8"/>
      <c r="J8491" s="425"/>
      <c r="K8491"/>
      <c r="L8491"/>
      <c r="M8491"/>
      <c r="N8491"/>
      <c r="O8491"/>
      <c r="P8491"/>
      <c r="Q8491"/>
      <c r="R8491"/>
      <c r="S8491"/>
      <c r="T8491"/>
      <c r="U8491"/>
    </row>
    <row r="8492" spans="1:21" ht="15.75" customHeight="1">
      <c r="A8492"/>
      <c r="B8492"/>
      <c r="C8492"/>
      <c r="D8492"/>
      <c r="E8492"/>
      <c r="F8492"/>
      <c r="G8492"/>
      <c r="H8492"/>
      <c r="I8492" s="8"/>
      <c r="J8492" s="425"/>
      <c r="K8492"/>
      <c r="L8492"/>
      <c r="M8492"/>
      <c r="N8492"/>
      <c r="O8492"/>
      <c r="P8492"/>
      <c r="Q8492"/>
      <c r="R8492"/>
      <c r="S8492"/>
      <c r="T8492"/>
      <c r="U8492"/>
    </row>
    <row r="8493" spans="1:21" ht="15.75" customHeight="1">
      <c r="A8493"/>
      <c r="B8493"/>
      <c r="C8493"/>
      <c r="D8493"/>
      <c r="E8493"/>
      <c r="F8493"/>
      <c r="G8493"/>
      <c r="H8493"/>
      <c r="I8493" s="8"/>
      <c r="J8493" s="425"/>
      <c r="K8493"/>
      <c r="L8493"/>
      <c r="M8493"/>
      <c r="N8493"/>
      <c r="O8493"/>
      <c r="P8493"/>
      <c r="Q8493"/>
      <c r="R8493"/>
      <c r="S8493"/>
      <c r="T8493"/>
      <c r="U8493"/>
    </row>
    <row r="8494" spans="1:21" ht="15.75" customHeight="1">
      <c r="A8494"/>
      <c r="B8494"/>
      <c r="C8494"/>
      <c r="D8494"/>
      <c r="E8494"/>
      <c r="F8494"/>
      <c r="G8494"/>
      <c r="H8494"/>
      <c r="I8494" s="8"/>
      <c r="J8494" s="425"/>
      <c r="K8494"/>
      <c r="L8494"/>
      <c r="M8494"/>
      <c r="N8494"/>
      <c r="O8494"/>
      <c r="P8494"/>
      <c r="Q8494"/>
      <c r="R8494"/>
      <c r="S8494"/>
      <c r="T8494"/>
      <c r="U8494"/>
    </row>
    <row r="8495" spans="1:21" ht="15.75" customHeight="1">
      <c r="A8495"/>
      <c r="B8495"/>
      <c r="C8495"/>
      <c r="D8495"/>
      <c r="E8495"/>
      <c r="F8495"/>
      <c r="G8495"/>
      <c r="H8495"/>
      <c r="I8495" s="8"/>
      <c r="J8495" s="425"/>
      <c r="K8495"/>
      <c r="L8495"/>
      <c r="M8495"/>
      <c r="N8495"/>
      <c r="O8495"/>
      <c r="P8495"/>
      <c r="Q8495"/>
      <c r="R8495"/>
      <c r="S8495"/>
      <c r="T8495"/>
      <c r="U8495"/>
    </row>
    <row r="8496" spans="1:21" ht="15.75" customHeight="1">
      <c r="A8496"/>
      <c r="B8496"/>
      <c r="C8496"/>
      <c r="D8496"/>
      <c r="E8496"/>
      <c r="F8496"/>
      <c r="G8496"/>
      <c r="H8496"/>
      <c r="I8496" s="8"/>
      <c r="J8496" s="425"/>
      <c r="K8496"/>
      <c r="L8496"/>
      <c r="M8496"/>
      <c r="N8496"/>
      <c r="O8496"/>
      <c r="P8496"/>
      <c r="Q8496"/>
      <c r="R8496"/>
      <c r="S8496"/>
      <c r="T8496"/>
      <c r="U8496"/>
    </row>
    <row r="8497" spans="1:21" ht="15.75" customHeight="1">
      <c r="A8497"/>
      <c r="B8497"/>
      <c r="C8497"/>
      <c r="D8497"/>
      <c r="E8497"/>
      <c r="F8497"/>
      <c r="G8497"/>
      <c r="H8497"/>
      <c r="I8497" s="8"/>
      <c r="J8497" s="425"/>
      <c r="K8497"/>
      <c r="L8497"/>
      <c r="M8497"/>
      <c r="N8497"/>
      <c r="O8497"/>
      <c r="P8497"/>
      <c r="Q8497"/>
      <c r="R8497"/>
      <c r="S8497"/>
      <c r="T8497"/>
      <c r="U8497"/>
    </row>
    <row r="8498" spans="1:21" ht="15.75" customHeight="1">
      <c r="A8498"/>
      <c r="B8498"/>
      <c r="C8498"/>
      <c r="D8498"/>
      <c r="E8498"/>
      <c r="F8498"/>
      <c r="G8498"/>
      <c r="H8498"/>
      <c r="I8498" s="8"/>
      <c r="J8498" s="425"/>
      <c r="K8498"/>
      <c r="L8498"/>
      <c r="M8498"/>
      <c r="N8498"/>
      <c r="O8498"/>
      <c r="P8498"/>
      <c r="Q8498"/>
      <c r="R8498"/>
      <c r="S8498"/>
      <c r="T8498"/>
      <c r="U8498"/>
    </row>
    <row r="8499" spans="1:21" ht="15.75" customHeight="1">
      <c r="A8499"/>
      <c r="B8499"/>
      <c r="C8499"/>
      <c r="D8499"/>
      <c r="E8499"/>
      <c r="F8499"/>
      <c r="G8499"/>
      <c r="H8499"/>
      <c r="I8499" s="8"/>
      <c r="J8499" s="425"/>
      <c r="K8499"/>
      <c r="L8499"/>
      <c r="M8499"/>
      <c r="N8499"/>
      <c r="O8499"/>
      <c r="P8499"/>
      <c r="Q8499"/>
      <c r="R8499"/>
      <c r="S8499"/>
      <c r="T8499"/>
      <c r="U8499"/>
    </row>
    <row r="8500" spans="1:21" ht="15.75" customHeight="1">
      <c r="A8500"/>
      <c r="B8500"/>
      <c r="C8500"/>
      <c r="D8500"/>
      <c r="E8500"/>
      <c r="F8500"/>
      <c r="G8500"/>
      <c r="H8500"/>
      <c r="I8500" s="8"/>
      <c r="J8500" s="425"/>
      <c r="K8500"/>
      <c r="L8500"/>
      <c r="M8500"/>
      <c r="N8500"/>
      <c r="O8500"/>
      <c r="P8500"/>
      <c r="Q8500"/>
      <c r="R8500"/>
      <c r="S8500"/>
      <c r="T8500"/>
      <c r="U8500"/>
    </row>
    <row r="8501" spans="1:21" ht="15.75" customHeight="1">
      <c r="A8501"/>
      <c r="B8501"/>
      <c r="C8501"/>
      <c r="D8501"/>
      <c r="E8501"/>
      <c r="F8501"/>
      <c r="G8501"/>
      <c r="H8501"/>
      <c r="I8501" s="8"/>
      <c r="J8501" s="425"/>
      <c r="K8501"/>
      <c r="L8501"/>
      <c r="M8501"/>
      <c r="N8501"/>
      <c r="O8501"/>
      <c r="P8501"/>
      <c r="Q8501"/>
      <c r="R8501"/>
      <c r="S8501"/>
      <c r="T8501"/>
      <c r="U8501"/>
    </row>
    <row r="8502" spans="1:21" ht="15.75" customHeight="1">
      <c r="A8502"/>
      <c r="B8502"/>
      <c r="C8502"/>
      <c r="D8502"/>
      <c r="E8502"/>
      <c r="F8502"/>
      <c r="G8502"/>
      <c r="H8502"/>
      <c r="I8502" s="8"/>
      <c r="J8502" s="425"/>
      <c r="K8502"/>
      <c r="L8502"/>
      <c r="M8502"/>
      <c r="N8502"/>
      <c r="O8502"/>
      <c r="P8502"/>
      <c r="Q8502"/>
      <c r="R8502"/>
      <c r="S8502"/>
      <c r="T8502"/>
      <c r="U8502"/>
    </row>
    <row r="8503" spans="1:21" ht="15.75" customHeight="1">
      <c r="A8503"/>
      <c r="B8503"/>
      <c r="C8503"/>
      <c r="D8503"/>
      <c r="E8503"/>
      <c r="F8503"/>
      <c r="G8503"/>
      <c r="H8503"/>
      <c r="I8503" s="8"/>
      <c r="J8503" s="425"/>
      <c r="K8503"/>
      <c r="L8503"/>
      <c r="M8503"/>
      <c r="N8503"/>
      <c r="O8503"/>
      <c r="P8503"/>
      <c r="Q8503"/>
      <c r="R8503"/>
      <c r="S8503"/>
      <c r="T8503"/>
      <c r="U8503"/>
    </row>
    <row r="8504" spans="1:21" ht="15.75" customHeight="1">
      <c r="A8504"/>
      <c r="B8504"/>
      <c r="C8504"/>
      <c r="D8504"/>
      <c r="E8504"/>
      <c r="F8504"/>
      <c r="G8504"/>
      <c r="H8504"/>
      <c r="I8504" s="8"/>
      <c r="J8504" s="425"/>
      <c r="K8504"/>
      <c r="L8504"/>
      <c r="M8504"/>
      <c r="N8504"/>
      <c r="O8504"/>
      <c r="P8504"/>
      <c r="Q8504"/>
      <c r="R8504"/>
      <c r="S8504"/>
      <c r="T8504"/>
      <c r="U8504"/>
    </row>
    <row r="8505" spans="1:21" ht="15.75" customHeight="1">
      <c r="A8505"/>
      <c r="B8505"/>
      <c r="C8505"/>
      <c r="D8505"/>
      <c r="E8505"/>
      <c r="F8505"/>
      <c r="G8505"/>
      <c r="H8505"/>
      <c r="I8505" s="8"/>
      <c r="J8505" s="425"/>
      <c r="K8505"/>
      <c r="L8505"/>
      <c r="M8505"/>
      <c r="N8505"/>
      <c r="O8505"/>
      <c r="P8505"/>
      <c r="Q8505"/>
      <c r="R8505"/>
      <c r="S8505"/>
      <c r="T8505"/>
      <c r="U8505"/>
    </row>
    <row r="8506" spans="1:21" ht="15.75" customHeight="1">
      <c r="A8506"/>
      <c r="B8506"/>
      <c r="C8506"/>
      <c r="D8506"/>
      <c r="E8506"/>
      <c r="F8506"/>
      <c r="G8506"/>
      <c r="H8506"/>
      <c r="I8506" s="8"/>
      <c r="J8506" s="425"/>
      <c r="K8506"/>
      <c r="L8506"/>
      <c r="M8506"/>
      <c r="N8506"/>
      <c r="O8506"/>
      <c r="P8506"/>
      <c r="Q8506"/>
      <c r="R8506"/>
      <c r="S8506"/>
      <c r="T8506"/>
      <c r="U8506"/>
    </row>
    <row r="8507" spans="1:21" ht="15.75" customHeight="1">
      <c r="A8507"/>
      <c r="B8507"/>
      <c r="C8507"/>
      <c r="D8507"/>
      <c r="E8507"/>
      <c r="F8507"/>
      <c r="G8507"/>
      <c r="H8507"/>
      <c r="I8507" s="8"/>
      <c r="J8507" s="425"/>
      <c r="K8507"/>
      <c r="L8507"/>
      <c r="M8507"/>
      <c r="N8507"/>
      <c r="O8507"/>
      <c r="P8507"/>
      <c r="Q8507"/>
      <c r="R8507"/>
      <c r="S8507"/>
      <c r="T8507"/>
      <c r="U8507"/>
    </row>
    <row r="8508" spans="1:21" ht="15.75" customHeight="1">
      <c r="A8508"/>
      <c r="B8508"/>
      <c r="C8508"/>
      <c r="D8508"/>
      <c r="E8508"/>
      <c r="F8508"/>
      <c r="G8508"/>
      <c r="H8508"/>
      <c r="I8508" s="8"/>
      <c r="J8508" s="425"/>
      <c r="K8508"/>
      <c r="L8508"/>
      <c r="M8508"/>
      <c r="N8508"/>
      <c r="O8508"/>
      <c r="P8508"/>
      <c r="Q8508"/>
      <c r="R8508"/>
      <c r="S8508"/>
      <c r="T8508"/>
      <c r="U8508"/>
    </row>
    <row r="8509" spans="1:21" ht="15.75" customHeight="1">
      <c r="A8509"/>
      <c r="B8509"/>
      <c r="C8509"/>
      <c r="D8509"/>
      <c r="E8509"/>
      <c r="F8509"/>
      <c r="G8509"/>
      <c r="H8509"/>
      <c r="I8509" s="8"/>
      <c r="J8509" s="425"/>
      <c r="K8509"/>
      <c r="L8509"/>
      <c r="M8509"/>
      <c r="N8509"/>
      <c r="O8509"/>
      <c r="P8509"/>
      <c r="Q8509"/>
      <c r="R8509"/>
      <c r="S8509"/>
      <c r="T8509"/>
      <c r="U8509"/>
    </row>
    <row r="8510" spans="1:21" ht="15.75" customHeight="1">
      <c r="A8510"/>
      <c r="B8510"/>
      <c r="C8510"/>
      <c r="D8510"/>
      <c r="E8510"/>
      <c r="F8510"/>
      <c r="G8510"/>
      <c r="H8510"/>
      <c r="I8510" s="8"/>
      <c r="J8510" s="425"/>
      <c r="K8510"/>
      <c r="L8510"/>
      <c r="M8510"/>
      <c r="N8510"/>
      <c r="O8510"/>
      <c r="P8510"/>
      <c r="Q8510"/>
      <c r="R8510"/>
      <c r="S8510"/>
      <c r="T8510"/>
      <c r="U8510"/>
    </row>
    <row r="8511" spans="1:21" ht="15.75" customHeight="1">
      <c r="A8511"/>
      <c r="B8511"/>
      <c r="C8511"/>
      <c r="D8511"/>
      <c r="E8511"/>
      <c r="F8511"/>
      <c r="G8511"/>
      <c r="H8511"/>
      <c r="I8511" s="8"/>
      <c r="J8511" s="425"/>
      <c r="K8511"/>
      <c r="L8511"/>
      <c r="M8511"/>
      <c r="N8511"/>
      <c r="O8511"/>
      <c r="P8511"/>
      <c r="Q8511"/>
      <c r="R8511"/>
      <c r="S8511"/>
      <c r="T8511"/>
      <c r="U8511"/>
    </row>
    <row r="8512" spans="1:21" ht="15.75" customHeight="1">
      <c r="A8512"/>
      <c r="B8512"/>
      <c r="C8512"/>
      <c r="D8512"/>
      <c r="E8512"/>
      <c r="F8512"/>
      <c r="G8512"/>
      <c r="H8512"/>
      <c r="I8512" s="8"/>
      <c r="J8512" s="425"/>
      <c r="K8512"/>
      <c r="L8512"/>
      <c r="M8512"/>
      <c r="N8512"/>
      <c r="O8512"/>
      <c r="P8512"/>
      <c r="Q8512"/>
      <c r="R8512"/>
      <c r="S8512"/>
      <c r="T8512"/>
      <c r="U8512"/>
    </row>
    <row r="8513" spans="1:21" ht="15.75" customHeight="1">
      <c r="A8513"/>
      <c r="B8513"/>
      <c r="C8513"/>
      <c r="D8513"/>
      <c r="E8513"/>
      <c r="F8513"/>
      <c r="G8513"/>
      <c r="H8513"/>
      <c r="I8513" s="8"/>
      <c r="J8513" s="425"/>
      <c r="K8513"/>
      <c r="L8513"/>
      <c r="M8513"/>
      <c r="N8513"/>
      <c r="O8513"/>
      <c r="P8513"/>
      <c r="Q8513"/>
      <c r="R8513"/>
      <c r="S8513"/>
      <c r="T8513"/>
      <c r="U8513"/>
    </row>
    <row r="8514" spans="1:21" ht="15.75" customHeight="1">
      <c r="A8514"/>
      <c r="B8514"/>
      <c r="C8514"/>
      <c r="D8514"/>
      <c r="E8514"/>
      <c r="F8514"/>
      <c r="G8514"/>
      <c r="H8514"/>
      <c r="I8514" s="8"/>
      <c r="J8514" s="425"/>
      <c r="K8514"/>
      <c r="L8514"/>
      <c r="M8514"/>
      <c r="N8514"/>
      <c r="O8514"/>
      <c r="P8514"/>
      <c r="Q8514"/>
      <c r="R8514"/>
      <c r="S8514"/>
      <c r="T8514"/>
      <c r="U8514"/>
    </row>
    <row r="8515" spans="1:21" ht="15.75" customHeight="1">
      <c r="A8515"/>
      <c r="B8515"/>
      <c r="C8515"/>
      <c r="D8515"/>
      <c r="E8515"/>
      <c r="F8515"/>
      <c r="G8515"/>
      <c r="H8515"/>
      <c r="I8515" s="8"/>
      <c r="J8515" s="425"/>
      <c r="K8515"/>
      <c r="L8515"/>
      <c r="M8515"/>
      <c r="N8515"/>
      <c r="O8515"/>
      <c r="P8515"/>
      <c r="Q8515"/>
      <c r="R8515"/>
      <c r="S8515"/>
      <c r="T8515"/>
      <c r="U8515"/>
    </row>
    <row r="8516" spans="1:21" ht="15.75" customHeight="1">
      <c r="A8516"/>
      <c r="B8516"/>
      <c r="C8516"/>
      <c r="D8516"/>
      <c r="E8516"/>
      <c r="F8516"/>
      <c r="G8516"/>
      <c r="H8516"/>
      <c r="I8516" s="8"/>
      <c r="J8516" s="425"/>
      <c r="K8516"/>
      <c r="L8516"/>
      <c r="M8516"/>
      <c r="N8516"/>
      <c r="O8516"/>
      <c r="P8516"/>
      <c r="Q8516"/>
      <c r="R8516"/>
      <c r="S8516"/>
      <c r="T8516"/>
      <c r="U8516"/>
    </row>
    <row r="8517" spans="1:21" ht="15.75" customHeight="1">
      <c r="A8517"/>
      <c r="B8517"/>
      <c r="C8517"/>
      <c r="D8517"/>
      <c r="E8517"/>
      <c r="F8517"/>
      <c r="G8517"/>
      <c r="H8517"/>
      <c r="I8517" s="8"/>
      <c r="J8517" s="425"/>
      <c r="K8517"/>
      <c r="L8517"/>
      <c r="M8517"/>
      <c r="N8517"/>
      <c r="O8517"/>
      <c r="P8517"/>
      <c r="Q8517"/>
      <c r="R8517"/>
      <c r="S8517"/>
      <c r="T8517"/>
      <c r="U8517"/>
    </row>
    <row r="8518" spans="1:21" ht="15.75" customHeight="1">
      <c r="A8518"/>
      <c r="B8518"/>
      <c r="C8518"/>
      <c r="D8518"/>
      <c r="E8518"/>
      <c r="F8518"/>
      <c r="G8518"/>
      <c r="H8518"/>
      <c r="I8518" s="8"/>
      <c r="J8518" s="425"/>
      <c r="K8518"/>
      <c r="L8518"/>
      <c r="M8518"/>
      <c r="N8518"/>
      <c r="O8518"/>
      <c r="P8518"/>
      <c r="Q8518"/>
      <c r="R8518"/>
      <c r="S8518"/>
      <c r="T8518"/>
      <c r="U8518"/>
    </row>
    <row r="8519" spans="1:21" ht="15.75" customHeight="1">
      <c r="A8519"/>
      <c r="B8519"/>
      <c r="C8519"/>
      <c r="D8519"/>
      <c r="E8519"/>
      <c r="F8519"/>
      <c r="G8519"/>
      <c r="H8519"/>
      <c r="I8519" s="8"/>
      <c r="J8519" s="425"/>
      <c r="K8519"/>
      <c r="L8519"/>
      <c r="M8519"/>
      <c r="N8519"/>
      <c r="O8519"/>
      <c r="P8519"/>
      <c r="Q8519"/>
      <c r="R8519"/>
      <c r="S8519"/>
      <c r="T8519"/>
      <c r="U8519"/>
    </row>
    <row r="8520" spans="1:21" ht="15.75" customHeight="1">
      <c r="A8520"/>
      <c r="B8520"/>
      <c r="C8520"/>
      <c r="D8520"/>
      <c r="E8520"/>
      <c r="F8520"/>
      <c r="G8520"/>
      <c r="H8520"/>
      <c r="I8520" s="8"/>
      <c r="J8520" s="425"/>
      <c r="K8520"/>
      <c r="L8520"/>
      <c r="M8520"/>
      <c r="N8520"/>
      <c r="O8520"/>
      <c r="P8520"/>
      <c r="Q8520"/>
      <c r="R8520"/>
      <c r="S8520"/>
      <c r="T8520"/>
      <c r="U8520"/>
    </row>
    <row r="8521" spans="1:21" ht="15.75" customHeight="1">
      <c r="A8521"/>
      <c r="B8521"/>
      <c r="C8521"/>
      <c r="D8521"/>
      <c r="E8521"/>
      <c r="F8521"/>
      <c r="G8521"/>
      <c r="H8521"/>
      <c r="I8521" s="8"/>
      <c r="J8521" s="425"/>
      <c r="K8521"/>
      <c r="L8521"/>
      <c r="M8521"/>
      <c r="N8521"/>
      <c r="O8521"/>
      <c r="P8521"/>
      <c r="Q8521"/>
      <c r="R8521"/>
      <c r="S8521"/>
      <c r="T8521"/>
      <c r="U8521"/>
    </row>
    <row r="8522" spans="1:21" ht="15.75" customHeight="1">
      <c r="A8522"/>
      <c r="B8522"/>
      <c r="C8522"/>
      <c r="D8522"/>
      <c r="E8522"/>
      <c r="F8522"/>
      <c r="G8522"/>
      <c r="H8522"/>
      <c r="I8522" s="8"/>
      <c r="J8522" s="425"/>
      <c r="K8522"/>
      <c r="L8522"/>
      <c r="M8522"/>
      <c r="N8522"/>
      <c r="O8522"/>
      <c r="P8522"/>
      <c r="Q8522"/>
      <c r="R8522"/>
      <c r="S8522"/>
      <c r="T8522"/>
      <c r="U8522"/>
    </row>
    <row r="8523" spans="1:21" ht="15.75" customHeight="1">
      <c r="A8523"/>
      <c r="B8523"/>
      <c r="C8523"/>
      <c r="D8523"/>
      <c r="E8523"/>
      <c r="F8523"/>
      <c r="G8523"/>
      <c r="H8523"/>
      <c r="I8523" s="8"/>
      <c r="J8523" s="425"/>
      <c r="K8523"/>
      <c r="L8523"/>
      <c r="M8523"/>
      <c r="N8523"/>
      <c r="O8523"/>
      <c r="P8523"/>
      <c r="Q8523"/>
      <c r="R8523"/>
      <c r="S8523"/>
      <c r="T8523"/>
      <c r="U8523"/>
    </row>
    <row r="8524" spans="1:21" ht="15.75" customHeight="1">
      <c r="A8524"/>
      <c r="B8524"/>
      <c r="C8524"/>
      <c r="D8524"/>
      <c r="E8524"/>
      <c r="F8524"/>
      <c r="G8524"/>
      <c r="H8524"/>
      <c r="I8524" s="8"/>
      <c r="J8524" s="425"/>
      <c r="K8524"/>
      <c r="L8524"/>
      <c r="M8524"/>
      <c r="N8524"/>
      <c r="O8524"/>
      <c r="P8524"/>
      <c r="Q8524"/>
      <c r="R8524"/>
      <c r="S8524"/>
      <c r="T8524"/>
      <c r="U8524"/>
    </row>
    <row r="8525" spans="1:21" ht="15.75" customHeight="1">
      <c r="A8525"/>
      <c r="B8525"/>
      <c r="C8525"/>
      <c r="D8525"/>
      <c r="E8525"/>
      <c r="F8525"/>
      <c r="G8525"/>
      <c r="H8525"/>
      <c r="I8525" s="8"/>
      <c r="J8525" s="425"/>
      <c r="K8525"/>
      <c r="L8525"/>
      <c r="M8525"/>
      <c r="N8525"/>
      <c r="O8525"/>
      <c r="P8525"/>
      <c r="Q8525"/>
      <c r="R8525"/>
      <c r="S8525"/>
      <c r="T8525"/>
      <c r="U8525"/>
    </row>
    <row r="8526" spans="1:21" ht="15.75" customHeight="1">
      <c r="A8526"/>
      <c r="B8526"/>
      <c r="C8526"/>
      <c r="D8526"/>
      <c r="E8526"/>
      <c r="F8526"/>
      <c r="G8526"/>
      <c r="H8526"/>
      <c r="I8526" s="8"/>
      <c r="J8526" s="425"/>
      <c r="K8526"/>
      <c r="L8526"/>
      <c r="M8526"/>
      <c r="N8526"/>
      <c r="O8526"/>
      <c r="P8526"/>
      <c r="Q8526"/>
      <c r="R8526"/>
      <c r="S8526"/>
      <c r="T8526"/>
      <c r="U8526"/>
    </row>
    <row r="8527" spans="1:21" ht="15.75" customHeight="1">
      <c r="A8527"/>
      <c r="B8527"/>
      <c r="C8527"/>
      <c r="D8527"/>
      <c r="E8527"/>
      <c r="F8527"/>
      <c r="G8527"/>
      <c r="H8527"/>
      <c r="I8527" s="8"/>
      <c r="J8527" s="425"/>
      <c r="K8527"/>
      <c r="L8527"/>
      <c r="M8527"/>
      <c r="N8527"/>
      <c r="O8527"/>
      <c r="P8527"/>
      <c r="Q8527"/>
      <c r="R8527"/>
      <c r="S8527"/>
      <c r="T8527"/>
      <c r="U8527"/>
    </row>
    <row r="8528" spans="1:21" ht="15.75" customHeight="1">
      <c r="A8528"/>
      <c r="B8528"/>
      <c r="C8528"/>
      <c r="D8528"/>
      <c r="E8528"/>
      <c r="F8528"/>
      <c r="G8528"/>
      <c r="H8528"/>
      <c r="I8528" s="8"/>
      <c r="J8528" s="425"/>
      <c r="K8528"/>
      <c r="L8528"/>
      <c r="M8528"/>
      <c r="N8528"/>
      <c r="O8528"/>
      <c r="P8528"/>
      <c r="Q8528"/>
      <c r="R8528"/>
      <c r="S8528"/>
      <c r="T8528"/>
      <c r="U8528"/>
    </row>
    <row r="8529" spans="1:21" ht="15.75" customHeight="1">
      <c r="A8529"/>
      <c r="B8529"/>
      <c r="C8529"/>
      <c r="D8529"/>
      <c r="E8529"/>
      <c r="F8529"/>
      <c r="G8529"/>
      <c r="H8529"/>
      <c r="I8529" s="8"/>
      <c r="J8529" s="425"/>
      <c r="K8529"/>
      <c r="L8529"/>
      <c r="M8529"/>
      <c r="N8529"/>
      <c r="O8529"/>
      <c r="P8529"/>
      <c r="Q8529"/>
      <c r="R8529"/>
      <c r="S8529"/>
      <c r="T8529"/>
      <c r="U8529"/>
    </row>
    <row r="8530" spans="1:21" ht="15.75" customHeight="1">
      <c r="A8530"/>
      <c r="B8530"/>
      <c r="C8530"/>
      <c r="D8530"/>
      <c r="E8530"/>
      <c r="F8530"/>
      <c r="G8530"/>
      <c r="H8530"/>
      <c r="I8530" s="8"/>
      <c r="J8530" s="425"/>
      <c r="K8530"/>
      <c r="L8530"/>
      <c r="M8530"/>
      <c r="N8530"/>
      <c r="O8530"/>
      <c r="P8530"/>
      <c r="Q8530"/>
      <c r="R8530"/>
      <c r="S8530"/>
      <c r="T8530"/>
      <c r="U8530"/>
    </row>
    <row r="8531" spans="1:21" ht="15.75" customHeight="1">
      <c r="A8531"/>
      <c r="B8531"/>
      <c r="C8531"/>
      <c r="D8531"/>
      <c r="E8531"/>
      <c r="F8531"/>
      <c r="G8531"/>
      <c r="H8531"/>
      <c r="I8531" s="8"/>
      <c r="J8531" s="425"/>
      <c r="K8531"/>
      <c r="L8531"/>
      <c r="M8531"/>
      <c r="N8531"/>
      <c r="O8531"/>
      <c r="P8531"/>
      <c r="Q8531"/>
      <c r="R8531"/>
      <c r="S8531"/>
      <c r="T8531"/>
      <c r="U8531"/>
    </row>
    <row r="8532" spans="1:21" ht="15.75" customHeight="1">
      <c r="A8532"/>
      <c r="B8532"/>
      <c r="C8532"/>
      <c r="D8532"/>
      <c r="E8532"/>
      <c r="F8532"/>
      <c r="G8532"/>
      <c r="H8532"/>
      <c r="I8532" s="8"/>
      <c r="J8532" s="425"/>
      <c r="K8532"/>
      <c r="L8532"/>
      <c r="M8532"/>
      <c r="N8532"/>
      <c r="O8532"/>
      <c r="P8532"/>
      <c r="Q8532"/>
      <c r="R8532"/>
      <c r="S8532"/>
      <c r="T8532"/>
      <c r="U8532"/>
    </row>
    <row r="8533" spans="1:21" ht="15.75" customHeight="1">
      <c r="A8533"/>
      <c r="B8533"/>
      <c r="C8533"/>
      <c r="D8533"/>
      <c r="E8533"/>
      <c r="F8533"/>
      <c r="G8533"/>
      <c r="H8533"/>
      <c r="I8533" s="8"/>
      <c r="J8533" s="425"/>
      <c r="K8533"/>
      <c r="L8533"/>
      <c r="M8533"/>
      <c r="N8533"/>
      <c r="O8533"/>
      <c r="P8533"/>
      <c r="Q8533"/>
      <c r="R8533"/>
      <c r="S8533"/>
      <c r="T8533"/>
      <c r="U8533"/>
    </row>
    <row r="8534" spans="1:21" ht="15.75" customHeight="1">
      <c r="A8534"/>
      <c r="B8534"/>
      <c r="C8534"/>
      <c r="D8534"/>
      <c r="E8534"/>
      <c r="F8534"/>
      <c r="G8534"/>
      <c r="H8534"/>
      <c r="I8534" s="8"/>
      <c r="J8534" s="425"/>
      <c r="K8534"/>
      <c r="L8534"/>
      <c r="M8534"/>
      <c r="N8534"/>
      <c r="O8534"/>
      <c r="P8534"/>
      <c r="Q8534"/>
      <c r="R8534"/>
      <c r="S8534"/>
      <c r="T8534"/>
      <c r="U8534"/>
    </row>
    <row r="8535" spans="1:21" ht="15.75" customHeight="1">
      <c r="A8535"/>
      <c r="B8535"/>
      <c r="C8535"/>
      <c r="D8535"/>
      <c r="E8535"/>
      <c r="F8535"/>
      <c r="G8535"/>
      <c r="H8535"/>
      <c r="I8535" s="8"/>
      <c r="J8535" s="425"/>
      <c r="K8535"/>
      <c r="L8535"/>
      <c r="M8535"/>
      <c r="N8535"/>
      <c r="O8535"/>
      <c r="P8535"/>
      <c r="Q8535"/>
      <c r="R8535"/>
      <c r="S8535"/>
      <c r="T8535"/>
      <c r="U8535"/>
    </row>
    <row r="8536" spans="1:21" ht="15.75" customHeight="1">
      <c r="A8536"/>
      <c r="B8536"/>
      <c r="C8536"/>
      <c r="D8536"/>
      <c r="E8536"/>
      <c r="F8536"/>
      <c r="G8536"/>
      <c r="H8536"/>
      <c r="I8536" s="8"/>
      <c r="J8536" s="425"/>
      <c r="K8536"/>
      <c r="L8536"/>
      <c r="M8536"/>
      <c r="N8536"/>
      <c r="O8536"/>
      <c r="P8536"/>
      <c r="Q8536"/>
      <c r="R8536"/>
      <c r="S8536"/>
      <c r="T8536"/>
      <c r="U8536"/>
    </row>
    <row r="8537" spans="1:21" ht="15.75" customHeight="1">
      <c r="A8537"/>
      <c r="B8537"/>
      <c r="C8537"/>
      <c r="D8537"/>
      <c r="E8537"/>
      <c r="F8537"/>
      <c r="G8537"/>
      <c r="H8537"/>
      <c r="I8537" s="8"/>
      <c r="J8537" s="425"/>
      <c r="K8537"/>
      <c r="L8537"/>
      <c r="M8537"/>
      <c r="N8537"/>
      <c r="O8537"/>
      <c r="P8537"/>
      <c r="Q8537"/>
      <c r="R8537"/>
      <c r="S8537"/>
      <c r="T8537"/>
      <c r="U8537"/>
    </row>
    <row r="8538" spans="1:21" ht="15.75" customHeight="1">
      <c r="A8538"/>
      <c r="B8538"/>
      <c r="C8538"/>
      <c r="D8538"/>
      <c r="E8538"/>
      <c r="F8538"/>
      <c r="G8538"/>
      <c r="H8538"/>
      <c r="I8538" s="8"/>
      <c r="J8538" s="425"/>
      <c r="K8538"/>
      <c r="L8538"/>
      <c r="M8538"/>
      <c r="N8538"/>
      <c r="O8538"/>
      <c r="P8538"/>
      <c r="Q8538"/>
      <c r="R8538"/>
      <c r="S8538"/>
      <c r="T8538"/>
      <c r="U8538"/>
    </row>
    <row r="8539" spans="1:21" ht="15.75" customHeight="1">
      <c r="A8539"/>
      <c r="B8539"/>
      <c r="C8539"/>
      <c r="D8539"/>
      <c r="E8539"/>
      <c r="F8539"/>
      <c r="G8539"/>
      <c r="H8539"/>
      <c r="I8539" s="8"/>
      <c r="J8539" s="425"/>
      <c r="K8539"/>
      <c r="L8539"/>
      <c r="M8539"/>
      <c r="N8539"/>
      <c r="O8539"/>
      <c r="P8539"/>
      <c r="Q8539"/>
      <c r="R8539"/>
      <c r="S8539"/>
      <c r="T8539"/>
      <c r="U8539"/>
    </row>
    <row r="8540" spans="1:21" ht="15.75" customHeight="1">
      <c r="A8540"/>
      <c r="B8540"/>
      <c r="C8540"/>
      <c r="D8540"/>
      <c r="E8540"/>
      <c r="F8540"/>
      <c r="G8540"/>
      <c r="H8540"/>
      <c r="I8540" s="8"/>
      <c r="J8540" s="425"/>
      <c r="K8540"/>
      <c r="L8540"/>
      <c r="M8540"/>
      <c r="N8540"/>
      <c r="O8540"/>
      <c r="P8540"/>
      <c r="Q8540"/>
      <c r="R8540"/>
      <c r="S8540"/>
      <c r="T8540"/>
      <c r="U8540"/>
    </row>
    <row r="8541" spans="1:21" ht="15.75" customHeight="1">
      <c r="A8541"/>
      <c r="B8541"/>
      <c r="C8541"/>
      <c r="D8541"/>
      <c r="E8541"/>
      <c r="F8541"/>
      <c r="G8541"/>
      <c r="H8541"/>
      <c r="I8541" s="8"/>
      <c r="J8541" s="425"/>
      <c r="K8541"/>
      <c r="L8541"/>
      <c r="M8541"/>
      <c r="N8541"/>
      <c r="O8541"/>
      <c r="P8541"/>
      <c r="Q8541"/>
      <c r="R8541"/>
      <c r="S8541"/>
      <c r="T8541"/>
      <c r="U8541"/>
    </row>
    <row r="8542" spans="1:21" ht="15.75" customHeight="1">
      <c r="A8542"/>
      <c r="B8542"/>
      <c r="C8542"/>
      <c r="D8542"/>
      <c r="E8542"/>
      <c r="F8542"/>
      <c r="G8542"/>
      <c r="H8542"/>
      <c r="I8542" s="8"/>
      <c r="J8542" s="425"/>
      <c r="K8542"/>
      <c r="L8542"/>
      <c r="M8542"/>
      <c r="N8542"/>
      <c r="O8542"/>
      <c r="P8542"/>
      <c r="Q8542"/>
      <c r="R8542"/>
      <c r="S8542"/>
      <c r="T8542"/>
      <c r="U8542"/>
    </row>
    <row r="8543" spans="1:21" ht="15.75" customHeight="1">
      <c r="A8543"/>
      <c r="B8543"/>
      <c r="C8543"/>
      <c r="D8543"/>
      <c r="E8543"/>
      <c r="F8543"/>
      <c r="G8543"/>
      <c r="H8543"/>
      <c r="I8543" s="8"/>
      <c r="J8543" s="425"/>
      <c r="K8543"/>
      <c r="L8543"/>
      <c r="M8543"/>
      <c r="N8543"/>
      <c r="O8543"/>
      <c r="P8543"/>
      <c r="Q8543"/>
      <c r="R8543"/>
      <c r="S8543"/>
      <c r="T8543"/>
      <c r="U8543"/>
    </row>
    <row r="8544" spans="1:21" ht="15.75" customHeight="1">
      <c r="A8544"/>
      <c r="B8544"/>
      <c r="C8544"/>
      <c r="D8544"/>
      <c r="E8544"/>
      <c r="F8544"/>
      <c r="G8544"/>
      <c r="H8544"/>
      <c r="I8544" s="8"/>
      <c r="J8544" s="425"/>
      <c r="K8544"/>
      <c r="L8544"/>
      <c r="M8544"/>
      <c r="N8544"/>
      <c r="O8544"/>
      <c r="P8544"/>
      <c r="Q8544"/>
      <c r="R8544"/>
      <c r="S8544"/>
      <c r="T8544"/>
      <c r="U8544"/>
    </row>
    <row r="8545" spans="1:21" ht="15.75" customHeight="1">
      <c r="A8545"/>
      <c r="B8545"/>
      <c r="C8545"/>
      <c r="D8545"/>
      <c r="E8545"/>
      <c r="F8545"/>
      <c r="G8545"/>
      <c r="H8545"/>
      <c r="I8545" s="8"/>
      <c r="J8545" s="425"/>
      <c r="K8545"/>
      <c r="L8545"/>
      <c r="M8545"/>
      <c r="N8545"/>
      <c r="O8545"/>
      <c r="P8545"/>
      <c r="Q8545"/>
      <c r="R8545"/>
      <c r="S8545"/>
      <c r="T8545"/>
      <c r="U8545"/>
    </row>
    <row r="8546" spans="1:21" ht="15.75" customHeight="1">
      <c r="A8546"/>
      <c r="B8546"/>
      <c r="C8546"/>
      <c r="D8546"/>
      <c r="E8546"/>
      <c r="F8546"/>
      <c r="G8546"/>
      <c r="H8546"/>
      <c r="I8546" s="8"/>
      <c r="J8546" s="425"/>
      <c r="K8546"/>
      <c r="L8546"/>
      <c r="M8546"/>
      <c r="N8546"/>
      <c r="O8546"/>
      <c r="P8546"/>
      <c r="Q8546"/>
      <c r="R8546"/>
      <c r="S8546"/>
      <c r="T8546"/>
      <c r="U8546"/>
    </row>
    <row r="8547" spans="1:21" ht="15.75" customHeight="1">
      <c r="A8547"/>
      <c r="B8547"/>
      <c r="C8547"/>
      <c r="D8547"/>
      <c r="E8547"/>
      <c r="F8547"/>
      <c r="G8547"/>
      <c r="H8547"/>
      <c r="I8547" s="8"/>
      <c r="J8547" s="425"/>
      <c r="K8547"/>
      <c r="L8547"/>
      <c r="M8547"/>
      <c r="N8547"/>
      <c r="O8547"/>
      <c r="P8547"/>
      <c r="Q8547"/>
      <c r="R8547"/>
      <c r="S8547"/>
      <c r="T8547"/>
      <c r="U8547"/>
    </row>
    <row r="8548" spans="1:21" ht="15.75" customHeight="1">
      <c r="A8548"/>
      <c r="B8548"/>
      <c r="C8548"/>
      <c r="D8548"/>
      <c r="E8548"/>
      <c r="F8548"/>
      <c r="G8548"/>
      <c r="H8548"/>
      <c r="I8548" s="8"/>
      <c r="J8548" s="425"/>
      <c r="K8548"/>
      <c r="L8548"/>
      <c r="M8548"/>
      <c r="N8548"/>
      <c r="O8548"/>
      <c r="P8548"/>
      <c r="Q8548"/>
      <c r="R8548"/>
      <c r="S8548"/>
      <c r="T8548"/>
      <c r="U8548"/>
    </row>
    <row r="8549" spans="1:21" ht="15.75" customHeight="1">
      <c r="A8549"/>
      <c r="B8549"/>
      <c r="C8549"/>
      <c r="D8549"/>
      <c r="E8549"/>
      <c r="F8549"/>
      <c r="G8549"/>
      <c r="H8549"/>
      <c r="I8549" s="8"/>
      <c r="J8549" s="425"/>
      <c r="K8549"/>
      <c r="L8549"/>
      <c r="M8549"/>
      <c r="N8549"/>
      <c r="O8549"/>
      <c r="P8549"/>
      <c r="Q8549"/>
      <c r="R8549"/>
      <c r="S8549"/>
      <c r="T8549"/>
      <c r="U8549"/>
    </row>
    <row r="8550" spans="1:21" ht="15.75" customHeight="1">
      <c r="A8550"/>
      <c r="B8550"/>
      <c r="C8550"/>
      <c r="D8550"/>
      <c r="E8550"/>
      <c r="F8550"/>
      <c r="G8550"/>
      <c r="H8550"/>
      <c r="I8550" s="8"/>
      <c r="J8550" s="425"/>
      <c r="K8550"/>
      <c r="L8550"/>
      <c r="M8550"/>
      <c r="N8550"/>
      <c r="O8550"/>
      <c r="P8550"/>
      <c r="Q8550"/>
      <c r="R8550"/>
      <c r="S8550"/>
      <c r="T8550"/>
      <c r="U8550"/>
    </row>
    <row r="8551" spans="1:21" ht="15.75" customHeight="1">
      <c r="A8551"/>
      <c r="B8551"/>
      <c r="C8551"/>
      <c r="D8551"/>
      <c r="E8551"/>
      <c r="F8551"/>
      <c r="G8551"/>
      <c r="H8551"/>
      <c r="I8551" s="8"/>
      <c r="J8551" s="425"/>
      <c r="K8551"/>
      <c r="L8551"/>
      <c r="M8551"/>
      <c r="N8551"/>
      <c r="O8551"/>
      <c r="P8551"/>
      <c r="Q8551"/>
      <c r="R8551"/>
      <c r="S8551"/>
      <c r="T8551"/>
      <c r="U8551"/>
    </row>
    <row r="8552" spans="1:21" ht="15.75" customHeight="1">
      <c r="A8552"/>
      <c r="B8552"/>
      <c r="C8552"/>
      <c r="D8552"/>
      <c r="E8552"/>
      <c r="F8552"/>
      <c r="G8552"/>
      <c r="H8552"/>
      <c r="I8552" s="8"/>
      <c r="J8552" s="425"/>
      <c r="K8552"/>
      <c r="L8552"/>
      <c r="M8552"/>
      <c r="N8552"/>
      <c r="O8552"/>
      <c r="P8552"/>
      <c r="Q8552"/>
      <c r="R8552"/>
      <c r="S8552"/>
      <c r="T8552"/>
      <c r="U8552"/>
    </row>
    <row r="8553" spans="1:21" ht="15.75" customHeight="1">
      <c r="A8553"/>
      <c r="B8553"/>
      <c r="C8553"/>
      <c r="D8553"/>
      <c r="E8553"/>
      <c r="F8553"/>
      <c r="G8553"/>
      <c r="H8553"/>
      <c r="I8553" s="8"/>
      <c r="J8553" s="425"/>
      <c r="K8553"/>
      <c r="L8553"/>
      <c r="M8553"/>
      <c r="N8553"/>
      <c r="O8553"/>
      <c r="P8553"/>
      <c r="Q8553"/>
      <c r="R8553"/>
      <c r="S8553"/>
      <c r="T8553"/>
      <c r="U8553"/>
    </row>
    <row r="8554" spans="1:21" ht="15.75" customHeight="1">
      <c r="A8554"/>
      <c r="B8554"/>
      <c r="C8554"/>
      <c r="D8554"/>
      <c r="E8554"/>
      <c r="F8554"/>
      <c r="G8554"/>
      <c r="H8554"/>
      <c r="I8554" s="8"/>
      <c r="J8554" s="425"/>
      <c r="K8554"/>
      <c r="L8554"/>
      <c r="M8554"/>
      <c r="N8554"/>
      <c r="O8554"/>
      <c r="P8554"/>
      <c r="Q8554"/>
      <c r="R8554"/>
      <c r="S8554"/>
      <c r="T8554"/>
      <c r="U8554"/>
    </row>
    <row r="8555" spans="1:21" ht="15.75" customHeight="1">
      <c r="A8555"/>
      <c r="B8555"/>
      <c r="C8555"/>
      <c r="D8555"/>
      <c r="E8555"/>
      <c r="F8555"/>
      <c r="G8555"/>
      <c r="H8555"/>
      <c r="I8555" s="8"/>
      <c r="J8555" s="425"/>
      <c r="K8555"/>
      <c r="L8555"/>
      <c r="M8555"/>
      <c r="N8555"/>
      <c r="O8555"/>
      <c r="P8555"/>
      <c r="Q8555"/>
      <c r="R8555"/>
      <c r="S8555"/>
      <c r="T8555"/>
      <c r="U8555"/>
    </row>
    <row r="8556" spans="1:21" ht="15.75" customHeight="1">
      <c r="A8556"/>
      <c r="B8556"/>
      <c r="C8556"/>
      <c r="D8556"/>
      <c r="E8556"/>
      <c r="F8556"/>
      <c r="G8556"/>
      <c r="H8556"/>
      <c r="I8556" s="8"/>
      <c r="J8556" s="425"/>
      <c r="K8556"/>
      <c r="L8556"/>
      <c r="M8556"/>
      <c r="N8556"/>
      <c r="O8556"/>
      <c r="P8556"/>
      <c r="Q8556"/>
      <c r="R8556"/>
      <c r="S8556"/>
      <c r="T8556"/>
      <c r="U8556"/>
    </row>
    <row r="8557" spans="1:21" ht="15.75" customHeight="1">
      <c r="A8557"/>
      <c r="B8557"/>
      <c r="C8557"/>
      <c r="D8557"/>
      <c r="E8557"/>
      <c r="F8557"/>
      <c r="G8557"/>
      <c r="H8557"/>
      <c r="I8557" s="8"/>
      <c r="J8557" s="425"/>
      <c r="K8557"/>
      <c r="L8557"/>
      <c r="M8557"/>
      <c r="N8557"/>
      <c r="O8557"/>
      <c r="P8557"/>
      <c r="Q8557"/>
      <c r="R8557"/>
      <c r="S8557"/>
      <c r="T8557"/>
      <c r="U8557"/>
    </row>
    <row r="8558" spans="1:21" ht="15.75" customHeight="1">
      <c r="A8558"/>
      <c r="B8558"/>
      <c r="C8558"/>
      <c r="D8558"/>
      <c r="E8558"/>
      <c r="F8558"/>
      <c r="G8558"/>
      <c r="H8558"/>
      <c r="I8558" s="8"/>
      <c r="J8558" s="425"/>
      <c r="K8558"/>
      <c r="L8558"/>
      <c r="M8558"/>
      <c r="N8558"/>
      <c r="O8558"/>
      <c r="P8558"/>
      <c r="Q8558"/>
      <c r="R8558"/>
      <c r="S8558"/>
      <c r="T8558"/>
      <c r="U8558"/>
    </row>
    <row r="8559" spans="1:21" ht="15.75" customHeight="1">
      <c r="A8559"/>
      <c r="B8559"/>
      <c r="C8559"/>
      <c r="D8559"/>
      <c r="E8559"/>
      <c r="F8559"/>
      <c r="G8559"/>
      <c r="H8559"/>
      <c r="I8559" s="8"/>
      <c r="J8559" s="425"/>
      <c r="K8559"/>
      <c r="L8559"/>
      <c r="M8559"/>
      <c r="N8559"/>
      <c r="O8559"/>
      <c r="P8559"/>
      <c r="Q8559"/>
      <c r="R8559"/>
      <c r="S8559"/>
      <c r="T8559"/>
      <c r="U8559"/>
    </row>
    <row r="8560" spans="1:21" ht="15.75" customHeight="1">
      <c r="A8560"/>
      <c r="B8560"/>
      <c r="C8560"/>
      <c r="D8560"/>
      <c r="E8560"/>
      <c r="F8560"/>
      <c r="G8560"/>
      <c r="H8560"/>
      <c r="I8560" s="8"/>
      <c r="J8560" s="425"/>
      <c r="K8560"/>
      <c r="L8560"/>
      <c r="M8560"/>
      <c r="N8560"/>
      <c r="O8560"/>
      <c r="P8560"/>
      <c r="Q8560"/>
      <c r="R8560"/>
      <c r="S8560"/>
      <c r="T8560"/>
      <c r="U8560"/>
    </row>
    <row r="8561" spans="1:21" ht="15.75" customHeight="1">
      <c r="A8561"/>
      <c r="B8561"/>
      <c r="C8561"/>
      <c r="D8561"/>
      <c r="E8561"/>
      <c r="F8561"/>
      <c r="G8561"/>
      <c r="H8561"/>
      <c r="I8561" s="8"/>
      <c r="J8561" s="425"/>
      <c r="K8561"/>
      <c r="L8561"/>
      <c r="M8561"/>
      <c r="N8561"/>
      <c r="O8561"/>
      <c r="P8561"/>
      <c r="Q8561"/>
      <c r="R8561"/>
      <c r="S8561"/>
      <c r="T8561"/>
      <c r="U8561"/>
    </row>
    <row r="8562" spans="1:21" ht="15.75" customHeight="1">
      <c r="A8562"/>
      <c r="B8562"/>
      <c r="C8562"/>
      <c r="D8562"/>
      <c r="E8562"/>
      <c r="F8562"/>
      <c r="G8562"/>
      <c r="H8562"/>
      <c r="I8562" s="8"/>
      <c r="J8562" s="425"/>
      <c r="K8562"/>
      <c r="L8562"/>
      <c r="M8562"/>
      <c r="N8562"/>
      <c r="O8562"/>
      <c r="P8562"/>
      <c r="Q8562"/>
      <c r="R8562"/>
      <c r="S8562"/>
      <c r="T8562"/>
      <c r="U8562"/>
    </row>
    <row r="8563" spans="1:21" ht="15.75" customHeight="1">
      <c r="A8563"/>
      <c r="B8563"/>
      <c r="C8563"/>
      <c r="D8563"/>
      <c r="E8563"/>
      <c r="F8563"/>
      <c r="G8563"/>
      <c r="H8563"/>
      <c r="I8563" s="8"/>
      <c r="J8563" s="425"/>
      <c r="K8563"/>
      <c r="L8563"/>
      <c r="M8563"/>
      <c r="N8563"/>
      <c r="O8563"/>
      <c r="P8563"/>
      <c r="Q8563"/>
      <c r="R8563"/>
      <c r="S8563"/>
      <c r="T8563"/>
      <c r="U8563"/>
    </row>
    <row r="8564" spans="1:21" ht="15.75" customHeight="1">
      <c r="A8564"/>
      <c r="B8564"/>
      <c r="C8564"/>
      <c r="D8564"/>
      <c r="E8564"/>
      <c r="F8564"/>
      <c r="G8564"/>
      <c r="H8564"/>
      <c r="I8564" s="8"/>
      <c r="J8564" s="425"/>
      <c r="K8564"/>
      <c r="L8564"/>
      <c r="M8564"/>
      <c r="N8564"/>
      <c r="O8564"/>
      <c r="P8564"/>
      <c r="Q8564"/>
      <c r="R8564"/>
      <c r="S8564"/>
      <c r="T8564"/>
      <c r="U8564"/>
    </row>
    <row r="8565" spans="1:21" ht="15.75" customHeight="1">
      <c r="A8565"/>
      <c r="B8565"/>
      <c r="C8565"/>
      <c r="D8565"/>
      <c r="E8565"/>
      <c r="F8565"/>
      <c r="G8565"/>
      <c r="H8565"/>
      <c r="I8565" s="8"/>
      <c r="J8565" s="425"/>
      <c r="K8565"/>
      <c r="L8565"/>
      <c r="M8565"/>
      <c r="N8565"/>
      <c r="O8565"/>
      <c r="P8565"/>
      <c r="Q8565"/>
      <c r="R8565"/>
      <c r="S8565"/>
      <c r="T8565"/>
      <c r="U8565"/>
    </row>
    <row r="8566" spans="1:21" ht="15.75" customHeight="1">
      <c r="A8566"/>
      <c r="B8566"/>
      <c r="C8566"/>
      <c r="D8566"/>
      <c r="E8566"/>
      <c r="F8566"/>
      <c r="G8566"/>
      <c r="H8566"/>
      <c r="I8566" s="8"/>
      <c r="J8566" s="425"/>
      <c r="K8566"/>
      <c r="L8566"/>
      <c r="M8566"/>
      <c r="N8566"/>
      <c r="O8566"/>
      <c r="P8566"/>
      <c r="Q8566"/>
      <c r="R8566"/>
      <c r="S8566"/>
      <c r="T8566"/>
      <c r="U8566"/>
    </row>
    <row r="8567" spans="1:21" ht="15.75" customHeight="1">
      <c r="A8567"/>
      <c r="B8567"/>
      <c r="C8567"/>
      <c r="D8567"/>
      <c r="E8567"/>
      <c r="F8567"/>
      <c r="G8567"/>
      <c r="H8567"/>
      <c r="I8567" s="8"/>
      <c r="J8567" s="425"/>
      <c r="K8567"/>
      <c r="L8567"/>
      <c r="M8567"/>
      <c r="N8567"/>
      <c r="O8567"/>
      <c r="P8567"/>
      <c r="Q8567"/>
      <c r="R8567"/>
      <c r="S8567"/>
      <c r="T8567"/>
      <c r="U8567"/>
    </row>
    <row r="8568" spans="1:21" ht="15.75" customHeight="1">
      <c r="A8568"/>
      <c r="B8568"/>
      <c r="C8568"/>
      <c r="D8568"/>
      <c r="E8568"/>
      <c r="F8568"/>
      <c r="G8568"/>
      <c r="H8568"/>
      <c r="I8568" s="8"/>
      <c r="J8568" s="425"/>
      <c r="K8568"/>
      <c r="L8568"/>
      <c r="M8568"/>
      <c r="N8568"/>
      <c r="O8568"/>
      <c r="P8568"/>
      <c r="Q8568"/>
      <c r="R8568"/>
      <c r="S8568"/>
      <c r="T8568"/>
      <c r="U8568"/>
    </row>
    <row r="8569" spans="1:21" ht="15.75" customHeight="1">
      <c r="A8569"/>
      <c r="B8569"/>
      <c r="C8569"/>
      <c r="D8569"/>
      <c r="E8569"/>
      <c r="F8569"/>
      <c r="G8569"/>
      <c r="H8569"/>
      <c r="I8569" s="8"/>
      <c r="J8569" s="425"/>
      <c r="K8569"/>
      <c r="L8569"/>
      <c r="M8569"/>
      <c r="N8569"/>
      <c r="O8569"/>
      <c r="P8569"/>
      <c r="Q8569"/>
      <c r="R8569"/>
      <c r="S8569"/>
      <c r="T8569"/>
      <c r="U8569"/>
    </row>
    <row r="8570" spans="1:21" ht="15.75" customHeight="1">
      <c r="A8570"/>
      <c r="B8570"/>
      <c r="C8570"/>
      <c r="D8570"/>
      <c r="E8570"/>
      <c r="F8570"/>
      <c r="G8570"/>
      <c r="H8570"/>
      <c r="I8570" s="8"/>
      <c r="J8570" s="425"/>
      <c r="K8570"/>
      <c r="L8570"/>
      <c r="M8570"/>
      <c r="N8570"/>
      <c r="O8570"/>
      <c r="P8570"/>
      <c r="Q8570"/>
      <c r="R8570"/>
      <c r="S8570"/>
      <c r="T8570"/>
      <c r="U8570"/>
    </row>
    <row r="8571" spans="1:21" ht="15.75" customHeight="1">
      <c r="A8571"/>
      <c r="B8571"/>
      <c r="C8571"/>
      <c r="D8571"/>
      <c r="E8571"/>
      <c r="F8571"/>
      <c r="G8571"/>
      <c r="H8571"/>
      <c r="I8571" s="8"/>
      <c r="J8571" s="425"/>
      <c r="K8571"/>
      <c r="L8571"/>
      <c r="M8571"/>
      <c r="N8571"/>
      <c r="O8571"/>
      <c r="P8571"/>
      <c r="Q8571"/>
      <c r="R8571"/>
      <c r="S8571"/>
      <c r="T8571"/>
      <c r="U8571"/>
    </row>
    <row r="8572" spans="1:21" ht="15.75" customHeight="1">
      <c r="A8572"/>
      <c r="B8572"/>
      <c r="C8572"/>
      <c r="D8572"/>
      <c r="E8572"/>
      <c r="F8572"/>
      <c r="G8572"/>
      <c r="H8572"/>
      <c r="I8572" s="8"/>
      <c r="J8572" s="425"/>
      <c r="K8572"/>
      <c r="L8572"/>
      <c r="M8572"/>
      <c r="N8572"/>
      <c r="O8572"/>
      <c r="P8572"/>
      <c r="Q8572"/>
      <c r="R8572"/>
      <c r="S8572"/>
      <c r="T8572"/>
      <c r="U8572"/>
    </row>
    <row r="8573" spans="1:21" ht="15.75" customHeight="1">
      <c r="A8573"/>
      <c r="B8573"/>
      <c r="C8573"/>
      <c r="D8573"/>
      <c r="E8573"/>
      <c r="F8573"/>
      <c r="G8573"/>
      <c r="H8573"/>
      <c r="I8573" s="8"/>
      <c r="J8573" s="425"/>
      <c r="K8573"/>
      <c r="L8573"/>
      <c r="M8573"/>
      <c r="N8573"/>
      <c r="O8573"/>
      <c r="P8573"/>
      <c r="Q8573"/>
      <c r="R8573"/>
      <c r="S8573"/>
      <c r="T8573"/>
      <c r="U8573"/>
    </row>
    <row r="8574" spans="1:21" ht="15.75" customHeight="1">
      <c r="A8574"/>
      <c r="B8574"/>
      <c r="C8574"/>
      <c r="D8574"/>
      <c r="E8574"/>
      <c r="F8574"/>
      <c r="G8574"/>
      <c r="H8574"/>
      <c r="I8574" s="8"/>
      <c r="J8574" s="425"/>
      <c r="K8574"/>
      <c r="L8574"/>
      <c r="M8574"/>
      <c r="N8574"/>
      <c r="O8574"/>
      <c r="P8574"/>
      <c r="Q8574"/>
      <c r="R8574"/>
      <c r="S8574"/>
      <c r="T8574"/>
      <c r="U8574"/>
    </row>
    <row r="8575" spans="1:21" ht="15.75" customHeight="1">
      <c r="A8575"/>
      <c r="B8575"/>
      <c r="C8575"/>
      <c r="D8575"/>
      <c r="E8575"/>
      <c r="F8575"/>
      <c r="G8575"/>
      <c r="H8575"/>
      <c r="I8575" s="8"/>
      <c r="J8575" s="425"/>
      <c r="K8575"/>
      <c r="L8575"/>
      <c r="M8575"/>
      <c r="N8575"/>
      <c r="O8575"/>
      <c r="P8575"/>
      <c r="Q8575"/>
      <c r="R8575"/>
      <c r="S8575"/>
      <c r="T8575"/>
      <c r="U8575"/>
    </row>
    <row r="8576" spans="1:21" ht="15.75" customHeight="1">
      <c r="A8576"/>
      <c r="B8576"/>
      <c r="C8576"/>
      <c r="D8576"/>
      <c r="E8576"/>
      <c r="F8576"/>
      <c r="G8576"/>
      <c r="H8576"/>
      <c r="I8576" s="8"/>
      <c r="J8576" s="425"/>
      <c r="K8576"/>
      <c r="L8576"/>
      <c r="M8576"/>
      <c r="N8576"/>
      <c r="O8576"/>
      <c r="P8576"/>
      <c r="Q8576"/>
      <c r="R8576"/>
      <c r="S8576"/>
      <c r="T8576"/>
      <c r="U8576"/>
    </row>
    <row r="8577" spans="1:21" ht="15.75" customHeight="1">
      <c r="A8577"/>
      <c r="B8577"/>
      <c r="C8577"/>
      <c r="D8577"/>
      <c r="E8577"/>
      <c r="F8577"/>
      <c r="G8577"/>
      <c r="H8577"/>
      <c r="I8577" s="8"/>
      <c r="J8577" s="425"/>
      <c r="K8577"/>
      <c r="L8577"/>
      <c r="M8577"/>
      <c r="N8577"/>
      <c r="O8577"/>
      <c r="P8577"/>
      <c r="Q8577"/>
      <c r="R8577"/>
      <c r="S8577"/>
      <c r="T8577"/>
      <c r="U8577"/>
    </row>
    <row r="8578" spans="1:21" ht="15.75" customHeight="1">
      <c r="A8578"/>
      <c r="B8578"/>
      <c r="C8578"/>
      <c r="D8578"/>
      <c r="E8578"/>
      <c r="F8578"/>
      <c r="G8578"/>
      <c r="H8578"/>
      <c r="I8578" s="8"/>
      <c r="J8578" s="425"/>
      <c r="K8578"/>
      <c r="L8578"/>
      <c r="M8578"/>
      <c r="N8578"/>
      <c r="O8578"/>
      <c r="P8578"/>
      <c r="Q8578"/>
      <c r="R8578"/>
      <c r="S8578"/>
      <c r="T8578"/>
      <c r="U8578"/>
    </row>
    <row r="8579" spans="1:21" ht="15.75" customHeight="1">
      <c r="A8579"/>
      <c r="B8579"/>
      <c r="C8579"/>
      <c r="D8579"/>
      <c r="E8579"/>
      <c r="F8579"/>
      <c r="G8579"/>
      <c r="H8579"/>
      <c r="I8579" s="8"/>
      <c r="J8579" s="425"/>
      <c r="K8579"/>
      <c r="L8579"/>
      <c r="M8579"/>
      <c r="N8579"/>
      <c r="O8579"/>
      <c r="P8579"/>
      <c r="Q8579"/>
      <c r="R8579"/>
      <c r="S8579"/>
      <c r="T8579"/>
      <c r="U8579"/>
    </row>
    <row r="8580" spans="1:21" ht="15.75" customHeight="1">
      <c r="A8580"/>
      <c r="B8580"/>
      <c r="C8580"/>
      <c r="D8580"/>
      <c r="E8580"/>
      <c r="F8580"/>
      <c r="G8580"/>
      <c r="H8580"/>
      <c r="I8580" s="8"/>
      <c r="J8580" s="425"/>
      <c r="K8580"/>
      <c r="L8580"/>
      <c r="M8580"/>
      <c r="N8580"/>
      <c r="O8580"/>
      <c r="P8580"/>
      <c r="Q8580"/>
      <c r="R8580"/>
      <c r="S8580"/>
      <c r="T8580"/>
      <c r="U8580"/>
    </row>
    <row r="8581" spans="1:21" ht="15.75" customHeight="1">
      <c r="A8581"/>
      <c r="B8581"/>
      <c r="C8581"/>
      <c r="D8581"/>
      <c r="E8581"/>
      <c r="F8581"/>
      <c r="G8581"/>
      <c r="H8581"/>
      <c r="I8581" s="8"/>
      <c r="J8581" s="425"/>
      <c r="K8581"/>
      <c r="L8581"/>
      <c r="M8581"/>
      <c r="N8581"/>
      <c r="O8581"/>
      <c r="P8581"/>
      <c r="Q8581"/>
      <c r="R8581"/>
      <c r="S8581"/>
      <c r="T8581"/>
      <c r="U8581"/>
    </row>
    <row r="8582" spans="1:21" ht="15.75" customHeight="1">
      <c r="A8582"/>
      <c r="B8582"/>
      <c r="C8582"/>
      <c r="D8582"/>
      <c r="E8582"/>
      <c r="F8582"/>
      <c r="G8582"/>
      <c r="H8582"/>
      <c r="I8582" s="8"/>
      <c r="J8582" s="425"/>
      <c r="K8582"/>
      <c r="L8582"/>
      <c r="M8582"/>
      <c r="N8582"/>
      <c r="O8582"/>
      <c r="P8582"/>
      <c r="Q8582"/>
      <c r="R8582"/>
      <c r="S8582"/>
      <c r="T8582"/>
      <c r="U8582"/>
    </row>
    <row r="8583" spans="1:21" ht="15.75" customHeight="1">
      <c r="A8583"/>
      <c r="B8583"/>
      <c r="C8583"/>
      <c r="D8583"/>
      <c r="E8583"/>
      <c r="F8583"/>
      <c r="G8583"/>
      <c r="H8583"/>
      <c r="I8583" s="8"/>
      <c r="J8583" s="425"/>
      <c r="K8583"/>
      <c r="L8583"/>
      <c r="M8583"/>
      <c r="N8583"/>
      <c r="O8583"/>
      <c r="P8583"/>
      <c r="Q8583"/>
      <c r="R8583"/>
      <c r="S8583"/>
      <c r="T8583"/>
      <c r="U8583"/>
    </row>
    <row r="8584" spans="1:21" ht="15.75" customHeight="1">
      <c r="A8584"/>
      <c r="B8584"/>
      <c r="C8584"/>
      <c r="D8584"/>
      <c r="E8584"/>
      <c r="F8584"/>
      <c r="G8584"/>
      <c r="H8584"/>
      <c r="I8584" s="8"/>
      <c r="J8584" s="425"/>
      <c r="K8584"/>
      <c r="L8584"/>
      <c r="M8584"/>
      <c r="N8584"/>
      <c r="O8584"/>
      <c r="P8584"/>
      <c r="Q8584"/>
      <c r="R8584"/>
      <c r="S8584"/>
      <c r="T8584"/>
      <c r="U8584"/>
    </row>
    <row r="8585" spans="1:21" ht="15.75" customHeight="1">
      <c r="A8585"/>
      <c r="B8585"/>
      <c r="C8585"/>
      <c r="D8585"/>
      <c r="E8585"/>
      <c r="F8585"/>
      <c r="G8585"/>
      <c r="H8585"/>
      <c r="I8585" s="8"/>
      <c r="J8585" s="425"/>
      <c r="K8585"/>
      <c r="L8585"/>
      <c r="M8585"/>
      <c r="N8585"/>
      <c r="O8585"/>
      <c r="P8585"/>
      <c r="Q8585"/>
      <c r="R8585"/>
      <c r="S8585"/>
      <c r="T8585"/>
      <c r="U8585"/>
    </row>
    <row r="8586" spans="1:21" ht="15.75" customHeight="1">
      <c r="A8586"/>
      <c r="B8586"/>
      <c r="C8586"/>
      <c r="D8586"/>
      <c r="E8586"/>
      <c r="F8586"/>
      <c r="G8586"/>
      <c r="H8586"/>
      <c r="I8586" s="8"/>
      <c r="J8586" s="425"/>
      <c r="K8586"/>
      <c r="L8586"/>
      <c r="M8586"/>
      <c r="N8586"/>
      <c r="O8586"/>
      <c r="P8586"/>
      <c r="Q8586"/>
      <c r="R8586"/>
      <c r="S8586"/>
      <c r="T8586"/>
      <c r="U8586"/>
    </row>
    <row r="8587" spans="1:21" ht="15.75" customHeight="1">
      <c r="A8587"/>
      <c r="B8587"/>
      <c r="C8587"/>
      <c r="D8587"/>
      <c r="E8587"/>
      <c r="F8587"/>
      <c r="G8587"/>
      <c r="H8587"/>
      <c r="I8587" s="8"/>
      <c r="J8587" s="425"/>
      <c r="K8587"/>
      <c r="L8587"/>
      <c r="M8587"/>
      <c r="N8587"/>
      <c r="O8587"/>
      <c r="P8587"/>
      <c r="Q8587"/>
      <c r="R8587"/>
      <c r="S8587"/>
      <c r="T8587"/>
      <c r="U8587"/>
    </row>
    <row r="8588" spans="1:21" ht="15.75" customHeight="1">
      <c r="A8588"/>
      <c r="B8588"/>
      <c r="C8588"/>
      <c r="D8588"/>
      <c r="E8588"/>
      <c r="F8588"/>
      <c r="G8588"/>
      <c r="H8588"/>
      <c r="I8588" s="8"/>
      <c r="J8588" s="425"/>
      <c r="K8588"/>
      <c r="L8588"/>
      <c r="M8588"/>
      <c r="N8588"/>
      <c r="O8588"/>
      <c r="P8588"/>
      <c r="Q8588"/>
      <c r="R8588"/>
      <c r="S8588"/>
      <c r="T8588"/>
      <c r="U8588"/>
    </row>
    <row r="8589" spans="1:21" ht="15.75" customHeight="1">
      <c r="A8589"/>
      <c r="B8589"/>
      <c r="C8589"/>
      <c r="D8589"/>
      <c r="E8589"/>
      <c r="F8589"/>
      <c r="G8589"/>
      <c r="H8589"/>
      <c r="I8589" s="8"/>
      <c r="J8589" s="425"/>
      <c r="K8589"/>
      <c r="L8589"/>
      <c r="M8589"/>
      <c r="N8589"/>
      <c r="O8589"/>
      <c r="P8589"/>
      <c r="Q8589"/>
      <c r="R8589"/>
      <c r="S8589"/>
      <c r="T8589"/>
      <c r="U8589"/>
    </row>
    <row r="8590" spans="1:21" ht="15.75" customHeight="1">
      <c r="A8590"/>
      <c r="B8590"/>
      <c r="C8590"/>
      <c r="D8590"/>
      <c r="E8590"/>
      <c r="F8590"/>
      <c r="G8590"/>
      <c r="H8590"/>
      <c r="I8590" s="8"/>
      <c r="J8590" s="425"/>
      <c r="K8590"/>
      <c r="L8590"/>
      <c r="M8590"/>
      <c r="N8590"/>
      <c r="O8590"/>
      <c r="P8590"/>
      <c r="Q8590"/>
      <c r="R8590"/>
      <c r="S8590"/>
      <c r="T8590"/>
      <c r="U8590"/>
    </row>
    <row r="8591" spans="1:21" ht="15.75" customHeight="1">
      <c r="A8591"/>
      <c r="B8591"/>
      <c r="C8591"/>
      <c r="D8591"/>
      <c r="E8591"/>
      <c r="F8591"/>
      <c r="G8591"/>
      <c r="H8591"/>
      <c r="I8591" s="8"/>
      <c r="J8591" s="425"/>
      <c r="K8591"/>
      <c r="L8591"/>
      <c r="M8591"/>
      <c r="N8591"/>
      <c r="O8591"/>
      <c r="P8591"/>
      <c r="Q8591"/>
      <c r="R8591"/>
      <c r="S8591"/>
      <c r="T8591"/>
      <c r="U8591"/>
    </row>
    <row r="8592" spans="1:21" ht="15.75" customHeight="1">
      <c r="A8592"/>
      <c r="B8592"/>
      <c r="C8592"/>
      <c r="D8592"/>
      <c r="E8592"/>
      <c r="F8592"/>
      <c r="G8592"/>
      <c r="H8592"/>
      <c r="I8592" s="8"/>
      <c r="J8592" s="425"/>
      <c r="K8592"/>
      <c r="L8592"/>
      <c r="M8592"/>
      <c r="N8592"/>
      <c r="O8592"/>
      <c r="P8592"/>
      <c r="Q8592"/>
      <c r="R8592"/>
      <c r="S8592"/>
      <c r="T8592"/>
      <c r="U8592"/>
    </row>
    <row r="8593" spans="1:21" ht="15.75" customHeight="1">
      <c r="A8593"/>
      <c r="B8593"/>
      <c r="C8593"/>
      <c r="D8593"/>
      <c r="E8593"/>
      <c r="F8593"/>
      <c r="G8593"/>
      <c r="H8593"/>
      <c r="I8593" s="8"/>
      <c r="J8593" s="425"/>
      <c r="K8593"/>
      <c r="L8593"/>
      <c r="M8593"/>
      <c r="N8593"/>
      <c r="O8593"/>
      <c r="P8593"/>
      <c r="Q8593"/>
      <c r="R8593"/>
      <c r="S8593"/>
      <c r="T8593"/>
      <c r="U8593"/>
    </row>
    <row r="8594" spans="1:21" ht="15.75" customHeight="1">
      <c r="A8594"/>
      <c r="B8594"/>
      <c r="C8594"/>
      <c r="D8594"/>
      <c r="E8594"/>
      <c r="F8594"/>
      <c r="G8594"/>
      <c r="H8594"/>
      <c r="I8594" s="8"/>
      <c r="J8594" s="425"/>
      <c r="K8594"/>
      <c r="L8594"/>
      <c r="M8594"/>
      <c r="N8594"/>
      <c r="O8594"/>
      <c r="P8594"/>
      <c r="Q8594"/>
      <c r="R8594"/>
      <c r="S8594"/>
      <c r="T8594"/>
      <c r="U8594"/>
    </row>
    <row r="8595" spans="1:21" ht="15.75" customHeight="1">
      <c r="A8595"/>
      <c r="B8595"/>
      <c r="C8595"/>
      <c r="D8595"/>
      <c r="E8595"/>
      <c r="F8595"/>
      <c r="G8595"/>
      <c r="H8595"/>
      <c r="I8595" s="8"/>
      <c r="J8595" s="425"/>
      <c r="K8595"/>
      <c r="L8595"/>
      <c r="M8595"/>
      <c r="N8595"/>
      <c r="O8595"/>
      <c r="P8595"/>
      <c r="Q8595"/>
      <c r="R8595"/>
      <c r="S8595"/>
      <c r="T8595"/>
      <c r="U8595"/>
    </row>
    <row r="8596" spans="1:21" ht="15.75" customHeight="1">
      <c r="A8596"/>
      <c r="B8596"/>
      <c r="C8596"/>
      <c r="D8596"/>
      <c r="E8596"/>
      <c r="F8596"/>
      <c r="G8596"/>
      <c r="H8596"/>
      <c r="I8596" s="8"/>
      <c r="J8596" s="425"/>
      <c r="K8596"/>
      <c r="L8596"/>
      <c r="M8596"/>
      <c r="N8596"/>
      <c r="O8596"/>
      <c r="P8596"/>
      <c r="Q8596"/>
      <c r="R8596"/>
      <c r="S8596"/>
      <c r="T8596"/>
      <c r="U8596"/>
    </row>
    <row r="8597" spans="1:21" ht="15.75" customHeight="1">
      <c r="A8597"/>
      <c r="B8597"/>
      <c r="C8597"/>
      <c r="D8597"/>
      <c r="E8597"/>
      <c r="F8597"/>
      <c r="G8597"/>
      <c r="H8597"/>
      <c r="I8597" s="8"/>
      <c r="J8597" s="425"/>
      <c r="K8597"/>
      <c r="L8597"/>
      <c r="M8597"/>
      <c r="N8597"/>
      <c r="O8597"/>
      <c r="P8597"/>
      <c r="Q8597"/>
      <c r="R8597"/>
      <c r="S8597"/>
      <c r="T8597"/>
      <c r="U8597"/>
    </row>
    <row r="8598" spans="1:21" ht="15.75" customHeight="1">
      <c r="A8598"/>
      <c r="B8598"/>
      <c r="C8598"/>
      <c r="D8598"/>
      <c r="E8598"/>
      <c r="F8598"/>
      <c r="G8598"/>
      <c r="H8598"/>
      <c r="I8598" s="8"/>
      <c r="J8598" s="425"/>
      <c r="K8598"/>
      <c r="L8598"/>
      <c r="M8598"/>
      <c r="N8598"/>
      <c r="O8598"/>
      <c r="P8598"/>
      <c r="Q8598"/>
      <c r="R8598"/>
      <c r="S8598"/>
      <c r="T8598"/>
      <c r="U8598"/>
    </row>
    <row r="8599" spans="1:21" ht="15.75" customHeight="1">
      <c r="A8599"/>
      <c r="B8599"/>
      <c r="C8599"/>
      <c r="D8599"/>
      <c r="E8599"/>
      <c r="F8599"/>
      <c r="G8599"/>
      <c r="H8599"/>
      <c r="I8599" s="8"/>
      <c r="J8599" s="425"/>
      <c r="K8599"/>
      <c r="L8599"/>
      <c r="M8599"/>
      <c r="N8599"/>
      <c r="O8599"/>
      <c r="P8599"/>
      <c r="Q8599"/>
      <c r="R8599"/>
      <c r="S8599"/>
      <c r="T8599"/>
      <c r="U8599"/>
    </row>
    <row r="8600" spans="1:21" ht="15.75" customHeight="1">
      <c r="A8600"/>
      <c r="B8600"/>
      <c r="C8600"/>
      <c r="D8600"/>
      <c r="E8600"/>
      <c r="F8600"/>
      <c r="G8600"/>
      <c r="H8600"/>
      <c r="I8600" s="8"/>
      <c r="J8600" s="425"/>
      <c r="K8600"/>
      <c r="L8600"/>
      <c r="M8600"/>
      <c r="N8600"/>
      <c r="O8600"/>
      <c r="P8600"/>
      <c r="Q8600"/>
      <c r="R8600"/>
      <c r="S8600"/>
      <c r="T8600"/>
      <c r="U8600"/>
    </row>
    <row r="8601" spans="1:21" ht="15.75" customHeight="1">
      <c r="A8601"/>
      <c r="B8601"/>
      <c r="C8601"/>
      <c r="D8601"/>
      <c r="E8601"/>
      <c r="F8601"/>
      <c r="G8601"/>
      <c r="H8601"/>
      <c r="I8601" s="8"/>
      <c r="J8601" s="425"/>
      <c r="K8601"/>
      <c r="L8601"/>
      <c r="M8601"/>
      <c r="N8601"/>
      <c r="O8601"/>
      <c r="P8601"/>
      <c r="Q8601"/>
      <c r="R8601"/>
      <c r="S8601"/>
      <c r="T8601"/>
      <c r="U8601"/>
    </row>
    <row r="8602" spans="1:21" ht="15.75" customHeight="1">
      <c r="A8602"/>
      <c r="B8602"/>
      <c r="C8602"/>
      <c r="D8602"/>
      <c r="E8602"/>
      <c r="F8602"/>
      <c r="G8602"/>
      <c r="H8602"/>
      <c r="I8602" s="8"/>
      <c r="J8602" s="425"/>
      <c r="K8602"/>
      <c r="L8602"/>
      <c r="M8602"/>
      <c r="N8602"/>
      <c r="O8602"/>
      <c r="P8602"/>
      <c r="Q8602"/>
      <c r="R8602"/>
      <c r="S8602"/>
      <c r="T8602"/>
      <c r="U8602"/>
    </row>
    <row r="8603" spans="1:21" ht="15.75" customHeight="1">
      <c r="A8603"/>
      <c r="B8603"/>
      <c r="C8603"/>
      <c r="D8603"/>
      <c r="E8603"/>
      <c r="F8603"/>
      <c r="G8603"/>
      <c r="H8603"/>
      <c r="I8603" s="8"/>
      <c r="J8603" s="425"/>
      <c r="K8603"/>
      <c r="L8603"/>
      <c r="M8603"/>
      <c r="N8603"/>
      <c r="O8603"/>
      <c r="P8603"/>
      <c r="Q8603"/>
      <c r="R8603"/>
      <c r="S8603"/>
      <c r="T8603"/>
      <c r="U8603"/>
    </row>
    <row r="8604" spans="1:21" ht="15.75" customHeight="1">
      <c r="A8604"/>
      <c r="B8604"/>
      <c r="C8604"/>
      <c r="D8604"/>
      <c r="E8604"/>
      <c r="F8604"/>
      <c r="G8604"/>
      <c r="H8604"/>
      <c r="I8604" s="8"/>
      <c r="J8604" s="425"/>
      <c r="K8604"/>
      <c r="L8604"/>
      <c r="M8604"/>
      <c r="N8604"/>
      <c r="O8604"/>
      <c r="P8604"/>
      <c r="Q8604"/>
      <c r="R8604"/>
      <c r="S8604"/>
      <c r="T8604"/>
      <c r="U8604"/>
    </row>
    <row r="8605" spans="1:21" ht="15.75" customHeight="1">
      <c r="A8605"/>
      <c r="B8605"/>
      <c r="C8605"/>
      <c r="D8605"/>
      <c r="E8605"/>
      <c r="F8605"/>
      <c r="G8605"/>
      <c r="H8605"/>
      <c r="I8605" s="8"/>
      <c r="J8605" s="425"/>
      <c r="K8605"/>
      <c r="L8605"/>
      <c r="M8605"/>
      <c r="N8605"/>
      <c r="O8605"/>
      <c r="P8605"/>
      <c r="Q8605"/>
      <c r="R8605"/>
      <c r="S8605"/>
      <c r="T8605"/>
      <c r="U8605"/>
    </row>
    <row r="8606" spans="1:21" ht="15.75" customHeight="1">
      <c r="A8606"/>
      <c r="B8606"/>
      <c r="C8606"/>
      <c r="D8606"/>
      <c r="E8606"/>
      <c r="F8606"/>
      <c r="G8606"/>
      <c r="H8606"/>
      <c r="I8606" s="8"/>
      <c r="J8606" s="425"/>
      <c r="K8606"/>
      <c r="L8606"/>
      <c r="M8606"/>
      <c r="N8606"/>
      <c r="O8606"/>
      <c r="P8606"/>
      <c r="Q8606"/>
      <c r="R8606"/>
      <c r="S8606"/>
      <c r="T8606"/>
      <c r="U8606"/>
    </row>
    <row r="8607" spans="1:21" ht="15.75" customHeight="1">
      <c r="A8607"/>
      <c r="B8607"/>
      <c r="C8607"/>
      <c r="D8607"/>
      <c r="E8607"/>
      <c r="F8607"/>
      <c r="G8607"/>
      <c r="H8607"/>
      <c r="I8607" s="8"/>
      <c r="J8607" s="425"/>
      <c r="K8607"/>
      <c r="L8607"/>
      <c r="M8607"/>
      <c r="N8607"/>
      <c r="O8607"/>
      <c r="P8607"/>
      <c r="Q8607"/>
      <c r="R8607"/>
      <c r="S8607"/>
      <c r="T8607"/>
      <c r="U8607"/>
    </row>
    <row r="8608" spans="1:21" ht="15.75" customHeight="1">
      <c r="A8608"/>
      <c r="B8608"/>
      <c r="C8608"/>
      <c r="D8608"/>
      <c r="E8608"/>
      <c r="F8608"/>
      <c r="G8608"/>
      <c r="H8608"/>
      <c r="I8608" s="8"/>
      <c r="J8608" s="425"/>
      <c r="K8608"/>
      <c r="L8608"/>
      <c r="M8608"/>
      <c r="N8608"/>
      <c r="O8608"/>
      <c r="P8608"/>
      <c r="Q8608"/>
      <c r="R8608"/>
      <c r="S8608"/>
      <c r="T8608"/>
      <c r="U8608"/>
    </row>
    <row r="8609" spans="1:21" ht="15.75" customHeight="1">
      <c r="A8609"/>
      <c r="B8609"/>
      <c r="C8609"/>
      <c r="D8609"/>
      <c r="E8609"/>
      <c r="F8609"/>
      <c r="G8609"/>
      <c r="H8609"/>
      <c r="I8609" s="8"/>
      <c r="J8609" s="425"/>
      <c r="K8609"/>
      <c r="L8609"/>
      <c r="M8609"/>
      <c r="N8609"/>
      <c r="O8609"/>
      <c r="P8609"/>
      <c r="Q8609"/>
      <c r="R8609"/>
      <c r="S8609"/>
      <c r="T8609"/>
      <c r="U8609"/>
    </row>
    <row r="8610" spans="1:21" ht="15.75" customHeight="1">
      <c r="A8610"/>
      <c r="B8610"/>
      <c r="C8610"/>
      <c r="D8610"/>
      <c r="E8610"/>
      <c r="F8610"/>
      <c r="G8610"/>
      <c r="H8610"/>
      <c r="I8610" s="8"/>
      <c r="J8610" s="425"/>
      <c r="K8610"/>
      <c r="L8610"/>
      <c r="M8610"/>
      <c r="N8610"/>
      <c r="O8610"/>
      <c r="P8610"/>
      <c r="Q8610"/>
      <c r="R8610"/>
      <c r="S8610"/>
      <c r="T8610"/>
      <c r="U8610"/>
    </row>
    <row r="8611" spans="1:21" ht="15.75" customHeight="1">
      <c r="A8611"/>
      <c r="B8611"/>
      <c r="C8611"/>
      <c r="D8611"/>
      <c r="E8611"/>
      <c r="F8611"/>
      <c r="G8611"/>
      <c r="H8611"/>
      <c r="I8611" s="8"/>
      <c r="J8611" s="425"/>
      <c r="K8611"/>
      <c r="L8611"/>
      <c r="M8611"/>
      <c r="N8611"/>
      <c r="O8611"/>
      <c r="P8611"/>
      <c r="Q8611"/>
      <c r="R8611"/>
      <c r="S8611"/>
      <c r="T8611"/>
      <c r="U8611"/>
    </row>
    <row r="8612" spans="1:21" ht="15.75" customHeight="1">
      <c r="A8612"/>
      <c r="B8612"/>
      <c r="C8612"/>
      <c r="D8612"/>
      <c r="E8612"/>
      <c r="F8612"/>
      <c r="G8612"/>
      <c r="H8612"/>
      <c r="I8612" s="8"/>
      <c r="J8612" s="425"/>
      <c r="K8612"/>
      <c r="L8612"/>
      <c r="M8612"/>
      <c r="N8612"/>
      <c r="O8612"/>
      <c r="P8612"/>
      <c r="Q8612"/>
      <c r="R8612"/>
      <c r="S8612"/>
      <c r="T8612"/>
      <c r="U8612"/>
    </row>
    <row r="8613" spans="1:21" ht="15.75" customHeight="1">
      <c r="A8613"/>
      <c r="B8613"/>
      <c r="C8613"/>
      <c r="D8613"/>
      <c r="E8613"/>
      <c r="F8613"/>
      <c r="G8613"/>
      <c r="H8613"/>
      <c r="I8613" s="8"/>
      <c r="J8613" s="425"/>
      <c r="K8613"/>
      <c r="L8613"/>
      <c r="M8613"/>
      <c r="N8613"/>
      <c r="O8613"/>
      <c r="P8613"/>
      <c r="Q8613"/>
      <c r="R8613"/>
      <c r="S8613"/>
      <c r="T8613"/>
      <c r="U8613"/>
    </row>
    <row r="8614" spans="1:21" ht="15.75" customHeight="1">
      <c r="A8614"/>
      <c r="B8614"/>
      <c r="C8614"/>
      <c r="D8614"/>
      <c r="E8614"/>
      <c r="F8614"/>
      <c r="G8614"/>
      <c r="H8614"/>
      <c r="I8614" s="8"/>
      <c r="J8614" s="425"/>
      <c r="K8614"/>
      <c r="L8614"/>
      <c r="M8614"/>
      <c r="N8614"/>
      <c r="O8614"/>
      <c r="P8614"/>
      <c r="Q8614"/>
      <c r="R8614"/>
      <c r="S8614"/>
      <c r="T8614"/>
      <c r="U8614"/>
    </row>
    <row r="8615" spans="1:21" ht="15.75" customHeight="1">
      <c r="A8615"/>
      <c r="B8615"/>
      <c r="C8615"/>
      <c r="D8615"/>
      <c r="E8615"/>
      <c r="F8615"/>
      <c r="G8615"/>
      <c r="H8615"/>
      <c r="I8615" s="8"/>
      <c r="J8615" s="425"/>
      <c r="K8615"/>
      <c r="L8615"/>
      <c r="M8615"/>
      <c r="N8615"/>
      <c r="O8615"/>
      <c r="P8615"/>
      <c r="Q8615"/>
      <c r="R8615"/>
      <c r="S8615"/>
      <c r="T8615"/>
      <c r="U8615"/>
    </row>
    <row r="8616" spans="1:21" ht="15.75" customHeight="1">
      <c r="A8616"/>
      <c r="B8616"/>
      <c r="C8616"/>
      <c r="D8616"/>
      <c r="E8616"/>
      <c r="F8616"/>
      <c r="G8616"/>
      <c r="H8616"/>
      <c r="I8616" s="8"/>
      <c r="J8616" s="425"/>
      <c r="K8616"/>
      <c r="L8616"/>
      <c r="M8616"/>
      <c r="N8616"/>
      <c r="O8616"/>
      <c r="P8616"/>
      <c r="Q8616"/>
      <c r="R8616"/>
      <c r="S8616"/>
      <c r="T8616"/>
      <c r="U8616"/>
    </row>
    <row r="8617" spans="1:21" ht="15.75" customHeight="1">
      <c r="A8617"/>
      <c r="B8617"/>
      <c r="C8617"/>
      <c r="D8617"/>
      <c r="E8617"/>
      <c r="F8617"/>
      <c r="G8617"/>
      <c r="H8617"/>
      <c r="I8617" s="8"/>
      <c r="J8617" s="425"/>
      <c r="K8617"/>
      <c r="L8617"/>
      <c r="M8617"/>
      <c r="N8617"/>
      <c r="O8617"/>
      <c r="P8617"/>
      <c r="Q8617"/>
      <c r="R8617"/>
      <c r="S8617"/>
      <c r="T8617"/>
      <c r="U8617"/>
    </row>
    <row r="8618" spans="1:21" ht="15.75" customHeight="1">
      <c r="A8618"/>
      <c r="B8618"/>
      <c r="C8618"/>
      <c r="D8618"/>
      <c r="E8618"/>
      <c r="F8618"/>
      <c r="G8618"/>
      <c r="H8618"/>
      <c r="I8618" s="8"/>
      <c r="J8618" s="425"/>
      <c r="K8618"/>
      <c r="L8618"/>
      <c r="M8618"/>
      <c r="N8618"/>
      <c r="O8618"/>
      <c r="P8618"/>
      <c r="Q8618"/>
      <c r="R8618"/>
      <c r="S8618"/>
      <c r="T8618"/>
      <c r="U8618"/>
    </row>
    <row r="8619" spans="1:21" ht="15.75" customHeight="1">
      <c r="A8619"/>
      <c r="B8619"/>
      <c r="C8619"/>
      <c r="D8619"/>
      <c r="E8619"/>
      <c r="F8619"/>
      <c r="G8619"/>
      <c r="H8619"/>
      <c r="I8619" s="8"/>
      <c r="J8619" s="425"/>
      <c r="K8619"/>
      <c r="L8619"/>
      <c r="M8619"/>
      <c r="N8619"/>
      <c r="O8619"/>
      <c r="P8619"/>
      <c r="Q8619"/>
      <c r="R8619"/>
      <c r="S8619"/>
      <c r="T8619"/>
      <c r="U8619"/>
    </row>
    <row r="8620" spans="1:21" ht="15.75" customHeight="1">
      <c r="A8620"/>
      <c r="B8620"/>
      <c r="C8620"/>
      <c r="D8620"/>
      <c r="E8620"/>
      <c r="F8620"/>
      <c r="G8620"/>
      <c r="H8620"/>
      <c r="I8620" s="8"/>
      <c r="J8620" s="425"/>
      <c r="K8620"/>
      <c r="L8620"/>
      <c r="M8620"/>
      <c r="N8620"/>
      <c r="O8620"/>
      <c r="P8620"/>
      <c r="Q8620"/>
      <c r="R8620"/>
      <c r="S8620"/>
      <c r="T8620"/>
      <c r="U8620"/>
    </row>
    <row r="8621" spans="1:21" ht="15.75" customHeight="1">
      <c r="A8621"/>
      <c r="B8621"/>
      <c r="C8621"/>
      <c r="D8621"/>
      <c r="E8621"/>
      <c r="F8621"/>
      <c r="G8621"/>
      <c r="H8621"/>
      <c r="I8621" s="8"/>
      <c r="J8621" s="425"/>
      <c r="K8621"/>
      <c r="L8621"/>
      <c r="M8621"/>
      <c r="N8621"/>
      <c r="O8621"/>
      <c r="P8621"/>
      <c r="Q8621"/>
      <c r="R8621"/>
      <c r="S8621"/>
      <c r="T8621"/>
      <c r="U8621"/>
    </row>
    <row r="8622" spans="1:21" ht="15.75" customHeight="1">
      <c r="A8622"/>
      <c r="B8622"/>
      <c r="C8622"/>
      <c r="D8622"/>
      <c r="E8622"/>
      <c r="F8622"/>
      <c r="G8622"/>
      <c r="H8622"/>
      <c r="I8622" s="8"/>
      <c r="J8622" s="425"/>
      <c r="K8622"/>
      <c r="L8622"/>
      <c r="M8622"/>
      <c r="N8622"/>
      <c r="O8622"/>
      <c r="P8622"/>
      <c r="Q8622"/>
      <c r="R8622"/>
      <c r="S8622"/>
      <c r="T8622"/>
      <c r="U8622"/>
    </row>
    <row r="8623" spans="1:21" ht="15.75" customHeight="1">
      <c r="A8623"/>
      <c r="B8623"/>
      <c r="C8623"/>
      <c r="D8623"/>
      <c r="E8623"/>
      <c r="F8623"/>
      <c r="G8623"/>
      <c r="H8623"/>
      <c r="I8623" s="8"/>
      <c r="J8623" s="425"/>
      <c r="K8623"/>
      <c r="L8623"/>
      <c r="M8623"/>
      <c r="N8623"/>
      <c r="O8623"/>
      <c r="P8623"/>
      <c r="Q8623"/>
      <c r="R8623"/>
      <c r="S8623"/>
      <c r="T8623"/>
      <c r="U8623"/>
    </row>
    <row r="8624" spans="1:21" ht="15.75" customHeight="1">
      <c r="A8624"/>
      <c r="B8624"/>
      <c r="C8624"/>
      <c r="D8624"/>
      <c r="E8624"/>
      <c r="F8624"/>
      <c r="G8624"/>
      <c r="H8624"/>
      <c r="I8624" s="8"/>
      <c r="J8624" s="425"/>
      <c r="K8624"/>
      <c r="L8624"/>
      <c r="M8624"/>
      <c r="N8624"/>
      <c r="O8624"/>
      <c r="P8624"/>
      <c r="Q8624"/>
      <c r="R8624"/>
      <c r="S8624"/>
      <c r="T8624"/>
      <c r="U8624"/>
    </row>
    <row r="8625" spans="1:21" ht="15.75" customHeight="1">
      <c r="A8625"/>
      <c r="B8625"/>
      <c r="C8625"/>
      <c r="D8625"/>
      <c r="E8625"/>
      <c r="F8625"/>
      <c r="G8625"/>
      <c r="H8625"/>
      <c r="I8625" s="8"/>
      <c r="J8625" s="425"/>
      <c r="K8625"/>
      <c r="L8625"/>
      <c r="M8625"/>
      <c r="N8625"/>
      <c r="O8625"/>
      <c r="P8625"/>
      <c r="Q8625"/>
      <c r="R8625"/>
      <c r="S8625"/>
      <c r="T8625"/>
      <c r="U8625"/>
    </row>
    <row r="8626" spans="1:21" ht="15.75" customHeight="1">
      <c r="A8626"/>
      <c r="B8626"/>
      <c r="C8626"/>
      <c r="D8626"/>
      <c r="E8626"/>
      <c r="F8626"/>
      <c r="G8626"/>
      <c r="H8626"/>
      <c r="I8626" s="8"/>
      <c r="J8626" s="425"/>
      <c r="K8626"/>
      <c r="L8626"/>
      <c r="M8626"/>
      <c r="N8626"/>
      <c r="O8626"/>
      <c r="P8626"/>
      <c r="Q8626"/>
      <c r="R8626"/>
      <c r="S8626"/>
      <c r="T8626"/>
      <c r="U8626"/>
    </row>
    <row r="8627" spans="1:21" ht="15.75" customHeight="1">
      <c r="A8627"/>
      <c r="B8627"/>
      <c r="C8627"/>
      <c r="D8627"/>
      <c r="E8627"/>
      <c r="F8627"/>
      <c r="G8627"/>
      <c r="H8627"/>
      <c r="I8627" s="8"/>
      <c r="J8627" s="425"/>
      <c r="K8627"/>
      <c r="L8627"/>
      <c r="M8627"/>
      <c r="N8627"/>
      <c r="O8627"/>
      <c r="P8627"/>
      <c r="Q8627"/>
      <c r="R8627"/>
      <c r="S8627"/>
      <c r="T8627"/>
      <c r="U8627"/>
    </row>
    <row r="8628" spans="1:21" ht="15.75" customHeight="1">
      <c r="A8628"/>
      <c r="B8628"/>
      <c r="C8628"/>
      <c r="D8628"/>
      <c r="E8628"/>
      <c r="F8628"/>
      <c r="G8628"/>
      <c r="H8628"/>
      <c r="I8628" s="8"/>
      <c r="J8628" s="425"/>
      <c r="K8628"/>
      <c r="L8628"/>
      <c r="M8628"/>
      <c r="N8628"/>
      <c r="O8628"/>
      <c r="P8628"/>
      <c r="Q8628"/>
      <c r="R8628"/>
      <c r="S8628"/>
      <c r="T8628"/>
      <c r="U8628"/>
    </row>
    <row r="8629" spans="1:21" ht="15.75" customHeight="1">
      <c r="A8629"/>
      <c r="B8629"/>
      <c r="C8629"/>
      <c r="D8629"/>
      <c r="E8629"/>
      <c r="F8629"/>
      <c r="G8629"/>
      <c r="H8629"/>
      <c r="I8629" s="8"/>
      <c r="J8629" s="425"/>
      <c r="K8629"/>
      <c r="L8629"/>
      <c r="M8629"/>
      <c r="N8629"/>
      <c r="O8629"/>
      <c r="P8629"/>
      <c r="Q8629"/>
      <c r="R8629"/>
      <c r="S8629"/>
      <c r="T8629"/>
      <c r="U8629"/>
    </row>
    <row r="8630" spans="1:21" ht="15.75" customHeight="1">
      <c r="A8630"/>
      <c r="B8630"/>
      <c r="C8630"/>
      <c r="D8630"/>
      <c r="E8630"/>
      <c r="F8630"/>
      <c r="G8630"/>
      <c r="H8630"/>
      <c r="I8630" s="8"/>
      <c r="J8630" s="425"/>
      <c r="K8630"/>
      <c r="L8630"/>
      <c r="M8630"/>
      <c r="N8630"/>
      <c r="O8630"/>
      <c r="P8630"/>
      <c r="Q8630"/>
      <c r="R8630"/>
      <c r="S8630"/>
      <c r="T8630"/>
      <c r="U8630"/>
    </row>
    <row r="8631" spans="1:21" ht="15.75" customHeight="1">
      <c r="A8631"/>
      <c r="B8631"/>
      <c r="C8631"/>
      <c r="D8631"/>
      <c r="E8631"/>
      <c r="F8631"/>
      <c r="G8631"/>
      <c r="H8631"/>
      <c r="I8631" s="8"/>
      <c r="J8631" s="425"/>
      <c r="K8631"/>
      <c r="L8631"/>
      <c r="M8631"/>
      <c r="N8631"/>
      <c r="O8631"/>
      <c r="P8631"/>
      <c r="Q8631"/>
      <c r="R8631"/>
      <c r="S8631"/>
      <c r="T8631"/>
      <c r="U8631"/>
    </row>
    <row r="8632" spans="1:21" ht="15.75" customHeight="1">
      <c r="A8632"/>
      <c r="B8632"/>
      <c r="C8632"/>
      <c r="D8632"/>
      <c r="E8632"/>
      <c r="F8632"/>
      <c r="G8632"/>
      <c r="H8632"/>
      <c r="I8632" s="8"/>
      <c r="J8632" s="425"/>
      <c r="K8632"/>
      <c r="L8632"/>
      <c r="M8632"/>
      <c r="N8632"/>
      <c r="O8632"/>
      <c r="P8632"/>
      <c r="Q8632"/>
      <c r="R8632"/>
      <c r="S8632"/>
      <c r="T8632"/>
      <c r="U8632"/>
    </row>
    <row r="8633" spans="1:21" ht="15.75" customHeight="1">
      <c r="A8633"/>
      <c r="B8633"/>
      <c r="C8633"/>
      <c r="D8633"/>
      <c r="E8633"/>
      <c r="F8633"/>
      <c r="G8633"/>
      <c r="H8633"/>
      <c r="I8633" s="8"/>
      <c r="J8633" s="425"/>
      <c r="K8633"/>
      <c r="L8633"/>
      <c r="M8633"/>
      <c r="N8633"/>
      <c r="O8633"/>
      <c r="P8633"/>
      <c r="Q8633"/>
      <c r="R8633"/>
      <c r="S8633"/>
      <c r="T8633"/>
      <c r="U8633"/>
    </row>
    <row r="8634" spans="1:21" ht="15.75" customHeight="1">
      <c r="A8634"/>
      <c r="B8634"/>
      <c r="C8634"/>
      <c r="D8634"/>
      <c r="E8634"/>
      <c r="F8634"/>
      <c r="G8634"/>
      <c r="H8634"/>
      <c r="I8634" s="8"/>
      <c r="J8634" s="425"/>
      <c r="K8634"/>
      <c r="L8634"/>
      <c r="M8634"/>
      <c r="N8634"/>
      <c r="O8634"/>
      <c r="P8634"/>
      <c r="Q8634"/>
      <c r="R8634"/>
      <c r="S8634"/>
      <c r="T8634"/>
      <c r="U8634"/>
    </row>
    <row r="8635" spans="1:21" ht="15.75" customHeight="1">
      <c r="A8635"/>
      <c r="B8635"/>
      <c r="C8635"/>
      <c r="D8635"/>
      <c r="E8635"/>
      <c r="F8635"/>
      <c r="G8635"/>
      <c r="H8635"/>
      <c r="I8635" s="8"/>
      <c r="J8635" s="425"/>
      <c r="K8635"/>
      <c r="L8635"/>
      <c r="M8635"/>
      <c r="N8635"/>
      <c r="O8635"/>
      <c r="P8635"/>
      <c r="Q8635"/>
      <c r="R8635"/>
      <c r="S8635"/>
      <c r="T8635"/>
      <c r="U8635"/>
    </row>
    <row r="8636" spans="1:21" ht="15.75" customHeight="1">
      <c r="A8636"/>
      <c r="B8636"/>
      <c r="C8636"/>
      <c r="D8636"/>
      <c r="E8636"/>
      <c r="F8636"/>
      <c r="G8636"/>
      <c r="H8636"/>
      <c r="I8636" s="8"/>
      <c r="J8636" s="425"/>
      <c r="K8636"/>
      <c r="L8636"/>
      <c r="M8636"/>
      <c r="N8636"/>
      <c r="O8636"/>
      <c r="P8636"/>
      <c r="Q8636"/>
      <c r="R8636"/>
      <c r="S8636"/>
      <c r="T8636"/>
      <c r="U8636"/>
    </row>
    <row r="8637" spans="1:21" ht="15.75" customHeight="1">
      <c r="A8637"/>
      <c r="B8637"/>
      <c r="C8637"/>
      <c r="D8637"/>
      <c r="E8637"/>
      <c r="F8637"/>
      <c r="G8637"/>
      <c r="H8637"/>
      <c r="I8637" s="8"/>
      <c r="J8637" s="425"/>
      <c r="K8637"/>
      <c r="L8637"/>
      <c r="M8637"/>
      <c r="N8637"/>
      <c r="O8637"/>
      <c r="P8637"/>
      <c r="Q8637"/>
      <c r="R8637"/>
      <c r="S8637"/>
      <c r="T8637"/>
      <c r="U8637"/>
    </row>
    <row r="8638" spans="1:21" ht="15.75" customHeight="1">
      <c r="A8638"/>
      <c r="B8638"/>
      <c r="C8638"/>
      <c r="D8638"/>
      <c r="E8638"/>
      <c r="F8638"/>
      <c r="G8638"/>
      <c r="H8638"/>
      <c r="I8638" s="8"/>
      <c r="J8638" s="425"/>
      <c r="K8638"/>
      <c r="L8638"/>
      <c r="M8638"/>
      <c r="N8638"/>
      <c r="O8638"/>
      <c r="P8638"/>
      <c r="Q8638"/>
      <c r="R8638"/>
      <c r="S8638"/>
      <c r="T8638"/>
      <c r="U8638"/>
    </row>
    <row r="8639" spans="1:21" ht="15.75" customHeight="1">
      <c r="A8639"/>
      <c r="B8639"/>
      <c r="C8639"/>
      <c r="D8639"/>
      <c r="E8639"/>
      <c r="F8639"/>
      <c r="G8639"/>
      <c r="H8639"/>
      <c r="I8639" s="8"/>
      <c r="J8639" s="425"/>
      <c r="K8639"/>
      <c r="L8639"/>
      <c r="M8639"/>
      <c r="N8639"/>
      <c r="O8639"/>
      <c r="P8639"/>
      <c r="Q8639"/>
      <c r="R8639"/>
      <c r="S8639"/>
      <c r="T8639"/>
      <c r="U8639"/>
    </row>
    <row r="8640" spans="1:21" ht="15.75" customHeight="1">
      <c r="A8640"/>
      <c r="B8640"/>
      <c r="C8640"/>
      <c r="D8640"/>
      <c r="E8640"/>
      <c r="F8640"/>
      <c r="G8640"/>
      <c r="H8640"/>
      <c r="I8640" s="8"/>
      <c r="J8640" s="425"/>
      <c r="K8640"/>
      <c r="L8640"/>
      <c r="M8640"/>
      <c r="N8640"/>
      <c r="O8640"/>
      <c r="P8640"/>
      <c r="Q8640"/>
      <c r="R8640"/>
      <c r="S8640"/>
      <c r="T8640"/>
      <c r="U8640"/>
    </row>
    <row r="8641" spans="1:21" ht="15.75" customHeight="1">
      <c r="A8641"/>
      <c r="B8641"/>
      <c r="C8641"/>
      <c r="D8641"/>
      <c r="E8641"/>
      <c r="F8641"/>
      <c r="G8641"/>
      <c r="H8641"/>
      <c r="I8641" s="8"/>
      <c r="J8641" s="425"/>
      <c r="K8641"/>
      <c r="L8641"/>
      <c r="M8641"/>
      <c r="N8641"/>
      <c r="O8641"/>
      <c r="P8641"/>
      <c r="Q8641"/>
      <c r="R8641"/>
      <c r="S8641"/>
      <c r="T8641"/>
      <c r="U8641"/>
    </row>
    <row r="8642" spans="1:21" ht="15.75" customHeight="1">
      <c r="A8642"/>
      <c r="B8642"/>
      <c r="C8642"/>
      <c r="D8642"/>
      <c r="E8642"/>
      <c r="F8642"/>
      <c r="G8642"/>
      <c r="H8642"/>
      <c r="I8642" s="8"/>
      <c r="J8642" s="425"/>
      <c r="K8642"/>
      <c r="L8642"/>
      <c r="M8642"/>
      <c r="N8642"/>
      <c r="O8642"/>
      <c r="P8642"/>
      <c r="Q8642"/>
      <c r="R8642"/>
      <c r="S8642"/>
      <c r="T8642"/>
      <c r="U8642"/>
    </row>
    <row r="8643" spans="1:21" ht="15.75" customHeight="1">
      <c r="A8643"/>
      <c r="B8643"/>
      <c r="C8643"/>
      <c r="D8643"/>
      <c r="E8643"/>
      <c r="F8643"/>
      <c r="G8643"/>
      <c r="H8643"/>
      <c r="I8643" s="8"/>
      <c r="J8643" s="425"/>
      <c r="K8643"/>
      <c r="L8643"/>
      <c r="M8643"/>
      <c r="N8643"/>
      <c r="O8643"/>
      <c r="P8643"/>
      <c r="Q8643"/>
      <c r="R8643"/>
      <c r="S8643"/>
      <c r="T8643"/>
      <c r="U8643"/>
    </row>
    <row r="8644" spans="1:21" ht="15.75" customHeight="1">
      <c r="A8644"/>
      <c r="B8644"/>
      <c r="C8644"/>
      <c r="D8644"/>
      <c r="E8644"/>
      <c r="F8644"/>
      <c r="G8644"/>
      <c r="H8644"/>
      <c r="I8644" s="8"/>
      <c r="J8644" s="425"/>
      <c r="K8644"/>
      <c r="L8644"/>
      <c r="M8644"/>
      <c r="N8644"/>
      <c r="O8644"/>
      <c r="P8644"/>
      <c r="Q8644"/>
      <c r="R8644"/>
      <c r="S8644"/>
      <c r="T8644"/>
      <c r="U8644"/>
    </row>
    <row r="8645" spans="1:21" ht="15.75" customHeight="1">
      <c r="A8645"/>
      <c r="B8645"/>
      <c r="C8645"/>
      <c r="D8645"/>
      <c r="E8645"/>
      <c r="F8645"/>
      <c r="G8645"/>
      <c r="H8645"/>
      <c r="I8645" s="8"/>
      <c r="J8645" s="425"/>
      <c r="K8645"/>
      <c r="L8645"/>
      <c r="M8645"/>
      <c r="N8645"/>
      <c r="O8645"/>
      <c r="P8645"/>
      <c r="Q8645"/>
      <c r="R8645"/>
      <c r="S8645"/>
      <c r="T8645"/>
      <c r="U8645"/>
    </row>
    <row r="8646" spans="1:21" ht="15.75" customHeight="1">
      <c r="A8646"/>
      <c r="B8646"/>
      <c r="C8646"/>
      <c r="D8646"/>
      <c r="E8646"/>
      <c r="F8646"/>
      <c r="G8646"/>
      <c r="H8646"/>
      <c r="I8646" s="8"/>
      <c r="J8646" s="425"/>
      <c r="K8646"/>
      <c r="L8646"/>
      <c r="M8646"/>
      <c r="N8646"/>
      <c r="O8646"/>
      <c r="P8646"/>
      <c r="Q8646"/>
      <c r="R8646"/>
      <c r="S8646"/>
      <c r="T8646"/>
      <c r="U8646"/>
    </row>
    <row r="8647" spans="1:21" ht="15.75" customHeight="1">
      <c r="A8647"/>
      <c r="B8647"/>
      <c r="C8647"/>
      <c r="D8647"/>
      <c r="E8647"/>
      <c r="F8647"/>
      <c r="G8647"/>
      <c r="H8647"/>
      <c r="I8647" s="8"/>
      <c r="J8647" s="425"/>
      <c r="K8647"/>
      <c r="L8647"/>
      <c r="M8647"/>
      <c r="N8647"/>
      <c r="O8647"/>
      <c r="P8647"/>
      <c r="Q8647"/>
      <c r="R8647"/>
      <c r="S8647"/>
      <c r="T8647"/>
      <c r="U8647"/>
    </row>
    <row r="8648" spans="1:21" ht="15.75" customHeight="1">
      <c r="A8648"/>
      <c r="B8648"/>
      <c r="C8648"/>
      <c r="D8648"/>
      <c r="E8648"/>
      <c r="F8648"/>
      <c r="G8648"/>
      <c r="H8648"/>
      <c r="I8648" s="8"/>
      <c r="J8648" s="425"/>
      <c r="K8648"/>
      <c r="L8648"/>
      <c r="M8648"/>
      <c r="N8648"/>
      <c r="O8648"/>
      <c r="P8648"/>
      <c r="Q8648"/>
      <c r="R8648"/>
      <c r="S8648"/>
      <c r="T8648"/>
      <c r="U8648"/>
    </row>
    <row r="8649" spans="1:21" ht="15.75" customHeight="1">
      <c r="A8649"/>
      <c r="B8649"/>
      <c r="C8649"/>
      <c r="D8649"/>
      <c r="E8649"/>
      <c r="F8649"/>
      <c r="G8649"/>
      <c r="H8649"/>
      <c r="I8649" s="8"/>
      <c r="J8649" s="425"/>
      <c r="K8649"/>
      <c r="L8649"/>
      <c r="M8649"/>
      <c r="N8649"/>
      <c r="O8649"/>
      <c r="P8649"/>
      <c r="Q8649"/>
      <c r="R8649"/>
      <c r="S8649"/>
      <c r="T8649"/>
      <c r="U8649"/>
    </row>
    <row r="8650" spans="1:21" ht="15.75" customHeight="1">
      <c r="A8650"/>
      <c r="B8650"/>
      <c r="C8650"/>
      <c r="D8650"/>
      <c r="E8650"/>
      <c r="F8650"/>
      <c r="G8650"/>
      <c r="H8650"/>
      <c r="I8650" s="8"/>
      <c r="J8650" s="425"/>
      <c r="K8650"/>
      <c r="L8650"/>
      <c r="M8650"/>
      <c r="N8650"/>
      <c r="O8650"/>
      <c r="P8650"/>
      <c r="Q8650"/>
      <c r="R8650"/>
      <c r="S8650"/>
      <c r="T8650"/>
      <c r="U8650"/>
    </row>
    <row r="8651" spans="1:21" ht="15.75" customHeight="1">
      <c r="A8651"/>
      <c r="B8651"/>
      <c r="C8651"/>
      <c r="D8651"/>
      <c r="E8651"/>
      <c r="F8651"/>
      <c r="G8651"/>
      <c r="H8651"/>
      <c r="I8651" s="8"/>
      <c r="J8651" s="425"/>
      <c r="K8651"/>
      <c r="L8651"/>
      <c r="M8651"/>
      <c r="N8651"/>
      <c r="O8651"/>
      <c r="P8651"/>
      <c r="Q8651"/>
      <c r="R8651"/>
      <c r="S8651"/>
      <c r="T8651"/>
      <c r="U8651"/>
    </row>
    <row r="8652" spans="1:21" ht="15.75" customHeight="1">
      <c r="A8652"/>
      <c r="B8652"/>
      <c r="C8652"/>
      <c r="D8652"/>
      <c r="E8652"/>
      <c r="F8652"/>
      <c r="G8652"/>
      <c r="H8652"/>
      <c r="I8652" s="8"/>
      <c r="J8652" s="425"/>
      <c r="K8652"/>
      <c r="L8652"/>
      <c r="M8652"/>
      <c r="N8652"/>
      <c r="O8652"/>
      <c r="P8652"/>
      <c r="Q8652"/>
      <c r="R8652"/>
      <c r="S8652"/>
      <c r="T8652"/>
      <c r="U8652"/>
    </row>
    <row r="8653" spans="1:21" ht="15.75" customHeight="1">
      <c r="A8653"/>
      <c r="B8653"/>
      <c r="C8653"/>
      <c r="D8653"/>
      <c r="E8653"/>
      <c r="F8653"/>
      <c r="G8653"/>
      <c r="H8653"/>
      <c r="I8653" s="8"/>
      <c r="J8653" s="425"/>
      <c r="K8653"/>
      <c r="L8653"/>
      <c r="M8653"/>
      <c r="N8653"/>
      <c r="O8653"/>
      <c r="P8653"/>
      <c r="Q8653"/>
      <c r="R8653"/>
      <c r="S8653"/>
      <c r="T8653"/>
      <c r="U8653"/>
    </row>
    <row r="8654" spans="1:21" ht="15.75" customHeight="1">
      <c r="A8654"/>
      <c r="B8654"/>
      <c r="C8654"/>
      <c r="D8654"/>
      <c r="E8654"/>
      <c r="F8654"/>
      <c r="G8654"/>
      <c r="H8654"/>
      <c r="I8654" s="8"/>
      <c r="J8654" s="425"/>
      <c r="K8654"/>
      <c r="L8654"/>
      <c r="M8654"/>
      <c r="N8654"/>
      <c r="O8654"/>
      <c r="P8654"/>
      <c r="Q8654"/>
      <c r="R8654"/>
      <c r="S8654"/>
      <c r="T8654"/>
      <c r="U8654"/>
    </row>
    <row r="8655" spans="1:21" ht="15.75" customHeight="1">
      <c r="A8655"/>
      <c r="B8655"/>
      <c r="C8655"/>
      <c r="D8655"/>
      <c r="E8655"/>
      <c r="F8655"/>
      <c r="G8655"/>
      <c r="H8655"/>
      <c r="I8655" s="8"/>
      <c r="J8655" s="425"/>
      <c r="K8655"/>
      <c r="L8655"/>
      <c r="M8655"/>
      <c r="N8655"/>
      <c r="O8655"/>
      <c r="P8655"/>
      <c r="Q8655"/>
      <c r="R8655"/>
      <c r="S8655"/>
      <c r="T8655"/>
      <c r="U8655"/>
    </row>
    <row r="8656" spans="1:21" ht="15.75" customHeight="1">
      <c r="A8656"/>
      <c r="B8656"/>
      <c r="C8656"/>
      <c r="D8656"/>
      <c r="E8656"/>
      <c r="F8656"/>
      <c r="G8656"/>
      <c r="H8656"/>
      <c r="I8656" s="8"/>
      <c r="J8656" s="425"/>
      <c r="K8656"/>
      <c r="L8656"/>
      <c r="M8656"/>
      <c r="N8656"/>
      <c r="O8656"/>
      <c r="P8656"/>
      <c r="Q8656"/>
      <c r="R8656"/>
      <c r="S8656"/>
      <c r="T8656"/>
      <c r="U8656"/>
    </row>
    <row r="8657" spans="1:21" ht="15.75" customHeight="1">
      <c r="A8657"/>
      <c r="B8657"/>
      <c r="C8657"/>
      <c r="D8657"/>
      <c r="E8657"/>
      <c r="F8657"/>
      <c r="G8657"/>
      <c r="H8657"/>
      <c r="I8657" s="8"/>
      <c r="J8657" s="425"/>
      <c r="K8657"/>
      <c r="L8657"/>
      <c r="M8657"/>
      <c r="N8657"/>
      <c r="O8657"/>
      <c r="P8657"/>
      <c r="Q8657"/>
      <c r="R8657"/>
      <c r="S8657"/>
      <c r="T8657"/>
      <c r="U8657"/>
    </row>
    <row r="8658" spans="1:21" ht="15.75" customHeight="1">
      <c r="A8658"/>
      <c r="B8658"/>
      <c r="C8658"/>
      <c r="D8658"/>
      <c r="E8658"/>
      <c r="F8658"/>
      <c r="G8658"/>
      <c r="H8658"/>
      <c r="I8658" s="8"/>
      <c r="J8658" s="425"/>
      <c r="K8658"/>
      <c r="L8658"/>
      <c r="M8658"/>
      <c r="N8658"/>
      <c r="O8658"/>
      <c r="P8658"/>
      <c r="Q8658"/>
      <c r="R8658"/>
      <c r="S8658"/>
      <c r="T8658"/>
      <c r="U8658"/>
    </row>
    <row r="8659" spans="1:21" ht="15.75" customHeight="1">
      <c r="A8659"/>
      <c r="B8659"/>
      <c r="C8659"/>
      <c r="D8659"/>
      <c r="E8659"/>
      <c r="F8659"/>
      <c r="G8659"/>
      <c r="H8659"/>
      <c r="I8659" s="8"/>
      <c r="J8659" s="425"/>
      <c r="K8659"/>
      <c r="L8659"/>
      <c r="M8659"/>
      <c r="N8659"/>
      <c r="O8659"/>
      <c r="P8659"/>
      <c r="Q8659"/>
      <c r="R8659"/>
      <c r="S8659"/>
      <c r="T8659"/>
      <c r="U8659"/>
    </row>
    <row r="8660" spans="1:21" ht="15.75" customHeight="1">
      <c r="A8660"/>
      <c r="B8660"/>
      <c r="C8660"/>
      <c r="D8660"/>
      <c r="E8660"/>
      <c r="F8660"/>
      <c r="G8660"/>
      <c r="H8660"/>
      <c r="I8660" s="8"/>
      <c r="J8660" s="425"/>
      <c r="K8660"/>
      <c r="L8660"/>
      <c r="M8660"/>
      <c r="N8660"/>
      <c r="O8660"/>
      <c r="P8660"/>
      <c r="Q8660"/>
      <c r="R8660"/>
      <c r="S8660"/>
      <c r="T8660"/>
      <c r="U8660"/>
    </row>
    <row r="8661" spans="1:21" ht="15.75" customHeight="1">
      <c r="A8661"/>
      <c r="B8661"/>
      <c r="C8661"/>
      <c r="D8661"/>
      <c r="E8661"/>
      <c r="F8661"/>
      <c r="G8661"/>
      <c r="H8661"/>
      <c r="I8661" s="8"/>
      <c r="J8661" s="425"/>
      <c r="K8661"/>
      <c r="L8661"/>
      <c r="M8661"/>
      <c r="N8661"/>
      <c r="O8661"/>
      <c r="P8661"/>
      <c r="Q8661"/>
      <c r="R8661"/>
      <c r="S8661"/>
      <c r="T8661"/>
      <c r="U8661"/>
    </row>
    <row r="8662" spans="1:21" ht="15.75" customHeight="1">
      <c r="A8662"/>
      <c r="B8662"/>
      <c r="C8662"/>
      <c r="D8662"/>
      <c r="E8662"/>
      <c r="F8662"/>
      <c r="G8662"/>
      <c r="H8662"/>
      <c r="I8662" s="8"/>
      <c r="J8662" s="425"/>
      <c r="K8662"/>
      <c r="L8662"/>
      <c r="M8662"/>
      <c r="N8662"/>
      <c r="O8662"/>
      <c r="P8662"/>
      <c r="Q8662"/>
      <c r="R8662"/>
      <c r="S8662"/>
      <c r="T8662"/>
      <c r="U8662"/>
    </row>
    <row r="8663" spans="1:21" ht="15.75" customHeight="1">
      <c r="A8663"/>
      <c r="B8663"/>
      <c r="C8663"/>
      <c r="D8663"/>
      <c r="E8663"/>
      <c r="F8663"/>
      <c r="G8663"/>
      <c r="H8663"/>
      <c r="I8663" s="8"/>
      <c r="J8663" s="425"/>
      <c r="K8663"/>
      <c r="L8663"/>
      <c r="M8663"/>
      <c r="N8663"/>
      <c r="O8663"/>
      <c r="P8663"/>
      <c r="Q8663"/>
      <c r="R8663"/>
      <c r="S8663"/>
      <c r="T8663"/>
      <c r="U8663"/>
    </row>
    <row r="8664" spans="1:21" ht="15.75" customHeight="1">
      <c r="A8664"/>
      <c r="B8664"/>
      <c r="C8664"/>
      <c r="D8664"/>
      <c r="E8664"/>
      <c r="F8664"/>
      <c r="G8664"/>
      <c r="H8664"/>
      <c r="I8664" s="8"/>
      <c r="J8664" s="425"/>
      <c r="K8664"/>
      <c r="L8664"/>
      <c r="M8664"/>
      <c r="N8664"/>
      <c r="O8664"/>
      <c r="P8664"/>
      <c r="Q8664"/>
      <c r="R8664"/>
      <c r="S8664"/>
      <c r="T8664"/>
      <c r="U8664"/>
    </row>
    <row r="8665" spans="1:21" ht="15.75" customHeight="1">
      <c r="A8665"/>
      <c r="B8665"/>
      <c r="C8665"/>
      <c r="D8665"/>
      <c r="E8665"/>
      <c r="F8665"/>
      <c r="G8665"/>
      <c r="H8665"/>
      <c r="I8665" s="8"/>
      <c r="J8665" s="425"/>
      <c r="K8665"/>
      <c r="L8665"/>
      <c r="M8665"/>
      <c r="N8665"/>
      <c r="O8665"/>
      <c r="P8665"/>
      <c r="Q8665"/>
      <c r="R8665"/>
      <c r="S8665"/>
      <c r="T8665"/>
      <c r="U8665"/>
    </row>
    <row r="8666" spans="1:21" ht="15.75" customHeight="1">
      <c r="A8666"/>
      <c r="B8666"/>
      <c r="C8666"/>
      <c r="D8666"/>
      <c r="E8666"/>
      <c r="F8666"/>
      <c r="G8666"/>
      <c r="H8666"/>
      <c r="I8666" s="8"/>
      <c r="J8666" s="425"/>
      <c r="K8666"/>
      <c r="L8666"/>
      <c r="M8666"/>
      <c r="N8666"/>
      <c r="O8666"/>
      <c r="P8666"/>
      <c r="Q8666"/>
      <c r="R8666"/>
      <c r="S8666"/>
      <c r="T8666"/>
      <c r="U8666"/>
    </row>
    <row r="8667" spans="1:21" ht="15.75" customHeight="1">
      <c r="A8667"/>
      <c r="B8667"/>
      <c r="C8667"/>
      <c r="D8667"/>
      <c r="E8667"/>
      <c r="F8667"/>
      <c r="G8667"/>
      <c r="H8667"/>
      <c r="I8667" s="8"/>
      <c r="J8667" s="425"/>
      <c r="K8667"/>
      <c r="L8667"/>
      <c r="M8667"/>
      <c r="N8667"/>
      <c r="O8667"/>
      <c r="P8667"/>
      <c r="Q8667"/>
      <c r="R8667"/>
      <c r="S8667"/>
      <c r="T8667"/>
      <c r="U8667"/>
    </row>
    <row r="8668" spans="1:21" ht="15.75" customHeight="1">
      <c r="A8668"/>
      <c r="B8668"/>
      <c r="C8668"/>
      <c r="D8668"/>
      <c r="E8668"/>
      <c r="F8668"/>
      <c r="G8668"/>
      <c r="H8668"/>
      <c r="I8668" s="8"/>
      <c r="J8668" s="425"/>
      <c r="K8668"/>
      <c r="L8668"/>
      <c r="M8668"/>
      <c r="N8668"/>
      <c r="O8668"/>
      <c r="P8668"/>
      <c r="Q8668"/>
      <c r="R8668"/>
      <c r="S8668"/>
      <c r="T8668"/>
      <c r="U8668"/>
    </row>
    <row r="8669" spans="1:21" ht="15.75" customHeight="1">
      <c r="A8669"/>
      <c r="B8669"/>
      <c r="C8669"/>
      <c r="D8669"/>
      <c r="E8669"/>
      <c r="F8669"/>
      <c r="G8669"/>
      <c r="H8669"/>
      <c r="I8669" s="8"/>
      <c r="J8669" s="425"/>
      <c r="K8669"/>
      <c r="L8669"/>
      <c r="M8669"/>
      <c r="N8669"/>
      <c r="O8669"/>
      <c r="P8669"/>
      <c r="Q8669"/>
      <c r="R8669"/>
      <c r="S8669"/>
      <c r="T8669"/>
      <c r="U8669"/>
    </row>
    <row r="8670" spans="1:21" ht="15.75" customHeight="1">
      <c r="A8670"/>
      <c r="B8670"/>
      <c r="C8670"/>
      <c r="D8670"/>
      <c r="E8670"/>
      <c r="F8670"/>
      <c r="G8670"/>
      <c r="H8670"/>
      <c r="I8670" s="8"/>
      <c r="J8670" s="425"/>
      <c r="K8670"/>
      <c r="L8670"/>
      <c r="M8670"/>
      <c r="N8670"/>
      <c r="O8670"/>
      <c r="P8670"/>
      <c r="Q8670"/>
      <c r="R8670"/>
      <c r="S8670"/>
      <c r="T8670"/>
      <c r="U8670"/>
    </row>
    <row r="8671" spans="1:21" ht="15.75" customHeight="1">
      <c r="A8671"/>
      <c r="B8671"/>
      <c r="C8671"/>
      <c r="D8671"/>
      <c r="E8671"/>
      <c r="F8671"/>
      <c r="G8671"/>
      <c r="H8671"/>
      <c r="I8671" s="8"/>
      <c r="J8671" s="425"/>
      <c r="K8671"/>
      <c r="L8671"/>
      <c r="M8671"/>
      <c r="N8671"/>
      <c r="O8671"/>
      <c r="P8671"/>
      <c r="Q8671"/>
      <c r="R8671"/>
      <c r="S8671"/>
      <c r="T8671"/>
      <c r="U8671"/>
    </row>
    <row r="8672" spans="1:21" ht="15.75" customHeight="1">
      <c r="A8672"/>
      <c r="B8672"/>
      <c r="C8672"/>
      <c r="D8672"/>
      <c r="E8672"/>
      <c r="F8672"/>
      <c r="G8672"/>
      <c r="H8672"/>
      <c r="I8672" s="8"/>
      <c r="J8672" s="425"/>
      <c r="K8672"/>
      <c r="L8672"/>
      <c r="M8672"/>
      <c r="N8672"/>
      <c r="O8672"/>
      <c r="P8672"/>
      <c r="Q8672"/>
      <c r="R8672"/>
      <c r="S8672"/>
      <c r="T8672"/>
      <c r="U8672"/>
    </row>
    <row r="8673" spans="1:21" ht="15.75" customHeight="1">
      <c r="A8673"/>
      <c r="B8673"/>
      <c r="C8673"/>
      <c r="D8673"/>
      <c r="E8673"/>
      <c r="F8673"/>
      <c r="G8673"/>
      <c r="H8673"/>
      <c r="I8673" s="8"/>
      <c r="J8673" s="425"/>
      <c r="K8673"/>
      <c r="L8673"/>
      <c r="M8673"/>
      <c r="N8673"/>
      <c r="O8673"/>
      <c r="P8673"/>
      <c r="Q8673"/>
      <c r="R8673"/>
      <c r="S8673"/>
      <c r="T8673"/>
      <c r="U8673"/>
    </row>
    <row r="8674" spans="1:21" ht="15.75" customHeight="1">
      <c r="A8674"/>
      <c r="B8674"/>
      <c r="C8674"/>
      <c r="D8674"/>
      <c r="E8674"/>
      <c r="F8674"/>
      <c r="G8674"/>
      <c r="H8674"/>
      <c r="I8674" s="8"/>
      <c r="J8674" s="425"/>
      <c r="K8674"/>
      <c r="L8674"/>
      <c r="M8674"/>
      <c r="N8674"/>
      <c r="O8674"/>
      <c r="P8674"/>
      <c r="Q8674"/>
      <c r="R8674"/>
      <c r="S8674"/>
      <c r="T8674"/>
      <c r="U8674"/>
    </row>
    <row r="8675" spans="1:21" ht="15.75" customHeight="1">
      <c r="A8675"/>
      <c r="B8675"/>
      <c r="C8675"/>
      <c r="D8675"/>
      <c r="E8675"/>
      <c r="F8675"/>
      <c r="G8675"/>
      <c r="H8675"/>
      <c r="I8675" s="8"/>
      <c r="J8675" s="425"/>
      <c r="K8675"/>
      <c r="L8675"/>
      <c r="M8675"/>
      <c r="N8675"/>
      <c r="O8675"/>
      <c r="P8675"/>
      <c r="Q8675"/>
      <c r="R8675"/>
      <c r="S8675"/>
      <c r="T8675"/>
      <c r="U8675"/>
    </row>
    <row r="8676" spans="1:21" ht="15.75" customHeight="1">
      <c r="A8676"/>
      <c r="B8676"/>
      <c r="C8676"/>
      <c r="D8676"/>
      <c r="E8676"/>
      <c r="F8676"/>
      <c r="G8676"/>
      <c r="H8676"/>
      <c r="I8676" s="8"/>
      <c r="J8676" s="425"/>
      <c r="K8676"/>
      <c r="L8676"/>
      <c r="M8676"/>
      <c r="N8676"/>
      <c r="O8676"/>
      <c r="P8676"/>
      <c r="Q8676"/>
      <c r="R8676"/>
      <c r="S8676"/>
      <c r="T8676"/>
      <c r="U8676"/>
    </row>
    <row r="8677" spans="1:21" ht="15.75" customHeight="1">
      <c r="A8677"/>
      <c r="B8677"/>
      <c r="C8677"/>
      <c r="D8677"/>
      <c r="E8677"/>
      <c r="F8677"/>
      <c r="G8677"/>
      <c r="H8677"/>
      <c r="I8677" s="8"/>
      <c r="J8677" s="425"/>
      <c r="K8677"/>
      <c r="L8677"/>
      <c r="M8677"/>
      <c r="N8677"/>
      <c r="O8677"/>
      <c r="P8677"/>
      <c r="Q8677"/>
      <c r="R8677"/>
      <c r="S8677"/>
      <c r="T8677"/>
      <c r="U8677"/>
    </row>
    <row r="8678" spans="1:21" ht="15.75" customHeight="1">
      <c r="A8678"/>
      <c r="B8678"/>
      <c r="C8678"/>
      <c r="D8678"/>
      <c r="E8678"/>
      <c r="F8678"/>
      <c r="G8678"/>
      <c r="H8678"/>
      <c r="I8678" s="8"/>
      <c r="J8678" s="425"/>
      <c r="K8678"/>
      <c r="L8678"/>
      <c r="M8678"/>
      <c r="N8678"/>
      <c r="O8678"/>
      <c r="P8678"/>
      <c r="Q8678"/>
      <c r="R8678"/>
      <c r="S8678"/>
      <c r="T8678"/>
      <c r="U8678"/>
    </row>
    <row r="8679" spans="1:21" ht="15.75" customHeight="1">
      <c r="A8679"/>
      <c r="B8679"/>
      <c r="C8679"/>
      <c r="D8679"/>
      <c r="E8679"/>
      <c r="F8679"/>
      <c r="G8679"/>
      <c r="H8679"/>
      <c r="I8679" s="8"/>
      <c r="J8679" s="425"/>
      <c r="K8679"/>
      <c r="L8679"/>
      <c r="M8679"/>
      <c r="N8679"/>
      <c r="O8679"/>
      <c r="P8679"/>
      <c r="Q8679"/>
      <c r="R8679"/>
      <c r="S8679"/>
      <c r="T8679"/>
      <c r="U8679"/>
    </row>
    <row r="8680" spans="1:21" ht="15.75" customHeight="1">
      <c r="A8680"/>
      <c r="B8680"/>
      <c r="C8680"/>
      <c r="D8680"/>
      <c r="E8680"/>
      <c r="F8680"/>
      <c r="G8680"/>
      <c r="H8680"/>
      <c r="I8680" s="8"/>
      <c r="J8680" s="425"/>
      <c r="K8680"/>
      <c r="L8680"/>
      <c r="M8680"/>
      <c r="N8680"/>
      <c r="O8680"/>
      <c r="P8680"/>
      <c r="Q8680"/>
      <c r="R8680"/>
      <c r="S8680"/>
      <c r="T8680"/>
      <c r="U8680"/>
    </row>
    <row r="8681" spans="1:21" ht="15.75" customHeight="1">
      <c r="A8681"/>
      <c r="B8681"/>
      <c r="C8681"/>
      <c r="D8681"/>
      <c r="E8681"/>
      <c r="F8681"/>
      <c r="G8681"/>
      <c r="H8681"/>
      <c r="I8681" s="8"/>
      <c r="J8681" s="425"/>
      <c r="K8681"/>
      <c r="L8681"/>
      <c r="M8681"/>
      <c r="N8681"/>
      <c r="O8681"/>
      <c r="P8681"/>
      <c r="Q8681"/>
      <c r="R8681"/>
      <c r="S8681"/>
      <c r="T8681"/>
      <c r="U8681"/>
    </row>
    <row r="8682" spans="1:21" ht="15.75" customHeight="1">
      <c r="A8682"/>
      <c r="B8682"/>
      <c r="C8682"/>
      <c r="D8682"/>
      <c r="E8682"/>
      <c r="F8682"/>
      <c r="G8682"/>
      <c r="H8682"/>
      <c r="I8682" s="8"/>
      <c r="J8682" s="425"/>
      <c r="K8682"/>
      <c r="L8682"/>
      <c r="M8682"/>
      <c r="N8682"/>
      <c r="O8682"/>
      <c r="P8682"/>
      <c r="Q8682"/>
      <c r="R8682"/>
      <c r="S8682"/>
      <c r="T8682"/>
      <c r="U8682"/>
    </row>
    <row r="8683" spans="1:21" ht="15.75" customHeight="1">
      <c r="A8683"/>
      <c r="B8683"/>
      <c r="C8683"/>
      <c r="D8683"/>
      <c r="E8683"/>
      <c r="F8683"/>
      <c r="G8683"/>
      <c r="H8683"/>
      <c r="I8683" s="8"/>
      <c r="J8683" s="425"/>
      <c r="K8683"/>
      <c r="L8683"/>
      <c r="M8683"/>
      <c r="N8683"/>
      <c r="O8683"/>
      <c r="P8683"/>
      <c r="Q8683"/>
      <c r="R8683"/>
      <c r="S8683"/>
      <c r="T8683"/>
      <c r="U8683"/>
    </row>
    <row r="8684" spans="1:21" ht="15.75" customHeight="1">
      <c r="A8684"/>
      <c r="B8684"/>
      <c r="C8684"/>
      <c r="D8684"/>
      <c r="E8684"/>
      <c r="F8684"/>
      <c r="G8684"/>
      <c r="H8684"/>
      <c r="I8684" s="8"/>
      <c r="J8684" s="425"/>
      <c r="K8684"/>
      <c r="L8684"/>
      <c r="M8684"/>
      <c r="N8684"/>
      <c r="O8684"/>
      <c r="P8684"/>
      <c r="Q8684"/>
      <c r="R8684"/>
      <c r="S8684"/>
      <c r="T8684"/>
      <c r="U8684"/>
    </row>
    <row r="8685" spans="1:21" ht="15.75" customHeight="1">
      <c r="A8685"/>
      <c r="B8685"/>
      <c r="C8685"/>
      <c r="D8685"/>
      <c r="E8685"/>
      <c r="F8685"/>
      <c r="G8685"/>
      <c r="H8685"/>
      <c r="I8685" s="8"/>
      <c r="J8685" s="425"/>
      <c r="K8685"/>
      <c r="L8685"/>
      <c r="M8685"/>
      <c r="N8685"/>
      <c r="O8685"/>
      <c r="P8685"/>
      <c r="Q8685"/>
      <c r="R8685"/>
      <c r="S8685"/>
      <c r="T8685"/>
      <c r="U8685"/>
    </row>
    <row r="8686" spans="1:21" ht="15.75" customHeight="1">
      <c r="A8686"/>
      <c r="B8686"/>
      <c r="C8686"/>
      <c r="D8686"/>
      <c r="E8686"/>
      <c r="F8686"/>
      <c r="G8686"/>
      <c r="H8686"/>
      <c r="I8686" s="8"/>
      <c r="J8686" s="425"/>
      <c r="K8686"/>
      <c r="L8686"/>
      <c r="M8686"/>
      <c r="N8686"/>
      <c r="O8686"/>
      <c r="P8686"/>
      <c r="Q8686"/>
      <c r="R8686"/>
      <c r="S8686"/>
      <c r="T8686"/>
      <c r="U8686"/>
    </row>
    <row r="8687" spans="1:21" ht="15.75" customHeight="1">
      <c r="A8687"/>
      <c r="B8687"/>
      <c r="C8687"/>
      <c r="D8687"/>
      <c r="E8687"/>
      <c r="F8687"/>
      <c r="G8687"/>
      <c r="H8687"/>
      <c r="I8687" s="8"/>
      <c r="J8687" s="425"/>
      <c r="K8687"/>
      <c r="L8687"/>
      <c r="M8687"/>
      <c r="N8687"/>
      <c r="O8687"/>
      <c r="P8687"/>
      <c r="Q8687"/>
      <c r="R8687"/>
      <c r="S8687"/>
      <c r="T8687"/>
      <c r="U8687"/>
    </row>
    <row r="8688" spans="1:21" ht="15.75" customHeight="1">
      <c r="A8688"/>
      <c r="B8688"/>
      <c r="C8688"/>
      <c r="D8688"/>
      <c r="E8688"/>
      <c r="F8688"/>
      <c r="G8688"/>
      <c r="H8688"/>
      <c r="I8688" s="8"/>
      <c r="J8688" s="425"/>
      <c r="K8688"/>
      <c r="L8688"/>
      <c r="M8688"/>
      <c r="N8688"/>
      <c r="O8688"/>
      <c r="P8688"/>
      <c r="Q8688"/>
      <c r="R8688"/>
      <c r="S8688"/>
      <c r="T8688"/>
      <c r="U8688"/>
    </row>
    <row r="8689" spans="1:21" ht="15.75" customHeight="1">
      <c r="A8689"/>
      <c r="B8689"/>
      <c r="C8689"/>
      <c r="D8689"/>
      <c r="E8689"/>
      <c r="F8689"/>
      <c r="G8689"/>
      <c r="H8689"/>
      <c r="I8689" s="8"/>
      <c r="J8689" s="425"/>
      <c r="K8689"/>
      <c r="L8689"/>
      <c r="M8689"/>
      <c r="N8689"/>
      <c r="O8689"/>
      <c r="P8689"/>
      <c r="Q8689"/>
      <c r="R8689"/>
      <c r="S8689"/>
      <c r="T8689"/>
      <c r="U8689"/>
    </row>
    <row r="8690" spans="1:21" ht="15.75" customHeight="1">
      <c r="A8690"/>
      <c r="B8690"/>
      <c r="C8690"/>
      <c r="D8690"/>
      <c r="E8690"/>
      <c r="F8690"/>
      <c r="G8690"/>
      <c r="H8690"/>
      <c r="I8690" s="8"/>
      <c r="J8690" s="425"/>
      <c r="K8690"/>
      <c r="L8690"/>
      <c r="M8690"/>
      <c r="N8690"/>
      <c r="O8690"/>
      <c r="P8690"/>
      <c r="Q8690"/>
      <c r="R8690"/>
      <c r="S8690"/>
      <c r="T8690"/>
      <c r="U8690"/>
    </row>
    <row r="8691" spans="1:21" ht="15.75" customHeight="1">
      <c r="A8691"/>
      <c r="B8691"/>
      <c r="C8691"/>
      <c r="D8691"/>
      <c r="E8691"/>
      <c r="F8691"/>
      <c r="G8691"/>
      <c r="H8691"/>
      <c r="I8691" s="8"/>
      <c r="J8691" s="425"/>
      <c r="K8691"/>
      <c r="L8691"/>
      <c r="M8691"/>
      <c r="N8691"/>
      <c r="O8691"/>
      <c r="P8691"/>
      <c r="Q8691"/>
      <c r="R8691"/>
      <c r="S8691"/>
      <c r="T8691"/>
      <c r="U8691"/>
    </row>
    <row r="8692" spans="1:21" ht="15.75" customHeight="1">
      <c r="A8692"/>
      <c r="B8692"/>
      <c r="C8692"/>
      <c r="D8692"/>
      <c r="E8692"/>
      <c r="F8692"/>
      <c r="G8692"/>
      <c r="H8692"/>
      <c r="I8692" s="8"/>
      <c r="J8692" s="425"/>
      <c r="K8692"/>
      <c r="L8692"/>
      <c r="M8692"/>
      <c r="N8692"/>
      <c r="O8692"/>
      <c r="P8692"/>
      <c r="Q8692"/>
      <c r="R8692"/>
      <c r="S8692"/>
      <c r="T8692"/>
      <c r="U8692"/>
    </row>
    <row r="8693" spans="1:21" ht="15.75" customHeight="1">
      <c r="A8693"/>
      <c r="B8693"/>
      <c r="C8693"/>
      <c r="D8693"/>
      <c r="E8693"/>
      <c r="F8693"/>
      <c r="G8693"/>
      <c r="H8693"/>
      <c r="I8693" s="8"/>
      <c r="J8693" s="425"/>
      <c r="K8693"/>
      <c r="L8693"/>
      <c r="M8693"/>
      <c r="N8693"/>
      <c r="O8693"/>
      <c r="P8693"/>
      <c r="Q8693"/>
      <c r="R8693"/>
      <c r="S8693"/>
      <c r="T8693"/>
      <c r="U8693"/>
    </row>
    <row r="8694" spans="1:21" ht="15.75" customHeight="1">
      <c r="A8694"/>
      <c r="B8694"/>
      <c r="C8694"/>
      <c r="D8694"/>
      <c r="E8694"/>
      <c r="F8694"/>
      <c r="G8694"/>
      <c r="H8694"/>
      <c r="I8694" s="8"/>
      <c r="J8694" s="425"/>
      <c r="K8694"/>
      <c r="L8694"/>
      <c r="M8694"/>
      <c r="N8694"/>
      <c r="O8694"/>
      <c r="P8694"/>
      <c r="Q8694"/>
      <c r="R8694"/>
      <c r="S8694"/>
      <c r="T8694"/>
      <c r="U8694"/>
    </row>
    <row r="8695" spans="1:21" ht="15.75" customHeight="1">
      <c r="A8695"/>
      <c r="B8695"/>
      <c r="C8695"/>
      <c r="D8695"/>
      <c r="E8695"/>
      <c r="F8695"/>
      <c r="G8695"/>
      <c r="H8695"/>
      <c r="I8695" s="8"/>
      <c r="J8695" s="425"/>
      <c r="K8695"/>
      <c r="L8695"/>
      <c r="M8695"/>
      <c r="N8695"/>
      <c r="O8695"/>
      <c r="P8695"/>
      <c r="Q8695"/>
      <c r="R8695"/>
      <c r="S8695"/>
      <c r="T8695"/>
      <c r="U8695"/>
    </row>
    <row r="8696" spans="1:21" ht="15.75" customHeight="1">
      <c r="A8696"/>
      <c r="B8696"/>
      <c r="C8696"/>
      <c r="D8696"/>
      <c r="E8696"/>
      <c r="F8696"/>
      <c r="G8696"/>
      <c r="H8696"/>
      <c r="I8696" s="8"/>
      <c r="J8696" s="425"/>
      <c r="K8696"/>
      <c r="L8696"/>
      <c r="M8696"/>
      <c r="N8696"/>
      <c r="O8696"/>
      <c r="P8696"/>
      <c r="Q8696"/>
      <c r="R8696"/>
      <c r="S8696"/>
      <c r="T8696"/>
      <c r="U8696"/>
    </row>
    <row r="8697" spans="1:21" ht="15.75" customHeight="1">
      <c r="A8697"/>
      <c r="B8697"/>
      <c r="C8697"/>
      <c r="D8697"/>
      <c r="E8697"/>
      <c r="F8697"/>
      <c r="G8697"/>
      <c r="H8697"/>
      <c r="I8697" s="8"/>
      <c r="J8697" s="425"/>
      <c r="K8697"/>
      <c r="L8697"/>
      <c r="M8697"/>
      <c r="N8697"/>
      <c r="O8697"/>
      <c r="P8697"/>
      <c r="Q8697"/>
      <c r="R8697"/>
      <c r="S8697"/>
      <c r="T8697"/>
      <c r="U8697"/>
    </row>
    <row r="8698" spans="1:21" ht="15.75" customHeight="1">
      <c r="A8698"/>
      <c r="B8698"/>
      <c r="C8698"/>
      <c r="D8698"/>
      <c r="E8698"/>
      <c r="F8698"/>
      <c r="G8698"/>
      <c r="H8698"/>
      <c r="I8698" s="8"/>
      <c r="J8698" s="425"/>
      <c r="K8698"/>
      <c r="L8698"/>
      <c r="M8698"/>
      <c r="N8698"/>
      <c r="O8698"/>
      <c r="P8698"/>
      <c r="Q8698"/>
      <c r="R8698"/>
      <c r="S8698"/>
      <c r="T8698"/>
      <c r="U8698"/>
    </row>
    <row r="8699" spans="1:21" ht="15.75" customHeight="1">
      <c r="A8699"/>
      <c r="B8699"/>
      <c r="C8699"/>
      <c r="D8699"/>
      <c r="E8699"/>
      <c r="F8699"/>
      <c r="G8699"/>
      <c r="H8699"/>
      <c r="I8699" s="8"/>
      <c r="J8699" s="425"/>
      <c r="K8699"/>
      <c r="L8699"/>
      <c r="M8699"/>
      <c r="N8699"/>
      <c r="O8699"/>
      <c r="P8699"/>
      <c r="Q8699"/>
      <c r="R8699"/>
      <c r="S8699"/>
      <c r="T8699"/>
      <c r="U8699"/>
    </row>
    <row r="8700" spans="1:21" ht="15.75" customHeight="1">
      <c r="A8700"/>
      <c r="B8700"/>
      <c r="C8700"/>
      <c r="D8700"/>
      <c r="E8700"/>
      <c r="F8700"/>
      <c r="G8700"/>
      <c r="H8700"/>
      <c r="I8700" s="8"/>
      <c r="J8700" s="425"/>
      <c r="K8700"/>
      <c r="L8700"/>
      <c r="M8700"/>
      <c r="N8700"/>
      <c r="O8700"/>
      <c r="P8700"/>
      <c r="Q8700"/>
      <c r="R8700"/>
      <c r="S8700"/>
      <c r="T8700"/>
      <c r="U8700"/>
    </row>
    <row r="8701" spans="1:21" ht="15.75" customHeight="1">
      <c r="A8701"/>
      <c r="B8701"/>
      <c r="C8701"/>
      <c r="D8701"/>
      <c r="E8701"/>
      <c r="F8701"/>
      <c r="G8701"/>
      <c r="H8701"/>
      <c r="I8701" s="8"/>
      <c r="J8701" s="425"/>
      <c r="K8701"/>
      <c r="L8701"/>
      <c r="M8701"/>
      <c r="N8701"/>
      <c r="O8701"/>
      <c r="P8701"/>
      <c r="Q8701"/>
      <c r="R8701"/>
      <c r="S8701"/>
      <c r="T8701"/>
      <c r="U8701"/>
    </row>
    <row r="8702" spans="1:21" ht="15.75" customHeight="1">
      <c r="A8702"/>
      <c r="B8702"/>
      <c r="C8702"/>
      <c r="D8702"/>
      <c r="E8702"/>
      <c r="F8702"/>
      <c r="G8702"/>
      <c r="H8702"/>
      <c r="I8702" s="8"/>
      <c r="J8702" s="425"/>
      <c r="K8702"/>
      <c r="L8702"/>
      <c r="M8702"/>
      <c r="N8702"/>
      <c r="O8702"/>
      <c r="P8702"/>
      <c r="Q8702"/>
      <c r="R8702"/>
      <c r="S8702"/>
      <c r="T8702"/>
      <c r="U8702"/>
    </row>
    <row r="8703" spans="1:21" ht="15.75" customHeight="1">
      <c r="A8703"/>
      <c r="B8703"/>
      <c r="C8703"/>
      <c r="D8703"/>
      <c r="E8703"/>
      <c r="F8703"/>
      <c r="G8703"/>
      <c r="H8703"/>
      <c r="I8703" s="8"/>
      <c r="J8703" s="425"/>
      <c r="K8703"/>
      <c r="L8703"/>
      <c r="M8703"/>
      <c r="N8703"/>
      <c r="O8703"/>
      <c r="P8703"/>
      <c r="Q8703"/>
      <c r="R8703"/>
      <c r="S8703"/>
      <c r="T8703"/>
      <c r="U8703"/>
    </row>
    <row r="8704" spans="1:21" ht="15.75" customHeight="1">
      <c r="A8704"/>
      <c r="B8704"/>
      <c r="C8704"/>
      <c r="D8704"/>
      <c r="E8704"/>
      <c r="F8704"/>
      <c r="G8704"/>
      <c r="H8704"/>
      <c r="I8704" s="8"/>
      <c r="J8704" s="425"/>
      <c r="K8704"/>
      <c r="L8704"/>
      <c r="M8704"/>
      <c r="N8704"/>
      <c r="O8704"/>
      <c r="P8704"/>
      <c r="Q8704"/>
      <c r="R8704"/>
      <c r="S8704"/>
      <c r="T8704"/>
      <c r="U8704"/>
    </row>
    <row r="8705" spans="1:21" ht="15.75" customHeight="1">
      <c r="A8705"/>
      <c r="B8705"/>
      <c r="C8705"/>
      <c r="D8705"/>
      <c r="E8705"/>
      <c r="F8705"/>
      <c r="G8705"/>
      <c r="H8705"/>
      <c r="I8705" s="8"/>
      <c r="J8705" s="425"/>
      <c r="K8705"/>
      <c r="L8705"/>
      <c r="M8705"/>
      <c r="N8705"/>
      <c r="O8705"/>
      <c r="P8705"/>
      <c r="Q8705"/>
      <c r="R8705"/>
      <c r="S8705"/>
      <c r="T8705"/>
      <c r="U8705"/>
    </row>
    <row r="8706" spans="1:21" ht="15.75" customHeight="1">
      <c r="A8706"/>
      <c r="B8706"/>
      <c r="C8706"/>
      <c r="D8706"/>
      <c r="E8706"/>
      <c r="F8706"/>
      <c r="G8706"/>
      <c r="H8706"/>
      <c r="I8706" s="8"/>
      <c r="J8706" s="425"/>
      <c r="K8706"/>
      <c r="L8706"/>
      <c r="M8706"/>
      <c r="N8706"/>
      <c r="O8706"/>
      <c r="P8706"/>
      <c r="Q8706"/>
      <c r="R8706"/>
      <c r="S8706"/>
      <c r="T8706"/>
      <c r="U8706"/>
    </row>
    <row r="8707" spans="1:21" ht="15.75" customHeight="1">
      <c r="A8707"/>
      <c r="B8707"/>
      <c r="C8707"/>
      <c r="D8707"/>
      <c r="E8707"/>
      <c r="F8707"/>
      <c r="G8707"/>
      <c r="H8707"/>
      <c r="I8707" s="8"/>
      <c r="J8707" s="425"/>
      <c r="K8707"/>
      <c r="L8707"/>
      <c r="M8707"/>
      <c r="N8707"/>
      <c r="O8707"/>
      <c r="P8707"/>
      <c r="Q8707"/>
      <c r="R8707"/>
      <c r="S8707"/>
      <c r="T8707"/>
      <c r="U8707"/>
    </row>
    <row r="8708" spans="1:21" ht="15.75" customHeight="1">
      <c r="A8708"/>
      <c r="B8708"/>
      <c r="C8708"/>
      <c r="D8708"/>
      <c r="E8708"/>
      <c r="F8708"/>
      <c r="G8708"/>
      <c r="H8708"/>
      <c r="I8708" s="8"/>
      <c r="J8708" s="425"/>
      <c r="K8708"/>
      <c r="L8708"/>
      <c r="M8708"/>
      <c r="N8708"/>
      <c r="O8708"/>
      <c r="P8708"/>
      <c r="Q8708"/>
      <c r="R8708"/>
      <c r="S8708"/>
      <c r="T8708"/>
      <c r="U8708"/>
    </row>
    <row r="8709" spans="1:21" ht="15.75" customHeight="1">
      <c r="A8709"/>
      <c r="B8709"/>
      <c r="C8709"/>
      <c r="D8709"/>
      <c r="E8709"/>
      <c r="F8709"/>
      <c r="G8709"/>
      <c r="H8709"/>
      <c r="I8709" s="8"/>
      <c r="J8709" s="425"/>
      <c r="K8709"/>
      <c r="L8709"/>
      <c r="M8709"/>
      <c r="N8709"/>
      <c r="O8709"/>
      <c r="P8709"/>
      <c r="Q8709"/>
      <c r="R8709"/>
      <c r="S8709"/>
      <c r="T8709"/>
      <c r="U8709"/>
    </row>
    <row r="8710" spans="1:21" ht="15.75" customHeight="1">
      <c r="A8710"/>
      <c r="B8710"/>
      <c r="C8710"/>
      <c r="D8710"/>
      <c r="E8710"/>
      <c r="F8710"/>
      <c r="G8710"/>
      <c r="H8710"/>
      <c r="I8710" s="8"/>
      <c r="J8710" s="425"/>
      <c r="K8710"/>
      <c r="L8710"/>
      <c r="M8710"/>
      <c r="N8710"/>
      <c r="O8710"/>
      <c r="P8710"/>
      <c r="Q8710"/>
      <c r="R8710"/>
      <c r="S8710"/>
      <c r="T8710"/>
      <c r="U8710"/>
    </row>
    <row r="8711" spans="1:21" ht="15.75" customHeight="1">
      <c r="A8711"/>
      <c r="B8711"/>
      <c r="C8711"/>
      <c r="D8711"/>
      <c r="E8711"/>
      <c r="F8711"/>
      <c r="G8711"/>
      <c r="H8711"/>
      <c r="I8711" s="8"/>
      <c r="J8711" s="425"/>
      <c r="K8711"/>
      <c r="L8711"/>
      <c r="M8711"/>
      <c r="N8711"/>
      <c r="O8711"/>
      <c r="P8711"/>
      <c r="Q8711"/>
      <c r="R8711"/>
      <c r="S8711"/>
      <c r="T8711"/>
      <c r="U8711"/>
    </row>
    <row r="8712" spans="1:21" ht="15.75" customHeight="1">
      <c r="A8712"/>
      <c r="B8712"/>
      <c r="C8712"/>
      <c r="D8712"/>
      <c r="E8712"/>
      <c r="F8712"/>
      <c r="G8712"/>
      <c r="H8712"/>
      <c r="I8712" s="8"/>
      <c r="J8712" s="425"/>
      <c r="K8712"/>
      <c r="L8712"/>
      <c r="M8712"/>
      <c r="N8712"/>
      <c r="O8712"/>
      <c r="P8712"/>
      <c r="Q8712"/>
      <c r="R8712"/>
      <c r="S8712"/>
      <c r="T8712"/>
      <c r="U8712"/>
    </row>
    <row r="8713" spans="1:21" ht="15.75" customHeight="1">
      <c r="A8713"/>
      <c r="B8713"/>
      <c r="C8713"/>
      <c r="D8713"/>
      <c r="E8713"/>
      <c r="F8713"/>
      <c r="G8713"/>
      <c r="H8713"/>
      <c r="I8713" s="8"/>
      <c r="J8713" s="425"/>
      <c r="K8713"/>
      <c r="L8713"/>
      <c r="M8713"/>
      <c r="N8713"/>
      <c r="O8713"/>
      <c r="P8713"/>
      <c r="Q8713"/>
      <c r="R8713"/>
      <c r="S8713"/>
      <c r="T8713"/>
      <c r="U8713"/>
    </row>
    <row r="8714" spans="1:21" ht="15.75" customHeight="1">
      <c r="A8714"/>
      <c r="B8714"/>
      <c r="C8714"/>
      <c r="D8714"/>
      <c r="E8714"/>
      <c r="F8714"/>
      <c r="G8714"/>
      <c r="H8714"/>
      <c r="I8714" s="8"/>
      <c r="J8714" s="425"/>
      <c r="K8714"/>
      <c r="L8714"/>
      <c r="M8714"/>
      <c r="N8714"/>
      <c r="O8714"/>
      <c r="P8714"/>
      <c r="Q8714"/>
      <c r="R8714"/>
      <c r="S8714"/>
      <c r="T8714"/>
      <c r="U8714"/>
    </row>
    <row r="8715" spans="1:21" ht="15.75" customHeight="1">
      <c r="A8715"/>
      <c r="B8715"/>
      <c r="C8715"/>
      <c r="D8715"/>
      <c r="E8715"/>
      <c r="F8715"/>
      <c r="G8715"/>
      <c r="H8715"/>
      <c r="I8715" s="8"/>
      <c r="J8715" s="425"/>
      <c r="K8715"/>
      <c r="L8715"/>
      <c r="M8715"/>
      <c r="N8715"/>
      <c r="O8715"/>
      <c r="P8715"/>
      <c r="Q8715"/>
      <c r="R8715"/>
      <c r="S8715"/>
      <c r="T8715"/>
      <c r="U8715"/>
    </row>
    <row r="8716" spans="1:21" ht="15.75" customHeight="1">
      <c r="A8716"/>
      <c r="B8716"/>
      <c r="C8716"/>
      <c r="D8716"/>
      <c r="E8716"/>
      <c r="F8716"/>
      <c r="G8716"/>
      <c r="H8716"/>
      <c r="I8716" s="8"/>
      <c r="J8716" s="425"/>
      <c r="K8716"/>
      <c r="L8716"/>
      <c r="M8716"/>
      <c r="N8716"/>
      <c r="O8716"/>
      <c r="P8716"/>
      <c r="Q8716"/>
      <c r="R8716"/>
      <c r="S8716"/>
      <c r="T8716"/>
      <c r="U8716"/>
    </row>
    <row r="8717" spans="1:21" ht="15.75" customHeight="1">
      <c r="A8717"/>
      <c r="B8717"/>
      <c r="C8717"/>
      <c r="D8717"/>
      <c r="E8717"/>
      <c r="F8717"/>
      <c r="G8717"/>
      <c r="H8717"/>
      <c r="I8717" s="8"/>
      <c r="J8717" s="425"/>
      <c r="K8717"/>
      <c r="L8717"/>
      <c r="M8717"/>
      <c r="N8717"/>
      <c r="O8717"/>
      <c r="P8717"/>
      <c r="Q8717"/>
      <c r="R8717"/>
      <c r="S8717"/>
      <c r="T8717"/>
      <c r="U8717"/>
    </row>
    <row r="8718" spans="1:21" ht="15.75" customHeight="1">
      <c r="A8718"/>
      <c r="B8718"/>
      <c r="C8718"/>
      <c r="D8718"/>
      <c r="E8718"/>
      <c r="F8718"/>
      <c r="G8718"/>
      <c r="H8718"/>
      <c r="I8718" s="8"/>
      <c r="J8718" s="425"/>
      <c r="K8718"/>
      <c r="L8718"/>
      <c r="M8718"/>
      <c r="N8718"/>
      <c r="O8718"/>
      <c r="P8718"/>
      <c r="Q8718"/>
      <c r="R8718"/>
      <c r="S8718"/>
      <c r="T8718"/>
      <c r="U8718"/>
    </row>
    <row r="8719" spans="1:21" ht="15.75" customHeight="1">
      <c r="A8719"/>
      <c r="B8719"/>
      <c r="C8719"/>
      <c r="D8719"/>
      <c r="E8719"/>
      <c r="F8719"/>
      <c r="G8719"/>
      <c r="H8719"/>
      <c r="I8719" s="8"/>
      <c r="J8719" s="425"/>
      <c r="K8719"/>
      <c r="L8719"/>
      <c r="M8719"/>
      <c r="N8719"/>
      <c r="O8719"/>
      <c r="P8719"/>
      <c r="Q8719"/>
      <c r="R8719"/>
      <c r="S8719"/>
      <c r="T8719"/>
      <c r="U8719"/>
    </row>
    <row r="8720" spans="1:21" ht="15.75" customHeight="1">
      <c r="A8720"/>
      <c r="B8720"/>
      <c r="C8720"/>
      <c r="D8720"/>
      <c r="E8720"/>
      <c r="F8720"/>
      <c r="G8720"/>
      <c r="H8720"/>
      <c r="I8720" s="8"/>
      <c r="J8720" s="425"/>
      <c r="K8720"/>
      <c r="L8720"/>
      <c r="M8720"/>
      <c r="N8720"/>
      <c r="O8720"/>
      <c r="P8720"/>
      <c r="Q8720"/>
      <c r="R8720"/>
      <c r="S8720"/>
      <c r="T8720"/>
      <c r="U8720"/>
    </row>
    <row r="8721" spans="1:21" ht="15.75" customHeight="1">
      <c r="A8721"/>
      <c r="B8721"/>
      <c r="C8721"/>
      <c r="D8721"/>
      <c r="E8721"/>
      <c r="F8721"/>
      <c r="G8721"/>
      <c r="H8721"/>
      <c r="I8721" s="8"/>
      <c r="J8721" s="425"/>
      <c r="K8721"/>
      <c r="L8721"/>
      <c r="M8721"/>
      <c r="N8721"/>
      <c r="O8721"/>
      <c r="P8721"/>
      <c r="Q8721"/>
      <c r="R8721"/>
      <c r="S8721"/>
      <c r="T8721"/>
      <c r="U8721"/>
    </row>
    <row r="8722" spans="1:21" ht="15.75" customHeight="1">
      <c r="A8722"/>
      <c r="B8722"/>
      <c r="C8722"/>
      <c r="D8722"/>
      <c r="E8722"/>
      <c r="F8722"/>
      <c r="G8722"/>
      <c r="H8722"/>
      <c r="I8722" s="8"/>
      <c r="J8722" s="425"/>
      <c r="K8722"/>
      <c r="L8722"/>
      <c r="M8722"/>
      <c r="N8722"/>
      <c r="O8722"/>
      <c r="P8722"/>
      <c r="Q8722"/>
      <c r="R8722"/>
      <c r="S8722"/>
      <c r="T8722"/>
      <c r="U8722"/>
    </row>
    <row r="8723" spans="1:21" ht="15.75" customHeight="1">
      <c r="A8723"/>
      <c r="B8723"/>
      <c r="C8723"/>
      <c r="D8723"/>
      <c r="E8723"/>
      <c r="F8723"/>
      <c r="G8723"/>
      <c r="H8723"/>
      <c r="I8723" s="8"/>
      <c r="J8723" s="425"/>
      <c r="K8723"/>
      <c r="L8723"/>
      <c r="M8723"/>
      <c r="N8723"/>
      <c r="O8723"/>
      <c r="P8723"/>
      <c r="Q8723"/>
      <c r="R8723"/>
      <c r="S8723"/>
      <c r="T8723"/>
      <c r="U8723"/>
    </row>
    <row r="8724" spans="1:21" ht="15.75" customHeight="1">
      <c r="A8724"/>
      <c r="B8724"/>
      <c r="C8724"/>
      <c r="D8724"/>
      <c r="E8724"/>
      <c r="F8724"/>
      <c r="G8724"/>
      <c r="H8724"/>
      <c r="I8724" s="8"/>
      <c r="J8724" s="425"/>
      <c r="K8724"/>
      <c r="L8724"/>
      <c r="M8724"/>
      <c r="N8724"/>
      <c r="O8724"/>
      <c r="P8724"/>
      <c r="Q8724"/>
      <c r="R8724"/>
      <c r="S8724"/>
      <c r="T8724"/>
      <c r="U8724"/>
    </row>
    <row r="8725" spans="1:21" ht="15.75" customHeight="1">
      <c r="A8725"/>
      <c r="B8725"/>
      <c r="C8725"/>
      <c r="D8725"/>
      <c r="E8725"/>
      <c r="F8725"/>
      <c r="G8725"/>
      <c r="H8725"/>
      <c r="I8725" s="8"/>
      <c r="J8725" s="425"/>
      <c r="K8725"/>
      <c r="L8725"/>
      <c r="M8725"/>
      <c r="N8725"/>
      <c r="O8725"/>
      <c r="P8725"/>
      <c r="Q8725"/>
      <c r="R8725"/>
      <c r="S8725"/>
      <c r="T8725"/>
      <c r="U8725"/>
    </row>
    <row r="8726" spans="1:21" ht="15.75" customHeight="1">
      <c r="A8726"/>
      <c r="B8726"/>
      <c r="C8726"/>
      <c r="D8726"/>
      <c r="E8726"/>
      <c r="F8726"/>
      <c r="G8726"/>
      <c r="H8726"/>
      <c r="I8726" s="8"/>
      <c r="J8726" s="425"/>
      <c r="K8726"/>
      <c r="L8726"/>
      <c r="M8726"/>
      <c r="N8726"/>
      <c r="O8726"/>
      <c r="P8726"/>
      <c r="Q8726"/>
      <c r="R8726"/>
      <c r="S8726"/>
      <c r="T8726"/>
      <c r="U8726"/>
    </row>
    <row r="8727" spans="1:21" ht="15.75" customHeight="1">
      <c r="A8727"/>
      <c r="B8727"/>
      <c r="C8727"/>
      <c r="D8727"/>
      <c r="E8727"/>
      <c r="F8727"/>
      <c r="G8727"/>
      <c r="H8727"/>
      <c r="I8727" s="8"/>
      <c r="J8727" s="425"/>
      <c r="K8727"/>
      <c r="L8727"/>
      <c r="M8727"/>
      <c r="N8727"/>
      <c r="O8727"/>
      <c r="P8727"/>
      <c r="Q8727"/>
      <c r="R8727"/>
      <c r="S8727"/>
      <c r="T8727"/>
      <c r="U8727"/>
    </row>
    <row r="8728" spans="1:21" ht="15.75" customHeight="1">
      <c r="A8728"/>
      <c r="B8728"/>
      <c r="C8728"/>
      <c r="D8728"/>
      <c r="E8728"/>
      <c r="F8728"/>
      <c r="G8728"/>
      <c r="H8728"/>
      <c r="I8728" s="8"/>
      <c r="J8728" s="425"/>
      <c r="K8728"/>
      <c r="L8728"/>
      <c r="M8728"/>
      <c r="N8728"/>
      <c r="O8728"/>
      <c r="P8728"/>
      <c r="Q8728"/>
      <c r="R8728"/>
      <c r="S8728"/>
      <c r="T8728"/>
      <c r="U8728"/>
    </row>
    <row r="8729" spans="1:21" ht="15.75" customHeight="1">
      <c r="A8729"/>
      <c r="B8729"/>
      <c r="C8729"/>
      <c r="D8729"/>
      <c r="E8729"/>
      <c r="F8729"/>
      <c r="G8729"/>
      <c r="H8729"/>
      <c r="I8729" s="8"/>
      <c r="J8729" s="425"/>
      <c r="K8729"/>
      <c r="L8729"/>
      <c r="M8729"/>
      <c r="N8729"/>
      <c r="O8729"/>
      <c r="P8729"/>
      <c r="Q8729"/>
      <c r="R8729"/>
      <c r="S8729"/>
      <c r="T8729"/>
      <c r="U8729"/>
    </row>
    <row r="8730" spans="1:21" ht="15.75" customHeight="1">
      <c r="A8730"/>
      <c r="B8730"/>
      <c r="C8730"/>
      <c r="D8730"/>
      <c r="E8730"/>
      <c r="F8730"/>
      <c r="G8730"/>
      <c r="H8730"/>
      <c r="I8730" s="8"/>
      <c r="J8730" s="425"/>
      <c r="K8730"/>
      <c r="L8730"/>
      <c r="M8730"/>
      <c r="N8730"/>
      <c r="O8730"/>
      <c r="P8730"/>
      <c r="Q8730"/>
      <c r="R8730"/>
      <c r="S8730"/>
      <c r="T8730"/>
      <c r="U8730"/>
    </row>
    <row r="8731" spans="1:21" ht="15.75" customHeight="1">
      <c r="A8731"/>
      <c r="B8731"/>
      <c r="C8731"/>
      <c r="D8731"/>
      <c r="E8731"/>
      <c r="F8731"/>
      <c r="G8731"/>
      <c r="H8731"/>
      <c r="I8731" s="8"/>
      <c r="J8731" s="425"/>
      <c r="K8731"/>
      <c r="L8731"/>
      <c r="M8731"/>
      <c r="N8731"/>
      <c r="O8731"/>
      <c r="P8731"/>
      <c r="Q8731"/>
      <c r="R8731"/>
      <c r="S8731"/>
      <c r="T8731"/>
      <c r="U8731"/>
    </row>
    <row r="8732" spans="1:21" ht="15.75" customHeight="1">
      <c r="A8732"/>
      <c r="B8732"/>
      <c r="C8732"/>
      <c r="D8732"/>
      <c r="E8732"/>
      <c r="F8732"/>
      <c r="G8732"/>
      <c r="H8732"/>
      <c r="I8732" s="8"/>
      <c r="J8732" s="425"/>
      <c r="K8732"/>
      <c r="L8732"/>
      <c r="M8732"/>
      <c r="N8732"/>
      <c r="O8732"/>
      <c r="P8732"/>
      <c r="Q8732"/>
      <c r="R8732"/>
      <c r="S8732"/>
      <c r="T8732"/>
      <c r="U8732"/>
    </row>
    <row r="8733" spans="1:21" ht="15.75" customHeight="1">
      <c r="A8733"/>
      <c r="B8733"/>
      <c r="C8733"/>
      <c r="D8733"/>
      <c r="E8733"/>
      <c r="F8733"/>
      <c r="G8733"/>
      <c r="H8733"/>
      <c r="I8733" s="8"/>
      <c r="J8733" s="425"/>
      <c r="K8733"/>
      <c r="L8733"/>
      <c r="M8733"/>
      <c r="N8733"/>
      <c r="O8733"/>
      <c r="P8733"/>
      <c r="Q8733"/>
      <c r="R8733"/>
      <c r="S8733"/>
      <c r="T8733"/>
      <c r="U8733"/>
    </row>
    <row r="8734" spans="1:21" ht="15.75" customHeight="1">
      <c r="A8734"/>
      <c r="B8734"/>
      <c r="C8734"/>
      <c r="D8734"/>
      <c r="E8734"/>
      <c r="F8734"/>
      <c r="G8734"/>
      <c r="H8734"/>
      <c r="I8734" s="8"/>
      <c r="J8734" s="425"/>
      <c r="K8734"/>
      <c r="L8734"/>
      <c r="M8734"/>
      <c r="N8734"/>
      <c r="O8734"/>
      <c r="P8734"/>
      <c r="Q8734"/>
      <c r="R8734"/>
      <c r="S8734"/>
      <c r="T8734"/>
      <c r="U8734"/>
    </row>
    <row r="8735" spans="1:21" ht="15.75" customHeight="1">
      <c r="A8735"/>
      <c r="B8735"/>
      <c r="C8735"/>
      <c r="D8735"/>
      <c r="E8735"/>
      <c r="F8735"/>
      <c r="G8735"/>
      <c r="H8735"/>
      <c r="I8735" s="8"/>
      <c r="J8735" s="425"/>
      <c r="K8735"/>
      <c r="L8735"/>
      <c r="M8735"/>
      <c r="N8735"/>
      <c r="O8735"/>
      <c r="P8735"/>
      <c r="Q8735"/>
      <c r="R8735"/>
      <c r="S8735"/>
      <c r="T8735"/>
      <c r="U8735"/>
    </row>
    <row r="8736" spans="1:21" ht="15.75" customHeight="1">
      <c r="A8736"/>
      <c r="B8736"/>
      <c r="C8736"/>
      <c r="D8736"/>
      <c r="E8736"/>
      <c r="F8736"/>
      <c r="G8736"/>
      <c r="H8736"/>
      <c r="I8736" s="8"/>
      <c r="J8736" s="425"/>
      <c r="K8736"/>
      <c r="L8736"/>
      <c r="M8736"/>
      <c r="N8736"/>
      <c r="O8736"/>
      <c r="P8736"/>
      <c r="Q8736"/>
      <c r="R8736"/>
      <c r="S8736"/>
      <c r="T8736"/>
      <c r="U8736"/>
    </row>
    <row r="8737" spans="1:21" ht="15.75" customHeight="1">
      <c r="A8737"/>
      <c r="B8737"/>
      <c r="C8737"/>
      <c r="D8737"/>
      <c r="E8737"/>
      <c r="F8737"/>
      <c r="G8737"/>
      <c r="H8737"/>
      <c r="I8737" s="8"/>
      <c r="J8737" s="425"/>
      <c r="K8737"/>
      <c r="L8737"/>
      <c r="M8737"/>
      <c r="N8737"/>
      <c r="O8737"/>
      <c r="P8737"/>
      <c r="Q8737"/>
      <c r="R8737"/>
      <c r="S8737"/>
      <c r="T8737"/>
      <c r="U8737"/>
    </row>
    <row r="8738" spans="1:21" ht="15.75" customHeight="1">
      <c r="A8738"/>
      <c r="B8738"/>
      <c r="C8738"/>
      <c r="D8738"/>
      <c r="E8738"/>
      <c r="F8738"/>
      <c r="G8738"/>
      <c r="H8738"/>
      <c r="I8738" s="8"/>
      <c r="J8738" s="425"/>
      <c r="K8738"/>
      <c r="L8738"/>
      <c r="M8738"/>
      <c r="N8738"/>
      <c r="O8738"/>
      <c r="P8738"/>
      <c r="Q8738"/>
      <c r="R8738"/>
      <c r="S8738"/>
      <c r="T8738"/>
      <c r="U8738"/>
    </row>
    <row r="8739" spans="1:21" ht="15.75" customHeight="1">
      <c r="A8739"/>
      <c r="B8739"/>
      <c r="C8739"/>
      <c r="D8739"/>
      <c r="E8739"/>
      <c r="F8739"/>
      <c r="G8739"/>
      <c r="H8739"/>
      <c r="I8739" s="8"/>
      <c r="J8739" s="425"/>
      <c r="K8739"/>
      <c r="L8739"/>
      <c r="M8739"/>
      <c r="N8739"/>
      <c r="O8739"/>
      <c r="P8739"/>
      <c r="Q8739"/>
      <c r="R8739"/>
      <c r="S8739"/>
      <c r="T8739"/>
      <c r="U8739"/>
    </row>
    <row r="8740" spans="1:21" ht="15.75" customHeight="1">
      <c r="A8740"/>
      <c r="B8740"/>
      <c r="C8740"/>
      <c r="D8740"/>
      <c r="E8740"/>
      <c r="F8740"/>
      <c r="G8740"/>
      <c r="H8740"/>
      <c r="I8740" s="8"/>
      <c r="J8740" s="425"/>
      <c r="K8740"/>
      <c r="L8740"/>
      <c r="M8740"/>
      <c r="N8740"/>
      <c r="O8740"/>
      <c r="P8740"/>
      <c r="Q8740"/>
      <c r="R8740"/>
      <c r="S8740"/>
      <c r="T8740"/>
      <c r="U8740"/>
    </row>
    <row r="8741" spans="1:21" ht="15.75" customHeight="1">
      <c r="A8741"/>
      <c r="B8741"/>
      <c r="C8741"/>
      <c r="D8741"/>
      <c r="E8741"/>
      <c r="F8741"/>
      <c r="G8741"/>
      <c r="H8741"/>
      <c r="I8741" s="8"/>
      <c r="J8741" s="425"/>
      <c r="K8741"/>
      <c r="L8741"/>
      <c r="M8741"/>
      <c r="N8741"/>
      <c r="O8741"/>
      <c r="P8741"/>
      <c r="Q8741"/>
      <c r="R8741"/>
      <c r="S8741"/>
      <c r="T8741"/>
      <c r="U8741"/>
    </row>
    <row r="8742" spans="1:21" ht="15.75" customHeight="1">
      <c r="A8742"/>
      <c r="B8742"/>
      <c r="C8742"/>
      <c r="D8742"/>
      <c r="E8742"/>
      <c r="F8742"/>
      <c r="G8742"/>
      <c r="H8742"/>
      <c r="I8742" s="8"/>
      <c r="J8742" s="425"/>
      <c r="K8742"/>
      <c r="L8742"/>
      <c r="M8742"/>
      <c r="N8742"/>
      <c r="O8742"/>
      <c r="P8742"/>
      <c r="Q8742"/>
      <c r="R8742"/>
      <c r="S8742"/>
      <c r="T8742"/>
      <c r="U8742"/>
    </row>
    <row r="8743" spans="1:21" ht="15.75" customHeight="1">
      <c r="A8743"/>
      <c r="B8743"/>
      <c r="C8743"/>
      <c r="D8743"/>
      <c r="E8743"/>
      <c r="F8743"/>
      <c r="G8743"/>
      <c r="H8743"/>
      <c r="I8743" s="8"/>
      <c r="J8743" s="425"/>
      <c r="K8743"/>
      <c r="L8743"/>
      <c r="M8743"/>
      <c r="N8743"/>
      <c r="O8743"/>
      <c r="P8743"/>
      <c r="Q8743"/>
      <c r="R8743"/>
      <c r="S8743"/>
      <c r="T8743"/>
      <c r="U8743"/>
    </row>
    <row r="8744" spans="1:21" ht="15.75" customHeight="1">
      <c r="A8744"/>
      <c r="B8744"/>
      <c r="C8744"/>
      <c r="D8744"/>
      <c r="E8744"/>
      <c r="F8744"/>
      <c r="G8744"/>
      <c r="H8744"/>
      <c r="I8744" s="8"/>
      <c r="J8744" s="425"/>
      <c r="K8744"/>
      <c r="L8744"/>
      <c r="M8744"/>
      <c r="N8744"/>
      <c r="O8744"/>
      <c r="P8744"/>
      <c r="Q8744"/>
      <c r="R8744"/>
      <c r="S8744"/>
      <c r="T8744"/>
      <c r="U8744"/>
    </row>
    <row r="8745" spans="1:21" ht="15.75" customHeight="1">
      <c r="A8745"/>
      <c r="B8745"/>
      <c r="C8745"/>
      <c r="D8745"/>
      <c r="E8745"/>
      <c r="F8745"/>
      <c r="G8745"/>
      <c r="H8745"/>
      <c r="I8745" s="8"/>
      <c r="J8745" s="425"/>
      <c r="K8745"/>
      <c r="L8745"/>
      <c r="M8745"/>
      <c r="N8745"/>
      <c r="O8745"/>
      <c r="P8745"/>
      <c r="Q8745"/>
      <c r="R8745"/>
      <c r="S8745"/>
      <c r="T8745"/>
      <c r="U8745"/>
    </row>
    <row r="8746" spans="1:21" ht="15.75" customHeight="1">
      <c r="A8746"/>
      <c r="B8746"/>
      <c r="C8746"/>
      <c r="D8746"/>
      <c r="E8746"/>
      <c r="F8746"/>
      <c r="G8746"/>
      <c r="H8746"/>
      <c r="I8746" s="8"/>
      <c r="J8746" s="425"/>
      <c r="K8746"/>
      <c r="L8746"/>
      <c r="M8746"/>
      <c r="N8746"/>
      <c r="O8746"/>
      <c r="P8746"/>
      <c r="Q8746"/>
      <c r="R8746"/>
      <c r="S8746"/>
      <c r="T8746"/>
      <c r="U8746"/>
    </row>
    <row r="8747" spans="1:21" ht="15.75" customHeight="1">
      <c r="A8747"/>
      <c r="B8747"/>
      <c r="C8747"/>
      <c r="D8747"/>
      <c r="E8747"/>
      <c r="F8747"/>
      <c r="G8747"/>
      <c r="H8747"/>
      <c r="I8747" s="8"/>
      <c r="J8747" s="425"/>
      <c r="K8747"/>
      <c r="L8747"/>
      <c r="M8747"/>
      <c r="N8747"/>
      <c r="O8747"/>
      <c r="P8747"/>
      <c r="Q8747"/>
      <c r="R8747"/>
      <c r="S8747"/>
      <c r="T8747"/>
      <c r="U8747"/>
    </row>
    <row r="8748" spans="1:21" ht="15.75" customHeight="1">
      <c r="A8748"/>
      <c r="B8748"/>
      <c r="C8748"/>
      <c r="D8748"/>
      <c r="E8748"/>
      <c r="F8748"/>
      <c r="G8748"/>
      <c r="H8748"/>
      <c r="I8748" s="8"/>
      <c r="J8748" s="425"/>
      <c r="K8748"/>
      <c r="L8748"/>
      <c r="M8748"/>
      <c r="N8748"/>
      <c r="O8748"/>
      <c r="P8748"/>
      <c r="Q8748"/>
      <c r="R8748"/>
      <c r="S8748"/>
      <c r="T8748"/>
      <c r="U8748"/>
    </row>
    <row r="8749" spans="1:21" ht="15.75" customHeight="1">
      <c r="A8749"/>
      <c r="B8749"/>
      <c r="C8749"/>
      <c r="D8749"/>
      <c r="E8749"/>
      <c r="F8749"/>
      <c r="G8749"/>
      <c r="H8749"/>
      <c r="I8749" s="8"/>
      <c r="J8749" s="425"/>
      <c r="K8749"/>
      <c r="L8749"/>
      <c r="M8749"/>
      <c r="N8749"/>
      <c r="O8749"/>
      <c r="P8749"/>
      <c r="Q8749"/>
      <c r="R8749"/>
      <c r="S8749"/>
      <c r="T8749"/>
      <c r="U8749"/>
    </row>
    <row r="8750" spans="1:21" ht="15.75" customHeight="1">
      <c r="A8750"/>
      <c r="B8750"/>
      <c r="C8750"/>
      <c r="D8750"/>
      <c r="E8750"/>
      <c r="F8750"/>
      <c r="G8750"/>
      <c r="H8750"/>
      <c r="I8750" s="8"/>
      <c r="J8750" s="425"/>
      <c r="K8750"/>
      <c r="L8750"/>
      <c r="M8750"/>
      <c r="N8750"/>
      <c r="O8750"/>
      <c r="P8750"/>
      <c r="Q8750"/>
      <c r="R8750"/>
      <c r="S8750"/>
      <c r="T8750"/>
      <c r="U8750"/>
    </row>
    <row r="8751" spans="1:21" ht="15.75" customHeight="1">
      <c r="A8751"/>
      <c r="B8751"/>
      <c r="C8751"/>
      <c r="D8751"/>
      <c r="E8751"/>
      <c r="F8751"/>
      <c r="G8751"/>
      <c r="H8751"/>
      <c r="I8751" s="8"/>
      <c r="J8751" s="425"/>
      <c r="K8751"/>
      <c r="L8751"/>
      <c r="M8751"/>
      <c r="N8751"/>
      <c r="O8751"/>
      <c r="P8751"/>
      <c r="Q8751"/>
      <c r="R8751"/>
      <c r="S8751"/>
      <c r="T8751"/>
      <c r="U8751"/>
    </row>
    <row r="8752" spans="1:21" ht="15.75" customHeight="1">
      <c r="A8752"/>
      <c r="B8752"/>
      <c r="C8752"/>
      <c r="D8752"/>
      <c r="E8752"/>
      <c r="F8752"/>
      <c r="G8752"/>
      <c r="H8752"/>
      <c r="I8752" s="8"/>
      <c r="J8752" s="425"/>
      <c r="K8752"/>
      <c r="L8752"/>
      <c r="M8752"/>
      <c r="N8752"/>
      <c r="O8752"/>
      <c r="P8752"/>
      <c r="Q8752"/>
      <c r="R8752"/>
      <c r="S8752"/>
      <c r="T8752"/>
      <c r="U8752"/>
    </row>
    <row r="8753" spans="1:21" ht="15.75" customHeight="1">
      <c r="A8753"/>
      <c r="B8753"/>
      <c r="C8753"/>
      <c r="D8753"/>
      <c r="E8753"/>
      <c r="F8753"/>
      <c r="G8753"/>
      <c r="H8753"/>
      <c r="I8753" s="8"/>
      <c r="J8753" s="425"/>
      <c r="K8753"/>
      <c r="L8753"/>
      <c r="M8753"/>
      <c r="N8753"/>
      <c r="O8753"/>
      <c r="P8753"/>
      <c r="Q8753"/>
      <c r="R8753"/>
      <c r="S8753"/>
      <c r="T8753"/>
      <c r="U8753"/>
    </row>
    <row r="8754" spans="1:21" ht="15.75" customHeight="1">
      <c r="A8754"/>
      <c r="B8754"/>
      <c r="C8754"/>
      <c r="D8754"/>
      <c r="E8754"/>
      <c r="F8754"/>
      <c r="G8754"/>
      <c r="H8754"/>
      <c r="I8754" s="8"/>
      <c r="J8754" s="425"/>
      <c r="K8754"/>
      <c r="L8754"/>
      <c r="M8754"/>
      <c r="N8754"/>
      <c r="O8754"/>
      <c r="P8754"/>
      <c r="Q8754"/>
      <c r="R8754"/>
      <c r="S8754"/>
      <c r="T8754"/>
      <c r="U8754"/>
    </row>
    <row r="8755" spans="1:21" ht="15.75" customHeight="1">
      <c r="A8755"/>
      <c r="B8755"/>
      <c r="C8755"/>
      <c r="D8755"/>
      <c r="E8755"/>
      <c r="F8755"/>
      <c r="G8755"/>
      <c r="H8755"/>
      <c r="I8755" s="8"/>
      <c r="J8755" s="425"/>
      <c r="K8755"/>
      <c r="L8755"/>
      <c r="M8755"/>
      <c r="N8755"/>
      <c r="O8755"/>
      <c r="P8755"/>
      <c r="Q8755"/>
      <c r="R8755"/>
      <c r="S8755"/>
      <c r="T8755"/>
      <c r="U8755"/>
    </row>
    <row r="8756" spans="1:21" ht="15.75" customHeight="1">
      <c r="A8756"/>
      <c r="B8756"/>
      <c r="C8756"/>
      <c r="D8756"/>
      <c r="E8756"/>
      <c r="F8756"/>
      <c r="G8756"/>
      <c r="H8756"/>
      <c r="I8756" s="8"/>
      <c r="J8756" s="425"/>
      <c r="K8756"/>
      <c r="L8756"/>
      <c r="M8756"/>
      <c r="N8756"/>
      <c r="O8756"/>
      <c r="P8756"/>
      <c r="Q8756"/>
      <c r="R8756"/>
      <c r="S8756"/>
      <c r="T8756"/>
      <c r="U8756"/>
    </row>
    <row r="8757" spans="1:21" ht="15.75" customHeight="1">
      <c r="A8757"/>
      <c r="B8757"/>
      <c r="C8757"/>
      <c r="D8757"/>
      <c r="E8757"/>
      <c r="F8757"/>
      <c r="G8757"/>
      <c r="H8757"/>
      <c r="I8757" s="8"/>
      <c r="J8757" s="425"/>
      <c r="K8757"/>
      <c r="L8757"/>
      <c r="M8757"/>
      <c r="N8757"/>
      <c r="O8757"/>
      <c r="P8757"/>
      <c r="Q8757"/>
      <c r="R8757"/>
      <c r="S8757"/>
      <c r="T8757"/>
      <c r="U8757"/>
    </row>
    <row r="8758" spans="1:21" ht="15.75" customHeight="1">
      <c r="A8758"/>
      <c r="B8758"/>
      <c r="C8758"/>
      <c r="D8758"/>
      <c r="E8758"/>
      <c r="F8758"/>
      <c r="G8758"/>
      <c r="H8758"/>
      <c r="I8758" s="8"/>
      <c r="J8758" s="425"/>
      <c r="K8758"/>
      <c r="L8758"/>
      <c r="M8758"/>
      <c r="N8758"/>
      <c r="O8758"/>
      <c r="P8758"/>
      <c r="Q8758"/>
      <c r="R8758"/>
      <c r="S8758"/>
      <c r="T8758"/>
      <c r="U8758"/>
    </row>
    <row r="8759" spans="1:21" ht="15.75" customHeight="1">
      <c r="A8759"/>
      <c r="B8759"/>
      <c r="C8759"/>
      <c r="D8759"/>
      <c r="E8759"/>
      <c r="F8759"/>
      <c r="G8759"/>
      <c r="H8759"/>
      <c r="I8759" s="8"/>
      <c r="J8759" s="425"/>
      <c r="K8759"/>
      <c r="L8759"/>
      <c r="M8759"/>
      <c r="N8759"/>
      <c r="O8759"/>
      <c r="P8759"/>
      <c r="Q8759"/>
      <c r="R8759"/>
      <c r="S8759"/>
      <c r="T8759"/>
      <c r="U8759"/>
    </row>
    <row r="8760" spans="1:21" ht="15.75" customHeight="1">
      <c r="A8760"/>
      <c r="B8760"/>
      <c r="C8760"/>
      <c r="D8760"/>
      <c r="E8760"/>
      <c r="F8760"/>
      <c r="G8760"/>
      <c r="H8760"/>
      <c r="I8760" s="8"/>
      <c r="J8760" s="425"/>
      <c r="K8760"/>
      <c r="L8760"/>
      <c r="M8760"/>
      <c r="N8760"/>
      <c r="O8760"/>
      <c r="P8760"/>
      <c r="Q8760"/>
      <c r="R8760"/>
      <c r="S8760"/>
      <c r="T8760"/>
      <c r="U8760"/>
    </row>
    <row r="8761" spans="1:21" ht="15.75" customHeight="1">
      <c r="A8761"/>
      <c r="B8761"/>
      <c r="C8761"/>
      <c r="D8761"/>
      <c r="E8761"/>
      <c r="F8761"/>
      <c r="G8761"/>
      <c r="H8761"/>
      <c r="I8761" s="8"/>
      <c r="J8761" s="425"/>
      <c r="K8761"/>
      <c r="L8761"/>
      <c r="M8761"/>
      <c r="N8761"/>
      <c r="O8761"/>
      <c r="P8761"/>
      <c r="Q8761"/>
      <c r="R8761"/>
      <c r="S8761"/>
      <c r="T8761"/>
      <c r="U8761"/>
    </row>
    <row r="8762" spans="1:21" ht="15.75" customHeight="1">
      <c r="A8762"/>
      <c r="B8762"/>
      <c r="C8762"/>
      <c r="D8762"/>
      <c r="E8762"/>
      <c r="F8762"/>
      <c r="G8762"/>
      <c r="H8762"/>
      <c r="I8762" s="8"/>
      <c r="J8762" s="425"/>
      <c r="K8762"/>
      <c r="L8762"/>
      <c r="M8762"/>
      <c r="N8762"/>
      <c r="O8762"/>
      <c r="P8762"/>
      <c r="Q8762"/>
      <c r="R8762"/>
      <c r="S8762"/>
      <c r="T8762"/>
      <c r="U8762"/>
    </row>
    <row r="8763" spans="1:21" ht="15.75" customHeight="1">
      <c r="A8763"/>
      <c r="B8763"/>
      <c r="C8763"/>
      <c r="D8763"/>
      <c r="E8763"/>
      <c r="F8763"/>
      <c r="G8763"/>
      <c r="H8763"/>
      <c r="I8763" s="8"/>
      <c r="J8763" s="425"/>
      <c r="K8763"/>
      <c r="L8763"/>
      <c r="M8763"/>
      <c r="N8763"/>
      <c r="O8763"/>
      <c r="P8763"/>
      <c r="Q8763"/>
      <c r="R8763"/>
      <c r="S8763"/>
      <c r="T8763"/>
      <c r="U8763"/>
    </row>
    <row r="8764" spans="1:21" ht="15.75" customHeight="1">
      <c r="A8764"/>
      <c r="B8764"/>
      <c r="C8764"/>
      <c r="D8764"/>
      <c r="E8764"/>
      <c r="F8764"/>
      <c r="G8764"/>
      <c r="H8764"/>
      <c r="I8764" s="8"/>
      <c r="J8764" s="425"/>
      <c r="K8764"/>
      <c r="L8764"/>
      <c r="M8764"/>
      <c r="N8764"/>
      <c r="O8764"/>
      <c r="P8764"/>
      <c r="Q8764"/>
      <c r="R8764"/>
      <c r="S8764"/>
      <c r="T8764"/>
      <c r="U8764"/>
    </row>
    <row r="8765" spans="1:21" ht="15.75" customHeight="1">
      <c r="A8765"/>
      <c r="B8765"/>
      <c r="C8765"/>
      <c r="D8765"/>
      <c r="E8765"/>
      <c r="F8765"/>
      <c r="G8765"/>
      <c r="H8765"/>
      <c r="I8765" s="8"/>
      <c r="J8765" s="425"/>
      <c r="K8765"/>
      <c r="L8765"/>
      <c r="M8765"/>
      <c r="N8765"/>
      <c r="O8765"/>
      <c r="P8765"/>
      <c r="Q8765"/>
      <c r="R8765"/>
      <c r="S8765"/>
      <c r="T8765"/>
      <c r="U8765"/>
    </row>
    <row r="8766" spans="1:21" ht="15.75" customHeight="1">
      <c r="A8766"/>
      <c r="B8766"/>
      <c r="C8766"/>
      <c r="D8766"/>
      <c r="E8766"/>
      <c r="F8766"/>
      <c r="G8766"/>
      <c r="H8766"/>
      <c r="I8766" s="8"/>
      <c r="J8766" s="425"/>
      <c r="K8766"/>
      <c r="L8766"/>
      <c r="M8766"/>
      <c r="N8766"/>
      <c r="O8766"/>
      <c r="P8766"/>
      <c r="Q8766"/>
      <c r="R8766"/>
      <c r="S8766"/>
      <c r="T8766"/>
      <c r="U8766"/>
    </row>
    <row r="8767" spans="1:21" ht="15.75" customHeight="1">
      <c r="A8767"/>
      <c r="B8767"/>
      <c r="C8767"/>
      <c r="D8767"/>
      <c r="E8767"/>
      <c r="F8767"/>
      <c r="G8767"/>
      <c r="H8767"/>
      <c r="I8767" s="8"/>
      <c r="J8767" s="425"/>
      <c r="K8767"/>
      <c r="L8767"/>
      <c r="M8767"/>
      <c r="N8767"/>
      <c r="O8767"/>
      <c r="P8767"/>
      <c r="Q8767"/>
      <c r="R8767"/>
      <c r="S8767"/>
      <c r="T8767"/>
      <c r="U8767"/>
    </row>
    <row r="8768" spans="1:21" ht="15.75" customHeight="1">
      <c r="A8768"/>
      <c r="B8768"/>
      <c r="C8768"/>
      <c r="D8768"/>
      <c r="E8768"/>
      <c r="F8768"/>
      <c r="G8768"/>
      <c r="H8768"/>
      <c r="I8768" s="8"/>
      <c r="J8768" s="425"/>
      <c r="K8768"/>
      <c r="L8768"/>
      <c r="M8768"/>
      <c r="N8768"/>
      <c r="O8768"/>
      <c r="P8768"/>
      <c r="Q8768"/>
      <c r="R8768"/>
      <c r="S8768"/>
      <c r="T8768"/>
      <c r="U8768"/>
    </row>
    <row r="8769" spans="1:21" ht="15.75" customHeight="1">
      <c r="A8769"/>
      <c r="B8769"/>
      <c r="C8769"/>
      <c r="D8769"/>
      <c r="E8769"/>
      <c r="F8769"/>
      <c r="G8769"/>
      <c r="H8769"/>
      <c r="I8769" s="8"/>
      <c r="J8769" s="425"/>
      <c r="K8769"/>
      <c r="L8769"/>
      <c r="M8769"/>
      <c r="N8769"/>
      <c r="O8769"/>
      <c r="P8769"/>
      <c r="Q8769"/>
      <c r="R8769"/>
      <c r="S8769"/>
      <c r="T8769"/>
      <c r="U8769"/>
    </row>
    <row r="8770" spans="1:21" ht="15.75" customHeight="1">
      <c r="A8770"/>
      <c r="B8770"/>
      <c r="C8770"/>
      <c r="D8770"/>
      <c r="E8770"/>
      <c r="F8770"/>
      <c r="G8770"/>
      <c r="H8770"/>
      <c r="I8770" s="8"/>
      <c r="J8770" s="425"/>
      <c r="K8770"/>
      <c r="L8770"/>
      <c r="M8770"/>
      <c r="N8770"/>
      <c r="O8770"/>
      <c r="P8770"/>
      <c r="Q8770"/>
      <c r="R8770"/>
      <c r="S8770"/>
      <c r="T8770"/>
      <c r="U8770"/>
    </row>
    <row r="8771" spans="1:21" ht="15.75" customHeight="1">
      <c r="A8771"/>
      <c r="B8771"/>
      <c r="C8771"/>
      <c r="D8771"/>
      <c r="E8771"/>
      <c r="F8771"/>
      <c r="G8771"/>
      <c r="H8771"/>
      <c r="I8771" s="8"/>
      <c r="J8771" s="425"/>
      <c r="K8771"/>
      <c r="L8771"/>
      <c r="M8771"/>
      <c r="N8771"/>
      <c r="O8771"/>
      <c r="P8771"/>
      <c r="Q8771"/>
      <c r="R8771"/>
      <c r="S8771"/>
      <c r="T8771"/>
      <c r="U8771"/>
    </row>
    <row r="8772" spans="1:21" ht="15.75" customHeight="1">
      <c r="A8772"/>
      <c r="B8772"/>
      <c r="C8772"/>
      <c r="D8772"/>
      <c r="E8772"/>
      <c r="F8772"/>
      <c r="G8772"/>
      <c r="H8772"/>
      <c r="I8772" s="8"/>
      <c r="J8772" s="425"/>
      <c r="K8772"/>
      <c r="L8772"/>
      <c r="M8772"/>
      <c r="N8772"/>
      <c r="O8772"/>
      <c r="P8772"/>
      <c r="Q8772"/>
      <c r="R8772"/>
      <c r="S8772"/>
      <c r="T8772"/>
      <c r="U8772"/>
    </row>
    <row r="8773" spans="1:21" ht="15.75" customHeight="1">
      <c r="A8773"/>
      <c r="B8773"/>
      <c r="C8773"/>
      <c r="D8773"/>
      <c r="E8773"/>
      <c r="F8773"/>
      <c r="G8773"/>
      <c r="H8773"/>
      <c r="I8773" s="8"/>
      <c r="J8773" s="425"/>
      <c r="K8773"/>
      <c r="L8773"/>
      <c r="M8773"/>
      <c r="N8773"/>
      <c r="O8773"/>
      <c r="P8773"/>
      <c r="Q8773"/>
      <c r="R8773"/>
      <c r="S8773"/>
      <c r="T8773"/>
      <c r="U8773"/>
    </row>
    <row r="8774" spans="1:21" ht="15.75" customHeight="1">
      <c r="A8774"/>
      <c r="B8774"/>
      <c r="C8774"/>
      <c r="D8774"/>
      <c r="E8774"/>
      <c r="F8774"/>
      <c r="G8774"/>
      <c r="H8774"/>
      <c r="I8774" s="8"/>
      <c r="J8774" s="425"/>
      <c r="K8774"/>
      <c r="L8774"/>
      <c r="M8774"/>
      <c r="N8774"/>
      <c r="O8774"/>
      <c r="P8774"/>
      <c r="Q8774"/>
      <c r="R8774"/>
      <c r="S8774"/>
      <c r="T8774"/>
      <c r="U8774"/>
    </row>
    <row r="8775" spans="1:21" ht="15.75" customHeight="1">
      <c r="A8775"/>
      <c r="B8775"/>
      <c r="C8775"/>
      <c r="D8775"/>
      <c r="E8775"/>
      <c r="F8775"/>
      <c r="G8775"/>
      <c r="H8775"/>
      <c r="I8775" s="8"/>
      <c r="J8775" s="425"/>
      <c r="K8775"/>
      <c r="L8775"/>
      <c r="M8775"/>
      <c r="N8775"/>
      <c r="O8775"/>
      <c r="P8775"/>
      <c r="Q8775"/>
      <c r="R8775"/>
      <c r="S8775"/>
      <c r="T8775"/>
      <c r="U8775"/>
    </row>
    <row r="8776" spans="1:21" ht="15.75" customHeight="1">
      <c r="A8776"/>
      <c r="B8776"/>
      <c r="C8776"/>
      <c r="D8776"/>
      <c r="E8776"/>
      <c r="F8776"/>
      <c r="G8776"/>
      <c r="H8776"/>
      <c r="I8776" s="8"/>
      <c r="J8776" s="425"/>
      <c r="K8776"/>
      <c r="L8776"/>
      <c r="M8776"/>
      <c r="N8776"/>
      <c r="O8776"/>
      <c r="P8776"/>
      <c r="Q8776"/>
      <c r="R8776"/>
      <c r="S8776"/>
      <c r="T8776"/>
      <c r="U8776"/>
    </row>
    <row r="8777" spans="1:21" ht="15.75" customHeight="1">
      <c r="A8777"/>
      <c r="B8777"/>
      <c r="C8777"/>
      <c r="D8777"/>
      <c r="E8777"/>
      <c r="F8777"/>
      <c r="G8777"/>
      <c r="H8777"/>
      <c r="I8777" s="8"/>
      <c r="J8777" s="425"/>
      <c r="K8777"/>
      <c r="L8777"/>
      <c r="M8777"/>
      <c r="N8777"/>
      <c r="O8777"/>
      <c r="P8777"/>
      <c r="Q8777"/>
      <c r="R8777"/>
      <c r="S8777"/>
      <c r="T8777"/>
      <c r="U8777"/>
    </row>
    <row r="8778" spans="1:21" ht="15.75" customHeight="1">
      <c r="A8778"/>
      <c r="B8778"/>
      <c r="C8778"/>
      <c r="D8778"/>
      <c r="E8778"/>
      <c r="F8778"/>
      <c r="G8778"/>
      <c r="H8778"/>
      <c r="I8778" s="8"/>
      <c r="J8778" s="425"/>
      <c r="K8778"/>
      <c r="L8778"/>
      <c r="M8778"/>
      <c r="N8778"/>
      <c r="O8778"/>
      <c r="P8778"/>
      <c r="Q8778"/>
      <c r="R8778"/>
      <c r="S8778"/>
      <c r="T8778"/>
      <c r="U8778"/>
    </row>
    <row r="8779" spans="1:21" ht="15.75" customHeight="1">
      <c r="A8779"/>
      <c r="B8779"/>
      <c r="C8779"/>
      <c r="D8779"/>
      <c r="E8779"/>
      <c r="F8779"/>
      <c r="G8779"/>
      <c r="H8779"/>
      <c r="I8779" s="8"/>
      <c r="J8779" s="425"/>
      <c r="K8779"/>
      <c r="L8779"/>
      <c r="M8779"/>
      <c r="N8779"/>
      <c r="O8779"/>
      <c r="P8779"/>
      <c r="Q8779"/>
      <c r="R8779"/>
      <c r="S8779"/>
      <c r="T8779"/>
      <c r="U8779"/>
    </row>
    <row r="8780" spans="1:21" ht="15.75" customHeight="1">
      <c r="A8780"/>
      <c r="B8780"/>
      <c r="C8780"/>
      <c r="D8780"/>
      <c r="E8780"/>
      <c r="F8780"/>
      <c r="G8780"/>
      <c r="H8780"/>
      <c r="I8780" s="8"/>
      <c r="J8780" s="425"/>
      <c r="K8780"/>
      <c r="L8780"/>
      <c r="M8780"/>
      <c r="N8780"/>
      <c r="O8780"/>
      <c r="P8780"/>
      <c r="Q8780"/>
      <c r="R8780"/>
      <c r="S8780"/>
      <c r="T8780"/>
      <c r="U8780"/>
    </row>
    <row r="8781" spans="1:21" ht="15.75" customHeight="1">
      <c r="A8781"/>
      <c r="B8781"/>
      <c r="C8781"/>
      <c r="D8781"/>
      <c r="E8781"/>
      <c r="F8781"/>
      <c r="G8781"/>
      <c r="H8781"/>
      <c r="I8781" s="8"/>
      <c r="J8781" s="425"/>
      <c r="K8781"/>
      <c r="L8781"/>
      <c r="M8781"/>
      <c r="N8781"/>
      <c r="O8781"/>
      <c r="P8781"/>
      <c r="Q8781"/>
      <c r="R8781"/>
      <c r="S8781"/>
      <c r="T8781"/>
      <c r="U8781"/>
    </row>
    <row r="8782" spans="1:21" ht="15.75" customHeight="1">
      <c r="A8782"/>
      <c r="B8782"/>
      <c r="C8782"/>
      <c r="D8782"/>
      <c r="E8782"/>
      <c r="F8782"/>
      <c r="G8782"/>
      <c r="H8782"/>
      <c r="I8782" s="8"/>
      <c r="J8782" s="425"/>
      <c r="K8782"/>
      <c r="L8782"/>
      <c r="M8782"/>
      <c r="N8782"/>
      <c r="O8782"/>
      <c r="P8782"/>
      <c r="Q8782"/>
      <c r="R8782"/>
      <c r="S8782"/>
      <c r="T8782"/>
      <c r="U8782"/>
    </row>
    <row r="8783" spans="1:21" ht="15.75" customHeight="1">
      <c r="A8783"/>
      <c r="B8783"/>
      <c r="C8783"/>
      <c r="D8783"/>
      <c r="E8783"/>
      <c r="F8783"/>
      <c r="G8783"/>
      <c r="H8783"/>
      <c r="I8783" s="8"/>
      <c r="J8783" s="425"/>
      <c r="K8783"/>
      <c r="L8783"/>
      <c r="M8783"/>
      <c r="N8783"/>
      <c r="O8783"/>
      <c r="P8783"/>
      <c r="Q8783"/>
      <c r="R8783"/>
      <c r="S8783"/>
      <c r="T8783"/>
      <c r="U8783"/>
    </row>
    <row r="8784" spans="1:21" ht="15.75" customHeight="1">
      <c r="A8784"/>
      <c r="B8784"/>
      <c r="C8784"/>
      <c r="D8784"/>
      <c r="E8784"/>
      <c r="F8784"/>
      <c r="G8784"/>
      <c r="H8784"/>
      <c r="I8784" s="8"/>
      <c r="J8784" s="425"/>
      <c r="K8784"/>
      <c r="L8784"/>
      <c r="M8784"/>
      <c r="N8784"/>
      <c r="O8784"/>
      <c r="P8784"/>
      <c r="Q8784"/>
      <c r="R8784"/>
      <c r="S8784"/>
      <c r="T8784"/>
      <c r="U8784"/>
    </row>
    <row r="8785" spans="1:21" ht="15.75" customHeight="1">
      <c r="A8785"/>
      <c r="B8785"/>
      <c r="C8785"/>
      <c r="D8785"/>
      <c r="E8785"/>
      <c r="F8785"/>
      <c r="G8785"/>
      <c r="H8785"/>
      <c r="I8785" s="8"/>
      <c r="J8785" s="425"/>
      <c r="K8785"/>
      <c r="L8785"/>
      <c r="M8785"/>
      <c r="N8785"/>
      <c r="O8785"/>
      <c r="P8785"/>
      <c r="Q8785"/>
      <c r="R8785"/>
      <c r="S8785"/>
      <c r="T8785"/>
      <c r="U8785"/>
    </row>
    <row r="8786" spans="1:21" ht="15.75" customHeight="1">
      <c r="A8786"/>
      <c r="B8786"/>
      <c r="C8786"/>
      <c r="D8786"/>
      <c r="E8786"/>
      <c r="F8786"/>
      <c r="G8786"/>
      <c r="H8786"/>
      <c r="I8786" s="8"/>
      <c r="J8786" s="425"/>
      <c r="K8786"/>
      <c r="L8786"/>
      <c r="M8786"/>
      <c r="N8786"/>
      <c r="O8786"/>
      <c r="P8786"/>
      <c r="Q8786"/>
      <c r="R8786"/>
      <c r="S8786"/>
      <c r="T8786"/>
      <c r="U8786"/>
    </row>
    <row r="8787" spans="1:21" ht="15.75" customHeight="1">
      <c r="A8787"/>
      <c r="B8787"/>
      <c r="C8787"/>
      <c r="D8787"/>
      <c r="E8787"/>
      <c r="F8787"/>
      <c r="G8787"/>
      <c r="H8787"/>
      <c r="I8787" s="8"/>
      <c r="J8787" s="425"/>
      <c r="K8787"/>
      <c r="L8787"/>
      <c r="M8787"/>
      <c r="N8787"/>
      <c r="O8787"/>
      <c r="P8787"/>
      <c r="Q8787"/>
      <c r="R8787"/>
      <c r="S8787"/>
      <c r="T8787"/>
      <c r="U8787"/>
    </row>
    <row r="8788" spans="1:21" ht="15.75" customHeight="1">
      <c r="A8788"/>
      <c r="B8788"/>
      <c r="C8788"/>
      <c r="D8788"/>
      <c r="E8788"/>
      <c r="F8788"/>
      <c r="G8788"/>
      <c r="H8788"/>
      <c r="I8788" s="8"/>
      <c r="J8788" s="425"/>
      <c r="K8788"/>
      <c r="L8788"/>
      <c r="M8788"/>
      <c r="N8788"/>
      <c r="O8788"/>
      <c r="P8788"/>
      <c r="Q8788"/>
      <c r="R8788"/>
      <c r="S8788"/>
      <c r="T8788"/>
      <c r="U8788"/>
    </row>
    <row r="8789" spans="1:21" ht="15.75" customHeight="1">
      <c r="A8789"/>
      <c r="B8789"/>
      <c r="C8789"/>
      <c r="D8789"/>
      <c r="E8789"/>
      <c r="F8789"/>
      <c r="G8789"/>
      <c r="H8789"/>
      <c r="I8789" s="8"/>
      <c r="J8789" s="425"/>
      <c r="K8789"/>
      <c r="L8789"/>
      <c r="M8789"/>
      <c r="N8789"/>
      <c r="O8789"/>
      <c r="P8789"/>
      <c r="Q8789"/>
      <c r="R8789"/>
      <c r="S8789"/>
      <c r="T8789"/>
      <c r="U8789"/>
    </row>
    <row r="8790" spans="1:21" ht="15.75" customHeight="1">
      <c r="A8790"/>
      <c r="B8790"/>
      <c r="C8790"/>
      <c r="D8790"/>
      <c r="E8790"/>
      <c r="F8790"/>
      <c r="G8790"/>
      <c r="H8790"/>
      <c r="I8790" s="8"/>
      <c r="J8790" s="425"/>
      <c r="K8790"/>
      <c r="L8790"/>
      <c r="M8790"/>
      <c r="N8790"/>
      <c r="O8790"/>
      <c r="P8790"/>
      <c r="Q8790"/>
      <c r="R8790"/>
      <c r="S8790"/>
      <c r="T8790"/>
      <c r="U8790"/>
    </row>
    <row r="8791" spans="1:21" ht="15.75" customHeight="1">
      <c r="A8791"/>
      <c r="B8791"/>
      <c r="C8791"/>
      <c r="D8791"/>
      <c r="E8791"/>
      <c r="F8791"/>
      <c r="G8791"/>
      <c r="H8791"/>
      <c r="I8791" s="8"/>
      <c r="J8791" s="425"/>
      <c r="K8791"/>
      <c r="L8791"/>
      <c r="M8791"/>
      <c r="N8791"/>
      <c r="O8791"/>
      <c r="P8791"/>
      <c r="Q8791"/>
      <c r="R8791"/>
      <c r="S8791"/>
      <c r="T8791"/>
      <c r="U8791"/>
    </row>
    <row r="8792" spans="1:21" ht="15.75" customHeight="1">
      <c r="A8792"/>
      <c r="B8792"/>
      <c r="C8792"/>
      <c r="D8792"/>
      <c r="E8792"/>
      <c r="F8792"/>
      <c r="G8792"/>
      <c r="H8792"/>
      <c r="I8792" s="8"/>
      <c r="J8792" s="425"/>
      <c r="K8792"/>
      <c r="L8792"/>
      <c r="M8792"/>
      <c r="N8792"/>
      <c r="O8792"/>
      <c r="P8792"/>
      <c r="Q8792"/>
      <c r="R8792"/>
      <c r="S8792"/>
      <c r="T8792"/>
      <c r="U8792"/>
    </row>
    <row r="8793" spans="1:21" ht="15.75" customHeight="1">
      <c r="A8793"/>
      <c r="B8793"/>
      <c r="C8793"/>
      <c r="D8793"/>
      <c r="E8793"/>
      <c r="F8793"/>
      <c r="G8793"/>
      <c r="H8793"/>
      <c r="I8793" s="8"/>
      <c r="J8793" s="425"/>
      <c r="K8793"/>
      <c r="L8793"/>
      <c r="M8793"/>
      <c r="N8793"/>
      <c r="O8793"/>
      <c r="P8793"/>
      <c r="Q8793"/>
      <c r="R8793"/>
      <c r="S8793"/>
      <c r="T8793"/>
      <c r="U8793"/>
    </row>
    <row r="8794" spans="1:21" ht="15.75" customHeight="1">
      <c r="A8794"/>
      <c r="B8794"/>
      <c r="C8794"/>
      <c r="D8794"/>
      <c r="E8794"/>
      <c r="F8794"/>
      <c r="G8794"/>
      <c r="H8794"/>
      <c r="I8794" s="8"/>
      <c r="J8794" s="425"/>
      <c r="K8794"/>
      <c r="L8794"/>
      <c r="M8794"/>
      <c r="N8794"/>
      <c r="O8794"/>
      <c r="P8794"/>
      <c r="Q8794"/>
      <c r="R8794"/>
      <c r="S8794"/>
      <c r="T8794"/>
      <c r="U8794"/>
    </row>
    <row r="8795" spans="1:21" ht="15.75" customHeight="1">
      <c r="A8795"/>
      <c r="B8795"/>
      <c r="C8795"/>
      <c r="D8795"/>
      <c r="E8795"/>
      <c r="F8795"/>
      <c r="G8795"/>
      <c r="H8795"/>
      <c r="I8795" s="8"/>
      <c r="J8795" s="425"/>
      <c r="K8795"/>
      <c r="L8795"/>
      <c r="M8795"/>
      <c r="N8795"/>
      <c r="O8795"/>
      <c r="P8795"/>
      <c r="Q8795"/>
      <c r="R8795"/>
      <c r="S8795"/>
      <c r="T8795"/>
      <c r="U8795"/>
    </row>
    <row r="8796" spans="1:21" ht="15.75" customHeight="1">
      <c r="A8796"/>
      <c r="B8796"/>
      <c r="C8796"/>
      <c r="D8796"/>
      <c r="E8796"/>
      <c r="F8796"/>
      <c r="G8796"/>
      <c r="H8796"/>
      <c r="I8796" s="8"/>
      <c r="J8796" s="425"/>
      <c r="K8796"/>
      <c r="L8796"/>
      <c r="M8796"/>
      <c r="N8796"/>
      <c r="O8796"/>
      <c r="P8796"/>
      <c r="Q8796"/>
      <c r="R8796"/>
      <c r="S8796"/>
      <c r="T8796"/>
      <c r="U8796"/>
    </row>
    <row r="8797" spans="1:21" ht="15.75" customHeight="1">
      <c r="A8797"/>
      <c r="B8797"/>
      <c r="C8797"/>
      <c r="D8797"/>
      <c r="E8797"/>
      <c r="F8797"/>
      <c r="G8797"/>
      <c r="H8797"/>
      <c r="I8797" s="8"/>
      <c r="J8797" s="425"/>
      <c r="K8797"/>
      <c r="L8797"/>
      <c r="M8797"/>
      <c r="N8797"/>
      <c r="O8797"/>
      <c r="P8797"/>
      <c r="Q8797"/>
      <c r="R8797"/>
      <c r="S8797"/>
      <c r="T8797"/>
      <c r="U8797"/>
    </row>
    <row r="8798" spans="1:21" ht="15.75" customHeight="1">
      <c r="A8798"/>
      <c r="B8798"/>
      <c r="C8798"/>
      <c r="D8798"/>
      <c r="E8798"/>
      <c r="F8798"/>
      <c r="G8798"/>
      <c r="H8798"/>
      <c r="I8798" s="8"/>
      <c r="J8798" s="425"/>
      <c r="K8798"/>
      <c r="L8798"/>
      <c r="M8798"/>
      <c r="N8798"/>
      <c r="O8798"/>
      <c r="P8798"/>
      <c r="Q8798"/>
      <c r="R8798"/>
      <c r="S8798"/>
      <c r="T8798"/>
      <c r="U8798"/>
    </row>
    <row r="8799" spans="1:21" ht="15.75" customHeight="1">
      <c r="A8799"/>
      <c r="B8799"/>
      <c r="C8799"/>
      <c r="D8799"/>
      <c r="E8799"/>
      <c r="F8799"/>
      <c r="G8799"/>
      <c r="H8799"/>
      <c r="I8799" s="8"/>
      <c r="J8799" s="425"/>
      <c r="K8799"/>
      <c r="L8799"/>
      <c r="M8799"/>
      <c r="N8799"/>
      <c r="O8799"/>
      <c r="P8799"/>
      <c r="Q8799"/>
      <c r="R8799"/>
      <c r="S8799"/>
      <c r="T8799"/>
      <c r="U8799"/>
    </row>
    <row r="8800" spans="1:21" ht="15.75" customHeight="1">
      <c r="A8800"/>
      <c r="B8800"/>
      <c r="C8800"/>
      <c r="D8800"/>
      <c r="E8800"/>
      <c r="F8800"/>
      <c r="G8800"/>
      <c r="H8800"/>
      <c r="I8800" s="8"/>
      <c r="J8800" s="425"/>
      <c r="K8800"/>
      <c r="L8800"/>
      <c r="M8800"/>
      <c r="N8800"/>
      <c r="O8800"/>
      <c r="P8800"/>
      <c r="Q8800"/>
      <c r="R8800"/>
      <c r="S8800"/>
      <c r="T8800"/>
      <c r="U8800"/>
    </row>
    <row r="8801" spans="1:21" ht="15.75" customHeight="1">
      <c r="A8801"/>
      <c r="B8801"/>
      <c r="C8801"/>
      <c r="D8801"/>
      <c r="E8801"/>
      <c r="F8801"/>
      <c r="G8801"/>
      <c r="H8801"/>
      <c r="I8801" s="8"/>
      <c r="J8801" s="425"/>
      <c r="K8801"/>
      <c r="L8801"/>
      <c r="M8801"/>
      <c r="N8801"/>
      <c r="O8801"/>
      <c r="P8801"/>
      <c r="Q8801"/>
      <c r="R8801"/>
      <c r="S8801"/>
      <c r="T8801"/>
      <c r="U8801"/>
    </row>
    <row r="8802" spans="1:21" ht="15.75" customHeight="1">
      <c r="A8802"/>
      <c r="B8802"/>
      <c r="C8802"/>
      <c r="D8802"/>
      <c r="E8802"/>
      <c r="F8802"/>
      <c r="G8802"/>
      <c r="H8802"/>
      <c r="I8802" s="8"/>
      <c r="J8802" s="425"/>
      <c r="K8802"/>
      <c r="L8802"/>
      <c r="M8802"/>
      <c r="N8802"/>
      <c r="O8802"/>
      <c r="P8802"/>
      <c r="Q8802"/>
      <c r="R8802"/>
      <c r="S8802"/>
      <c r="T8802"/>
      <c r="U8802"/>
    </row>
    <row r="8803" spans="1:21" ht="15.75" customHeight="1">
      <c r="A8803"/>
      <c r="B8803"/>
      <c r="C8803"/>
      <c r="D8803"/>
      <c r="E8803"/>
      <c r="F8803"/>
      <c r="G8803"/>
      <c r="H8803"/>
      <c r="I8803" s="8"/>
      <c r="J8803" s="425"/>
      <c r="K8803"/>
      <c r="L8803"/>
      <c r="M8803"/>
      <c r="N8803"/>
      <c r="O8803"/>
      <c r="P8803"/>
      <c r="Q8803"/>
      <c r="R8803"/>
      <c r="S8803"/>
      <c r="T8803"/>
      <c r="U8803"/>
    </row>
    <row r="8804" spans="1:21" ht="15.75" customHeight="1">
      <c r="A8804"/>
      <c r="B8804"/>
      <c r="C8804"/>
      <c r="D8804"/>
      <c r="E8804"/>
      <c r="F8804"/>
      <c r="G8804"/>
      <c r="H8804"/>
      <c r="I8804" s="8"/>
      <c r="J8804" s="425"/>
      <c r="K8804"/>
      <c r="L8804"/>
      <c r="M8804"/>
      <c r="N8804"/>
      <c r="O8804"/>
      <c r="P8804"/>
      <c r="Q8804"/>
      <c r="R8804"/>
      <c r="S8804"/>
      <c r="T8804"/>
      <c r="U8804"/>
    </row>
    <row r="8805" spans="1:21" ht="15.75" customHeight="1">
      <c r="A8805"/>
      <c r="B8805"/>
      <c r="C8805"/>
      <c r="D8805"/>
      <c r="E8805"/>
      <c r="F8805"/>
      <c r="G8805"/>
      <c r="H8805"/>
      <c r="I8805" s="8"/>
      <c r="J8805" s="425"/>
      <c r="K8805"/>
      <c r="L8805"/>
      <c r="M8805"/>
      <c r="N8805"/>
      <c r="O8805"/>
      <c r="P8805"/>
      <c r="Q8805"/>
      <c r="R8805"/>
      <c r="S8805"/>
      <c r="T8805"/>
      <c r="U8805"/>
    </row>
    <row r="8806" spans="1:21" ht="15.75" customHeight="1">
      <c r="A8806"/>
      <c r="B8806"/>
      <c r="C8806"/>
      <c r="D8806"/>
      <c r="E8806"/>
      <c r="F8806"/>
      <c r="G8806"/>
      <c r="H8806"/>
      <c r="I8806" s="8"/>
      <c r="J8806" s="425"/>
      <c r="K8806"/>
      <c r="L8806"/>
      <c r="M8806"/>
      <c r="N8806"/>
      <c r="O8806"/>
      <c r="P8806"/>
      <c r="Q8806"/>
      <c r="R8806"/>
      <c r="S8806"/>
      <c r="T8806"/>
      <c r="U8806"/>
    </row>
    <row r="8807" spans="1:21" ht="15.75" customHeight="1">
      <c r="A8807"/>
      <c r="B8807"/>
      <c r="C8807"/>
      <c r="D8807"/>
      <c r="E8807"/>
      <c r="F8807"/>
      <c r="G8807"/>
      <c r="H8807"/>
      <c r="I8807" s="8"/>
      <c r="J8807" s="425"/>
      <c r="K8807"/>
      <c r="L8807"/>
      <c r="M8807"/>
      <c r="N8807"/>
      <c r="O8807"/>
      <c r="P8807"/>
      <c r="Q8807"/>
      <c r="R8807"/>
      <c r="S8807"/>
      <c r="T8807"/>
      <c r="U8807"/>
    </row>
    <row r="8808" spans="1:21" ht="15.75" customHeight="1">
      <c r="A8808"/>
      <c r="B8808"/>
      <c r="C8808"/>
      <c r="D8808"/>
      <c r="E8808"/>
      <c r="F8808"/>
      <c r="G8808"/>
      <c r="H8808"/>
      <c r="I8808" s="8"/>
      <c r="J8808" s="425"/>
      <c r="K8808"/>
      <c r="L8808"/>
      <c r="M8808"/>
      <c r="N8808"/>
      <c r="O8808"/>
      <c r="P8808"/>
      <c r="Q8808"/>
      <c r="R8808"/>
      <c r="S8808"/>
      <c r="T8808"/>
      <c r="U8808"/>
    </row>
    <row r="8809" spans="1:21" ht="15.75" customHeight="1">
      <c r="A8809"/>
      <c r="B8809"/>
      <c r="C8809"/>
      <c r="D8809"/>
      <c r="E8809"/>
      <c r="F8809"/>
      <c r="G8809"/>
      <c r="H8809"/>
      <c r="I8809" s="8"/>
      <c r="J8809" s="425"/>
      <c r="K8809"/>
      <c r="L8809"/>
      <c r="M8809"/>
      <c r="N8809"/>
      <c r="O8809"/>
      <c r="P8809"/>
      <c r="Q8809"/>
      <c r="R8809"/>
      <c r="S8809"/>
      <c r="T8809"/>
      <c r="U8809"/>
    </row>
    <row r="8810" spans="1:21" ht="15.75" customHeight="1">
      <c r="A8810"/>
      <c r="B8810"/>
      <c r="C8810"/>
      <c r="D8810"/>
      <c r="E8810"/>
      <c r="F8810"/>
      <c r="G8810"/>
      <c r="H8810"/>
      <c r="I8810" s="8"/>
      <c r="J8810" s="425"/>
      <c r="K8810"/>
      <c r="L8810"/>
      <c r="M8810"/>
      <c r="N8810"/>
      <c r="O8810"/>
      <c r="P8810"/>
      <c r="Q8810"/>
      <c r="R8810"/>
      <c r="S8810"/>
      <c r="T8810"/>
      <c r="U8810"/>
    </row>
    <row r="8811" spans="1:21" ht="15.75" customHeight="1">
      <c r="A8811"/>
      <c r="B8811"/>
      <c r="C8811"/>
      <c r="D8811"/>
      <c r="E8811"/>
      <c r="F8811"/>
      <c r="G8811"/>
      <c r="H8811"/>
      <c r="I8811" s="8"/>
      <c r="J8811" s="425"/>
      <c r="K8811"/>
      <c r="L8811"/>
      <c r="M8811"/>
      <c r="N8811"/>
      <c r="O8811"/>
      <c r="P8811"/>
      <c r="Q8811"/>
      <c r="R8811"/>
      <c r="S8811"/>
      <c r="T8811"/>
      <c r="U8811"/>
    </row>
    <row r="8812" spans="1:21" ht="15.75" customHeight="1">
      <c r="A8812"/>
      <c r="B8812"/>
      <c r="C8812"/>
      <c r="D8812"/>
      <c r="E8812"/>
      <c r="F8812"/>
      <c r="G8812"/>
      <c r="H8812"/>
      <c r="I8812" s="8"/>
      <c r="J8812" s="425"/>
      <c r="K8812"/>
      <c r="L8812"/>
      <c r="M8812"/>
      <c r="N8812"/>
      <c r="O8812"/>
      <c r="P8812"/>
      <c r="Q8812"/>
      <c r="R8812"/>
      <c r="S8812"/>
      <c r="T8812"/>
      <c r="U8812"/>
    </row>
    <row r="8813" spans="1:21" ht="15.75" customHeight="1">
      <c r="A8813"/>
      <c r="B8813"/>
      <c r="C8813"/>
      <c r="D8813"/>
      <c r="E8813"/>
      <c r="F8813"/>
      <c r="G8813"/>
      <c r="H8813"/>
      <c r="I8813" s="8"/>
      <c r="J8813" s="425"/>
      <c r="K8813"/>
      <c r="L8813"/>
      <c r="M8813"/>
      <c r="N8813"/>
      <c r="O8813"/>
      <c r="P8813"/>
      <c r="Q8813"/>
      <c r="R8813"/>
      <c r="S8813"/>
      <c r="T8813"/>
      <c r="U8813"/>
    </row>
    <row r="8814" spans="1:21" ht="15.75" customHeight="1">
      <c r="A8814"/>
      <c r="B8814"/>
      <c r="C8814"/>
      <c r="D8814"/>
      <c r="E8814"/>
      <c r="F8814"/>
      <c r="G8814"/>
      <c r="H8814"/>
      <c r="I8814" s="8"/>
      <c r="J8814" s="425"/>
      <c r="K8814"/>
      <c r="L8814"/>
      <c r="M8814"/>
      <c r="N8814"/>
      <c r="O8814"/>
      <c r="P8814"/>
      <c r="Q8814"/>
      <c r="R8814"/>
      <c r="S8814"/>
      <c r="T8814"/>
      <c r="U8814"/>
    </row>
    <row r="8815" spans="1:21" ht="15.75" customHeight="1">
      <c r="A8815"/>
      <c r="B8815"/>
      <c r="C8815"/>
      <c r="D8815"/>
      <c r="E8815"/>
      <c r="F8815"/>
      <c r="G8815"/>
      <c r="H8815"/>
      <c r="I8815" s="8"/>
      <c r="J8815" s="425"/>
      <c r="K8815"/>
      <c r="L8815"/>
      <c r="M8815"/>
      <c r="N8815"/>
      <c r="O8815"/>
      <c r="P8815"/>
      <c r="Q8815"/>
      <c r="R8815"/>
      <c r="S8815"/>
      <c r="T8815"/>
      <c r="U8815"/>
    </row>
    <row r="8816" spans="1:21" ht="15.75" customHeight="1">
      <c r="A8816"/>
      <c r="B8816"/>
      <c r="C8816"/>
      <c r="D8816"/>
      <c r="E8816"/>
      <c r="F8816"/>
      <c r="G8816"/>
      <c r="H8816"/>
      <c r="I8816" s="8"/>
      <c r="J8816" s="425"/>
      <c r="K8816"/>
      <c r="L8816"/>
      <c r="M8816"/>
      <c r="N8816"/>
      <c r="O8816"/>
      <c r="P8816"/>
      <c r="Q8816"/>
      <c r="R8816"/>
      <c r="S8816"/>
      <c r="T8816"/>
      <c r="U8816"/>
    </row>
    <row r="8817" spans="1:21" ht="15.75" customHeight="1">
      <c r="A8817"/>
      <c r="B8817"/>
      <c r="C8817"/>
      <c r="D8817"/>
      <c r="E8817"/>
      <c r="F8817"/>
      <c r="G8817"/>
      <c r="H8817"/>
      <c r="I8817" s="8"/>
      <c r="J8817" s="425"/>
      <c r="K8817"/>
      <c r="L8817"/>
      <c r="M8817"/>
      <c r="N8817"/>
      <c r="O8817"/>
      <c r="P8817"/>
      <c r="Q8817"/>
      <c r="R8817"/>
      <c r="S8817"/>
      <c r="T8817"/>
      <c r="U8817"/>
    </row>
    <row r="8818" spans="1:21" ht="15.75" customHeight="1">
      <c r="A8818"/>
      <c r="B8818"/>
      <c r="C8818"/>
      <c r="D8818"/>
      <c r="E8818"/>
      <c r="F8818"/>
      <c r="G8818"/>
      <c r="H8818"/>
      <c r="I8818" s="8"/>
      <c r="J8818" s="425"/>
      <c r="K8818"/>
      <c r="L8818"/>
      <c r="M8818"/>
      <c r="N8818"/>
      <c r="O8818"/>
      <c r="P8818"/>
      <c r="Q8818"/>
      <c r="R8818"/>
      <c r="S8818"/>
      <c r="T8818"/>
      <c r="U8818"/>
    </row>
    <row r="8819" spans="1:21" ht="15.75" customHeight="1">
      <c r="A8819"/>
      <c r="B8819"/>
      <c r="C8819"/>
      <c r="D8819"/>
      <c r="E8819"/>
      <c r="F8819"/>
      <c r="G8819"/>
      <c r="H8819"/>
      <c r="I8819" s="8"/>
      <c r="J8819" s="425"/>
      <c r="K8819"/>
      <c r="L8819"/>
      <c r="M8819"/>
      <c r="N8819"/>
      <c r="O8819"/>
      <c r="P8819"/>
      <c r="Q8819"/>
      <c r="R8819"/>
      <c r="S8819"/>
      <c r="T8819"/>
      <c r="U8819"/>
    </row>
    <row r="8820" spans="1:21" ht="15.75" customHeight="1">
      <c r="A8820"/>
      <c r="B8820"/>
      <c r="C8820"/>
      <c r="D8820"/>
      <c r="E8820"/>
      <c r="F8820"/>
      <c r="G8820"/>
      <c r="H8820"/>
      <c r="I8820" s="8"/>
      <c r="J8820" s="425"/>
      <c r="K8820"/>
      <c r="L8820"/>
      <c r="M8820"/>
      <c r="N8820"/>
      <c r="O8820"/>
      <c r="P8820"/>
      <c r="Q8820"/>
      <c r="R8820"/>
      <c r="S8820"/>
      <c r="T8820"/>
      <c r="U8820"/>
    </row>
    <row r="8821" spans="1:21" ht="15.75" customHeight="1">
      <c r="A8821"/>
      <c r="B8821"/>
      <c r="C8821"/>
      <c r="D8821"/>
      <c r="E8821"/>
      <c r="F8821"/>
      <c r="G8821"/>
      <c r="H8821"/>
      <c r="I8821" s="8"/>
      <c r="J8821" s="425"/>
      <c r="K8821"/>
      <c r="L8821"/>
      <c r="M8821"/>
      <c r="N8821"/>
      <c r="O8821"/>
      <c r="P8821"/>
      <c r="Q8821"/>
      <c r="R8821"/>
      <c r="S8821"/>
      <c r="T8821"/>
      <c r="U8821"/>
    </row>
    <row r="8822" spans="1:21" ht="15.75" customHeight="1">
      <c r="A8822"/>
      <c r="B8822"/>
      <c r="C8822"/>
      <c r="D8822"/>
      <c r="E8822"/>
      <c r="F8822"/>
      <c r="G8822"/>
      <c r="H8822"/>
      <c r="I8822" s="8"/>
      <c r="J8822" s="425"/>
      <c r="K8822"/>
      <c r="L8822"/>
      <c r="M8822"/>
      <c r="N8822"/>
      <c r="O8822"/>
      <c r="P8822"/>
      <c r="Q8822"/>
      <c r="R8822"/>
      <c r="S8822"/>
      <c r="T8822"/>
      <c r="U8822"/>
    </row>
    <row r="8823" spans="1:21" ht="15.75" customHeight="1">
      <c r="A8823"/>
      <c r="B8823"/>
      <c r="C8823"/>
      <c r="D8823"/>
      <c r="E8823"/>
      <c r="F8823"/>
      <c r="G8823"/>
      <c r="H8823"/>
      <c r="I8823" s="8"/>
      <c r="J8823" s="425"/>
      <c r="K8823"/>
      <c r="L8823"/>
      <c r="M8823"/>
      <c r="N8823"/>
      <c r="O8823"/>
      <c r="P8823"/>
      <c r="Q8823"/>
      <c r="R8823"/>
      <c r="S8823"/>
      <c r="T8823"/>
      <c r="U8823"/>
    </row>
    <row r="8824" spans="1:21" ht="15.75" customHeight="1">
      <c r="A8824"/>
      <c r="B8824"/>
      <c r="C8824"/>
      <c r="D8824"/>
      <c r="E8824"/>
      <c r="F8824"/>
      <c r="G8824"/>
      <c r="H8824"/>
      <c r="I8824" s="8"/>
      <c r="J8824" s="425"/>
      <c r="K8824"/>
      <c r="L8824"/>
      <c r="M8824"/>
      <c r="N8824"/>
      <c r="O8824"/>
      <c r="P8824"/>
      <c r="Q8824"/>
      <c r="R8824"/>
      <c r="S8824"/>
      <c r="T8824"/>
      <c r="U8824"/>
    </row>
    <row r="8825" spans="1:21" ht="15.75" customHeight="1">
      <c r="A8825"/>
      <c r="B8825"/>
      <c r="C8825"/>
      <c r="D8825"/>
      <c r="E8825"/>
      <c r="F8825"/>
      <c r="G8825"/>
      <c r="H8825"/>
      <c r="I8825" s="8"/>
      <c r="J8825" s="425"/>
      <c r="K8825"/>
      <c r="L8825"/>
      <c r="M8825"/>
      <c r="N8825"/>
      <c r="O8825"/>
      <c r="P8825"/>
      <c r="Q8825"/>
      <c r="R8825"/>
      <c r="S8825"/>
      <c r="T8825"/>
      <c r="U8825"/>
    </row>
    <row r="8826" spans="1:21" ht="15.75" customHeight="1">
      <c r="A8826"/>
      <c r="B8826"/>
      <c r="C8826"/>
      <c r="D8826"/>
      <c r="E8826"/>
      <c r="F8826"/>
      <c r="G8826"/>
      <c r="H8826"/>
      <c r="I8826" s="8"/>
      <c r="J8826" s="425"/>
      <c r="K8826"/>
      <c r="L8826"/>
      <c r="M8826"/>
      <c r="N8826"/>
      <c r="O8826"/>
      <c r="P8826"/>
      <c r="Q8826"/>
      <c r="R8826"/>
      <c r="S8826"/>
      <c r="T8826"/>
      <c r="U8826"/>
    </row>
    <row r="8827" spans="1:21" ht="15.75" customHeight="1">
      <c r="A8827"/>
      <c r="B8827"/>
      <c r="C8827"/>
      <c r="D8827"/>
      <c r="E8827"/>
      <c r="F8827"/>
      <c r="G8827"/>
      <c r="H8827"/>
      <c r="I8827" s="8"/>
      <c r="J8827" s="425"/>
      <c r="K8827"/>
      <c r="L8827"/>
      <c r="M8827"/>
      <c r="N8827"/>
      <c r="O8827"/>
      <c r="P8827"/>
      <c r="Q8827"/>
      <c r="R8827"/>
      <c r="S8827"/>
      <c r="T8827"/>
      <c r="U8827"/>
    </row>
    <row r="8828" spans="1:21" ht="15.75" customHeight="1">
      <c r="A8828"/>
      <c r="B8828"/>
      <c r="C8828"/>
      <c r="D8828"/>
      <c r="E8828"/>
      <c r="F8828"/>
      <c r="G8828"/>
      <c r="H8828"/>
      <c r="I8828" s="8"/>
      <c r="J8828" s="425"/>
      <c r="K8828"/>
      <c r="L8828"/>
      <c r="M8828"/>
      <c r="N8828"/>
      <c r="O8828"/>
      <c r="P8828"/>
      <c r="Q8828"/>
      <c r="R8828"/>
      <c r="S8828"/>
      <c r="T8828"/>
      <c r="U8828"/>
    </row>
    <row r="8829" spans="1:21" ht="15.75" customHeight="1">
      <c r="A8829"/>
      <c r="B8829"/>
      <c r="C8829"/>
      <c r="D8829"/>
      <c r="E8829"/>
      <c r="F8829"/>
      <c r="G8829"/>
      <c r="H8829"/>
      <c r="I8829" s="8"/>
      <c r="J8829" s="425"/>
      <c r="K8829"/>
      <c r="L8829"/>
      <c r="M8829"/>
      <c r="N8829"/>
      <c r="O8829"/>
      <c r="P8829"/>
      <c r="Q8829"/>
      <c r="R8829"/>
      <c r="S8829"/>
      <c r="T8829"/>
      <c r="U8829"/>
    </row>
    <row r="8830" spans="1:21" ht="15.75" customHeight="1">
      <c r="A8830"/>
      <c r="B8830"/>
      <c r="C8830"/>
      <c r="D8830"/>
      <c r="E8830"/>
      <c r="F8830"/>
      <c r="G8830"/>
      <c r="H8830"/>
      <c r="I8830" s="8"/>
      <c r="J8830" s="425"/>
      <c r="K8830"/>
      <c r="L8830"/>
      <c r="M8830"/>
      <c r="N8830"/>
      <c r="O8830"/>
      <c r="P8830"/>
      <c r="Q8830"/>
      <c r="R8830"/>
      <c r="S8830"/>
      <c r="T8830"/>
      <c r="U8830"/>
    </row>
    <row r="8831" spans="1:21" ht="15.75" customHeight="1">
      <c r="A8831"/>
      <c r="B8831"/>
      <c r="C8831"/>
      <c r="D8831"/>
      <c r="E8831"/>
      <c r="F8831"/>
      <c r="G8831"/>
      <c r="H8831"/>
      <c r="I8831" s="8"/>
      <c r="J8831" s="425"/>
      <c r="K8831"/>
      <c r="L8831"/>
      <c r="M8831"/>
      <c r="N8831"/>
      <c r="O8831"/>
      <c r="P8831"/>
      <c r="Q8831"/>
      <c r="R8831"/>
      <c r="S8831"/>
      <c r="T8831"/>
      <c r="U8831"/>
    </row>
    <row r="8832" spans="1:21" ht="15.75" customHeight="1">
      <c r="A8832"/>
      <c r="B8832"/>
      <c r="C8832"/>
      <c r="D8832"/>
      <c r="E8832"/>
      <c r="F8832"/>
      <c r="G8832"/>
      <c r="H8832"/>
      <c r="I8832" s="8"/>
      <c r="J8832" s="425"/>
      <c r="K8832"/>
      <c r="L8832"/>
      <c r="M8832"/>
      <c r="N8832"/>
      <c r="O8832"/>
      <c r="P8832"/>
      <c r="Q8832"/>
      <c r="R8832"/>
      <c r="S8832"/>
      <c r="T8832"/>
      <c r="U8832"/>
    </row>
    <row r="8833" spans="1:21" ht="15.75" customHeight="1">
      <c r="A8833"/>
      <c r="B8833"/>
      <c r="C8833"/>
      <c r="D8833"/>
      <c r="E8833"/>
      <c r="F8833"/>
      <c r="G8833"/>
      <c r="H8833"/>
      <c r="I8833" s="8"/>
      <c r="J8833" s="425"/>
      <c r="K8833"/>
      <c r="L8833"/>
      <c r="M8833"/>
      <c r="N8833"/>
      <c r="O8833"/>
      <c r="P8833"/>
      <c r="Q8833"/>
      <c r="R8833"/>
      <c r="S8833"/>
      <c r="T8833"/>
      <c r="U8833"/>
    </row>
    <row r="8834" spans="1:21" ht="15.75" customHeight="1">
      <c r="A8834"/>
      <c r="B8834"/>
      <c r="C8834"/>
      <c r="D8834"/>
      <c r="E8834"/>
      <c r="F8834"/>
      <c r="G8834"/>
      <c r="H8834"/>
      <c r="I8834" s="8"/>
      <c r="J8834" s="425"/>
      <c r="K8834"/>
      <c r="L8834"/>
      <c r="M8834"/>
      <c r="N8834"/>
      <c r="O8834"/>
      <c r="P8834"/>
      <c r="Q8834"/>
      <c r="R8834"/>
      <c r="S8834"/>
      <c r="T8834"/>
      <c r="U8834"/>
    </row>
    <row r="8835" spans="1:21" ht="15.75" customHeight="1">
      <c r="A8835"/>
      <c r="B8835"/>
      <c r="C8835"/>
      <c r="D8835"/>
      <c r="E8835"/>
      <c r="F8835"/>
      <c r="G8835"/>
      <c r="H8835"/>
      <c r="I8835" s="8"/>
      <c r="J8835" s="425"/>
      <c r="K8835"/>
      <c r="L8835"/>
      <c r="M8835"/>
      <c r="N8835"/>
      <c r="O8835"/>
      <c r="P8835"/>
      <c r="Q8835"/>
      <c r="R8835"/>
      <c r="S8835"/>
      <c r="T8835"/>
      <c r="U8835"/>
    </row>
    <row r="8836" spans="1:21" ht="15.75" customHeight="1">
      <c r="A8836"/>
      <c r="B8836"/>
      <c r="C8836"/>
      <c r="D8836"/>
      <c r="E8836"/>
      <c r="F8836"/>
      <c r="G8836"/>
      <c r="H8836"/>
      <c r="I8836" s="8"/>
      <c r="J8836" s="425"/>
      <c r="K8836"/>
      <c r="L8836"/>
      <c r="M8836"/>
      <c r="N8836"/>
      <c r="O8836"/>
      <c r="P8836"/>
      <c r="Q8836"/>
      <c r="R8836"/>
      <c r="S8836"/>
      <c r="T8836"/>
      <c r="U8836"/>
    </row>
    <row r="8837" spans="1:21" ht="15.75" customHeight="1">
      <c r="A8837"/>
      <c r="B8837"/>
      <c r="C8837"/>
      <c r="D8837"/>
      <c r="E8837"/>
      <c r="F8837"/>
      <c r="G8837"/>
      <c r="H8837"/>
      <c r="I8837" s="8"/>
      <c r="J8837" s="425"/>
      <c r="K8837"/>
      <c r="L8837"/>
      <c r="M8837"/>
      <c r="N8837"/>
      <c r="O8837"/>
      <c r="P8837"/>
      <c r="Q8837"/>
      <c r="R8837"/>
      <c r="S8837"/>
      <c r="T8837"/>
      <c r="U8837"/>
    </row>
    <row r="8838" spans="1:21" ht="15.75" customHeight="1">
      <c r="A8838"/>
      <c r="B8838"/>
      <c r="C8838"/>
      <c r="D8838"/>
      <c r="E8838"/>
      <c r="F8838"/>
      <c r="G8838"/>
      <c r="H8838"/>
      <c r="I8838" s="8"/>
      <c r="J8838" s="425"/>
      <c r="K8838"/>
      <c r="L8838"/>
      <c r="M8838"/>
      <c r="N8838"/>
      <c r="O8838"/>
      <c r="P8838"/>
      <c r="Q8838"/>
      <c r="R8838"/>
      <c r="S8838"/>
      <c r="T8838"/>
      <c r="U8838"/>
    </row>
    <row r="8839" spans="1:21" ht="15.75" customHeight="1">
      <c r="A8839"/>
      <c r="B8839"/>
      <c r="C8839"/>
      <c r="D8839"/>
      <c r="E8839"/>
      <c r="F8839"/>
      <c r="G8839"/>
      <c r="H8839"/>
      <c r="I8839" s="8"/>
      <c r="J8839" s="425"/>
      <c r="K8839"/>
      <c r="L8839"/>
      <c r="M8839"/>
      <c r="N8839"/>
      <c r="O8839"/>
      <c r="P8839"/>
      <c r="Q8839"/>
      <c r="R8839"/>
      <c r="S8839"/>
      <c r="T8839"/>
      <c r="U8839"/>
    </row>
    <row r="8840" spans="1:21" ht="15.75" customHeight="1">
      <c r="A8840"/>
      <c r="B8840"/>
      <c r="C8840"/>
      <c r="D8840"/>
      <c r="E8840"/>
      <c r="F8840"/>
      <c r="G8840"/>
      <c r="H8840"/>
      <c r="I8840" s="8"/>
      <c r="J8840" s="425"/>
      <c r="K8840"/>
      <c r="L8840"/>
      <c r="M8840"/>
      <c r="N8840"/>
      <c r="O8840"/>
      <c r="P8840"/>
      <c r="Q8840"/>
      <c r="R8840"/>
      <c r="S8840"/>
      <c r="T8840"/>
      <c r="U8840"/>
    </row>
    <row r="8841" spans="1:21" ht="15.75" customHeight="1">
      <c r="A8841"/>
      <c r="B8841"/>
      <c r="C8841"/>
      <c r="D8841"/>
      <c r="E8841"/>
      <c r="F8841"/>
      <c r="G8841"/>
      <c r="H8841"/>
      <c r="I8841" s="8"/>
      <c r="J8841" s="425"/>
      <c r="K8841"/>
      <c r="L8841"/>
      <c r="M8841"/>
      <c r="N8841"/>
      <c r="O8841"/>
      <c r="P8841"/>
      <c r="Q8841"/>
      <c r="R8841"/>
      <c r="S8841"/>
      <c r="T8841"/>
      <c r="U8841"/>
    </row>
    <row r="8842" spans="1:21" ht="15.75" customHeight="1">
      <c r="A8842"/>
      <c r="B8842"/>
      <c r="C8842"/>
      <c r="D8842"/>
      <c r="E8842"/>
      <c r="F8842"/>
      <c r="G8842"/>
      <c r="H8842"/>
      <c r="I8842" s="8"/>
      <c r="J8842" s="425"/>
      <c r="K8842"/>
      <c r="L8842"/>
      <c r="M8842"/>
      <c r="N8842"/>
      <c r="O8842"/>
      <c r="P8842"/>
      <c r="Q8842"/>
      <c r="R8842"/>
      <c r="S8842"/>
      <c r="T8842"/>
      <c r="U8842"/>
    </row>
    <row r="8843" spans="1:21" ht="15.75" customHeight="1">
      <c r="A8843"/>
      <c r="B8843"/>
      <c r="C8843"/>
      <c r="D8843"/>
      <c r="E8843"/>
      <c r="F8843"/>
      <c r="G8843"/>
      <c r="H8843"/>
      <c r="I8843" s="8"/>
      <c r="J8843" s="425"/>
      <c r="K8843"/>
      <c r="L8843"/>
      <c r="M8843"/>
      <c r="N8843"/>
      <c r="O8843"/>
      <c r="P8843"/>
      <c r="Q8843"/>
      <c r="R8843"/>
      <c r="S8843"/>
      <c r="T8843"/>
      <c r="U8843"/>
    </row>
    <row r="8844" spans="1:21" ht="15.75" customHeight="1">
      <c r="A8844"/>
      <c r="B8844"/>
      <c r="C8844"/>
      <c r="D8844"/>
      <c r="E8844"/>
      <c r="F8844"/>
      <c r="G8844"/>
      <c r="H8844"/>
      <c r="I8844" s="8"/>
      <c r="J8844" s="425"/>
      <c r="K8844"/>
      <c r="L8844"/>
      <c r="M8844"/>
      <c r="N8844"/>
      <c r="O8844"/>
      <c r="P8844"/>
      <c r="Q8844"/>
      <c r="R8844"/>
      <c r="S8844"/>
      <c r="T8844"/>
      <c r="U8844"/>
    </row>
    <row r="8845" spans="1:21" ht="15.75" customHeight="1">
      <c r="A8845"/>
      <c r="B8845"/>
      <c r="C8845"/>
      <c r="D8845"/>
      <c r="E8845"/>
      <c r="F8845"/>
      <c r="G8845"/>
      <c r="H8845"/>
      <c r="I8845" s="8"/>
      <c r="J8845" s="425"/>
      <c r="K8845"/>
      <c r="L8845"/>
      <c r="M8845"/>
      <c r="N8845"/>
      <c r="O8845"/>
      <c r="P8845"/>
      <c r="Q8845"/>
      <c r="R8845"/>
      <c r="S8845"/>
      <c r="T8845"/>
      <c r="U8845"/>
    </row>
    <row r="8846" spans="1:21" ht="15.75" customHeight="1">
      <c r="A8846"/>
      <c r="B8846"/>
      <c r="C8846"/>
      <c r="D8846"/>
      <c r="E8846"/>
      <c r="F8846"/>
      <c r="G8846"/>
      <c r="H8846"/>
      <c r="I8846" s="8"/>
      <c r="J8846" s="425"/>
      <c r="K8846"/>
      <c r="L8846"/>
      <c r="M8846"/>
      <c r="N8846"/>
      <c r="O8846"/>
      <c r="P8846"/>
      <c r="Q8846"/>
      <c r="R8846"/>
      <c r="S8846"/>
      <c r="T8846"/>
      <c r="U8846"/>
    </row>
    <row r="8847" spans="1:21" ht="15.75" customHeight="1">
      <c r="A8847"/>
      <c r="B8847"/>
      <c r="C8847"/>
      <c r="D8847"/>
      <c r="E8847"/>
      <c r="F8847"/>
      <c r="G8847"/>
      <c r="H8847"/>
      <c r="I8847" s="8"/>
      <c r="J8847" s="425"/>
      <c r="K8847"/>
      <c r="L8847"/>
      <c r="M8847"/>
      <c r="N8847"/>
      <c r="O8847"/>
      <c r="P8847"/>
      <c r="Q8847"/>
      <c r="R8847"/>
      <c r="S8847"/>
      <c r="T8847"/>
      <c r="U8847"/>
    </row>
    <row r="8848" spans="1:21" ht="15.75" customHeight="1">
      <c r="A8848"/>
      <c r="B8848"/>
      <c r="C8848"/>
      <c r="D8848"/>
      <c r="E8848"/>
      <c r="F8848"/>
      <c r="G8848"/>
      <c r="H8848"/>
      <c r="I8848" s="8"/>
      <c r="J8848" s="425"/>
      <c r="K8848"/>
      <c r="L8848"/>
      <c r="M8848"/>
      <c r="N8848"/>
      <c r="O8848"/>
      <c r="P8848"/>
      <c r="Q8848"/>
      <c r="R8848"/>
      <c r="S8848"/>
      <c r="T8848"/>
      <c r="U8848"/>
    </row>
    <row r="8849" spans="1:21" ht="15.75" customHeight="1">
      <c r="A8849"/>
      <c r="B8849"/>
      <c r="C8849"/>
      <c r="D8849"/>
      <c r="E8849"/>
      <c r="F8849"/>
      <c r="G8849"/>
      <c r="H8849"/>
      <c r="I8849" s="8"/>
      <c r="J8849" s="425"/>
      <c r="K8849"/>
      <c r="L8849"/>
      <c r="M8849"/>
      <c r="N8849"/>
      <c r="O8849"/>
      <c r="P8849"/>
      <c r="Q8849"/>
      <c r="R8849"/>
      <c r="S8849"/>
      <c r="T8849"/>
      <c r="U8849"/>
    </row>
    <row r="8850" spans="1:21" ht="15.75" customHeight="1">
      <c r="A8850"/>
      <c r="B8850"/>
      <c r="C8850"/>
      <c r="D8850"/>
      <c r="E8850"/>
      <c r="F8850"/>
      <c r="G8850"/>
      <c r="H8850"/>
      <c r="I8850" s="8"/>
      <c r="J8850" s="425"/>
      <c r="K8850"/>
      <c r="L8850"/>
      <c r="M8850"/>
      <c r="N8850"/>
      <c r="O8850"/>
      <c r="P8850"/>
      <c r="Q8850"/>
      <c r="R8850"/>
      <c r="S8850"/>
      <c r="T8850"/>
      <c r="U8850"/>
    </row>
    <row r="8851" spans="1:21" ht="15.75" customHeight="1">
      <c r="A8851"/>
      <c r="B8851"/>
      <c r="C8851"/>
      <c r="D8851"/>
      <c r="E8851"/>
      <c r="F8851"/>
      <c r="G8851"/>
      <c r="H8851"/>
      <c r="I8851" s="8"/>
      <c r="J8851" s="425"/>
      <c r="K8851"/>
      <c r="L8851"/>
      <c r="M8851"/>
      <c r="N8851"/>
      <c r="O8851"/>
      <c r="P8851"/>
      <c r="Q8851"/>
      <c r="R8851"/>
      <c r="S8851"/>
      <c r="T8851"/>
      <c r="U8851"/>
    </row>
    <row r="8852" spans="1:21" ht="15.75" customHeight="1">
      <c r="A8852"/>
      <c r="B8852"/>
      <c r="C8852"/>
      <c r="D8852"/>
      <c r="E8852"/>
      <c r="F8852"/>
      <c r="G8852"/>
      <c r="H8852"/>
      <c r="I8852" s="8"/>
      <c r="J8852" s="425"/>
      <c r="K8852"/>
      <c r="L8852"/>
      <c r="M8852"/>
      <c r="N8852"/>
      <c r="O8852"/>
      <c r="P8852"/>
      <c r="Q8852"/>
      <c r="R8852"/>
      <c r="S8852"/>
      <c r="T8852"/>
      <c r="U8852"/>
    </row>
    <row r="8853" spans="1:21" ht="15.75" customHeight="1">
      <c r="A8853"/>
      <c r="B8853"/>
      <c r="C8853"/>
      <c r="D8853"/>
      <c r="E8853"/>
      <c r="F8853"/>
      <c r="G8853"/>
      <c r="H8853"/>
      <c r="I8853" s="8"/>
      <c r="J8853" s="425"/>
      <c r="K8853"/>
      <c r="L8853"/>
      <c r="M8853"/>
      <c r="N8853"/>
      <c r="O8853"/>
      <c r="P8853"/>
      <c r="Q8853"/>
      <c r="R8853"/>
      <c r="S8853"/>
      <c r="T8853"/>
      <c r="U8853"/>
    </row>
    <row r="8854" spans="1:21" ht="15.75" customHeight="1">
      <c r="A8854"/>
      <c r="B8854"/>
      <c r="C8854"/>
      <c r="D8854"/>
      <c r="E8854"/>
      <c r="F8854"/>
      <c r="G8854"/>
      <c r="H8854"/>
      <c r="I8854" s="8"/>
      <c r="J8854" s="425"/>
      <c r="K8854"/>
      <c r="L8854"/>
      <c r="M8854"/>
      <c r="N8854"/>
      <c r="O8854"/>
      <c r="P8854"/>
      <c r="Q8854"/>
      <c r="R8854"/>
      <c r="S8854"/>
      <c r="T8854"/>
      <c r="U8854"/>
    </row>
    <row r="8855" spans="1:21" ht="15.75" customHeight="1">
      <c r="A8855"/>
      <c r="B8855"/>
      <c r="C8855"/>
      <c r="D8855"/>
      <c r="E8855"/>
      <c r="F8855"/>
      <c r="G8855"/>
      <c r="H8855"/>
      <c r="I8855" s="8"/>
      <c r="J8855" s="425"/>
      <c r="K8855"/>
      <c r="L8855"/>
      <c r="M8855"/>
      <c r="N8855"/>
      <c r="O8855"/>
      <c r="P8855"/>
      <c r="Q8855"/>
      <c r="R8855"/>
      <c r="S8855"/>
      <c r="T8855"/>
      <c r="U8855"/>
    </row>
    <row r="8856" spans="1:21" ht="15.75" customHeight="1">
      <c r="A8856"/>
      <c r="B8856"/>
      <c r="C8856"/>
      <c r="D8856"/>
      <c r="E8856"/>
      <c r="F8856"/>
      <c r="G8856"/>
      <c r="H8856"/>
      <c r="I8856" s="8"/>
      <c r="J8856" s="425"/>
      <c r="K8856"/>
      <c r="L8856"/>
      <c r="M8856"/>
      <c r="N8856"/>
      <c r="O8856"/>
      <c r="P8856"/>
      <c r="Q8856"/>
      <c r="R8856"/>
      <c r="S8856"/>
      <c r="T8856"/>
      <c r="U8856"/>
    </row>
    <row r="8857" spans="1:21" ht="15.75" customHeight="1">
      <c r="A8857"/>
      <c r="B8857"/>
      <c r="C8857"/>
      <c r="D8857"/>
      <c r="E8857"/>
      <c r="F8857"/>
      <c r="G8857"/>
      <c r="H8857"/>
      <c r="I8857" s="8"/>
      <c r="J8857" s="425"/>
      <c r="K8857"/>
      <c r="L8857"/>
      <c r="M8857"/>
      <c r="N8857"/>
      <c r="O8857"/>
      <c r="P8857"/>
      <c r="Q8857"/>
      <c r="R8857"/>
      <c r="S8857"/>
      <c r="T8857"/>
      <c r="U8857"/>
    </row>
    <row r="8858" spans="1:21" ht="15.75" customHeight="1">
      <c r="A8858"/>
      <c r="B8858"/>
      <c r="C8858"/>
      <c r="D8858"/>
      <c r="E8858"/>
      <c r="F8858"/>
      <c r="G8858"/>
      <c r="H8858"/>
      <c r="I8858" s="8"/>
      <c r="J8858" s="425"/>
      <c r="K8858"/>
      <c r="L8858"/>
      <c r="M8858"/>
      <c r="N8858"/>
      <c r="O8858"/>
      <c r="P8858"/>
      <c r="Q8858"/>
      <c r="R8858"/>
      <c r="S8858"/>
      <c r="T8858"/>
      <c r="U8858"/>
    </row>
    <row r="8859" spans="1:21" ht="15.75" customHeight="1">
      <c r="A8859"/>
      <c r="B8859"/>
      <c r="C8859"/>
      <c r="D8859"/>
      <c r="E8859"/>
      <c r="F8859"/>
      <c r="G8859"/>
      <c r="H8859"/>
      <c r="I8859" s="8"/>
      <c r="J8859" s="425"/>
      <c r="K8859"/>
      <c r="L8859"/>
      <c r="M8859"/>
      <c r="N8859"/>
      <c r="O8859"/>
      <c r="P8859"/>
      <c r="Q8859"/>
      <c r="R8859"/>
      <c r="S8859"/>
      <c r="T8859"/>
      <c r="U8859"/>
    </row>
    <row r="8860" spans="1:21" ht="15.75" customHeight="1">
      <c r="A8860"/>
      <c r="B8860"/>
      <c r="C8860"/>
      <c r="D8860"/>
      <c r="E8860"/>
      <c r="F8860"/>
      <c r="G8860"/>
      <c r="H8860"/>
      <c r="I8860" s="8"/>
      <c r="J8860" s="425"/>
      <c r="K8860"/>
      <c r="L8860"/>
      <c r="M8860"/>
      <c r="N8860"/>
      <c r="O8860"/>
      <c r="P8860"/>
      <c r="Q8860"/>
      <c r="R8860"/>
      <c r="S8860"/>
      <c r="T8860"/>
      <c r="U8860"/>
    </row>
    <row r="8861" spans="1:21" ht="15.75" customHeight="1">
      <c r="A8861"/>
      <c r="B8861"/>
      <c r="C8861"/>
      <c r="D8861"/>
      <c r="E8861"/>
      <c r="F8861"/>
      <c r="G8861"/>
      <c r="H8861"/>
      <c r="I8861" s="8"/>
      <c r="J8861" s="425"/>
      <c r="K8861"/>
      <c r="L8861"/>
      <c r="M8861"/>
      <c r="N8861"/>
      <c r="O8861"/>
      <c r="P8861"/>
      <c r="Q8861"/>
      <c r="R8861"/>
      <c r="S8861"/>
      <c r="T8861"/>
      <c r="U8861"/>
    </row>
    <row r="8862" spans="1:21" ht="15.75" customHeight="1">
      <c r="A8862"/>
      <c r="B8862"/>
      <c r="C8862"/>
      <c r="D8862"/>
      <c r="E8862"/>
      <c r="F8862"/>
      <c r="G8862"/>
      <c r="H8862"/>
      <c r="I8862" s="8"/>
      <c r="J8862" s="425"/>
      <c r="K8862"/>
      <c r="L8862"/>
      <c r="M8862"/>
      <c r="N8862"/>
      <c r="O8862"/>
      <c r="P8862"/>
      <c r="Q8862"/>
      <c r="R8862"/>
      <c r="S8862"/>
      <c r="T8862"/>
      <c r="U8862"/>
    </row>
    <row r="8863" spans="1:21" ht="15.75" customHeight="1">
      <c r="A8863"/>
      <c r="B8863"/>
      <c r="C8863"/>
      <c r="D8863"/>
      <c r="E8863"/>
      <c r="F8863"/>
      <c r="G8863"/>
      <c r="H8863"/>
      <c r="I8863" s="8"/>
      <c r="J8863" s="425"/>
      <c r="K8863"/>
      <c r="L8863"/>
      <c r="M8863"/>
      <c r="N8863"/>
      <c r="O8863"/>
      <c r="P8863"/>
      <c r="Q8863"/>
      <c r="R8863"/>
      <c r="S8863"/>
      <c r="T8863"/>
      <c r="U8863"/>
    </row>
    <row r="8864" spans="1:21" ht="15.75" customHeight="1">
      <c r="A8864"/>
      <c r="B8864"/>
      <c r="C8864"/>
      <c r="D8864"/>
      <c r="E8864"/>
      <c r="F8864"/>
      <c r="G8864"/>
      <c r="H8864"/>
      <c r="I8864" s="8"/>
      <c r="J8864" s="425"/>
      <c r="K8864"/>
      <c r="L8864"/>
      <c r="M8864"/>
      <c r="N8864"/>
      <c r="O8864"/>
      <c r="P8864"/>
      <c r="Q8864"/>
      <c r="R8864"/>
      <c r="S8864"/>
      <c r="T8864"/>
      <c r="U8864"/>
    </row>
    <row r="8865" spans="1:21" ht="15.75" customHeight="1">
      <c r="A8865"/>
      <c r="B8865"/>
      <c r="C8865"/>
      <c r="D8865"/>
      <c r="E8865"/>
      <c r="F8865"/>
      <c r="G8865"/>
      <c r="H8865"/>
      <c r="I8865" s="8"/>
      <c r="J8865" s="425"/>
      <c r="K8865"/>
      <c r="L8865"/>
      <c r="M8865"/>
      <c r="N8865"/>
      <c r="O8865"/>
      <c r="P8865"/>
      <c r="Q8865"/>
      <c r="R8865"/>
      <c r="S8865"/>
      <c r="T8865"/>
      <c r="U8865"/>
    </row>
    <row r="8866" spans="1:21" ht="15.75" customHeight="1">
      <c r="A8866"/>
      <c r="B8866"/>
      <c r="C8866"/>
      <c r="D8866"/>
      <c r="E8866"/>
      <c r="F8866"/>
      <c r="G8866"/>
      <c r="H8866"/>
      <c r="I8866" s="8"/>
      <c r="J8866" s="425"/>
      <c r="K8866"/>
      <c r="L8866"/>
      <c r="M8866"/>
      <c r="N8866"/>
      <c r="O8866"/>
      <c r="P8866"/>
      <c r="Q8866"/>
      <c r="R8866"/>
      <c r="S8866"/>
      <c r="T8866"/>
      <c r="U8866"/>
    </row>
    <row r="8867" spans="1:21" ht="15.75" customHeight="1">
      <c r="A8867"/>
      <c r="B8867"/>
      <c r="C8867"/>
      <c r="D8867"/>
      <c r="E8867"/>
      <c r="F8867"/>
      <c r="G8867"/>
      <c r="H8867"/>
      <c r="I8867" s="8"/>
      <c r="J8867" s="425"/>
      <c r="K8867"/>
      <c r="L8867"/>
      <c r="M8867"/>
      <c r="N8867"/>
      <c r="O8867"/>
      <c r="P8867"/>
      <c r="Q8867"/>
      <c r="R8867"/>
      <c r="S8867"/>
      <c r="T8867"/>
      <c r="U8867"/>
    </row>
    <row r="8868" spans="1:21" ht="15.75" customHeight="1">
      <c r="A8868"/>
      <c r="B8868"/>
      <c r="C8868"/>
      <c r="D8868"/>
      <c r="E8868"/>
      <c r="F8868"/>
      <c r="G8868"/>
      <c r="H8868"/>
      <c r="I8868" s="8"/>
      <c r="J8868" s="425"/>
      <c r="K8868"/>
      <c r="L8868"/>
      <c r="M8868"/>
      <c r="N8868"/>
      <c r="O8868"/>
      <c r="P8868"/>
      <c r="Q8868"/>
      <c r="R8868"/>
      <c r="S8868"/>
      <c r="T8868"/>
      <c r="U8868"/>
    </row>
    <row r="8869" spans="1:21" ht="15.75" customHeight="1">
      <c r="A8869"/>
      <c r="B8869"/>
      <c r="C8869"/>
      <c r="D8869"/>
      <c r="E8869"/>
      <c r="F8869"/>
      <c r="G8869"/>
      <c r="H8869"/>
      <c r="I8869" s="8"/>
      <c r="J8869" s="425"/>
      <c r="K8869"/>
      <c r="L8869"/>
      <c r="M8869"/>
      <c r="N8869"/>
      <c r="O8869"/>
      <c r="P8869"/>
      <c r="Q8869"/>
      <c r="R8869"/>
      <c r="S8869"/>
      <c r="T8869"/>
      <c r="U8869"/>
    </row>
    <row r="8870" spans="1:21" ht="15.75" customHeight="1">
      <c r="A8870"/>
      <c r="B8870"/>
      <c r="C8870"/>
      <c r="D8870"/>
      <c r="E8870"/>
      <c r="F8870"/>
      <c r="G8870"/>
      <c r="H8870"/>
      <c r="I8870" s="8"/>
      <c r="J8870" s="425"/>
      <c r="K8870"/>
      <c r="L8870"/>
      <c r="M8870"/>
      <c r="N8870"/>
      <c r="O8870"/>
      <c r="P8870"/>
      <c r="Q8870"/>
      <c r="R8870"/>
      <c r="S8870"/>
      <c r="T8870"/>
      <c r="U8870"/>
    </row>
    <row r="8871" spans="1:21" ht="15.75" customHeight="1">
      <c r="A8871"/>
      <c r="B8871"/>
      <c r="C8871"/>
      <c r="D8871"/>
      <c r="E8871"/>
      <c r="F8871"/>
      <c r="G8871"/>
      <c r="H8871"/>
      <c r="I8871" s="8"/>
      <c r="J8871" s="425"/>
      <c r="K8871"/>
      <c r="L8871"/>
      <c r="M8871"/>
      <c r="N8871"/>
      <c r="O8871"/>
      <c r="P8871"/>
      <c r="Q8871"/>
      <c r="R8871"/>
      <c r="S8871"/>
      <c r="T8871"/>
      <c r="U8871"/>
    </row>
    <row r="8872" spans="1:21" ht="15.75" customHeight="1">
      <c r="A8872"/>
      <c r="B8872"/>
      <c r="C8872"/>
      <c r="D8872"/>
      <c r="E8872"/>
      <c r="F8872"/>
      <c r="G8872"/>
      <c r="H8872"/>
      <c r="I8872" s="8"/>
      <c r="J8872" s="425"/>
      <c r="K8872"/>
      <c r="L8872"/>
      <c r="M8872"/>
      <c r="N8872"/>
      <c r="O8872"/>
      <c r="P8872"/>
      <c r="Q8872"/>
      <c r="R8872"/>
      <c r="S8872"/>
      <c r="T8872"/>
      <c r="U8872"/>
    </row>
    <row r="8873" spans="1:21" ht="15.75" customHeight="1">
      <c r="A8873"/>
      <c r="B8873"/>
      <c r="C8873"/>
      <c r="D8873"/>
      <c r="E8873"/>
      <c r="F8873"/>
      <c r="G8873"/>
      <c r="H8873"/>
      <c r="I8873" s="8"/>
      <c r="J8873" s="425"/>
      <c r="K8873"/>
      <c r="L8873"/>
      <c r="M8873"/>
      <c r="N8873"/>
      <c r="O8873"/>
      <c r="P8873"/>
      <c r="Q8873"/>
      <c r="R8873"/>
      <c r="S8873"/>
      <c r="T8873"/>
      <c r="U8873"/>
    </row>
    <row r="8874" spans="1:21" ht="15.75" customHeight="1">
      <c r="A8874"/>
      <c r="B8874"/>
      <c r="C8874"/>
      <c r="D8874"/>
      <c r="E8874"/>
      <c r="F8874"/>
      <c r="G8874"/>
      <c r="H8874"/>
      <c r="I8874" s="8"/>
      <c r="J8874" s="425"/>
      <c r="K8874"/>
      <c r="L8874"/>
      <c r="M8874"/>
      <c r="N8874"/>
      <c r="O8874"/>
      <c r="P8874"/>
      <c r="Q8874"/>
      <c r="R8874"/>
      <c r="S8874"/>
      <c r="T8874"/>
      <c r="U8874"/>
    </row>
    <row r="8875" spans="1:21" ht="15.75" customHeight="1">
      <c r="A8875"/>
      <c r="B8875"/>
      <c r="C8875"/>
      <c r="D8875"/>
      <c r="E8875"/>
      <c r="F8875"/>
      <c r="G8875"/>
      <c r="H8875"/>
      <c r="I8875" s="8"/>
      <c r="J8875" s="425"/>
      <c r="K8875"/>
      <c r="L8875"/>
      <c r="M8875"/>
      <c r="N8875"/>
      <c r="O8875"/>
      <c r="P8875"/>
      <c r="Q8875"/>
      <c r="R8875"/>
      <c r="S8875"/>
      <c r="T8875"/>
      <c r="U8875"/>
    </row>
    <row r="8876" spans="1:21" ht="15.75" customHeight="1">
      <c r="A8876"/>
      <c r="B8876"/>
      <c r="C8876"/>
      <c r="D8876"/>
      <c r="E8876"/>
      <c r="F8876"/>
      <c r="G8876"/>
      <c r="H8876"/>
      <c r="I8876" s="8"/>
      <c r="J8876" s="425"/>
      <c r="K8876"/>
      <c r="L8876"/>
      <c r="M8876"/>
      <c r="N8876"/>
      <c r="O8876"/>
      <c r="P8876"/>
      <c r="Q8876"/>
      <c r="R8876"/>
      <c r="S8876"/>
      <c r="T8876"/>
      <c r="U8876"/>
    </row>
    <row r="8877" spans="1:21" ht="15.75" customHeight="1">
      <c r="A8877"/>
      <c r="B8877"/>
      <c r="C8877"/>
      <c r="D8877"/>
      <c r="E8877"/>
      <c r="F8877"/>
      <c r="G8877"/>
      <c r="H8877"/>
      <c r="I8877" s="8"/>
      <c r="J8877" s="425"/>
      <c r="K8877"/>
      <c r="L8877"/>
      <c r="M8877"/>
      <c r="N8877"/>
      <c r="O8877"/>
      <c r="P8877"/>
      <c r="Q8877"/>
      <c r="R8877"/>
      <c r="S8877"/>
      <c r="T8877"/>
      <c r="U8877"/>
    </row>
    <row r="8878" spans="1:21" ht="15.75" customHeight="1">
      <c r="A8878"/>
      <c r="B8878"/>
      <c r="C8878"/>
      <c r="D8878"/>
      <c r="E8878"/>
      <c r="F8878"/>
      <c r="G8878"/>
      <c r="H8878"/>
      <c r="I8878" s="8"/>
      <c r="J8878" s="425"/>
      <c r="K8878"/>
      <c r="L8878"/>
      <c r="M8878"/>
      <c r="N8878"/>
      <c r="O8878"/>
      <c r="P8878"/>
      <c r="Q8878"/>
      <c r="R8878"/>
      <c r="S8878"/>
      <c r="T8878"/>
      <c r="U8878"/>
    </row>
    <row r="8879" spans="1:21" ht="15.75" customHeight="1">
      <c r="A8879"/>
      <c r="B8879"/>
      <c r="C8879"/>
      <c r="D8879"/>
      <c r="E8879"/>
      <c r="F8879"/>
      <c r="G8879"/>
      <c r="H8879"/>
      <c r="I8879" s="8"/>
      <c r="J8879" s="425"/>
      <c r="K8879"/>
      <c r="L8879"/>
      <c r="M8879"/>
      <c r="N8879"/>
      <c r="O8879"/>
      <c r="P8879"/>
      <c r="Q8879"/>
      <c r="R8879"/>
      <c r="S8879"/>
      <c r="T8879"/>
      <c r="U8879"/>
    </row>
    <row r="8880" spans="1:21" ht="15.75" customHeight="1">
      <c r="A8880"/>
      <c r="B8880"/>
      <c r="C8880"/>
      <c r="D8880"/>
      <c r="E8880"/>
      <c r="F8880"/>
      <c r="G8880"/>
      <c r="H8880"/>
      <c r="I8880" s="8"/>
      <c r="J8880" s="425"/>
      <c r="K8880"/>
      <c r="L8880"/>
      <c r="M8880"/>
      <c r="N8880"/>
      <c r="O8880"/>
      <c r="P8880"/>
      <c r="Q8880"/>
      <c r="R8880"/>
      <c r="S8880"/>
      <c r="T8880"/>
      <c r="U8880"/>
    </row>
    <row r="8881" spans="1:21" ht="15.75" customHeight="1">
      <c r="A8881"/>
      <c r="B8881"/>
      <c r="C8881"/>
      <c r="D8881"/>
      <c r="E8881"/>
      <c r="F8881"/>
      <c r="G8881"/>
      <c r="H8881"/>
      <c r="I8881" s="8"/>
      <c r="J8881" s="425"/>
      <c r="K8881"/>
      <c r="L8881"/>
      <c r="M8881"/>
      <c r="N8881"/>
      <c r="O8881"/>
      <c r="P8881"/>
      <c r="Q8881"/>
      <c r="R8881"/>
      <c r="S8881"/>
      <c r="T8881"/>
      <c r="U8881"/>
    </row>
    <row r="8882" spans="1:21" ht="15.75" customHeight="1">
      <c r="A8882"/>
      <c r="B8882"/>
      <c r="C8882"/>
      <c r="D8882"/>
      <c r="E8882"/>
      <c r="F8882"/>
      <c r="G8882"/>
      <c r="H8882"/>
      <c r="I8882" s="8"/>
      <c r="J8882" s="425"/>
      <c r="K8882"/>
      <c r="L8882"/>
      <c r="M8882"/>
      <c r="N8882"/>
      <c r="O8882"/>
      <c r="P8882"/>
      <c r="Q8882"/>
      <c r="R8882"/>
      <c r="S8882"/>
      <c r="T8882"/>
      <c r="U8882"/>
    </row>
    <row r="8883" spans="1:21" ht="15.75" customHeight="1">
      <c r="A8883"/>
      <c r="B8883"/>
      <c r="C8883"/>
      <c r="D8883"/>
      <c r="E8883"/>
      <c r="F8883"/>
      <c r="G8883"/>
      <c r="H8883"/>
      <c r="I8883" s="8"/>
      <c r="J8883" s="425"/>
      <c r="K8883"/>
      <c r="L8883"/>
      <c r="M8883"/>
      <c r="N8883"/>
      <c r="O8883"/>
      <c r="P8883"/>
      <c r="Q8883"/>
      <c r="R8883"/>
      <c r="S8883"/>
      <c r="T8883"/>
      <c r="U8883"/>
    </row>
    <row r="8884" spans="1:21" ht="15.75" customHeight="1">
      <c r="A8884"/>
      <c r="B8884"/>
      <c r="C8884"/>
      <c r="D8884"/>
      <c r="E8884"/>
      <c r="F8884"/>
      <c r="G8884"/>
      <c r="H8884"/>
      <c r="I8884" s="8"/>
      <c r="J8884" s="425"/>
      <c r="K8884"/>
      <c r="L8884"/>
      <c r="M8884"/>
      <c r="N8884"/>
      <c r="O8884"/>
      <c r="P8884"/>
      <c r="Q8884"/>
      <c r="R8884"/>
      <c r="S8884"/>
      <c r="T8884"/>
      <c r="U8884"/>
    </row>
    <row r="8885" spans="1:21" ht="15.75" customHeight="1">
      <c r="A8885"/>
      <c r="B8885"/>
      <c r="C8885"/>
      <c r="D8885"/>
      <c r="E8885"/>
      <c r="F8885"/>
      <c r="G8885"/>
      <c r="H8885"/>
      <c r="I8885" s="8"/>
      <c r="J8885" s="425"/>
      <c r="K8885"/>
      <c r="L8885"/>
      <c r="M8885"/>
      <c r="N8885"/>
      <c r="O8885"/>
      <c r="P8885"/>
      <c r="Q8885"/>
      <c r="R8885"/>
      <c r="S8885"/>
      <c r="T8885"/>
      <c r="U8885"/>
    </row>
    <row r="8886" spans="1:21" ht="15.75" customHeight="1">
      <c r="A8886"/>
      <c r="B8886"/>
      <c r="C8886"/>
      <c r="D8886"/>
      <c r="E8886"/>
      <c r="F8886"/>
      <c r="G8886"/>
      <c r="H8886"/>
      <c r="I8886" s="8"/>
      <c r="J8886" s="425"/>
      <c r="K8886"/>
      <c r="L8886"/>
      <c r="M8886"/>
      <c r="N8886"/>
      <c r="O8886"/>
      <c r="P8886"/>
      <c r="Q8886"/>
      <c r="R8886"/>
      <c r="S8886"/>
      <c r="T8886"/>
      <c r="U8886"/>
    </row>
    <row r="8887" spans="1:21" ht="15.75" customHeight="1">
      <c r="A8887"/>
      <c r="B8887"/>
      <c r="C8887"/>
      <c r="D8887"/>
      <c r="E8887"/>
      <c r="F8887"/>
      <c r="G8887"/>
      <c r="H8887"/>
      <c r="I8887" s="8"/>
      <c r="J8887" s="425"/>
      <c r="K8887"/>
      <c r="L8887"/>
      <c r="M8887"/>
      <c r="N8887"/>
      <c r="O8887"/>
      <c r="P8887"/>
      <c r="Q8887"/>
      <c r="R8887"/>
      <c r="S8887"/>
      <c r="T8887"/>
      <c r="U8887"/>
    </row>
    <row r="8888" spans="1:21" ht="15.75" customHeight="1">
      <c r="A8888"/>
      <c r="B8888"/>
      <c r="C8888"/>
      <c r="D8888"/>
      <c r="E8888"/>
      <c r="F8888"/>
      <c r="G8888"/>
      <c r="H8888"/>
      <c r="I8888" s="8"/>
      <c r="J8888" s="425"/>
      <c r="K8888"/>
      <c r="L8888"/>
      <c r="M8888"/>
      <c r="N8888"/>
      <c r="O8888"/>
      <c r="P8888"/>
      <c r="Q8888"/>
      <c r="R8888"/>
      <c r="S8888"/>
      <c r="T8888"/>
      <c r="U8888"/>
    </row>
    <row r="8889" spans="1:21" ht="15.75" customHeight="1">
      <c r="A8889"/>
      <c r="B8889"/>
      <c r="C8889"/>
      <c r="D8889"/>
      <c r="E8889"/>
      <c r="F8889"/>
      <c r="G8889"/>
      <c r="H8889"/>
      <c r="I8889" s="8"/>
      <c r="J8889" s="425"/>
      <c r="K8889"/>
      <c r="L8889"/>
      <c r="M8889"/>
      <c r="N8889"/>
      <c r="O8889"/>
      <c r="P8889"/>
      <c r="Q8889"/>
      <c r="R8889"/>
      <c r="S8889"/>
      <c r="T8889"/>
      <c r="U8889"/>
    </row>
    <row r="8890" spans="1:21" ht="15.75" customHeight="1">
      <c r="A8890"/>
      <c r="B8890"/>
      <c r="C8890"/>
      <c r="D8890"/>
      <c r="E8890"/>
      <c r="F8890"/>
      <c r="G8890"/>
      <c r="H8890"/>
      <c r="I8890" s="8"/>
      <c r="J8890" s="425"/>
      <c r="K8890"/>
      <c r="L8890"/>
      <c r="M8890"/>
      <c r="N8890"/>
      <c r="O8890"/>
      <c r="P8890"/>
      <c r="Q8890"/>
      <c r="R8890"/>
      <c r="S8890"/>
      <c r="T8890"/>
      <c r="U8890"/>
    </row>
    <row r="8891" spans="1:21" ht="15.75" customHeight="1">
      <c r="A8891"/>
      <c r="B8891"/>
      <c r="C8891"/>
      <c r="D8891"/>
      <c r="E8891"/>
      <c r="F8891"/>
      <c r="G8891"/>
      <c r="H8891"/>
      <c r="I8891" s="8"/>
      <c r="J8891" s="425"/>
      <c r="K8891"/>
      <c r="L8891"/>
      <c r="M8891"/>
      <c r="N8891"/>
      <c r="O8891"/>
      <c r="P8891"/>
      <c r="Q8891"/>
      <c r="R8891"/>
      <c r="S8891"/>
      <c r="T8891"/>
      <c r="U8891"/>
    </row>
    <row r="8892" spans="1:21" ht="15.75" customHeight="1">
      <c r="A8892"/>
      <c r="B8892"/>
      <c r="C8892"/>
      <c r="D8892"/>
      <c r="E8892"/>
      <c r="F8892"/>
      <c r="G8892"/>
      <c r="H8892"/>
      <c r="I8892" s="8"/>
      <c r="J8892" s="425"/>
      <c r="K8892"/>
      <c r="L8892"/>
      <c r="M8892"/>
      <c r="N8892"/>
      <c r="O8892"/>
      <c r="P8892"/>
      <c r="Q8892"/>
      <c r="R8892"/>
      <c r="S8892"/>
      <c r="T8892"/>
      <c r="U8892"/>
    </row>
    <row r="8893" spans="1:21" ht="15.75" customHeight="1">
      <c r="A8893"/>
      <c r="B8893"/>
      <c r="C8893"/>
      <c r="D8893"/>
      <c r="E8893"/>
      <c r="F8893"/>
      <c r="G8893"/>
      <c r="H8893"/>
      <c r="I8893" s="8"/>
      <c r="J8893" s="425"/>
      <c r="K8893"/>
      <c r="L8893"/>
      <c r="M8893"/>
      <c r="N8893"/>
      <c r="O8893"/>
      <c r="P8893"/>
      <c r="Q8893"/>
      <c r="R8893"/>
      <c r="S8893"/>
      <c r="T8893"/>
      <c r="U8893"/>
    </row>
    <row r="8894" spans="1:21" ht="15.75" customHeight="1">
      <c r="A8894"/>
      <c r="B8894"/>
      <c r="C8894"/>
      <c r="D8894"/>
      <c r="E8894"/>
      <c r="F8894"/>
      <c r="G8894"/>
      <c r="H8894"/>
      <c r="I8894" s="8"/>
      <c r="J8894" s="425"/>
      <c r="K8894"/>
      <c r="L8894"/>
      <c r="M8894"/>
      <c r="N8894"/>
      <c r="O8894"/>
      <c r="P8894"/>
      <c r="Q8894"/>
      <c r="R8894"/>
      <c r="S8894"/>
      <c r="T8894"/>
      <c r="U8894"/>
    </row>
    <row r="8895" spans="1:21" ht="15.75" customHeight="1">
      <c r="A8895"/>
      <c r="B8895"/>
      <c r="C8895"/>
      <c r="D8895"/>
      <c r="E8895"/>
      <c r="F8895"/>
      <c r="G8895"/>
      <c r="H8895"/>
      <c r="I8895" s="8"/>
      <c r="J8895" s="425"/>
      <c r="K8895"/>
      <c r="L8895"/>
      <c r="M8895"/>
      <c r="N8895"/>
      <c r="O8895"/>
      <c r="P8895"/>
      <c r="Q8895"/>
      <c r="R8895"/>
      <c r="S8895"/>
      <c r="T8895"/>
      <c r="U8895"/>
    </row>
    <row r="8896" spans="1:21" ht="15.75" customHeight="1">
      <c r="A8896"/>
      <c r="B8896"/>
      <c r="C8896"/>
      <c r="D8896"/>
      <c r="E8896"/>
      <c r="F8896"/>
      <c r="G8896"/>
      <c r="H8896"/>
      <c r="I8896" s="8"/>
      <c r="J8896" s="425"/>
      <c r="K8896"/>
      <c r="L8896"/>
      <c r="M8896"/>
      <c r="N8896"/>
      <c r="O8896"/>
      <c r="P8896"/>
      <c r="Q8896"/>
      <c r="R8896"/>
      <c r="S8896"/>
      <c r="T8896"/>
      <c r="U8896"/>
    </row>
    <row r="8897" spans="1:21" ht="15.75" customHeight="1">
      <c r="A8897"/>
      <c r="B8897"/>
      <c r="C8897"/>
      <c r="D8897"/>
      <c r="E8897"/>
      <c r="F8897"/>
      <c r="G8897"/>
      <c r="H8897"/>
      <c r="I8897" s="8"/>
      <c r="J8897" s="425"/>
      <c r="K8897"/>
      <c r="L8897"/>
      <c r="M8897"/>
      <c r="N8897"/>
      <c r="O8897"/>
      <c r="P8897"/>
      <c r="Q8897"/>
      <c r="R8897"/>
      <c r="S8897"/>
      <c r="T8897"/>
      <c r="U8897"/>
    </row>
    <row r="8898" spans="1:21" ht="15.75" customHeight="1">
      <c r="A8898"/>
      <c r="B8898"/>
      <c r="C8898"/>
      <c r="D8898"/>
      <c r="E8898"/>
      <c r="F8898"/>
      <c r="G8898"/>
      <c r="H8898"/>
      <c r="I8898" s="8"/>
      <c r="J8898" s="425"/>
      <c r="K8898"/>
      <c r="L8898"/>
      <c r="M8898"/>
      <c r="N8898"/>
      <c r="O8898"/>
      <c r="P8898"/>
      <c r="Q8898"/>
      <c r="R8898"/>
      <c r="S8898"/>
      <c r="T8898"/>
      <c r="U8898"/>
    </row>
    <row r="8899" spans="1:21" ht="15.75" customHeight="1">
      <c r="A8899"/>
      <c r="B8899"/>
      <c r="C8899"/>
      <c r="D8899"/>
      <c r="E8899"/>
      <c r="F8899"/>
      <c r="G8899"/>
      <c r="H8899"/>
      <c r="I8899" s="8"/>
      <c r="J8899" s="425"/>
      <c r="K8899"/>
      <c r="L8899"/>
      <c r="M8899"/>
      <c r="N8899"/>
      <c r="O8899"/>
      <c r="P8899"/>
      <c r="Q8899"/>
      <c r="R8899"/>
      <c r="S8899"/>
      <c r="T8899"/>
      <c r="U8899"/>
    </row>
    <row r="8900" spans="1:21" ht="15.75" customHeight="1">
      <c r="A8900"/>
      <c r="B8900"/>
      <c r="C8900"/>
      <c r="D8900"/>
      <c r="E8900"/>
      <c r="F8900"/>
      <c r="G8900"/>
      <c r="H8900"/>
      <c r="I8900" s="8"/>
      <c r="J8900" s="425"/>
      <c r="K8900"/>
      <c r="L8900"/>
      <c r="M8900"/>
      <c r="N8900"/>
      <c r="O8900"/>
      <c r="P8900"/>
      <c r="Q8900"/>
      <c r="R8900"/>
      <c r="S8900"/>
      <c r="T8900"/>
      <c r="U8900"/>
    </row>
    <row r="8901" spans="1:21" ht="15.75" customHeight="1">
      <c r="A8901"/>
      <c r="B8901"/>
      <c r="C8901"/>
      <c r="D8901"/>
      <c r="E8901"/>
      <c r="F8901"/>
      <c r="G8901"/>
      <c r="H8901"/>
      <c r="I8901" s="8"/>
      <c r="J8901" s="425"/>
      <c r="K8901"/>
      <c r="L8901"/>
      <c r="M8901"/>
      <c r="N8901"/>
      <c r="O8901"/>
      <c r="P8901"/>
      <c r="Q8901"/>
      <c r="R8901"/>
      <c r="S8901"/>
      <c r="T8901"/>
      <c r="U8901"/>
    </row>
    <row r="8902" spans="1:21" ht="15.75" customHeight="1">
      <c r="A8902"/>
      <c r="B8902"/>
      <c r="C8902"/>
      <c r="D8902"/>
      <c r="E8902"/>
      <c r="F8902"/>
      <c r="G8902"/>
      <c r="H8902"/>
      <c r="I8902" s="8"/>
      <c r="J8902" s="425"/>
      <c r="K8902"/>
      <c r="L8902"/>
      <c r="M8902"/>
      <c r="N8902"/>
      <c r="O8902"/>
      <c r="P8902"/>
      <c r="Q8902"/>
      <c r="R8902"/>
      <c r="S8902"/>
      <c r="T8902"/>
      <c r="U8902"/>
    </row>
    <row r="8903" spans="1:21" ht="15.75" customHeight="1">
      <c r="A8903"/>
      <c r="B8903"/>
      <c r="C8903"/>
      <c r="D8903"/>
      <c r="E8903"/>
      <c r="F8903"/>
      <c r="G8903"/>
      <c r="H8903"/>
      <c r="I8903" s="8"/>
      <c r="J8903" s="425"/>
      <c r="K8903"/>
      <c r="L8903"/>
      <c r="M8903"/>
      <c r="N8903"/>
      <c r="O8903"/>
      <c r="P8903"/>
      <c r="Q8903"/>
      <c r="R8903"/>
      <c r="S8903"/>
      <c r="T8903"/>
      <c r="U8903"/>
    </row>
    <row r="8904" spans="1:21" ht="15.75" customHeight="1">
      <c r="A8904"/>
      <c r="B8904"/>
      <c r="C8904"/>
      <c r="D8904"/>
      <c r="E8904"/>
      <c r="F8904"/>
      <c r="G8904"/>
      <c r="H8904"/>
      <c r="I8904" s="8"/>
      <c r="J8904" s="425"/>
      <c r="K8904"/>
      <c r="L8904"/>
      <c r="M8904"/>
      <c r="N8904"/>
      <c r="O8904"/>
      <c r="P8904"/>
      <c r="Q8904"/>
      <c r="R8904"/>
      <c r="S8904"/>
      <c r="T8904"/>
      <c r="U8904"/>
    </row>
    <row r="8905" spans="1:21" ht="15.75" customHeight="1">
      <c r="A8905"/>
      <c r="B8905"/>
      <c r="C8905"/>
      <c r="D8905"/>
      <c r="E8905"/>
      <c r="F8905"/>
      <c r="G8905"/>
      <c r="H8905"/>
      <c r="I8905" s="8"/>
      <c r="J8905" s="425"/>
      <c r="K8905"/>
      <c r="L8905"/>
      <c r="M8905"/>
      <c r="N8905"/>
      <c r="O8905"/>
      <c r="P8905"/>
      <c r="Q8905"/>
      <c r="R8905"/>
      <c r="S8905"/>
      <c r="T8905"/>
      <c r="U8905"/>
    </row>
  </sheetData>
  <sheetProtection selectLockedCells="1" selectUnlockedCells="1"/>
  <conditionalFormatting sqref="C12">
    <cfRule type="duplicateValues" dxfId="15" priority="14"/>
    <cfRule type="duplicateValues" dxfId="14" priority="15"/>
    <cfRule type="duplicateValues" dxfId="13" priority="16"/>
  </conditionalFormatting>
  <conditionalFormatting sqref="B12">
    <cfRule type="duplicateValues" dxfId="12" priority="9"/>
    <cfRule type="duplicateValues" dxfId="11" priority="10"/>
    <cfRule type="duplicateValues" dxfId="10" priority="11"/>
    <cfRule type="duplicateValues" dxfId="9" priority="12"/>
    <cfRule type="duplicateValues" dxfId="8" priority="13"/>
  </conditionalFormatting>
  <conditionalFormatting sqref="C21">
    <cfRule type="duplicateValues" dxfId="7" priority="6"/>
    <cfRule type="duplicateValues" dxfId="6" priority="7"/>
    <cfRule type="duplicateValues" dxfId="5" priority="8"/>
  </conditionalFormatting>
  <conditionalFormatting sqref="B21">
    <cfRule type="duplicateValues" dxfId="4" priority="1"/>
    <cfRule type="duplicateValues" dxfId="3" priority="2"/>
    <cfRule type="duplicateValues" dxfId="2" priority="3"/>
    <cfRule type="duplicateValues" dxfId="1" priority="4"/>
    <cfRule type="duplicateValues" dxfId="0" priority="5"/>
  </conditionalFormatting>
  <pageMargins left="0.75" right="0.75" top="1" bottom="1" header="0" footer="0"/>
  <pageSetup paperSize="9" orientation="portrait" r:id="rId1"/>
  <headerFooter alignWithMargins="0"/>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dimension ref="A1:AU11018"/>
  <sheetViews>
    <sheetView showRowColHeaders="0" zoomScaleNormal="100" workbookViewId="0">
      <pane ySplit="6" topLeftCell="A149" activePane="bottomLeft" state="frozen"/>
      <selection activeCell="F1233" sqref="F1233"/>
      <selection pane="bottomLeft" activeCell="C170" sqref="C170"/>
    </sheetView>
  </sheetViews>
  <sheetFormatPr baseColWidth="10" defaultRowHeight="10.5"/>
  <cols>
    <col min="1" max="1" width="3.33203125" style="145" customWidth="1"/>
    <col min="2" max="2" width="4.33203125" style="145" customWidth="1"/>
    <col min="3" max="3" width="81.6640625" style="145" customWidth="1"/>
    <col min="4" max="5" width="12" style="145"/>
    <col min="6" max="6" width="29" style="462" customWidth="1"/>
    <col min="7" max="7" width="12" style="462"/>
    <col min="8" max="8" width="31.5" style="145" customWidth="1"/>
    <col min="9" max="9" width="21" style="462" bestFit="1" customWidth="1"/>
    <col min="10" max="10" width="16.83203125" style="462" customWidth="1"/>
    <col min="11" max="17" width="12" style="145"/>
  </cols>
  <sheetData>
    <row r="1" spans="1:47" ht="15.75">
      <c r="A1" s="459" t="s">
        <v>2</v>
      </c>
      <c r="B1" s="459" t="s">
        <v>2</v>
      </c>
      <c r="C1" s="459" t="s">
        <v>2</v>
      </c>
      <c r="D1" s="459" t="s">
        <v>2</v>
      </c>
      <c r="E1" s="459" t="s">
        <v>2</v>
      </c>
      <c r="F1" s="459" t="s">
        <v>2</v>
      </c>
      <c r="G1" s="460"/>
      <c r="H1" s="459" t="s">
        <v>2</v>
      </c>
      <c r="I1" s="459" t="s">
        <v>2</v>
      </c>
      <c r="J1" s="459" t="s">
        <v>2</v>
      </c>
      <c r="K1" s="459" t="s">
        <v>2</v>
      </c>
      <c r="L1" s="459" t="s">
        <v>2</v>
      </c>
      <c r="M1" s="459" t="s">
        <v>2</v>
      </c>
      <c r="N1" s="459" t="s">
        <v>2</v>
      </c>
      <c r="O1" s="459" t="s">
        <v>2</v>
      </c>
      <c r="P1" s="459" t="s">
        <v>2</v>
      </c>
      <c r="Q1" s="459" t="s">
        <v>2</v>
      </c>
      <c r="R1" s="2" t="s">
        <v>2</v>
      </c>
      <c r="S1" s="2" t="s">
        <v>2</v>
      </c>
      <c r="T1" s="2" t="s">
        <v>2</v>
      </c>
      <c r="U1" s="2" t="s">
        <v>2</v>
      </c>
      <c r="V1" s="2" t="s">
        <v>2</v>
      </c>
      <c r="W1" s="2" t="s">
        <v>2</v>
      </c>
      <c r="X1" s="2" t="s">
        <v>2</v>
      </c>
      <c r="Y1" s="2"/>
      <c r="Z1" s="2"/>
      <c r="AA1" s="2"/>
      <c r="AB1" s="2"/>
      <c r="AC1" s="2"/>
      <c r="AD1" s="2"/>
      <c r="AE1" s="2"/>
      <c r="AF1" s="2"/>
      <c r="AG1" s="2"/>
      <c r="AH1" s="2"/>
      <c r="AI1" s="2"/>
      <c r="AJ1" s="2"/>
      <c r="AK1" s="2"/>
      <c r="AL1" s="2"/>
      <c r="AM1" s="2"/>
      <c r="AN1" s="2"/>
      <c r="AO1" s="2"/>
      <c r="AP1" s="2"/>
      <c r="AQ1" s="2"/>
      <c r="AR1" s="2"/>
      <c r="AS1" s="2"/>
      <c r="AT1" s="2"/>
      <c r="AU1" s="2"/>
    </row>
    <row r="2" spans="1:47" ht="15.75">
      <c r="A2" s="459" t="s">
        <v>2</v>
      </c>
      <c r="B2" s="459" t="s">
        <v>2</v>
      </c>
      <c r="C2" s="459" t="s">
        <v>2</v>
      </c>
      <c r="D2" s="459" t="s">
        <v>2</v>
      </c>
      <c r="E2" s="459" t="s">
        <v>2</v>
      </c>
      <c r="F2" s="459" t="s">
        <v>2</v>
      </c>
      <c r="G2" s="460"/>
      <c r="H2" s="459" t="s">
        <v>2</v>
      </c>
      <c r="I2" s="459" t="s">
        <v>2</v>
      </c>
      <c r="J2" s="459" t="s">
        <v>2</v>
      </c>
      <c r="K2" s="459" t="s">
        <v>2</v>
      </c>
      <c r="L2" s="459" t="s">
        <v>2</v>
      </c>
      <c r="M2" s="459" t="s">
        <v>2</v>
      </c>
      <c r="N2" s="459" t="s">
        <v>2</v>
      </c>
      <c r="O2" s="459" t="s">
        <v>2</v>
      </c>
      <c r="P2" s="459" t="s">
        <v>2</v>
      </c>
      <c r="Q2" s="459" t="s">
        <v>2</v>
      </c>
      <c r="R2" s="2" t="s">
        <v>2</v>
      </c>
      <c r="S2" s="2" t="s">
        <v>2</v>
      </c>
      <c r="T2" s="2" t="s">
        <v>2</v>
      </c>
      <c r="U2" s="2" t="s">
        <v>2</v>
      </c>
      <c r="V2" s="2" t="s">
        <v>2</v>
      </c>
      <c r="W2" s="2" t="s">
        <v>2</v>
      </c>
      <c r="X2" s="2" t="s">
        <v>2</v>
      </c>
      <c r="Y2" s="2"/>
      <c r="Z2" s="2"/>
      <c r="AA2" s="2"/>
      <c r="AB2" s="2"/>
      <c r="AC2" s="2"/>
      <c r="AD2" s="2"/>
      <c r="AE2" s="2"/>
      <c r="AF2" s="2"/>
      <c r="AG2" s="2"/>
      <c r="AH2" s="2"/>
      <c r="AI2" s="2"/>
      <c r="AJ2" s="2"/>
      <c r="AK2" s="2"/>
      <c r="AL2" s="2"/>
      <c r="AM2" s="2"/>
      <c r="AN2" s="2"/>
      <c r="AO2" s="2"/>
      <c r="AP2" s="2"/>
      <c r="AQ2" s="2"/>
      <c r="AR2" s="2"/>
      <c r="AS2" s="2"/>
      <c r="AT2" s="2"/>
      <c r="AU2" s="2"/>
    </row>
    <row r="3" spans="1:47" ht="15.75">
      <c r="A3" s="459"/>
      <c r="B3" s="459" t="s">
        <v>2</v>
      </c>
      <c r="C3" s="459" t="s">
        <v>2</v>
      </c>
      <c r="D3" s="459" t="s">
        <v>2</v>
      </c>
      <c r="E3" s="459" t="s">
        <v>2</v>
      </c>
      <c r="F3" s="459" t="s">
        <v>2</v>
      </c>
      <c r="G3" s="460"/>
      <c r="H3" s="459" t="s">
        <v>2</v>
      </c>
      <c r="I3" s="459" t="s">
        <v>2</v>
      </c>
      <c r="J3" s="459" t="s">
        <v>2</v>
      </c>
      <c r="K3" s="459" t="s">
        <v>2</v>
      </c>
      <c r="L3" s="459" t="s">
        <v>2</v>
      </c>
      <c r="M3" s="459" t="s">
        <v>2</v>
      </c>
      <c r="N3" s="459" t="s">
        <v>2</v>
      </c>
      <c r="O3" s="459" t="s">
        <v>2</v>
      </c>
      <c r="P3" s="459" t="s">
        <v>2</v>
      </c>
      <c r="Q3" s="459" t="s">
        <v>2</v>
      </c>
      <c r="R3" s="2" t="s">
        <v>2</v>
      </c>
      <c r="S3" s="2" t="s">
        <v>2</v>
      </c>
      <c r="T3" s="2" t="s">
        <v>2</v>
      </c>
      <c r="U3" s="2" t="s">
        <v>2</v>
      </c>
      <c r="V3" s="2" t="s">
        <v>2</v>
      </c>
      <c r="W3" s="2" t="s">
        <v>2</v>
      </c>
      <c r="X3" s="2" t="s">
        <v>2</v>
      </c>
      <c r="Y3" s="2"/>
      <c r="Z3" s="2"/>
      <c r="AA3" s="2"/>
      <c r="AB3" s="2"/>
      <c r="AC3" s="2"/>
      <c r="AD3" s="2"/>
      <c r="AE3" s="2"/>
      <c r="AF3" s="2"/>
      <c r="AG3" s="2"/>
      <c r="AH3" s="2"/>
      <c r="AI3" s="2"/>
      <c r="AJ3" s="2"/>
      <c r="AK3" s="2"/>
      <c r="AL3" s="2"/>
      <c r="AM3" s="2"/>
      <c r="AN3" s="2"/>
      <c r="AO3" s="2"/>
      <c r="AP3" s="2"/>
      <c r="AQ3" s="2"/>
      <c r="AR3" s="2"/>
      <c r="AS3" s="2"/>
      <c r="AT3" s="2"/>
      <c r="AU3" s="2"/>
    </row>
    <row r="4" spans="1:47" ht="15.75">
      <c r="A4" s="459" t="s">
        <v>2</v>
      </c>
      <c r="B4" s="459" t="s">
        <v>2</v>
      </c>
      <c r="C4" s="459" t="s">
        <v>2</v>
      </c>
      <c r="D4" s="459" t="s">
        <v>2</v>
      </c>
      <c r="E4" s="459" t="s">
        <v>2</v>
      </c>
      <c r="F4" s="459" t="s">
        <v>2</v>
      </c>
      <c r="G4" s="460"/>
      <c r="H4" s="459" t="s">
        <v>2</v>
      </c>
      <c r="I4" s="459" t="s">
        <v>2</v>
      </c>
      <c r="J4" s="459" t="s">
        <v>2</v>
      </c>
      <c r="K4" s="459" t="s">
        <v>2</v>
      </c>
      <c r="L4" s="459" t="s">
        <v>2</v>
      </c>
      <c r="M4" s="459" t="s">
        <v>2</v>
      </c>
      <c r="N4" s="459" t="s">
        <v>2</v>
      </c>
      <c r="O4" s="459" t="s">
        <v>2</v>
      </c>
      <c r="P4" s="459" t="s">
        <v>2</v>
      </c>
      <c r="Q4" s="459" t="s">
        <v>2</v>
      </c>
      <c r="R4" s="2" t="s">
        <v>2</v>
      </c>
      <c r="S4" s="2" t="s">
        <v>2</v>
      </c>
      <c r="T4" s="2" t="s">
        <v>2</v>
      </c>
      <c r="U4" s="2" t="s">
        <v>2</v>
      </c>
      <c r="V4" s="2" t="s">
        <v>2</v>
      </c>
      <c r="W4" s="2" t="s">
        <v>2</v>
      </c>
      <c r="X4" s="2" t="s">
        <v>2</v>
      </c>
      <c r="Y4" s="2"/>
      <c r="Z4" s="2"/>
      <c r="AA4" s="2"/>
      <c r="AB4" s="2"/>
      <c r="AC4" s="2"/>
      <c r="AD4" s="2"/>
      <c r="AE4" s="2"/>
      <c r="AF4" s="2"/>
      <c r="AG4" s="2"/>
      <c r="AH4" s="2"/>
      <c r="AI4" s="2"/>
      <c r="AJ4" s="2"/>
      <c r="AK4" s="2"/>
      <c r="AL4" s="2"/>
      <c r="AM4" s="2"/>
      <c r="AN4" s="2"/>
      <c r="AO4" s="2"/>
      <c r="AP4" s="2"/>
      <c r="AQ4" s="2"/>
      <c r="AR4" s="2"/>
      <c r="AS4" s="2"/>
      <c r="AT4" s="2"/>
      <c r="AU4" s="2"/>
    </row>
    <row r="5" spans="1:47" ht="15.75">
      <c r="A5" s="459" t="s">
        <v>2</v>
      </c>
      <c r="B5" s="459" t="s">
        <v>2</v>
      </c>
      <c r="C5" s="459" t="s">
        <v>2</v>
      </c>
      <c r="D5" s="459" t="s">
        <v>2</v>
      </c>
      <c r="E5" s="459" t="s">
        <v>2</v>
      </c>
      <c r="F5" s="459" t="s">
        <v>2</v>
      </c>
      <c r="G5" s="460"/>
      <c r="H5" s="459" t="s">
        <v>2</v>
      </c>
      <c r="I5" s="459" t="s">
        <v>2</v>
      </c>
      <c r="J5" s="459" t="s">
        <v>2</v>
      </c>
      <c r="K5" s="459" t="s">
        <v>2</v>
      </c>
      <c r="L5" s="459" t="s">
        <v>2</v>
      </c>
      <c r="M5" s="459" t="s">
        <v>2</v>
      </c>
      <c r="N5" s="459" t="s">
        <v>2</v>
      </c>
      <c r="O5" s="459" t="s">
        <v>2</v>
      </c>
      <c r="P5" s="459" t="s">
        <v>2</v>
      </c>
      <c r="Q5" s="459" t="s">
        <v>2</v>
      </c>
      <c r="R5" s="2" t="s">
        <v>2</v>
      </c>
      <c r="S5" s="2" t="s">
        <v>2</v>
      </c>
      <c r="T5" s="2" t="s">
        <v>2</v>
      </c>
      <c r="U5" s="2" t="s">
        <v>2</v>
      </c>
      <c r="V5" s="2" t="s">
        <v>2</v>
      </c>
      <c r="W5" s="2" t="s">
        <v>2</v>
      </c>
      <c r="X5" s="2" t="s">
        <v>2</v>
      </c>
      <c r="Y5" s="2"/>
      <c r="Z5" s="2"/>
      <c r="AA5" s="2"/>
      <c r="AB5" s="2"/>
      <c r="AC5" s="2"/>
      <c r="AD5" s="2"/>
      <c r="AE5" s="2"/>
      <c r="AF5" s="2"/>
      <c r="AG5" s="2"/>
      <c r="AH5" s="2"/>
      <c r="AI5" s="2"/>
      <c r="AJ5" s="2"/>
      <c r="AK5" s="2"/>
      <c r="AL5" s="2"/>
      <c r="AM5" s="2"/>
      <c r="AN5" s="2"/>
      <c r="AO5" s="2"/>
      <c r="AP5" s="2"/>
      <c r="AQ5" s="2"/>
      <c r="AR5" s="2"/>
      <c r="AS5" s="2"/>
      <c r="AT5" s="2"/>
      <c r="AU5" s="2"/>
    </row>
    <row r="6" spans="1:47" ht="15.75">
      <c r="A6" s="3" t="s">
        <v>3</v>
      </c>
      <c r="B6" s="144" t="s">
        <v>4</v>
      </c>
      <c r="C6" s="144" t="s">
        <v>5</v>
      </c>
      <c r="D6" s="144" t="s">
        <v>6</v>
      </c>
      <c r="E6" s="144" t="s">
        <v>7</v>
      </c>
      <c r="F6" s="461" t="s">
        <v>8</v>
      </c>
      <c r="G6" s="461" t="s">
        <v>9</v>
      </c>
      <c r="H6" s="144" t="s">
        <v>10</v>
      </c>
      <c r="I6" s="13" t="s">
        <v>11</v>
      </c>
      <c r="J6" s="461" t="s">
        <v>12</v>
      </c>
      <c r="K6" s="144" t="s">
        <v>13</v>
      </c>
      <c r="L6" s="144" t="s">
        <v>14</v>
      </c>
      <c r="M6" s="144" t="s">
        <v>13</v>
      </c>
      <c r="N6" s="144" t="s">
        <v>14</v>
      </c>
      <c r="O6" s="144" t="s">
        <v>13</v>
      </c>
      <c r="P6" s="144" t="s">
        <v>14</v>
      </c>
      <c r="Q6" s="144" t="s">
        <v>13</v>
      </c>
      <c r="R6" s="4" t="s">
        <v>14</v>
      </c>
      <c r="S6" s="4" t="s">
        <v>13</v>
      </c>
      <c r="T6" s="4" t="s">
        <v>14</v>
      </c>
      <c r="U6" s="4" t="s">
        <v>13</v>
      </c>
      <c r="V6" s="4" t="s">
        <v>14</v>
      </c>
      <c r="W6" s="4" t="s">
        <v>13</v>
      </c>
      <c r="X6" s="4" t="s">
        <v>14</v>
      </c>
    </row>
    <row r="7" spans="1:47">
      <c r="A7" s="145" t="s">
        <v>2</v>
      </c>
      <c r="C7" s="145" t="s">
        <v>2351</v>
      </c>
      <c r="F7" s="462" t="s">
        <v>3468</v>
      </c>
      <c r="G7" s="462" t="s">
        <v>3468</v>
      </c>
      <c r="H7" s="145" t="s">
        <v>86</v>
      </c>
      <c r="I7" s="462" t="s">
        <v>1688</v>
      </c>
      <c r="J7" s="462" t="s">
        <v>1690</v>
      </c>
    </row>
    <row r="8" spans="1:47">
      <c r="A8" s="145" t="s">
        <v>2</v>
      </c>
      <c r="C8" s="145" t="s">
        <v>2352</v>
      </c>
      <c r="F8" s="462" t="s">
        <v>3468</v>
      </c>
      <c r="G8" s="462" t="s">
        <v>3468</v>
      </c>
      <c r="H8" s="145" t="s">
        <v>86</v>
      </c>
      <c r="I8" s="462" t="s">
        <v>1688</v>
      </c>
      <c r="J8" s="462" t="s">
        <v>1690</v>
      </c>
    </row>
    <row r="9" spans="1:47">
      <c r="A9" s="145" t="s">
        <v>2</v>
      </c>
      <c r="C9" s="145" t="s">
        <v>1881</v>
      </c>
      <c r="F9" s="462" t="s">
        <v>3468</v>
      </c>
      <c r="G9" s="462" t="s">
        <v>3468</v>
      </c>
      <c r="H9" s="145" t="s">
        <v>86</v>
      </c>
      <c r="I9" s="462" t="s">
        <v>1688</v>
      </c>
      <c r="J9" s="462" t="s">
        <v>1690</v>
      </c>
    </row>
    <row r="10" spans="1:47">
      <c r="A10" s="145" t="s">
        <v>2</v>
      </c>
      <c r="C10" s="145" t="s">
        <v>2353</v>
      </c>
      <c r="F10" s="462" t="s">
        <v>3468</v>
      </c>
      <c r="G10" s="462" t="s">
        <v>3468</v>
      </c>
      <c r="H10" s="145" t="s">
        <v>86</v>
      </c>
      <c r="I10" s="462" t="s">
        <v>1688</v>
      </c>
      <c r="J10" s="462" t="s">
        <v>1690</v>
      </c>
    </row>
    <row r="11" spans="1:47">
      <c r="A11" s="145" t="s">
        <v>2</v>
      </c>
      <c r="C11" s="145" t="s">
        <v>2354</v>
      </c>
      <c r="F11" s="462" t="s">
        <v>3468</v>
      </c>
      <c r="G11" s="462" t="s">
        <v>3468</v>
      </c>
      <c r="H11" s="145" t="s">
        <v>86</v>
      </c>
      <c r="I11" s="462" t="s">
        <v>1688</v>
      </c>
      <c r="J11" s="462" t="s">
        <v>1690</v>
      </c>
    </row>
    <row r="12" spans="1:47">
      <c r="A12" s="145" t="s">
        <v>2</v>
      </c>
      <c r="C12" s="145" t="s">
        <v>2223</v>
      </c>
      <c r="F12" s="462" t="s">
        <v>1690</v>
      </c>
      <c r="G12" s="462" t="s">
        <v>3468</v>
      </c>
      <c r="H12" s="145" t="s">
        <v>86</v>
      </c>
      <c r="I12" s="462" t="s">
        <v>1688</v>
      </c>
      <c r="J12" s="462" t="s">
        <v>1690</v>
      </c>
    </row>
    <row r="13" spans="1:47">
      <c r="A13" s="145" t="s">
        <v>2</v>
      </c>
      <c r="C13" s="145" t="s">
        <v>2355</v>
      </c>
      <c r="F13" s="462" t="s">
        <v>3468</v>
      </c>
      <c r="G13" s="462" t="s">
        <v>3468</v>
      </c>
      <c r="H13" s="145" t="s">
        <v>86</v>
      </c>
      <c r="I13" s="462" t="s">
        <v>1688</v>
      </c>
      <c r="J13" s="462" t="s">
        <v>1690</v>
      </c>
    </row>
    <row r="14" spans="1:47">
      <c r="A14" s="145" t="s">
        <v>2</v>
      </c>
      <c r="C14" s="145" t="s">
        <v>2356</v>
      </c>
      <c r="F14" s="462" t="s">
        <v>3468</v>
      </c>
      <c r="G14" s="462" t="s">
        <v>3468</v>
      </c>
      <c r="H14" s="145" t="s">
        <v>86</v>
      </c>
      <c r="I14" s="462" t="s">
        <v>1688</v>
      </c>
      <c r="J14" s="462" t="s">
        <v>1690</v>
      </c>
    </row>
    <row r="15" spans="1:47">
      <c r="C15" s="145" t="s">
        <v>2357</v>
      </c>
      <c r="F15" s="462" t="s">
        <v>3468</v>
      </c>
      <c r="G15" s="462" t="s">
        <v>3468</v>
      </c>
      <c r="H15" s="145" t="s">
        <v>86</v>
      </c>
      <c r="I15" s="462" t="s">
        <v>1688</v>
      </c>
      <c r="J15" s="462" t="s">
        <v>1690</v>
      </c>
    </row>
    <row r="16" spans="1:47">
      <c r="C16" s="145" t="s">
        <v>2359</v>
      </c>
      <c r="D16" s="145">
        <v>0</v>
      </c>
      <c r="E16" s="145" t="s">
        <v>26</v>
      </c>
      <c r="F16" s="462" t="s">
        <v>95</v>
      </c>
      <c r="G16" s="462" t="s">
        <v>3468</v>
      </c>
      <c r="H16" s="145" t="s">
        <v>86</v>
      </c>
      <c r="I16" s="462" t="s">
        <v>2</v>
      </c>
      <c r="J16" s="462" t="s">
        <v>1690</v>
      </c>
      <c r="K16" s="145" t="s">
        <v>1792</v>
      </c>
      <c r="L16" s="145" t="s">
        <v>1793</v>
      </c>
    </row>
    <row r="17" spans="3:12">
      <c r="C17" s="145" t="s">
        <v>2556</v>
      </c>
      <c r="D17" s="145">
        <v>0</v>
      </c>
      <c r="E17" s="145" t="s">
        <v>26</v>
      </c>
      <c r="F17" s="462" t="s">
        <v>95</v>
      </c>
      <c r="G17" s="462" t="s">
        <v>3468</v>
      </c>
      <c r="H17" s="145" t="s">
        <v>86</v>
      </c>
      <c r="I17" s="462" t="s">
        <v>2</v>
      </c>
      <c r="J17" s="462" t="s">
        <v>1690</v>
      </c>
      <c r="K17" s="145" t="s">
        <v>1792</v>
      </c>
      <c r="L17" s="145" t="s">
        <v>1793</v>
      </c>
    </row>
    <row r="18" spans="3:12">
      <c r="C18" s="145" t="s">
        <v>2360</v>
      </c>
      <c r="D18" s="145">
        <v>0</v>
      </c>
      <c r="E18" s="145" t="s">
        <v>26</v>
      </c>
      <c r="F18" s="462" t="s">
        <v>95</v>
      </c>
      <c r="G18" s="462" t="s">
        <v>3468</v>
      </c>
      <c r="H18" s="145" t="s">
        <v>86</v>
      </c>
      <c r="I18" s="462" t="s">
        <v>2</v>
      </c>
      <c r="J18" s="462" t="s">
        <v>1690</v>
      </c>
      <c r="K18" s="145" t="s">
        <v>1792</v>
      </c>
      <c r="L18" s="145" t="s">
        <v>1793</v>
      </c>
    </row>
    <row r="19" spans="3:12">
      <c r="C19" s="145" t="s">
        <v>2361</v>
      </c>
      <c r="D19" s="145">
        <v>0</v>
      </c>
      <c r="E19" s="145" t="s">
        <v>26</v>
      </c>
      <c r="F19" s="462" t="s">
        <v>95</v>
      </c>
      <c r="G19" s="462" t="s">
        <v>3468</v>
      </c>
      <c r="H19" s="145" t="s">
        <v>86</v>
      </c>
      <c r="I19" s="462" t="s">
        <v>2</v>
      </c>
      <c r="J19" s="462" t="s">
        <v>1690</v>
      </c>
      <c r="K19" s="145" t="s">
        <v>1792</v>
      </c>
      <c r="L19" s="145" t="s">
        <v>1793</v>
      </c>
    </row>
    <row r="20" spans="3:12">
      <c r="C20" s="145" t="s">
        <v>2362</v>
      </c>
      <c r="D20" s="145">
        <v>0</v>
      </c>
      <c r="E20" s="145" t="s">
        <v>26</v>
      </c>
      <c r="F20" s="462" t="s">
        <v>95</v>
      </c>
      <c r="G20" s="462" t="s">
        <v>3468</v>
      </c>
      <c r="H20" s="145" t="s">
        <v>86</v>
      </c>
      <c r="I20" s="462" t="s">
        <v>2</v>
      </c>
      <c r="J20" s="462" t="s">
        <v>1690</v>
      </c>
      <c r="K20" s="145" t="s">
        <v>1792</v>
      </c>
      <c r="L20" s="145" t="s">
        <v>1793</v>
      </c>
    </row>
    <row r="21" spans="3:12">
      <c r="C21" s="145" t="s">
        <v>2363</v>
      </c>
      <c r="D21" s="145">
        <v>0</v>
      </c>
      <c r="E21" s="145" t="s">
        <v>26</v>
      </c>
      <c r="F21" s="462" t="s">
        <v>95</v>
      </c>
      <c r="G21" s="462" t="s">
        <v>3468</v>
      </c>
      <c r="H21" s="145" t="s">
        <v>86</v>
      </c>
      <c r="I21" s="462" t="s">
        <v>2</v>
      </c>
      <c r="J21" s="462" t="s">
        <v>1690</v>
      </c>
      <c r="K21" s="145" t="s">
        <v>1792</v>
      </c>
      <c r="L21" s="145" t="s">
        <v>1793</v>
      </c>
    </row>
    <row r="22" spans="3:12">
      <c r="C22" s="145" t="s">
        <v>2364</v>
      </c>
      <c r="D22" s="145">
        <v>0</v>
      </c>
      <c r="E22" s="145" t="s">
        <v>26</v>
      </c>
      <c r="F22" s="462" t="s">
        <v>95</v>
      </c>
      <c r="G22" s="462" t="s">
        <v>3468</v>
      </c>
      <c r="H22" s="145" t="s">
        <v>86</v>
      </c>
      <c r="I22" s="462" t="s">
        <v>2</v>
      </c>
      <c r="J22" s="462" t="s">
        <v>1690</v>
      </c>
      <c r="K22" s="145" t="s">
        <v>1792</v>
      </c>
      <c r="L22" s="145" t="s">
        <v>1793</v>
      </c>
    </row>
    <row r="23" spans="3:12">
      <c r="C23" s="145" t="s">
        <v>2365</v>
      </c>
      <c r="D23" s="145">
        <v>0</v>
      </c>
      <c r="E23" s="145" t="s">
        <v>26</v>
      </c>
      <c r="F23" s="462" t="s">
        <v>95</v>
      </c>
      <c r="G23" s="462" t="s">
        <v>3468</v>
      </c>
      <c r="H23" s="145" t="s">
        <v>86</v>
      </c>
      <c r="I23" s="462" t="s">
        <v>2</v>
      </c>
      <c r="J23" s="462" t="s">
        <v>1690</v>
      </c>
      <c r="K23" s="145" t="s">
        <v>1792</v>
      </c>
      <c r="L23" s="145" t="s">
        <v>1793</v>
      </c>
    </row>
    <row r="24" spans="3:12">
      <c r="C24" s="145" t="s">
        <v>2366</v>
      </c>
      <c r="D24" s="145">
        <v>0</v>
      </c>
      <c r="E24" s="145" t="s">
        <v>26</v>
      </c>
      <c r="F24" s="462" t="s">
        <v>95</v>
      </c>
      <c r="G24" s="462" t="s">
        <v>3468</v>
      </c>
      <c r="H24" s="145" t="s">
        <v>86</v>
      </c>
      <c r="I24" s="462" t="s">
        <v>2</v>
      </c>
      <c r="J24" s="462" t="s">
        <v>1690</v>
      </c>
      <c r="K24" s="145" t="s">
        <v>1792</v>
      </c>
      <c r="L24" s="145" t="s">
        <v>1793</v>
      </c>
    </row>
    <row r="25" spans="3:12">
      <c r="C25" s="145" t="s">
        <v>2367</v>
      </c>
      <c r="D25" s="145">
        <v>0</v>
      </c>
      <c r="E25" s="145" t="s">
        <v>26</v>
      </c>
      <c r="F25" s="462" t="s">
        <v>95</v>
      </c>
      <c r="G25" s="462" t="s">
        <v>3468</v>
      </c>
      <c r="H25" s="145" t="s">
        <v>86</v>
      </c>
      <c r="I25" s="462" t="s">
        <v>2</v>
      </c>
      <c r="J25" s="462" t="s">
        <v>1690</v>
      </c>
      <c r="K25" s="145" t="s">
        <v>1792</v>
      </c>
      <c r="L25" s="145" t="s">
        <v>1793</v>
      </c>
    </row>
    <row r="26" spans="3:12">
      <c r="C26" s="145" t="s">
        <v>3255</v>
      </c>
      <c r="D26" s="145">
        <v>0</v>
      </c>
      <c r="E26" s="145" t="s">
        <v>26</v>
      </c>
      <c r="F26" s="462" t="s">
        <v>95</v>
      </c>
      <c r="G26" s="462" t="s">
        <v>3468</v>
      </c>
      <c r="H26" s="145" t="s">
        <v>86</v>
      </c>
      <c r="I26" s="462" t="s">
        <v>2</v>
      </c>
      <c r="J26" s="462" t="s">
        <v>1690</v>
      </c>
      <c r="K26" s="145" t="s">
        <v>1792</v>
      </c>
      <c r="L26" s="145" t="s">
        <v>1793</v>
      </c>
    </row>
    <row r="27" spans="3:12">
      <c r="C27" s="145" t="s">
        <v>3256</v>
      </c>
      <c r="D27" s="145">
        <v>0</v>
      </c>
      <c r="E27" s="145" t="s">
        <v>26</v>
      </c>
      <c r="F27" s="462" t="s">
        <v>95</v>
      </c>
      <c r="G27" s="462" t="s">
        <v>3468</v>
      </c>
      <c r="H27" s="145" t="s">
        <v>86</v>
      </c>
      <c r="I27" s="462" t="s">
        <v>2</v>
      </c>
      <c r="J27" s="462" t="s">
        <v>1690</v>
      </c>
      <c r="K27" s="145" t="s">
        <v>1792</v>
      </c>
      <c r="L27" s="145" t="s">
        <v>1793</v>
      </c>
    </row>
    <row r="28" spans="3:12">
      <c r="C28" s="145" t="s">
        <v>3257</v>
      </c>
      <c r="D28" s="145">
        <v>0</v>
      </c>
      <c r="E28" s="145" t="s">
        <v>26</v>
      </c>
      <c r="F28" s="462" t="s">
        <v>95</v>
      </c>
      <c r="G28" s="462" t="s">
        <v>3468</v>
      </c>
      <c r="H28" s="145" t="s">
        <v>86</v>
      </c>
      <c r="I28" s="462" t="s">
        <v>2</v>
      </c>
      <c r="J28" s="462" t="s">
        <v>1690</v>
      </c>
      <c r="K28" s="145" t="s">
        <v>1792</v>
      </c>
      <c r="L28" s="145" t="s">
        <v>1793</v>
      </c>
    </row>
    <row r="29" spans="3:12">
      <c r="C29" s="145" t="s">
        <v>2368</v>
      </c>
      <c r="D29" s="145">
        <v>0</v>
      </c>
      <c r="E29" s="145" t="s">
        <v>26</v>
      </c>
      <c r="F29" s="462" t="s">
        <v>95</v>
      </c>
      <c r="G29" s="462" t="s">
        <v>3468</v>
      </c>
      <c r="H29" s="145" t="s">
        <v>86</v>
      </c>
      <c r="I29" s="462" t="s">
        <v>2</v>
      </c>
      <c r="J29" s="462" t="s">
        <v>1690</v>
      </c>
      <c r="K29" s="145" t="s">
        <v>1792</v>
      </c>
      <c r="L29" s="145" t="s">
        <v>1793</v>
      </c>
    </row>
    <row r="30" spans="3:12">
      <c r="C30" s="145" t="s">
        <v>2369</v>
      </c>
      <c r="D30" s="145">
        <v>0</v>
      </c>
      <c r="E30" s="145" t="s">
        <v>26</v>
      </c>
      <c r="F30" s="462" t="s">
        <v>95</v>
      </c>
      <c r="G30" s="462" t="s">
        <v>3468</v>
      </c>
      <c r="H30" s="145" t="s">
        <v>86</v>
      </c>
      <c r="I30" s="462" t="s">
        <v>2</v>
      </c>
      <c r="J30" s="462" t="s">
        <v>1690</v>
      </c>
      <c r="K30" s="145" t="s">
        <v>1792</v>
      </c>
      <c r="L30" s="145" t="s">
        <v>1793</v>
      </c>
    </row>
    <row r="31" spans="3:12">
      <c r="C31" s="145" t="s">
        <v>2370</v>
      </c>
      <c r="D31" s="145">
        <v>0</v>
      </c>
      <c r="E31" s="145" t="s">
        <v>26</v>
      </c>
      <c r="F31" s="462" t="s">
        <v>95</v>
      </c>
      <c r="G31" s="462" t="s">
        <v>3468</v>
      </c>
      <c r="H31" s="145" t="s">
        <v>86</v>
      </c>
      <c r="I31" s="462" t="s">
        <v>2</v>
      </c>
      <c r="J31" s="462" t="s">
        <v>1690</v>
      </c>
      <c r="K31" s="145" t="s">
        <v>1792</v>
      </c>
      <c r="L31" s="145" t="s">
        <v>1793</v>
      </c>
    </row>
    <row r="32" spans="3:12">
      <c r="C32" s="145" t="s">
        <v>2371</v>
      </c>
      <c r="D32" s="145">
        <v>0</v>
      </c>
      <c r="E32" s="145" t="s">
        <v>26</v>
      </c>
      <c r="F32" s="462" t="s">
        <v>95</v>
      </c>
      <c r="G32" s="462" t="s">
        <v>3468</v>
      </c>
      <c r="H32" s="145" t="s">
        <v>86</v>
      </c>
      <c r="I32" s="462" t="s">
        <v>2</v>
      </c>
      <c r="J32" s="462" t="s">
        <v>1690</v>
      </c>
      <c r="K32" s="145" t="s">
        <v>1792</v>
      </c>
      <c r="L32" s="145" t="s">
        <v>1793</v>
      </c>
    </row>
    <row r="33" spans="3:12">
      <c r="C33" s="145" t="s">
        <v>2372</v>
      </c>
      <c r="D33" s="145">
        <v>0</v>
      </c>
      <c r="E33" s="145" t="s">
        <v>26</v>
      </c>
      <c r="F33" s="462" t="s">
        <v>95</v>
      </c>
      <c r="G33" s="462" t="s">
        <v>3468</v>
      </c>
      <c r="H33" s="145" t="s">
        <v>86</v>
      </c>
      <c r="I33" s="462" t="s">
        <v>2</v>
      </c>
      <c r="J33" s="462" t="s">
        <v>1690</v>
      </c>
      <c r="K33" s="145" t="s">
        <v>1792</v>
      </c>
      <c r="L33" s="145" t="s">
        <v>1793</v>
      </c>
    </row>
    <row r="34" spans="3:12">
      <c r="C34" s="145" t="s">
        <v>3230</v>
      </c>
      <c r="D34" s="145">
        <v>0</v>
      </c>
      <c r="E34" s="145" t="s">
        <v>26</v>
      </c>
      <c r="F34" s="462" t="s">
        <v>95</v>
      </c>
      <c r="G34" s="462" t="s">
        <v>3468</v>
      </c>
      <c r="H34" s="145" t="s">
        <v>86</v>
      </c>
      <c r="I34" s="462" t="s">
        <v>2</v>
      </c>
      <c r="J34" s="462" t="s">
        <v>1690</v>
      </c>
      <c r="K34" s="145" t="s">
        <v>1792</v>
      </c>
      <c r="L34" s="145" t="s">
        <v>1793</v>
      </c>
    </row>
    <row r="35" spans="3:12">
      <c r="C35" s="145" t="s">
        <v>2373</v>
      </c>
      <c r="D35" s="145">
        <v>0</v>
      </c>
      <c r="E35" s="145" t="s">
        <v>26</v>
      </c>
      <c r="F35" s="462" t="s">
        <v>95</v>
      </c>
      <c r="G35" s="462" t="s">
        <v>3468</v>
      </c>
      <c r="H35" s="145" t="s">
        <v>86</v>
      </c>
      <c r="I35" s="462" t="s">
        <v>2</v>
      </c>
      <c r="J35" s="462" t="s">
        <v>1690</v>
      </c>
      <c r="K35" s="145" t="s">
        <v>1792</v>
      </c>
      <c r="L35" s="145" t="s">
        <v>1793</v>
      </c>
    </row>
    <row r="36" spans="3:12">
      <c r="C36" s="145" t="s">
        <v>2375</v>
      </c>
      <c r="D36" s="145">
        <v>0</v>
      </c>
      <c r="E36" s="145" t="s">
        <v>26</v>
      </c>
      <c r="F36" s="462" t="s">
        <v>95</v>
      </c>
      <c r="G36" s="462" t="s">
        <v>3468</v>
      </c>
      <c r="H36" s="145" t="s">
        <v>86</v>
      </c>
      <c r="I36" s="462" t="s">
        <v>2</v>
      </c>
      <c r="J36" s="462" t="s">
        <v>1690</v>
      </c>
      <c r="K36" s="145" t="s">
        <v>1792</v>
      </c>
      <c r="L36" s="145" t="s">
        <v>1793</v>
      </c>
    </row>
    <row r="37" spans="3:12">
      <c r="C37" s="145" t="s">
        <v>2376</v>
      </c>
      <c r="D37" s="145">
        <v>0</v>
      </c>
      <c r="E37" s="145" t="s">
        <v>26</v>
      </c>
      <c r="F37" s="462" t="s">
        <v>95</v>
      </c>
      <c r="G37" s="462" t="s">
        <v>3468</v>
      </c>
      <c r="H37" s="145" t="s">
        <v>86</v>
      </c>
      <c r="I37" s="462" t="s">
        <v>2</v>
      </c>
      <c r="J37" s="462" t="s">
        <v>1690</v>
      </c>
      <c r="K37" s="145" t="s">
        <v>1792</v>
      </c>
      <c r="L37" s="145" t="s">
        <v>1793</v>
      </c>
    </row>
    <row r="38" spans="3:12">
      <c r="C38" s="145" t="s">
        <v>3228</v>
      </c>
      <c r="D38" s="145">
        <v>0</v>
      </c>
      <c r="E38" s="145" t="s">
        <v>26</v>
      </c>
      <c r="F38" s="462" t="s">
        <v>95</v>
      </c>
      <c r="G38" s="462" t="s">
        <v>3468</v>
      </c>
      <c r="H38" s="145" t="s">
        <v>86</v>
      </c>
      <c r="I38" s="462" t="s">
        <v>2</v>
      </c>
      <c r="J38" s="462" t="s">
        <v>1690</v>
      </c>
      <c r="K38" s="145" t="s">
        <v>1792</v>
      </c>
      <c r="L38" s="145" t="s">
        <v>1793</v>
      </c>
    </row>
    <row r="39" spans="3:12">
      <c r="C39" s="145" t="s">
        <v>3231</v>
      </c>
      <c r="D39" s="145">
        <v>0</v>
      </c>
      <c r="E39" s="145" t="s">
        <v>26</v>
      </c>
      <c r="F39" s="462" t="s">
        <v>95</v>
      </c>
      <c r="G39" s="462" t="s">
        <v>3468</v>
      </c>
      <c r="H39" s="145" t="s">
        <v>86</v>
      </c>
      <c r="I39" s="462" t="s">
        <v>2</v>
      </c>
      <c r="J39" s="462" t="s">
        <v>1690</v>
      </c>
      <c r="K39" s="145" t="s">
        <v>1792</v>
      </c>
      <c r="L39" s="145" t="s">
        <v>1793</v>
      </c>
    </row>
    <row r="40" spans="3:12">
      <c r="C40" s="145" t="s">
        <v>3229</v>
      </c>
      <c r="D40" s="145">
        <v>0</v>
      </c>
      <c r="E40" s="145" t="s">
        <v>26</v>
      </c>
      <c r="F40" s="462" t="s">
        <v>95</v>
      </c>
      <c r="G40" s="462" t="s">
        <v>3468</v>
      </c>
      <c r="H40" s="145" t="s">
        <v>86</v>
      </c>
      <c r="I40" s="462" t="s">
        <v>2</v>
      </c>
      <c r="J40" s="462" t="s">
        <v>1690</v>
      </c>
      <c r="K40" s="145" t="s">
        <v>1792</v>
      </c>
      <c r="L40" s="145" t="s">
        <v>1793</v>
      </c>
    </row>
    <row r="41" spans="3:12">
      <c r="C41" s="145" t="s">
        <v>2377</v>
      </c>
      <c r="D41" s="145">
        <v>0</v>
      </c>
      <c r="E41" s="145" t="s">
        <v>26</v>
      </c>
      <c r="F41" s="462" t="s">
        <v>95</v>
      </c>
      <c r="G41" s="462" t="s">
        <v>3468</v>
      </c>
      <c r="H41" s="145" t="s">
        <v>86</v>
      </c>
      <c r="I41" s="462" t="s">
        <v>2</v>
      </c>
      <c r="J41" s="462" t="s">
        <v>1690</v>
      </c>
      <c r="K41" s="145" t="s">
        <v>1792</v>
      </c>
      <c r="L41" s="145" t="s">
        <v>1793</v>
      </c>
    </row>
    <row r="42" spans="3:12">
      <c r="C42" s="145" t="s">
        <v>2378</v>
      </c>
      <c r="D42" s="145">
        <v>0</v>
      </c>
      <c r="E42" s="145" t="s">
        <v>26</v>
      </c>
      <c r="F42" s="462" t="s">
        <v>95</v>
      </c>
      <c r="G42" s="462" t="s">
        <v>3468</v>
      </c>
      <c r="H42" s="145" t="s">
        <v>86</v>
      </c>
      <c r="I42" s="462" t="s">
        <v>2</v>
      </c>
      <c r="J42" s="462" t="s">
        <v>1690</v>
      </c>
      <c r="K42" s="145" t="s">
        <v>1792</v>
      </c>
      <c r="L42" s="145" t="s">
        <v>1793</v>
      </c>
    </row>
    <row r="43" spans="3:12">
      <c r="C43" s="145" t="s">
        <v>2379</v>
      </c>
      <c r="D43" s="145">
        <v>0</v>
      </c>
      <c r="E43" s="145" t="s">
        <v>26</v>
      </c>
      <c r="F43" s="462" t="s">
        <v>95</v>
      </c>
      <c r="G43" s="462" t="s">
        <v>3468</v>
      </c>
      <c r="H43" s="145" t="s">
        <v>86</v>
      </c>
      <c r="I43" s="462" t="s">
        <v>2</v>
      </c>
      <c r="J43" s="462" t="s">
        <v>1690</v>
      </c>
      <c r="K43" s="145" t="s">
        <v>1792</v>
      </c>
      <c r="L43" s="145" t="s">
        <v>1793</v>
      </c>
    </row>
    <row r="44" spans="3:12">
      <c r="C44" s="145" t="s">
        <v>2380</v>
      </c>
      <c r="D44" s="145">
        <v>0</v>
      </c>
      <c r="E44" s="145" t="s">
        <v>26</v>
      </c>
      <c r="F44" s="462" t="s">
        <v>95</v>
      </c>
      <c r="G44" s="462" t="s">
        <v>3468</v>
      </c>
      <c r="H44" s="145" t="s">
        <v>86</v>
      </c>
      <c r="I44" s="462" t="s">
        <v>2</v>
      </c>
      <c r="J44" s="462" t="s">
        <v>1690</v>
      </c>
      <c r="K44" s="145" t="s">
        <v>1792</v>
      </c>
      <c r="L44" s="145" t="s">
        <v>1793</v>
      </c>
    </row>
    <row r="45" spans="3:12">
      <c r="C45" s="145" t="s">
        <v>2381</v>
      </c>
      <c r="D45" s="145">
        <v>0</v>
      </c>
      <c r="E45" s="145" t="s">
        <v>26</v>
      </c>
      <c r="F45" s="462" t="s">
        <v>95</v>
      </c>
      <c r="G45" s="462" t="s">
        <v>3468</v>
      </c>
      <c r="H45" s="145" t="s">
        <v>86</v>
      </c>
      <c r="I45" s="462" t="s">
        <v>2</v>
      </c>
      <c r="J45" s="462" t="s">
        <v>1690</v>
      </c>
      <c r="K45" s="145" t="s">
        <v>1792</v>
      </c>
      <c r="L45" s="145" t="s">
        <v>1793</v>
      </c>
    </row>
    <row r="46" spans="3:12">
      <c r="C46" s="145" t="s">
        <v>2382</v>
      </c>
      <c r="D46" s="145">
        <v>0</v>
      </c>
      <c r="E46" s="145" t="s">
        <v>26</v>
      </c>
      <c r="F46" s="462" t="s">
        <v>95</v>
      </c>
      <c r="G46" s="462" t="s">
        <v>3468</v>
      </c>
      <c r="H46" s="145" t="s">
        <v>86</v>
      </c>
      <c r="I46" s="462" t="s">
        <v>2</v>
      </c>
      <c r="J46" s="462" t="s">
        <v>1690</v>
      </c>
      <c r="K46" s="145" t="s">
        <v>1792</v>
      </c>
      <c r="L46" s="145" t="s">
        <v>1793</v>
      </c>
    </row>
    <row r="47" spans="3:12">
      <c r="C47" s="145" t="s">
        <v>3227</v>
      </c>
      <c r="D47" s="145">
        <v>0</v>
      </c>
      <c r="E47" s="145" t="s">
        <v>26</v>
      </c>
      <c r="F47" s="462" t="s">
        <v>95</v>
      </c>
      <c r="G47" s="462" t="s">
        <v>3468</v>
      </c>
      <c r="H47" s="145" t="s">
        <v>86</v>
      </c>
      <c r="I47" s="462" t="s">
        <v>2</v>
      </c>
      <c r="J47" s="462" t="s">
        <v>1690</v>
      </c>
      <c r="K47" s="145" t="s">
        <v>1792</v>
      </c>
      <c r="L47" s="145" t="s">
        <v>1793</v>
      </c>
    </row>
    <row r="48" spans="3:12">
      <c r="C48" s="145" t="s">
        <v>2383</v>
      </c>
      <c r="D48" s="145">
        <v>0</v>
      </c>
      <c r="E48" s="145" t="s">
        <v>26</v>
      </c>
      <c r="F48" s="462" t="s">
        <v>95</v>
      </c>
      <c r="G48" s="462" t="s">
        <v>3468</v>
      </c>
      <c r="H48" s="145" t="s">
        <v>86</v>
      </c>
      <c r="I48" s="462" t="s">
        <v>2</v>
      </c>
      <c r="J48" s="462" t="s">
        <v>1690</v>
      </c>
      <c r="K48" s="145" t="s">
        <v>1792</v>
      </c>
      <c r="L48" s="145" t="s">
        <v>1793</v>
      </c>
    </row>
    <row r="49" spans="3:12">
      <c r="C49" s="145" t="s">
        <v>2384</v>
      </c>
      <c r="D49" s="145">
        <v>0</v>
      </c>
      <c r="E49" s="145" t="s">
        <v>26</v>
      </c>
      <c r="F49" s="462" t="s">
        <v>95</v>
      </c>
      <c r="G49" s="462" t="s">
        <v>3468</v>
      </c>
      <c r="H49" s="145" t="s">
        <v>86</v>
      </c>
      <c r="I49" s="462" t="s">
        <v>2</v>
      </c>
      <c r="J49" s="462" t="s">
        <v>1690</v>
      </c>
      <c r="K49" s="145" t="s">
        <v>1792</v>
      </c>
      <c r="L49" s="145" t="s">
        <v>1793</v>
      </c>
    </row>
    <row r="50" spans="3:12">
      <c r="C50" s="145" t="s">
        <v>2387</v>
      </c>
      <c r="D50" s="145">
        <v>0</v>
      </c>
      <c r="E50" s="145" t="s">
        <v>26</v>
      </c>
      <c r="F50" s="462" t="s">
        <v>95</v>
      </c>
      <c r="G50" s="462" t="s">
        <v>3468</v>
      </c>
      <c r="H50" s="145" t="s">
        <v>86</v>
      </c>
      <c r="I50" s="462" t="s">
        <v>2</v>
      </c>
      <c r="J50" s="462" t="s">
        <v>1690</v>
      </c>
      <c r="K50" s="145" t="s">
        <v>1792</v>
      </c>
      <c r="L50" s="145" t="s">
        <v>1793</v>
      </c>
    </row>
    <row r="51" spans="3:12">
      <c r="C51" s="145" t="s">
        <v>2388</v>
      </c>
      <c r="D51" s="145">
        <v>0</v>
      </c>
      <c r="E51" s="145" t="s">
        <v>26</v>
      </c>
      <c r="F51" s="462" t="s">
        <v>95</v>
      </c>
      <c r="G51" s="462" t="s">
        <v>3468</v>
      </c>
      <c r="H51" s="145" t="s">
        <v>86</v>
      </c>
      <c r="I51" s="462" t="s">
        <v>2</v>
      </c>
      <c r="J51" s="462" t="s">
        <v>1690</v>
      </c>
      <c r="K51" s="145" t="s">
        <v>1792</v>
      </c>
      <c r="L51" s="145" t="s">
        <v>1793</v>
      </c>
    </row>
    <row r="52" spans="3:12">
      <c r="C52" s="145" t="s">
        <v>2389</v>
      </c>
      <c r="D52" s="145">
        <v>0</v>
      </c>
      <c r="E52" s="145" t="s">
        <v>26</v>
      </c>
      <c r="F52" s="462" t="s">
        <v>95</v>
      </c>
      <c r="G52" s="462" t="s">
        <v>3468</v>
      </c>
      <c r="H52" s="145" t="s">
        <v>86</v>
      </c>
      <c r="I52" s="462" t="s">
        <v>2</v>
      </c>
      <c r="J52" s="462" t="s">
        <v>1690</v>
      </c>
      <c r="K52" s="145" t="s">
        <v>1792</v>
      </c>
      <c r="L52" s="145" t="s">
        <v>1793</v>
      </c>
    </row>
    <row r="53" spans="3:12">
      <c r="C53" s="145" t="s">
        <v>2390</v>
      </c>
      <c r="D53" s="145">
        <v>0</v>
      </c>
      <c r="E53" s="145" t="s">
        <v>26</v>
      </c>
      <c r="F53" s="462" t="s">
        <v>95</v>
      </c>
      <c r="G53" s="462" t="s">
        <v>3468</v>
      </c>
      <c r="H53" s="145" t="s">
        <v>86</v>
      </c>
      <c r="I53" s="462" t="s">
        <v>2</v>
      </c>
      <c r="J53" s="462" t="s">
        <v>1690</v>
      </c>
      <c r="K53" s="145" t="s">
        <v>1792</v>
      </c>
      <c r="L53" s="145" t="s">
        <v>1793</v>
      </c>
    </row>
    <row r="54" spans="3:12">
      <c r="C54" s="145" t="s">
        <v>2391</v>
      </c>
      <c r="D54" s="145">
        <v>0</v>
      </c>
      <c r="E54" s="145" t="s">
        <v>26</v>
      </c>
      <c r="F54" s="462" t="s">
        <v>95</v>
      </c>
      <c r="G54" s="462" t="s">
        <v>3468</v>
      </c>
      <c r="H54" s="145" t="s">
        <v>86</v>
      </c>
      <c r="I54" s="462" t="s">
        <v>2</v>
      </c>
      <c r="J54" s="462" t="s">
        <v>1690</v>
      </c>
      <c r="K54" s="145" t="s">
        <v>1792</v>
      </c>
      <c r="L54" s="145" t="s">
        <v>1793</v>
      </c>
    </row>
    <row r="55" spans="3:12">
      <c r="C55" s="145" t="s">
        <v>2392</v>
      </c>
      <c r="D55" s="145">
        <v>0</v>
      </c>
      <c r="E55" s="145" t="s">
        <v>26</v>
      </c>
      <c r="F55" s="462" t="s">
        <v>95</v>
      </c>
      <c r="G55" s="462" t="s">
        <v>3468</v>
      </c>
      <c r="H55" s="145" t="s">
        <v>86</v>
      </c>
      <c r="I55" s="462" t="s">
        <v>2</v>
      </c>
      <c r="J55" s="462" t="s">
        <v>1690</v>
      </c>
      <c r="K55" s="145" t="s">
        <v>1792</v>
      </c>
      <c r="L55" s="145" t="s">
        <v>1793</v>
      </c>
    </row>
    <row r="56" spans="3:12">
      <c r="C56" s="145" t="s">
        <v>2393</v>
      </c>
      <c r="D56" s="145">
        <v>0</v>
      </c>
      <c r="E56" s="145" t="s">
        <v>26</v>
      </c>
      <c r="F56" s="462" t="s">
        <v>95</v>
      </c>
      <c r="G56" s="462" t="s">
        <v>3468</v>
      </c>
      <c r="H56" s="145" t="s">
        <v>86</v>
      </c>
      <c r="I56" s="462" t="s">
        <v>2</v>
      </c>
      <c r="J56" s="462" t="s">
        <v>1690</v>
      </c>
      <c r="K56" s="145" t="s">
        <v>1792</v>
      </c>
      <c r="L56" s="145" t="s">
        <v>1793</v>
      </c>
    </row>
    <row r="57" spans="3:12">
      <c r="C57" s="145" t="s">
        <v>2396</v>
      </c>
      <c r="D57" s="145">
        <v>0</v>
      </c>
      <c r="E57" s="145" t="s">
        <v>26</v>
      </c>
      <c r="F57" s="462" t="s">
        <v>95</v>
      </c>
      <c r="G57" s="462" t="s">
        <v>3468</v>
      </c>
      <c r="H57" s="145" t="s">
        <v>86</v>
      </c>
      <c r="I57" s="462" t="s">
        <v>2</v>
      </c>
      <c r="J57" s="462" t="s">
        <v>1690</v>
      </c>
      <c r="K57" s="145" t="s">
        <v>1792</v>
      </c>
      <c r="L57" s="145" t="s">
        <v>1793</v>
      </c>
    </row>
    <row r="58" spans="3:12">
      <c r="C58" s="145" t="s">
        <v>2397</v>
      </c>
      <c r="D58" s="145">
        <v>0</v>
      </c>
      <c r="E58" s="145" t="s">
        <v>26</v>
      </c>
      <c r="F58" s="462" t="s">
        <v>95</v>
      </c>
      <c r="G58" s="462" t="s">
        <v>3468</v>
      </c>
      <c r="H58" s="145" t="s">
        <v>86</v>
      </c>
      <c r="I58" s="462" t="s">
        <v>2</v>
      </c>
      <c r="J58" s="462" t="s">
        <v>1690</v>
      </c>
      <c r="K58" s="145" t="s">
        <v>1792</v>
      </c>
      <c r="L58" s="145" t="s">
        <v>1793</v>
      </c>
    </row>
    <row r="59" spans="3:12">
      <c r="C59" s="145" t="s">
        <v>2398</v>
      </c>
      <c r="D59" s="145">
        <v>0</v>
      </c>
      <c r="E59" s="145" t="s">
        <v>26</v>
      </c>
      <c r="F59" s="462" t="s">
        <v>95</v>
      </c>
      <c r="G59" s="462" t="s">
        <v>3468</v>
      </c>
      <c r="H59" s="145" t="s">
        <v>86</v>
      </c>
      <c r="I59" s="462" t="s">
        <v>2</v>
      </c>
      <c r="J59" s="462" t="s">
        <v>1690</v>
      </c>
      <c r="K59" s="145" t="s">
        <v>1792</v>
      </c>
      <c r="L59" s="145" t="s">
        <v>1793</v>
      </c>
    </row>
    <row r="60" spans="3:12">
      <c r="C60" s="145" t="s">
        <v>2399</v>
      </c>
      <c r="D60" s="145">
        <v>0</v>
      </c>
      <c r="E60" s="145" t="s">
        <v>26</v>
      </c>
      <c r="F60" s="462" t="s">
        <v>95</v>
      </c>
      <c r="G60" s="462" t="s">
        <v>3468</v>
      </c>
      <c r="H60" s="145" t="s">
        <v>86</v>
      </c>
      <c r="I60" s="462" t="s">
        <v>2</v>
      </c>
      <c r="J60" s="462" t="s">
        <v>1690</v>
      </c>
      <c r="K60" s="145" t="s">
        <v>1792</v>
      </c>
      <c r="L60" s="145" t="s">
        <v>1793</v>
      </c>
    </row>
    <row r="61" spans="3:12">
      <c r="C61" s="145" t="s">
        <v>3176</v>
      </c>
      <c r="D61" s="145">
        <v>0</v>
      </c>
      <c r="E61" s="145" t="s">
        <v>26</v>
      </c>
      <c r="F61" s="462" t="s">
        <v>95</v>
      </c>
      <c r="G61" s="462" t="s">
        <v>3468</v>
      </c>
      <c r="H61" s="145" t="s">
        <v>86</v>
      </c>
      <c r="I61" s="462" t="s">
        <v>2</v>
      </c>
      <c r="J61" s="462" t="s">
        <v>1690</v>
      </c>
      <c r="K61" s="145" t="s">
        <v>1792</v>
      </c>
      <c r="L61" s="145" t="s">
        <v>1793</v>
      </c>
    </row>
    <row r="62" spans="3:12">
      <c r="C62" s="145" t="s">
        <v>3177</v>
      </c>
      <c r="D62" s="145">
        <v>0</v>
      </c>
      <c r="E62" s="145" t="s">
        <v>26</v>
      </c>
      <c r="F62" s="462" t="s">
        <v>95</v>
      </c>
      <c r="G62" s="462" t="s">
        <v>3468</v>
      </c>
      <c r="H62" s="145" t="s">
        <v>86</v>
      </c>
      <c r="I62" s="462" t="s">
        <v>2</v>
      </c>
      <c r="J62" s="462" t="s">
        <v>1690</v>
      </c>
      <c r="K62" s="145" t="s">
        <v>1792</v>
      </c>
      <c r="L62" s="145" t="s">
        <v>1793</v>
      </c>
    </row>
    <row r="63" spans="3:12">
      <c r="C63" s="145" t="s">
        <v>3178</v>
      </c>
      <c r="D63" s="145">
        <v>0</v>
      </c>
      <c r="E63" s="145" t="s">
        <v>26</v>
      </c>
      <c r="F63" s="462" t="s">
        <v>95</v>
      </c>
      <c r="G63" s="462" t="s">
        <v>3468</v>
      </c>
      <c r="H63" s="145" t="s">
        <v>86</v>
      </c>
      <c r="I63" s="462" t="s">
        <v>2</v>
      </c>
      <c r="J63" s="462" t="s">
        <v>1690</v>
      </c>
      <c r="K63" s="145" t="s">
        <v>1792</v>
      </c>
      <c r="L63" s="145" t="s">
        <v>1793</v>
      </c>
    </row>
    <row r="64" spans="3:12">
      <c r="C64" s="145" t="s">
        <v>2400</v>
      </c>
      <c r="D64" s="145">
        <v>0</v>
      </c>
      <c r="E64" s="145" t="s">
        <v>26</v>
      </c>
      <c r="F64" s="462" t="s">
        <v>95</v>
      </c>
      <c r="G64" s="462" t="s">
        <v>3468</v>
      </c>
      <c r="H64" s="145" t="s">
        <v>86</v>
      </c>
      <c r="I64" s="462" t="s">
        <v>2</v>
      </c>
      <c r="J64" s="462" t="s">
        <v>1690</v>
      </c>
      <c r="K64" s="145" t="s">
        <v>1792</v>
      </c>
      <c r="L64" s="145" t="s">
        <v>1793</v>
      </c>
    </row>
    <row r="65" spans="2:12">
      <c r="C65" s="145" t="s">
        <v>2401</v>
      </c>
      <c r="D65" s="145">
        <v>0</v>
      </c>
      <c r="E65" s="145" t="s">
        <v>26</v>
      </c>
      <c r="F65" s="462" t="s">
        <v>95</v>
      </c>
      <c r="G65" s="462" t="s">
        <v>3468</v>
      </c>
      <c r="H65" s="145" t="s">
        <v>86</v>
      </c>
      <c r="I65" s="462" t="s">
        <v>2</v>
      </c>
      <c r="J65" s="462" t="s">
        <v>1690</v>
      </c>
      <c r="K65" s="145" t="s">
        <v>1792</v>
      </c>
      <c r="L65" s="145" t="s">
        <v>1793</v>
      </c>
    </row>
    <row r="66" spans="2:12">
      <c r="C66" s="145" t="s">
        <v>2402</v>
      </c>
      <c r="D66" s="145">
        <v>0</v>
      </c>
      <c r="E66" s="145" t="s">
        <v>26</v>
      </c>
      <c r="F66" s="462" t="s">
        <v>95</v>
      </c>
      <c r="G66" s="462" t="s">
        <v>3468</v>
      </c>
      <c r="H66" s="145" t="s">
        <v>86</v>
      </c>
      <c r="I66" s="462" t="s">
        <v>2</v>
      </c>
      <c r="J66" s="462" t="s">
        <v>1690</v>
      </c>
      <c r="K66" s="145" t="s">
        <v>1792</v>
      </c>
      <c r="L66" s="145" t="s">
        <v>1793</v>
      </c>
    </row>
    <row r="67" spans="2:12">
      <c r="C67" s="145" t="s">
        <v>2403</v>
      </c>
      <c r="D67" s="145">
        <v>0</v>
      </c>
      <c r="E67" s="145" t="s">
        <v>26</v>
      </c>
      <c r="F67" s="462" t="s">
        <v>95</v>
      </c>
      <c r="G67" s="462" t="s">
        <v>3468</v>
      </c>
      <c r="H67" s="145" t="s">
        <v>86</v>
      </c>
      <c r="I67" s="462" t="s">
        <v>2</v>
      </c>
      <c r="J67" s="462" t="s">
        <v>1690</v>
      </c>
      <c r="K67" s="145" t="s">
        <v>1792</v>
      </c>
      <c r="L67" s="145" t="s">
        <v>1793</v>
      </c>
    </row>
    <row r="68" spans="2:12">
      <c r="C68" s="145" t="s">
        <v>2404</v>
      </c>
      <c r="D68" s="145">
        <v>0</v>
      </c>
      <c r="E68" s="145" t="s">
        <v>26</v>
      </c>
      <c r="F68" s="462" t="s">
        <v>95</v>
      </c>
      <c r="G68" s="462" t="s">
        <v>3468</v>
      </c>
      <c r="H68" s="145" t="s">
        <v>86</v>
      </c>
      <c r="I68" s="462" t="s">
        <v>2</v>
      </c>
      <c r="J68" s="462" t="s">
        <v>1690</v>
      </c>
      <c r="K68" s="145" t="s">
        <v>1792</v>
      </c>
      <c r="L68" s="145" t="s">
        <v>1793</v>
      </c>
    </row>
    <row r="69" spans="2:12">
      <c r="C69" s="145" t="s">
        <v>2405</v>
      </c>
      <c r="D69" s="145">
        <v>0</v>
      </c>
      <c r="E69" s="145" t="s">
        <v>26</v>
      </c>
      <c r="F69" s="462" t="s">
        <v>95</v>
      </c>
      <c r="G69" s="462" t="s">
        <v>3468</v>
      </c>
      <c r="H69" s="145" t="s">
        <v>86</v>
      </c>
      <c r="I69" s="462" t="s">
        <v>2</v>
      </c>
      <c r="J69" s="462" t="s">
        <v>1690</v>
      </c>
      <c r="K69" s="145" t="s">
        <v>1792</v>
      </c>
      <c r="L69" s="145" t="s">
        <v>1793</v>
      </c>
    </row>
    <row r="70" spans="2:12">
      <c r="C70" s="145" t="s">
        <v>2407</v>
      </c>
      <c r="D70" s="145">
        <v>0</v>
      </c>
      <c r="E70" s="145" t="s">
        <v>26</v>
      </c>
      <c r="F70" s="462" t="s">
        <v>95</v>
      </c>
      <c r="G70" s="462" t="s">
        <v>3468</v>
      </c>
      <c r="H70" s="145" t="s">
        <v>86</v>
      </c>
      <c r="I70" s="462" t="s">
        <v>2</v>
      </c>
      <c r="J70" s="462" t="s">
        <v>1690</v>
      </c>
      <c r="K70" s="145" t="s">
        <v>1792</v>
      </c>
      <c r="L70" s="145" t="s">
        <v>1793</v>
      </c>
    </row>
    <row r="71" spans="2:12">
      <c r="C71" s="145" t="s">
        <v>2408</v>
      </c>
      <c r="D71" s="145">
        <v>0</v>
      </c>
      <c r="E71" s="145" t="s">
        <v>26</v>
      </c>
      <c r="F71" s="462" t="s">
        <v>95</v>
      </c>
      <c r="G71" s="462" t="s">
        <v>3468</v>
      </c>
      <c r="H71" s="145" t="s">
        <v>86</v>
      </c>
      <c r="I71" s="462" t="s">
        <v>2</v>
      </c>
      <c r="J71" s="462" t="s">
        <v>1690</v>
      </c>
      <c r="K71" s="145" t="s">
        <v>1792</v>
      </c>
      <c r="L71" s="145" t="s">
        <v>1793</v>
      </c>
    </row>
    <row r="72" spans="2:12">
      <c r="C72" s="145" t="s">
        <v>2409</v>
      </c>
      <c r="D72" s="145">
        <v>0</v>
      </c>
      <c r="E72" s="145" t="s">
        <v>26</v>
      </c>
      <c r="F72" s="462" t="s">
        <v>95</v>
      </c>
      <c r="G72" s="462" t="s">
        <v>3468</v>
      </c>
      <c r="H72" s="145" t="s">
        <v>86</v>
      </c>
      <c r="I72" s="462" t="s">
        <v>2</v>
      </c>
      <c r="J72" s="462" t="s">
        <v>1690</v>
      </c>
      <c r="K72" s="145" t="s">
        <v>1792</v>
      </c>
      <c r="L72" s="145" t="s">
        <v>1793</v>
      </c>
    </row>
    <row r="73" spans="2:12">
      <c r="C73" s="145" t="s">
        <v>2410</v>
      </c>
      <c r="D73" s="145">
        <v>0</v>
      </c>
      <c r="E73" s="145" t="s">
        <v>26</v>
      </c>
      <c r="F73" s="462" t="s">
        <v>95</v>
      </c>
      <c r="G73" s="462" t="s">
        <v>3468</v>
      </c>
      <c r="H73" s="145" t="s">
        <v>86</v>
      </c>
      <c r="I73" s="462" t="s">
        <v>2</v>
      </c>
      <c r="J73" s="462" t="s">
        <v>1690</v>
      </c>
      <c r="K73" s="145" t="s">
        <v>1792</v>
      </c>
      <c r="L73" s="145" t="s">
        <v>1793</v>
      </c>
    </row>
    <row r="74" spans="2:12">
      <c r="B74" s="733"/>
      <c r="C74" s="145" t="s">
        <v>3179</v>
      </c>
      <c r="D74" s="145">
        <v>0</v>
      </c>
      <c r="E74" s="145" t="s">
        <v>26</v>
      </c>
      <c r="F74" s="462" t="s">
        <v>95</v>
      </c>
      <c r="G74" s="462" t="s">
        <v>3468</v>
      </c>
      <c r="H74" s="145" t="s">
        <v>86</v>
      </c>
      <c r="I74" s="462" t="s">
        <v>2</v>
      </c>
      <c r="J74" s="462" t="s">
        <v>1690</v>
      </c>
      <c r="K74" s="145" t="s">
        <v>1792</v>
      </c>
      <c r="L74" s="145" t="s">
        <v>1793</v>
      </c>
    </row>
    <row r="75" spans="2:12">
      <c r="C75" s="145" t="s">
        <v>3180</v>
      </c>
      <c r="D75" s="145">
        <v>0</v>
      </c>
      <c r="E75" s="145" t="s">
        <v>26</v>
      </c>
      <c r="F75" s="462" t="s">
        <v>95</v>
      </c>
      <c r="G75" s="462" t="s">
        <v>3468</v>
      </c>
      <c r="H75" s="145" t="s">
        <v>86</v>
      </c>
      <c r="I75" s="462" t="s">
        <v>2</v>
      </c>
      <c r="J75" s="462" t="s">
        <v>1690</v>
      </c>
      <c r="K75" s="145" t="s">
        <v>1792</v>
      </c>
      <c r="L75" s="145" t="s">
        <v>1793</v>
      </c>
    </row>
    <row r="76" spans="2:12">
      <c r="C76" s="145" t="s">
        <v>3181</v>
      </c>
      <c r="D76" s="145">
        <v>0</v>
      </c>
      <c r="E76" s="145" t="s">
        <v>26</v>
      </c>
      <c r="F76" s="462" t="s">
        <v>95</v>
      </c>
      <c r="G76" s="462" t="s">
        <v>3468</v>
      </c>
      <c r="H76" s="145" t="s">
        <v>86</v>
      </c>
      <c r="I76" s="462" t="s">
        <v>2</v>
      </c>
      <c r="J76" s="462" t="s">
        <v>1690</v>
      </c>
      <c r="K76" s="145" t="s">
        <v>1792</v>
      </c>
      <c r="L76" s="145" t="s">
        <v>1793</v>
      </c>
    </row>
    <row r="77" spans="2:12">
      <c r="C77" s="145" t="s">
        <v>2411</v>
      </c>
      <c r="D77" s="145">
        <v>0</v>
      </c>
      <c r="E77" s="145" t="s">
        <v>26</v>
      </c>
      <c r="F77" s="462" t="s">
        <v>95</v>
      </c>
      <c r="G77" s="462" t="s">
        <v>3468</v>
      </c>
      <c r="H77" s="145" t="s">
        <v>86</v>
      </c>
      <c r="I77" s="462" t="s">
        <v>2</v>
      </c>
      <c r="J77" s="462" t="s">
        <v>1690</v>
      </c>
      <c r="K77" s="145" t="s">
        <v>1792</v>
      </c>
      <c r="L77" s="145" t="s">
        <v>1793</v>
      </c>
    </row>
    <row r="78" spans="2:12">
      <c r="C78" s="145" t="s">
        <v>2412</v>
      </c>
      <c r="D78" s="145">
        <v>0</v>
      </c>
      <c r="E78" s="145" t="s">
        <v>26</v>
      </c>
      <c r="F78" s="462" t="s">
        <v>95</v>
      </c>
      <c r="G78" s="462" t="s">
        <v>3468</v>
      </c>
      <c r="H78" s="145" t="s">
        <v>86</v>
      </c>
      <c r="I78" s="462" t="s">
        <v>2</v>
      </c>
      <c r="J78" s="462" t="s">
        <v>1690</v>
      </c>
      <c r="K78" s="145" t="s">
        <v>1792</v>
      </c>
      <c r="L78" s="145" t="s">
        <v>1793</v>
      </c>
    </row>
    <row r="79" spans="2:12">
      <c r="C79" s="145" t="s">
        <v>2413</v>
      </c>
      <c r="D79" s="145">
        <v>0</v>
      </c>
      <c r="E79" s="145" t="s">
        <v>26</v>
      </c>
      <c r="F79" s="462" t="s">
        <v>95</v>
      </c>
      <c r="G79" s="462" t="s">
        <v>3468</v>
      </c>
      <c r="H79" s="145" t="s">
        <v>86</v>
      </c>
      <c r="I79" s="462" t="s">
        <v>2</v>
      </c>
      <c r="J79" s="462" t="s">
        <v>1690</v>
      </c>
      <c r="K79" s="145" t="s">
        <v>1792</v>
      </c>
      <c r="L79" s="145" t="s">
        <v>1793</v>
      </c>
    </row>
    <row r="80" spans="2:12">
      <c r="C80" s="145" t="s">
        <v>2414</v>
      </c>
      <c r="D80" s="145">
        <v>0</v>
      </c>
      <c r="E80" s="145" t="s">
        <v>26</v>
      </c>
      <c r="F80" s="462" t="s">
        <v>95</v>
      </c>
      <c r="G80" s="462" t="s">
        <v>3468</v>
      </c>
      <c r="H80" s="145" t="s">
        <v>86</v>
      </c>
      <c r="I80" s="462" t="s">
        <v>2</v>
      </c>
      <c r="J80" s="462" t="s">
        <v>1690</v>
      </c>
      <c r="K80" s="145" t="s">
        <v>1792</v>
      </c>
      <c r="L80" s="145" t="s">
        <v>1793</v>
      </c>
    </row>
    <row r="81" spans="3:12">
      <c r="C81" s="145" t="s">
        <v>2415</v>
      </c>
      <c r="D81" s="145">
        <v>0</v>
      </c>
      <c r="E81" s="145" t="s">
        <v>26</v>
      </c>
      <c r="F81" s="462" t="s">
        <v>95</v>
      </c>
      <c r="G81" s="462" t="s">
        <v>3468</v>
      </c>
      <c r="H81" s="145" t="s">
        <v>86</v>
      </c>
      <c r="I81" s="462" t="s">
        <v>2</v>
      </c>
      <c r="J81" s="462" t="s">
        <v>1690</v>
      </c>
      <c r="K81" s="145" t="s">
        <v>1792</v>
      </c>
      <c r="L81" s="145" t="s">
        <v>1793</v>
      </c>
    </row>
    <row r="82" spans="3:12">
      <c r="C82" s="145" t="s">
        <v>2416</v>
      </c>
      <c r="D82" s="145">
        <v>0</v>
      </c>
      <c r="E82" s="145" t="s">
        <v>26</v>
      </c>
      <c r="F82" s="462" t="s">
        <v>95</v>
      </c>
      <c r="G82" s="462" t="s">
        <v>3468</v>
      </c>
      <c r="H82" s="145" t="s">
        <v>86</v>
      </c>
      <c r="I82" s="462" t="s">
        <v>2</v>
      </c>
      <c r="J82" s="462" t="s">
        <v>1690</v>
      </c>
      <c r="K82" s="145" t="s">
        <v>1792</v>
      </c>
      <c r="L82" s="145" t="s">
        <v>1793</v>
      </c>
    </row>
    <row r="83" spans="3:12">
      <c r="C83" s="145" t="s">
        <v>2417</v>
      </c>
      <c r="D83" s="145">
        <v>0</v>
      </c>
      <c r="E83" s="145" t="s">
        <v>26</v>
      </c>
      <c r="F83" s="462" t="s">
        <v>95</v>
      </c>
      <c r="G83" s="462" t="s">
        <v>3468</v>
      </c>
      <c r="H83" s="145" t="s">
        <v>86</v>
      </c>
      <c r="I83" s="462" t="s">
        <v>2</v>
      </c>
      <c r="J83" s="462" t="s">
        <v>1690</v>
      </c>
      <c r="K83" s="145" t="s">
        <v>1792</v>
      </c>
      <c r="L83" s="145" t="s">
        <v>1793</v>
      </c>
    </row>
    <row r="84" spans="3:12">
      <c r="C84" s="145" t="s">
        <v>2418</v>
      </c>
      <c r="D84" s="145">
        <v>0</v>
      </c>
      <c r="E84" s="145" t="s">
        <v>26</v>
      </c>
      <c r="F84" s="462" t="s">
        <v>95</v>
      </c>
      <c r="G84" s="462" t="s">
        <v>3468</v>
      </c>
      <c r="H84" s="145" t="s">
        <v>86</v>
      </c>
      <c r="I84" s="462" t="s">
        <v>2</v>
      </c>
      <c r="J84" s="462" t="s">
        <v>1690</v>
      </c>
      <c r="K84" s="145" t="s">
        <v>1792</v>
      </c>
      <c r="L84" s="145" t="s">
        <v>1793</v>
      </c>
    </row>
    <row r="85" spans="3:12">
      <c r="C85" s="145" t="s">
        <v>2359</v>
      </c>
      <c r="D85" s="145">
        <v>0</v>
      </c>
      <c r="E85" s="145" t="s">
        <v>26</v>
      </c>
      <c r="F85" s="462" t="s">
        <v>95</v>
      </c>
      <c r="G85" s="462" t="s">
        <v>3468</v>
      </c>
      <c r="H85" s="145" t="s">
        <v>86</v>
      </c>
      <c r="I85" s="462" t="s">
        <v>2</v>
      </c>
      <c r="J85" s="462" t="s">
        <v>1690</v>
      </c>
      <c r="K85" s="145" t="s">
        <v>1792</v>
      </c>
      <c r="L85" s="145" t="s">
        <v>1794</v>
      </c>
    </row>
    <row r="86" spans="3:12">
      <c r="C86" s="145" t="s">
        <v>2556</v>
      </c>
      <c r="D86" s="145">
        <v>0</v>
      </c>
      <c r="E86" s="145" t="s">
        <v>26</v>
      </c>
      <c r="F86" s="462" t="s">
        <v>95</v>
      </c>
      <c r="G86" s="462" t="s">
        <v>3468</v>
      </c>
      <c r="H86" s="145" t="s">
        <v>86</v>
      </c>
      <c r="I86" s="462" t="s">
        <v>2</v>
      </c>
      <c r="J86" s="462" t="s">
        <v>1690</v>
      </c>
      <c r="K86" s="145" t="s">
        <v>1792</v>
      </c>
      <c r="L86" s="145" t="s">
        <v>1794</v>
      </c>
    </row>
    <row r="87" spans="3:12">
      <c r="C87" s="145" t="s">
        <v>2360</v>
      </c>
      <c r="D87" s="145">
        <v>0</v>
      </c>
      <c r="E87" s="145" t="s">
        <v>26</v>
      </c>
      <c r="F87" s="462" t="s">
        <v>95</v>
      </c>
      <c r="G87" s="462" t="s">
        <v>3468</v>
      </c>
      <c r="H87" s="145" t="s">
        <v>86</v>
      </c>
      <c r="I87" s="462" t="s">
        <v>2</v>
      </c>
      <c r="J87" s="462" t="s">
        <v>1690</v>
      </c>
      <c r="K87" s="145" t="s">
        <v>1792</v>
      </c>
      <c r="L87" s="145" t="s">
        <v>1794</v>
      </c>
    </row>
    <row r="88" spans="3:12">
      <c r="C88" s="145" t="s">
        <v>2361</v>
      </c>
      <c r="D88" s="145">
        <v>0</v>
      </c>
      <c r="E88" s="145" t="s">
        <v>26</v>
      </c>
      <c r="F88" s="462" t="s">
        <v>95</v>
      </c>
      <c r="G88" s="462" t="s">
        <v>3468</v>
      </c>
      <c r="H88" s="145" t="s">
        <v>86</v>
      </c>
      <c r="I88" s="462" t="s">
        <v>2</v>
      </c>
      <c r="J88" s="462" t="s">
        <v>1690</v>
      </c>
      <c r="K88" s="145" t="s">
        <v>1792</v>
      </c>
      <c r="L88" s="145" t="s">
        <v>1794</v>
      </c>
    </row>
    <row r="89" spans="3:12">
      <c r="C89" s="145" t="s">
        <v>2362</v>
      </c>
      <c r="D89" s="145">
        <v>0</v>
      </c>
      <c r="E89" s="145" t="s">
        <v>26</v>
      </c>
      <c r="F89" s="462" t="s">
        <v>95</v>
      </c>
      <c r="G89" s="462" t="s">
        <v>3468</v>
      </c>
      <c r="H89" s="145" t="s">
        <v>86</v>
      </c>
      <c r="I89" s="462" t="s">
        <v>2</v>
      </c>
      <c r="J89" s="462" t="s">
        <v>1690</v>
      </c>
      <c r="K89" s="145" t="s">
        <v>1792</v>
      </c>
      <c r="L89" s="145" t="s">
        <v>1794</v>
      </c>
    </row>
    <row r="90" spans="3:12">
      <c r="C90" s="145" t="s">
        <v>2363</v>
      </c>
      <c r="D90" s="145">
        <v>0</v>
      </c>
      <c r="E90" s="145" t="s">
        <v>26</v>
      </c>
      <c r="F90" s="462" t="s">
        <v>95</v>
      </c>
      <c r="G90" s="462" t="s">
        <v>3468</v>
      </c>
      <c r="H90" s="145" t="s">
        <v>86</v>
      </c>
      <c r="I90" s="462" t="s">
        <v>2</v>
      </c>
      <c r="J90" s="462" t="s">
        <v>1690</v>
      </c>
      <c r="K90" s="145" t="s">
        <v>1792</v>
      </c>
      <c r="L90" s="145" t="s">
        <v>1794</v>
      </c>
    </row>
    <row r="91" spans="3:12">
      <c r="C91" s="145" t="s">
        <v>2364</v>
      </c>
      <c r="D91" s="145">
        <v>0</v>
      </c>
      <c r="E91" s="145" t="s">
        <v>26</v>
      </c>
      <c r="F91" s="462" t="s">
        <v>95</v>
      </c>
      <c r="G91" s="462" t="s">
        <v>3468</v>
      </c>
      <c r="H91" s="145" t="s">
        <v>86</v>
      </c>
      <c r="I91" s="462" t="s">
        <v>2</v>
      </c>
      <c r="J91" s="462" t="s">
        <v>1690</v>
      </c>
      <c r="K91" s="145" t="s">
        <v>1792</v>
      </c>
      <c r="L91" s="145" t="s">
        <v>1794</v>
      </c>
    </row>
    <row r="92" spans="3:12">
      <c r="C92" s="145" t="s">
        <v>2365</v>
      </c>
      <c r="D92" s="145">
        <v>0</v>
      </c>
      <c r="E92" s="145" t="s">
        <v>26</v>
      </c>
      <c r="F92" s="462" t="s">
        <v>95</v>
      </c>
      <c r="G92" s="462" t="s">
        <v>3468</v>
      </c>
      <c r="H92" s="145" t="s">
        <v>86</v>
      </c>
      <c r="I92" s="462" t="s">
        <v>2</v>
      </c>
      <c r="J92" s="462" t="s">
        <v>1690</v>
      </c>
      <c r="K92" s="145" t="s">
        <v>1792</v>
      </c>
      <c r="L92" s="145" t="s">
        <v>1794</v>
      </c>
    </row>
    <row r="93" spans="3:12">
      <c r="C93" s="145" t="s">
        <v>2366</v>
      </c>
      <c r="D93" s="145">
        <v>0</v>
      </c>
      <c r="E93" s="145" t="s">
        <v>26</v>
      </c>
      <c r="F93" s="462" t="s">
        <v>95</v>
      </c>
      <c r="G93" s="462" t="s">
        <v>3468</v>
      </c>
      <c r="H93" s="145" t="s">
        <v>86</v>
      </c>
      <c r="I93" s="462" t="s">
        <v>2</v>
      </c>
      <c r="J93" s="462" t="s">
        <v>1690</v>
      </c>
      <c r="K93" s="145" t="s">
        <v>1792</v>
      </c>
      <c r="L93" s="145" t="s">
        <v>1794</v>
      </c>
    </row>
    <row r="94" spans="3:12">
      <c r="C94" s="145" t="s">
        <v>2367</v>
      </c>
      <c r="D94" s="145">
        <v>0</v>
      </c>
      <c r="E94" s="145" t="s">
        <v>26</v>
      </c>
      <c r="F94" s="462" t="s">
        <v>95</v>
      </c>
      <c r="G94" s="462" t="s">
        <v>3468</v>
      </c>
      <c r="H94" s="145" t="s">
        <v>86</v>
      </c>
      <c r="I94" s="462" t="s">
        <v>2</v>
      </c>
      <c r="J94" s="462" t="s">
        <v>1690</v>
      </c>
      <c r="K94" s="145" t="s">
        <v>1792</v>
      </c>
      <c r="L94" s="145" t="s">
        <v>1794</v>
      </c>
    </row>
    <row r="95" spans="3:12">
      <c r="C95" s="145" t="s">
        <v>3255</v>
      </c>
      <c r="D95" s="145">
        <v>0</v>
      </c>
      <c r="E95" s="145" t="s">
        <v>26</v>
      </c>
      <c r="F95" s="462" t="s">
        <v>95</v>
      </c>
      <c r="G95" s="462" t="s">
        <v>3468</v>
      </c>
      <c r="H95" s="145" t="s">
        <v>86</v>
      </c>
      <c r="I95" s="462" t="s">
        <v>2</v>
      </c>
      <c r="J95" s="462" t="s">
        <v>1690</v>
      </c>
      <c r="K95" s="145" t="s">
        <v>1792</v>
      </c>
      <c r="L95" s="145" t="s">
        <v>1794</v>
      </c>
    </row>
    <row r="96" spans="3:12">
      <c r="C96" s="145" t="s">
        <v>3256</v>
      </c>
      <c r="D96" s="145">
        <v>0</v>
      </c>
      <c r="E96" s="145" t="s">
        <v>26</v>
      </c>
      <c r="F96" s="462" t="s">
        <v>95</v>
      </c>
      <c r="G96" s="462" t="s">
        <v>3468</v>
      </c>
      <c r="H96" s="145" t="s">
        <v>86</v>
      </c>
      <c r="I96" s="462" t="s">
        <v>2</v>
      </c>
      <c r="J96" s="462" t="s">
        <v>1690</v>
      </c>
      <c r="K96" s="145" t="s">
        <v>1792</v>
      </c>
      <c r="L96" s="145" t="s">
        <v>1794</v>
      </c>
    </row>
    <row r="97" spans="3:12">
      <c r="C97" s="145" t="s">
        <v>3257</v>
      </c>
      <c r="D97" s="145">
        <v>0</v>
      </c>
      <c r="E97" s="145" t="s">
        <v>26</v>
      </c>
      <c r="F97" s="462" t="s">
        <v>95</v>
      </c>
      <c r="G97" s="462" t="s">
        <v>3468</v>
      </c>
      <c r="H97" s="145" t="s">
        <v>86</v>
      </c>
      <c r="I97" s="462" t="s">
        <v>2</v>
      </c>
      <c r="J97" s="462" t="s">
        <v>1690</v>
      </c>
      <c r="K97" s="145" t="s">
        <v>1792</v>
      </c>
      <c r="L97" s="145" t="s">
        <v>1794</v>
      </c>
    </row>
    <row r="98" spans="3:12">
      <c r="C98" s="145" t="s">
        <v>2368</v>
      </c>
      <c r="D98" s="145">
        <v>0</v>
      </c>
      <c r="E98" s="145" t="s">
        <v>26</v>
      </c>
      <c r="F98" s="462" t="s">
        <v>95</v>
      </c>
      <c r="G98" s="462" t="s">
        <v>3468</v>
      </c>
      <c r="H98" s="145" t="s">
        <v>86</v>
      </c>
      <c r="I98" s="462" t="s">
        <v>2</v>
      </c>
      <c r="J98" s="462" t="s">
        <v>1690</v>
      </c>
      <c r="K98" s="145" t="s">
        <v>1792</v>
      </c>
      <c r="L98" s="145" t="s">
        <v>1794</v>
      </c>
    </row>
    <row r="99" spans="3:12">
      <c r="C99" s="145" t="s">
        <v>2369</v>
      </c>
      <c r="D99" s="145">
        <v>0</v>
      </c>
      <c r="E99" s="145" t="s">
        <v>26</v>
      </c>
      <c r="F99" s="462" t="s">
        <v>95</v>
      </c>
      <c r="G99" s="462" t="s">
        <v>3468</v>
      </c>
      <c r="H99" s="145" t="s">
        <v>86</v>
      </c>
      <c r="I99" s="462" t="s">
        <v>2</v>
      </c>
      <c r="J99" s="462" t="s">
        <v>1690</v>
      </c>
      <c r="K99" s="145" t="s">
        <v>1792</v>
      </c>
      <c r="L99" s="145" t="s">
        <v>1794</v>
      </c>
    </row>
    <row r="100" spans="3:12">
      <c r="C100" s="145" t="s">
        <v>2370</v>
      </c>
      <c r="D100" s="145">
        <v>0</v>
      </c>
      <c r="E100" s="145" t="s">
        <v>26</v>
      </c>
      <c r="F100" s="462" t="s">
        <v>95</v>
      </c>
      <c r="G100" s="462" t="s">
        <v>3468</v>
      </c>
      <c r="H100" s="145" t="s">
        <v>86</v>
      </c>
      <c r="I100" s="462" t="s">
        <v>2</v>
      </c>
      <c r="J100" s="462" t="s">
        <v>1690</v>
      </c>
      <c r="K100" s="145" t="s">
        <v>1792</v>
      </c>
      <c r="L100" s="145" t="s">
        <v>1794</v>
      </c>
    </row>
    <row r="101" spans="3:12">
      <c r="C101" s="145" t="s">
        <v>2371</v>
      </c>
      <c r="D101" s="145">
        <v>0</v>
      </c>
      <c r="E101" s="145" t="s">
        <v>26</v>
      </c>
      <c r="F101" s="462" t="s">
        <v>95</v>
      </c>
      <c r="G101" s="462" t="s">
        <v>3468</v>
      </c>
      <c r="H101" s="145" t="s">
        <v>86</v>
      </c>
      <c r="I101" s="462" t="s">
        <v>2</v>
      </c>
      <c r="J101" s="462" t="s">
        <v>1690</v>
      </c>
      <c r="K101" s="145" t="s">
        <v>1792</v>
      </c>
      <c r="L101" s="145" t="s">
        <v>1794</v>
      </c>
    </row>
    <row r="102" spans="3:12">
      <c r="C102" s="145" t="s">
        <v>2372</v>
      </c>
      <c r="D102" s="145">
        <v>0</v>
      </c>
      <c r="E102" s="145" t="s">
        <v>26</v>
      </c>
      <c r="F102" s="462" t="s">
        <v>95</v>
      </c>
      <c r="G102" s="462" t="s">
        <v>3468</v>
      </c>
      <c r="H102" s="145" t="s">
        <v>86</v>
      </c>
      <c r="I102" s="462" t="s">
        <v>2</v>
      </c>
      <c r="J102" s="462" t="s">
        <v>1690</v>
      </c>
      <c r="K102" s="145" t="s">
        <v>1792</v>
      </c>
      <c r="L102" s="145" t="s">
        <v>1794</v>
      </c>
    </row>
    <row r="103" spans="3:12">
      <c r="C103" s="145" t="s">
        <v>3230</v>
      </c>
      <c r="D103" s="145">
        <v>0</v>
      </c>
      <c r="E103" s="145" t="s">
        <v>26</v>
      </c>
      <c r="F103" s="462" t="s">
        <v>95</v>
      </c>
      <c r="G103" s="462" t="s">
        <v>3468</v>
      </c>
      <c r="H103" s="145" t="s">
        <v>86</v>
      </c>
      <c r="I103" s="462" t="s">
        <v>2</v>
      </c>
      <c r="J103" s="462" t="s">
        <v>1690</v>
      </c>
      <c r="K103" s="145" t="s">
        <v>1792</v>
      </c>
      <c r="L103" s="145" t="s">
        <v>1794</v>
      </c>
    </row>
    <row r="104" spans="3:12">
      <c r="C104" s="145" t="s">
        <v>2373</v>
      </c>
      <c r="D104" s="145">
        <v>0</v>
      </c>
      <c r="E104" s="145" t="s">
        <v>26</v>
      </c>
      <c r="F104" s="462" t="s">
        <v>95</v>
      </c>
      <c r="G104" s="462" t="s">
        <v>3468</v>
      </c>
      <c r="H104" s="145" t="s">
        <v>86</v>
      </c>
      <c r="I104" s="462" t="s">
        <v>2</v>
      </c>
      <c r="J104" s="462" t="s">
        <v>1690</v>
      </c>
      <c r="K104" s="145" t="s">
        <v>1792</v>
      </c>
      <c r="L104" s="145" t="s">
        <v>1794</v>
      </c>
    </row>
    <row r="105" spans="3:12">
      <c r="C105" s="145" t="s">
        <v>2375</v>
      </c>
      <c r="D105" s="145">
        <v>0</v>
      </c>
      <c r="E105" s="145" t="s">
        <v>26</v>
      </c>
      <c r="F105" s="462" t="s">
        <v>95</v>
      </c>
      <c r="G105" s="462" t="s">
        <v>3468</v>
      </c>
      <c r="H105" s="145" t="s">
        <v>86</v>
      </c>
      <c r="I105" s="462" t="s">
        <v>2</v>
      </c>
      <c r="J105" s="462" t="s">
        <v>1690</v>
      </c>
      <c r="K105" s="145" t="s">
        <v>1792</v>
      </c>
      <c r="L105" s="145" t="s">
        <v>1794</v>
      </c>
    </row>
    <row r="106" spans="3:12">
      <c r="C106" s="145" t="s">
        <v>2376</v>
      </c>
      <c r="D106" s="145">
        <v>0</v>
      </c>
      <c r="E106" s="145" t="s">
        <v>26</v>
      </c>
      <c r="F106" s="462" t="s">
        <v>95</v>
      </c>
      <c r="G106" s="462" t="s">
        <v>3468</v>
      </c>
      <c r="H106" s="145" t="s">
        <v>86</v>
      </c>
      <c r="I106" s="462" t="s">
        <v>2</v>
      </c>
      <c r="J106" s="462" t="s">
        <v>1690</v>
      </c>
      <c r="K106" s="145" t="s">
        <v>1792</v>
      </c>
      <c r="L106" s="145" t="s">
        <v>1794</v>
      </c>
    </row>
    <row r="107" spans="3:12">
      <c r="C107" s="145" t="s">
        <v>3228</v>
      </c>
      <c r="D107" s="145">
        <v>0</v>
      </c>
      <c r="E107" s="145" t="s">
        <v>26</v>
      </c>
      <c r="F107" s="462" t="s">
        <v>95</v>
      </c>
      <c r="G107" s="462" t="s">
        <v>3468</v>
      </c>
      <c r="H107" s="145" t="s">
        <v>86</v>
      </c>
      <c r="I107" s="462" t="s">
        <v>2</v>
      </c>
      <c r="J107" s="462" t="s">
        <v>1690</v>
      </c>
      <c r="K107" s="145" t="s">
        <v>1792</v>
      </c>
      <c r="L107" s="145" t="s">
        <v>1794</v>
      </c>
    </row>
    <row r="108" spans="3:12">
      <c r="C108" s="145" t="s">
        <v>3231</v>
      </c>
      <c r="D108" s="145">
        <v>0</v>
      </c>
      <c r="E108" s="145" t="s">
        <v>26</v>
      </c>
      <c r="F108" s="462" t="s">
        <v>95</v>
      </c>
      <c r="G108" s="462" t="s">
        <v>3468</v>
      </c>
      <c r="H108" s="145" t="s">
        <v>86</v>
      </c>
      <c r="I108" s="462" t="s">
        <v>2</v>
      </c>
      <c r="J108" s="462" t="s">
        <v>1690</v>
      </c>
      <c r="K108" s="145" t="s">
        <v>1792</v>
      </c>
      <c r="L108" s="145" t="s">
        <v>1794</v>
      </c>
    </row>
    <row r="109" spans="3:12">
      <c r="C109" s="145" t="s">
        <v>3229</v>
      </c>
      <c r="D109" s="145">
        <v>0</v>
      </c>
      <c r="E109" s="145" t="s">
        <v>26</v>
      </c>
      <c r="F109" s="462" t="s">
        <v>95</v>
      </c>
      <c r="G109" s="462" t="s">
        <v>3468</v>
      </c>
      <c r="H109" s="145" t="s">
        <v>86</v>
      </c>
      <c r="I109" s="462" t="s">
        <v>2</v>
      </c>
      <c r="J109" s="462" t="s">
        <v>1690</v>
      </c>
      <c r="K109" s="145" t="s">
        <v>1792</v>
      </c>
      <c r="L109" s="145" t="s">
        <v>1794</v>
      </c>
    </row>
    <row r="110" spans="3:12">
      <c r="C110" s="145" t="s">
        <v>2377</v>
      </c>
      <c r="D110" s="145">
        <v>0</v>
      </c>
      <c r="E110" s="145" t="s">
        <v>26</v>
      </c>
      <c r="F110" s="462" t="s">
        <v>95</v>
      </c>
      <c r="G110" s="462" t="s">
        <v>3468</v>
      </c>
      <c r="H110" s="145" t="s">
        <v>86</v>
      </c>
      <c r="I110" s="462" t="s">
        <v>2</v>
      </c>
      <c r="J110" s="462" t="s">
        <v>1690</v>
      </c>
      <c r="K110" s="145" t="s">
        <v>1792</v>
      </c>
      <c r="L110" s="145" t="s">
        <v>1794</v>
      </c>
    </row>
    <row r="111" spans="3:12">
      <c r="C111" s="145" t="s">
        <v>2378</v>
      </c>
      <c r="D111" s="145">
        <v>0</v>
      </c>
      <c r="E111" s="145" t="s">
        <v>26</v>
      </c>
      <c r="F111" s="462" t="s">
        <v>95</v>
      </c>
      <c r="G111" s="462" t="s">
        <v>3468</v>
      </c>
      <c r="H111" s="145" t="s">
        <v>86</v>
      </c>
      <c r="I111" s="462" t="s">
        <v>2</v>
      </c>
      <c r="J111" s="462" t="s">
        <v>1690</v>
      </c>
      <c r="K111" s="145" t="s">
        <v>1792</v>
      </c>
      <c r="L111" s="145" t="s">
        <v>1794</v>
      </c>
    </row>
    <row r="112" spans="3:12">
      <c r="C112" s="145" t="s">
        <v>2379</v>
      </c>
      <c r="D112" s="145">
        <v>0</v>
      </c>
      <c r="E112" s="145" t="s">
        <v>26</v>
      </c>
      <c r="F112" s="462" t="s">
        <v>95</v>
      </c>
      <c r="G112" s="462" t="s">
        <v>3468</v>
      </c>
      <c r="H112" s="145" t="s">
        <v>86</v>
      </c>
      <c r="I112" s="462" t="s">
        <v>2</v>
      </c>
      <c r="J112" s="462" t="s">
        <v>1690</v>
      </c>
      <c r="K112" s="145" t="s">
        <v>1792</v>
      </c>
      <c r="L112" s="145" t="s">
        <v>1794</v>
      </c>
    </row>
    <row r="113" spans="3:12">
      <c r="C113" s="145" t="s">
        <v>2380</v>
      </c>
      <c r="D113" s="145">
        <v>0</v>
      </c>
      <c r="E113" s="145" t="s">
        <v>26</v>
      </c>
      <c r="F113" s="462" t="s">
        <v>95</v>
      </c>
      <c r="G113" s="462" t="s">
        <v>3468</v>
      </c>
      <c r="H113" s="145" t="s">
        <v>86</v>
      </c>
      <c r="I113" s="462" t="s">
        <v>2</v>
      </c>
      <c r="J113" s="462" t="s">
        <v>1690</v>
      </c>
      <c r="K113" s="145" t="s">
        <v>1792</v>
      </c>
      <c r="L113" s="145" t="s">
        <v>1794</v>
      </c>
    </row>
    <row r="114" spans="3:12">
      <c r="C114" s="145" t="s">
        <v>2381</v>
      </c>
      <c r="D114" s="145">
        <v>0</v>
      </c>
      <c r="E114" s="145" t="s">
        <v>26</v>
      </c>
      <c r="F114" s="462" t="s">
        <v>95</v>
      </c>
      <c r="G114" s="462" t="s">
        <v>3468</v>
      </c>
      <c r="H114" s="145" t="s">
        <v>86</v>
      </c>
      <c r="I114" s="462" t="s">
        <v>2</v>
      </c>
      <c r="J114" s="462" t="s">
        <v>1690</v>
      </c>
      <c r="K114" s="145" t="s">
        <v>1792</v>
      </c>
      <c r="L114" s="145" t="s">
        <v>1794</v>
      </c>
    </row>
    <row r="115" spans="3:12">
      <c r="C115" s="145" t="s">
        <v>2382</v>
      </c>
      <c r="D115" s="145">
        <v>0</v>
      </c>
      <c r="E115" s="145" t="s">
        <v>26</v>
      </c>
      <c r="F115" s="462" t="s">
        <v>95</v>
      </c>
      <c r="G115" s="462" t="s">
        <v>3468</v>
      </c>
      <c r="H115" s="145" t="s">
        <v>86</v>
      </c>
      <c r="I115" s="462" t="s">
        <v>2</v>
      </c>
      <c r="J115" s="462" t="s">
        <v>1690</v>
      </c>
      <c r="K115" s="145" t="s">
        <v>1792</v>
      </c>
      <c r="L115" s="145" t="s">
        <v>1794</v>
      </c>
    </row>
    <row r="116" spans="3:12">
      <c r="C116" s="145" t="s">
        <v>3227</v>
      </c>
      <c r="D116" s="145">
        <v>0</v>
      </c>
      <c r="E116" s="145" t="s">
        <v>26</v>
      </c>
      <c r="F116" s="462" t="s">
        <v>95</v>
      </c>
      <c r="G116" s="462" t="s">
        <v>3468</v>
      </c>
      <c r="H116" s="145" t="s">
        <v>86</v>
      </c>
      <c r="I116" s="462" t="s">
        <v>2</v>
      </c>
      <c r="J116" s="462" t="s">
        <v>1690</v>
      </c>
      <c r="K116" s="145" t="s">
        <v>1792</v>
      </c>
      <c r="L116" s="145" t="s">
        <v>1794</v>
      </c>
    </row>
    <row r="117" spans="3:12">
      <c r="C117" s="145" t="s">
        <v>2383</v>
      </c>
      <c r="D117" s="145">
        <v>0</v>
      </c>
      <c r="E117" s="145" t="s">
        <v>26</v>
      </c>
      <c r="F117" s="462" t="s">
        <v>95</v>
      </c>
      <c r="G117" s="462" t="s">
        <v>3468</v>
      </c>
      <c r="H117" s="145" t="s">
        <v>86</v>
      </c>
      <c r="I117" s="462" t="s">
        <v>2</v>
      </c>
      <c r="J117" s="462" t="s">
        <v>1690</v>
      </c>
      <c r="K117" s="145" t="s">
        <v>1792</v>
      </c>
      <c r="L117" s="145" t="s">
        <v>1794</v>
      </c>
    </row>
    <row r="118" spans="3:12">
      <c r="C118" s="145" t="s">
        <v>2384</v>
      </c>
      <c r="D118" s="145">
        <v>0</v>
      </c>
      <c r="E118" s="145" t="s">
        <v>26</v>
      </c>
      <c r="F118" s="462" t="s">
        <v>95</v>
      </c>
      <c r="G118" s="462" t="s">
        <v>3468</v>
      </c>
      <c r="H118" s="145" t="s">
        <v>86</v>
      </c>
      <c r="I118" s="462" t="s">
        <v>2</v>
      </c>
      <c r="J118" s="462" t="s">
        <v>1690</v>
      </c>
      <c r="K118" s="145" t="s">
        <v>1792</v>
      </c>
      <c r="L118" s="145" t="s">
        <v>1794</v>
      </c>
    </row>
    <row r="119" spans="3:12">
      <c r="C119" s="145" t="s">
        <v>2387</v>
      </c>
      <c r="D119" s="145">
        <v>0</v>
      </c>
      <c r="E119" s="145" t="s">
        <v>26</v>
      </c>
      <c r="F119" s="462" t="s">
        <v>95</v>
      </c>
      <c r="G119" s="462" t="s">
        <v>3468</v>
      </c>
      <c r="H119" s="145" t="s">
        <v>86</v>
      </c>
      <c r="I119" s="462" t="s">
        <v>2</v>
      </c>
      <c r="J119" s="462" t="s">
        <v>1690</v>
      </c>
      <c r="K119" s="145" t="s">
        <v>1792</v>
      </c>
      <c r="L119" s="145" t="s">
        <v>1794</v>
      </c>
    </row>
    <row r="120" spans="3:12">
      <c r="C120" s="145" t="s">
        <v>2388</v>
      </c>
      <c r="D120" s="145">
        <v>0</v>
      </c>
      <c r="E120" s="145" t="s">
        <v>26</v>
      </c>
      <c r="F120" s="462" t="s">
        <v>95</v>
      </c>
      <c r="G120" s="462" t="s">
        <v>3468</v>
      </c>
      <c r="H120" s="145" t="s">
        <v>86</v>
      </c>
      <c r="I120" s="462" t="s">
        <v>2</v>
      </c>
      <c r="J120" s="462" t="s">
        <v>1690</v>
      </c>
      <c r="K120" s="145" t="s">
        <v>1792</v>
      </c>
      <c r="L120" s="145" t="s">
        <v>1794</v>
      </c>
    </row>
    <row r="121" spans="3:12">
      <c r="C121" s="145" t="s">
        <v>2389</v>
      </c>
      <c r="D121" s="145">
        <v>0</v>
      </c>
      <c r="E121" s="145" t="s">
        <v>26</v>
      </c>
      <c r="F121" s="462" t="s">
        <v>95</v>
      </c>
      <c r="G121" s="462" t="s">
        <v>3468</v>
      </c>
      <c r="H121" s="145" t="s">
        <v>86</v>
      </c>
      <c r="I121" s="462" t="s">
        <v>2</v>
      </c>
      <c r="J121" s="462" t="s">
        <v>1690</v>
      </c>
      <c r="K121" s="145" t="s">
        <v>1792</v>
      </c>
      <c r="L121" s="145" t="s">
        <v>1794</v>
      </c>
    </row>
    <row r="122" spans="3:12">
      <c r="C122" s="145" t="s">
        <v>2390</v>
      </c>
      <c r="D122" s="145">
        <v>0</v>
      </c>
      <c r="E122" s="145" t="s">
        <v>26</v>
      </c>
      <c r="F122" s="462" t="s">
        <v>95</v>
      </c>
      <c r="G122" s="462" t="s">
        <v>3468</v>
      </c>
      <c r="H122" s="145" t="s">
        <v>86</v>
      </c>
      <c r="I122" s="462" t="s">
        <v>2</v>
      </c>
      <c r="J122" s="462" t="s">
        <v>1690</v>
      </c>
      <c r="K122" s="145" t="s">
        <v>1792</v>
      </c>
      <c r="L122" s="145" t="s">
        <v>1794</v>
      </c>
    </row>
    <row r="123" spans="3:12">
      <c r="C123" s="145" t="s">
        <v>2391</v>
      </c>
      <c r="D123" s="145">
        <v>0</v>
      </c>
      <c r="E123" s="145" t="s">
        <v>26</v>
      </c>
      <c r="F123" s="462" t="s">
        <v>95</v>
      </c>
      <c r="G123" s="462" t="s">
        <v>3468</v>
      </c>
      <c r="H123" s="145" t="s">
        <v>86</v>
      </c>
      <c r="I123" s="462" t="s">
        <v>2</v>
      </c>
      <c r="J123" s="462" t="s">
        <v>1690</v>
      </c>
      <c r="K123" s="145" t="s">
        <v>1792</v>
      </c>
      <c r="L123" s="145" t="s">
        <v>1794</v>
      </c>
    </row>
    <row r="124" spans="3:12">
      <c r="C124" s="145" t="s">
        <v>2392</v>
      </c>
      <c r="D124" s="145">
        <v>0</v>
      </c>
      <c r="E124" s="145" t="s">
        <v>26</v>
      </c>
      <c r="F124" s="462" t="s">
        <v>95</v>
      </c>
      <c r="G124" s="462" t="s">
        <v>3468</v>
      </c>
      <c r="H124" s="145" t="s">
        <v>86</v>
      </c>
      <c r="I124" s="462" t="s">
        <v>2</v>
      </c>
      <c r="J124" s="462" t="s">
        <v>1690</v>
      </c>
      <c r="K124" s="145" t="s">
        <v>1792</v>
      </c>
      <c r="L124" s="145" t="s">
        <v>1794</v>
      </c>
    </row>
    <row r="125" spans="3:12">
      <c r="C125" s="145" t="s">
        <v>2393</v>
      </c>
      <c r="D125" s="145">
        <v>0</v>
      </c>
      <c r="E125" s="145" t="s">
        <v>26</v>
      </c>
      <c r="F125" s="462" t="s">
        <v>95</v>
      </c>
      <c r="G125" s="462" t="s">
        <v>3468</v>
      </c>
      <c r="H125" s="145" t="s">
        <v>86</v>
      </c>
      <c r="I125" s="462" t="s">
        <v>2</v>
      </c>
      <c r="J125" s="462" t="s">
        <v>1690</v>
      </c>
      <c r="K125" s="145" t="s">
        <v>1792</v>
      </c>
      <c r="L125" s="145" t="s">
        <v>1794</v>
      </c>
    </row>
    <row r="126" spans="3:12">
      <c r="C126" s="145" t="s">
        <v>2396</v>
      </c>
      <c r="D126" s="145">
        <v>0</v>
      </c>
      <c r="E126" s="145" t="s">
        <v>26</v>
      </c>
      <c r="F126" s="462" t="s">
        <v>95</v>
      </c>
      <c r="G126" s="462" t="s">
        <v>3468</v>
      </c>
      <c r="H126" s="145" t="s">
        <v>86</v>
      </c>
      <c r="I126" s="462" t="s">
        <v>2</v>
      </c>
      <c r="J126" s="462" t="s">
        <v>1690</v>
      </c>
      <c r="K126" s="145" t="s">
        <v>1792</v>
      </c>
      <c r="L126" s="145" t="s">
        <v>1794</v>
      </c>
    </row>
    <row r="127" spans="3:12">
      <c r="C127" s="145" t="s">
        <v>2397</v>
      </c>
      <c r="D127" s="145">
        <v>0</v>
      </c>
      <c r="E127" s="145" t="s">
        <v>26</v>
      </c>
      <c r="F127" s="462" t="s">
        <v>95</v>
      </c>
      <c r="G127" s="462" t="s">
        <v>3468</v>
      </c>
      <c r="H127" s="145" t="s">
        <v>86</v>
      </c>
      <c r="I127" s="462" t="s">
        <v>2</v>
      </c>
      <c r="J127" s="462" t="s">
        <v>1690</v>
      </c>
      <c r="K127" s="145" t="s">
        <v>1792</v>
      </c>
      <c r="L127" s="145" t="s">
        <v>1794</v>
      </c>
    </row>
    <row r="128" spans="3:12">
      <c r="C128" s="145" t="s">
        <v>2398</v>
      </c>
      <c r="D128" s="145">
        <v>0</v>
      </c>
      <c r="E128" s="145" t="s">
        <v>26</v>
      </c>
      <c r="F128" s="462" t="s">
        <v>95</v>
      </c>
      <c r="G128" s="462" t="s">
        <v>3468</v>
      </c>
      <c r="H128" s="145" t="s">
        <v>86</v>
      </c>
      <c r="I128" s="462" t="s">
        <v>2</v>
      </c>
      <c r="J128" s="462" t="s">
        <v>1690</v>
      </c>
      <c r="K128" s="145" t="s">
        <v>1792</v>
      </c>
      <c r="L128" s="145" t="s">
        <v>1794</v>
      </c>
    </row>
    <row r="129" spans="3:12">
      <c r="C129" s="145" t="s">
        <v>2399</v>
      </c>
      <c r="D129" s="145">
        <v>0</v>
      </c>
      <c r="E129" s="145" t="s">
        <v>26</v>
      </c>
      <c r="F129" s="462" t="s">
        <v>95</v>
      </c>
      <c r="G129" s="462" t="s">
        <v>3468</v>
      </c>
      <c r="H129" s="145" t="s">
        <v>86</v>
      </c>
      <c r="I129" s="462" t="s">
        <v>2</v>
      </c>
      <c r="J129" s="462" t="s">
        <v>1690</v>
      </c>
      <c r="K129" s="145" t="s">
        <v>1792</v>
      </c>
      <c r="L129" s="145" t="s">
        <v>1794</v>
      </c>
    </row>
    <row r="130" spans="3:12">
      <c r="C130" s="145" t="s">
        <v>3176</v>
      </c>
      <c r="D130" s="145">
        <v>0</v>
      </c>
      <c r="E130" s="145" t="s">
        <v>26</v>
      </c>
      <c r="F130" s="462" t="s">
        <v>95</v>
      </c>
      <c r="G130" s="462" t="s">
        <v>3468</v>
      </c>
      <c r="H130" s="145" t="s">
        <v>86</v>
      </c>
      <c r="I130" s="462" t="s">
        <v>2</v>
      </c>
      <c r="J130" s="462" t="s">
        <v>1690</v>
      </c>
      <c r="K130" s="145" t="s">
        <v>1792</v>
      </c>
      <c r="L130" s="145" t="s">
        <v>1794</v>
      </c>
    </row>
    <row r="131" spans="3:12">
      <c r="C131" s="145" t="s">
        <v>3177</v>
      </c>
      <c r="D131" s="145">
        <v>0</v>
      </c>
      <c r="E131" s="145" t="s">
        <v>26</v>
      </c>
      <c r="F131" s="462" t="s">
        <v>95</v>
      </c>
      <c r="G131" s="462" t="s">
        <v>3468</v>
      </c>
      <c r="H131" s="145" t="s">
        <v>86</v>
      </c>
      <c r="I131" s="462" t="s">
        <v>2</v>
      </c>
      <c r="J131" s="462" t="s">
        <v>1690</v>
      </c>
      <c r="K131" s="145" t="s">
        <v>1792</v>
      </c>
      <c r="L131" s="145" t="s">
        <v>1794</v>
      </c>
    </row>
    <row r="132" spans="3:12">
      <c r="C132" s="145" t="s">
        <v>3178</v>
      </c>
      <c r="D132" s="145">
        <v>0</v>
      </c>
      <c r="E132" s="145" t="s">
        <v>26</v>
      </c>
      <c r="F132" s="462" t="s">
        <v>95</v>
      </c>
      <c r="G132" s="462" t="s">
        <v>3468</v>
      </c>
      <c r="H132" s="145" t="s">
        <v>86</v>
      </c>
      <c r="I132" s="462" t="s">
        <v>2</v>
      </c>
      <c r="J132" s="462" t="s">
        <v>1690</v>
      </c>
      <c r="K132" s="145" t="s">
        <v>1792</v>
      </c>
      <c r="L132" s="145" t="s">
        <v>1794</v>
      </c>
    </row>
    <row r="133" spans="3:12">
      <c r="C133" s="145" t="s">
        <v>2400</v>
      </c>
      <c r="D133" s="145">
        <v>0</v>
      </c>
      <c r="E133" s="145" t="s">
        <v>26</v>
      </c>
      <c r="F133" s="462" t="s">
        <v>95</v>
      </c>
      <c r="G133" s="462" t="s">
        <v>3468</v>
      </c>
      <c r="H133" s="145" t="s">
        <v>86</v>
      </c>
      <c r="I133" s="462" t="s">
        <v>2</v>
      </c>
      <c r="J133" s="462" t="s">
        <v>1690</v>
      </c>
      <c r="K133" s="145" t="s">
        <v>1792</v>
      </c>
      <c r="L133" s="145" t="s">
        <v>1794</v>
      </c>
    </row>
    <row r="134" spans="3:12">
      <c r="C134" s="145" t="s">
        <v>2401</v>
      </c>
      <c r="D134" s="145">
        <v>0</v>
      </c>
      <c r="E134" s="145" t="s">
        <v>26</v>
      </c>
      <c r="F134" s="462" t="s">
        <v>95</v>
      </c>
      <c r="G134" s="462" t="s">
        <v>3468</v>
      </c>
      <c r="H134" s="145" t="s">
        <v>86</v>
      </c>
      <c r="I134" s="462" t="s">
        <v>2</v>
      </c>
      <c r="J134" s="462" t="s">
        <v>1690</v>
      </c>
      <c r="K134" s="145" t="s">
        <v>1792</v>
      </c>
      <c r="L134" s="145" t="s">
        <v>1794</v>
      </c>
    </row>
    <row r="135" spans="3:12">
      <c r="C135" s="145" t="s">
        <v>2402</v>
      </c>
      <c r="D135" s="145">
        <v>0</v>
      </c>
      <c r="E135" s="145" t="s">
        <v>26</v>
      </c>
      <c r="F135" s="462" t="s">
        <v>95</v>
      </c>
      <c r="G135" s="462" t="s">
        <v>3468</v>
      </c>
      <c r="H135" s="145" t="s">
        <v>86</v>
      </c>
      <c r="I135" s="462" t="s">
        <v>2</v>
      </c>
      <c r="J135" s="462" t="s">
        <v>1690</v>
      </c>
      <c r="K135" s="145" t="s">
        <v>1792</v>
      </c>
      <c r="L135" s="145" t="s">
        <v>1794</v>
      </c>
    </row>
    <row r="136" spans="3:12">
      <c r="C136" s="145" t="s">
        <v>2403</v>
      </c>
      <c r="D136" s="145">
        <v>0</v>
      </c>
      <c r="E136" s="145" t="s">
        <v>26</v>
      </c>
      <c r="F136" s="462" t="s">
        <v>95</v>
      </c>
      <c r="G136" s="462" t="s">
        <v>3468</v>
      </c>
      <c r="H136" s="145" t="s">
        <v>86</v>
      </c>
      <c r="I136" s="462" t="s">
        <v>2</v>
      </c>
      <c r="J136" s="462" t="s">
        <v>1690</v>
      </c>
      <c r="K136" s="145" t="s">
        <v>1792</v>
      </c>
      <c r="L136" s="145" t="s">
        <v>1794</v>
      </c>
    </row>
    <row r="137" spans="3:12">
      <c r="C137" s="145" t="s">
        <v>2404</v>
      </c>
      <c r="D137" s="145">
        <v>0</v>
      </c>
      <c r="E137" s="145" t="s">
        <v>26</v>
      </c>
      <c r="F137" s="462" t="s">
        <v>95</v>
      </c>
      <c r="G137" s="462" t="s">
        <v>3468</v>
      </c>
      <c r="H137" s="145" t="s">
        <v>86</v>
      </c>
      <c r="I137" s="462" t="s">
        <v>2</v>
      </c>
      <c r="J137" s="462" t="s">
        <v>1690</v>
      </c>
      <c r="K137" s="145" t="s">
        <v>1792</v>
      </c>
      <c r="L137" s="145" t="s">
        <v>1794</v>
      </c>
    </row>
    <row r="138" spans="3:12">
      <c r="C138" s="145" t="s">
        <v>2405</v>
      </c>
      <c r="D138" s="145">
        <v>0</v>
      </c>
      <c r="E138" s="145" t="s">
        <v>26</v>
      </c>
      <c r="F138" s="462" t="s">
        <v>95</v>
      </c>
      <c r="G138" s="462" t="s">
        <v>3468</v>
      </c>
      <c r="H138" s="145" t="s">
        <v>86</v>
      </c>
      <c r="I138" s="462" t="s">
        <v>2</v>
      </c>
      <c r="J138" s="462" t="s">
        <v>1690</v>
      </c>
      <c r="K138" s="145" t="s">
        <v>1792</v>
      </c>
      <c r="L138" s="145" t="s">
        <v>1794</v>
      </c>
    </row>
    <row r="139" spans="3:12">
      <c r="C139" s="145" t="s">
        <v>2407</v>
      </c>
      <c r="D139" s="145">
        <v>0</v>
      </c>
      <c r="E139" s="145" t="s">
        <v>26</v>
      </c>
      <c r="F139" s="462" t="s">
        <v>95</v>
      </c>
      <c r="G139" s="462" t="s">
        <v>3468</v>
      </c>
      <c r="H139" s="145" t="s">
        <v>86</v>
      </c>
      <c r="I139" s="462" t="s">
        <v>2</v>
      </c>
      <c r="J139" s="462" t="s">
        <v>1690</v>
      </c>
      <c r="K139" s="145" t="s">
        <v>1792</v>
      </c>
      <c r="L139" s="145" t="s">
        <v>1794</v>
      </c>
    </row>
    <row r="140" spans="3:12">
      <c r="C140" s="145" t="s">
        <v>2408</v>
      </c>
      <c r="D140" s="145">
        <v>0</v>
      </c>
      <c r="E140" s="145" t="s">
        <v>26</v>
      </c>
      <c r="F140" s="462" t="s">
        <v>95</v>
      </c>
      <c r="G140" s="462" t="s">
        <v>3468</v>
      </c>
      <c r="H140" s="145" t="s">
        <v>86</v>
      </c>
      <c r="I140" s="462" t="s">
        <v>2</v>
      </c>
      <c r="J140" s="462" t="s">
        <v>1690</v>
      </c>
      <c r="K140" s="145" t="s">
        <v>1792</v>
      </c>
      <c r="L140" s="145" t="s">
        <v>1794</v>
      </c>
    </row>
    <row r="141" spans="3:12">
      <c r="C141" s="145" t="s">
        <v>2409</v>
      </c>
      <c r="D141" s="145">
        <v>0</v>
      </c>
      <c r="E141" s="145" t="s">
        <v>26</v>
      </c>
      <c r="F141" s="462" t="s">
        <v>95</v>
      </c>
      <c r="G141" s="462" t="s">
        <v>3468</v>
      </c>
      <c r="H141" s="145" t="s">
        <v>86</v>
      </c>
      <c r="I141" s="462" t="s">
        <v>2</v>
      </c>
      <c r="J141" s="462" t="s">
        <v>1690</v>
      </c>
      <c r="K141" s="145" t="s">
        <v>1792</v>
      </c>
      <c r="L141" s="145" t="s">
        <v>1794</v>
      </c>
    </row>
    <row r="142" spans="3:12">
      <c r="C142" s="145" t="s">
        <v>2410</v>
      </c>
      <c r="D142" s="145">
        <v>0</v>
      </c>
      <c r="E142" s="145" t="s">
        <v>26</v>
      </c>
      <c r="F142" s="462" t="s">
        <v>95</v>
      </c>
      <c r="G142" s="462" t="s">
        <v>3468</v>
      </c>
      <c r="H142" s="145" t="s">
        <v>86</v>
      </c>
      <c r="I142" s="462" t="s">
        <v>2</v>
      </c>
      <c r="J142" s="462" t="s">
        <v>1690</v>
      </c>
      <c r="K142" s="145" t="s">
        <v>1792</v>
      </c>
      <c r="L142" s="145" t="s">
        <v>1794</v>
      </c>
    </row>
    <row r="143" spans="3:12">
      <c r="C143" s="145" t="s">
        <v>3179</v>
      </c>
      <c r="D143" s="145">
        <v>0</v>
      </c>
      <c r="E143" s="145" t="s">
        <v>26</v>
      </c>
      <c r="F143" s="462" t="s">
        <v>95</v>
      </c>
      <c r="G143" s="462" t="s">
        <v>3468</v>
      </c>
      <c r="H143" s="145" t="s">
        <v>86</v>
      </c>
      <c r="I143" s="462" t="s">
        <v>2</v>
      </c>
      <c r="J143" s="462" t="s">
        <v>1690</v>
      </c>
      <c r="K143" s="145" t="s">
        <v>1792</v>
      </c>
      <c r="L143" s="145" t="s">
        <v>1794</v>
      </c>
    </row>
    <row r="144" spans="3:12">
      <c r="C144" s="145" t="s">
        <v>3180</v>
      </c>
      <c r="D144" s="145">
        <v>0</v>
      </c>
      <c r="E144" s="145" t="s">
        <v>26</v>
      </c>
      <c r="F144" s="462" t="s">
        <v>95</v>
      </c>
      <c r="G144" s="462" t="s">
        <v>3468</v>
      </c>
      <c r="H144" s="145" t="s">
        <v>86</v>
      </c>
      <c r="I144" s="462" t="s">
        <v>2</v>
      </c>
      <c r="J144" s="462" t="s">
        <v>1690</v>
      </c>
      <c r="K144" s="145" t="s">
        <v>1792</v>
      </c>
      <c r="L144" s="145" t="s">
        <v>1794</v>
      </c>
    </row>
    <row r="145" spans="3:12">
      <c r="C145" s="145" t="s">
        <v>3181</v>
      </c>
      <c r="D145" s="145">
        <v>0</v>
      </c>
      <c r="E145" s="145" t="s">
        <v>26</v>
      </c>
      <c r="F145" s="462" t="s">
        <v>95</v>
      </c>
      <c r="G145" s="462" t="s">
        <v>3468</v>
      </c>
      <c r="H145" s="145" t="s">
        <v>86</v>
      </c>
      <c r="I145" s="462" t="s">
        <v>2</v>
      </c>
      <c r="J145" s="462" t="s">
        <v>1690</v>
      </c>
      <c r="K145" s="145" t="s">
        <v>1792</v>
      </c>
      <c r="L145" s="145" t="s">
        <v>1794</v>
      </c>
    </row>
    <row r="146" spans="3:12">
      <c r="C146" s="145" t="s">
        <v>2411</v>
      </c>
      <c r="D146" s="145">
        <v>0</v>
      </c>
      <c r="E146" s="145" t="s">
        <v>26</v>
      </c>
      <c r="F146" s="462" t="s">
        <v>95</v>
      </c>
      <c r="G146" s="462" t="s">
        <v>3468</v>
      </c>
      <c r="H146" s="145" t="s">
        <v>86</v>
      </c>
      <c r="I146" s="462" t="s">
        <v>2</v>
      </c>
      <c r="J146" s="462" t="s">
        <v>1690</v>
      </c>
      <c r="K146" s="145" t="s">
        <v>1792</v>
      </c>
      <c r="L146" s="145" t="s">
        <v>1794</v>
      </c>
    </row>
    <row r="147" spans="3:12">
      <c r="C147" s="145" t="s">
        <v>2412</v>
      </c>
      <c r="D147" s="145">
        <v>0</v>
      </c>
      <c r="E147" s="145" t="s">
        <v>26</v>
      </c>
      <c r="F147" s="462" t="s">
        <v>95</v>
      </c>
      <c r="G147" s="462" t="s">
        <v>3468</v>
      </c>
      <c r="H147" s="145" t="s">
        <v>86</v>
      </c>
      <c r="I147" s="462" t="s">
        <v>2</v>
      </c>
      <c r="J147" s="462" t="s">
        <v>1690</v>
      </c>
      <c r="K147" s="145" t="s">
        <v>1792</v>
      </c>
      <c r="L147" s="145" t="s">
        <v>1794</v>
      </c>
    </row>
    <row r="148" spans="3:12">
      <c r="C148" s="145" t="s">
        <v>2413</v>
      </c>
      <c r="D148" s="145">
        <v>0</v>
      </c>
      <c r="E148" s="145" t="s">
        <v>26</v>
      </c>
      <c r="F148" s="462" t="s">
        <v>95</v>
      </c>
      <c r="G148" s="462" t="s">
        <v>3468</v>
      </c>
      <c r="H148" s="145" t="s">
        <v>86</v>
      </c>
      <c r="I148" s="462" t="s">
        <v>2</v>
      </c>
      <c r="J148" s="462" t="s">
        <v>1690</v>
      </c>
      <c r="K148" s="145" t="s">
        <v>1792</v>
      </c>
      <c r="L148" s="145" t="s">
        <v>1794</v>
      </c>
    </row>
    <row r="149" spans="3:12">
      <c r="C149" s="145" t="s">
        <v>2414</v>
      </c>
      <c r="D149" s="145">
        <v>0</v>
      </c>
      <c r="E149" s="145" t="s">
        <v>26</v>
      </c>
      <c r="F149" s="462" t="s">
        <v>95</v>
      </c>
      <c r="G149" s="462" t="s">
        <v>3468</v>
      </c>
      <c r="H149" s="145" t="s">
        <v>86</v>
      </c>
      <c r="I149" s="462" t="s">
        <v>2</v>
      </c>
      <c r="J149" s="462" t="s">
        <v>1690</v>
      </c>
      <c r="K149" s="145" t="s">
        <v>1792</v>
      </c>
      <c r="L149" s="145" t="s">
        <v>1794</v>
      </c>
    </row>
    <row r="150" spans="3:12">
      <c r="C150" s="145" t="s">
        <v>2415</v>
      </c>
      <c r="D150" s="145">
        <v>0</v>
      </c>
      <c r="E150" s="145" t="s">
        <v>26</v>
      </c>
      <c r="F150" s="462" t="s">
        <v>95</v>
      </c>
      <c r="G150" s="462" t="s">
        <v>3468</v>
      </c>
      <c r="H150" s="145" t="s">
        <v>86</v>
      </c>
      <c r="I150" s="462" t="s">
        <v>2</v>
      </c>
      <c r="J150" s="462" t="s">
        <v>1690</v>
      </c>
      <c r="K150" s="145" t="s">
        <v>1792</v>
      </c>
      <c r="L150" s="145" t="s">
        <v>1794</v>
      </c>
    </row>
    <row r="151" spans="3:12">
      <c r="C151" s="145" t="s">
        <v>2416</v>
      </c>
      <c r="D151" s="145">
        <v>0</v>
      </c>
      <c r="E151" s="145" t="s">
        <v>26</v>
      </c>
      <c r="F151" s="462" t="s">
        <v>95</v>
      </c>
      <c r="G151" s="462" t="s">
        <v>3468</v>
      </c>
      <c r="H151" s="145" t="s">
        <v>86</v>
      </c>
      <c r="I151" s="462" t="s">
        <v>2</v>
      </c>
      <c r="J151" s="462" t="s">
        <v>1690</v>
      </c>
      <c r="K151" s="145" t="s">
        <v>1792</v>
      </c>
      <c r="L151" s="145" t="s">
        <v>1794</v>
      </c>
    </row>
    <row r="152" spans="3:12">
      <c r="C152" s="145" t="s">
        <v>2417</v>
      </c>
      <c r="D152" s="145">
        <v>0</v>
      </c>
      <c r="E152" s="145" t="s">
        <v>26</v>
      </c>
      <c r="F152" s="462" t="s">
        <v>95</v>
      </c>
      <c r="G152" s="462" t="s">
        <v>3468</v>
      </c>
      <c r="H152" s="145" t="s">
        <v>86</v>
      </c>
      <c r="I152" s="462" t="s">
        <v>2</v>
      </c>
      <c r="J152" s="462" t="s">
        <v>1690</v>
      </c>
      <c r="K152" s="145" t="s">
        <v>1792</v>
      </c>
      <c r="L152" s="145" t="s">
        <v>1794</v>
      </c>
    </row>
    <row r="153" spans="3:12">
      <c r="C153" s="145" t="s">
        <v>2418</v>
      </c>
      <c r="D153" s="145">
        <v>0</v>
      </c>
      <c r="E153" s="145" t="s">
        <v>26</v>
      </c>
      <c r="F153" s="462" t="s">
        <v>95</v>
      </c>
      <c r="G153" s="462" t="s">
        <v>3468</v>
      </c>
      <c r="H153" s="145" t="s">
        <v>86</v>
      </c>
      <c r="I153" s="462" t="s">
        <v>2</v>
      </c>
      <c r="J153" s="462" t="s">
        <v>1690</v>
      </c>
      <c r="K153" s="145" t="s">
        <v>1792</v>
      </c>
      <c r="L153" s="145" t="s">
        <v>1794</v>
      </c>
    </row>
    <row r="154" spans="3:12">
      <c r="C154" s="145" t="s">
        <v>2359</v>
      </c>
      <c r="D154" s="145">
        <v>0</v>
      </c>
      <c r="E154" s="145" t="s">
        <v>26</v>
      </c>
      <c r="F154" s="462" t="s">
        <v>95</v>
      </c>
      <c r="G154" s="462" t="s">
        <v>3468</v>
      </c>
      <c r="H154" s="145" t="s">
        <v>86</v>
      </c>
      <c r="I154" s="462" t="s">
        <v>2</v>
      </c>
      <c r="J154" s="462" t="s">
        <v>1690</v>
      </c>
      <c r="K154" s="145" t="s">
        <v>1792</v>
      </c>
      <c r="L154" s="145" t="s">
        <v>1795</v>
      </c>
    </row>
    <row r="155" spans="3:12">
      <c r="C155" s="145" t="s">
        <v>2556</v>
      </c>
      <c r="D155" s="145">
        <v>0</v>
      </c>
      <c r="E155" s="145" t="s">
        <v>26</v>
      </c>
      <c r="F155" s="462" t="s">
        <v>95</v>
      </c>
      <c r="G155" s="462" t="s">
        <v>3468</v>
      </c>
      <c r="H155" s="145" t="s">
        <v>86</v>
      </c>
      <c r="I155" s="462" t="s">
        <v>2</v>
      </c>
      <c r="J155" s="462" t="s">
        <v>1690</v>
      </c>
      <c r="K155" s="145" t="s">
        <v>1792</v>
      </c>
      <c r="L155" s="145" t="s">
        <v>1795</v>
      </c>
    </row>
    <row r="156" spans="3:12">
      <c r="C156" s="145" t="s">
        <v>2360</v>
      </c>
      <c r="D156" s="145">
        <v>0</v>
      </c>
      <c r="E156" s="145" t="s">
        <v>26</v>
      </c>
      <c r="F156" s="462" t="s">
        <v>95</v>
      </c>
      <c r="G156" s="462" t="s">
        <v>3468</v>
      </c>
      <c r="H156" s="145" t="s">
        <v>86</v>
      </c>
      <c r="I156" s="462" t="s">
        <v>2</v>
      </c>
      <c r="J156" s="462" t="s">
        <v>1690</v>
      </c>
      <c r="K156" s="145" t="s">
        <v>1792</v>
      </c>
      <c r="L156" s="145" t="s">
        <v>1795</v>
      </c>
    </row>
    <row r="157" spans="3:12">
      <c r="C157" s="145" t="s">
        <v>2361</v>
      </c>
      <c r="D157" s="145">
        <v>0</v>
      </c>
      <c r="E157" s="145" t="s">
        <v>26</v>
      </c>
      <c r="F157" s="462" t="s">
        <v>95</v>
      </c>
      <c r="G157" s="462" t="s">
        <v>3468</v>
      </c>
      <c r="H157" s="145" t="s">
        <v>86</v>
      </c>
      <c r="I157" s="462" t="s">
        <v>2</v>
      </c>
      <c r="J157" s="462" t="s">
        <v>1690</v>
      </c>
      <c r="K157" s="145" t="s">
        <v>1792</v>
      </c>
      <c r="L157" s="145" t="s">
        <v>1795</v>
      </c>
    </row>
    <row r="158" spans="3:12">
      <c r="C158" s="145" t="s">
        <v>2362</v>
      </c>
      <c r="D158" s="145">
        <v>0</v>
      </c>
      <c r="E158" s="145" t="s">
        <v>26</v>
      </c>
      <c r="F158" s="462" t="s">
        <v>95</v>
      </c>
      <c r="G158" s="462" t="s">
        <v>3468</v>
      </c>
      <c r="H158" s="145" t="s">
        <v>86</v>
      </c>
      <c r="I158" s="462" t="s">
        <v>2</v>
      </c>
      <c r="J158" s="462" t="s">
        <v>1690</v>
      </c>
      <c r="K158" s="145" t="s">
        <v>1792</v>
      </c>
      <c r="L158" s="145" t="s">
        <v>1795</v>
      </c>
    </row>
    <row r="159" spans="3:12">
      <c r="C159" s="145" t="s">
        <v>2363</v>
      </c>
      <c r="D159" s="145">
        <v>0</v>
      </c>
      <c r="E159" s="145" t="s">
        <v>26</v>
      </c>
      <c r="F159" s="462" t="s">
        <v>95</v>
      </c>
      <c r="G159" s="462" t="s">
        <v>3468</v>
      </c>
      <c r="H159" s="145" t="s">
        <v>86</v>
      </c>
      <c r="I159" s="462" t="s">
        <v>2</v>
      </c>
      <c r="J159" s="462" t="s">
        <v>1690</v>
      </c>
      <c r="K159" s="145" t="s">
        <v>1792</v>
      </c>
      <c r="L159" s="145" t="s">
        <v>1795</v>
      </c>
    </row>
    <row r="160" spans="3:12">
      <c r="C160" s="145" t="s">
        <v>2364</v>
      </c>
      <c r="D160" s="145">
        <v>0</v>
      </c>
      <c r="E160" s="145" t="s">
        <v>26</v>
      </c>
      <c r="F160" s="462" t="s">
        <v>95</v>
      </c>
      <c r="G160" s="462" t="s">
        <v>3468</v>
      </c>
      <c r="H160" s="145" t="s">
        <v>86</v>
      </c>
      <c r="I160" s="462" t="s">
        <v>2</v>
      </c>
      <c r="J160" s="462" t="s">
        <v>1690</v>
      </c>
      <c r="K160" s="145" t="s">
        <v>1792</v>
      </c>
      <c r="L160" s="145" t="s">
        <v>1795</v>
      </c>
    </row>
    <row r="161" spans="3:12">
      <c r="C161" s="145" t="s">
        <v>2365</v>
      </c>
      <c r="D161" s="145">
        <v>0</v>
      </c>
      <c r="E161" s="145" t="s">
        <v>26</v>
      </c>
      <c r="F161" s="462" t="s">
        <v>95</v>
      </c>
      <c r="G161" s="462" t="s">
        <v>3468</v>
      </c>
      <c r="H161" s="145" t="s">
        <v>86</v>
      </c>
      <c r="I161" s="462" t="s">
        <v>2</v>
      </c>
      <c r="J161" s="462" t="s">
        <v>1690</v>
      </c>
      <c r="K161" s="145" t="s">
        <v>1792</v>
      </c>
      <c r="L161" s="145" t="s">
        <v>1795</v>
      </c>
    </row>
    <row r="162" spans="3:12">
      <c r="C162" s="145" t="s">
        <v>2366</v>
      </c>
      <c r="D162" s="145">
        <v>0</v>
      </c>
      <c r="E162" s="145" t="s">
        <v>26</v>
      </c>
      <c r="F162" s="462" t="s">
        <v>95</v>
      </c>
      <c r="G162" s="462" t="s">
        <v>3468</v>
      </c>
      <c r="H162" s="145" t="s">
        <v>86</v>
      </c>
      <c r="I162" s="462" t="s">
        <v>2</v>
      </c>
      <c r="J162" s="462" t="s">
        <v>1690</v>
      </c>
      <c r="K162" s="145" t="s">
        <v>1792</v>
      </c>
      <c r="L162" s="145" t="s">
        <v>1795</v>
      </c>
    </row>
    <row r="163" spans="3:12">
      <c r="C163" s="145" t="s">
        <v>2367</v>
      </c>
      <c r="D163" s="145">
        <v>0</v>
      </c>
      <c r="E163" s="145" t="s">
        <v>26</v>
      </c>
      <c r="F163" s="462" t="s">
        <v>95</v>
      </c>
      <c r="G163" s="462" t="s">
        <v>3468</v>
      </c>
      <c r="H163" s="145" t="s">
        <v>86</v>
      </c>
      <c r="I163" s="462" t="s">
        <v>2</v>
      </c>
      <c r="J163" s="462" t="s">
        <v>1690</v>
      </c>
      <c r="K163" s="145" t="s">
        <v>1792</v>
      </c>
      <c r="L163" s="145" t="s">
        <v>1795</v>
      </c>
    </row>
    <row r="164" spans="3:12">
      <c r="C164" s="145" t="s">
        <v>3255</v>
      </c>
      <c r="D164" s="145">
        <v>0</v>
      </c>
      <c r="E164" s="145" t="s">
        <v>26</v>
      </c>
      <c r="F164" s="462" t="s">
        <v>95</v>
      </c>
      <c r="G164" s="462" t="s">
        <v>3468</v>
      </c>
      <c r="H164" s="145" t="s">
        <v>86</v>
      </c>
      <c r="I164" s="462" t="s">
        <v>2</v>
      </c>
      <c r="J164" s="462" t="s">
        <v>1690</v>
      </c>
      <c r="K164" s="145" t="s">
        <v>1792</v>
      </c>
      <c r="L164" s="145" t="s">
        <v>1795</v>
      </c>
    </row>
    <row r="165" spans="3:12">
      <c r="C165" s="145" t="s">
        <v>3256</v>
      </c>
      <c r="D165" s="145">
        <v>0</v>
      </c>
      <c r="E165" s="145" t="s">
        <v>26</v>
      </c>
      <c r="F165" s="462" t="s">
        <v>95</v>
      </c>
      <c r="G165" s="462" t="s">
        <v>3468</v>
      </c>
      <c r="H165" s="145" t="s">
        <v>86</v>
      </c>
      <c r="I165" s="462" t="s">
        <v>2</v>
      </c>
      <c r="J165" s="462" t="s">
        <v>1690</v>
      </c>
      <c r="K165" s="145" t="s">
        <v>1792</v>
      </c>
      <c r="L165" s="145" t="s">
        <v>1795</v>
      </c>
    </row>
    <row r="166" spans="3:12">
      <c r="C166" s="145" t="s">
        <v>3257</v>
      </c>
      <c r="D166" s="145">
        <v>0</v>
      </c>
      <c r="E166" s="145" t="s">
        <v>26</v>
      </c>
      <c r="F166" s="462" t="s">
        <v>95</v>
      </c>
      <c r="G166" s="462" t="s">
        <v>3468</v>
      </c>
      <c r="H166" s="145" t="s">
        <v>86</v>
      </c>
      <c r="I166" s="462" t="s">
        <v>2</v>
      </c>
      <c r="J166" s="462" t="s">
        <v>1690</v>
      </c>
      <c r="K166" s="145" t="s">
        <v>1792</v>
      </c>
      <c r="L166" s="145" t="s">
        <v>1795</v>
      </c>
    </row>
    <row r="167" spans="3:12">
      <c r="C167" s="145" t="s">
        <v>2368</v>
      </c>
      <c r="D167" s="145">
        <v>0</v>
      </c>
      <c r="E167" s="145" t="s">
        <v>26</v>
      </c>
      <c r="F167" s="462" t="s">
        <v>95</v>
      </c>
      <c r="G167" s="462" t="s">
        <v>3468</v>
      </c>
      <c r="H167" s="145" t="s">
        <v>86</v>
      </c>
      <c r="I167" s="462" t="s">
        <v>2</v>
      </c>
      <c r="J167" s="462" t="s">
        <v>1690</v>
      </c>
      <c r="K167" s="145" t="s">
        <v>1792</v>
      </c>
      <c r="L167" s="145" t="s">
        <v>1795</v>
      </c>
    </row>
    <row r="168" spans="3:12">
      <c r="C168" s="145" t="s">
        <v>2369</v>
      </c>
      <c r="D168" s="145">
        <v>0</v>
      </c>
      <c r="E168" s="145" t="s">
        <v>26</v>
      </c>
      <c r="F168" s="462" t="s">
        <v>95</v>
      </c>
      <c r="G168" s="462" t="s">
        <v>3468</v>
      </c>
      <c r="H168" s="145" t="s">
        <v>86</v>
      </c>
      <c r="I168" s="462" t="s">
        <v>2</v>
      </c>
      <c r="J168" s="462" t="s">
        <v>1690</v>
      </c>
      <c r="K168" s="145" t="s">
        <v>1792</v>
      </c>
      <c r="L168" s="145" t="s">
        <v>1795</v>
      </c>
    </row>
    <row r="169" spans="3:12">
      <c r="C169" s="145" t="s">
        <v>2370</v>
      </c>
      <c r="D169" s="145">
        <v>0</v>
      </c>
      <c r="E169" s="145" t="s">
        <v>26</v>
      </c>
      <c r="F169" s="462" t="s">
        <v>95</v>
      </c>
      <c r="G169" s="462" t="s">
        <v>3468</v>
      </c>
      <c r="H169" s="145" t="s">
        <v>86</v>
      </c>
      <c r="I169" s="462" t="s">
        <v>2</v>
      </c>
      <c r="J169" s="462" t="s">
        <v>1690</v>
      </c>
      <c r="K169" s="145" t="s">
        <v>1792</v>
      </c>
      <c r="L169" s="145" t="s">
        <v>1795</v>
      </c>
    </row>
    <row r="170" spans="3:12">
      <c r="C170" s="145" t="s">
        <v>2371</v>
      </c>
      <c r="D170" s="145">
        <v>0</v>
      </c>
      <c r="E170" s="145" t="s">
        <v>26</v>
      </c>
      <c r="F170" s="462" t="s">
        <v>95</v>
      </c>
      <c r="G170" s="462" t="s">
        <v>3468</v>
      </c>
      <c r="H170" s="145" t="s">
        <v>86</v>
      </c>
      <c r="I170" s="462" t="s">
        <v>2</v>
      </c>
      <c r="J170" s="462" t="s">
        <v>1690</v>
      </c>
      <c r="K170" s="145" t="s">
        <v>1792</v>
      </c>
      <c r="L170" s="145" t="s">
        <v>1795</v>
      </c>
    </row>
    <row r="171" spans="3:12">
      <c r="C171" s="145" t="s">
        <v>2372</v>
      </c>
      <c r="D171" s="145">
        <v>0</v>
      </c>
      <c r="E171" s="145" t="s">
        <v>26</v>
      </c>
      <c r="F171" s="462" t="s">
        <v>95</v>
      </c>
      <c r="G171" s="462" t="s">
        <v>3468</v>
      </c>
      <c r="H171" s="145" t="s">
        <v>86</v>
      </c>
      <c r="I171" s="462" t="s">
        <v>2</v>
      </c>
      <c r="J171" s="462" t="s">
        <v>1690</v>
      </c>
      <c r="K171" s="145" t="s">
        <v>1792</v>
      </c>
      <c r="L171" s="145" t="s">
        <v>1795</v>
      </c>
    </row>
    <row r="172" spans="3:12">
      <c r="C172" s="145" t="s">
        <v>3230</v>
      </c>
      <c r="D172" s="145">
        <v>0</v>
      </c>
      <c r="E172" s="145" t="s">
        <v>26</v>
      </c>
      <c r="F172" s="462" t="s">
        <v>95</v>
      </c>
      <c r="G172" s="462" t="s">
        <v>3468</v>
      </c>
      <c r="H172" s="145" t="s">
        <v>86</v>
      </c>
      <c r="I172" s="462" t="s">
        <v>2</v>
      </c>
      <c r="J172" s="462" t="s">
        <v>1690</v>
      </c>
      <c r="K172" s="145" t="s">
        <v>1792</v>
      </c>
      <c r="L172" s="145" t="s">
        <v>1795</v>
      </c>
    </row>
    <row r="173" spans="3:12">
      <c r="C173" s="145" t="s">
        <v>2373</v>
      </c>
      <c r="D173" s="145">
        <v>0</v>
      </c>
      <c r="E173" s="145" t="s">
        <v>26</v>
      </c>
      <c r="F173" s="462" t="s">
        <v>95</v>
      </c>
      <c r="G173" s="462" t="s">
        <v>3468</v>
      </c>
      <c r="H173" s="145" t="s">
        <v>86</v>
      </c>
      <c r="I173" s="462" t="s">
        <v>2</v>
      </c>
      <c r="J173" s="462" t="s">
        <v>1690</v>
      </c>
      <c r="K173" s="145" t="s">
        <v>1792</v>
      </c>
      <c r="L173" s="145" t="s">
        <v>1795</v>
      </c>
    </row>
    <row r="174" spans="3:12">
      <c r="C174" s="145" t="s">
        <v>2375</v>
      </c>
      <c r="D174" s="145">
        <v>0</v>
      </c>
      <c r="E174" s="145" t="s">
        <v>26</v>
      </c>
      <c r="F174" s="462" t="s">
        <v>95</v>
      </c>
      <c r="G174" s="462" t="s">
        <v>3468</v>
      </c>
      <c r="H174" s="145" t="s">
        <v>86</v>
      </c>
      <c r="I174" s="462" t="s">
        <v>2</v>
      </c>
      <c r="J174" s="462" t="s">
        <v>1690</v>
      </c>
      <c r="K174" s="145" t="s">
        <v>1792</v>
      </c>
      <c r="L174" s="145" t="s">
        <v>1795</v>
      </c>
    </row>
    <row r="175" spans="3:12">
      <c r="C175" s="145" t="s">
        <v>2376</v>
      </c>
      <c r="D175" s="145">
        <v>0</v>
      </c>
      <c r="E175" s="145" t="s">
        <v>26</v>
      </c>
      <c r="F175" s="462" t="s">
        <v>95</v>
      </c>
      <c r="G175" s="462" t="s">
        <v>3468</v>
      </c>
      <c r="H175" s="145" t="s">
        <v>86</v>
      </c>
      <c r="I175" s="462" t="s">
        <v>2</v>
      </c>
      <c r="J175" s="462" t="s">
        <v>1690</v>
      </c>
      <c r="K175" s="145" t="s">
        <v>1792</v>
      </c>
      <c r="L175" s="145" t="s">
        <v>1795</v>
      </c>
    </row>
    <row r="176" spans="3:12">
      <c r="C176" s="145" t="s">
        <v>3228</v>
      </c>
      <c r="D176" s="145">
        <v>0</v>
      </c>
      <c r="E176" s="145" t="s">
        <v>26</v>
      </c>
      <c r="F176" s="462" t="s">
        <v>95</v>
      </c>
      <c r="G176" s="462" t="s">
        <v>3468</v>
      </c>
      <c r="H176" s="145" t="s">
        <v>86</v>
      </c>
      <c r="I176" s="462" t="s">
        <v>2</v>
      </c>
      <c r="J176" s="462" t="s">
        <v>1690</v>
      </c>
      <c r="K176" s="145" t="s">
        <v>1792</v>
      </c>
      <c r="L176" s="145" t="s">
        <v>1795</v>
      </c>
    </row>
    <row r="177" spans="3:12">
      <c r="C177" s="145" t="s">
        <v>3231</v>
      </c>
      <c r="D177" s="145">
        <v>0</v>
      </c>
      <c r="E177" s="145" t="s">
        <v>26</v>
      </c>
      <c r="F177" s="462" t="s">
        <v>95</v>
      </c>
      <c r="G177" s="462" t="s">
        <v>3468</v>
      </c>
      <c r="H177" s="145" t="s">
        <v>86</v>
      </c>
      <c r="I177" s="462" t="s">
        <v>2</v>
      </c>
      <c r="J177" s="462" t="s">
        <v>1690</v>
      </c>
      <c r="K177" s="145" t="s">
        <v>1792</v>
      </c>
      <c r="L177" s="145" t="s">
        <v>1795</v>
      </c>
    </row>
    <row r="178" spans="3:12">
      <c r="C178" s="145" t="s">
        <v>3229</v>
      </c>
      <c r="D178" s="145">
        <v>0</v>
      </c>
      <c r="E178" s="145" t="s">
        <v>26</v>
      </c>
      <c r="F178" s="462" t="s">
        <v>95</v>
      </c>
      <c r="G178" s="462" t="s">
        <v>3468</v>
      </c>
      <c r="H178" s="145" t="s">
        <v>86</v>
      </c>
      <c r="I178" s="462" t="s">
        <v>2</v>
      </c>
      <c r="J178" s="462" t="s">
        <v>1690</v>
      </c>
      <c r="K178" s="145" t="s">
        <v>1792</v>
      </c>
      <c r="L178" s="145" t="s">
        <v>1795</v>
      </c>
    </row>
    <row r="179" spans="3:12">
      <c r="C179" s="145" t="s">
        <v>2377</v>
      </c>
      <c r="D179" s="145">
        <v>0</v>
      </c>
      <c r="E179" s="145" t="s">
        <v>26</v>
      </c>
      <c r="F179" s="462" t="s">
        <v>95</v>
      </c>
      <c r="G179" s="462" t="s">
        <v>3468</v>
      </c>
      <c r="H179" s="145" t="s">
        <v>86</v>
      </c>
      <c r="I179" s="462" t="s">
        <v>2</v>
      </c>
      <c r="J179" s="462" t="s">
        <v>1690</v>
      </c>
      <c r="K179" s="145" t="s">
        <v>1792</v>
      </c>
      <c r="L179" s="145" t="s">
        <v>1795</v>
      </c>
    </row>
    <row r="180" spans="3:12">
      <c r="C180" s="145" t="s">
        <v>2378</v>
      </c>
      <c r="D180" s="145">
        <v>0</v>
      </c>
      <c r="E180" s="145" t="s">
        <v>26</v>
      </c>
      <c r="F180" s="462" t="s">
        <v>95</v>
      </c>
      <c r="G180" s="462" t="s">
        <v>3468</v>
      </c>
      <c r="H180" s="145" t="s">
        <v>86</v>
      </c>
      <c r="I180" s="462" t="s">
        <v>2</v>
      </c>
      <c r="J180" s="462" t="s">
        <v>1690</v>
      </c>
      <c r="K180" s="145" t="s">
        <v>1792</v>
      </c>
      <c r="L180" s="145" t="s">
        <v>1795</v>
      </c>
    </row>
    <row r="181" spans="3:12">
      <c r="C181" s="145" t="s">
        <v>2379</v>
      </c>
      <c r="D181" s="145">
        <v>0</v>
      </c>
      <c r="E181" s="145" t="s">
        <v>26</v>
      </c>
      <c r="F181" s="462" t="s">
        <v>95</v>
      </c>
      <c r="G181" s="462" t="s">
        <v>3468</v>
      </c>
      <c r="H181" s="145" t="s">
        <v>86</v>
      </c>
      <c r="I181" s="462" t="s">
        <v>2</v>
      </c>
      <c r="J181" s="462" t="s">
        <v>1690</v>
      </c>
      <c r="K181" s="145" t="s">
        <v>1792</v>
      </c>
      <c r="L181" s="145" t="s">
        <v>1795</v>
      </c>
    </row>
    <row r="182" spans="3:12">
      <c r="C182" s="145" t="s">
        <v>2380</v>
      </c>
      <c r="D182" s="145">
        <v>0</v>
      </c>
      <c r="E182" s="145" t="s">
        <v>26</v>
      </c>
      <c r="F182" s="462" t="s">
        <v>95</v>
      </c>
      <c r="G182" s="462" t="s">
        <v>3468</v>
      </c>
      <c r="H182" s="145" t="s">
        <v>86</v>
      </c>
      <c r="I182" s="462" t="s">
        <v>2</v>
      </c>
      <c r="J182" s="462" t="s">
        <v>1690</v>
      </c>
      <c r="K182" s="145" t="s">
        <v>1792</v>
      </c>
      <c r="L182" s="145" t="s">
        <v>1795</v>
      </c>
    </row>
    <row r="183" spans="3:12">
      <c r="C183" s="145" t="s">
        <v>2381</v>
      </c>
      <c r="D183" s="145">
        <v>0</v>
      </c>
      <c r="E183" s="145" t="s">
        <v>26</v>
      </c>
      <c r="F183" s="462" t="s">
        <v>95</v>
      </c>
      <c r="G183" s="462" t="s">
        <v>3468</v>
      </c>
      <c r="H183" s="145" t="s">
        <v>86</v>
      </c>
      <c r="I183" s="462" t="s">
        <v>2</v>
      </c>
      <c r="J183" s="462" t="s">
        <v>1690</v>
      </c>
      <c r="K183" s="145" t="s">
        <v>1792</v>
      </c>
      <c r="L183" s="145" t="s">
        <v>1795</v>
      </c>
    </row>
    <row r="184" spans="3:12">
      <c r="C184" s="145" t="s">
        <v>2382</v>
      </c>
      <c r="D184" s="145">
        <v>0</v>
      </c>
      <c r="E184" s="145" t="s">
        <v>26</v>
      </c>
      <c r="F184" s="462" t="s">
        <v>95</v>
      </c>
      <c r="G184" s="462" t="s">
        <v>3468</v>
      </c>
      <c r="H184" s="145" t="s">
        <v>86</v>
      </c>
      <c r="I184" s="462" t="s">
        <v>2</v>
      </c>
      <c r="J184" s="462" t="s">
        <v>1690</v>
      </c>
      <c r="K184" s="145" t="s">
        <v>1792</v>
      </c>
      <c r="L184" s="145" t="s">
        <v>1795</v>
      </c>
    </row>
    <row r="185" spans="3:12">
      <c r="C185" s="145" t="s">
        <v>3227</v>
      </c>
      <c r="D185" s="145">
        <v>0</v>
      </c>
      <c r="E185" s="145" t="s">
        <v>26</v>
      </c>
      <c r="F185" s="462" t="s">
        <v>95</v>
      </c>
      <c r="G185" s="462" t="s">
        <v>3468</v>
      </c>
      <c r="H185" s="145" t="s">
        <v>86</v>
      </c>
      <c r="I185" s="462" t="s">
        <v>2</v>
      </c>
      <c r="J185" s="462" t="s">
        <v>1690</v>
      </c>
      <c r="K185" s="145" t="s">
        <v>1792</v>
      </c>
      <c r="L185" s="145" t="s">
        <v>1795</v>
      </c>
    </row>
    <row r="186" spans="3:12">
      <c r="C186" s="145" t="s">
        <v>2383</v>
      </c>
      <c r="D186" s="145">
        <v>0</v>
      </c>
      <c r="E186" s="145" t="s">
        <v>26</v>
      </c>
      <c r="F186" s="462" t="s">
        <v>95</v>
      </c>
      <c r="G186" s="462" t="s">
        <v>3468</v>
      </c>
      <c r="H186" s="145" t="s">
        <v>86</v>
      </c>
      <c r="I186" s="462" t="s">
        <v>2</v>
      </c>
      <c r="J186" s="462" t="s">
        <v>1690</v>
      </c>
      <c r="K186" s="145" t="s">
        <v>1792</v>
      </c>
      <c r="L186" s="145" t="s">
        <v>1795</v>
      </c>
    </row>
    <row r="187" spans="3:12">
      <c r="C187" s="145" t="s">
        <v>2384</v>
      </c>
      <c r="D187" s="145">
        <v>0</v>
      </c>
      <c r="E187" s="145" t="s">
        <v>26</v>
      </c>
      <c r="F187" s="462" t="s">
        <v>95</v>
      </c>
      <c r="G187" s="462" t="s">
        <v>3468</v>
      </c>
      <c r="H187" s="145" t="s">
        <v>86</v>
      </c>
      <c r="I187" s="462" t="s">
        <v>2</v>
      </c>
      <c r="J187" s="462" t="s">
        <v>1690</v>
      </c>
      <c r="K187" s="145" t="s">
        <v>1792</v>
      </c>
      <c r="L187" s="145" t="s">
        <v>1795</v>
      </c>
    </row>
    <row r="188" spans="3:12">
      <c r="C188" s="145" t="s">
        <v>2387</v>
      </c>
      <c r="D188" s="145">
        <v>0</v>
      </c>
      <c r="E188" s="145" t="s">
        <v>26</v>
      </c>
      <c r="F188" s="462" t="s">
        <v>95</v>
      </c>
      <c r="G188" s="462" t="s">
        <v>3468</v>
      </c>
      <c r="H188" s="145" t="s">
        <v>86</v>
      </c>
      <c r="I188" s="462" t="s">
        <v>2</v>
      </c>
      <c r="J188" s="462" t="s">
        <v>1690</v>
      </c>
      <c r="K188" s="145" t="s">
        <v>1792</v>
      </c>
      <c r="L188" s="145" t="s">
        <v>1795</v>
      </c>
    </row>
    <row r="189" spans="3:12">
      <c r="C189" s="145" t="s">
        <v>2388</v>
      </c>
      <c r="D189" s="145">
        <v>0</v>
      </c>
      <c r="E189" s="145" t="s">
        <v>26</v>
      </c>
      <c r="F189" s="462" t="s">
        <v>95</v>
      </c>
      <c r="G189" s="462" t="s">
        <v>3468</v>
      </c>
      <c r="H189" s="145" t="s">
        <v>86</v>
      </c>
      <c r="I189" s="462" t="s">
        <v>2</v>
      </c>
      <c r="J189" s="462" t="s">
        <v>1690</v>
      </c>
      <c r="K189" s="145" t="s">
        <v>1792</v>
      </c>
      <c r="L189" s="145" t="s">
        <v>1795</v>
      </c>
    </row>
    <row r="190" spans="3:12">
      <c r="C190" s="145" t="s">
        <v>2389</v>
      </c>
      <c r="D190" s="145">
        <v>0</v>
      </c>
      <c r="E190" s="145" t="s">
        <v>26</v>
      </c>
      <c r="F190" s="462" t="s">
        <v>95</v>
      </c>
      <c r="G190" s="462" t="s">
        <v>3468</v>
      </c>
      <c r="H190" s="145" t="s">
        <v>86</v>
      </c>
      <c r="I190" s="462" t="s">
        <v>2</v>
      </c>
      <c r="J190" s="462" t="s">
        <v>1690</v>
      </c>
      <c r="K190" s="145" t="s">
        <v>1792</v>
      </c>
      <c r="L190" s="145" t="s">
        <v>1795</v>
      </c>
    </row>
    <row r="191" spans="3:12">
      <c r="C191" s="145" t="s">
        <v>2390</v>
      </c>
      <c r="D191" s="145">
        <v>0</v>
      </c>
      <c r="E191" s="145" t="s">
        <v>26</v>
      </c>
      <c r="F191" s="462" t="s">
        <v>95</v>
      </c>
      <c r="G191" s="462" t="s">
        <v>3468</v>
      </c>
      <c r="H191" s="145" t="s">
        <v>86</v>
      </c>
      <c r="I191" s="462" t="s">
        <v>2</v>
      </c>
      <c r="J191" s="462" t="s">
        <v>1690</v>
      </c>
      <c r="K191" s="145" t="s">
        <v>1792</v>
      </c>
      <c r="L191" s="145" t="s">
        <v>1795</v>
      </c>
    </row>
    <row r="192" spans="3:12">
      <c r="C192" s="145" t="s">
        <v>2391</v>
      </c>
      <c r="D192" s="145">
        <v>0</v>
      </c>
      <c r="E192" s="145" t="s">
        <v>26</v>
      </c>
      <c r="F192" s="462" t="s">
        <v>95</v>
      </c>
      <c r="G192" s="462" t="s">
        <v>3468</v>
      </c>
      <c r="H192" s="145" t="s">
        <v>86</v>
      </c>
      <c r="I192" s="462" t="s">
        <v>2</v>
      </c>
      <c r="J192" s="462" t="s">
        <v>1690</v>
      </c>
      <c r="K192" s="145" t="s">
        <v>1792</v>
      </c>
      <c r="L192" s="145" t="s">
        <v>1795</v>
      </c>
    </row>
    <row r="193" spans="3:12">
      <c r="C193" s="145" t="s">
        <v>2392</v>
      </c>
      <c r="D193" s="145">
        <v>0</v>
      </c>
      <c r="E193" s="145" t="s">
        <v>26</v>
      </c>
      <c r="F193" s="462" t="s">
        <v>95</v>
      </c>
      <c r="G193" s="462" t="s">
        <v>3468</v>
      </c>
      <c r="H193" s="145" t="s">
        <v>86</v>
      </c>
      <c r="I193" s="462" t="s">
        <v>2</v>
      </c>
      <c r="J193" s="462" t="s">
        <v>1690</v>
      </c>
      <c r="K193" s="145" t="s">
        <v>1792</v>
      </c>
      <c r="L193" s="145" t="s">
        <v>1795</v>
      </c>
    </row>
    <row r="194" spans="3:12">
      <c r="C194" s="145" t="s">
        <v>2393</v>
      </c>
      <c r="D194" s="145">
        <v>0</v>
      </c>
      <c r="E194" s="145" t="s">
        <v>26</v>
      </c>
      <c r="F194" s="462" t="s">
        <v>95</v>
      </c>
      <c r="G194" s="462" t="s">
        <v>3468</v>
      </c>
      <c r="H194" s="145" t="s">
        <v>86</v>
      </c>
      <c r="I194" s="462" t="s">
        <v>2</v>
      </c>
      <c r="J194" s="462" t="s">
        <v>1690</v>
      </c>
      <c r="K194" s="145" t="s">
        <v>1792</v>
      </c>
      <c r="L194" s="145" t="s">
        <v>1795</v>
      </c>
    </row>
    <row r="195" spans="3:12">
      <c r="C195" s="145" t="s">
        <v>2396</v>
      </c>
      <c r="D195" s="145">
        <v>0</v>
      </c>
      <c r="E195" s="145" t="s">
        <v>26</v>
      </c>
      <c r="F195" s="462" t="s">
        <v>95</v>
      </c>
      <c r="G195" s="462" t="s">
        <v>3468</v>
      </c>
      <c r="H195" s="145" t="s">
        <v>86</v>
      </c>
      <c r="I195" s="462" t="s">
        <v>2</v>
      </c>
      <c r="J195" s="462" t="s">
        <v>1690</v>
      </c>
      <c r="K195" s="145" t="s">
        <v>1792</v>
      </c>
      <c r="L195" s="145" t="s">
        <v>1795</v>
      </c>
    </row>
    <row r="196" spans="3:12">
      <c r="C196" s="145" t="s">
        <v>2397</v>
      </c>
      <c r="D196" s="145">
        <v>0</v>
      </c>
      <c r="E196" s="145" t="s">
        <v>26</v>
      </c>
      <c r="F196" s="462" t="s">
        <v>95</v>
      </c>
      <c r="G196" s="462" t="s">
        <v>3468</v>
      </c>
      <c r="H196" s="145" t="s">
        <v>86</v>
      </c>
      <c r="I196" s="462" t="s">
        <v>2</v>
      </c>
      <c r="J196" s="462" t="s">
        <v>1690</v>
      </c>
      <c r="K196" s="145" t="s">
        <v>1792</v>
      </c>
      <c r="L196" s="145" t="s">
        <v>1795</v>
      </c>
    </row>
    <row r="197" spans="3:12">
      <c r="C197" s="145" t="s">
        <v>2398</v>
      </c>
      <c r="D197" s="145">
        <v>0</v>
      </c>
      <c r="E197" s="145" t="s">
        <v>26</v>
      </c>
      <c r="F197" s="462" t="s">
        <v>95</v>
      </c>
      <c r="G197" s="462" t="s">
        <v>3468</v>
      </c>
      <c r="H197" s="145" t="s">
        <v>86</v>
      </c>
      <c r="I197" s="462" t="s">
        <v>2</v>
      </c>
      <c r="J197" s="462" t="s">
        <v>1690</v>
      </c>
      <c r="K197" s="145" t="s">
        <v>1792</v>
      </c>
      <c r="L197" s="145" t="s">
        <v>1795</v>
      </c>
    </row>
    <row r="198" spans="3:12">
      <c r="C198" s="145" t="s">
        <v>2399</v>
      </c>
      <c r="D198" s="145">
        <v>0</v>
      </c>
      <c r="E198" s="145" t="s">
        <v>26</v>
      </c>
      <c r="F198" s="462" t="s">
        <v>95</v>
      </c>
      <c r="G198" s="462" t="s">
        <v>3468</v>
      </c>
      <c r="H198" s="145" t="s">
        <v>86</v>
      </c>
      <c r="I198" s="462" t="s">
        <v>2</v>
      </c>
      <c r="J198" s="462" t="s">
        <v>1690</v>
      </c>
      <c r="K198" s="145" t="s">
        <v>1792</v>
      </c>
      <c r="L198" s="145" t="s">
        <v>1795</v>
      </c>
    </row>
    <row r="199" spans="3:12">
      <c r="C199" s="145" t="s">
        <v>3176</v>
      </c>
      <c r="D199" s="145">
        <v>0</v>
      </c>
      <c r="E199" s="145" t="s">
        <v>26</v>
      </c>
      <c r="F199" s="462" t="s">
        <v>95</v>
      </c>
      <c r="G199" s="462" t="s">
        <v>3468</v>
      </c>
      <c r="H199" s="145" t="s">
        <v>86</v>
      </c>
      <c r="I199" s="462" t="s">
        <v>2</v>
      </c>
      <c r="J199" s="462" t="s">
        <v>1690</v>
      </c>
      <c r="K199" s="145" t="s">
        <v>1792</v>
      </c>
      <c r="L199" s="145" t="s">
        <v>1795</v>
      </c>
    </row>
    <row r="200" spans="3:12">
      <c r="C200" s="145" t="s">
        <v>3177</v>
      </c>
      <c r="D200" s="145">
        <v>0</v>
      </c>
      <c r="E200" s="145" t="s">
        <v>26</v>
      </c>
      <c r="F200" s="462" t="s">
        <v>95</v>
      </c>
      <c r="G200" s="462" t="s">
        <v>3468</v>
      </c>
      <c r="H200" s="145" t="s">
        <v>86</v>
      </c>
      <c r="I200" s="462" t="s">
        <v>2</v>
      </c>
      <c r="J200" s="462" t="s">
        <v>1690</v>
      </c>
      <c r="K200" s="145" t="s">
        <v>1792</v>
      </c>
      <c r="L200" s="145" t="s">
        <v>1795</v>
      </c>
    </row>
    <row r="201" spans="3:12">
      <c r="C201" s="145" t="s">
        <v>3178</v>
      </c>
      <c r="D201" s="145">
        <v>0</v>
      </c>
      <c r="E201" s="145" t="s">
        <v>26</v>
      </c>
      <c r="F201" s="462" t="s">
        <v>95</v>
      </c>
      <c r="G201" s="462" t="s">
        <v>3468</v>
      </c>
      <c r="H201" s="145" t="s">
        <v>86</v>
      </c>
      <c r="I201" s="462" t="s">
        <v>2</v>
      </c>
      <c r="J201" s="462" t="s">
        <v>1690</v>
      </c>
      <c r="K201" s="145" t="s">
        <v>1792</v>
      </c>
      <c r="L201" s="145" t="s">
        <v>1795</v>
      </c>
    </row>
    <row r="202" spans="3:12">
      <c r="C202" s="145" t="s">
        <v>2400</v>
      </c>
      <c r="D202" s="145">
        <v>0</v>
      </c>
      <c r="E202" s="145" t="s">
        <v>26</v>
      </c>
      <c r="F202" s="462" t="s">
        <v>95</v>
      </c>
      <c r="G202" s="462" t="s">
        <v>3468</v>
      </c>
      <c r="H202" s="145" t="s">
        <v>86</v>
      </c>
      <c r="I202" s="462" t="s">
        <v>2</v>
      </c>
      <c r="J202" s="462" t="s">
        <v>1690</v>
      </c>
      <c r="K202" s="145" t="s">
        <v>1792</v>
      </c>
      <c r="L202" s="145" t="s">
        <v>1795</v>
      </c>
    </row>
    <row r="203" spans="3:12">
      <c r="C203" s="145" t="s">
        <v>2401</v>
      </c>
      <c r="D203" s="145">
        <v>0</v>
      </c>
      <c r="E203" s="145" t="s">
        <v>26</v>
      </c>
      <c r="F203" s="462" t="s">
        <v>95</v>
      </c>
      <c r="G203" s="462" t="s">
        <v>3468</v>
      </c>
      <c r="H203" s="145" t="s">
        <v>86</v>
      </c>
      <c r="I203" s="462" t="s">
        <v>2</v>
      </c>
      <c r="J203" s="462" t="s">
        <v>1690</v>
      </c>
      <c r="K203" s="145" t="s">
        <v>1792</v>
      </c>
      <c r="L203" s="145" t="s">
        <v>1795</v>
      </c>
    </row>
    <row r="204" spans="3:12">
      <c r="C204" s="145" t="s">
        <v>2402</v>
      </c>
      <c r="D204" s="145">
        <v>0</v>
      </c>
      <c r="E204" s="145" t="s">
        <v>26</v>
      </c>
      <c r="F204" s="462" t="s">
        <v>95</v>
      </c>
      <c r="G204" s="462" t="s">
        <v>3468</v>
      </c>
      <c r="H204" s="145" t="s">
        <v>86</v>
      </c>
      <c r="I204" s="462" t="s">
        <v>2</v>
      </c>
      <c r="J204" s="462" t="s">
        <v>1690</v>
      </c>
      <c r="K204" s="145" t="s">
        <v>1792</v>
      </c>
      <c r="L204" s="145" t="s">
        <v>1795</v>
      </c>
    </row>
    <row r="205" spans="3:12">
      <c r="C205" s="145" t="s">
        <v>2403</v>
      </c>
      <c r="D205" s="145">
        <v>0</v>
      </c>
      <c r="E205" s="145" t="s">
        <v>26</v>
      </c>
      <c r="F205" s="462" t="s">
        <v>95</v>
      </c>
      <c r="G205" s="462" t="s">
        <v>3468</v>
      </c>
      <c r="H205" s="145" t="s">
        <v>86</v>
      </c>
      <c r="I205" s="462" t="s">
        <v>2</v>
      </c>
      <c r="J205" s="462" t="s">
        <v>1690</v>
      </c>
      <c r="K205" s="145" t="s">
        <v>1792</v>
      </c>
      <c r="L205" s="145" t="s">
        <v>1795</v>
      </c>
    </row>
    <row r="206" spans="3:12">
      <c r="C206" s="145" t="s">
        <v>2404</v>
      </c>
      <c r="D206" s="145">
        <v>0</v>
      </c>
      <c r="E206" s="145" t="s">
        <v>26</v>
      </c>
      <c r="F206" s="462" t="s">
        <v>95</v>
      </c>
      <c r="G206" s="462" t="s">
        <v>3468</v>
      </c>
      <c r="H206" s="145" t="s">
        <v>86</v>
      </c>
      <c r="I206" s="462" t="s">
        <v>2</v>
      </c>
      <c r="J206" s="462" t="s">
        <v>1690</v>
      </c>
      <c r="K206" s="145" t="s">
        <v>1792</v>
      </c>
      <c r="L206" s="145" t="s">
        <v>1795</v>
      </c>
    </row>
    <row r="207" spans="3:12">
      <c r="C207" s="145" t="s">
        <v>2405</v>
      </c>
      <c r="D207" s="145">
        <v>0</v>
      </c>
      <c r="E207" s="145" t="s">
        <v>26</v>
      </c>
      <c r="F207" s="462" t="s">
        <v>95</v>
      </c>
      <c r="G207" s="462" t="s">
        <v>3468</v>
      </c>
      <c r="H207" s="145" t="s">
        <v>86</v>
      </c>
      <c r="I207" s="462" t="s">
        <v>2</v>
      </c>
      <c r="J207" s="462" t="s">
        <v>1690</v>
      </c>
      <c r="K207" s="145" t="s">
        <v>1792</v>
      </c>
      <c r="L207" s="145" t="s">
        <v>1795</v>
      </c>
    </row>
    <row r="208" spans="3:12">
      <c r="C208" s="145" t="s">
        <v>2407</v>
      </c>
      <c r="D208" s="145">
        <v>0</v>
      </c>
      <c r="E208" s="145" t="s">
        <v>26</v>
      </c>
      <c r="F208" s="462" t="s">
        <v>95</v>
      </c>
      <c r="G208" s="462" t="s">
        <v>3468</v>
      </c>
      <c r="H208" s="145" t="s">
        <v>86</v>
      </c>
      <c r="I208" s="462" t="s">
        <v>2</v>
      </c>
      <c r="J208" s="462" t="s">
        <v>1690</v>
      </c>
      <c r="K208" s="145" t="s">
        <v>1792</v>
      </c>
      <c r="L208" s="145" t="s">
        <v>1795</v>
      </c>
    </row>
    <row r="209" spans="3:12">
      <c r="C209" s="145" t="s">
        <v>2408</v>
      </c>
      <c r="D209" s="145">
        <v>0</v>
      </c>
      <c r="E209" s="145" t="s">
        <v>26</v>
      </c>
      <c r="F209" s="462" t="s">
        <v>95</v>
      </c>
      <c r="G209" s="462" t="s">
        <v>3468</v>
      </c>
      <c r="H209" s="145" t="s">
        <v>86</v>
      </c>
      <c r="I209" s="462" t="s">
        <v>2</v>
      </c>
      <c r="J209" s="462" t="s">
        <v>1690</v>
      </c>
      <c r="K209" s="145" t="s">
        <v>1792</v>
      </c>
      <c r="L209" s="145" t="s">
        <v>1795</v>
      </c>
    </row>
    <row r="210" spans="3:12">
      <c r="C210" s="145" t="s">
        <v>2409</v>
      </c>
      <c r="D210" s="145">
        <v>0</v>
      </c>
      <c r="E210" s="145" t="s">
        <v>26</v>
      </c>
      <c r="F210" s="462" t="s">
        <v>95</v>
      </c>
      <c r="G210" s="462" t="s">
        <v>3468</v>
      </c>
      <c r="H210" s="145" t="s">
        <v>86</v>
      </c>
      <c r="I210" s="462" t="s">
        <v>2</v>
      </c>
      <c r="J210" s="462" t="s">
        <v>1690</v>
      </c>
      <c r="K210" s="145" t="s">
        <v>1792</v>
      </c>
      <c r="L210" s="145" t="s">
        <v>1795</v>
      </c>
    </row>
    <row r="211" spans="3:12">
      <c r="C211" s="145" t="s">
        <v>2410</v>
      </c>
      <c r="D211" s="145">
        <v>0</v>
      </c>
      <c r="E211" s="145" t="s">
        <v>26</v>
      </c>
      <c r="F211" s="462" t="s">
        <v>95</v>
      </c>
      <c r="G211" s="462" t="s">
        <v>3468</v>
      </c>
      <c r="H211" s="145" t="s">
        <v>86</v>
      </c>
      <c r="I211" s="462" t="s">
        <v>2</v>
      </c>
      <c r="J211" s="462" t="s">
        <v>1690</v>
      </c>
      <c r="K211" s="145" t="s">
        <v>1792</v>
      </c>
      <c r="L211" s="145" t="s">
        <v>1795</v>
      </c>
    </row>
    <row r="212" spans="3:12">
      <c r="C212" s="145" t="s">
        <v>3179</v>
      </c>
      <c r="D212" s="145">
        <v>0</v>
      </c>
      <c r="E212" s="145" t="s">
        <v>26</v>
      </c>
      <c r="F212" s="462" t="s">
        <v>95</v>
      </c>
      <c r="G212" s="462" t="s">
        <v>3468</v>
      </c>
      <c r="H212" s="145" t="s">
        <v>86</v>
      </c>
      <c r="I212" s="462" t="s">
        <v>2</v>
      </c>
      <c r="J212" s="462" t="s">
        <v>1690</v>
      </c>
      <c r="K212" s="145" t="s">
        <v>1792</v>
      </c>
      <c r="L212" s="145" t="s">
        <v>1795</v>
      </c>
    </row>
    <row r="213" spans="3:12">
      <c r="C213" s="145" t="s">
        <v>3180</v>
      </c>
      <c r="D213" s="145">
        <v>0</v>
      </c>
      <c r="E213" s="145" t="s">
        <v>26</v>
      </c>
      <c r="F213" s="462" t="s">
        <v>95</v>
      </c>
      <c r="G213" s="462" t="s">
        <v>3468</v>
      </c>
      <c r="H213" s="145" t="s">
        <v>86</v>
      </c>
      <c r="I213" s="462" t="s">
        <v>2</v>
      </c>
      <c r="J213" s="462" t="s">
        <v>1690</v>
      </c>
      <c r="K213" s="145" t="s">
        <v>1792</v>
      </c>
      <c r="L213" s="145" t="s">
        <v>1795</v>
      </c>
    </row>
    <row r="214" spans="3:12">
      <c r="C214" s="145" t="s">
        <v>3181</v>
      </c>
      <c r="D214" s="145">
        <v>0</v>
      </c>
      <c r="E214" s="145" t="s">
        <v>26</v>
      </c>
      <c r="F214" s="462" t="s">
        <v>95</v>
      </c>
      <c r="G214" s="462" t="s">
        <v>3468</v>
      </c>
      <c r="H214" s="145" t="s">
        <v>86</v>
      </c>
      <c r="I214" s="462" t="s">
        <v>2</v>
      </c>
      <c r="J214" s="462" t="s">
        <v>1690</v>
      </c>
      <c r="K214" s="145" t="s">
        <v>1792</v>
      </c>
      <c r="L214" s="145" t="s">
        <v>1795</v>
      </c>
    </row>
    <row r="215" spans="3:12">
      <c r="C215" s="145" t="s">
        <v>2411</v>
      </c>
      <c r="D215" s="145">
        <v>0</v>
      </c>
      <c r="E215" s="145" t="s">
        <v>26</v>
      </c>
      <c r="F215" s="462" t="s">
        <v>95</v>
      </c>
      <c r="G215" s="462" t="s">
        <v>3468</v>
      </c>
      <c r="H215" s="145" t="s">
        <v>86</v>
      </c>
      <c r="I215" s="462" t="s">
        <v>2</v>
      </c>
      <c r="J215" s="462" t="s">
        <v>1690</v>
      </c>
      <c r="K215" s="145" t="s">
        <v>1792</v>
      </c>
      <c r="L215" s="145" t="s">
        <v>1795</v>
      </c>
    </row>
    <row r="216" spans="3:12">
      <c r="C216" s="145" t="s">
        <v>2412</v>
      </c>
      <c r="D216" s="145">
        <v>0</v>
      </c>
      <c r="E216" s="145" t="s">
        <v>26</v>
      </c>
      <c r="F216" s="462" t="s">
        <v>95</v>
      </c>
      <c r="G216" s="462" t="s">
        <v>3468</v>
      </c>
      <c r="H216" s="145" t="s">
        <v>86</v>
      </c>
      <c r="I216" s="462" t="s">
        <v>2</v>
      </c>
      <c r="J216" s="462" t="s">
        <v>1690</v>
      </c>
      <c r="K216" s="145" t="s">
        <v>1792</v>
      </c>
      <c r="L216" s="145" t="s">
        <v>1795</v>
      </c>
    </row>
    <row r="217" spans="3:12">
      <c r="C217" s="145" t="s">
        <v>2413</v>
      </c>
      <c r="D217" s="145">
        <v>0</v>
      </c>
      <c r="E217" s="145" t="s">
        <v>26</v>
      </c>
      <c r="F217" s="462" t="s">
        <v>95</v>
      </c>
      <c r="G217" s="462" t="s">
        <v>3468</v>
      </c>
      <c r="H217" s="145" t="s">
        <v>86</v>
      </c>
      <c r="I217" s="462" t="s">
        <v>2</v>
      </c>
      <c r="J217" s="462" t="s">
        <v>1690</v>
      </c>
      <c r="K217" s="145" t="s">
        <v>1792</v>
      </c>
      <c r="L217" s="145" t="s">
        <v>1795</v>
      </c>
    </row>
    <row r="218" spans="3:12">
      <c r="C218" s="145" t="s">
        <v>2414</v>
      </c>
      <c r="D218" s="145">
        <v>0</v>
      </c>
      <c r="E218" s="145" t="s">
        <v>26</v>
      </c>
      <c r="F218" s="462" t="s">
        <v>95</v>
      </c>
      <c r="G218" s="462" t="s">
        <v>3468</v>
      </c>
      <c r="H218" s="145" t="s">
        <v>86</v>
      </c>
      <c r="I218" s="462" t="s">
        <v>2</v>
      </c>
      <c r="J218" s="462" t="s">
        <v>1690</v>
      </c>
      <c r="K218" s="145" t="s">
        <v>1792</v>
      </c>
      <c r="L218" s="145" t="s">
        <v>1795</v>
      </c>
    </row>
    <row r="219" spans="3:12">
      <c r="C219" s="145" t="s">
        <v>2415</v>
      </c>
      <c r="D219" s="145">
        <v>0</v>
      </c>
      <c r="E219" s="145" t="s">
        <v>26</v>
      </c>
      <c r="F219" s="462" t="s">
        <v>95</v>
      </c>
      <c r="G219" s="462" t="s">
        <v>3468</v>
      </c>
      <c r="H219" s="145" t="s">
        <v>86</v>
      </c>
      <c r="I219" s="462" t="s">
        <v>2</v>
      </c>
      <c r="J219" s="462" t="s">
        <v>1690</v>
      </c>
      <c r="K219" s="145" t="s">
        <v>1792</v>
      </c>
      <c r="L219" s="145" t="s">
        <v>1795</v>
      </c>
    </row>
    <row r="220" spans="3:12">
      <c r="C220" s="145" t="s">
        <v>2416</v>
      </c>
      <c r="D220" s="145">
        <v>0</v>
      </c>
      <c r="E220" s="145" t="s">
        <v>26</v>
      </c>
      <c r="F220" s="462" t="s">
        <v>95</v>
      </c>
      <c r="G220" s="462" t="s">
        <v>3468</v>
      </c>
      <c r="H220" s="145" t="s">
        <v>86</v>
      </c>
      <c r="I220" s="462" t="s">
        <v>2</v>
      </c>
      <c r="J220" s="462" t="s">
        <v>1690</v>
      </c>
      <c r="K220" s="145" t="s">
        <v>1792</v>
      </c>
      <c r="L220" s="145" t="s">
        <v>1795</v>
      </c>
    </row>
    <row r="221" spans="3:12">
      <c r="C221" s="145" t="s">
        <v>2417</v>
      </c>
      <c r="D221" s="145">
        <v>0</v>
      </c>
      <c r="E221" s="145" t="s">
        <v>26</v>
      </c>
      <c r="F221" s="462" t="s">
        <v>95</v>
      </c>
      <c r="G221" s="462" t="s">
        <v>3468</v>
      </c>
      <c r="H221" s="145" t="s">
        <v>86</v>
      </c>
      <c r="I221" s="462" t="s">
        <v>2</v>
      </c>
      <c r="J221" s="462" t="s">
        <v>1690</v>
      </c>
      <c r="K221" s="145" t="s">
        <v>1792</v>
      </c>
      <c r="L221" s="145" t="s">
        <v>1795</v>
      </c>
    </row>
    <row r="222" spans="3:12">
      <c r="C222" s="145" t="s">
        <v>2418</v>
      </c>
      <c r="D222" s="145">
        <v>0</v>
      </c>
      <c r="E222" s="145" t="s">
        <v>26</v>
      </c>
      <c r="F222" s="462" t="s">
        <v>95</v>
      </c>
      <c r="G222" s="462" t="s">
        <v>3468</v>
      </c>
      <c r="H222" s="145" t="s">
        <v>86</v>
      </c>
      <c r="I222" s="462" t="s">
        <v>2</v>
      </c>
      <c r="J222" s="462" t="s">
        <v>1690</v>
      </c>
      <c r="K222" s="145" t="s">
        <v>1792</v>
      </c>
      <c r="L222" s="145" t="s">
        <v>1795</v>
      </c>
    </row>
    <row r="223" spans="3:12">
      <c r="C223" s="145" t="s">
        <v>2359</v>
      </c>
      <c r="D223" s="145">
        <v>0</v>
      </c>
      <c r="E223" s="145" t="s">
        <v>26</v>
      </c>
      <c r="F223" s="462" t="s">
        <v>95</v>
      </c>
      <c r="G223" s="462" t="s">
        <v>3468</v>
      </c>
      <c r="H223" s="145" t="s">
        <v>86</v>
      </c>
      <c r="I223" s="462" t="s">
        <v>2</v>
      </c>
      <c r="J223" s="462" t="s">
        <v>1690</v>
      </c>
      <c r="K223" s="145" t="s">
        <v>1792</v>
      </c>
      <c r="L223" s="145" t="s">
        <v>1796</v>
      </c>
    </row>
    <row r="224" spans="3:12">
      <c r="C224" s="145" t="s">
        <v>2556</v>
      </c>
      <c r="D224" s="145">
        <v>0</v>
      </c>
      <c r="E224" s="145" t="s">
        <v>26</v>
      </c>
      <c r="F224" s="462" t="s">
        <v>95</v>
      </c>
      <c r="G224" s="462" t="s">
        <v>3468</v>
      </c>
      <c r="H224" s="145" t="s">
        <v>86</v>
      </c>
      <c r="I224" s="462" t="s">
        <v>2</v>
      </c>
      <c r="J224" s="462" t="s">
        <v>1690</v>
      </c>
      <c r="K224" s="145" t="s">
        <v>1792</v>
      </c>
      <c r="L224" s="145" t="s">
        <v>1796</v>
      </c>
    </row>
    <row r="225" spans="3:12">
      <c r="C225" s="145" t="s">
        <v>2360</v>
      </c>
      <c r="D225" s="145">
        <v>0</v>
      </c>
      <c r="E225" s="145" t="s">
        <v>26</v>
      </c>
      <c r="F225" s="462" t="s">
        <v>95</v>
      </c>
      <c r="G225" s="462" t="s">
        <v>3468</v>
      </c>
      <c r="H225" s="145" t="s">
        <v>86</v>
      </c>
      <c r="I225" s="462" t="s">
        <v>2</v>
      </c>
      <c r="J225" s="462" t="s">
        <v>1690</v>
      </c>
      <c r="K225" s="145" t="s">
        <v>1792</v>
      </c>
      <c r="L225" s="145" t="s">
        <v>1796</v>
      </c>
    </row>
    <row r="226" spans="3:12">
      <c r="C226" s="145" t="s">
        <v>2361</v>
      </c>
      <c r="D226" s="145">
        <v>0</v>
      </c>
      <c r="E226" s="145" t="s">
        <v>26</v>
      </c>
      <c r="F226" s="462" t="s">
        <v>95</v>
      </c>
      <c r="G226" s="462" t="s">
        <v>3468</v>
      </c>
      <c r="H226" s="145" t="s">
        <v>86</v>
      </c>
      <c r="I226" s="462" t="s">
        <v>2</v>
      </c>
      <c r="J226" s="462" t="s">
        <v>1690</v>
      </c>
      <c r="K226" s="145" t="s">
        <v>1792</v>
      </c>
      <c r="L226" s="145" t="s">
        <v>1796</v>
      </c>
    </row>
    <row r="227" spans="3:12">
      <c r="C227" s="145" t="s">
        <v>2362</v>
      </c>
      <c r="D227" s="145">
        <v>0</v>
      </c>
      <c r="E227" s="145" t="s">
        <v>26</v>
      </c>
      <c r="F227" s="462" t="s">
        <v>95</v>
      </c>
      <c r="G227" s="462" t="s">
        <v>3468</v>
      </c>
      <c r="H227" s="145" t="s">
        <v>86</v>
      </c>
      <c r="I227" s="462" t="s">
        <v>2</v>
      </c>
      <c r="J227" s="462" t="s">
        <v>1690</v>
      </c>
      <c r="K227" s="145" t="s">
        <v>1792</v>
      </c>
      <c r="L227" s="145" t="s">
        <v>1796</v>
      </c>
    </row>
    <row r="228" spans="3:12">
      <c r="C228" s="145" t="s">
        <v>2363</v>
      </c>
      <c r="D228" s="145">
        <v>0</v>
      </c>
      <c r="E228" s="145" t="s">
        <v>26</v>
      </c>
      <c r="F228" s="462" t="s">
        <v>95</v>
      </c>
      <c r="G228" s="462" t="s">
        <v>3468</v>
      </c>
      <c r="H228" s="145" t="s">
        <v>86</v>
      </c>
      <c r="I228" s="462" t="s">
        <v>2</v>
      </c>
      <c r="J228" s="462" t="s">
        <v>1690</v>
      </c>
      <c r="K228" s="145" t="s">
        <v>1792</v>
      </c>
      <c r="L228" s="145" t="s">
        <v>1796</v>
      </c>
    </row>
    <row r="229" spans="3:12">
      <c r="C229" s="145" t="s">
        <v>2364</v>
      </c>
      <c r="D229" s="145">
        <v>0</v>
      </c>
      <c r="E229" s="145" t="s">
        <v>26</v>
      </c>
      <c r="F229" s="462" t="s">
        <v>95</v>
      </c>
      <c r="G229" s="462" t="s">
        <v>3468</v>
      </c>
      <c r="H229" s="145" t="s">
        <v>86</v>
      </c>
      <c r="I229" s="462" t="s">
        <v>2</v>
      </c>
      <c r="J229" s="462" t="s">
        <v>1690</v>
      </c>
      <c r="K229" s="145" t="s">
        <v>1792</v>
      </c>
      <c r="L229" s="145" t="s">
        <v>1796</v>
      </c>
    </row>
    <row r="230" spans="3:12">
      <c r="C230" s="145" t="s">
        <v>2365</v>
      </c>
      <c r="D230" s="145">
        <v>0</v>
      </c>
      <c r="E230" s="145" t="s">
        <v>26</v>
      </c>
      <c r="F230" s="462" t="s">
        <v>95</v>
      </c>
      <c r="G230" s="462" t="s">
        <v>3468</v>
      </c>
      <c r="H230" s="145" t="s">
        <v>86</v>
      </c>
      <c r="I230" s="462" t="s">
        <v>2</v>
      </c>
      <c r="J230" s="462" t="s">
        <v>1690</v>
      </c>
      <c r="K230" s="145" t="s">
        <v>1792</v>
      </c>
      <c r="L230" s="145" t="s">
        <v>1796</v>
      </c>
    </row>
    <row r="231" spans="3:12">
      <c r="C231" s="145" t="s">
        <v>2366</v>
      </c>
      <c r="D231" s="145">
        <v>0</v>
      </c>
      <c r="E231" s="145" t="s">
        <v>26</v>
      </c>
      <c r="F231" s="462" t="s">
        <v>95</v>
      </c>
      <c r="G231" s="462" t="s">
        <v>3468</v>
      </c>
      <c r="H231" s="145" t="s">
        <v>86</v>
      </c>
      <c r="I231" s="462" t="s">
        <v>2</v>
      </c>
      <c r="J231" s="462" t="s">
        <v>1690</v>
      </c>
      <c r="K231" s="145" t="s">
        <v>1792</v>
      </c>
      <c r="L231" s="145" t="s">
        <v>1796</v>
      </c>
    </row>
    <row r="232" spans="3:12">
      <c r="C232" s="145" t="s">
        <v>2367</v>
      </c>
      <c r="D232" s="145">
        <v>0</v>
      </c>
      <c r="E232" s="145" t="s">
        <v>26</v>
      </c>
      <c r="F232" s="462" t="s">
        <v>95</v>
      </c>
      <c r="G232" s="462" t="s">
        <v>3468</v>
      </c>
      <c r="H232" s="145" t="s">
        <v>86</v>
      </c>
      <c r="I232" s="462" t="s">
        <v>2</v>
      </c>
      <c r="J232" s="462" t="s">
        <v>1690</v>
      </c>
      <c r="K232" s="145" t="s">
        <v>1792</v>
      </c>
      <c r="L232" s="145" t="s">
        <v>1796</v>
      </c>
    </row>
    <row r="233" spans="3:12">
      <c r="C233" s="145" t="s">
        <v>3255</v>
      </c>
      <c r="D233" s="145">
        <v>0</v>
      </c>
      <c r="E233" s="145" t="s">
        <v>26</v>
      </c>
      <c r="F233" s="462" t="s">
        <v>95</v>
      </c>
      <c r="G233" s="462" t="s">
        <v>3468</v>
      </c>
      <c r="H233" s="145" t="s">
        <v>86</v>
      </c>
      <c r="I233" s="462" t="s">
        <v>2</v>
      </c>
      <c r="J233" s="462" t="s">
        <v>1690</v>
      </c>
      <c r="K233" s="145" t="s">
        <v>1792</v>
      </c>
      <c r="L233" s="145" t="s">
        <v>1796</v>
      </c>
    </row>
    <row r="234" spans="3:12">
      <c r="C234" s="145" t="s">
        <v>3256</v>
      </c>
      <c r="D234" s="145">
        <v>0</v>
      </c>
      <c r="E234" s="145" t="s">
        <v>26</v>
      </c>
      <c r="F234" s="462" t="s">
        <v>95</v>
      </c>
      <c r="G234" s="462" t="s">
        <v>3468</v>
      </c>
      <c r="H234" s="145" t="s">
        <v>86</v>
      </c>
      <c r="I234" s="462" t="s">
        <v>2</v>
      </c>
      <c r="J234" s="462" t="s">
        <v>1690</v>
      </c>
      <c r="K234" s="145" t="s">
        <v>1792</v>
      </c>
      <c r="L234" s="145" t="s">
        <v>1796</v>
      </c>
    </row>
    <row r="235" spans="3:12">
      <c r="C235" s="145" t="s">
        <v>3257</v>
      </c>
      <c r="D235" s="145">
        <v>0</v>
      </c>
      <c r="E235" s="145" t="s">
        <v>26</v>
      </c>
      <c r="F235" s="462" t="s">
        <v>95</v>
      </c>
      <c r="G235" s="462" t="s">
        <v>3468</v>
      </c>
      <c r="H235" s="145" t="s">
        <v>86</v>
      </c>
      <c r="I235" s="462" t="s">
        <v>2</v>
      </c>
      <c r="J235" s="462" t="s">
        <v>1690</v>
      </c>
      <c r="K235" s="145" t="s">
        <v>1792</v>
      </c>
      <c r="L235" s="145" t="s">
        <v>1796</v>
      </c>
    </row>
    <row r="236" spans="3:12">
      <c r="C236" s="145" t="s">
        <v>2368</v>
      </c>
      <c r="D236" s="145">
        <v>0</v>
      </c>
      <c r="E236" s="145" t="s">
        <v>26</v>
      </c>
      <c r="F236" s="462" t="s">
        <v>95</v>
      </c>
      <c r="G236" s="462" t="s">
        <v>3468</v>
      </c>
      <c r="H236" s="145" t="s">
        <v>86</v>
      </c>
      <c r="I236" s="462" t="s">
        <v>2</v>
      </c>
      <c r="J236" s="462" t="s">
        <v>1690</v>
      </c>
      <c r="K236" s="145" t="s">
        <v>1792</v>
      </c>
      <c r="L236" s="145" t="s">
        <v>1796</v>
      </c>
    </row>
    <row r="237" spans="3:12">
      <c r="C237" s="145" t="s">
        <v>2369</v>
      </c>
      <c r="D237" s="145">
        <v>0</v>
      </c>
      <c r="E237" s="145" t="s">
        <v>26</v>
      </c>
      <c r="F237" s="462" t="s">
        <v>95</v>
      </c>
      <c r="G237" s="462" t="s">
        <v>3468</v>
      </c>
      <c r="H237" s="145" t="s">
        <v>86</v>
      </c>
      <c r="I237" s="462" t="s">
        <v>2</v>
      </c>
      <c r="J237" s="462" t="s">
        <v>1690</v>
      </c>
      <c r="K237" s="145" t="s">
        <v>1792</v>
      </c>
      <c r="L237" s="145" t="s">
        <v>1796</v>
      </c>
    </row>
    <row r="238" spans="3:12">
      <c r="C238" s="145" t="s">
        <v>2370</v>
      </c>
      <c r="D238" s="145">
        <v>0</v>
      </c>
      <c r="E238" s="145" t="s">
        <v>26</v>
      </c>
      <c r="F238" s="462" t="s">
        <v>95</v>
      </c>
      <c r="G238" s="462" t="s">
        <v>3468</v>
      </c>
      <c r="H238" s="145" t="s">
        <v>86</v>
      </c>
      <c r="I238" s="462" t="s">
        <v>2</v>
      </c>
      <c r="J238" s="462" t="s">
        <v>1690</v>
      </c>
      <c r="K238" s="145" t="s">
        <v>1792</v>
      </c>
      <c r="L238" s="145" t="s">
        <v>1796</v>
      </c>
    </row>
    <row r="239" spans="3:12">
      <c r="C239" s="145" t="s">
        <v>2371</v>
      </c>
      <c r="D239" s="145">
        <v>0</v>
      </c>
      <c r="E239" s="145" t="s">
        <v>26</v>
      </c>
      <c r="F239" s="462" t="s">
        <v>95</v>
      </c>
      <c r="G239" s="462" t="s">
        <v>3468</v>
      </c>
      <c r="H239" s="145" t="s">
        <v>86</v>
      </c>
      <c r="I239" s="462" t="s">
        <v>2</v>
      </c>
      <c r="J239" s="462" t="s">
        <v>1690</v>
      </c>
      <c r="K239" s="145" t="s">
        <v>1792</v>
      </c>
      <c r="L239" s="145" t="s">
        <v>1796</v>
      </c>
    </row>
    <row r="240" spans="3:12">
      <c r="C240" s="145" t="s">
        <v>2372</v>
      </c>
      <c r="D240" s="145">
        <v>0</v>
      </c>
      <c r="E240" s="145" t="s">
        <v>26</v>
      </c>
      <c r="F240" s="462" t="s">
        <v>95</v>
      </c>
      <c r="G240" s="462" t="s">
        <v>3468</v>
      </c>
      <c r="H240" s="145" t="s">
        <v>86</v>
      </c>
      <c r="I240" s="462" t="s">
        <v>2</v>
      </c>
      <c r="J240" s="462" t="s">
        <v>1690</v>
      </c>
      <c r="K240" s="145" t="s">
        <v>1792</v>
      </c>
      <c r="L240" s="145" t="s">
        <v>1796</v>
      </c>
    </row>
    <row r="241" spans="3:12">
      <c r="C241" s="145" t="s">
        <v>3230</v>
      </c>
      <c r="D241" s="145">
        <v>0</v>
      </c>
      <c r="E241" s="145" t="s">
        <v>26</v>
      </c>
      <c r="F241" s="462" t="s">
        <v>95</v>
      </c>
      <c r="G241" s="462" t="s">
        <v>3468</v>
      </c>
      <c r="H241" s="145" t="s">
        <v>86</v>
      </c>
      <c r="I241" s="462" t="s">
        <v>2</v>
      </c>
      <c r="J241" s="462" t="s">
        <v>1690</v>
      </c>
      <c r="K241" s="145" t="s">
        <v>1792</v>
      </c>
      <c r="L241" s="145" t="s">
        <v>1796</v>
      </c>
    </row>
    <row r="242" spans="3:12">
      <c r="C242" s="145" t="s">
        <v>2373</v>
      </c>
      <c r="D242" s="145">
        <v>0</v>
      </c>
      <c r="E242" s="145" t="s">
        <v>26</v>
      </c>
      <c r="F242" s="462" t="s">
        <v>95</v>
      </c>
      <c r="G242" s="462" t="s">
        <v>3468</v>
      </c>
      <c r="H242" s="145" t="s">
        <v>86</v>
      </c>
      <c r="I242" s="462" t="s">
        <v>2</v>
      </c>
      <c r="J242" s="462" t="s">
        <v>1690</v>
      </c>
      <c r="K242" s="145" t="s">
        <v>1792</v>
      </c>
      <c r="L242" s="145" t="s">
        <v>1796</v>
      </c>
    </row>
    <row r="243" spans="3:12">
      <c r="C243" s="145" t="s">
        <v>2375</v>
      </c>
      <c r="D243" s="145">
        <v>0</v>
      </c>
      <c r="E243" s="145" t="s">
        <v>26</v>
      </c>
      <c r="F243" s="462" t="s">
        <v>95</v>
      </c>
      <c r="G243" s="462" t="s">
        <v>3468</v>
      </c>
      <c r="H243" s="145" t="s">
        <v>86</v>
      </c>
      <c r="I243" s="462" t="s">
        <v>2</v>
      </c>
      <c r="J243" s="462" t="s">
        <v>1690</v>
      </c>
      <c r="K243" s="145" t="s">
        <v>1792</v>
      </c>
      <c r="L243" s="145" t="s">
        <v>1796</v>
      </c>
    </row>
    <row r="244" spans="3:12">
      <c r="C244" s="145" t="s">
        <v>2376</v>
      </c>
      <c r="D244" s="145">
        <v>0</v>
      </c>
      <c r="E244" s="145" t="s">
        <v>26</v>
      </c>
      <c r="F244" s="462" t="s">
        <v>95</v>
      </c>
      <c r="G244" s="462" t="s">
        <v>3468</v>
      </c>
      <c r="H244" s="145" t="s">
        <v>86</v>
      </c>
      <c r="I244" s="462" t="s">
        <v>2</v>
      </c>
      <c r="J244" s="462" t="s">
        <v>1690</v>
      </c>
      <c r="K244" s="145" t="s">
        <v>1792</v>
      </c>
      <c r="L244" s="145" t="s">
        <v>1796</v>
      </c>
    </row>
    <row r="245" spans="3:12">
      <c r="C245" s="145" t="s">
        <v>3228</v>
      </c>
      <c r="D245" s="145">
        <v>0</v>
      </c>
      <c r="E245" s="145" t="s">
        <v>26</v>
      </c>
      <c r="F245" s="462" t="s">
        <v>95</v>
      </c>
      <c r="G245" s="462" t="s">
        <v>3468</v>
      </c>
      <c r="H245" s="145" t="s">
        <v>86</v>
      </c>
      <c r="I245" s="462" t="s">
        <v>2</v>
      </c>
      <c r="J245" s="462" t="s">
        <v>1690</v>
      </c>
      <c r="K245" s="145" t="s">
        <v>1792</v>
      </c>
      <c r="L245" s="145" t="s">
        <v>1796</v>
      </c>
    </row>
    <row r="246" spans="3:12">
      <c r="C246" s="145" t="s">
        <v>3231</v>
      </c>
      <c r="D246" s="145">
        <v>0</v>
      </c>
      <c r="E246" s="145" t="s">
        <v>26</v>
      </c>
      <c r="F246" s="462" t="s">
        <v>95</v>
      </c>
      <c r="G246" s="462" t="s">
        <v>3468</v>
      </c>
      <c r="H246" s="145" t="s">
        <v>86</v>
      </c>
      <c r="I246" s="462" t="s">
        <v>2</v>
      </c>
      <c r="J246" s="462" t="s">
        <v>1690</v>
      </c>
      <c r="K246" s="145" t="s">
        <v>1792</v>
      </c>
      <c r="L246" s="145" t="s">
        <v>1796</v>
      </c>
    </row>
    <row r="247" spans="3:12">
      <c r="C247" s="145" t="s">
        <v>3229</v>
      </c>
      <c r="D247" s="145">
        <v>0</v>
      </c>
      <c r="E247" s="145" t="s">
        <v>26</v>
      </c>
      <c r="F247" s="462" t="s">
        <v>95</v>
      </c>
      <c r="G247" s="462" t="s">
        <v>3468</v>
      </c>
      <c r="H247" s="145" t="s">
        <v>86</v>
      </c>
      <c r="I247" s="462" t="s">
        <v>2</v>
      </c>
      <c r="J247" s="462" t="s">
        <v>1690</v>
      </c>
      <c r="K247" s="145" t="s">
        <v>1792</v>
      </c>
      <c r="L247" s="145" t="s">
        <v>1796</v>
      </c>
    </row>
    <row r="248" spans="3:12">
      <c r="C248" s="145" t="s">
        <v>2377</v>
      </c>
      <c r="D248" s="145">
        <v>0</v>
      </c>
      <c r="E248" s="145" t="s">
        <v>26</v>
      </c>
      <c r="F248" s="462" t="s">
        <v>95</v>
      </c>
      <c r="G248" s="462" t="s">
        <v>3468</v>
      </c>
      <c r="H248" s="145" t="s">
        <v>86</v>
      </c>
      <c r="I248" s="462" t="s">
        <v>2</v>
      </c>
      <c r="J248" s="462" t="s">
        <v>1690</v>
      </c>
      <c r="K248" s="145" t="s">
        <v>1792</v>
      </c>
      <c r="L248" s="145" t="s">
        <v>1796</v>
      </c>
    </row>
    <row r="249" spans="3:12">
      <c r="C249" s="145" t="s">
        <v>2378</v>
      </c>
      <c r="D249" s="145">
        <v>0</v>
      </c>
      <c r="E249" s="145" t="s">
        <v>26</v>
      </c>
      <c r="F249" s="462" t="s">
        <v>95</v>
      </c>
      <c r="G249" s="462" t="s">
        <v>3468</v>
      </c>
      <c r="H249" s="145" t="s">
        <v>86</v>
      </c>
      <c r="I249" s="462" t="s">
        <v>2</v>
      </c>
      <c r="J249" s="462" t="s">
        <v>1690</v>
      </c>
      <c r="K249" s="145" t="s">
        <v>1792</v>
      </c>
      <c r="L249" s="145" t="s">
        <v>1796</v>
      </c>
    </row>
    <row r="250" spans="3:12">
      <c r="C250" s="145" t="s">
        <v>2379</v>
      </c>
      <c r="D250" s="145">
        <v>0</v>
      </c>
      <c r="E250" s="145" t="s">
        <v>26</v>
      </c>
      <c r="F250" s="462" t="s">
        <v>95</v>
      </c>
      <c r="G250" s="462" t="s">
        <v>3468</v>
      </c>
      <c r="H250" s="145" t="s">
        <v>86</v>
      </c>
      <c r="I250" s="462" t="s">
        <v>2</v>
      </c>
      <c r="J250" s="462" t="s">
        <v>1690</v>
      </c>
      <c r="K250" s="145" t="s">
        <v>1792</v>
      </c>
      <c r="L250" s="145" t="s">
        <v>1796</v>
      </c>
    </row>
    <row r="251" spans="3:12">
      <c r="C251" s="145" t="s">
        <v>2380</v>
      </c>
      <c r="D251" s="145">
        <v>0</v>
      </c>
      <c r="E251" s="145" t="s">
        <v>26</v>
      </c>
      <c r="F251" s="462" t="s">
        <v>95</v>
      </c>
      <c r="G251" s="462" t="s">
        <v>3468</v>
      </c>
      <c r="H251" s="145" t="s">
        <v>86</v>
      </c>
      <c r="I251" s="462" t="s">
        <v>2</v>
      </c>
      <c r="J251" s="462" t="s">
        <v>1690</v>
      </c>
      <c r="K251" s="145" t="s">
        <v>1792</v>
      </c>
      <c r="L251" s="145" t="s">
        <v>1796</v>
      </c>
    </row>
    <row r="252" spans="3:12">
      <c r="C252" s="145" t="s">
        <v>2381</v>
      </c>
      <c r="D252" s="145">
        <v>0</v>
      </c>
      <c r="E252" s="145" t="s">
        <v>26</v>
      </c>
      <c r="F252" s="462" t="s">
        <v>95</v>
      </c>
      <c r="G252" s="462" t="s">
        <v>3468</v>
      </c>
      <c r="H252" s="145" t="s">
        <v>86</v>
      </c>
      <c r="I252" s="462" t="s">
        <v>2</v>
      </c>
      <c r="J252" s="462" t="s">
        <v>1690</v>
      </c>
      <c r="K252" s="145" t="s">
        <v>1792</v>
      </c>
      <c r="L252" s="145" t="s">
        <v>1796</v>
      </c>
    </row>
    <row r="253" spans="3:12">
      <c r="C253" s="145" t="s">
        <v>2382</v>
      </c>
      <c r="D253" s="145">
        <v>0</v>
      </c>
      <c r="E253" s="145" t="s">
        <v>26</v>
      </c>
      <c r="F253" s="462" t="s">
        <v>95</v>
      </c>
      <c r="G253" s="462" t="s">
        <v>3468</v>
      </c>
      <c r="H253" s="145" t="s">
        <v>86</v>
      </c>
      <c r="I253" s="462" t="s">
        <v>2</v>
      </c>
      <c r="J253" s="462" t="s">
        <v>1690</v>
      </c>
      <c r="K253" s="145" t="s">
        <v>1792</v>
      </c>
      <c r="L253" s="145" t="s">
        <v>1796</v>
      </c>
    </row>
    <row r="254" spans="3:12">
      <c r="C254" s="145" t="s">
        <v>3227</v>
      </c>
      <c r="D254" s="145">
        <v>0</v>
      </c>
      <c r="E254" s="145" t="s">
        <v>26</v>
      </c>
      <c r="F254" s="462" t="s">
        <v>95</v>
      </c>
      <c r="G254" s="462" t="s">
        <v>3468</v>
      </c>
      <c r="H254" s="145" t="s">
        <v>86</v>
      </c>
      <c r="I254" s="462" t="s">
        <v>2</v>
      </c>
      <c r="J254" s="462" t="s">
        <v>1690</v>
      </c>
      <c r="K254" s="145" t="s">
        <v>1792</v>
      </c>
      <c r="L254" s="145" t="s">
        <v>1796</v>
      </c>
    </row>
    <row r="255" spans="3:12">
      <c r="C255" s="145" t="s">
        <v>2383</v>
      </c>
      <c r="D255" s="145">
        <v>0</v>
      </c>
      <c r="E255" s="145" t="s">
        <v>26</v>
      </c>
      <c r="F255" s="462" t="s">
        <v>95</v>
      </c>
      <c r="G255" s="462" t="s">
        <v>3468</v>
      </c>
      <c r="H255" s="145" t="s">
        <v>86</v>
      </c>
      <c r="I255" s="462" t="s">
        <v>2</v>
      </c>
      <c r="J255" s="462" t="s">
        <v>1690</v>
      </c>
      <c r="K255" s="145" t="s">
        <v>1792</v>
      </c>
      <c r="L255" s="145" t="s">
        <v>1796</v>
      </c>
    </row>
    <row r="256" spans="3:12">
      <c r="C256" s="145" t="s">
        <v>2384</v>
      </c>
      <c r="D256" s="145">
        <v>0</v>
      </c>
      <c r="E256" s="145" t="s">
        <v>26</v>
      </c>
      <c r="F256" s="462" t="s">
        <v>95</v>
      </c>
      <c r="G256" s="462" t="s">
        <v>3468</v>
      </c>
      <c r="H256" s="145" t="s">
        <v>86</v>
      </c>
      <c r="I256" s="462" t="s">
        <v>2</v>
      </c>
      <c r="J256" s="462" t="s">
        <v>1690</v>
      </c>
      <c r="K256" s="145" t="s">
        <v>1792</v>
      </c>
      <c r="L256" s="145" t="s">
        <v>1796</v>
      </c>
    </row>
    <row r="257" spans="3:12">
      <c r="C257" s="145" t="s">
        <v>2387</v>
      </c>
      <c r="D257" s="145">
        <v>0</v>
      </c>
      <c r="E257" s="145" t="s">
        <v>26</v>
      </c>
      <c r="F257" s="462" t="s">
        <v>95</v>
      </c>
      <c r="G257" s="462" t="s">
        <v>3468</v>
      </c>
      <c r="H257" s="145" t="s">
        <v>86</v>
      </c>
      <c r="I257" s="462" t="s">
        <v>2</v>
      </c>
      <c r="J257" s="462" t="s">
        <v>1690</v>
      </c>
      <c r="K257" s="145" t="s">
        <v>1792</v>
      </c>
      <c r="L257" s="145" t="s">
        <v>1796</v>
      </c>
    </row>
    <row r="258" spans="3:12">
      <c r="C258" s="145" t="s">
        <v>2388</v>
      </c>
      <c r="D258" s="145">
        <v>0</v>
      </c>
      <c r="E258" s="145" t="s">
        <v>26</v>
      </c>
      <c r="F258" s="462" t="s">
        <v>95</v>
      </c>
      <c r="G258" s="462" t="s">
        <v>3468</v>
      </c>
      <c r="H258" s="145" t="s">
        <v>86</v>
      </c>
      <c r="I258" s="462" t="s">
        <v>2</v>
      </c>
      <c r="J258" s="462" t="s">
        <v>1690</v>
      </c>
      <c r="K258" s="145" t="s">
        <v>1792</v>
      </c>
      <c r="L258" s="145" t="s">
        <v>1796</v>
      </c>
    </row>
    <row r="259" spans="3:12">
      <c r="C259" s="145" t="s">
        <v>2389</v>
      </c>
      <c r="D259" s="145">
        <v>0</v>
      </c>
      <c r="E259" s="145" t="s">
        <v>26</v>
      </c>
      <c r="F259" s="462" t="s">
        <v>95</v>
      </c>
      <c r="G259" s="462" t="s">
        <v>3468</v>
      </c>
      <c r="H259" s="145" t="s">
        <v>86</v>
      </c>
      <c r="I259" s="462" t="s">
        <v>2</v>
      </c>
      <c r="J259" s="462" t="s">
        <v>1690</v>
      </c>
      <c r="K259" s="145" t="s">
        <v>1792</v>
      </c>
      <c r="L259" s="145" t="s">
        <v>1796</v>
      </c>
    </row>
    <row r="260" spans="3:12">
      <c r="C260" s="145" t="s">
        <v>2390</v>
      </c>
      <c r="D260" s="145">
        <v>0</v>
      </c>
      <c r="E260" s="145" t="s">
        <v>26</v>
      </c>
      <c r="F260" s="462" t="s">
        <v>95</v>
      </c>
      <c r="G260" s="462" t="s">
        <v>3468</v>
      </c>
      <c r="H260" s="145" t="s">
        <v>86</v>
      </c>
      <c r="I260" s="462" t="s">
        <v>2</v>
      </c>
      <c r="J260" s="462" t="s">
        <v>1690</v>
      </c>
      <c r="K260" s="145" t="s">
        <v>1792</v>
      </c>
      <c r="L260" s="145" t="s">
        <v>1796</v>
      </c>
    </row>
    <row r="261" spans="3:12">
      <c r="C261" s="145" t="s">
        <v>2391</v>
      </c>
      <c r="D261" s="145">
        <v>0</v>
      </c>
      <c r="E261" s="145" t="s">
        <v>26</v>
      </c>
      <c r="F261" s="462" t="s">
        <v>95</v>
      </c>
      <c r="G261" s="462" t="s">
        <v>3468</v>
      </c>
      <c r="H261" s="145" t="s">
        <v>86</v>
      </c>
      <c r="I261" s="462" t="s">
        <v>2</v>
      </c>
      <c r="J261" s="462" t="s">
        <v>1690</v>
      </c>
      <c r="K261" s="145" t="s">
        <v>1792</v>
      </c>
      <c r="L261" s="145" t="s">
        <v>1796</v>
      </c>
    </row>
    <row r="262" spans="3:12">
      <c r="C262" s="145" t="s">
        <v>2392</v>
      </c>
      <c r="D262" s="145">
        <v>0</v>
      </c>
      <c r="E262" s="145" t="s">
        <v>26</v>
      </c>
      <c r="F262" s="462" t="s">
        <v>95</v>
      </c>
      <c r="G262" s="462" t="s">
        <v>3468</v>
      </c>
      <c r="H262" s="145" t="s">
        <v>86</v>
      </c>
      <c r="I262" s="462" t="s">
        <v>2</v>
      </c>
      <c r="J262" s="462" t="s">
        <v>1690</v>
      </c>
      <c r="K262" s="145" t="s">
        <v>1792</v>
      </c>
      <c r="L262" s="145" t="s">
        <v>1796</v>
      </c>
    </row>
    <row r="263" spans="3:12">
      <c r="C263" s="145" t="s">
        <v>2393</v>
      </c>
      <c r="D263" s="145">
        <v>0</v>
      </c>
      <c r="E263" s="145" t="s">
        <v>26</v>
      </c>
      <c r="F263" s="462" t="s">
        <v>95</v>
      </c>
      <c r="G263" s="462" t="s">
        <v>3468</v>
      </c>
      <c r="H263" s="145" t="s">
        <v>86</v>
      </c>
      <c r="I263" s="462" t="s">
        <v>2</v>
      </c>
      <c r="J263" s="462" t="s">
        <v>1690</v>
      </c>
      <c r="K263" s="145" t="s">
        <v>1792</v>
      </c>
      <c r="L263" s="145" t="s">
        <v>1796</v>
      </c>
    </row>
    <row r="264" spans="3:12">
      <c r="C264" s="145" t="s">
        <v>2396</v>
      </c>
      <c r="D264" s="145">
        <v>0</v>
      </c>
      <c r="E264" s="145" t="s">
        <v>26</v>
      </c>
      <c r="F264" s="462" t="s">
        <v>95</v>
      </c>
      <c r="G264" s="462" t="s">
        <v>3468</v>
      </c>
      <c r="H264" s="145" t="s">
        <v>86</v>
      </c>
      <c r="I264" s="462" t="s">
        <v>2</v>
      </c>
      <c r="J264" s="462" t="s">
        <v>1690</v>
      </c>
      <c r="K264" s="145" t="s">
        <v>1792</v>
      </c>
      <c r="L264" s="145" t="s">
        <v>1796</v>
      </c>
    </row>
    <row r="265" spans="3:12">
      <c r="C265" s="145" t="s">
        <v>2397</v>
      </c>
      <c r="D265" s="145">
        <v>0</v>
      </c>
      <c r="E265" s="145" t="s">
        <v>26</v>
      </c>
      <c r="F265" s="462" t="s">
        <v>95</v>
      </c>
      <c r="G265" s="462" t="s">
        <v>3468</v>
      </c>
      <c r="H265" s="145" t="s">
        <v>86</v>
      </c>
      <c r="I265" s="462" t="s">
        <v>2</v>
      </c>
      <c r="J265" s="462" t="s">
        <v>1690</v>
      </c>
      <c r="K265" s="145" t="s">
        <v>1792</v>
      </c>
      <c r="L265" s="145" t="s">
        <v>1796</v>
      </c>
    </row>
    <row r="266" spans="3:12">
      <c r="C266" s="145" t="s">
        <v>2398</v>
      </c>
      <c r="D266" s="145">
        <v>0</v>
      </c>
      <c r="E266" s="145" t="s">
        <v>26</v>
      </c>
      <c r="F266" s="462" t="s">
        <v>95</v>
      </c>
      <c r="G266" s="462" t="s">
        <v>3468</v>
      </c>
      <c r="H266" s="145" t="s">
        <v>86</v>
      </c>
      <c r="I266" s="462" t="s">
        <v>2</v>
      </c>
      <c r="J266" s="462" t="s">
        <v>1690</v>
      </c>
      <c r="K266" s="145" t="s">
        <v>1792</v>
      </c>
      <c r="L266" s="145" t="s">
        <v>1796</v>
      </c>
    </row>
    <row r="267" spans="3:12">
      <c r="C267" s="145" t="s">
        <v>2399</v>
      </c>
      <c r="D267" s="145">
        <v>0</v>
      </c>
      <c r="E267" s="145" t="s">
        <v>26</v>
      </c>
      <c r="F267" s="462" t="s">
        <v>95</v>
      </c>
      <c r="G267" s="462" t="s">
        <v>3468</v>
      </c>
      <c r="H267" s="145" t="s">
        <v>86</v>
      </c>
      <c r="I267" s="462" t="s">
        <v>2</v>
      </c>
      <c r="J267" s="462" t="s">
        <v>1690</v>
      </c>
      <c r="K267" s="145" t="s">
        <v>1792</v>
      </c>
      <c r="L267" s="145" t="s">
        <v>1796</v>
      </c>
    </row>
    <row r="268" spans="3:12">
      <c r="C268" s="145" t="s">
        <v>3176</v>
      </c>
      <c r="D268" s="145">
        <v>0</v>
      </c>
      <c r="E268" s="145" t="s">
        <v>26</v>
      </c>
      <c r="F268" s="462" t="s">
        <v>95</v>
      </c>
      <c r="G268" s="462" t="s">
        <v>3468</v>
      </c>
      <c r="H268" s="145" t="s">
        <v>86</v>
      </c>
      <c r="I268" s="462" t="s">
        <v>2</v>
      </c>
      <c r="J268" s="462" t="s">
        <v>1690</v>
      </c>
      <c r="K268" s="145" t="s">
        <v>1792</v>
      </c>
      <c r="L268" s="145" t="s">
        <v>1796</v>
      </c>
    </row>
    <row r="269" spans="3:12">
      <c r="C269" s="145" t="s">
        <v>3177</v>
      </c>
      <c r="D269" s="145">
        <v>0</v>
      </c>
      <c r="E269" s="145" t="s">
        <v>26</v>
      </c>
      <c r="F269" s="462" t="s">
        <v>95</v>
      </c>
      <c r="G269" s="462" t="s">
        <v>3468</v>
      </c>
      <c r="H269" s="145" t="s">
        <v>86</v>
      </c>
      <c r="I269" s="462" t="s">
        <v>2</v>
      </c>
      <c r="J269" s="462" t="s">
        <v>1690</v>
      </c>
      <c r="K269" s="145" t="s">
        <v>1792</v>
      </c>
      <c r="L269" s="145" t="s">
        <v>1796</v>
      </c>
    </row>
    <row r="270" spans="3:12">
      <c r="C270" s="145" t="s">
        <v>3178</v>
      </c>
      <c r="D270" s="145">
        <v>0</v>
      </c>
      <c r="E270" s="145" t="s">
        <v>26</v>
      </c>
      <c r="F270" s="462" t="s">
        <v>95</v>
      </c>
      <c r="G270" s="462" t="s">
        <v>3468</v>
      </c>
      <c r="H270" s="145" t="s">
        <v>86</v>
      </c>
      <c r="I270" s="462" t="s">
        <v>2</v>
      </c>
      <c r="J270" s="462" t="s">
        <v>1690</v>
      </c>
      <c r="K270" s="145" t="s">
        <v>1792</v>
      </c>
      <c r="L270" s="145" t="s">
        <v>1796</v>
      </c>
    </row>
    <row r="271" spans="3:12">
      <c r="C271" s="145" t="s">
        <v>2400</v>
      </c>
      <c r="D271" s="145">
        <v>0</v>
      </c>
      <c r="E271" s="145" t="s">
        <v>26</v>
      </c>
      <c r="F271" s="462" t="s">
        <v>95</v>
      </c>
      <c r="G271" s="462" t="s">
        <v>3468</v>
      </c>
      <c r="H271" s="145" t="s">
        <v>86</v>
      </c>
      <c r="I271" s="462" t="s">
        <v>2</v>
      </c>
      <c r="J271" s="462" t="s">
        <v>1690</v>
      </c>
      <c r="K271" s="145" t="s">
        <v>1792</v>
      </c>
      <c r="L271" s="145" t="s">
        <v>1796</v>
      </c>
    </row>
    <row r="272" spans="3:12">
      <c r="C272" s="145" t="s">
        <v>2401</v>
      </c>
      <c r="D272" s="145">
        <v>0</v>
      </c>
      <c r="E272" s="145" t="s">
        <v>26</v>
      </c>
      <c r="F272" s="462" t="s">
        <v>95</v>
      </c>
      <c r="G272" s="462" t="s">
        <v>3468</v>
      </c>
      <c r="H272" s="145" t="s">
        <v>86</v>
      </c>
      <c r="I272" s="462" t="s">
        <v>2</v>
      </c>
      <c r="J272" s="462" t="s">
        <v>1690</v>
      </c>
      <c r="K272" s="145" t="s">
        <v>1792</v>
      </c>
      <c r="L272" s="145" t="s">
        <v>1796</v>
      </c>
    </row>
    <row r="273" spans="3:12">
      <c r="C273" s="145" t="s">
        <v>2402</v>
      </c>
      <c r="D273" s="145">
        <v>0</v>
      </c>
      <c r="E273" s="145" t="s">
        <v>26</v>
      </c>
      <c r="F273" s="462" t="s">
        <v>95</v>
      </c>
      <c r="G273" s="462" t="s">
        <v>3468</v>
      </c>
      <c r="H273" s="145" t="s">
        <v>86</v>
      </c>
      <c r="I273" s="462" t="s">
        <v>2</v>
      </c>
      <c r="J273" s="462" t="s">
        <v>1690</v>
      </c>
      <c r="K273" s="145" t="s">
        <v>1792</v>
      </c>
      <c r="L273" s="145" t="s">
        <v>1796</v>
      </c>
    </row>
    <row r="274" spans="3:12">
      <c r="C274" s="145" t="s">
        <v>2403</v>
      </c>
      <c r="D274" s="145">
        <v>0</v>
      </c>
      <c r="E274" s="145" t="s">
        <v>26</v>
      </c>
      <c r="F274" s="462" t="s">
        <v>95</v>
      </c>
      <c r="G274" s="462" t="s">
        <v>3468</v>
      </c>
      <c r="H274" s="145" t="s">
        <v>86</v>
      </c>
      <c r="I274" s="462" t="s">
        <v>2</v>
      </c>
      <c r="J274" s="462" t="s">
        <v>1690</v>
      </c>
      <c r="K274" s="145" t="s">
        <v>1792</v>
      </c>
      <c r="L274" s="145" t="s">
        <v>1796</v>
      </c>
    </row>
    <row r="275" spans="3:12">
      <c r="C275" s="145" t="s">
        <v>2404</v>
      </c>
      <c r="D275" s="145">
        <v>0</v>
      </c>
      <c r="E275" s="145" t="s">
        <v>26</v>
      </c>
      <c r="F275" s="462" t="s">
        <v>95</v>
      </c>
      <c r="G275" s="462" t="s">
        <v>3468</v>
      </c>
      <c r="H275" s="145" t="s">
        <v>86</v>
      </c>
      <c r="I275" s="462" t="s">
        <v>2</v>
      </c>
      <c r="J275" s="462" t="s">
        <v>1690</v>
      </c>
      <c r="K275" s="145" t="s">
        <v>1792</v>
      </c>
      <c r="L275" s="145" t="s">
        <v>1796</v>
      </c>
    </row>
    <row r="276" spans="3:12">
      <c r="C276" s="145" t="s">
        <v>2405</v>
      </c>
      <c r="D276" s="145">
        <v>0</v>
      </c>
      <c r="E276" s="145" t="s">
        <v>26</v>
      </c>
      <c r="F276" s="462" t="s">
        <v>95</v>
      </c>
      <c r="G276" s="462" t="s">
        <v>3468</v>
      </c>
      <c r="H276" s="145" t="s">
        <v>86</v>
      </c>
      <c r="I276" s="462" t="s">
        <v>2</v>
      </c>
      <c r="J276" s="462" t="s">
        <v>1690</v>
      </c>
      <c r="K276" s="145" t="s">
        <v>1792</v>
      </c>
      <c r="L276" s="145" t="s">
        <v>1796</v>
      </c>
    </row>
    <row r="277" spans="3:12">
      <c r="C277" s="145" t="s">
        <v>2407</v>
      </c>
      <c r="D277" s="145">
        <v>0</v>
      </c>
      <c r="E277" s="145" t="s">
        <v>26</v>
      </c>
      <c r="F277" s="462" t="s">
        <v>95</v>
      </c>
      <c r="G277" s="462" t="s">
        <v>3468</v>
      </c>
      <c r="H277" s="145" t="s">
        <v>86</v>
      </c>
      <c r="I277" s="462" t="s">
        <v>2</v>
      </c>
      <c r="J277" s="462" t="s">
        <v>1690</v>
      </c>
      <c r="K277" s="145" t="s">
        <v>1792</v>
      </c>
      <c r="L277" s="145" t="s">
        <v>1796</v>
      </c>
    </row>
    <row r="278" spans="3:12">
      <c r="C278" s="145" t="s">
        <v>2408</v>
      </c>
      <c r="D278" s="145">
        <v>0</v>
      </c>
      <c r="E278" s="145" t="s">
        <v>26</v>
      </c>
      <c r="F278" s="462" t="s">
        <v>95</v>
      </c>
      <c r="G278" s="462" t="s">
        <v>3468</v>
      </c>
      <c r="H278" s="145" t="s">
        <v>86</v>
      </c>
      <c r="I278" s="462" t="s">
        <v>2</v>
      </c>
      <c r="J278" s="462" t="s">
        <v>1690</v>
      </c>
      <c r="K278" s="145" t="s">
        <v>1792</v>
      </c>
      <c r="L278" s="145" t="s">
        <v>1796</v>
      </c>
    </row>
    <row r="279" spans="3:12">
      <c r="C279" s="145" t="s">
        <v>2409</v>
      </c>
      <c r="D279" s="145">
        <v>0</v>
      </c>
      <c r="E279" s="145" t="s">
        <v>26</v>
      </c>
      <c r="F279" s="462" t="s">
        <v>95</v>
      </c>
      <c r="G279" s="462" t="s">
        <v>3468</v>
      </c>
      <c r="H279" s="145" t="s">
        <v>86</v>
      </c>
      <c r="I279" s="462" t="s">
        <v>2</v>
      </c>
      <c r="J279" s="462" t="s">
        <v>1690</v>
      </c>
      <c r="K279" s="145" t="s">
        <v>1792</v>
      </c>
      <c r="L279" s="145" t="s">
        <v>1796</v>
      </c>
    </row>
    <row r="280" spans="3:12">
      <c r="C280" s="145" t="s">
        <v>2410</v>
      </c>
      <c r="D280" s="145">
        <v>0</v>
      </c>
      <c r="E280" s="145" t="s">
        <v>26</v>
      </c>
      <c r="F280" s="462" t="s">
        <v>95</v>
      </c>
      <c r="G280" s="462" t="s">
        <v>3468</v>
      </c>
      <c r="H280" s="145" t="s">
        <v>86</v>
      </c>
      <c r="I280" s="462" t="s">
        <v>2</v>
      </c>
      <c r="J280" s="462" t="s">
        <v>1690</v>
      </c>
      <c r="K280" s="145" t="s">
        <v>1792</v>
      </c>
      <c r="L280" s="145" t="s">
        <v>1796</v>
      </c>
    </row>
    <row r="281" spans="3:12">
      <c r="C281" s="145" t="s">
        <v>3179</v>
      </c>
      <c r="D281" s="145">
        <v>0</v>
      </c>
      <c r="E281" s="145" t="s">
        <v>26</v>
      </c>
      <c r="F281" s="462" t="s">
        <v>95</v>
      </c>
      <c r="G281" s="462" t="s">
        <v>3468</v>
      </c>
      <c r="H281" s="145" t="s">
        <v>86</v>
      </c>
      <c r="I281" s="462" t="s">
        <v>2</v>
      </c>
      <c r="J281" s="462" t="s">
        <v>1690</v>
      </c>
      <c r="K281" s="145" t="s">
        <v>1792</v>
      </c>
      <c r="L281" s="145" t="s">
        <v>1796</v>
      </c>
    </row>
    <row r="282" spans="3:12">
      <c r="C282" s="145" t="s">
        <v>3180</v>
      </c>
      <c r="D282" s="145">
        <v>0</v>
      </c>
      <c r="E282" s="145" t="s">
        <v>26</v>
      </c>
      <c r="F282" s="462" t="s">
        <v>95</v>
      </c>
      <c r="G282" s="462" t="s">
        <v>3468</v>
      </c>
      <c r="H282" s="145" t="s">
        <v>86</v>
      </c>
      <c r="I282" s="462" t="s">
        <v>2</v>
      </c>
      <c r="J282" s="462" t="s">
        <v>1690</v>
      </c>
      <c r="K282" s="145" t="s">
        <v>1792</v>
      </c>
      <c r="L282" s="145" t="s">
        <v>1796</v>
      </c>
    </row>
    <row r="283" spans="3:12">
      <c r="C283" s="145" t="s">
        <v>3181</v>
      </c>
      <c r="D283" s="145">
        <v>0</v>
      </c>
      <c r="E283" s="145" t="s">
        <v>26</v>
      </c>
      <c r="F283" s="462" t="s">
        <v>95</v>
      </c>
      <c r="G283" s="462" t="s">
        <v>3468</v>
      </c>
      <c r="H283" s="145" t="s">
        <v>86</v>
      </c>
      <c r="I283" s="462" t="s">
        <v>2</v>
      </c>
      <c r="J283" s="462" t="s">
        <v>1690</v>
      </c>
      <c r="K283" s="145" t="s">
        <v>1792</v>
      </c>
      <c r="L283" s="145" t="s">
        <v>1796</v>
      </c>
    </row>
    <row r="284" spans="3:12">
      <c r="C284" s="145" t="s">
        <v>2411</v>
      </c>
      <c r="D284" s="145">
        <v>0</v>
      </c>
      <c r="E284" s="145" t="s">
        <v>26</v>
      </c>
      <c r="F284" s="462" t="s">
        <v>95</v>
      </c>
      <c r="G284" s="462" t="s">
        <v>3468</v>
      </c>
      <c r="H284" s="145" t="s">
        <v>86</v>
      </c>
      <c r="I284" s="462" t="s">
        <v>2</v>
      </c>
      <c r="J284" s="462" t="s">
        <v>1690</v>
      </c>
      <c r="K284" s="145" t="s">
        <v>1792</v>
      </c>
      <c r="L284" s="145" t="s">
        <v>1796</v>
      </c>
    </row>
    <row r="285" spans="3:12">
      <c r="C285" s="145" t="s">
        <v>2412</v>
      </c>
      <c r="D285" s="145">
        <v>0</v>
      </c>
      <c r="E285" s="145" t="s">
        <v>26</v>
      </c>
      <c r="F285" s="462" t="s">
        <v>95</v>
      </c>
      <c r="G285" s="462" t="s">
        <v>3468</v>
      </c>
      <c r="H285" s="145" t="s">
        <v>86</v>
      </c>
      <c r="I285" s="462" t="s">
        <v>2</v>
      </c>
      <c r="J285" s="462" t="s">
        <v>1690</v>
      </c>
      <c r="K285" s="145" t="s">
        <v>1792</v>
      </c>
      <c r="L285" s="145" t="s">
        <v>1796</v>
      </c>
    </row>
    <row r="286" spans="3:12">
      <c r="C286" s="145" t="s">
        <v>2413</v>
      </c>
      <c r="D286" s="145">
        <v>0</v>
      </c>
      <c r="E286" s="145" t="s">
        <v>26</v>
      </c>
      <c r="F286" s="462" t="s">
        <v>95</v>
      </c>
      <c r="G286" s="462" t="s">
        <v>3468</v>
      </c>
      <c r="H286" s="145" t="s">
        <v>86</v>
      </c>
      <c r="I286" s="462" t="s">
        <v>2</v>
      </c>
      <c r="J286" s="462" t="s">
        <v>1690</v>
      </c>
      <c r="K286" s="145" t="s">
        <v>1792</v>
      </c>
      <c r="L286" s="145" t="s">
        <v>1796</v>
      </c>
    </row>
    <row r="287" spans="3:12">
      <c r="C287" s="145" t="s">
        <v>2414</v>
      </c>
      <c r="D287" s="145">
        <v>0</v>
      </c>
      <c r="E287" s="145" t="s">
        <v>26</v>
      </c>
      <c r="F287" s="462" t="s">
        <v>95</v>
      </c>
      <c r="G287" s="462" t="s">
        <v>3468</v>
      </c>
      <c r="H287" s="145" t="s">
        <v>86</v>
      </c>
      <c r="I287" s="462" t="s">
        <v>2</v>
      </c>
      <c r="J287" s="462" t="s">
        <v>1690</v>
      </c>
      <c r="K287" s="145" t="s">
        <v>1792</v>
      </c>
      <c r="L287" s="145" t="s">
        <v>1796</v>
      </c>
    </row>
    <row r="288" spans="3:12">
      <c r="C288" s="145" t="s">
        <v>2415</v>
      </c>
      <c r="D288" s="145">
        <v>0</v>
      </c>
      <c r="E288" s="145" t="s">
        <v>26</v>
      </c>
      <c r="F288" s="462" t="s">
        <v>95</v>
      </c>
      <c r="G288" s="462" t="s">
        <v>3468</v>
      </c>
      <c r="H288" s="145" t="s">
        <v>86</v>
      </c>
      <c r="I288" s="462" t="s">
        <v>2</v>
      </c>
      <c r="J288" s="462" t="s">
        <v>1690</v>
      </c>
      <c r="K288" s="145" t="s">
        <v>1792</v>
      </c>
      <c r="L288" s="145" t="s">
        <v>1796</v>
      </c>
    </row>
    <row r="289" spans="3:12">
      <c r="C289" s="145" t="s">
        <v>2416</v>
      </c>
      <c r="D289" s="145">
        <v>0</v>
      </c>
      <c r="E289" s="145" t="s">
        <v>26</v>
      </c>
      <c r="F289" s="462" t="s">
        <v>95</v>
      </c>
      <c r="G289" s="462" t="s">
        <v>3468</v>
      </c>
      <c r="H289" s="145" t="s">
        <v>86</v>
      </c>
      <c r="I289" s="462" t="s">
        <v>2</v>
      </c>
      <c r="J289" s="462" t="s">
        <v>1690</v>
      </c>
      <c r="K289" s="145" t="s">
        <v>1792</v>
      </c>
      <c r="L289" s="145" t="s">
        <v>1796</v>
      </c>
    </row>
    <row r="290" spans="3:12">
      <c r="C290" s="145" t="s">
        <v>2417</v>
      </c>
      <c r="D290" s="145">
        <v>0</v>
      </c>
      <c r="E290" s="145" t="s">
        <v>26</v>
      </c>
      <c r="F290" s="462" t="s">
        <v>95</v>
      </c>
      <c r="G290" s="462" t="s">
        <v>3468</v>
      </c>
      <c r="H290" s="145" t="s">
        <v>86</v>
      </c>
      <c r="I290" s="462" t="s">
        <v>2</v>
      </c>
      <c r="J290" s="462" t="s">
        <v>1690</v>
      </c>
      <c r="K290" s="145" t="s">
        <v>1792</v>
      </c>
      <c r="L290" s="145" t="s">
        <v>1796</v>
      </c>
    </row>
    <row r="291" spans="3:12">
      <c r="C291" s="145" t="s">
        <v>2418</v>
      </c>
      <c r="D291" s="145">
        <v>0</v>
      </c>
      <c r="E291" s="145" t="s">
        <v>26</v>
      </c>
      <c r="F291" s="462" t="s">
        <v>95</v>
      </c>
      <c r="G291" s="462" t="s">
        <v>3468</v>
      </c>
      <c r="H291" s="145" t="s">
        <v>86</v>
      </c>
      <c r="I291" s="462" t="s">
        <v>2</v>
      </c>
      <c r="J291" s="462" t="s">
        <v>1690</v>
      </c>
      <c r="K291" s="145" t="s">
        <v>1792</v>
      </c>
      <c r="L291" s="145" t="s">
        <v>1796</v>
      </c>
    </row>
    <row r="292" spans="3:12">
      <c r="C292" s="145" t="s">
        <v>2359</v>
      </c>
      <c r="D292" s="145">
        <v>0</v>
      </c>
      <c r="E292" s="145" t="s">
        <v>26</v>
      </c>
      <c r="F292" s="462" t="s">
        <v>95</v>
      </c>
      <c r="G292" s="462" t="s">
        <v>3468</v>
      </c>
      <c r="H292" s="145" t="s">
        <v>86</v>
      </c>
      <c r="I292" s="462" t="s">
        <v>2</v>
      </c>
      <c r="J292" s="462" t="s">
        <v>1690</v>
      </c>
      <c r="K292" s="145" t="s">
        <v>1792</v>
      </c>
      <c r="L292" s="145" t="s">
        <v>1797</v>
      </c>
    </row>
    <row r="293" spans="3:12">
      <c r="C293" s="145" t="s">
        <v>2556</v>
      </c>
      <c r="D293" s="145">
        <v>0</v>
      </c>
      <c r="E293" s="145" t="s">
        <v>26</v>
      </c>
      <c r="F293" s="462" t="s">
        <v>95</v>
      </c>
      <c r="G293" s="462" t="s">
        <v>3468</v>
      </c>
      <c r="H293" s="145" t="s">
        <v>86</v>
      </c>
      <c r="I293" s="462" t="s">
        <v>2</v>
      </c>
      <c r="J293" s="462" t="s">
        <v>1690</v>
      </c>
      <c r="K293" s="145" t="s">
        <v>1792</v>
      </c>
      <c r="L293" s="145" t="s">
        <v>1797</v>
      </c>
    </row>
    <row r="294" spans="3:12">
      <c r="C294" s="145" t="s">
        <v>2360</v>
      </c>
      <c r="D294" s="145">
        <v>0</v>
      </c>
      <c r="E294" s="145" t="s">
        <v>26</v>
      </c>
      <c r="F294" s="462" t="s">
        <v>95</v>
      </c>
      <c r="G294" s="462" t="s">
        <v>3468</v>
      </c>
      <c r="H294" s="145" t="s">
        <v>86</v>
      </c>
      <c r="I294" s="462" t="s">
        <v>2</v>
      </c>
      <c r="J294" s="462" t="s">
        <v>1690</v>
      </c>
      <c r="K294" s="145" t="s">
        <v>1792</v>
      </c>
      <c r="L294" s="145" t="s">
        <v>1797</v>
      </c>
    </row>
    <row r="295" spans="3:12">
      <c r="C295" s="145" t="s">
        <v>2361</v>
      </c>
      <c r="D295" s="145">
        <v>0</v>
      </c>
      <c r="E295" s="145" t="s">
        <v>26</v>
      </c>
      <c r="F295" s="462" t="s">
        <v>95</v>
      </c>
      <c r="G295" s="462" t="s">
        <v>3468</v>
      </c>
      <c r="H295" s="145" t="s">
        <v>86</v>
      </c>
      <c r="I295" s="462" t="s">
        <v>2</v>
      </c>
      <c r="J295" s="462" t="s">
        <v>1690</v>
      </c>
      <c r="K295" s="145" t="s">
        <v>1792</v>
      </c>
      <c r="L295" s="145" t="s">
        <v>1797</v>
      </c>
    </row>
    <row r="296" spans="3:12">
      <c r="C296" s="145" t="s">
        <v>2362</v>
      </c>
      <c r="D296" s="145">
        <v>0</v>
      </c>
      <c r="E296" s="145" t="s">
        <v>26</v>
      </c>
      <c r="F296" s="462" t="s">
        <v>95</v>
      </c>
      <c r="G296" s="462" t="s">
        <v>3468</v>
      </c>
      <c r="H296" s="145" t="s">
        <v>86</v>
      </c>
      <c r="I296" s="462" t="s">
        <v>2</v>
      </c>
      <c r="J296" s="462" t="s">
        <v>1690</v>
      </c>
      <c r="K296" s="145" t="s">
        <v>1792</v>
      </c>
      <c r="L296" s="145" t="s">
        <v>1797</v>
      </c>
    </row>
    <row r="297" spans="3:12">
      <c r="C297" s="145" t="s">
        <v>2363</v>
      </c>
      <c r="D297" s="145">
        <v>0</v>
      </c>
      <c r="E297" s="145" t="s">
        <v>26</v>
      </c>
      <c r="F297" s="462" t="s">
        <v>95</v>
      </c>
      <c r="G297" s="462" t="s">
        <v>3468</v>
      </c>
      <c r="H297" s="145" t="s">
        <v>86</v>
      </c>
      <c r="I297" s="462" t="s">
        <v>2</v>
      </c>
      <c r="J297" s="462" t="s">
        <v>1690</v>
      </c>
      <c r="K297" s="145" t="s">
        <v>1792</v>
      </c>
      <c r="L297" s="145" t="s">
        <v>1797</v>
      </c>
    </row>
    <row r="298" spans="3:12">
      <c r="C298" s="145" t="s">
        <v>2364</v>
      </c>
      <c r="D298" s="145">
        <v>0</v>
      </c>
      <c r="E298" s="145" t="s">
        <v>26</v>
      </c>
      <c r="F298" s="462" t="s">
        <v>95</v>
      </c>
      <c r="G298" s="462" t="s">
        <v>3468</v>
      </c>
      <c r="H298" s="145" t="s">
        <v>86</v>
      </c>
      <c r="I298" s="462" t="s">
        <v>2</v>
      </c>
      <c r="J298" s="462" t="s">
        <v>1690</v>
      </c>
      <c r="K298" s="145" t="s">
        <v>1792</v>
      </c>
      <c r="L298" s="145" t="s">
        <v>1797</v>
      </c>
    </row>
    <row r="299" spans="3:12">
      <c r="C299" s="145" t="s">
        <v>2365</v>
      </c>
      <c r="D299" s="145">
        <v>0</v>
      </c>
      <c r="E299" s="145" t="s">
        <v>26</v>
      </c>
      <c r="F299" s="462" t="s">
        <v>95</v>
      </c>
      <c r="G299" s="462" t="s">
        <v>3468</v>
      </c>
      <c r="H299" s="145" t="s">
        <v>86</v>
      </c>
      <c r="I299" s="462" t="s">
        <v>2</v>
      </c>
      <c r="J299" s="462" t="s">
        <v>1690</v>
      </c>
      <c r="K299" s="145" t="s">
        <v>1792</v>
      </c>
      <c r="L299" s="145" t="s">
        <v>1797</v>
      </c>
    </row>
    <row r="300" spans="3:12">
      <c r="C300" s="145" t="s">
        <v>2366</v>
      </c>
      <c r="D300" s="145">
        <v>0</v>
      </c>
      <c r="E300" s="145" t="s">
        <v>26</v>
      </c>
      <c r="F300" s="462" t="s">
        <v>95</v>
      </c>
      <c r="G300" s="462" t="s">
        <v>3468</v>
      </c>
      <c r="H300" s="145" t="s">
        <v>86</v>
      </c>
      <c r="I300" s="462" t="s">
        <v>2</v>
      </c>
      <c r="J300" s="462" t="s">
        <v>1690</v>
      </c>
      <c r="K300" s="145" t="s">
        <v>1792</v>
      </c>
      <c r="L300" s="145" t="s">
        <v>1797</v>
      </c>
    </row>
    <row r="301" spans="3:12">
      <c r="C301" s="145" t="s">
        <v>2367</v>
      </c>
      <c r="D301" s="145">
        <v>0</v>
      </c>
      <c r="E301" s="145" t="s">
        <v>26</v>
      </c>
      <c r="F301" s="462" t="s">
        <v>95</v>
      </c>
      <c r="G301" s="462" t="s">
        <v>3468</v>
      </c>
      <c r="H301" s="145" t="s">
        <v>86</v>
      </c>
      <c r="I301" s="462" t="s">
        <v>2</v>
      </c>
      <c r="J301" s="462" t="s">
        <v>1690</v>
      </c>
      <c r="K301" s="145" t="s">
        <v>1792</v>
      </c>
      <c r="L301" s="145" t="s">
        <v>1797</v>
      </c>
    </row>
    <row r="302" spans="3:12">
      <c r="C302" s="145" t="s">
        <v>3255</v>
      </c>
      <c r="D302" s="145">
        <v>0</v>
      </c>
      <c r="E302" s="145" t="s">
        <v>26</v>
      </c>
      <c r="F302" s="462" t="s">
        <v>95</v>
      </c>
      <c r="G302" s="462" t="s">
        <v>3468</v>
      </c>
      <c r="H302" s="145" t="s">
        <v>86</v>
      </c>
      <c r="I302" s="462" t="s">
        <v>2</v>
      </c>
      <c r="J302" s="462" t="s">
        <v>1690</v>
      </c>
      <c r="K302" s="145" t="s">
        <v>1792</v>
      </c>
      <c r="L302" s="145" t="s">
        <v>1797</v>
      </c>
    </row>
    <row r="303" spans="3:12">
      <c r="C303" s="145" t="s">
        <v>3256</v>
      </c>
      <c r="D303" s="145">
        <v>0</v>
      </c>
      <c r="E303" s="145" t="s">
        <v>26</v>
      </c>
      <c r="F303" s="462" t="s">
        <v>95</v>
      </c>
      <c r="G303" s="462" t="s">
        <v>3468</v>
      </c>
      <c r="H303" s="145" t="s">
        <v>86</v>
      </c>
      <c r="I303" s="462" t="s">
        <v>2</v>
      </c>
      <c r="J303" s="462" t="s">
        <v>1690</v>
      </c>
      <c r="K303" s="145" t="s">
        <v>1792</v>
      </c>
      <c r="L303" s="145" t="s">
        <v>1797</v>
      </c>
    </row>
    <row r="304" spans="3:12">
      <c r="C304" s="145" t="s">
        <v>3257</v>
      </c>
      <c r="D304" s="145">
        <v>0</v>
      </c>
      <c r="E304" s="145" t="s">
        <v>26</v>
      </c>
      <c r="F304" s="462" t="s">
        <v>95</v>
      </c>
      <c r="G304" s="462" t="s">
        <v>3468</v>
      </c>
      <c r="H304" s="145" t="s">
        <v>86</v>
      </c>
      <c r="I304" s="462" t="s">
        <v>2</v>
      </c>
      <c r="J304" s="462" t="s">
        <v>1690</v>
      </c>
      <c r="K304" s="145" t="s">
        <v>1792</v>
      </c>
      <c r="L304" s="145" t="s">
        <v>1797</v>
      </c>
    </row>
    <row r="305" spans="3:12">
      <c r="C305" s="145" t="s">
        <v>2368</v>
      </c>
      <c r="D305" s="145">
        <v>0</v>
      </c>
      <c r="E305" s="145" t="s">
        <v>26</v>
      </c>
      <c r="F305" s="462" t="s">
        <v>95</v>
      </c>
      <c r="G305" s="462" t="s">
        <v>3468</v>
      </c>
      <c r="H305" s="145" t="s">
        <v>86</v>
      </c>
      <c r="I305" s="462" t="s">
        <v>2</v>
      </c>
      <c r="J305" s="462" t="s">
        <v>1690</v>
      </c>
      <c r="K305" s="145" t="s">
        <v>1792</v>
      </c>
      <c r="L305" s="145" t="s">
        <v>1797</v>
      </c>
    </row>
    <row r="306" spans="3:12">
      <c r="C306" s="145" t="s">
        <v>2369</v>
      </c>
      <c r="D306" s="145">
        <v>0</v>
      </c>
      <c r="E306" s="145" t="s">
        <v>26</v>
      </c>
      <c r="F306" s="462" t="s">
        <v>95</v>
      </c>
      <c r="G306" s="462" t="s">
        <v>3468</v>
      </c>
      <c r="H306" s="145" t="s">
        <v>86</v>
      </c>
      <c r="I306" s="462" t="s">
        <v>2</v>
      </c>
      <c r="J306" s="462" t="s">
        <v>1690</v>
      </c>
      <c r="K306" s="145" t="s">
        <v>1792</v>
      </c>
      <c r="L306" s="145" t="s">
        <v>1797</v>
      </c>
    </row>
    <row r="307" spans="3:12">
      <c r="C307" s="145" t="s">
        <v>2370</v>
      </c>
      <c r="D307" s="145">
        <v>0</v>
      </c>
      <c r="E307" s="145" t="s">
        <v>26</v>
      </c>
      <c r="F307" s="462" t="s">
        <v>95</v>
      </c>
      <c r="G307" s="462" t="s">
        <v>3468</v>
      </c>
      <c r="H307" s="145" t="s">
        <v>86</v>
      </c>
      <c r="I307" s="462" t="s">
        <v>2</v>
      </c>
      <c r="J307" s="462" t="s">
        <v>1690</v>
      </c>
      <c r="K307" s="145" t="s">
        <v>1792</v>
      </c>
      <c r="L307" s="145" t="s">
        <v>1797</v>
      </c>
    </row>
    <row r="308" spans="3:12">
      <c r="C308" s="145" t="s">
        <v>2371</v>
      </c>
      <c r="D308" s="145">
        <v>0</v>
      </c>
      <c r="E308" s="145" t="s">
        <v>26</v>
      </c>
      <c r="F308" s="462" t="s">
        <v>95</v>
      </c>
      <c r="G308" s="462" t="s">
        <v>3468</v>
      </c>
      <c r="H308" s="145" t="s">
        <v>86</v>
      </c>
      <c r="I308" s="462" t="s">
        <v>2</v>
      </c>
      <c r="J308" s="462" t="s">
        <v>1690</v>
      </c>
      <c r="K308" s="145" t="s">
        <v>1792</v>
      </c>
      <c r="L308" s="145" t="s">
        <v>1797</v>
      </c>
    </row>
    <row r="309" spans="3:12">
      <c r="C309" s="145" t="s">
        <v>2372</v>
      </c>
      <c r="D309" s="145">
        <v>0</v>
      </c>
      <c r="E309" s="145" t="s">
        <v>26</v>
      </c>
      <c r="F309" s="462" t="s">
        <v>95</v>
      </c>
      <c r="G309" s="462" t="s">
        <v>3468</v>
      </c>
      <c r="H309" s="145" t="s">
        <v>86</v>
      </c>
      <c r="I309" s="462" t="s">
        <v>2</v>
      </c>
      <c r="J309" s="462" t="s">
        <v>1690</v>
      </c>
      <c r="K309" s="145" t="s">
        <v>1792</v>
      </c>
      <c r="L309" s="145" t="s">
        <v>1797</v>
      </c>
    </row>
    <row r="310" spans="3:12">
      <c r="C310" s="145" t="s">
        <v>3230</v>
      </c>
      <c r="D310" s="145">
        <v>0</v>
      </c>
      <c r="E310" s="145" t="s">
        <v>26</v>
      </c>
      <c r="F310" s="462" t="s">
        <v>95</v>
      </c>
      <c r="G310" s="462" t="s">
        <v>3468</v>
      </c>
      <c r="H310" s="145" t="s">
        <v>86</v>
      </c>
      <c r="I310" s="462" t="s">
        <v>2</v>
      </c>
      <c r="J310" s="462" t="s">
        <v>1690</v>
      </c>
      <c r="K310" s="145" t="s">
        <v>1792</v>
      </c>
      <c r="L310" s="145" t="s">
        <v>1797</v>
      </c>
    </row>
    <row r="311" spans="3:12">
      <c r="C311" s="145" t="s">
        <v>2373</v>
      </c>
      <c r="D311" s="145">
        <v>0</v>
      </c>
      <c r="E311" s="145" t="s">
        <v>26</v>
      </c>
      <c r="F311" s="462" t="s">
        <v>95</v>
      </c>
      <c r="G311" s="462" t="s">
        <v>3468</v>
      </c>
      <c r="H311" s="145" t="s">
        <v>86</v>
      </c>
      <c r="I311" s="462" t="s">
        <v>2</v>
      </c>
      <c r="J311" s="462" t="s">
        <v>1690</v>
      </c>
      <c r="K311" s="145" t="s">
        <v>1792</v>
      </c>
      <c r="L311" s="145" t="s">
        <v>1797</v>
      </c>
    </row>
    <row r="312" spans="3:12">
      <c r="C312" s="145" t="s">
        <v>2375</v>
      </c>
      <c r="D312" s="145">
        <v>0</v>
      </c>
      <c r="E312" s="145" t="s">
        <v>26</v>
      </c>
      <c r="F312" s="462" t="s">
        <v>95</v>
      </c>
      <c r="G312" s="462" t="s">
        <v>3468</v>
      </c>
      <c r="H312" s="145" t="s">
        <v>86</v>
      </c>
      <c r="I312" s="462" t="s">
        <v>2</v>
      </c>
      <c r="J312" s="462" t="s">
        <v>1690</v>
      </c>
      <c r="K312" s="145" t="s">
        <v>1792</v>
      </c>
      <c r="L312" s="145" t="s">
        <v>1797</v>
      </c>
    </row>
    <row r="313" spans="3:12">
      <c r="C313" s="145" t="s">
        <v>2376</v>
      </c>
      <c r="D313" s="145">
        <v>0</v>
      </c>
      <c r="E313" s="145" t="s">
        <v>26</v>
      </c>
      <c r="F313" s="462" t="s">
        <v>95</v>
      </c>
      <c r="G313" s="462" t="s">
        <v>3468</v>
      </c>
      <c r="H313" s="145" t="s">
        <v>86</v>
      </c>
      <c r="I313" s="462" t="s">
        <v>2</v>
      </c>
      <c r="J313" s="462" t="s">
        <v>1690</v>
      </c>
      <c r="K313" s="145" t="s">
        <v>1792</v>
      </c>
      <c r="L313" s="145" t="s">
        <v>1797</v>
      </c>
    </row>
    <row r="314" spans="3:12">
      <c r="C314" s="145" t="s">
        <v>3228</v>
      </c>
      <c r="D314" s="145">
        <v>0</v>
      </c>
      <c r="E314" s="145" t="s">
        <v>26</v>
      </c>
      <c r="F314" s="462" t="s">
        <v>95</v>
      </c>
      <c r="G314" s="462" t="s">
        <v>3468</v>
      </c>
      <c r="H314" s="145" t="s">
        <v>86</v>
      </c>
      <c r="I314" s="462" t="s">
        <v>2</v>
      </c>
      <c r="J314" s="462" t="s">
        <v>1690</v>
      </c>
      <c r="K314" s="145" t="s">
        <v>1792</v>
      </c>
      <c r="L314" s="145" t="s">
        <v>1797</v>
      </c>
    </row>
    <row r="315" spans="3:12">
      <c r="C315" s="145" t="s">
        <v>3231</v>
      </c>
      <c r="D315" s="145">
        <v>0</v>
      </c>
      <c r="E315" s="145" t="s">
        <v>26</v>
      </c>
      <c r="F315" s="462" t="s">
        <v>95</v>
      </c>
      <c r="G315" s="462" t="s">
        <v>3468</v>
      </c>
      <c r="H315" s="145" t="s">
        <v>86</v>
      </c>
      <c r="I315" s="462" t="s">
        <v>2</v>
      </c>
      <c r="J315" s="462" t="s">
        <v>1690</v>
      </c>
      <c r="K315" s="145" t="s">
        <v>1792</v>
      </c>
      <c r="L315" s="145" t="s">
        <v>1797</v>
      </c>
    </row>
    <row r="316" spans="3:12">
      <c r="C316" s="145" t="s">
        <v>3229</v>
      </c>
      <c r="D316" s="145">
        <v>0</v>
      </c>
      <c r="E316" s="145" t="s">
        <v>26</v>
      </c>
      <c r="F316" s="462" t="s">
        <v>95</v>
      </c>
      <c r="G316" s="462" t="s">
        <v>3468</v>
      </c>
      <c r="H316" s="145" t="s">
        <v>86</v>
      </c>
      <c r="I316" s="462" t="s">
        <v>2</v>
      </c>
      <c r="J316" s="462" t="s">
        <v>1690</v>
      </c>
      <c r="K316" s="145" t="s">
        <v>1792</v>
      </c>
      <c r="L316" s="145" t="s">
        <v>1797</v>
      </c>
    </row>
    <row r="317" spans="3:12">
      <c r="C317" s="145" t="s">
        <v>2377</v>
      </c>
      <c r="D317" s="145">
        <v>0</v>
      </c>
      <c r="E317" s="145" t="s">
        <v>26</v>
      </c>
      <c r="F317" s="462" t="s">
        <v>95</v>
      </c>
      <c r="G317" s="462" t="s">
        <v>3468</v>
      </c>
      <c r="H317" s="145" t="s">
        <v>86</v>
      </c>
      <c r="I317" s="462" t="s">
        <v>2</v>
      </c>
      <c r="J317" s="462" t="s">
        <v>1690</v>
      </c>
      <c r="K317" s="145" t="s">
        <v>1792</v>
      </c>
      <c r="L317" s="145" t="s">
        <v>1797</v>
      </c>
    </row>
    <row r="318" spans="3:12">
      <c r="C318" s="145" t="s">
        <v>2378</v>
      </c>
      <c r="D318" s="145">
        <v>0</v>
      </c>
      <c r="E318" s="145" t="s">
        <v>26</v>
      </c>
      <c r="F318" s="462" t="s">
        <v>95</v>
      </c>
      <c r="G318" s="462" t="s">
        <v>3468</v>
      </c>
      <c r="H318" s="145" t="s">
        <v>86</v>
      </c>
      <c r="I318" s="462" t="s">
        <v>2</v>
      </c>
      <c r="J318" s="462" t="s">
        <v>1690</v>
      </c>
      <c r="K318" s="145" t="s">
        <v>1792</v>
      </c>
      <c r="L318" s="145" t="s">
        <v>1797</v>
      </c>
    </row>
    <row r="319" spans="3:12">
      <c r="C319" s="145" t="s">
        <v>2379</v>
      </c>
      <c r="D319" s="145">
        <v>0</v>
      </c>
      <c r="E319" s="145" t="s">
        <v>26</v>
      </c>
      <c r="F319" s="462" t="s">
        <v>95</v>
      </c>
      <c r="G319" s="462" t="s">
        <v>3468</v>
      </c>
      <c r="H319" s="145" t="s">
        <v>86</v>
      </c>
      <c r="I319" s="462" t="s">
        <v>2</v>
      </c>
      <c r="J319" s="462" t="s">
        <v>1690</v>
      </c>
      <c r="K319" s="145" t="s">
        <v>1792</v>
      </c>
      <c r="L319" s="145" t="s">
        <v>1797</v>
      </c>
    </row>
    <row r="320" spans="3:12">
      <c r="C320" s="145" t="s">
        <v>2380</v>
      </c>
      <c r="D320" s="145">
        <v>0</v>
      </c>
      <c r="E320" s="145" t="s">
        <v>26</v>
      </c>
      <c r="F320" s="462" t="s">
        <v>95</v>
      </c>
      <c r="G320" s="462" t="s">
        <v>3468</v>
      </c>
      <c r="H320" s="145" t="s">
        <v>86</v>
      </c>
      <c r="I320" s="462" t="s">
        <v>2</v>
      </c>
      <c r="J320" s="462" t="s">
        <v>1690</v>
      </c>
      <c r="K320" s="145" t="s">
        <v>1792</v>
      </c>
      <c r="L320" s="145" t="s">
        <v>1797</v>
      </c>
    </row>
    <row r="321" spans="3:12">
      <c r="C321" s="145" t="s">
        <v>2381</v>
      </c>
      <c r="D321" s="145">
        <v>0</v>
      </c>
      <c r="E321" s="145" t="s">
        <v>26</v>
      </c>
      <c r="F321" s="462" t="s">
        <v>95</v>
      </c>
      <c r="G321" s="462" t="s">
        <v>3468</v>
      </c>
      <c r="H321" s="145" t="s">
        <v>86</v>
      </c>
      <c r="I321" s="462" t="s">
        <v>2</v>
      </c>
      <c r="J321" s="462" t="s">
        <v>1690</v>
      </c>
      <c r="K321" s="145" t="s">
        <v>1792</v>
      </c>
      <c r="L321" s="145" t="s">
        <v>1797</v>
      </c>
    </row>
    <row r="322" spans="3:12">
      <c r="C322" s="145" t="s">
        <v>2382</v>
      </c>
      <c r="D322" s="145">
        <v>0</v>
      </c>
      <c r="E322" s="145" t="s">
        <v>26</v>
      </c>
      <c r="F322" s="462" t="s">
        <v>95</v>
      </c>
      <c r="G322" s="462" t="s">
        <v>3468</v>
      </c>
      <c r="H322" s="145" t="s">
        <v>86</v>
      </c>
      <c r="I322" s="462" t="s">
        <v>2</v>
      </c>
      <c r="J322" s="462" t="s">
        <v>1690</v>
      </c>
      <c r="K322" s="145" t="s">
        <v>1792</v>
      </c>
      <c r="L322" s="145" t="s">
        <v>1797</v>
      </c>
    </row>
    <row r="323" spans="3:12">
      <c r="C323" s="145" t="s">
        <v>3227</v>
      </c>
      <c r="D323" s="145">
        <v>0</v>
      </c>
      <c r="E323" s="145" t="s">
        <v>26</v>
      </c>
      <c r="F323" s="462" t="s">
        <v>95</v>
      </c>
      <c r="G323" s="462" t="s">
        <v>3468</v>
      </c>
      <c r="H323" s="145" t="s">
        <v>86</v>
      </c>
      <c r="I323" s="462" t="s">
        <v>2</v>
      </c>
      <c r="J323" s="462" t="s">
        <v>1690</v>
      </c>
      <c r="K323" s="145" t="s">
        <v>1792</v>
      </c>
      <c r="L323" s="145" t="s">
        <v>1797</v>
      </c>
    </row>
    <row r="324" spans="3:12">
      <c r="C324" s="145" t="s">
        <v>2383</v>
      </c>
      <c r="D324" s="145">
        <v>0</v>
      </c>
      <c r="E324" s="145" t="s">
        <v>26</v>
      </c>
      <c r="F324" s="462" t="s">
        <v>95</v>
      </c>
      <c r="G324" s="462" t="s">
        <v>3468</v>
      </c>
      <c r="H324" s="145" t="s">
        <v>86</v>
      </c>
      <c r="I324" s="462" t="s">
        <v>2</v>
      </c>
      <c r="J324" s="462" t="s">
        <v>1690</v>
      </c>
      <c r="K324" s="145" t="s">
        <v>1792</v>
      </c>
      <c r="L324" s="145" t="s">
        <v>1797</v>
      </c>
    </row>
    <row r="325" spans="3:12">
      <c r="C325" s="145" t="s">
        <v>2384</v>
      </c>
      <c r="D325" s="145">
        <v>0</v>
      </c>
      <c r="E325" s="145" t="s">
        <v>26</v>
      </c>
      <c r="F325" s="462" t="s">
        <v>95</v>
      </c>
      <c r="G325" s="462" t="s">
        <v>3468</v>
      </c>
      <c r="H325" s="145" t="s">
        <v>86</v>
      </c>
      <c r="I325" s="462" t="s">
        <v>2</v>
      </c>
      <c r="J325" s="462" t="s">
        <v>1690</v>
      </c>
      <c r="K325" s="145" t="s">
        <v>1792</v>
      </c>
      <c r="L325" s="145" t="s">
        <v>1797</v>
      </c>
    </row>
    <row r="326" spans="3:12">
      <c r="C326" s="145" t="s">
        <v>2387</v>
      </c>
      <c r="D326" s="145">
        <v>0</v>
      </c>
      <c r="E326" s="145" t="s">
        <v>26</v>
      </c>
      <c r="F326" s="462" t="s">
        <v>95</v>
      </c>
      <c r="G326" s="462" t="s">
        <v>3468</v>
      </c>
      <c r="H326" s="145" t="s">
        <v>86</v>
      </c>
      <c r="I326" s="462" t="s">
        <v>2</v>
      </c>
      <c r="J326" s="462" t="s">
        <v>1690</v>
      </c>
      <c r="K326" s="145" t="s">
        <v>1792</v>
      </c>
      <c r="L326" s="145" t="s">
        <v>1797</v>
      </c>
    </row>
    <row r="327" spans="3:12">
      <c r="C327" s="145" t="s">
        <v>2388</v>
      </c>
      <c r="D327" s="145">
        <v>0</v>
      </c>
      <c r="E327" s="145" t="s">
        <v>26</v>
      </c>
      <c r="F327" s="462" t="s">
        <v>95</v>
      </c>
      <c r="G327" s="462" t="s">
        <v>3468</v>
      </c>
      <c r="H327" s="145" t="s">
        <v>86</v>
      </c>
      <c r="I327" s="462" t="s">
        <v>2</v>
      </c>
      <c r="J327" s="462" t="s">
        <v>1690</v>
      </c>
      <c r="K327" s="145" t="s">
        <v>1792</v>
      </c>
      <c r="L327" s="145" t="s">
        <v>1797</v>
      </c>
    </row>
    <row r="328" spans="3:12">
      <c r="C328" s="145" t="s">
        <v>2389</v>
      </c>
      <c r="D328" s="145">
        <v>0</v>
      </c>
      <c r="E328" s="145" t="s">
        <v>26</v>
      </c>
      <c r="F328" s="462" t="s">
        <v>95</v>
      </c>
      <c r="G328" s="462" t="s">
        <v>3468</v>
      </c>
      <c r="H328" s="145" t="s">
        <v>86</v>
      </c>
      <c r="I328" s="462" t="s">
        <v>2</v>
      </c>
      <c r="J328" s="462" t="s">
        <v>1690</v>
      </c>
      <c r="K328" s="145" t="s">
        <v>1792</v>
      </c>
      <c r="L328" s="145" t="s">
        <v>1797</v>
      </c>
    </row>
    <row r="329" spans="3:12">
      <c r="C329" s="145" t="s">
        <v>2390</v>
      </c>
      <c r="D329" s="145">
        <v>0</v>
      </c>
      <c r="E329" s="145" t="s">
        <v>26</v>
      </c>
      <c r="F329" s="462" t="s">
        <v>95</v>
      </c>
      <c r="G329" s="462" t="s">
        <v>3468</v>
      </c>
      <c r="H329" s="145" t="s">
        <v>86</v>
      </c>
      <c r="I329" s="462" t="s">
        <v>2</v>
      </c>
      <c r="J329" s="462" t="s">
        <v>1690</v>
      </c>
      <c r="K329" s="145" t="s">
        <v>1792</v>
      </c>
      <c r="L329" s="145" t="s">
        <v>1797</v>
      </c>
    </row>
    <row r="330" spans="3:12">
      <c r="C330" s="145" t="s">
        <v>2391</v>
      </c>
      <c r="D330" s="145">
        <v>0</v>
      </c>
      <c r="E330" s="145" t="s">
        <v>26</v>
      </c>
      <c r="F330" s="462" t="s">
        <v>95</v>
      </c>
      <c r="G330" s="462" t="s">
        <v>3468</v>
      </c>
      <c r="H330" s="145" t="s">
        <v>86</v>
      </c>
      <c r="I330" s="462" t="s">
        <v>2</v>
      </c>
      <c r="J330" s="462" t="s">
        <v>1690</v>
      </c>
      <c r="K330" s="145" t="s">
        <v>1792</v>
      </c>
      <c r="L330" s="145" t="s">
        <v>1797</v>
      </c>
    </row>
    <row r="331" spans="3:12">
      <c r="C331" s="145" t="s">
        <v>2392</v>
      </c>
      <c r="D331" s="145">
        <v>0</v>
      </c>
      <c r="E331" s="145" t="s">
        <v>26</v>
      </c>
      <c r="F331" s="462" t="s">
        <v>95</v>
      </c>
      <c r="G331" s="462" t="s">
        <v>3468</v>
      </c>
      <c r="H331" s="145" t="s">
        <v>86</v>
      </c>
      <c r="I331" s="462" t="s">
        <v>2</v>
      </c>
      <c r="J331" s="462" t="s">
        <v>1690</v>
      </c>
      <c r="K331" s="145" t="s">
        <v>1792</v>
      </c>
      <c r="L331" s="145" t="s">
        <v>1797</v>
      </c>
    </row>
    <row r="332" spans="3:12">
      <c r="C332" s="145" t="s">
        <v>2393</v>
      </c>
      <c r="D332" s="145">
        <v>0</v>
      </c>
      <c r="E332" s="145" t="s">
        <v>26</v>
      </c>
      <c r="F332" s="462" t="s">
        <v>95</v>
      </c>
      <c r="G332" s="462" t="s">
        <v>3468</v>
      </c>
      <c r="H332" s="145" t="s">
        <v>86</v>
      </c>
      <c r="I332" s="462" t="s">
        <v>2</v>
      </c>
      <c r="J332" s="462" t="s">
        <v>1690</v>
      </c>
      <c r="K332" s="145" t="s">
        <v>1792</v>
      </c>
      <c r="L332" s="145" t="s">
        <v>1797</v>
      </c>
    </row>
    <row r="333" spans="3:12">
      <c r="C333" s="145" t="s">
        <v>2396</v>
      </c>
      <c r="D333" s="145">
        <v>0</v>
      </c>
      <c r="E333" s="145" t="s">
        <v>26</v>
      </c>
      <c r="F333" s="462" t="s">
        <v>95</v>
      </c>
      <c r="G333" s="462" t="s">
        <v>3468</v>
      </c>
      <c r="H333" s="145" t="s">
        <v>86</v>
      </c>
      <c r="I333" s="462" t="s">
        <v>2</v>
      </c>
      <c r="J333" s="462" t="s">
        <v>1690</v>
      </c>
      <c r="K333" s="145" t="s">
        <v>1792</v>
      </c>
      <c r="L333" s="145" t="s">
        <v>1797</v>
      </c>
    </row>
    <row r="334" spans="3:12">
      <c r="C334" s="145" t="s">
        <v>2397</v>
      </c>
      <c r="D334" s="145">
        <v>0</v>
      </c>
      <c r="E334" s="145" t="s">
        <v>26</v>
      </c>
      <c r="F334" s="462" t="s">
        <v>95</v>
      </c>
      <c r="G334" s="462" t="s">
        <v>3468</v>
      </c>
      <c r="H334" s="145" t="s">
        <v>86</v>
      </c>
      <c r="I334" s="462" t="s">
        <v>2</v>
      </c>
      <c r="J334" s="462" t="s">
        <v>1690</v>
      </c>
      <c r="K334" s="145" t="s">
        <v>1792</v>
      </c>
      <c r="L334" s="145" t="s">
        <v>1797</v>
      </c>
    </row>
    <row r="335" spans="3:12">
      <c r="C335" s="145" t="s">
        <v>2398</v>
      </c>
      <c r="D335" s="145">
        <v>0</v>
      </c>
      <c r="E335" s="145" t="s">
        <v>26</v>
      </c>
      <c r="F335" s="462" t="s">
        <v>95</v>
      </c>
      <c r="G335" s="462" t="s">
        <v>3468</v>
      </c>
      <c r="H335" s="145" t="s">
        <v>86</v>
      </c>
      <c r="I335" s="462" t="s">
        <v>2</v>
      </c>
      <c r="J335" s="462" t="s">
        <v>1690</v>
      </c>
      <c r="K335" s="145" t="s">
        <v>1792</v>
      </c>
      <c r="L335" s="145" t="s">
        <v>1797</v>
      </c>
    </row>
    <row r="336" spans="3:12">
      <c r="C336" s="145" t="s">
        <v>2399</v>
      </c>
      <c r="D336" s="145">
        <v>0</v>
      </c>
      <c r="E336" s="145" t="s">
        <v>26</v>
      </c>
      <c r="F336" s="462" t="s">
        <v>95</v>
      </c>
      <c r="G336" s="462" t="s">
        <v>3468</v>
      </c>
      <c r="H336" s="145" t="s">
        <v>86</v>
      </c>
      <c r="I336" s="462" t="s">
        <v>2</v>
      </c>
      <c r="J336" s="462" t="s">
        <v>1690</v>
      </c>
      <c r="K336" s="145" t="s">
        <v>1792</v>
      </c>
      <c r="L336" s="145" t="s">
        <v>1797</v>
      </c>
    </row>
    <row r="337" spans="3:12">
      <c r="C337" s="145" t="s">
        <v>3176</v>
      </c>
      <c r="D337" s="145">
        <v>0</v>
      </c>
      <c r="E337" s="145" t="s">
        <v>26</v>
      </c>
      <c r="F337" s="462" t="s">
        <v>95</v>
      </c>
      <c r="G337" s="462" t="s">
        <v>3468</v>
      </c>
      <c r="H337" s="145" t="s">
        <v>86</v>
      </c>
      <c r="I337" s="462" t="s">
        <v>2</v>
      </c>
      <c r="J337" s="462" t="s">
        <v>1690</v>
      </c>
      <c r="K337" s="145" t="s">
        <v>1792</v>
      </c>
      <c r="L337" s="145" t="s">
        <v>1797</v>
      </c>
    </row>
    <row r="338" spans="3:12">
      <c r="C338" s="145" t="s">
        <v>3177</v>
      </c>
      <c r="D338" s="145">
        <v>0</v>
      </c>
      <c r="E338" s="145" t="s">
        <v>26</v>
      </c>
      <c r="F338" s="462" t="s">
        <v>95</v>
      </c>
      <c r="G338" s="462" t="s">
        <v>3468</v>
      </c>
      <c r="H338" s="145" t="s">
        <v>86</v>
      </c>
      <c r="I338" s="462" t="s">
        <v>2</v>
      </c>
      <c r="J338" s="462" t="s">
        <v>1690</v>
      </c>
      <c r="K338" s="145" t="s">
        <v>1792</v>
      </c>
      <c r="L338" s="145" t="s">
        <v>1797</v>
      </c>
    </row>
    <row r="339" spans="3:12">
      <c r="C339" s="145" t="s">
        <v>3178</v>
      </c>
      <c r="D339" s="145">
        <v>0</v>
      </c>
      <c r="E339" s="145" t="s">
        <v>26</v>
      </c>
      <c r="F339" s="462" t="s">
        <v>95</v>
      </c>
      <c r="G339" s="462" t="s">
        <v>3468</v>
      </c>
      <c r="H339" s="145" t="s">
        <v>86</v>
      </c>
      <c r="I339" s="462" t="s">
        <v>2</v>
      </c>
      <c r="J339" s="462" t="s">
        <v>1690</v>
      </c>
      <c r="K339" s="145" t="s">
        <v>1792</v>
      </c>
      <c r="L339" s="145" t="s">
        <v>1797</v>
      </c>
    </row>
    <row r="340" spans="3:12">
      <c r="C340" s="145" t="s">
        <v>2400</v>
      </c>
      <c r="D340" s="145">
        <v>0</v>
      </c>
      <c r="E340" s="145" t="s">
        <v>26</v>
      </c>
      <c r="F340" s="462" t="s">
        <v>95</v>
      </c>
      <c r="G340" s="462" t="s">
        <v>3468</v>
      </c>
      <c r="H340" s="145" t="s">
        <v>86</v>
      </c>
      <c r="I340" s="462" t="s">
        <v>2</v>
      </c>
      <c r="J340" s="462" t="s">
        <v>1690</v>
      </c>
      <c r="K340" s="145" t="s">
        <v>1792</v>
      </c>
      <c r="L340" s="145" t="s">
        <v>1797</v>
      </c>
    </row>
    <row r="341" spans="3:12">
      <c r="C341" s="145" t="s">
        <v>2401</v>
      </c>
      <c r="D341" s="145">
        <v>0</v>
      </c>
      <c r="E341" s="145" t="s">
        <v>26</v>
      </c>
      <c r="F341" s="462" t="s">
        <v>95</v>
      </c>
      <c r="G341" s="462" t="s">
        <v>3468</v>
      </c>
      <c r="H341" s="145" t="s">
        <v>86</v>
      </c>
      <c r="I341" s="462" t="s">
        <v>2</v>
      </c>
      <c r="J341" s="462" t="s">
        <v>1690</v>
      </c>
      <c r="K341" s="145" t="s">
        <v>1792</v>
      </c>
      <c r="L341" s="145" t="s">
        <v>1797</v>
      </c>
    </row>
    <row r="342" spans="3:12">
      <c r="C342" s="145" t="s">
        <v>2402</v>
      </c>
      <c r="D342" s="145">
        <v>0</v>
      </c>
      <c r="E342" s="145" t="s">
        <v>26</v>
      </c>
      <c r="F342" s="462" t="s">
        <v>95</v>
      </c>
      <c r="G342" s="462" t="s">
        <v>3468</v>
      </c>
      <c r="H342" s="145" t="s">
        <v>86</v>
      </c>
      <c r="I342" s="462" t="s">
        <v>2</v>
      </c>
      <c r="J342" s="462" t="s">
        <v>1690</v>
      </c>
      <c r="K342" s="145" t="s">
        <v>1792</v>
      </c>
      <c r="L342" s="145" t="s">
        <v>1797</v>
      </c>
    </row>
    <row r="343" spans="3:12">
      <c r="C343" s="145" t="s">
        <v>2403</v>
      </c>
      <c r="D343" s="145">
        <v>0</v>
      </c>
      <c r="E343" s="145" t="s">
        <v>26</v>
      </c>
      <c r="F343" s="462" t="s">
        <v>95</v>
      </c>
      <c r="G343" s="462" t="s">
        <v>3468</v>
      </c>
      <c r="H343" s="145" t="s">
        <v>86</v>
      </c>
      <c r="I343" s="462" t="s">
        <v>2</v>
      </c>
      <c r="J343" s="462" t="s">
        <v>1690</v>
      </c>
      <c r="K343" s="145" t="s">
        <v>1792</v>
      </c>
      <c r="L343" s="145" t="s">
        <v>1797</v>
      </c>
    </row>
    <row r="344" spans="3:12">
      <c r="C344" s="145" t="s">
        <v>2404</v>
      </c>
      <c r="D344" s="145">
        <v>0</v>
      </c>
      <c r="E344" s="145" t="s">
        <v>26</v>
      </c>
      <c r="F344" s="462" t="s">
        <v>95</v>
      </c>
      <c r="G344" s="462" t="s">
        <v>3468</v>
      </c>
      <c r="H344" s="145" t="s">
        <v>86</v>
      </c>
      <c r="I344" s="462" t="s">
        <v>2</v>
      </c>
      <c r="J344" s="462" t="s">
        <v>1690</v>
      </c>
      <c r="K344" s="145" t="s">
        <v>1792</v>
      </c>
      <c r="L344" s="145" t="s">
        <v>1797</v>
      </c>
    </row>
    <row r="345" spans="3:12">
      <c r="C345" s="145" t="s">
        <v>2405</v>
      </c>
      <c r="D345" s="145">
        <v>0</v>
      </c>
      <c r="E345" s="145" t="s">
        <v>26</v>
      </c>
      <c r="F345" s="462" t="s">
        <v>95</v>
      </c>
      <c r="G345" s="462" t="s">
        <v>3468</v>
      </c>
      <c r="H345" s="145" t="s">
        <v>86</v>
      </c>
      <c r="I345" s="462" t="s">
        <v>2</v>
      </c>
      <c r="J345" s="462" t="s">
        <v>1690</v>
      </c>
      <c r="K345" s="145" t="s">
        <v>1792</v>
      </c>
      <c r="L345" s="145" t="s">
        <v>1797</v>
      </c>
    </row>
    <row r="346" spans="3:12">
      <c r="C346" s="145" t="s">
        <v>2407</v>
      </c>
      <c r="D346" s="145">
        <v>0</v>
      </c>
      <c r="E346" s="145" t="s">
        <v>26</v>
      </c>
      <c r="F346" s="462" t="s">
        <v>95</v>
      </c>
      <c r="G346" s="462" t="s">
        <v>3468</v>
      </c>
      <c r="H346" s="145" t="s">
        <v>86</v>
      </c>
      <c r="I346" s="462" t="s">
        <v>2</v>
      </c>
      <c r="J346" s="462" t="s">
        <v>1690</v>
      </c>
      <c r="K346" s="145" t="s">
        <v>1792</v>
      </c>
      <c r="L346" s="145" t="s">
        <v>1797</v>
      </c>
    </row>
    <row r="347" spans="3:12">
      <c r="C347" s="145" t="s">
        <v>2408</v>
      </c>
      <c r="D347" s="145">
        <v>0</v>
      </c>
      <c r="E347" s="145" t="s">
        <v>26</v>
      </c>
      <c r="F347" s="462" t="s">
        <v>95</v>
      </c>
      <c r="G347" s="462" t="s">
        <v>3468</v>
      </c>
      <c r="H347" s="145" t="s">
        <v>86</v>
      </c>
      <c r="I347" s="462" t="s">
        <v>2</v>
      </c>
      <c r="J347" s="462" t="s">
        <v>1690</v>
      </c>
      <c r="K347" s="145" t="s">
        <v>1792</v>
      </c>
      <c r="L347" s="145" t="s">
        <v>1797</v>
      </c>
    </row>
    <row r="348" spans="3:12">
      <c r="C348" s="145" t="s">
        <v>2409</v>
      </c>
      <c r="D348" s="145">
        <v>0</v>
      </c>
      <c r="E348" s="145" t="s">
        <v>26</v>
      </c>
      <c r="F348" s="462" t="s">
        <v>95</v>
      </c>
      <c r="G348" s="462" t="s">
        <v>3468</v>
      </c>
      <c r="H348" s="145" t="s">
        <v>86</v>
      </c>
      <c r="I348" s="462" t="s">
        <v>2</v>
      </c>
      <c r="J348" s="462" t="s">
        <v>1690</v>
      </c>
      <c r="K348" s="145" t="s">
        <v>1792</v>
      </c>
      <c r="L348" s="145" t="s">
        <v>1797</v>
      </c>
    </row>
    <row r="349" spans="3:12">
      <c r="C349" s="145" t="s">
        <v>2410</v>
      </c>
      <c r="D349" s="145">
        <v>0</v>
      </c>
      <c r="E349" s="145" t="s">
        <v>26</v>
      </c>
      <c r="F349" s="462" t="s">
        <v>95</v>
      </c>
      <c r="G349" s="462" t="s">
        <v>3468</v>
      </c>
      <c r="H349" s="145" t="s">
        <v>86</v>
      </c>
      <c r="I349" s="462" t="s">
        <v>2</v>
      </c>
      <c r="J349" s="462" t="s">
        <v>1690</v>
      </c>
      <c r="K349" s="145" t="s">
        <v>1792</v>
      </c>
      <c r="L349" s="145" t="s">
        <v>1797</v>
      </c>
    </row>
    <row r="350" spans="3:12">
      <c r="C350" s="145" t="s">
        <v>3179</v>
      </c>
      <c r="D350" s="145">
        <v>0</v>
      </c>
      <c r="E350" s="145" t="s">
        <v>26</v>
      </c>
      <c r="F350" s="462" t="s">
        <v>95</v>
      </c>
      <c r="G350" s="462" t="s">
        <v>3468</v>
      </c>
      <c r="H350" s="145" t="s">
        <v>86</v>
      </c>
      <c r="I350" s="462" t="s">
        <v>2</v>
      </c>
      <c r="J350" s="462" t="s">
        <v>1690</v>
      </c>
      <c r="K350" s="145" t="s">
        <v>1792</v>
      </c>
      <c r="L350" s="145" t="s">
        <v>1797</v>
      </c>
    </row>
    <row r="351" spans="3:12">
      <c r="C351" s="145" t="s">
        <v>3180</v>
      </c>
      <c r="D351" s="145">
        <v>0</v>
      </c>
      <c r="E351" s="145" t="s">
        <v>26</v>
      </c>
      <c r="F351" s="462" t="s">
        <v>95</v>
      </c>
      <c r="G351" s="462" t="s">
        <v>3468</v>
      </c>
      <c r="H351" s="145" t="s">
        <v>86</v>
      </c>
      <c r="I351" s="462" t="s">
        <v>2</v>
      </c>
      <c r="J351" s="462" t="s">
        <v>1690</v>
      </c>
      <c r="K351" s="145" t="s">
        <v>1792</v>
      </c>
      <c r="L351" s="145" t="s">
        <v>1797</v>
      </c>
    </row>
    <row r="352" spans="3:12">
      <c r="C352" s="145" t="s">
        <v>3181</v>
      </c>
      <c r="D352" s="145">
        <v>0</v>
      </c>
      <c r="E352" s="145" t="s">
        <v>26</v>
      </c>
      <c r="F352" s="462" t="s">
        <v>95</v>
      </c>
      <c r="G352" s="462" t="s">
        <v>3468</v>
      </c>
      <c r="H352" s="145" t="s">
        <v>86</v>
      </c>
      <c r="I352" s="462" t="s">
        <v>2</v>
      </c>
      <c r="J352" s="462" t="s">
        <v>1690</v>
      </c>
      <c r="K352" s="145" t="s">
        <v>1792</v>
      </c>
      <c r="L352" s="145" t="s">
        <v>1797</v>
      </c>
    </row>
    <row r="353" spans="3:12">
      <c r="C353" s="145" t="s">
        <v>2411</v>
      </c>
      <c r="D353" s="145">
        <v>0</v>
      </c>
      <c r="E353" s="145" t="s">
        <v>26</v>
      </c>
      <c r="F353" s="462" t="s">
        <v>95</v>
      </c>
      <c r="G353" s="462" t="s">
        <v>3468</v>
      </c>
      <c r="H353" s="145" t="s">
        <v>86</v>
      </c>
      <c r="I353" s="462" t="s">
        <v>2</v>
      </c>
      <c r="J353" s="462" t="s">
        <v>1690</v>
      </c>
      <c r="K353" s="145" t="s">
        <v>1792</v>
      </c>
      <c r="L353" s="145" t="s">
        <v>1797</v>
      </c>
    </row>
    <row r="354" spans="3:12">
      <c r="C354" s="145" t="s">
        <v>2412</v>
      </c>
      <c r="D354" s="145">
        <v>0</v>
      </c>
      <c r="E354" s="145" t="s">
        <v>26</v>
      </c>
      <c r="F354" s="462" t="s">
        <v>95</v>
      </c>
      <c r="G354" s="462" t="s">
        <v>3468</v>
      </c>
      <c r="H354" s="145" t="s">
        <v>86</v>
      </c>
      <c r="I354" s="462" t="s">
        <v>2</v>
      </c>
      <c r="J354" s="462" t="s">
        <v>1690</v>
      </c>
      <c r="K354" s="145" t="s">
        <v>1792</v>
      </c>
      <c r="L354" s="145" t="s">
        <v>1797</v>
      </c>
    </row>
    <row r="355" spans="3:12">
      <c r="C355" s="145" t="s">
        <v>2413</v>
      </c>
      <c r="D355" s="145">
        <v>0</v>
      </c>
      <c r="E355" s="145" t="s">
        <v>26</v>
      </c>
      <c r="F355" s="462" t="s">
        <v>95</v>
      </c>
      <c r="G355" s="462" t="s">
        <v>3468</v>
      </c>
      <c r="H355" s="145" t="s">
        <v>86</v>
      </c>
      <c r="I355" s="462" t="s">
        <v>2</v>
      </c>
      <c r="J355" s="462" t="s">
        <v>1690</v>
      </c>
      <c r="K355" s="145" t="s">
        <v>1792</v>
      </c>
      <c r="L355" s="145" t="s">
        <v>1797</v>
      </c>
    </row>
    <row r="356" spans="3:12">
      <c r="C356" s="145" t="s">
        <v>2414</v>
      </c>
      <c r="D356" s="145">
        <v>0</v>
      </c>
      <c r="E356" s="145" t="s">
        <v>26</v>
      </c>
      <c r="F356" s="462" t="s">
        <v>95</v>
      </c>
      <c r="G356" s="462" t="s">
        <v>3468</v>
      </c>
      <c r="H356" s="145" t="s">
        <v>86</v>
      </c>
      <c r="I356" s="462" t="s">
        <v>2</v>
      </c>
      <c r="J356" s="462" t="s">
        <v>1690</v>
      </c>
      <c r="K356" s="145" t="s">
        <v>1792</v>
      </c>
      <c r="L356" s="145" t="s">
        <v>1797</v>
      </c>
    </row>
    <row r="357" spans="3:12">
      <c r="C357" s="145" t="s">
        <v>2415</v>
      </c>
      <c r="D357" s="145">
        <v>0</v>
      </c>
      <c r="E357" s="145" t="s">
        <v>26</v>
      </c>
      <c r="F357" s="462" t="s">
        <v>95</v>
      </c>
      <c r="G357" s="462" t="s">
        <v>3468</v>
      </c>
      <c r="H357" s="145" t="s">
        <v>86</v>
      </c>
      <c r="I357" s="462" t="s">
        <v>2</v>
      </c>
      <c r="J357" s="462" t="s">
        <v>1690</v>
      </c>
      <c r="K357" s="145" t="s">
        <v>1792</v>
      </c>
      <c r="L357" s="145" t="s">
        <v>1797</v>
      </c>
    </row>
    <row r="358" spans="3:12">
      <c r="C358" s="145" t="s">
        <v>2416</v>
      </c>
      <c r="D358" s="145">
        <v>0</v>
      </c>
      <c r="E358" s="145" t="s">
        <v>26</v>
      </c>
      <c r="F358" s="462" t="s">
        <v>95</v>
      </c>
      <c r="G358" s="462" t="s">
        <v>3468</v>
      </c>
      <c r="H358" s="145" t="s">
        <v>86</v>
      </c>
      <c r="I358" s="462" t="s">
        <v>2</v>
      </c>
      <c r="J358" s="462" t="s">
        <v>1690</v>
      </c>
      <c r="K358" s="145" t="s">
        <v>1792</v>
      </c>
      <c r="L358" s="145" t="s">
        <v>1797</v>
      </c>
    </row>
    <row r="359" spans="3:12">
      <c r="C359" s="145" t="s">
        <v>2417</v>
      </c>
      <c r="D359" s="145">
        <v>0</v>
      </c>
      <c r="E359" s="145" t="s">
        <v>26</v>
      </c>
      <c r="F359" s="462" t="s">
        <v>95</v>
      </c>
      <c r="G359" s="462" t="s">
        <v>3468</v>
      </c>
      <c r="H359" s="145" t="s">
        <v>86</v>
      </c>
      <c r="I359" s="462" t="s">
        <v>2</v>
      </c>
      <c r="J359" s="462" t="s">
        <v>1690</v>
      </c>
      <c r="K359" s="145" t="s">
        <v>1792</v>
      </c>
      <c r="L359" s="145" t="s">
        <v>1797</v>
      </c>
    </row>
    <row r="360" spans="3:12">
      <c r="C360" s="145" t="s">
        <v>2418</v>
      </c>
      <c r="D360" s="145">
        <v>0</v>
      </c>
      <c r="E360" s="145" t="s">
        <v>26</v>
      </c>
      <c r="F360" s="462" t="s">
        <v>95</v>
      </c>
      <c r="G360" s="462" t="s">
        <v>3468</v>
      </c>
      <c r="H360" s="145" t="s">
        <v>86</v>
      </c>
      <c r="I360" s="462" t="s">
        <v>2</v>
      </c>
      <c r="J360" s="462" t="s">
        <v>1690</v>
      </c>
      <c r="K360" s="145" t="s">
        <v>1792</v>
      </c>
      <c r="L360" s="145" t="s">
        <v>1797</v>
      </c>
    </row>
    <row r="361" spans="3:12">
      <c r="C361" s="145" t="s">
        <v>2359</v>
      </c>
      <c r="D361" s="145">
        <v>0</v>
      </c>
      <c r="E361" s="145" t="s">
        <v>26</v>
      </c>
      <c r="F361" s="462" t="s">
        <v>95</v>
      </c>
      <c r="G361" s="462" t="s">
        <v>3468</v>
      </c>
      <c r="H361" s="145" t="s">
        <v>86</v>
      </c>
      <c r="I361" s="462" t="s">
        <v>2</v>
      </c>
      <c r="J361" s="462" t="s">
        <v>1690</v>
      </c>
      <c r="K361" s="145" t="s">
        <v>1792</v>
      </c>
      <c r="L361" s="145" t="s">
        <v>1798</v>
      </c>
    </row>
    <row r="362" spans="3:12">
      <c r="C362" s="145" t="s">
        <v>2556</v>
      </c>
      <c r="D362" s="145">
        <v>0</v>
      </c>
      <c r="E362" s="145" t="s">
        <v>26</v>
      </c>
      <c r="F362" s="462" t="s">
        <v>95</v>
      </c>
      <c r="G362" s="462" t="s">
        <v>3468</v>
      </c>
      <c r="H362" s="145" t="s">
        <v>86</v>
      </c>
      <c r="I362" s="462" t="s">
        <v>2</v>
      </c>
      <c r="J362" s="462" t="s">
        <v>1690</v>
      </c>
      <c r="K362" s="145" t="s">
        <v>1792</v>
      </c>
      <c r="L362" s="145" t="s">
        <v>1798</v>
      </c>
    </row>
    <row r="363" spans="3:12">
      <c r="C363" s="145" t="s">
        <v>2360</v>
      </c>
      <c r="D363" s="145">
        <v>0</v>
      </c>
      <c r="E363" s="145" t="s">
        <v>26</v>
      </c>
      <c r="F363" s="462" t="s">
        <v>95</v>
      </c>
      <c r="G363" s="462" t="s">
        <v>3468</v>
      </c>
      <c r="H363" s="145" t="s">
        <v>86</v>
      </c>
      <c r="I363" s="462" t="s">
        <v>2</v>
      </c>
      <c r="J363" s="462" t="s">
        <v>1690</v>
      </c>
      <c r="K363" s="145" t="s">
        <v>1792</v>
      </c>
      <c r="L363" s="145" t="s">
        <v>1798</v>
      </c>
    </row>
    <row r="364" spans="3:12">
      <c r="C364" s="145" t="s">
        <v>2361</v>
      </c>
      <c r="D364" s="145">
        <v>0</v>
      </c>
      <c r="E364" s="145" t="s">
        <v>26</v>
      </c>
      <c r="F364" s="462" t="s">
        <v>95</v>
      </c>
      <c r="G364" s="462" t="s">
        <v>3468</v>
      </c>
      <c r="H364" s="145" t="s">
        <v>86</v>
      </c>
      <c r="I364" s="462" t="s">
        <v>2</v>
      </c>
      <c r="J364" s="462" t="s">
        <v>1690</v>
      </c>
      <c r="K364" s="145" t="s">
        <v>1792</v>
      </c>
      <c r="L364" s="145" t="s">
        <v>1798</v>
      </c>
    </row>
    <row r="365" spans="3:12">
      <c r="C365" s="145" t="s">
        <v>2362</v>
      </c>
      <c r="D365" s="145">
        <v>0</v>
      </c>
      <c r="E365" s="145" t="s">
        <v>26</v>
      </c>
      <c r="F365" s="462" t="s">
        <v>95</v>
      </c>
      <c r="G365" s="462" t="s">
        <v>3468</v>
      </c>
      <c r="H365" s="145" t="s">
        <v>86</v>
      </c>
      <c r="I365" s="462" t="s">
        <v>2</v>
      </c>
      <c r="J365" s="462" t="s">
        <v>1690</v>
      </c>
      <c r="K365" s="145" t="s">
        <v>1792</v>
      </c>
      <c r="L365" s="145" t="s">
        <v>1798</v>
      </c>
    </row>
    <row r="366" spans="3:12">
      <c r="C366" s="145" t="s">
        <v>2363</v>
      </c>
      <c r="D366" s="145">
        <v>0</v>
      </c>
      <c r="E366" s="145" t="s">
        <v>26</v>
      </c>
      <c r="F366" s="462" t="s">
        <v>95</v>
      </c>
      <c r="G366" s="462" t="s">
        <v>3468</v>
      </c>
      <c r="H366" s="145" t="s">
        <v>86</v>
      </c>
      <c r="I366" s="462" t="s">
        <v>2</v>
      </c>
      <c r="J366" s="462" t="s">
        <v>1690</v>
      </c>
      <c r="K366" s="145" t="s">
        <v>1792</v>
      </c>
      <c r="L366" s="145" t="s">
        <v>1798</v>
      </c>
    </row>
    <row r="367" spans="3:12">
      <c r="C367" s="145" t="s">
        <v>2364</v>
      </c>
      <c r="D367" s="145">
        <v>0</v>
      </c>
      <c r="E367" s="145" t="s">
        <v>26</v>
      </c>
      <c r="F367" s="462" t="s">
        <v>95</v>
      </c>
      <c r="G367" s="462" t="s">
        <v>3468</v>
      </c>
      <c r="H367" s="145" t="s">
        <v>86</v>
      </c>
      <c r="I367" s="462" t="s">
        <v>2</v>
      </c>
      <c r="J367" s="462" t="s">
        <v>1690</v>
      </c>
      <c r="K367" s="145" t="s">
        <v>1792</v>
      </c>
      <c r="L367" s="145" t="s">
        <v>1798</v>
      </c>
    </row>
    <row r="368" spans="3:12">
      <c r="C368" s="145" t="s">
        <v>2365</v>
      </c>
      <c r="D368" s="145">
        <v>0</v>
      </c>
      <c r="E368" s="145" t="s">
        <v>26</v>
      </c>
      <c r="F368" s="462" t="s">
        <v>95</v>
      </c>
      <c r="G368" s="462" t="s">
        <v>3468</v>
      </c>
      <c r="H368" s="145" t="s">
        <v>86</v>
      </c>
      <c r="I368" s="462" t="s">
        <v>2</v>
      </c>
      <c r="J368" s="462" t="s">
        <v>1690</v>
      </c>
      <c r="K368" s="145" t="s">
        <v>1792</v>
      </c>
      <c r="L368" s="145" t="s">
        <v>1798</v>
      </c>
    </row>
    <row r="369" spans="3:12">
      <c r="C369" s="145" t="s">
        <v>2366</v>
      </c>
      <c r="D369" s="145">
        <v>0</v>
      </c>
      <c r="E369" s="145" t="s">
        <v>26</v>
      </c>
      <c r="F369" s="462" t="s">
        <v>95</v>
      </c>
      <c r="G369" s="462" t="s">
        <v>3468</v>
      </c>
      <c r="H369" s="145" t="s">
        <v>86</v>
      </c>
      <c r="I369" s="462" t="s">
        <v>2</v>
      </c>
      <c r="J369" s="462" t="s">
        <v>1690</v>
      </c>
      <c r="K369" s="145" t="s">
        <v>1792</v>
      </c>
      <c r="L369" s="145" t="s">
        <v>1798</v>
      </c>
    </row>
    <row r="370" spans="3:12">
      <c r="C370" s="145" t="s">
        <v>2367</v>
      </c>
      <c r="D370" s="145">
        <v>0</v>
      </c>
      <c r="E370" s="145" t="s">
        <v>26</v>
      </c>
      <c r="F370" s="462" t="s">
        <v>95</v>
      </c>
      <c r="G370" s="462" t="s">
        <v>3468</v>
      </c>
      <c r="H370" s="145" t="s">
        <v>86</v>
      </c>
      <c r="I370" s="462" t="s">
        <v>2</v>
      </c>
      <c r="J370" s="462" t="s">
        <v>1690</v>
      </c>
      <c r="K370" s="145" t="s">
        <v>1792</v>
      </c>
      <c r="L370" s="145" t="s">
        <v>1798</v>
      </c>
    </row>
    <row r="371" spans="3:12">
      <c r="C371" s="145" t="s">
        <v>3255</v>
      </c>
      <c r="D371" s="145">
        <v>0</v>
      </c>
      <c r="E371" s="145" t="s">
        <v>26</v>
      </c>
      <c r="F371" s="462" t="s">
        <v>95</v>
      </c>
      <c r="G371" s="462" t="s">
        <v>3468</v>
      </c>
      <c r="H371" s="145" t="s">
        <v>86</v>
      </c>
      <c r="I371" s="462" t="s">
        <v>2</v>
      </c>
      <c r="J371" s="462" t="s">
        <v>1690</v>
      </c>
      <c r="K371" s="145" t="s">
        <v>1792</v>
      </c>
      <c r="L371" s="145" t="s">
        <v>1798</v>
      </c>
    </row>
    <row r="372" spans="3:12">
      <c r="C372" s="145" t="s">
        <v>3256</v>
      </c>
      <c r="D372" s="145">
        <v>0</v>
      </c>
      <c r="E372" s="145" t="s">
        <v>26</v>
      </c>
      <c r="F372" s="462" t="s">
        <v>95</v>
      </c>
      <c r="G372" s="462" t="s">
        <v>3468</v>
      </c>
      <c r="H372" s="145" t="s">
        <v>86</v>
      </c>
      <c r="I372" s="462" t="s">
        <v>2</v>
      </c>
      <c r="J372" s="462" t="s">
        <v>1690</v>
      </c>
      <c r="K372" s="145" t="s">
        <v>1792</v>
      </c>
      <c r="L372" s="145" t="s">
        <v>1798</v>
      </c>
    </row>
    <row r="373" spans="3:12">
      <c r="C373" s="145" t="s">
        <v>3257</v>
      </c>
      <c r="D373" s="145">
        <v>0</v>
      </c>
      <c r="E373" s="145" t="s">
        <v>26</v>
      </c>
      <c r="F373" s="462" t="s">
        <v>95</v>
      </c>
      <c r="G373" s="462" t="s">
        <v>3468</v>
      </c>
      <c r="H373" s="145" t="s">
        <v>86</v>
      </c>
      <c r="I373" s="462" t="s">
        <v>2</v>
      </c>
      <c r="J373" s="462" t="s">
        <v>1690</v>
      </c>
      <c r="K373" s="145" t="s">
        <v>1792</v>
      </c>
      <c r="L373" s="145" t="s">
        <v>1798</v>
      </c>
    </row>
    <row r="374" spans="3:12">
      <c r="C374" s="145" t="s">
        <v>2368</v>
      </c>
      <c r="D374" s="145">
        <v>0</v>
      </c>
      <c r="E374" s="145" t="s">
        <v>26</v>
      </c>
      <c r="F374" s="462" t="s">
        <v>95</v>
      </c>
      <c r="G374" s="462" t="s">
        <v>3468</v>
      </c>
      <c r="H374" s="145" t="s">
        <v>86</v>
      </c>
      <c r="I374" s="462" t="s">
        <v>2</v>
      </c>
      <c r="J374" s="462" t="s">
        <v>1690</v>
      </c>
      <c r="K374" s="145" t="s">
        <v>1792</v>
      </c>
      <c r="L374" s="145" t="s">
        <v>1798</v>
      </c>
    </row>
    <row r="375" spans="3:12">
      <c r="C375" s="145" t="s">
        <v>2369</v>
      </c>
      <c r="D375" s="145">
        <v>0</v>
      </c>
      <c r="E375" s="145" t="s">
        <v>26</v>
      </c>
      <c r="F375" s="462" t="s">
        <v>95</v>
      </c>
      <c r="G375" s="462" t="s">
        <v>3468</v>
      </c>
      <c r="H375" s="145" t="s">
        <v>86</v>
      </c>
      <c r="I375" s="462" t="s">
        <v>2</v>
      </c>
      <c r="J375" s="462" t="s">
        <v>1690</v>
      </c>
      <c r="K375" s="145" t="s">
        <v>1792</v>
      </c>
      <c r="L375" s="145" t="s">
        <v>1798</v>
      </c>
    </row>
    <row r="376" spans="3:12">
      <c r="C376" s="145" t="s">
        <v>2370</v>
      </c>
      <c r="D376" s="145">
        <v>0</v>
      </c>
      <c r="E376" s="145" t="s">
        <v>26</v>
      </c>
      <c r="F376" s="462" t="s">
        <v>95</v>
      </c>
      <c r="G376" s="462" t="s">
        <v>3468</v>
      </c>
      <c r="H376" s="145" t="s">
        <v>86</v>
      </c>
      <c r="I376" s="462" t="s">
        <v>2</v>
      </c>
      <c r="J376" s="462" t="s">
        <v>1690</v>
      </c>
      <c r="K376" s="145" t="s">
        <v>1792</v>
      </c>
      <c r="L376" s="145" t="s">
        <v>1798</v>
      </c>
    </row>
    <row r="377" spans="3:12">
      <c r="C377" s="145" t="s">
        <v>2371</v>
      </c>
      <c r="D377" s="145">
        <v>0</v>
      </c>
      <c r="E377" s="145" t="s">
        <v>26</v>
      </c>
      <c r="F377" s="462" t="s">
        <v>95</v>
      </c>
      <c r="G377" s="462" t="s">
        <v>3468</v>
      </c>
      <c r="H377" s="145" t="s">
        <v>86</v>
      </c>
      <c r="I377" s="462" t="s">
        <v>2</v>
      </c>
      <c r="J377" s="462" t="s">
        <v>1690</v>
      </c>
      <c r="K377" s="145" t="s">
        <v>1792</v>
      </c>
      <c r="L377" s="145" t="s">
        <v>1798</v>
      </c>
    </row>
    <row r="378" spans="3:12">
      <c r="C378" s="145" t="s">
        <v>2372</v>
      </c>
      <c r="D378" s="145">
        <v>0</v>
      </c>
      <c r="E378" s="145" t="s">
        <v>26</v>
      </c>
      <c r="F378" s="462" t="s">
        <v>95</v>
      </c>
      <c r="G378" s="462" t="s">
        <v>3468</v>
      </c>
      <c r="H378" s="145" t="s">
        <v>86</v>
      </c>
      <c r="I378" s="462" t="s">
        <v>2</v>
      </c>
      <c r="J378" s="462" t="s">
        <v>1690</v>
      </c>
      <c r="K378" s="145" t="s">
        <v>1792</v>
      </c>
      <c r="L378" s="145" t="s">
        <v>1798</v>
      </c>
    </row>
    <row r="379" spans="3:12">
      <c r="C379" s="145" t="s">
        <v>3230</v>
      </c>
      <c r="D379" s="145">
        <v>0</v>
      </c>
      <c r="E379" s="145" t="s">
        <v>26</v>
      </c>
      <c r="F379" s="462" t="s">
        <v>95</v>
      </c>
      <c r="G379" s="462" t="s">
        <v>3468</v>
      </c>
      <c r="H379" s="145" t="s">
        <v>86</v>
      </c>
      <c r="I379" s="462" t="s">
        <v>2</v>
      </c>
      <c r="J379" s="462" t="s">
        <v>1690</v>
      </c>
      <c r="K379" s="145" t="s">
        <v>1792</v>
      </c>
      <c r="L379" s="145" t="s">
        <v>1798</v>
      </c>
    </row>
    <row r="380" spans="3:12">
      <c r="C380" s="145" t="s">
        <v>2373</v>
      </c>
      <c r="D380" s="145">
        <v>0</v>
      </c>
      <c r="E380" s="145" t="s">
        <v>26</v>
      </c>
      <c r="F380" s="462" t="s">
        <v>95</v>
      </c>
      <c r="G380" s="462" t="s">
        <v>3468</v>
      </c>
      <c r="H380" s="145" t="s">
        <v>86</v>
      </c>
      <c r="I380" s="462" t="s">
        <v>2</v>
      </c>
      <c r="J380" s="462" t="s">
        <v>1690</v>
      </c>
      <c r="K380" s="145" t="s">
        <v>1792</v>
      </c>
      <c r="L380" s="145" t="s">
        <v>1798</v>
      </c>
    </row>
    <row r="381" spans="3:12">
      <c r="C381" s="145" t="s">
        <v>2375</v>
      </c>
      <c r="D381" s="145">
        <v>0</v>
      </c>
      <c r="E381" s="145" t="s">
        <v>26</v>
      </c>
      <c r="F381" s="462" t="s">
        <v>95</v>
      </c>
      <c r="G381" s="462" t="s">
        <v>3468</v>
      </c>
      <c r="H381" s="145" t="s">
        <v>86</v>
      </c>
      <c r="I381" s="462" t="s">
        <v>2</v>
      </c>
      <c r="J381" s="462" t="s">
        <v>1690</v>
      </c>
      <c r="K381" s="145" t="s">
        <v>1792</v>
      </c>
      <c r="L381" s="145" t="s">
        <v>1798</v>
      </c>
    </row>
    <row r="382" spans="3:12">
      <c r="C382" s="145" t="s">
        <v>2376</v>
      </c>
      <c r="D382" s="145">
        <v>0</v>
      </c>
      <c r="E382" s="145" t="s">
        <v>26</v>
      </c>
      <c r="F382" s="462" t="s">
        <v>95</v>
      </c>
      <c r="G382" s="462" t="s">
        <v>3468</v>
      </c>
      <c r="H382" s="145" t="s">
        <v>86</v>
      </c>
      <c r="I382" s="462" t="s">
        <v>2</v>
      </c>
      <c r="J382" s="462" t="s">
        <v>1690</v>
      </c>
      <c r="K382" s="145" t="s">
        <v>1792</v>
      </c>
      <c r="L382" s="145" t="s">
        <v>1798</v>
      </c>
    </row>
    <row r="383" spans="3:12">
      <c r="C383" s="145" t="s">
        <v>3228</v>
      </c>
      <c r="D383" s="145">
        <v>0</v>
      </c>
      <c r="E383" s="145" t="s">
        <v>26</v>
      </c>
      <c r="F383" s="462" t="s">
        <v>95</v>
      </c>
      <c r="G383" s="462" t="s">
        <v>3468</v>
      </c>
      <c r="H383" s="145" t="s">
        <v>86</v>
      </c>
      <c r="I383" s="462" t="s">
        <v>2</v>
      </c>
      <c r="J383" s="462" t="s">
        <v>1690</v>
      </c>
      <c r="K383" s="145" t="s">
        <v>1792</v>
      </c>
      <c r="L383" s="145" t="s">
        <v>1798</v>
      </c>
    </row>
    <row r="384" spans="3:12">
      <c r="C384" s="145" t="s">
        <v>3231</v>
      </c>
      <c r="D384" s="145">
        <v>0</v>
      </c>
      <c r="E384" s="145" t="s">
        <v>26</v>
      </c>
      <c r="F384" s="462" t="s">
        <v>95</v>
      </c>
      <c r="G384" s="462" t="s">
        <v>3468</v>
      </c>
      <c r="H384" s="145" t="s">
        <v>86</v>
      </c>
      <c r="I384" s="462" t="s">
        <v>2</v>
      </c>
      <c r="J384" s="462" t="s">
        <v>1690</v>
      </c>
      <c r="K384" s="145" t="s">
        <v>1792</v>
      </c>
      <c r="L384" s="145" t="s">
        <v>1798</v>
      </c>
    </row>
    <row r="385" spans="3:12">
      <c r="C385" s="145" t="s">
        <v>3229</v>
      </c>
      <c r="D385" s="145">
        <v>0</v>
      </c>
      <c r="E385" s="145" t="s">
        <v>26</v>
      </c>
      <c r="F385" s="462" t="s">
        <v>95</v>
      </c>
      <c r="G385" s="462" t="s">
        <v>3468</v>
      </c>
      <c r="H385" s="145" t="s">
        <v>86</v>
      </c>
      <c r="I385" s="462" t="s">
        <v>2</v>
      </c>
      <c r="J385" s="462" t="s">
        <v>1690</v>
      </c>
      <c r="K385" s="145" t="s">
        <v>1792</v>
      </c>
      <c r="L385" s="145" t="s">
        <v>1798</v>
      </c>
    </row>
    <row r="386" spans="3:12">
      <c r="C386" s="145" t="s">
        <v>2377</v>
      </c>
      <c r="D386" s="145">
        <v>0</v>
      </c>
      <c r="E386" s="145" t="s">
        <v>26</v>
      </c>
      <c r="F386" s="462" t="s">
        <v>95</v>
      </c>
      <c r="G386" s="462" t="s">
        <v>3468</v>
      </c>
      <c r="H386" s="145" t="s">
        <v>86</v>
      </c>
      <c r="I386" s="462" t="s">
        <v>2</v>
      </c>
      <c r="J386" s="462" t="s">
        <v>1690</v>
      </c>
      <c r="K386" s="145" t="s">
        <v>1792</v>
      </c>
      <c r="L386" s="145" t="s">
        <v>1798</v>
      </c>
    </row>
    <row r="387" spans="3:12">
      <c r="C387" s="145" t="s">
        <v>2378</v>
      </c>
      <c r="D387" s="145">
        <v>0</v>
      </c>
      <c r="E387" s="145" t="s">
        <v>26</v>
      </c>
      <c r="F387" s="462" t="s">
        <v>95</v>
      </c>
      <c r="G387" s="462" t="s">
        <v>3468</v>
      </c>
      <c r="H387" s="145" t="s">
        <v>86</v>
      </c>
      <c r="I387" s="462" t="s">
        <v>2</v>
      </c>
      <c r="J387" s="462" t="s">
        <v>1690</v>
      </c>
      <c r="K387" s="145" t="s">
        <v>1792</v>
      </c>
      <c r="L387" s="145" t="s">
        <v>1798</v>
      </c>
    </row>
    <row r="388" spans="3:12">
      <c r="C388" s="145" t="s">
        <v>2379</v>
      </c>
      <c r="D388" s="145">
        <v>0</v>
      </c>
      <c r="E388" s="145" t="s">
        <v>26</v>
      </c>
      <c r="F388" s="462" t="s">
        <v>95</v>
      </c>
      <c r="G388" s="462" t="s">
        <v>3468</v>
      </c>
      <c r="H388" s="145" t="s">
        <v>86</v>
      </c>
      <c r="I388" s="462" t="s">
        <v>2</v>
      </c>
      <c r="J388" s="462" t="s">
        <v>1690</v>
      </c>
      <c r="K388" s="145" t="s">
        <v>1792</v>
      </c>
      <c r="L388" s="145" t="s">
        <v>1798</v>
      </c>
    </row>
    <row r="389" spans="3:12">
      <c r="C389" s="145" t="s">
        <v>2380</v>
      </c>
      <c r="D389" s="145">
        <v>0</v>
      </c>
      <c r="E389" s="145" t="s">
        <v>26</v>
      </c>
      <c r="F389" s="462" t="s">
        <v>95</v>
      </c>
      <c r="G389" s="462" t="s">
        <v>3468</v>
      </c>
      <c r="H389" s="145" t="s">
        <v>86</v>
      </c>
      <c r="I389" s="462" t="s">
        <v>2</v>
      </c>
      <c r="J389" s="462" t="s">
        <v>1690</v>
      </c>
      <c r="K389" s="145" t="s">
        <v>1792</v>
      </c>
      <c r="L389" s="145" t="s">
        <v>1798</v>
      </c>
    </row>
    <row r="390" spans="3:12">
      <c r="C390" s="145" t="s">
        <v>2381</v>
      </c>
      <c r="D390" s="145">
        <v>0</v>
      </c>
      <c r="E390" s="145" t="s">
        <v>26</v>
      </c>
      <c r="F390" s="462" t="s">
        <v>95</v>
      </c>
      <c r="G390" s="462" t="s">
        <v>3468</v>
      </c>
      <c r="H390" s="145" t="s">
        <v>86</v>
      </c>
      <c r="I390" s="462" t="s">
        <v>2</v>
      </c>
      <c r="J390" s="462" t="s">
        <v>1690</v>
      </c>
      <c r="K390" s="145" t="s">
        <v>1792</v>
      </c>
      <c r="L390" s="145" t="s">
        <v>1798</v>
      </c>
    </row>
    <row r="391" spans="3:12">
      <c r="C391" s="145" t="s">
        <v>2382</v>
      </c>
      <c r="D391" s="145">
        <v>0</v>
      </c>
      <c r="E391" s="145" t="s">
        <v>26</v>
      </c>
      <c r="F391" s="462" t="s">
        <v>95</v>
      </c>
      <c r="G391" s="462" t="s">
        <v>3468</v>
      </c>
      <c r="H391" s="145" t="s">
        <v>86</v>
      </c>
      <c r="I391" s="462" t="s">
        <v>2</v>
      </c>
      <c r="J391" s="462" t="s">
        <v>1690</v>
      </c>
      <c r="K391" s="145" t="s">
        <v>1792</v>
      </c>
      <c r="L391" s="145" t="s">
        <v>1798</v>
      </c>
    </row>
    <row r="392" spans="3:12">
      <c r="C392" s="145" t="s">
        <v>3227</v>
      </c>
      <c r="D392" s="145">
        <v>0</v>
      </c>
      <c r="E392" s="145" t="s">
        <v>26</v>
      </c>
      <c r="F392" s="462" t="s">
        <v>95</v>
      </c>
      <c r="G392" s="462" t="s">
        <v>3468</v>
      </c>
      <c r="H392" s="145" t="s">
        <v>86</v>
      </c>
      <c r="I392" s="462" t="s">
        <v>2</v>
      </c>
      <c r="J392" s="462" t="s">
        <v>1690</v>
      </c>
      <c r="K392" s="145" t="s">
        <v>1792</v>
      </c>
      <c r="L392" s="145" t="s">
        <v>1798</v>
      </c>
    </row>
    <row r="393" spans="3:12">
      <c r="C393" s="145" t="s">
        <v>2383</v>
      </c>
      <c r="D393" s="145">
        <v>0</v>
      </c>
      <c r="E393" s="145" t="s">
        <v>26</v>
      </c>
      <c r="F393" s="462" t="s">
        <v>95</v>
      </c>
      <c r="G393" s="462" t="s">
        <v>3468</v>
      </c>
      <c r="H393" s="145" t="s">
        <v>86</v>
      </c>
      <c r="I393" s="462" t="s">
        <v>2</v>
      </c>
      <c r="J393" s="462" t="s">
        <v>1690</v>
      </c>
      <c r="K393" s="145" t="s">
        <v>1792</v>
      </c>
      <c r="L393" s="145" t="s">
        <v>1798</v>
      </c>
    </row>
    <row r="394" spans="3:12">
      <c r="C394" s="145" t="s">
        <v>2384</v>
      </c>
      <c r="D394" s="145">
        <v>0</v>
      </c>
      <c r="E394" s="145" t="s">
        <v>26</v>
      </c>
      <c r="F394" s="462" t="s">
        <v>95</v>
      </c>
      <c r="G394" s="462" t="s">
        <v>3468</v>
      </c>
      <c r="H394" s="145" t="s">
        <v>86</v>
      </c>
      <c r="I394" s="462" t="s">
        <v>2</v>
      </c>
      <c r="J394" s="462" t="s">
        <v>1690</v>
      </c>
      <c r="K394" s="145" t="s">
        <v>1792</v>
      </c>
      <c r="L394" s="145" t="s">
        <v>1798</v>
      </c>
    </row>
    <row r="395" spans="3:12">
      <c r="C395" s="145" t="s">
        <v>2387</v>
      </c>
      <c r="D395" s="145">
        <v>0</v>
      </c>
      <c r="E395" s="145" t="s">
        <v>26</v>
      </c>
      <c r="F395" s="462" t="s">
        <v>95</v>
      </c>
      <c r="G395" s="462" t="s">
        <v>3468</v>
      </c>
      <c r="H395" s="145" t="s">
        <v>86</v>
      </c>
      <c r="I395" s="462" t="s">
        <v>2</v>
      </c>
      <c r="J395" s="462" t="s">
        <v>1690</v>
      </c>
      <c r="K395" s="145" t="s">
        <v>1792</v>
      </c>
      <c r="L395" s="145" t="s">
        <v>1798</v>
      </c>
    </row>
    <row r="396" spans="3:12">
      <c r="C396" s="145" t="s">
        <v>2388</v>
      </c>
      <c r="D396" s="145">
        <v>0</v>
      </c>
      <c r="E396" s="145" t="s">
        <v>26</v>
      </c>
      <c r="F396" s="462" t="s">
        <v>95</v>
      </c>
      <c r="G396" s="462" t="s">
        <v>3468</v>
      </c>
      <c r="H396" s="145" t="s">
        <v>86</v>
      </c>
      <c r="I396" s="462" t="s">
        <v>2</v>
      </c>
      <c r="J396" s="462" t="s">
        <v>1690</v>
      </c>
      <c r="K396" s="145" t="s">
        <v>1792</v>
      </c>
      <c r="L396" s="145" t="s">
        <v>1798</v>
      </c>
    </row>
    <row r="397" spans="3:12">
      <c r="C397" s="145" t="s">
        <v>2389</v>
      </c>
      <c r="D397" s="145">
        <v>0</v>
      </c>
      <c r="E397" s="145" t="s">
        <v>26</v>
      </c>
      <c r="F397" s="462" t="s">
        <v>95</v>
      </c>
      <c r="G397" s="462" t="s">
        <v>3468</v>
      </c>
      <c r="H397" s="145" t="s">
        <v>86</v>
      </c>
      <c r="I397" s="462" t="s">
        <v>2</v>
      </c>
      <c r="J397" s="462" t="s">
        <v>1690</v>
      </c>
      <c r="K397" s="145" t="s">
        <v>1792</v>
      </c>
      <c r="L397" s="145" t="s">
        <v>1798</v>
      </c>
    </row>
    <row r="398" spans="3:12">
      <c r="C398" s="145" t="s">
        <v>2390</v>
      </c>
      <c r="D398" s="145">
        <v>0</v>
      </c>
      <c r="E398" s="145" t="s">
        <v>26</v>
      </c>
      <c r="F398" s="462" t="s">
        <v>95</v>
      </c>
      <c r="G398" s="462" t="s">
        <v>3468</v>
      </c>
      <c r="H398" s="145" t="s">
        <v>86</v>
      </c>
      <c r="I398" s="462" t="s">
        <v>2</v>
      </c>
      <c r="J398" s="462" t="s">
        <v>1690</v>
      </c>
      <c r="K398" s="145" t="s">
        <v>1792</v>
      </c>
      <c r="L398" s="145" t="s">
        <v>1798</v>
      </c>
    </row>
    <row r="399" spans="3:12">
      <c r="C399" s="145" t="s">
        <v>2391</v>
      </c>
      <c r="D399" s="145">
        <v>0</v>
      </c>
      <c r="E399" s="145" t="s">
        <v>26</v>
      </c>
      <c r="F399" s="462" t="s">
        <v>95</v>
      </c>
      <c r="G399" s="462" t="s">
        <v>3468</v>
      </c>
      <c r="H399" s="145" t="s">
        <v>86</v>
      </c>
      <c r="I399" s="462" t="s">
        <v>2</v>
      </c>
      <c r="J399" s="462" t="s">
        <v>1690</v>
      </c>
      <c r="K399" s="145" t="s">
        <v>1792</v>
      </c>
      <c r="L399" s="145" t="s">
        <v>1798</v>
      </c>
    </row>
    <row r="400" spans="3:12">
      <c r="C400" s="145" t="s">
        <v>2392</v>
      </c>
      <c r="D400" s="145">
        <v>0</v>
      </c>
      <c r="E400" s="145" t="s">
        <v>26</v>
      </c>
      <c r="F400" s="462" t="s">
        <v>95</v>
      </c>
      <c r="G400" s="462" t="s">
        <v>3468</v>
      </c>
      <c r="H400" s="145" t="s">
        <v>86</v>
      </c>
      <c r="I400" s="462" t="s">
        <v>2</v>
      </c>
      <c r="J400" s="462" t="s">
        <v>1690</v>
      </c>
      <c r="K400" s="145" t="s">
        <v>1792</v>
      </c>
      <c r="L400" s="145" t="s">
        <v>1798</v>
      </c>
    </row>
    <row r="401" spans="3:12">
      <c r="C401" s="145" t="s">
        <v>2393</v>
      </c>
      <c r="D401" s="145">
        <v>0</v>
      </c>
      <c r="E401" s="145" t="s">
        <v>26</v>
      </c>
      <c r="F401" s="462" t="s">
        <v>95</v>
      </c>
      <c r="G401" s="462" t="s">
        <v>3468</v>
      </c>
      <c r="H401" s="145" t="s">
        <v>86</v>
      </c>
      <c r="I401" s="462" t="s">
        <v>2</v>
      </c>
      <c r="J401" s="462" t="s">
        <v>1690</v>
      </c>
      <c r="K401" s="145" t="s">
        <v>1792</v>
      </c>
      <c r="L401" s="145" t="s">
        <v>1798</v>
      </c>
    </row>
    <row r="402" spans="3:12">
      <c r="C402" s="145" t="s">
        <v>2396</v>
      </c>
      <c r="D402" s="145">
        <v>0</v>
      </c>
      <c r="E402" s="145" t="s">
        <v>26</v>
      </c>
      <c r="F402" s="462" t="s">
        <v>95</v>
      </c>
      <c r="G402" s="462" t="s">
        <v>3468</v>
      </c>
      <c r="H402" s="145" t="s">
        <v>86</v>
      </c>
      <c r="I402" s="462" t="s">
        <v>2</v>
      </c>
      <c r="J402" s="462" t="s">
        <v>1690</v>
      </c>
      <c r="K402" s="145" t="s">
        <v>1792</v>
      </c>
      <c r="L402" s="145" t="s">
        <v>1798</v>
      </c>
    </row>
    <row r="403" spans="3:12">
      <c r="C403" s="145" t="s">
        <v>2397</v>
      </c>
      <c r="D403" s="145">
        <v>0</v>
      </c>
      <c r="E403" s="145" t="s">
        <v>26</v>
      </c>
      <c r="F403" s="462" t="s">
        <v>95</v>
      </c>
      <c r="G403" s="462" t="s">
        <v>3468</v>
      </c>
      <c r="H403" s="145" t="s">
        <v>86</v>
      </c>
      <c r="I403" s="462" t="s">
        <v>2</v>
      </c>
      <c r="J403" s="462" t="s">
        <v>1690</v>
      </c>
      <c r="K403" s="145" t="s">
        <v>1792</v>
      </c>
      <c r="L403" s="145" t="s">
        <v>1798</v>
      </c>
    </row>
    <row r="404" spans="3:12">
      <c r="C404" s="145" t="s">
        <v>2398</v>
      </c>
      <c r="D404" s="145">
        <v>0</v>
      </c>
      <c r="E404" s="145" t="s">
        <v>26</v>
      </c>
      <c r="F404" s="462" t="s">
        <v>95</v>
      </c>
      <c r="G404" s="462" t="s">
        <v>3468</v>
      </c>
      <c r="H404" s="145" t="s">
        <v>86</v>
      </c>
      <c r="I404" s="462" t="s">
        <v>2</v>
      </c>
      <c r="J404" s="462" t="s">
        <v>1690</v>
      </c>
      <c r="K404" s="145" t="s">
        <v>1792</v>
      </c>
      <c r="L404" s="145" t="s">
        <v>1798</v>
      </c>
    </row>
    <row r="405" spans="3:12">
      <c r="C405" s="145" t="s">
        <v>2399</v>
      </c>
      <c r="D405" s="145">
        <v>0</v>
      </c>
      <c r="E405" s="145" t="s">
        <v>26</v>
      </c>
      <c r="F405" s="462" t="s">
        <v>95</v>
      </c>
      <c r="G405" s="462" t="s">
        <v>3468</v>
      </c>
      <c r="H405" s="145" t="s">
        <v>86</v>
      </c>
      <c r="I405" s="462" t="s">
        <v>2</v>
      </c>
      <c r="J405" s="462" t="s">
        <v>1690</v>
      </c>
      <c r="K405" s="145" t="s">
        <v>1792</v>
      </c>
      <c r="L405" s="145" t="s">
        <v>1798</v>
      </c>
    </row>
    <row r="406" spans="3:12">
      <c r="C406" s="145" t="s">
        <v>3176</v>
      </c>
      <c r="D406" s="145">
        <v>0</v>
      </c>
      <c r="E406" s="145" t="s">
        <v>26</v>
      </c>
      <c r="F406" s="462" t="s">
        <v>95</v>
      </c>
      <c r="G406" s="462" t="s">
        <v>3468</v>
      </c>
      <c r="H406" s="145" t="s">
        <v>86</v>
      </c>
      <c r="I406" s="462" t="s">
        <v>2</v>
      </c>
      <c r="J406" s="462" t="s">
        <v>1690</v>
      </c>
      <c r="K406" s="145" t="s">
        <v>1792</v>
      </c>
      <c r="L406" s="145" t="s">
        <v>1798</v>
      </c>
    </row>
    <row r="407" spans="3:12">
      <c r="C407" s="145" t="s">
        <v>3177</v>
      </c>
      <c r="D407" s="145">
        <v>0</v>
      </c>
      <c r="E407" s="145" t="s">
        <v>26</v>
      </c>
      <c r="F407" s="462" t="s">
        <v>95</v>
      </c>
      <c r="G407" s="462" t="s">
        <v>3468</v>
      </c>
      <c r="H407" s="145" t="s">
        <v>86</v>
      </c>
      <c r="I407" s="462" t="s">
        <v>2</v>
      </c>
      <c r="J407" s="462" t="s">
        <v>1690</v>
      </c>
      <c r="K407" s="145" t="s">
        <v>1792</v>
      </c>
      <c r="L407" s="145" t="s">
        <v>1798</v>
      </c>
    </row>
    <row r="408" spans="3:12">
      <c r="C408" s="145" t="s">
        <v>3178</v>
      </c>
      <c r="D408" s="145">
        <v>0</v>
      </c>
      <c r="E408" s="145" t="s">
        <v>26</v>
      </c>
      <c r="F408" s="462" t="s">
        <v>95</v>
      </c>
      <c r="G408" s="462" t="s">
        <v>3468</v>
      </c>
      <c r="H408" s="145" t="s">
        <v>86</v>
      </c>
      <c r="I408" s="462" t="s">
        <v>2</v>
      </c>
      <c r="J408" s="462" t="s">
        <v>1690</v>
      </c>
      <c r="K408" s="145" t="s">
        <v>1792</v>
      </c>
      <c r="L408" s="145" t="s">
        <v>1798</v>
      </c>
    </row>
    <row r="409" spans="3:12">
      <c r="C409" s="145" t="s">
        <v>2400</v>
      </c>
      <c r="D409" s="145">
        <v>0</v>
      </c>
      <c r="E409" s="145" t="s">
        <v>26</v>
      </c>
      <c r="F409" s="462" t="s">
        <v>95</v>
      </c>
      <c r="G409" s="462" t="s">
        <v>3468</v>
      </c>
      <c r="H409" s="145" t="s">
        <v>86</v>
      </c>
      <c r="I409" s="462" t="s">
        <v>2</v>
      </c>
      <c r="J409" s="462" t="s">
        <v>1690</v>
      </c>
      <c r="K409" s="145" t="s">
        <v>1792</v>
      </c>
      <c r="L409" s="145" t="s">
        <v>1798</v>
      </c>
    </row>
    <row r="410" spans="3:12">
      <c r="C410" s="145" t="s">
        <v>2401</v>
      </c>
      <c r="D410" s="145">
        <v>0</v>
      </c>
      <c r="E410" s="145" t="s">
        <v>26</v>
      </c>
      <c r="F410" s="462" t="s">
        <v>95</v>
      </c>
      <c r="G410" s="462" t="s">
        <v>3468</v>
      </c>
      <c r="H410" s="145" t="s">
        <v>86</v>
      </c>
      <c r="I410" s="462" t="s">
        <v>2</v>
      </c>
      <c r="J410" s="462" t="s">
        <v>1690</v>
      </c>
      <c r="K410" s="145" t="s">
        <v>1792</v>
      </c>
      <c r="L410" s="145" t="s">
        <v>1798</v>
      </c>
    </row>
    <row r="411" spans="3:12">
      <c r="C411" s="145" t="s">
        <v>2402</v>
      </c>
      <c r="D411" s="145">
        <v>0</v>
      </c>
      <c r="E411" s="145" t="s">
        <v>26</v>
      </c>
      <c r="F411" s="462" t="s">
        <v>95</v>
      </c>
      <c r="G411" s="462" t="s">
        <v>3468</v>
      </c>
      <c r="H411" s="145" t="s">
        <v>86</v>
      </c>
      <c r="I411" s="462" t="s">
        <v>2</v>
      </c>
      <c r="J411" s="462" t="s">
        <v>1690</v>
      </c>
      <c r="K411" s="145" t="s">
        <v>1792</v>
      </c>
      <c r="L411" s="145" t="s">
        <v>1798</v>
      </c>
    </row>
    <row r="412" spans="3:12">
      <c r="C412" s="145" t="s">
        <v>2403</v>
      </c>
      <c r="D412" s="145">
        <v>0</v>
      </c>
      <c r="E412" s="145" t="s">
        <v>26</v>
      </c>
      <c r="F412" s="462" t="s">
        <v>95</v>
      </c>
      <c r="G412" s="462" t="s">
        <v>3468</v>
      </c>
      <c r="H412" s="145" t="s">
        <v>86</v>
      </c>
      <c r="I412" s="462" t="s">
        <v>2</v>
      </c>
      <c r="J412" s="462" t="s">
        <v>1690</v>
      </c>
      <c r="K412" s="145" t="s">
        <v>1792</v>
      </c>
      <c r="L412" s="145" t="s">
        <v>1798</v>
      </c>
    </row>
    <row r="413" spans="3:12">
      <c r="C413" s="145" t="s">
        <v>2404</v>
      </c>
      <c r="D413" s="145">
        <v>0</v>
      </c>
      <c r="E413" s="145" t="s">
        <v>26</v>
      </c>
      <c r="F413" s="462" t="s">
        <v>95</v>
      </c>
      <c r="G413" s="462" t="s">
        <v>3468</v>
      </c>
      <c r="H413" s="145" t="s">
        <v>86</v>
      </c>
      <c r="I413" s="462" t="s">
        <v>2</v>
      </c>
      <c r="J413" s="462" t="s">
        <v>1690</v>
      </c>
      <c r="K413" s="145" t="s">
        <v>1792</v>
      </c>
      <c r="L413" s="145" t="s">
        <v>1798</v>
      </c>
    </row>
    <row r="414" spans="3:12">
      <c r="C414" s="145" t="s">
        <v>2405</v>
      </c>
      <c r="D414" s="145">
        <v>0</v>
      </c>
      <c r="E414" s="145" t="s">
        <v>26</v>
      </c>
      <c r="F414" s="462" t="s">
        <v>95</v>
      </c>
      <c r="G414" s="462" t="s">
        <v>3468</v>
      </c>
      <c r="H414" s="145" t="s">
        <v>86</v>
      </c>
      <c r="I414" s="462" t="s">
        <v>2</v>
      </c>
      <c r="J414" s="462" t="s">
        <v>1690</v>
      </c>
      <c r="K414" s="145" t="s">
        <v>1792</v>
      </c>
      <c r="L414" s="145" t="s">
        <v>1798</v>
      </c>
    </row>
    <row r="415" spans="3:12">
      <c r="C415" s="145" t="s">
        <v>2407</v>
      </c>
      <c r="D415" s="145">
        <v>0</v>
      </c>
      <c r="E415" s="145" t="s">
        <v>26</v>
      </c>
      <c r="F415" s="462" t="s">
        <v>95</v>
      </c>
      <c r="G415" s="462" t="s">
        <v>3468</v>
      </c>
      <c r="H415" s="145" t="s">
        <v>86</v>
      </c>
      <c r="I415" s="462" t="s">
        <v>2</v>
      </c>
      <c r="J415" s="462" t="s">
        <v>1690</v>
      </c>
      <c r="K415" s="145" t="s">
        <v>1792</v>
      </c>
      <c r="L415" s="145" t="s">
        <v>1798</v>
      </c>
    </row>
    <row r="416" spans="3:12">
      <c r="C416" s="145" t="s">
        <v>2408</v>
      </c>
      <c r="D416" s="145">
        <v>0</v>
      </c>
      <c r="E416" s="145" t="s">
        <v>26</v>
      </c>
      <c r="F416" s="462" t="s">
        <v>95</v>
      </c>
      <c r="G416" s="462" t="s">
        <v>3468</v>
      </c>
      <c r="H416" s="145" t="s">
        <v>86</v>
      </c>
      <c r="I416" s="462" t="s">
        <v>2</v>
      </c>
      <c r="J416" s="462" t="s">
        <v>1690</v>
      </c>
      <c r="K416" s="145" t="s">
        <v>1792</v>
      </c>
      <c r="L416" s="145" t="s">
        <v>1798</v>
      </c>
    </row>
    <row r="417" spans="3:12">
      <c r="C417" s="145" t="s">
        <v>2409</v>
      </c>
      <c r="D417" s="145">
        <v>0</v>
      </c>
      <c r="E417" s="145" t="s">
        <v>26</v>
      </c>
      <c r="F417" s="462" t="s">
        <v>95</v>
      </c>
      <c r="G417" s="462" t="s">
        <v>3468</v>
      </c>
      <c r="H417" s="145" t="s">
        <v>86</v>
      </c>
      <c r="I417" s="462" t="s">
        <v>2</v>
      </c>
      <c r="J417" s="462" t="s">
        <v>1690</v>
      </c>
      <c r="K417" s="145" t="s">
        <v>1792</v>
      </c>
      <c r="L417" s="145" t="s">
        <v>1798</v>
      </c>
    </row>
    <row r="418" spans="3:12">
      <c r="C418" s="145" t="s">
        <v>2410</v>
      </c>
      <c r="D418" s="145">
        <v>0</v>
      </c>
      <c r="E418" s="145" t="s">
        <v>26</v>
      </c>
      <c r="F418" s="462" t="s">
        <v>95</v>
      </c>
      <c r="G418" s="462" t="s">
        <v>3468</v>
      </c>
      <c r="H418" s="145" t="s">
        <v>86</v>
      </c>
      <c r="I418" s="462" t="s">
        <v>2</v>
      </c>
      <c r="J418" s="462" t="s">
        <v>1690</v>
      </c>
      <c r="K418" s="145" t="s">
        <v>1792</v>
      </c>
      <c r="L418" s="145" t="s">
        <v>1798</v>
      </c>
    </row>
    <row r="419" spans="3:12">
      <c r="C419" s="145" t="s">
        <v>3179</v>
      </c>
      <c r="D419" s="145">
        <v>0</v>
      </c>
      <c r="E419" s="145" t="s">
        <v>26</v>
      </c>
      <c r="F419" s="462" t="s">
        <v>95</v>
      </c>
      <c r="G419" s="462" t="s">
        <v>3468</v>
      </c>
      <c r="H419" s="145" t="s">
        <v>86</v>
      </c>
      <c r="I419" s="462" t="s">
        <v>2</v>
      </c>
      <c r="J419" s="462" t="s">
        <v>1690</v>
      </c>
      <c r="K419" s="145" t="s">
        <v>1792</v>
      </c>
      <c r="L419" s="145" t="s">
        <v>1798</v>
      </c>
    </row>
    <row r="420" spans="3:12">
      <c r="C420" s="145" t="s">
        <v>3180</v>
      </c>
      <c r="D420" s="145">
        <v>0</v>
      </c>
      <c r="E420" s="145" t="s">
        <v>26</v>
      </c>
      <c r="F420" s="462" t="s">
        <v>95</v>
      </c>
      <c r="G420" s="462" t="s">
        <v>3468</v>
      </c>
      <c r="H420" s="145" t="s">
        <v>86</v>
      </c>
      <c r="I420" s="462" t="s">
        <v>2</v>
      </c>
      <c r="J420" s="462" t="s">
        <v>1690</v>
      </c>
      <c r="K420" s="145" t="s">
        <v>1792</v>
      </c>
      <c r="L420" s="145" t="s">
        <v>1798</v>
      </c>
    </row>
    <row r="421" spans="3:12">
      <c r="C421" s="145" t="s">
        <v>3181</v>
      </c>
      <c r="D421" s="145">
        <v>0</v>
      </c>
      <c r="E421" s="145" t="s">
        <v>26</v>
      </c>
      <c r="F421" s="462" t="s">
        <v>95</v>
      </c>
      <c r="G421" s="462" t="s">
        <v>3468</v>
      </c>
      <c r="H421" s="145" t="s">
        <v>86</v>
      </c>
      <c r="I421" s="462" t="s">
        <v>2</v>
      </c>
      <c r="J421" s="462" t="s">
        <v>1690</v>
      </c>
      <c r="K421" s="145" t="s">
        <v>1792</v>
      </c>
      <c r="L421" s="145" t="s">
        <v>1798</v>
      </c>
    </row>
    <row r="422" spans="3:12">
      <c r="C422" s="145" t="s">
        <v>2411</v>
      </c>
      <c r="D422" s="145">
        <v>0</v>
      </c>
      <c r="E422" s="145" t="s">
        <v>26</v>
      </c>
      <c r="F422" s="462" t="s">
        <v>95</v>
      </c>
      <c r="G422" s="462" t="s">
        <v>3468</v>
      </c>
      <c r="H422" s="145" t="s">
        <v>86</v>
      </c>
      <c r="I422" s="462" t="s">
        <v>2</v>
      </c>
      <c r="J422" s="462" t="s">
        <v>1690</v>
      </c>
      <c r="K422" s="145" t="s">
        <v>1792</v>
      </c>
      <c r="L422" s="145" t="s">
        <v>1798</v>
      </c>
    </row>
    <row r="423" spans="3:12">
      <c r="C423" s="145" t="s">
        <v>2412</v>
      </c>
      <c r="D423" s="145">
        <v>0</v>
      </c>
      <c r="E423" s="145" t="s">
        <v>26</v>
      </c>
      <c r="F423" s="462" t="s">
        <v>95</v>
      </c>
      <c r="G423" s="462" t="s">
        <v>3468</v>
      </c>
      <c r="H423" s="145" t="s">
        <v>86</v>
      </c>
      <c r="I423" s="462" t="s">
        <v>2</v>
      </c>
      <c r="J423" s="462" t="s">
        <v>1690</v>
      </c>
      <c r="K423" s="145" t="s">
        <v>1792</v>
      </c>
      <c r="L423" s="145" t="s">
        <v>1798</v>
      </c>
    </row>
    <row r="424" spans="3:12">
      <c r="C424" s="145" t="s">
        <v>2413</v>
      </c>
      <c r="D424" s="145">
        <v>0</v>
      </c>
      <c r="E424" s="145" t="s">
        <v>26</v>
      </c>
      <c r="F424" s="462" t="s">
        <v>95</v>
      </c>
      <c r="G424" s="462" t="s">
        <v>3468</v>
      </c>
      <c r="H424" s="145" t="s">
        <v>86</v>
      </c>
      <c r="I424" s="462" t="s">
        <v>2</v>
      </c>
      <c r="J424" s="462" t="s">
        <v>1690</v>
      </c>
      <c r="K424" s="145" t="s">
        <v>1792</v>
      </c>
      <c r="L424" s="145" t="s">
        <v>1798</v>
      </c>
    </row>
    <row r="425" spans="3:12">
      <c r="C425" s="145" t="s">
        <v>2414</v>
      </c>
      <c r="D425" s="145">
        <v>0</v>
      </c>
      <c r="E425" s="145" t="s">
        <v>26</v>
      </c>
      <c r="F425" s="462" t="s">
        <v>95</v>
      </c>
      <c r="G425" s="462" t="s">
        <v>3468</v>
      </c>
      <c r="H425" s="145" t="s">
        <v>86</v>
      </c>
      <c r="I425" s="462" t="s">
        <v>2</v>
      </c>
      <c r="J425" s="462" t="s">
        <v>1690</v>
      </c>
      <c r="K425" s="145" t="s">
        <v>1792</v>
      </c>
      <c r="L425" s="145" t="s">
        <v>1798</v>
      </c>
    </row>
    <row r="426" spans="3:12">
      <c r="C426" s="145" t="s">
        <v>2415</v>
      </c>
      <c r="D426" s="145">
        <v>0</v>
      </c>
      <c r="E426" s="145" t="s">
        <v>26</v>
      </c>
      <c r="F426" s="462" t="s">
        <v>95</v>
      </c>
      <c r="G426" s="462" t="s">
        <v>3468</v>
      </c>
      <c r="H426" s="145" t="s">
        <v>86</v>
      </c>
      <c r="I426" s="462" t="s">
        <v>2</v>
      </c>
      <c r="J426" s="462" t="s">
        <v>1690</v>
      </c>
      <c r="K426" s="145" t="s">
        <v>1792</v>
      </c>
      <c r="L426" s="145" t="s">
        <v>1798</v>
      </c>
    </row>
    <row r="427" spans="3:12">
      <c r="C427" s="145" t="s">
        <v>2416</v>
      </c>
      <c r="D427" s="145">
        <v>0</v>
      </c>
      <c r="E427" s="145" t="s">
        <v>26</v>
      </c>
      <c r="F427" s="462" t="s">
        <v>95</v>
      </c>
      <c r="G427" s="462" t="s">
        <v>3468</v>
      </c>
      <c r="H427" s="145" t="s">
        <v>86</v>
      </c>
      <c r="I427" s="462" t="s">
        <v>2</v>
      </c>
      <c r="J427" s="462" t="s">
        <v>1690</v>
      </c>
      <c r="K427" s="145" t="s">
        <v>1792</v>
      </c>
      <c r="L427" s="145" t="s">
        <v>1798</v>
      </c>
    </row>
    <row r="428" spans="3:12">
      <c r="C428" s="145" t="s">
        <v>2417</v>
      </c>
      <c r="D428" s="145">
        <v>0</v>
      </c>
      <c r="E428" s="145" t="s">
        <v>26</v>
      </c>
      <c r="F428" s="462" t="s">
        <v>95</v>
      </c>
      <c r="G428" s="462" t="s">
        <v>3468</v>
      </c>
      <c r="H428" s="145" t="s">
        <v>86</v>
      </c>
      <c r="I428" s="462" t="s">
        <v>2</v>
      </c>
      <c r="J428" s="462" t="s">
        <v>1690</v>
      </c>
      <c r="K428" s="145" t="s">
        <v>1792</v>
      </c>
      <c r="L428" s="145" t="s">
        <v>1798</v>
      </c>
    </row>
    <row r="429" spans="3:12">
      <c r="C429" s="145" t="s">
        <v>2418</v>
      </c>
      <c r="D429" s="145">
        <v>0</v>
      </c>
      <c r="E429" s="145" t="s">
        <v>26</v>
      </c>
      <c r="F429" s="462" t="s">
        <v>95</v>
      </c>
      <c r="G429" s="462" t="s">
        <v>3468</v>
      </c>
      <c r="H429" s="145" t="s">
        <v>86</v>
      </c>
      <c r="I429" s="462" t="s">
        <v>2</v>
      </c>
      <c r="J429" s="462" t="s">
        <v>1690</v>
      </c>
      <c r="K429" s="145" t="s">
        <v>1792</v>
      </c>
      <c r="L429" s="145" t="s">
        <v>1798</v>
      </c>
    </row>
    <row r="430" spans="3:12">
      <c r="C430" s="145" t="s">
        <v>2359</v>
      </c>
      <c r="D430" s="145">
        <v>0</v>
      </c>
      <c r="E430" s="145" t="s">
        <v>26</v>
      </c>
      <c r="F430" s="462" t="s">
        <v>95</v>
      </c>
      <c r="G430" s="462" t="s">
        <v>3468</v>
      </c>
      <c r="H430" s="145" t="s">
        <v>86</v>
      </c>
      <c r="I430" s="462" t="s">
        <v>2</v>
      </c>
      <c r="J430" s="462" t="s">
        <v>1690</v>
      </c>
      <c r="K430" s="145" t="s">
        <v>1792</v>
      </c>
      <c r="L430" s="145" t="s">
        <v>1799</v>
      </c>
    </row>
    <row r="431" spans="3:12">
      <c r="C431" s="145" t="s">
        <v>2556</v>
      </c>
      <c r="D431" s="145">
        <v>0</v>
      </c>
      <c r="E431" s="145" t="s">
        <v>26</v>
      </c>
      <c r="F431" s="462" t="s">
        <v>95</v>
      </c>
      <c r="G431" s="462" t="s">
        <v>3468</v>
      </c>
      <c r="H431" s="145" t="s">
        <v>86</v>
      </c>
      <c r="I431" s="462" t="s">
        <v>2</v>
      </c>
      <c r="J431" s="462" t="s">
        <v>1690</v>
      </c>
      <c r="K431" s="145" t="s">
        <v>1792</v>
      </c>
      <c r="L431" s="145" t="s">
        <v>1799</v>
      </c>
    </row>
    <row r="432" spans="3:12">
      <c r="C432" s="145" t="s">
        <v>2360</v>
      </c>
      <c r="D432" s="145">
        <v>0</v>
      </c>
      <c r="E432" s="145" t="s">
        <v>26</v>
      </c>
      <c r="F432" s="462" t="s">
        <v>95</v>
      </c>
      <c r="G432" s="462" t="s">
        <v>3468</v>
      </c>
      <c r="H432" s="145" t="s">
        <v>86</v>
      </c>
      <c r="I432" s="462" t="s">
        <v>2</v>
      </c>
      <c r="J432" s="462" t="s">
        <v>1690</v>
      </c>
      <c r="K432" s="145" t="s">
        <v>1792</v>
      </c>
      <c r="L432" s="145" t="s">
        <v>1799</v>
      </c>
    </row>
    <row r="433" spans="3:12">
      <c r="C433" s="145" t="s">
        <v>2361</v>
      </c>
      <c r="D433" s="145">
        <v>0</v>
      </c>
      <c r="E433" s="145" t="s">
        <v>26</v>
      </c>
      <c r="F433" s="462" t="s">
        <v>95</v>
      </c>
      <c r="G433" s="462" t="s">
        <v>3468</v>
      </c>
      <c r="H433" s="145" t="s">
        <v>86</v>
      </c>
      <c r="I433" s="462" t="s">
        <v>2</v>
      </c>
      <c r="J433" s="462" t="s">
        <v>1690</v>
      </c>
      <c r="K433" s="145" t="s">
        <v>1792</v>
      </c>
      <c r="L433" s="145" t="s">
        <v>1799</v>
      </c>
    </row>
    <row r="434" spans="3:12">
      <c r="C434" s="145" t="s">
        <v>2362</v>
      </c>
      <c r="D434" s="145">
        <v>0</v>
      </c>
      <c r="E434" s="145" t="s">
        <v>26</v>
      </c>
      <c r="F434" s="462" t="s">
        <v>95</v>
      </c>
      <c r="G434" s="462" t="s">
        <v>3468</v>
      </c>
      <c r="H434" s="145" t="s">
        <v>86</v>
      </c>
      <c r="I434" s="462" t="s">
        <v>2</v>
      </c>
      <c r="J434" s="462" t="s">
        <v>1690</v>
      </c>
      <c r="K434" s="145" t="s">
        <v>1792</v>
      </c>
      <c r="L434" s="145" t="s">
        <v>1799</v>
      </c>
    </row>
    <row r="435" spans="3:12">
      <c r="C435" s="145" t="s">
        <v>2363</v>
      </c>
      <c r="D435" s="145">
        <v>0</v>
      </c>
      <c r="E435" s="145" t="s">
        <v>26</v>
      </c>
      <c r="F435" s="462" t="s">
        <v>95</v>
      </c>
      <c r="G435" s="462" t="s">
        <v>3468</v>
      </c>
      <c r="H435" s="145" t="s">
        <v>86</v>
      </c>
      <c r="I435" s="462" t="s">
        <v>2</v>
      </c>
      <c r="J435" s="462" t="s">
        <v>1690</v>
      </c>
      <c r="K435" s="145" t="s">
        <v>1792</v>
      </c>
      <c r="L435" s="145" t="s">
        <v>1799</v>
      </c>
    </row>
    <row r="436" spans="3:12">
      <c r="C436" s="145" t="s">
        <v>2364</v>
      </c>
      <c r="D436" s="145">
        <v>0</v>
      </c>
      <c r="E436" s="145" t="s">
        <v>26</v>
      </c>
      <c r="F436" s="462" t="s">
        <v>95</v>
      </c>
      <c r="G436" s="462" t="s">
        <v>3468</v>
      </c>
      <c r="H436" s="145" t="s">
        <v>86</v>
      </c>
      <c r="I436" s="462" t="s">
        <v>2</v>
      </c>
      <c r="J436" s="462" t="s">
        <v>1690</v>
      </c>
      <c r="K436" s="145" t="s">
        <v>1792</v>
      </c>
      <c r="L436" s="145" t="s">
        <v>1799</v>
      </c>
    </row>
    <row r="437" spans="3:12">
      <c r="C437" s="145" t="s">
        <v>2365</v>
      </c>
      <c r="D437" s="145">
        <v>0</v>
      </c>
      <c r="E437" s="145" t="s">
        <v>26</v>
      </c>
      <c r="F437" s="462" t="s">
        <v>95</v>
      </c>
      <c r="G437" s="462" t="s">
        <v>3468</v>
      </c>
      <c r="H437" s="145" t="s">
        <v>86</v>
      </c>
      <c r="I437" s="462" t="s">
        <v>2</v>
      </c>
      <c r="J437" s="462" t="s">
        <v>1690</v>
      </c>
      <c r="K437" s="145" t="s">
        <v>1792</v>
      </c>
      <c r="L437" s="145" t="s">
        <v>1799</v>
      </c>
    </row>
    <row r="438" spans="3:12">
      <c r="C438" s="145" t="s">
        <v>2366</v>
      </c>
      <c r="D438" s="145">
        <v>0</v>
      </c>
      <c r="E438" s="145" t="s">
        <v>26</v>
      </c>
      <c r="F438" s="462" t="s">
        <v>95</v>
      </c>
      <c r="G438" s="462" t="s">
        <v>3468</v>
      </c>
      <c r="H438" s="145" t="s">
        <v>86</v>
      </c>
      <c r="I438" s="462" t="s">
        <v>2</v>
      </c>
      <c r="J438" s="462" t="s">
        <v>1690</v>
      </c>
      <c r="K438" s="145" t="s">
        <v>1792</v>
      </c>
      <c r="L438" s="145" t="s">
        <v>1799</v>
      </c>
    </row>
    <row r="439" spans="3:12">
      <c r="C439" s="145" t="s">
        <v>2367</v>
      </c>
      <c r="D439" s="145">
        <v>0</v>
      </c>
      <c r="E439" s="145" t="s">
        <v>26</v>
      </c>
      <c r="F439" s="462" t="s">
        <v>95</v>
      </c>
      <c r="G439" s="462" t="s">
        <v>3468</v>
      </c>
      <c r="H439" s="145" t="s">
        <v>86</v>
      </c>
      <c r="I439" s="462" t="s">
        <v>2</v>
      </c>
      <c r="J439" s="462" t="s">
        <v>1690</v>
      </c>
      <c r="K439" s="145" t="s">
        <v>1792</v>
      </c>
      <c r="L439" s="145" t="s">
        <v>1799</v>
      </c>
    </row>
    <row r="440" spans="3:12">
      <c r="C440" s="145" t="s">
        <v>3255</v>
      </c>
      <c r="D440" s="145">
        <v>0</v>
      </c>
      <c r="E440" s="145" t="s">
        <v>26</v>
      </c>
      <c r="F440" s="462" t="s">
        <v>95</v>
      </c>
      <c r="G440" s="462" t="s">
        <v>3468</v>
      </c>
      <c r="H440" s="145" t="s">
        <v>86</v>
      </c>
      <c r="I440" s="462" t="s">
        <v>2</v>
      </c>
      <c r="J440" s="462" t="s">
        <v>1690</v>
      </c>
      <c r="K440" s="145" t="s">
        <v>1792</v>
      </c>
      <c r="L440" s="145" t="s">
        <v>1799</v>
      </c>
    </row>
    <row r="441" spans="3:12">
      <c r="C441" s="145" t="s">
        <v>3256</v>
      </c>
      <c r="D441" s="145">
        <v>0</v>
      </c>
      <c r="E441" s="145" t="s">
        <v>26</v>
      </c>
      <c r="F441" s="462" t="s">
        <v>95</v>
      </c>
      <c r="G441" s="462" t="s">
        <v>3468</v>
      </c>
      <c r="H441" s="145" t="s">
        <v>86</v>
      </c>
      <c r="I441" s="462" t="s">
        <v>2</v>
      </c>
      <c r="J441" s="462" t="s">
        <v>1690</v>
      </c>
      <c r="K441" s="145" t="s">
        <v>1792</v>
      </c>
      <c r="L441" s="145" t="s">
        <v>1799</v>
      </c>
    </row>
    <row r="442" spans="3:12">
      <c r="C442" s="145" t="s">
        <v>3257</v>
      </c>
      <c r="D442" s="145">
        <v>0</v>
      </c>
      <c r="E442" s="145" t="s">
        <v>26</v>
      </c>
      <c r="F442" s="462" t="s">
        <v>95</v>
      </c>
      <c r="G442" s="462" t="s">
        <v>3468</v>
      </c>
      <c r="H442" s="145" t="s">
        <v>86</v>
      </c>
      <c r="I442" s="462" t="s">
        <v>2</v>
      </c>
      <c r="J442" s="462" t="s">
        <v>1690</v>
      </c>
      <c r="K442" s="145" t="s">
        <v>1792</v>
      </c>
      <c r="L442" s="145" t="s">
        <v>1799</v>
      </c>
    </row>
    <row r="443" spans="3:12">
      <c r="C443" s="145" t="s">
        <v>2368</v>
      </c>
      <c r="D443" s="145">
        <v>0</v>
      </c>
      <c r="E443" s="145" t="s">
        <v>26</v>
      </c>
      <c r="F443" s="462" t="s">
        <v>95</v>
      </c>
      <c r="G443" s="462" t="s">
        <v>3468</v>
      </c>
      <c r="H443" s="145" t="s">
        <v>86</v>
      </c>
      <c r="I443" s="462" t="s">
        <v>2</v>
      </c>
      <c r="J443" s="462" t="s">
        <v>1690</v>
      </c>
      <c r="K443" s="145" t="s">
        <v>1792</v>
      </c>
      <c r="L443" s="145" t="s">
        <v>1799</v>
      </c>
    </row>
    <row r="444" spans="3:12">
      <c r="C444" s="145" t="s">
        <v>2369</v>
      </c>
      <c r="D444" s="145">
        <v>0</v>
      </c>
      <c r="E444" s="145" t="s">
        <v>26</v>
      </c>
      <c r="F444" s="462" t="s">
        <v>95</v>
      </c>
      <c r="G444" s="462" t="s">
        <v>3468</v>
      </c>
      <c r="H444" s="145" t="s">
        <v>86</v>
      </c>
      <c r="I444" s="462" t="s">
        <v>2</v>
      </c>
      <c r="J444" s="462" t="s">
        <v>1690</v>
      </c>
      <c r="K444" s="145" t="s">
        <v>1792</v>
      </c>
      <c r="L444" s="145" t="s">
        <v>1799</v>
      </c>
    </row>
    <row r="445" spans="3:12">
      <c r="C445" s="145" t="s">
        <v>2370</v>
      </c>
      <c r="D445" s="145">
        <v>0</v>
      </c>
      <c r="E445" s="145" t="s">
        <v>26</v>
      </c>
      <c r="F445" s="462" t="s">
        <v>95</v>
      </c>
      <c r="G445" s="462" t="s">
        <v>3468</v>
      </c>
      <c r="H445" s="145" t="s">
        <v>86</v>
      </c>
      <c r="I445" s="462" t="s">
        <v>2</v>
      </c>
      <c r="J445" s="462" t="s">
        <v>1690</v>
      </c>
      <c r="K445" s="145" t="s">
        <v>1792</v>
      </c>
      <c r="L445" s="145" t="s">
        <v>1799</v>
      </c>
    </row>
    <row r="446" spans="3:12">
      <c r="C446" s="145" t="s">
        <v>2371</v>
      </c>
      <c r="D446" s="145">
        <v>0</v>
      </c>
      <c r="E446" s="145" t="s">
        <v>26</v>
      </c>
      <c r="F446" s="462" t="s">
        <v>95</v>
      </c>
      <c r="G446" s="462" t="s">
        <v>3468</v>
      </c>
      <c r="H446" s="145" t="s">
        <v>86</v>
      </c>
      <c r="I446" s="462" t="s">
        <v>2</v>
      </c>
      <c r="J446" s="462" t="s">
        <v>1690</v>
      </c>
      <c r="K446" s="145" t="s">
        <v>1792</v>
      </c>
      <c r="L446" s="145" t="s">
        <v>1799</v>
      </c>
    </row>
    <row r="447" spans="3:12">
      <c r="C447" s="145" t="s">
        <v>2372</v>
      </c>
      <c r="D447" s="145">
        <v>0</v>
      </c>
      <c r="E447" s="145" t="s">
        <v>26</v>
      </c>
      <c r="F447" s="462" t="s">
        <v>95</v>
      </c>
      <c r="G447" s="462" t="s">
        <v>3468</v>
      </c>
      <c r="H447" s="145" t="s">
        <v>86</v>
      </c>
      <c r="I447" s="462" t="s">
        <v>2</v>
      </c>
      <c r="J447" s="462" t="s">
        <v>1690</v>
      </c>
      <c r="K447" s="145" t="s">
        <v>1792</v>
      </c>
      <c r="L447" s="145" t="s">
        <v>1799</v>
      </c>
    </row>
    <row r="448" spans="3:12">
      <c r="C448" s="145" t="s">
        <v>3230</v>
      </c>
      <c r="D448" s="145">
        <v>0</v>
      </c>
      <c r="E448" s="145" t="s">
        <v>26</v>
      </c>
      <c r="F448" s="462" t="s">
        <v>95</v>
      </c>
      <c r="G448" s="462" t="s">
        <v>3468</v>
      </c>
      <c r="H448" s="145" t="s">
        <v>86</v>
      </c>
      <c r="I448" s="462" t="s">
        <v>2</v>
      </c>
      <c r="J448" s="462" t="s">
        <v>1690</v>
      </c>
      <c r="K448" s="145" t="s">
        <v>1792</v>
      </c>
      <c r="L448" s="145" t="s">
        <v>1799</v>
      </c>
    </row>
    <row r="449" spans="3:12">
      <c r="C449" s="145" t="s">
        <v>2373</v>
      </c>
      <c r="D449" s="145">
        <v>0</v>
      </c>
      <c r="E449" s="145" t="s">
        <v>26</v>
      </c>
      <c r="F449" s="462" t="s">
        <v>95</v>
      </c>
      <c r="G449" s="462" t="s">
        <v>3468</v>
      </c>
      <c r="H449" s="145" t="s">
        <v>86</v>
      </c>
      <c r="I449" s="462" t="s">
        <v>2</v>
      </c>
      <c r="J449" s="462" t="s">
        <v>1690</v>
      </c>
      <c r="K449" s="145" t="s">
        <v>1792</v>
      </c>
      <c r="L449" s="145" t="s">
        <v>1799</v>
      </c>
    </row>
    <row r="450" spans="3:12">
      <c r="C450" s="145" t="s">
        <v>2375</v>
      </c>
      <c r="D450" s="145">
        <v>0</v>
      </c>
      <c r="E450" s="145" t="s">
        <v>26</v>
      </c>
      <c r="F450" s="462" t="s">
        <v>95</v>
      </c>
      <c r="G450" s="462" t="s">
        <v>3468</v>
      </c>
      <c r="H450" s="145" t="s">
        <v>86</v>
      </c>
      <c r="I450" s="462" t="s">
        <v>2</v>
      </c>
      <c r="J450" s="462" t="s">
        <v>1690</v>
      </c>
      <c r="K450" s="145" t="s">
        <v>1792</v>
      </c>
      <c r="L450" s="145" t="s">
        <v>1799</v>
      </c>
    </row>
    <row r="451" spans="3:12">
      <c r="C451" s="145" t="s">
        <v>2376</v>
      </c>
      <c r="D451" s="145">
        <v>0</v>
      </c>
      <c r="E451" s="145" t="s">
        <v>26</v>
      </c>
      <c r="F451" s="462" t="s">
        <v>95</v>
      </c>
      <c r="G451" s="462" t="s">
        <v>3468</v>
      </c>
      <c r="H451" s="145" t="s">
        <v>86</v>
      </c>
      <c r="I451" s="462" t="s">
        <v>2</v>
      </c>
      <c r="J451" s="462" t="s">
        <v>1690</v>
      </c>
      <c r="K451" s="145" t="s">
        <v>1792</v>
      </c>
      <c r="L451" s="145" t="s">
        <v>1799</v>
      </c>
    </row>
    <row r="452" spans="3:12">
      <c r="C452" s="145" t="s">
        <v>3228</v>
      </c>
      <c r="D452" s="145">
        <v>0</v>
      </c>
      <c r="E452" s="145" t="s">
        <v>26</v>
      </c>
      <c r="F452" s="462" t="s">
        <v>95</v>
      </c>
      <c r="G452" s="462" t="s">
        <v>3468</v>
      </c>
      <c r="H452" s="145" t="s">
        <v>86</v>
      </c>
      <c r="I452" s="462" t="s">
        <v>2</v>
      </c>
      <c r="J452" s="462" t="s">
        <v>1690</v>
      </c>
      <c r="K452" s="145" t="s">
        <v>1792</v>
      </c>
      <c r="L452" s="145" t="s">
        <v>1799</v>
      </c>
    </row>
    <row r="453" spans="3:12">
      <c r="C453" s="145" t="s">
        <v>3231</v>
      </c>
      <c r="D453" s="145">
        <v>0</v>
      </c>
      <c r="E453" s="145" t="s">
        <v>26</v>
      </c>
      <c r="F453" s="462" t="s">
        <v>95</v>
      </c>
      <c r="G453" s="462" t="s">
        <v>3468</v>
      </c>
      <c r="H453" s="145" t="s">
        <v>86</v>
      </c>
      <c r="I453" s="462" t="s">
        <v>2</v>
      </c>
      <c r="J453" s="462" t="s">
        <v>1690</v>
      </c>
      <c r="K453" s="145" t="s">
        <v>1792</v>
      </c>
      <c r="L453" s="145" t="s">
        <v>1799</v>
      </c>
    </row>
    <row r="454" spans="3:12">
      <c r="C454" s="145" t="s">
        <v>3229</v>
      </c>
      <c r="D454" s="145">
        <v>0</v>
      </c>
      <c r="E454" s="145" t="s">
        <v>26</v>
      </c>
      <c r="F454" s="462" t="s">
        <v>95</v>
      </c>
      <c r="G454" s="462" t="s">
        <v>3468</v>
      </c>
      <c r="H454" s="145" t="s">
        <v>86</v>
      </c>
      <c r="I454" s="462" t="s">
        <v>2</v>
      </c>
      <c r="J454" s="462" t="s">
        <v>1690</v>
      </c>
      <c r="K454" s="145" t="s">
        <v>1792</v>
      </c>
      <c r="L454" s="145" t="s">
        <v>1799</v>
      </c>
    </row>
    <row r="455" spans="3:12">
      <c r="C455" s="145" t="s">
        <v>2377</v>
      </c>
      <c r="D455" s="145">
        <v>0</v>
      </c>
      <c r="E455" s="145" t="s">
        <v>26</v>
      </c>
      <c r="F455" s="462" t="s">
        <v>95</v>
      </c>
      <c r="G455" s="462" t="s">
        <v>3468</v>
      </c>
      <c r="H455" s="145" t="s">
        <v>86</v>
      </c>
      <c r="I455" s="462" t="s">
        <v>2</v>
      </c>
      <c r="J455" s="462" t="s">
        <v>1690</v>
      </c>
      <c r="K455" s="145" t="s">
        <v>1792</v>
      </c>
      <c r="L455" s="145" t="s">
        <v>1799</v>
      </c>
    </row>
    <row r="456" spans="3:12">
      <c r="C456" s="145" t="s">
        <v>2378</v>
      </c>
      <c r="D456" s="145">
        <v>0</v>
      </c>
      <c r="E456" s="145" t="s">
        <v>26</v>
      </c>
      <c r="F456" s="462" t="s">
        <v>95</v>
      </c>
      <c r="G456" s="462" t="s">
        <v>3468</v>
      </c>
      <c r="H456" s="145" t="s">
        <v>86</v>
      </c>
      <c r="I456" s="462" t="s">
        <v>2</v>
      </c>
      <c r="J456" s="462" t="s">
        <v>1690</v>
      </c>
      <c r="K456" s="145" t="s">
        <v>1792</v>
      </c>
      <c r="L456" s="145" t="s">
        <v>1799</v>
      </c>
    </row>
    <row r="457" spans="3:12">
      <c r="C457" s="145" t="s">
        <v>2379</v>
      </c>
      <c r="D457" s="145">
        <v>0</v>
      </c>
      <c r="E457" s="145" t="s">
        <v>26</v>
      </c>
      <c r="F457" s="462" t="s">
        <v>95</v>
      </c>
      <c r="G457" s="462" t="s">
        <v>3468</v>
      </c>
      <c r="H457" s="145" t="s">
        <v>86</v>
      </c>
      <c r="I457" s="462" t="s">
        <v>2</v>
      </c>
      <c r="J457" s="462" t="s">
        <v>1690</v>
      </c>
      <c r="K457" s="145" t="s">
        <v>1792</v>
      </c>
      <c r="L457" s="145" t="s">
        <v>1799</v>
      </c>
    </row>
    <row r="458" spans="3:12">
      <c r="C458" s="145" t="s">
        <v>2380</v>
      </c>
      <c r="D458" s="145">
        <v>0</v>
      </c>
      <c r="E458" s="145" t="s">
        <v>26</v>
      </c>
      <c r="F458" s="462" t="s">
        <v>95</v>
      </c>
      <c r="G458" s="462" t="s">
        <v>3468</v>
      </c>
      <c r="H458" s="145" t="s">
        <v>86</v>
      </c>
      <c r="I458" s="462" t="s">
        <v>2</v>
      </c>
      <c r="J458" s="462" t="s">
        <v>1690</v>
      </c>
      <c r="K458" s="145" t="s">
        <v>1792</v>
      </c>
      <c r="L458" s="145" t="s">
        <v>1799</v>
      </c>
    </row>
    <row r="459" spans="3:12">
      <c r="C459" s="145" t="s">
        <v>2381</v>
      </c>
      <c r="D459" s="145">
        <v>0</v>
      </c>
      <c r="E459" s="145" t="s">
        <v>26</v>
      </c>
      <c r="F459" s="462" t="s">
        <v>95</v>
      </c>
      <c r="G459" s="462" t="s">
        <v>3468</v>
      </c>
      <c r="H459" s="145" t="s">
        <v>86</v>
      </c>
      <c r="I459" s="462" t="s">
        <v>2</v>
      </c>
      <c r="J459" s="462" t="s">
        <v>1690</v>
      </c>
      <c r="K459" s="145" t="s">
        <v>1792</v>
      </c>
      <c r="L459" s="145" t="s">
        <v>1799</v>
      </c>
    </row>
    <row r="460" spans="3:12">
      <c r="C460" s="145" t="s">
        <v>2382</v>
      </c>
      <c r="D460" s="145">
        <v>0</v>
      </c>
      <c r="E460" s="145" t="s">
        <v>26</v>
      </c>
      <c r="F460" s="462" t="s">
        <v>95</v>
      </c>
      <c r="G460" s="462" t="s">
        <v>3468</v>
      </c>
      <c r="H460" s="145" t="s">
        <v>86</v>
      </c>
      <c r="I460" s="462" t="s">
        <v>2</v>
      </c>
      <c r="J460" s="462" t="s">
        <v>1690</v>
      </c>
      <c r="K460" s="145" t="s">
        <v>1792</v>
      </c>
      <c r="L460" s="145" t="s">
        <v>1799</v>
      </c>
    </row>
    <row r="461" spans="3:12">
      <c r="C461" s="145" t="s">
        <v>3227</v>
      </c>
      <c r="D461" s="145">
        <v>0</v>
      </c>
      <c r="E461" s="145" t="s">
        <v>26</v>
      </c>
      <c r="F461" s="462" t="s">
        <v>95</v>
      </c>
      <c r="G461" s="462" t="s">
        <v>3468</v>
      </c>
      <c r="H461" s="145" t="s">
        <v>86</v>
      </c>
      <c r="I461" s="462" t="s">
        <v>2</v>
      </c>
      <c r="J461" s="462" t="s">
        <v>1690</v>
      </c>
      <c r="K461" s="145" t="s">
        <v>1792</v>
      </c>
      <c r="L461" s="145" t="s">
        <v>1799</v>
      </c>
    </row>
    <row r="462" spans="3:12">
      <c r="C462" s="145" t="s">
        <v>2383</v>
      </c>
      <c r="D462" s="145">
        <v>0</v>
      </c>
      <c r="E462" s="145" t="s">
        <v>26</v>
      </c>
      <c r="F462" s="462" t="s">
        <v>95</v>
      </c>
      <c r="G462" s="462" t="s">
        <v>3468</v>
      </c>
      <c r="H462" s="145" t="s">
        <v>86</v>
      </c>
      <c r="I462" s="462" t="s">
        <v>2</v>
      </c>
      <c r="J462" s="462" t="s">
        <v>1690</v>
      </c>
      <c r="K462" s="145" t="s">
        <v>1792</v>
      </c>
      <c r="L462" s="145" t="s">
        <v>1799</v>
      </c>
    </row>
    <row r="463" spans="3:12">
      <c r="C463" s="145" t="s">
        <v>2384</v>
      </c>
      <c r="D463" s="145">
        <v>0</v>
      </c>
      <c r="E463" s="145" t="s">
        <v>26</v>
      </c>
      <c r="F463" s="462" t="s">
        <v>95</v>
      </c>
      <c r="G463" s="462" t="s">
        <v>3468</v>
      </c>
      <c r="H463" s="145" t="s">
        <v>86</v>
      </c>
      <c r="I463" s="462" t="s">
        <v>2</v>
      </c>
      <c r="J463" s="462" t="s">
        <v>1690</v>
      </c>
      <c r="K463" s="145" t="s">
        <v>1792</v>
      </c>
      <c r="L463" s="145" t="s">
        <v>1799</v>
      </c>
    </row>
    <row r="464" spans="3:12">
      <c r="C464" s="145" t="s">
        <v>2387</v>
      </c>
      <c r="D464" s="145">
        <v>0</v>
      </c>
      <c r="E464" s="145" t="s">
        <v>26</v>
      </c>
      <c r="F464" s="462" t="s">
        <v>95</v>
      </c>
      <c r="G464" s="462" t="s">
        <v>3468</v>
      </c>
      <c r="H464" s="145" t="s">
        <v>86</v>
      </c>
      <c r="I464" s="462" t="s">
        <v>2</v>
      </c>
      <c r="J464" s="462" t="s">
        <v>1690</v>
      </c>
      <c r="K464" s="145" t="s">
        <v>1792</v>
      </c>
      <c r="L464" s="145" t="s">
        <v>1799</v>
      </c>
    </row>
    <row r="465" spans="3:12">
      <c r="C465" s="145" t="s">
        <v>2388</v>
      </c>
      <c r="D465" s="145">
        <v>0</v>
      </c>
      <c r="E465" s="145" t="s">
        <v>26</v>
      </c>
      <c r="F465" s="462" t="s">
        <v>95</v>
      </c>
      <c r="G465" s="462" t="s">
        <v>3468</v>
      </c>
      <c r="H465" s="145" t="s">
        <v>86</v>
      </c>
      <c r="I465" s="462" t="s">
        <v>2</v>
      </c>
      <c r="J465" s="462" t="s">
        <v>1690</v>
      </c>
      <c r="K465" s="145" t="s">
        <v>1792</v>
      </c>
      <c r="L465" s="145" t="s">
        <v>1799</v>
      </c>
    </row>
    <row r="466" spans="3:12">
      <c r="C466" s="145" t="s">
        <v>2389</v>
      </c>
      <c r="D466" s="145">
        <v>0</v>
      </c>
      <c r="E466" s="145" t="s">
        <v>26</v>
      </c>
      <c r="F466" s="462" t="s">
        <v>95</v>
      </c>
      <c r="G466" s="462" t="s">
        <v>3468</v>
      </c>
      <c r="H466" s="145" t="s">
        <v>86</v>
      </c>
      <c r="I466" s="462" t="s">
        <v>2</v>
      </c>
      <c r="J466" s="462" t="s">
        <v>1690</v>
      </c>
      <c r="K466" s="145" t="s">
        <v>1792</v>
      </c>
      <c r="L466" s="145" t="s">
        <v>1799</v>
      </c>
    </row>
    <row r="467" spans="3:12">
      <c r="C467" s="145" t="s">
        <v>2390</v>
      </c>
      <c r="D467" s="145">
        <v>0</v>
      </c>
      <c r="E467" s="145" t="s">
        <v>26</v>
      </c>
      <c r="F467" s="462" t="s">
        <v>95</v>
      </c>
      <c r="G467" s="462" t="s">
        <v>3468</v>
      </c>
      <c r="H467" s="145" t="s">
        <v>86</v>
      </c>
      <c r="I467" s="462" t="s">
        <v>2</v>
      </c>
      <c r="J467" s="462" t="s">
        <v>1690</v>
      </c>
      <c r="K467" s="145" t="s">
        <v>1792</v>
      </c>
      <c r="L467" s="145" t="s">
        <v>1799</v>
      </c>
    </row>
    <row r="468" spans="3:12">
      <c r="C468" s="145" t="s">
        <v>2391</v>
      </c>
      <c r="D468" s="145">
        <v>0</v>
      </c>
      <c r="E468" s="145" t="s">
        <v>26</v>
      </c>
      <c r="F468" s="462" t="s">
        <v>95</v>
      </c>
      <c r="G468" s="462" t="s">
        <v>3468</v>
      </c>
      <c r="H468" s="145" t="s">
        <v>86</v>
      </c>
      <c r="I468" s="462" t="s">
        <v>2</v>
      </c>
      <c r="J468" s="462" t="s">
        <v>1690</v>
      </c>
      <c r="K468" s="145" t="s">
        <v>1792</v>
      </c>
      <c r="L468" s="145" t="s">
        <v>1799</v>
      </c>
    </row>
    <row r="469" spans="3:12">
      <c r="C469" s="145" t="s">
        <v>2392</v>
      </c>
      <c r="D469" s="145">
        <v>0</v>
      </c>
      <c r="E469" s="145" t="s">
        <v>26</v>
      </c>
      <c r="F469" s="462" t="s">
        <v>95</v>
      </c>
      <c r="G469" s="462" t="s">
        <v>3468</v>
      </c>
      <c r="H469" s="145" t="s">
        <v>86</v>
      </c>
      <c r="I469" s="462" t="s">
        <v>2</v>
      </c>
      <c r="J469" s="462" t="s">
        <v>1690</v>
      </c>
      <c r="K469" s="145" t="s">
        <v>1792</v>
      </c>
      <c r="L469" s="145" t="s">
        <v>1799</v>
      </c>
    </row>
    <row r="470" spans="3:12">
      <c r="C470" s="145" t="s">
        <v>2393</v>
      </c>
      <c r="D470" s="145">
        <v>0</v>
      </c>
      <c r="E470" s="145" t="s">
        <v>26</v>
      </c>
      <c r="F470" s="462" t="s">
        <v>95</v>
      </c>
      <c r="G470" s="462" t="s">
        <v>3468</v>
      </c>
      <c r="H470" s="145" t="s">
        <v>86</v>
      </c>
      <c r="I470" s="462" t="s">
        <v>2</v>
      </c>
      <c r="J470" s="462" t="s">
        <v>1690</v>
      </c>
      <c r="K470" s="145" t="s">
        <v>1792</v>
      </c>
      <c r="L470" s="145" t="s">
        <v>1799</v>
      </c>
    </row>
    <row r="471" spans="3:12">
      <c r="C471" s="145" t="s">
        <v>2396</v>
      </c>
      <c r="D471" s="145">
        <v>0</v>
      </c>
      <c r="E471" s="145" t="s">
        <v>26</v>
      </c>
      <c r="F471" s="462" t="s">
        <v>95</v>
      </c>
      <c r="G471" s="462" t="s">
        <v>3468</v>
      </c>
      <c r="H471" s="145" t="s">
        <v>86</v>
      </c>
      <c r="I471" s="462" t="s">
        <v>2</v>
      </c>
      <c r="J471" s="462" t="s">
        <v>1690</v>
      </c>
      <c r="K471" s="145" t="s">
        <v>1792</v>
      </c>
      <c r="L471" s="145" t="s">
        <v>1799</v>
      </c>
    </row>
    <row r="472" spans="3:12">
      <c r="C472" s="145" t="s">
        <v>2397</v>
      </c>
      <c r="D472" s="145">
        <v>0</v>
      </c>
      <c r="E472" s="145" t="s">
        <v>26</v>
      </c>
      <c r="F472" s="462" t="s">
        <v>95</v>
      </c>
      <c r="G472" s="462" t="s">
        <v>3468</v>
      </c>
      <c r="H472" s="145" t="s">
        <v>86</v>
      </c>
      <c r="I472" s="462" t="s">
        <v>2</v>
      </c>
      <c r="J472" s="462" t="s">
        <v>1690</v>
      </c>
      <c r="K472" s="145" t="s">
        <v>1792</v>
      </c>
      <c r="L472" s="145" t="s">
        <v>1799</v>
      </c>
    </row>
    <row r="473" spans="3:12">
      <c r="C473" s="145" t="s">
        <v>2398</v>
      </c>
      <c r="D473" s="145">
        <v>0</v>
      </c>
      <c r="E473" s="145" t="s">
        <v>26</v>
      </c>
      <c r="F473" s="462" t="s">
        <v>95</v>
      </c>
      <c r="G473" s="462" t="s">
        <v>3468</v>
      </c>
      <c r="H473" s="145" t="s">
        <v>86</v>
      </c>
      <c r="I473" s="462" t="s">
        <v>2</v>
      </c>
      <c r="J473" s="462" t="s">
        <v>1690</v>
      </c>
      <c r="K473" s="145" t="s">
        <v>1792</v>
      </c>
      <c r="L473" s="145" t="s">
        <v>1799</v>
      </c>
    </row>
    <row r="474" spans="3:12">
      <c r="C474" s="145" t="s">
        <v>2399</v>
      </c>
      <c r="D474" s="145">
        <v>0</v>
      </c>
      <c r="E474" s="145" t="s">
        <v>26</v>
      </c>
      <c r="F474" s="462" t="s">
        <v>95</v>
      </c>
      <c r="G474" s="462" t="s">
        <v>3468</v>
      </c>
      <c r="H474" s="145" t="s">
        <v>86</v>
      </c>
      <c r="I474" s="462" t="s">
        <v>2</v>
      </c>
      <c r="J474" s="462" t="s">
        <v>1690</v>
      </c>
      <c r="K474" s="145" t="s">
        <v>1792</v>
      </c>
      <c r="L474" s="145" t="s">
        <v>1799</v>
      </c>
    </row>
    <row r="475" spans="3:12">
      <c r="C475" s="145" t="s">
        <v>3176</v>
      </c>
      <c r="D475" s="145">
        <v>0</v>
      </c>
      <c r="E475" s="145" t="s">
        <v>26</v>
      </c>
      <c r="F475" s="462" t="s">
        <v>95</v>
      </c>
      <c r="G475" s="462" t="s">
        <v>3468</v>
      </c>
      <c r="H475" s="145" t="s">
        <v>86</v>
      </c>
      <c r="I475" s="462" t="s">
        <v>2</v>
      </c>
      <c r="J475" s="462" t="s">
        <v>1690</v>
      </c>
      <c r="K475" s="145" t="s">
        <v>1792</v>
      </c>
      <c r="L475" s="145" t="s">
        <v>1799</v>
      </c>
    </row>
    <row r="476" spans="3:12">
      <c r="C476" s="145" t="s">
        <v>3177</v>
      </c>
      <c r="D476" s="145">
        <v>0</v>
      </c>
      <c r="E476" s="145" t="s">
        <v>26</v>
      </c>
      <c r="F476" s="462" t="s">
        <v>95</v>
      </c>
      <c r="G476" s="462" t="s">
        <v>3468</v>
      </c>
      <c r="H476" s="145" t="s">
        <v>86</v>
      </c>
      <c r="I476" s="462" t="s">
        <v>2</v>
      </c>
      <c r="J476" s="462" t="s">
        <v>1690</v>
      </c>
      <c r="K476" s="145" t="s">
        <v>1792</v>
      </c>
      <c r="L476" s="145" t="s">
        <v>1799</v>
      </c>
    </row>
    <row r="477" spans="3:12">
      <c r="C477" s="145" t="s">
        <v>3178</v>
      </c>
      <c r="D477" s="145">
        <v>0</v>
      </c>
      <c r="E477" s="145" t="s">
        <v>26</v>
      </c>
      <c r="F477" s="462" t="s">
        <v>95</v>
      </c>
      <c r="G477" s="462" t="s">
        <v>3468</v>
      </c>
      <c r="H477" s="145" t="s">
        <v>86</v>
      </c>
      <c r="I477" s="462" t="s">
        <v>2</v>
      </c>
      <c r="J477" s="462" t="s">
        <v>1690</v>
      </c>
      <c r="K477" s="145" t="s">
        <v>1792</v>
      </c>
      <c r="L477" s="145" t="s">
        <v>1799</v>
      </c>
    </row>
    <row r="478" spans="3:12">
      <c r="C478" s="145" t="s">
        <v>2400</v>
      </c>
      <c r="D478" s="145">
        <v>0</v>
      </c>
      <c r="E478" s="145" t="s">
        <v>26</v>
      </c>
      <c r="F478" s="462" t="s">
        <v>95</v>
      </c>
      <c r="G478" s="462" t="s">
        <v>3468</v>
      </c>
      <c r="H478" s="145" t="s">
        <v>86</v>
      </c>
      <c r="I478" s="462" t="s">
        <v>2</v>
      </c>
      <c r="J478" s="462" t="s">
        <v>1690</v>
      </c>
      <c r="K478" s="145" t="s">
        <v>1792</v>
      </c>
      <c r="L478" s="145" t="s">
        <v>1799</v>
      </c>
    </row>
    <row r="479" spans="3:12">
      <c r="C479" s="145" t="s">
        <v>2401</v>
      </c>
      <c r="D479" s="145">
        <v>0</v>
      </c>
      <c r="E479" s="145" t="s">
        <v>26</v>
      </c>
      <c r="F479" s="462" t="s">
        <v>95</v>
      </c>
      <c r="G479" s="462" t="s">
        <v>3468</v>
      </c>
      <c r="H479" s="145" t="s">
        <v>86</v>
      </c>
      <c r="I479" s="462" t="s">
        <v>2</v>
      </c>
      <c r="J479" s="462" t="s">
        <v>1690</v>
      </c>
      <c r="K479" s="145" t="s">
        <v>1792</v>
      </c>
      <c r="L479" s="145" t="s">
        <v>1799</v>
      </c>
    </row>
    <row r="480" spans="3:12">
      <c r="C480" s="145" t="s">
        <v>2402</v>
      </c>
      <c r="D480" s="145">
        <v>0</v>
      </c>
      <c r="E480" s="145" t="s">
        <v>26</v>
      </c>
      <c r="F480" s="462" t="s">
        <v>95</v>
      </c>
      <c r="G480" s="462" t="s">
        <v>3468</v>
      </c>
      <c r="H480" s="145" t="s">
        <v>86</v>
      </c>
      <c r="I480" s="462" t="s">
        <v>2</v>
      </c>
      <c r="J480" s="462" t="s">
        <v>1690</v>
      </c>
      <c r="K480" s="145" t="s">
        <v>1792</v>
      </c>
      <c r="L480" s="145" t="s">
        <v>1799</v>
      </c>
    </row>
    <row r="481" spans="3:12">
      <c r="C481" s="145" t="s">
        <v>2403</v>
      </c>
      <c r="D481" s="145">
        <v>0</v>
      </c>
      <c r="E481" s="145" t="s">
        <v>26</v>
      </c>
      <c r="F481" s="462" t="s">
        <v>95</v>
      </c>
      <c r="G481" s="462" t="s">
        <v>3468</v>
      </c>
      <c r="H481" s="145" t="s">
        <v>86</v>
      </c>
      <c r="I481" s="462" t="s">
        <v>2</v>
      </c>
      <c r="J481" s="462" t="s">
        <v>1690</v>
      </c>
      <c r="K481" s="145" t="s">
        <v>1792</v>
      </c>
      <c r="L481" s="145" t="s">
        <v>1799</v>
      </c>
    </row>
    <row r="482" spans="3:12">
      <c r="C482" s="145" t="s">
        <v>2404</v>
      </c>
      <c r="D482" s="145">
        <v>0</v>
      </c>
      <c r="E482" s="145" t="s">
        <v>26</v>
      </c>
      <c r="F482" s="462" t="s">
        <v>95</v>
      </c>
      <c r="G482" s="462" t="s">
        <v>3468</v>
      </c>
      <c r="H482" s="145" t="s">
        <v>86</v>
      </c>
      <c r="I482" s="462" t="s">
        <v>2</v>
      </c>
      <c r="J482" s="462" t="s">
        <v>1690</v>
      </c>
      <c r="K482" s="145" t="s">
        <v>1792</v>
      </c>
      <c r="L482" s="145" t="s">
        <v>1799</v>
      </c>
    </row>
    <row r="483" spans="3:12">
      <c r="C483" s="145" t="s">
        <v>2405</v>
      </c>
      <c r="D483" s="145">
        <v>0</v>
      </c>
      <c r="E483" s="145" t="s">
        <v>26</v>
      </c>
      <c r="F483" s="462" t="s">
        <v>95</v>
      </c>
      <c r="G483" s="462" t="s">
        <v>3468</v>
      </c>
      <c r="H483" s="145" t="s">
        <v>86</v>
      </c>
      <c r="I483" s="462" t="s">
        <v>2</v>
      </c>
      <c r="J483" s="462" t="s">
        <v>1690</v>
      </c>
      <c r="K483" s="145" t="s">
        <v>1792</v>
      </c>
      <c r="L483" s="145" t="s">
        <v>1799</v>
      </c>
    </row>
    <row r="484" spans="3:12">
      <c r="C484" s="145" t="s">
        <v>2407</v>
      </c>
      <c r="D484" s="145">
        <v>0</v>
      </c>
      <c r="E484" s="145" t="s">
        <v>26</v>
      </c>
      <c r="F484" s="462" t="s">
        <v>95</v>
      </c>
      <c r="G484" s="462" t="s">
        <v>3468</v>
      </c>
      <c r="H484" s="145" t="s">
        <v>86</v>
      </c>
      <c r="I484" s="462" t="s">
        <v>2</v>
      </c>
      <c r="J484" s="462" t="s">
        <v>1690</v>
      </c>
      <c r="K484" s="145" t="s">
        <v>1792</v>
      </c>
      <c r="L484" s="145" t="s">
        <v>1799</v>
      </c>
    </row>
    <row r="485" spans="3:12">
      <c r="C485" s="145" t="s">
        <v>2408</v>
      </c>
      <c r="D485" s="145">
        <v>0</v>
      </c>
      <c r="E485" s="145" t="s">
        <v>26</v>
      </c>
      <c r="F485" s="462" t="s">
        <v>95</v>
      </c>
      <c r="G485" s="462" t="s">
        <v>3468</v>
      </c>
      <c r="H485" s="145" t="s">
        <v>86</v>
      </c>
      <c r="I485" s="462" t="s">
        <v>2</v>
      </c>
      <c r="J485" s="462" t="s">
        <v>1690</v>
      </c>
      <c r="K485" s="145" t="s">
        <v>1792</v>
      </c>
      <c r="L485" s="145" t="s">
        <v>1799</v>
      </c>
    </row>
    <row r="486" spans="3:12">
      <c r="C486" s="145" t="s">
        <v>2409</v>
      </c>
      <c r="D486" s="145">
        <v>0</v>
      </c>
      <c r="E486" s="145" t="s">
        <v>26</v>
      </c>
      <c r="F486" s="462" t="s">
        <v>95</v>
      </c>
      <c r="G486" s="462" t="s">
        <v>3468</v>
      </c>
      <c r="H486" s="145" t="s">
        <v>86</v>
      </c>
      <c r="I486" s="462" t="s">
        <v>2</v>
      </c>
      <c r="J486" s="462" t="s">
        <v>1690</v>
      </c>
      <c r="K486" s="145" t="s">
        <v>1792</v>
      </c>
      <c r="L486" s="145" t="s">
        <v>1799</v>
      </c>
    </row>
    <row r="487" spans="3:12">
      <c r="C487" s="145" t="s">
        <v>2410</v>
      </c>
      <c r="D487" s="145">
        <v>0</v>
      </c>
      <c r="E487" s="145" t="s">
        <v>26</v>
      </c>
      <c r="F487" s="462" t="s">
        <v>95</v>
      </c>
      <c r="G487" s="462" t="s">
        <v>3468</v>
      </c>
      <c r="H487" s="145" t="s">
        <v>86</v>
      </c>
      <c r="I487" s="462" t="s">
        <v>2</v>
      </c>
      <c r="J487" s="462" t="s">
        <v>1690</v>
      </c>
      <c r="K487" s="145" t="s">
        <v>1792</v>
      </c>
      <c r="L487" s="145" t="s">
        <v>1799</v>
      </c>
    </row>
    <row r="488" spans="3:12">
      <c r="C488" s="145" t="s">
        <v>3179</v>
      </c>
      <c r="D488" s="145">
        <v>0</v>
      </c>
      <c r="E488" s="145" t="s">
        <v>26</v>
      </c>
      <c r="F488" s="462" t="s">
        <v>95</v>
      </c>
      <c r="G488" s="462" t="s">
        <v>3468</v>
      </c>
      <c r="H488" s="145" t="s">
        <v>86</v>
      </c>
      <c r="I488" s="462" t="s">
        <v>2</v>
      </c>
      <c r="J488" s="462" t="s">
        <v>1690</v>
      </c>
      <c r="K488" s="145" t="s">
        <v>1792</v>
      </c>
      <c r="L488" s="145" t="s">
        <v>1799</v>
      </c>
    </row>
    <row r="489" spans="3:12">
      <c r="C489" s="145" t="s">
        <v>3180</v>
      </c>
      <c r="D489" s="145">
        <v>0</v>
      </c>
      <c r="E489" s="145" t="s">
        <v>26</v>
      </c>
      <c r="F489" s="462" t="s">
        <v>95</v>
      </c>
      <c r="G489" s="462" t="s">
        <v>3468</v>
      </c>
      <c r="H489" s="145" t="s">
        <v>86</v>
      </c>
      <c r="I489" s="462" t="s">
        <v>2</v>
      </c>
      <c r="J489" s="462" t="s">
        <v>1690</v>
      </c>
      <c r="K489" s="145" t="s">
        <v>1792</v>
      </c>
      <c r="L489" s="145" t="s">
        <v>1799</v>
      </c>
    </row>
    <row r="490" spans="3:12">
      <c r="C490" s="145" t="s">
        <v>3181</v>
      </c>
      <c r="D490" s="145">
        <v>0</v>
      </c>
      <c r="E490" s="145" t="s">
        <v>26</v>
      </c>
      <c r="F490" s="462" t="s">
        <v>95</v>
      </c>
      <c r="G490" s="462" t="s">
        <v>3468</v>
      </c>
      <c r="H490" s="145" t="s">
        <v>86</v>
      </c>
      <c r="I490" s="462" t="s">
        <v>2</v>
      </c>
      <c r="J490" s="462" t="s">
        <v>1690</v>
      </c>
      <c r="K490" s="145" t="s">
        <v>1792</v>
      </c>
      <c r="L490" s="145" t="s">
        <v>1799</v>
      </c>
    </row>
    <row r="491" spans="3:12">
      <c r="C491" s="145" t="s">
        <v>2411</v>
      </c>
      <c r="D491" s="145">
        <v>0</v>
      </c>
      <c r="E491" s="145" t="s">
        <v>26</v>
      </c>
      <c r="F491" s="462" t="s">
        <v>95</v>
      </c>
      <c r="G491" s="462" t="s">
        <v>3468</v>
      </c>
      <c r="H491" s="145" t="s">
        <v>86</v>
      </c>
      <c r="I491" s="462" t="s">
        <v>2</v>
      </c>
      <c r="J491" s="462" t="s">
        <v>1690</v>
      </c>
      <c r="K491" s="145" t="s">
        <v>1792</v>
      </c>
      <c r="L491" s="145" t="s">
        <v>1799</v>
      </c>
    </row>
    <row r="492" spans="3:12">
      <c r="C492" s="145" t="s">
        <v>2412</v>
      </c>
      <c r="D492" s="145">
        <v>0</v>
      </c>
      <c r="E492" s="145" t="s">
        <v>26</v>
      </c>
      <c r="F492" s="462" t="s">
        <v>95</v>
      </c>
      <c r="G492" s="462" t="s">
        <v>3468</v>
      </c>
      <c r="H492" s="145" t="s">
        <v>86</v>
      </c>
      <c r="I492" s="462" t="s">
        <v>2</v>
      </c>
      <c r="J492" s="462" t="s">
        <v>1690</v>
      </c>
      <c r="K492" s="145" t="s">
        <v>1792</v>
      </c>
      <c r="L492" s="145" t="s">
        <v>1799</v>
      </c>
    </row>
    <row r="493" spans="3:12">
      <c r="C493" s="145" t="s">
        <v>2413</v>
      </c>
      <c r="D493" s="145">
        <v>0</v>
      </c>
      <c r="E493" s="145" t="s">
        <v>26</v>
      </c>
      <c r="F493" s="462" t="s">
        <v>95</v>
      </c>
      <c r="G493" s="462" t="s">
        <v>3468</v>
      </c>
      <c r="H493" s="145" t="s">
        <v>86</v>
      </c>
      <c r="I493" s="462" t="s">
        <v>2</v>
      </c>
      <c r="J493" s="462" t="s">
        <v>1690</v>
      </c>
      <c r="K493" s="145" t="s">
        <v>1792</v>
      </c>
      <c r="L493" s="145" t="s">
        <v>1799</v>
      </c>
    </row>
    <row r="494" spans="3:12">
      <c r="C494" s="145" t="s">
        <v>2414</v>
      </c>
      <c r="D494" s="145">
        <v>0</v>
      </c>
      <c r="E494" s="145" t="s">
        <v>26</v>
      </c>
      <c r="F494" s="462" t="s">
        <v>95</v>
      </c>
      <c r="G494" s="462" t="s">
        <v>3468</v>
      </c>
      <c r="H494" s="145" t="s">
        <v>86</v>
      </c>
      <c r="I494" s="462" t="s">
        <v>2</v>
      </c>
      <c r="J494" s="462" t="s">
        <v>1690</v>
      </c>
      <c r="K494" s="145" t="s">
        <v>1792</v>
      </c>
      <c r="L494" s="145" t="s">
        <v>1799</v>
      </c>
    </row>
    <row r="495" spans="3:12">
      <c r="C495" s="145" t="s">
        <v>2415</v>
      </c>
      <c r="D495" s="145">
        <v>0</v>
      </c>
      <c r="E495" s="145" t="s">
        <v>26</v>
      </c>
      <c r="F495" s="462" t="s">
        <v>95</v>
      </c>
      <c r="G495" s="462" t="s">
        <v>3468</v>
      </c>
      <c r="H495" s="145" t="s">
        <v>86</v>
      </c>
      <c r="I495" s="462" t="s">
        <v>2</v>
      </c>
      <c r="J495" s="462" t="s">
        <v>1690</v>
      </c>
      <c r="K495" s="145" t="s">
        <v>1792</v>
      </c>
      <c r="L495" s="145" t="s">
        <v>1799</v>
      </c>
    </row>
    <row r="496" spans="3:12">
      <c r="C496" s="145" t="s">
        <v>2416</v>
      </c>
      <c r="D496" s="145">
        <v>0</v>
      </c>
      <c r="E496" s="145" t="s">
        <v>26</v>
      </c>
      <c r="F496" s="462" t="s">
        <v>95</v>
      </c>
      <c r="G496" s="462" t="s">
        <v>3468</v>
      </c>
      <c r="H496" s="145" t="s">
        <v>86</v>
      </c>
      <c r="I496" s="462" t="s">
        <v>2</v>
      </c>
      <c r="J496" s="462" t="s">
        <v>1690</v>
      </c>
      <c r="K496" s="145" t="s">
        <v>1792</v>
      </c>
      <c r="L496" s="145" t="s">
        <v>1799</v>
      </c>
    </row>
    <row r="497" spans="3:12">
      <c r="C497" s="145" t="s">
        <v>2417</v>
      </c>
      <c r="D497" s="145">
        <v>0</v>
      </c>
      <c r="E497" s="145" t="s">
        <v>26</v>
      </c>
      <c r="F497" s="462" t="s">
        <v>95</v>
      </c>
      <c r="G497" s="462" t="s">
        <v>3468</v>
      </c>
      <c r="H497" s="145" t="s">
        <v>86</v>
      </c>
      <c r="I497" s="462" t="s">
        <v>2</v>
      </c>
      <c r="J497" s="462" t="s">
        <v>1690</v>
      </c>
      <c r="K497" s="145" t="s">
        <v>1792</v>
      </c>
      <c r="L497" s="145" t="s">
        <v>1799</v>
      </c>
    </row>
    <row r="498" spans="3:12">
      <c r="C498" s="145" t="s">
        <v>2418</v>
      </c>
      <c r="D498" s="145">
        <v>0</v>
      </c>
      <c r="E498" s="145" t="s">
        <v>26</v>
      </c>
      <c r="F498" s="462" t="s">
        <v>95</v>
      </c>
      <c r="G498" s="462" t="s">
        <v>3468</v>
      </c>
      <c r="H498" s="145" t="s">
        <v>86</v>
      </c>
      <c r="I498" s="462" t="s">
        <v>2</v>
      </c>
      <c r="J498" s="462" t="s">
        <v>1690</v>
      </c>
      <c r="K498" s="145" t="s">
        <v>1792</v>
      </c>
      <c r="L498" s="145" t="s">
        <v>1799</v>
      </c>
    </row>
    <row r="499" spans="3:12">
      <c r="C499" s="145" t="s">
        <v>2359</v>
      </c>
      <c r="D499" s="145">
        <v>0</v>
      </c>
      <c r="E499" s="145" t="s">
        <v>26</v>
      </c>
      <c r="F499" s="462" t="s">
        <v>95</v>
      </c>
      <c r="G499" s="462" t="s">
        <v>3468</v>
      </c>
      <c r="H499" s="145" t="s">
        <v>86</v>
      </c>
      <c r="I499" s="462" t="s">
        <v>2</v>
      </c>
      <c r="J499" s="462" t="s">
        <v>1690</v>
      </c>
    </row>
    <row r="500" spans="3:12">
      <c r="C500" s="145" t="s">
        <v>2556</v>
      </c>
      <c r="D500" s="145">
        <v>0</v>
      </c>
      <c r="E500" s="145" t="s">
        <v>26</v>
      </c>
      <c r="F500" s="462" t="s">
        <v>95</v>
      </c>
      <c r="G500" s="462" t="s">
        <v>3468</v>
      </c>
      <c r="H500" s="145" t="s">
        <v>86</v>
      </c>
      <c r="I500" s="462" t="s">
        <v>2</v>
      </c>
      <c r="J500" s="462" t="s">
        <v>1690</v>
      </c>
    </row>
    <row r="501" spans="3:12">
      <c r="C501" s="145" t="s">
        <v>2360</v>
      </c>
      <c r="D501" s="145">
        <v>0</v>
      </c>
      <c r="E501" s="145" t="s">
        <v>26</v>
      </c>
      <c r="F501" s="462" t="s">
        <v>95</v>
      </c>
      <c r="G501" s="462" t="s">
        <v>3468</v>
      </c>
      <c r="H501" s="145" t="s">
        <v>86</v>
      </c>
      <c r="I501" s="462" t="s">
        <v>2</v>
      </c>
      <c r="J501" s="462" t="s">
        <v>1690</v>
      </c>
    </row>
    <row r="502" spans="3:12">
      <c r="C502" s="145" t="s">
        <v>2361</v>
      </c>
      <c r="D502" s="145">
        <v>0</v>
      </c>
      <c r="E502" s="145" t="s">
        <v>26</v>
      </c>
      <c r="F502" s="462" t="s">
        <v>95</v>
      </c>
      <c r="G502" s="462" t="s">
        <v>3468</v>
      </c>
      <c r="H502" s="145" t="s">
        <v>86</v>
      </c>
      <c r="I502" s="462" t="s">
        <v>2</v>
      </c>
      <c r="J502" s="462" t="s">
        <v>1690</v>
      </c>
    </row>
    <row r="503" spans="3:12">
      <c r="C503" s="145" t="s">
        <v>2362</v>
      </c>
      <c r="D503" s="145">
        <v>0</v>
      </c>
      <c r="E503" s="145" t="s">
        <v>26</v>
      </c>
      <c r="F503" s="462" t="s">
        <v>95</v>
      </c>
      <c r="G503" s="462" t="s">
        <v>3468</v>
      </c>
      <c r="H503" s="145" t="s">
        <v>86</v>
      </c>
      <c r="I503" s="462" t="s">
        <v>2</v>
      </c>
      <c r="J503" s="462" t="s">
        <v>1690</v>
      </c>
    </row>
    <row r="504" spans="3:12">
      <c r="C504" s="145" t="s">
        <v>2363</v>
      </c>
      <c r="D504" s="145">
        <v>0</v>
      </c>
      <c r="E504" s="145" t="s">
        <v>26</v>
      </c>
      <c r="F504" s="462" t="s">
        <v>95</v>
      </c>
      <c r="G504" s="462" t="s">
        <v>3468</v>
      </c>
      <c r="H504" s="145" t="s">
        <v>86</v>
      </c>
      <c r="I504" s="462" t="s">
        <v>2</v>
      </c>
      <c r="J504" s="462" t="s">
        <v>1690</v>
      </c>
    </row>
    <row r="505" spans="3:12">
      <c r="C505" s="145" t="s">
        <v>2364</v>
      </c>
      <c r="D505" s="145">
        <v>0</v>
      </c>
      <c r="E505" s="145" t="s">
        <v>26</v>
      </c>
      <c r="F505" s="462" t="s">
        <v>95</v>
      </c>
      <c r="G505" s="462" t="s">
        <v>3468</v>
      </c>
      <c r="H505" s="145" t="s">
        <v>86</v>
      </c>
      <c r="I505" s="462" t="s">
        <v>2</v>
      </c>
      <c r="J505" s="462" t="s">
        <v>1690</v>
      </c>
    </row>
    <row r="506" spans="3:12">
      <c r="C506" s="145" t="s">
        <v>2365</v>
      </c>
      <c r="D506" s="145">
        <v>0</v>
      </c>
      <c r="E506" s="145" t="s">
        <v>26</v>
      </c>
      <c r="F506" s="462" t="s">
        <v>95</v>
      </c>
      <c r="G506" s="462" t="s">
        <v>3468</v>
      </c>
      <c r="H506" s="145" t="s">
        <v>86</v>
      </c>
      <c r="I506" s="462" t="s">
        <v>2</v>
      </c>
      <c r="J506" s="462" t="s">
        <v>1690</v>
      </c>
    </row>
    <row r="507" spans="3:12">
      <c r="C507" s="145" t="s">
        <v>2366</v>
      </c>
      <c r="D507" s="145">
        <v>0</v>
      </c>
      <c r="E507" s="145" t="s">
        <v>26</v>
      </c>
      <c r="F507" s="462" t="s">
        <v>95</v>
      </c>
      <c r="G507" s="462" t="s">
        <v>3468</v>
      </c>
      <c r="H507" s="145" t="s">
        <v>86</v>
      </c>
      <c r="I507" s="462" t="s">
        <v>2</v>
      </c>
      <c r="J507" s="462" t="s">
        <v>1690</v>
      </c>
    </row>
    <row r="508" spans="3:12">
      <c r="C508" s="145" t="s">
        <v>2367</v>
      </c>
      <c r="D508" s="145">
        <v>0</v>
      </c>
      <c r="E508" s="145" t="s">
        <v>26</v>
      </c>
      <c r="F508" s="462" t="s">
        <v>95</v>
      </c>
      <c r="G508" s="462" t="s">
        <v>3468</v>
      </c>
      <c r="H508" s="145" t="s">
        <v>86</v>
      </c>
      <c r="I508" s="462" t="s">
        <v>2</v>
      </c>
      <c r="J508" s="462" t="s">
        <v>1690</v>
      </c>
    </row>
    <row r="509" spans="3:12">
      <c r="C509" s="145" t="s">
        <v>3255</v>
      </c>
      <c r="D509" s="145">
        <v>0</v>
      </c>
      <c r="E509" s="145" t="s">
        <v>26</v>
      </c>
      <c r="F509" s="462" t="s">
        <v>95</v>
      </c>
      <c r="G509" s="462" t="s">
        <v>3468</v>
      </c>
      <c r="H509" s="145" t="s">
        <v>86</v>
      </c>
      <c r="I509" s="462" t="s">
        <v>2</v>
      </c>
      <c r="J509" s="462" t="s">
        <v>1690</v>
      </c>
    </row>
    <row r="510" spans="3:12">
      <c r="C510" s="145" t="s">
        <v>3256</v>
      </c>
      <c r="D510" s="145">
        <v>0</v>
      </c>
      <c r="E510" s="145" t="s">
        <v>26</v>
      </c>
      <c r="F510" s="462" t="s">
        <v>95</v>
      </c>
      <c r="G510" s="462" t="s">
        <v>3468</v>
      </c>
      <c r="H510" s="145" t="s">
        <v>86</v>
      </c>
      <c r="I510" s="462" t="s">
        <v>2</v>
      </c>
      <c r="J510" s="462" t="s">
        <v>1690</v>
      </c>
    </row>
    <row r="511" spans="3:12">
      <c r="C511" s="145" t="s">
        <v>3257</v>
      </c>
      <c r="D511" s="145">
        <v>0</v>
      </c>
      <c r="E511" s="145" t="s">
        <v>26</v>
      </c>
      <c r="F511" s="462" t="s">
        <v>95</v>
      </c>
      <c r="G511" s="462" t="s">
        <v>3468</v>
      </c>
      <c r="H511" s="145" t="s">
        <v>86</v>
      </c>
      <c r="I511" s="462" t="s">
        <v>2</v>
      </c>
      <c r="J511" s="462" t="s">
        <v>1690</v>
      </c>
    </row>
    <row r="512" spans="3:12">
      <c r="C512" s="145" t="s">
        <v>2368</v>
      </c>
      <c r="D512" s="145">
        <v>0</v>
      </c>
      <c r="E512" s="145" t="s">
        <v>26</v>
      </c>
      <c r="F512" s="462" t="s">
        <v>95</v>
      </c>
      <c r="G512" s="462" t="s">
        <v>3468</v>
      </c>
      <c r="H512" s="145" t="s">
        <v>86</v>
      </c>
      <c r="I512" s="462" t="s">
        <v>2</v>
      </c>
      <c r="J512" s="462" t="s">
        <v>1690</v>
      </c>
    </row>
    <row r="513" spans="3:10">
      <c r="C513" s="145" t="s">
        <v>2369</v>
      </c>
      <c r="D513" s="145">
        <v>0</v>
      </c>
      <c r="E513" s="145" t="s">
        <v>26</v>
      </c>
      <c r="F513" s="462" t="s">
        <v>95</v>
      </c>
      <c r="G513" s="462" t="s">
        <v>3468</v>
      </c>
      <c r="H513" s="145" t="s">
        <v>86</v>
      </c>
      <c r="I513" s="462" t="s">
        <v>2</v>
      </c>
      <c r="J513" s="462" t="s">
        <v>1690</v>
      </c>
    </row>
    <row r="514" spans="3:10">
      <c r="C514" s="145" t="s">
        <v>2370</v>
      </c>
      <c r="D514" s="145">
        <v>0</v>
      </c>
      <c r="E514" s="145" t="s">
        <v>26</v>
      </c>
      <c r="F514" s="462" t="s">
        <v>95</v>
      </c>
      <c r="G514" s="462" t="s">
        <v>3468</v>
      </c>
      <c r="H514" s="145" t="s">
        <v>86</v>
      </c>
      <c r="I514" s="462" t="s">
        <v>2</v>
      </c>
      <c r="J514" s="462" t="s">
        <v>1690</v>
      </c>
    </row>
    <row r="515" spans="3:10">
      <c r="C515" s="145" t="s">
        <v>2371</v>
      </c>
      <c r="D515" s="145">
        <v>0</v>
      </c>
      <c r="E515" s="145" t="s">
        <v>26</v>
      </c>
      <c r="F515" s="462" t="s">
        <v>95</v>
      </c>
      <c r="G515" s="462" t="s">
        <v>3468</v>
      </c>
      <c r="H515" s="145" t="s">
        <v>86</v>
      </c>
      <c r="I515" s="462" t="s">
        <v>2</v>
      </c>
      <c r="J515" s="462" t="s">
        <v>1690</v>
      </c>
    </row>
    <row r="516" spans="3:10">
      <c r="C516" s="145" t="s">
        <v>2372</v>
      </c>
      <c r="D516" s="145">
        <v>0</v>
      </c>
      <c r="E516" s="145" t="s">
        <v>26</v>
      </c>
      <c r="F516" s="462" t="s">
        <v>95</v>
      </c>
      <c r="G516" s="462" t="s">
        <v>3468</v>
      </c>
      <c r="H516" s="145" t="s">
        <v>86</v>
      </c>
      <c r="I516" s="462" t="s">
        <v>2</v>
      </c>
      <c r="J516" s="462" t="s">
        <v>1690</v>
      </c>
    </row>
    <row r="517" spans="3:10">
      <c r="C517" s="145" t="s">
        <v>3230</v>
      </c>
      <c r="D517" s="145">
        <v>0</v>
      </c>
      <c r="E517" s="145" t="s">
        <v>26</v>
      </c>
      <c r="F517" s="462" t="s">
        <v>95</v>
      </c>
      <c r="G517" s="462" t="s">
        <v>3468</v>
      </c>
      <c r="H517" s="145" t="s">
        <v>86</v>
      </c>
      <c r="I517" s="462" t="s">
        <v>2</v>
      </c>
      <c r="J517" s="462" t="s">
        <v>1690</v>
      </c>
    </row>
    <row r="518" spans="3:10">
      <c r="C518" s="145" t="s">
        <v>2373</v>
      </c>
      <c r="D518" s="145">
        <v>0</v>
      </c>
      <c r="E518" s="145" t="s">
        <v>26</v>
      </c>
      <c r="F518" s="462" t="s">
        <v>95</v>
      </c>
      <c r="G518" s="462" t="s">
        <v>3468</v>
      </c>
      <c r="H518" s="145" t="s">
        <v>86</v>
      </c>
      <c r="I518" s="462" t="s">
        <v>2</v>
      </c>
      <c r="J518" s="462" t="s">
        <v>1690</v>
      </c>
    </row>
    <row r="519" spans="3:10">
      <c r="C519" s="145" t="s">
        <v>2375</v>
      </c>
      <c r="D519" s="145">
        <v>0</v>
      </c>
      <c r="E519" s="145" t="s">
        <v>26</v>
      </c>
      <c r="F519" s="462" t="s">
        <v>95</v>
      </c>
      <c r="G519" s="462" t="s">
        <v>3468</v>
      </c>
      <c r="H519" s="145" t="s">
        <v>86</v>
      </c>
      <c r="I519" s="462" t="s">
        <v>2</v>
      </c>
      <c r="J519" s="462" t="s">
        <v>1690</v>
      </c>
    </row>
    <row r="520" spans="3:10">
      <c r="C520" s="145" t="s">
        <v>2376</v>
      </c>
      <c r="D520" s="145">
        <v>0</v>
      </c>
      <c r="E520" s="145" t="s">
        <v>26</v>
      </c>
      <c r="F520" s="462" t="s">
        <v>95</v>
      </c>
      <c r="G520" s="462" t="s">
        <v>3468</v>
      </c>
      <c r="H520" s="145" t="s">
        <v>86</v>
      </c>
      <c r="I520" s="462" t="s">
        <v>2</v>
      </c>
      <c r="J520" s="462" t="s">
        <v>1690</v>
      </c>
    </row>
    <row r="521" spans="3:10">
      <c r="C521" s="145" t="s">
        <v>3228</v>
      </c>
      <c r="D521" s="145">
        <v>0</v>
      </c>
      <c r="E521" s="145" t="s">
        <v>26</v>
      </c>
      <c r="F521" s="462" t="s">
        <v>95</v>
      </c>
      <c r="G521" s="462" t="s">
        <v>3468</v>
      </c>
      <c r="H521" s="145" t="s">
        <v>86</v>
      </c>
      <c r="I521" s="462" t="s">
        <v>2</v>
      </c>
      <c r="J521" s="462" t="s">
        <v>1690</v>
      </c>
    </row>
    <row r="522" spans="3:10">
      <c r="C522" s="145" t="s">
        <v>3231</v>
      </c>
      <c r="D522" s="145">
        <v>0</v>
      </c>
      <c r="E522" s="145" t="s">
        <v>26</v>
      </c>
      <c r="F522" s="462" t="s">
        <v>95</v>
      </c>
      <c r="G522" s="462" t="s">
        <v>3468</v>
      </c>
      <c r="H522" s="145" t="s">
        <v>86</v>
      </c>
      <c r="I522" s="462" t="s">
        <v>2</v>
      </c>
      <c r="J522" s="462" t="s">
        <v>1690</v>
      </c>
    </row>
    <row r="523" spans="3:10">
      <c r="C523" s="145" t="s">
        <v>3229</v>
      </c>
      <c r="D523" s="145">
        <v>0</v>
      </c>
      <c r="E523" s="145" t="s">
        <v>26</v>
      </c>
      <c r="F523" s="462" t="s">
        <v>95</v>
      </c>
      <c r="G523" s="462" t="s">
        <v>3468</v>
      </c>
      <c r="H523" s="145" t="s">
        <v>86</v>
      </c>
      <c r="I523" s="462" t="s">
        <v>2</v>
      </c>
      <c r="J523" s="462" t="s">
        <v>1690</v>
      </c>
    </row>
    <row r="524" spans="3:10">
      <c r="C524" s="145" t="s">
        <v>2377</v>
      </c>
      <c r="D524" s="145">
        <v>0</v>
      </c>
      <c r="E524" s="145" t="s">
        <v>26</v>
      </c>
      <c r="F524" s="462" t="s">
        <v>95</v>
      </c>
      <c r="G524" s="462" t="s">
        <v>3468</v>
      </c>
      <c r="H524" s="145" t="s">
        <v>86</v>
      </c>
      <c r="I524" s="462" t="s">
        <v>2</v>
      </c>
      <c r="J524" s="462" t="s">
        <v>1690</v>
      </c>
    </row>
    <row r="525" spans="3:10">
      <c r="C525" s="145" t="s">
        <v>2378</v>
      </c>
      <c r="D525" s="145">
        <v>0</v>
      </c>
      <c r="E525" s="145" t="s">
        <v>26</v>
      </c>
      <c r="F525" s="462" t="s">
        <v>95</v>
      </c>
      <c r="G525" s="462" t="s">
        <v>3468</v>
      </c>
      <c r="H525" s="145" t="s">
        <v>86</v>
      </c>
      <c r="I525" s="462" t="s">
        <v>2</v>
      </c>
      <c r="J525" s="462" t="s">
        <v>1690</v>
      </c>
    </row>
    <row r="526" spans="3:10">
      <c r="C526" s="145" t="s">
        <v>2379</v>
      </c>
      <c r="D526" s="145">
        <v>0</v>
      </c>
      <c r="E526" s="145" t="s">
        <v>26</v>
      </c>
      <c r="F526" s="462" t="s">
        <v>95</v>
      </c>
      <c r="G526" s="462" t="s">
        <v>3468</v>
      </c>
      <c r="H526" s="145" t="s">
        <v>86</v>
      </c>
      <c r="I526" s="462" t="s">
        <v>2</v>
      </c>
      <c r="J526" s="462" t="s">
        <v>1690</v>
      </c>
    </row>
    <row r="527" spans="3:10">
      <c r="C527" s="145" t="s">
        <v>2380</v>
      </c>
      <c r="D527" s="145">
        <v>0</v>
      </c>
      <c r="E527" s="145" t="s">
        <v>26</v>
      </c>
      <c r="F527" s="462" t="s">
        <v>95</v>
      </c>
      <c r="G527" s="462" t="s">
        <v>3468</v>
      </c>
      <c r="H527" s="145" t="s">
        <v>86</v>
      </c>
      <c r="I527" s="462" t="s">
        <v>2</v>
      </c>
      <c r="J527" s="462" t="s">
        <v>1690</v>
      </c>
    </row>
    <row r="528" spans="3:10">
      <c r="C528" s="145" t="s">
        <v>2381</v>
      </c>
      <c r="D528" s="145">
        <v>0</v>
      </c>
      <c r="E528" s="145" t="s">
        <v>26</v>
      </c>
      <c r="F528" s="462" t="s">
        <v>95</v>
      </c>
      <c r="G528" s="462" t="s">
        <v>3468</v>
      </c>
      <c r="H528" s="145" t="s">
        <v>86</v>
      </c>
      <c r="I528" s="462" t="s">
        <v>2</v>
      </c>
      <c r="J528" s="462" t="s">
        <v>1690</v>
      </c>
    </row>
    <row r="529" spans="3:10">
      <c r="C529" s="145" t="s">
        <v>2382</v>
      </c>
      <c r="D529" s="145">
        <v>0</v>
      </c>
      <c r="E529" s="145" t="s">
        <v>26</v>
      </c>
      <c r="F529" s="462" t="s">
        <v>95</v>
      </c>
      <c r="G529" s="462" t="s">
        <v>3468</v>
      </c>
      <c r="H529" s="145" t="s">
        <v>86</v>
      </c>
      <c r="I529" s="462" t="s">
        <v>2</v>
      </c>
      <c r="J529" s="462" t="s">
        <v>1690</v>
      </c>
    </row>
    <row r="530" spans="3:10">
      <c r="C530" s="145" t="s">
        <v>3227</v>
      </c>
      <c r="D530" s="145">
        <v>0</v>
      </c>
      <c r="E530" s="145" t="s">
        <v>26</v>
      </c>
      <c r="F530" s="462" t="s">
        <v>95</v>
      </c>
      <c r="G530" s="462" t="s">
        <v>3468</v>
      </c>
      <c r="H530" s="145" t="s">
        <v>86</v>
      </c>
      <c r="I530" s="462" t="s">
        <v>2</v>
      </c>
      <c r="J530" s="462" t="s">
        <v>1690</v>
      </c>
    </row>
    <row r="531" spans="3:10">
      <c r="C531" s="145" t="s">
        <v>2383</v>
      </c>
      <c r="D531" s="145">
        <v>0</v>
      </c>
      <c r="E531" s="145" t="s">
        <v>26</v>
      </c>
      <c r="F531" s="462" t="s">
        <v>95</v>
      </c>
      <c r="G531" s="462" t="s">
        <v>3468</v>
      </c>
      <c r="H531" s="145" t="s">
        <v>86</v>
      </c>
      <c r="I531" s="462" t="s">
        <v>2</v>
      </c>
      <c r="J531" s="462" t="s">
        <v>1690</v>
      </c>
    </row>
    <row r="532" spans="3:10">
      <c r="C532" s="145" t="s">
        <v>2384</v>
      </c>
      <c r="D532" s="145">
        <v>0</v>
      </c>
      <c r="E532" s="145" t="s">
        <v>26</v>
      </c>
      <c r="F532" s="462" t="s">
        <v>95</v>
      </c>
      <c r="G532" s="462" t="s">
        <v>3468</v>
      </c>
      <c r="H532" s="145" t="s">
        <v>86</v>
      </c>
      <c r="I532" s="462" t="s">
        <v>2</v>
      </c>
      <c r="J532" s="462" t="s">
        <v>1690</v>
      </c>
    </row>
    <row r="533" spans="3:10">
      <c r="C533" s="145" t="s">
        <v>2387</v>
      </c>
      <c r="D533" s="145">
        <v>0</v>
      </c>
      <c r="E533" s="145" t="s">
        <v>26</v>
      </c>
      <c r="F533" s="462" t="s">
        <v>95</v>
      </c>
      <c r="G533" s="462" t="s">
        <v>3468</v>
      </c>
      <c r="H533" s="145" t="s">
        <v>86</v>
      </c>
      <c r="I533" s="462" t="s">
        <v>2</v>
      </c>
      <c r="J533" s="462" t="s">
        <v>1690</v>
      </c>
    </row>
    <row r="534" spans="3:10">
      <c r="C534" s="145" t="s">
        <v>2388</v>
      </c>
      <c r="D534" s="145">
        <v>0</v>
      </c>
      <c r="E534" s="145" t="s">
        <v>26</v>
      </c>
      <c r="F534" s="462" t="s">
        <v>95</v>
      </c>
      <c r="G534" s="462" t="s">
        <v>3468</v>
      </c>
      <c r="H534" s="145" t="s">
        <v>86</v>
      </c>
      <c r="I534" s="462" t="s">
        <v>2</v>
      </c>
      <c r="J534" s="462" t="s">
        <v>1690</v>
      </c>
    </row>
    <row r="535" spans="3:10">
      <c r="C535" s="145" t="s">
        <v>2389</v>
      </c>
      <c r="D535" s="145">
        <v>0</v>
      </c>
      <c r="E535" s="145" t="s">
        <v>26</v>
      </c>
      <c r="F535" s="462" t="s">
        <v>95</v>
      </c>
      <c r="G535" s="462" t="s">
        <v>3468</v>
      </c>
      <c r="H535" s="145" t="s">
        <v>86</v>
      </c>
      <c r="I535" s="462" t="s">
        <v>2</v>
      </c>
      <c r="J535" s="462" t="s">
        <v>1690</v>
      </c>
    </row>
    <row r="536" spans="3:10">
      <c r="C536" s="145" t="s">
        <v>2390</v>
      </c>
      <c r="D536" s="145">
        <v>0</v>
      </c>
      <c r="E536" s="145" t="s">
        <v>26</v>
      </c>
      <c r="F536" s="462" t="s">
        <v>95</v>
      </c>
      <c r="G536" s="462" t="s">
        <v>3468</v>
      </c>
      <c r="H536" s="145" t="s">
        <v>86</v>
      </c>
      <c r="I536" s="462" t="s">
        <v>2</v>
      </c>
      <c r="J536" s="462" t="s">
        <v>1690</v>
      </c>
    </row>
    <row r="537" spans="3:10">
      <c r="C537" s="145" t="s">
        <v>2391</v>
      </c>
      <c r="D537" s="145">
        <v>0</v>
      </c>
      <c r="E537" s="145" t="s">
        <v>26</v>
      </c>
      <c r="F537" s="462" t="s">
        <v>95</v>
      </c>
      <c r="G537" s="462" t="s">
        <v>3468</v>
      </c>
      <c r="H537" s="145" t="s">
        <v>86</v>
      </c>
      <c r="I537" s="462" t="s">
        <v>2</v>
      </c>
      <c r="J537" s="462" t="s">
        <v>1690</v>
      </c>
    </row>
    <row r="538" spans="3:10">
      <c r="C538" s="145" t="s">
        <v>2392</v>
      </c>
      <c r="D538" s="145">
        <v>0</v>
      </c>
      <c r="E538" s="145" t="s">
        <v>26</v>
      </c>
      <c r="F538" s="462" t="s">
        <v>95</v>
      </c>
      <c r="G538" s="462" t="s">
        <v>3468</v>
      </c>
      <c r="H538" s="145" t="s">
        <v>86</v>
      </c>
      <c r="I538" s="462" t="s">
        <v>2</v>
      </c>
      <c r="J538" s="462" t="s">
        <v>1690</v>
      </c>
    </row>
    <row r="539" spans="3:10">
      <c r="C539" s="145" t="s">
        <v>2393</v>
      </c>
      <c r="D539" s="145">
        <v>0</v>
      </c>
      <c r="E539" s="145" t="s">
        <v>26</v>
      </c>
      <c r="F539" s="462" t="s">
        <v>95</v>
      </c>
      <c r="G539" s="462" t="s">
        <v>3468</v>
      </c>
      <c r="H539" s="145" t="s">
        <v>86</v>
      </c>
      <c r="I539" s="462" t="s">
        <v>2</v>
      </c>
      <c r="J539" s="462" t="s">
        <v>1690</v>
      </c>
    </row>
    <row r="540" spans="3:10">
      <c r="C540" s="145" t="s">
        <v>2396</v>
      </c>
      <c r="D540" s="145">
        <v>0</v>
      </c>
      <c r="E540" s="145" t="s">
        <v>26</v>
      </c>
      <c r="F540" s="462" t="s">
        <v>95</v>
      </c>
      <c r="G540" s="462" t="s">
        <v>3468</v>
      </c>
      <c r="H540" s="145" t="s">
        <v>86</v>
      </c>
      <c r="I540" s="462" t="s">
        <v>2</v>
      </c>
      <c r="J540" s="462" t="s">
        <v>1690</v>
      </c>
    </row>
    <row r="541" spans="3:10">
      <c r="C541" s="145" t="s">
        <v>2397</v>
      </c>
      <c r="D541" s="145">
        <v>0</v>
      </c>
      <c r="E541" s="145" t="s">
        <v>26</v>
      </c>
      <c r="F541" s="462" t="s">
        <v>95</v>
      </c>
      <c r="G541" s="462" t="s">
        <v>3468</v>
      </c>
      <c r="H541" s="145" t="s">
        <v>86</v>
      </c>
      <c r="I541" s="462" t="s">
        <v>2</v>
      </c>
      <c r="J541" s="462" t="s">
        <v>1690</v>
      </c>
    </row>
    <row r="542" spans="3:10">
      <c r="C542" s="145" t="s">
        <v>2398</v>
      </c>
      <c r="D542" s="145">
        <v>0</v>
      </c>
      <c r="E542" s="145" t="s">
        <v>26</v>
      </c>
      <c r="F542" s="462" t="s">
        <v>95</v>
      </c>
      <c r="G542" s="462" t="s">
        <v>3468</v>
      </c>
      <c r="H542" s="145" t="s">
        <v>86</v>
      </c>
      <c r="I542" s="462" t="s">
        <v>2</v>
      </c>
      <c r="J542" s="462" t="s">
        <v>1690</v>
      </c>
    </row>
    <row r="543" spans="3:10">
      <c r="C543" s="145" t="s">
        <v>2399</v>
      </c>
      <c r="D543" s="145">
        <v>0</v>
      </c>
      <c r="E543" s="145" t="s">
        <v>26</v>
      </c>
      <c r="F543" s="462" t="s">
        <v>95</v>
      </c>
      <c r="G543" s="462" t="s">
        <v>3468</v>
      </c>
      <c r="H543" s="145" t="s">
        <v>86</v>
      </c>
      <c r="I543" s="462" t="s">
        <v>2</v>
      </c>
      <c r="J543" s="462" t="s">
        <v>1690</v>
      </c>
    </row>
    <row r="544" spans="3:10">
      <c r="C544" s="145" t="s">
        <v>3176</v>
      </c>
      <c r="D544" s="145">
        <v>0</v>
      </c>
      <c r="E544" s="145" t="s">
        <v>26</v>
      </c>
      <c r="F544" s="462" t="s">
        <v>95</v>
      </c>
      <c r="G544" s="462" t="s">
        <v>3468</v>
      </c>
      <c r="H544" s="145" t="s">
        <v>86</v>
      </c>
      <c r="I544" s="462" t="s">
        <v>2</v>
      </c>
      <c r="J544" s="462" t="s">
        <v>1690</v>
      </c>
    </row>
    <row r="545" spans="3:10">
      <c r="C545" s="145" t="s">
        <v>3177</v>
      </c>
      <c r="D545" s="145">
        <v>0</v>
      </c>
      <c r="E545" s="145" t="s">
        <v>26</v>
      </c>
      <c r="F545" s="462" t="s">
        <v>95</v>
      </c>
      <c r="G545" s="462" t="s">
        <v>3468</v>
      </c>
      <c r="H545" s="145" t="s">
        <v>86</v>
      </c>
      <c r="I545" s="462" t="s">
        <v>2</v>
      </c>
      <c r="J545" s="462" t="s">
        <v>1690</v>
      </c>
    </row>
    <row r="546" spans="3:10">
      <c r="C546" s="145" t="s">
        <v>3178</v>
      </c>
      <c r="D546" s="145">
        <v>0</v>
      </c>
      <c r="E546" s="145" t="s">
        <v>26</v>
      </c>
      <c r="F546" s="462" t="s">
        <v>95</v>
      </c>
      <c r="G546" s="462" t="s">
        <v>3468</v>
      </c>
      <c r="H546" s="145" t="s">
        <v>86</v>
      </c>
      <c r="I546" s="462" t="s">
        <v>2</v>
      </c>
      <c r="J546" s="462" t="s">
        <v>1690</v>
      </c>
    </row>
    <row r="547" spans="3:10">
      <c r="C547" s="145" t="s">
        <v>2400</v>
      </c>
      <c r="D547" s="145">
        <v>0</v>
      </c>
      <c r="E547" s="145" t="s">
        <v>26</v>
      </c>
      <c r="F547" s="462" t="s">
        <v>95</v>
      </c>
      <c r="G547" s="462" t="s">
        <v>3468</v>
      </c>
      <c r="H547" s="145" t="s">
        <v>86</v>
      </c>
      <c r="I547" s="462" t="s">
        <v>2</v>
      </c>
      <c r="J547" s="462" t="s">
        <v>1690</v>
      </c>
    </row>
    <row r="548" spans="3:10">
      <c r="C548" s="145" t="s">
        <v>2401</v>
      </c>
      <c r="D548" s="145">
        <v>0</v>
      </c>
      <c r="E548" s="145" t="s">
        <v>26</v>
      </c>
      <c r="F548" s="462" t="s">
        <v>95</v>
      </c>
      <c r="G548" s="462" t="s">
        <v>3468</v>
      </c>
      <c r="H548" s="145" t="s">
        <v>86</v>
      </c>
      <c r="I548" s="462" t="s">
        <v>2</v>
      </c>
      <c r="J548" s="462" t="s">
        <v>1690</v>
      </c>
    </row>
    <row r="549" spans="3:10">
      <c r="C549" s="145" t="s">
        <v>2402</v>
      </c>
      <c r="D549" s="145">
        <v>0</v>
      </c>
      <c r="E549" s="145" t="s">
        <v>26</v>
      </c>
      <c r="F549" s="462" t="s">
        <v>95</v>
      </c>
      <c r="G549" s="462" t="s">
        <v>3468</v>
      </c>
      <c r="H549" s="145" t="s">
        <v>86</v>
      </c>
      <c r="I549" s="462" t="s">
        <v>2</v>
      </c>
      <c r="J549" s="462" t="s">
        <v>1690</v>
      </c>
    </row>
    <row r="550" spans="3:10">
      <c r="C550" s="145" t="s">
        <v>2403</v>
      </c>
      <c r="D550" s="145">
        <v>0</v>
      </c>
      <c r="E550" s="145" t="s">
        <v>26</v>
      </c>
      <c r="F550" s="462" t="s">
        <v>95</v>
      </c>
      <c r="G550" s="462" t="s">
        <v>3468</v>
      </c>
      <c r="H550" s="145" t="s">
        <v>86</v>
      </c>
      <c r="I550" s="462" t="s">
        <v>2</v>
      </c>
      <c r="J550" s="462" t="s">
        <v>1690</v>
      </c>
    </row>
    <row r="551" spans="3:10">
      <c r="C551" s="145" t="s">
        <v>2404</v>
      </c>
      <c r="D551" s="145">
        <v>0</v>
      </c>
      <c r="E551" s="145" t="s">
        <v>26</v>
      </c>
      <c r="F551" s="462" t="s">
        <v>95</v>
      </c>
      <c r="G551" s="462" t="s">
        <v>3468</v>
      </c>
      <c r="H551" s="145" t="s">
        <v>86</v>
      </c>
      <c r="I551" s="462" t="s">
        <v>2</v>
      </c>
      <c r="J551" s="462" t="s">
        <v>1690</v>
      </c>
    </row>
    <row r="552" spans="3:10">
      <c r="C552" s="145" t="s">
        <v>2405</v>
      </c>
      <c r="D552" s="145">
        <v>0</v>
      </c>
      <c r="E552" s="145" t="s">
        <v>26</v>
      </c>
      <c r="F552" s="462" t="s">
        <v>95</v>
      </c>
      <c r="G552" s="462" t="s">
        <v>3468</v>
      </c>
      <c r="H552" s="145" t="s">
        <v>86</v>
      </c>
      <c r="I552" s="462" t="s">
        <v>2</v>
      </c>
      <c r="J552" s="462" t="s">
        <v>1690</v>
      </c>
    </row>
    <row r="553" spans="3:10">
      <c r="C553" s="145" t="s">
        <v>2407</v>
      </c>
      <c r="D553" s="145">
        <v>0</v>
      </c>
      <c r="E553" s="145" t="s">
        <v>26</v>
      </c>
      <c r="F553" s="462" t="s">
        <v>95</v>
      </c>
      <c r="G553" s="462" t="s">
        <v>3468</v>
      </c>
      <c r="H553" s="145" t="s">
        <v>86</v>
      </c>
      <c r="I553" s="462" t="s">
        <v>2</v>
      </c>
      <c r="J553" s="462" t="s">
        <v>1690</v>
      </c>
    </row>
    <row r="554" spans="3:10">
      <c r="C554" s="145" t="s">
        <v>2408</v>
      </c>
      <c r="D554" s="145">
        <v>0</v>
      </c>
      <c r="E554" s="145" t="s">
        <v>26</v>
      </c>
      <c r="F554" s="462" t="s">
        <v>95</v>
      </c>
      <c r="G554" s="462" t="s">
        <v>3468</v>
      </c>
      <c r="H554" s="145" t="s">
        <v>86</v>
      </c>
      <c r="I554" s="462" t="s">
        <v>2</v>
      </c>
      <c r="J554" s="462" t="s">
        <v>1690</v>
      </c>
    </row>
    <row r="555" spans="3:10">
      <c r="C555" s="145" t="s">
        <v>2409</v>
      </c>
      <c r="D555" s="145">
        <v>0</v>
      </c>
      <c r="E555" s="145" t="s">
        <v>26</v>
      </c>
      <c r="F555" s="462" t="s">
        <v>95</v>
      </c>
      <c r="G555" s="462" t="s">
        <v>3468</v>
      </c>
      <c r="H555" s="145" t="s">
        <v>86</v>
      </c>
      <c r="I555" s="462" t="s">
        <v>2</v>
      </c>
      <c r="J555" s="462" t="s">
        <v>1690</v>
      </c>
    </row>
    <row r="556" spans="3:10">
      <c r="C556" s="145" t="s">
        <v>2410</v>
      </c>
      <c r="D556" s="145">
        <v>0</v>
      </c>
      <c r="E556" s="145" t="s">
        <v>26</v>
      </c>
      <c r="F556" s="462" t="s">
        <v>95</v>
      </c>
      <c r="G556" s="462" t="s">
        <v>3468</v>
      </c>
      <c r="H556" s="145" t="s">
        <v>86</v>
      </c>
      <c r="I556" s="462" t="s">
        <v>2</v>
      </c>
      <c r="J556" s="462" t="s">
        <v>1690</v>
      </c>
    </row>
    <row r="557" spans="3:10">
      <c r="C557" s="145" t="s">
        <v>3179</v>
      </c>
      <c r="D557" s="145">
        <v>0</v>
      </c>
      <c r="E557" s="145" t="s">
        <v>26</v>
      </c>
      <c r="F557" s="462" t="s">
        <v>95</v>
      </c>
      <c r="G557" s="462" t="s">
        <v>3468</v>
      </c>
      <c r="H557" s="145" t="s">
        <v>86</v>
      </c>
      <c r="I557" s="462" t="s">
        <v>2</v>
      </c>
      <c r="J557" s="462" t="s">
        <v>1690</v>
      </c>
    </row>
    <row r="558" spans="3:10">
      <c r="C558" s="145" t="s">
        <v>3180</v>
      </c>
      <c r="D558" s="145">
        <v>0</v>
      </c>
      <c r="E558" s="145" t="s">
        <v>26</v>
      </c>
      <c r="F558" s="462" t="s">
        <v>95</v>
      </c>
      <c r="G558" s="462" t="s">
        <v>3468</v>
      </c>
      <c r="H558" s="145" t="s">
        <v>86</v>
      </c>
      <c r="I558" s="462" t="s">
        <v>2</v>
      </c>
      <c r="J558" s="462" t="s">
        <v>1690</v>
      </c>
    </row>
    <row r="559" spans="3:10">
      <c r="C559" s="145" t="s">
        <v>3181</v>
      </c>
      <c r="D559" s="145">
        <v>0</v>
      </c>
      <c r="E559" s="145" t="s">
        <v>26</v>
      </c>
      <c r="F559" s="462" t="s">
        <v>95</v>
      </c>
      <c r="G559" s="462" t="s">
        <v>3468</v>
      </c>
      <c r="H559" s="145" t="s">
        <v>86</v>
      </c>
      <c r="I559" s="462" t="s">
        <v>2</v>
      </c>
      <c r="J559" s="462" t="s">
        <v>1690</v>
      </c>
    </row>
    <row r="560" spans="3:10">
      <c r="C560" s="145" t="s">
        <v>2411</v>
      </c>
      <c r="D560" s="145">
        <v>0</v>
      </c>
      <c r="E560" s="145" t="s">
        <v>26</v>
      </c>
      <c r="F560" s="462" t="s">
        <v>95</v>
      </c>
      <c r="G560" s="462" t="s">
        <v>3468</v>
      </c>
      <c r="H560" s="145" t="s">
        <v>86</v>
      </c>
      <c r="I560" s="462" t="s">
        <v>2</v>
      </c>
      <c r="J560" s="462" t="s">
        <v>1690</v>
      </c>
    </row>
    <row r="561" spans="3:12">
      <c r="C561" s="145" t="s">
        <v>2412</v>
      </c>
      <c r="D561" s="145">
        <v>0</v>
      </c>
      <c r="E561" s="145" t="s">
        <v>26</v>
      </c>
      <c r="F561" s="462" t="s">
        <v>95</v>
      </c>
      <c r="G561" s="462" t="s">
        <v>3468</v>
      </c>
      <c r="H561" s="145" t="s">
        <v>86</v>
      </c>
      <c r="I561" s="462" t="s">
        <v>2</v>
      </c>
      <c r="J561" s="462" t="s">
        <v>1690</v>
      </c>
    </row>
    <row r="562" spans="3:12">
      <c r="C562" s="145" t="s">
        <v>2413</v>
      </c>
      <c r="D562" s="145">
        <v>0</v>
      </c>
      <c r="E562" s="145" t="s">
        <v>26</v>
      </c>
      <c r="F562" s="462" t="s">
        <v>95</v>
      </c>
      <c r="G562" s="462" t="s">
        <v>3468</v>
      </c>
      <c r="H562" s="145" t="s">
        <v>86</v>
      </c>
      <c r="I562" s="462" t="s">
        <v>2</v>
      </c>
      <c r="J562" s="462" t="s">
        <v>1690</v>
      </c>
    </row>
    <row r="563" spans="3:12">
      <c r="C563" s="145" t="s">
        <v>2414</v>
      </c>
      <c r="D563" s="145">
        <v>0</v>
      </c>
      <c r="E563" s="145" t="s">
        <v>26</v>
      </c>
      <c r="F563" s="462" t="s">
        <v>95</v>
      </c>
      <c r="G563" s="462" t="s">
        <v>3468</v>
      </c>
      <c r="H563" s="145" t="s">
        <v>86</v>
      </c>
      <c r="I563" s="462" t="s">
        <v>2</v>
      </c>
      <c r="J563" s="462" t="s">
        <v>1690</v>
      </c>
    </row>
    <row r="564" spans="3:12">
      <c r="C564" s="145" t="s">
        <v>2415</v>
      </c>
      <c r="D564" s="145">
        <v>0</v>
      </c>
      <c r="E564" s="145" t="s">
        <v>26</v>
      </c>
      <c r="F564" s="462" t="s">
        <v>95</v>
      </c>
      <c r="G564" s="462" t="s">
        <v>3468</v>
      </c>
      <c r="H564" s="145" t="s">
        <v>86</v>
      </c>
      <c r="I564" s="462" t="s">
        <v>2</v>
      </c>
      <c r="J564" s="462" t="s">
        <v>1690</v>
      </c>
    </row>
    <row r="565" spans="3:12">
      <c r="C565" s="145" t="s">
        <v>2416</v>
      </c>
      <c r="D565" s="145">
        <v>0</v>
      </c>
      <c r="E565" s="145" t="s">
        <v>26</v>
      </c>
      <c r="F565" s="462" t="s">
        <v>95</v>
      </c>
      <c r="G565" s="462" t="s">
        <v>3468</v>
      </c>
      <c r="H565" s="145" t="s">
        <v>86</v>
      </c>
      <c r="I565" s="462" t="s">
        <v>2</v>
      </c>
      <c r="J565" s="462" t="s">
        <v>1690</v>
      </c>
    </row>
    <row r="566" spans="3:12">
      <c r="C566" s="145" t="s">
        <v>2417</v>
      </c>
      <c r="D566" s="145">
        <v>0</v>
      </c>
      <c r="E566" s="145" t="s">
        <v>26</v>
      </c>
      <c r="F566" s="462" t="s">
        <v>95</v>
      </c>
      <c r="G566" s="462" t="s">
        <v>3468</v>
      </c>
      <c r="H566" s="145" t="s">
        <v>86</v>
      </c>
      <c r="I566" s="462" t="s">
        <v>2</v>
      </c>
      <c r="J566" s="462" t="s">
        <v>1690</v>
      </c>
    </row>
    <row r="567" spans="3:12">
      <c r="C567" s="145" t="s">
        <v>2418</v>
      </c>
      <c r="D567" s="145">
        <v>0</v>
      </c>
      <c r="E567" s="145" t="s">
        <v>26</v>
      </c>
      <c r="F567" s="462" t="s">
        <v>95</v>
      </c>
      <c r="G567" s="462" t="s">
        <v>3468</v>
      </c>
      <c r="H567" s="145" t="s">
        <v>86</v>
      </c>
      <c r="I567" s="462" t="s">
        <v>2</v>
      </c>
      <c r="J567" s="462" t="s">
        <v>1690</v>
      </c>
    </row>
    <row r="568" spans="3:12">
      <c r="C568" s="145" t="s">
        <v>2420</v>
      </c>
      <c r="D568" s="145">
        <v>0</v>
      </c>
      <c r="E568" s="145" t="s">
        <v>26</v>
      </c>
      <c r="F568" s="462" t="s">
        <v>95</v>
      </c>
      <c r="G568" s="462" t="s">
        <v>3468</v>
      </c>
      <c r="H568" s="145" t="s">
        <v>86</v>
      </c>
      <c r="I568" s="462" t="s">
        <v>1688</v>
      </c>
      <c r="J568" s="462" t="s">
        <v>1690</v>
      </c>
      <c r="K568" s="145" t="s">
        <v>1800</v>
      </c>
      <c r="L568" s="145" t="s">
        <v>1793</v>
      </c>
    </row>
    <row r="569" spans="3:12">
      <c r="C569" s="145" t="s">
        <v>2421</v>
      </c>
      <c r="D569" s="145">
        <v>0</v>
      </c>
      <c r="E569" s="145" t="s">
        <v>26</v>
      </c>
      <c r="F569" s="462" t="s">
        <v>95</v>
      </c>
      <c r="G569" s="462" t="s">
        <v>3468</v>
      </c>
      <c r="H569" s="145" t="s">
        <v>86</v>
      </c>
      <c r="I569" s="462" t="s">
        <v>1688</v>
      </c>
      <c r="J569" s="462" t="s">
        <v>1690</v>
      </c>
      <c r="K569" s="145" t="s">
        <v>1800</v>
      </c>
      <c r="L569" s="145" t="s">
        <v>1793</v>
      </c>
    </row>
    <row r="570" spans="3:12">
      <c r="C570" s="145" t="s">
        <v>2422</v>
      </c>
      <c r="D570" s="145">
        <v>0</v>
      </c>
      <c r="E570" s="145" t="s">
        <v>26</v>
      </c>
      <c r="F570" s="462" t="s">
        <v>95</v>
      </c>
      <c r="G570" s="462" t="s">
        <v>3468</v>
      </c>
      <c r="H570" s="145" t="s">
        <v>86</v>
      </c>
      <c r="I570" s="462" t="s">
        <v>1688</v>
      </c>
      <c r="J570" s="462" t="s">
        <v>1690</v>
      </c>
      <c r="K570" s="145" t="s">
        <v>1800</v>
      </c>
      <c r="L570" s="145" t="s">
        <v>1793</v>
      </c>
    </row>
    <row r="571" spans="3:12">
      <c r="C571" s="145" t="s">
        <v>2423</v>
      </c>
      <c r="D571" s="145">
        <v>0</v>
      </c>
      <c r="E571" s="145" t="s">
        <v>26</v>
      </c>
      <c r="F571" s="462" t="s">
        <v>95</v>
      </c>
      <c r="G571" s="462" t="s">
        <v>3468</v>
      </c>
      <c r="H571" s="145" t="s">
        <v>86</v>
      </c>
      <c r="I571" s="462" t="s">
        <v>1688</v>
      </c>
      <c r="J571" s="462" t="s">
        <v>1690</v>
      </c>
      <c r="K571" s="145" t="s">
        <v>1800</v>
      </c>
      <c r="L571" s="145" t="s">
        <v>1793</v>
      </c>
    </row>
    <row r="572" spans="3:12">
      <c r="C572" s="145" t="s">
        <v>2424</v>
      </c>
      <c r="D572" s="145">
        <v>0</v>
      </c>
      <c r="E572" s="145" t="s">
        <v>26</v>
      </c>
      <c r="F572" s="462" t="s">
        <v>95</v>
      </c>
      <c r="G572" s="462" t="s">
        <v>3468</v>
      </c>
      <c r="H572" s="145" t="s">
        <v>86</v>
      </c>
      <c r="I572" s="462" t="s">
        <v>1688</v>
      </c>
      <c r="J572" s="462" t="s">
        <v>1690</v>
      </c>
      <c r="K572" s="145" t="s">
        <v>1800</v>
      </c>
      <c r="L572" s="145" t="s">
        <v>1793</v>
      </c>
    </row>
    <row r="573" spans="3:12">
      <c r="C573" s="145" t="s">
        <v>2425</v>
      </c>
      <c r="D573" s="145">
        <v>0</v>
      </c>
      <c r="E573" s="145" t="s">
        <v>26</v>
      </c>
      <c r="F573" s="462" t="s">
        <v>95</v>
      </c>
      <c r="G573" s="462" t="s">
        <v>3468</v>
      </c>
      <c r="H573" s="145" t="s">
        <v>86</v>
      </c>
      <c r="I573" s="462" t="s">
        <v>1688</v>
      </c>
      <c r="J573" s="462" t="s">
        <v>1690</v>
      </c>
      <c r="K573" s="145" t="s">
        <v>1800</v>
      </c>
      <c r="L573" s="145" t="s">
        <v>1793</v>
      </c>
    </row>
    <row r="574" spans="3:12">
      <c r="C574" s="145" t="s">
        <v>2426</v>
      </c>
      <c r="D574" s="145">
        <v>0</v>
      </c>
      <c r="E574" s="145" t="s">
        <v>26</v>
      </c>
      <c r="F574" s="462" t="s">
        <v>95</v>
      </c>
      <c r="G574" s="462" t="s">
        <v>3468</v>
      </c>
      <c r="H574" s="145" t="s">
        <v>86</v>
      </c>
      <c r="I574" s="462" t="s">
        <v>1688</v>
      </c>
      <c r="J574" s="462" t="s">
        <v>1690</v>
      </c>
      <c r="K574" s="145" t="s">
        <v>1800</v>
      </c>
      <c r="L574" s="145" t="s">
        <v>1793</v>
      </c>
    </row>
    <row r="575" spans="3:12">
      <c r="C575" s="145" t="s">
        <v>2427</v>
      </c>
      <c r="D575" s="145">
        <v>0</v>
      </c>
      <c r="E575" s="145" t="s">
        <v>26</v>
      </c>
      <c r="F575" s="462" t="s">
        <v>95</v>
      </c>
      <c r="G575" s="462" t="s">
        <v>3468</v>
      </c>
      <c r="H575" s="145" t="s">
        <v>86</v>
      </c>
      <c r="I575" s="462" t="s">
        <v>1688</v>
      </c>
      <c r="J575" s="462" t="s">
        <v>1690</v>
      </c>
      <c r="K575" s="145" t="s">
        <v>1800</v>
      </c>
      <c r="L575" s="145" t="s">
        <v>1793</v>
      </c>
    </row>
    <row r="576" spans="3:12">
      <c r="C576" s="145" t="s">
        <v>2428</v>
      </c>
      <c r="D576" s="145">
        <v>0</v>
      </c>
      <c r="E576" s="145" t="s">
        <v>26</v>
      </c>
      <c r="F576" s="462" t="s">
        <v>95</v>
      </c>
      <c r="G576" s="462" t="s">
        <v>3468</v>
      </c>
      <c r="H576" s="145" t="s">
        <v>86</v>
      </c>
      <c r="I576" s="462" t="s">
        <v>1688</v>
      </c>
      <c r="J576" s="462" t="s">
        <v>1690</v>
      </c>
      <c r="K576" s="145" t="s">
        <v>1800</v>
      </c>
      <c r="L576" s="145" t="s">
        <v>1793</v>
      </c>
    </row>
    <row r="577" spans="3:12">
      <c r="C577" s="145" t="s">
        <v>2429</v>
      </c>
      <c r="D577" s="145">
        <v>0</v>
      </c>
      <c r="E577" s="145" t="s">
        <v>26</v>
      </c>
      <c r="F577" s="462" t="s">
        <v>95</v>
      </c>
      <c r="G577" s="462" t="s">
        <v>3468</v>
      </c>
      <c r="H577" s="145" t="s">
        <v>86</v>
      </c>
      <c r="I577" s="462" t="s">
        <v>1688</v>
      </c>
      <c r="J577" s="462" t="s">
        <v>1690</v>
      </c>
      <c r="K577" s="145" t="s">
        <v>1800</v>
      </c>
      <c r="L577" s="145" t="s">
        <v>1793</v>
      </c>
    </row>
    <row r="578" spans="3:12">
      <c r="C578" s="145" t="s">
        <v>2430</v>
      </c>
      <c r="D578" s="145">
        <v>0</v>
      </c>
      <c r="E578" s="145" t="s">
        <v>26</v>
      </c>
      <c r="F578" s="462" t="s">
        <v>95</v>
      </c>
      <c r="G578" s="462" t="s">
        <v>3468</v>
      </c>
      <c r="H578" s="145" t="s">
        <v>86</v>
      </c>
      <c r="I578" s="462" t="s">
        <v>1688</v>
      </c>
      <c r="J578" s="462" t="s">
        <v>1690</v>
      </c>
      <c r="K578" s="145" t="s">
        <v>1800</v>
      </c>
      <c r="L578" s="145" t="s">
        <v>1793</v>
      </c>
    </row>
    <row r="579" spans="3:12">
      <c r="C579" s="145" t="s">
        <v>2431</v>
      </c>
      <c r="D579" s="145">
        <v>0</v>
      </c>
      <c r="E579" s="145" t="s">
        <v>26</v>
      </c>
      <c r="F579" s="462" t="s">
        <v>95</v>
      </c>
      <c r="G579" s="462" t="s">
        <v>3468</v>
      </c>
      <c r="H579" s="145" t="s">
        <v>86</v>
      </c>
      <c r="I579" s="462" t="s">
        <v>1688</v>
      </c>
      <c r="J579" s="462" t="s">
        <v>1690</v>
      </c>
      <c r="K579" s="145" t="s">
        <v>1800</v>
      </c>
      <c r="L579" s="145" t="s">
        <v>1793</v>
      </c>
    </row>
    <row r="580" spans="3:12">
      <c r="C580" s="145" t="s">
        <v>2432</v>
      </c>
      <c r="D580" s="145">
        <v>0</v>
      </c>
      <c r="E580" s="145" t="s">
        <v>26</v>
      </c>
      <c r="F580" s="462" t="s">
        <v>95</v>
      </c>
      <c r="G580" s="462" t="s">
        <v>3468</v>
      </c>
      <c r="H580" s="145" t="s">
        <v>86</v>
      </c>
      <c r="I580" s="462" t="s">
        <v>1688</v>
      </c>
      <c r="J580" s="462" t="s">
        <v>1690</v>
      </c>
      <c r="K580" s="145" t="s">
        <v>1800</v>
      </c>
      <c r="L580" s="145" t="s">
        <v>1793</v>
      </c>
    </row>
    <row r="581" spans="3:12">
      <c r="C581" s="145" t="s">
        <v>2433</v>
      </c>
      <c r="D581" s="145">
        <v>0</v>
      </c>
      <c r="E581" s="145" t="s">
        <v>26</v>
      </c>
      <c r="F581" s="462" t="s">
        <v>95</v>
      </c>
      <c r="G581" s="462" t="s">
        <v>3468</v>
      </c>
      <c r="H581" s="145" t="s">
        <v>86</v>
      </c>
      <c r="I581" s="462" t="s">
        <v>1688</v>
      </c>
      <c r="J581" s="462" t="s">
        <v>1690</v>
      </c>
      <c r="K581" s="145" t="s">
        <v>1800</v>
      </c>
      <c r="L581" s="145" t="s">
        <v>1793</v>
      </c>
    </row>
    <row r="582" spans="3:12">
      <c r="C582" s="145" t="s">
        <v>2434</v>
      </c>
      <c r="D582" s="145">
        <v>0</v>
      </c>
      <c r="E582" s="145" t="s">
        <v>26</v>
      </c>
      <c r="F582" s="462" t="s">
        <v>95</v>
      </c>
      <c r="G582" s="462" t="s">
        <v>3468</v>
      </c>
      <c r="H582" s="145" t="s">
        <v>86</v>
      </c>
      <c r="I582" s="462" t="s">
        <v>1688</v>
      </c>
      <c r="J582" s="462" t="s">
        <v>1690</v>
      </c>
      <c r="K582" s="145" t="s">
        <v>1800</v>
      </c>
      <c r="L582" s="145" t="s">
        <v>1793</v>
      </c>
    </row>
    <row r="583" spans="3:12">
      <c r="C583" s="145" t="s">
        <v>2435</v>
      </c>
      <c r="D583" s="145">
        <v>0</v>
      </c>
      <c r="E583" s="145" t="s">
        <v>26</v>
      </c>
      <c r="F583" s="462" t="s">
        <v>95</v>
      </c>
      <c r="G583" s="462" t="s">
        <v>3468</v>
      </c>
      <c r="H583" s="145" t="s">
        <v>86</v>
      </c>
      <c r="I583" s="462" t="s">
        <v>1688</v>
      </c>
      <c r="J583" s="462" t="s">
        <v>1690</v>
      </c>
      <c r="K583" s="145" t="s">
        <v>1800</v>
      </c>
      <c r="L583" s="145" t="s">
        <v>1793</v>
      </c>
    </row>
    <row r="584" spans="3:12">
      <c r="C584" s="145" t="s">
        <v>2420</v>
      </c>
      <c r="D584" s="145">
        <v>0</v>
      </c>
      <c r="E584" s="145" t="s">
        <v>26</v>
      </c>
      <c r="F584" s="462" t="s">
        <v>95</v>
      </c>
      <c r="G584" s="462" t="s">
        <v>3468</v>
      </c>
      <c r="H584" s="145" t="s">
        <v>86</v>
      </c>
      <c r="I584" s="462" t="s">
        <v>1688</v>
      </c>
      <c r="J584" s="462" t="s">
        <v>1690</v>
      </c>
      <c r="K584" s="145" t="s">
        <v>1800</v>
      </c>
      <c r="L584" s="145" t="s">
        <v>1794</v>
      </c>
    </row>
    <row r="585" spans="3:12">
      <c r="C585" s="145" t="s">
        <v>2421</v>
      </c>
      <c r="D585" s="145">
        <v>0</v>
      </c>
      <c r="E585" s="145" t="s">
        <v>26</v>
      </c>
      <c r="F585" s="462" t="s">
        <v>95</v>
      </c>
      <c r="G585" s="462" t="s">
        <v>3468</v>
      </c>
      <c r="H585" s="145" t="s">
        <v>86</v>
      </c>
      <c r="I585" s="462" t="s">
        <v>1688</v>
      </c>
      <c r="J585" s="462" t="s">
        <v>1690</v>
      </c>
      <c r="K585" s="145" t="s">
        <v>1800</v>
      </c>
      <c r="L585" s="145" t="s">
        <v>1794</v>
      </c>
    </row>
    <row r="586" spans="3:12">
      <c r="C586" s="145" t="s">
        <v>2422</v>
      </c>
      <c r="D586" s="145">
        <v>0</v>
      </c>
      <c r="E586" s="145" t="s">
        <v>26</v>
      </c>
      <c r="F586" s="462" t="s">
        <v>95</v>
      </c>
      <c r="G586" s="462" t="s">
        <v>3468</v>
      </c>
      <c r="H586" s="145" t="s">
        <v>86</v>
      </c>
      <c r="I586" s="462" t="s">
        <v>1688</v>
      </c>
      <c r="J586" s="462" t="s">
        <v>1690</v>
      </c>
      <c r="K586" s="145" t="s">
        <v>1800</v>
      </c>
      <c r="L586" s="145" t="s">
        <v>1794</v>
      </c>
    </row>
    <row r="587" spans="3:12">
      <c r="C587" s="145" t="s">
        <v>2423</v>
      </c>
      <c r="D587" s="145">
        <v>0</v>
      </c>
      <c r="E587" s="145" t="s">
        <v>26</v>
      </c>
      <c r="F587" s="462" t="s">
        <v>95</v>
      </c>
      <c r="G587" s="462" t="s">
        <v>3468</v>
      </c>
      <c r="H587" s="145" t="s">
        <v>86</v>
      </c>
      <c r="I587" s="462" t="s">
        <v>1688</v>
      </c>
      <c r="J587" s="462" t="s">
        <v>1690</v>
      </c>
      <c r="K587" s="145" t="s">
        <v>1800</v>
      </c>
      <c r="L587" s="145" t="s">
        <v>1794</v>
      </c>
    </row>
    <row r="588" spans="3:12">
      <c r="C588" s="145" t="s">
        <v>2424</v>
      </c>
      <c r="D588" s="145">
        <v>0</v>
      </c>
      <c r="E588" s="145" t="s">
        <v>26</v>
      </c>
      <c r="F588" s="462" t="s">
        <v>95</v>
      </c>
      <c r="G588" s="462" t="s">
        <v>3468</v>
      </c>
      <c r="H588" s="145" t="s">
        <v>86</v>
      </c>
      <c r="I588" s="462" t="s">
        <v>1688</v>
      </c>
      <c r="J588" s="462" t="s">
        <v>1690</v>
      </c>
      <c r="K588" s="145" t="s">
        <v>1800</v>
      </c>
      <c r="L588" s="145" t="s">
        <v>1794</v>
      </c>
    </row>
    <row r="589" spans="3:12">
      <c r="C589" s="145" t="s">
        <v>2425</v>
      </c>
      <c r="D589" s="145">
        <v>0</v>
      </c>
      <c r="E589" s="145" t="s">
        <v>26</v>
      </c>
      <c r="F589" s="462" t="s">
        <v>95</v>
      </c>
      <c r="G589" s="462" t="s">
        <v>3468</v>
      </c>
      <c r="H589" s="145" t="s">
        <v>86</v>
      </c>
      <c r="I589" s="462" t="s">
        <v>1688</v>
      </c>
      <c r="J589" s="462" t="s">
        <v>1690</v>
      </c>
      <c r="K589" s="145" t="s">
        <v>1800</v>
      </c>
      <c r="L589" s="145" t="s">
        <v>1794</v>
      </c>
    </row>
    <row r="590" spans="3:12">
      <c r="C590" s="145" t="s">
        <v>2426</v>
      </c>
      <c r="D590" s="145">
        <v>0</v>
      </c>
      <c r="E590" s="145" t="s">
        <v>26</v>
      </c>
      <c r="F590" s="462" t="s">
        <v>95</v>
      </c>
      <c r="G590" s="462" t="s">
        <v>3468</v>
      </c>
      <c r="H590" s="145" t="s">
        <v>86</v>
      </c>
      <c r="I590" s="462" t="s">
        <v>1688</v>
      </c>
      <c r="J590" s="462" t="s">
        <v>1690</v>
      </c>
      <c r="K590" s="145" t="s">
        <v>1800</v>
      </c>
      <c r="L590" s="145" t="s">
        <v>1794</v>
      </c>
    </row>
    <row r="591" spans="3:12">
      <c r="C591" s="145" t="s">
        <v>2427</v>
      </c>
      <c r="D591" s="145">
        <v>0</v>
      </c>
      <c r="E591" s="145" t="s">
        <v>26</v>
      </c>
      <c r="F591" s="462" t="s">
        <v>95</v>
      </c>
      <c r="G591" s="462" t="s">
        <v>3468</v>
      </c>
      <c r="H591" s="145" t="s">
        <v>86</v>
      </c>
      <c r="I591" s="462" t="s">
        <v>1688</v>
      </c>
      <c r="J591" s="462" t="s">
        <v>1690</v>
      </c>
      <c r="K591" s="145" t="s">
        <v>1800</v>
      </c>
      <c r="L591" s="145" t="s">
        <v>1794</v>
      </c>
    </row>
    <row r="592" spans="3:12">
      <c r="C592" s="145" t="s">
        <v>2428</v>
      </c>
      <c r="D592" s="145">
        <v>0</v>
      </c>
      <c r="E592" s="145" t="s">
        <v>26</v>
      </c>
      <c r="F592" s="462" t="s">
        <v>95</v>
      </c>
      <c r="G592" s="462" t="s">
        <v>3468</v>
      </c>
      <c r="H592" s="145" t="s">
        <v>86</v>
      </c>
      <c r="I592" s="462" t="s">
        <v>1688</v>
      </c>
      <c r="J592" s="462" t="s">
        <v>1690</v>
      </c>
      <c r="K592" s="145" t="s">
        <v>1800</v>
      </c>
      <c r="L592" s="145" t="s">
        <v>1794</v>
      </c>
    </row>
    <row r="593" spans="3:12">
      <c r="C593" s="145" t="s">
        <v>2429</v>
      </c>
      <c r="D593" s="145">
        <v>0</v>
      </c>
      <c r="E593" s="145" t="s">
        <v>26</v>
      </c>
      <c r="F593" s="462" t="s">
        <v>95</v>
      </c>
      <c r="G593" s="462" t="s">
        <v>3468</v>
      </c>
      <c r="H593" s="145" t="s">
        <v>86</v>
      </c>
      <c r="I593" s="462" t="s">
        <v>1688</v>
      </c>
      <c r="J593" s="462" t="s">
        <v>1690</v>
      </c>
      <c r="K593" s="145" t="s">
        <v>1800</v>
      </c>
      <c r="L593" s="145" t="s">
        <v>1794</v>
      </c>
    </row>
    <row r="594" spans="3:12">
      <c r="C594" s="145" t="s">
        <v>2430</v>
      </c>
      <c r="D594" s="145">
        <v>0</v>
      </c>
      <c r="E594" s="145" t="s">
        <v>26</v>
      </c>
      <c r="F594" s="462" t="s">
        <v>95</v>
      </c>
      <c r="G594" s="462" t="s">
        <v>3468</v>
      </c>
      <c r="H594" s="145" t="s">
        <v>86</v>
      </c>
      <c r="I594" s="462" t="s">
        <v>1688</v>
      </c>
      <c r="J594" s="462" t="s">
        <v>1690</v>
      </c>
      <c r="K594" s="145" t="s">
        <v>1800</v>
      </c>
      <c r="L594" s="145" t="s">
        <v>1794</v>
      </c>
    </row>
    <row r="595" spans="3:12">
      <c r="C595" s="145" t="s">
        <v>2431</v>
      </c>
      <c r="D595" s="145">
        <v>0</v>
      </c>
      <c r="E595" s="145" t="s">
        <v>26</v>
      </c>
      <c r="F595" s="462" t="s">
        <v>95</v>
      </c>
      <c r="G595" s="462" t="s">
        <v>3468</v>
      </c>
      <c r="H595" s="145" t="s">
        <v>86</v>
      </c>
      <c r="I595" s="462" t="s">
        <v>1688</v>
      </c>
      <c r="J595" s="462" t="s">
        <v>1690</v>
      </c>
      <c r="K595" s="145" t="s">
        <v>1800</v>
      </c>
      <c r="L595" s="145" t="s">
        <v>1794</v>
      </c>
    </row>
    <row r="596" spans="3:12">
      <c r="C596" s="145" t="s">
        <v>2432</v>
      </c>
      <c r="D596" s="145">
        <v>0</v>
      </c>
      <c r="E596" s="145" t="s">
        <v>26</v>
      </c>
      <c r="F596" s="462" t="s">
        <v>95</v>
      </c>
      <c r="G596" s="462" t="s">
        <v>3468</v>
      </c>
      <c r="H596" s="145" t="s">
        <v>86</v>
      </c>
      <c r="I596" s="462" t="s">
        <v>1688</v>
      </c>
      <c r="J596" s="462" t="s">
        <v>1690</v>
      </c>
      <c r="K596" s="145" t="s">
        <v>1800</v>
      </c>
      <c r="L596" s="145" t="s">
        <v>1794</v>
      </c>
    </row>
    <row r="597" spans="3:12">
      <c r="C597" s="145" t="s">
        <v>2433</v>
      </c>
      <c r="D597" s="145">
        <v>0</v>
      </c>
      <c r="E597" s="145" t="s">
        <v>26</v>
      </c>
      <c r="F597" s="462" t="s">
        <v>95</v>
      </c>
      <c r="G597" s="462" t="s">
        <v>3468</v>
      </c>
      <c r="H597" s="145" t="s">
        <v>86</v>
      </c>
      <c r="I597" s="462" t="s">
        <v>1688</v>
      </c>
      <c r="J597" s="462" t="s">
        <v>1690</v>
      </c>
      <c r="K597" s="145" t="s">
        <v>1800</v>
      </c>
      <c r="L597" s="145" t="s">
        <v>1794</v>
      </c>
    </row>
    <row r="598" spans="3:12">
      <c r="C598" s="145" t="s">
        <v>2434</v>
      </c>
      <c r="D598" s="145">
        <v>0</v>
      </c>
      <c r="E598" s="145" t="s">
        <v>26</v>
      </c>
      <c r="F598" s="462" t="s">
        <v>95</v>
      </c>
      <c r="G598" s="462" t="s">
        <v>3468</v>
      </c>
      <c r="H598" s="145" t="s">
        <v>86</v>
      </c>
      <c r="I598" s="462" t="s">
        <v>1688</v>
      </c>
      <c r="J598" s="462" t="s">
        <v>1690</v>
      </c>
      <c r="K598" s="145" t="s">
        <v>1800</v>
      </c>
      <c r="L598" s="145" t="s">
        <v>1794</v>
      </c>
    </row>
    <row r="599" spans="3:12">
      <c r="C599" s="145" t="s">
        <v>2435</v>
      </c>
      <c r="D599" s="145">
        <v>0</v>
      </c>
      <c r="E599" s="145" t="s">
        <v>26</v>
      </c>
      <c r="F599" s="462" t="s">
        <v>95</v>
      </c>
      <c r="G599" s="462" t="s">
        <v>3468</v>
      </c>
      <c r="H599" s="145" t="s">
        <v>86</v>
      </c>
      <c r="I599" s="462" t="s">
        <v>1688</v>
      </c>
      <c r="J599" s="462" t="s">
        <v>1690</v>
      </c>
      <c r="K599" s="145" t="s">
        <v>1800</v>
      </c>
      <c r="L599" s="145" t="s">
        <v>1794</v>
      </c>
    </row>
    <row r="600" spans="3:12">
      <c r="C600" s="145" t="s">
        <v>2420</v>
      </c>
      <c r="D600" s="145">
        <v>0</v>
      </c>
      <c r="E600" s="145" t="s">
        <v>26</v>
      </c>
      <c r="F600" s="462" t="s">
        <v>95</v>
      </c>
      <c r="G600" s="462" t="s">
        <v>3468</v>
      </c>
      <c r="H600" s="145" t="s">
        <v>86</v>
      </c>
      <c r="I600" s="462" t="s">
        <v>1688</v>
      </c>
      <c r="J600" s="462" t="s">
        <v>1690</v>
      </c>
      <c r="K600" s="145" t="s">
        <v>1800</v>
      </c>
      <c r="L600" s="145" t="s">
        <v>1795</v>
      </c>
    </row>
    <row r="601" spans="3:12">
      <c r="C601" s="145" t="s">
        <v>2421</v>
      </c>
      <c r="D601" s="145">
        <v>0</v>
      </c>
      <c r="E601" s="145" t="s">
        <v>26</v>
      </c>
      <c r="F601" s="462" t="s">
        <v>95</v>
      </c>
      <c r="G601" s="462" t="s">
        <v>3468</v>
      </c>
      <c r="H601" s="145" t="s">
        <v>86</v>
      </c>
      <c r="I601" s="462" t="s">
        <v>1688</v>
      </c>
      <c r="J601" s="462" t="s">
        <v>1690</v>
      </c>
      <c r="K601" s="145" t="s">
        <v>1800</v>
      </c>
      <c r="L601" s="145" t="s">
        <v>1795</v>
      </c>
    </row>
    <row r="602" spans="3:12">
      <c r="C602" s="145" t="s">
        <v>2422</v>
      </c>
      <c r="D602" s="145">
        <v>0</v>
      </c>
      <c r="E602" s="145" t="s">
        <v>26</v>
      </c>
      <c r="F602" s="462" t="s">
        <v>95</v>
      </c>
      <c r="G602" s="462" t="s">
        <v>3468</v>
      </c>
      <c r="H602" s="145" t="s">
        <v>86</v>
      </c>
      <c r="I602" s="462" t="s">
        <v>1688</v>
      </c>
      <c r="J602" s="462" t="s">
        <v>1690</v>
      </c>
      <c r="K602" s="145" t="s">
        <v>1800</v>
      </c>
      <c r="L602" s="145" t="s">
        <v>1795</v>
      </c>
    </row>
    <row r="603" spans="3:12">
      <c r="C603" s="145" t="s">
        <v>2423</v>
      </c>
      <c r="D603" s="145">
        <v>0</v>
      </c>
      <c r="E603" s="145" t="s">
        <v>26</v>
      </c>
      <c r="F603" s="462" t="s">
        <v>95</v>
      </c>
      <c r="G603" s="462" t="s">
        <v>3468</v>
      </c>
      <c r="H603" s="145" t="s">
        <v>86</v>
      </c>
      <c r="I603" s="462" t="s">
        <v>1688</v>
      </c>
      <c r="J603" s="462" t="s">
        <v>1690</v>
      </c>
      <c r="K603" s="145" t="s">
        <v>1800</v>
      </c>
      <c r="L603" s="145" t="s">
        <v>1795</v>
      </c>
    </row>
    <row r="604" spans="3:12">
      <c r="C604" s="145" t="s">
        <v>2424</v>
      </c>
      <c r="D604" s="145">
        <v>0</v>
      </c>
      <c r="E604" s="145" t="s">
        <v>26</v>
      </c>
      <c r="F604" s="462" t="s">
        <v>95</v>
      </c>
      <c r="G604" s="462" t="s">
        <v>3468</v>
      </c>
      <c r="H604" s="145" t="s">
        <v>86</v>
      </c>
      <c r="I604" s="462" t="s">
        <v>1688</v>
      </c>
      <c r="J604" s="462" t="s">
        <v>1690</v>
      </c>
      <c r="K604" s="145" t="s">
        <v>1800</v>
      </c>
      <c r="L604" s="145" t="s">
        <v>1795</v>
      </c>
    </row>
    <row r="605" spans="3:12">
      <c r="C605" s="145" t="s">
        <v>2425</v>
      </c>
      <c r="D605" s="145">
        <v>0</v>
      </c>
      <c r="E605" s="145" t="s">
        <v>26</v>
      </c>
      <c r="F605" s="462" t="s">
        <v>95</v>
      </c>
      <c r="G605" s="462" t="s">
        <v>3468</v>
      </c>
      <c r="H605" s="145" t="s">
        <v>86</v>
      </c>
      <c r="I605" s="462" t="s">
        <v>1688</v>
      </c>
      <c r="J605" s="462" t="s">
        <v>1690</v>
      </c>
      <c r="K605" s="145" t="s">
        <v>1800</v>
      </c>
      <c r="L605" s="145" t="s">
        <v>1795</v>
      </c>
    </row>
    <row r="606" spans="3:12">
      <c r="C606" s="145" t="s">
        <v>2426</v>
      </c>
      <c r="D606" s="145">
        <v>0</v>
      </c>
      <c r="E606" s="145" t="s">
        <v>26</v>
      </c>
      <c r="F606" s="462" t="s">
        <v>95</v>
      </c>
      <c r="G606" s="462" t="s">
        <v>3468</v>
      </c>
      <c r="H606" s="145" t="s">
        <v>86</v>
      </c>
      <c r="I606" s="462" t="s">
        <v>1688</v>
      </c>
      <c r="J606" s="462" t="s">
        <v>1690</v>
      </c>
      <c r="K606" s="145" t="s">
        <v>1800</v>
      </c>
      <c r="L606" s="145" t="s">
        <v>1795</v>
      </c>
    </row>
    <row r="607" spans="3:12">
      <c r="C607" s="145" t="s">
        <v>2427</v>
      </c>
      <c r="D607" s="145">
        <v>0</v>
      </c>
      <c r="E607" s="145" t="s">
        <v>26</v>
      </c>
      <c r="F607" s="462" t="s">
        <v>95</v>
      </c>
      <c r="G607" s="462" t="s">
        <v>3468</v>
      </c>
      <c r="H607" s="145" t="s">
        <v>86</v>
      </c>
      <c r="I607" s="462" t="s">
        <v>1688</v>
      </c>
      <c r="J607" s="462" t="s">
        <v>1690</v>
      </c>
      <c r="K607" s="145" t="s">
        <v>1800</v>
      </c>
      <c r="L607" s="145" t="s">
        <v>1795</v>
      </c>
    </row>
    <row r="608" spans="3:12">
      <c r="C608" s="145" t="s">
        <v>2428</v>
      </c>
      <c r="D608" s="145">
        <v>0</v>
      </c>
      <c r="E608" s="145" t="s">
        <v>26</v>
      </c>
      <c r="F608" s="462" t="s">
        <v>95</v>
      </c>
      <c r="G608" s="462" t="s">
        <v>3468</v>
      </c>
      <c r="H608" s="145" t="s">
        <v>86</v>
      </c>
      <c r="I608" s="462" t="s">
        <v>1688</v>
      </c>
      <c r="J608" s="462" t="s">
        <v>1690</v>
      </c>
      <c r="K608" s="145" t="s">
        <v>1800</v>
      </c>
      <c r="L608" s="145" t="s">
        <v>1795</v>
      </c>
    </row>
    <row r="609" spans="3:12">
      <c r="C609" s="145" t="s">
        <v>2429</v>
      </c>
      <c r="D609" s="145">
        <v>0</v>
      </c>
      <c r="E609" s="145" t="s">
        <v>26</v>
      </c>
      <c r="F609" s="462" t="s">
        <v>95</v>
      </c>
      <c r="G609" s="462" t="s">
        <v>3468</v>
      </c>
      <c r="H609" s="145" t="s">
        <v>86</v>
      </c>
      <c r="I609" s="462" t="s">
        <v>1688</v>
      </c>
      <c r="J609" s="462" t="s">
        <v>1690</v>
      </c>
      <c r="K609" s="145" t="s">
        <v>1800</v>
      </c>
      <c r="L609" s="145" t="s">
        <v>1795</v>
      </c>
    </row>
    <row r="610" spans="3:12">
      <c r="C610" s="145" t="s">
        <v>2430</v>
      </c>
      <c r="D610" s="145">
        <v>0</v>
      </c>
      <c r="E610" s="145" t="s">
        <v>26</v>
      </c>
      <c r="F610" s="462" t="s">
        <v>95</v>
      </c>
      <c r="G610" s="462" t="s">
        <v>3468</v>
      </c>
      <c r="H610" s="145" t="s">
        <v>86</v>
      </c>
      <c r="I610" s="462" t="s">
        <v>1688</v>
      </c>
      <c r="J610" s="462" t="s">
        <v>1690</v>
      </c>
      <c r="K610" s="145" t="s">
        <v>1800</v>
      </c>
      <c r="L610" s="145" t="s">
        <v>1795</v>
      </c>
    </row>
    <row r="611" spans="3:12">
      <c r="C611" s="145" t="s">
        <v>2431</v>
      </c>
      <c r="D611" s="145">
        <v>0</v>
      </c>
      <c r="E611" s="145" t="s">
        <v>26</v>
      </c>
      <c r="F611" s="462" t="s">
        <v>95</v>
      </c>
      <c r="G611" s="462" t="s">
        <v>3468</v>
      </c>
      <c r="H611" s="145" t="s">
        <v>86</v>
      </c>
      <c r="I611" s="462" t="s">
        <v>1688</v>
      </c>
      <c r="J611" s="462" t="s">
        <v>1690</v>
      </c>
      <c r="K611" s="145" t="s">
        <v>1800</v>
      </c>
      <c r="L611" s="145" t="s">
        <v>1795</v>
      </c>
    </row>
    <row r="612" spans="3:12">
      <c r="C612" s="145" t="s">
        <v>2432</v>
      </c>
      <c r="D612" s="145">
        <v>0</v>
      </c>
      <c r="E612" s="145" t="s">
        <v>26</v>
      </c>
      <c r="F612" s="462" t="s">
        <v>95</v>
      </c>
      <c r="G612" s="462" t="s">
        <v>3468</v>
      </c>
      <c r="H612" s="145" t="s">
        <v>86</v>
      </c>
      <c r="I612" s="462" t="s">
        <v>1688</v>
      </c>
      <c r="J612" s="462" t="s">
        <v>1690</v>
      </c>
      <c r="K612" s="145" t="s">
        <v>1800</v>
      </c>
      <c r="L612" s="145" t="s">
        <v>1795</v>
      </c>
    </row>
    <row r="613" spans="3:12">
      <c r="C613" s="145" t="s">
        <v>2433</v>
      </c>
      <c r="D613" s="145">
        <v>0</v>
      </c>
      <c r="E613" s="145" t="s">
        <v>26</v>
      </c>
      <c r="F613" s="462" t="s">
        <v>95</v>
      </c>
      <c r="G613" s="462" t="s">
        <v>3468</v>
      </c>
      <c r="H613" s="145" t="s">
        <v>86</v>
      </c>
      <c r="I613" s="462" t="s">
        <v>1688</v>
      </c>
      <c r="J613" s="462" t="s">
        <v>1690</v>
      </c>
      <c r="K613" s="145" t="s">
        <v>1800</v>
      </c>
      <c r="L613" s="145" t="s">
        <v>1795</v>
      </c>
    </row>
    <row r="614" spans="3:12">
      <c r="C614" s="145" t="s">
        <v>2434</v>
      </c>
      <c r="D614" s="145">
        <v>0</v>
      </c>
      <c r="E614" s="145" t="s">
        <v>26</v>
      </c>
      <c r="F614" s="462" t="s">
        <v>95</v>
      </c>
      <c r="G614" s="462" t="s">
        <v>3468</v>
      </c>
      <c r="H614" s="145" t="s">
        <v>86</v>
      </c>
      <c r="I614" s="462" t="s">
        <v>1688</v>
      </c>
      <c r="J614" s="462" t="s">
        <v>1690</v>
      </c>
      <c r="K614" s="145" t="s">
        <v>1800</v>
      </c>
      <c r="L614" s="145" t="s">
        <v>1795</v>
      </c>
    </row>
    <row r="615" spans="3:12">
      <c r="C615" s="145" t="s">
        <v>2435</v>
      </c>
      <c r="D615" s="145">
        <v>0</v>
      </c>
      <c r="E615" s="145" t="s">
        <v>26</v>
      </c>
      <c r="F615" s="462" t="s">
        <v>95</v>
      </c>
      <c r="G615" s="462" t="s">
        <v>3468</v>
      </c>
      <c r="H615" s="145" t="s">
        <v>86</v>
      </c>
      <c r="I615" s="462" t="s">
        <v>1688</v>
      </c>
      <c r="J615" s="462" t="s">
        <v>1690</v>
      </c>
      <c r="K615" s="145" t="s">
        <v>1800</v>
      </c>
      <c r="L615" s="145" t="s">
        <v>1795</v>
      </c>
    </row>
    <row r="616" spans="3:12">
      <c r="C616" s="145" t="s">
        <v>2420</v>
      </c>
      <c r="D616" s="145">
        <v>0</v>
      </c>
      <c r="E616" s="145" t="s">
        <v>26</v>
      </c>
      <c r="F616" s="462" t="s">
        <v>95</v>
      </c>
      <c r="G616" s="462" t="s">
        <v>3468</v>
      </c>
      <c r="H616" s="145" t="s">
        <v>86</v>
      </c>
      <c r="I616" s="462" t="s">
        <v>1688</v>
      </c>
      <c r="J616" s="462" t="s">
        <v>1690</v>
      </c>
      <c r="K616" s="145" t="s">
        <v>1800</v>
      </c>
      <c r="L616" s="145" t="s">
        <v>1796</v>
      </c>
    </row>
    <row r="617" spans="3:12">
      <c r="C617" s="145" t="s">
        <v>2421</v>
      </c>
      <c r="D617" s="145">
        <v>0</v>
      </c>
      <c r="E617" s="145" t="s">
        <v>26</v>
      </c>
      <c r="F617" s="462" t="s">
        <v>95</v>
      </c>
      <c r="G617" s="462" t="s">
        <v>3468</v>
      </c>
      <c r="H617" s="145" t="s">
        <v>86</v>
      </c>
      <c r="I617" s="462" t="s">
        <v>1688</v>
      </c>
      <c r="J617" s="462" t="s">
        <v>1690</v>
      </c>
      <c r="K617" s="145" t="s">
        <v>1800</v>
      </c>
      <c r="L617" s="145" t="s">
        <v>1796</v>
      </c>
    </row>
    <row r="618" spans="3:12">
      <c r="C618" s="145" t="s">
        <v>2422</v>
      </c>
      <c r="D618" s="145">
        <v>0</v>
      </c>
      <c r="E618" s="145" t="s">
        <v>26</v>
      </c>
      <c r="F618" s="462" t="s">
        <v>95</v>
      </c>
      <c r="G618" s="462" t="s">
        <v>3468</v>
      </c>
      <c r="H618" s="145" t="s">
        <v>86</v>
      </c>
      <c r="I618" s="462" t="s">
        <v>1688</v>
      </c>
      <c r="J618" s="462" t="s">
        <v>1690</v>
      </c>
      <c r="K618" s="145" t="s">
        <v>1800</v>
      </c>
      <c r="L618" s="145" t="s">
        <v>1796</v>
      </c>
    </row>
    <row r="619" spans="3:12">
      <c r="C619" s="145" t="s">
        <v>2423</v>
      </c>
      <c r="D619" s="145">
        <v>0</v>
      </c>
      <c r="E619" s="145" t="s">
        <v>26</v>
      </c>
      <c r="F619" s="462" t="s">
        <v>95</v>
      </c>
      <c r="G619" s="462" t="s">
        <v>3468</v>
      </c>
      <c r="H619" s="145" t="s">
        <v>86</v>
      </c>
      <c r="I619" s="462" t="s">
        <v>1688</v>
      </c>
      <c r="J619" s="462" t="s">
        <v>1690</v>
      </c>
      <c r="K619" s="145" t="s">
        <v>1800</v>
      </c>
      <c r="L619" s="145" t="s">
        <v>1796</v>
      </c>
    </row>
    <row r="620" spans="3:12">
      <c r="C620" s="145" t="s">
        <v>2424</v>
      </c>
      <c r="D620" s="145">
        <v>0</v>
      </c>
      <c r="E620" s="145" t="s">
        <v>26</v>
      </c>
      <c r="F620" s="462" t="s">
        <v>95</v>
      </c>
      <c r="G620" s="462" t="s">
        <v>3468</v>
      </c>
      <c r="H620" s="145" t="s">
        <v>86</v>
      </c>
      <c r="I620" s="462" t="s">
        <v>1688</v>
      </c>
      <c r="J620" s="462" t="s">
        <v>1690</v>
      </c>
      <c r="K620" s="145" t="s">
        <v>1800</v>
      </c>
      <c r="L620" s="145" t="s">
        <v>1796</v>
      </c>
    </row>
    <row r="621" spans="3:12">
      <c r="C621" s="145" t="s">
        <v>2425</v>
      </c>
      <c r="D621" s="145">
        <v>0</v>
      </c>
      <c r="E621" s="145" t="s">
        <v>26</v>
      </c>
      <c r="F621" s="462" t="s">
        <v>95</v>
      </c>
      <c r="G621" s="462" t="s">
        <v>3468</v>
      </c>
      <c r="H621" s="145" t="s">
        <v>86</v>
      </c>
      <c r="I621" s="462" t="s">
        <v>1688</v>
      </c>
      <c r="J621" s="462" t="s">
        <v>1690</v>
      </c>
      <c r="K621" s="145" t="s">
        <v>1800</v>
      </c>
      <c r="L621" s="145" t="s">
        <v>1796</v>
      </c>
    </row>
    <row r="622" spans="3:12">
      <c r="C622" s="145" t="s">
        <v>2426</v>
      </c>
      <c r="D622" s="145">
        <v>0</v>
      </c>
      <c r="E622" s="145" t="s">
        <v>26</v>
      </c>
      <c r="F622" s="462" t="s">
        <v>95</v>
      </c>
      <c r="G622" s="462" t="s">
        <v>3468</v>
      </c>
      <c r="H622" s="145" t="s">
        <v>86</v>
      </c>
      <c r="I622" s="462" t="s">
        <v>1688</v>
      </c>
      <c r="J622" s="462" t="s">
        <v>1690</v>
      </c>
      <c r="K622" s="145" t="s">
        <v>1800</v>
      </c>
      <c r="L622" s="145" t="s">
        <v>1796</v>
      </c>
    </row>
    <row r="623" spans="3:12">
      <c r="C623" s="145" t="s">
        <v>2427</v>
      </c>
      <c r="D623" s="145">
        <v>0</v>
      </c>
      <c r="E623" s="145" t="s">
        <v>26</v>
      </c>
      <c r="F623" s="462" t="s">
        <v>95</v>
      </c>
      <c r="G623" s="462" t="s">
        <v>3468</v>
      </c>
      <c r="H623" s="145" t="s">
        <v>86</v>
      </c>
      <c r="I623" s="462" t="s">
        <v>1688</v>
      </c>
      <c r="J623" s="462" t="s">
        <v>1690</v>
      </c>
      <c r="K623" s="145" t="s">
        <v>1800</v>
      </c>
      <c r="L623" s="145" t="s">
        <v>1796</v>
      </c>
    </row>
    <row r="624" spans="3:12">
      <c r="C624" s="145" t="s">
        <v>2428</v>
      </c>
      <c r="D624" s="145">
        <v>0</v>
      </c>
      <c r="E624" s="145" t="s">
        <v>26</v>
      </c>
      <c r="F624" s="462" t="s">
        <v>95</v>
      </c>
      <c r="G624" s="462" t="s">
        <v>3468</v>
      </c>
      <c r="H624" s="145" t="s">
        <v>86</v>
      </c>
      <c r="I624" s="462" t="s">
        <v>1688</v>
      </c>
      <c r="J624" s="462" t="s">
        <v>1690</v>
      </c>
      <c r="K624" s="145" t="s">
        <v>1800</v>
      </c>
      <c r="L624" s="145" t="s">
        <v>1796</v>
      </c>
    </row>
    <row r="625" spans="3:12">
      <c r="C625" s="145" t="s">
        <v>2429</v>
      </c>
      <c r="D625" s="145">
        <v>0</v>
      </c>
      <c r="E625" s="145" t="s">
        <v>26</v>
      </c>
      <c r="F625" s="462" t="s">
        <v>95</v>
      </c>
      <c r="G625" s="462" t="s">
        <v>3468</v>
      </c>
      <c r="H625" s="145" t="s">
        <v>86</v>
      </c>
      <c r="I625" s="462" t="s">
        <v>1688</v>
      </c>
      <c r="J625" s="462" t="s">
        <v>1690</v>
      </c>
      <c r="K625" s="145" t="s">
        <v>1800</v>
      </c>
      <c r="L625" s="145" t="s">
        <v>1796</v>
      </c>
    </row>
    <row r="626" spans="3:12">
      <c r="C626" s="145" t="s">
        <v>2430</v>
      </c>
      <c r="D626" s="145">
        <v>0</v>
      </c>
      <c r="E626" s="145" t="s">
        <v>26</v>
      </c>
      <c r="F626" s="462" t="s">
        <v>95</v>
      </c>
      <c r="G626" s="462" t="s">
        <v>3468</v>
      </c>
      <c r="H626" s="145" t="s">
        <v>86</v>
      </c>
      <c r="I626" s="462" t="s">
        <v>1688</v>
      </c>
      <c r="J626" s="462" t="s">
        <v>1690</v>
      </c>
      <c r="K626" s="145" t="s">
        <v>1800</v>
      </c>
      <c r="L626" s="145" t="s">
        <v>1796</v>
      </c>
    </row>
    <row r="627" spans="3:12">
      <c r="C627" s="145" t="s">
        <v>2431</v>
      </c>
      <c r="D627" s="145">
        <v>0</v>
      </c>
      <c r="E627" s="145" t="s">
        <v>26</v>
      </c>
      <c r="F627" s="462" t="s">
        <v>95</v>
      </c>
      <c r="G627" s="462" t="s">
        <v>3468</v>
      </c>
      <c r="H627" s="145" t="s">
        <v>86</v>
      </c>
      <c r="I627" s="462" t="s">
        <v>1688</v>
      </c>
      <c r="J627" s="462" t="s">
        <v>1690</v>
      </c>
      <c r="K627" s="145" t="s">
        <v>1800</v>
      </c>
      <c r="L627" s="145" t="s">
        <v>1796</v>
      </c>
    </row>
    <row r="628" spans="3:12">
      <c r="C628" s="145" t="s">
        <v>2432</v>
      </c>
      <c r="D628" s="145">
        <v>0</v>
      </c>
      <c r="E628" s="145" t="s">
        <v>26</v>
      </c>
      <c r="F628" s="462" t="s">
        <v>95</v>
      </c>
      <c r="G628" s="462" t="s">
        <v>3468</v>
      </c>
      <c r="H628" s="145" t="s">
        <v>86</v>
      </c>
      <c r="I628" s="462" t="s">
        <v>1688</v>
      </c>
      <c r="J628" s="462" t="s">
        <v>1690</v>
      </c>
      <c r="K628" s="145" t="s">
        <v>1800</v>
      </c>
      <c r="L628" s="145" t="s">
        <v>1796</v>
      </c>
    </row>
    <row r="629" spans="3:12">
      <c r="C629" s="145" t="s">
        <v>2433</v>
      </c>
      <c r="D629" s="145">
        <v>0</v>
      </c>
      <c r="E629" s="145" t="s">
        <v>26</v>
      </c>
      <c r="F629" s="462" t="s">
        <v>95</v>
      </c>
      <c r="G629" s="462" t="s">
        <v>3468</v>
      </c>
      <c r="H629" s="145" t="s">
        <v>86</v>
      </c>
      <c r="I629" s="462" t="s">
        <v>1688</v>
      </c>
      <c r="J629" s="462" t="s">
        <v>1690</v>
      </c>
      <c r="K629" s="145" t="s">
        <v>1800</v>
      </c>
      <c r="L629" s="145" t="s">
        <v>1796</v>
      </c>
    </row>
    <row r="630" spans="3:12">
      <c r="C630" s="145" t="s">
        <v>2434</v>
      </c>
      <c r="D630" s="145">
        <v>0</v>
      </c>
      <c r="E630" s="145" t="s">
        <v>26</v>
      </c>
      <c r="F630" s="462" t="s">
        <v>95</v>
      </c>
      <c r="G630" s="462" t="s">
        <v>3468</v>
      </c>
      <c r="H630" s="145" t="s">
        <v>86</v>
      </c>
      <c r="I630" s="462" t="s">
        <v>1688</v>
      </c>
      <c r="J630" s="462" t="s">
        <v>1690</v>
      </c>
      <c r="K630" s="145" t="s">
        <v>1800</v>
      </c>
      <c r="L630" s="145" t="s">
        <v>1796</v>
      </c>
    </row>
    <row r="631" spans="3:12">
      <c r="C631" s="145" t="s">
        <v>2435</v>
      </c>
      <c r="D631" s="145">
        <v>0</v>
      </c>
      <c r="E631" s="145" t="s">
        <v>26</v>
      </c>
      <c r="F631" s="462" t="s">
        <v>95</v>
      </c>
      <c r="G631" s="462" t="s">
        <v>3468</v>
      </c>
      <c r="H631" s="145" t="s">
        <v>86</v>
      </c>
      <c r="I631" s="462" t="s">
        <v>1688</v>
      </c>
      <c r="J631" s="462" t="s">
        <v>1690</v>
      </c>
      <c r="K631" s="145" t="s">
        <v>1800</v>
      </c>
      <c r="L631" s="145" t="s">
        <v>1796</v>
      </c>
    </row>
    <row r="632" spans="3:12">
      <c r="C632" s="145" t="s">
        <v>2420</v>
      </c>
      <c r="D632" s="145">
        <v>0</v>
      </c>
      <c r="E632" s="145" t="s">
        <v>26</v>
      </c>
      <c r="F632" s="462" t="s">
        <v>95</v>
      </c>
      <c r="G632" s="462" t="s">
        <v>3468</v>
      </c>
      <c r="H632" s="145" t="s">
        <v>86</v>
      </c>
      <c r="I632" s="462" t="s">
        <v>1688</v>
      </c>
      <c r="J632" s="462" t="s">
        <v>1690</v>
      </c>
      <c r="K632" s="145" t="s">
        <v>1800</v>
      </c>
      <c r="L632" s="145" t="s">
        <v>1797</v>
      </c>
    </row>
    <row r="633" spans="3:12">
      <c r="C633" s="145" t="s">
        <v>2421</v>
      </c>
      <c r="D633" s="145">
        <v>0</v>
      </c>
      <c r="E633" s="145" t="s">
        <v>26</v>
      </c>
      <c r="F633" s="462" t="s">
        <v>95</v>
      </c>
      <c r="G633" s="462" t="s">
        <v>3468</v>
      </c>
      <c r="H633" s="145" t="s">
        <v>86</v>
      </c>
      <c r="I633" s="462" t="s">
        <v>1688</v>
      </c>
      <c r="J633" s="462" t="s">
        <v>1690</v>
      </c>
      <c r="K633" s="145" t="s">
        <v>1800</v>
      </c>
      <c r="L633" s="145" t="s">
        <v>1797</v>
      </c>
    </row>
    <row r="634" spans="3:12">
      <c r="C634" s="145" t="s">
        <v>2422</v>
      </c>
      <c r="D634" s="145">
        <v>0</v>
      </c>
      <c r="E634" s="145" t="s">
        <v>26</v>
      </c>
      <c r="F634" s="462" t="s">
        <v>95</v>
      </c>
      <c r="G634" s="462" t="s">
        <v>3468</v>
      </c>
      <c r="H634" s="145" t="s">
        <v>86</v>
      </c>
      <c r="I634" s="462" t="s">
        <v>1688</v>
      </c>
      <c r="J634" s="462" t="s">
        <v>1690</v>
      </c>
      <c r="K634" s="145" t="s">
        <v>1800</v>
      </c>
      <c r="L634" s="145" t="s">
        <v>1797</v>
      </c>
    </row>
    <row r="635" spans="3:12">
      <c r="C635" s="145" t="s">
        <v>2423</v>
      </c>
      <c r="D635" s="145">
        <v>0</v>
      </c>
      <c r="E635" s="145" t="s">
        <v>26</v>
      </c>
      <c r="F635" s="462" t="s">
        <v>95</v>
      </c>
      <c r="G635" s="462" t="s">
        <v>3468</v>
      </c>
      <c r="H635" s="145" t="s">
        <v>86</v>
      </c>
      <c r="I635" s="462" t="s">
        <v>1688</v>
      </c>
      <c r="J635" s="462" t="s">
        <v>1690</v>
      </c>
      <c r="K635" s="145" t="s">
        <v>1800</v>
      </c>
      <c r="L635" s="145" t="s">
        <v>1797</v>
      </c>
    </row>
    <row r="636" spans="3:12">
      <c r="C636" s="145" t="s">
        <v>2424</v>
      </c>
      <c r="D636" s="145">
        <v>0</v>
      </c>
      <c r="E636" s="145" t="s">
        <v>26</v>
      </c>
      <c r="F636" s="462" t="s">
        <v>95</v>
      </c>
      <c r="G636" s="462" t="s">
        <v>3468</v>
      </c>
      <c r="H636" s="145" t="s">
        <v>86</v>
      </c>
      <c r="I636" s="462" t="s">
        <v>1688</v>
      </c>
      <c r="J636" s="462" t="s">
        <v>1690</v>
      </c>
      <c r="K636" s="145" t="s">
        <v>1800</v>
      </c>
      <c r="L636" s="145" t="s">
        <v>1797</v>
      </c>
    </row>
    <row r="637" spans="3:12">
      <c r="C637" s="145" t="s">
        <v>2425</v>
      </c>
      <c r="D637" s="145">
        <v>0</v>
      </c>
      <c r="E637" s="145" t="s">
        <v>26</v>
      </c>
      <c r="F637" s="462" t="s">
        <v>95</v>
      </c>
      <c r="G637" s="462" t="s">
        <v>3468</v>
      </c>
      <c r="H637" s="145" t="s">
        <v>86</v>
      </c>
      <c r="I637" s="462" t="s">
        <v>1688</v>
      </c>
      <c r="J637" s="462" t="s">
        <v>1690</v>
      </c>
      <c r="K637" s="145" t="s">
        <v>1800</v>
      </c>
      <c r="L637" s="145" t="s">
        <v>1797</v>
      </c>
    </row>
    <row r="638" spans="3:12">
      <c r="C638" s="145" t="s">
        <v>2426</v>
      </c>
      <c r="D638" s="145">
        <v>0</v>
      </c>
      <c r="E638" s="145" t="s">
        <v>26</v>
      </c>
      <c r="F638" s="462" t="s">
        <v>95</v>
      </c>
      <c r="G638" s="462" t="s">
        <v>3468</v>
      </c>
      <c r="H638" s="145" t="s">
        <v>86</v>
      </c>
      <c r="I638" s="462" t="s">
        <v>1688</v>
      </c>
      <c r="J638" s="462" t="s">
        <v>1690</v>
      </c>
      <c r="K638" s="145" t="s">
        <v>1800</v>
      </c>
      <c r="L638" s="145" t="s">
        <v>1797</v>
      </c>
    </row>
    <row r="639" spans="3:12">
      <c r="C639" s="145" t="s">
        <v>2427</v>
      </c>
      <c r="D639" s="145">
        <v>0</v>
      </c>
      <c r="E639" s="145" t="s">
        <v>26</v>
      </c>
      <c r="F639" s="462" t="s">
        <v>95</v>
      </c>
      <c r="G639" s="462" t="s">
        <v>3468</v>
      </c>
      <c r="H639" s="145" t="s">
        <v>86</v>
      </c>
      <c r="I639" s="462" t="s">
        <v>1688</v>
      </c>
      <c r="J639" s="462" t="s">
        <v>1690</v>
      </c>
      <c r="K639" s="145" t="s">
        <v>1800</v>
      </c>
      <c r="L639" s="145" t="s">
        <v>1797</v>
      </c>
    </row>
    <row r="640" spans="3:12">
      <c r="C640" s="145" t="s">
        <v>2428</v>
      </c>
      <c r="D640" s="145">
        <v>0</v>
      </c>
      <c r="E640" s="145" t="s">
        <v>26</v>
      </c>
      <c r="F640" s="462" t="s">
        <v>95</v>
      </c>
      <c r="G640" s="462" t="s">
        <v>3468</v>
      </c>
      <c r="H640" s="145" t="s">
        <v>86</v>
      </c>
      <c r="I640" s="462" t="s">
        <v>1688</v>
      </c>
      <c r="J640" s="462" t="s">
        <v>1690</v>
      </c>
      <c r="K640" s="145" t="s">
        <v>1800</v>
      </c>
      <c r="L640" s="145" t="s">
        <v>1797</v>
      </c>
    </row>
    <row r="641" spans="3:12">
      <c r="C641" s="145" t="s">
        <v>2429</v>
      </c>
      <c r="D641" s="145">
        <v>0</v>
      </c>
      <c r="E641" s="145" t="s">
        <v>26</v>
      </c>
      <c r="F641" s="462" t="s">
        <v>95</v>
      </c>
      <c r="G641" s="462" t="s">
        <v>3468</v>
      </c>
      <c r="H641" s="145" t="s">
        <v>86</v>
      </c>
      <c r="I641" s="462" t="s">
        <v>1688</v>
      </c>
      <c r="J641" s="462" t="s">
        <v>1690</v>
      </c>
      <c r="K641" s="145" t="s">
        <v>1800</v>
      </c>
      <c r="L641" s="145" t="s">
        <v>1797</v>
      </c>
    </row>
    <row r="642" spans="3:12">
      <c r="C642" s="145" t="s">
        <v>2430</v>
      </c>
      <c r="D642" s="145">
        <v>0</v>
      </c>
      <c r="E642" s="145" t="s">
        <v>26</v>
      </c>
      <c r="F642" s="462" t="s">
        <v>95</v>
      </c>
      <c r="G642" s="462" t="s">
        <v>3468</v>
      </c>
      <c r="H642" s="145" t="s">
        <v>86</v>
      </c>
      <c r="I642" s="462" t="s">
        <v>1688</v>
      </c>
      <c r="J642" s="462" t="s">
        <v>1690</v>
      </c>
      <c r="K642" s="145" t="s">
        <v>1800</v>
      </c>
      <c r="L642" s="145" t="s">
        <v>1797</v>
      </c>
    </row>
    <row r="643" spans="3:12">
      <c r="C643" s="145" t="s">
        <v>2431</v>
      </c>
      <c r="D643" s="145">
        <v>0</v>
      </c>
      <c r="E643" s="145" t="s">
        <v>26</v>
      </c>
      <c r="F643" s="462" t="s">
        <v>95</v>
      </c>
      <c r="G643" s="462" t="s">
        <v>3468</v>
      </c>
      <c r="H643" s="145" t="s">
        <v>86</v>
      </c>
      <c r="I643" s="462" t="s">
        <v>1688</v>
      </c>
      <c r="J643" s="462" t="s">
        <v>1690</v>
      </c>
      <c r="K643" s="145" t="s">
        <v>1800</v>
      </c>
      <c r="L643" s="145" t="s">
        <v>1797</v>
      </c>
    </row>
    <row r="644" spans="3:12">
      <c r="C644" s="145" t="s">
        <v>2432</v>
      </c>
      <c r="D644" s="145">
        <v>0</v>
      </c>
      <c r="E644" s="145" t="s">
        <v>26</v>
      </c>
      <c r="F644" s="462" t="s">
        <v>95</v>
      </c>
      <c r="G644" s="462" t="s">
        <v>3468</v>
      </c>
      <c r="H644" s="145" t="s">
        <v>86</v>
      </c>
      <c r="I644" s="462" t="s">
        <v>1688</v>
      </c>
      <c r="J644" s="462" t="s">
        <v>1690</v>
      </c>
      <c r="K644" s="145" t="s">
        <v>1800</v>
      </c>
      <c r="L644" s="145" t="s">
        <v>1797</v>
      </c>
    </row>
    <row r="645" spans="3:12">
      <c r="C645" s="145" t="s">
        <v>2433</v>
      </c>
      <c r="D645" s="145">
        <v>0</v>
      </c>
      <c r="E645" s="145" t="s">
        <v>26</v>
      </c>
      <c r="F645" s="462" t="s">
        <v>95</v>
      </c>
      <c r="G645" s="462" t="s">
        <v>3468</v>
      </c>
      <c r="H645" s="145" t="s">
        <v>86</v>
      </c>
      <c r="I645" s="462" t="s">
        <v>1688</v>
      </c>
      <c r="J645" s="462" t="s">
        <v>1690</v>
      </c>
      <c r="K645" s="145" t="s">
        <v>1800</v>
      </c>
      <c r="L645" s="145" t="s">
        <v>1797</v>
      </c>
    </row>
    <row r="646" spans="3:12">
      <c r="C646" s="145" t="s">
        <v>2434</v>
      </c>
      <c r="D646" s="145">
        <v>0</v>
      </c>
      <c r="E646" s="145" t="s">
        <v>26</v>
      </c>
      <c r="F646" s="462" t="s">
        <v>95</v>
      </c>
      <c r="G646" s="462" t="s">
        <v>3468</v>
      </c>
      <c r="H646" s="145" t="s">
        <v>86</v>
      </c>
      <c r="I646" s="462" t="s">
        <v>1688</v>
      </c>
      <c r="J646" s="462" t="s">
        <v>1690</v>
      </c>
      <c r="K646" s="145" t="s">
        <v>1800</v>
      </c>
      <c r="L646" s="145" t="s">
        <v>1797</v>
      </c>
    </row>
    <row r="647" spans="3:12">
      <c r="C647" s="145" t="s">
        <v>2435</v>
      </c>
      <c r="D647" s="145">
        <v>0</v>
      </c>
      <c r="E647" s="145" t="s">
        <v>26</v>
      </c>
      <c r="F647" s="462" t="s">
        <v>95</v>
      </c>
      <c r="G647" s="462" t="s">
        <v>3468</v>
      </c>
      <c r="H647" s="145" t="s">
        <v>86</v>
      </c>
      <c r="I647" s="462" t="s">
        <v>1688</v>
      </c>
      <c r="J647" s="462" t="s">
        <v>1690</v>
      </c>
      <c r="K647" s="145" t="s">
        <v>1800</v>
      </c>
      <c r="L647" s="145" t="s">
        <v>1797</v>
      </c>
    </row>
    <row r="648" spans="3:12">
      <c r="C648" s="145" t="s">
        <v>2420</v>
      </c>
      <c r="D648" s="145">
        <v>0</v>
      </c>
      <c r="E648" s="145" t="s">
        <v>26</v>
      </c>
      <c r="F648" s="462" t="s">
        <v>95</v>
      </c>
      <c r="G648" s="462" t="s">
        <v>3468</v>
      </c>
      <c r="H648" s="145" t="s">
        <v>86</v>
      </c>
      <c r="I648" s="462" t="s">
        <v>1688</v>
      </c>
      <c r="J648" s="462" t="s">
        <v>1690</v>
      </c>
      <c r="K648" s="145" t="s">
        <v>1800</v>
      </c>
      <c r="L648" s="145" t="s">
        <v>1798</v>
      </c>
    </row>
    <row r="649" spans="3:12">
      <c r="C649" s="145" t="s">
        <v>2421</v>
      </c>
      <c r="D649" s="145">
        <v>0</v>
      </c>
      <c r="E649" s="145" t="s">
        <v>26</v>
      </c>
      <c r="F649" s="462" t="s">
        <v>95</v>
      </c>
      <c r="G649" s="462" t="s">
        <v>3468</v>
      </c>
      <c r="H649" s="145" t="s">
        <v>86</v>
      </c>
      <c r="I649" s="462" t="s">
        <v>1688</v>
      </c>
      <c r="J649" s="462" t="s">
        <v>1690</v>
      </c>
      <c r="K649" s="145" t="s">
        <v>1800</v>
      </c>
      <c r="L649" s="145" t="s">
        <v>1798</v>
      </c>
    </row>
    <row r="650" spans="3:12">
      <c r="C650" s="145" t="s">
        <v>2422</v>
      </c>
      <c r="D650" s="145">
        <v>0</v>
      </c>
      <c r="E650" s="145" t="s">
        <v>26</v>
      </c>
      <c r="F650" s="462" t="s">
        <v>95</v>
      </c>
      <c r="G650" s="462" t="s">
        <v>3468</v>
      </c>
      <c r="H650" s="145" t="s">
        <v>86</v>
      </c>
      <c r="I650" s="462" t="s">
        <v>1688</v>
      </c>
      <c r="J650" s="462" t="s">
        <v>1690</v>
      </c>
      <c r="K650" s="145" t="s">
        <v>1800</v>
      </c>
      <c r="L650" s="145" t="s">
        <v>1798</v>
      </c>
    </row>
    <row r="651" spans="3:12">
      <c r="C651" s="145" t="s">
        <v>2423</v>
      </c>
      <c r="D651" s="145">
        <v>0</v>
      </c>
      <c r="E651" s="145" t="s">
        <v>26</v>
      </c>
      <c r="F651" s="462" t="s">
        <v>95</v>
      </c>
      <c r="G651" s="462" t="s">
        <v>3468</v>
      </c>
      <c r="H651" s="145" t="s">
        <v>86</v>
      </c>
      <c r="I651" s="462" t="s">
        <v>1688</v>
      </c>
      <c r="J651" s="462" t="s">
        <v>1690</v>
      </c>
      <c r="K651" s="145" t="s">
        <v>1800</v>
      </c>
      <c r="L651" s="145" t="s">
        <v>1798</v>
      </c>
    </row>
    <row r="652" spans="3:12">
      <c r="C652" s="145" t="s">
        <v>2424</v>
      </c>
      <c r="D652" s="145">
        <v>0</v>
      </c>
      <c r="E652" s="145" t="s">
        <v>26</v>
      </c>
      <c r="F652" s="462" t="s">
        <v>95</v>
      </c>
      <c r="G652" s="462" t="s">
        <v>3468</v>
      </c>
      <c r="H652" s="145" t="s">
        <v>86</v>
      </c>
      <c r="I652" s="462" t="s">
        <v>1688</v>
      </c>
      <c r="J652" s="462" t="s">
        <v>1690</v>
      </c>
      <c r="K652" s="145" t="s">
        <v>1800</v>
      </c>
      <c r="L652" s="145" t="s">
        <v>1798</v>
      </c>
    </row>
    <row r="653" spans="3:12">
      <c r="C653" s="145" t="s">
        <v>2425</v>
      </c>
      <c r="D653" s="145">
        <v>0</v>
      </c>
      <c r="E653" s="145" t="s">
        <v>26</v>
      </c>
      <c r="F653" s="462" t="s">
        <v>95</v>
      </c>
      <c r="G653" s="462" t="s">
        <v>3468</v>
      </c>
      <c r="H653" s="145" t="s">
        <v>86</v>
      </c>
      <c r="I653" s="462" t="s">
        <v>1688</v>
      </c>
      <c r="J653" s="462" t="s">
        <v>1690</v>
      </c>
      <c r="K653" s="145" t="s">
        <v>1800</v>
      </c>
      <c r="L653" s="145" t="s">
        <v>1798</v>
      </c>
    </row>
    <row r="654" spans="3:12">
      <c r="C654" s="145" t="s">
        <v>2426</v>
      </c>
      <c r="D654" s="145">
        <v>0</v>
      </c>
      <c r="E654" s="145" t="s">
        <v>26</v>
      </c>
      <c r="F654" s="462" t="s">
        <v>95</v>
      </c>
      <c r="G654" s="462" t="s">
        <v>3468</v>
      </c>
      <c r="H654" s="145" t="s">
        <v>86</v>
      </c>
      <c r="I654" s="462" t="s">
        <v>1688</v>
      </c>
      <c r="J654" s="462" t="s">
        <v>1690</v>
      </c>
      <c r="K654" s="145" t="s">
        <v>1800</v>
      </c>
      <c r="L654" s="145" t="s">
        <v>1798</v>
      </c>
    </row>
    <row r="655" spans="3:12">
      <c r="C655" s="145" t="s">
        <v>2427</v>
      </c>
      <c r="D655" s="145">
        <v>0</v>
      </c>
      <c r="E655" s="145" t="s">
        <v>26</v>
      </c>
      <c r="F655" s="462" t="s">
        <v>95</v>
      </c>
      <c r="G655" s="462" t="s">
        <v>3468</v>
      </c>
      <c r="H655" s="145" t="s">
        <v>86</v>
      </c>
      <c r="I655" s="462" t="s">
        <v>1688</v>
      </c>
      <c r="J655" s="462" t="s">
        <v>1690</v>
      </c>
      <c r="K655" s="145" t="s">
        <v>1800</v>
      </c>
      <c r="L655" s="145" t="s">
        <v>1798</v>
      </c>
    </row>
    <row r="656" spans="3:12">
      <c r="C656" s="145" t="s">
        <v>2428</v>
      </c>
      <c r="D656" s="145">
        <v>0</v>
      </c>
      <c r="E656" s="145" t="s">
        <v>26</v>
      </c>
      <c r="F656" s="462" t="s">
        <v>95</v>
      </c>
      <c r="G656" s="462" t="s">
        <v>3468</v>
      </c>
      <c r="H656" s="145" t="s">
        <v>86</v>
      </c>
      <c r="I656" s="462" t="s">
        <v>1688</v>
      </c>
      <c r="J656" s="462" t="s">
        <v>1690</v>
      </c>
      <c r="K656" s="145" t="s">
        <v>1800</v>
      </c>
      <c r="L656" s="145" t="s">
        <v>1798</v>
      </c>
    </row>
    <row r="657" spans="3:12">
      <c r="C657" s="145" t="s">
        <v>2429</v>
      </c>
      <c r="D657" s="145">
        <v>0</v>
      </c>
      <c r="E657" s="145" t="s">
        <v>26</v>
      </c>
      <c r="F657" s="462" t="s">
        <v>95</v>
      </c>
      <c r="G657" s="462" t="s">
        <v>3468</v>
      </c>
      <c r="H657" s="145" t="s">
        <v>86</v>
      </c>
      <c r="I657" s="462" t="s">
        <v>1688</v>
      </c>
      <c r="J657" s="462" t="s">
        <v>1690</v>
      </c>
      <c r="K657" s="145" t="s">
        <v>1800</v>
      </c>
      <c r="L657" s="145" t="s">
        <v>1798</v>
      </c>
    </row>
    <row r="658" spans="3:12">
      <c r="C658" s="145" t="s">
        <v>2430</v>
      </c>
      <c r="D658" s="145">
        <v>0</v>
      </c>
      <c r="E658" s="145" t="s">
        <v>26</v>
      </c>
      <c r="F658" s="462" t="s">
        <v>95</v>
      </c>
      <c r="G658" s="462" t="s">
        <v>3468</v>
      </c>
      <c r="H658" s="145" t="s">
        <v>86</v>
      </c>
      <c r="I658" s="462" t="s">
        <v>1688</v>
      </c>
      <c r="J658" s="462" t="s">
        <v>1690</v>
      </c>
      <c r="K658" s="145" t="s">
        <v>1800</v>
      </c>
      <c r="L658" s="145" t="s">
        <v>1798</v>
      </c>
    </row>
    <row r="659" spans="3:12">
      <c r="C659" s="145" t="s">
        <v>2431</v>
      </c>
      <c r="D659" s="145">
        <v>0</v>
      </c>
      <c r="E659" s="145" t="s">
        <v>26</v>
      </c>
      <c r="F659" s="462" t="s">
        <v>95</v>
      </c>
      <c r="G659" s="462" t="s">
        <v>3468</v>
      </c>
      <c r="H659" s="145" t="s">
        <v>86</v>
      </c>
      <c r="I659" s="462" t="s">
        <v>1688</v>
      </c>
      <c r="J659" s="462" t="s">
        <v>1690</v>
      </c>
      <c r="K659" s="145" t="s">
        <v>1800</v>
      </c>
      <c r="L659" s="145" t="s">
        <v>1798</v>
      </c>
    </row>
    <row r="660" spans="3:12">
      <c r="C660" s="145" t="s">
        <v>2432</v>
      </c>
      <c r="D660" s="145">
        <v>0</v>
      </c>
      <c r="E660" s="145" t="s">
        <v>26</v>
      </c>
      <c r="F660" s="462" t="s">
        <v>95</v>
      </c>
      <c r="G660" s="462" t="s">
        <v>3468</v>
      </c>
      <c r="H660" s="145" t="s">
        <v>86</v>
      </c>
      <c r="I660" s="462" t="s">
        <v>1688</v>
      </c>
      <c r="J660" s="462" t="s">
        <v>1690</v>
      </c>
      <c r="K660" s="145" t="s">
        <v>1800</v>
      </c>
      <c r="L660" s="145" t="s">
        <v>1798</v>
      </c>
    </row>
    <row r="661" spans="3:12">
      <c r="C661" s="145" t="s">
        <v>2433</v>
      </c>
      <c r="D661" s="145">
        <v>0</v>
      </c>
      <c r="E661" s="145" t="s">
        <v>26</v>
      </c>
      <c r="F661" s="462" t="s">
        <v>95</v>
      </c>
      <c r="G661" s="462" t="s">
        <v>3468</v>
      </c>
      <c r="H661" s="145" t="s">
        <v>86</v>
      </c>
      <c r="I661" s="462" t="s">
        <v>1688</v>
      </c>
      <c r="J661" s="462" t="s">
        <v>1690</v>
      </c>
      <c r="K661" s="145" t="s">
        <v>1800</v>
      </c>
      <c r="L661" s="145" t="s">
        <v>1798</v>
      </c>
    </row>
    <row r="662" spans="3:12">
      <c r="C662" s="145" t="s">
        <v>2434</v>
      </c>
      <c r="D662" s="145">
        <v>0</v>
      </c>
      <c r="E662" s="145" t="s">
        <v>26</v>
      </c>
      <c r="F662" s="462" t="s">
        <v>95</v>
      </c>
      <c r="G662" s="462" t="s">
        <v>3468</v>
      </c>
      <c r="H662" s="145" t="s">
        <v>86</v>
      </c>
      <c r="I662" s="462" t="s">
        <v>1688</v>
      </c>
      <c r="J662" s="462" t="s">
        <v>1690</v>
      </c>
      <c r="K662" s="145" t="s">
        <v>1800</v>
      </c>
      <c r="L662" s="145" t="s">
        <v>1798</v>
      </c>
    </row>
    <row r="663" spans="3:12">
      <c r="C663" s="145" t="s">
        <v>2435</v>
      </c>
      <c r="D663" s="145">
        <v>0</v>
      </c>
      <c r="E663" s="145" t="s">
        <v>26</v>
      </c>
      <c r="F663" s="462" t="s">
        <v>95</v>
      </c>
      <c r="G663" s="462" t="s">
        <v>3468</v>
      </c>
      <c r="H663" s="145" t="s">
        <v>86</v>
      </c>
      <c r="I663" s="462" t="s">
        <v>1688</v>
      </c>
      <c r="J663" s="462" t="s">
        <v>1690</v>
      </c>
      <c r="K663" s="145" t="s">
        <v>1800</v>
      </c>
      <c r="L663" s="145" t="s">
        <v>1798</v>
      </c>
    </row>
    <row r="664" spans="3:12">
      <c r="C664" s="145" t="s">
        <v>2420</v>
      </c>
      <c r="D664" s="145">
        <v>0</v>
      </c>
      <c r="E664" s="145" t="s">
        <v>26</v>
      </c>
      <c r="F664" s="462" t="s">
        <v>95</v>
      </c>
      <c r="G664" s="462" t="s">
        <v>3468</v>
      </c>
      <c r="H664" s="145" t="s">
        <v>86</v>
      </c>
      <c r="I664" s="462" t="s">
        <v>1688</v>
      </c>
      <c r="J664" s="462" t="s">
        <v>1690</v>
      </c>
      <c r="K664" s="145" t="s">
        <v>1800</v>
      </c>
      <c r="L664" s="145" t="s">
        <v>1799</v>
      </c>
    </row>
    <row r="665" spans="3:12">
      <c r="C665" s="145" t="s">
        <v>2421</v>
      </c>
      <c r="D665" s="145">
        <v>0</v>
      </c>
      <c r="E665" s="145" t="s">
        <v>26</v>
      </c>
      <c r="F665" s="462" t="s">
        <v>95</v>
      </c>
      <c r="G665" s="462" t="s">
        <v>3468</v>
      </c>
      <c r="H665" s="145" t="s">
        <v>86</v>
      </c>
      <c r="I665" s="462" t="s">
        <v>1688</v>
      </c>
      <c r="J665" s="462" t="s">
        <v>1690</v>
      </c>
      <c r="K665" s="145" t="s">
        <v>1800</v>
      </c>
      <c r="L665" s="145" t="s">
        <v>1799</v>
      </c>
    </row>
    <row r="666" spans="3:12">
      <c r="C666" s="145" t="s">
        <v>2422</v>
      </c>
      <c r="D666" s="145">
        <v>0</v>
      </c>
      <c r="E666" s="145" t="s">
        <v>26</v>
      </c>
      <c r="F666" s="462" t="s">
        <v>95</v>
      </c>
      <c r="G666" s="462" t="s">
        <v>3468</v>
      </c>
      <c r="H666" s="145" t="s">
        <v>86</v>
      </c>
      <c r="I666" s="462" t="s">
        <v>1688</v>
      </c>
      <c r="J666" s="462" t="s">
        <v>1690</v>
      </c>
      <c r="K666" s="145" t="s">
        <v>1800</v>
      </c>
      <c r="L666" s="145" t="s">
        <v>1799</v>
      </c>
    </row>
    <row r="667" spans="3:12">
      <c r="C667" s="145" t="s">
        <v>2423</v>
      </c>
      <c r="D667" s="145">
        <v>0</v>
      </c>
      <c r="E667" s="145" t="s">
        <v>26</v>
      </c>
      <c r="F667" s="462" t="s">
        <v>95</v>
      </c>
      <c r="G667" s="462" t="s">
        <v>3468</v>
      </c>
      <c r="H667" s="145" t="s">
        <v>86</v>
      </c>
      <c r="I667" s="462" t="s">
        <v>1688</v>
      </c>
      <c r="J667" s="462" t="s">
        <v>1690</v>
      </c>
      <c r="K667" s="145" t="s">
        <v>1800</v>
      </c>
      <c r="L667" s="145" t="s">
        <v>1799</v>
      </c>
    </row>
    <row r="668" spans="3:12">
      <c r="C668" s="145" t="s">
        <v>2424</v>
      </c>
      <c r="D668" s="145">
        <v>0</v>
      </c>
      <c r="E668" s="145" t="s">
        <v>26</v>
      </c>
      <c r="F668" s="462" t="s">
        <v>95</v>
      </c>
      <c r="G668" s="462" t="s">
        <v>3468</v>
      </c>
      <c r="H668" s="145" t="s">
        <v>86</v>
      </c>
      <c r="I668" s="462" t="s">
        <v>1688</v>
      </c>
      <c r="J668" s="462" t="s">
        <v>1690</v>
      </c>
      <c r="K668" s="145" t="s">
        <v>1800</v>
      </c>
      <c r="L668" s="145" t="s">
        <v>1799</v>
      </c>
    </row>
    <row r="669" spans="3:12">
      <c r="C669" s="145" t="s">
        <v>2425</v>
      </c>
      <c r="D669" s="145">
        <v>0</v>
      </c>
      <c r="E669" s="145" t="s">
        <v>26</v>
      </c>
      <c r="F669" s="462" t="s">
        <v>95</v>
      </c>
      <c r="G669" s="462" t="s">
        <v>3468</v>
      </c>
      <c r="H669" s="145" t="s">
        <v>86</v>
      </c>
      <c r="I669" s="462" t="s">
        <v>1688</v>
      </c>
      <c r="J669" s="462" t="s">
        <v>1690</v>
      </c>
      <c r="K669" s="145" t="s">
        <v>1800</v>
      </c>
      <c r="L669" s="145" t="s">
        <v>1799</v>
      </c>
    </row>
    <row r="670" spans="3:12">
      <c r="C670" s="145" t="s">
        <v>2426</v>
      </c>
      <c r="D670" s="145">
        <v>0</v>
      </c>
      <c r="E670" s="145" t="s">
        <v>26</v>
      </c>
      <c r="F670" s="462" t="s">
        <v>95</v>
      </c>
      <c r="G670" s="462" t="s">
        <v>3468</v>
      </c>
      <c r="H670" s="145" t="s">
        <v>86</v>
      </c>
      <c r="I670" s="462" t="s">
        <v>1688</v>
      </c>
      <c r="J670" s="462" t="s">
        <v>1690</v>
      </c>
      <c r="K670" s="145" t="s">
        <v>1800</v>
      </c>
      <c r="L670" s="145" t="s">
        <v>1799</v>
      </c>
    </row>
    <row r="671" spans="3:12">
      <c r="C671" s="145" t="s">
        <v>2427</v>
      </c>
      <c r="D671" s="145">
        <v>0</v>
      </c>
      <c r="E671" s="145" t="s">
        <v>26</v>
      </c>
      <c r="F671" s="462" t="s">
        <v>95</v>
      </c>
      <c r="G671" s="462" t="s">
        <v>3468</v>
      </c>
      <c r="H671" s="145" t="s">
        <v>86</v>
      </c>
      <c r="I671" s="462" t="s">
        <v>1688</v>
      </c>
      <c r="J671" s="462" t="s">
        <v>1690</v>
      </c>
      <c r="K671" s="145" t="s">
        <v>1800</v>
      </c>
      <c r="L671" s="145" t="s">
        <v>1799</v>
      </c>
    </row>
    <row r="672" spans="3:12">
      <c r="C672" s="145" t="s">
        <v>2428</v>
      </c>
      <c r="D672" s="145">
        <v>0</v>
      </c>
      <c r="E672" s="145" t="s">
        <v>26</v>
      </c>
      <c r="F672" s="462" t="s">
        <v>95</v>
      </c>
      <c r="G672" s="462" t="s">
        <v>3468</v>
      </c>
      <c r="H672" s="145" t="s">
        <v>86</v>
      </c>
      <c r="I672" s="462" t="s">
        <v>1688</v>
      </c>
      <c r="J672" s="462" t="s">
        <v>1690</v>
      </c>
      <c r="K672" s="145" t="s">
        <v>1800</v>
      </c>
      <c r="L672" s="145" t="s">
        <v>1799</v>
      </c>
    </row>
    <row r="673" spans="3:12">
      <c r="C673" s="145" t="s">
        <v>2429</v>
      </c>
      <c r="D673" s="145">
        <v>0</v>
      </c>
      <c r="E673" s="145" t="s">
        <v>26</v>
      </c>
      <c r="F673" s="462" t="s">
        <v>95</v>
      </c>
      <c r="G673" s="462" t="s">
        <v>3468</v>
      </c>
      <c r="H673" s="145" t="s">
        <v>86</v>
      </c>
      <c r="I673" s="462" t="s">
        <v>1688</v>
      </c>
      <c r="J673" s="462" t="s">
        <v>1690</v>
      </c>
      <c r="K673" s="145" t="s">
        <v>1800</v>
      </c>
      <c r="L673" s="145" t="s">
        <v>1799</v>
      </c>
    </row>
    <row r="674" spans="3:12">
      <c r="C674" s="145" t="s">
        <v>2430</v>
      </c>
      <c r="D674" s="145">
        <v>0</v>
      </c>
      <c r="E674" s="145" t="s">
        <v>26</v>
      </c>
      <c r="F674" s="462" t="s">
        <v>95</v>
      </c>
      <c r="G674" s="462" t="s">
        <v>3468</v>
      </c>
      <c r="H674" s="145" t="s">
        <v>86</v>
      </c>
      <c r="I674" s="462" t="s">
        <v>1688</v>
      </c>
      <c r="J674" s="462" t="s">
        <v>1690</v>
      </c>
      <c r="K674" s="145" t="s">
        <v>1800</v>
      </c>
      <c r="L674" s="145" t="s">
        <v>1799</v>
      </c>
    </row>
    <row r="675" spans="3:12">
      <c r="C675" s="145" t="s">
        <v>2431</v>
      </c>
      <c r="D675" s="145">
        <v>0</v>
      </c>
      <c r="E675" s="145" t="s">
        <v>26</v>
      </c>
      <c r="F675" s="462" t="s">
        <v>95</v>
      </c>
      <c r="G675" s="462" t="s">
        <v>3468</v>
      </c>
      <c r="H675" s="145" t="s">
        <v>86</v>
      </c>
      <c r="I675" s="462" t="s">
        <v>1688</v>
      </c>
      <c r="J675" s="462" t="s">
        <v>1690</v>
      </c>
      <c r="K675" s="145" t="s">
        <v>1800</v>
      </c>
      <c r="L675" s="145" t="s">
        <v>1799</v>
      </c>
    </row>
    <row r="676" spans="3:12">
      <c r="C676" s="145" t="s">
        <v>2432</v>
      </c>
      <c r="D676" s="145">
        <v>0</v>
      </c>
      <c r="E676" s="145" t="s">
        <v>26</v>
      </c>
      <c r="F676" s="462" t="s">
        <v>95</v>
      </c>
      <c r="G676" s="462" t="s">
        <v>3468</v>
      </c>
      <c r="H676" s="145" t="s">
        <v>86</v>
      </c>
      <c r="I676" s="462" t="s">
        <v>1688</v>
      </c>
      <c r="J676" s="462" t="s">
        <v>1690</v>
      </c>
      <c r="K676" s="145" t="s">
        <v>1800</v>
      </c>
      <c r="L676" s="145" t="s">
        <v>1799</v>
      </c>
    </row>
    <row r="677" spans="3:12">
      <c r="C677" s="145" t="s">
        <v>2433</v>
      </c>
      <c r="D677" s="145">
        <v>0</v>
      </c>
      <c r="E677" s="145" t="s">
        <v>26</v>
      </c>
      <c r="F677" s="462" t="s">
        <v>95</v>
      </c>
      <c r="G677" s="462" t="s">
        <v>3468</v>
      </c>
      <c r="H677" s="145" t="s">
        <v>86</v>
      </c>
      <c r="I677" s="462" t="s">
        <v>1688</v>
      </c>
      <c r="J677" s="462" t="s">
        <v>1690</v>
      </c>
      <c r="K677" s="145" t="s">
        <v>1800</v>
      </c>
      <c r="L677" s="145" t="s">
        <v>1799</v>
      </c>
    </row>
    <row r="678" spans="3:12">
      <c r="C678" s="145" t="s">
        <v>2434</v>
      </c>
      <c r="D678" s="145">
        <v>0</v>
      </c>
      <c r="E678" s="145" t="s">
        <v>26</v>
      </c>
      <c r="F678" s="462" t="s">
        <v>95</v>
      </c>
      <c r="G678" s="462" t="s">
        <v>3468</v>
      </c>
      <c r="H678" s="145" t="s">
        <v>86</v>
      </c>
      <c r="I678" s="462" t="s">
        <v>1688</v>
      </c>
      <c r="J678" s="462" t="s">
        <v>1690</v>
      </c>
      <c r="K678" s="145" t="s">
        <v>1800</v>
      </c>
      <c r="L678" s="145" t="s">
        <v>1799</v>
      </c>
    </row>
    <row r="679" spans="3:12">
      <c r="C679" s="145" t="s">
        <v>2435</v>
      </c>
      <c r="D679" s="145">
        <v>0</v>
      </c>
      <c r="E679" s="145" t="s">
        <v>26</v>
      </c>
      <c r="F679" s="462" t="s">
        <v>95</v>
      </c>
      <c r="G679" s="462" t="s">
        <v>3468</v>
      </c>
      <c r="H679" s="145" t="s">
        <v>86</v>
      </c>
      <c r="I679" s="462" t="s">
        <v>1688</v>
      </c>
      <c r="J679" s="462" t="s">
        <v>1690</v>
      </c>
      <c r="K679" s="145" t="s">
        <v>1800</v>
      </c>
      <c r="L679" s="145" t="s">
        <v>1799</v>
      </c>
    </row>
    <row r="680" spans="3:12">
      <c r="C680" s="145" t="s">
        <v>2438</v>
      </c>
      <c r="D680" s="145">
        <v>0</v>
      </c>
      <c r="E680" s="145" t="s">
        <v>26</v>
      </c>
      <c r="F680" s="462" t="s">
        <v>95</v>
      </c>
      <c r="G680" s="462" t="s">
        <v>3468</v>
      </c>
      <c r="H680" s="145" t="s">
        <v>86</v>
      </c>
      <c r="I680" s="462" t="s">
        <v>1688</v>
      </c>
      <c r="J680" s="462" t="s">
        <v>1690</v>
      </c>
      <c r="K680" s="145" t="s">
        <v>1800</v>
      </c>
      <c r="L680" s="145" t="s">
        <v>1801</v>
      </c>
    </row>
    <row r="681" spans="3:12">
      <c r="C681" s="145" t="s">
        <v>2439</v>
      </c>
      <c r="D681" s="145">
        <v>0</v>
      </c>
      <c r="E681" s="145" t="s">
        <v>26</v>
      </c>
      <c r="F681" s="462" t="s">
        <v>95</v>
      </c>
      <c r="G681" s="462" t="s">
        <v>3468</v>
      </c>
      <c r="H681" s="145" t="s">
        <v>86</v>
      </c>
      <c r="I681" s="462" t="s">
        <v>1688</v>
      </c>
      <c r="J681" s="462" t="s">
        <v>1690</v>
      </c>
      <c r="K681" s="145" t="s">
        <v>1800</v>
      </c>
      <c r="L681" s="145" t="s">
        <v>1801</v>
      </c>
    </row>
    <row r="682" spans="3:12">
      <c r="C682" s="145" t="s">
        <v>2440</v>
      </c>
      <c r="D682" s="145">
        <v>0</v>
      </c>
      <c r="E682" s="145" t="s">
        <v>26</v>
      </c>
      <c r="F682" s="462" t="s">
        <v>95</v>
      </c>
      <c r="G682" s="462" t="s">
        <v>3468</v>
      </c>
      <c r="H682" s="145" t="s">
        <v>86</v>
      </c>
      <c r="I682" s="462" t="s">
        <v>1688</v>
      </c>
      <c r="J682" s="462" t="s">
        <v>1690</v>
      </c>
      <c r="K682" s="145" t="s">
        <v>1800</v>
      </c>
      <c r="L682" s="145" t="s">
        <v>1801</v>
      </c>
    </row>
    <row r="683" spans="3:12">
      <c r="C683" s="145" t="s">
        <v>2441</v>
      </c>
      <c r="D683" s="145">
        <v>0</v>
      </c>
      <c r="E683" s="145" t="s">
        <v>26</v>
      </c>
      <c r="F683" s="462" t="s">
        <v>95</v>
      </c>
      <c r="G683" s="462" t="s">
        <v>3468</v>
      </c>
      <c r="H683" s="145" t="s">
        <v>86</v>
      </c>
      <c r="I683" s="462" t="s">
        <v>1688</v>
      </c>
      <c r="J683" s="462" t="s">
        <v>1690</v>
      </c>
      <c r="K683" s="145" t="s">
        <v>1800</v>
      </c>
      <c r="L683" s="145" t="s">
        <v>1801</v>
      </c>
    </row>
    <row r="684" spans="3:12">
      <c r="C684" s="145" t="s">
        <v>2442</v>
      </c>
      <c r="D684" s="145">
        <v>0</v>
      </c>
      <c r="E684" s="145" t="s">
        <v>26</v>
      </c>
      <c r="F684" s="462" t="s">
        <v>95</v>
      </c>
      <c r="G684" s="462" t="s">
        <v>3468</v>
      </c>
      <c r="H684" s="145" t="s">
        <v>86</v>
      </c>
      <c r="I684" s="462" t="s">
        <v>1688</v>
      </c>
      <c r="J684" s="462" t="s">
        <v>1690</v>
      </c>
      <c r="K684" s="145" t="s">
        <v>1800</v>
      </c>
      <c r="L684" s="145" t="s">
        <v>1801</v>
      </c>
    </row>
    <row r="685" spans="3:12">
      <c r="C685" s="145" t="s">
        <v>2420</v>
      </c>
      <c r="D685" s="145">
        <v>0</v>
      </c>
      <c r="E685" s="145" t="s">
        <v>26</v>
      </c>
      <c r="F685" s="462" t="s">
        <v>95</v>
      </c>
      <c r="G685" s="462" t="s">
        <v>3468</v>
      </c>
      <c r="H685" s="145" t="s">
        <v>86</v>
      </c>
      <c r="I685" s="462" t="s">
        <v>1688</v>
      </c>
      <c r="J685" s="462" t="s">
        <v>1690</v>
      </c>
    </row>
    <row r="686" spans="3:12">
      <c r="C686" s="145" t="s">
        <v>2421</v>
      </c>
      <c r="D686" s="145">
        <v>0</v>
      </c>
      <c r="E686" s="145" t="s">
        <v>26</v>
      </c>
      <c r="F686" s="462" t="s">
        <v>95</v>
      </c>
      <c r="G686" s="462" t="s">
        <v>3468</v>
      </c>
      <c r="H686" s="145" t="s">
        <v>86</v>
      </c>
      <c r="I686" s="462" t="s">
        <v>1688</v>
      </c>
      <c r="J686" s="462" t="s">
        <v>1690</v>
      </c>
    </row>
    <row r="687" spans="3:12">
      <c r="C687" s="145" t="s">
        <v>2422</v>
      </c>
      <c r="D687" s="145">
        <v>0</v>
      </c>
      <c r="E687" s="145" t="s">
        <v>26</v>
      </c>
      <c r="F687" s="462" t="s">
        <v>95</v>
      </c>
      <c r="G687" s="462" t="s">
        <v>3468</v>
      </c>
      <c r="H687" s="145" t="s">
        <v>86</v>
      </c>
      <c r="I687" s="462" t="s">
        <v>1688</v>
      </c>
      <c r="J687" s="462" t="s">
        <v>1690</v>
      </c>
    </row>
    <row r="688" spans="3:12">
      <c r="C688" s="145" t="s">
        <v>2423</v>
      </c>
      <c r="D688" s="145">
        <v>0</v>
      </c>
      <c r="E688" s="145" t="s">
        <v>26</v>
      </c>
      <c r="F688" s="462" t="s">
        <v>95</v>
      </c>
      <c r="G688" s="462" t="s">
        <v>3468</v>
      </c>
      <c r="H688" s="145" t="s">
        <v>86</v>
      </c>
      <c r="I688" s="462" t="s">
        <v>1688</v>
      </c>
      <c r="J688" s="462" t="s">
        <v>1690</v>
      </c>
    </row>
    <row r="689" spans="3:10">
      <c r="C689" s="145" t="s">
        <v>2424</v>
      </c>
      <c r="D689" s="145">
        <v>0</v>
      </c>
      <c r="E689" s="145" t="s">
        <v>26</v>
      </c>
      <c r="F689" s="462" t="s">
        <v>95</v>
      </c>
      <c r="G689" s="462" t="s">
        <v>3468</v>
      </c>
      <c r="H689" s="145" t="s">
        <v>86</v>
      </c>
      <c r="I689" s="462" t="s">
        <v>1688</v>
      </c>
      <c r="J689" s="462" t="s">
        <v>1690</v>
      </c>
    </row>
    <row r="690" spans="3:10">
      <c r="C690" s="145" t="s">
        <v>2425</v>
      </c>
      <c r="D690" s="145">
        <v>0</v>
      </c>
      <c r="E690" s="145" t="s">
        <v>26</v>
      </c>
      <c r="F690" s="462" t="s">
        <v>95</v>
      </c>
      <c r="G690" s="462" t="s">
        <v>3468</v>
      </c>
      <c r="H690" s="145" t="s">
        <v>86</v>
      </c>
      <c r="I690" s="462" t="s">
        <v>1688</v>
      </c>
      <c r="J690" s="462" t="s">
        <v>1690</v>
      </c>
    </row>
    <row r="691" spans="3:10">
      <c r="C691" s="145" t="s">
        <v>2426</v>
      </c>
      <c r="D691" s="145">
        <v>0</v>
      </c>
      <c r="E691" s="145" t="s">
        <v>26</v>
      </c>
      <c r="F691" s="462" t="s">
        <v>95</v>
      </c>
      <c r="G691" s="462" t="s">
        <v>3468</v>
      </c>
      <c r="H691" s="145" t="s">
        <v>86</v>
      </c>
      <c r="I691" s="462" t="s">
        <v>1688</v>
      </c>
      <c r="J691" s="462" t="s">
        <v>1690</v>
      </c>
    </row>
    <row r="692" spans="3:10">
      <c r="C692" s="145" t="s">
        <v>2427</v>
      </c>
      <c r="D692" s="145">
        <v>0</v>
      </c>
      <c r="E692" s="145" t="s">
        <v>26</v>
      </c>
      <c r="F692" s="462" t="s">
        <v>95</v>
      </c>
      <c r="G692" s="462" t="s">
        <v>3468</v>
      </c>
      <c r="H692" s="145" t="s">
        <v>86</v>
      </c>
      <c r="I692" s="462" t="s">
        <v>1688</v>
      </c>
      <c r="J692" s="462" t="s">
        <v>1690</v>
      </c>
    </row>
    <row r="693" spans="3:10">
      <c r="C693" s="145" t="s">
        <v>2428</v>
      </c>
      <c r="D693" s="145">
        <v>0</v>
      </c>
      <c r="E693" s="145" t="s">
        <v>26</v>
      </c>
      <c r="F693" s="462" t="s">
        <v>95</v>
      </c>
      <c r="G693" s="462" t="s">
        <v>3468</v>
      </c>
      <c r="H693" s="145" t="s">
        <v>86</v>
      </c>
      <c r="I693" s="462" t="s">
        <v>1688</v>
      </c>
      <c r="J693" s="462" t="s">
        <v>1690</v>
      </c>
    </row>
    <row r="694" spans="3:10">
      <c r="C694" s="145" t="s">
        <v>2429</v>
      </c>
      <c r="D694" s="145">
        <v>0</v>
      </c>
      <c r="E694" s="145" t="s">
        <v>26</v>
      </c>
      <c r="F694" s="462" t="s">
        <v>95</v>
      </c>
      <c r="G694" s="462" t="s">
        <v>3468</v>
      </c>
      <c r="H694" s="145" t="s">
        <v>86</v>
      </c>
      <c r="I694" s="462" t="s">
        <v>1688</v>
      </c>
      <c r="J694" s="462" t="s">
        <v>1690</v>
      </c>
    </row>
    <row r="695" spans="3:10">
      <c r="C695" s="145" t="s">
        <v>2430</v>
      </c>
      <c r="D695" s="145">
        <v>0</v>
      </c>
      <c r="E695" s="145" t="s">
        <v>26</v>
      </c>
      <c r="F695" s="462" t="s">
        <v>95</v>
      </c>
      <c r="G695" s="462" t="s">
        <v>3468</v>
      </c>
      <c r="H695" s="145" t="s">
        <v>86</v>
      </c>
      <c r="I695" s="462" t="s">
        <v>1688</v>
      </c>
      <c r="J695" s="462" t="s">
        <v>1690</v>
      </c>
    </row>
    <row r="696" spans="3:10">
      <c r="C696" s="145" t="s">
        <v>2431</v>
      </c>
      <c r="D696" s="145">
        <v>0</v>
      </c>
      <c r="E696" s="145" t="s">
        <v>26</v>
      </c>
      <c r="F696" s="462" t="s">
        <v>95</v>
      </c>
      <c r="G696" s="462" t="s">
        <v>3468</v>
      </c>
      <c r="H696" s="145" t="s">
        <v>86</v>
      </c>
      <c r="I696" s="462" t="s">
        <v>1688</v>
      </c>
      <c r="J696" s="462" t="s">
        <v>1690</v>
      </c>
    </row>
    <row r="697" spans="3:10">
      <c r="C697" s="145" t="s">
        <v>2432</v>
      </c>
      <c r="D697" s="145">
        <v>0</v>
      </c>
      <c r="E697" s="145" t="s">
        <v>26</v>
      </c>
      <c r="F697" s="462" t="s">
        <v>95</v>
      </c>
      <c r="G697" s="462" t="s">
        <v>3468</v>
      </c>
      <c r="H697" s="145" t="s">
        <v>86</v>
      </c>
      <c r="I697" s="462" t="s">
        <v>1688</v>
      </c>
      <c r="J697" s="462" t="s">
        <v>1690</v>
      </c>
    </row>
    <row r="698" spans="3:10">
      <c r="C698" s="145" t="s">
        <v>2433</v>
      </c>
      <c r="D698" s="145">
        <v>0</v>
      </c>
      <c r="E698" s="145" t="s">
        <v>26</v>
      </c>
      <c r="F698" s="462" t="s">
        <v>95</v>
      </c>
      <c r="G698" s="462" t="s">
        <v>3468</v>
      </c>
      <c r="H698" s="145" t="s">
        <v>86</v>
      </c>
      <c r="I698" s="462" t="s">
        <v>1688</v>
      </c>
      <c r="J698" s="462" t="s">
        <v>1690</v>
      </c>
    </row>
    <row r="699" spans="3:10">
      <c r="C699" s="145" t="s">
        <v>2434</v>
      </c>
      <c r="D699" s="145">
        <v>0</v>
      </c>
      <c r="E699" s="145" t="s">
        <v>26</v>
      </c>
      <c r="F699" s="462" t="s">
        <v>95</v>
      </c>
      <c r="G699" s="462" t="s">
        <v>3468</v>
      </c>
      <c r="H699" s="145" t="s">
        <v>86</v>
      </c>
      <c r="I699" s="462" t="s">
        <v>1688</v>
      </c>
      <c r="J699" s="462" t="s">
        <v>1690</v>
      </c>
    </row>
    <row r="700" spans="3:10">
      <c r="C700" s="145" t="s">
        <v>2435</v>
      </c>
      <c r="D700" s="145">
        <v>0</v>
      </c>
      <c r="E700" s="145" t="s">
        <v>26</v>
      </c>
      <c r="F700" s="462" t="s">
        <v>95</v>
      </c>
      <c r="G700" s="462" t="s">
        <v>3468</v>
      </c>
      <c r="H700" s="145" t="s">
        <v>86</v>
      </c>
      <c r="I700" s="462" t="s">
        <v>1688</v>
      </c>
      <c r="J700" s="462" t="s">
        <v>1690</v>
      </c>
    </row>
    <row r="701" spans="3:10">
      <c r="C701" s="145" t="s">
        <v>2438</v>
      </c>
      <c r="D701" s="145">
        <v>0</v>
      </c>
      <c r="E701" s="145" t="s">
        <v>26</v>
      </c>
      <c r="F701" s="462" t="s">
        <v>95</v>
      </c>
      <c r="G701" s="462" t="s">
        <v>3468</v>
      </c>
      <c r="H701" s="145" t="s">
        <v>86</v>
      </c>
      <c r="I701" s="462" t="s">
        <v>1688</v>
      </c>
      <c r="J701" s="462" t="s">
        <v>1690</v>
      </c>
    </row>
    <row r="702" spans="3:10">
      <c r="C702" s="145" t="s">
        <v>2439</v>
      </c>
      <c r="D702" s="145">
        <v>0</v>
      </c>
      <c r="E702" s="145" t="s">
        <v>26</v>
      </c>
      <c r="F702" s="462" t="s">
        <v>95</v>
      </c>
      <c r="G702" s="462" t="s">
        <v>3468</v>
      </c>
      <c r="H702" s="145" t="s">
        <v>86</v>
      </c>
      <c r="I702" s="462" t="s">
        <v>1688</v>
      </c>
      <c r="J702" s="462" t="s">
        <v>1690</v>
      </c>
    </row>
    <row r="703" spans="3:10">
      <c r="C703" s="145" t="s">
        <v>2440</v>
      </c>
      <c r="D703" s="145">
        <v>0</v>
      </c>
      <c r="E703" s="145" t="s">
        <v>26</v>
      </c>
      <c r="F703" s="462" t="s">
        <v>95</v>
      </c>
      <c r="G703" s="462" t="s">
        <v>3468</v>
      </c>
      <c r="H703" s="145" t="s">
        <v>86</v>
      </c>
      <c r="I703" s="462" t="s">
        <v>1688</v>
      </c>
      <c r="J703" s="462" t="s">
        <v>1690</v>
      </c>
    </row>
    <row r="704" spans="3:10">
      <c r="C704" s="145" t="s">
        <v>2441</v>
      </c>
      <c r="D704" s="145">
        <v>0</v>
      </c>
      <c r="E704" s="145" t="s">
        <v>26</v>
      </c>
      <c r="F704" s="462" t="s">
        <v>95</v>
      </c>
      <c r="G704" s="462" t="s">
        <v>3468</v>
      </c>
      <c r="H704" s="145" t="s">
        <v>86</v>
      </c>
      <c r="I704" s="462" t="s">
        <v>1688</v>
      </c>
      <c r="J704" s="462" t="s">
        <v>1690</v>
      </c>
    </row>
    <row r="705" spans="3:10">
      <c r="C705" s="145" t="s">
        <v>2442</v>
      </c>
      <c r="D705" s="145">
        <v>0</v>
      </c>
      <c r="E705" s="145" t="s">
        <v>26</v>
      </c>
      <c r="F705" s="462" t="s">
        <v>95</v>
      </c>
      <c r="G705" s="462" t="s">
        <v>3468</v>
      </c>
      <c r="H705" s="145" t="s">
        <v>86</v>
      </c>
      <c r="I705" s="462" t="s">
        <v>1688</v>
      </c>
      <c r="J705" s="462" t="s">
        <v>1690</v>
      </c>
    </row>
    <row r="706" spans="3:10">
      <c r="C706" s="145" t="s">
        <v>2443</v>
      </c>
      <c r="D706" s="145">
        <v>0</v>
      </c>
      <c r="E706" s="145" t="s">
        <v>26</v>
      </c>
      <c r="F706" s="462" t="s">
        <v>95</v>
      </c>
      <c r="G706" s="462" t="s">
        <v>3468</v>
      </c>
      <c r="H706" s="145" t="s">
        <v>86</v>
      </c>
      <c r="I706" s="462" t="s">
        <v>1688</v>
      </c>
      <c r="J706" s="462" t="s">
        <v>1690</v>
      </c>
    </row>
    <row r="707" spans="3:10">
      <c r="C707" s="145" t="s">
        <v>2435</v>
      </c>
      <c r="D707" s="145">
        <v>0</v>
      </c>
      <c r="E707" s="145" t="s">
        <v>26</v>
      </c>
      <c r="F707" s="462" t="s">
        <v>95</v>
      </c>
      <c r="G707" s="462" t="s">
        <v>3468</v>
      </c>
      <c r="H707" s="145" t="s">
        <v>86</v>
      </c>
      <c r="I707" s="462" t="s">
        <v>1688</v>
      </c>
      <c r="J707" s="462" t="s">
        <v>1690</v>
      </c>
    </row>
    <row r="708" spans="3:10">
      <c r="C708" s="145" t="s">
        <v>2505</v>
      </c>
      <c r="D708" s="145">
        <v>0</v>
      </c>
      <c r="E708" s="145" t="s">
        <v>26</v>
      </c>
      <c r="F708" s="462" t="s">
        <v>95</v>
      </c>
      <c r="G708" s="462" t="s">
        <v>3468</v>
      </c>
      <c r="H708" s="145" t="s">
        <v>86</v>
      </c>
      <c r="I708" s="462" t="s">
        <v>1688</v>
      </c>
      <c r="J708" s="462" t="s">
        <v>1690</v>
      </c>
    </row>
    <row r="709" spans="3:10">
      <c r="C709" s="145" t="s">
        <v>2506</v>
      </c>
      <c r="D709" s="145">
        <v>0</v>
      </c>
      <c r="E709" s="145" t="s">
        <v>26</v>
      </c>
      <c r="F709" s="462" t="s">
        <v>95</v>
      </c>
      <c r="G709" s="462" t="s">
        <v>3468</v>
      </c>
      <c r="H709" s="145" t="s">
        <v>86</v>
      </c>
      <c r="I709" s="462" t="s">
        <v>1688</v>
      </c>
      <c r="J709" s="462" t="s">
        <v>1690</v>
      </c>
    </row>
    <row r="710" spans="3:10">
      <c r="C710" s="145" t="s">
        <v>2507</v>
      </c>
      <c r="D710" s="145">
        <v>0</v>
      </c>
      <c r="E710" s="145" t="s">
        <v>26</v>
      </c>
      <c r="F710" s="462" t="s">
        <v>95</v>
      </c>
      <c r="G710" s="462" t="s">
        <v>3468</v>
      </c>
      <c r="H710" s="145" t="s">
        <v>86</v>
      </c>
      <c r="I710" s="462" t="s">
        <v>1688</v>
      </c>
      <c r="J710" s="462" t="s">
        <v>1690</v>
      </c>
    </row>
    <row r="711" spans="3:10">
      <c r="C711" s="145" t="s">
        <v>2508</v>
      </c>
      <c r="D711" s="145">
        <v>0</v>
      </c>
      <c r="E711" s="145" t="s">
        <v>26</v>
      </c>
      <c r="F711" s="462" t="s">
        <v>95</v>
      </c>
      <c r="G711" s="462" t="s">
        <v>3468</v>
      </c>
      <c r="H711" s="145" t="s">
        <v>86</v>
      </c>
      <c r="I711" s="462" t="s">
        <v>1688</v>
      </c>
      <c r="J711" s="462" t="s">
        <v>1690</v>
      </c>
    </row>
    <row r="712" spans="3:10">
      <c r="C712" s="145" t="s">
        <v>2509</v>
      </c>
      <c r="D712" s="145">
        <v>0</v>
      </c>
      <c r="E712" s="145" t="s">
        <v>26</v>
      </c>
      <c r="F712" s="462" t="s">
        <v>95</v>
      </c>
      <c r="G712" s="462" t="s">
        <v>3468</v>
      </c>
      <c r="H712" s="145" t="s">
        <v>86</v>
      </c>
      <c r="I712" s="462" t="s">
        <v>1688</v>
      </c>
      <c r="J712" s="462" t="s">
        <v>1690</v>
      </c>
    </row>
    <row r="713" spans="3:10">
      <c r="C713" s="145" t="s">
        <v>2510</v>
      </c>
      <c r="D713" s="145">
        <v>0</v>
      </c>
      <c r="E713" s="145" t="s">
        <v>26</v>
      </c>
      <c r="F713" s="462" t="s">
        <v>95</v>
      </c>
      <c r="G713" s="462" t="s">
        <v>3468</v>
      </c>
      <c r="H713" s="145" t="s">
        <v>86</v>
      </c>
      <c r="I713" s="462" t="s">
        <v>1688</v>
      </c>
      <c r="J713" s="462" t="s">
        <v>1690</v>
      </c>
    </row>
    <row r="714" spans="3:10">
      <c r="C714" s="145" t="s">
        <v>2511</v>
      </c>
      <c r="D714" s="145">
        <v>0</v>
      </c>
      <c r="E714" s="145" t="s">
        <v>26</v>
      </c>
      <c r="F714" s="462" t="s">
        <v>95</v>
      </c>
      <c r="G714" s="462" t="s">
        <v>3468</v>
      </c>
      <c r="H714" s="145" t="s">
        <v>86</v>
      </c>
      <c r="I714" s="462" t="s">
        <v>1688</v>
      </c>
      <c r="J714" s="462" t="s">
        <v>1690</v>
      </c>
    </row>
    <row r="715" spans="3:10">
      <c r="C715" s="145" t="s">
        <v>2512</v>
      </c>
      <c r="D715" s="145">
        <v>0</v>
      </c>
      <c r="E715" s="145" t="s">
        <v>26</v>
      </c>
      <c r="F715" s="462" t="s">
        <v>95</v>
      </c>
      <c r="G715" s="462" t="s">
        <v>3468</v>
      </c>
      <c r="H715" s="145" t="s">
        <v>86</v>
      </c>
      <c r="I715" s="462" t="s">
        <v>1688</v>
      </c>
      <c r="J715" s="462" t="s">
        <v>1690</v>
      </c>
    </row>
    <row r="716" spans="3:10">
      <c r="C716" s="145" t="s">
        <v>2513</v>
      </c>
      <c r="D716" s="145">
        <v>0</v>
      </c>
      <c r="E716" s="145" t="s">
        <v>26</v>
      </c>
      <c r="F716" s="462" t="s">
        <v>95</v>
      </c>
      <c r="G716" s="462" t="s">
        <v>3468</v>
      </c>
      <c r="H716" s="145" t="s">
        <v>86</v>
      </c>
      <c r="I716" s="462" t="s">
        <v>1688</v>
      </c>
      <c r="J716" s="462" t="s">
        <v>1690</v>
      </c>
    </row>
    <row r="717" spans="3:10">
      <c r="C717" s="145" t="s">
        <v>2514</v>
      </c>
      <c r="D717" s="145">
        <v>0</v>
      </c>
      <c r="E717" s="145" t="s">
        <v>26</v>
      </c>
      <c r="F717" s="462" t="s">
        <v>95</v>
      </c>
      <c r="G717" s="462" t="s">
        <v>3468</v>
      </c>
      <c r="H717" s="145" t="s">
        <v>86</v>
      </c>
      <c r="I717" s="462" t="s">
        <v>1688</v>
      </c>
      <c r="J717" s="462" t="s">
        <v>1690</v>
      </c>
    </row>
    <row r="718" spans="3:10">
      <c r="C718" s="145" t="s">
        <v>2515</v>
      </c>
      <c r="D718" s="145">
        <v>0</v>
      </c>
      <c r="E718" s="145" t="s">
        <v>26</v>
      </c>
      <c r="F718" s="462" t="s">
        <v>95</v>
      </c>
      <c r="G718" s="462" t="s">
        <v>3468</v>
      </c>
      <c r="H718" s="145" t="s">
        <v>86</v>
      </c>
      <c r="I718" s="462" t="s">
        <v>1688</v>
      </c>
      <c r="J718" s="462" t="s">
        <v>1690</v>
      </c>
    </row>
    <row r="719" spans="3:10">
      <c r="C719" s="145" t="s">
        <v>2516</v>
      </c>
      <c r="D719" s="145">
        <v>0</v>
      </c>
      <c r="E719" s="145" t="s">
        <v>26</v>
      </c>
      <c r="F719" s="462" t="s">
        <v>95</v>
      </c>
      <c r="G719" s="462" t="s">
        <v>3468</v>
      </c>
      <c r="H719" s="145" t="s">
        <v>86</v>
      </c>
      <c r="I719" s="462" t="s">
        <v>1688</v>
      </c>
      <c r="J719" s="462" t="s">
        <v>1690</v>
      </c>
    </row>
    <row r="720" spans="3:10">
      <c r="C720" s="145" t="s">
        <v>2517</v>
      </c>
      <c r="D720" s="145">
        <v>0</v>
      </c>
      <c r="E720" s="145" t="s">
        <v>26</v>
      </c>
      <c r="F720" s="462" t="s">
        <v>95</v>
      </c>
      <c r="G720" s="462" t="s">
        <v>3468</v>
      </c>
      <c r="H720" s="145" t="s">
        <v>86</v>
      </c>
      <c r="I720" s="462" t="s">
        <v>1688</v>
      </c>
      <c r="J720" s="462" t="s">
        <v>1690</v>
      </c>
    </row>
    <row r="721" spans="3:10">
      <c r="C721" s="145" t="s">
        <v>2518</v>
      </c>
      <c r="D721" s="145">
        <v>0</v>
      </c>
      <c r="E721" s="145" t="s">
        <v>26</v>
      </c>
      <c r="F721" s="462" t="s">
        <v>95</v>
      </c>
      <c r="G721" s="462" t="s">
        <v>3468</v>
      </c>
      <c r="H721" s="145" t="s">
        <v>86</v>
      </c>
      <c r="I721" s="462" t="s">
        <v>1688</v>
      </c>
      <c r="J721" s="462" t="s">
        <v>1690</v>
      </c>
    </row>
    <row r="722" spans="3:10">
      <c r="C722" s="145" t="s">
        <v>2519</v>
      </c>
      <c r="D722" s="145">
        <v>0</v>
      </c>
      <c r="E722" s="145" t="s">
        <v>26</v>
      </c>
      <c r="F722" s="462" t="s">
        <v>95</v>
      </c>
      <c r="G722" s="462" t="s">
        <v>3468</v>
      </c>
      <c r="H722" s="145" t="s">
        <v>86</v>
      </c>
      <c r="I722" s="462" t="s">
        <v>1688</v>
      </c>
      <c r="J722" s="462" t="s">
        <v>1690</v>
      </c>
    </row>
    <row r="723" spans="3:10">
      <c r="C723" s="145" t="s">
        <v>2520</v>
      </c>
      <c r="D723" s="145">
        <v>0</v>
      </c>
      <c r="E723" s="145" t="s">
        <v>26</v>
      </c>
      <c r="F723" s="462" t="s">
        <v>95</v>
      </c>
      <c r="G723" s="462" t="s">
        <v>3468</v>
      </c>
      <c r="H723" s="145" t="s">
        <v>86</v>
      </c>
      <c r="I723" s="462" t="s">
        <v>1688</v>
      </c>
      <c r="J723" s="462" t="s">
        <v>1690</v>
      </c>
    </row>
    <row r="724" spans="3:10">
      <c r="C724" s="145" t="s">
        <v>2521</v>
      </c>
      <c r="D724" s="145">
        <v>0</v>
      </c>
      <c r="E724" s="145" t="s">
        <v>26</v>
      </c>
      <c r="F724" s="462" t="s">
        <v>95</v>
      </c>
      <c r="G724" s="462" t="s">
        <v>3468</v>
      </c>
      <c r="H724" s="145" t="s">
        <v>86</v>
      </c>
      <c r="I724" s="462" t="s">
        <v>1688</v>
      </c>
      <c r="J724" s="462" t="s">
        <v>1690</v>
      </c>
    </row>
    <row r="725" spans="3:10">
      <c r="C725" s="145" t="s">
        <v>2522</v>
      </c>
      <c r="D725" s="145">
        <v>0</v>
      </c>
      <c r="E725" s="145" t="s">
        <v>26</v>
      </c>
      <c r="F725" s="462" t="s">
        <v>95</v>
      </c>
      <c r="G725" s="462" t="s">
        <v>3468</v>
      </c>
      <c r="H725" s="145" t="s">
        <v>86</v>
      </c>
      <c r="I725" s="462" t="s">
        <v>1688</v>
      </c>
      <c r="J725" s="462" t="s">
        <v>1690</v>
      </c>
    </row>
    <row r="726" spans="3:10">
      <c r="C726" s="145" t="s">
        <v>2523</v>
      </c>
      <c r="D726" s="145">
        <v>0</v>
      </c>
      <c r="E726" s="145" t="s">
        <v>26</v>
      </c>
      <c r="F726" s="462" t="s">
        <v>95</v>
      </c>
      <c r="G726" s="462" t="s">
        <v>3468</v>
      </c>
      <c r="H726" s="145" t="s">
        <v>86</v>
      </c>
      <c r="I726" s="462" t="s">
        <v>1688</v>
      </c>
      <c r="J726" s="462" t="s">
        <v>1690</v>
      </c>
    </row>
    <row r="727" spans="3:10">
      <c r="C727" s="145" t="s">
        <v>2524</v>
      </c>
      <c r="D727" s="145">
        <v>0</v>
      </c>
      <c r="E727" s="145" t="s">
        <v>26</v>
      </c>
      <c r="F727" s="462" t="s">
        <v>95</v>
      </c>
      <c r="G727" s="462" t="s">
        <v>3468</v>
      </c>
      <c r="H727" s="145" t="s">
        <v>86</v>
      </c>
      <c r="I727" s="462" t="s">
        <v>1688</v>
      </c>
      <c r="J727" s="462" t="s">
        <v>1690</v>
      </c>
    </row>
    <row r="728" spans="3:10">
      <c r="C728" s="145" t="s">
        <v>2525</v>
      </c>
      <c r="D728" s="145">
        <v>0</v>
      </c>
      <c r="E728" s="145" t="s">
        <v>26</v>
      </c>
      <c r="F728" s="462" t="s">
        <v>95</v>
      </c>
      <c r="G728" s="462" t="s">
        <v>3468</v>
      </c>
      <c r="H728" s="145" t="s">
        <v>86</v>
      </c>
      <c r="I728" s="462" t="s">
        <v>1688</v>
      </c>
      <c r="J728" s="462" t="s">
        <v>1690</v>
      </c>
    </row>
    <row r="729" spans="3:10">
      <c r="C729" s="145" t="s">
        <v>2526</v>
      </c>
      <c r="D729" s="145">
        <v>0</v>
      </c>
      <c r="E729" s="145" t="s">
        <v>26</v>
      </c>
      <c r="F729" s="462" t="s">
        <v>95</v>
      </c>
      <c r="G729" s="462" t="s">
        <v>3468</v>
      </c>
      <c r="H729" s="145" t="s">
        <v>86</v>
      </c>
      <c r="I729" s="462" t="s">
        <v>1688</v>
      </c>
      <c r="J729" s="462" t="s">
        <v>1690</v>
      </c>
    </row>
    <row r="730" spans="3:10">
      <c r="C730" s="145" t="s">
        <v>2527</v>
      </c>
      <c r="D730" s="145">
        <v>0</v>
      </c>
      <c r="E730" s="145" t="s">
        <v>26</v>
      </c>
      <c r="F730" s="462" t="s">
        <v>95</v>
      </c>
      <c r="G730" s="462" t="s">
        <v>3468</v>
      </c>
      <c r="H730" s="145" t="s">
        <v>86</v>
      </c>
      <c r="I730" s="462" t="s">
        <v>1688</v>
      </c>
      <c r="J730" s="462" t="s">
        <v>1690</v>
      </c>
    </row>
    <row r="731" spans="3:10">
      <c r="C731" s="145" t="s">
        <v>2457</v>
      </c>
      <c r="D731" s="145">
        <v>0</v>
      </c>
      <c r="E731" s="145" t="s">
        <v>26</v>
      </c>
      <c r="F731" s="462" t="s">
        <v>95</v>
      </c>
      <c r="G731" s="462" t="s">
        <v>3468</v>
      </c>
      <c r="H731" s="145" t="s">
        <v>86</v>
      </c>
      <c r="I731" s="462" t="s">
        <v>1688</v>
      </c>
      <c r="J731" s="462" t="s">
        <v>1690</v>
      </c>
    </row>
    <row r="732" spans="3:10">
      <c r="C732" s="145" t="s">
        <v>2458</v>
      </c>
      <c r="D732" s="145">
        <v>0</v>
      </c>
      <c r="E732" s="145" t="s">
        <v>26</v>
      </c>
      <c r="F732" s="462" t="s">
        <v>95</v>
      </c>
      <c r="G732" s="462" t="s">
        <v>3468</v>
      </c>
      <c r="H732" s="145" t="s">
        <v>86</v>
      </c>
      <c r="I732" s="462" t="s">
        <v>1688</v>
      </c>
      <c r="J732" s="462" t="s">
        <v>1690</v>
      </c>
    </row>
    <row r="733" spans="3:10">
      <c r="C733" s="145" t="s">
        <v>2459</v>
      </c>
      <c r="D733" s="145">
        <v>0</v>
      </c>
      <c r="E733" s="145" t="s">
        <v>26</v>
      </c>
      <c r="F733" s="462" t="s">
        <v>95</v>
      </c>
      <c r="G733" s="462" t="s">
        <v>3468</v>
      </c>
      <c r="H733" s="145" t="s">
        <v>86</v>
      </c>
      <c r="I733" s="462" t="s">
        <v>1688</v>
      </c>
      <c r="J733" s="462" t="s">
        <v>1690</v>
      </c>
    </row>
    <row r="734" spans="3:10">
      <c r="C734" s="145" t="s">
        <v>2460</v>
      </c>
      <c r="D734" s="145">
        <v>0</v>
      </c>
      <c r="E734" s="145" t="s">
        <v>26</v>
      </c>
      <c r="F734" s="462" t="s">
        <v>95</v>
      </c>
      <c r="G734" s="462" t="s">
        <v>3468</v>
      </c>
      <c r="H734" s="145" t="s">
        <v>86</v>
      </c>
      <c r="I734" s="462" t="s">
        <v>1688</v>
      </c>
      <c r="J734" s="462" t="s">
        <v>1690</v>
      </c>
    </row>
    <row r="735" spans="3:10">
      <c r="C735" s="145" t="s">
        <v>2461</v>
      </c>
      <c r="D735" s="145">
        <v>0</v>
      </c>
      <c r="E735" s="145" t="s">
        <v>26</v>
      </c>
      <c r="F735" s="462" t="s">
        <v>95</v>
      </c>
      <c r="G735" s="462" t="s">
        <v>3468</v>
      </c>
      <c r="H735" s="145" t="s">
        <v>86</v>
      </c>
      <c r="I735" s="462" t="s">
        <v>1688</v>
      </c>
      <c r="J735" s="462" t="s">
        <v>1690</v>
      </c>
    </row>
    <row r="736" spans="3:10">
      <c r="C736" s="145" t="s">
        <v>2462</v>
      </c>
      <c r="D736" s="145">
        <v>0</v>
      </c>
      <c r="E736" s="145" t="s">
        <v>26</v>
      </c>
      <c r="F736" s="462" t="s">
        <v>95</v>
      </c>
      <c r="G736" s="462" t="s">
        <v>3468</v>
      </c>
      <c r="H736" s="145" t="s">
        <v>86</v>
      </c>
      <c r="I736" s="462" t="s">
        <v>1688</v>
      </c>
      <c r="J736" s="462" t="s">
        <v>1690</v>
      </c>
    </row>
    <row r="737" spans="3:10">
      <c r="C737" s="145" t="s">
        <v>2463</v>
      </c>
      <c r="D737" s="145">
        <v>0</v>
      </c>
      <c r="E737" s="145" t="s">
        <v>26</v>
      </c>
      <c r="F737" s="462" t="s">
        <v>95</v>
      </c>
      <c r="G737" s="462" t="s">
        <v>3468</v>
      </c>
      <c r="H737" s="145" t="s">
        <v>86</v>
      </c>
      <c r="I737" s="462" t="s">
        <v>1688</v>
      </c>
      <c r="J737" s="462" t="s">
        <v>1690</v>
      </c>
    </row>
    <row r="738" spans="3:10">
      <c r="C738" s="145" t="s">
        <v>2465</v>
      </c>
      <c r="D738" s="145">
        <v>0</v>
      </c>
      <c r="E738" s="145" t="s">
        <v>26</v>
      </c>
      <c r="F738" s="462" t="s">
        <v>95</v>
      </c>
      <c r="G738" s="462" t="s">
        <v>3468</v>
      </c>
      <c r="H738" s="145" t="s">
        <v>86</v>
      </c>
      <c r="I738" s="462" t="s">
        <v>1688</v>
      </c>
      <c r="J738" s="462" t="s">
        <v>1690</v>
      </c>
    </row>
    <row r="739" spans="3:10">
      <c r="C739" s="145" t="s">
        <v>2466</v>
      </c>
      <c r="D739" s="145">
        <v>0</v>
      </c>
      <c r="E739" s="145" t="s">
        <v>26</v>
      </c>
      <c r="F739" s="462" t="s">
        <v>95</v>
      </c>
      <c r="G739" s="462" t="s">
        <v>3468</v>
      </c>
      <c r="H739" s="145" t="s">
        <v>86</v>
      </c>
      <c r="I739" s="462" t="s">
        <v>1688</v>
      </c>
      <c r="J739" s="462" t="s">
        <v>1690</v>
      </c>
    </row>
    <row r="740" spans="3:10">
      <c r="C740" s="145" t="s">
        <v>2467</v>
      </c>
      <c r="D740" s="145">
        <v>0</v>
      </c>
      <c r="E740" s="145" t="s">
        <v>26</v>
      </c>
      <c r="F740" s="462" t="s">
        <v>95</v>
      </c>
      <c r="G740" s="462" t="s">
        <v>3468</v>
      </c>
      <c r="H740" s="145" t="s">
        <v>86</v>
      </c>
      <c r="I740" s="462" t="s">
        <v>1688</v>
      </c>
      <c r="J740" s="462" t="s">
        <v>1690</v>
      </c>
    </row>
    <row r="741" spans="3:10">
      <c r="C741" s="145" t="s">
        <v>2468</v>
      </c>
      <c r="D741" s="145">
        <v>0</v>
      </c>
      <c r="E741" s="145" t="s">
        <v>26</v>
      </c>
      <c r="F741" s="462" t="s">
        <v>95</v>
      </c>
      <c r="G741" s="462" t="s">
        <v>3468</v>
      </c>
      <c r="H741" s="145" t="s">
        <v>86</v>
      </c>
      <c r="I741" s="462" t="s">
        <v>1688</v>
      </c>
      <c r="J741" s="462" t="s">
        <v>1690</v>
      </c>
    </row>
    <row r="742" spans="3:10">
      <c r="C742" s="145" t="s">
        <v>2469</v>
      </c>
      <c r="D742" s="145">
        <v>0</v>
      </c>
      <c r="E742" s="145" t="s">
        <v>26</v>
      </c>
      <c r="F742" s="462" t="s">
        <v>95</v>
      </c>
      <c r="G742" s="462" t="s">
        <v>3468</v>
      </c>
      <c r="H742" s="145" t="s">
        <v>86</v>
      </c>
      <c r="I742" s="462" t="s">
        <v>1688</v>
      </c>
      <c r="J742" s="462" t="s">
        <v>1690</v>
      </c>
    </row>
    <row r="743" spans="3:10">
      <c r="C743" s="145" t="s">
        <v>2470</v>
      </c>
      <c r="D743" s="145">
        <v>0</v>
      </c>
      <c r="E743" s="145" t="s">
        <v>26</v>
      </c>
      <c r="F743" s="462" t="s">
        <v>95</v>
      </c>
      <c r="G743" s="462" t="s">
        <v>3468</v>
      </c>
      <c r="H743" s="145" t="s">
        <v>86</v>
      </c>
      <c r="I743" s="462" t="s">
        <v>1688</v>
      </c>
      <c r="J743" s="462" t="s">
        <v>1690</v>
      </c>
    </row>
    <row r="744" spans="3:10">
      <c r="C744" s="145" t="s">
        <v>2471</v>
      </c>
      <c r="D744" s="145">
        <v>0</v>
      </c>
      <c r="E744" s="145" t="s">
        <v>26</v>
      </c>
      <c r="F744" s="462" t="s">
        <v>95</v>
      </c>
      <c r="G744" s="462" t="s">
        <v>3468</v>
      </c>
      <c r="H744" s="145" t="s">
        <v>86</v>
      </c>
      <c r="I744" s="462" t="s">
        <v>1688</v>
      </c>
      <c r="J744" s="462" t="s">
        <v>1690</v>
      </c>
    </row>
    <row r="745" spans="3:10">
      <c r="C745" s="145" t="s">
        <v>2472</v>
      </c>
      <c r="D745" s="145">
        <v>0</v>
      </c>
      <c r="E745" s="145" t="s">
        <v>26</v>
      </c>
      <c r="F745" s="462" t="s">
        <v>95</v>
      </c>
      <c r="G745" s="462" t="s">
        <v>3468</v>
      </c>
      <c r="H745" s="145" t="s">
        <v>86</v>
      </c>
      <c r="I745" s="462" t="s">
        <v>1688</v>
      </c>
      <c r="J745" s="462" t="s">
        <v>1690</v>
      </c>
    </row>
    <row r="746" spans="3:10">
      <c r="C746" s="145" t="s">
        <v>2473</v>
      </c>
      <c r="D746" s="145">
        <v>0</v>
      </c>
      <c r="E746" s="145" t="s">
        <v>26</v>
      </c>
      <c r="F746" s="462" t="s">
        <v>95</v>
      </c>
      <c r="G746" s="462" t="s">
        <v>3468</v>
      </c>
      <c r="H746" s="145" t="s">
        <v>86</v>
      </c>
      <c r="I746" s="462" t="s">
        <v>1688</v>
      </c>
      <c r="J746" s="462" t="s">
        <v>1690</v>
      </c>
    </row>
    <row r="747" spans="3:10">
      <c r="C747" s="145" t="s">
        <v>2474</v>
      </c>
      <c r="D747" s="145">
        <v>0</v>
      </c>
      <c r="E747" s="145" t="s">
        <v>26</v>
      </c>
      <c r="F747" s="462" t="s">
        <v>95</v>
      </c>
      <c r="G747" s="462" t="s">
        <v>3468</v>
      </c>
      <c r="H747" s="145" t="s">
        <v>86</v>
      </c>
      <c r="I747" s="462" t="s">
        <v>1688</v>
      </c>
      <c r="J747" s="462" t="s">
        <v>1690</v>
      </c>
    </row>
    <row r="748" spans="3:10">
      <c r="C748" s="145" t="s">
        <v>2475</v>
      </c>
      <c r="D748" s="145">
        <v>0</v>
      </c>
      <c r="E748" s="145" t="s">
        <v>26</v>
      </c>
      <c r="F748" s="462" t="s">
        <v>95</v>
      </c>
      <c r="G748" s="462" t="s">
        <v>3468</v>
      </c>
      <c r="H748" s="145" t="s">
        <v>86</v>
      </c>
      <c r="I748" s="462" t="s">
        <v>1688</v>
      </c>
      <c r="J748" s="462" t="s">
        <v>1690</v>
      </c>
    </row>
    <row r="749" spans="3:10">
      <c r="C749" s="145" t="s">
        <v>2476</v>
      </c>
      <c r="D749" s="145">
        <v>0</v>
      </c>
      <c r="E749" s="145" t="s">
        <v>26</v>
      </c>
      <c r="F749" s="462" t="s">
        <v>95</v>
      </c>
      <c r="G749" s="462" t="s">
        <v>3468</v>
      </c>
      <c r="H749" s="145" t="s">
        <v>86</v>
      </c>
      <c r="I749" s="462" t="s">
        <v>1688</v>
      </c>
      <c r="J749" s="462" t="s">
        <v>1690</v>
      </c>
    </row>
    <row r="750" spans="3:10">
      <c r="C750" s="145" t="s">
        <v>2477</v>
      </c>
      <c r="D750" s="145">
        <v>0</v>
      </c>
      <c r="E750" s="145" t="s">
        <v>26</v>
      </c>
      <c r="F750" s="462" t="s">
        <v>95</v>
      </c>
      <c r="G750" s="462" t="s">
        <v>3468</v>
      </c>
      <c r="H750" s="145" t="s">
        <v>86</v>
      </c>
      <c r="I750" s="462" t="s">
        <v>1688</v>
      </c>
      <c r="J750" s="462" t="s">
        <v>1690</v>
      </c>
    </row>
    <row r="751" spans="3:10">
      <c r="C751" s="145" t="s">
        <v>2478</v>
      </c>
      <c r="D751" s="145">
        <v>0</v>
      </c>
      <c r="E751" s="145" t="s">
        <v>26</v>
      </c>
      <c r="F751" s="462" t="s">
        <v>95</v>
      </c>
      <c r="G751" s="462" t="s">
        <v>3468</v>
      </c>
      <c r="H751" s="145" t="s">
        <v>86</v>
      </c>
      <c r="I751" s="462" t="s">
        <v>1688</v>
      </c>
      <c r="J751" s="462" t="s">
        <v>1690</v>
      </c>
    </row>
    <row r="752" spans="3:10">
      <c r="C752" s="145" t="s">
        <v>2479</v>
      </c>
      <c r="D752" s="145">
        <v>0</v>
      </c>
      <c r="E752" s="145" t="s">
        <v>26</v>
      </c>
      <c r="F752" s="462" t="s">
        <v>95</v>
      </c>
      <c r="G752" s="462" t="s">
        <v>3468</v>
      </c>
      <c r="H752" s="145" t="s">
        <v>86</v>
      </c>
      <c r="I752" s="462" t="s">
        <v>1688</v>
      </c>
      <c r="J752" s="462" t="s">
        <v>1690</v>
      </c>
    </row>
    <row r="753" spans="3:10">
      <c r="C753" s="145" t="s">
        <v>2480</v>
      </c>
      <c r="D753" s="145">
        <v>0</v>
      </c>
      <c r="E753" s="145" t="s">
        <v>26</v>
      </c>
      <c r="F753" s="462" t="s">
        <v>95</v>
      </c>
      <c r="G753" s="462" t="s">
        <v>3468</v>
      </c>
      <c r="H753" s="145" t="s">
        <v>86</v>
      </c>
      <c r="I753" s="462" t="s">
        <v>1688</v>
      </c>
      <c r="J753" s="462" t="s">
        <v>1690</v>
      </c>
    </row>
    <row r="754" spans="3:10">
      <c r="C754" s="145" t="s">
        <v>2481</v>
      </c>
      <c r="D754" s="145">
        <v>0</v>
      </c>
      <c r="E754" s="145" t="s">
        <v>26</v>
      </c>
      <c r="F754" s="462" t="s">
        <v>95</v>
      </c>
      <c r="G754" s="462" t="s">
        <v>3468</v>
      </c>
      <c r="H754" s="145" t="s">
        <v>86</v>
      </c>
      <c r="I754" s="462" t="s">
        <v>1688</v>
      </c>
      <c r="J754" s="462" t="s">
        <v>1690</v>
      </c>
    </row>
    <row r="755" spans="3:10">
      <c r="C755" s="145" t="s">
        <v>2482</v>
      </c>
      <c r="D755" s="145">
        <v>0</v>
      </c>
      <c r="E755" s="145" t="s">
        <v>26</v>
      </c>
      <c r="F755" s="462" t="s">
        <v>95</v>
      </c>
      <c r="G755" s="462" t="s">
        <v>3468</v>
      </c>
      <c r="H755" s="145" t="s">
        <v>86</v>
      </c>
      <c r="I755" s="462" t="s">
        <v>1688</v>
      </c>
      <c r="J755" s="462" t="s">
        <v>1690</v>
      </c>
    </row>
    <row r="756" spans="3:10">
      <c r="C756" s="145" t="s">
        <v>2483</v>
      </c>
      <c r="D756" s="145">
        <v>0</v>
      </c>
      <c r="E756" s="145" t="s">
        <v>26</v>
      </c>
      <c r="F756" s="462" t="s">
        <v>95</v>
      </c>
      <c r="G756" s="462" t="s">
        <v>3468</v>
      </c>
      <c r="H756" s="145" t="s">
        <v>86</v>
      </c>
      <c r="I756" s="462" t="s">
        <v>1688</v>
      </c>
      <c r="J756" s="462" t="s">
        <v>1690</v>
      </c>
    </row>
    <row r="757" spans="3:10">
      <c r="C757" s="145" t="s">
        <v>2484</v>
      </c>
      <c r="D757" s="145">
        <v>0</v>
      </c>
      <c r="E757" s="145" t="s">
        <v>26</v>
      </c>
      <c r="F757" s="462" t="s">
        <v>95</v>
      </c>
      <c r="G757" s="462" t="s">
        <v>3468</v>
      </c>
      <c r="H757" s="145" t="s">
        <v>86</v>
      </c>
      <c r="I757" s="462" t="s">
        <v>1688</v>
      </c>
      <c r="J757" s="462" t="s">
        <v>1690</v>
      </c>
    </row>
    <row r="758" spans="3:10">
      <c r="C758" s="145" t="s">
        <v>2485</v>
      </c>
      <c r="D758" s="145">
        <v>0</v>
      </c>
      <c r="E758" s="145" t="s">
        <v>26</v>
      </c>
      <c r="F758" s="462" t="s">
        <v>95</v>
      </c>
      <c r="G758" s="462" t="s">
        <v>3468</v>
      </c>
      <c r="H758" s="145" t="s">
        <v>86</v>
      </c>
      <c r="I758" s="462" t="s">
        <v>1688</v>
      </c>
      <c r="J758" s="462" t="s">
        <v>1690</v>
      </c>
    </row>
    <row r="759" spans="3:10">
      <c r="C759" s="145" t="s">
        <v>2486</v>
      </c>
      <c r="D759" s="145">
        <v>0</v>
      </c>
      <c r="E759" s="145" t="s">
        <v>26</v>
      </c>
      <c r="F759" s="462" t="s">
        <v>95</v>
      </c>
      <c r="G759" s="462" t="s">
        <v>3468</v>
      </c>
      <c r="H759" s="145" t="s">
        <v>86</v>
      </c>
      <c r="I759" s="462" t="s">
        <v>1688</v>
      </c>
      <c r="J759" s="462" t="s">
        <v>1690</v>
      </c>
    </row>
    <row r="760" spans="3:10">
      <c r="C760" s="145" t="s">
        <v>2488</v>
      </c>
      <c r="D760" s="145">
        <v>0</v>
      </c>
      <c r="E760" s="145" t="s">
        <v>26</v>
      </c>
      <c r="F760" s="462" t="s">
        <v>95</v>
      </c>
      <c r="G760" s="462" t="s">
        <v>3468</v>
      </c>
      <c r="H760" s="145" t="s">
        <v>86</v>
      </c>
      <c r="I760" s="462" t="s">
        <v>1688</v>
      </c>
      <c r="J760" s="462" t="s">
        <v>1690</v>
      </c>
    </row>
    <row r="761" spans="3:10">
      <c r="C761" s="145" t="s">
        <v>2489</v>
      </c>
      <c r="D761" s="145">
        <v>0</v>
      </c>
      <c r="E761" s="145" t="s">
        <v>26</v>
      </c>
      <c r="F761" s="462" t="s">
        <v>95</v>
      </c>
      <c r="G761" s="462" t="s">
        <v>3468</v>
      </c>
      <c r="H761" s="145" t="s">
        <v>86</v>
      </c>
      <c r="I761" s="462" t="s">
        <v>1688</v>
      </c>
      <c r="J761" s="462" t="s">
        <v>1690</v>
      </c>
    </row>
    <row r="762" spans="3:10">
      <c r="C762" s="145" t="s">
        <v>2490</v>
      </c>
      <c r="D762" s="145">
        <v>0</v>
      </c>
      <c r="E762" s="145" t="s">
        <v>26</v>
      </c>
      <c r="F762" s="462" t="s">
        <v>95</v>
      </c>
      <c r="G762" s="462" t="s">
        <v>3468</v>
      </c>
      <c r="H762" s="145" t="s">
        <v>86</v>
      </c>
      <c r="I762" s="462" t="s">
        <v>1688</v>
      </c>
      <c r="J762" s="462" t="s">
        <v>1690</v>
      </c>
    </row>
    <row r="763" spans="3:10">
      <c r="C763" s="145" t="s">
        <v>2491</v>
      </c>
      <c r="D763" s="145">
        <v>0</v>
      </c>
      <c r="E763" s="145" t="s">
        <v>26</v>
      </c>
      <c r="F763" s="462" t="s">
        <v>95</v>
      </c>
      <c r="G763" s="462" t="s">
        <v>3468</v>
      </c>
      <c r="H763" s="145" t="s">
        <v>86</v>
      </c>
      <c r="I763" s="462" t="s">
        <v>1688</v>
      </c>
      <c r="J763" s="462" t="s">
        <v>1690</v>
      </c>
    </row>
    <row r="764" spans="3:10">
      <c r="C764" s="145" t="s">
        <v>2492</v>
      </c>
      <c r="D764" s="145">
        <v>0</v>
      </c>
      <c r="E764" s="145" t="s">
        <v>26</v>
      </c>
      <c r="F764" s="462" t="s">
        <v>95</v>
      </c>
      <c r="G764" s="462" t="s">
        <v>3468</v>
      </c>
      <c r="H764" s="145" t="s">
        <v>86</v>
      </c>
      <c r="I764" s="462" t="s">
        <v>1688</v>
      </c>
      <c r="J764" s="462" t="s">
        <v>1690</v>
      </c>
    </row>
    <row r="765" spans="3:10">
      <c r="C765" s="145" t="s">
        <v>2493</v>
      </c>
      <c r="D765" s="145">
        <v>0</v>
      </c>
      <c r="E765" s="145" t="s">
        <v>26</v>
      </c>
      <c r="F765" s="462" t="s">
        <v>95</v>
      </c>
      <c r="G765" s="462" t="s">
        <v>3468</v>
      </c>
      <c r="H765" s="145" t="s">
        <v>86</v>
      </c>
      <c r="I765" s="462" t="s">
        <v>1688</v>
      </c>
      <c r="J765" s="462" t="s">
        <v>1690</v>
      </c>
    </row>
    <row r="766" spans="3:10">
      <c r="C766" s="145" t="s">
        <v>2494</v>
      </c>
      <c r="D766" s="145">
        <v>0</v>
      </c>
      <c r="E766" s="145" t="s">
        <v>26</v>
      </c>
      <c r="F766" s="462" t="s">
        <v>95</v>
      </c>
      <c r="G766" s="462" t="s">
        <v>3468</v>
      </c>
      <c r="H766" s="145" t="s">
        <v>86</v>
      </c>
      <c r="I766" s="462" t="s">
        <v>1688</v>
      </c>
      <c r="J766" s="462" t="s">
        <v>1690</v>
      </c>
    </row>
    <row r="767" spans="3:10">
      <c r="C767" s="145" t="s">
        <v>2495</v>
      </c>
      <c r="D767" s="145">
        <v>0</v>
      </c>
      <c r="E767" s="145" t="s">
        <v>26</v>
      </c>
      <c r="F767" s="462" t="s">
        <v>95</v>
      </c>
      <c r="G767" s="462" t="s">
        <v>3468</v>
      </c>
      <c r="H767" s="145" t="s">
        <v>86</v>
      </c>
      <c r="I767" s="462" t="s">
        <v>1688</v>
      </c>
      <c r="J767" s="462" t="s">
        <v>1690</v>
      </c>
    </row>
    <row r="768" spans="3:10">
      <c r="C768" s="145" t="s">
        <v>2496</v>
      </c>
      <c r="D768" s="145">
        <v>0</v>
      </c>
      <c r="E768" s="145" t="s">
        <v>26</v>
      </c>
      <c r="F768" s="462" t="s">
        <v>95</v>
      </c>
      <c r="G768" s="462" t="s">
        <v>3468</v>
      </c>
      <c r="H768" s="145" t="s">
        <v>86</v>
      </c>
      <c r="I768" s="462" t="s">
        <v>1688</v>
      </c>
      <c r="J768" s="462" t="s">
        <v>1690</v>
      </c>
    </row>
    <row r="769" spans="3:12">
      <c r="C769" s="145" t="s">
        <v>2497</v>
      </c>
      <c r="D769" s="145">
        <v>0</v>
      </c>
      <c r="E769" s="145" t="s">
        <v>26</v>
      </c>
      <c r="F769" s="462" t="s">
        <v>95</v>
      </c>
      <c r="G769" s="462" t="s">
        <v>3468</v>
      </c>
      <c r="H769" s="145" t="s">
        <v>86</v>
      </c>
      <c r="I769" s="462" t="s">
        <v>1688</v>
      </c>
      <c r="J769" s="462" t="s">
        <v>1690</v>
      </c>
    </row>
    <row r="770" spans="3:12">
      <c r="C770" s="145" t="s">
        <v>2498</v>
      </c>
      <c r="D770" s="145">
        <v>0</v>
      </c>
      <c r="E770" s="145" t="s">
        <v>26</v>
      </c>
      <c r="F770" s="462" t="s">
        <v>95</v>
      </c>
      <c r="G770" s="462" t="s">
        <v>3468</v>
      </c>
      <c r="H770" s="145" t="s">
        <v>86</v>
      </c>
      <c r="I770" s="462" t="s">
        <v>1688</v>
      </c>
      <c r="J770" s="462" t="s">
        <v>1690</v>
      </c>
    </row>
    <row r="771" spans="3:12">
      <c r="C771" s="145" t="s">
        <v>2499</v>
      </c>
      <c r="D771" s="145">
        <v>0</v>
      </c>
      <c r="E771" s="145" t="s">
        <v>26</v>
      </c>
      <c r="F771" s="462" t="s">
        <v>95</v>
      </c>
      <c r="G771" s="462" t="s">
        <v>3468</v>
      </c>
      <c r="H771" s="145" t="s">
        <v>86</v>
      </c>
      <c r="I771" s="462" t="s">
        <v>1688</v>
      </c>
      <c r="J771" s="462" t="s">
        <v>1690</v>
      </c>
    </row>
    <row r="772" spans="3:12">
      <c r="C772" s="145" t="s">
        <v>2500</v>
      </c>
      <c r="D772" s="145">
        <v>0</v>
      </c>
      <c r="E772" s="145" t="s">
        <v>26</v>
      </c>
      <c r="F772" s="462" t="s">
        <v>95</v>
      </c>
      <c r="G772" s="462" t="s">
        <v>3468</v>
      </c>
      <c r="H772" s="145" t="s">
        <v>86</v>
      </c>
      <c r="I772" s="462" t="s">
        <v>1688</v>
      </c>
      <c r="J772" s="462" t="s">
        <v>1690</v>
      </c>
    </row>
    <row r="773" spans="3:12">
      <c r="C773" s="145" t="s">
        <v>2502</v>
      </c>
      <c r="D773" s="145">
        <v>0</v>
      </c>
      <c r="E773" s="145" t="s">
        <v>26</v>
      </c>
      <c r="F773" s="462" t="s">
        <v>95</v>
      </c>
      <c r="G773" s="462" t="s">
        <v>3468</v>
      </c>
      <c r="H773" s="145" t="s">
        <v>86</v>
      </c>
      <c r="I773" s="462" t="s">
        <v>1688</v>
      </c>
      <c r="J773" s="462" t="s">
        <v>1690</v>
      </c>
    </row>
    <row r="774" spans="3:12">
      <c r="C774" s="145" t="s">
        <v>2503</v>
      </c>
      <c r="D774" s="145">
        <v>0</v>
      </c>
      <c r="E774" s="145" t="s">
        <v>26</v>
      </c>
      <c r="F774" s="462" t="s">
        <v>95</v>
      </c>
      <c r="G774" s="462" t="s">
        <v>3468</v>
      </c>
      <c r="H774" s="145" t="s">
        <v>86</v>
      </c>
      <c r="I774" s="462" t="s">
        <v>1688</v>
      </c>
      <c r="J774" s="462" t="s">
        <v>1690</v>
      </c>
    </row>
    <row r="775" spans="3:12">
      <c r="C775" s="145" t="s">
        <v>2382</v>
      </c>
      <c r="D775" s="145">
        <v>0</v>
      </c>
      <c r="E775" s="145" t="s">
        <v>26</v>
      </c>
      <c r="F775" s="462" t="s">
        <v>95</v>
      </c>
      <c r="G775" s="462" t="s">
        <v>3468</v>
      </c>
      <c r="H775" s="145" t="s">
        <v>86</v>
      </c>
      <c r="I775" s="462" t="s">
        <v>2</v>
      </c>
      <c r="J775" s="462" t="s">
        <v>1688</v>
      </c>
    </row>
    <row r="776" spans="3:12">
      <c r="C776" s="145" t="s">
        <v>2382</v>
      </c>
      <c r="D776" s="145">
        <v>0</v>
      </c>
      <c r="E776" s="145" t="s">
        <v>26</v>
      </c>
      <c r="F776" s="462" t="s">
        <v>95</v>
      </c>
      <c r="G776" s="462" t="s">
        <v>3468</v>
      </c>
      <c r="H776" s="145" t="s">
        <v>86</v>
      </c>
      <c r="I776" s="462" t="s">
        <v>2</v>
      </c>
      <c r="J776" s="462" t="s">
        <v>1690</v>
      </c>
    </row>
    <row r="777" spans="3:12">
      <c r="C777" s="145" t="s">
        <v>2393</v>
      </c>
      <c r="D777" s="145">
        <v>0</v>
      </c>
      <c r="E777" s="145" t="s">
        <v>26</v>
      </c>
      <c r="F777" s="462" t="s">
        <v>3552</v>
      </c>
      <c r="G777" s="462" t="s">
        <v>3468</v>
      </c>
      <c r="H777" s="145" t="s">
        <v>86</v>
      </c>
      <c r="I777" s="462" t="s">
        <v>2</v>
      </c>
      <c r="J777" s="462" t="s">
        <v>1688</v>
      </c>
      <c r="K777" s="145" t="s">
        <v>2224</v>
      </c>
      <c r="L777" s="145" t="s">
        <v>2225</v>
      </c>
    </row>
    <row r="778" spans="3:12">
      <c r="C778" s="145" t="s">
        <v>2435</v>
      </c>
      <c r="D778" s="145">
        <v>0</v>
      </c>
      <c r="E778" s="145" t="s">
        <v>26</v>
      </c>
      <c r="F778" s="462" t="s">
        <v>3553</v>
      </c>
      <c r="G778" s="462" t="s">
        <v>3468</v>
      </c>
      <c r="H778" s="145" t="s">
        <v>86</v>
      </c>
      <c r="I778" s="462" t="s">
        <v>1688</v>
      </c>
      <c r="J778" s="462" t="s">
        <v>1690</v>
      </c>
      <c r="K778" s="145" t="s">
        <v>2224</v>
      </c>
      <c r="L778" s="145" t="s">
        <v>2225</v>
      </c>
    </row>
    <row r="779" spans="3:12">
      <c r="C779" s="145" t="s">
        <v>2442</v>
      </c>
      <c r="D779" s="145">
        <v>0</v>
      </c>
      <c r="E779" s="145" t="s">
        <v>26</v>
      </c>
      <c r="F779" s="462" t="s">
        <v>3554</v>
      </c>
      <c r="G779" s="462" t="s">
        <v>3468</v>
      </c>
      <c r="H779" s="145" t="s">
        <v>86</v>
      </c>
      <c r="I779" s="462" t="s">
        <v>1688</v>
      </c>
      <c r="J779" s="462" t="s">
        <v>1690</v>
      </c>
      <c r="K779" s="145" t="s">
        <v>2224</v>
      </c>
      <c r="L779" s="145" t="s">
        <v>2225</v>
      </c>
    </row>
    <row r="780" spans="3:12">
      <c r="C780" s="145" t="s">
        <v>2443</v>
      </c>
      <c r="D780" s="145">
        <v>0</v>
      </c>
      <c r="E780" s="145" t="s">
        <v>26</v>
      </c>
      <c r="F780" s="462" t="s">
        <v>3555</v>
      </c>
      <c r="G780" s="462" t="s">
        <v>3468</v>
      </c>
      <c r="H780" s="145" t="s">
        <v>86</v>
      </c>
      <c r="I780" s="462" t="s">
        <v>1688</v>
      </c>
      <c r="J780" s="462" t="s">
        <v>1690</v>
      </c>
      <c r="K780" s="145" t="s">
        <v>2224</v>
      </c>
      <c r="L780" s="145" t="s">
        <v>2225</v>
      </c>
    </row>
    <row r="781" spans="3:12">
      <c r="C781" s="145" t="s">
        <v>2531</v>
      </c>
      <c r="D781" s="145">
        <v>0</v>
      </c>
      <c r="E781" s="145" t="s">
        <v>26</v>
      </c>
      <c r="F781" s="462" t="s">
        <v>3556</v>
      </c>
      <c r="G781" s="462" t="s">
        <v>3468</v>
      </c>
      <c r="H781" s="145" t="s">
        <v>86</v>
      </c>
      <c r="I781" s="462" t="s">
        <v>1688</v>
      </c>
      <c r="J781" s="462" t="s">
        <v>1690</v>
      </c>
      <c r="K781" s="145" t="s">
        <v>2224</v>
      </c>
      <c r="L781" s="145" t="s">
        <v>2225</v>
      </c>
    </row>
    <row r="782" spans="3:12">
      <c r="C782" s="145" t="s">
        <v>2532</v>
      </c>
      <c r="D782" s="145">
        <v>0</v>
      </c>
      <c r="E782" s="145" t="s">
        <v>26</v>
      </c>
      <c r="F782" s="462" t="s">
        <v>3557</v>
      </c>
      <c r="G782" s="462" t="s">
        <v>3468</v>
      </c>
      <c r="H782" s="145" t="s">
        <v>86</v>
      </c>
      <c r="I782" s="462" t="s">
        <v>1688</v>
      </c>
      <c r="J782" s="462" t="s">
        <v>1690</v>
      </c>
      <c r="K782" s="145" t="s">
        <v>2224</v>
      </c>
      <c r="L782" s="145" t="s">
        <v>2225</v>
      </c>
    </row>
    <row r="783" spans="3:12">
      <c r="C783" s="145" t="s">
        <v>2533</v>
      </c>
      <c r="D783" s="145">
        <v>0</v>
      </c>
      <c r="E783" s="145" t="s">
        <v>26</v>
      </c>
      <c r="F783" s="462" t="s">
        <v>3558</v>
      </c>
      <c r="G783" s="462" t="s">
        <v>3468</v>
      </c>
      <c r="H783" s="145" t="s">
        <v>86</v>
      </c>
      <c r="I783" s="462" t="s">
        <v>1688</v>
      </c>
      <c r="J783" s="462" t="s">
        <v>1690</v>
      </c>
      <c r="K783" s="145" t="s">
        <v>2224</v>
      </c>
      <c r="L783" s="145" t="s">
        <v>2225</v>
      </c>
    </row>
    <row r="784" spans="3:12">
      <c r="C784" s="145" t="s">
        <v>2534</v>
      </c>
      <c r="D784" s="145">
        <v>0</v>
      </c>
      <c r="E784" s="145" t="s">
        <v>26</v>
      </c>
      <c r="F784" s="462" t="s">
        <v>3559</v>
      </c>
      <c r="G784" s="462" t="s">
        <v>3468</v>
      </c>
      <c r="H784" s="145" t="s">
        <v>86</v>
      </c>
      <c r="I784" s="462" t="s">
        <v>1688</v>
      </c>
      <c r="J784" s="462" t="s">
        <v>1690</v>
      </c>
      <c r="K784" s="145" t="s">
        <v>2224</v>
      </c>
      <c r="L784" s="145" t="s">
        <v>2225</v>
      </c>
    </row>
    <row r="785" spans="3:12">
      <c r="C785" s="145" t="s">
        <v>2535</v>
      </c>
      <c r="D785" s="145">
        <v>0</v>
      </c>
      <c r="E785" s="145" t="s">
        <v>26</v>
      </c>
      <c r="F785" s="462" t="s">
        <v>3560</v>
      </c>
      <c r="G785" s="462" t="s">
        <v>3468</v>
      </c>
      <c r="H785" s="145" t="s">
        <v>86</v>
      </c>
      <c r="I785" s="462" t="s">
        <v>1688</v>
      </c>
      <c r="J785" s="462" t="s">
        <v>1690</v>
      </c>
      <c r="K785" s="145" t="s">
        <v>2224</v>
      </c>
      <c r="L785" s="145" t="s">
        <v>2225</v>
      </c>
    </row>
    <row r="786" spans="3:12">
      <c r="C786" s="145" t="s">
        <v>2536</v>
      </c>
      <c r="D786" s="145">
        <v>0</v>
      </c>
      <c r="E786" s="145" t="s">
        <v>26</v>
      </c>
      <c r="F786" s="462" t="s">
        <v>3561</v>
      </c>
      <c r="G786" s="462" t="s">
        <v>3468</v>
      </c>
      <c r="H786" s="145" t="s">
        <v>86</v>
      </c>
      <c r="I786" s="462" t="s">
        <v>1688</v>
      </c>
      <c r="J786" s="462" t="s">
        <v>1690</v>
      </c>
      <c r="K786" s="145" t="s">
        <v>2224</v>
      </c>
      <c r="L786" s="145" t="s">
        <v>2225</v>
      </c>
    </row>
    <row r="787" spans="3:12">
      <c r="C787" s="145" t="s">
        <v>2537</v>
      </c>
      <c r="D787" s="145">
        <v>0</v>
      </c>
      <c r="E787" s="145" t="s">
        <v>26</v>
      </c>
      <c r="F787" s="462" t="s">
        <v>3562</v>
      </c>
      <c r="G787" s="462" t="s">
        <v>3468</v>
      </c>
      <c r="H787" s="145" t="s">
        <v>86</v>
      </c>
      <c r="I787" s="462" t="s">
        <v>1688</v>
      </c>
      <c r="J787" s="462" t="s">
        <v>1690</v>
      </c>
      <c r="K787" s="145" t="s">
        <v>2224</v>
      </c>
      <c r="L787" s="145" t="s">
        <v>2225</v>
      </c>
    </row>
    <row r="788" spans="3:12">
      <c r="C788" s="145" t="s">
        <v>2538</v>
      </c>
      <c r="D788" s="145">
        <v>0</v>
      </c>
      <c r="E788" s="145" t="s">
        <v>26</v>
      </c>
      <c r="F788" s="462" t="s">
        <v>3563</v>
      </c>
      <c r="G788" s="462" t="s">
        <v>3468</v>
      </c>
      <c r="H788" s="145" t="s">
        <v>86</v>
      </c>
      <c r="I788" s="462" t="s">
        <v>1688</v>
      </c>
      <c r="J788" s="462" t="s">
        <v>1690</v>
      </c>
      <c r="K788" s="145" t="s">
        <v>2224</v>
      </c>
      <c r="L788" s="145" t="s">
        <v>2225</v>
      </c>
    </row>
    <row r="789" spans="3:12">
      <c r="C789" s="145" t="s">
        <v>2539</v>
      </c>
      <c r="D789" s="145">
        <v>0</v>
      </c>
      <c r="E789" s="145" t="s">
        <v>26</v>
      </c>
      <c r="F789" s="462" t="s">
        <v>3564</v>
      </c>
      <c r="G789" s="462" t="s">
        <v>3468</v>
      </c>
      <c r="H789" s="145" t="s">
        <v>86</v>
      </c>
      <c r="I789" s="462" t="s">
        <v>1688</v>
      </c>
      <c r="J789" s="462" t="s">
        <v>1690</v>
      </c>
      <c r="K789" s="145" t="s">
        <v>2224</v>
      </c>
      <c r="L789" s="145" t="s">
        <v>2225</v>
      </c>
    </row>
    <row r="790" spans="3:12">
      <c r="C790" s="145" t="s">
        <v>2393</v>
      </c>
      <c r="D790" s="145">
        <v>0</v>
      </c>
      <c r="E790" s="145" t="s">
        <v>26</v>
      </c>
      <c r="F790" s="462" t="s">
        <v>3565</v>
      </c>
      <c r="G790" s="462" t="s">
        <v>3468</v>
      </c>
      <c r="H790" s="145" t="s">
        <v>86</v>
      </c>
      <c r="I790" s="462" t="s">
        <v>2</v>
      </c>
      <c r="J790" s="462" t="s">
        <v>1690</v>
      </c>
      <c r="K790" s="145" t="s">
        <v>2224</v>
      </c>
      <c r="L790" s="145" t="s">
        <v>2225</v>
      </c>
    </row>
    <row r="791" spans="3:12">
      <c r="C791" s="145" t="s">
        <v>2393</v>
      </c>
      <c r="D791" s="145">
        <v>0</v>
      </c>
      <c r="E791" s="145" t="s">
        <v>26</v>
      </c>
      <c r="F791" s="462" t="s">
        <v>3566</v>
      </c>
      <c r="G791" s="462" t="s">
        <v>3468</v>
      </c>
      <c r="H791" s="145" t="s">
        <v>86</v>
      </c>
      <c r="I791" s="462" t="s">
        <v>2</v>
      </c>
      <c r="J791" s="462" t="s">
        <v>1688</v>
      </c>
      <c r="K791" s="145" t="s">
        <v>2224</v>
      </c>
      <c r="L791" s="145" t="s">
        <v>2226</v>
      </c>
    </row>
    <row r="792" spans="3:12">
      <c r="C792" s="145" t="s">
        <v>2435</v>
      </c>
      <c r="D792" s="145">
        <v>0</v>
      </c>
      <c r="E792" s="145" t="s">
        <v>26</v>
      </c>
      <c r="F792" s="462" t="s">
        <v>3567</v>
      </c>
      <c r="G792" s="462" t="s">
        <v>3468</v>
      </c>
      <c r="H792" s="145" t="s">
        <v>86</v>
      </c>
      <c r="I792" s="462" t="s">
        <v>1688</v>
      </c>
      <c r="J792" s="462" t="s">
        <v>1690</v>
      </c>
      <c r="K792" s="145" t="s">
        <v>2224</v>
      </c>
      <c r="L792" s="145" t="s">
        <v>2226</v>
      </c>
    </row>
    <row r="793" spans="3:12">
      <c r="C793" s="145" t="s">
        <v>2442</v>
      </c>
      <c r="D793" s="145">
        <v>0</v>
      </c>
      <c r="E793" s="145" t="s">
        <v>26</v>
      </c>
      <c r="F793" s="462" t="s">
        <v>3568</v>
      </c>
      <c r="G793" s="462" t="s">
        <v>3468</v>
      </c>
      <c r="H793" s="145" t="s">
        <v>86</v>
      </c>
      <c r="I793" s="462" t="s">
        <v>1688</v>
      </c>
      <c r="J793" s="462" t="s">
        <v>1690</v>
      </c>
      <c r="K793" s="145" t="s">
        <v>2224</v>
      </c>
      <c r="L793" s="145" t="s">
        <v>2226</v>
      </c>
    </row>
    <row r="794" spans="3:12">
      <c r="C794" s="145" t="s">
        <v>2443</v>
      </c>
      <c r="D794" s="145">
        <v>0</v>
      </c>
      <c r="E794" s="145" t="s">
        <v>26</v>
      </c>
      <c r="F794" s="462" t="s">
        <v>3569</v>
      </c>
      <c r="G794" s="462" t="s">
        <v>3468</v>
      </c>
      <c r="H794" s="145" t="s">
        <v>86</v>
      </c>
      <c r="I794" s="462" t="s">
        <v>1688</v>
      </c>
      <c r="J794" s="462" t="s">
        <v>1690</v>
      </c>
      <c r="K794" s="145" t="s">
        <v>2224</v>
      </c>
      <c r="L794" s="145" t="s">
        <v>2226</v>
      </c>
    </row>
    <row r="795" spans="3:12">
      <c r="C795" s="145" t="s">
        <v>2531</v>
      </c>
      <c r="D795" s="145">
        <v>0</v>
      </c>
      <c r="E795" s="145" t="s">
        <v>26</v>
      </c>
      <c r="F795" s="462" t="s">
        <v>3570</v>
      </c>
      <c r="G795" s="462" t="s">
        <v>3468</v>
      </c>
      <c r="H795" s="145" t="s">
        <v>86</v>
      </c>
      <c r="I795" s="462" t="s">
        <v>1688</v>
      </c>
      <c r="J795" s="462" t="s">
        <v>1690</v>
      </c>
      <c r="K795" s="145" t="s">
        <v>2224</v>
      </c>
      <c r="L795" s="145" t="s">
        <v>2226</v>
      </c>
    </row>
    <row r="796" spans="3:12">
      <c r="C796" s="145" t="s">
        <v>2532</v>
      </c>
      <c r="D796" s="145">
        <v>0</v>
      </c>
      <c r="E796" s="145" t="s">
        <v>26</v>
      </c>
      <c r="F796" s="462" t="s">
        <v>3571</v>
      </c>
      <c r="G796" s="462" t="s">
        <v>3468</v>
      </c>
      <c r="H796" s="145" t="s">
        <v>86</v>
      </c>
      <c r="I796" s="462" t="s">
        <v>1688</v>
      </c>
      <c r="J796" s="462" t="s">
        <v>1690</v>
      </c>
      <c r="K796" s="145" t="s">
        <v>2224</v>
      </c>
      <c r="L796" s="145" t="s">
        <v>2226</v>
      </c>
    </row>
    <row r="797" spans="3:12">
      <c r="C797" s="145" t="s">
        <v>2533</v>
      </c>
      <c r="D797" s="145">
        <v>0</v>
      </c>
      <c r="E797" s="145" t="s">
        <v>26</v>
      </c>
      <c r="F797" s="462" t="s">
        <v>3572</v>
      </c>
      <c r="G797" s="462" t="s">
        <v>3468</v>
      </c>
      <c r="H797" s="145" t="s">
        <v>86</v>
      </c>
      <c r="I797" s="462" t="s">
        <v>1688</v>
      </c>
      <c r="J797" s="462" t="s">
        <v>1690</v>
      </c>
      <c r="K797" s="145" t="s">
        <v>2224</v>
      </c>
      <c r="L797" s="145" t="s">
        <v>2226</v>
      </c>
    </row>
    <row r="798" spans="3:12">
      <c r="C798" s="145" t="s">
        <v>2534</v>
      </c>
      <c r="D798" s="145">
        <v>0</v>
      </c>
      <c r="E798" s="145" t="s">
        <v>26</v>
      </c>
      <c r="F798" s="462" t="s">
        <v>3573</v>
      </c>
      <c r="G798" s="462" t="s">
        <v>3468</v>
      </c>
      <c r="H798" s="145" t="s">
        <v>86</v>
      </c>
      <c r="I798" s="462" t="s">
        <v>1688</v>
      </c>
      <c r="J798" s="462" t="s">
        <v>1690</v>
      </c>
      <c r="K798" s="145" t="s">
        <v>2224</v>
      </c>
      <c r="L798" s="145" t="s">
        <v>2226</v>
      </c>
    </row>
    <row r="799" spans="3:12">
      <c r="C799" s="145" t="s">
        <v>2535</v>
      </c>
      <c r="D799" s="145">
        <v>0</v>
      </c>
      <c r="E799" s="145" t="s">
        <v>26</v>
      </c>
      <c r="F799" s="462" t="s">
        <v>3574</v>
      </c>
      <c r="G799" s="462" t="s">
        <v>3468</v>
      </c>
      <c r="H799" s="145" t="s">
        <v>86</v>
      </c>
      <c r="I799" s="462" t="s">
        <v>1688</v>
      </c>
      <c r="J799" s="462" t="s">
        <v>1690</v>
      </c>
      <c r="K799" s="145" t="s">
        <v>2224</v>
      </c>
      <c r="L799" s="145" t="s">
        <v>2226</v>
      </c>
    </row>
    <row r="800" spans="3:12">
      <c r="C800" s="145" t="s">
        <v>2536</v>
      </c>
      <c r="D800" s="145">
        <v>0</v>
      </c>
      <c r="E800" s="145" t="s">
        <v>26</v>
      </c>
      <c r="F800" s="462" t="s">
        <v>3575</v>
      </c>
      <c r="G800" s="462" t="s">
        <v>3468</v>
      </c>
      <c r="H800" s="145" t="s">
        <v>86</v>
      </c>
      <c r="I800" s="462" t="s">
        <v>1688</v>
      </c>
      <c r="J800" s="462" t="s">
        <v>1690</v>
      </c>
      <c r="K800" s="145" t="s">
        <v>2224</v>
      </c>
      <c r="L800" s="145" t="s">
        <v>2226</v>
      </c>
    </row>
    <row r="801" spans="3:12">
      <c r="C801" s="145" t="s">
        <v>2537</v>
      </c>
      <c r="D801" s="145">
        <v>0</v>
      </c>
      <c r="E801" s="145" t="s">
        <v>26</v>
      </c>
      <c r="F801" s="462" t="s">
        <v>3576</v>
      </c>
      <c r="G801" s="462" t="s">
        <v>3468</v>
      </c>
      <c r="H801" s="145" t="s">
        <v>86</v>
      </c>
      <c r="I801" s="462" t="s">
        <v>1688</v>
      </c>
      <c r="J801" s="462" t="s">
        <v>1690</v>
      </c>
      <c r="K801" s="145" t="s">
        <v>2224</v>
      </c>
      <c r="L801" s="145" t="s">
        <v>2226</v>
      </c>
    </row>
    <row r="802" spans="3:12">
      <c r="C802" s="145" t="s">
        <v>2538</v>
      </c>
      <c r="D802" s="145">
        <v>0</v>
      </c>
      <c r="E802" s="145" t="s">
        <v>26</v>
      </c>
      <c r="F802" s="462" t="s">
        <v>3577</v>
      </c>
      <c r="G802" s="462" t="s">
        <v>3468</v>
      </c>
      <c r="H802" s="145" t="s">
        <v>86</v>
      </c>
      <c r="I802" s="462" t="s">
        <v>1688</v>
      </c>
      <c r="J802" s="462" t="s">
        <v>1690</v>
      </c>
      <c r="K802" s="145" t="s">
        <v>2224</v>
      </c>
      <c r="L802" s="145" t="s">
        <v>2226</v>
      </c>
    </row>
    <row r="803" spans="3:12">
      <c r="C803" s="145" t="s">
        <v>2539</v>
      </c>
      <c r="D803" s="145">
        <v>0</v>
      </c>
      <c r="E803" s="145" t="s">
        <v>26</v>
      </c>
      <c r="F803" s="462" t="s">
        <v>3578</v>
      </c>
      <c r="G803" s="462" t="s">
        <v>3468</v>
      </c>
      <c r="H803" s="145" t="s">
        <v>86</v>
      </c>
      <c r="I803" s="462" t="s">
        <v>1688</v>
      </c>
      <c r="J803" s="462" t="s">
        <v>1690</v>
      </c>
      <c r="K803" s="145" t="s">
        <v>2224</v>
      </c>
      <c r="L803" s="145" t="s">
        <v>2226</v>
      </c>
    </row>
    <row r="804" spans="3:12">
      <c r="C804" s="145" t="s">
        <v>2393</v>
      </c>
      <c r="D804" s="145">
        <v>0</v>
      </c>
      <c r="E804" s="145" t="s">
        <v>26</v>
      </c>
      <c r="F804" s="462" t="s">
        <v>3579</v>
      </c>
      <c r="G804" s="462" t="s">
        <v>3468</v>
      </c>
      <c r="H804" s="145" t="s">
        <v>86</v>
      </c>
      <c r="I804" s="462" t="s">
        <v>2</v>
      </c>
      <c r="J804" s="462" t="s">
        <v>1690</v>
      </c>
      <c r="K804" s="145" t="s">
        <v>2224</v>
      </c>
      <c r="L804" s="145" t="s">
        <v>2226</v>
      </c>
    </row>
    <row r="805" spans="3:12">
      <c r="C805" s="145" t="s">
        <v>2393</v>
      </c>
      <c r="D805" s="145">
        <v>0</v>
      </c>
      <c r="E805" s="145" t="s">
        <v>26</v>
      </c>
      <c r="F805" s="462" t="s">
        <v>3580</v>
      </c>
      <c r="G805" s="462" t="s">
        <v>3468</v>
      </c>
      <c r="H805" s="145" t="s">
        <v>86</v>
      </c>
      <c r="I805" s="462" t="s">
        <v>2</v>
      </c>
      <c r="J805" s="462" t="s">
        <v>1688</v>
      </c>
      <c r="K805" s="145" t="s">
        <v>2224</v>
      </c>
      <c r="L805" s="145" t="s">
        <v>2227</v>
      </c>
    </row>
    <row r="806" spans="3:12">
      <c r="C806" s="145" t="s">
        <v>2435</v>
      </c>
      <c r="D806" s="145">
        <v>0</v>
      </c>
      <c r="E806" s="145" t="s">
        <v>26</v>
      </c>
      <c r="F806" s="462" t="s">
        <v>3581</v>
      </c>
      <c r="G806" s="462" t="s">
        <v>3468</v>
      </c>
      <c r="H806" s="145" t="s">
        <v>86</v>
      </c>
      <c r="I806" s="462" t="s">
        <v>1688</v>
      </c>
      <c r="J806" s="462" t="s">
        <v>1690</v>
      </c>
      <c r="K806" s="145" t="s">
        <v>2224</v>
      </c>
      <c r="L806" s="145" t="s">
        <v>2227</v>
      </c>
    </row>
    <row r="807" spans="3:12">
      <c r="C807" s="145" t="s">
        <v>2442</v>
      </c>
      <c r="D807" s="145">
        <v>0</v>
      </c>
      <c r="E807" s="145" t="s">
        <v>26</v>
      </c>
      <c r="F807" s="462" t="s">
        <v>3582</v>
      </c>
      <c r="G807" s="462" t="s">
        <v>3468</v>
      </c>
      <c r="H807" s="145" t="s">
        <v>86</v>
      </c>
      <c r="I807" s="462" t="s">
        <v>1688</v>
      </c>
      <c r="J807" s="462" t="s">
        <v>1690</v>
      </c>
      <c r="K807" s="145" t="s">
        <v>2224</v>
      </c>
      <c r="L807" s="145" t="s">
        <v>2227</v>
      </c>
    </row>
    <row r="808" spans="3:12">
      <c r="C808" s="145" t="s">
        <v>2443</v>
      </c>
      <c r="D808" s="145">
        <v>0</v>
      </c>
      <c r="E808" s="145" t="s">
        <v>26</v>
      </c>
      <c r="F808" s="462" t="s">
        <v>3556</v>
      </c>
      <c r="G808" s="462" t="s">
        <v>3468</v>
      </c>
      <c r="H808" s="145" t="s">
        <v>86</v>
      </c>
      <c r="I808" s="462" t="s">
        <v>1688</v>
      </c>
      <c r="J808" s="462" t="s">
        <v>1690</v>
      </c>
      <c r="K808" s="145" t="s">
        <v>2224</v>
      </c>
      <c r="L808" s="145" t="s">
        <v>2227</v>
      </c>
    </row>
    <row r="809" spans="3:12">
      <c r="C809" s="145" t="s">
        <v>2531</v>
      </c>
      <c r="D809" s="145">
        <v>0</v>
      </c>
      <c r="E809" s="145" t="s">
        <v>26</v>
      </c>
      <c r="F809" s="462" t="s">
        <v>3583</v>
      </c>
      <c r="G809" s="462" t="s">
        <v>3468</v>
      </c>
      <c r="H809" s="145" t="s">
        <v>86</v>
      </c>
      <c r="I809" s="462" t="s">
        <v>1688</v>
      </c>
      <c r="J809" s="462" t="s">
        <v>1690</v>
      </c>
      <c r="K809" s="145" t="s">
        <v>2224</v>
      </c>
      <c r="L809" s="145" t="s">
        <v>2227</v>
      </c>
    </row>
    <row r="810" spans="3:12">
      <c r="C810" s="145" t="s">
        <v>2532</v>
      </c>
      <c r="D810" s="145">
        <v>0</v>
      </c>
      <c r="E810" s="145" t="s">
        <v>26</v>
      </c>
      <c r="F810" s="462" t="s">
        <v>3584</v>
      </c>
      <c r="G810" s="462" t="s">
        <v>3468</v>
      </c>
      <c r="H810" s="145" t="s">
        <v>86</v>
      </c>
      <c r="I810" s="462" t="s">
        <v>1688</v>
      </c>
      <c r="J810" s="462" t="s">
        <v>1690</v>
      </c>
      <c r="K810" s="145" t="s">
        <v>2224</v>
      </c>
      <c r="L810" s="145" t="s">
        <v>2227</v>
      </c>
    </row>
    <row r="811" spans="3:12">
      <c r="C811" s="145" t="s">
        <v>2533</v>
      </c>
      <c r="D811" s="145">
        <v>0</v>
      </c>
      <c r="E811" s="145" t="s">
        <v>26</v>
      </c>
      <c r="F811" s="462" t="s">
        <v>3585</v>
      </c>
      <c r="G811" s="462" t="s">
        <v>3468</v>
      </c>
      <c r="H811" s="145" t="s">
        <v>86</v>
      </c>
      <c r="I811" s="462" t="s">
        <v>1688</v>
      </c>
      <c r="J811" s="462" t="s">
        <v>1690</v>
      </c>
      <c r="K811" s="145" t="s">
        <v>2224</v>
      </c>
      <c r="L811" s="145" t="s">
        <v>2227</v>
      </c>
    </row>
    <row r="812" spans="3:12">
      <c r="C812" s="145" t="s">
        <v>2534</v>
      </c>
      <c r="D812" s="145">
        <v>0</v>
      </c>
      <c r="E812" s="145" t="s">
        <v>26</v>
      </c>
      <c r="F812" s="462" t="s">
        <v>3586</v>
      </c>
      <c r="G812" s="462" t="s">
        <v>3468</v>
      </c>
      <c r="H812" s="145" t="s">
        <v>86</v>
      </c>
      <c r="I812" s="462" t="s">
        <v>1688</v>
      </c>
      <c r="J812" s="462" t="s">
        <v>1690</v>
      </c>
      <c r="K812" s="145" t="s">
        <v>2224</v>
      </c>
      <c r="L812" s="145" t="s">
        <v>2227</v>
      </c>
    </row>
    <row r="813" spans="3:12">
      <c r="C813" s="145" t="s">
        <v>2535</v>
      </c>
      <c r="D813" s="145">
        <v>0</v>
      </c>
      <c r="E813" s="145" t="s">
        <v>26</v>
      </c>
      <c r="F813" s="462" t="s">
        <v>3587</v>
      </c>
      <c r="G813" s="462" t="s">
        <v>3468</v>
      </c>
      <c r="H813" s="145" t="s">
        <v>86</v>
      </c>
      <c r="I813" s="462" t="s">
        <v>1688</v>
      </c>
      <c r="J813" s="462" t="s">
        <v>1690</v>
      </c>
      <c r="K813" s="145" t="s">
        <v>2224</v>
      </c>
      <c r="L813" s="145" t="s">
        <v>2227</v>
      </c>
    </row>
    <row r="814" spans="3:12">
      <c r="C814" s="145" t="s">
        <v>2536</v>
      </c>
      <c r="D814" s="145">
        <v>0</v>
      </c>
      <c r="E814" s="145" t="s">
        <v>26</v>
      </c>
      <c r="F814" s="462" t="s">
        <v>3588</v>
      </c>
      <c r="G814" s="462" t="s">
        <v>3468</v>
      </c>
      <c r="H814" s="145" t="s">
        <v>86</v>
      </c>
      <c r="I814" s="462" t="s">
        <v>1688</v>
      </c>
      <c r="J814" s="462" t="s">
        <v>1690</v>
      </c>
      <c r="K814" s="145" t="s">
        <v>2224</v>
      </c>
      <c r="L814" s="145" t="s">
        <v>2227</v>
      </c>
    </row>
    <row r="815" spans="3:12">
      <c r="C815" s="145" t="s">
        <v>2537</v>
      </c>
      <c r="D815" s="145">
        <v>0</v>
      </c>
      <c r="E815" s="145" t="s">
        <v>26</v>
      </c>
      <c r="F815" s="462" t="s">
        <v>3589</v>
      </c>
      <c r="G815" s="462" t="s">
        <v>3468</v>
      </c>
      <c r="H815" s="145" t="s">
        <v>86</v>
      </c>
      <c r="I815" s="462" t="s">
        <v>1688</v>
      </c>
      <c r="J815" s="462" t="s">
        <v>1690</v>
      </c>
      <c r="K815" s="145" t="s">
        <v>2224</v>
      </c>
      <c r="L815" s="145" t="s">
        <v>2227</v>
      </c>
    </row>
    <row r="816" spans="3:12">
      <c r="C816" s="145" t="s">
        <v>2538</v>
      </c>
      <c r="D816" s="145">
        <v>0</v>
      </c>
      <c r="E816" s="145" t="s">
        <v>26</v>
      </c>
      <c r="F816" s="462" t="s">
        <v>3590</v>
      </c>
      <c r="G816" s="462" t="s">
        <v>3468</v>
      </c>
      <c r="H816" s="145" t="s">
        <v>86</v>
      </c>
      <c r="I816" s="462" t="s">
        <v>1688</v>
      </c>
      <c r="J816" s="462" t="s">
        <v>1690</v>
      </c>
      <c r="K816" s="145" t="s">
        <v>2224</v>
      </c>
      <c r="L816" s="145" t="s">
        <v>2227</v>
      </c>
    </row>
    <row r="817" spans="3:12">
      <c r="C817" s="145" t="s">
        <v>2539</v>
      </c>
      <c r="D817" s="145">
        <v>0</v>
      </c>
      <c r="E817" s="145" t="s">
        <v>26</v>
      </c>
      <c r="F817" s="462" t="s">
        <v>3591</v>
      </c>
      <c r="G817" s="462" t="s">
        <v>3468</v>
      </c>
      <c r="H817" s="145" t="s">
        <v>86</v>
      </c>
      <c r="I817" s="462" t="s">
        <v>1688</v>
      </c>
      <c r="J817" s="462" t="s">
        <v>1690</v>
      </c>
      <c r="K817" s="145" t="s">
        <v>2224</v>
      </c>
      <c r="L817" s="145" t="s">
        <v>2227</v>
      </c>
    </row>
    <row r="818" spans="3:12">
      <c r="C818" s="145" t="s">
        <v>2393</v>
      </c>
      <c r="D818" s="145">
        <v>0</v>
      </c>
      <c r="E818" s="145" t="s">
        <v>26</v>
      </c>
      <c r="F818" s="462" t="s">
        <v>3592</v>
      </c>
      <c r="G818" s="462" t="s">
        <v>3468</v>
      </c>
      <c r="H818" s="145" t="s">
        <v>86</v>
      </c>
      <c r="I818" s="462" t="s">
        <v>2</v>
      </c>
      <c r="J818" s="462" t="s">
        <v>1690</v>
      </c>
      <c r="K818" s="145" t="s">
        <v>2224</v>
      </c>
      <c r="L818" s="145" t="s">
        <v>2227</v>
      </c>
    </row>
    <row r="819" spans="3:12">
      <c r="C819" s="145" t="s">
        <v>2393</v>
      </c>
      <c r="D819" s="145">
        <v>0</v>
      </c>
      <c r="E819" s="145" t="s">
        <v>26</v>
      </c>
      <c r="F819" s="462" t="s">
        <v>3593</v>
      </c>
      <c r="G819" s="462" t="s">
        <v>3468</v>
      </c>
      <c r="H819" s="145" t="s">
        <v>86</v>
      </c>
      <c r="I819" s="462" t="s">
        <v>2</v>
      </c>
      <c r="J819" s="462" t="s">
        <v>1688</v>
      </c>
      <c r="K819" s="145" t="s">
        <v>2224</v>
      </c>
      <c r="L819" s="145" t="s">
        <v>2228</v>
      </c>
    </row>
    <row r="820" spans="3:12">
      <c r="C820" s="145" t="s">
        <v>2435</v>
      </c>
      <c r="D820" s="145">
        <v>0</v>
      </c>
      <c r="E820" s="145" t="s">
        <v>26</v>
      </c>
      <c r="F820" s="462" t="s">
        <v>3594</v>
      </c>
      <c r="G820" s="462" t="s">
        <v>3468</v>
      </c>
      <c r="H820" s="145" t="s">
        <v>86</v>
      </c>
      <c r="I820" s="462" t="s">
        <v>1688</v>
      </c>
      <c r="J820" s="462" t="s">
        <v>1690</v>
      </c>
      <c r="K820" s="145" t="s">
        <v>2224</v>
      </c>
      <c r="L820" s="145" t="s">
        <v>2228</v>
      </c>
    </row>
    <row r="821" spans="3:12">
      <c r="C821" s="145" t="s">
        <v>2442</v>
      </c>
      <c r="D821" s="145">
        <v>0</v>
      </c>
      <c r="E821" s="145" t="s">
        <v>26</v>
      </c>
      <c r="F821" s="462" t="s">
        <v>3595</v>
      </c>
      <c r="G821" s="462" t="s">
        <v>3468</v>
      </c>
      <c r="H821" s="145" t="s">
        <v>86</v>
      </c>
      <c r="I821" s="462" t="s">
        <v>1688</v>
      </c>
      <c r="J821" s="462" t="s">
        <v>1690</v>
      </c>
      <c r="K821" s="145" t="s">
        <v>2224</v>
      </c>
      <c r="L821" s="145" t="s">
        <v>2228</v>
      </c>
    </row>
    <row r="822" spans="3:12">
      <c r="C822" s="145" t="s">
        <v>2443</v>
      </c>
      <c r="D822" s="145">
        <v>0</v>
      </c>
      <c r="E822" s="145" t="s">
        <v>26</v>
      </c>
      <c r="F822" s="462" t="s">
        <v>3560</v>
      </c>
      <c r="G822" s="462" t="s">
        <v>3468</v>
      </c>
      <c r="H822" s="145" t="s">
        <v>86</v>
      </c>
      <c r="I822" s="462" t="s">
        <v>1688</v>
      </c>
      <c r="J822" s="462" t="s">
        <v>1690</v>
      </c>
      <c r="K822" s="145" t="s">
        <v>2224</v>
      </c>
      <c r="L822" s="145" t="s">
        <v>2228</v>
      </c>
    </row>
    <row r="823" spans="3:12">
      <c r="C823" s="145" t="s">
        <v>2531</v>
      </c>
      <c r="D823" s="145">
        <v>0</v>
      </c>
      <c r="E823" s="145" t="s">
        <v>26</v>
      </c>
      <c r="F823" s="462" t="s">
        <v>3596</v>
      </c>
      <c r="G823" s="462" t="s">
        <v>3468</v>
      </c>
      <c r="H823" s="145" t="s">
        <v>86</v>
      </c>
      <c r="I823" s="462" t="s">
        <v>1688</v>
      </c>
      <c r="J823" s="462" t="s">
        <v>1690</v>
      </c>
      <c r="K823" s="145" t="s">
        <v>2224</v>
      </c>
      <c r="L823" s="145" t="s">
        <v>2228</v>
      </c>
    </row>
    <row r="824" spans="3:12">
      <c r="C824" s="145" t="s">
        <v>2532</v>
      </c>
      <c r="D824" s="145">
        <v>0</v>
      </c>
      <c r="E824" s="145" t="s">
        <v>26</v>
      </c>
      <c r="F824" s="462" t="s">
        <v>3597</v>
      </c>
      <c r="G824" s="462" t="s">
        <v>3468</v>
      </c>
      <c r="H824" s="145" t="s">
        <v>86</v>
      </c>
      <c r="I824" s="462" t="s">
        <v>1688</v>
      </c>
      <c r="J824" s="462" t="s">
        <v>1690</v>
      </c>
      <c r="K824" s="145" t="s">
        <v>2224</v>
      </c>
      <c r="L824" s="145" t="s">
        <v>2228</v>
      </c>
    </row>
    <row r="825" spans="3:12">
      <c r="C825" s="145" t="s">
        <v>2533</v>
      </c>
      <c r="D825" s="145">
        <v>0</v>
      </c>
      <c r="E825" s="145" t="s">
        <v>26</v>
      </c>
      <c r="F825" s="462" t="s">
        <v>3598</v>
      </c>
      <c r="G825" s="462" t="s">
        <v>3468</v>
      </c>
      <c r="H825" s="145" t="s">
        <v>86</v>
      </c>
      <c r="I825" s="462" t="s">
        <v>1688</v>
      </c>
      <c r="J825" s="462" t="s">
        <v>1690</v>
      </c>
      <c r="K825" s="145" t="s">
        <v>2224</v>
      </c>
      <c r="L825" s="145" t="s">
        <v>2228</v>
      </c>
    </row>
    <row r="826" spans="3:12">
      <c r="C826" s="145" t="s">
        <v>2534</v>
      </c>
      <c r="D826" s="145">
        <v>0</v>
      </c>
      <c r="E826" s="145" t="s">
        <v>26</v>
      </c>
      <c r="F826" s="462" t="s">
        <v>3599</v>
      </c>
      <c r="G826" s="462" t="s">
        <v>3468</v>
      </c>
      <c r="H826" s="145" t="s">
        <v>86</v>
      </c>
      <c r="I826" s="462" t="s">
        <v>1688</v>
      </c>
      <c r="J826" s="462" t="s">
        <v>1690</v>
      </c>
      <c r="K826" s="145" t="s">
        <v>2224</v>
      </c>
      <c r="L826" s="145" t="s">
        <v>2228</v>
      </c>
    </row>
    <row r="827" spans="3:12">
      <c r="C827" s="145" t="s">
        <v>2535</v>
      </c>
      <c r="D827" s="145">
        <v>0</v>
      </c>
      <c r="E827" s="145" t="s">
        <v>26</v>
      </c>
      <c r="F827" s="462" t="s">
        <v>3600</v>
      </c>
      <c r="G827" s="462" t="s">
        <v>3468</v>
      </c>
      <c r="H827" s="145" t="s">
        <v>86</v>
      </c>
      <c r="I827" s="462" t="s">
        <v>1688</v>
      </c>
      <c r="J827" s="462" t="s">
        <v>1690</v>
      </c>
      <c r="K827" s="145" t="s">
        <v>2224</v>
      </c>
      <c r="L827" s="145" t="s">
        <v>2228</v>
      </c>
    </row>
    <row r="828" spans="3:12">
      <c r="C828" s="145" t="s">
        <v>2536</v>
      </c>
      <c r="D828" s="145">
        <v>0</v>
      </c>
      <c r="E828" s="145" t="s">
        <v>26</v>
      </c>
      <c r="F828" s="462" t="s">
        <v>3601</v>
      </c>
      <c r="G828" s="462" t="s">
        <v>3468</v>
      </c>
      <c r="H828" s="145" t="s">
        <v>86</v>
      </c>
      <c r="I828" s="462" t="s">
        <v>1688</v>
      </c>
      <c r="J828" s="462" t="s">
        <v>1690</v>
      </c>
      <c r="K828" s="145" t="s">
        <v>2224</v>
      </c>
      <c r="L828" s="145" t="s">
        <v>2228</v>
      </c>
    </row>
    <row r="829" spans="3:12">
      <c r="C829" s="145" t="s">
        <v>2537</v>
      </c>
      <c r="D829" s="145">
        <v>0</v>
      </c>
      <c r="E829" s="145" t="s">
        <v>26</v>
      </c>
      <c r="F829" s="462" t="s">
        <v>3602</v>
      </c>
      <c r="G829" s="462" t="s">
        <v>3468</v>
      </c>
      <c r="H829" s="145" t="s">
        <v>86</v>
      </c>
      <c r="I829" s="462" t="s">
        <v>1688</v>
      </c>
      <c r="J829" s="462" t="s">
        <v>1690</v>
      </c>
      <c r="K829" s="145" t="s">
        <v>2224</v>
      </c>
      <c r="L829" s="145" t="s">
        <v>2228</v>
      </c>
    </row>
    <row r="830" spans="3:12">
      <c r="C830" s="145" t="s">
        <v>2538</v>
      </c>
      <c r="D830" s="145">
        <v>0</v>
      </c>
      <c r="E830" s="145" t="s">
        <v>26</v>
      </c>
      <c r="F830" s="462" t="s">
        <v>3603</v>
      </c>
      <c r="G830" s="462" t="s">
        <v>3468</v>
      </c>
      <c r="H830" s="145" t="s">
        <v>86</v>
      </c>
      <c r="I830" s="462" t="s">
        <v>1688</v>
      </c>
      <c r="J830" s="462" t="s">
        <v>1690</v>
      </c>
      <c r="K830" s="145" t="s">
        <v>2224</v>
      </c>
      <c r="L830" s="145" t="s">
        <v>2228</v>
      </c>
    </row>
    <row r="831" spans="3:12">
      <c r="C831" s="145" t="s">
        <v>2539</v>
      </c>
      <c r="D831" s="145">
        <v>0</v>
      </c>
      <c r="E831" s="145" t="s">
        <v>26</v>
      </c>
      <c r="F831" s="462" t="s">
        <v>3604</v>
      </c>
      <c r="G831" s="462" t="s">
        <v>3468</v>
      </c>
      <c r="H831" s="145" t="s">
        <v>86</v>
      </c>
      <c r="I831" s="462" t="s">
        <v>1688</v>
      </c>
      <c r="J831" s="462" t="s">
        <v>1690</v>
      </c>
      <c r="K831" s="145" t="s">
        <v>2224</v>
      </c>
      <c r="L831" s="145" t="s">
        <v>2228</v>
      </c>
    </row>
    <row r="832" spans="3:12">
      <c r="C832" s="145" t="s">
        <v>2393</v>
      </c>
      <c r="D832" s="145">
        <v>0</v>
      </c>
      <c r="E832" s="145" t="s">
        <v>26</v>
      </c>
      <c r="F832" s="462" t="s">
        <v>3605</v>
      </c>
      <c r="G832" s="462" t="s">
        <v>3468</v>
      </c>
      <c r="H832" s="145" t="s">
        <v>86</v>
      </c>
      <c r="I832" s="462" t="s">
        <v>2</v>
      </c>
      <c r="J832" s="462" t="s">
        <v>1690</v>
      </c>
      <c r="K832" s="145" t="s">
        <v>2224</v>
      </c>
      <c r="L832" s="145" t="s">
        <v>2228</v>
      </c>
    </row>
    <row r="833" spans="3:12">
      <c r="C833" s="145" t="s">
        <v>2393</v>
      </c>
      <c r="D833" s="145">
        <v>0</v>
      </c>
      <c r="E833" s="145" t="s">
        <v>26</v>
      </c>
      <c r="F833" s="462" t="s">
        <v>3606</v>
      </c>
      <c r="G833" s="462" t="s">
        <v>3468</v>
      </c>
      <c r="H833" s="145" t="s">
        <v>86</v>
      </c>
      <c r="I833" s="462" t="s">
        <v>2</v>
      </c>
      <c r="J833" s="462" t="s">
        <v>1688</v>
      </c>
      <c r="K833" s="145" t="s">
        <v>2224</v>
      </c>
      <c r="L833" s="145" t="s">
        <v>2229</v>
      </c>
    </row>
    <row r="834" spans="3:12">
      <c r="C834" s="145" t="s">
        <v>2435</v>
      </c>
      <c r="D834" s="145">
        <v>0</v>
      </c>
      <c r="E834" s="145" t="s">
        <v>26</v>
      </c>
      <c r="F834" s="462" t="s">
        <v>3607</v>
      </c>
      <c r="G834" s="462" t="s">
        <v>3468</v>
      </c>
      <c r="H834" s="145" t="s">
        <v>86</v>
      </c>
      <c r="I834" s="462" t="s">
        <v>1688</v>
      </c>
      <c r="J834" s="462" t="s">
        <v>1690</v>
      </c>
      <c r="K834" s="145" t="s">
        <v>2224</v>
      </c>
      <c r="L834" s="145" t="s">
        <v>2229</v>
      </c>
    </row>
    <row r="835" spans="3:12">
      <c r="C835" s="145" t="s">
        <v>2442</v>
      </c>
      <c r="D835" s="145">
        <v>0</v>
      </c>
      <c r="E835" s="145" t="s">
        <v>26</v>
      </c>
      <c r="F835" s="462" t="s">
        <v>3608</v>
      </c>
      <c r="G835" s="462" t="s">
        <v>3468</v>
      </c>
      <c r="H835" s="145" t="s">
        <v>86</v>
      </c>
      <c r="I835" s="462" t="s">
        <v>1688</v>
      </c>
      <c r="J835" s="462" t="s">
        <v>1690</v>
      </c>
      <c r="K835" s="145" t="s">
        <v>2224</v>
      </c>
      <c r="L835" s="145" t="s">
        <v>2229</v>
      </c>
    </row>
    <row r="836" spans="3:12">
      <c r="C836" s="145" t="s">
        <v>2443</v>
      </c>
      <c r="D836" s="145">
        <v>0</v>
      </c>
      <c r="E836" s="145" t="s">
        <v>26</v>
      </c>
      <c r="F836" s="462" t="s">
        <v>3570</v>
      </c>
      <c r="G836" s="462" t="s">
        <v>3468</v>
      </c>
      <c r="H836" s="145" t="s">
        <v>86</v>
      </c>
      <c r="I836" s="462" t="s">
        <v>1688</v>
      </c>
      <c r="J836" s="462" t="s">
        <v>1690</v>
      </c>
      <c r="K836" s="145" t="s">
        <v>2224</v>
      </c>
      <c r="L836" s="145" t="s">
        <v>2229</v>
      </c>
    </row>
    <row r="837" spans="3:12">
      <c r="C837" s="145" t="s">
        <v>2531</v>
      </c>
      <c r="D837" s="145">
        <v>0</v>
      </c>
      <c r="E837" s="145" t="s">
        <v>26</v>
      </c>
      <c r="F837" s="462" t="s">
        <v>3609</v>
      </c>
      <c r="G837" s="462" t="s">
        <v>3468</v>
      </c>
      <c r="H837" s="145" t="s">
        <v>86</v>
      </c>
      <c r="I837" s="462" t="s">
        <v>1688</v>
      </c>
      <c r="J837" s="462" t="s">
        <v>1690</v>
      </c>
      <c r="K837" s="145" t="s">
        <v>2224</v>
      </c>
      <c r="L837" s="145" t="s">
        <v>2229</v>
      </c>
    </row>
    <row r="838" spans="3:12">
      <c r="C838" s="145" t="s">
        <v>2532</v>
      </c>
      <c r="D838" s="145">
        <v>0</v>
      </c>
      <c r="E838" s="145" t="s">
        <v>26</v>
      </c>
      <c r="F838" s="462" t="s">
        <v>3610</v>
      </c>
      <c r="G838" s="462" t="s">
        <v>3468</v>
      </c>
      <c r="H838" s="145" t="s">
        <v>86</v>
      </c>
      <c r="I838" s="462" t="s">
        <v>1688</v>
      </c>
      <c r="J838" s="462" t="s">
        <v>1690</v>
      </c>
      <c r="K838" s="145" t="s">
        <v>2224</v>
      </c>
      <c r="L838" s="145" t="s">
        <v>2229</v>
      </c>
    </row>
    <row r="839" spans="3:12">
      <c r="C839" s="145" t="s">
        <v>2533</v>
      </c>
      <c r="D839" s="145">
        <v>0</v>
      </c>
      <c r="E839" s="145" t="s">
        <v>26</v>
      </c>
      <c r="F839" s="462" t="s">
        <v>3611</v>
      </c>
      <c r="G839" s="462" t="s">
        <v>3468</v>
      </c>
      <c r="H839" s="145" t="s">
        <v>86</v>
      </c>
      <c r="I839" s="462" t="s">
        <v>1688</v>
      </c>
      <c r="J839" s="462" t="s">
        <v>1690</v>
      </c>
      <c r="K839" s="145" t="s">
        <v>2224</v>
      </c>
      <c r="L839" s="145" t="s">
        <v>2229</v>
      </c>
    </row>
    <row r="840" spans="3:12">
      <c r="C840" s="145" t="s">
        <v>2534</v>
      </c>
      <c r="D840" s="145">
        <v>0</v>
      </c>
      <c r="E840" s="145" t="s">
        <v>26</v>
      </c>
      <c r="F840" s="462" t="s">
        <v>3612</v>
      </c>
      <c r="G840" s="462" t="s">
        <v>3468</v>
      </c>
      <c r="H840" s="145" t="s">
        <v>86</v>
      </c>
      <c r="I840" s="462" t="s">
        <v>1688</v>
      </c>
      <c r="J840" s="462" t="s">
        <v>1690</v>
      </c>
      <c r="K840" s="145" t="s">
        <v>2224</v>
      </c>
      <c r="L840" s="145" t="s">
        <v>2229</v>
      </c>
    </row>
    <row r="841" spans="3:12">
      <c r="C841" s="145" t="s">
        <v>2535</v>
      </c>
      <c r="D841" s="145">
        <v>0</v>
      </c>
      <c r="E841" s="145" t="s">
        <v>26</v>
      </c>
      <c r="F841" s="462" t="s">
        <v>3613</v>
      </c>
      <c r="G841" s="462" t="s">
        <v>3468</v>
      </c>
      <c r="H841" s="145" t="s">
        <v>86</v>
      </c>
      <c r="I841" s="462" t="s">
        <v>1688</v>
      </c>
      <c r="J841" s="462" t="s">
        <v>1690</v>
      </c>
      <c r="K841" s="145" t="s">
        <v>2224</v>
      </c>
      <c r="L841" s="145" t="s">
        <v>2229</v>
      </c>
    </row>
    <row r="842" spans="3:12">
      <c r="C842" s="145" t="s">
        <v>2536</v>
      </c>
      <c r="D842" s="145">
        <v>0</v>
      </c>
      <c r="E842" s="145" t="s">
        <v>26</v>
      </c>
      <c r="F842" s="462" t="s">
        <v>3614</v>
      </c>
      <c r="G842" s="462" t="s">
        <v>3468</v>
      </c>
      <c r="H842" s="145" t="s">
        <v>86</v>
      </c>
      <c r="I842" s="462" t="s">
        <v>1688</v>
      </c>
      <c r="J842" s="462" t="s">
        <v>1690</v>
      </c>
      <c r="K842" s="145" t="s">
        <v>2224</v>
      </c>
      <c r="L842" s="145" t="s">
        <v>2229</v>
      </c>
    </row>
    <row r="843" spans="3:12">
      <c r="C843" s="145" t="s">
        <v>2537</v>
      </c>
      <c r="D843" s="145">
        <v>0</v>
      </c>
      <c r="E843" s="145" t="s">
        <v>26</v>
      </c>
      <c r="F843" s="462" t="s">
        <v>3615</v>
      </c>
      <c r="G843" s="462" t="s">
        <v>3468</v>
      </c>
      <c r="H843" s="145" t="s">
        <v>86</v>
      </c>
      <c r="I843" s="462" t="s">
        <v>1688</v>
      </c>
      <c r="J843" s="462" t="s">
        <v>1690</v>
      </c>
      <c r="K843" s="145" t="s">
        <v>2224</v>
      </c>
      <c r="L843" s="145" t="s">
        <v>2229</v>
      </c>
    </row>
    <row r="844" spans="3:12">
      <c r="C844" s="145" t="s">
        <v>2538</v>
      </c>
      <c r="D844" s="145">
        <v>0</v>
      </c>
      <c r="E844" s="145" t="s">
        <v>26</v>
      </c>
      <c r="F844" s="462" t="s">
        <v>3616</v>
      </c>
      <c r="G844" s="462" t="s">
        <v>3468</v>
      </c>
      <c r="H844" s="145" t="s">
        <v>86</v>
      </c>
      <c r="I844" s="462" t="s">
        <v>1688</v>
      </c>
      <c r="J844" s="462" t="s">
        <v>1690</v>
      </c>
      <c r="K844" s="145" t="s">
        <v>2224</v>
      </c>
      <c r="L844" s="145" t="s">
        <v>2229</v>
      </c>
    </row>
    <row r="845" spans="3:12">
      <c r="C845" s="145" t="s">
        <v>2539</v>
      </c>
      <c r="D845" s="145">
        <v>0</v>
      </c>
      <c r="E845" s="145" t="s">
        <v>26</v>
      </c>
      <c r="F845" s="462" t="s">
        <v>3617</v>
      </c>
      <c r="G845" s="462" t="s">
        <v>3468</v>
      </c>
      <c r="H845" s="145" t="s">
        <v>86</v>
      </c>
      <c r="I845" s="462" t="s">
        <v>1688</v>
      </c>
      <c r="J845" s="462" t="s">
        <v>1690</v>
      </c>
      <c r="K845" s="145" t="s">
        <v>2224</v>
      </c>
      <c r="L845" s="145" t="s">
        <v>2229</v>
      </c>
    </row>
    <row r="846" spans="3:12">
      <c r="C846" s="145" t="s">
        <v>2393</v>
      </c>
      <c r="D846" s="145">
        <v>0</v>
      </c>
      <c r="E846" s="145" t="s">
        <v>26</v>
      </c>
      <c r="F846" s="462" t="s">
        <v>3618</v>
      </c>
      <c r="G846" s="462" t="s">
        <v>3468</v>
      </c>
      <c r="H846" s="145" t="s">
        <v>86</v>
      </c>
      <c r="I846" s="462" t="s">
        <v>2</v>
      </c>
      <c r="J846" s="462" t="s">
        <v>1690</v>
      </c>
      <c r="K846" s="145" t="s">
        <v>2224</v>
      </c>
      <c r="L846" s="145" t="s">
        <v>2229</v>
      </c>
    </row>
    <row r="847" spans="3:12">
      <c r="C847" s="145" t="s">
        <v>2393</v>
      </c>
      <c r="D847" s="145">
        <v>0</v>
      </c>
      <c r="E847" s="145" t="s">
        <v>26</v>
      </c>
      <c r="F847" s="462" t="s">
        <v>3619</v>
      </c>
      <c r="G847" s="462" t="s">
        <v>3468</v>
      </c>
      <c r="H847" s="145" t="s">
        <v>86</v>
      </c>
      <c r="I847" s="462" t="s">
        <v>2</v>
      </c>
      <c r="J847" s="462" t="s">
        <v>1688</v>
      </c>
      <c r="K847" s="145" t="s">
        <v>2224</v>
      </c>
      <c r="L847" s="145" t="s">
        <v>2230</v>
      </c>
    </row>
    <row r="848" spans="3:12">
      <c r="C848" s="145" t="s">
        <v>2435</v>
      </c>
      <c r="D848" s="145">
        <v>0</v>
      </c>
      <c r="E848" s="145" t="s">
        <v>26</v>
      </c>
      <c r="F848" s="462" t="s">
        <v>3620</v>
      </c>
      <c r="G848" s="462" t="s">
        <v>3468</v>
      </c>
      <c r="H848" s="145" t="s">
        <v>86</v>
      </c>
      <c r="I848" s="462" t="s">
        <v>1688</v>
      </c>
      <c r="J848" s="462" t="s">
        <v>1690</v>
      </c>
      <c r="K848" s="145" t="s">
        <v>2224</v>
      </c>
      <c r="L848" s="145" t="s">
        <v>2230</v>
      </c>
    </row>
    <row r="849" spans="3:12">
      <c r="C849" s="145" t="s">
        <v>2442</v>
      </c>
      <c r="D849" s="145">
        <v>0</v>
      </c>
      <c r="E849" s="145" t="s">
        <v>26</v>
      </c>
      <c r="F849" s="462" t="s">
        <v>3621</v>
      </c>
      <c r="G849" s="462" t="s">
        <v>3468</v>
      </c>
      <c r="H849" s="145" t="s">
        <v>86</v>
      </c>
      <c r="I849" s="462" t="s">
        <v>1688</v>
      </c>
      <c r="J849" s="462" t="s">
        <v>1690</v>
      </c>
      <c r="K849" s="145" t="s">
        <v>2224</v>
      </c>
      <c r="L849" s="145" t="s">
        <v>2230</v>
      </c>
    </row>
    <row r="850" spans="3:12">
      <c r="C850" s="145" t="s">
        <v>2443</v>
      </c>
      <c r="D850" s="145">
        <v>0</v>
      </c>
      <c r="E850" s="145" t="s">
        <v>26</v>
      </c>
      <c r="F850" s="462" t="s">
        <v>3574</v>
      </c>
      <c r="G850" s="462" t="s">
        <v>3468</v>
      </c>
      <c r="H850" s="145" t="s">
        <v>86</v>
      </c>
      <c r="I850" s="462" t="s">
        <v>1688</v>
      </c>
      <c r="J850" s="462" t="s">
        <v>1690</v>
      </c>
      <c r="K850" s="145" t="s">
        <v>2224</v>
      </c>
      <c r="L850" s="145" t="s">
        <v>2230</v>
      </c>
    </row>
    <row r="851" spans="3:12">
      <c r="C851" s="145" t="s">
        <v>2531</v>
      </c>
      <c r="D851" s="145">
        <v>0</v>
      </c>
      <c r="E851" s="145" t="s">
        <v>26</v>
      </c>
      <c r="F851" s="462" t="s">
        <v>3622</v>
      </c>
      <c r="G851" s="462" t="s">
        <v>3468</v>
      </c>
      <c r="H851" s="145" t="s">
        <v>86</v>
      </c>
      <c r="I851" s="462" t="s">
        <v>1688</v>
      </c>
      <c r="J851" s="462" t="s">
        <v>1690</v>
      </c>
      <c r="K851" s="145" t="s">
        <v>2224</v>
      </c>
      <c r="L851" s="145" t="s">
        <v>2230</v>
      </c>
    </row>
    <row r="852" spans="3:12">
      <c r="C852" s="145" t="s">
        <v>2532</v>
      </c>
      <c r="D852" s="145">
        <v>0</v>
      </c>
      <c r="E852" s="145" t="s">
        <v>26</v>
      </c>
      <c r="F852" s="462" t="s">
        <v>3623</v>
      </c>
      <c r="G852" s="462" t="s">
        <v>3468</v>
      </c>
      <c r="H852" s="145" t="s">
        <v>86</v>
      </c>
      <c r="I852" s="462" t="s">
        <v>1688</v>
      </c>
      <c r="J852" s="462" t="s">
        <v>1690</v>
      </c>
      <c r="K852" s="145" t="s">
        <v>2224</v>
      </c>
      <c r="L852" s="145" t="s">
        <v>2230</v>
      </c>
    </row>
    <row r="853" spans="3:12">
      <c r="C853" s="145" t="s">
        <v>2533</v>
      </c>
      <c r="D853" s="145">
        <v>0</v>
      </c>
      <c r="E853" s="145" t="s">
        <v>26</v>
      </c>
      <c r="F853" s="462" t="s">
        <v>3624</v>
      </c>
      <c r="G853" s="462" t="s">
        <v>3468</v>
      </c>
      <c r="H853" s="145" t="s">
        <v>86</v>
      </c>
      <c r="I853" s="462" t="s">
        <v>1688</v>
      </c>
      <c r="J853" s="462" t="s">
        <v>1690</v>
      </c>
      <c r="K853" s="145" t="s">
        <v>2224</v>
      </c>
      <c r="L853" s="145" t="s">
        <v>2230</v>
      </c>
    </row>
    <row r="854" spans="3:12">
      <c r="C854" s="145" t="s">
        <v>2534</v>
      </c>
      <c r="D854" s="145">
        <v>0</v>
      </c>
      <c r="E854" s="145" t="s">
        <v>26</v>
      </c>
      <c r="F854" s="462" t="s">
        <v>3625</v>
      </c>
      <c r="G854" s="462" t="s">
        <v>3468</v>
      </c>
      <c r="H854" s="145" t="s">
        <v>86</v>
      </c>
      <c r="I854" s="462" t="s">
        <v>1688</v>
      </c>
      <c r="J854" s="462" t="s">
        <v>1690</v>
      </c>
      <c r="K854" s="145" t="s">
        <v>2224</v>
      </c>
      <c r="L854" s="145" t="s">
        <v>2230</v>
      </c>
    </row>
    <row r="855" spans="3:12">
      <c r="C855" s="145" t="s">
        <v>2535</v>
      </c>
      <c r="D855" s="145">
        <v>0</v>
      </c>
      <c r="E855" s="145" t="s">
        <v>26</v>
      </c>
      <c r="F855" s="462" t="s">
        <v>3626</v>
      </c>
      <c r="G855" s="462" t="s">
        <v>3468</v>
      </c>
      <c r="H855" s="145" t="s">
        <v>86</v>
      </c>
      <c r="I855" s="462" t="s">
        <v>1688</v>
      </c>
      <c r="J855" s="462" t="s">
        <v>1690</v>
      </c>
      <c r="K855" s="145" t="s">
        <v>2224</v>
      </c>
      <c r="L855" s="145" t="s">
        <v>2230</v>
      </c>
    </row>
    <row r="856" spans="3:12">
      <c r="C856" s="145" t="s">
        <v>2536</v>
      </c>
      <c r="D856" s="145">
        <v>0</v>
      </c>
      <c r="E856" s="145" t="s">
        <v>26</v>
      </c>
      <c r="F856" s="462" t="s">
        <v>3627</v>
      </c>
      <c r="G856" s="462" t="s">
        <v>3468</v>
      </c>
      <c r="H856" s="145" t="s">
        <v>86</v>
      </c>
      <c r="I856" s="462" t="s">
        <v>1688</v>
      </c>
      <c r="J856" s="462" t="s">
        <v>1690</v>
      </c>
      <c r="K856" s="145" t="s">
        <v>2224</v>
      </c>
      <c r="L856" s="145" t="s">
        <v>2230</v>
      </c>
    </row>
    <row r="857" spans="3:12">
      <c r="C857" s="145" t="s">
        <v>2537</v>
      </c>
      <c r="D857" s="145">
        <v>0</v>
      </c>
      <c r="E857" s="145" t="s">
        <v>26</v>
      </c>
      <c r="F857" s="462" t="s">
        <v>3628</v>
      </c>
      <c r="G857" s="462" t="s">
        <v>3468</v>
      </c>
      <c r="H857" s="145" t="s">
        <v>86</v>
      </c>
      <c r="I857" s="462" t="s">
        <v>1688</v>
      </c>
      <c r="J857" s="462" t="s">
        <v>1690</v>
      </c>
      <c r="K857" s="145" t="s">
        <v>2224</v>
      </c>
      <c r="L857" s="145" t="s">
        <v>2230</v>
      </c>
    </row>
    <row r="858" spans="3:12">
      <c r="C858" s="145" t="s">
        <v>2538</v>
      </c>
      <c r="D858" s="145">
        <v>0</v>
      </c>
      <c r="E858" s="145" t="s">
        <v>26</v>
      </c>
      <c r="F858" s="462" t="s">
        <v>3629</v>
      </c>
      <c r="G858" s="462" t="s">
        <v>3468</v>
      </c>
      <c r="H858" s="145" t="s">
        <v>86</v>
      </c>
      <c r="I858" s="462" t="s">
        <v>1688</v>
      </c>
      <c r="J858" s="462" t="s">
        <v>1690</v>
      </c>
      <c r="K858" s="145" t="s">
        <v>2224</v>
      </c>
      <c r="L858" s="145" t="s">
        <v>2230</v>
      </c>
    </row>
    <row r="859" spans="3:12">
      <c r="C859" s="145" t="s">
        <v>2539</v>
      </c>
      <c r="D859" s="145">
        <v>0</v>
      </c>
      <c r="E859" s="145" t="s">
        <v>26</v>
      </c>
      <c r="F859" s="462" t="s">
        <v>3630</v>
      </c>
      <c r="G859" s="462" t="s">
        <v>3468</v>
      </c>
      <c r="H859" s="145" t="s">
        <v>86</v>
      </c>
      <c r="I859" s="462" t="s">
        <v>1688</v>
      </c>
      <c r="J859" s="462" t="s">
        <v>1690</v>
      </c>
      <c r="K859" s="145" t="s">
        <v>2224</v>
      </c>
      <c r="L859" s="145" t="s">
        <v>2230</v>
      </c>
    </row>
    <row r="860" spans="3:12">
      <c r="C860" s="145" t="s">
        <v>2393</v>
      </c>
      <c r="D860" s="145">
        <v>0</v>
      </c>
      <c r="E860" s="145" t="s">
        <v>26</v>
      </c>
      <c r="F860" s="462" t="s">
        <v>3631</v>
      </c>
      <c r="G860" s="462" t="s">
        <v>3468</v>
      </c>
      <c r="H860" s="145" t="s">
        <v>86</v>
      </c>
      <c r="I860" s="462" t="s">
        <v>2</v>
      </c>
      <c r="J860" s="462" t="s">
        <v>1690</v>
      </c>
      <c r="K860" s="145" t="s">
        <v>2224</v>
      </c>
      <c r="L860" s="145" t="s">
        <v>2230</v>
      </c>
    </row>
    <row r="861" spans="3:12">
      <c r="C861" s="145" t="s">
        <v>2393</v>
      </c>
      <c r="D861" s="145">
        <v>0</v>
      </c>
      <c r="E861" s="145" t="s">
        <v>26</v>
      </c>
      <c r="F861" s="462" t="s">
        <v>3632</v>
      </c>
      <c r="G861" s="462" t="s">
        <v>3468</v>
      </c>
      <c r="H861" s="145" t="s">
        <v>86</v>
      </c>
      <c r="I861" s="462" t="s">
        <v>2</v>
      </c>
      <c r="J861" s="462" t="s">
        <v>1688</v>
      </c>
      <c r="K861" s="145" t="s">
        <v>2224</v>
      </c>
      <c r="L861" s="145" t="s">
        <v>3232</v>
      </c>
    </row>
    <row r="862" spans="3:12">
      <c r="C862" s="145" t="s">
        <v>2435</v>
      </c>
      <c r="D862" s="145">
        <v>0</v>
      </c>
      <c r="E862" s="145" t="s">
        <v>26</v>
      </c>
      <c r="F862" s="462" t="s">
        <v>3555</v>
      </c>
      <c r="G862" s="462" t="s">
        <v>3468</v>
      </c>
      <c r="H862" s="145" t="s">
        <v>86</v>
      </c>
      <c r="I862" s="462" t="s">
        <v>1688</v>
      </c>
      <c r="J862" s="462" t="s">
        <v>1690</v>
      </c>
      <c r="K862" s="145" t="s">
        <v>2224</v>
      </c>
      <c r="L862" s="145" t="s">
        <v>3232</v>
      </c>
    </row>
    <row r="863" spans="3:12">
      <c r="C863" s="145" t="s">
        <v>2442</v>
      </c>
      <c r="D863" s="145">
        <v>0</v>
      </c>
      <c r="E863" s="145" t="s">
        <v>26</v>
      </c>
      <c r="F863" s="462" t="s">
        <v>3633</v>
      </c>
      <c r="G863" s="462" t="s">
        <v>3468</v>
      </c>
      <c r="H863" s="145" t="s">
        <v>86</v>
      </c>
      <c r="I863" s="462" t="s">
        <v>1688</v>
      </c>
      <c r="J863" s="462" t="s">
        <v>1690</v>
      </c>
      <c r="K863" s="145" t="s">
        <v>2224</v>
      </c>
      <c r="L863" s="145" t="s">
        <v>3232</v>
      </c>
    </row>
    <row r="864" spans="3:12">
      <c r="C864" s="145" t="s">
        <v>2443</v>
      </c>
      <c r="D864" s="145">
        <v>0</v>
      </c>
      <c r="E864" s="145" t="s">
        <v>26</v>
      </c>
      <c r="F864" s="462" t="s">
        <v>3583</v>
      </c>
      <c r="G864" s="462" t="s">
        <v>3468</v>
      </c>
      <c r="H864" s="145" t="s">
        <v>86</v>
      </c>
      <c r="I864" s="462" t="s">
        <v>1688</v>
      </c>
      <c r="J864" s="462" t="s">
        <v>1690</v>
      </c>
      <c r="K864" s="145" t="s">
        <v>2224</v>
      </c>
      <c r="L864" s="145" t="s">
        <v>3232</v>
      </c>
    </row>
    <row r="865" spans="3:12">
      <c r="C865" s="145" t="s">
        <v>2531</v>
      </c>
      <c r="D865" s="145">
        <v>0</v>
      </c>
      <c r="E865" s="145" t="s">
        <v>26</v>
      </c>
      <c r="F865" s="462" t="s">
        <v>3634</v>
      </c>
      <c r="G865" s="462" t="s">
        <v>3468</v>
      </c>
      <c r="H865" s="145" t="s">
        <v>86</v>
      </c>
      <c r="I865" s="462" t="s">
        <v>1688</v>
      </c>
      <c r="J865" s="462" t="s">
        <v>1690</v>
      </c>
      <c r="K865" s="145" t="s">
        <v>2224</v>
      </c>
      <c r="L865" s="145" t="s">
        <v>3232</v>
      </c>
    </row>
    <row r="866" spans="3:12">
      <c r="C866" s="145" t="s">
        <v>2532</v>
      </c>
      <c r="D866" s="145">
        <v>0</v>
      </c>
      <c r="E866" s="145" t="s">
        <v>26</v>
      </c>
      <c r="F866" s="462" t="s">
        <v>3635</v>
      </c>
      <c r="G866" s="462" t="s">
        <v>3468</v>
      </c>
      <c r="H866" s="145" t="s">
        <v>86</v>
      </c>
      <c r="I866" s="462" t="s">
        <v>1688</v>
      </c>
      <c r="J866" s="462" t="s">
        <v>1690</v>
      </c>
      <c r="K866" s="145" t="s">
        <v>2224</v>
      </c>
      <c r="L866" s="145" t="s">
        <v>3232</v>
      </c>
    </row>
    <row r="867" spans="3:12">
      <c r="C867" s="145" t="s">
        <v>2533</v>
      </c>
      <c r="D867" s="145">
        <v>0</v>
      </c>
      <c r="E867" s="145" t="s">
        <v>26</v>
      </c>
      <c r="F867" s="462" t="s">
        <v>3636</v>
      </c>
      <c r="G867" s="462" t="s">
        <v>3468</v>
      </c>
      <c r="H867" s="145" t="s">
        <v>86</v>
      </c>
      <c r="I867" s="462" t="s">
        <v>1688</v>
      </c>
      <c r="J867" s="462" t="s">
        <v>1690</v>
      </c>
      <c r="K867" s="145" t="s">
        <v>2224</v>
      </c>
      <c r="L867" s="145" t="s">
        <v>3232</v>
      </c>
    </row>
    <row r="868" spans="3:12">
      <c r="C868" s="145" t="s">
        <v>2534</v>
      </c>
      <c r="D868" s="145">
        <v>0</v>
      </c>
      <c r="E868" s="145" t="s">
        <v>26</v>
      </c>
      <c r="F868" s="462" t="s">
        <v>3637</v>
      </c>
      <c r="G868" s="462" t="s">
        <v>3468</v>
      </c>
      <c r="H868" s="145" t="s">
        <v>86</v>
      </c>
      <c r="I868" s="462" t="s">
        <v>1688</v>
      </c>
      <c r="J868" s="462" t="s">
        <v>1690</v>
      </c>
      <c r="K868" s="145" t="s">
        <v>2224</v>
      </c>
      <c r="L868" s="145" t="s">
        <v>3232</v>
      </c>
    </row>
    <row r="869" spans="3:12">
      <c r="C869" s="145" t="s">
        <v>2535</v>
      </c>
      <c r="D869" s="145">
        <v>0</v>
      </c>
      <c r="E869" s="145" t="s">
        <v>26</v>
      </c>
      <c r="F869" s="462" t="s">
        <v>3638</v>
      </c>
      <c r="G869" s="462" t="s">
        <v>3468</v>
      </c>
      <c r="H869" s="145" t="s">
        <v>86</v>
      </c>
      <c r="I869" s="462" t="s">
        <v>1688</v>
      </c>
      <c r="J869" s="462" t="s">
        <v>1690</v>
      </c>
      <c r="K869" s="145" t="s">
        <v>2224</v>
      </c>
      <c r="L869" s="145" t="s">
        <v>3232</v>
      </c>
    </row>
    <row r="870" spans="3:12">
      <c r="C870" s="145" t="s">
        <v>2536</v>
      </c>
      <c r="D870" s="145">
        <v>0</v>
      </c>
      <c r="E870" s="145" t="s">
        <v>26</v>
      </c>
      <c r="F870" s="462" t="s">
        <v>3639</v>
      </c>
      <c r="G870" s="462" t="s">
        <v>3468</v>
      </c>
      <c r="H870" s="145" t="s">
        <v>86</v>
      </c>
      <c r="I870" s="462" t="s">
        <v>1688</v>
      </c>
      <c r="J870" s="462" t="s">
        <v>1690</v>
      </c>
      <c r="K870" s="145" t="s">
        <v>2224</v>
      </c>
      <c r="L870" s="145" t="s">
        <v>3232</v>
      </c>
    </row>
    <row r="871" spans="3:12">
      <c r="C871" s="145" t="s">
        <v>2537</v>
      </c>
      <c r="D871" s="145">
        <v>0</v>
      </c>
      <c r="E871" s="145" t="s">
        <v>26</v>
      </c>
      <c r="F871" s="462" t="s">
        <v>3640</v>
      </c>
      <c r="G871" s="462" t="s">
        <v>3468</v>
      </c>
      <c r="H871" s="145" t="s">
        <v>86</v>
      </c>
      <c r="I871" s="462" t="s">
        <v>1688</v>
      </c>
      <c r="J871" s="462" t="s">
        <v>1690</v>
      </c>
      <c r="K871" s="145" t="s">
        <v>2224</v>
      </c>
      <c r="L871" s="145" t="s">
        <v>3232</v>
      </c>
    </row>
    <row r="872" spans="3:12">
      <c r="C872" s="145" t="s">
        <v>2538</v>
      </c>
      <c r="D872" s="145">
        <v>0</v>
      </c>
      <c r="E872" s="145" t="s">
        <v>26</v>
      </c>
      <c r="F872" s="462" t="s">
        <v>3641</v>
      </c>
      <c r="G872" s="462" t="s">
        <v>3468</v>
      </c>
      <c r="H872" s="145" t="s">
        <v>86</v>
      </c>
      <c r="I872" s="462" t="s">
        <v>1688</v>
      </c>
      <c r="J872" s="462" t="s">
        <v>1690</v>
      </c>
      <c r="K872" s="145" t="s">
        <v>2224</v>
      </c>
      <c r="L872" s="145" t="s">
        <v>3232</v>
      </c>
    </row>
    <row r="873" spans="3:12">
      <c r="C873" s="145" t="s">
        <v>2539</v>
      </c>
      <c r="D873" s="145">
        <v>0</v>
      </c>
      <c r="E873" s="145" t="s">
        <v>26</v>
      </c>
      <c r="F873" s="462" t="s">
        <v>3642</v>
      </c>
      <c r="G873" s="462" t="s">
        <v>3468</v>
      </c>
      <c r="H873" s="145" t="s">
        <v>86</v>
      </c>
      <c r="I873" s="462" t="s">
        <v>1688</v>
      </c>
      <c r="J873" s="462" t="s">
        <v>1690</v>
      </c>
      <c r="K873" s="145" t="s">
        <v>2224</v>
      </c>
      <c r="L873" s="145" t="s">
        <v>3232</v>
      </c>
    </row>
    <row r="874" spans="3:12">
      <c r="C874" s="145" t="s">
        <v>2393</v>
      </c>
      <c r="D874" s="145">
        <v>0</v>
      </c>
      <c r="E874" s="145" t="s">
        <v>26</v>
      </c>
      <c r="F874" s="462" t="s">
        <v>3643</v>
      </c>
      <c r="G874" s="462" t="s">
        <v>3468</v>
      </c>
      <c r="H874" s="145" t="s">
        <v>86</v>
      </c>
      <c r="I874" s="462" t="s">
        <v>2</v>
      </c>
      <c r="J874" s="462" t="s">
        <v>1690</v>
      </c>
      <c r="K874" s="145" t="s">
        <v>2224</v>
      </c>
      <c r="L874" s="145" t="s">
        <v>3232</v>
      </c>
    </row>
    <row r="875" spans="3:12">
      <c r="C875" s="145" t="s">
        <v>2393</v>
      </c>
      <c r="D875" s="145">
        <v>0</v>
      </c>
      <c r="E875" s="145" t="s">
        <v>26</v>
      </c>
      <c r="F875" s="462" t="s">
        <v>3644</v>
      </c>
      <c r="G875" s="462" t="s">
        <v>3468</v>
      </c>
      <c r="H875" s="145" t="s">
        <v>86</v>
      </c>
      <c r="I875" s="462" t="s">
        <v>2</v>
      </c>
      <c r="J875" s="462" t="s">
        <v>1688</v>
      </c>
      <c r="K875" s="145" t="s">
        <v>2224</v>
      </c>
      <c r="L875" s="145" t="s">
        <v>3233</v>
      </c>
    </row>
    <row r="876" spans="3:12">
      <c r="C876" s="145" t="s">
        <v>2435</v>
      </c>
      <c r="D876" s="145">
        <v>0</v>
      </c>
      <c r="E876" s="145" t="s">
        <v>26</v>
      </c>
      <c r="F876" s="462" t="s">
        <v>3645</v>
      </c>
      <c r="G876" s="462" t="s">
        <v>3468</v>
      </c>
      <c r="H876" s="145" t="s">
        <v>86</v>
      </c>
      <c r="I876" s="462" t="s">
        <v>1688</v>
      </c>
      <c r="J876" s="462" t="s">
        <v>1690</v>
      </c>
      <c r="K876" s="145" t="s">
        <v>2224</v>
      </c>
      <c r="L876" s="145" t="s">
        <v>3233</v>
      </c>
    </row>
    <row r="877" spans="3:12">
      <c r="C877" s="145" t="s">
        <v>2442</v>
      </c>
      <c r="D877" s="145">
        <v>0</v>
      </c>
      <c r="E877" s="145" t="s">
        <v>26</v>
      </c>
      <c r="F877" s="462" t="s">
        <v>3646</v>
      </c>
      <c r="G877" s="462" t="s">
        <v>3468</v>
      </c>
      <c r="H877" s="145" t="s">
        <v>86</v>
      </c>
      <c r="I877" s="462" t="s">
        <v>1688</v>
      </c>
      <c r="J877" s="462" t="s">
        <v>1690</v>
      </c>
      <c r="K877" s="145" t="s">
        <v>2224</v>
      </c>
      <c r="L877" s="145" t="s">
        <v>3233</v>
      </c>
    </row>
    <row r="878" spans="3:12">
      <c r="C878" s="145" t="s">
        <v>2443</v>
      </c>
      <c r="D878" s="145">
        <v>0</v>
      </c>
      <c r="E878" s="145" t="s">
        <v>26</v>
      </c>
      <c r="F878" s="462" t="s">
        <v>3587</v>
      </c>
      <c r="G878" s="462" t="s">
        <v>3468</v>
      </c>
      <c r="H878" s="145" t="s">
        <v>86</v>
      </c>
      <c r="I878" s="462" t="s">
        <v>1688</v>
      </c>
      <c r="J878" s="462" t="s">
        <v>1690</v>
      </c>
      <c r="K878" s="145" t="s">
        <v>2224</v>
      </c>
      <c r="L878" s="145" t="s">
        <v>3233</v>
      </c>
    </row>
    <row r="879" spans="3:12">
      <c r="C879" s="145" t="s">
        <v>2531</v>
      </c>
      <c r="D879" s="145">
        <v>0</v>
      </c>
      <c r="E879" s="145" t="s">
        <v>26</v>
      </c>
      <c r="F879" s="462" t="s">
        <v>3647</v>
      </c>
      <c r="G879" s="462" t="s">
        <v>3468</v>
      </c>
      <c r="H879" s="145" t="s">
        <v>86</v>
      </c>
      <c r="I879" s="462" t="s">
        <v>1688</v>
      </c>
      <c r="J879" s="462" t="s">
        <v>1690</v>
      </c>
      <c r="K879" s="145" t="s">
        <v>2224</v>
      </c>
      <c r="L879" s="145" t="s">
        <v>3233</v>
      </c>
    </row>
    <row r="880" spans="3:12">
      <c r="C880" s="145" t="s">
        <v>2532</v>
      </c>
      <c r="D880" s="145">
        <v>0</v>
      </c>
      <c r="E880" s="145" t="s">
        <v>26</v>
      </c>
      <c r="F880" s="462" t="s">
        <v>3648</v>
      </c>
      <c r="G880" s="462" t="s">
        <v>3468</v>
      </c>
      <c r="H880" s="145" t="s">
        <v>86</v>
      </c>
      <c r="I880" s="462" t="s">
        <v>1688</v>
      </c>
      <c r="J880" s="462" t="s">
        <v>1690</v>
      </c>
      <c r="K880" s="145" t="s">
        <v>2224</v>
      </c>
      <c r="L880" s="145" t="s">
        <v>3233</v>
      </c>
    </row>
    <row r="881" spans="3:12">
      <c r="C881" s="145" t="s">
        <v>2533</v>
      </c>
      <c r="D881" s="145">
        <v>0</v>
      </c>
      <c r="E881" s="145" t="s">
        <v>26</v>
      </c>
      <c r="F881" s="462" t="s">
        <v>3649</v>
      </c>
      <c r="G881" s="462" t="s">
        <v>3468</v>
      </c>
      <c r="H881" s="145" t="s">
        <v>86</v>
      </c>
      <c r="I881" s="462" t="s">
        <v>1688</v>
      </c>
      <c r="J881" s="462" t="s">
        <v>1690</v>
      </c>
      <c r="K881" s="145" t="s">
        <v>2224</v>
      </c>
      <c r="L881" s="145" t="s">
        <v>3233</v>
      </c>
    </row>
    <row r="882" spans="3:12">
      <c r="C882" s="145" t="s">
        <v>2534</v>
      </c>
      <c r="D882" s="145">
        <v>0</v>
      </c>
      <c r="E882" s="145" t="s">
        <v>26</v>
      </c>
      <c r="F882" s="462" t="s">
        <v>3650</v>
      </c>
      <c r="G882" s="462" t="s">
        <v>3468</v>
      </c>
      <c r="H882" s="145" t="s">
        <v>86</v>
      </c>
      <c r="I882" s="462" t="s">
        <v>1688</v>
      </c>
      <c r="J882" s="462" t="s">
        <v>1690</v>
      </c>
      <c r="K882" s="145" t="s">
        <v>2224</v>
      </c>
      <c r="L882" s="145" t="s">
        <v>3233</v>
      </c>
    </row>
    <row r="883" spans="3:12">
      <c r="C883" s="145" t="s">
        <v>2535</v>
      </c>
      <c r="D883" s="145">
        <v>0</v>
      </c>
      <c r="E883" s="145" t="s">
        <v>26</v>
      </c>
      <c r="F883" s="462" t="s">
        <v>3651</v>
      </c>
      <c r="G883" s="462" t="s">
        <v>3468</v>
      </c>
      <c r="H883" s="145" t="s">
        <v>86</v>
      </c>
      <c r="I883" s="462" t="s">
        <v>1688</v>
      </c>
      <c r="J883" s="462" t="s">
        <v>1690</v>
      </c>
      <c r="K883" s="145" t="s">
        <v>2224</v>
      </c>
      <c r="L883" s="145" t="s">
        <v>3233</v>
      </c>
    </row>
    <row r="884" spans="3:12">
      <c r="C884" s="145" t="s">
        <v>2536</v>
      </c>
      <c r="D884" s="145">
        <v>0</v>
      </c>
      <c r="E884" s="145" t="s">
        <v>26</v>
      </c>
      <c r="F884" s="462" t="s">
        <v>3652</v>
      </c>
      <c r="G884" s="462" t="s">
        <v>3468</v>
      </c>
      <c r="H884" s="145" t="s">
        <v>86</v>
      </c>
      <c r="I884" s="462" t="s">
        <v>1688</v>
      </c>
      <c r="J884" s="462" t="s">
        <v>1690</v>
      </c>
      <c r="K884" s="145" t="s">
        <v>2224</v>
      </c>
      <c r="L884" s="145" t="s">
        <v>3233</v>
      </c>
    </row>
    <row r="885" spans="3:12">
      <c r="C885" s="145" t="s">
        <v>2537</v>
      </c>
      <c r="D885" s="145">
        <v>0</v>
      </c>
      <c r="E885" s="145" t="s">
        <v>26</v>
      </c>
      <c r="F885" s="462" t="s">
        <v>3653</v>
      </c>
      <c r="G885" s="462" t="s">
        <v>3468</v>
      </c>
      <c r="H885" s="145" t="s">
        <v>86</v>
      </c>
      <c r="I885" s="462" t="s">
        <v>1688</v>
      </c>
      <c r="J885" s="462" t="s">
        <v>1690</v>
      </c>
      <c r="K885" s="145" t="s">
        <v>2224</v>
      </c>
      <c r="L885" s="145" t="s">
        <v>3233</v>
      </c>
    </row>
    <row r="886" spans="3:12">
      <c r="C886" s="145" t="s">
        <v>2538</v>
      </c>
      <c r="D886" s="145">
        <v>0</v>
      </c>
      <c r="E886" s="145" t="s">
        <v>26</v>
      </c>
      <c r="F886" s="462" t="s">
        <v>3654</v>
      </c>
      <c r="G886" s="462" t="s">
        <v>3468</v>
      </c>
      <c r="H886" s="145" t="s">
        <v>86</v>
      </c>
      <c r="I886" s="462" t="s">
        <v>1688</v>
      </c>
      <c r="J886" s="462" t="s">
        <v>1690</v>
      </c>
      <c r="K886" s="145" t="s">
        <v>2224</v>
      </c>
      <c r="L886" s="145" t="s">
        <v>3233</v>
      </c>
    </row>
    <row r="887" spans="3:12">
      <c r="C887" s="145" t="s">
        <v>2539</v>
      </c>
      <c r="D887" s="145">
        <v>0</v>
      </c>
      <c r="E887" s="145" t="s">
        <v>26</v>
      </c>
      <c r="F887" s="462" t="s">
        <v>3655</v>
      </c>
      <c r="G887" s="462" t="s">
        <v>3468</v>
      </c>
      <c r="H887" s="145" t="s">
        <v>86</v>
      </c>
      <c r="I887" s="462" t="s">
        <v>1688</v>
      </c>
      <c r="J887" s="462" t="s">
        <v>1690</v>
      </c>
      <c r="K887" s="145" t="s">
        <v>2224</v>
      </c>
      <c r="L887" s="145" t="s">
        <v>3233</v>
      </c>
    </row>
    <row r="888" spans="3:12">
      <c r="C888" s="145" t="s">
        <v>2393</v>
      </c>
      <c r="D888" s="145">
        <v>0</v>
      </c>
      <c r="E888" s="145" t="s">
        <v>26</v>
      </c>
      <c r="F888" s="462" t="s">
        <v>3656</v>
      </c>
      <c r="G888" s="462" t="s">
        <v>3468</v>
      </c>
      <c r="H888" s="145" t="s">
        <v>86</v>
      </c>
      <c r="I888" s="462" t="s">
        <v>2</v>
      </c>
      <c r="J888" s="462" t="s">
        <v>1690</v>
      </c>
      <c r="K888" s="145" t="s">
        <v>2224</v>
      </c>
      <c r="L888" s="145" t="s">
        <v>3233</v>
      </c>
    </row>
    <row r="889" spans="3:12">
      <c r="C889" s="145" t="s">
        <v>2393</v>
      </c>
      <c r="D889" s="145">
        <v>0</v>
      </c>
      <c r="E889" s="145" t="s">
        <v>26</v>
      </c>
      <c r="F889" s="462" t="s">
        <v>3657</v>
      </c>
      <c r="G889" s="462" t="s">
        <v>3468</v>
      </c>
      <c r="H889" s="145" t="s">
        <v>86</v>
      </c>
      <c r="I889" s="462" t="s">
        <v>2</v>
      </c>
      <c r="J889" s="462" t="s">
        <v>1688</v>
      </c>
      <c r="K889" s="145" t="s">
        <v>2224</v>
      </c>
      <c r="L889" s="145" t="s">
        <v>3234</v>
      </c>
    </row>
    <row r="890" spans="3:12">
      <c r="C890" s="145" t="s">
        <v>2435</v>
      </c>
      <c r="D890" s="145">
        <v>0</v>
      </c>
      <c r="E890" s="145" t="s">
        <v>26</v>
      </c>
      <c r="F890" s="462" t="s">
        <v>3569</v>
      </c>
      <c r="G890" s="462" t="s">
        <v>3468</v>
      </c>
      <c r="H890" s="145" t="s">
        <v>86</v>
      </c>
      <c r="I890" s="462" t="s">
        <v>1688</v>
      </c>
      <c r="J890" s="462" t="s">
        <v>1690</v>
      </c>
      <c r="K890" s="145" t="s">
        <v>2224</v>
      </c>
      <c r="L890" s="145" t="s">
        <v>3234</v>
      </c>
    </row>
    <row r="891" spans="3:12">
      <c r="C891" s="145" t="s">
        <v>2442</v>
      </c>
      <c r="D891" s="145">
        <v>0</v>
      </c>
      <c r="E891" s="145" t="s">
        <v>26</v>
      </c>
      <c r="F891" s="462" t="s">
        <v>3658</v>
      </c>
      <c r="G891" s="462" t="s">
        <v>3468</v>
      </c>
      <c r="H891" s="145" t="s">
        <v>86</v>
      </c>
      <c r="I891" s="462" t="s">
        <v>1688</v>
      </c>
      <c r="J891" s="462" t="s">
        <v>1690</v>
      </c>
      <c r="K891" s="145" t="s">
        <v>2224</v>
      </c>
      <c r="L891" s="145" t="s">
        <v>3234</v>
      </c>
    </row>
    <row r="892" spans="3:12">
      <c r="C892" s="145" t="s">
        <v>2443</v>
      </c>
      <c r="D892" s="145">
        <v>0</v>
      </c>
      <c r="E892" s="145" t="s">
        <v>26</v>
      </c>
      <c r="F892" s="462" t="s">
        <v>3596</v>
      </c>
      <c r="G892" s="462" t="s">
        <v>3468</v>
      </c>
      <c r="H892" s="145" t="s">
        <v>86</v>
      </c>
      <c r="I892" s="462" t="s">
        <v>1688</v>
      </c>
      <c r="J892" s="462" t="s">
        <v>1690</v>
      </c>
      <c r="K892" s="145" t="s">
        <v>2224</v>
      </c>
      <c r="L892" s="145" t="s">
        <v>3234</v>
      </c>
    </row>
    <row r="893" spans="3:12">
      <c r="C893" s="145" t="s">
        <v>2531</v>
      </c>
      <c r="D893" s="145">
        <v>0</v>
      </c>
      <c r="E893" s="145" t="s">
        <v>26</v>
      </c>
      <c r="F893" s="462" t="s">
        <v>3659</v>
      </c>
      <c r="G893" s="462" t="s">
        <v>3468</v>
      </c>
      <c r="H893" s="145" t="s">
        <v>86</v>
      </c>
      <c r="I893" s="462" t="s">
        <v>1688</v>
      </c>
      <c r="J893" s="462" t="s">
        <v>1690</v>
      </c>
      <c r="K893" s="145" t="s">
        <v>2224</v>
      </c>
      <c r="L893" s="145" t="s">
        <v>3234</v>
      </c>
    </row>
    <row r="894" spans="3:12">
      <c r="C894" s="145" t="s">
        <v>2532</v>
      </c>
      <c r="D894" s="145">
        <v>0</v>
      </c>
      <c r="E894" s="145" t="s">
        <v>26</v>
      </c>
      <c r="F894" s="462" t="s">
        <v>3660</v>
      </c>
      <c r="G894" s="462" t="s">
        <v>3468</v>
      </c>
      <c r="H894" s="145" t="s">
        <v>86</v>
      </c>
      <c r="I894" s="462" t="s">
        <v>1688</v>
      </c>
      <c r="J894" s="462" t="s">
        <v>1690</v>
      </c>
      <c r="K894" s="145" t="s">
        <v>2224</v>
      </c>
      <c r="L894" s="145" t="s">
        <v>3234</v>
      </c>
    </row>
    <row r="895" spans="3:12">
      <c r="C895" s="145" t="s">
        <v>2533</v>
      </c>
      <c r="D895" s="145">
        <v>0</v>
      </c>
      <c r="E895" s="145" t="s">
        <v>26</v>
      </c>
      <c r="F895" s="462" t="s">
        <v>3661</v>
      </c>
      <c r="G895" s="462" t="s">
        <v>3468</v>
      </c>
      <c r="H895" s="145" t="s">
        <v>86</v>
      </c>
      <c r="I895" s="462" t="s">
        <v>1688</v>
      </c>
      <c r="J895" s="462" t="s">
        <v>1690</v>
      </c>
      <c r="K895" s="145" t="s">
        <v>2224</v>
      </c>
      <c r="L895" s="145" t="s">
        <v>3234</v>
      </c>
    </row>
    <row r="896" spans="3:12">
      <c r="C896" s="145" t="s">
        <v>2534</v>
      </c>
      <c r="D896" s="145">
        <v>0</v>
      </c>
      <c r="E896" s="145" t="s">
        <v>26</v>
      </c>
      <c r="F896" s="462" t="s">
        <v>3662</v>
      </c>
      <c r="G896" s="462" t="s">
        <v>3468</v>
      </c>
      <c r="H896" s="145" t="s">
        <v>86</v>
      </c>
      <c r="I896" s="462" t="s">
        <v>1688</v>
      </c>
      <c r="J896" s="462" t="s">
        <v>1690</v>
      </c>
      <c r="K896" s="145" t="s">
        <v>2224</v>
      </c>
      <c r="L896" s="145" t="s">
        <v>3234</v>
      </c>
    </row>
    <row r="897" spans="3:12">
      <c r="C897" s="145" t="s">
        <v>2535</v>
      </c>
      <c r="D897" s="145">
        <v>0</v>
      </c>
      <c r="E897" s="145" t="s">
        <v>26</v>
      </c>
      <c r="F897" s="462" t="s">
        <v>3663</v>
      </c>
      <c r="G897" s="462" t="s">
        <v>3468</v>
      </c>
      <c r="H897" s="145" t="s">
        <v>86</v>
      </c>
      <c r="I897" s="462" t="s">
        <v>1688</v>
      </c>
      <c r="J897" s="462" t="s">
        <v>1690</v>
      </c>
      <c r="K897" s="145" t="s">
        <v>2224</v>
      </c>
      <c r="L897" s="145" t="s">
        <v>3234</v>
      </c>
    </row>
    <row r="898" spans="3:12">
      <c r="C898" s="145" t="s">
        <v>2536</v>
      </c>
      <c r="D898" s="145">
        <v>0</v>
      </c>
      <c r="E898" s="145" t="s">
        <v>26</v>
      </c>
      <c r="F898" s="462" t="s">
        <v>3664</v>
      </c>
      <c r="G898" s="462" t="s">
        <v>3468</v>
      </c>
      <c r="H898" s="145" t="s">
        <v>86</v>
      </c>
      <c r="I898" s="462" t="s">
        <v>1688</v>
      </c>
      <c r="J898" s="462" t="s">
        <v>1690</v>
      </c>
      <c r="K898" s="145" t="s">
        <v>2224</v>
      </c>
      <c r="L898" s="145" t="s">
        <v>3234</v>
      </c>
    </row>
    <row r="899" spans="3:12">
      <c r="C899" s="145" t="s">
        <v>2537</v>
      </c>
      <c r="D899" s="145">
        <v>0</v>
      </c>
      <c r="E899" s="145" t="s">
        <v>26</v>
      </c>
      <c r="F899" s="462" t="s">
        <v>3665</v>
      </c>
      <c r="G899" s="462" t="s">
        <v>3468</v>
      </c>
      <c r="H899" s="145" t="s">
        <v>86</v>
      </c>
      <c r="I899" s="462" t="s">
        <v>1688</v>
      </c>
      <c r="J899" s="462" t="s">
        <v>1690</v>
      </c>
      <c r="K899" s="145" t="s">
        <v>2224</v>
      </c>
      <c r="L899" s="145" t="s">
        <v>3234</v>
      </c>
    </row>
    <row r="900" spans="3:12">
      <c r="C900" s="145" t="s">
        <v>2538</v>
      </c>
      <c r="D900" s="145">
        <v>0</v>
      </c>
      <c r="E900" s="145" t="s">
        <v>26</v>
      </c>
      <c r="F900" s="462" t="s">
        <v>3666</v>
      </c>
      <c r="G900" s="462" t="s">
        <v>3468</v>
      </c>
      <c r="H900" s="145" t="s">
        <v>86</v>
      </c>
      <c r="I900" s="462" t="s">
        <v>1688</v>
      </c>
      <c r="J900" s="462" t="s">
        <v>1690</v>
      </c>
      <c r="K900" s="145" t="s">
        <v>2224</v>
      </c>
      <c r="L900" s="145" t="s">
        <v>3234</v>
      </c>
    </row>
    <row r="901" spans="3:12">
      <c r="C901" s="145" t="s">
        <v>2539</v>
      </c>
      <c r="D901" s="145">
        <v>0</v>
      </c>
      <c r="E901" s="145" t="s">
        <v>26</v>
      </c>
      <c r="F901" s="462" t="s">
        <v>3667</v>
      </c>
      <c r="G901" s="462" t="s">
        <v>3468</v>
      </c>
      <c r="H901" s="145" t="s">
        <v>86</v>
      </c>
      <c r="I901" s="462" t="s">
        <v>1688</v>
      </c>
      <c r="J901" s="462" t="s">
        <v>1690</v>
      </c>
      <c r="K901" s="145" t="s">
        <v>2224</v>
      </c>
      <c r="L901" s="145" t="s">
        <v>3234</v>
      </c>
    </row>
    <row r="902" spans="3:12">
      <c r="C902" s="145" t="s">
        <v>2393</v>
      </c>
      <c r="D902" s="145">
        <v>0</v>
      </c>
      <c r="E902" s="145" t="s">
        <v>26</v>
      </c>
      <c r="F902" s="462" t="s">
        <v>3668</v>
      </c>
      <c r="G902" s="462" t="s">
        <v>3468</v>
      </c>
      <c r="H902" s="145" t="s">
        <v>86</v>
      </c>
      <c r="I902" s="462" t="s">
        <v>2</v>
      </c>
      <c r="J902" s="462" t="s">
        <v>1690</v>
      </c>
      <c r="K902" s="145" t="s">
        <v>2224</v>
      </c>
      <c r="L902" s="145" t="s">
        <v>3234</v>
      </c>
    </row>
    <row r="903" spans="3:12">
      <c r="C903" s="145" t="s">
        <v>2393</v>
      </c>
      <c r="D903" s="145">
        <v>0</v>
      </c>
      <c r="E903" s="145" t="s">
        <v>26</v>
      </c>
      <c r="F903" s="462" t="s">
        <v>3560</v>
      </c>
      <c r="G903" s="462" t="s">
        <v>3468</v>
      </c>
      <c r="H903" s="145" t="s">
        <v>86</v>
      </c>
      <c r="I903" s="462" t="s">
        <v>2</v>
      </c>
      <c r="J903" s="462" t="s">
        <v>1688</v>
      </c>
      <c r="K903" s="145" t="s">
        <v>2224</v>
      </c>
      <c r="L903" s="145" t="s">
        <v>2231</v>
      </c>
    </row>
    <row r="904" spans="3:12">
      <c r="C904" s="145" t="s">
        <v>2435</v>
      </c>
      <c r="D904" s="145">
        <v>0</v>
      </c>
      <c r="E904" s="145" t="s">
        <v>26</v>
      </c>
      <c r="F904" s="462" t="s">
        <v>3669</v>
      </c>
      <c r="G904" s="462" t="s">
        <v>3468</v>
      </c>
      <c r="H904" s="145" t="s">
        <v>86</v>
      </c>
      <c r="I904" s="462" t="s">
        <v>1688</v>
      </c>
      <c r="J904" s="462" t="s">
        <v>1690</v>
      </c>
      <c r="K904" s="145" t="s">
        <v>2224</v>
      </c>
      <c r="L904" s="145" t="s">
        <v>2231</v>
      </c>
    </row>
    <row r="905" spans="3:12">
      <c r="C905" s="145" t="s">
        <v>2442</v>
      </c>
      <c r="D905" s="145">
        <v>0</v>
      </c>
      <c r="E905" s="145" t="s">
        <v>26</v>
      </c>
      <c r="F905" s="462" t="s">
        <v>3670</v>
      </c>
      <c r="G905" s="462" t="s">
        <v>3468</v>
      </c>
      <c r="H905" s="145" t="s">
        <v>86</v>
      </c>
      <c r="I905" s="462" t="s">
        <v>1688</v>
      </c>
      <c r="J905" s="462" t="s">
        <v>1690</v>
      </c>
      <c r="K905" s="145" t="s">
        <v>2224</v>
      </c>
      <c r="L905" s="145" t="s">
        <v>2231</v>
      </c>
    </row>
    <row r="906" spans="3:12">
      <c r="C906" s="145" t="s">
        <v>2443</v>
      </c>
      <c r="D906" s="145">
        <v>0</v>
      </c>
      <c r="E906" s="145" t="s">
        <v>26</v>
      </c>
      <c r="F906" s="462" t="s">
        <v>3671</v>
      </c>
      <c r="G906" s="462" t="s">
        <v>3468</v>
      </c>
      <c r="H906" s="145" t="s">
        <v>86</v>
      </c>
      <c r="I906" s="462" t="s">
        <v>1688</v>
      </c>
      <c r="J906" s="462" t="s">
        <v>1690</v>
      </c>
      <c r="K906" s="145" t="s">
        <v>2224</v>
      </c>
      <c r="L906" s="145" t="s">
        <v>2231</v>
      </c>
    </row>
    <row r="907" spans="3:12">
      <c r="C907" s="145" t="s">
        <v>2531</v>
      </c>
      <c r="D907" s="145">
        <v>0</v>
      </c>
      <c r="E907" s="145" t="s">
        <v>26</v>
      </c>
      <c r="F907" s="462" t="s">
        <v>3672</v>
      </c>
      <c r="G907" s="462" t="s">
        <v>3468</v>
      </c>
      <c r="H907" s="145" t="s">
        <v>86</v>
      </c>
      <c r="I907" s="462" t="s">
        <v>1688</v>
      </c>
      <c r="J907" s="462" t="s">
        <v>1690</v>
      </c>
      <c r="K907" s="145" t="s">
        <v>2224</v>
      </c>
      <c r="L907" s="145" t="s">
        <v>2231</v>
      </c>
    </row>
    <row r="908" spans="3:12">
      <c r="C908" s="145" t="s">
        <v>2532</v>
      </c>
      <c r="D908" s="145">
        <v>0</v>
      </c>
      <c r="E908" s="145" t="s">
        <v>26</v>
      </c>
      <c r="F908" s="462" t="s">
        <v>3673</v>
      </c>
      <c r="G908" s="462" t="s">
        <v>3468</v>
      </c>
      <c r="H908" s="145" t="s">
        <v>86</v>
      </c>
      <c r="I908" s="462" t="s">
        <v>1688</v>
      </c>
      <c r="J908" s="462" t="s">
        <v>1690</v>
      </c>
      <c r="K908" s="145" t="s">
        <v>2224</v>
      </c>
      <c r="L908" s="145" t="s">
        <v>2231</v>
      </c>
    </row>
    <row r="909" spans="3:12">
      <c r="C909" s="145" t="s">
        <v>2533</v>
      </c>
      <c r="D909" s="145">
        <v>0</v>
      </c>
      <c r="E909" s="145" t="s">
        <v>26</v>
      </c>
      <c r="F909" s="462" t="s">
        <v>3674</v>
      </c>
      <c r="G909" s="462" t="s">
        <v>3468</v>
      </c>
      <c r="H909" s="145" t="s">
        <v>86</v>
      </c>
      <c r="I909" s="462" t="s">
        <v>1688</v>
      </c>
      <c r="J909" s="462" t="s">
        <v>1690</v>
      </c>
      <c r="K909" s="145" t="s">
        <v>2224</v>
      </c>
      <c r="L909" s="145" t="s">
        <v>2231</v>
      </c>
    </row>
    <row r="910" spans="3:12">
      <c r="C910" s="145" t="s">
        <v>2534</v>
      </c>
      <c r="D910" s="145">
        <v>0</v>
      </c>
      <c r="E910" s="145" t="s">
        <v>26</v>
      </c>
      <c r="F910" s="462" t="s">
        <v>3675</v>
      </c>
      <c r="G910" s="462" t="s">
        <v>3468</v>
      </c>
      <c r="H910" s="145" t="s">
        <v>86</v>
      </c>
      <c r="I910" s="462" t="s">
        <v>1688</v>
      </c>
      <c r="J910" s="462" t="s">
        <v>1690</v>
      </c>
      <c r="K910" s="145" t="s">
        <v>2224</v>
      </c>
      <c r="L910" s="145" t="s">
        <v>2231</v>
      </c>
    </row>
    <row r="911" spans="3:12">
      <c r="C911" s="145" t="s">
        <v>2535</v>
      </c>
      <c r="D911" s="145">
        <v>0</v>
      </c>
      <c r="E911" s="145" t="s">
        <v>26</v>
      </c>
      <c r="F911" s="462" t="s">
        <v>3676</v>
      </c>
      <c r="G911" s="462" t="s">
        <v>3468</v>
      </c>
      <c r="H911" s="145" t="s">
        <v>86</v>
      </c>
      <c r="I911" s="462" t="s">
        <v>1688</v>
      </c>
      <c r="J911" s="462" t="s">
        <v>1690</v>
      </c>
      <c r="K911" s="145" t="s">
        <v>2224</v>
      </c>
      <c r="L911" s="145" t="s">
        <v>2231</v>
      </c>
    </row>
    <row r="912" spans="3:12">
      <c r="C912" s="145" t="s">
        <v>2536</v>
      </c>
      <c r="D912" s="145">
        <v>0</v>
      </c>
      <c r="E912" s="145" t="s">
        <v>26</v>
      </c>
      <c r="F912" s="462" t="s">
        <v>3677</v>
      </c>
      <c r="G912" s="462" t="s">
        <v>3468</v>
      </c>
      <c r="H912" s="145" t="s">
        <v>86</v>
      </c>
      <c r="I912" s="462" t="s">
        <v>1688</v>
      </c>
      <c r="J912" s="462" t="s">
        <v>1690</v>
      </c>
      <c r="K912" s="145" t="s">
        <v>2224</v>
      </c>
      <c r="L912" s="145" t="s">
        <v>2231</v>
      </c>
    </row>
    <row r="913" spans="3:12">
      <c r="C913" s="145" t="s">
        <v>2537</v>
      </c>
      <c r="D913" s="145">
        <v>0</v>
      </c>
      <c r="E913" s="145" t="s">
        <v>26</v>
      </c>
      <c r="F913" s="462" t="s">
        <v>3678</v>
      </c>
      <c r="G913" s="462" t="s">
        <v>3468</v>
      </c>
      <c r="H913" s="145" t="s">
        <v>86</v>
      </c>
      <c r="I913" s="462" t="s">
        <v>1688</v>
      </c>
      <c r="J913" s="462" t="s">
        <v>1690</v>
      </c>
      <c r="K913" s="145" t="s">
        <v>2224</v>
      </c>
      <c r="L913" s="145" t="s">
        <v>2231</v>
      </c>
    </row>
    <row r="914" spans="3:12">
      <c r="C914" s="145" t="s">
        <v>2538</v>
      </c>
      <c r="D914" s="145">
        <v>0</v>
      </c>
      <c r="E914" s="145" t="s">
        <v>26</v>
      </c>
      <c r="F914" s="462" t="s">
        <v>3679</v>
      </c>
      <c r="G914" s="462" t="s">
        <v>3468</v>
      </c>
      <c r="H914" s="145" t="s">
        <v>86</v>
      </c>
      <c r="I914" s="462" t="s">
        <v>1688</v>
      </c>
      <c r="J914" s="462" t="s">
        <v>1690</v>
      </c>
      <c r="K914" s="145" t="s">
        <v>2224</v>
      </c>
      <c r="L914" s="145" t="s">
        <v>2231</v>
      </c>
    </row>
    <row r="915" spans="3:12">
      <c r="C915" s="145" t="s">
        <v>2539</v>
      </c>
      <c r="D915" s="145">
        <v>0</v>
      </c>
      <c r="E915" s="145" t="s">
        <v>26</v>
      </c>
      <c r="F915" s="462" t="s">
        <v>3680</v>
      </c>
      <c r="G915" s="462" t="s">
        <v>3468</v>
      </c>
      <c r="H915" s="145" t="s">
        <v>86</v>
      </c>
      <c r="I915" s="462" t="s">
        <v>1688</v>
      </c>
      <c r="J915" s="462" t="s">
        <v>1690</v>
      </c>
      <c r="K915" s="145" t="s">
        <v>2224</v>
      </c>
      <c r="L915" s="145" t="s">
        <v>2231</v>
      </c>
    </row>
    <row r="916" spans="3:12">
      <c r="C916" s="145" t="s">
        <v>2393</v>
      </c>
      <c r="D916" s="145">
        <v>0</v>
      </c>
      <c r="E916" s="145" t="s">
        <v>26</v>
      </c>
      <c r="F916" s="462" t="s">
        <v>3681</v>
      </c>
      <c r="G916" s="462" t="s">
        <v>3468</v>
      </c>
      <c r="H916" s="145" t="s">
        <v>86</v>
      </c>
      <c r="I916" s="462" t="s">
        <v>2</v>
      </c>
      <c r="J916" s="462" t="s">
        <v>1690</v>
      </c>
      <c r="K916" s="145" t="s">
        <v>2224</v>
      </c>
      <c r="L916" s="145" t="s">
        <v>2231</v>
      </c>
    </row>
    <row r="917" spans="3:12">
      <c r="C917" s="145" t="s">
        <v>2393</v>
      </c>
      <c r="D917" s="145">
        <v>0</v>
      </c>
      <c r="E917" s="145" t="s">
        <v>26</v>
      </c>
      <c r="F917" s="462" t="s">
        <v>3682</v>
      </c>
      <c r="G917" s="462" t="s">
        <v>3468</v>
      </c>
      <c r="H917" s="145" t="s">
        <v>86</v>
      </c>
      <c r="I917" s="462" t="s">
        <v>2</v>
      </c>
      <c r="J917" s="462" t="s">
        <v>1688</v>
      </c>
      <c r="K917" s="145" t="s">
        <v>2224</v>
      </c>
      <c r="L917" s="145" t="s">
        <v>2232</v>
      </c>
    </row>
    <row r="918" spans="3:12">
      <c r="C918" s="145" t="s">
        <v>2435</v>
      </c>
      <c r="D918" s="145">
        <v>0</v>
      </c>
      <c r="E918" s="145" t="s">
        <v>26</v>
      </c>
      <c r="F918" s="462" t="s">
        <v>3683</v>
      </c>
      <c r="G918" s="462" t="s">
        <v>3468</v>
      </c>
      <c r="H918" s="145" t="s">
        <v>86</v>
      </c>
      <c r="I918" s="462" t="s">
        <v>1688</v>
      </c>
      <c r="J918" s="462" t="s">
        <v>1690</v>
      </c>
      <c r="K918" s="145" t="s">
        <v>2224</v>
      </c>
      <c r="L918" s="145" t="s">
        <v>2232</v>
      </c>
    </row>
    <row r="919" spans="3:12">
      <c r="C919" s="145" t="s">
        <v>2442</v>
      </c>
      <c r="D919" s="145">
        <v>0</v>
      </c>
      <c r="E919" s="145" t="s">
        <v>26</v>
      </c>
      <c r="F919" s="462" t="s">
        <v>3684</v>
      </c>
      <c r="G919" s="462" t="s">
        <v>3468</v>
      </c>
      <c r="H919" s="145" t="s">
        <v>86</v>
      </c>
      <c r="I919" s="462" t="s">
        <v>1688</v>
      </c>
      <c r="J919" s="462" t="s">
        <v>1690</v>
      </c>
      <c r="K919" s="145" t="s">
        <v>2224</v>
      </c>
      <c r="L919" s="145" t="s">
        <v>2232</v>
      </c>
    </row>
    <row r="920" spans="3:12">
      <c r="C920" s="145" t="s">
        <v>2443</v>
      </c>
      <c r="D920" s="145">
        <v>0</v>
      </c>
      <c r="E920" s="145" t="s">
        <v>26</v>
      </c>
      <c r="F920" s="462" t="s">
        <v>3600</v>
      </c>
      <c r="G920" s="462" t="s">
        <v>3468</v>
      </c>
      <c r="H920" s="145" t="s">
        <v>86</v>
      </c>
      <c r="I920" s="462" t="s">
        <v>1688</v>
      </c>
      <c r="J920" s="462" t="s">
        <v>1690</v>
      </c>
      <c r="K920" s="145" t="s">
        <v>2224</v>
      </c>
      <c r="L920" s="145" t="s">
        <v>2232</v>
      </c>
    </row>
    <row r="921" spans="3:12">
      <c r="C921" s="145" t="s">
        <v>2531</v>
      </c>
      <c r="D921" s="145">
        <v>0</v>
      </c>
      <c r="E921" s="145" t="s">
        <v>26</v>
      </c>
      <c r="F921" s="462" t="s">
        <v>3685</v>
      </c>
      <c r="G921" s="462" t="s">
        <v>3468</v>
      </c>
      <c r="H921" s="145" t="s">
        <v>86</v>
      </c>
      <c r="I921" s="462" t="s">
        <v>1688</v>
      </c>
      <c r="J921" s="462" t="s">
        <v>1690</v>
      </c>
      <c r="K921" s="145" t="s">
        <v>2224</v>
      </c>
      <c r="L921" s="145" t="s">
        <v>2232</v>
      </c>
    </row>
    <row r="922" spans="3:12">
      <c r="C922" s="145" t="s">
        <v>2532</v>
      </c>
      <c r="D922" s="145">
        <v>0</v>
      </c>
      <c r="E922" s="145" t="s">
        <v>26</v>
      </c>
      <c r="F922" s="462" t="s">
        <v>3686</v>
      </c>
      <c r="G922" s="462" t="s">
        <v>3468</v>
      </c>
      <c r="H922" s="145" t="s">
        <v>86</v>
      </c>
      <c r="I922" s="462" t="s">
        <v>1688</v>
      </c>
      <c r="J922" s="462" t="s">
        <v>1690</v>
      </c>
      <c r="K922" s="145" t="s">
        <v>2224</v>
      </c>
      <c r="L922" s="145" t="s">
        <v>2232</v>
      </c>
    </row>
    <row r="923" spans="3:12">
      <c r="C923" s="145" t="s">
        <v>2533</v>
      </c>
      <c r="D923" s="145">
        <v>0</v>
      </c>
      <c r="E923" s="145" t="s">
        <v>26</v>
      </c>
      <c r="F923" s="462" t="s">
        <v>3687</v>
      </c>
      <c r="G923" s="462" t="s">
        <v>3468</v>
      </c>
      <c r="H923" s="145" t="s">
        <v>86</v>
      </c>
      <c r="I923" s="462" t="s">
        <v>1688</v>
      </c>
      <c r="J923" s="462" t="s">
        <v>1690</v>
      </c>
      <c r="K923" s="145" t="s">
        <v>2224</v>
      </c>
      <c r="L923" s="145" t="s">
        <v>2232</v>
      </c>
    </row>
    <row r="924" spans="3:12">
      <c r="C924" s="145" t="s">
        <v>2534</v>
      </c>
      <c r="D924" s="145">
        <v>0</v>
      </c>
      <c r="E924" s="145" t="s">
        <v>26</v>
      </c>
      <c r="F924" s="462" t="s">
        <v>3688</v>
      </c>
      <c r="G924" s="462" t="s">
        <v>3468</v>
      </c>
      <c r="H924" s="145" t="s">
        <v>86</v>
      </c>
      <c r="I924" s="462" t="s">
        <v>1688</v>
      </c>
      <c r="J924" s="462" t="s">
        <v>1690</v>
      </c>
      <c r="K924" s="145" t="s">
        <v>2224</v>
      </c>
      <c r="L924" s="145" t="s">
        <v>2232</v>
      </c>
    </row>
    <row r="925" spans="3:12">
      <c r="C925" s="145" t="s">
        <v>2535</v>
      </c>
      <c r="D925" s="145">
        <v>0</v>
      </c>
      <c r="E925" s="145" t="s">
        <v>26</v>
      </c>
      <c r="F925" s="462" t="s">
        <v>3689</v>
      </c>
      <c r="G925" s="462" t="s">
        <v>3468</v>
      </c>
      <c r="H925" s="145" t="s">
        <v>86</v>
      </c>
      <c r="I925" s="462" t="s">
        <v>1688</v>
      </c>
      <c r="J925" s="462" t="s">
        <v>1690</v>
      </c>
      <c r="K925" s="145" t="s">
        <v>2224</v>
      </c>
      <c r="L925" s="145" t="s">
        <v>2232</v>
      </c>
    </row>
    <row r="926" spans="3:12">
      <c r="C926" s="145" t="s">
        <v>2536</v>
      </c>
      <c r="D926" s="145">
        <v>0</v>
      </c>
      <c r="E926" s="145" t="s">
        <v>26</v>
      </c>
      <c r="F926" s="462" t="s">
        <v>3690</v>
      </c>
      <c r="G926" s="462" t="s">
        <v>3468</v>
      </c>
      <c r="H926" s="145" t="s">
        <v>86</v>
      </c>
      <c r="I926" s="462" t="s">
        <v>1688</v>
      </c>
      <c r="J926" s="462" t="s">
        <v>1690</v>
      </c>
      <c r="K926" s="145" t="s">
        <v>2224</v>
      </c>
      <c r="L926" s="145" t="s">
        <v>2232</v>
      </c>
    </row>
    <row r="927" spans="3:12">
      <c r="C927" s="145" t="s">
        <v>2537</v>
      </c>
      <c r="D927" s="145">
        <v>0</v>
      </c>
      <c r="E927" s="145" t="s">
        <v>26</v>
      </c>
      <c r="F927" s="462" t="s">
        <v>3691</v>
      </c>
      <c r="G927" s="462" t="s">
        <v>3468</v>
      </c>
      <c r="H927" s="145" t="s">
        <v>86</v>
      </c>
      <c r="I927" s="462" t="s">
        <v>1688</v>
      </c>
      <c r="J927" s="462" t="s">
        <v>1690</v>
      </c>
      <c r="K927" s="145" t="s">
        <v>2224</v>
      </c>
      <c r="L927" s="145" t="s">
        <v>2232</v>
      </c>
    </row>
    <row r="928" spans="3:12">
      <c r="C928" s="145" t="s">
        <v>2538</v>
      </c>
      <c r="D928" s="145">
        <v>0</v>
      </c>
      <c r="E928" s="145" t="s">
        <v>26</v>
      </c>
      <c r="F928" s="462" t="s">
        <v>3692</v>
      </c>
      <c r="G928" s="462" t="s">
        <v>3468</v>
      </c>
      <c r="H928" s="145" t="s">
        <v>86</v>
      </c>
      <c r="I928" s="462" t="s">
        <v>1688</v>
      </c>
      <c r="J928" s="462" t="s">
        <v>1690</v>
      </c>
      <c r="K928" s="145" t="s">
        <v>2224</v>
      </c>
      <c r="L928" s="145" t="s">
        <v>2232</v>
      </c>
    </row>
    <row r="929" spans="3:12">
      <c r="C929" s="145" t="s">
        <v>2539</v>
      </c>
      <c r="D929" s="145">
        <v>0</v>
      </c>
      <c r="E929" s="145" t="s">
        <v>26</v>
      </c>
      <c r="F929" s="462" t="s">
        <v>3693</v>
      </c>
      <c r="G929" s="462" t="s">
        <v>3468</v>
      </c>
      <c r="H929" s="145" t="s">
        <v>86</v>
      </c>
      <c r="I929" s="462" t="s">
        <v>1688</v>
      </c>
      <c r="J929" s="462" t="s">
        <v>1690</v>
      </c>
      <c r="K929" s="145" t="s">
        <v>2224</v>
      </c>
      <c r="L929" s="145" t="s">
        <v>2232</v>
      </c>
    </row>
    <row r="930" spans="3:12">
      <c r="C930" s="145" t="s">
        <v>2393</v>
      </c>
      <c r="D930" s="145">
        <v>0</v>
      </c>
      <c r="E930" s="145" t="s">
        <v>26</v>
      </c>
      <c r="F930" s="462" t="s">
        <v>3694</v>
      </c>
      <c r="G930" s="462" t="s">
        <v>3468</v>
      </c>
      <c r="H930" s="145" t="s">
        <v>86</v>
      </c>
      <c r="I930" s="462" t="s">
        <v>2</v>
      </c>
      <c r="J930" s="462" t="s">
        <v>1690</v>
      </c>
      <c r="K930" s="145" t="s">
        <v>2224</v>
      </c>
      <c r="L930" s="145" t="s">
        <v>2232</v>
      </c>
    </row>
    <row r="931" spans="3:12">
      <c r="C931" s="145" t="s">
        <v>2393</v>
      </c>
      <c r="D931" s="145">
        <v>0</v>
      </c>
      <c r="E931" s="145" t="s">
        <v>26</v>
      </c>
      <c r="F931" s="462" t="s">
        <v>3596</v>
      </c>
      <c r="G931" s="462" t="s">
        <v>3468</v>
      </c>
      <c r="H931" s="145" t="s">
        <v>86</v>
      </c>
      <c r="I931" s="462" t="s">
        <v>2</v>
      </c>
      <c r="J931" s="462" t="s">
        <v>1688</v>
      </c>
      <c r="K931" s="145" t="s">
        <v>2224</v>
      </c>
      <c r="L931" s="145" t="s">
        <v>3235</v>
      </c>
    </row>
    <row r="932" spans="3:12">
      <c r="C932" s="145" t="s">
        <v>2435</v>
      </c>
      <c r="D932" s="145">
        <v>0</v>
      </c>
      <c r="E932" s="145" t="s">
        <v>26</v>
      </c>
      <c r="F932" s="462" t="s">
        <v>3695</v>
      </c>
      <c r="G932" s="462" t="s">
        <v>3468</v>
      </c>
      <c r="H932" s="145" t="s">
        <v>86</v>
      </c>
      <c r="I932" s="462" t="s">
        <v>1688</v>
      </c>
      <c r="J932" s="462" t="s">
        <v>1690</v>
      </c>
      <c r="K932" s="145" t="s">
        <v>2224</v>
      </c>
      <c r="L932" s="145" t="s">
        <v>3235</v>
      </c>
    </row>
    <row r="933" spans="3:12">
      <c r="C933" s="145" t="s">
        <v>2442</v>
      </c>
      <c r="D933" s="145">
        <v>0</v>
      </c>
      <c r="E933" s="145" t="s">
        <v>26</v>
      </c>
      <c r="F933" s="462" t="s">
        <v>3696</v>
      </c>
      <c r="G933" s="462" t="s">
        <v>3468</v>
      </c>
      <c r="H933" s="145" t="s">
        <v>86</v>
      </c>
      <c r="I933" s="462" t="s">
        <v>1688</v>
      </c>
      <c r="J933" s="462" t="s">
        <v>1690</v>
      </c>
      <c r="K933" s="145" t="s">
        <v>2224</v>
      </c>
      <c r="L933" s="145" t="s">
        <v>3235</v>
      </c>
    </row>
    <row r="934" spans="3:12">
      <c r="C934" s="145" t="s">
        <v>2443</v>
      </c>
      <c r="D934" s="145">
        <v>0</v>
      </c>
      <c r="E934" s="145" t="s">
        <v>26</v>
      </c>
      <c r="F934" s="462" t="s">
        <v>3675</v>
      </c>
      <c r="G934" s="462" t="s">
        <v>3468</v>
      </c>
      <c r="H934" s="145" t="s">
        <v>86</v>
      </c>
      <c r="I934" s="462" t="s">
        <v>1688</v>
      </c>
      <c r="J934" s="462" t="s">
        <v>1690</v>
      </c>
      <c r="K934" s="145" t="s">
        <v>2224</v>
      </c>
      <c r="L934" s="145" t="s">
        <v>3235</v>
      </c>
    </row>
    <row r="935" spans="3:12">
      <c r="C935" s="145" t="s">
        <v>2531</v>
      </c>
      <c r="D935" s="145">
        <v>0</v>
      </c>
      <c r="E935" s="145" t="s">
        <v>26</v>
      </c>
      <c r="F935" s="462" t="s">
        <v>3697</v>
      </c>
      <c r="G935" s="462" t="s">
        <v>3468</v>
      </c>
      <c r="H935" s="145" t="s">
        <v>86</v>
      </c>
      <c r="I935" s="462" t="s">
        <v>1688</v>
      </c>
      <c r="J935" s="462" t="s">
        <v>1690</v>
      </c>
      <c r="K935" s="145" t="s">
        <v>2224</v>
      </c>
      <c r="L935" s="145" t="s">
        <v>3235</v>
      </c>
    </row>
    <row r="936" spans="3:12">
      <c r="C936" s="145" t="s">
        <v>2532</v>
      </c>
      <c r="D936" s="145">
        <v>0</v>
      </c>
      <c r="E936" s="145" t="s">
        <v>26</v>
      </c>
      <c r="F936" s="462" t="s">
        <v>3698</v>
      </c>
      <c r="G936" s="462" t="s">
        <v>3468</v>
      </c>
      <c r="H936" s="145" t="s">
        <v>86</v>
      </c>
      <c r="I936" s="462" t="s">
        <v>1688</v>
      </c>
      <c r="J936" s="462" t="s">
        <v>1690</v>
      </c>
      <c r="K936" s="145" t="s">
        <v>2224</v>
      </c>
      <c r="L936" s="145" t="s">
        <v>3235</v>
      </c>
    </row>
    <row r="937" spans="3:12">
      <c r="C937" s="145" t="s">
        <v>2533</v>
      </c>
      <c r="D937" s="145">
        <v>0</v>
      </c>
      <c r="E937" s="145" t="s">
        <v>26</v>
      </c>
      <c r="F937" s="462" t="s">
        <v>3699</v>
      </c>
      <c r="G937" s="462" t="s">
        <v>3468</v>
      </c>
      <c r="H937" s="145" t="s">
        <v>86</v>
      </c>
      <c r="I937" s="462" t="s">
        <v>1688</v>
      </c>
      <c r="J937" s="462" t="s">
        <v>1690</v>
      </c>
      <c r="K937" s="145" t="s">
        <v>2224</v>
      </c>
      <c r="L937" s="145" t="s">
        <v>3235</v>
      </c>
    </row>
    <row r="938" spans="3:12">
      <c r="C938" s="145" t="s">
        <v>2534</v>
      </c>
      <c r="D938" s="145">
        <v>0</v>
      </c>
      <c r="E938" s="145" t="s">
        <v>26</v>
      </c>
      <c r="F938" s="462" t="s">
        <v>3700</v>
      </c>
      <c r="G938" s="462" t="s">
        <v>3468</v>
      </c>
      <c r="H938" s="145" t="s">
        <v>86</v>
      </c>
      <c r="I938" s="462" t="s">
        <v>1688</v>
      </c>
      <c r="J938" s="462" t="s">
        <v>1690</v>
      </c>
      <c r="K938" s="145" t="s">
        <v>2224</v>
      </c>
      <c r="L938" s="145" t="s">
        <v>3235</v>
      </c>
    </row>
    <row r="939" spans="3:12">
      <c r="C939" s="145" t="s">
        <v>2535</v>
      </c>
      <c r="D939" s="145">
        <v>0</v>
      </c>
      <c r="E939" s="145" t="s">
        <v>26</v>
      </c>
      <c r="F939" s="462" t="s">
        <v>3701</v>
      </c>
      <c r="G939" s="462" t="s">
        <v>3468</v>
      </c>
      <c r="H939" s="145" t="s">
        <v>86</v>
      </c>
      <c r="I939" s="462" t="s">
        <v>1688</v>
      </c>
      <c r="J939" s="462" t="s">
        <v>1690</v>
      </c>
      <c r="K939" s="145" t="s">
        <v>2224</v>
      </c>
      <c r="L939" s="145" t="s">
        <v>3235</v>
      </c>
    </row>
    <row r="940" spans="3:12">
      <c r="C940" s="145" t="s">
        <v>2536</v>
      </c>
      <c r="D940" s="145">
        <v>0</v>
      </c>
      <c r="E940" s="145" t="s">
        <v>26</v>
      </c>
      <c r="F940" s="462" t="s">
        <v>3702</v>
      </c>
      <c r="G940" s="462" t="s">
        <v>3468</v>
      </c>
      <c r="H940" s="145" t="s">
        <v>86</v>
      </c>
      <c r="I940" s="462" t="s">
        <v>1688</v>
      </c>
      <c r="J940" s="462" t="s">
        <v>1690</v>
      </c>
      <c r="K940" s="145" t="s">
        <v>2224</v>
      </c>
      <c r="L940" s="145" t="s">
        <v>3235</v>
      </c>
    </row>
    <row r="941" spans="3:12">
      <c r="C941" s="145" t="s">
        <v>2537</v>
      </c>
      <c r="D941" s="145">
        <v>0</v>
      </c>
      <c r="E941" s="145" t="s">
        <v>26</v>
      </c>
      <c r="F941" s="462" t="s">
        <v>3703</v>
      </c>
      <c r="G941" s="462" t="s">
        <v>3468</v>
      </c>
      <c r="H941" s="145" t="s">
        <v>86</v>
      </c>
      <c r="I941" s="462" t="s">
        <v>1688</v>
      </c>
      <c r="J941" s="462" t="s">
        <v>1690</v>
      </c>
      <c r="K941" s="145" t="s">
        <v>2224</v>
      </c>
      <c r="L941" s="145" t="s">
        <v>3235</v>
      </c>
    </row>
    <row r="942" spans="3:12">
      <c r="C942" s="145" t="s">
        <v>2538</v>
      </c>
      <c r="D942" s="145">
        <v>0</v>
      </c>
      <c r="E942" s="145" t="s">
        <v>26</v>
      </c>
      <c r="F942" s="462" t="s">
        <v>3704</v>
      </c>
      <c r="G942" s="462" t="s">
        <v>3468</v>
      </c>
      <c r="H942" s="145" t="s">
        <v>86</v>
      </c>
      <c r="I942" s="462" t="s">
        <v>1688</v>
      </c>
      <c r="J942" s="462" t="s">
        <v>1690</v>
      </c>
      <c r="K942" s="145" t="s">
        <v>2224</v>
      </c>
      <c r="L942" s="145" t="s">
        <v>3235</v>
      </c>
    </row>
    <row r="943" spans="3:12">
      <c r="C943" s="145" t="s">
        <v>2539</v>
      </c>
      <c r="D943" s="145">
        <v>0</v>
      </c>
      <c r="E943" s="145" t="s">
        <v>26</v>
      </c>
      <c r="F943" s="462" t="s">
        <v>3705</v>
      </c>
      <c r="G943" s="462" t="s">
        <v>3468</v>
      </c>
      <c r="H943" s="145" t="s">
        <v>86</v>
      </c>
      <c r="I943" s="462" t="s">
        <v>1688</v>
      </c>
      <c r="J943" s="462" t="s">
        <v>1690</v>
      </c>
      <c r="K943" s="145" t="s">
        <v>2224</v>
      </c>
      <c r="L943" s="145" t="s">
        <v>3235</v>
      </c>
    </row>
    <row r="944" spans="3:12">
      <c r="C944" s="145" t="s">
        <v>2393</v>
      </c>
      <c r="D944" s="145">
        <v>0</v>
      </c>
      <c r="E944" s="145" t="s">
        <v>26</v>
      </c>
      <c r="F944" s="462" t="s">
        <v>3706</v>
      </c>
      <c r="G944" s="462" t="s">
        <v>3468</v>
      </c>
      <c r="H944" s="145" t="s">
        <v>86</v>
      </c>
      <c r="I944" s="462" t="s">
        <v>2</v>
      </c>
      <c r="J944" s="462" t="s">
        <v>1690</v>
      </c>
      <c r="K944" s="145" t="s">
        <v>2224</v>
      </c>
      <c r="L944" s="145" t="s">
        <v>3235</v>
      </c>
    </row>
    <row r="945" spans="3:12">
      <c r="C945" s="145" t="s">
        <v>3378</v>
      </c>
      <c r="D945" s="145">
        <v>0</v>
      </c>
      <c r="E945" s="145" t="s">
        <v>26</v>
      </c>
      <c r="F945" s="462" t="s">
        <v>95</v>
      </c>
      <c r="G945" s="462" t="s">
        <v>3468</v>
      </c>
      <c r="H945" s="145" t="s">
        <v>86</v>
      </c>
      <c r="I945" s="462" t="s">
        <v>1688</v>
      </c>
      <c r="J945" s="462" t="s">
        <v>1690</v>
      </c>
      <c r="K945" s="145" t="s">
        <v>1802</v>
      </c>
      <c r="L945" s="145" t="s">
        <v>1793</v>
      </c>
    </row>
    <row r="946" spans="3:12">
      <c r="C946" s="145" t="s">
        <v>3379</v>
      </c>
      <c r="D946" s="145">
        <v>0</v>
      </c>
      <c r="E946" s="145" t="s">
        <v>26</v>
      </c>
      <c r="F946" s="462" t="s">
        <v>95</v>
      </c>
      <c r="G946" s="462" t="s">
        <v>3468</v>
      </c>
      <c r="H946" s="145" t="s">
        <v>86</v>
      </c>
      <c r="I946" s="462" t="s">
        <v>1688</v>
      </c>
      <c r="J946" s="462" t="s">
        <v>1690</v>
      </c>
      <c r="K946" s="145" t="s">
        <v>1802</v>
      </c>
      <c r="L946" s="145" t="s">
        <v>1793</v>
      </c>
    </row>
    <row r="947" spans="3:12">
      <c r="C947" s="145" t="s">
        <v>3380</v>
      </c>
      <c r="D947" s="145">
        <v>0</v>
      </c>
      <c r="E947" s="145" t="s">
        <v>26</v>
      </c>
      <c r="F947" s="462" t="s">
        <v>95</v>
      </c>
      <c r="G947" s="462" t="s">
        <v>3468</v>
      </c>
      <c r="H947" s="145" t="s">
        <v>86</v>
      </c>
      <c r="I947" s="462" t="s">
        <v>1688</v>
      </c>
      <c r="J947" s="462" t="s">
        <v>1690</v>
      </c>
      <c r="K947" s="145" t="s">
        <v>1802</v>
      </c>
      <c r="L947" s="145" t="s">
        <v>1793</v>
      </c>
    </row>
    <row r="948" spans="3:12">
      <c r="C948" s="145" t="s">
        <v>3381</v>
      </c>
      <c r="D948" s="145">
        <v>0</v>
      </c>
      <c r="E948" s="145" t="s">
        <v>26</v>
      </c>
      <c r="F948" s="462" t="s">
        <v>95</v>
      </c>
      <c r="G948" s="462" t="s">
        <v>3468</v>
      </c>
      <c r="H948" s="145" t="s">
        <v>86</v>
      </c>
      <c r="I948" s="462" t="s">
        <v>1688</v>
      </c>
      <c r="J948" s="462" t="s">
        <v>1690</v>
      </c>
      <c r="K948" s="145" t="s">
        <v>1802</v>
      </c>
      <c r="L948" s="145" t="s">
        <v>1793</v>
      </c>
    </row>
    <row r="949" spans="3:12">
      <c r="C949" s="145" t="s">
        <v>3382</v>
      </c>
      <c r="D949" s="145">
        <v>0</v>
      </c>
      <c r="E949" s="145" t="s">
        <v>26</v>
      </c>
      <c r="F949" s="462" t="s">
        <v>95</v>
      </c>
      <c r="G949" s="462" t="s">
        <v>3468</v>
      </c>
      <c r="H949" s="145" t="s">
        <v>86</v>
      </c>
      <c r="I949" s="462" t="s">
        <v>1688</v>
      </c>
      <c r="J949" s="462" t="s">
        <v>1690</v>
      </c>
      <c r="K949" s="145" t="s">
        <v>1802</v>
      </c>
      <c r="L949" s="145" t="s">
        <v>1793</v>
      </c>
    </row>
    <row r="950" spans="3:12">
      <c r="C950" s="145" t="s">
        <v>3383</v>
      </c>
      <c r="D950" s="145">
        <v>0</v>
      </c>
      <c r="E950" s="145" t="s">
        <v>26</v>
      </c>
      <c r="F950" s="462" t="s">
        <v>95</v>
      </c>
      <c r="G950" s="462" t="s">
        <v>3468</v>
      </c>
      <c r="H950" s="145" t="s">
        <v>86</v>
      </c>
      <c r="I950" s="462" t="s">
        <v>1688</v>
      </c>
      <c r="J950" s="462" t="s">
        <v>1690</v>
      </c>
      <c r="K950" s="145" t="s">
        <v>1802</v>
      </c>
      <c r="L950" s="145" t="s">
        <v>1793</v>
      </c>
    </row>
    <row r="951" spans="3:12">
      <c r="C951" s="145" t="s">
        <v>3384</v>
      </c>
      <c r="D951" s="145">
        <v>0</v>
      </c>
      <c r="E951" s="145" t="s">
        <v>26</v>
      </c>
      <c r="F951" s="462" t="s">
        <v>95</v>
      </c>
      <c r="G951" s="462" t="s">
        <v>3468</v>
      </c>
      <c r="H951" s="145" t="s">
        <v>86</v>
      </c>
      <c r="I951" s="462" t="s">
        <v>1688</v>
      </c>
      <c r="J951" s="462" t="s">
        <v>1690</v>
      </c>
      <c r="K951" s="145" t="s">
        <v>1802</v>
      </c>
      <c r="L951" s="145" t="s">
        <v>1793</v>
      </c>
    </row>
    <row r="952" spans="3:12">
      <c r="C952" s="145" t="s">
        <v>3385</v>
      </c>
      <c r="D952" s="145">
        <v>0</v>
      </c>
      <c r="E952" s="145" t="s">
        <v>26</v>
      </c>
      <c r="F952" s="462" t="s">
        <v>95</v>
      </c>
      <c r="G952" s="462" t="s">
        <v>3468</v>
      </c>
      <c r="H952" s="145" t="s">
        <v>86</v>
      </c>
      <c r="I952" s="462" t="s">
        <v>1688</v>
      </c>
      <c r="J952" s="462" t="s">
        <v>1690</v>
      </c>
      <c r="K952" s="145" t="s">
        <v>1802</v>
      </c>
      <c r="L952" s="145" t="s">
        <v>1793</v>
      </c>
    </row>
    <row r="953" spans="3:12">
      <c r="C953" s="145" t="s">
        <v>3386</v>
      </c>
      <c r="D953" s="145">
        <v>0</v>
      </c>
      <c r="E953" s="145" t="s">
        <v>26</v>
      </c>
      <c r="F953" s="462" t="s">
        <v>95</v>
      </c>
      <c r="G953" s="462" t="s">
        <v>3468</v>
      </c>
      <c r="H953" s="145" t="s">
        <v>86</v>
      </c>
      <c r="I953" s="462" t="s">
        <v>1688</v>
      </c>
      <c r="J953" s="462" t="s">
        <v>1690</v>
      </c>
      <c r="K953" s="145" t="s">
        <v>1802</v>
      </c>
      <c r="L953" s="145" t="s">
        <v>1793</v>
      </c>
    </row>
    <row r="954" spans="3:12">
      <c r="C954" s="145" t="s">
        <v>3387</v>
      </c>
      <c r="D954" s="145">
        <v>0</v>
      </c>
      <c r="E954" s="145" t="s">
        <v>26</v>
      </c>
      <c r="F954" s="462" t="s">
        <v>95</v>
      </c>
      <c r="G954" s="462" t="s">
        <v>3468</v>
      </c>
      <c r="H954" s="145" t="s">
        <v>86</v>
      </c>
      <c r="I954" s="462" t="s">
        <v>1688</v>
      </c>
      <c r="J954" s="462" t="s">
        <v>1690</v>
      </c>
      <c r="K954" s="145" t="s">
        <v>1802</v>
      </c>
      <c r="L954" s="145" t="s">
        <v>1793</v>
      </c>
    </row>
    <row r="955" spans="3:12">
      <c r="C955" s="145" t="s">
        <v>3388</v>
      </c>
      <c r="D955" s="145">
        <v>0</v>
      </c>
      <c r="E955" s="145" t="s">
        <v>26</v>
      </c>
      <c r="F955" s="462" t="s">
        <v>95</v>
      </c>
      <c r="G955" s="462" t="s">
        <v>3468</v>
      </c>
      <c r="H955" s="145" t="s">
        <v>86</v>
      </c>
      <c r="I955" s="462" t="s">
        <v>1688</v>
      </c>
      <c r="J955" s="462" t="s">
        <v>1690</v>
      </c>
      <c r="K955" s="145" t="s">
        <v>1802</v>
      </c>
      <c r="L955" s="145" t="s">
        <v>1793</v>
      </c>
    </row>
    <row r="956" spans="3:12">
      <c r="C956" s="145" t="s">
        <v>3389</v>
      </c>
      <c r="D956" s="145">
        <v>0</v>
      </c>
      <c r="E956" s="145" t="s">
        <v>26</v>
      </c>
      <c r="F956" s="462" t="s">
        <v>95</v>
      </c>
      <c r="G956" s="462" t="s">
        <v>3468</v>
      </c>
      <c r="H956" s="145" t="s">
        <v>86</v>
      </c>
      <c r="I956" s="462" t="s">
        <v>1688</v>
      </c>
      <c r="J956" s="462" t="s">
        <v>1690</v>
      </c>
      <c r="K956" s="145" t="s">
        <v>1802</v>
      </c>
      <c r="L956" s="145" t="s">
        <v>1793</v>
      </c>
    </row>
    <row r="957" spans="3:12">
      <c r="C957" s="145" t="s">
        <v>3390</v>
      </c>
      <c r="D957" s="145">
        <v>0</v>
      </c>
      <c r="E957" s="145" t="s">
        <v>26</v>
      </c>
      <c r="F957" s="462" t="s">
        <v>95</v>
      </c>
      <c r="G957" s="462" t="s">
        <v>3468</v>
      </c>
      <c r="H957" s="145" t="s">
        <v>86</v>
      </c>
      <c r="I957" s="462" t="s">
        <v>1688</v>
      </c>
      <c r="J957" s="462" t="s">
        <v>1690</v>
      </c>
      <c r="K957" s="145" t="s">
        <v>1802</v>
      </c>
      <c r="L957" s="145" t="s">
        <v>1793</v>
      </c>
    </row>
    <row r="958" spans="3:12">
      <c r="C958" s="145" t="s">
        <v>3391</v>
      </c>
      <c r="D958" s="145">
        <v>0</v>
      </c>
      <c r="E958" s="145" t="s">
        <v>26</v>
      </c>
      <c r="F958" s="462" t="s">
        <v>95</v>
      </c>
      <c r="G958" s="462" t="s">
        <v>3468</v>
      </c>
      <c r="H958" s="145" t="s">
        <v>86</v>
      </c>
      <c r="I958" s="462" t="s">
        <v>1688</v>
      </c>
      <c r="J958" s="462" t="s">
        <v>1690</v>
      </c>
      <c r="K958" s="145" t="s">
        <v>1802</v>
      </c>
      <c r="L958" s="145" t="s">
        <v>1793</v>
      </c>
    </row>
    <row r="959" spans="3:12">
      <c r="C959" s="145" t="s">
        <v>3392</v>
      </c>
      <c r="D959" s="145">
        <v>0</v>
      </c>
      <c r="E959" s="145" t="s">
        <v>26</v>
      </c>
      <c r="F959" s="462" t="s">
        <v>95</v>
      </c>
      <c r="G959" s="462" t="s">
        <v>3468</v>
      </c>
      <c r="H959" s="145" t="s">
        <v>86</v>
      </c>
      <c r="I959" s="462" t="s">
        <v>1688</v>
      </c>
      <c r="J959" s="462" t="s">
        <v>1690</v>
      </c>
      <c r="K959" s="145" t="s">
        <v>1802</v>
      </c>
      <c r="L959" s="145" t="s">
        <v>1793</v>
      </c>
    </row>
    <row r="960" spans="3:12">
      <c r="C960" s="145" t="s">
        <v>3393</v>
      </c>
      <c r="D960" s="145">
        <v>0</v>
      </c>
      <c r="E960" s="145" t="s">
        <v>26</v>
      </c>
      <c r="F960" s="462" t="s">
        <v>95</v>
      </c>
      <c r="G960" s="462" t="s">
        <v>3468</v>
      </c>
      <c r="H960" s="145" t="s">
        <v>86</v>
      </c>
      <c r="I960" s="462" t="s">
        <v>1688</v>
      </c>
      <c r="J960" s="462" t="s">
        <v>1690</v>
      </c>
      <c r="K960" s="145" t="s">
        <v>1802</v>
      </c>
      <c r="L960" s="145" t="s">
        <v>1793</v>
      </c>
    </row>
    <row r="961" spans="3:12">
      <c r="C961" s="145" t="s">
        <v>3394</v>
      </c>
      <c r="D961" s="145">
        <v>0</v>
      </c>
      <c r="E961" s="145" t="s">
        <v>26</v>
      </c>
      <c r="F961" s="462" t="s">
        <v>95</v>
      </c>
      <c r="G961" s="462" t="s">
        <v>3468</v>
      </c>
      <c r="H961" s="145" t="s">
        <v>86</v>
      </c>
      <c r="I961" s="462" t="s">
        <v>1688</v>
      </c>
      <c r="J961" s="462" t="s">
        <v>1690</v>
      </c>
      <c r="K961" s="145" t="s">
        <v>1802</v>
      </c>
      <c r="L961" s="145" t="s">
        <v>1793</v>
      </c>
    </row>
    <row r="962" spans="3:12">
      <c r="C962" s="145" t="s">
        <v>3395</v>
      </c>
      <c r="D962" s="145">
        <v>0</v>
      </c>
      <c r="E962" s="145" t="s">
        <v>26</v>
      </c>
      <c r="F962" s="462" t="s">
        <v>95</v>
      </c>
      <c r="G962" s="462" t="s">
        <v>3468</v>
      </c>
      <c r="H962" s="145" t="s">
        <v>86</v>
      </c>
      <c r="I962" s="462" t="s">
        <v>1688</v>
      </c>
      <c r="J962" s="462" t="s">
        <v>1690</v>
      </c>
      <c r="K962" s="145" t="s">
        <v>1802</v>
      </c>
      <c r="L962" s="145" t="s">
        <v>1793</v>
      </c>
    </row>
    <row r="963" spans="3:12">
      <c r="C963" s="145" t="s">
        <v>3396</v>
      </c>
      <c r="D963" s="145">
        <v>0</v>
      </c>
      <c r="E963" s="145" t="s">
        <v>26</v>
      </c>
      <c r="F963" s="462" t="s">
        <v>95</v>
      </c>
      <c r="G963" s="462" t="s">
        <v>3468</v>
      </c>
      <c r="H963" s="145" t="s">
        <v>86</v>
      </c>
      <c r="I963" s="462" t="s">
        <v>1688</v>
      </c>
      <c r="J963" s="462" t="s">
        <v>1690</v>
      </c>
      <c r="K963" s="145" t="s">
        <v>1802</v>
      </c>
      <c r="L963" s="145" t="s">
        <v>1793</v>
      </c>
    </row>
    <row r="964" spans="3:12">
      <c r="C964" s="145" t="s">
        <v>3397</v>
      </c>
      <c r="D964" s="145">
        <v>0</v>
      </c>
      <c r="E964" s="145" t="s">
        <v>26</v>
      </c>
      <c r="F964" s="462" t="s">
        <v>95</v>
      </c>
      <c r="G964" s="462" t="s">
        <v>3468</v>
      </c>
      <c r="H964" s="145" t="s">
        <v>86</v>
      </c>
      <c r="I964" s="462" t="s">
        <v>1688</v>
      </c>
      <c r="J964" s="462" t="s">
        <v>1690</v>
      </c>
      <c r="K964" s="145" t="s">
        <v>1802</v>
      </c>
      <c r="L964" s="145" t="s">
        <v>1793</v>
      </c>
    </row>
    <row r="965" spans="3:12">
      <c r="C965" s="145" t="s">
        <v>3398</v>
      </c>
      <c r="D965" s="145">
        <v>0</v>
      </c>
      <c r="E965" s="145" t="s">
        <v>26</v>
      </c>
      <c r="F965" s="462" t="s">
        <v>95</v>
      </c>
      <c r="G965" s="462" t="s">
        <v>3468</v>
      </c>
      <c r="H965" s="145" t="s">
        <v>86</v>
      </c>
      <c r="I965" s="462" t="s">
        <v>1688</v>
      </c>
      <c r="J965" s="462" t="s">
        <v>1690</v>
      </c>
      <c r="K965" s="145" t="s">
        <v>1802</v>
      </c>
      <c r="L965" s="145" t="s">
        <v>1793</v>
      </c>
    </row>
    <row r="966" spans="3:12">
      <c r="C966" s="145" t="s">
        <v>3400</v>
      </c>
      <c r="D966" s="145">
        <v>0</v>
      </c>
      <c r="E966" s="145" t="s">
        <v>26</v>
      </c>
      <c r="F966" s="462" t="s">
        <v>95</v>
      </c>
      <c r="G966" s="462" t="s">
        <v>3468</v>
      </c>
      <c r="H966" s="145" t="s">
        <v>86</v>
      </c>
      <c r="I966" s="462" t="s">
        <v>1688</v>
      </c>
      <c r="J966" s="462" t="s">
        <v>1690</v>
      </c>
      <c r="K966" s="145" t="s">
        <v>1802</v>
      </c>
      <c r="L966" s="145" t="s">
        <v>1793</v>
      </c>
    </row>
    <row r="967" spans="3:12">
      <c r="C967" s="145" t="s">
        <v>3401</v>
      </c>
      <c r="D967" s="145">
        <v>0</v>
      </c>
      <c r="E967" s="145" t="s">
        <v>26</v>
      </c>
      <c r="F967" s="462" t="s">
        <v>95</v>
      </c>
      <c r="G967" s="462" t="s">
        <v>3468</v>
      </c>
      <c r="H967" s="145" t="s">
        <v>86</v>
      </c>
      <c r="I967" s="462" t="s">
        <v>1688</v>
      </c>
      <c r="J967" s="462" t="s">
        <v>1690</v>
      </c>
      <c r="K967" s="145" t="s">
        <v>1802</v>
      </c>
      <c r="L967" s="145" t="s">
        <v>1793</v>
      </c>
    </row>
    <row r="968" spans="3:12">
      <c r="C968" s="145" t="s">
        <v>3402</v>
      </c>
      <c r="D968" s="145">
        <v>0</v>
      </c>
      <c r="E968" s="145" t="s">
        <v>26</v>
      </c>
      <c r="F968" s="462" t="s">
        <v>95</v>
      </c>
      <c r="G968" s="462" t="s">
        <v>3468</v>
      </c>
      <c r="H968" s="145" t="s">
        <v>86</v>
      </c>
      <c r="I968" s="462" t="s">
        <v>1688</v>
      </c>
      <c r="J968" s="462" t="s">
        <v>1690</v>
      </c>
      <c r="K968" s="145" t="s">
        <v>1802</v>
      </c>
      <c r="L968" s="145" t="s">
        <v>1793</v>
      </c>
    </row>
    <row r="969" spans="3:12">
      <c r="C969" s="145" t="s">
        <v>3403</v>
      </c>
      <c r="D969" s="145">
        <v>0</v>
      </c>
      <c r="E969" s="145" t="s">
        <v>26</v>
      </c>
      <c r="F969" s="462" t="s">
        <v>95</v>
      </c>
      <c r="G969" s="462" t="s">
        <v>3468</v>
      </c>
      <c r="H969" s="145" t="s">
        <v>86</v>
      </c>
      <c r="I969" s="462" t="s">
        <v>1688</v>
      </c>
      <c r="J969" s="462" t="s">
        <v>1690</v>
      </c>
      <c r="K969" s="145" t="s">
        <v>1802</v>
      </c>
      <c r="L969" s="145" t="s">
        <v>1793</v>
      </c>
    </row>
    <row r="970" spans="3:12">
      <c r="C970" s="145" t="s">
        <v>3404</v>
      </c>
      <c r="D970" s="145">
        <v>0</v>
      </c>
      <c r="E970" s="145" t="s">
        <v>26</v>
      </c>
      <c r="F970" s="462" t="s">
        <v>95</v>
      </c>
      <c r="G970" s="462" t="s">
        <v>3468</v>
      </c>
      <c r="H970" s="145" t="s">
        <v>86</v>
      </c>
      <c r="I970" s="462" t="s">
        <v>1688</v>
      </c>
      <c r="J970" s="462" t="s">
        <v>1690</v>
      </c>
      <c r="K970" s="145" t="s">
        <v>1802</v>
      </c>
      <c r="L970" s="145" t="s">
        <v>1793</v>
      </c>
    </row>
    <row r="971" spans="3:12">
      <c r="C971" s="145" t="s">
        <v>3405</v>
      </c>
      <c r="D971" s="145">
        <v>0</v>
      </c>
      <c r="E971" s="145" t="s">
        <v>26</v>
      </c>
      <c r="F971" s="462" t="s">
        <v>95</v>
      </c>
      <c r="G971" s="462" t="s">
        <v>3468</v>
      </c>
      <c r="H971" s="145" t="s">
        <v>86</v>
      </c>
      <c r="I971" s="462" t="s">
        <v>1688</v>
      </c>
      <c r="J971" s="462" t="s">
        <v>1690</v>
      </c>
      <c r="K971" s="145" t="s">
        <v>1802</v>
      </c>
      <c r="L971" s="145" t="s">
        <v>1793</v>
      </c>
    </row>
    <row r="972" spans="3:12">
      <c r="C972" s="145" t="s">
        <v>3406</v>
      </c>
      <c r="D972" s="145">
        <v>0</v>
      </c>
      <c r="E972" s="145" t="s">
        <v>26</v>
      </c>
      <c r="F972" s="462" t="s">
        <v>95</v>
      </c>
      <c r="G972" s="462" t="s">
        <v>3468</v>
      </c>
      <c r="H972" s="145" t="s">
        <v>86</v>
      </c>
      <c r="I972" s="462" t="s">
        <v>1688</v>
      </c>
      <c r="J972" s="462" t="s">
        <v>1690</v>
      </c>
      <c r="K972" s="145" t="s">
        <v>1802</v>
      </c>
      <c r="L972" s="145" t="s">
        <v>1793</v>
      </c>
    </row>
    <row r="973" spans="3:12">
      <c r="C973" s="145" t="s">
        <v>3407</v>
      </c>
      <c r="D973" s="145">
        <v>0</v>
      </c>
      <c r="E973" s="145" t="s">
        <v>26</v>
      </c>
      <c r="F973" s="462" t="s">
        <v>95</v>
      </c>
      <c r="G973" s="462" t="s">
        <v>3468</v>
      </c>
      <c r="H973" s="145" t="s">
        <v>86</v>
      </c>
      <c r="I973" s="462" t="s">
        <v>1688</v>
      </c>
      <c r="J973" s="462" t="s">
        <v>1690</v>
      </c>
      <c r="K973" s="145" t="s">
        <v>1802</v>
      </c>
      <c r="L973" s="145" t="s">
        <v>1793</v>
      </c>
    </row>
    <row r="974" spans="3:12">
      <c r="C974" s="145" t="s">
        <v>3408</v>
      </c>
      <c r="D974" s="145">
        <v>0</v>
      </c>
      <c r="E974" s="145" t="s">
        <v>26</v>
      </c>
      <c r="F974" s="462" t="s">
        <v>95</v>
      </c>
      <c r="G974" s="462" t="s">
        <v>3468</v>
      </c>
      <c r="H974" s="145" t="s">
        <v>86</v>
      </c>
      <c r="I974" s="462" t="s">
        <v>1688</v>
      </c>
      <c r="J974" s="462" t="s">
        <v>1690</v>
      </c>
      <c r="K974" s="145" t="s">
        <v>1802</v>
      </c>
      <c r="L974" s="145" t="s">
        <v>1793</v>
      </c>
    </row>
    <row r="975" spans="3:12">
      <c r="C975" s="145" t="s">
        <v>3409</v>
      </c>
      <c r="D975" s="145">
        <v>0</v>
      </c>
      <c r="E975" s="145" t="s">
        <v>26</v>
      </c>
      <c r="F975" s="462" t="s">
        <v>95</v>
      </c>
      <c r="G975" s="462" t="s">
        <v>3468</v>
      </c>
      <c r="H975" s="145" t="s">
        <v>86</v>
      </c>
      <c r="I975" s="462" t="s">
        <v>1688</v>
      </c>
      <c r="J975" s="462" t="s">
        <v>1690</v>
      </c>
      <c r="K975" s="145" t="s">
        <v>1802</v>
      </c>
      <c r="L975" s="145" t="s">
        <v>1793</v>
      </c>
    </row>
    <row r="976" spans="3:12">
      <c r="C976" s="145" t="s">
        <v>3410</v>
      </c>
      <c r="D976" s="145">
        <v>0</v>
      </c>
      <c r="E976" s="145" t="s">
        <v>26</v>
      </c>
      <c r="F976" s="462" t="s">
        <v>95</v>
      </c>
      <c r="G976" s="462" t="s">
        <v>3468</v>
      </c>
      <c r="H976" s="145" t="s">
        <v>86</v>
      </c>
      <c r="I976" s="462" t="s">
        <v>1688</v>
      </c>
      <c r="J976" s="462" t="s">
        <v>1690</v>
      </c>
      <c r="K976" s="145" t="s">
        <v>1802</v>
      </c>
      <c r="L976" s="145" t="s">
        <v>1793</v>
      </c>
    </row>
    <row r="977" spans="3:12">
      <c r="C977" s="145" t="s">
        <v>3411</v>
      </c>
      <c r="D977" s="145">
        <v>0</v>
      </c>
      <c r="E977" s="145" t="s">
        <v>26</v>
      </c>
      <c r="F977" s="462" t="s">
        <v>95</v>
      </c>
      <c r="G977" s="462" t="s">
        <v>3468</v>
      </c>
      <c r="H977" s="145" t="s">
        <v>86</v>
      </c>
      <c r="I977" s="462" t="s">
        <v>1688</v>
      </c>
      <c r="J977" s="462" t="s">
        <v>1690</v>
      </c>
      <c r="K977" s="145" t="s">
        <v>1802</v>
      </c>
      <c r="L977" s="145" t="s">
        <v>1793</v>
      </c>
    </row>
    <row r="978" spans="3:12">
      <c r="C978" s="145" t="s">
        <v>3412</v>
      </c>
      <c r="D978" s="145">
        <v>0</v>
      </c>
      <c r="E978" s="145" t="s">
        <v>26</v>
      </c>
      <c r="F978" s="462" t="s">
        <v>95</v>
      </c>
      <c r="G978" s="462" t="s">
        <v>3468</v>
      </c>
      <c r="H978" s="145" t="s">
        <v>86</v>
      </c>
      <c r="I978" s="462" t="s">
        <v>1688</v>
      </c>
      <c r="J978" s="462" t="s">
        <v>1690</v>
      </c>
      <c r="K978" s="145" t="s">
        <v>1802</v>
      </c>
      <c r="L978" s="145" t="s">
        <v>1793</v>
      </c>
    </row>
    <row r="979" spans="3:12">
      <c r="C979" s="145" t="s">
        <v>3413</v>
      </c>
      <c r="D979" s="145">
        <v>0</v>
      </c>
      <c r="E979" s="145" t="s">
        <v>26</v>
      </c>
      <c r="F979" s="462" t="s">
        <v>95</v>
      </c>
      <c r="G979" s="462" t="s">
        <v>3468</v>
      </c>
      <c r="H979" s="145" t="s">
        <v>86</v>
      </c>
      <c r="I979" s="462" t="s">
        <v>1688</v>
      </c>
      <c r="J979" s="462" t="s">
        <v>1690</v>
      </c>
      <c r="K979" s="145" t="s">
        <v>1802</v>
      </c>
      <c r="L979" s="145" t="s">
        <v>1793</v>
      </c>
    </row>
    <row r="980" spans="3:12">
      <c r="C980" s="145" t="s">
        <v>3414</v>
      </c>
      <c r="D980" s="145">
        <v>0</v>
      </c>
      <c r="E980" s="145" t="s">
        <v>26</v>
      </c>
      <c r="F980" s="462" t="s">
        <v>95</v>
      </c>
      <c r="G980" s="462" t="s">
        <v>3468</v>
      </c>
      <c r="H980" s="145" t="s">
        <v>86</v>
      </c>
      <c r="I980" s="462" t="s">
        <v>1688</v>
      </c>
      <c r="J980" s="462" t="s">
        <v>1690</v>
      </c>
      <c r="K980" s="145" t="s">
        <v>1802</v>
      </c>
      <c r="L980" s="145" t="s">
        <v>1793</v>
      </c>
    </row>
    <row r="981" spans="3:12">
      <c r="C981" s="145" t="s">
        <v>3415</v>
      </c>
      <c r="D981" s="145">
        <v>0</v>
      </c>
      <c r="E981" s="145" t="s">
        <v>26</v>
      </c>
      <c r="F981" s="462" t="s">
        <v>95</v>
      </c>
      <c r="G981" s="462" t="s">
        <v>3468</v>
      </c>
      <c r="H981" s="145" t="s">
        <v>86</v>
      </c>
      <c r="I981" s="462" t="s">
        <v>1688</v>
      </c>
      <c r="J981" s="462" t="s">
        <v>1690</v>
      </c>
      <c r="K981" s="145" t="s">
        <v>1802</v>
      </c>
      <c r="L981" s="145" t="s">
        <v>1793</v>
      </c>
    </row>
    <row r="982" spans="3:12">
      <c r="C982" s="145" t="s">
        <v>3416</v>
      </c>
      <c r="D982" s="145">
        <v>0</v>
      </c>
      <c r="E982" s="145" t="s">
        <v>26</v>
      </c>
      <c r="F982" s="462" t="s">
        <v>95</v>
      </c>
      <c r="G982" s="462" t="s">
        <v>3468</v>
      </c>
      <c r="H982" s="145" t="s">
        <v>86</v>
      </c>
      <c r="I982" s="462" t="s">
        <v>1688</v>
      </c>
      <c r="J982" s="462" t="s">
        <v>1690</v>
      </c>
      <c r="K982" s="145" t="s">
        <v>1802</v>
      </c>
      <c r="L982" s="145" t="s">
        <v>1793</v>
      </c>
    </row>
    <row r="983" spans="3:12">
      <c r="C983" s="145" t="s">
        <v>3417</v>
      </c>
      <c r="D983" s="145">
        <v>0</v>
      </c>
      <c r="E983" s="145" t="s">
        <v>26</v>
      </c>
      <c r="F983" s="462" t="s">
        <v>95</v>
      </c>
      <c r="G983" s="462" t="s">
        <v>3468</v>
      </c>
      <c r="H983" s="145" t="s">
        <v>86</v>
      </c>
      <c r="I983" s="462" t="s">
        <v>1688</v>
      </c>
      <c r="J983" s="462" t="s">
        <v>1690</v>
      </c>
      <c r="K983" s="145" t="s">
        <v>1802</v>
      </c>
      <c r="L983" s="145" t="s">
        <v>1793</v>
      </c>
    </row>
    <row r="984" spans="3:12">
      <c r="C984" s="145" t="s">
        <v>3418</v>
      </c>
      <c r="D984" s="145">
        <v>0</v>
      </c>
      <c r="E984" s="145" t="s">
        <v>26</v>
      </c>
      <c r="F984" s="462" t="s">
        <v>95</v>
      </c>
      <c r="G984" s="462" t="s">
        <v>3468</v>
      </c>
      <c r="H984" s="145" t="s">
        <v>86</v>
      </c>
      <c r="I984" s="462" t="s">
        <v>1688</v>
      </c>
      <c r="J984" s="462" t="s">
        <v>1690</v>
      </c>
      <c r="K984" s="145" t="s">
        <v>1802</v>
      </c>
      <c r="L984" s="145" t="s">
        <v>1793</v>
      </c>
    </row>
    <row r="985" spans="3:12">
      <c r="C985" s="145" t="s">
        <v>3419</v>
      </c>
      <c r="D985" s="145">
        <v>0</v>
      </c>
      <c r="E985" s="145" t="s">
        <v>26</v>
      </c>
      <c r="F985" s="462" t="s">
        <v>95</v>
      </c>
      <c r="G985" s="462" t="s">
        <v>3468</v>
      </c>
      <c r="H985" s="145" t="s">
        <v>86</v>
      </c>
      <c r="I985" s="462" t="s">
        <v>1688</v>
      </c>
      <c r="J985" s="462" t="s">
        <v>1690</v>
      </c>
      <c r="K985" s="145" t="s">
        <v>1802</v>
      </c>
      <c r="L985" s="145" t="s">
        <v>1793</v>
      </c>
    </row>
    <row r="986" spans="3:12">
      <c r="C986" s="145" t="s">
        <v>3420</v>
      </c>
      <c r="D986" s="145">
        <v>0</v>
      </c>
      <c r="E986" s="145" t="s">
        <v>26</v>
      </c>
      <c r="F986" s="462" t="s">
        <v>95</v>
      </c>
      <c r="G986" s="462" t="s">
        <v>3468</v>
      </c>
      <c r="H986" s="145" t="s">
        <v>86</v>
      </c>
      <c r="I986" s="462" t="s">
        <v>1688</v>
      </c>
      <c r="J986" s="462" t="s">
        <v>1690</v>
      </c>
      <c r="K986" s="145" t="s">
        <v>1802</v>
      </c>
      <c r="L986" s="145" t="s">
        <v>1793</v>
      </c>
    </row>
    <row r="987" spans="3:12">
      <c r="C987" s="145" t="s">
        <v>3421</v>
      </c>
      <c r="D987" s="145">
        <v>0</v>
      </c>
      <c r="E987" s="145" t="s">
        <v>26</v>
      </c>
      <c r="F987" s="462" t="s">
        <v>95</v>
      </c>
      <c r="G987" s="462" t="s">
        <v>3468</v>
      </c>
      <c r="H987" s="145" t="s">
        <v>86</v>
      </c>
      <c r="I987" s="462" t="s">
        <v>1688</v>
      </c>
      <c r="J987" s="462" t="s">
        <v>1690</v>
      </c>
      <c r="K987" s="145" t="s">
        <v>1802</v>
      </c>
      <c r="L987" s="145" t="s">
        <v>1793</v>
      </c>
    </row>
    <row r="988" spans="3:12">
      <c r="C988" s="145" t="s">
        <v>3422</v>
      </c>
      <c r="D988" s="145">
        <v>0</v>
      </c>
      <c r="E988" s="145" t="s">
        <v>26</v>
      </c>
      <c r="F988" s="462" t="s">
        <v>95</v>
      </c>
      <c r="G988" s="462" t="s">
        <v>3468</v>
      </c>
      <c r="H988" s="145" t="s">
        <v>86</v>
      </c>
      <c r="I988" s="462" t="s">
        <v>1688</v>
      </c>
      <c r="J988" s="462" t="s">
        <v>1690</v>
      </c>
      <c r="K988" s="145" t="s">
        <v>1802</v>
      </c>
      <c r="L988" s="145" t="s">
        <v>1793</v>
      </c>
    </row>
    <row r="989" spans="3:12">
      <c r="C989" s="145" t="s">
        <v>3423</v>
      </c>
      <c r="D989" s="145">
        <v>0</v>
      </c>
      <c r="E989" s="145" t="s">
        <v>26</v>
      </c>
      <c r="F989" s="462" t="s">
        <v>95</v>
      </c>
      <c r="G989" s="462" t="s">
        <v>3468</v>
      </c>
      <c r="H989" s="145" t="s">
        <v>86</v>
      </c>
      <c r="I989" s="462" t="s">
        <v>1688</v>
      </c>
      <c r="J989" s="462" t="s">
        <v>1690</v>
      </c>
      <c r="K989" s="145" t="s">
        <v>1802</v>
      </c>
      <c r="L989" s="145" t="s">
        <v>1793</v>
      </c>
    </row>
    <row r="990" spans="3:12">
      <c r="C990" s="145" t="s">
        <v>3424</v>
      </c>
      <c r="D990" s="145">
        <v>0</v>
      </c>
      <c r="E990" s="145" t="s">
        <v>26</v>
      </c>
      <c r="F990" s="462" t="s">
        <v>95</v>
      </c>
      <c r="G990" s="462" t="s">
        <v>3468</v>
      </c>
      <c r="H990" s="145" t="s">
        <v>86</v>
      </c>
      <c r="I990" s="462" t="s">
        <v>1688</v>
      </c>
      <c r="J990" s="462" t="s">
        <v>1690</v>
      </c>
      <c r="K990" s="145" t="s">
        <v>1802</v>
      </c>
      <c r="L990" s="145" t="s">
        <v>1793</v>
      </c>
    </row>
    <row r="991" spans="3:12">
      <c r="C991" s="145" t="s">
        <v>3425</v>
      </c>
      <c r="D991" s="145">
        <v>0</v>
      </c>
      <c r="E991" s="145" t="s">
        <v>26</v>
      </c>
      <c r="F991" s="462" t="s">
        <v>95</v>
      </c>
      <c r="G991" s="462" t="s">
        <v>3468</v>
      </c>
      <c r="H991" s="145" t="s">
        <v>86</v>
      </c>
      <c r="I991" s="462" t="s">
        <v>1688</v>
      </c>
      <c r="J991" s="462" t="s">
        <v>1690</v>
      </c>
      <c r="K991" s="145" t="s">
        <v>1802</v>
      </c>
      <c r="L991" s="145" t="s">
        <v>1793</v>
      </c>
    </row>
    <row r="992" spans="3:12">
      <c r="C992" s="145" t="s">
        <v>3426</v>
      </c>
      <c r="D992" s="145">
        <v>0</v>
      </c>
      <c r="E992" s="145" t="s">
        <v>26</v>
      </c>
      <c r="F992" s="462" t="s">
        <v>95</v>
      </c>
      <c r="G992" s="462" t="s">
        <v>3468</v>
      </c>
      <c r="H992" s="145" t="s">
        <v>86</v>
      </c>
      <c r="I992" s="462" t="s">
        <v>1688</v>
      </c>
      <c r="J992" s="462" t="s">
        <v>1690</v>
      </c>
      <c r="K992" s="145" t="s">
        <v>1802</v>
      </c>
      <c r="L992" s="145" t="s">
        <v>1793</v>
      </c>
    </row>
    <row r="993" spans="3:12">
      <c r="C993" s="145" t="s">
        <v>3427</v>
      </c>
      <c r="D993" s="145">
        <v>0</v>
      </c>
      <c r="E993" s="145" t="s">
        <v>26</v>
      </c>
      <c r="F993" s="462" t="s">
        <v>95</v>
      </c>
      <c r="G993" s="462" t="s">
        <v>3468</v>
      </c>
      <c r="H993" s="145" t="s">
        <v>86</v>
      </c>
      <c r="I993" s="462" t="s">
        <v>1688</v>
      </c>
      <c r="J993" s="462" t="s">
        <v>1690</v>
      </c>
      <c r="K993" s="145" t="s">
        <v>1802</v>
      </c>
      <c r="L993" s="145" t="s">
        <v>1793</v>
      </c>
    </row>
    <row r="994" spans="3:12">
      <c r="C994" s="145" t="s">
        <v>3428</v>
      </c>
      <c r="D994" s="145">
        <v>0</v>
      </c>
      <c r="E994" s="145" t="s">
        <v>26</v>
      </c>
      <c r="F994" s="462" t="s">
        <v>95</v>
      </c>
      <c r="G994" s="462" t="s">
        <v>3468</v>
      </c>
      <c r="H994" s="145" t="s">
        <v>86</v>
      </c>
      <c r="I994" s="462" t="s">
        <v>1688</v>
      </c>
      <c r="J994" s="462" t="s">
        <v>1690</v>
      </c>
      <c r="K994" s="145" t="s">
        <v>1802</v>
      </c>
      <c r="L994" s="145" t="s">
        <v>1793</v>
      </c>
    </row>
    <row r="995" spans="3:12">
      <c r="C995" s="145" t="s">
        <v>3429</v>
      </c>
      <c r="D995" s="145">
        <v>0</v>
      </c>
      <c r="E995" s="145" t="s">
        <v>26</v>
      </c>
      <c r="F995" s="462" t="s">
        <v>95</v>
      </c>
      <c r="G995" s="462" t="s">
        <v>3468</v>
      </c>
      <c r="H995" s="145" t="s">
        <v>86</v>
      </c>
      <c r="I995" s="462" t="s">
        <v>1688</v>
      </c>
      <c r="J995" s="462" t="s">
        <v>1690</v>
      </c>
      <c r="K995" s="145" t="s">
        <v>1802</v>
      </c>
      <c r="L995" s="145" t="s">
        <v>1793</v>
      </c>
    </row>
    <row r="996" spans="3:12">
      <c r="C996" s="145" t="s">
        <v>3430</v>
      </c>
      <c r="D996" s="145">
        <v>0</v>
      </c>
      <c r="E996" s="145" t="s">
        <v>26</v>
      </c>
      <c r="F996" s="462" t="s">
        <v>95</v>
      </c>
      <c r="G996" s="462" t="s">
        <v>3468</v>
      </c>
      <c r="H996" s="145" t="s">
        <v>86</v>
      </c>
      <c r="I996" s="462" t="s">
        <v>1688</v>
      </c>
      <c r="J996" s="462" t="s">
        <v>1690</v>
      </c>
      <c r="K996" s="145" t="s">
        <v>1802</v>
      </c>
      <c r="L996" s="145" t="s">
        <v>1793</v>
      </c>
    </row>
    <row r="997" spans="3:12">
      <c r="C997" s="145" t="s">
        <v>3431</v>
      </c>
      <c r="D997" s="145">
        <v>0</v>
      </c>
      <c r="E997" s="145" t="s">
        <v>26</v>
      </c>
      <c r="F997" s="462" t="s">
        <v>95</v>
      </c>
      <c r="G997" s="462" t="s">
        <v>3468</v>
      </c>
      <c r="H997" s="145" t="s">
        <v>86</v>
      </c>
      <c r="I997" s="462" t="s">
        <v>1688</v>
      </c>
      <c r="J997" s="462" t="s">
        <v>1690</v>
      </c>
      <c r="K997" s="145" t="s">
        <v>1802</v>
      </c>
      <c r="L997" s="145" t="s">
        <v>1793</v>
      </c>
    </row>
    <row r="998" spans="3:12">
      <c r="C998" s="145" t="s">
        <v>3432</v>
      </c>
      <c r="D998" s="145">
        <v>0</v>
      </c>
      <c r="E998" s="145" t="s">
        <v>26</v>
      </c>
      <c r="F998" s="462" t="s">
        <v>95</v>
      </c>
      <c r="G998" s="462" t="s">
        <v>3468</v>
      </c>
      <c r="H998" s="145" t="s">
        <v>86</v>
      </c>
      <c r="I998" s="462" t="s">
        <v>1688</v>
      </c>
      <c r="J998" s="462" t="s">
        <v>1690</v>
      </c>
      <c r="K998" s="145" t="s">
        <v>1802</v>
      </c>
      <c r="L998" s="145" t="s">
        <v>1793</v>
      </c>
    </row>
    <row r="999" spans="3:12">
      <c r="C999" s="145" t="s">
        <v>3433</v>
      </c>
      <c r="D999" s="145">
        <v>0</v>
      </c>
      <c r="E999" s="145" t="s">
        <v>26</v>
      </c>
      <c r="F999" s="462" t="s">
        <v>95</v>
      </c>
      <c r="G999" s="462" t="s">
        <v>3468</v>
      </c>
      <c r="H999" s="145" t="s">
        <v>86</v>
      </c>
      <c r="I999" s="462" t="s">
        <v>1688</v>
      </c>
      <c r="J999" s="462" t="s">
        <v>1690</v>
      </c>
      <c r="K999" s="145" t="s">
        <v>1802</v>
      </c>
      <c r="L999" s="145" t="s">
        <v>1793</v>
      </c>
    </row>
    <row r="1000" spans="3:12">
      <c r="C1000" s="145" t="s">
        <v>3434</v>
      </c>
      <c r="D1000" s="145">
        <v>0</v>
      </c>
      <c r="E1000" s="145" t="s">
        <v>26</v>
      </c>
      <c r="F1000" s="462" t="s">
        <v>95</v>
      </c>
      <c r="G1000" s="462" t="s">
        <v>3468</v>
      </c>
      <c r="H1000" s="145" t="s">
        <v>86</v>
      </c>
      <c r="I1000" s="462" t="s">
        <v>1688</v>
      </c>
      <c r="J1000" s="462" t="s">
        <v>1690</v>
      </c>
      <c r="K1000" s="145" t="s">
        <v>1802</v>
      </c>
      <c r="L1000" s="145" t="s">
        <v>1793</v>
      </c>
    </row>
    <row r="1001" spans="3:12">
      <c r="C1001" s="145" t="s">
        <v>3435</v>
      </c>
      <c r="D1001" s="145">
        <v>0</v>
      </c>
      <c r="E1001" s="145" t="s">
        <v>26</v>
      </c>
      <c r="F1001" s="462" t="s">
        <v>95</v>
      </c>
      <c r="G1001" s="462" t="s">
        <v>3468</v>
      </c>
      <c r="H1001" s="145" t="s">
        <v>86</v>
      </c>
      <c r="I1001" s="462" t="s">
        <v>1688</v>
      </c>
      <c r="J1001" s="462" t="s">
        <v>1690</v>
      </c>
      <c r="K1001" s="145" t="s">
        <v>1802</v>
      </c>
      <c r="L1001" s="145" t="s">
        <v>1793</v>
      </c>
    </row>
    <row r="1002" spans="3:12">
      <c r="C1002" s="145" t="s">
        <v>3436</v>
      </c>
      <c r="D1002" s="145">
        <v>0</v>
      </c>
      <c r="E1002" s="145" t="s">
        <v>26</v>
      </c>
      <c r="F1002" s="462" t="s">
        <v>95</v>
      </c>
      <c r="G1002" s="462" t="s">
        <v>3468</v>
      </c>
      <c r="H1002" s="145" t="s">
        <v>86</v>
      </c>
      <c r="I1002" s="462" t="s">
        <v>1688</v>
      </c>
      <c r="J1002" s="462" t="s">
        <v>1690</v>
      </c>
      <c r="K1002" s="145" t="s">
        <v>1802</v>
      </c>
      <c r="L1002" s="145" t="s">
        <v>1793</v>
      </c>
    </row>
    <row r="1003" spans="3:12">
      <c r="C1003" s="145" t="s">
        <v>3437</v>
      </c>
      <c r="D1003" s="145">
        <v>0</v>
      </c>
      <c r="E1003" s="145" t="s">
        <v>26</v>
      </c>
      <c r="F1003" s="462" t="s">
        <v>95</v>
      </c>
      <c r="G1003" s="462" t="s">
        <v>3468</v>
      </c>
      <c r="H1003" s="145" t="s">
        <v>86</v>
      </c>
      <c r="I1003" s="462" t="s">
        <v>1688</v>
      </c>
      <c r="J1003" s="462" t="s">
        <v>1690</v>
      </c>
      <c r="K1003" s="145" t="s">
        <v>1802</v>
      </c>
      <c r="L1003" s="145" t="s">
        <v>1793</v>
      </c>
    </row>
    <row r="1004" spans="3:12">
      <c r="C1004" s="145" t="s">
        <v>3438</v>
      </c>
      <c r="D1004" s="145">
        <v>0</v>
      </c>
      <c r="E1004" s="145" t="s">
        <v>26</v>
      </c>
      <c r="F1004" s="462" t="s">
        <v>95</v>
      </c>
      <c r="G1004" s="462" t="s">
        <v>3468</v>
      </c>
      <c r="H1004" s="145" t="s">
        <v>86</v>
      </c>
      <c r="I1004" s="462" t="s">
        <v>1688</v>
      </c>
      <c r="J1004" s="462" t="s">
        <v>1690</v>
      </c>
      <c r="K1004" s="145" t="s">
        <v>1802</v>
      </c>
      <c r="L1004" s="145" t="s">
        <v>1793</v>
      </c>
    </row>
    <row r="1005" spans="3:12">
      <c r="C1005" s="145" t="s">
        <v>3439</v>
      </c>
      <c r="D1005" s="145">
        <v>0</v>
      </c>
      <c r="E1005" s="145" t="s">
        <v>26</v>
      </c>
      <c r="F1005" s="462" t="s">
        <v>95</v>
      </c>
      <c r="G1005" s="462" t="s">
        <v>3468</v>
      </c>
      <c r="H1005" s="145" t="s">
        <v>86</v>
      </c>
      <c r="I1005" s="462" t="s">
        <v>1688</v>
      </c>
      <c r="J1005" s="462" t="s">
        <v>1690</v>
      </c>
      <c r="K1005" s="145" t="s">
        <v>1802</v>
      </c>
      <c r="L1005" s="145" t="s">
        <v>1793</v>
      </c>
    </row>
    <row r="1006" spans="3:12">
      <c r="C1006" s="145" t="s">
        <v>3440</v>
      </c>
      <c r="D1006" s="145">
        <v>0</v>
      </c>
      <c r="E1006" s="145" t="s">
        <v>26</v>
      </c>
      <c r="F1006" s="462" t="s">
        <v>95</v>
      </c>
      <c r="G1006" s="462" t="s">
        <v>3468</v>
      </c>
      <c r="H1006" s="145" t="s">
        <v>86</v>
      </c>
      <c r="I1006" s="462" t="s">
        <v>1688</v>
      </c>
      <c r="J1006" s="462" t="s">
        <v>1690</v>
      </c>
      <c r="K1006" s="145" t="s">
        <v>1802</v>
      </c>
      <c r="L1006" s="145" t="s">
        <v>1793</v>
      </c>
    </row>
    <row r="1007" spans="3:12">
      <c r="C1007" s="145" t="s">
        <v>3441</v>
      </c>
      <c r="D1007" s="145">
        <v>0</v>
      </c>
      <c r="E1007" s="145" t="s">
        <v>26</v>
      </c>
      <c r="F1007" s="462" t="s">
        <v>95</v>
      </c>
      <c r="G1007" s="462" t="s">
        <v>3468</v>
      </c>
      <c r="H1007" s="145" t="s">
        <v>86</v>
      </c>
      <c r="I1007" s="462" t="s">
        <v>1688</v>
      </c>
      <c r="J1007" s="462" t="s">
        <v>1690</v>
      </c>
      <c r="K1007" s="145" t="s">
        <v>1802</v>
      </c>
      <c r="L1007" s="145" t="s">
        <v>1793</v>
      </c>
    </row>
    <row r="1008" spans="3:12">
      <c r="C1008" s="145" t="s">
        <v>3442</v>
      </c>
      <c r="D1008" s="145">
        <v>0</v>
      </c>
      <c r="E1008" s="145" t="s">
        <v>26</v>
      </c>
      <c r="F1008" s="462" t="s">
        <v>95</v>
      </c>
      <c r="G1008" s="462" t="s">
        <v>3468</v>
      </c>
      <c r="H1008" s="145" t="s">
        <v>86</v>
      </c>
      <c r="I1008" s="462" t="s">
        <v>1688</v>
      </c>
      <c r="J1008" s="462" t="s">
        <v>1690</v>
      </c>
      <c r="K1008" s="145" t="s">
        <v>1802</v>
      </c>
      <c r="L1008" s="145" t="s">
        <v>1793</v>
      </c>
    </row>
    <row r="1009" spans="3:12">
      <c r="C1009" s="145" t="s">
        <v>3443</v>
      </c>
      <c r="D1009" s="145">
        <v>0</v>
      </c>
      <c r="E1009" s="145" t="s">
        <v>26</v>
      </c>
      <c r="F1009" s="462" t="s">
        <v>95</v>
      </c>
      <c r="G1009" s="462" t="s">
        <v>3468</v>
      </c>
      <c r="H1009" s="145" t="s">
        <v>86</v>
      </c>
      <c r="I1009" s="462" t="s">
        <v>1688</v>
      </c>
      <c r="J1009" s="462" t="s">
        <v>1690</v>
      </c>
      <c r="K1009" s="145" t="s">
        <v>1802</v>
      </c>
      <c r="L1009" s="145" t="s">
        <v>1793</v>
      </c>
    </row>
    <row r="1010" spans="3:12">
      <c r="C1010" s="145" t="s">
        <v>3444</v>
      </c>
      <c r="D1010" s="145">
        <v>0</v>
      </c>
      <c r="E1010" s="145" t="s">
        <v>26</v>
      </c>
      <c r="F1010" s="462" t="s">
        <v>95</v>
      </c>
      <c r="G1010" s="462" t="s">
        <v>3468</v>
      </c>
      <c r="H1010" s="145" t="s">
        <v>86</v>
      </c>
      <c r="I1010" s="462" t="s">
        <v>1688</v>
      </c>
      <c r="J1010" s="462" t="s">
        <v>1690</v>
      </c>
      <c r="K1010" s="145" t="s">
        <v>1802</v>
      </c>
      <c r="L1010" s="145" t="s">
        <v>1793</v>
      </c>
    </row>
    <row r="1011" spans="3:12">
      <c r="C1011" s="145" t="s">
        <v>3445</v>
      </c>
      <c r="D1011" s="145">
        <v>0</v>
      </c>
      <c r="E1011" s="145" t="s">
        <v>26</v>
      </c>
      <c r="F1011" s="462" t="s">
        <v>95</v>
      </c>
      <c r="G1011" s="462" t="s">
        <v>3468</v>
      </c>
      <c r="H1011" s="145" t="s">
        <v>86</v>
      </c>
      <c r="I1011" s="462" t="s">
        <v>1688</v>
      </c>
      <c r="J1011" s="462" t="s">
        <v>1690</v>
      </c>
      <c r="K1011" s="145" t="s">
        <v>1802</v>
      </c>
      <c r="L1011" s="145" t="s">
        <v>1793</v>
      </c>
    </row>
    <row r="1012" spans="3:12">
      <c r="C1012" s="145" t="s">
        <v>3446</v>
      </c>
      <c r="D1012" s="145">
        <v>0</v>
      </c>
      <c r="E1012" s="145" t="s">
        <v>26</v>
      </c>
      <c r="F1012" s="462" t="s">
        <v>95</v>
      </c>
      <c r="G1012" s="462" t="s">
        <v>3468</v>
      </c>
      <c r="H1012" s="145" t="s">
        <v>86</v>
      </c>
      <c r="I1012" s="462" t="s">
        <v>1688</v>
      </c>
      <c r="J1012" s="462" t="s">
        <v>1690</v>
      </c>
      <c r="K1012" s="145" t="s">
        <v>1802</v>
      </c>
      <c r="L1012" s="145" t="s">
        <v>1793</v>
      </c>
    </row>
    <row r="1013" spans="3:12">
      <c r="C1013" s="145" t="s">
        <v>3447</v>
      </c>
      <c r="D1013" s="145">
        <v>0</v>
      </c>
      <c r="E1013" s="145" t="s">
        <v>26</v>
      </c>
      <c r="F1013" s="462" t="s">
        <v>95</v>
      </c>
      <c r="G1013" s="462" t="s">
        <v>3468</v>
      </c>
      <c r="H1013" s="145" t="s">
        <v>86</v>
      </c>
      <c r="I1013" s="462" t="s">
        <v>1688</v>
      </c>
      <c r="J1013" s="462" t="s">
        <v>1690</v>
      </c>
      <c r="K1013" s="145" t="s">
        <v>1802</v>
      </c>
      <c r="L1013" s="145" t="s">
        <v>1793</v>
      </c>
    </row>
    <row r="1014" spans="3:12">
      <c r="C1014" s="145" t="s">
        <v>3448</v>
      </c>
      <c r="D1014" s="145">
        <v>0</v>
      </c>
      <c r="E1014" s="145" t="s">
        <v>26</v>
      </c>
      <c r="F1014" s="462" t="s">
        <v>95</v>
      </c>
      <c r="G1014" s="462" t="s">
        <v>3468</v>
      </c>
      <c r="H1014" s="145" t="s">
        <v>86</v>
      </c>
      <c r="I1014" s="462" t="s">
        <v>1688</v>
      </c>
      <c r="J1014" s="462" t="s">
        <v>1690</v>
      </c>
      <c r="K1014" s="145" t="s">
        <v>1802</v>
      </c>
      <c r="L1014" s="145" t="s">
        <v>1793</v>
      </c>
    </row>
    <row r="1015" spans="3:12">
      <c r="C1015" s="145" t="s">
        <v>3449</v>
      </c>
      <c r="D1015" s="145">
        <v>0</v>
      </c>
      <c r="E1015" s="145" t="s">
        <v>26</v>
      </c>
      <c r="F1015" s="462" t="s">
        <v>95</v>
      </c>
      <c r="G1015" s="462" t="s">
        <v>3468</v>
      </c>
      <c r="H1015" s="145" t="s">
        <v>86</v>
      </c>
      <c r="I1015" s="462" t="s">
        <v>1688</v>
      </c>
      <c r="J1015" s="462" t="s">
        <v>1690</v>
      </c>
      <c r="K1015" s="145" t="s">
        <v>1802</v>
      </c>
      <c r="L1015" s="145" t="s">
        <v>1793</v>
      </c>
    </row>
    <row r="1016" spans="3:12">
      <c r="C1016" s="145" t="s">
        <v>3450</v>
      </c>
      <c r="D1016" s="145">
        <v>0</v>
      </c>
      <c r="E1016" s="145" t="s">
        <v>26</v>
      </c>
      <c r="F1016" s="462" t="s">
        <v>95</v>
      </c>
      <c r="G1016" s="462" t="s">
        <v>3468</v>
      </c>
      <c r="H1016" s="145" t="s">
        <v>86</v>
      </c>
      <c r="I1016" s="462" t="s">
        <v>1688</v>
      </c>
      <c r="J1016" s="462" t="s">
        <v>1690</v>
      </c>
      <c r="K1016" s="145" t="s">
        <v>1802</v>
      </c>
      <c r="L1016" s="145" t="s">
        <v>1793</v>
      </c>
    </row>
    <row r="1017" spans="3:12">
      <c r="C1017" s="145" t="s">
        <v>3451</v>
      </c>
      <c r="D1017" s="145">
        <v>0</v>
      </c>
      <c r="E1017" s="145" t="s">
        <v>26</v>
      </c>
      <c r="F1017" s="462" t="s">
        <v>95</v>
      </c>
      <c r="G1017" s="462" t="s">
        <v>3468</v>
      </c>
      <c r="H1017" s="145" t="s">
        <v>86</v>
      </c>
      <c r="I1017" s="462" t="s">
        <v>1688</v>
      </c>
      <c r="J1017" s="462" t="s">
        <v>1690</v>
      </c>
      <c r="K1017" s="145" t="s">
        <v>1802</v>
      </c>
      <c r="L1017" s="145" t="s">
        <v>1793</v>
      </c>
    </row>
    <row r="1018" spans="3:12">
      <c r="C1018" s="145" t="s">
        <v>3452</v>
      </c>
      <c r="D1018" s="145">
        <v>0</v>
      </c>
      <c r="E1018" s="145" t="s">
        <v>26</v>
      </c>
      <c r="F1018" s="462" t="s">
        <v>95</v>
      </c>
      <c r="G1018" s="462" t="s">
        <v>3468</v>
      </c>
      <c r="H1018" s="145" t="s">
        <v>86</v>
      </c>
      <c r="I1018" s="462" t="s">
        <v>1688</v>
      </c>
      <c r="J1018" s="462" t="s">
        <v>1690</v>
      </c>
      <c r="K1018" s="145" t="s">
        <v>1802</v>
      </c>
      <c r="L1018" s="145" t="s">
        <v>1793</v>
      </c>
    </row>
    <row r="1019" spans="3:12">
      <c r="C1019" s="145" t="s">
        <v>3453</v>
      </c>
      <c r="D1019" s="145">
        <v>0</v>
      </c>
      <c r="E1019" s="145" t="s">
        <v>26</v>
      </c>
      <c r="F1019" s="462" t="s">
        <v>95</v>
      </c>
      <c r="G1019" s="462" t="s">
        <v>3468</v>
      </c>
      <c r="H1019" s="145" t="s">
        <v>86</v>
      </c>
      <c r="I1019" s="462" t="s">
        <v>1688</v>
      </c>
      <c r="J1019" s="462" t="s">
        <v>1690</v>
      </c>
      <c r="K1019" s="145" t="s">
        <v>1802</v>
      </c>
      <c r="L1019" s="145" t="s">
        <v>1793</v>
      </c>
    </row>
    <row r="1020" spans="3:12">
      <c r="C1020" s="145" t="s">
        <v>3454</v>
      </c>
      <c r="D1020" s="145">
        <v>0</v>
      </c>
      <c r="E1020" s="145" t="s">
        <v>26</v>
      </c>
      <c r="F1020" s="462" t="s">
        <v>95</v>
      </c>
      <c r="G1020" s="462" t="s">
        <v>3468</v>
      </c>
      <c r="H1020" s="145" t="s">
        <v>86</v>
      </c>
      <c r="I1020" s="462" t="s">
        <v>1688</v>
      </c>
      <c r="J1020" s="462" t="s">
        <v>1690</v>
      </c>
      <c r="K1020" s="145" t="s">
        <v>1802</v>
      </c>
      <c r="L1020" s="145" t="s">
        <v>1793</v>
      </c>
    </row>
    <row r="1021" spans="3:12">
      <c r="C1021" s="145" t="s">
        <v>3455</v>
      </c>
      <c r="D1021" s="145">
        <v>0</v>
      </c>
      <c r="E1021" s="145" t="s">
        <v>26</v>
      </c>
      <c r="F1021" s="462" t="s">
        <v>95</v>
      </c>
      <c r="G1021" s="462" t="s">
        <v>3468</v>
      </c>
      <c r="H1021" s="145" t="s">
        <v>86</v>
      </c>
      <c r="I1021" s="462" t="s">
        <v>1688</v>
      </c>
      <c r="J1021" s="462" t="s">
        <v>1690</v>
      </c>
      <c r="K1021" s="145" t="s">
        <v>1802</v>
      </c>
      <c r="L1021" s="145" t="s">
        <v>1793</v>
      </c>
    </row>
    <row r="1022" spans="3:12">
      <c r="C1022" s="145" t="s">
        <v>3458</v>
      </c>
      <c r="D1022" s="145">
        <v>0</v>
      </c>
      <c r="E1022" s="145" t="s">
        <v>26</v>
      </c>
      <c r="F1022" s="462" t="s">
        <v>95</v>
      </c>
      <c r="G1022" s="462" t="s">
        <v>3468</v>
      </c>
      <c r="H1022" s="145" t="s">
        <v>86</v>
      </c>
      <c r="I1022" s="462" t="s">
        <v>1688</v>
      </c>
      <c r="J1022" s="462" t="s">
        <v>1690</v>
      </c>
      <c r="K1022" s="145" t="s">
        <v>1802</v>
      </c>
      <c r="L1022" s="145" t="s">
        <v>1793</v>
      </c>
    </row>
    <row r="1023" spans="3:12">
      <c r="C1023" s="145" t="s">
        <v>3459</v>
      </c>
      <c r="D1023" s="145">
        <v>0</v>
      </c>
      <c r="E1023" s="145" t="s">
        <v>26</v>
      </c>
      <c r="F1023" s="462" t="s">
        <v>95</v>
      </c>
      <c r="G1023" s="462" t="s">
        <v>3468</v>
      </c>
      <c r="H1023" s="145" t="s">
        <v>86</v>
      </c>
      <c r="I1023" s="462" t="s">
        <v>1688</v>
      </c>
      <c r="J1023" s="462" t="s">
        <v>1690</v>
      </c>
      <c r="K1023" s="145" t="s">
        <v>1802</v>
      </c>
      <c r="L1023" s="145" t="s">
        <v>1793</v>
      </c>
    </row>
    <row r="1024" spans="3:12">
      <c r="C1024" s="145" t="s">
        <v>3460</v>
      </c>
      <c r="D1024" s="145">
        <v>0</v>
      </c>
      <c r="E1024" s="145" t="s">
        <v>26</v>
      </c>
      <c r="F1024" s="462" t="s">
        <v>95</v>
      </c>
      <c r="G1024" s="462" t="s">
        <v>3468</v>
      </c>
      <c r="H1024" s="145" t="s">
        <v>86</v>
      </c>
      <c r="I1024" s="462" t="s">
        <v>1688</v>
      </c>
      <c r="J1024" s="462" t="s">
        <v>1690</v>
      </c>
      <c r="K1024" s="145" t="s">
        <v>1802</v>
      </c>
      <c r="L1024" s="145" t="s">
        <v>1793</v>
      </c>
    </row>
    <row r="1025" spans="3:12">
      <c r="C1025" s="145" t="s">
        <v>3461</v>
      </c>
      <c r="D1025" s="145">
        <v>0</v>
      </c>
      <c r="E1025" s="145" t="s">
        <v>26</v>
      </c>
      <c r="F1025" s="462" t="s">
        <v>95</v>
      </c>
      <c r="G1025" s="462" t="s">
        <v>3468</v>
      </c>
      <c r="H1025" s="145" t="s">
        <v>86</v>
      </c>
      <c r="I1025" s="462" t="s">
        <v>1688</v>
      </c>
      <c r="J1025" s="462" t="s">
        <v>1690</v>
      </c>
      <c r="K1025" s="145" t="s">
        <v>1802</v>
      </c>
      <c r="L1025" s="145" t="s">
        <v>1793</v>
      </c>
    </row>
    <row r="1026" spans="3:12">
      <c r="C1026" s="145" t="s">
        <v>3462</v>
      </c>
      <c r="D1026" s="145">
        <v>0</v>
      </c>
      <c r="E1026" s="145" t="s">
        <v>26</v>
      </c>
      <c r="F1026" s="462" t="s">
        <v>95</v>
      </c>
      <c r="G1026" s="462" t="s">
        <v>3468</v>
      </c>
      <c r="H1026" s="145" t="s">
        <v>86</v>
      </c>
      <c r="I1026" s="462" t="s">
        <v>1688</v>
      </c>
      <c r="J1026" s="462" t="s">
        <v>1690</v>
      </c>
      <c r="K1026" s="145" t="s">
        <v>1802</v>
      </c>
      <c r="L1026" s="145" t="s">
        <v>1793</v>
      </c>
    </row>
    <row r="1027" spans="3:12">
      <c r="C1027" s="145" t="s">
        <v>3463</v>
      </c>
      <c r="D1027" s="145">
        <v>0</v>
      </c>
      <c r="E1027" s="145" t="s">
        <v>26</v>
      </c>
      <c r="F1027" s="462" t="s">
        <v>95</v>
      </c>
      <c r="G1027" s="462" t="s">
        <v>3468</v>
      </c>
      <c r="H1027" s="145" t="s">
        <v>86</v>
      </c>
      <c r="I1027" s="462" t="s">
        <v>1688</v>
      </c>
      <c r="J1027" s="462" t="s">
        <v>1690</v>
      </c>
      <c r="K1027" s="145" t="s">
        <v>1802</v>
      </c>
      <c r="L1027" s="145" t="s">
        <v>1793</v>
      </c>
    </row>
    <row r="1028" spans="3:12">
      <c r="C1028" s="145" t="s">
        <v>3465</v>
      </c>
      <c r="D1028" s="145">
        <v>0</v>
      </c>
      <c r="E1028" s="145" t="s">
        <v>26</v>
      </c>
      <c r="F1028" s="462" t="s">
        <v>95</v>
      </c>
      <c r="G1028" s="462" t="s">
        <v>3468</v>
      </c>
      <c r="H1028" s="145" t="s">
        <v>86</v>
      </c>
      <c r="I1028" s="462" t="s">
        <v>1688</v>
      </c>
      <c r="J1028" s="462" t="s">
        <v>1690</v>
      </c>
      <c r="K1028" s="145" t="s">
        <v>1802</v>
      </c>
      <c r="L1028" s="145" t="s">
        <v>1793</v>
      </c>
    </row>
    <row r="1029" spans="3:12">
      <c r="C1029" s="145" t="s">
        <v>3466</v>
      </c>
      <c r="D1029" s="145">
        <v>0</v>
      </c>
      <c r="E1029" s="145" t="s">
        <v>26</v>
      </c>
      <c r="F1029" s="462" t="s">
        <v>95</v>
      </c>
      <c r="G1029" s="462" t="s">
        <v>3468</v>
      </c>
      <c r="H1029" s="145" t="s">
        <v>86</v>
      </c>
      <c r="I1029" s="462" t="s">
        <v>1688</v>
      </c>
      <c r="J1029" s="462" t="s">
        <v>1690</v>
      </c>
      <c r="K1029" s="145" t="s">
        <v>1802</v>
      </c>
      <c r="L1029" s="145" t="s">
        <v>1793</v>
      </c>
    </row>
    <row r="1030" spans="3:12">
      <c r="C1030" s="145" t="s">
        <v>3467</v>
      </c>
      <c r="D1030" s="145">
        <v>0</v>
      </c>
      <c r="E1030" s="145" t="s">
        <v>26</v>
      </c>
      <c r="F1030" s="462" t="s">
        <v>95</v>
      </c>
      <c r="G1030" s="462" t="s">
        <v>3468</v>
      </c>
      <c r="H1030" s="145" t="s">
        <v>86</v>
      </c>
      <c r="I1030" s="462" t="s">
        <v>1688</v>
      </c>
      <c r="J1030" s="462" t="s">
        <v>1690</v>
      </c>
      <c r="K1030" s="145" t="s">
        <v>1802</v>
      </c>
      <c r="L1030" s="145" t="s">
        <v>1793</v>
      </c>
    </row>
    <row r="1031" spans="3:12">
      <c r="C1031" s="145" t="s">
        <v>3378</v>
      </c>
      <c r="D1031" s="145">
        <v>0</v>
      </c>
      <c r="E1031" s="145" t="s">
        <v>26</v>
      </c>
      <c r="F1031" s="462" t="s">
        <v>95</v>
      </c>
      <c r="G1031" s="462" t="s">
        <v>3468</v>
      </c>
      <c r="H1031" s="145" t="s">
        <v>86</v>
      </c>
      <c r="I1031" s="462" t="s">
        <v>1688</v>
      </c>
      <c r="J1031" s="462" t="s">
        <v>1690</v>
      </c>
      <c r="K1031" s="145" t="s">
        <v>1802</v>
      </c>
      <c r="L1031" s="145" t="s">
        <v>1794</v>
      </c>
    </row>
    <row r="1032" spans="3:12">
      <c r="C1032" s="145" t="s">
        <v>3379</v>
      </c>
      <c r="D1032" s="145">
        <v>0</v>
      </c>
      <c r="E1032" s="145" t="s">
        <v>26</v>
      </c>
      <c r="F1032" s="462" t="s">
        <v>95</v>
      </c>
      <c r="G1032" s="462" t="s">
        <v>3468</v>
      </c>
      <c r="H1032" s="145" t="s">
        <v>86</v>
      </c>
      <c r="I1032" s="462" t="s">
        <v>1688</v>
      </c>
      <c r="J1032" s="462" t="s">
        <v>1690</v>
      </c>
      <c r="K1032" s="145" t="s">
        <v>1802</v>
      </c>
      <c r="L1032" s="145" t="s">
        <v>1794</v>
      </c>
    </row>
    <row r="1033" spans="3:12">
      <c r="C1033" s="145" t="s">
        <v>3380</v>
      </c>
      <c r="D1033" s="145">
        <v>0</v>
      </c>
      <c r="E1033" s="145" t="s">
        <v>26</v>
      </c>
      <c r="F1033" s="462" t="s">
        <v>95</v>
      </c>
      <c r="G1033" s="462" t="s">
        <v>3468</v>
      </c>
      <c r="H1033" s="145" t="s">
        <v>86</v>
      </c>
      <c r="I1033" s="462" t="s">
        <v>1688</v>
      </c>
      <c r="J1033" s="462" t="s">
        <v>1690</v>
      </c>
      <c r="K1033" s="145" t="s">
        <v>1802</v>
      </c>
      <c r="L1033" s="145" t="s">
        <v>1794</v>
      </c>
    </row>
    <row r="1034" spans="3:12">
      <c r="C1034" s="145" t="s">
        <v>3381</v>
      </c>
      <c r="D1034" s="145">
        <v>0</v>
      </c>
      <c r="E1034" s="145" t="s">
        <v>26</v>
      </c>
      <c r="F1034" s="462" t="s">
        <v>95</v>
      </c>
      <c r="G1034" s="462" t="s">
        <v>3468</v>
      </c>
      <c r="H1034" s="145" t="s">
        <v>86</v>
      </c>
      <c r="I1034" s="462" t="s">
        <v>1688</v>
      </c>
      <c r="J1034" s="462" t="s">
        <v>1690</v>
      </c>
      <c r="K1034" s="145" t="s">
        <v>1802</v>
      </c>
      <c r="L1034" s="145" t="s">
        <v>1794</v>
      </c>
    </row>
    <row r="1035" spans="3:12">
      <c r="C1035" s="145" t="s">
        <v>3382</v>
      </c>
      <c r="D1035" s="145">
        <v>0</v>
      </c>
      <c r="E1035" s="145" t="s">
        <v>26</v>
      </c>
      <c r="F1035" s="462" t="s">
        <v>95</v>
      </c>
      <c r="G1035" s="462" t="s">
        <v>3468</v>
      </c>
      <c r="H1035" s="145" t="s">
        <v>86</v>
      </c>
      <c r="I1035" s="462" t="s">
        <v>1688</v>
      </c>
      <c r="J1035" s="462" t="s">
        <v>1690</v>
      </c>
      <c r="K1035" s="145" t="s">
        <v>1802</v>
      </c>
      <c r="L1035" s="145" t="s">
        <v>1794</v>
      </c>
    </row>
    <row r="1036" spans="3:12">
      <c r="C1036" s="145" t="s">
        <v>3383</v>
      </c>
      <c r="D1036" s="145">
        <v>0</v>
      </c>
      <c r="E1036" s="145" t="s">
        <v>26</v>
      </c>
      <c r="F1036" s="462" t="s">
        <v>95</v>
      </c>
      <c r="G1036" s="462" t="s">
        <v>3468</v>
      </c>
      <c r="H1036" s="145" t="s">
        <v>86</v>
      </c>
      <c r="I1036" s="462" t="s">
        <v>1688</v>
      </c>
      <c r="J1036" s="462" t="s">
        <v>1690</v>
      </c>
      <c r="K1036" s="145" t="s">
        <v>1802</v>
      </c>
      <c r="L1036" s="145" t="s">
        <v>1794</v>
      </c>
    </row>
    <row r="1037" spans="3:12">
      <c r="C1037" s="145" t="s">
        <v>3384</v>
      </c>
      <c r="D1037" s="145">
        <v>0</v>
      </c>
      <c r="E1037" s="145" t="s">
        <v>26</v>
      </c>
      <c r="F1037" s="462" t="s">
        <v>95</v>
      </c>
      <c r="G1037" s="462" t="s">
        <v>3468</v>
      </c>
      <c r="H1037" s="145" t="s">
        <v>86</v>
      </c>
      <c r="I1037" s="462" t="s">
        <v>1688</v>
      </c>
      <c r="J1037" s="462" t="s">
        <v>1690</v>
      </c>
      <c r="K1037" s="145" t="s">
        <v>1802</v>
      </c>
      <c r="L1037" s="145" t="s">
        <v>1794</v>
      </c>
    </row>
    <row r="1038" spans="3:12">
      <c r="C1038" s="145" t="s">
        <v>3385</v>
      </c>
      <c r="D1038" s="145">
        <v>0</v>
      </c>
      <c r="E1038" s="145" t="s">
        <v>26</v>
      </c>
      <c r="F1038" s="462" t="s">
        <v>95</v>
      </c>
      <c r="G1038" s="462" t="s">
        <v>3468</v>
      </c>
      <c r="H1038" s="145" t="s">
        <v>86</v>
      </c>
      <c r="I1038" s="462" t="s">
        <v>1688</v>
      </c>
      <c r="J1038" s="462" t="s">
        <v>1690</v>
      </c>
      <c r="K1038" s="145" t="s">
        <v>1802</v>
      </c>
      <c r="L1038" s="145" t="s">
        <v>1794</v>
      </c>
    </row>
    <row r="1039" spans="3:12">
      <c r="C1039" s="145" t="s">
        <v>3386</v>
      </c>
      <c r="D1039" s="145">
        <v>0</v>
      </c>
      <c r="E1039" s="145" t="s">
        <v>26</v>
      </c>
      <c r="F1039" s="462" t="s">
        <v>95</v>
      </c>
      <c r="G1039" s="462" t="s">
        <v>3468</v>
      </c>
      <c r="H1039" s="145" t="s">
        <v>86</v>
      </c>
      <c r="I1039" s="462" t="s">
        <v>1688</v>
      </c>
      <c r="J1039" s="462" t="s">
        <v>1690</v>
      </c>
      <c r="K1039" s="145" t="s">
        <v>1802</v>
      </c>
      <c r="L1039" s="145" t="s">
        <v>1794</v>
      </c>
    </row>
    <row r="1040" spans="3:12">
      <c r="C1040" s="145" t="s">
        <v>3387</v>
      </c>
      <c r="D1040" s="145">
        <v>0</v>
      </c>
      <c r="E1040" s="145" t="s">
        <v>26</v>
      </c>
      <c r="F1040" s="462" t="s">
        <v>95</v>
      </c>
      <c r="G1040" s="462" t="s">
        <v>3468</v>
      </c>
      <c r="H1040" s="145" t="s">
        <v>86</v>
      </c>
      <c r="I1040" s="462" t="s">
        <v>1688</v>
      </c>
      <c r="J1040" s="462" t="s">
        <v>1690</v>
      </c>
      <c r="K1040" s="145" t="s">
        <v>1802</v>
      </c>
      <c r="L1040" s="145" t="s">
        <v>1794</v>
      </c>
    </row>
    <row r="1041" spans="3:12">
      <c r="C1041" s="145" t="s">
        <v>3388</v>
      </c>
      <c r="D1041" s="145">
        <v>0</v>
      </c>
      <c r="E1041" s="145" t="s">
        <v>26</v>
      </c>
      <c r="F1041" s="462" t="s">
        <v>95</v>
      </c>
      <c r="G1041" s="462" t="s">
        <v>3468</v>
      </c>
      <c r="H1041" s="145" t="s">
        <v>86</v>
      </c>
      <c r="I1041" s="462" t="s">
        <v>1688</v>
      </c>
      <c r="J1041" s="462" t="s">
        <v>1690</v>
      </c>
      <c r="K1041" s="145" t="s">
        <v>1802</v>
      </c>
      <c r="L1041" s="145" t="s">
        <v>1794</v>
      </c>
    </row>
    <row r="1042" spans="3:12">
      <c r="C1042" s="145" t="s">
        <v>3389</v>
      </c>
      <c r="D1042" s="145">
        <v>0</v>
      </c>
      <c r="E1042" s="145" t="s">
        <v>26</v>
      </c>
      <c r="F1042" s="462" t="s">
        <v>95</v>
      </c>
      <c r="G1042" s="462" t="s">
        <v>3468</v>
      </c>
      <c r="H1042" s="145" t="s">
        <v>86</v>
      </c>
      <c r="I1042" s="462" t="s">
        <v>1688</v>
      </c>
      <c r="J1042" s="462" t="s">
        <v>1690</v>
      </c>
      <c r="K1042" s="145" t="s">
        <v>1802</v>
      </c>
      <c r="L1042" s="145" t="s">
        <v>1794</v>
      </c>
    </row>
    <row r="1043" spans="3:12">
      <c r="C1043" s="145" t="s">
        <v>3390</v>
      </c>
      <c r="D1043" s="145">
        <v>0</v>
      </c>
      <c r="E1043" s="145" t="s">
        <v>26</v>
      </c>
      <c r="F1043" s="462" t="s">
        <v>95</v>
      </c>
      <c r="G1043" s="462" t="s">
        <v>3468</v>
      </c>
      <c r="H1043" s="145" t="s">
        <v>86</v>
      </c>
      <c r="I1043" s="462" t="s">
        <v>1688</v>
      </c>
      <c r="J1043" s="462" t="s">
        <v>1690</v>
      </c>
      <c r="K1043" s="145" t="s">
        <v>1802</v>
      </c>
      <c r="L1043" s="145" t="s">
        <v>1794</v>
      </c>
    </row>
    <row r="1044" spans="3:12">
      <c r="C1044" s="145" t="s">
        <v>3391</v>
      </c>
      <c r="D1044" s="145">
        <v>0</v>
      </c>
      <c r="E1044" s="145" t="s">
        <v>26</v>
      </c>
      <c r="F1044" s="462" t="s">
        <v>95</v>
      </c>
      <c r="G1044" s="462" t="s">
        <v>3468</v>
      </c>
      <c r="H1044" s="145" t="s">
        <v>86</v>
      </c>
      <c r="I1044" s="462" t="s">
        <v>1688</v>
      </c>
      <c r="J1044" s="462" t="s">
        <v>1690</v>
      </c>
      <c r="K1044" s="145" t="s">
        <v>1802</v>
      </c>
      <c r="L1044" s="145" t="s">
        <v>1794</v>
      </c>
    </row>
    <row r="1045" spans="3:12">
      <c r="C1045" s="145" t="s">
        <v>3392</v>
      </c>
      <c r="D1045" s="145">
        <v>0</v>
      </c>
      <c r="E1045" s="145" t="s">
        <v>26</v>
      </c>
      <c r="F1045" s="462" t="s">
        <v>95</v>
      </c>
      <c r="G1045" s="462" t="s">
        <v>3468</v>
      </c>
      <c r="H1045" s="145" t="s">
        <v>86</v>
      </c>
      <c r="I1045" s="462" t="s">
        <v>1688</v>
      </c>
      <c r="J1045" s="462" t="s">
        <v>1690</v>
      </c>
      <c r="K1045" s="145" t="s">
        <v>1802</v>
      </c>
      <c r="L1045" s="145" t="s">
        <v>1794</v>
      </c>
    </row>
    <row r="1046" spans="3:12">
      <c r="C1046" s="145" t="s">
        <v>3393</v>
      </c>
      <c r="D1046" s="145">
        <v>0</v>
      </c>
      <c r="E1046" s="145" t="s">
        <v>26</v>
      </c>
      <c r="F1046" s="462" t="s">
        <v>95</v>
      </c>
      <c r="G1046" s="462" t="s">
        <v>3468</v>
      </c>
      <c r="H1046" s="145" t="s">
        <v>86</v>
      </c>
      <c r="I1046" s="462" t="s">
        <v>1688</v>
      </c>
      <c r="J1046" s="462" t="s">
        <v>1690</v>
      </c>
      <c r="K1046" s="145" t="s">
        <v>1802</v>
      </c>
      <c r="L1046" s="145" t="s">
        <v>1794</v>
      </c>
    </row>
    <row r="1047" spans="3:12">
      <c r="C1047" s="145" t="s">
        <v>3394</v>
      </c>
      <c r="D1047" s="145">
        <v>0</v>
      </c>
      <c r="E1047" s="145" t="s">
        <v>26</v>
      </c>
      <c r="F1047" s="462" t="s">
        <v>95</v>
      </c>
      <c r="G1047" s="462" t="s">
        <v>3468</v>
      </c>
      <c r="H1047" s="145" t="s">
        <v>86</v>
      </c>
      <c r="I1047" s="462" t="s">
        <v>1688</v>
      </c>
      <c r="J1047" s="462" t="s">
        <v>1690</v>
      </c>
      <c r="K1047" s="145" t="s">
        <v>1802</v>
      </c>
      <c r="L1047" s="145" t="s">
        <v>1794</v>
      </c>
    </row>
    <row r="1048" spans="3:12">
      <c r="C1048" s="145" t="s">
        <v>3395</v>
      </c>
      <c r="D1048" s="145">
        <v>0</v>
      </c>
      <c r="E1048" s="145" t="s">
        <v>26</v>
      </c>
      <c r="F1048" s="462" t="s">
        <v>95</v>
      </c>
      <c r="G1048" s="462" t="s">
        <v>3468</v>
      </c>
      <c r="H1048" s="145" t="s">
        <v>86</v>
      </c>
      <c r="I1048" s="462" t="s">
        <v>1688</v>
      </c>
      <c r="J1048" s="462" t="s">
        <v>1690</v>
      </c>
      <c r="K1048" s="145" t="s">
        <v>1802</v>
      </c>
      <c r="L1048" s="145" t="s">
        <v>1794</v>
      </c>
    </row>
    <row r="1049" spans="3:12">
      <c r="C1049" s="145" t="s">
        <v>3396</v>
      </c>
      <c r="D1049" s="145">
        <v>0</v>
      </c>
      <c r="E1049" s="145" t="s">
        <v>26</v>
      </c>
      <c r="F1049" s="462" t="s">
        <v>95</v>
      </c>
      <c r="G1049" s="462" t="s">
        <v>3468</v>
      </c>
      <c r="H1049" s="145" t="s">
        <v>86</v>
      </c>
      <c r="I1049" s="462" t="s">
        <v>1688</v>
      </c>
      <c r="J1049" s="462" t="s">
        <v>1690</v>
      </c>
      <c r="K1049" s="145" t="s">
        <v>1802</v>
      </c>
      <c r="L1049" s="145" t="s">
        <v>1794</v>
      </c>
    </row>
    <row r="1050" spans="3:12">
      <c r="C1050" s="145" t="s">
        <v>3397</v>
      </c>
      <c r="D1050" s="145">
        <v>0</v>
      </c>
      <c r="E1050" s="145" t="s">
        <v>26</v>
      </c>
      <c r="F1050" s="462" t="s">
        <v>95</v>
      </c>
      <c r="G1050" s="462" t="s">
        <v>3468</v>
      </c>
      <c r="H1050" s="145" t="s">
        <v>86</v>
      </c>
      <c r="I1050" s="462" t="s">
        <v>1688</v>
      </c>
      <c r="J1050" s="462" t="s">
        <v>1690</v>
      </c>
      <c r="K1050" s="145" t="s">
        <v>1802</v>
      </c>
      <c r="L1050" s="145" t="s">
        <v>1794</v>
      </c>
    </row>
    <row r="1051" spans="3:12">
      <c r="C1051" s="145" t="s">
        <v>3398</v>
      </c>
      <c r="D1051" s="145">
        <v>0</v>
      </c>
      <c r="E1051" s="145" t="s">
        <v>26</v>
      </c>
      <c r="F1051" s="462" t="s">
        <v>95</v>
      </c>
      <c r="G1051" s="462" t="s">
        <v>3468</v>
      </c>
      <c r="H1051" s="145" t="s">
        <v>86</v>
      </c>
      <c r="I1051" s="462" t="s">
        <v>1688</v>
      </c>
      <c r="J1051" s="462" t="s">
        <v>1690</v>
      </c>
      <c r="K1051" s="145" t="s">
        <v>1802</v>
      </c>
      <c r="L1051" s="145" t="s">
        <v>1794</v>
      </c>
    </row>
    <row r="1052" spans="3:12">
      <c r="C1052" s="145" t="s">
        <v>3400</v>
      </c>
      <c r="D1052" s="145">
        <v>0</v>
      </c>
      <c r="E1052" s="145" t="s">
        <v>26</v>
      </c>
      <c r="F1052" s="462" t="s">
        <v>95</v>
      </c>
      <c r="G1052" s="462" t="s">
        <v>3468</v>
      </c>
      <c r="H1052" s="145" t="s">
        <v>86</v>
      </c>
      <c r="I1052" s="462" t="s">
        <v>1688</v>
      </c>
      <c r="J1052" s="462" t="s">
        <v>1690</v>
      </c>
      <c r="K1052" s="145" t="s">
        <v>1802</v>
      </c>
      <c r="L1052" s="145" t="s">
        <v>1794</v>
      </c>
    </row>
    <row r="1053" spans="3:12">
      <c r="C1053" s="145" t="s">
        <v>3401</v>
      </c>
      <c r="D1053" s="145">
        <v>0</v>
      </c>
      <c r="E1053" s="145" t="s">
        <v>26</v>
      </c>
      <c r="F1053" s="462" t="s">
        <v>95</v>
      </c>
      <c r="G1053" s="462" t="s">
        <v>3468</v>
      </c>
      <c r="H1053" s="145" t="s">
        <v>86</v>
      </c>
      <c r="I1053" s="462" t="s">
        <v>1688</v>
      </c>
      <c r="J1053" s="462" t="s">
        <v>1690</v>
      </c>
      <c r="K1053" s="145" t="s">
        <v>1802</v>
      </c>
      <c r="L1053" s="145" t="s">
        <v>1794</v>
      </c>
    </row>
    <row r="1054" spans="3:12">
      <c r="C1054" s="145" t="s">
        <v>3402</v>
      </c>
      <c r="D1054" s="145">
        <v>0</v>
      </c>
      <c r="E1054" s="145" t="s">
        <v>26</v>
      </c>
      <c r="F1054" s="462" t="s">
        <v>95</v>
      </c>
      <c r="G1054" s="462" t="s">
        <v>3468</v>
      </c>
      <c r="H1054" s="145" t="s">
        <v>86</v>
      </c>
      <c r="I1054" s="462" t="s">
        <v>1688</v>
      </c>
      <c r="J1054" s="462" t="s">
        <v>1690</v>
      </c>
      <c r="K1054" s="145" t="s">
        <v>1802</v>
      </c>
      <c r="L1054" s="145" t="s">
        <v>1794</v>
      </c>
    </row>
    <row r="1055" spans="3:12">
      <c r="C1055" s="145" t="s">
        <v>3403</v>
      </c>
      <c r="D1055" s="145">
        <v>0</v>
      </c>
      <c r="E1055" s="145" t="s">
        <v>26</v>
      </c>
      <c r="F1055" s="462" t="s">
        <v>95</v>
      </c>
      <c r="G1055" s="462" t="s">
        <v>3468</v>
      </c>
      <c r="H1055" s="145" t="s">
        <v>86</v>
      </c>
      <c r="I1055" s="462" t="s">
        <v>1688</v>
      </c>
      <c r="J1055" s="462" t="s">
        <v>1690</v>
      </c>
      <c r="K1055" s="145" t="s">
        <v>1802</v>
      </c>
      <c r="L1055" s="145" t="s">
        <v>1794</v>
      </c>
    </row>
    <row r="1056" spans="3:12">
      <c r="C1056" s="145" t="s">
        <v>3404</v>
      </c>
      <c r="D1056" s="145">
        <v>0</v>
      </c>
      <c r="E1056" s="145" t="s">
        <v>26</v>
      </c>
      <c r="F1056" s="462" t="s">
        <v>95</v>
      </c>
      <c r="G1056" s="462" t="s">
        <v>3468</v>
      </c>
      <c r="H1056" s="145" t="s">
        <v>86</v>
      </c>
      <c r="I1056" s="462" t="s">
        <v>1688</v>
      </c>
      <c r="J1056" s="462" t="s">
        <v>1690</v>
      </c>
      <c r="K1056" s="145" t="s">
        <v>1802</v>
      </c>
      <c r="L1056" s="145" t="s">
        <v>1794</v>
      </c>
    </row>
    <row r="1057" spans="3:12">
      <c r="C1057" s="145" t="s">
        <v>3405</v>
      </c>
      <c r="D1057" s="145">
        <v>0</v>
      </c>
      <c r="E1057" s="145" t="s">
        <v>26</v>
      </c>
      <c r="F1057" s="462" t="s">
        <v>95</v>
      </c>
      <c r="G1057" s="462" t="s">
        <v>3468</v>
      </c>
      <c r="H1057" s="145" t="s">
        <v>86</v>
      </c>
      <c r="I1057" s="462" t="s">
        <v>1688</v>
      </c>
      <c r="J1057" s="462" t="s">
        <v>1690</v>
      </c>
      <c r="K1057" s="145" t="s">
        <v>1802</v>
      </c>
      <c r="L1057" s="145" t="s">
        <v>1794</v>
      </c>
    </row>
    <row r="1058" spans="3:12">
      <c r="C1058" s="145" t="s">
        <v>3406</v>
      </c>
      <c r="D1058" s="145">
        <v>0</v>
      </c>
      <c r="E1058" s="145" t="s">
        <v>26</v>
      </c>
      <c r="F1058" s="462" t="s">
        <v>95</v>
      </c>
      <c r="G1058" s="462" t="s">
        <v>3468</v>
      </c>
      <c r="H1058" s="145" t="s">
        <v>86</v>
      </c>
      <c r="I1058" s="462" t="s">
        <v>1688</v>
      </c>
      <c r="J1058" s="462" t="s">
        <v>1690</v>
      </c>
      <c r="K1058" s="145" t="s">
        <v>1802</v>
      </c>
      <c r="L1058" s="145" t="s">
        <v>1794</v>
      </c>
    </row>
    <row r="1059" spans="3:12">
      <c r="C1059" s="145" t="s">
        <v>3407</v>
      </c>
      <c r="D1059" s="145">
        <v>0</v>
      </c>
      <c r="E1059" s="145" t="s">
        <v>26</v>
      </c>
      <c r="F1059" s="462" t="s">
        <v>95</v>
      </c>
      <c r="G1059" s="462" t="s">
        <v>3468</v>
      </c>
      <c r="H1059" s="145" t="s">
        <v>86</v>
      </c>
      <c r="I1059" s="462" t="s">
        <v>1688</v>
      </c>
      <c r="J1059" s="462" t="s">
        <v>1690</v>
      </c>
      <c r="K1059" s="145" t="s">
        <v>1802</v>
      </c>
      <c r="L1059" s="145" t="s">
        <v>1794</v>
      </c>
    </row>
    <row r="1060" spans="3:12">
      <c r="C1060" s="145" t="s">
        <v>3408</v>
      </c>
      <c r="D1060" s="145">
        <v>0</v>
      </c>
      <c r="E1060" s="145" t="s">
        <v>26</v>
      </c>
      <c r="F1060" s="462" t="s">
        <v>95</v>
      </c>
      <c r="G1060" s="462" t="s">
        <v>3468</v>
      </c>
      <c r="H1060" s="145" t="s">
        <v>86</v>
      </c>
      <c r="I1060" s="462" t="s">
        <v>1688</v>
      </c>
      <c r="J1060" s="462" t="s">
        <v>1690</v>
      </c>
      <c r="K1060" s="145" t="s">
        <v>1802</v>
      </c>
      <c r="L1060" s="145" t="s">
        <v>1794</v>
      </c>
    </row>
    <row r="1061" spans="3:12">
      <c r="C1061" s="145" t="s">
        <v>3409</v>
      </c>
      <c r="D1061" s="145">
        <v>0</v>
      </c>
      <c r="E1061" s="145" t="s">
        <v>26</v>
      </c>
      <c r="F1061" s="462" t="s">
        <v>95</v>
      </c>
      <c r="G1061" s="462" t="s">
        <v>3468</v>
      </c>
      <c r="H1061" s="145" t="s">
        <v>86</v>
      </c>
      <c r="I1061" s="462" t="s">
        <v>1688</v>
      </c>
      <c r="J1061" s="462" t="s">
        <v>1690</v>
      </c>
      <c r="K1061" s="145" t="s">
        <v>1802</v>
      </c>
      <c r="L1061" s="145" t="s">
        <v>1794</v>
      </c>
    </row>
    <row r="1062" spans="3:12">
      <c r="C1062" s="145" t="s">
        <v>3410</v>
      </c>
      <c r="D1062" s="145">
        <v>0</v>
      </c>
      <c r="E1062" s="145" t="s">
        <v>26</v>
      </c>
      <c r="F1062" s="462" t="s">
        <v>95</v>
      </c>
      <c r="G1062" s="462" t="s">
        <v>3468</v>
      </c>
      <c r="H1062" s="145" t="s">
        <v>86</v>
      </c>
      <c r="I1062" s="462" t="s">
        <v>1688</v>
      </c>
      <c r="J1062" s="462" t="s">
        <v>1690</v>
      </c>
      <c r="K1062" s="145" t="s">
        <v>1802</v>
      </c>
      <c r="L1062" s="145" t="s">
        <v>1794</v>
      </c>
    </row>
    <row r="1063" spans="3:12">
      <c r="C1063" s="145" t="s">
        <v>3411</v>
      </c>
      <c r="D1063" s="145">
        <v>0</v>
      </c>
      <c r="E1063" s="145" t="s">
        <v>26</v>
      </c>
      <c r="F1063" s="462" t="s">
        <v>95</v>
      </c>
      <c r="G1063" s="462" t="s">
        <v>3468</v>
      </c>
      <c r="H1063" s="145" t="s">
        <v>86</v>
      </c>
      <c r="I1063" s="462" t="s">
        <v>1688</v>
      </c>
      <c r="J1063" s="462" t="s">
        <v>1690</v>
      </c>
      <c r="K1063" s="145" t="s">
        <v>1802</v>
      </c>
      <c r="L1063" s="145" t="s">
        <v>1794</v>
      </c>
    </row>
    <row r="1064" spans="3:12">
      <c r="C1064" s="145" t="s">
        <v>3412</v>
      </c>
      <c r="D1064" s="145">
        <v>0</v>
      </c>
      <c r="E1064" s="145" t="s">
        <v>26</v>
      </c>
      <c r="F1064" s="462" t="s">
        <v>95</v>
      </c>
      <c r="G1064" s="462" t="s">
        <v>3468</v>
      </c>
      <c r="H1064" s="145" t="s">
        <v>86</v>
      </c>
      <c r="I1064" s="462" t="s">
        <v>1688</v>
      </c>
      <c r="J1064" s="462" t="s">
        <v>1690</v>
      </c>
      <c r="K1064" s="145" t="s">
        <v>1802</v>
      </c>
      <c r="L1064" s="145" t="s">
        <v>1794</v>
      </c>
    </row>
    <row r="1065" spans="3:12">
      <c r="C1065" s="145" t="s">
        <v>3413</v>
      </c>
      <c r="D1065" s="145">
        <v>0</v>
      </c>
      <c r="E1065" s="145" t="s">
        <v>26</v>
      </c>
      <c r="F1065" s="462" t="s">
        <v>95</v>
      </c>
      <c r="G1065" s="462" t="s">
        <v>3468</v>
      </c>
      <c r="H1065" s="145" t="s">
        <v>86</v>
      </c>
      <c r="I1065" s="462" t="s">
        <v>1688</v>
      </c>
      <c r="J1065" s="462" t="s">
        <v>1690</v>
      </c>
      <c r="K1065" s="145" t="s">
        <v>1802</v>
      </c>
      <c r="L1065" s="145" t="s">
        <v>1794</v>
      </c>
    </row>
    <row r="1066" spans="3:12">
      <c r="C1066" s="145" t="s">
        <v>3414</v>
      </c>
      <c r="D1066" s="145">
        <v>0</v>
      </c>
      <c r="E1066" s="145" t="s">
        <v>26</v>
      </c>
      <c r="F1066" s="462" t="s">
        <v>95</v>
      </c>
      <c r="G1066" s="462" t="s">
        <v>3468</v>
      </c>
      <c r="H1066" s="145" t="s">
        <v>86</v>
      </c>
      <c r="I1066" s="462" t="s">
        <v>1688</v>
      </c>
      <c r="J1066" s="462" t="s">
        <v>1690</v>
      </c>
      <c r="K1066" s="145" t="s">
        <v>1802</v>
      </c>
      <c r="L1066" s="145" t="s">
        <v>1794</v>
      </c>
    </row>
    <row r="1067" spans="3:12">
      <c r="C1067" s="145" t="s">
        <v>3415</v>
      </c>
      <c r="D1067" s="145">
        <v>0</v>
      </c>
      <c r="E1067" s="145" t="s">
        <v>26</v>
      </c>
      <c r="F1067" s="462" t="s">
        <v>95</v>
      </c>
      <c r="G1067" s="462" t="s">
        <v>3468</v>
      </c>
      <c r="H1067" s="145" t="s">
        <v>86</v>
      </c>
      <c r="I1067" s="462" t="s">
        <v>1688</v>
      </c>
      <c r="J1067" s="462" t="s">
        <v>1690</v>
      </c>
      <c r="K1067" s="145" t="s">
        <v>1802</v>
      </c>
      <c r="L1067" s="145" t="s">
        <v>1794</v>
      </c>
    </row>
    <row r="1068" spans="3:12">
      <c r="C1068" s="145" t="s">
        <v>3416</v>
      </c>
      <c r="D1068" s="145">
        <v>0</v>
      </c>
      <c r="E1068" s="145" t="s">
        <v>26</v>
      </c>
      <c r="F1068" s="462" t="s">
        <v>95</v>
      </c>
      <c r="G1068" s="462" t="s">
        <v>3468</v>
      </c>
      <c r="H1068" s="145" t="s">
        <v>86</v>
      </c>
      <c r="I1068" s="462" t="s">
        <v>1688</v>
      </c>
      <c r="J1068" s="462" t="s">
        <v>1690</v>
      </c>
      <c r="K1068" s="145" t="s">
        <v>1802</v>
      </c>
      <c r="L1068" s="145" t="s">
        <v>1794</v>
      </c>
    </row>
    <row r="1069" spans="3:12">
      <c r="C1069" s="145" t="s">
        <v>3417</v>
      </c>
      <c r="D1069" s="145">
        <v>0</v>
      </c>
      <c r="E1069" s="145" t="s">
        <v>26</v>
      </c>
      <c r="F1069" s="462" t="s">
        <v>95</v>
      </c>
      <c r="G1069" s="462" t="s">
        <v>3468</v>
      </c>
      <c r="H1069" s="145" t="s">
        <v>86</v>
      </c>
      <c r="I1069" s="462" t="s">
        <v>1688</v>
      </c>
      <c r="J1069" s="462" t="s">
        <v>1690</v>
      </c>
      <c r="K1069" s="145" t="s">
        <v>1802</v>
      </c>
      <c r="L1069" s="145" t="s">
        <v>1794</v>
      </c>
    </row>
    <row r="1070" spans="3:12">
      <c r="C1070" s="145" t="s">
        <v>3418</v>
      </c>
      <c r="D1070" s="145">
        <v>0</v>
      </c>
      <c r="E1070" s="145" t="s">
        <v>26</v>
      </c>
      <c r="F1070" s="462" t="s">
        <v>95</v>
      </c>
      <c r="G1070" s="462" t="s">
        <v>3468</v>
      </c>
      <c r="H1070" s="145" t="s">
        <v>86</v>
      </c>
      <c r="I1070" s="462" t="s">
        <v>1688</v>
      </c>
      <c r="J1070" s="462" t="s">
        <v>1690</v>
      </c>
      <c r="K1070" s="145" t="s">
        <v>1802</v>
      </c>
      <c r="L1070" s="145" t="s">
        <v>1794</v>
      </c>
    </row>
    <row r="1071" spans="3:12">
      <c r="C1071" s="145" t="s">
        <v>3419</v>
      </c>
      <c r="D1071" s="145">
        <v>0</v>
      </c>
      <c r="E1071" s="145" t="s">
        <v>26</v>
      </c>
      <c r="F1071" s="462" t="s">
        <v>95</v>
      </c>
      <c r="G1071" s="462" t="s">
        <v>3468</v>
      </c>
      <c r="H1071" s="145" t="s">
        <v>86</v>
      </c>
      <c r="I1071" s="462" t="s">
        <v>1688</v>
      </c>
      <c r="J1071" s="462" t="s">
        <v>1690</v>
      </c>
      <c r="K1071" s="145" t="s">
        <v>1802</v>
      </c>
      <c r="L1071" s="145" t="s">
        <v>1794</v>
      </c>
    </row>
    <row r="1072" spans="3:12">
      <c r="C1072" s="145" t="s">
        <v>3420</v>
      </c>
      <c r="D1072" s="145">
        <v>0</v>
      </c>
      <c r="E1072" s="145" t="s">
        <v>26</v>
      </c>
      <c r="F1072" s="462" t="s">
        <v>95</v>
      </c>
      <c r="G1072" s="462" t="s">
        <v>3468</v>
      </c>
      <c r="H1072" s="145" t="s">
        <v>86</v>
      </c>
      <c r="I1072" s="462" t="s">
        <v>1688</v>
      </c>
      <c r="J1072" s="462" t="s">
        <v>1690</v>
      </c>
      <c r="K1072" s="145" t="s">
        <v>1802</v>
      </c>
      <c r="L1072" s="145" t="s">
        <v>1794</v>
      </c>
    </row>
    <row r="1073" spans="3:12">
      <c r="C1073" s="145" t="s">
        <v>3421</v>
      </c>
      <c r="D1073" s="145">
        <v>0</v>
      </c>
      <c r="E1073" s="145" t="s">
        <v>26</v>
      </c>
      <c r="F1073" s="462" t="s">
        <v>95</v>
      </c>
      <c r="G1073" s="462" t="s">
        <v>3468</v>
      </c>
      <c r="H1073" s="145" t="s">
        <v>86</v>
      </c>
      <c r="I1073" s="462" t="s">
        <v>1688</v>
      </c>
      <c r="J1073" s="462" t="s">
        <v>1690</v>
      </c>
      <c r="K1073" s="145" t="s">
        <v>1802</v>
      </c>
      <c r="L1073" s="145" t="s">
        <v>1794</v>
      </c>
    </row>
    <row r="1074" spans="3:12">
      <c r="C1074" s="145" t="s">
        <v>3422</v>
      </c>
      <c r="D1074" s="145">
        <v>0</v>
      </c>
      <c r="E1074" s="145" t="s">
        <v>26</v>
      </c>
      <c r="F1074" s="462" t="s">
        <v>95</v>
      </c>
      <c r="G1074" s="462" t="s">
        <v>3468</v>
      </c>
      <c r="H1074" s="145" t="s">
        <v>86</v>
      </c>
      <c r="I1074" s="462" t="s">
        <v>1688</v>
      </c>
      <c r="J1074" s="462" t="s">
        <v>1690</v>
      </c>
      <c r="K1074" s="145" t="s">
        <v>1802</v>
      </c>
      <c r="L1074" s="145" t="s">
        <v>1794</v>
      </c>
    </row>
    <row r="1075" spans="3:12">
      <c r="C1075" s="145" t="s">
        <v>3423</v>
      </c>
      <c r="D1075" s="145">
        <v>0</v>
      </c>
      <c r="E1075" s="145" t="s">
        <v>26</v>
      </c>
      <c r="F1075" s="462" t="s">
        <v>95</v>
      </c>
      <c r="G1075" s="462" t="s">
        <v>3468</v>
      </c>
      <c r="H1075" s="145" t="s">
        <v>86</v>
      </c>
      <c r="I1075" s="462" t="s">
        <v>1688</v>
      </c>
      <c r="J1075" s="462" t="s">
        <v>1690</v>
      </c>
      <c r="K1075" s="145" t="s">
        <v>1802</v>
      </c>
      <c r="L1075" s="145" t="s">
        <v>1794</v>
      </c>
    </row>
    <row r="1076" spans="3:12">
      <c r="C1076" s="145" t="s">
        <v>3424</v>
      </c>
      <c r="D1076" s="145">
        <v>0</v>
      </c>
      <c r="E1076" s="145" t="s">
        <v>26</v>
      </c>
      <c r="F1076" s="462" t="s">
        <v>95</v>
      </c>
      <c r="G1076" s="462" t="s">
        <v>3468</v>
      </c>
      <c r="H1076" s="145" t="s">
        <v>86</v>
      </c>
      <c r="I1076" s="462" t="s">
        <v>1688</v>
      </c>
      <c r="J1076" s="462" t="s">
        <v>1690</v>
      </c>
      <c r="K1076" s="145" t="s">
        <v>1802</v>
      </c>
      <c r="L1076" s="145" t="s">
        <v>1794</v>
      </c>
    </row>
    <row r="1077" spans="3:12">
      <c r="C1077" s="145" t="s">
        <v>3425</v>
      </c>
      <c r="D1077" s="145">
        <v>0</v>
      </c>
      <c r="E1077" s="145" t="s">
        <v>26</v>
      </c>
      <c r="F1077" s="462" t="s">
        <v>95</v>
      </c>
      <c r="G1077" s="462" t="s">
        <v>3468</v>
      </c>
      <c r="H1077" s="145" t="s">
        <v>86</v>
      </c>
      <c r="I1077" s="462" t="s">
        <v>1688</v>
      </c>
      <c r="J1077" s="462" t="s">
        <v>1690</v>
      </c>
      <c r="K1077" s="145" t="s">
        <v>1802</v>
      </c>
      <c r="L1077" s="145" t="s">
        <v>1794</v>
      </c>
    </row>
    <row r="1078" spans="3:12">
      <c r="C1078" s="145" t="s">
        <v>3426</v>
      </c>
      <c r="D1078" s="145">
        <v>0</v>
      </c>
      <c r="E1078" s="145" t="s">
        <v>26</v>
      </c>
      <c r="F1078" s="462" t="s">
        <v>95</v>
      </c>
      <c r="G1078" s="462" t="s">
        <v>3468</v>
      </c>
      <c r="H1078" s="145" t="s">
        <v>86</v>
      </c>
      <c r="I1078" s="462" t="s">
        <v>1688</v>
      </c>
      <c r="J1078" s="462" t="s">
        <v>1690</v>
      </c>
      <c r="K1078" s="145" t="s">
        <v>1802</v>
      </c>
      <c r="L1078" s="145" t="s">
        <v>1794</v>
      </c>
    </row>
    <row r="1079" spans="3:12">
      <c r="C1079" s="145" t="s">
        <v>3427</v>
      </c>
      <c r="D1079" s="145">
        <v>0</v>
      </c>
      <c r="E1079" s="145" t="s">
        <v>26</v>
      </c>
      <c r="F1079" s="462" t="s">
        <v>95</v>
      </c>
      <c r="G1079" s="462" t="s">
        <v>3468</v>
      </c>
      <c r="H1079" s="145" t="s">
        <v>86</v>
      </c>
      <c r="I1079" s="462" t="s">
        <v>1688</v>
      </c>
      <c r="J1079" s="462" t="s">
        <v>1690</v>
      </c>
      <c r="K1079" s="145" t="s">
        <v>1802</v>
      </c>
      <c r="L1079" s="145" t="s">
        <v>1794</v>
      </c>
    </row>
    <row r="1080" spans="3:12">
      <c r="C1080" s="145" t="s">
        <v>3428</v>
      </c>
      <c r="D1080" s="145">
        <v>0</v>
      </c>
      <c r="E1080" s="145" t="s">
        <v>26</v>
      </c>
      <c r="F1080" s="462" t="s">
        <v>95</v>
      </c>
      <c r="G1080" s="462" t="s">
        <v>3468</v>
      </c>
      <c r="H1080" s="145" t="s">
        <v>86</v>
      </c>
      <c r="I1080" s="462" t="s">
        <v>1688</v>
      </c>
      <c r="J1080" s="462" t="s">
        <v>1690</v>
      </c>
      <c r="K1080" s="145" t="s">
        <v>1802</v>
      </c>
      <c r="L1080" s="145" t="s">
        <v>1794</v>
      </c>
    </row>
    <row r="1081" spans="3:12">
      <c r="C1081" s="145" t="s">
        <v>3429</v>
      </c>
      <c r="D1081" s="145">
        <v>0</v>
      </c>
      <c r="E1081" s="145" t="s">
        <v>26</v>
      </c>
      <c r="F1081" s="462" t="s">
        <v>95</v>
      </c>
      <c r="G1081" s="462" t="s">
        <v>3468</v>
      </c>
      <c r="H1081" s="145" t="s">
        <v>86</v>
      </c>
      <c r="I1081" s="462" t="s">
        <v>1688</v>
      </c>
      <c r="J1081" s="462" t="s">
        <v>1690</v>
      </c>
      <c r="K1081" s="145" t="s">
        <v>1802</v>
      </c>
      <c r="L1081" s="145" t="s">
        <v>1794</v>
      </c>
    </row>
    <row r="1082" spans="3:12">
      <c r="C1082" s="145" t="s">
        <v>3430</v>
      </c>
      <c r="D1082" s="145">
        <v>0</v>
      </c>
      <c r="E1082" s="145" t="s">
        <v>26</v>
      </c>
      <c r="F1082" s="462" t="s">
        <v>95</v>
      </c>
      <c r="G1082" s="462" t="s">
        <v>3468</v>
      </c>
      <c r="H1082" s="145" t="s">
        <v>86</v>
      </c>
      <c r="I1082" s="462" t="s">
        <v>1688</v>
      </c>
      <c r="J1082" s="462" t="s">
        <v>1690</v>
      </c>
      <c r="K1082" s="145" t="s">
        <v>1802</v>
      </c>
      <c r="L1082" s="145" t="s">
        <v>1794</v>
      </c>
    </row>
    <row r="1083" spans="3:12">
      <c r="C1083" s="145" t="s">
        <v>3431</v>
      </c>
      <c r="D1083" s="145">
        <v>0</v>
      </c>
      <c r="E1083" s="145" t="s">
        <v>26</v>
      </c>
      <c r="F1083" s="462" t="s">
        <v>95</v>
      </c>
      <c r="G1083" s="462" t="s">
        <v>3468</v>
      </c>
      <c r="H1083" s="145" t="s">
        <v>86</v>
      </c>
      <c r="I1083" s="462" t="s">
        <v>1688</v>
      </c>
      <c r="J1083" s="462" t="s">
        <v>1690</v>
      </c>
      <c r="K1083" s="145" t="s">
        <v>1802</v>
      </c>
      <c r="L1083" s="145" t="s">
        <v>1794</v>
      </c>
    </row>
    <row r="1084" spans="3:12">
      <c r="C1084" s="145" t="s">
        <v>3432</v>
      </c>
      <c r="D1084" s="145">
        <v>0</v>
      </c>
      <c r="E1084" s="145" t="s">
        <v>26</v>
      </c>
      <c r="F1084" s="462" t="s">
        <v>95</v>
      </c>
      <c r="G1084" s="462" t="s">
        <v>3468</v>
      </c>
      <c r="H1084" s="145" t="s">
        <v>86</v>
      </c>
      <c r="I1084" s="462" t="s">
        <v>1688</v>
      </c>
      <c r="J1084" s="462" t="s">
        <v>1690</v>
      </c>
      <c r="K1084" s="145" t="s">
        <v>1802</v>
      </c>
      <c r="L1084" s="145" t="s">
        <v>1794</v>
      </c>
    </row>
    <row r="1085" spans="3:12">
      <c r="C1085" s="145" t="s">
        <v>3433</v>
      </c>
      <c r="D1085" s="145">
        <v>0</v>
      </c>
      <c r="E1085" s="145" t="s">
        <v>26</v>
      </c>
      <c r="F1085" s="462" t="s">
        <v>95</v>
      </c>
      <c r="G1085" s="462" t="s">
        <v>3468</v>
      </c>
      <c r="H1085" s="145" t="s">
        <v>86</v>
      </c>
      <c r="I1085" s="462" t="s">
        <v>1688</v>
      </c>
      <c r="J1085" s="462" t="s">
        <v>1690</v>
      </c>
      <c r="K1085" s="145" t="s">
        <v>1802</v>
      </c>
      <c r="L1085" s="145" t="s">
        <v>1794</v>
      </c>
    </row>
    <row r="1086" spans="3:12">
      <c r="C1086" s="145" t="s">
        <v>3434</v>
      </c>
      <c r="D1086" s="145">
        <v>0</v>
      </c>
      <c r="E1086" s="145" t="s">
        <v>26</v>
      </c>
      <c r="F1086" s="462" t="s">
        <v>95</v>
      </c>
      <c r="G1086" s="462" t="s">
        <v>3468</v>
      </c>
      <c r="H1086" s="145" t="s">
        <v>86</v>
      </c>
      <c r="I1086" s="462" t="s">
        <v>1688</v>
      </c>
      <c r="J1086" s="462" t="s">
        <v>1690</v>
      </c>
      <c r="K1086" s="145" t="s">
        <v>1802</v>
      </c>
      <c r="L1086" s="145" t="s">
        <v>1794</v>
      </c>
    </row>
    <row r="1087" spans="3:12">
      <c r="C1087" s="145" t="s">
        <v>3435</v>
      </c>
      <c r="D1087" s="145">
        <v>0</v>
      </c>
      <c r="E1087" s="145" t="s">
        <v>26</v>
      </c>
      <c r="F1087" s="462" t="s">
        <v>95</v>
      </c>
      <c r="G1087" s="462" t="s">
        <v>3468</v>
      </c>
      <c r="H1087" s="145" t="s">
        <v>86</v>
      </c>
      <c r="I1087" s="462" t="s">
        <v>1688</v>
      </c>
      <c r="J1087" s="462" t="s">
        <v>1690</v>
      </c>
      <c r="K1087" s="145" t="s">
        <v>1802</v>
      </c>
      <c r="L1087" s="145" t="s">
        <v>1794</v>
      </c>
    </row>
    <row r="1088" spans="3:12">
      <c r="C1088" s="145" t="s">
        <v>3436</v>
      </c>
      <c r="D1088" s="145">
        <v>0</v>
      </c>
      <c r="E1088" s="145" t="s">
        <v>26</v>
      </c>
      <c r="F1088" s="462" t="s">
        <v>95</v>
      </c>
      <c r="G1088" s="462" t="s">
        <v>3468</v>
      </c>
      <c r="H1088" s="145" t="s">
        <v>86</v>
      </c>
      <c r="I1088" s="462" t="s">
        <v>1688</v>
      </c>
      <c r="J1088" s="462" t="s">
        <v>1690</v>
      </c>
      <c r="K1088" s="145" t="s">
        <v>1802</v>
      </c>
      <c r="L1088" s="145" t="s">
        <v>1794</v>
      </c>
    </row>
    <row r="1089" spans="3:12">
      <c r="C1089" s="145" t="s">
        <v>3437</v>
      </c>
      <c r="D1089" s="145">
        <v>0</v>
      </c>
      <c r="E1089" s="145" t="s">
        <v>26</v>
      </c>
      <c r="F1089" s="462" t="s">
        <v>95</v>
      </c>
      <c r="G1089" s="462" t="s">
        <v>3468</v>
      </c>
      <c r="H1089" s="145" t="s">
        <v>86</v>
      </c>
      <c r="I1089" s="462" t="s">
        <v>1688</v>
      </c>
      <c r="J1089" s="462" t="s">
        <v>1690</v>
      </c>
      <c r="K1089" s="145" t="s">
        <v>1802</v>
      </c>
      <c r="L1089" s="145" t="s">
        <v>1794</v>
      </c>
    </row>
    <row r="1090" spans="3:12">
      <c r="C1090" s="145" t="s">
        <v>3438</v>
      </c>
      <c r="D1090" s="145">
        <v>0</v>
      </c>
      <c r="E1090" s="145" t="s">
        <v>26</v>
      </c>
      <c r="F1090" s="462" t="s">
        <v>95</v>
      </c>
      <c r="G1090" s="462" t="s">
        <v>3468</v>
      </c>
      <c r="H1090" s="145" t="s">
        <v>86</v>
      </c>
      <c r="I1090" s="462" t="s">
        <v>1688</v>
      </c>
      <c r="J1090" s="462" t="s">
        <v>1690</v>
      </c>
      <c r="K1090" s="145" t="s">
        <v>1802</v>
      </c>
      <c r="L1090" s="145" t="s">
        <v>1794</v>
      </c>
    </row>
    <row r="1091" spans="3:12">
      <c r="C1091" s="145" t="s">
        <v>3439</v>
      </c>
      <c r="D1091" s="145">
        <v>0</v>
      </c>
      <c r="E1091" s="145" t="s">
        <v>26</v>
      </c>
      <c r="F1091" s="462" t="s">
        <v>95</v>
      </c>
      <c r="G1091" s="462" t="s">
        <v>3468</v>
      </c>
      <c r="H1091" s="145" t="s">
        <v>86</v>
      </c>
      <c r="I1091" s="462" t="s">
        <v>1688</v>
      </c>
      <c r="J1091" s="462" t="s">
        <v>1690</v>
      </c>
      <c r="K1091" s="145" t="s">
        <v>1802</v>
      </c>
      <c r="L1091" s="145" t="s">
        <v>1794</v>
      </c>
    </row>
    <row r="1092" spans="3:12">
      <c r="C1092" s="145" t="s">
        <v>3440</v>
      </c>
      <c r="D1092" s="145">
        <v>0</v>
      </c>
      <c r="E1092" s="145" t="s">
        <v>26</v>
      </c>
      <c r="F1092" s="462" t="s">
        <v>95</v>
      </c>
      <c r="G1092" s="462" t="s">
        <v>3468</v>
      </c>
      <c r="H1092" s="145" t="s">
        <v>86</v>
      </c>
      <c r="I1092" s="462" t="s">
        <v>1688</v>
      </c>
      <c r="J1092" s="462" t="s">
        <v>1690</v>
      </c>
      <c r="K1092" s="145" t="s">
        <v>1802</v>
      </c>
      <c r="L1092" s="145" t="s">
        <v>1794</v>
      </c>
    </row>
    <row r="1093" spans="3:12">
      <c r="C1093" s="145" t="s">
        <v>3441</v>
      </c>
      <c r="D1093" s="145">
        <v>0</v>
      </c>
      <c r="E1093" s="145" t="s">
        <v>26</v>
      </c>
      <c r="F1093" s="462" t="s">
        <v>95</v>
      </c>
      <c r="G1093" s="462" t="s">
        <v>3468</v>
      </c>
      <c r="H1093" s="145" t="s">
        <v>86</v>
      </c>
      <c r="I1093" s="462" t="s">
        <v>1688</v>
      </c>
      <c r="J1093" s="462" t="s">
        <v>1690</v>
      </c>
      <c r="K1093" s="145" t="s">
        <v>1802</v>
      </c>
      <c r="L1093" s="145" t="s">
        <v>1794</v>
      </c>
    </row>
    <row r="1094" spans="3:12">
      <c r="C1094" s="145" t="s">
        <v>3442</v>
      </c>
      <c r="D1094" s="145">
        <v>0</v>
      </c>
      <c r="E1094" s="145" t="s">
        <v>26</v>
      </c>
      <c r="F1094" s="462" t="s">
        <v>95</v>
      </c>
      <c r="G1094" s="462" t="s">
        <v>3468</v>
      </c>
      <c r="H1094" s="145" t="s">
        <v>86</v>
      </c>
      <c r="I1094" s="462" t="s">
        <v>1688</v>
      </c>
      <c r="J1094" s="462" t="s">
        <v>1690</v>
      </c>
      <c r="K1094" s="145" t="s">
        <v>1802</v>
      </c>
      <c r="L1094" s="145" t="s">
        <v>1794</v>
      </c>
    </row>
    <row r="1095" spans="3:12">
      <c r="C1095" s="145" t="s">
        <v>3443</v>
      </c>
      <c r="D1095" s="145">
        <v>0</v>
      </c>
      <c r="E1095" s="145" t="s">
        <v>26</v>
      </c>
      <c r="F1095" s="462" t="s">
        <v>95</v>
      </c>
      <c r="G1095" s="462" t="s">
        <v>3468</v>
      </c>
      <c r="H1095" s="145" t="s">
        <v>86</v>
      </c>
      <c r="I1095" s="462" t="s">
        <v>1688</v>
      </c>
      <c r="J1095" s="462" t="s">
        <v>1690</v>
      </c>
      <c r="K1095" s="145" t="s">
        <v>1802</v>
      </c>
      <c r="L1095" s="145" t="s">
        <v>1794</v>
      </c>
    </row>
    <row r="1096" spans="3:12">
      <c r="C1096" s="145" t="s">
        <v>3444</v>
      </c>
      <c r="D1096" s="145">
        <v>0</v>
      </c>
      <c r="E1096" s="145" t="s">
        <v>26</v>
      </c>
      <c r="F1096" s="462" t="s">
        <v>95</v>
      </c>
      <c r="G1096" s="462" t="s">
        <v>3468</v>
      </c>
      <c r="H1096" s="145" t="s">
        <v>86</v>
      </c>
      <c r="I1096" s="462" t="s">
        <v>1688</v>
      </c>
      <c r="J1096" s="462" t="s">
        <v>1690</v>
      </c>
      <c r="K1096" s="145" t="s">
        <v>1802</v>
      </c>
      <c r="L1096" s="145" t="s">
        <v>1794</v>
      </c>
    </row>
    <row r="1097" spans="3:12">
      <c r="C1097" s="145" t="s">
        <v>3445</v>
      </c>
      <c r="D1097" s="145">
        <v>0</v>
      </c>
      <c r="E1097" s="145" t="s">
        <v>26</v>
      </c>
      <c r="F1097" s="462" t="s">
        <v>95</v>
      </c>
      <c r="G1097" s="462" t="s">
        <v>3468</v>
      </c>
      <c r="H1097" s="145" t="s">
        <v>86</v>
      </c>
      <c r="I1097" s="462" t="s">
        <v>1688</v>
      </c>
      <c r="J1097" s="462" t="s">
        <v>1690</v>
      </c>
      <c r="K1097" s="145" t="s">
        <v>1802</v>
      </c>
      <c r="L1097" s="145" t="s">
        <v>1794</v>
      </c>
    </row>
    <row r="1098" spans="3:12">
      <c r="C1098" s="145" t="s">
        <v>3446</v>
      </c>
      <c r="D1098" s="145">
        <v>0</v>
      </c>
      <c r="E1098" s="145" t="s">
        <v>26</v>
      </c>
      <c r="F1098" s="462" t="s">
        <v>95</v>
      </c>
      <c r="G1098" s="462" t="s">
        <v>3468</v>
      </c>
      <c r="H1098" s="145" t="s">
        <v>86</v>
      </c>
      <c r="I1098" s="462" t="s">
        <v>1688</v>
      </c>
      <c r="J1098" s="462" t="s">
        <v>1690</v>
      </c>
      <c r="K1098" s="145" t="s">
        <v>1802</v>
      </c>
      <c r="L1098" s="145" t="s">
        <v>1794</v>
      </c>
    </row>
    <row r="1099" spans="3:12">
      <c r="C1099" s="145" t="s">
        <v>3447</v>
      </c>
      <c r="D1099" s="145">
        <v>0</v>
      </c>
      <c r="E1099" s="145" t="s">
        <v>26</v>
      </c>
      <c r="F1099" s="462" t="s">
        <v>95</v>
      </c>
      <c r="G1099" s="462" t="s">
        <v>3468</v>
      </c>
      <c r="H1099" s="145" t="s">
        <v>86</v>
      </c>
      <c r="I1099" s="462" t="s">
        <v>1688</v>
      </c>
      <c r="J1099" s="462" t="s">
        <v>1690</v>
      </c>
      <c r="K1099" s="145" t="s">
        <v>1802</v>
      </c>
      <c r="L1099" s="145" t="s">
        <v>1794</v>
      </c>
    </row>
    <row r="1100" spans="3:12">
      <c r="C1100" s="145" t="s">
        <v>3448</v>
      </c>
      <c r="D1100" s="145">
        <v>0</v>
      </c>
      <c r="E1100" s="145" t="s">
        <v>26</v>
      </c>
      <c r="F1100" s="462" t="s">
        <v>95</v>
      </c>
      <c r="G1100" s="462" t="s">
        <v>3468</v>
      </c>
      <c r="H1100" s="145" t="s">
        <v>86</v>
      </c>
      <c r="I1100" s="462" t="s">
        <v>1688</v>
      </c>
      <c r="J1100" s="462" t="s">
        <v>1690</v>
      </c>
      <c r="K1100" s="145" t="s">
        <v>1802</v>
      </c>
      <c r="L1100" s="145" t="s">
        <v>1794</v>
      </c>
    </row>
    <row r="1101" spans="3:12">
      <c r="C1101" s="145" t="s">
        <v>3449</v>
      </c>
      <c r="D1101" s="145">
        <v>0</v>
      </c>
      <c r="E1101" s="145" t="s">
        <v>26</v>
      </c>
      <c r="F1101" s="462" t="s">
        <v>95</v>
      </c>
      <c r="G1101" s="462" t="s">
        <v>3468</v>
      </c>
      <c r="H1101" s="145" t="s">
        <v>86</v>
      </c>
      <c r="I1101" s="462" t="s">
        <v>1688</v>
      </c>
      <c r="J1101" s="462" t="s">
        <v>1690</v>
      </c>
      <c r="K1101" s="145" t="s">
        <v>1802</v>
      </c>
      <c r="L1101" s="145" t="s">
        <v>1794</v>
      </c>
    </row>
    <row r="1102" spans="3:12">
      <c r="C1102" s="145" t="s">
        <v>3450</v>
      </c>
      <c r="D1102" s="145">
        <v>0</v>
      </c>
      <c r="E1102" s="145" t="s">
        <v>26</v>
      </c>
      <c r="F1102" s="462" t="s">
        <v>95</v>
      </c>
      <c r="G1102" s="462" t="s">
        <v>3468</v>
      </c>
      <c r="H1102" s="145" t="s">
        <v>86</v>
      </c>
      <c r="I1102" s="462" t="s">
        <v>1688</v>
      </c>
      <c r="J1102" s="462" t="s">
        <v>1690</v>
      </c>
      <c r="K1102" s="145" t="s">
        <v>1802</v>
      </c>
      <c r="L1102" s="145" t="s">
        <v>1794</v>
      </c>
    </row>
    <row r="1103" spans="3:12">
      <c r="C1103" s="145" t="s">
        <v>3451</v>
      </c>
      <c r="D1103" s="145">
        <v>0</v>
      </c>
      <c r="E1103" s="145" t="s">
        <v>26</v>
      </c>
      <c r="F1103" s="462" t="s">
        <v>95</v>
      </c>
      <c r="G1103" s="462" t="s">
        <v>3468</v>
      </c>
      <c r="H1103" s="145" t="s">
        <v>86</v>
      </c>
      <c r="I1103" s="462" t="s">
        <v>1688</v>
      </c>
      <c r="J1103" s="462" t="s">
        <v>1690</v>
      </c>
      <c r="K1103" s="145" t="s">
        <v>1802</v>
      </c>
      <c r="L1103" s="145" t="s">
        <v>1794</v>
      </c>
    </row>
    <row r="1104" spans="3:12">
      <c r="C1104" s="145" t="s">
        <v>3452</v>
      </c>
      <c r="D1104" s="145">
        <v>0</v>
      </c>
      <c r="E1104" s="145" t="s">
        <v>26</v>
      </c>
      <c r="F1104" s="462" t="s">
        <v>95</v>
      </c>
      <c r="G1104" s="462" t="s">
        <v>3468</v>
      </c>
      <c r="H1104" s="145" t="s">
        <v>86</v>
      </c>
      <c r="I1104" s="462" t="s">
        <v>1688</v>
      </c>
      <c r="J1104" s="462" t="s">
        <v>1690</v>
      </c>
      <c r="K1104" s="145" t="s">
        <v>1802</v>
      </c>
      <c r="L1104" s="145" t="s">
        <v>1794</v>
      </c>
    </row>
    <row r="1105" spans="3:12">
      <c r="C1105" s="145" t="s">
        <v>3453</v>
      </c>
      <c r="D1105" s="145">
        <v>0</v>
      </c>
      <c r="E1105" s="145" t="s">
        <v>26</v>
      </c>
      <c r="F1105" s="462" t="s">
        <v>95</v>
      </c>
      <c r="G1105" s="462" t="s">
        <v>3468</v>
      </c>
      <c r="H1105" s="145" t="s">
        <v>86</v>
      </c>
      <c r="I1105" s="462" t="s">
        <v>1688</v>
      </c>
      <c r="J1105" s="462" t="s">
        <v>1690</v>
      </c>
      <c r="K1105" s="145" t="s">
        <v>1802</v>
      </c>
      <c r="L1105" s="145" t="s">
        <v>1794</v>
      </c>
    </row>
    <row r="1106" spans="3:12">
      <c r="C1106" s="145" t="s">
        <v>3454</v>
      </c>
      <c r="D1106" s="145">
        <v>0</v>
      </c>
      <c r="E1106" s="145" t="s">
        <v>26</v>
      </c>
      <c r="F1106" s="462" t="s">
        <v>95</v>
      </c>
      <c r="G1106" s="462" t="s">
        <v>3468</v>
      </c>
      <c r="H1106" s="145" t="s">
        <v>86</v>
      </c>
      <c r="I1106" s="462" t="s">
        <v>1688</v>
      </c>
      <c r="J1106" s="462" t="s">
        <v>1690</v>
      </c>
      <c r="K1106" s="145" t="s">
        <v>1802</v>
      </c>
      <c r="L1106" s="145" t="s">
        <v>1794</v>
      </c>
    </row>
    <row r="1107" spans="3:12">
      <c r="C1107" s="145" t="s">
        <v>3455</v>
      </c>
      <c r="D1107" s="145">
        <v>0</v>
      </c>
      <c r="E1107" s="145" t="s">
        <v>26</v>
      </c>
      <c r="F1107" s="462" t="s">
        <v>95</v>
      </c>
      <c r="G1107" s="462" t="s">
        <v>3468</v>
      </c>
      <c r="H1107" s="145" t="s">
        <v>86</v>
      </c>
      <c r="I1107" s="462" t="s">
        <v>1688</v>
      </c>
      <c r="J1107" s="462" t="s">
        <v>1690</v>
      </c>
      <c r="K1107" s="145" t="s">
        <v>1802</v>
      </c>
      <c r="L1107" s="145" t="s">
        <v>1794</v>
      </c>
    </row>
    <row r="1108" spans="3:12">
      <c r="C1108" s="145" t="s">
        <v>3458</v>
      </c>
      <c r="D1108" s="145">
        <v>0</v>
      </c>
      <c r="E1108" s="145" t="s">
        <v>26</v>
      </c>
      <c r="F1108" s="462" t="s">
        <v>95</v>
      </c>
      <c r="G1108" s="462" t="s">
        <v>3468</v>
      </c>
      <c r="H1108" s="145" t="s">
        <v>86</v>
      </c>
      <c r="I1108" s="462" t="s">
        <v>1688</v>
      </c>
      <c r="J1108" s="462" t="s">
        <v>1690</v>
      </c>
      <c r="K1108" s="145" t="s">
        <v>1802</v>
      </c>
      <c r="L1108" s="145" t="s">
        <v>1794</v>
      </c>
    </row>
    <row r="1109" spans="3:12">
      <c r="C1109" s="145" t="s">
        <v>3459</v>
      </c>
      <c r="D1109" s="145">
        <v>0</v>
      </c>
      <c r="E1109" s="145" t="s">
        <v>26</v>
      </c>
      <c r="F1109" s="462" t="s">
        <v>95</v>
      </c>
      <c r="G1109" s="462" t="s">
        <v>3468</v>
      </c>
      <c r="H1109" s="145" t="s">
        <v>86</v>
      </c>
      <c r="I1109" s="462" t="s">
        <v>1688</v>
      </c>
      <c r="J1109" s="462" t="s">
        <v>1690</v>
      </c>
      <c r="K1109" s="145" t="s">
        <v>1802</v>
      </c>
      <c r="L1109" s="145" t="s">
        <v>1794</v>
      </c>
    </row>
    <row r="1110" spans="3:12">
      <c r="C1110" s="145" t="s">
        <v>3460</v>
      </c>
      <c r="D1110" s="145">
        <v>0</v>
      </c>
      <c r="E1110" s="145" t="s">
        <v>26</v>
      </c>
      <c r="F1110" s="462" t="s">
        <v>95</v>
      </c>
      <c r="G1110" s="462" t="s">
        <v>3468</v>
      </c>
      <c r="H1110" s="145" t="s">
        <v>86</v>
      </c>
      <c r="I1110" s="462" t="s">
        <v>1688</v>
      </c>
      <c r="J1110" s="462" t="s">
        <v>1690</v>
      </c>
      <c r="K1110" s="145" t="s">
        <v>1802</v>
      </c>
      <c r="L1110" s="145" t="s">
        <v>1794</v>
      </c>
    </row>
    <row r="1111" spans="3:12">
      <c r="C1111" s="145" t="s">
        <v>3461</v>
      </c>
      <c r="D1111" s="145">
        <v>0</v>
      </c>
      <c r="E1111" s="145" t="s">
        <v>26</v>
      </c>
      <c r="F1111" s="462" t="s">
        <v>95</v>
      </c>
      <c r="G1111" s="462" t="s">
        <v>3468</v>
      </c>
      <c r="H1111" s="145" t="s">
        <v>86</v>
      </c>
      <c r="I1111" s="462" t="s">
        <v>1688</v>
      </c>
      <c r="J1111" s="462" t="s">
        <v>1690</v>
      </c>
      <c r="K1111" s="145" t="s">
        <v>1802</v>
      </c>
      <c r="L1111" s="145" t="s">
        <v>1794</v>
      </c>
    </row>
    <row r="1112" spans="3:12">
      <c r="C1112" s="145" t="s">
        <v>3462</v>
      </c>
      <c r="D1112" s="145">
        <v>0</v>
      </c>
      <c r="E1112" s="145" t="s">
        <v>26</v>
      </c>
      <c r="F1112" s="462" t="s">
        <v>95</v>
      </c>
      <c r="G1112" s="462" t="s">
        <v>3468</v>
      </c>
      <c r="H1112" s="145" t="s">
        <v>86</v>
      </c>
      <c r="I1112" s="462" t="s">
        <v>1688</v>
      </c>
      <c r="J1112" s="462" t="s">
        <v>1690</v>
      </c>
      <c r="K1112" s="145" t="s">
        <v>1802</v>
      </c>
      <c r="L1112" s="145" t="s">
        <v>1794</v>
      </c>
    </row>
    <row r="1113" spans="3:12">
      <c r="C1113" s="145" t="s">
        <v>3463</v>
      </c>
      <c r="D1113" s="145">
        <v>0</v>
      </c>
      <c r="E1113" s="145" t="s">
        <v>26</v>
      </c>
      <c r="F1113" s="462" t="s">
        <v>95</v>
      </c>
      <c r="G1113" s="462" t="s">
        <v>3468</v>
      </c>
      <c r="H1113" s="145" t="s">
        <v>86</v>
      </c>
      <c r="I1113" s="462" t="s">
        <v>1688</v>
      </c>
      <c r="J1113" s="462" t="s">
        <v>1690</v>
      </c>
      <c r="K1113" s="145" t="s">
        <v>1802</v>
      </c>
      <c r="L1113" s="145" t="s">
        <v>1794</v>
      </c>
    </row>
    <row r="1114" spans="3:12">
      <c r="C1114" s="145" t="s">
        <v>3465</v>
      </c>
      <c r="D1114" s="145">
        <v>0</v>
      </c>
      <c r="E1114" s="145" t="s">
        <v>26</v>
      </c>
      <c r="F1114" s="462" t="s">
        <v>95</v>
      </c>
      <c r="G1114" s="462" t="s">
        <v>3468</v>
      </c>
      <c r="H1114" s="145" t="s">
        <v>86</v>
      </c>
      <c r="I1114" s="462" t="s">
        <v>1688</v>
      </c>
      <c r="J1114" s="462" t="s">
        <v>1690</v>
      </c>
      <c r="K1114" s="145" t="s">
        <v>1802</v>
      </c>
      <c r="L1114" s="145" t="s">
        <v>1794</v>
      </c>
    </row>
    <row r="1115" spans="3:12">
      <c r="C1115" s="145" t="s">
        <v>3466</v>
      </c>
      <c r="D1115" s="145">
        <v>0</v>
      </c>
      <c r="E1115" s="145" t="s">
        <v>26</v>
      </c>
      <c r="F1115" s="462" t="s">
        <v>95</v>
      </c>
      <c r="G1115" s="462" t="s">
        <v>3468</v>
      </c>
      <c r="H1115" s="145" t="s">
        <v>86</v>
      </c>
      <c r="I1115" s="462" t="s">
        <v>1688</v>
      </c>
      <c r="J1115" s="462" t="s">
        <v>1690</v>
      </c>
      <c r="K1115" s="145" t="s">
        <v>1802</v>
      </c>
      <c r="L1115" s="145" t="s">
        <v>1794</v>
      </c>
    </row>
    <row r="1116" spans="3:12">
      <c r="C1116" s="145" t="s">
        <v>3467</v>
      </c>
      <c r="D1116" s="145">
        <v>0</v>
      </c>
      <c r="E1116" s="145" t="s">
        <v>26</v>
      </c>
      <c r="F1116" s="462" t="s">
        <v>95</v>
      </c>
      <c r="G1116" s="462" t="s">
        <v>3468</v>
      </c>
      <c r="H1116" s="145" t="s">
        <v>86</v>
      </c>
      <c r="I1116" s="462" t="s">
        <v>1688</v>
      </c>
      <c r="J1116" s="462" t="s">
        <v>1690</v>
      </c>
      <c r="K1116" s="145" t="s">
        <v>1802</v>
      </c>
      <c r="L1116" s="145" t="s">
        <v>1794</v>
      </c>
    </row>
    <row r="1117" spans="3:12">
      <c r="C1117" s="145" t="s">
        <v>3378</v>
      </c>
      <c r="D1117" s="145">
        <v>0</v>
      </c>
      <c r="E1117" s="145" t="s">
        <v>26</v>
      </c>
      <c r="F1117" s="462" t="s">
        <v>95</v>
      </c>
      <c r="G1117" s="462" t="s">
        <v>3468</v>
      </c>
      <c r="H1117" s="145" t="s">
        <v>86</v>
      </c>
      <c r="I1117" s="462" t="s">
        <v>1688</v>
      </c>
      <c r="J1117" s="462" t="s">
        <v>1690</v>
      </c>
      <c r="K1117" s="145" t="s">
        <v>1802</v>
      </c>
      <c r="L1117" s="145" t="s">
        <v>1795</v>
      </c>
    </row>
    <row r="1118" spans="3:12">
      <c r="C1118" s="145" t="s">
        <v>3379</v>
      </c>
      <c r="D1118" s="145">
        <v>0</v>
      </c>
      <c r="E1118" s="145" t="s">
        <v>26</v>
      </c>
      <c r="F1118" s="462" t="s">
        <v>95</v>
      </c>
      <c r="G1118" s="462" t="s">
        <v>3468</v>
      </c>
      <c r="H1118" s="145" t="s">
        <v>86</v>
      </c>
      <c r="I1118" s="462" t="s">
        <v>1688</v>
      </c>
      <c r="J1118" s="462" t="s">
        <v>1690</v>
      </c>
      <c r="K1118" s="145" t="s">
        <v>1802</v>
      </c>
      <c r="L1118" s="145" t="s">
        <v>1795</v>
      </c>
    </row>
    <row r="1119" spans="3:12">
      <c r="C1119" s="145" t="s">
        <v>3380</v>
      </c>
      <c r="D1119" s="145">
        <v>0</v>
      </c>
      <c r="E1119" s="145" t="s">
        <v>26</v>
      </c>
      <c r="F1119" s="462" t="s">
        <v>95</v>
      </c>
      <c r="G1119" s="462" t="s">
        <v>3468</v>
      </c>
      <c r="H1119" s="145" t="s">
        <v>86</v>
      </c>
      <c r="I1119" s="462" t="s">
        <v>1688</v>
      </c>
      <c r="J1119" s="462" t="s">
        <v>1690</v>
      </c>
      <c r="K1119" s="145" t="s">
        <v>1802</v>
      </c>
      <c r="L1119" s="145" t="s">
        <v>1795</v>
      </c>
    </row>
    <row r="1120" spans="3:12">
      <c r="C1120" s="145" t="s">
        <v>3381</v>
      </c>
      <c r="D1120" s="145">
        <v>0</v>
      </c>
      <c r="E1120" s="145" t="s">
        <v>26</v>
      </c>
      <c r="F1120" s="462" t="s">
        <v>95</v>
      </c>
      <c r="G1120" s="462" t="s">
        <v>3468</v>
      </c>
      <c r="H1120" s="145" t="s">
        <v>86</v>
      </c>
      <c r="I1120" s="462" t="s">
        <v>1688</v>
      </c>
      <c r="J1120" s="462" t="s">
        <v>1690</v>
      </c>
      <c r="K1120" s="145" t="s">
        <v>1802</v>
      </c>
      <c r="L1120" s="145" t="s">
        <v>1795</v>
      </c>
    </row>
    <row r="1121" spans="3:12">
      <c r="C1121" s="145" t="s">
        <v>3382</v>
      </c>
      <c r="D1121" s="145">
        <v>0</v>
      </c>
      <c r="E1121" s="145" t="s">
        <v>26</v>
      </c>
      <c r="F1121" s="462" t="s">
        <v>95</v>
      </c>
      <c r="G1121" s="462" t="s">
        <v>3468</v>
      </c>
      <c r="H1121" s="145" t="s">
        <v>86</v>
      </c>
      <c r="I1121" s="462" t="s">
        <v>1688</v>
      </c>
      <c r="J1121" s="462" t="s">
        <v>1690</v>
      </c>
      <c r="K1121" s="145" t="s">
        <v>1802</v>
      </c>
      <c r="L1121" s="145" t="s">
        <v>1795</v>
      </c>
    </row>
    <row r="1122" spans="3:12">
      <c r="C1122" s="145" t="s">
        <v>3383</v>
      </c>
      <c r="D1122" s="145">
        <v>0</v>
      </c>
      <c r="E1122" s="145" t="s">
        <v>26</v>
      </c>
      <c r="F1122" s="462" t="s">
        <v>95</v>
      </c>
      <c r="G1122" s="462" t="s">
        <v>3468</v>
      </c>
      <c r="H1122" s="145" t="s">
        <v>86</v>
      </c>
      <c r="I1122" s="462" t="s">
        <v>1688</v>
      </c>
      <c r="J1122" s="462" t="s">
        <v>1690</v>
      </c>
      <c r="K1122" s="145" t="s">
        <v>1802</v>
      </c>
      <c r="L1122" s="145" t="s">
        <v>1795</v>
      </c>
    </row>
    <row r="1123" spans="3:12">
      <c r="C1123" s="145" t="s">
        <v>3384</v>
      </c>
      <c r="D1123" s="145">
        <v>0</v>
      </c>
      <c r="E1123" s="145" t="s">
        <v>26</v>
      </c>
      <c r="F1123" s="462" t="s">
        <v>95</v>
      </c>
      <c r="G1123" s="462" t="s">
        <v>3468</v>
      </c>
      <c r="H1123" s="145" t="s">
        <v>86</v>
      </c>
      <c r="I1123" s="462" t="s">
        <v>1688</v>
      </c>
      <c r="J1123" s="462" t="s">
        <v>1690</v>
      </c>
      <c r="K1123" s="145" t="s">
        <v>1802</v>
      </c>
      <c r="L1123" s="145" t="s">
        <v>1795</v>
      </c>
    </row>
    <row r="1124" spans="3:12">
      <c r="C1124" s="145" t="s">
        <v>3385</v>
      </c>
      <c r="D1124" s="145">
        <v>0</v>
      </c>
      <c r="E1124" s="145" t="s">
        <v>26</v>
      </c>
      <c r="F1124" s="462" t="s">
        <v>95</v>
      </c>
      <c r="G1124" s="462" t="s">
        <v>3468</v>
      </c>
      <c r="H1124" s="145" t="s">
        <v>86</v>
      </c>
      <c r="I1124" s="462" t="s">
        <v>1688</v>
      </c>
      <c r="J1124" s="462" t="s">
        <v>1690</v>
      </c>
      <c r="K1124" s="145" t="s">
        <v>1802</v>
      </c>
      <c r="L1124" s="145" t="s">
        <v>1795</v>
      </c>
    </row>
    <row r="1125" spans="3:12">
      <c r="C1125" s="145" t="s">
        <v>3386</v>
      </c>
      <c r="D1125" s="145">
        <v>0</v>
      </c>
      <c r="E1125" s="145" t="s">
        <v>26</v>
      </c>
      <c r="F1125" s="462" t="s">
        <v>95</v>
      </c>
      <c r="G1125" s="462" t="s">
        <v>3468</v>
      </c>
      <c r="H1125" s="145" t="s">
        <v>86</v>
      </c>
      <c r="I1125" s="462" t="s">
        <v>1688</v>
      </c>
      <c r="J1125" s="462" t="s">
        <v>1690</v>
      </c>
      <c r="K1125" s="145" t="s">
        <v>1802</v>
      </c>
      <c r="L1125" s="145" t="s">
        <v>1795</v>
      </c>
    </row>
    <row r="1126" spans="3:12">
      <c r="C1126" s="145" t="s">
        <v>3387</v>
      </c>
      <c r="D1126" s="145">
        <v>0</v>
      </c>
      <c r="E1126" s="145" t="s">
        <v>26</v>
      </c>
      <c r="F1126" s="462" t="s">
        <v>95</v>
      </c>
      <c r="G1126" s="462" t="s">
        <v>3468</v>
      </c>
      <c r="H1126" s="145" t="s">
        <v>86</v>
      </c>
      <c r="I1126" s="462" t="s">
        <v>1688</v>
      </c>
      <c r="J1126" s="462" t="s">
        <v>1690</v>
      </c>
      <c r="K1126" s="145" t="s">
        <v>1802</v>
      </c>
      <c r="L1126" s="145" t="s">
        <v>1795</v>
      </c>
    </row>
    <row r="1127" spans="3:12">
      <c r="C1127" s="145" t="s">
        <v>3388</v>
      </c>
      <c r="D1127" s="145">
        <v>0</v>
      </c>
      <c r="E1127" s="145" t="s">
        <v>26</v>
      </c>
      <c r="F1127" s="462" t="s">
        <v>95</v>
      </c>
      <c r="G1127" s="462" t="s">
        <v>3468</v>
      </c>
      <c r="H1127" s="145" t="s">
        <v>86</v>
      </c>
      <c r="I1127" s="462" t="s">
        <v>1688</v>
      </c>
      <c r="J1127" s="462" t="s">
        <v>1690</v>
      </c>
      <c r="K1127" s="145" t="s">
        <v>1802</v>
      </c>
      <c r="L1127" s="145" t="s">
        <v>1795</v>
      </c>
    </row>
    <row r="1128" spans="3:12">
      <c r="C1128" s="145" t="s">
        <v>3389</v>
      </c>
      <c r="D1128" s="145">
        <v>0</v>
      </c>
      <c r="E1128" s="145" t="s">
        <v>26</v>
      </c>
      <c r="F1128" s="462" t="s">
        <v>95</v>
      </c>
      <c r="G1128" s="462" t="s">
        <v>3468</v>
      </c>
      <c r="H1128" s="145" t="s">
        <v>86</v>
      </c>
      <c r="I1128" s="462" t="s">
        <v>1688</v>
      </c>
      <c r="J1128" s="462" t="s">
        <v>1690</v>
      </c>
      <c r="K1128" s="145" t="s">
        <v>1802</v>
      </c>
      <c r="L1128" s="145" t="s">
        <v>1795</v>
      </c>
    </row>
    <row r="1129" spans="3:12">
      <c r="C1129" s="145" t="s">
        <v>3390</v>
      </c>
      <c r="D1129" s="145">
        <v>0</v>
      </c>
      <c r="E1129" s="145" t="s">
        <v>26</v>
      </c>
      <c r="F1129" s="462" t="s">
        <v>95</v>
      </c>
      <c r="G1129" s="462" t="s">
        <v>3468</v>
      </c>
      <c r="H1129" s="145" t="s">
        <v>86</v>
      </c>
      <c r="I1129" s="462" t="s">
        <v>1688</v>
      </c>
      <c r="J1129" s="462" t="s">
        <v>1690</v>
      </c>
      <c r="K1129" s="145" t="s">
        <v>1802</v>
      </c>
      <c r="L1129" s="145" t="s">
        <v>1795</v>
      </c>
    </row>
    <row r="1130" spans="3:12">
      <c r="C1130" s="145" t="s">
        <v>3391</v>
      </c>
      <c r="D1130" s="145">
        <v>0</v>
      </c>
      <c r="E1130" s="145" t="s">
        <v>26</v>
      </c>
      <c r="F1130" s="462" t="s">
        <v>95</v>
      </c>
      <c r="G1130" s="462" t="s">
        <v>3468</v>
      </c>
      <c r="H1130" s="145" t="s">
        <v>86</v>
      </c>
      <c r="I1130" s="462" t="s">
        <v>1688</v>
      </c>
      <c r="J1130" s="462" t="s">
        <v>1690</v>
      </c>
      <c r="K1130" s="145" t="s">
        <v>1802</v>
      </c>
      <c r="L1130" s="145" t="s">
        <v>1795</v>
      </c>
    </row>
    <row r="1131" spans="3:12">
      <c r="C1131" s="145" t="s">
        <v>3392</v>
      </c>
      <c r="D1131" s="145">
        <v>0</v>
      </c>
      <c r="E1131" s="145" t="s">
        <v>26</v>
      </c>
      <c r="F1131" s="462" t="s">
        <v>95</v>
      </c>
      <c r="G1131" s="462" t="s">
        <v>3468</v>
      </c>
      <c r="H1131" s="145" t="s">
        <v>86</v>
      </c>
      <c r="I1131" s="462" t="s">
        <v>1688</v>
      </c>
      <c r="J1131" s="462" t="s">
        <v>1690</v>
      </c>
      <c r="K1131" s="145" t="s">
        <v>1802</v>
      </c>
      <c r="L1131" s="145" t="s">
        <v>1795</v>
      </c>
    </row>
    <row r="1132" spans="3:12">
      <c r="C1132" s="145" t="s">
        <v>3393</v>
      </c>
      <c r="D1132" s="145">
        <v>0</v>
      </c>
      <c r="E1132" s="145" t="s">
        <v>26</v>
      </c>
      <c r="F1132" s="462" t="s">
        <v>95</v>
      </c>
      <c r="G1132" s="462" t="s">
        <v>3468</v>
      </c>
      <c r="H1132" s="145" t="s">
        <v>86</v>
      </c>
      <c r="I1132" s="462" t="s">
        <v>1688</v>
      </c>
      <c r="J1132" s="462" t="s">
        <v>1690</v>
      </c>
      <c r="K1132" s="145" t="s">
        <v>1802</v>
      </c>
      <c r="L1132" s="145" t="s">
        <v>1795</v>
      </c>
    </row>
    <row r="1133" spans="3:12">
      <c r="C1133" s="145" t="s">
        <v>3394</v>
      </c>
      <c r="D1133" s="145">
        <v>0</v>
      </c>
      <c r="E1133" s="145" t="s">
        <v>26</v>
      </c>
      <c r="F1133" s="462" t="s">
        <v>95</v>
      </c>
      <c r="G1133" s="462" t="s">
        <v>3468</v>
      </c>
      <c r="H1133" s="145" t="s">
        <v>86</v>
      </c>
      <c r="I1133" s="462" t="s">
        <v>1688</v>
      </c>
      <c r="J1133" s="462" t="s">
        <v>1690</v>
      </c>
      <c r="K1133" s="145" t="s">
        <v>1802</v>
      </c>
      <c r="L1133" s="145" t="s">
        <v>1795</v>
      </c>
    </row>
    <row r="1134" spans="3:12">
      <c r="C1134" s="145" t="s">
        <v>3395</v>
      </c>
      <c r="D1134" s="145">
        <v>0</v>
      </c>
      <c r="E1134" s="145" t="s">
        <v>26</v>
      </c>
      <c r="F1134" s="462" t="s">
        <v>95</v>
      </c>
      <c r="G1134" s="462" t="s">
        <v>3468</v>
      </c>
      <c r="H1134" s="145" t="s">
        <v>86</v>
      </c>
      <c r="I1134" s="462" t="s">
        <v>1688</v>
      </c>
      <c r="J1134" s="462" t="s">
        <v>1690</v>
      </c>
      <c r="K1134" s="145" t="s">
        <v>1802</v>
      </c>
      <c r="L1134" s="145" t="s">
        <v>1795</v>
      </c>
    </row>
    <row r="1135" spans="3:12">
      <c r="C1135" s="145" t="s">
        <v>3396</v>
      </c>
      <c r="D1135" s="145">
        <v>0</v>
      </c>
      <c r="E1135" s="145" t="s">
        <v>26</v>
      </c>
      <c r="F1135" s="462" t="s">
        <v>95</v>
      </c>
      <c r="G1135" s="462" t="s">
        <v>3468</v>
      </c>
      <c r="H1135" s="145" t="s">
        <v>86</v>
      </c>
      <c r="I1135" s="462" t="s">
        <v>1688</v>
      </c>
      <c r="J1135" s="462" t="s">
        <v>1690</v>
      </c>
      <c r="K1135" s="145" t="s">
        <v>1802</v>
      </c>
      <c r="L1135" s="145" t="s">
        <v>1795</v>
      </c>
    </row>
    <row r="1136" spans="3:12">
      <c r="C1136" s="145" t="s">
        <v>3397</v>
      </c>
      <c r="D1136" s="145">
        <v>0</v>
      </c>
      <c r="E1136" s="145" t="s">
        <v>26</v>
      </c>
      <c r="F1136" s="462" t="s">
        <v>95</v>
      </c>
      <c r="G1136" s="462" t="s">
        <v>3468</v>
      </c>
      <c r="H1136" s="145" t="s">
        <v>86</v>
      </c>
      <c r="I1136" s="462" t="s">
        <v>1688</v>
      </c>
      <c r="J1136" s="462" t="s">
        <v>1690</v>
      </c>
      <c r="K1136" s="145" t="s">
        <v>1802</v>
      </c>
      <c r="L1136" s="145" t="s">
        <v>1795</v>
      </c>
    </row>
    <row r="1137" spans="3:12">
      <c r="C1137" s="145" t="s">
        <v>3398</v>
      </c>
      <c r="D1137" s="145">
        <v>0</v>
      </c>
      <c r="E1137" s="145" t="s">
        <v>26</v>
      </c>
      <c r="F1137" s="462" t="s">
        <v>95</v>
      </c>
      <c r="G1137" s="462" t="s">
        <v>3468</v>
      </c>
      <c r="H1137" s="145" t="s">
        <v>86</v>
      </c>
      <c r="I1137" s="462" t="s">
        <v>1688</v>
      </c>
      <c r="J1137" s="462" t="s">
        <v>1690</v>
      </c>
      <c r="K1137" s="145" t="s">
        <v>1802</v>
      </c>
      <c r="L1137" s="145" t="s">
        <v>1795</v>
      </c>
    </row>
    <row r="1138" spans="3:12">
      <c r="C1138" s="145" t="s">
        <v>3400</v>
      </c>
      <c r="D1138" s="145">
        <v>0</v>
      </c>
      <c r="E1138" s="145" t="s">
        <v>26</v>
      </c>
      <c r="F1138" s="462" t="s">
        <v>95</v>
      </c>
      <c r="G1138" s="462" t="s">
        <v>3468</v>
      </c>
      <c r="H1138" s="145" t="s">
        <v>86</v>
      </c>
      <c r="I1138" s="462" t="s">
        <v>1688</v>
      </c>
      <c r="J1138" s="462" t="s">
        <v>1690</v>
      </c>
      <c r="K1138" s="145" t="s">
        <v>1802</v>
      </c>
      <c r="L1138" s="145" t="s">
        <v>1795</v>
      </c>
    </row>
    <row r="1139" spans="3:12">
      <c r="C1139" s="145" t="s">
        <v>3401</v>
      </c>
      <c r="D1139" s="145">
        <v>0</v>
      </c>
      <c r="E1139" s="145" t="s">
        <v>26</v>
      </c>
      <c r="F1139" s="462" t="s">
        <v>95</v>
      </c>
      <c r="G1139" s="462" t="s">
        <v>3468</v>
      </c>
      <c r="H1139" s="145" t="s">
        <v>86</v>
      </c>
      <c r="I1139" s="462" t="s">
        <v>1688</v>
      </c>
      <c r="J1139" s="462" t="s">
        <v>1690</v>
      </c>
      <c r="K1139" s="145" t="s">
        <v>1802</v>
      </c>
      <c r="L1139" s="145" t="s">
        <v>1795</v>
      </c>
    </row>
    <row r="1140" spans="3:12">
      <c r="C1140" s="145" t="s">
        <v>3402</v>
      </c>
      <c r="D1140" s="145">
        <v>0</v>
      </c>
      <c r="E1140" s="145" t="s">
        <v>26</v>
      </c>
      <c r="F1140" s="462" t="s">
        <v>95</v>
      </c>
      <c r="G1140" s="462" t="s">
        <v>3468</v>
      </c>
      <c r="H1140" s="145" t="s">
        <v>86</v>
      </c>
      <c r="I1140" s="462" t="s">
        <v>1688</v>
      </c>
      <c r="J1140" s="462" t="s">
        <v>1690</v>
      </c>
      <c r="K1140" s="145" t="s">
        <v>1802</v>
      </c>
      <c r="L1140" s="145" t="s">
        <v>1795</v>
      </c>
    </row>
    <row r="1141" spans="3:12">
      <c r="C1141" s="145" t="s">
        <v>3403</v>
      </c>
      <c r="D1141" s="145">
        <v>0</v>
      </c>
      <c r="E1141" s="145" t="s">
        <v>26</v>
      </c>
      <c r="F1141" s="462" t="s">
        <v>95</v>
      </c>
      <c r="G1141" s="462" t="s">
        <v>3468</v>
      </c>
      <c r="H1141" s="145" t="s">
        <v>86</v>
      </c>
      <c r="I1141" s="462" t="s">
        <v>1688</v>
      </c>
      <c r="J1141" s="462" t="s">
        <v>1690</v>
      </c>
      <c r="K1141" s="145" t="s">
        <v>1802</v>
      </c>
      <c r="L1141" s="145" t="s">
        <v>1795</v>
      </c>
    </row>
    <row r="1142" spans="3:12">
      <c r="C1142" s="145" t="s">
        <v>3404</v>
      </c>
      <c r="D1142" s="145">
        <v>0</v>
      </c>
      <c r="E1142" s="145" t="s">
        <v>26</v>
      </c>
      <c r="F1142" s="462" t="s">
        <v>95</v>
      </c>
      <c r="G1142" s="462" t="s">
        <v>3468</v>
      </c>
      <c r="H1142" s="145" t="s">
        <v>86</v>
      </c>
      <c r="I1142" s="462" t="s">
        <v>1688</v>
      </c>
      <c r="J1142" s="462" t="s">
        <v>1690</v>
      </c>
      <c r="K1142" s="145" t="s">
        <v>1802</v>
      </c>
      <c r="L1142" s="145" t="s">
        <v>1795</v>
      </c>
    </row>
    <row r="1143" spans="3:12">
      <c r="C1143" s="145" t="s">
        <v>3405</v>
      </c>
      <c r="D1143" s="145">
        <v>0</v>
      </c>
      <c r="E1143" s="145" t="s">
        <v>26</v>
      </c>
      <c r="F1143" s="462" t="s">
        <v>95</v>
      </c>
      <c r="G1143" s="462" t="s">
        <v>3468</v>
      </c>
      <c r="H1143" s="145" t="s">
        <v>86</v>
      </c>
      <c r="I1143" s="462" t="s">
        <v>1688</v>
      </c>
      <c r="J1143" s="462" t="s">
        <v>1690</v>
      </c>
      <c r="K1143" s="145" t="s">
        <v>1802</v>
      </c>
      <c r="L1143" s="145" t="s">
        <v>1795</v>
      </c>
    </row>
    <row r="1144" spans="3:12">
      <c r="C1144" s="145" t="s">
        <v>3406</v>
      </c>
      <c r="D1144" s="145">
        <v>0</v>
      </c>
      <c r="E1144" s="145" t="s">
        <v>26</v>
      </c>
      <c r="F1144" s="462" t="s">
        <v>95</v>
      </c>
      <c r="G1144" s="462" t="s">
        <v>3468</v>
      </c>
      <c r="H1144" s="145" t="s">
        <v>86</v>
      </c>
      <c r="I1144" s="462" t="s">
        <v>1688</v>
      </c>
      <c r="J1144" s="462" t="s">
        <v>1690</v>
      </c>
      <c r="K1144" s="145" t="s">
        <v>1802</v>
      </c>
      <c r="L1144" s="145" t="s">
        <v>1795</v>
      </c>
    </row>
    <row r="1145" spans="3:12">
      <c r="C1145" s="145" t="s">
        <v>3407</v>
      </c>
      <c r="D1145" s="145">
        <v>0</v>
      </c>
      <c r="E1145" s="145" t="s">
        <v>26</v>
      </c>
      <c r="F1145" s="462" t="s">
        <v>95</v>
      </c>
      <c r="G1145" s="462" t="s">
        <v>3468</v>
      </c>
      <c r="H1145" s="145" t="s">
        <v>86</v>
      </c>
      <c r="I1145" s="462" t="s">
        <v>1688</v>
      </c>
      <c r="J1145" s="462" t="s">
        <v>1690</v>
      </c>
      <c r="K1145" s="145" t="s">
        <v>1802</v>
      </c>
      <c r="L1145" s="145" t="s">
        <v>1795</v>
      </c>
    </row>
    <row r="1146" spans="3:12">
      <c r="C1146" s="145" t="s">
        <v>3408</v>
      </c>
      <c r="D1146" s="145">
        <v>0</v>
      </c>
      <c r="E1146" s="145" t="s">
        <v>26</v>
      </c>
      <c r="F1146" s="462" t="s">
        <v>95</v>
      </c>
      <c r="G1146" s="462" t="s">
        <v>3468</v>
      </c>
      <c r="H1146" s="145" t="s">
        <v>86</v>
      </c>
      <c r="I1146" s="462" t="s">
        <v>1688</v>
      </c>
      <c r="J1146" s="462" t="s">
        <v>1690</v>
      </c>
      <c r="K1146" s="145" t="s">
        <v>1802</v>
      </c>
      <c r="L1146" s="145" t="s">
        <v>1795</v>
      </c>
    </row>
    <row r="1147" spans="3:12">
      <c r="C1147" s="145" t="s">
        <v>3409</v>
      </c>
      <c r="D1147" s="145">
        <v>0</v>
      </c>
      <c r="E1147" s="145" t="s">
        <v>26</v>
      </c>
      <c r="F1147" s="462" t="s">
        <v>95</v>
      </c>
      <c r="G1147" s="462" t="s">
        <v>3468</v>
      </c>
      <c r="H1147" s="145" t="s">
        <v>86</v>
      </c>
      <c r="I1147" s="462" t="s">
        <v>1688</v>
      </c>
      <c r="J1147" s="462" t="s">
        <v>1690</v>
      </c>
      <c r="K1147" s="145" t="s">
        <v>1802</v>
      </c>
      <c r="L1147" s="145" t="s">
        <v>1795</v>
      </c>
    </row>
    <row r="1148" spans="3:12">
      <c r="C1148" s="145" t="s">
        <v>3410</v>
      </c>
      <c r="D1148" s="145">
        <v>0</v>
      </c>
      <c r="E1148" s="145" t="s">
        <v>26</v>
      </c>
      <c r="F1148" s="462" t="s">
        <v>95</v>
      </c>
      <c r="G1148" s="462" t="s">
        <v>3468</v>
      </c>
      <c r="H1148" s="145" t="s">
        <v>86</v>
      </c>
      <c r="I1148" s="462" t="s">
        <v>1688</v>
      </c>
      <c r="J1148" s="462" t="s">
        <v>1690</v>
      </c>
      <c r="K1148" s="145" t="s">
        <v>1802</v>
      </c>
      <c r="L1148" s="145" t="s">
        <v>1795</v>
      </c>
    </row>
    <row r="1149" spans="3:12">
      <c r="C1149" s="145" t="s">
        <v>3411</v>
      </c>
      <c r="D1149" s="145">
        <v>0</v>
      </c>
      <c r="E1149" s="145" t="s">
        <v>26</v>
      </c>
      <c r="F1149" s="462" t="s">
        <v>95</v>
      </c>
      <c r="G1149" s="462" t="s">
        <v>3468</v>
      </c>
      <c r="H1149" s="145" t="s">
        <v>86</v>
      </c>
      <c r="I1149" s="462" t="s">
        <v>1688</v>
      </c>
      <c r="J1149" s="462" t="s">
        <v>1690</v>
      </c>
      <c r="K1149" s="145" t="s">
        <v>1802</v>
      </c>
      <c r="L1149" s="145" t="s">
        <v>1795</v>
      </c>
    </row>
    <row r="1150" spans="3:12">
      <c r="C1150" s="145" t="s">
        <v>3412</v>
      </c>
      <c r="D1150" s="145">
        <v>0</v>
      </c>
      <c r="E1150" s="145" t="s">
        <v>26</v>
      </c>
      <c r="F1150" s="462" t="s">
        <v>95</v>
      </c>
      <c r="G1150" s="462" t="s">
        <v>3468</v>
      </c>
      <c r="H1150" s="145" t="s">
        <v>86</v>
      </c>
      <c r="I1150" s="462" t="s">
        <v>1688</v>
      </c>
      <c r="J1150" s="462" t="s">
        <v>1690</v>
      </c>
      <c r="K1150" s="145" t="s">
        <v>1802</v>
      </c>
      <c r="L1150" s="145" t="s">
        <v>1795</v>
      </c>
    </row>
    <row r="1151" spans="3:12">
      <c r="C1151" s="145" t="s">
        <v>3413</v>
      </c>
      <c r="D1151" s="145">
        <v>0</v>
      </c>
      <c r="E1151" s="145" t="s">
        <v>26</v>
      </c>
      <c r="F1151" s="462" t="s">
        <v>95</v>
      </c>
      <c r="G1151" s="462" t="s">
        <v>3468</v>
      </c>
      <c r="H1151" s="145" t="s">
        <v>86</v>
      </c>
      <c r="I1151" s="462" t="s">
        <v>1688</v>
      </c>
      <c r="J1151" s="462" t="s">
        <v>1690</v>
      </c>
      <c r="K1151" s="145" t="s">
        <v>1802</v>
      </c>
      <c r="L1151" s="145" t="s">
        <v>1795</v>
      </c>
    </row>
    <row r="1152" spans="3:12">
      <c r="C1152" s="145" t="s">
        <v>3414</v>
      </c>
      <c r="D1152" s="145">
        <v>0</v>
      </c>
      <c r="E1152" s="145" t="s">
        <v>26</v>
      </c>
      <c r="F1152" s="462" t="s">
        <v>95</v>
      </c>
      <c r="G1152" s="462" t="s">
        <v>3468</v>
      </c>
      <c r="H1152" s="145" t="s">
        <v>86</v>
      </c>
      <c r="I1152" s="462" t="s">
        <v>1688</v>
      </c>
      <c r="J1152" s="462" t="s">
        <v>1690</v>
      </c>
      <c r="K1152" s="145" t="s">
        <v>1802</v>
      </c>
      <c r="L1152" s="145" t="s">
        <v>1795</v>
      </c>
    </row>
    <row r="1153" spans="3:12">
      <c r="C1153" s="145" t="s">
        <v>3415</v>
      </c>
      <c r="D1153" s="145">
        <v>0</v>
      </c>
      <c r="E1153" s="145" t="s">
        <v>26</v>
      </c>
      <c r="F1153" s="462" t="s">
        <v>95</v>
      </c>
      <c r="G1153" s="462" t="s">
        <v>3468</v>
      </c>
      <c r="H1153" s="145" t="s">
        <v>86</v>
      </c>
      <c r="I1153" s="462" t="s">
        <v>1688</v>
      </c>
      <c r="J1153" s="462" t="s">
        <v>1690</v>
      </c>
      <c r="K1153" s="145" t="s">
        <v>1802</v>
      </c>
      <c r="L1153" s="145" t="s">
        <v>1795</v>
      </c>
    </row>
    <row r="1154" spans="3:12">
      <c r="C1154" s="145" t="s">
        <v>3416</v>
      </c>
      <c r="D1154" s="145">
        <v>0</v>
      </c>
      <c r="E1154" s="145" t="s">
        <v>26</v>
      </c>
      <c r="F1154" s="462" t="s">
        <v>95</v>
      </c>
      <c r="G1154" s="462" t="s">
        <v>3468</v>
      </c>
      <c r="H1154" s="145" t="s">
        <v>86</v>
      </c>
      <c r="I1154" s="462" t="s">
        <v>1688</v>
      </c>
      <c r="J1154" s="462" t="s">
        <v>1690</v>
      </c>
      <c r="K1154" s="145" t="s">
        <v>1802</v>
      </c>
      <c r="L1154" s="145" t="s">
        <v>1795</v>
      </c>
    </row>
    <row r="1155" spans="3:12">
      <c r="C1155" s="145" t="s">
        <v>3417</v>
      </c>
      <c r="D1155" s="145">
        <v>0</v>
      </c>
      <c r="E1155" s="145" t="s">
        <v>26</v>
      </c>
      <c r="F1155" s="462" t="s">
        <v>95</v>
      </c>
      <c r="G1155" s="462" t="s">
        <v>3468</v>
      </c>
      <c r="H1155" s="145" t="s">
        <v>86</v>
      </c>
      <c r="I1155" s="462" t="s">
        <v>1688</v>
      </c>
      <c r="J1155" s="462" t="s">
        <v>1690</v>
      </c>
      <c r="K1155" s="145" t="s">
        <v>1802</v>
      </c>
      <c r="L1155" s="145" t="s">
        <v>1795</v>
      </c>
    </row>
    <row r="1156" spans="3:12">
      <c r="C1156" s="145" t="s">
        <v>3418</v>
      </c>
      <c r="D1156" s="145">
        <v>0</v>
      </c>
      <c r="E1156" s="145" t="s">
        <v>26</v>
      </c>
      <c r="F1156" s="462" t="s">
        <v>95</v>
      </c>
      <c r="G1156" s="462" t="s">
        <v>3468</v>
      </c>
      <c r="H1156" s="145" t="s">
        <v>86</v>
      </c>
      <c r="I1156" s="462" t="s">
        <v>1688</v>
      </c>
      <c r="J1156" s="462" t="s">
        <v>1690</v>
      </c>
      <c r="K1156" s="145" t="s">
        <v>1802</v>
      </c>
      <c r="L1156" s="145" t="s">
        <v>1795</v>
      </c>
    </row>
    <row r="1157" spans="3:12">
      <c r="C1157" s="145" t="s">
        <v>3419</v>
      </c>
      <c r="D1157" s="145">
        <v>0</v>
      </c>
      <c r="E1157" s="145" t="s">
        <v>26</v>
      </c>
      <c r="F1157" s="462" t="s">
        <v>95</v>
      </c>
      <c r="G1157" s="462" t="s">
        <v>3468</v>
      </c>
      <c r="H1157" s="145" t="s">
        <v>86</v>
      </c>
      <c r="I1157" s="462" t="s">
        <v>1688</v>
      </c>
      <c r="J1157" s="462" t="s">
        <v>1690</v>
      </c>
      <c r="K1157" s="145" t="s">
        <v>1802</v>
      </c>
      <c r="L1157" s="145" t="s">
        <v>1795</v>
      </c>
    </row>
    <row r="1158" spans="3:12">
      <c r="C1158" s="145" t="s">
        <v>3420</v>
      </c>
      <c r="D1158" s="145">
        <v>0</v>
      </c>
      <c r="E1158" s="145" t="s">
        <v>26</v>
      </c>
      <c r="F1158" s="462" t="s">
        <v>95</v>
      </c>
      <c r="G1158" s="462" t="s">
        <v>3468</v>
      </c>
      <c r="H1158" s="145" t="s">
        <v>86</v>
      </c>
      <c r="I1158" s="462" t="s">
        <v>1688</v>
      </c>
      <c r="J1158" s="462" t="s">
        <v>1690</v>
      </c>
      <c r="K1158" s="145" t="s">
        <v>1802</v>
      </c>
      <c r="L1158" s="145" t="s">
        <v>1795</v>
      </c>
    </row>
    <row r="1159" spans="3:12">
      <c r="C1159" s="145" t="s">
        <v>3421</v>
      </c>
      <c r="D1159" s="145">
        <v>0</v>
      </c>
      <c r="E1159" s="145" t="s">
        <v>26</v>
      </c>
      <c r="F1159" s="462" t="s">
        <v>95</v>
      </c>
      <c r="G1159" s="462" t="s">
        <v>3468</v>
      </c>
      <c r="H1159" s="145" t="s">
        <v>86</v>
      </c>
      <c r="I1159" s="462" t="s">
        <v>1688</v>
      </c>
      <c r="J1159" s="462" t="s">
        <v>1690</v>
      </c>
      <c r="K1159" s="145" t="s">
        <v>1802</v>
      </c>
      <c r="L1159" s="145" t="s">
        <v>1795</v>
      </c>
    </row>
    <row r="1160" spans="3:12">
      <c r="C1160" s="145" t="s">
        <v>3422</v>
      </c>
      <c r="D1160" s="145">
        <v>0</v>
      </c>
      <c r="E1160" s="145" t="s">
        <v>26</v>
      </c>
      <c r="F1160" s="462" t="s">
        <v>95</v>
      </c>
      <c r="G1160" s="462" t="s">
        <v>3468</v>
      </c>
      <c r="H1160" s="145" t="s">
        <v>86</v>
      </c>
      <c r="I1160" s="462" t="s">
        <v>1688</v>
      </c>
      <c r="J1160" s="462" t="s">
        <v>1690</v>
      </c>
      <c r="K1160" s="145" t="s">
        <v>1802</v>
      </c>
      <c r="L1160" s="145" t="s">
        <v>1795</v>
      </c>
    </row>
    <row r="1161" spans="3:12">
      <c r="C1161" s="145" t="s">
        <v>3423</v>
      </c>
      <c r="D1161" s="145">
        <v>0</v>
      </c>
      <c r="E1161" s="145" t="s">
        <v>26</v>
      </c>
      <c r="F1161" s="462" t="s">
        <v>95</v>
      </c>
      <c r="G1161" s="462" t="s">
        <v>3468</v>
      </c>
      <c r="H1161" s="145" t="s">
        <v>86</v>
      </c>
      <c r="I1161" s="462" t="s">
        <v>1688</v>
      </c>
      <c r="J1161" s="462" t="s">
        <v>1690</v>
      </c>
      <c r="K1161" s="145" t="s">
        <v>1802</v>
      </c>
      <c r="L1161" s="145" t="s">
        <v>1795</v>
      </c>
    </row>
    <row r="1162" spans="3:12">
      <c r="C1162" s="145" t="s">
        <v>3424</v>
      </c>
      <c r="D1162" s="145">
        <v>0</v>
      </c>
      <c r="E1162" s="145" t="s">
        <v>26</v>
      </c>
      <c r="F1162" s="462" t="s">
        <v>95</v>
      </c>
      <c r="G1162" s="462" t="s">
        <v>3468</v>
      </c>
      <c r="H1162" s="145" t="s">
        <v>86</v>
      </c>
      <c r="I1162" s="462" t="s">
        <v>1688</v>
      </c>
      <c r="J1162" s="462" t="s">
        <v>1690</v>
      </c>
      <c r="K1162" s="145" t="s">
        <v>1802</v>
      </c>
      <c r="L1162" s="145" t="s">
        <v>1795</v>
      </c>
    </row>
    <row r="1163" spans="3:12">
      <c r="C1163" s="145" t="s">
        <v>3425</v>
      </c>
      <c r="D1163" s="145">
        <v>0</v>
      </c>
      <c r="E1163" s="145" t="s">
        <v>26</v>
      </c>
      <c r="F1163" s="462" t="s">
        <v>95</v>
      </c>
      <c r="G1163" s="462" t="s">
        <v>3468</v>
      </c>
      <c r="H1163" s="145" t="s">
        <v>86</v>
      </c>
      <c r="I1163" s="462" t="s">
        <v>1688</v>
      </c>
      <c r="J1163" s="462" t="s">
        <v>1690</v>
      </c>
      <c r="K1163" s="145" t="s">
        <v>1802</v>
      </c>
      <c r="L1163" s="145" t="s">
        <v>1795</v>
      </c>
    </row>
    <row r="1164" spans="3:12">
      <c r="C1164" s="145" t="s">
        <v>3426</v>
      </c>
      <c r="D1164" s="145">
        <v>0</v>
      </c>
      <c r="E1164" s="145" t="s">
        <v>26</v>
      </c>
      <c r="F1164" s="462" t="s">
        <v>95</v>
      </c>
      <c r="G1164" s="462" t="s">
        <v>3468</v>
      </c>
      <c r="H1164" s="145" t="s">
        <v>86</v>
      </c>
      <c r="I1164" s="462" t="s">
        <v>1688</v>
      </c>
      <c r="J1164" s="462" t="s">
        <v>1690</v>
      </c>
      <c r="K1164" s="145" t="s">
        <v>1802</v>
      </c>
      <c r="L1164" s="145" t="s">
        <v>1795</v>
      </c>
    </row>
    <row r="1165" spans="3:12">
      <c r="C1165" s="145" t="s">
        <v>3427</v>
      </c>
      <c r="D1165" s="145">
        <v>0</v>
      </c>
      <c r="E1165" s="145" t="s">
        <v>26</v>
      </c>
      <c r="F1165" s="462" t="s">
        <v>95</v>
      </c>
      <c r="G1165" s="462" t="s">
        <v>3468</v>
      </c>
      <c r="H1165" s="145" t="s">
        <v>86</v>
      </c>
      <c r="I1165" s="462" t="s">
        <v>1688</v>
      </c>
      <c r="J1165" s="462" t="s">
        <v>1690</v>
      </c>
      <c r="K1165" s="145" t="s">
        <v>1802</v>
      </c>
      <c r="L1165" s="145" t="s">
        <v>1795</v>
      </c>
    </row>
    <row r="1166" spans="3:12">
      <c r="C1166" s="145" t="s">
        <v>3428</v>
      </c>
      <c r="D1166" s="145">
        <v>0</v>
      </c>
      <c r="E1166" s="145" t="s">
        <v>26</v>
      </c>
      <c r="F1166" s="462" t="s">
        <v>95</v>
      </c>
      <c r="G1166" s="462" t="s">
        <v>3468</v>
      </c>
      <c r="H1166" s="145" t="s">
        <v>86</v>
      </c>
      <c r="I1166" s="462" t="s">
        <v>1688</v>
      </c>
      <c r="J1166" s="462" t="s">
        <v>1690</v>
      </c>
      <c r="K1166" s="145" t="s">
        <v>1802</v>
      </c>
      <c r="L1166" s="145" t="s">
        <v>1795</v>
      </c>
    </row>
    <row r="1167" spans="3:12">
      <c r="C1167" s="145" t="s">
        <v>3429</v>
      </c>
      <c r="D1167" s="145">
        <v>0</v>
      </c>
      <c r="E1167" s="145" t="s">
        <v>26</v>
      </c>
      <c r="F1167" s="462" t="s">
        <v>95</v>
      </c>
      <c r="G1167" s="462" t="s">
        <v>3468</v>
      </c>
      <c r="H1167" s="145" t="s">
        <v>86</v>
      </c>
      <c r="I1167" s="462" t="s">
        <v>1688</v>
      </c>
      <c r="J1167" s="462" t="s">
        <v>1690</v>
      </c>
      <c r="K1167" s="145" t="s">
        <v>1802</v>
      </c>
      <c r="L1167" s="145" t="s">
        <v>1795</v>
      </c>
    </row>
    <row r="1168" spans="3:12">
      <c r="C1168" s="145" t="s">
        <v>3430</v>
      </c>
      <c r="D1168" s="145">
        <v>0</v>
      </c>
      <c r="E1168" s="145" t="s">
        <v>26</v>
      </c>
      <c r="F1168" s="462" t="s">
        <v>95</v>
      </c>
      <c r="G1168" s="462" t="s">
        <v>3468</v>
      </c>
      <c r="H1168" s="145" t="s">
        <v>86</v>
      </c>
      <c r="I1168" s="462" t="s">
        <v>1688</v>
      </c>
      <c r="J1168" s="462" t="s">
        <v>1690</v>
      </c>
      <c r="K1168" s="145" t="s">
        <v>1802</v>
      </c>
      <c r="L1168" s="145" t="s">
        <v>1795</v>
      </c>
    </row>
    <row r="1169" spans="3:12">
      <c r="C1169" s="145" t="s">
        <v>3431</v>
      </c>
      <c r="D1169" s="145">
        <v>0</v>
      </c>
      <c r="E1169" s="145" t="s">
        <v>26</v>
      </c>
      <c r="F1169" s="462" t="s">
        <v>95</v>
      </c>
      <c r="G1169" s="462" t="s">
        <v>3468</v>
      </c>
      <c r="H1169" s="145" t="s">
        <v>86</v>
      </c>
      <c r="I1169" s="462" t="s">
        <v>1688</v>
      </c>
      <c r="J1169" s="462" t="s">
        <v>1690</v>
      </c>
      <c r="K1169" s="145" t="s">
        <v>1802</v>
      </c>
      <c r="L1169" s="145" t="s">
        <v>1795</v>
      </c>
    </row>
    <row r="1170" spans="3:12">
      <c r="C1170" s="145" t="s">
        <v>3432</v>
      </c>
      <c r="D1170" s="145">
        <v>0</v>
      </c>
      <c r="E1170" s="145" t="s">
        <v>26</v>
      </c>
      <c r="F1170" s="462" t="s">
        <v>95</v>
      </c>
      <c r="G1170" s="462" t="s">
        <v>3468</v>
      </c>
      <c r="H1170" s="145" t="s">
        <v>86</v>
      </c>
      <c r="I1170" s="462" t="s">
        <v>1688</v>
      </c>
      <c r="J1170" s="462" t="s">
        <v>1690</v>
      </c>
      <c r="K1170" s="145" t="s">
        <v>1802</v>
      </c>
      <c r="L1170" s="145" t="s">
        <v>1795</v>
      </c>
    </row>
    <row r="1171" spans="3:12">
      <c r="C1171" s="145" t="s">
        <v>3433</v>
      </c>
      <c r="D1171" s="145">
        <v>0</v>
      </c>
      <c r="E1171" s="145" t="s">
        <v>26</v>
      </c>
      <c r="F1171" s="462" t="s">
        <v>95</v>
      </c>
      <c r="G1171" s="462" t="s">
        <v>3468</v>
      </c>
      <c r="H1171" s="145" t="s">
        <v>86</v>
      </c>
      <c r="I1171" s="462" t="s">
        <v>1688</v>
      </c>
      <c r="J1171" s="462" t="s">
        <v>1690</v>
      </c>
      <c r="K1171" s="145" t="s">
        <v>1802</v>
      </c>
      <c r="L1171" s="145" t="s">
        <v>1795</v>
      </c>
    </row>
    <row r="1172" spans="3:12">
      <c r="C1172" s="145" t="s">
        <v>3434</v>
      </c>
      <c r="D1172" s="145">
        <v>0</v>
      </c>
      <c r="E1172" s="145" t="s">
        <v>26</v>
      </c>
      <c r="F1172" s="462" t="s">
        <v>95</v>
      </c>
      <c r="G1172" s="462" t="s">
        <v>3468</v>
      </c>
      <c r="H1172" s="145" t="s">
        <v>86</v>
      </c>
      <c r="I1172" s="462" t="s">
        <v>1688</v>
      </c>
      <c r="J1172" s="462" t="s">
        <v>1690</v>
      </c>
      <c r="K1172" s="145" t="s">
        <v>1802</v>
      </c>
      <c r="L1172" s="145" t="s">
        <v>1795</v>
      </c>
    </row>
    <row r="1173" spans="3:12">
      <c r="C1173" s="145" t="s">
        <v>3435</v>
      </c>
      <c r="D1173" s="145">
        <v>0</v>
      </c>
      <c r="E1173" s="145" t="s">
        <v>26</v>
      </c>
      <c r="F1173" s="462" t="s">
        <v>95</v>
      </c>
      <c r="G1173" s="462" t="s">
        <v>3468</v>
      </c>
      <c r="H1173" s="145" t="s">
        <v>86</v>
      </c>
      <c r="I1173" s="462" t="s">
        <v>1688</v>
      </c>
      <c r="J1173" s="462" t="s">
        <v>1690</v>
      </c>
      <c r="K1173" s="145" t="s">
        <v>1802</v>
      </c>
      <c r="L1173" s="145" t="s">
        <v>1795</v>
      </c>
    </row>
    <row r="1174" spans="3:12">
      <c r="C1174" s="145" t="s">
        <v>3436</v>
      </c>
      <c r="D1174" s="145">
        <v>0</v>
      </c>
      <c r="E1174" s="145" t="s">
        <v>26</v>
      </c>
      <c r="F1174" s="462" t="s">
        <v>95</v>
      </c>
      <c r="G1174" s="462" t="s">
        <v>3468</v>
      </c>
      <c r="H1174" s="145" t="s">
        <v>86</v>
      </c>
      <c r="I1174" s="462" t="s">
        <v>1688</v>
      </c>
      <c r="J1174" s="462" t="s">
        <v>1690</v>
      </c>
      <c r="K1174" s="145" t="s">
        <v>1802</v>
      </c>
      <c r="L1174" s="145" t="s">
        <v>1795</v>
      </c>
    </row>
    <row r="1175" spans="3:12">
      <c r="C1175" s="145" t="s">
        <v>3437</v>
      </c>
      <c r="D1175" s="145">
        <v>0</v>
      </c>
      <c r="E1175" s="145" t="s">
        <v>26</v>
      </c>
      <c r="F1175" s="462" t="s">
        <v>95</v>
      </c>
      <c r="G1175" s="462" t="s">
        <v>3468</v>
      </c>
      <c r="H1175" s="145" t="s">
        <v>86</v>
      </c>
      <c r="I1175" s="462" t="s">
        <v>1688</v>
      </c>
      <c r="J1175" s="462" t="s">
        <v>1690</v>
      </c>
      <c r="K1175" s="145" t="s">
        <v>1802</v>
      </c>
      <c r="L1175" s="145" t="s">
        <v>1795</v>
      </c>
    </row>
    <row r="1176" spans="3:12">
      <c r="C1176" s="145" t="s">
        <v>3438</v>
      </c>
      <c r="D1176" s="145">
        <v>0</v>
      </c>
      <c r="E1176" s="145" t="s">
        <v>26</v>
      </c>
      <c r="F1176" s="462" t="s">
        <v>95</v>
      </c>
      <c r="G1176" s="462" t="s">
        <v>3468</v>
      </c>
      <c r="H1176" s="145" t="s">
        <v>86</v>
      </c>
      <c r="I1176" s="462" t="s">
        <v>1688</v>
      </c>
      <c r="J1176" s="462" t="s">
        <v>1690</v>
      </c>
      <c r="K1176" s="145" t="s">
        <v>1802</v>
      </c>
      <c r="L1176" s="145" t="s">
        <v>1795</v>
      </c>
    </row>
    <row r="1177" spans="3:12">
      <c r="C1177" s="145" t="s">
        <v>3439</v>
      </c>
      <c r="D1177" s="145">
        <v>0</v>
      </c>
      <c r="E1177" s="145" t="s">
        <v>26</v>
      </c>
      <c r="F1177" s="462" t="s">
        <v>95</v>
      </c>
      <c r="G1177" s="462" t="s">
        <v>3468</v>
      </c>
      <c r="H1177" s="145" t="s">
        <v>86</v>
      </c>
      <c r="I1177" s="462" t="s">
        <v>1688</v>
      </c>
      <c r="J1177" s="462" t="s">
        <v>1690</v>
      </c>
      <c r="K1177" s="145" t="s">
        <v>1802</v>
      </c>
      <c r="L1177" s="145" t="s">
        <v>1795</v>
      </c>
    </row>
    <row r="1178" spans="3:12">
      <c r="C1178" s="145" t="s">
        <v>3440</v>
      </c>
      <c r="D1178" s="145">
        <v>0</v>
      </c>
      <c r="E1178" s="145" t="s">
        <v>26</v>
      </c>
      <c r="F1178" s="462" t="s">
        <v>95</v>
      </c>
      <c r="G1178" s="462" t="s">
        <v>3468</v>
      </c>
      <c r="H1178" s="145" t="s">
        <v>86</v>
      </c>
      <c r="I1178" s="462" t="s">
        <v>1688</v>
      </c>
      <c r="J1178" s="462" t="s">
        <v>1690</v>
      </c>
      <c r="K1178" s="145" t="s">
        <v>1802</v>
      </c>
      <c r="L1178" s="145" t="s">
        <v>1795</v>
      </c>
    </row>
    <row r="1179" spans="3:12">
      <c r="C1179" s="145" t="s">
        <v>3441</v>
      </c>
      <c r="D1179" s="145">
        <v>0</v>
      </c>
      <c r="E1179" s="145" t="s">
        <v>26</v>
      </c>
      <c r="F1179" s="462" t="s">
        <v>95</v>
      </c>
      <c r="G1179" s="462" t="s">
        <v>3468</v>
      </c>
      <c r="H1179" s="145" t="s">
        <v>86</v>
      </c>
      <c r="I1179" s="462" t="s">
        <v>1688</v>
      </c>
      <c r="J1179" s="462" t="s">
        <v>1690</v>
      </c>
      <c r="K1179" s="145" t="s">
        <v>1802</v>
      </c>
      <c r="L1179" s="145" t="s">
        <v>1795</v>
      </c>
    </row>
    <row r="1180" spans="3:12">
      <c r="C1180" s="145" t="s">
        <v>3442</v>
      </c>
      <c r="D1180" s="145">
        <v>0</v>
      </c>
      <c r="E1180" s="145" t="s">
        <v>26</v>
      </c>
      <c r="F1180" s="462" t="s">
        <v>95</v>
      </c>
      <c r="G1180" s="462" t="s">
        <v>3468</v>
      </c>
      <c r="H1180" s="145" t="s">
        <v>86</v>
      </c>
      <c r="I1180" s="462" t="s">
        <v>1688</v>
      </c>
      <c r="J1180" s="462" t="s">
        <v>1690</v>
      </c>
      <c r="K1180" s="145" t="s">
        <v>1802</v>
      </c>
      <c r="L1180" s="145" t="s">
        <v>1795</v>
      </c>
    </row>
    <row r="1181" spans="3:12">
      <c r="C1181" s="145" t="s">
        <v>3443</v>
      </c>
      <c r="D1181" s="145">
        <v>0</v>
      </c>
      <c r="E1181" s="145" t="s">
        <v>26</v>
      </c>
      <c r="F1181" s="462" t="s">
        <v>95</v>
      </c>
      <c r="G1181" s="462" t="s">
        <v>3468</v>
      </c>
      <c r="H1181" s="145" t="s">
        <v>86</v>
      </c>
      <c r="I1181" s="462" t="s">
        <v>1688</v>
      </c>
      <c r="J1181" s="462" t="s">
        <v>1690</v>
      </c>
      <c r="K1181" s="145" t="s">
        <v>1802</v>
      </c>
      <c r="L1181" s="145" t="s">
        <v>1795</v>
      </c>
    </row>
    <row r="1182" spans="3:12">
      <c r="C1182" s="145" t="s">
        <v>3444</v>
      </c>
      <c r="D1182" s="145">
        <v>0</v>
      </c>
      <c r="E1182" s="145" t="s">
        <v>26</v>
      </c>
      <c r="F1182" s="462" t="s">
        <v>95</v>
      </c>
      <c r="G1182" s="462" t="s">
        <v>3468</v>
      </c>
      <c r="H1182" s="145" t="s">
        <v>86</v>
      </c>
      <c r="I1182" s="462" t="s">
        <v>1688</v>
      </c>
      <c r="J1182" s="462" t="s">
        <v>1690</v>
      </c>
      <c r="K1182" s="145" t="s">
        <v>1802</v>
      </c>
      <c r="L1182" s="145" t="s">
        <v>1795</v>
      </c>
    </row>
    <row r="1183" spans="3:12">
      <c r="C1183" s="145" t="s">
        <v>3445</v>
      </c>
      <c r="D1183" s="145">
        <v>0</v>
      </c>
      <c r="E1183" s="145" t="s">
        <v>26</v>
      </c>
      <c r="F1183" s="462" t="s">
        <v>95</v>
      </c>
      <c r="G1183" s="462" t="s">
        <v>3468</v>
      </c>
      <c r="H1183" s="145" t="s">
        <v>86</v>
      </c>
      <c r="I1183" s="462" t="s">
        <v>1688</v>
      </c>
      <c r="J1183" s="462" t="s">
        <v>1690</v>
      </c>
      <c r="K1183" s="145" t="s">
        <v>1802</v>
      </c>
      <c r="L1183" s="145" t="s">
        <v>1795</v>
      </c>
    </row>
    <row r="1184" spans="3:12">
      <c r="C1184" s="145" t="s">
        <v>3446</v>
      </c>
      <c r="D1184" s="145">
        <v>0</v>
      </c>
      <c r="E1184" s="145" t="s">
        <v>26</v>
      </c>
      <c r="F1184" s="462" t="s">
        <v>95</v>
      </c>
      <c r="G1184" s="462" t="s">
        <v>3468</v>
      </c>
      <c r="H1184" s="145" t="s">
        <v>86</v>
      </c>
      <c r="I1184" s="462" t="s">
        <v>1688</v>
      </c>
      <c r="J1184" s="462" t="s">
        <v>1690</v>
      </c>
      <c r="K1184" s="145" t="s">
        <v>1802</v>
      </c>
      <c r="L1184" s="145" t="s">
        <v>1795</v>
      </c>
    </row>
    <row r="1185" spans="3:12">
      <c r="C1185" s="145" t="s">
        <v>3447</v>
      </c>
      <c r="D1185" s="145">
        <v>0</v>
      </c>
      <c r="E1185" s="145" t="s">
        <v>26</v>
      </c>
      <c r="F1185" s="462" t="s">
        <v>95</v>
      </c>
      <c r="G1185" s="462" t="s">
        <v>3468</v>
      </c>
      <c r="H1185" s="145" t="s">
        <v>86</v>
      </c>
      <c r="I1185" s="462" t="s">
        <v>1688</v>
      </c>
      <c r="J1185" s="462" t="s">
        <v>1690</v>
      </c>
      <c r="K1185" s="145" t="s">
        <v>1802</v>
      </c>
      <c r="L1185" s="145" t="s">
        <v>1795</v>
      </c>
    </row>
    <row r="1186" spans="3:12">
      <c r="C1186" s="145" t="s">
        <v>3448</v>
      </c>
      <c r="D1186" s="145">
        <v>0</v>
      </c>
      <c r="E1186" s="145" t="s">
        <v>26</v>
      </c>
      <c r="F1186" s="462" t="s">
        <v>95</v>
      </c>
      <c r="G1186" s="462" t="s">
        <v>3468</v>
      </c>
      <c r="H1186" s="145" t="s">
        <v>86</v>
      </c>
      <c r="I1186" s="462" t="s">
        <v>1688</v>
      </c>
      <c r="J1186" s="462" t="s">
        <v>1690</v>
      </c>
      <c r="K1186" s="145" t="s">
        <v>1802</v>
      </c>
      <c r="L1186" s="145" t="s">
        <v>1795</v>
      </c>
    </row>
    <row r="1187" spans="3:12">
      <c r="C1187" s="145" t="s">
        <v>3449</v>
      </c>
      <c r="D1187" s="145">
        <v>0</v>
      </c>
      <c r="E1187" s="145" t="s">
        <v>26</v>
      </c>
      <c r="F1187" s="462" t="s">
        <v>95</v>
      </c>
      <c r="G1187" s="462" t="s">
        <v>3468</v>
      </c>
      <c r="H1187" s="145" t="s">
        <v>86</v>
      </c>
      <c r="I1187" s="462" t="s">
        <v>1688</v>
      </c>
      <c r="J1187" s="462" t="s">
        <v>1690</v>
      </c>
      <c r="K1187" s="145" t="s">
        <v>1802</v>
      </c>
      <c r="L1187" s="145" t="s">
        <v>1795</v>
      </c>
    </row>
    <row r="1188" spans="3:12">
      <c r="C1188" s="145" t="s">
        <v>3450</v>
      </c>
      <c r="D1188" s="145">
        <v>0</v>
      </c>
      <c r="E1188" s="145" t="s">
        <v>26</v>
      </c>
      <c r="F1188" s="462" t="s">
        <v>95</v>
      </c>
      <c r="G1188" s="462" t="s">
        <v>3468</v>
      </c>
      <c r="H1188" s="145" t="s">
        <v>86</v>
      </c>
      <c r="I1188" s="462" t="s">
        <v>1688</v>
      </c>
      <c r="J1188" s="462" t="s">
        <v>1690</v>
      </c>
      <c r="K1188" s="145" t="s">
        <v>1802</v>
      </c>
      <c r="L1188" s="145" t="s">
        <v>1795</v>
      </c>
    </row>
    <row r="1189" spans="3:12">
      <c r="C1189" s="145" t="s">
        <v>3451</v>
      </c>
      <c r="D1189" s="145">
        <v>0</v>
      </c>
      <c r="E1189" s="145" t="s">
        <v>26</v>
      </c>
      <c r="F1189" s="462" t="s">
        <v>95</v>
      </c>
      <c r="G1189" s="462" t="s">
        <v>3468</v>
      </c>
      <c r="H1189" s="145" t="s">
        <v>86</v>
      </c>
      <c r="I1189" s="462" t="s">
        <v>1688</v>
      </c>
      <c r="J1189" s="462" t="s">
        <v>1690</v>
      </c>
      <c r="K1189" s="145" t="s">
        <v>1802</v>
      </c>
      <c r="L1189" s="145" t="s">
        <v>1795</v>
      </c>
    </row>
    <row r="1190" spans="3:12">
      <c r="C1190" s="145" t="s">
        <v>3452</v>
      </c>
      <c r="D1190" s="145">
        <v>0</v>
      </c>
      <c r="E1190" s="145" t="s">
        <v>26</v>
      </c>
      <c r="F1190" s="462" t="s">
        <v>95</v>
      </c>
      <c r="G1190" s="462" t="s">
        <v>3468</v>
      </c>
      <c r="H1190" s="145" t="s">
        <v>86</v>
      </c>
      <c r="I1190" s="462" t="s">
        <v>1688</v>
      </c>
      <c r="J1190" s="462" t="s">
        <v>1690</v>
      </c>
      <c r="K1190" s="145" t="s">
        <v>1802</v>
      </c>
      <c r="L1190" s="145" t="s">
        <v>1795</v>
      </c>
    </row>
    <row r="1191" spans="3:12">
      <c r="C1191" s="145" t="s">
        <v>3453</v>
      </c>
      <c r="D1191" s="145">
        <v>0</v>
      </c>
      <c r="E1191" s="145" t="s">
        <v>26</v>
      </c>
      <c r="F1191" s="462" t="s">
        <v>95</v>
      </c>
      <c r="G1191" s="462" t="s">
        <v>3468</v>
      </c>
      <c r="H1191" s="145" t="s">
        <v>86</v>
      </c>
      <c r="I1191" s="462" t="s">
        <v>1688</v>
      </c>
      <c r="J1191" s="462" t="s">
        <v>1690</v>
      </c>
      <c r="K1191" s="145" t="s">
        <v>1802</v>
      </c>
      <c r="L1191" s="145" t="s">
        <v>1795</v>
      </c>
    </row>
    <row r="1192" spans="3:12">
      <c r="C1192" s="145" t="s">
        <v>3454</v>
      </c>
      <c r="D1192" s="145">
        <v>0</v>
      </c>
      <c r="E1192" s="145" t="s">
        <v>26</v>
      </c>
      <c r="F1192" s="462" t="s">
        <v>95</v>
      </c>
      <c r="G1192" s="462" t="s">
        <v>3468</v>
      </c>
      <c r="H1192" s="145" t="s">
        <v>86</v>
      </c>
      <c r="I1192" s="462" t="s">
        <v>1688</v>
      </c>
      <c r="J1192" s="462" t="s">
        <v>1690</v>
      </c>
      <c r="K1192" s="145" t="s">
        <v>1802</v>
      </c>
      <c r="L1192" s="145" t="s">
        <v>1795</v>
      </c>
    </row>
    <row r="1193" spans="3:12">
      <c r="C1193" s="145" t="s">
        <v>3455</v>
      </c>
      <c r="D1193" s="145">
        <v>0</v>
      </c>
      <c r="E1193" s="145" t="s">
        <v>26</v>
      </c>
      <c r="F1193" s="462" t="s">
        <v>95</v>
      </c>
      <c r="G1193" s="462" t="s">
        <v>3468</v>
      </c>
      <c r="H1193" s="145" t="s">
        <v>86</v>
      </c>
      <c r="I1193" s="462" t="s">
        <v>1688</v>
      </c>
      <c r="J1193" s="462" t="s">
        <v>1690</v>
      </c>
      <c r="K1193" s="145" t="s">
        <v>1802</v>
      </c>
      <c r="L1193" s="145" t="s">
        <v>1795</v>
      </c>
    </row>
    <row r="1194" spans="3:12">
      <c r="C1194" s="145" t="s">
        <v>3458</v>
      </c>
      <c r="D1194" s="145">
        <v>0</v>
      </c>
      <c r="E1194" s="145" t="s">
        <v>26</v>
      </c>
      <c r="F1194" s="462" t="s">
        <v>95</v>
      </c>
      <c r="G1194" s="462" t="s">
        <v>3468</v>
      </c>
      <c r="H1194" s="145" t="s">
        <v>86</v>
      </c>
      <c r="I1194" s="462" t="s">
        <v>1688</v>
      </c>
      <c r="J1194" s="462" t="s">
        <v>1690</v>
      </c>
      <c r="K1194" s="145" t="s">
        <v>1802</v>
      </c>
      <c r="L1194" s="145" t="s">
        <v>1795</v>
      </c>
    </row>
    <row r="1195" spans="3:12">
      <c r="C1195" s="145" t="s">
        <v>3459</v>
      </c>
      <c r="D1195" s="145">
        <v>0</v>
      </c>
      <c r="E1195" s="145" t="s">
        <v>26</v>
      </c>
      <c r="F1195" s="462" t="s">
        <v>95</v>
      </c>
      <c r="G1195" s="462" t="s">
        <v>3468</v>
      </c>
      <c r="H1195" s="145" t="s">
        <v>86</v>
      </c>
      <c r="I1195" s="462" t="s">
        <v>1688</v>
      </c>
      <c r="J1195" s="462" t="s">
        <v>1690</v>
      </c>
      <c r="K1195" s="145" t="s">
        <v>1802</v>
      </c>
      <c r="L1195" s="145" t="s">
        <v>1795</v>
      </c>
    </row>
    <row r="1196" spans="3:12">
      <c r="C1196" s="145" t="s">
        <v>3460</v>
      </c>
      <c r="D1196" s="145">
        <v>0</v>
      </c>
      <c r="E1196" s="145" t="s">
        <v>26</v>
      </c>
      <c r="F1196" s="462" t="s">
        <v>95</v>
      </c>
      <c r="G1196" s="462" t="s">
        <v>3468</v>
      </c>
      <c r="H1196" s="145" t="s">
        <v>86</v>
      </c>
      <c r="I1196" s="462" t="s">
        <v>1688</v>
      </c>
      <c r="J1196" s="462" t="s">
        <v>1690</v>
      </c>
      <c r="K1196" s="145" t="s">
        <v>1802</v>
      </c>
      <c r="L1196" s="145" t="s">
        <v>1795</v>
      </c>
    </row>
    <row r="1197" spans="3:12">
      <c r="C1197" s="145" t="s">
        <v>3461</v>
      </c>
      <c r="D1197" s="145">
        <v>0</v>
      </c>
      <c r="E1197" s="145" t="s">
        <v>26</v>
      </c>
      <c r="F1197" s="462" t="s">
        <v>95</v>
      </c>
      <c r="G1197" s="462" t="s">
        <v>3468</v>
      </c>
      <c r="H1197" s="145" t="s">
        <v>86</v>
      </c>
      <c r="I1197" s="462" t="s">
        <v>1688</v>
      </c>
      <c r="J1197" s="462" t="s">
        <v>1690</v>
      </c>
      <c r="K1197" s="145" t="s">
        <v>1802</v>
      </c>
      <c r="L1197" s="145" t="s">
        <v>1795</v>
      </c>
    </row>
    <row r="1198" spans="3:12">
      <c r="C1198" s="145" t="s">
        <v>3462</v>
      </c>
      <c r="D1198" s="145">
        <v>0</v>
      </c>
      <c r="E1198" s="145" t="s">
        <v>26</v>
      </c>
      <c r="F1198" s="462" t="s">
        <v>95</v>
      </c>
      <c r="G1198" s="462" t="s">
        <v>3468</v>
      </c>
      <c r="H1198" s="145" t="s">
        <v>86</v>
      </c>
      <c r="I1198" s="462" t="s">
        <v>1688</v>
      </c>
      <c r="J1198" s="462" t="s">
        <v>1690</v>
      </c>
      <c r="K1198" s="145" t="s">
        <v>1802</v>
      </c>
      <c r="L1198" s="145" t="s">
        <v>1795</v>
      </c>
    </row>
    <row r="1199" spans="3:12">
      <c r="C1199" s="145" t="s">
        <v>3463</v>
      </c>
      <c r="D1199" s="145">
        <v>0</v>
      </c>
      <c r="E1199" s="145" t="s">
        <v>26</v>
      </c>
      <c r="F1199" s="462" t="s">
        <v>95</v>
      </c>
      <c r="G1199" s="462" t="s">
        <v>3468</v>
      </c>
      <c r="H1199" s="145" t="s">
        <v>86</v>
      </c>
      <c r="I1199" s="462" t="s">
        <v>1688</v>
      </c>
      <c r="J1199" s="462" t="s">
        <v>1690</v>
      </c>
      <c r="K1199" s="145" t="s">
        <v>1802</v>
      </c>
      <c r="L1199" s="145" t="s">
        <v>1795</v>
      </c>
    </row>
    <row r="1200" spans="3:12">
      <c r="C1200" s="145" t="s">
        <v>3465</v>
      </c>
      <c r="D1200" s="145">
        <v>0</v>
      </c>
      <c r="E1200" s="145" t="s">
        <v>26</v>
      </c>
      <c r="F1200" s="462" t="s">
        <v>95</v>
      </c>
      <c r="G1200" s="462" t="s">
        <v>3468</v>
      </c>
      <c r="H1200" s="145" t="s">
        <v>86</v>
      </c>
      <c r="I1200" s="462" t="s">
        <v>1688</v>
      </c>
      <c r="J1200" s="462" t="s">
        <v>1690</v>
      </c>
      <c r="K1200" s="145" t="s">
        <v>1802</v>
      </c>
      <c r="L1200" s="145" t="s">
        <v>1795</v>
      </c>
    </row>
    <row r="1201" spans="3:12">
      <c r="C1201" s="145" t="s">
        <v>3466</v>
      </c>
      <c r="D1201" s="145">
        <v>0</v>
      </c>
      <c r="E1201" s="145" t="s">
        <v>26</v>
      </c>
      <c r="F1201" s="462" t="s">
        <v>95</v>
      </c>
      <c r="G1201" s="462" t="s">
        <v>3468</v>
      </c>
      <c r="H1201" s="145" t="s">
        <v>86</v>
      </c>
      <c r="I1201" s="462" t="s">
        <v>1688</v>
      </c>
      <c r="J1201" s="462" t="s">
        <v>1690</v>
      </c>
      <c r="K1201" s="145" t="s">
        <v>1802</v>
      </c>
      <c r="L1201" s="145" t="s">
        <v>1795</v>
      </c>
    </row>
    <row r="1202" spans="3:12">
      <c r="C1202" s="145" t="s">
        <v>3467</v>
      </c>
      <c r="D1202" s="145">
        <v>0</v>
      </c>
      <c r="E1202" s="145" t="s">
        <v>26</v>
      </c>
      <c r="F1202" s="462" t="s">
        <v>95</v>
      </c>
      <c r="G1202" s="462" t="s">
        <v>3468</v>
      </c>
      <c r="H1202" s="145" t="s">
        <v>86</v>
      </c>
      <c r="I1202" s="462" t="s">
        <v>1688</v>
      </c>
      <c r="J1202" s="462" t="s">
        <v>1690</v>
      </c>
      <c r="K1202" s="145" t="s">
        <v>1802</v>
      </c>
      <c r="L1202" s="145" t="s">
        <v>1795</v>
      </c>
    </row>
    <row r="1203" spans="3:12">
      <c r="C1203" s="145" t="s">
        <v>3378</v>
      </c>
      <c r="D1203" s="145">
        <v>0</v>
      </c>
      <c r="E1203" s="145" t="s">
        <v>26</v>
      </c>
      <c r="F1203" s="462" t="s">
        <v>95</v>
      </c>
      <c r="G1203" s="462" t="s">
        <v>3468</v>
      </c>
      <c r="H1203" s="145" t="s">
        <v>86</v>
      </c>
      <c r="I1203" s="462" t="s">
        <v>1688</v>
      </c>
      <c r="J1203" s="462" t="s">
        <v>1690</v>
      </c>
      <c r="K1203" s="145" t="s">
        <v>1802</v>
      </c>
      <c r="L1203" s="145" t="s">
        <v>1803</v>
      </c>
    </row>
    <row r="1204" spans="3:12">
      <c r="C1204" s="145" t="s">
        <v>3379</v>
      </c>
      <c r="D1204" s="145">
        <v>0</v>
      </c>
      <c r="E1204" s="145" t="s">
        <v>26</v>
      </c>
      <c r="F1204" s="462" t="s">
        <v>95</v>
      </c>
      <c r="G1204" s="462" t="s">
        <v>3468</v>
      </c>
      <c r="H1204" s="145" t="s">
        <v>86</v>
      </c>
      <c r="I1204" s="462" t="s">
        <v>1688</v>
      </c>
      <c r="J1204" s="462" t="s">
        <v>1690</v>
      </c>
      <c r="K1204" s="145" t="s">
        <v>1802</v>
      </c>
      <c r="L1204" s="145" t="s">
        <v>1803</v>
      </c>
    </row>
    <row r="1205" spans="3:12">
      <c r="C1205" s="145" t="s">
        <v>3380</v>
      </c>
      <c r="D1205" s="145">
        <v>0</v>
      </c>
      <c r="E1205" s="145" t="s">
        <v>26</v>
      </c>
      <c r="F1205" s="462" t="s">
        <v>95</v>
      </c>
      <c r="G1205" s="462" t="s">
        <v>3468</v>
      </c>
      <c r="H1205" s="145" t="s">
        <v>86</v>
      </c>
      <c r="I1205" s="462" t="s">
        <v>1688</v>
      </c>
      <c r="J1205" s="462" t="s">
        <v>1690</v>
      </c>
      <c r="K1205" s="145" t="s">
        <v>1802</v>
      </c>
      <c r="L1205" s="145" t="s">
        <v>1803</v>
      </c>
    </row>
    <row r="1206" spans="3:12">
      <c r="C1206" s="145" t="s">
        <v>3381</v>
      </c>
      <c r="D1206" s="145">
        <v>0</v>
      </c>
      <c r="E1206" s="145" t="s">
        <v>26</v>
      </c>
      <c r="F1206" s="462" t="s">
        <v>95</v>
      </c>
      <c r="G1206" s="462" t="s">
        <v>3468</v>
      </c>
      <c r="H1206" s="145" t="s">
        <v>86</v>
      </c>
      <c r="I1206" s="462" t="s">
        <v>1688</v>
      </c>
      <c r="J1206" s="462" t="s">
        <v>1690</v>
      </c>
      <c r="K1206" s="145" t="s">
        <v>1802</v>
      </c>
      <c r="L1206" s="145" t="s">
        <v>1803</v>
      </c>
    </row>
    <row r="1207" spans="3:12">
      <c r="C1207" s="145" t="s">
        <v>3382</v>
      </c>
      <c r="D1207" s="145">
        <v>0</v>
      </c>
      <c r="E1207" s="145" t="s">
        <v>26</v>
      </c>
      <c r="F1207" s="462" t="s">
        <v>95</v>
      </c>
      <c r="G1207" s="462" t="s">
        <v>3468</v>
      </c>
      <c r="H1207" s="145" t="s">
        <v>86</v>
      </c>
      <c r="I1207" s="462" t="s">
        <v>1688</v>
      </c>
      <c r="J1207" s="462" t="s">
        <v>1690</v>
      </c>
      <c r="K1207" s="145" t="s">
        <v>1802</v>
      </c>
      <c r="L1207" s="145" t="s">
        <v>1803</v>
      </c>
    </row>
    <row r="1208" spans="3:12">
      <c r="C1208" s="145" t="s">
        <v>3383</v>
      </c>
      <c r="D1208" s="145">
        <v>0</v>
      </c>
      <c r="E1208" s="145" t="s">
        <v>26</v>
      </c>
      <c r="F1208" s="462" t="s">
        <v>95</v>
      </c>
      <c r="G1208" s="462" t="s">
        <v>3468</v>
      </c>
      <c r="H1208" s="145" t="s">
        <v>86</v>
      </c>
      <c r="I1208" s="462" t="s">
        <v>1688</v>
      </c>
      <c r="J1208" s="462" t="s">
        <v>1690</v>
      </c>
      <c r="K1208" s="145" t="s">
        <v>1802</v>
      </c>
      <c r="L1208" s="145" t="s">
        <v>1803</v>
      </c>
    </row>
    <row r="1209" spans="3:12">
      <c r="C1209" s="145" t="s">
        <v>3384</v>
      </c>
      <c r="D1209" s="145">
        <v>0</v>
      </c>
      <c r="E1209" s="145" t="s">
        <v>26</v>
      </c>
      <c r="F1209" s="462" t="s">
        <v>95</v>
      </c>
      <c r="G1209" s="462" t="s">
        <v>3468</v>
      </c>
      <c r="H1209" s="145" t="s">
        <v>86</v>
      </c>
      <c r="I1209" s="462" t="s">
        <v>1688</v>
      </c>
      <c r="J1209" s="462" t="s">
        <v>1690</v>
      </c>
      <c r="K1209" s="145" t="s">
        <v>1802</v>
      </c>
      <c r="L1209" s="145" t="s">
        <v>1803</v>
      </c>
    </row>
    <row r="1210" spans="3:12">
      <c r="C1210" s="145" t="s">
        <v>3385</v>
      </c>
      <c r="D1210" s="145">
        <v>0</v>
      </c>
      <c r="E1210" s="145" t="s">
        <v>26</v>
      </c>
      <c r="F1210" s="462" t="s">
        <v>95</v>
      </c>
      <c r="G1210" s="462" t="s">
        <v>3468</v>
      </c>
      <c r="H1210" s="145" t="s">
        <v>86</v>
      </c>
      <c r="I1210" s="462" t="s">
        <v>1688</v>
      </c>
      <c r="J1210" s="462" t="s">
        <v>1690</v>
      </c>
      <c r="K1210" s="145" t="s">
        <v>1802</v>
      </c>
      <c r="L1210" s="145" t="s">
        <v>1803</v>
      </c>
    </row>
    <row r="1211" spans="3:12">
      <c r="C1211" s="145" t="s">
        <v>3386</v>
      </c>
      <c r="D1211" s="145">
        <v>0</v>
      </c>
      <c r="E1211" s="145" t="s">
        <v>26</v>
      </c>
      <c r="F1211" s="462" t="s">
        <v>95</v>
      </c>
      <c r="G1211" s="462" t="s">
        <v>3468</v>
      </c>
      <c r="H1211" s="145" t="s">
        <v>86</v>
      </c>
      <c r="I1211" s="462" t="s">
        <v>1688</v>
      </c>
      <c r="J1211" s="462" t="s">
        <v>1690</v>
      </c>
      <c r="K1211" s="145" t="s">
        <v>1802</v>
      </c>
      <c r="L1211" s="145" t="s">
        <v>1803</v>
      </c>
    </row>
    <row r="1212" spans="3:12">
      <c r="C1212" s="145" t="s">
        <v>3387</v>
      </c>
      <c r="D1212" s="145">
        <v>0</v>
      </c>
      <c r="E1212" s="145" t="s">
        <v>26</v>
      </c>
      <c r="F1212" s="462" t="s">
        <v>95</v>
      </c>
      <c r="G1212" s="462" t="s">
        <v>3468</v>
      </c>
      <c r="H1212" s="145" t="s">
        <v>86</v>
      </c>
      <c r="I1212" s="462" t="s">
        <v>1688</v>
      </c>
      <c r="J1212" s="462" t="s">
        <v>1690</v>
      </c>
      <c r="K1212" s="145" t="s">
        <v>1802</v>
      </c>
      <c r="L1212" s="145" t="s">
        <v>1803</v>
      </c>
    </row>
    <row r="1213" spans="3:12">
      <c r="C1213" s="145" t="s">
        <v>3388</v>
      </c>
      <c r="D1213" s="145">
        <v>0</v>
      </c>
      <c r="E1213" s="145" t="s">
        <v>26</v>
      </c>
      <c r="F1213" s="462" t="s">
        <v>95</v>
      </c>
      <c r="G1213" s="462" t="s">
        <v>3468</v>
      </c>
      <c r="H1213" s="145" t="s">
        <v>86</v>
      </c>
      <c r="I1213" s="462" t="s">
        <v>1688</v>
      </c>
      <c r="J1213" s="462" t="s">
        <v>1690</v>
      </c>
      <c r="K1213" s="145" t="s">
        <v>1802</v>
      </c>
      <c r="L1213" s="145" t="s">
        <v>1803</v>
      </c>
    </row>
    <row r="1214" spans="3:12">
      <c r="C1214" s="145" t="s">
        <v>3389</v>
      </c>
      <c r="D1214" s="145">
        <v>0</v>
      </c>
      <c r="E1214" s="145" t="s">
        <v>26</v>
      </c>
      <c r="F1214" s="462" t="s">
        <v>95</v>
      </c>
      <c r="G1214" s="462" t="s">
        <v>3468</v>
      </c>
      <c r="H1214" s="145" t="s">
        <v>86</v>
      </c>
      <c r="I1214" s="462" t="s">
        <v>1688</v>
      </c>
      <c r="J1214" s="462" t="s">
        <v>1690</v>
      </c>
      <c r="K1214" s="145" t="s">
        <v>1802</v>
      </c>
      <c r="L1214" s="145" t="s">
        <v>1803</v>
      </c>
    </row>
    <row r="1215" spans="3:12">
      <c r="C1215" s="145" t="s">
        <v>3390</v>
      </c>
      <c r="D1215" s="145">
        <v>0</v>
      </c>
      <c r="E1215" s="145" t="s">
        <v>26</v>
      </c>
      <c r="F1215" s="462" t="s">
        <v>95</v>
      </c>
      <c r="G1215" s="462" t="s">
        <v>3468</v>
      </c>
      <c r="H1215" s="145" t="s">
        <v>86</v>
      </c>
      <c r="I1215" s="462" t="s">
        <v>1688</v>
      </c>
      <c r="J1215" s="462" t="s">
        <v>1690</v>
      </c>
      <c r="K1215" s="145" t="s">
        <v>1802</v>
      </c>
      <c r="L1215" s="145" t="s">
        <v>1803</v>
      </c>
    </row>
    <row r="1216" spans="3:12">
      <c r="C1216" s="145" t="s">
        <v>3391</v>
      </c>
      <c r="D1216" s="145">
        <v>0</v>
      </c>
      <c r="E1216" s="145" t="s">
        <v>26</v>
      </c>
      <c r="F1216" s="462" t="s">
        <v>95</v>
      </c>
      <c r="G1216" s="462" t="s">
        <v>3468</v>
      </c>
      <c r="H1216" s="145" t="s">
        <v>86</v>
      </c>
      <c r="I1216" s="462" t="s">
        <v>1688</v>
      </c>
      <c r="J1216" s="462" t="s">
        <v>1690</v>
      </c>
      <c r="K1216" s="145" t="s">
        <v>1802</v>
      </c>
      <c r="L1216" s="145" t="s">
        <v>1803</v>
      </c>
    </row>
    <row r="1217" spans="3:12">
      <c r="C1217" s="145" t="s">
        <v>3392</v>
      </c>
      <c r="D1217" s="145">
        <v>0</v>
      </c>
      <c r="E1217" s="145" t="s">
        <v>26</v>
      </c>
      <c r="F1217" s="462" t="s">
        <v>95</v>
      </c>
      <c r="G1217" s="462" t="s">
        <v>3468</v>
      </c>
      <c r="H1217" s="145" t="s">
        <v>86</v>
      </c>
      <c r="I1217" s="462" t="s">
        <v>1688</v>
      </c>
      <c r="J1217" s="462" t="s">
        <v>1690</v>
      </c>
      <c r="K1217" s="145" t="s">
        <v>1802</v>
      </c>
      <c r="L1217" s="145" t="s">
        <v>1803</v>
      </c>
    </row>
    <row r="1218" spans="3:12">
      <c r="C1218" s="145" t="s">
        <v>3393</v>
      </c>
      <c r="D1218" s="145">
        <v>0</v>
      </c>
      <c r="E1218" s="145" t="s">
        <v>26</v>
      </c>
      <c r="F1218" s="462" t="s">
        <v>95</v>
      </c>
      <c r="G1218" s="462" t="s">
        <v>3468</v>
      </c>
      <c r="H1218" s="145" t="s">
        <v>86</v>
      </c>
      <c r="I1218" s="462" t="s">
        <v>1688</v>
      </c>
      <c r="J1218" s="462" t="s">
        <v>1690</v>
      </c>
      <c r="K1218" s="145" t="s">
        <v>1802</v>
      </c>
      <c r="L1218" s="145" t="s">
        <v>1803</v>
      </c>
    </row>
    <row r="1219" spans="3:12">
      <c r="C1219" s="145" t="s">
        <v>3394</v>
      </c>
      <c r="D1219" s="145">
        <v>0</v>
      </c>
      <c r="E1219" s="145" t="s">
        <v>26</v>
      </c>
      <c r="F1219" s="462" t="s">
        <v>95</v>
      </c>
      <c r="G1219" s="462" t="s">
        <v>3468</v>
      </c>
      <c r="H1219" s="145" t="s">
        <v>86</v>
      </c>
      <c r="I1219" s="462" t="s">
        <v>1688</v>
      </c>
      <c r="J1219" s="462" t="s">
        <v>1690</v>
      </c>
      <c r="K1219" s="145" t="s">
        <v>1802</v>
      </c>
      <c r="L1219" s="145" t="s">
        <v>1803</v>
      </c>
    </row>
    <row r="1220" spans="3:12">
      <c r="C1220" s="145" t="s">
        <v>3395</v>
      </c>
      <c r="D1220" s="145">
        <v>0</v>
      </c>
      <c r="E1220" s="145" t="s">
        <v>26</v>
      </c>
      <c r="F1220" s="462" t="s">
        <v>95</v>
      </c>
      <c r="G1220" s="462" t="s">
        <v>3468</v>
      </c>
      <c r="H1220" s="145" t="s">
        <v>86</v>
      </c>
      <c r="I1220" s="462" t="s">
        <v>1688</v>
      </c>
      <c r="J1220" s="462" t="s">
        <v>1690</v>
      </c>
      <c r="K1220" s="145" t="s">
        <v>1802</v>
      </c>
      <c r="L1220" s="145" t="s">
        <v>1803</v>
      </c>
    </row>
    <row r="1221" spans="3:12">
      <c r="C1221" s="145" t="s">
        <v>3396</v>
      </c>
      <c r="D1221" s="145">
        <v>0</v>
      </c>
      <c r="E1221" s="145" t="s">
        <v>26</v>
      </c>
      <c r="F1221" s="462" t="s">
        <v>95</v>
      </c>
      <c r="G1221" s="462" t="s">
        <v>3468</v>
      </c>
      <c r="H1221" s="145" t="s">
        <v>86</v>
      </c>
      <c r="I1221" s="462" t="s">
        <v>1688</v>
      </c>
      <c r="J1221" s="462" t="s">
        <v>1690</v>
      </c>
      <c r="K1221" s="145" t="s">
        <v>1802</v>
      </c>
      <c r="L1221" s="145" t="s">
        <v>1803</v>
      </c>
    </row>
    <row r="1222" spans="3:12">
      <c r="C1222" s="145" t="s">
        <v>3397</v>
      </c>
      <c r="D1222" s="145">
        <v>0</v>
      </c>
      <c r="E1222" s="145" t="s">
        <v>26</v>
      </c>
      <c r="F1222" s="462" t="s">
        <v>95</v>
      </c>
      <c r="G1222" s="462" t="s">
        <v>3468</v>
      </c>
      <c r="H1222" s="145" t="s">
        <v>86</v>
      </c>
      <c r="I1222" s="462" t="s">
        <v>1688</v>
      </c>
      <c r="J1222" s="462" t="s">
        <v>1690</v>
      </c>
      <c r="K1222" s="145" t="s">
        <v>1802</v>
      </c>
      <c r="L1222" s="145" t="s">
        <v>1803</v>
      </c>
    </row>
    <row r="1223" spans="3:12">
      <c r="C1223" s="145" t="s">
        <v>3398</v>
      </c>
      <c r="D1223" s="145">
        <v>0</v>
      </c>
      <c r="E1223" s="145" t="s">
        <v>26</v>
      </c>
      <c r="F1223" s="462" t="s">
        <v>95</v>
      </c>
      <c r="G1223" s="462" t="s">
        <v>3468</v>
      </c>
      <c r="H1223" s="145" t="s">
        <v>86</v>
      </c>
      <c r="I1223" s="462" t="s">
        <v>1688</v>
      </c>
      <c r="J1223" s="462" t="s">
        <v>1690</v>
      </c>
      <c r="K1223" s="145" t="s">
        <v>1802</v>
      </c>
      <c r="L1223" s="145" t="s">
        <v>1803</v>
      </c>
    </row>
    <row r="1224" spans="3:12">
      <c r="C1224" s="145" t="s">
        <v>3400</v>
      </c>
      <c r="D1224" s="145">
        <v>0</v>
      </c>
      <c r="E1224" s="145" t="s">
        <v>26</v>
      </c>
      <c r="F1224" s="462" t="s">
        <v>95</v>
      </c>
      <c r="G1224" s="462" t="s">
        <v>3468</v>
      </c>
      <c r="H1224" s="145" t="s">
        <v>86</v>
      </c>
      <c r="I1224" s="462" t="s">
        <v>1688</v>
      </c>
      <c r="J1224" s="462" t="s">
        <v>1690</v>
      </c>
      <c r="K1224" s="145" t="s">
        <v>1802</v>
      </c>
      <c r="L1224" s="145" t="s">
        <v>1803</v>
      </c>
    </row>
    <row r="1225" spans="3:12">
      <c r="C1225" s="145" t="s">
        <v>3401</v>
      </c>
      <c r="D1225" s="145">
        <v>0</v>
      </c>
      <c r="E1225" s="145" t="s">
        <v>26</v>
      </c>
      <c r="F1225" s="462" t="s">
        <v>95</v>
      </c>
      <c r="G1225" s="462" t="s">
        <v>3468</v>
      </c>
      <c r="H1225" s="145" t="s">
        <v>86</v>
      </c>
      <c r="I1225" s="462" t="s">
        <v>1688</v>
      </c>
      <c r="J1225" s="462" t="s">
        <v>1690</v>
      </c>
      <c r="K1225" s="145" t="s">
        <v>1802</v>
      </c>
      <c r="L1225" s="145" t="s">
        <v>1803</v>
      </c>
    </row>
    <row r="1226" spans="3:12">
      <c r="C1226" s="145" t="s">
        <v>3402</v>
      </c>
      <c r="D1226" s="145">
        <v>0</v>
      </c>
      <c r="E1226" s="145" t="s">
        <v>26</v>
      </c>
      <c r="F1226" s="462" t="s">
        <v>95</v>
      </c>
      <c r="G1226" s="462" t="s">
        <v>3468</v>
      </c>
      <c r="H1226" s="145" t="s">
        <v>86</v>
      </c>
      <c r="I1226" s="462" t="s">
        <v>1688</v>
      </c>
      <c r="J1226" s="462" t="s">
        <v>1690</v>
      </c>
      <c r="K1226" s="145" t="s">
        <v>1802</v>
      </c>
      <c r="L1226" s="145" t="s">
        <v>1803</v>
      </c>
    </row>
    <row r="1227" spans="3:12">
      <c r="C1227" s="145" t="s">
        <v>3403</v>
      </c>
      <c r="D1227" s="145">
        <v>0</v>
      </c>
      <c r="E1227" s="145" t="s">
        <v>26</v>
      </c>
      <c r="F1227" s="462" t="s">
        <v>95</v>
      </c>
      <c r="G1227" s="462" t="s">
        <v>3468</v>
      </c>
      <c r="H1227" s="145" t="s">
        <v>86</v>
      </c>
      <c r="I1227" s="462" t="s">
        <v>1688</v>
      </c>
      <c r="J1227" s="462" t="s">
        <v>1690</v>
      </c>
      <c r="K1227" s="145" t="s">
        <v>1802</v>
      </c>
      <c r="L1227" s="145" t="s">
        <v>1803</v>
      </c>
    </row>
    <row r="1228" spans="3:12">
      <c r="C1228" s="145" t="s">
        <v>3404</v>
      </c>
      <c r="D1228" s="145">
        <v>0</v>
      </c>
      <c r="E1228" s="145" t="s">
        <v>26</v>
      </c>
      <c r="F1228" s="462" t="s">
        <v>95</v>
      </c>
      <c r="G1228" s="462" t="s">
        <v>3468</v>
      </c>
      <c r="H1228" s="145" t="s">
        <v>86</v>
      </c>
      <c r="I1228" s="462" t="s">
        <v>1688</v>
      </c>
      <c r="J1228" s="462" t="s">
        <v>1690</v>
      </c>
      <c r="K1228" s="145" t="s">
        <v>1802</v>
      </c>
      <c r="L1228" s="145" t="s">
        <v>1803</v>
      </c>
    </row>
    <row r="1229" spans="3:12">
      <c r="C1229" s="145" t="s">
        <v>3405</v>
      </c>
      <c r="D1229" s="145">
        <v>0</v>
      </c>
      <c r="E1229" s="145" t="s">
        <v>26</v>
      </c>
      <c r="F1229" s="462" t="s">
        <v>95</v>
      </c>
      <c r="G1229" s="462" t="s">
        <v>3468</v>
      </c>
      <c r="H1229" s="145" t="s">
        <v>86</v>
      </c>
      <c r="I1229" s="462" t="s">
        <v>1688</v>
      </c>
      <c r="J1229" s="462" t="s">
        <v>1690</v>
      </c>
      <c r="K1229" s="145" t="s">
        <v>1802</v>
      </c>
      <c r="L1229" s="145" t="s">
        <v>1803</v>
      </c>
    </row>
    <row r="1230" spans="3:12">
      <c r="C1230" s="145" t="s">
        <v>3406</v>
      </c>
      <c r="D1230" s="145">
        <v>0</v>
      </c>
      <c r="E1230" s="145" t="s">
        <v>26</v>
      </c>
      <c r="F1230" s="462" t="s">
        <v>95</v>
      </c>
      <c r="G1230" s="462" t="s">
        <v>3468</v>
      </c>
      <c r="H1230" s="145" t="s">
        <v>86</v>
      </c>
      <c r="I1230" s="462" t="s">
        <v>1688</v>
      </c>
      <c r="J1230" s="462" t="s">
        <v>1690</v>
      </c>
      <c r="K1230" s="145" t="s">
        <v>1802</v>
      </c>
      <c r="L1230" s="145" t="s">
        <v>1803</v>
      </c>
    </row>
    <row r="1231" spans="3:12">
      <c r="C1231" s="145" t="s">
        <v>3407</v>
      </c>
      <c r="D1231" s="145">
        <v>0</v>
      </c>
      <c r="E1231" s="145" t="s">
        <v>26</v>
      </c>
      <c r="F1231" s="462" t="s">
        <v>95</v>
      </c>
      <c r="G1231" s="462" t="s">
        <v>3468</v>
      </c>
      <c r="H1231" s="145" t="s">
        <v>86</v>
      </c>
      <c r="I1231" s="462" t="s">
        <v>1688</v>
      </c>
      <c r="J1231" s="462" t="s">
        <v>1690</v>
      </c>
      <c r="K1231" s="145" t="s">
        <v>1802</v>
      </c>
      <c r="L1231" s="145" t="s">
        <v>1803</v>
      </c>
    </row>
    <row r="1232" spans="3:12">
      <c r="C1232" s="145" t="s">
        <v>3408</v>
      </c>
      <c r="D1232" s="145">
        <v>0</v>
      </c>
      <c r="E1232" s="145" t="s">
        <v>26</v>
      </c>
      <c r="F1232" s="462" t="s">
        <v>95</v>
      </c>
      <c r="G1232" s="462" t="s">
        <v>3468</v>
      </c>
      <c r="H1232" s="145" t="s">
        <v>86</v>
      </c>
      <c r="I1232" s="462" t="s">
        <v>1688</v>
      </c>
      <c r="J1232" s="462" t="s">
        <v>1690</v>
      </c>
      <c r="K1232" s="145" t="s">
        <v>1802</v>
      </c>
      <c r="L1232" s="145" t="s">
        <v>1803</v>
      </c>
    </row>
    <row r="1233" spans="3:12">
      <c r="C1233" s="145" t="s">
        <v>3409</v>
      </c>
      <c r="D1233" s="145">
        <v>0</v>
      </c>
      <c r="E1233" s="145" t="s">
        <v>26</v>
      </c>
      <c r="F1233" s="462" t="s">
        <v>95</v>
      </c>
      <c r="G1233" s="462" t="s">
        <v>3468</v>
      </c>
      <c r="H1233" s="145" t="s">
        <v>86</v>
      </c>
      <c r="I1233" s="462" t="s">
        <v>1688</v>
      </c>
      <c r="J1233" s="462" t="s">
        <v>1690</v>
      </c>
      <c r="K1233" s="145" t="s">
        <v>1802</v>
      </c>
      <c r="L1233" s="145" t="s">
        <v>1803</v>
      </c>
    </row>
    <row r="1234" spans="3:12">
      <c r="C1234" s="145" t="s">
        <v>3410</v>
      </c>
      <c r="D1234" s="145">
        <v>0</v>
      </c>
      <c r="E1234" s="145" t="s">
        <v>26</v>
      </c>
      <c r="F1234" s="462" t="s">
        <v>95</v>
      </c>
      <c r="G1234" s="462" t="s">
        <v>3468</v>
      </c>
      <c r="H1234" s="145" t="s">
        <v>86</v>
      </c>
      <c r="I1234" s="462" t="s">
        <v>1688</v>
      </c>
      <c r="J1234" s="462" t="s">
        <v>1690</v>
      </c>
      <c r="K1234" s="145" t="s">
        <v>1802</v>
      </c>
      <c r="L1234" s="145" t="s">
        <v>1803</v>
      </c>
    </row>
    <row r="1235" spans="3:12">
      <c r="C1235" s="145" t="s">
        <v>3411</v>
      </c>
      <c r="D1235" s="145">
        <v>0</v>
      </c>
      <c r="E1235" s="145" t="s">
        <v>26</v>
      </c>
      <c r="F1235" s="462" t="s">
        <v>95</v>
      </c>
      <c r="G1235" s="462" t="s">
        <v>3468</v>
      </c>
      <c r="H1235" s="145" t="s">
        <v>86</v>
      </c>
      <c r="I1235" s="462" t="s">
        <v>1688</v>
      </c>
      <c r="J1235" s="462" t="s">
        <v>1690</v>
      </c>
      <c r="K1235" s="145" t="s">
        <v>1802</v>
      </c>
      <c r="L1235" s="145" t="s">
        <v>1803</v>
      </c>
    </row>
    <row r="1236" spans="3:12">
      <c r="C1236" s="145" t="s">
        <v>3412</v>
      </c>
      <c r="D1236" s="145">
        <v>0</v>
      </c>
      <c r="E1236" s="145" t="s">
        <v>26</v>
      </c>
      <c r="F1236" s="462" t="s">
        <v>95</v>
      </c>
      <c r="G1236" s="462" t="s">
        <v>3468</v>
      </c>
      <c r="H1236" s="145" t="s">
        <v>86</v>
      </c>
      <c r="I1236" s="462" t="s">
        <v>1688</v>
      </c>
      <c r="J1236" s="462" t="s">
        <v>1690</v>
      </c>
      <c r="K1236" s="145" t="s">
        <v>1802</v>
      </c>
      <c r="L1236" s="145" t="s">
        <v>1803</v>
      </c>
    </row>
    <row r="1237" spans="3:12">
      <c r="C1237" s="145" t="s">
        <v>3413</v>
      </c>
      <c r="D1237" s="145">
        <v>0</v>
      </c>
      <c r="E1237" s="145" t="s">
        <v>26</v>
      </c>
      <c r="F1237" s="462" t="s">
        <v>95</v>
      </c>
      <c r="G1237" s="462" t="s">
        <v>3468</v>
      </c>
      <c r="H1237" s="145" t="s">
        <v>86</v>
      </c>
      <c r="I1237" s="462" t="s">
        <v>1688</v>
      </c>
      <c r="J1237" s="462" t="s">
        <v>1690</v>
      </c>
      <c r="K1237" s="145" t="s">
        <v>1802</v>
      </c>
      <c r="L1237" s="145" t="s">
        <v>1803</v>
      </c>
    </row>
    <row r="1238" spans="3:12">
      <c r="C1238" s="145" t="s">
        <v>3414</v>
      </c>
      <c r="D1238" s="145">
        <v>0</v>
      </c>
      <c r="E1238" s="145" t="s">
        <v>26</v>
      </c>
      <c r="F1238" s="462" t="s">
        <v>95</v>
      </c>
      <c r="G1238" s="462" t="s">
        <v>3468</v>
      </c>
      <c r="H1238" s="145" t="s">
        <v>86</v>
      </c>
      <c r="I1238" s="462" t="s">
        <v>1688</v>
      </c>
      <c r="J1238" s="462" t="s">
        <v>1690</v>
      </c>
      <c r="K1238" s="145" t="s">
        <v>1802</v>
      </c>
      <c r="L1238" s="145" t="s">
        <v>1803</v>
      </c>
    </row>
    <row r="1239" spans="3:12">
      <c r="C1239" s="145" t="s">
        <v>3415</v>
      </c>
      <c r="D1239" s="145">
        <v>0</v>
      </c>
      <c r="E1239" s="145" t="s">
        <v>26</v>
      </c>
      <c r="F1239" s="462" t="s">
        <v>95</v>
      </c>
      <c r="G1239" s="462" t="s">
        <v>3468</v>
      </c>
      <c r="H1239" s="145" t="s">
        <v>86</v>
      </c>
      <c r="I1239" s="462" t="s">
        <v>1688</v>
      </c>
      <c r="J1239" s="462" t="s">
        <v>1690</v>
      </c>
      <c r="K1239" s="145" t="s">
        <v>1802</v>
      </c>
      <c r="L1239" s="145" t="s">
        <v>1803</v>
      </c>
    </row>
    <row r="1240" spans="3:12">
      <c r="C1240" s="145" t="s">
        <v>3416</v>
      </c>
      <c r="D1240" s="145">
        <v>0</v>
      </c>
      <c r="E1240" s="145" t="s">
        <v>26</v>
      </c>
      <c r="F1240" s="462" t="s">
        <v>95</v>
      </c>
      <c r="G1240" s="462" t="s">
        <v>3468</v>
      </c>
      <c r="H1240" s="145" t="s">
        <v>86</v>
      </c>
      <c r="I1240" s="462" t="s">
        <v>1688</v>
      </c>
      <c r="J1240" s="462" t="s">
        <v>1690</v>
      </c>
      <c r="K1240" s="145" t="s">
        <v>1802</v>
      </c>
      <c r="L1240" s="145" t="s">
        <v>1803</v>
      </c>
    </row>
    <row r="1241" spans="3:12">
      <c r="C1241" s="145" t="s">
        <v>3417</v>
      </c>
      <c r="D1241" s="145">
        <v>0</v>
      </c>
      <c r="E1241" s="145" t="s">
        <v>26</v>
      </c>
      <c r="F1241" s="462" t="s">
        <v>95</v>
      </c>
      <c r="G1241" s="462" t="s">
        <v>3468</v>
      </c>
      <c r="H1241" s="145" t="s">
        <v>86</v>
      </c>
      <c r="I1241" s="462" t="s">
        <v>1688</v>
      </c>
      <c r="J1241" s="462" t="s">
        <v>1690</v>
      </c>
      <c r="K1241" s="145" t="s">
        <v>1802</v>
      </c>
      <c r="L1241" s="145" t="s">
        <v>1803</v>
      </c>
    </row>
    <row r="1242" spans="3:12">
      <c r="C1242" s="145" t="s">
        <v>3418</v>
      </c>
      <c r="D1242" s="145">
        <v>0</v>
      </c>
      <c r="E1242" s="145" t="s">
        <v>26</v>
      </c>
      <c r="F1242" s="462" t="s">
        <v>95</v>
      </c>
      <c r="G1242" s="462" t="s">
        <v>3468</v>
      </c>
      <c r="H1242" s="145" t="s">
        <v>86</v>
      </c>
      <c r="I1242" s="462" t="s">
        <v>1688</v>
      </c>
      <c r="J1242" s="462" t="s">
        <v>1690</v>
      </c>
      <c r="K1242" s="145" t="s">
        <v>1802</v>
      </c>
      <c r="L1242" s="145" t="s">
        <v>1803</v>
      </c>
    </row>
    <row r="1243" spans="3:12">
      <c r="C1243" s="145" t="s">
        <v>3419</v>
      </c>
      <c r="D1243" s="145">
        <v>0</v>
      </c>
      <c r="E1243" s="145" t="s">
        <v>26</v>
      </c>
      <c r="F1243" s="462" t="s">
        <v>95</v>
      </c>
      <c r="G1243" s="462" t="s">
        <v>3468</v>
      </c>
      <c r="H1243" s="145" t="s">
        <v>86</v>
      </c>
      <c r="I1243" s="462" t="s">
        <v>1688</v>
      </c>
      <c r="J1243" s="462" t="s">
        <v>1690</v>
      </c>
      <c r="K1243" s="145" t="s">
        <v>1802</v>
      </c>
      <c r="L1243" s="145" t="s">
        <v>1803</v>
      </c>
    </row>
    <row r="1244" spans="3:12">
      <c r="C1244" s="145" t="s">
        <v>3420</v>
      </c>
      <c r="D1244" s="145">
        <v>0</v>
      </c>
      <c r="E1244" s="145" t="s">
        <v>26</v>
      </c>
      <c r="F1244" s="462" t="s">
        <v>95</v>
      </c>
      <c r="G1244" s="462" t="s">
        <v>3468</v>
      </c>
      <c r="H1244" s="145" t="s">
        <v>86</v>
      </c>
      <c r="I1244" s="462" t="s">
        <v>1688</v>
      </c>
      <c r="J1244" s="462" t="s">
        <v>1690</v>
      </c>
      <c r="K1244" s="145" t="s">
        <v>1802</v>
      </c>
      <c r="L1244" s="145" t="s">
        <v>1803</v>
      </c>
    </row>
    <row r="1245" spans="3:12">
      <c r="C1245" s="145" t="s">
        <v>3421</v>
      </c>
      <c r="D1245" s="145">
        <v>0</v>
      </c>
      <c r="E1245" s="145" t="s">
        <v>26</v>
      </c>
      <c r="F1245" s="462" t="s">
        <v>95</v>
      </c>
      <c r="G1245" s="462" t="s">
        <v>3468</v>
      </c>
      <c r="H1245" s="145" t="s">
        <v>86</v>
      </c>
      <c r="I1245" s="462" t="s">
        <v>1688</v>
      </c>
      <c r="J1245" s="462" t="s">
        <v>1690</v>
      </c>
      <c r="K1245" s="145" t="s">
        <v>1802</v>
      </c>
      <c r="L1245" s="145" t="s">
        <v>1803</v>
      </c>
    </row>
    <row r="1246" spans="3:12">
      <c r="C1246" s="145" t="s">
        <v>3422</v>
      </c>
      <c r="D1246" s="145">
        <v>0</v>
      </c>
      <c r="E1246" s="145" t="s">
        <v>26</v>
      </c>
      <c r="F1246" s="462" t="s">
        <v>95</v>
      </c>
      <c r="G1246" s="462" t="s">
        <v>3468</v>
      </c>
      <c r="H1246" s="145" t="s">
        <v>86</v>
      </c>
      <c r="I1246" s="462" t="s">
        <v>1688</v>
      </c>
      <c r="J1246" s="462" t="s">
        <v>1690</v>
      </c>
      <c r="K1246" s="145" t="s">
        <v>1802</v>
      </c>
      <c r="L1246" s="145" t="s">
        <v>1803</v>
      </c>
    </row>
    <row r="1247" spans="3:12">
      <c r="C1247" s="145" t="s">
        <v>3423</v>
      </c>
      <c r="D1247" s="145">
        <v>0</v>
      </c>
      <c r="E1247" s="145" t="s">
        <v>26</v>
      </c>
      <c r="F1247" s="462" t="s">
        <v>95</v>
      </c>
      <c r="G1247" s="462" t="s">
        <v>3468</v>
      </c>
      <c r="H1247" s="145" t="s">
        <v>86</v>
      </c>
      <c r="I1247" s="462" t="s">
        <v>1688</v>
      </c>
      <c r="J1247" s="462" t="s">
        <v>1690</v>
      </c>
      <c r="K1247" s="145" t="s">
        <v>1802</v>
      </c>
      <c r="L1247" s="145" t="s">
        <v>1803</v>
      </c>
    </row>
    <row r="1248" spans="3:12">
      <c r="C1248" s="145" t="s">
        <v>3424</v>
      </c>
      <c r="D1248" s="145">
        <v>0</v>
      </c>
      <c r="E1248" s="145" t="s">
        <v>26</v>
      </c>
      <c r="F1248" s="462" t="s">
        <v>95</v>
      </c>
      <c r="G1248" s="462" t="s">
        <v>3468</v>
      </c>
      <c r="H1248" s="145" t="s">
        <v>86</v>
      </c>
      <c r="I1248" s="462" t="s">
        <v>1688</v>
      </c>
      <c r="J1248" s="462" t="s">
        <v>1690</v>
      </c>
      <c r="K1248" s="145" t="s">
        <v>1802</v>
      </c>
      <c r="L1248" s="145" t="s">
        <v>1803</v>
      </c>
    </row>
    <row r="1249" spans="3:12">
      <c r="C1249" s="145" t="s">
        <v>3425</v>
      </c>
      <c r="D1249" s="145">
        <v>0</v>
      </c>
      <c r="E1249" s="145" t="s">
        <v>26</v>
      </c>
      <c r="F1249" s="462" t="s">
        <v>95</v>
      </c>
      <c r="G1249" s="462" t="s">
        <v>3468</v>
      </c>
      <c r="H1249" s="145" t="s">
        <v>86</v>
      </c>
      <c r="I1249" s="462" t="s">
        <v>1688</v>
      </c>
      <c r="J1249" s="462" t="s">
        <v>1690</v>
      </c>
      <c r="K1249" s="145" t="s">
        <v>1802</v>
      </c>
      <c r="L1249" s="145" t="s">
        <v>1803</v>
      </c>
    </row>
    <row r="1250" spans="3:12">
      <c r="C1250" s="145" t="s">
        <v>3426</v>
      </c>
      <c r="D1250" s="145">
        <v>0</v>
      </c>
      <c r="E1250" s="145" t="s">
        <v>26</v>
      </c>
      <c r="F1250" s="462" t="s">
        <v>95</v>
      </c>
      <c r="G1250" s="462" t="s">
        <v>3468</v>
      </c>
      <c r="H1250" s="145" t="s">
        <v>86</v>
      </c>
      <c r="I1250" s="462" t="s">
        <v>1688</v>
      </c>
      <c r="J1250" s="462" t="s">
        <v>1690</v>
      </c>
      <c r="K1250" s="145" t="s">
        <v>1802</v>
      </c>
      <c r="L1250" s="145" t="s">
        <v>1803</v>
      </c>
    </row>
    <row r="1251" spans="3:12">
      <c r="C1251" s="145" t="s">
        <v>3427</v>
      </c>
      <c r="D1251" s="145">
        <v>0</v>
      </c>
      <c r="E1251" s="145" t="s">
        <v>26</v>
      </c>
      <c r="F1251" s="462" t="s">
        <v>95</v>
      </c>
      <c r="G1251" s="462" t="s">
        <v>3468</v>
      </c>
      <c r="H1251" s="145" t="s">
        <v>86</v>
      </c>
      <c r="I1251" s="462" t="s">
        <v>1688</v>
      </c>
      <c r="J1251" s="462" t="s">
        <v>1690</v>
      </c>
      <c r="K1251" s="145" t="s">
        <v>1802</v>
      </c>
      <c r="L1251" s="145" t="s">
        <v>1803</v>
      </c>
    </row>
    <row r="1252" spans="3:12">
      <c r="C1252" s="145" t="s">
        <v>3428</v>
      </c>
      <c r="D1252" s="145">
        <v>0</v>
      </c>
      <c r="E1252" s="145" t="s">
        <v>26</v>
      </c>
      <c r="F1252" s="462" t="s">
        <v>95</v>
      </c>
      <c r="G1252" s="462" t="s">
        <v>3468</v>
      </c>
      <c r="H1252" s="145" t="s">
        <v>86</v>
      </c>
      <c r="I1252" s="462" t="s">
        <v>1688</v>
      </c>
      <c r="J1252" s="462" t="s">
        <v>1690</v>
      </c>
      <c r="K1252" s="145" t="s">
        <v>1802</v>
      </c>
      <c r="L1252" s="145" t="s">
        <v>1803</v>
      </c>
    </row>
    <row r="1253" spans="3:12">
      <c r="C1253" s="145" t="s">
        <v>3429</v>
      </c>
      <c r="D1253" s="145">
        <v>0</v>
      </c>
      <c r="E1253" s="145" t="s">
        <v>26</v>
      </c>
      <c r="F1253" s="462" t="s">
        <v>95</v>
      </c>
      <c r="G1253" s="462" t="s">
        <v>3468</v>
      </c>
      <c r="H1253" s="145" t="s">
        <v>86</v>
      </c>
      <c r="I1253" s="462" t="s">
        <v>1688</v>
      </c>
      <c r="J1253" s="462" t="s">
        <v>1690</v>
      </c>
      <c r="K1253" s="145" t="s">
        <v>1802</v>
      </c>
      <c r="L1253" s="145" t="s">
        <v>1803</v>
      </c>
    </row>
    <row r="1254" spans="3:12">
      <c r="C1254" s="145" t="s">
        <v>3430</v>
      </c>
      <c r="D1254" s="145">
        <v>0</v>
      </c>
      <c r="E1254" s="145" t="s">
        <v>26</v>
      </c>
      <c r="F1254" s="462" t="s">
        <v>95</v>
      </c>
      <c r="G1254" s="462" t="s">
        <v>3468</v>
      </c>
      <c r="H1254" s="145" t="s">
        <v>86</v>
      </c>
      <c r="I1254" s="462" t="s">
        <v>1688</v>
      </c>
      <c r="J1254" s="462" t="s">
        <v>1690</v>
      </c>
      <c r="K1254" s="145" t="s">
        <v>1802</v>
      </c>
      <c r="L1254" s="145" t="s">
        <v>1803</v>
      </c>
    </row>
    <row r="1255" spans="3:12">
      <c r="C1255" s="145" t="s">
        <v>3431</v>
      </c>
      <c r="D1255" s="145">
        <v>0</v>
      </c>
      <c r="E1255" s="145" t="s">
        <v>26</v>
      </c>
      <c r="F1255" s="462" t="s">
        <v>95</v>
      </c>
      <c r="G1255" s="462" t="s">
        <v>3468</v>
      </c>
      <c r="H1255" s="145" t="s">
        <v>86</v>
      </c>
      <c r="I1255" s="462" t="s">
        <v>1688</v>
      </c>
      <c r="J1255" s="462" t="s">
        <v>1690</v>
      </c>
      <c r="K1255" s="145" t="s">
        <v>1802</v>
      </c>
      <c r="L1255" s="145" t="s">
        <v>1803</v>
      </c>
    </row>
    <row r="1256" spans="3:12">
      <c r="C1256" s="145" t="s">
        <v>3432</v>
      </c>
      <c r="D1256" s="145">
        <v>0</v>
      </c>
      <c r="E1256" s="145" t="s">
        <v>26</v>
      </c>
      <c r="F1256" s="462" t="s">
        <v>95</v>
      </c>
      <c r="G1256" s="462" t="s">
        <v>3468</v>
      </c>
      <c r="H1256" s="145" t="s">
        <v>86</v>
      </c>
      <c r="I1256" s="462" t="s">
        <v>1688</v>
      </c>
      <c r="J1256" s="462" t="s">
        <v>1690</v>
      </c>
      <c r="K1256" s="145" t="s">
        <v>1802</v>
      </c>
      <c r="L1256" s="145" t="s">
        <v>1803</v>
      </c>
    </row>
    <row r="1257" spans="3:12">
      <c r="C1257" s="145" t="s">
        <v>3433</v>
      </c>
      <c r="D1257" s="145">
        <v>0</v>
      </c>
      <c r="E1257" s="145" t="s">
        <v>26</v>
      </c>
      <c r="F1257" s="462" t="s">
        <v>95</v>
      </c>
      <c r="G1257" s="462" t="s">
        <v>3468</v>
      </c>
      <c r="H1257" s="145" t="s">
        <v>86</v>
      </c>
      <c r="I1257" s="462" t="s">
        <v>1688</v>
      </c>
      <c r="J1257" s="462" t="s">
        <v>1690</v>
      </c>
      <c r="K1257" s="145" t="s">
        <v>1802</v>
      </c>
      <c r="L1257" s="145" t="s">
        <v>1803</v>
      </c>
    </row>
    <row r="1258" spans="3:12">
      <c r="C1258" s="145" t="s">
        <v>3434</v>
      </c>
      <c r="D1258" s="145">
        <v>0</v>
      </c>
      <c r="E1258" s="145" t="s">
        <v>26</v>
      </c>
      <c r="F1258" s="462" t="s">
        <v>95</v>
      </c>
      <c r="G1258" s="462" t="s">
        <v>3468</v>
      </c>
      <c r="H1258" s="145" t="s">
        <v>86</v>
      </c>
      <c r="I1258" s="462" t="s">
        <v>1688</v>
      </c>
      <c r="J1258" s="462" t="s">
        <v>1690</v>
      </c>
      <c r="K1258" s="145" t="s">
        <v>1802</v>
      </c>
      <c r="L1258" s="145" t="s">
        <v>1803</v>
      </c>
    </row>
    <row r="1259" spans="3:12">
      <c r="C1259" s="145" t="s">
        <v>3435</v>
      </c>
      <c r="D1259" s="145">
        <v>0</v>
      </c>
      <c r="E1259" s="145" t="s">
        <v>26</v>
      </c>
      <c r="F1259" s="462" t="s">
        <v>95</v>
      </c>
      <c r="G1259" s="462" t="s">
        <v>3468</v>
      </c>
      <c r="H1259" s="145" t="s">
        <v>86</v>
      </c>
      <c r="I1259" s="462" t="s">
        <v>1688</v>
      </c>
      <c r="J1259" s="462" t="s">
        <v>1690</v>
      </c>
      <c r="K1259" s="145" t="s">
        <v>1802</v>
      </c>
      <c r="L1259" s="145" t="s">
        <v>1803</v>
      </c>
    </row>
    <row r="1260" spans="3:12">
      <c r="C1260" s="145" t="s">
        <v>3436</v>
      </c>
      <c r="D1260" s="145">
        <v>0</v>
      </c>
      <c r="E1260" s="145" t="s">
        <v>26</v>
      </c>
      <c r="F1260" s="462" t="s">
        <v>95</v>
      </c>
      <c r="G1260" s="462" t="s">
        <v>3468</v>
      </c>
      <c r="H1260" s="145" t="s">
        <v>86</v>
      </c>
      <c r="I1260" s="462" t="s">
        <v>1688</v>
      </c>
      <c r="J1260" s="462" t="s">
        <v>1690</v>
      </c>
      <c r="K1260" s="145" t="s">
        <v>1802</v>
      </c>
      <c r="L1260" s="145" t="s">
        <v>1803</v>
      </c>
    </row>
    <row r="1261" spans="3:12">
      <c r="C1261" s="145" t="s">
        <v>3437</v>
      </c>
      <c r="D1261" s="145">
        <v>0</v>
      </c>
      <c r="E1261" s="145" t="s">
        <v>26</v>
      </c>
      <c r="F1261" s="462" t="s">
        <v>95</v>
      </c>
      <c r="G1261" s="462" t="s">
        <v>3468</v>
      </c>
      <c r="H1261" s="145" t="s">
        <v>86</v>
      </c>
      <c r="I1261" s="462" t="s">
        <v>1688</v>
      </c>
      <c r="J1261" s="462" t="s">
        <v>1690</v>
      </c>
      <c r="K1261" s="145" t="s">
        <v>1802</v>
      </c>
      <c r="L1261" s="145" t="s">
        <v>1803</v>
      </c>
    </row>
    <row r="1262" spans="3:12">
      <c r="C1262" s="145" t="s">
        <v>3438</v>
      </c>
      <c r="D1262" s="145">
        <v>0</v>
      </c>
      <c r="E1262" s="145" t="s">
        <v>26</v>
      </c>
      <c r="F1262" s="462" t="s">
        <v>95</v>
      </c>
      <c r="G1262" s="462" t="s">
        <v>3468</v>
      </c>
      <c r="H1262" s="145" t="s">
        <v>86</v>
      </c>
      <c r="I1262" s="462" t="s">
        <v>1688</v>
      </c>
      <c r="J1262" s="462" t="s">
        <v>1690</v>
      </c>
      <c r="K1262" s="145" t="s">
        <v>1802</v>
      </c>
      <c r="L1262" s="145" t="s">
        <v>1803</v>
      </c>
    </row>
    <row r="1263" spans="3:12">
      <c r="C1263" s="145" t="s">
        <v>3439</v>
      </c>
      <c r="D1263" s="145">
        <v>0</v>
      </c>
      <c r="E1263" s="145" t="s">
        <v>26</v>
      </c>
      <c r="F1263" s="462" t="s">
        <v>95</v>
      </c>
      <c r="G1263" s="462" t="s">
        <v>3468</v>
      </c>
      <c r="H1263" s="145" t="s">
        <v>86</v>
      </c>
      <c r="I1263" s="462" t="s">
        <v>1688</v>
      </c>
      <c r="J1263" s="462" t="s">
        <v>1690</v>
      </c>
      <c r="K1263" s="145" t="s">
        <v>1802</v>
      </c>
      <c r="L1263" s="145" t="s">
        <v>1803</v>
      </c>
    </row>
    <row r="1264" spans="3:12">
      <c r="C1264" s="145" t="s">
        <v>3440</v>
      </c>
      <c r="D1264" s="145">
        <v>0</v>
      </c>
      <c r="E1264" s="145" t="s">
        <v>26</v>
      </c>
      <c r="F1264" s="462" t="s">
        <v>95</v>
      </c>
      <c r="G1264" s="462" t="s">
        <v>3468</v>
      </c>
      <c r="H1264" s="145" t="s">
        <v>86</v>
      </c>
      <c r="I1264" s="462" t="s">
        <v>1688</v>
      </c>
      <c r="J1264" s="462" t="s">
        <v>1690</v>
      </c>
      <c r="K1264" s="145" t="s">
        <v>1802</v>
      </c>
      <c r="L1264" s="145" t="s">
        <v>1803</v>
      </c>
    </row>
    <row r="1265" spans="3:12">
      <c r="C1265" s="145" t="s">
        <v>3441</v>
      </c>
      <c r="D1265" s="145">
        <v>0</v>
      </c>
      <c r="E1265" s="145" t="s">
        <v>26</v>
      </c>
      <c r="F1265" s="462" t="s">
        <v>95</v>
      </c>
      <c r="G1265" s="462" t="s">
        <v>3468</v>
      </c>
      <c r="H1265" s="145" t="s">
        <v>86</v>
      </c>
      <c r="I1265" s="462" t="s">
        <v>1688</v>
      </c>
      <c r="J1265" s="462" t="s">
        <v>1690</v>
      </c>
      <c r="K1265" s="145" t="s">
        <v>1802</v>
      </c>
      <c r="L1265" s="145" t="s">
        <v>1803</v>
      </c>
    </row>
    <row r="1266" spans="3:12">
      <c r="C1266" s="145" t="s">
        <v>3442</v>
      </c>
      <c r="D1266" s="145">
        <v>0</v>
      </c>
      <c r="E1266" s="145" t="s">
        <v>26</v>
      </c>
      <c r="F1266" s="462" t="s">
        <v>95</v>
      </c>
      <c r="G1266" s="462" t="s">
        <v>3468</v>
      </c>
      <c r="H1266" s="145" t="s">
        <v>86</v>
      </c>
      <c r="I1266" s="462" t="s">
        <v>1688</v>
      </c>
      <c r="J1266" s="462" t="s">
        <v>1690</v>
      </c>
      <c r="K1266" s="145" t="s">
        <v>1802</v>
      </c>
      <c r="L1266" s="145" t="s">
        <v>1803</v>
      </c>
    </row>
    <row r="1267" spans="3:12">
      <c r="C1267" s="145" t="s">
        <v>3443</v>
      </c>
      <c r="D1267" s="145">
        <v>0</v>
      </c>
      <c r="E1267" s="145" t="s">
        <v>26</v>
      </c>
      <c r="F1267" s="462" t="s">
        <v>95</v>
      </c>
      <c r="G1267" s="462" t="s">
        <v>3468</v>
      </c>
      <c r="H1267" s="145" t="s">
        <v>86</v>
      </c>
      <c r="I1267" s="462" t="s">
        <v>1688</v>
      </c>
      <c r="J1267" s="462" t="s">
        <v>1690</v>
      </c>
      <c r="K1267" s="145" t="s">
        <v>1802</v>
      </c>
      <c r="L1267" s="145" t="s">
        <v>1803</v>
      </c>
    </row>
    <row r="1268" spans="3:12">
      <c r="C1268" s="145" t="s">
        <v>3444</v>
      </c>
      <c r="D1268" s="145">
        <v>0</v>
      </c>
      <c r="E1268" s="145" t="s">
        <v>26</v>
      </c>
      <c r="F1268" s="462" t="s">
        <v>95</v>
      </c>
      <c r="G1268" s="462" t="s">
        <v>3468</v>
      </c>
      <c r="H1268" s="145" t="s">
        <v>86</v>
      </c>
      <c r="I1268" s="462" t="s">
        <v>1688</v>
      </c>
      <c r="J1268" s="462" t="s">
        <v>1690</v>
      </c>
      <c r="K1268" s="145" t="s">
        <v>1802</v>
      </c>
      <c r="L1268" s="145" t="s">
        <v>1803</v>
      </c>
    </row>
    <row r="1269" spans="3:12">
      <c r="C1269" s="145" t="s">
        <v>3445</v>
      </c>
      <c r="D1269" s="145">
        <v>0</v>
      </c>
      <c r="E1269" s="145" t="s">
        <v>26</v>
      </c>
      <c r="F1269" s="462" t="s">
        <v>95</v>
      </c>
      <c r="G1269" s="462" t="s">
        <v>3468</v>
      </c>
      <c r="H1269" s="145" t="s">
        <v>86</v>
      </c>
      <c r="I1269" s="462" t="s">
        <v>1688</v>
      </c>
      <c r="J1269" s="462" t="s">
        <v>1690</v>
      </c>
      <c r="K1269" s="145" t="s">
        <v>1802</v>
      </c>
      <c r="L1269" s="145" t="s">
        <v>1803</v>
      </c>
    </row>
    <row r="1270" spans="3:12">
      <c r="C1270" s="145" t="s">
        <v>3446</v>
      </c>
      <c r="D1270" s="145">
        <v>0</v>
      </c>
      <c r="E1270" s="145" t="s">
        <v>26</v>
      </c>
      <c r="F1270" s="462" t="s">
        <v>95</v>
      </c>
      <c r="G1270" s="462" t="s">
        <v>3468</v>
      </c>
      <c r="H1270" s="145" t="s">
        <v>86</v>
      </c>
      <c r="I1270" s="462" t="s">
        <v>1688</v>
      </c>
      <c r="J1270" s="462" t="s">
        <v>1690</v>
      </c>
      <c r="K1270" s="145" t="s">
        <v>1802</v>
      </c>
      <c r="L1270" s="145" t="s">
        <v>1803</v>
      </c>
    </row>
    <row r="1271" spans="3:12">
      <c r="C1271" s="145" t="s">
        <v>3447</v>
      </c>
      <c r="D1271" s="145">
        <v>0</v>
      </c>
      <c r="E1271" s="145" t="s">
        <v>26</v>
      </c>
      <c r="F1271" s="462" t="s">
        <v>95</v>
      </c>
      <c r="G1271" s="462" t="s">
        <v>3468</v>
      </c>
      <c r="H1271" s="145" t="s">
        <v>86</v>
      </c>
      <c r="I1271" s="462" t="s">
        <v>1688</v>
      </c>
      <c r="J1271" s="462" t="s">
        <v>1690</v>
      </c>
      <c r="K1271" s="145" t="s">
        <v>1802</v>
      </c>
      <c r="L1271" s="145" t="s">
        <v>1803</v>
      </c>
    </row>
    <row r="1272" spans="3:12">
      <c r="C1272" s="145" t="s">
        <v>3448</v>
      </c>
      <c r="D1272" s="145">
        <v>0</v>
      </c>
      <c r="E1272" s="145" t="s">
        <v>26</v>
      </c>
      <c r="F1272" s="462" t="s">
        <v>95</v>
      </c>
      <c r="G1272" s="462" t="s">
        <v>3468</v>
      </c>
      <c r="H1272" s="145" t="s">
        <v>86</v>
      </c>
      <c r="I1272" s="462" t="s">
        <v>1688</v>
      </c>
      <c r="J1272" s="462" t="s">
        <v>1690</v>
      </c>
      <c r="K1272" s="145" t="s">
        <v>1802</v>
      </c>
      <c r="L1272" s="145" t="s">
        <v>1803</v>
      </c>
    </row>
    <row r="1273" spans="3:12">
      <c r="C1273" s="145" t="s">
        <v>3449</v>
      </c>
      <c r="D1273" s="145">
        <v>0</v>
      </c>
      <c r="E1273" s="145" t="s">
        <v>26</v>
      </c>
      <c r="F1273" s="462" t="s">
        <v>95</v>
      </c>
      <c r="G1273" s="462" t="s">
        <v>3468</v>
      </c>
      <c r="H1273" s="145" t="s">
        <v>86</v>
      </c>
      <c r="I1273" s="462" t="s">
        <v>1688</v>
      </c>
      <c r="J1273" s="462" t="s">
        <v>1690</v>
      </c>
      <c r="K1273" s="145" t="s">
        <v>1802</v>
      </c>
      <c r="L1273" s="145" t="s">
        <v>1803</v>
      </c>
    </row>
    <row r="1274" spans="3:12">
      <c r="C1274" s="145" t="s">
        <v>3450</v>
      </c>
      <c r="D1274" s="145">
        <v>0</v>
      </c>
      <c r="E1274" s="145" t="s">
        <v>26</v>
      </c>
      <c r="F1274" s="462" t="s">
        <v>95</v>
      </c>
      <c r="G1274" s="462" t="s">
        <v>3468</v>
      </c>
      <c r="H1274" s="145" t="s">
        <v>86</v>
      </c>
      <c r="I1274" s="462" t="s">
        <v>1688</v>
      </c>
      <c r="J1274" s="462" t="s">
        <v>1690</v>
      </c>
      <c r="K1274" s="145" t="s">
        <v>1802</v>
      </c>
      <c r="L1274" s="145" t="s">
        <v>1803</v>
      </c>
    </row>
    <row r="1275" spans="3:12">
      <c r="C1275" s="145" t="s">
        <v>3451</v>
      </c>
      <c r="D1275" s="145">
        <v>0</v>
      </c>
      <c r="E1275" s="145" t="s">
        <v>26</v>
      </c>
      <c r="F1275" s="462" t="s">
        <v>95</v>
      </c>
      <c r="G1275" s="462" t="s">
        <v>3468</v>
      </c>
      <c r="H1275" s="145" t="s">
        <v>86</v>
      </c>
      <c r="I1275" s="462" t="s">
        <v>1688</v>
      </c>
      <c r="J1275" s="462" t="s">
        <v>1690</v>
      </c>
      <c r="K1275" s="145" t="s">
        <v>1802</v>
      </c>
      <c r="L1275" s="145" t="s">
        <v>1803</v>
      </c>
    </row>
    <row r="1276" spans="3:12">
      <c r="C1276" s="145" t="s">
        <v>3452</v>
      </c>
      <c r="D1276" s="145">
        <v>0</v>
      </c>
      <c r="E1276" s="145" t="s">
        <v>26</v>
      </c>
      <c r="F1276" s="462" t="s">
        <v>95</v>
      </c>
      <c r="G1276" s="462" t="s">
        <v>3468</v>
      </c>
      <c r="H1276" s="145" t="s">
        <v>86</v>
      </c>
      <c r="I1276" s="462" t="s">
        <v>1688</v>
      </c>
      <c r="J1276" s="462" t="s">
        <v>1690</v>
      </c>
      <c r="K1276" s="145" t="s">
        <v>1802</v>
      </c>
      <c r="L1276" s="145" t="s">
        <v>1803</v>
      </c>
    </row>
    <row r="1277" spans="3:12">
      <c r="C1277" s="145" t="s">
        <v>3453</v>
      </c>
      <c r="D1277" s="145">
        <v>0</v>
      </c>
      <c r="E1277" s="145" t="s">
        <v>26</v>
      </c>
      <c r="F1277" s="462" t="s">
        <v>95</v>
      </c>
      <c r="G1277" s="462" t="s">
        <v>3468</v>
      </c>
      <c r="H1277" s="145" t="s">
        <v>86</v>
      </c>
      <c r="I1277" s="462" t="s">
        <v>1688</v>
      </c>
      <c r="J1277" s="462" t="s">
        <v>1690</v>
      </c>
      <c r="K1277" s="145" t="s">
        <v>1802</v>
      </c>
      <c r="L1277" s="145" t="s">
        <v>1803</v>
      </c>
    </row>
    <row r="1278" spans="3:12">
      <c r="C1278" s="145" t="s">
        <v>3454</v>
      </c>
      <c r="D1278" s="145">
        <v>0</v>
      </c>
      <c r="E1278" s="145" t="s">
        <v>26</v>
      </c>
      <c r="F1278" s="462" t="s">
        <v>95</v>
      </c>
      <c r="G1278" s="462" t="s">
        <v>3468</v>
      </c>
      <c r="H1278" s="145" t="s">
        <v>86</v>
      </c>
      <c r="I1278" s="462" t="s">
        <v>1688</v>
      </c>
      <c r="J1278" s="462" t="s">
        <v>1690</v>
      </c>
      <c r="K1278" s="145" t="s">
        <v>1802</v>
      </c>
      <c r="L1278" s="145" t="s">
        <v>1803</v>
      </c>
    </row>
    <row r="1279" spans="3:12">
      <c r="C1279" s="145" t="s">
        <v>3455</v>
      </c>
      <c r="D1279" s="145">
        <v>0</v>
      </c>
      <c r="E1279" s="145" t="s">
        <v>26</v>
      </c>
      <c r="F1279" s="462" t="s">
        <v>95</v>
      </c>
      <c r="G1279" s="462" t="s">
        <v>3468</v>
      </c>
      <c r="H1279" s="145" t="s">
        <v>86</v>
      </c>
      <c r="I1279" s="462" t="s">
        <v>1688</v>
      </c>
      <c r="J1279" s="462" t="s">
        <v>1690</v>
      </c>
      <c r="K1279" s="145" t="s">
        <v>1802</v>
      </c>
      <c r="L1279" s="145" t="s">
        <v>1803</v>
      </c>
    </row>
    <row r="1280" spans="3:12">
      <c r="C1280" s="145" t="s">
        <v>3458</v>
      </c>
      <c r="D1280" s="145">
        <v>0</v>
      </c>
      <c r="E1280" s="145" t="s">
        <v>26</v>
      </c>
      <c r="F1280" s="462" t="s">
        <v>95</v>
      </c>
      <c r="G1280" s="462" t="s">
        <v>3468</v>
      </c>
      <c r="H1280" s="145" t="s">
        <v>86</v>
      </c>
      <c r="I1280" s="462" t="s">
        <v>1688</v>
      </c>
      <c r="J1280" s="462" t="s">
        <v>1690</v>
      </c>
      <c r="K1280" s="145" t="s">
        <v>1802</v>
      </c>
      <c r="L1280" s="145" t="s">
        <v>1803</v>
      </c>
    </row>
    <row r="1281" spans="3:12">
      <c r="C1281" s="145" t="s">
        <v>3459</v>
      </c>
      <c r="D1281" s="145">
        <v>0</v>
      </c>
      <c r="E1281" s="145" t="s">
        <v>26</v>
      </c>
      <c r="F1281" s="462" t="s">
        <v>95</v>
      </c>
      <c r="G1281" s="462" t="s">
        <v>3468</v>
      </c>
      <c r="H1281" s="145" t="s">
        <v>86</v>
      </c>
      <c r="I1281" s="462" t="s">
        <v>1688</v>
      </c>
      <c r="J1281" s="462" t="s">
        <v>1690</v>
      </c>
      <c r="K1281" s="145" t="s">
        <v>1802</v>
      </c>
      <c r="L1281" s="145" t="s">
        <v>1803</v>
      </c>
    </row>
    <row r="1282" spans="3:12">
      <c r="C1282" s="145" t="s">
        <v>3460</v>
      </c>
      <c r="D1282" s="145">
        <v>0</v>
      </c>
      <c r="E1282" s="145" t="s">
        <v>26</v>
      </c>
      <c r="F1282" s="462" t="s">
        <v>95</v>
      </c>
      <c r="G1282" s="462" t="s">
        <v>3468</v>
      </c>
      <c r="H1282" s="145" t="s">
        <v>86</v>
      </c>
      <c r="I1282" s="462" t="s">
        <v>1688</v>
      </c>
      <c r="J1282" s="462" t="s">
        <v>1690</v>
      </c>
      <c r="K1282" s="145" t="s">
        <v>1802</v>
      </c>
      <c r="L1282" s="145" t="s">
        <v>1803</v>
      </c>
    </row>
    <row r="1283" spans="3:12">
      <c r="C1283" s="145" t="s">
        <v>3461</v>
      </c>
      <c r="D1283" s="145">
        <v>0</v>
      </c>
      <c r="E1283" s="145" t="s">
        <v>26</v>
      </c>
      <c r="F1283" s="462" t="s">
        <v>95</v>
      </c>
      <c r="G1283" s="462" t="s">
        <v>3468</v>
      </c>
      <c r="H1283" s="145" t="s">
        <v>86</v>
      </c>
      <c r="I1283" s="462" t="s">
        <v>1688</v>
      </c>
      <c r="J1283" s="462" t="s">
        <v>1690</v>
      </c>
      <c r="K1283" s="145" t="s">
        <v>1802</v>
      </c>
      <c r="L1283" s="145" t="s">
        <v>1803</v>
      </c>
    </row>
    <row r="1284" spans="3:12">
      <c r="C1284" s="145" t="s">
        <v>3462</v>
      </c>
      <c r="D1284" s="145">
        <v>0</v>
      </c>
      <c r="E1284" s="145" t="s">
        <v>26</v>
      </c>
      <c r="F1284" s="462" t="s">
        <v>95</v>
      </c>
      <c r="G1284" s="462" t="s">
        <v>3468</v>
      </c>
      <c r="H1284" s="145" t="s">
        <v>86</v>
      </c>
      <c r="I1284" s="462" t="s">
        <v>1688</v>
      </c>
      <c r="J1284" s="462" t="s">
        <v>1690</v>
      </c>
      <c r="K1284" s="145" t="s">
        <v>1802</v>
      </c>
      <c r="L1284" s="145" t="s">
        <v>1803</v>
      </c>
    </row>
    <row r="1285" spans="3:12">
      <c r="C1285" s="145" t="s">
        <v>3463</v>
      </c>
      <c r="D1285" s="145">
        <v>0</v>
      </c>
      <c r="E1285" s="145" t="s">
        <v>26</v>
      </c>
      <c r="F1285" s="462" t="s">
        <v>95</v>
      </c>
      <c r="G1285" s="462" t="s">
        <v>3468</v>
      </c>
      <c r="H1285" s="145" t="s">
        <v>86</v>
      </c>
      <c r="I1285" s="462" t="s">
        <v>1688</v>
      </c>
      <c r="J1285" s="462" t="s">
        <v>1690</v>
      </c>
      <c r="K1285" s="145" t="s">
        <v>1802</v>
      </c>
      <c r="L1285" s="145" t="s">
        <v>1803</v>
      </c>
    </row>
    <row r="1286" spans="3:12">
      <c r="C1286" s="145" t="s">
        <v>3465</v>
      </c>
      <c r="D1286" s="145">
        <v>0</v>
      </c>
      <c r="E1286" s="145" t="s">
        <v>26</v>
      </c>
      <c r="F1286" s="462" t="s">
        <v>95</v>
      </c>
      <c r="G1286" s="462" t="s">
        <v>3468</v>
      </c>
      <c r="H1286" s="145" t="s">
        <v>86</v>
      </c>
      <c r="I1286" s="462" t="s">
        <v>1688</v>
      </c>
      <c r="J1286" s="462" t="s">
        <v>1690</v>
      </c>
      <c r="K1286" s="145" t="s">
        <v>1802</v>
      </c>
      <c r="L1286" s="145" t="s">
        <v>1803</v>
      </c>
    </row>
    <row r="1287" spans="3:12">
      <c r="C1287" s="145" t="s">
        <v>3466</v>
      </c>
      <c r="D1287" s="145">
        <v>0</v>
      </c>
      <c r="E1287" s="145" t="s">
        <v>26</v>
      </c>
      <c r="F1287" s="462" t="s">
        <v>95</v>
      </c>
      <c r="G1287" s="462" t="s">
        <v>3468</v>
      </c>
      <c r="H1287" s="145" t="s">
        <v>86</v>
      </c>
      <c r="I1287" s="462" t="s">
        <v>1688</v>
      </c>
      <c r="J1287" s="462" t="s">
        <v>1690</v>
      </c>
      <c r="K1287" s="145" t="s">
        <v>1802</v>
      </c>
      <c r="L1287" s="145" t="s">
        <v>1803</v>
      </c>
    </row>
    <row r="1288" spans="3:12">
      <c r="C1288" s="145" t="s">
        <v>3467</v>
      </c>
      <c r="D1288" s="145">
        <v>0</v>
      </c>
      <c r="E1288" s="145" t="s">
        <v>26</v>
      </c>
      <c r="F1288" s="462" t="s">
        <v>95</v>
      </c>
      <c r="G1288" s="462" t="s">
        <v>3468</v>
      </c>
      <c r="H1288" s="145" t="s">
        <v>86</v>
      </c>
      <c r="I1288" s="462" t="s">
        <v>1688</v>
      </c>
      <c r="J1288" s="462" t="s">
        <v>1690</v>
      </c>
      <c r="K1288" s="145" t="s">
        <v>1802</v>
      </c>
      <c r="L1288" s="145" t="s">
        <v>1803</v>
      </c>
    </row>
    <row r="1289" spans="3:12">
      <c r="C1289" s="145" t="s">
        <v>3378</v>
      </c>
      <c r="D1289" s="145">
        <v>0</v>
      </c>
      <c r="E1289" s="145" t="s">
        <v>26</v>
      </c>
      <c r="F1289" s="462" t="s">
        <v>95</v>
      </c>
      <c r="G1289" s="462" t="s">
        <v>3468</v>
      </c>
      <c r="H1289" s="145" t="s">
        <v>86</v>
      </c>
      <c r="I1289" s="462" t="s">
        <v>1688</v>
      </c>
      <c r="J1289" s="462" t="s">
        <v>1690</v>
      </c>
      <c r="K1289" s="145" t="s">
        <v>1802</v>
      </c>
      <c r="L1289" s="145" t="s">
        <v>1804</v>
      </c>
    </row>
    <row r="1290" spans="3:12">
      <c r="C1290" s="145" t="s">
        <v>3379</v>
      </c>
      <c r="D1290" s="145">
        <v>0</v>
      </c>
      <c r="E1290" s="145" t="s">
        <v>26</v>
      </c>
      <c r="F1290" s="462" t="s">
        <v>95</v>
      </c>
      <c r="G1290" s="462" t="s">
        <v>3468</v>
      </c>
      <c r="H1290" s="145" t="s">
        <v>86</v>
      </c>
      <c r="I1290" s="462" t="s">
        <v>1688</v>
      </c>
      <c r="J1290" s="462" t="s">
        <v>1690</v>
      </c>
      <c r="K1290" s="145" t="s">
        <v>1802</v>
      </c>
      <c r="L1290" s="145" t="s">
        <v>1804</v>
      </c>
    </row>
    <row r="1291" spans="3:12">
      <c r="C1291" s="145" t="s">
        <v>3380</v>
      </c>
      <c r="D1291" s="145">
        <v>0</v>
      </c>
      <c r="E1291" s="145" t="s">
        <v>26</v>
      </c>
      <c r="F1291" s="462" t="s">
        <v>95</v>
      </c>
      <c r="G1291" s="462" t="s">
        <v>3468</v>
      </c>
      <c r="H1291" s="145" t="s">
        <v>86</v>
      </c>
      <c r="I1291" s="462" t="s">
        <v>1688</v>
      </c>
      <c r="J1291" s="462" t="s">
        <v>1690</v>
      </c>
      <c r="K1291" s="145" t="s">
        <v>1802</v>
      </c>
      <c r="L1291" s="145" t="s">
        <v>1804</v>
      </c>
    </row>
    <row r="1292" spans="3:12">
      <c r="C1292" s="145" t="s">
        <v>3381</v>
      </c>
      <c r="D1292" s="145">
        <v>0</v>
      </c>
      <c r="E1292" s="145" t="s">
        <v>26</v>
      </c>
      <c r="F1292" s="462" t="s">
        <v>95</v>
      </c>
      <c r="G1292" s="462" t="s">
        <v>3468</v>
      </c>
      <c r="H1292" s="145" t="s">
        <v>86</v>
      </c>
      <c r="I1292" s="462" t="s">
        <v>1688</v>
      </c>
      <c r="J1292" s="462" t="s">
        <v>1690</v>
      </c>
      <c r="K1292" s="145" t="s">
        <v>1802</v>
      </c>
      <c r="L1292" s="145" t="s">
        <v>1804</v>
      </c>
    </row>
    <row r="1293" spans="3:12">
      <c r="C1293" s="145" t="s">
        <v>3382</v>
      </c>
      <c r="D1293" s="145">
        <v>0</v>
      </c>
      <c r="E1293" s="145" t="s">
        <v>26</v>
      </c>
      <c r="F1293" s="462" t="s">
        <v>95</v>
      </c>
      <c r="G1293" s="462" t="s">
        <v>3468</v>
      </c>
      <c r="H1293" s="145" t="s">
        <v>86</v>
      </c>
      <c r="I1293" s="462" t="s">
        <v>1688</v>
      </c>
      <c r="J1293" s="462" t="s">
        <v>1690</v>
      </c>
      <c r="K1293" s="145" t="s">
        <v>1802</v>
      </c>
      <c r="L1293" s="145" t="s">
        <v>1804</v>
      </c>
    </row>
    <row r="1294" spans="3:12">
      <c r="C1294" s="145" t="s">
        <v>3383</v>
      </c>
      <c r="D1294" s="145">
        <v>0</v>
      </c>
      <c r="E1294" s="145" t="s">
        <v>26</v>
      </c>
      <c r="F1294" s="462" t="s">
        <v>95</v>
      </c>
      <c r="G1294" s="462" t="s">
        <v>3468</v>
      </c>
      <c r="H1294" s="145" t="s">
        <v>86</v>
      </c>
      <c r="I1294" s="462" t="s">
        <v>1688</v>
      </c>
      <c r="J1294" s="462" t="s">
        <v>1690</v>
      </c>
      <c r="K1294" s="145" t="s">
        <v>1802</v>
      </c>
      <c r="L1294" s="145" t="s">
        <v>1804</v>
      </c>
    </row>
    <row r="1295" spans="3:12">
      <c r="C1295" s="145" t="s">
        <v>3384</v>
      </c>
      <c r="D1295" s="145">
        <v>0</v>
      </c>
      <c r="E1295" s="145" t="s">
        <v>26</v>
      </c>
      <c r="F1295" s="462" t="s">
        <v>95</v>
      </c>
      <c r="G1295" s="462" t="s">
        <v>3468</v>
      </c>
      <c r="H1295" s="145" t="s">
        <v>86</v>
      </c>
      <c r="I1295" s="462" t="s">
        <v>1688</v>
      </c>
      <c r="J1295" s="462" t="s">
        <v>1690</v>
      </c>
      <c r="K1295" s="145" t="s">
        <v>1802</v>
      </c>
      <c r="L1295" s="145" t="s">
        <v>1804</v>
      </c>
    </row>
    <row r="1296" spans="3:12">
      <c r="C1296" s="145" t="s">
        <v>3385</v>
      </c>
      <c r="D1296" s="145">
        <v>0</v>
      </c>
      <c r="E1296" s="145" t="s">
        <v>26</v>
      </c>
      <c r="F1296" s="462" t="s">
        <v>95</v>
      </c>
      <c r="G1296" s="462" t="s">
        <v>3468</v>
      </c>
      <c r="H1296" s="145" t="s">
        <v>86</v>
      </c>
      <c r="I1296" s="462" t="s">
        <v>1688</v>
      </c>
      <c r="J1296" s="462" t="s">
        <v>1690</v>
      </c>
      <c r="K1296" s="145" t="s">
        <v>1802</v>
      </c>
      <c r="L1296" s="145" t="s">
        <v>1804</v>
      </c>
    </row>
    <row r="1297" spans="3:12">
      <c r="C1297" s="145" t="s">
        <v>3386</v>
      </c>
      <c r="D1297" s="145">
        <v>0</v>
      </c>
      <c r="E1297" s="145" t="s">
        <v>26</v>
      </c>
      <c r="F1297" s="462" t="s">
        <v>95</v>
      </c>
      <c r="G1297" s="462" t="s">
        <v>3468</v>
      </c>
      <c r="H1297" s="145" t="s">
        <v>86</v>
      </c>
      <c r="I1297" s="462" t="s">
        <v>1688</v>
      </c>
      <c r="J1297" s="462" t="s">
        <v>1690</v>
      </c>
      <c r="K1297" s="145" t="s">
        <v>1802</v>
      </c>
      <c r="L1297" s="145" t="s">
        <v>1804</v>
      </c>
    </row>
    <row r="1298" spans="3:12">
      <c r="C1298" s="145" t="s">
        <v>3387</v>
      </c>
      <c r="D1298" s="145">
        <v>0</v>
      </c>
      <c r="E1298" s="145" t="s">
        <v>26</v>
      </c>
      <c r="F1298" s="462" t="s">
        <v>95</v>
      </c>
      <c r="G1298" s="462" t="s">
        <v>3468</v>
      </c>
      <c r="H1298" s="145" t="s">
        <v>86</v>
      </c>
      <c r="I1298" s="462" t="s">
        <v>1688</v>
      </c>
      <c r="J1298" s="462" t="s">
        <v>1690</v>
      </c>
      <c r="K1298" s="145" t="s">
        <v>1802</v>
      </c>
      <c r="L1298" s="145" t="s">
        <v>1804</v>
      </c>
    </row>
    <row r="1299" spans="3:12">
      <c r="C1299" s="145" t="s">
        <v>3388</v>
      </c>
      <c r="D1299" s="145">
        <v>0</v>
      </c>
      <c r="E1299" s="145" t="s">
        <v>26</v>
      </c>
      <c r="F1299" s="462" t="s">
        <v>95</v>
      </c>
      <c r="G1299" s="462" t="s">
        <v>3468</v>
      </c>
      <c r="H1299" s="145" t="s">
        <v>86</v>
      </c>
      <c r="I1299" s="462" t="s">
        <v>1688</v>
      </c>
      <c r="J1299" s="462" t="s">
        <v>1690</v>
      </c>
      <c r="K1299" s="145" t="s">
        <v>1802</v>
      </c>
      <c r="L1299" s="145" t="s">
        <v>1804</v>
      </c>
    </row>
    <row r="1300" spans="3:12">
      <c r="C1300" s="145" t="s">
        <v>3389</v>
      </c>
      <c r="D1300" s="145">
        <v>0</v>
      </c>
      <c r="E1300" s="145" t="s">
        <v>26</v>
      </c>
      <c r="F1300" s="462" t="s">
        <v>95</v>
      </c>
      <c r="G1300" s="462" t="s">
        <v>3468</v>
      </c>
      <c r="H1300" s="145" t="s">
        <v>86</v>
      </c>
      <c r="I1300" s="462" t="s">
        <v>1688</v>
      </c>
      <c r="J1300" s="462" t="s">
        <v>1690</v>
      </c>
      <c r="K1300" s="145" t="s">
        <v>1802</v>
      </c>
      <c r="L1300" s="145" t="s">
        <v>1804</v>
      </c>
    </row>
    <row r="1301" spans="3:12">
      <c r="C1301" s="145" t="s">
        <v>3390</v>
      </c>
      <c r="D1301" s="145">
        <v>0</v>
      </c>
      <c r="E1301" s="145" t="s">
        <v>26</v>
      </c>
      <c r="F1301" s="462" t="s">
        <v>95</v>
      </c>
      <c r="G1301" s="462" t="s">
        <v>3468</v>
      </c>
      <c r="H1301" s="145" t="s">
        <v>86</v>
      </c>
      <c r="I1301" s="462" t="s">
        <v>1688</v>
      </c>
      <c r="J1301" s="462" t="s">
        <v>1690</v>
      </c>
      <c r="K1301" s="145" t="s">
        <v>1802</v>
      </c>
      <c r="L1301" s="145" t="s">
        <v>1804</v>
      </c>
    </row>
    <row r="1302" spans="3:12">
      <c r="C1302" s="145" t="s">
        <v>3391</v>
      </c>
      <c r="D1302" s="145">
        <v>0</v>
      </c>
      <c r="E1302" s="145" t="s">
        <v>26</v>
      </c>
      <c r="F1302" s="462" t="s">
        <v>95</v>
      </c>
      <c r="G1302" s="462" t="s">
        <v>3468</v>
      </c>
      <c r="H1302" s="145" t="s">
        <v>86</v>
      </c>
      <c r="I1302" s="462" t="s">
        <v>1688</v>
      </c>
      <c r="J1302" s="462" t="s">
        <v>1690</v>
      </c>
      <c r="K1302" s="145" t="s">
        <v>1802</v>
      </c>
      <c r="L1302" s="145" t="s">
        <v>1804</v>
      </c>
    </row>
    <row r="1303" spans="3:12">
      <c r="C1303" s="145" t="s">
        <v>3392</v>
      </c>
      <c r="D1303" s="145">
        <v>0</v>
      </c>
      <c r="E1303" s="145" t="s">
        <v>26</v>
      </c>
      <c r="F1303" s="462" t="s">
        <v>95</v>
      </c>
      <c r="G1303" s="462" t="s">
        <v>3468</v>
      </c>
      <c r="H1303" s="145" t="s">
        <v>86</v>
      </c>
      <c r="I1303" s="462" t="s">
        <v>1688</v>
      </c>
      <c r="J1303" s="462" t="s">
        <v>1690</v>
      </c>
      <c r="K1303" s="145" t="s">
        <v>1802</v>
      </c>
      <c r="L1303" s="145" t="s">
        <v>1804</v>
      </c>
    </row>
    <row r="1304" spans="3:12">
      <c r="C1304" s="145" t="s">
        <v>3393</v>
      </c>
      <c r="D1304" s="145">
        <v>0</v>
      </c>
      <c r="E1304" s="145" t="s">
        <v>26</v>
      </c>
      <c r="F1304" s="462" t="s">
        <v>95</v>
      </c>
      <c r="G1304" s="462" t="s">
        <v>3468</v>
      </c>
      <c r="H1304" s="145" t="s">
        <v>86</v>
      </c>
      <c r="I1304" s="462" t="s">
        <v>1688</v>
      </c>
      <c r="J1304" s="462" t="s">
        <v>1690</v>
      </c>
      <c r="K1304" s="145" t="s">
        <v>1802</v>
      </c>
      <c r="L1304" s="145" t="s">
        <v>1804</v>
      </c>
    </row>
    <row r="1305" spans="3:12">
      <c r="C1305" s="145" t="s">
        <v>3394</v>
      </c>
      <c r="D1305" s="145">
        <v>0</v>
      </c>
      <c r="E1305" s="145" t="s">
        <v>26</v>
      </c>
      <c r="F1305" s="462" t="s">
        <v>95</v>
      </c>
      <c r="G1305" s="462" t="s">
        <v>3468</v>
      </c>
      <c r="H1305" s="145" t="s">
        <v>86</v>
      </c>
      <c r="I1305" s="462" t="s">
        <v>1688</v>
      </c>
      <c r="J1305" s="462" t="s">
        <v>1690</v>
      </c>
      <c r="K1305" s="145" t="s">
        <v>1802</v>
      </c>
      <c r="L1305" s="145" t="s">
        <v>1804</v>
      </c>
    </row>
    <row r="1306" spans="3:12">
      <c r="C1306" s="145" t="s">
        <v>3395</v>
      </c>
      <c r="D1306" s="145">
        <v>0</v>
      </c>
      <c r="E1306" s="145" t="s">
        <v>26</v>
      </c>
      <c r="F1306" s="462" t="s">
        <v>95</v>
      </c>
      <c r="G1306" s="462" t="s">
        <v>3468</v>
      </c>
      <c r="H1306" s="145" t="s">
        <v>86</v>
      </c>
      <c r="I1306" s="462" t="s">
        <v>1688</v>
      </c>
      <c r="J1306" s="462" t="s">
        <v>1690</v>
      </c>
      <c r="K1306" s="145" t="s">
        <v>1802</v>
      </c>
      <c r="L1306" s="145" t="s">
        <v>1804</v>
      </c>
    </row>
    <row r="1307" spans="3:12">
      <c r="C1307" s="145" t="s">
        <v>3396</v>
      </c>
      <c r="D1307" s="145">
        <v>0</v>
      </c>
      <c r="E1307" s="145" t="s">
        <v>26</v>
      </c>
      <c r="F1307" s="462" t="s">
        <v>95</v>
      </c>
      <c r="G1307" s="462" t="s">
        <v>3468</v>
      </c>
      <c r="H1307" s="145" t="s">
        <v>86</v>
      </c>
      <c r="I1307" s="462" t="s">
        <v>1688</v>
      </c>
      <c r="J1307" s="462" t="s">
        <v>1690</v>
      </c>
      <c r="K1307" s="145" t="s">
        <v>1802</v>
      </c>
      <c r="L1307" s="145" t="s">
        <v>1804</v>
      </c>
    </row>
    <row r="1308" spans="3:12">
      <c r="C1308" s="145" t="s">
        <v>3397</v>
      </c>
      <c r="D1308" s="145">
        <v>0</v>
      </c>
      <c r="E1308" s="145" t="s">
        <v>26</v>
      </c>
      <c r="F1308" s="462" t="s">
        <v>95</v>
      </c>
      <c r="G1308" s="462" t="s">
        <v>3468</v>
      </c>
      <c r="H1308" s="145" t="s">
        <v>86</v>
      </c>
      <c r="I1308" s="462" t="s">
        <v>1688</v>
      </c>
      <c r="J1308" s="462" t="s">
        <v>1690</v>
      </c>
      <c r="K1308" s="145" t="s">
        <v>1802</v>
      </c>
      <c r="L1308" s="145" t="s">
        <v>1804</v>
      </c>
    </row>
    <row r="1309" spans="3:12">
      <c r="C1309" s="145" t="s">
        <v>3398</v>
      </c>
      <c r="D1309" s="145">
        <v>0</v>
      </c>
      <c r="E1309" s="145" t="s">
        <v>26</v>
      </c>
      <c r="F1309" s="462" t="s">
        <v>95</v>
      </c>
      <c r="G1309" s="462" t="s">
        <v>3468</v>
      </c>
      <c r="H1309" s="145" t="s">
        <v>86</v>
      </c>
      <c r="I1309" s="462" t="s">
        <v>1688</v>
      </c>
      <c r="J1309" s="462" t="s">
        <v>1690</v>
      </c>
      <c r="K1309" s="145" t="s">
        <v>1802</v>
      </c>
      <c r="L1309" s="145" t="s">
        <v>1804</v>
      </c>
    </row>
    <row r="1310" spans="3:12">
      <c r="C1310" s="145" t="s">
        <v>3400</v>
      </c>
      <c r="D1310" s="145">
        <v>0</v>
      </c>
      <c r="E1310" s="145" t="s">
        <v>26</v>
      </c>
      <c r="F1310" s="462" t="s">
        <v>95</v>
      </c>
      <c r="G1310" s="462" t="s">
        <v>3468</v>
      </c>
      <c r="H1310" s="145" t="s">
        <v>86</v>
      </c>
      <c r="I1310" s="462" t="s">
        <v>1688</v>
      </c>
      <c r="J1310" s="462" t="s">
        <v>1690</v>
      </c>
      <c r="K1310" s="145" t="s">
        <v>1802</v>
      </c>
      <c r="L1310" s="145" t="s">
        <v>1804</v>
      </c>
    </row>
    <row r="1311" spans="3:12">
      <c r="C1311" s="145" t="s">
        <v>3401</v>
      </c>
      <c r="D1311" s="145">
        <v>0</v>
      </c>
      <c r="E1311" s="145" t="s">
        <v>26</v>
      </c>
      <c r="F1311" s="462" t="s">
        <v>95</v>
      </c>
      <c r="G1311" s="462" t="s">
        <v>3468</v>
      </c>
      <c r="H1311" s="145" t="s">
        <v>86</v>
      </c>
      <c r="I1311" s="462" t="s">
        <v>1688</v>
      </c>
      <c r="J1311" s="462" t="s">
        <v>1690</v>
      </c>
      <c r="K1311" s="145" t="s">
        <v>1802</v>
      </c>
      <c r="L1311" s="145" t="s">
        <v>1804</v>
      </c>
    </row>
    <row r="1312" spans="3:12">
      <c r="C1312" s="145" t="s">
        <v>3402</v>
      </c>
      <c r="D1312" s="145">
        <v>0</v>
      </c>
      <c r="E1312" s="145" t="s">
        <v>26</v>
      </c>
      <c r="F1312" s="462" t="s">
        <v>95</v>
      </c>
      <c r="G1312" s="462" t="s">
        <v>3468</v>
      </c>
      <c r="H1312" s="145" t="s">
        <v>86</v>
      </c>
      <c r="I1312" s="462" t="s">
        <v>1688</v>
      </c>
      <c r="J1312" s="462" t="s">
        <v>1690</v>
      </c>
      <c r="K1312" s="145" t="s">
        <v>1802</v>
      </c>
      <c r="L1312" s="145" t="s">
        <v>1804</v>
      </c>
    </row>
    <row r="1313" spans="3:12">
      <c r="C1313" s="145" t="s">
        <v>3403</v>
      </c>
      <c r="D1313" s="145">
        <v>0</v>
      </c>
      <c r="E1313" s="145" t="s">
        <v>26</v>
      </c>
      <c r="F1313" s="462" t="s">
        <v>95</v>
      </c>
      <c r="G1313" s="462" t="s">
        <v>3468</v>
      </c>
      <c r="H1313" s="145" t="s">
        <v>86</v>
      </c>
      <c r="I1313" s="462" t="s">
        <v>1688</v>
      </c>
      <c r="J1313" s="462" t="s">
        <v>1690</v>
      </c>
      <c r="K1313" s="145" t="s">
        <v>1802</v>
      </c>
      <c r="L1313" s="145" t="s">
        <v>1804</v>
      </c>
    </row>
    <row r="1314" spans="3:12">
      <c r="C1314" s="145" t="s">
        <v>3404</v>
      </c>
      <c r="D1314" s="145">
        <v>0</v>
      </c>
      <c r="E1314" s="145" t="s">
        <v>26</v>
      </c>
      <c r="F1314" s="462" t="s">
        <v>95</v>
      </c>
      <c r="G1314" s="462" t="s">
        <v>3468</v>
      </c>
      <c r="H1314" s="145" t="s">
        <v>86</v>
      </c>
      <c r="I1314" s="462" t="s">
        <v>1688</v>
      </c>
      <c r="J1314" s="462" t="s">
        <v>1690</v>
      </c>
      <c r="K1314" s="145" t="s">
        <v>1802</v>
      </c>
      <c r="L1314" s="145" t="s">
        <v>1804</v>
      </c>
    </row>
    <row r="1315" spans="3:12">
      <c r="C1315" s="145" t="s">
        <v>3405</v>
      </c>
      <c r="D1315" s="145">
        <v>0</v>
      </c>
      <c r="E1315" s="145" t="s">
        <v>26</v>
      </c>
      <c r="F1315" s="462" t="s">
        <v>95</v>
      </c>
      <c r="G1315" s="462" t="s">
        <v>3468</v>
      </c>
      <c r="H1315" s="145" t="s">
        <v>86</v>
      </c>
      <c r="I1315" s="462" t="s">
        <v>1688</v>
      </c>
      <c r="J1315" s="462" t="s">
        <v>1690</v>
      </c>
      <c r="K1315" s="145" t="s">
        <v>1802</v>
      </c>
      <c r="L1315" s="145" t="s">
        <v>1804</v>
      </c>
    </row>
    <row r="1316" spans="3:12">
      <c r="C1316" s="145" t="s">
        <v>3406</v>
      </c>
      <c r="D1316" s="145">
        <v>0</v>
      </c>
      <c r="E1316" s="145" t="s">
        <v>26</v>
      </c>
      <c r="F1316" s="462" t="s">
        <v>95</v>
      </c>
      <c r="G1316" s="462" t="s">
        <v>3468</v>
      </c>
      <c r="H1316" s="145" t="s">
        <v>86</v>
      </c>
      <c r="I1316" s="462" t="s">
        <v>1688</v>
      </c>
      <c r="J1316" s="462" t="s">
        <v>1690</v>
      </c>
      <c r="K1316" s="145" t="s">
        <v>1802</v>
      </c>
      <c r="L1316" s="145" t="s">
        <v>1804</v>
      </c>
    </row>
    <row r="1317" spans="3:12">
      <c r="C1317" s="145" t="s">
        <v>3407</v>
      </c>
      <c r="D1317" s="145">
        <v>0</v>
      </c>
      <c r="E1317" s="145" t="s">
        <v>26</v>
      </c>
      <c r="F1317" s="462" t="s">
        <v>95</v>
      </c>
      <c r="G1317" s="462" t="s">
        <v>3468</v>
      </c>
      <c r="H1317" s="145" t="s">
        <v>86</v>
      </c>
      <c r="I1317" s="462" t="s">
        <v>1688</v>
      </c>
      <c r="J1317" s="462" t="s">
        <v>1690</v>
      </c>
      <c r="K1317" s="145" t="s">
        <v>1802</v>
      </c>
      <c r="L1317" s="145" t="s">
        <v>1804</v>
      </c>
    </row>
    <row r="1318" spans="3:12">
      <c r="C1318" s="145" t="s">
        <v>3408</v>
      </c>
      <c r="D1318" s="145">
        <v>0</v>
      </c>
      <c r="E1318" s="145" t="s">
        <v>26</v>
      </c>
      <c r="F1318" s="462" t="s">
        <v>95</v>
      </c>
      <c r="G1318" s="462" t="s">
        <v>3468</v>
      </c>
      <c r="H1318" s="145" t="s">
        <v>86</v>
      </c>
      <c r="I1318" s="462" t="s">
        <v>1688</v>
      </c>
      <c r="J1318" s="462" t="s">
        <v>1690</v>
      </c>
      <c r="K1318" s="145" t="s">
        <v>1802</v>
      </c>
      <c r="L1318" s="145" t="s">
        <v>1804</v>
      </c>
    </row>
    <row r="1319" spans="3:12">
      <c r="C1319" s="145" t="s">
        <v>3409</v>
      </c>
      <c r="D1319" s="145">
        <v>0</v>
      </c>
      <c r="E1319" s="145" t="s">
        <v>26</v>
      </c>
      <c r="F1319" s="462" t="s">
        <v>95</v>
      </c>
      <c r="G1319" s="462" t="s">
        <v>3468</v>
      </c>
      <c r="H1319" s="145" t="s">
        <v>86</v>
      </c>
      <c r="I1319" s="462" t="s">
        <v>1688</v>
      </c>
      <c r="J1319" s="462" t="s">
        <v>1690</v>
      </c>
      <c r="K1319" s="145" t="s">
        <v>1802</v>
      </c>
      <c r="L1319" s="145" t="s">
        <v>1804</v>
      </c>
    </row>
    <row r="1320" spans="3:12">
      <c r="C1320" s="145" t="s">
        <v>3410</v>
      </c>
      <c r="D1320" s="145">
        <v>0</v>
      </c>
      <c r="E1320" s="145" t="s">
        <v>26</v>
      </c>
      <c r="F1320" s="462" t="s">
        <v>95</v>
      </c>
      <c r="G1320" s="462" t="s">
        <v>3468</v>
      </c>
      <c r="H1320" s="145" t="s">
        <v>86</v>
      </c>
      <c r="I1320" s="462" t="s">
        <v>1688</v>
      </c>
      <c r="J1320" s="462" t="s">
        <v>1690</v>
      </c>
      <c r="K1320" s="145" t="s">
        <v>1802</v>
      </c>
      <c r="L1320" s="145" t="s">
        <v>1804</v>
      </c>
    </row>
    <row r="1321" spans="3:12">
      <c r="C1321" s="145" t="s">
        <v>3411</v>
      </c>
      <c r="D1321" s="145">
        <v>0</v>
      </c>
      <c r="E1321" s="145" t="s">
        <v>26</v>
      </c>
      <c r="F1321" s="462" t="s">
        <v>95</v>
      </c>
      <c r="G1321" s="462" t="s">
        <v>3468</v>
      </c>
      <c r="H1321" s="145" t="s">
        <v>86</v>
      </c>
      <c r="I1321" s="462" t="s">
        <v>1688</v>
      </c>
      <c r="J1321" s="462" t="s">
        <v>1690</v>
      </c>
      <c r="K1321" s="145" t="s">
        <v>1802</v>
      </c>
      <c r="L1321" s="145" t="s">
        <v>1804</v>
      </c>
    </row>
    <row r="1322" spans="3:12">
      <c r="C1322" s="145" t="s">
        <v>3412</v>
      </c>
      <c r="D1322" s="145">
        <v>0</v>
      </c>
      <c r="E1322" s="145" t="s">
        <v>26</v>
      </c>
      <c r="F1322" s="462" t="s">
        <v>95</v>
      </c>
      <c r="G1322" s="462" t="s">
        <v>3468</v>
      </c>
      <c r="H1322" s="145" t="s">
        <v>86</v>
      </c>
      <c r="I1322" s="462" t="s">
        <v>1688</v>
      </c>
      <c r="J1322" s="462" t="s">
        <v>1690</v>
      </c>
      <c r="K1322" s="145" t="s">
        <v>1802</v>
      </c>
      <c r="L1322" s="145" t="s">
        <v>1804</v>
      </c>
    </row>
    <row r="1323" spans="3:12">
      <c r="C1323" s="145" t="s">
        <v>3413</v>
      </c>
      <c r="D1323" s="145">
        <v>0</v>
      </c>
      <c r="E1323" s="145" t="s">
        <v>26</v>
      </c>
      <c r="F1323" s="462" t="s">
        <v>95</v>
      </c>
      <c r="G1323" s="462" t="s">
        <v>3468</v>
      </c>
      <c r="H1323" s="145" t="s">
        <v>86</v>
      </c>
      <c r="I1323" s="462" t="s">
        <v>1688</v>
      </c>
      <c r="J1323" s="462" t="s">
        <v>1690</v>
      </c>
      <c r="K1323" s="145" t="s">
        <v>1802</v>
      </c>
      <c r="L1323" s="145" t="s">
        <v>1804</v>
      </c>
    </row>
    <row r="1324" spans="3:12">
      <c r="C1324" s="145" t="s">
        <v>3414</v>
      </c>
      <c r="D1324" s="145">
        <v>0</v>
      </c>
      <c r="E1324" s="145" t="s">
        <v>26</v>
      </c>
      <c r="F1324" s="462" t="s">
        <v>95</v>
      </c>
      <c r="G1324" s="462" t="s">
        <v>3468</v>
      </c>
      <c r="H1324" s="145" t="s">
        <v>86</v>
      </c>
      <c r="I1324" s="462" t="s">
        <v>1688</v>
      </c>
      <c r="J1324" s="462" t="s">
        <v>1690</v>
      </c>
      <c r="K1324" s="145" t="s">
        <v>1802</v>
      </c>
      <c r="L1324" s="145" t="s">
        <v>1804</v>
      </c>
    </row>
    <row r="1325" spans="3:12">
      <c r="C1325" s="145" t="s">
        <v>3415</v>
      </c>
      <c r="D1325" s="145">
        <v>0</v>
      </c>
      <c r="E1325" s="145" t="s">
        <v>26</v>
      </c>
      <c r="F1325" s="462" t="s">
        <v>95</v>
      </c>
      <c r="G1325" s="462" t="s">
        <v>3468</v>
      </c>
      <c r="H1325" s="145" t="s">
        <v>86</v>
      </c>
      <c r="I1325" s="462" t="s">
        <v>1688</v>
      </c>
      <c r="J1325" s="462" t="s">
        <v>1690</v>
      </c>
      <c r="K1325" s="145" t="s">
        <v>1802</v>
      </c>
      <c r="L1325" s="145" t="s">
        <v>1804</v>
      </c>
    </row>
    <row r="1326" spans="3:12">
      <c r="C1326" s="145" t="s">
        <v>3416</v>
      </c>
      <c r="D1326" s="145">
        <v>0</v>
      </c>
      <c r="E1326" s="145" t="s">
        <v>26</v>
      </c>
      <c r="F1326" s="462" t="s">
        <v>95</v>
      </c>
      <c r="G1326" s="462" t="s">
        <v>3468</v>
      </c>
      <c r="H1326" s="145" t="s">
        <v>86</v>
      </c>
      <c r="I1326" s="462" t="s">
        <v>1688</v>
      </c>
      <c r="J1326" s="462" t="s">
        <v>1690</v>
      </c>
      <c r="K1326" s="145" t="s">
        <v>1802</v>
      </c>
      <c r="L1326" s="145" t="s">
        <v>1804</v>
      </c>
    </row>
    <row r="1327" spans="3:12">
      <c r="C1327" s="145" t="s">
        <v>3417</v>
      </c>
      <c r="D1327" s="145">
        <v>0</v>
      </c>
      <c r="E1327" s="145" t="s">
        <v>26</v>
      </c>
      <c r="F1327" s="462" t="s">
        <v>95</v>
      </c>
      <c r="G1327" s="462" t="s">
        <v>3468</v>
      </c>
      <c r="H1327" s="145" t="s">
        <v>86</v>
      </c>
      <c r="I1327" s="462" t="s">
        <v>1688</v>
      </c>
      <c r="J1327" s="462" t="s">
        <v>1690</v>
      </c>
      <c r="K1327" s="145" t="s">
        <v>1802</v>
      </c>
      <c r="L1327" s="145" t="s">
        <v>1804</v>
      </c>
    </row>
    <row r="1328" spans="3:12">
      <c r="C1328" s="145" t="s">
        <v>3418</v>
      </c>
      <c r="D1328" s="145">
        <v>0</v>
      </c>
      <c r="E1328" s="145" t="s">
        <v>26</v>
      </c>
      <c r="F1328" s="462" t="s">
        <v>95</v>
      </c>
      <c r="G1328" s="462" t="s">
        <v>3468</v>
      </c>
      <c r="H1328" s="145" t="s">
        <v>86</v>
      </c>
      <c r="I1328" s="462" t="s">
        <v>1688</v>
      </c>
      <c r="J1328" s="462" t="s">
        <v>1690</v>
      </c>
      <c r="K1328" s="145" t="s">
        <v>1802</v>
      </c>
      <c r="L1328" s="145" t="s">
        <v>1804</v>
      </c>
    </row>
    <row r="1329" spans="3:12">
      <c r="C1329" s="145" t="s">
        <v>3419</v>
      </c>
      <c r="D1329" s="145">
        <v>0</v>
      </c>
      <c r="E1329" s="145" t="s">
        <v>26</v>
      </c>
      <c r="F1329" s="462" t="s">
        <v>95</v>
      </c>
      <c r="G1329" s="462" t="s">
        <v>3468</v>
      </c>
      <c r="H1329" s="145" t="s">
        <v>86</v>
      </c>
      <c r="I1329" s="462" t="s">
        <v>1688</v>
      </c>
      <c r="J1329" s="462" t="s">
        <v>1690</v>
      </c>
      <c r="K1329" s="145" t="s">
        <v>1802</v>
      </c>
      <c r="L1329" s="145" t="s">
        <v>1804</v>
      </c>
    </row>
    <row r="1330" spans="3:12">
      <c r="C1330" s="145" t="s">
        <v>3420</v>
      </c>
      <c r="D1330" s="145">
        <v>0</v>
      </c>
      <c r="E1330" s="145" t="s">
        <v>26</v>
      </c>
      <c r="F1330" s="462" t="s">
        <v>95</v>
      </c>
      <c r="G1330" s="462" t="s">
        <v>3468</v>
      </c>
      <c r="H1330" s="145" t="s">
        <v>86</v>
      </c>
      <c r="I1330" s="462" t="s">
        <v>1688</v>
      </c>
      <c r="J1330" s="462" t="s">
        <v>1690</v>
      </c>
      <c r="K1330" s="145" t="s">
        <v>1802</v>
      </c>
      <c r="L1330" s="145" t="s">
        <v>1804</v>
      </c>
    </row>
    <row r="1331" spans="3:12">
      <c r="C1331" s="145" t="s">
        <v>3421</v>
      </c>
      <c r="D1331" s="145">
        <v>0</v>
      </c>
      <c r="E1331" s="145" t="s">
        <v>26</v>
      </c>
      <c r="F1331" s="462" t="s">
        <v>95</v>
      </c>
      <c r="G1331" s="462" t="s">
        <v>3468</v>
      </c>
      <c r="H1331" s="145" t="s">
        <v>86</v>
      </c>
      <c r="I1331" s="462" t="s">
        <v>1688</v>
      </c>
      <c r="J1331" s="462" t="s">
        <v>1690</v>
      </c>
      <c r="K1331" s="145" t="s">
        <v>1802</v>
      </c>
      <c r="L1331" s="145" t="s">
        <v>1804</v>
      </c>
    </row>
    <row r="1332" spans="3:12">
      <c r="C1332" s="145" t="s">
        <v>3422</v>
      </c>
      <c r="D1332" s="145">
        <v>0</v>
      </c>
      <c r="E1332" s="145" t="s">
        <v>26</v>
      </c>
      <c r="F1332" s="462" t="s">
        <v>95</v>
      </c>
      <c r="G1332" s="462" t="s">
        <v>3468</v>
      </c>
      <c r="H1332" s="145" t="s">
        <v>86</v>
      </c>
      <c r="I1332" s="462" t="s">
        <v>1688</v>
      </c>
      <c r="J1332" s="462" t="s">
        <v>1690</v>
      </c>
      <c r="K1332" s="145" t="s">
        <v>1802</v>
      </c>
      <c r="L1332" s="145" t="s">
        <v>1804</v>
      </c>
    </row>
    <row r="1333" spans="3:12">
      <c r="C1333" s="145" t="s">
        <v>3423</v>
      </c>
      <c r="D1333" s="145">
        <v>0</v>
      </c>
      <c r="E1333" s="145" t="s">
        <v>26</v>
      </c>
      <c r="F1333" s="462" t="s">
        <v>95</v>
      </c>
      <c r="G1333" s="462" t="s">
        <v>3468</v>
      </c>
      <c r="H1333" s="145" t="s">
        <v>86</v>
      </c>
      <c r="I1333" s="462" t="s">
        <v>1688</v>
      </c>
      <c r="J1333" s="462" t="s">
        <v>1690</v>
      </c>
      <c r="K1333" s="145" t="s">
        <v>1802</v>
      </c>
      <c r="L1333" s="145" t="s">
        <v>1804</v>
      </c>
    </row>
    <row r="1334" spans="3:12">
      <c r="C1334" s="145" t="s">
        <v>3424</v>
      </c>
      <c r="D1334" s="145">
        <v>0</v>
      </c>
      <c r="E1334" s="145" t="s">
        <v>26</v>
      </c>
      <c r="F1334" s="462" t="s">
        <v>95</v>
      </c>
      <c r="G1334" s="462" t="s">
        <v>3468</v>
      </c>
      <c r="H1334" s="145" t="s">
        <v>86</v>
      </c>
      <c r="I1334" s="462" t="s">
        <v>1688</v>
      </c>
      <c r="J1334" s="462" t="s">
        <v>1690</v>
      </c>
      <c r="K1334" s="145" t="s">
        <v>1802</v>
      </c>
      <c r="L1334" s="145" t="s">
        <v>1804</v>
      </c>
    </row>
    <row r="1335" spans="3:12">
      <c r="C1335" s="145" t="s">
        <v>3425</v>
      </c>
      <c r="D1335" s="145">
        <v>0</v>
      </c>
      <c r="E1335" s="145" t="s">
        <v>26</v>
      </c>
      <c r="F1335" s="462" t="s">
        <v>95</v>
      </c>
      <c r="G1335" s="462" t="s">
        <v>3468</v>
      </c>
      <c r="H1335" s="145" t="s">
        <v>86</v>
      </c>
      <c r="I1335" s="462" t="s">
        <v>1688</v>
      </c>
      <c r="J1335" s="462" t="s">
        <v>1690</v>
      </c>
      <c r="K1335" s="145" t="s">
        <v>1802</v>
      </c>
      <c r="L1335" s="145" t="s">
        <v>1804</v>
      </c>
    </row>
    <row r="1336" spans="3:12">
      <c r="C1336" s="145" t="s">
        <v>3426</v>
      </c>
      <c r="D1336" s="145">
        <v>0</v>
      </c>
      <c r="E1336" s="145" t="s">
        <v>26</v>
      </c>
      <c r="F1336" s="462" t="s">
        <v>95</v>
      </c>
      <c r="G1336" s="462" t="s">
        <v>3468</v>
      </c>
      <c r="H1336" s="145" t="s">
        <v>86</v>
      </c>
      <c r="I1336" s="462" t="s">
        <v>1688</v>
      </c>
      <c r="J1336" s="462" t="s">
        <v>1690</v>
      </c>
      <c r="K1336" s="145" t="s">
        <v>1802</v>
      </c>
      <c r="L1336" s="145" t="s">
        <v>1804</v>
      </c>
    </row>
    <row r="1337" spans="3:12">
      <c r="C1337" s="145" t="s">
        <v>3427</v>
      </c>
      <c r="D1337" s="145">
        <v>0</v>
      </c>
      <c r="E1337" s="145" t="s">
        <v>26</v>
      </c>
      <c r="F1337" s="462" t="s">
        <v>95</v>
      </c>
      <c r="G1337" s="462" t="s">
        <v>3468</v>
      </c>
      <c r="H1337" s="145" t="s">
        <v>86</v>
      </c>
      <c r="I1337" s="462" t="s">
        <v>1688</v>
      </c>
      <c r="J1337" s="462" t="s">
        <v>1690</v>
      </c>
      <c r="K1337" s="145" t="s">
        <v>1802</v>
      </c>
      <c r="L1337" s="145" t="s">
        <v>1804</v>
      </c>
    </row>
    <row r="1338" spans="3:12">
      <c r="C1338" s="145" t="s">
        <v>3428</v>
      </c>
      <c r="D1338" s="145">
        <v>0</v>
      </c>
      <c r="E1338" s="145" t="s">
        <v>26</v>
      </c>
      <c r="F1338" s="462" t="s">
        <v>95</v>
      </c>
      <c r="G1338" s="462" t="s">
        <v>3468</v>
      </c>
      <c r="H1338" s="145" t="s">
        <v>86</v>
      </c>
      <c r="I1338" s="462" t="s">
        <v>1688</v>
      </c>
      <c r="J1338" s="462" t="s">
        <v>1690</v>
      </c>
      <c r="K1338" s="145" t="s">
        <v>1802</v>
      </c>
      <c r="L1338" s="145" t="s">
        <v>1804</v>
      </c>
    </row>
    <row r="1339" spans="3:12">
      <c r="C1339" s="145" t="s">
        <v>3429</v>
      </c>
      <c r="D1339" s="145">
        <v>0</v>
      </c>
      <c r="E1339" s="145" t="s">
        <v>26</v>
      </c>
      <c r="F1339" s="462" t="s">
        <v>95</v>
      </c>
      <c r="G1339" s="462" t="s">
        <v>3468</v>
      </c>
      <c r="H1339" s="145" t="s">
        <v>86</v>
      </c>
      <c r="I1339" s="462" t="s">
        <v>1688</v>
      </c>
      <c r="J1339" s="462" t="s">
        <v>1690</v>
      </c>
      <c r="K1339" s="145" t="s">
        <v>1802</v>
      </c>
      <c r="L1339" s="145" t="s">
        <v>1804</v>
      </c>
    </row>
    <row r="1340" spans="3:12">
      <c r="C1340" s="145" t="s">
        <v>3430</v>
      </c>
      <c r="D1340" s="145">
        <v>0</v>
      </c>
      <c r="E1340" s="145" t="s">
        <v>26</v>
      </c>
      <c r="F1340" s="462" t="s">
        <v>95</v>
      </c>
      <c r="G1340" s="462" t="s">
        <v>3468</v>
      </c>
      <c r="H1340" s="145" t="s">
        <v>86</v>
      </c>
      <c r="I1340" s="462" t="s">
        <v>1688</v>
      </c>
      <c r="J1340" s="462" t="s">
        <v>1690</v>
      </c>
      <c r="K1340" s="145" t="s">
        <v>1802</v>
      </c>
      <c r="L1340" s="145" t="s">
        <v>1804</v>
      </c>
    </row>
    <row r="1341" spans="3:12">
      <c r="C1341" s="145" t="s">
        <v>3431</v>
      </c>
      <c r="D1341" s="145">
        <v>0</v>
      </c>
      <c r="E1341" s="145" t="s">
        <v>26</v>
      </c>
      <c r="F1341" s="462" t="s">
        <v>95</v>
      </c>
      <c r="G1341" s="462" t="s">
        <v>3468</v>
      </c>
      <c r="H1341" s="145" t="s">
        <v>86</v>
      </c>
      <c r="I1341" s="462" t="s">
        <v>1688</v>
      </c>
      <c r="J1341" s="462" t="s">
        <v>1690</v>
      </c>
      <c r="K1341" s="145" t="s">
        <v>1802</v>
      </c>
      <c r="L1341" s="145" t="s">
        <v>1804</v>
      </c>
    </row>
    <row r="1342" spans="3:12">
      <c r="C1342" s="145" t="s">
        <v>3432</v>
      </c>
      <c r="D1342" s="145">
        <v>0</v>
      </c>
      <c r="E1342" s="145" t="s">
        <v>26</v>
      </c>
      <c r="F1342" s="462" t="s">
        <v>95</v>
      </c>
      <c r="G1342" s="462" t="s">
        <v>3468</v>
      </c>
      <c r="H1342" s="145" t="s">
        <v>86</v>
      </c>
      <c r="I1342" s="462" t="s">
        <v>1688</v>
      </c>
      <c r="J1342" s="462" t="s">
        <v>1690</v>
      </c>
      <c r="K1342" s="145" t="s">
        <v>1802</v>
      </c>
      <c r="L1342" s="145" t="s">
        <v>1804</v>
      </c>
    </row>
    <row r="1343" spans="3:12">
      <c r="C1343" s="145" t="s">
        <v>3433</v>
      </c>
      <c r="D1343" s="145">
        <v>0</v>
      </c>
      <c r="E1343" s="145" t="s">
        <v>26</v>
      </c>
      <c r="F1343" s="462" t="s">
        <v>95</v>
      </c>
      <c r="G1343" s="462" t="s">
        <v>3468</v>
      </c>
      <c r="H1343" s="145" t="s">
        <v>86</v>
      </c>
      <c r="I1343" s="462" t="s">
        <v>1688</v>
      </c>
      <c r="J1343" s="462" t="s">
        <v>1690</v>
      </c>
      <c r="K1343" s="145" t="s">
        <v>1802</v>
      </c>
      <c r="L1343" s="145" t="s">
        <v>1804</v>
      </c>
    </row>
    <row r="1344" spans="3:12">
      <c r="C1344" s="145" t="s">
        <v>3434</v>
      </c>
      <c r="D1344" s="145">
        <v>0</v>
      </c>
      <c r="E1344" s="145" t="s">
        <v>26</v>
      </c>
      <c r="F1344" s="462" t="s">
        <v>95</v>
      </c>
      <c r="G1344" s="462" t="s">
        <v>3468</v>
      </c>
      <c r="H1344" s="145" t="s">
        <v>86</v>
      </c>
      <c r="I1344" s="462" t="s">
        <v>1688</v>
      </c>
      <c r="J1344" s="462" t="s">
        <v>1690</v>
      </c>
      <c r="K1344" s="145" t="s">
        <v>1802</v>
      </c>
      <c r="L1344" s="145" t="s">
        <v>1804</v>
      </c>
    </row>
    <row r="1345" spans="3:12">
      <c r="C1345" s="145" t="s">
        <v>3435</v>
      </c>
      <c r="D1345" s="145">
        <v>0</v>
      </c>
      <c r="E1345" s="145" t="s">
        <v>26</v>
      </c>
      <c r="F1345" s="462" t="s">
        <v>95</v>
      </c>
      <c r="G1345" s="462" t="s">
        <v>3468</v>
      </c>
      <c r="H1345" s="145" t="s">
        <v>86</v>
      </c>
      <c r="I1345" s="462" t="s">
        <v>1688</v>
      </c>
      <c r="J1345" s="462" t="s">
        <v>1690</v>
      </c>
      <c r="K1345" s="145" t="s">
        <v>1802</v>
      </c>
      <c r="L1345" s="145" t="s">
        <v>1804</v>
      </c>
    </row>
    <row r="1346" spans="3:12">
      <c r="C1346" s="145" t="s">
        <v>3436</v>
      </c>
      <c r="D1346" s="145">
        <v>0</v>
      </c>
      <c r="E1346" s="145" t="s">
        <v>26</v>
      </c>
      <c r="F1346" s="462" t="s">
        <v>95</v>
      </c>
      <c r="G1346" s="462" t="s">
        <v>3468</v>
      </c>
      <c r="H1346" s="145" t="s">
        <v>86</v>
      </c>
      <c r="I1346" s="462" t="s">
        <v>1688</v>
      </c>
      <c r="J1346" s="462" t="s">
        <v>1690</v>
      </c>
      <c r="K1346" s="145" t="s">
        <v>1802</v>
      </c>
      <c r="L1346" s="145" t="s">
        <v>1804</v>
      </c>
    </row>
    <row r="1347" spans="3:12">
      <c r="C1347" s="145" t="s">
        <v>3437</v>
      </c>
      <c r="D1347" s="145">
        <v>0</v>
      </c>
      <c r="E1347" s="145" t="s">
        <v>26</v>
      </c>
      <c r="F1347" s="462" t="s">
        <v>95</v>
      </c>
      <c r="G1347" s="462" t="s">
        <v>3468</v>
      </c>
      <c r="H1347" s="145" t="s">
        <v>86</v>
      </c>
      <c r="I1347" s="462" t="s">
        <v>1688</v>
      </c>
      <c r="J1347" s="462" t="s">
        <v>1690</v>
      </c>
      <c r="K1347" s="145" t="s">
        <v>1802</v>
      </c>
      <c r="L1347" s="145" t="s">
        <v>1804</v>
      </c>
    </row>
    <row r="1348" spans="3:12">
      <c r="C1348" s="145" t="s">
        <v>3438</v>
      </c>
      <c r="D1348" s="145">
        <v>0</v>
      </c>
      <c r="E1348" s="145" t="s">
        <v>26</v>
      </c>
      <c r="F1348" s="462" t="s">
        <v>95</v>
      </c>
      <c r="G1348" s="462" t="s">
        <v>3468</v>
      </c>
      <c r="H1348" s="145" t="s">
        <v>86</v>
      </c>
      <c r="I1348" s="462" t="s">
        <v>1688</v>
      </c>
      <c r="J1348" s="462" t="s">
        <v>1690</v>
      </c>
      <c r="K1348" s="145" t="s">
        <v>1802</v>
      </c>
      <c r="L1348" s="145" t="s">
        <v>1804</v>
      </c>
    </row>
    <row r="1349" spans="3:12">
      <c r="C1349" s="145" t="s">
        <v>3439</v>
      </c>
      <c r="D1349" s="145">
        <v>0</v>
      </c>
      <c r="E1349" s="145" t="s">
        <v>26</v>
      </c>
      <c r="F1349" s="462" t="s">
        <v>95</v>
      </c>
      <c r="G1349" s="462" t="s">
        <v>3468</v>
      </c>
      <c r="H1349" s="145" t="s">
        <v>86</v>
      </c>
      <c r="I1349" s="462" t="s">
        <v>1688</v>
      </c>
      <c r="J1349" s="462" t="s">
        <v>1690</v>
      </c>
      <c r="K1349" s="145" t="s">
        <v>1802</v>
      </c>
      <c r="L1349" s="145" t="s">
        <v>1804</v>
      </c>
    </row>
    <row r="1350" spans="3:12">
      <c r="C1350" s="145" t="s">
        <v>3440</v>
      </c>
      <c r="D1350" s="145">
        <v>0</v>
      </c>
      <c r="E1350" s="145" t="s">
        <v>26</v>
      </c>
      <c r="F1350" s="462" t="s">
        <v>95</v>
      </c>
      <c r="G1350" s="462" t="s">
        <v>3468</v>
      </c>
      <c r="H1350" s="145" t="s">
        <v>86</v>
      </c>
      <c r="I1350" s="462" t="s">
        <v>1688</v>
      </c>
      <c r="J1350" s="462" t="s">
        <v>1690</v>
      </c>
      <c r="K1350" s="145" t="s">
        <v>1802</v>
      </c>
      <c r="L1350" s="145" t="s">
        <v>1804</v>
      </c>
    </row>
    <row r="1351" spans="3:12">
      <c r="C1351" s="145" t="s">
        <v>3441</v>
      </c>
      <c r="D1351" s="145">
        <v>0</v>
      </c>
      <c r="E1351" s="145" t="s">
        <v>26</v>
      </c>
      <c r="F1351" s="462" t="s">
        <v>95</v>
      </c>
      <c r="G1351" s="462" t="s">
        <v>3468</v>
      </c>
      <c r="H1351" s="145" t="s">
        <v>86</v>
      </c>
      <c r="I1351" s="462" t="s">
        <v>1688</v>
      </c>
      <c r="J1351" s="462" t="s">
        <v>1690</v>
      </c>
      <c r="K1351" s="145" t="s">
        <v>1802</v>
      </c>
      <c r="L1351" s="145" t="s">
        <v>1804</v>
      </c>
    </row>
    <row r="1352" spans="3:12">
      <c r="C1352" s="145" t="s">
        <v>3442</v>
      </c>
      <c r="D1352" s="145">
        <v>0</v>
      </c>
      <c r="E1352" s="145" t="s">
        <v>26</v>
      </c>
      <c r="F1352" s="462" t="s">
        <v>95</v>
      </c>
      <c r="G1352" s="462" t="s">
        <v>3468</v>
      </c>
      <c r="H1352" s="145" t="s">
        <v>86</v>
      </c>
      <c r="I1352" s="462" t="s">
        <v>1688</v>
      </c>
      <c r="J1352" s="462" t="s">
        <v>1690</v>
      </c>
      <c r="K1352" s="145" t="s">
        <v>1802</v>
      </c>
      <c r="L1352" s="145" t="s">
        <v>1804</v>
      </c>
    </row>
    <row r="1353" spans="3:12">
      <c r="C1353" s="145" t="s">
        <v>3443</v>
      </c>
      <c r="D1353" s="145">
        <v>0</v>
      </c>
      <c r="E1353" s="145" t="s">
        <v>26</v>
      </c>
      <c r="F1353" s="462" t="s">
        <v>95</v>
      </c>
      <c r="G1353" s="462" t="s">
        <v>3468</v>
      </c>
      <c r="H1353" s="145" t="s">
        <v>86</v>
      </c>
      <c r="I1353" s="462" t="s">
        <v>1688</v>
      </c>
      <c r="J1353" s="462" t="s">
        <v>1690</v>
      </c>
      <c r="K1353" s="145" t="s">
        <v>1802</v>
      </c>
      <c r="L1353" s="145" t="s">
        <v>1804</v>
      </c>
    </row>
    <row r="1354" spans="3:12">
      <c r="C1354" s="145" t="s">
        <v>3444</v>
      </c>
      <c r="D1354" s="145">
        <v>0</v>
      </c>
      <c r="E1354" s="145" t="s">
        <v>26</v>
      </c>
      <c r="F1354" s="462" t="s">
        <v>95</v>
      </c>
      <c r="G1354" s="462" t="s">
        <v>3468</v>
      </c>
      <c r="H1354" s="145" t="s">
        <v>86</v>
      </c>
      <c r="I1354" s="462" t="s">
        <v>1688</v>
      </c>
      <c r="J1354" s="462" t="s">
        <v>1690</v>
      </c>
      <c r="K1354" s="145" t="s">
        <v>1802</v>
      </c>
      <c r="L1354" s="145" t="s">
        <v>1804</v>
      </c>
    </row>
    <row r="1355" spans="3:12">
      <c r="C1355" s="145" t="s">
        <v>3445</v>
      </c>
      <c r="D1355" s="145">
        <v>0</v>
      </c>
      <c r="E1355" s="145" t="s">
        <v>26</v>
      </c>
      <c r="F1355" s="462" t="s">
        <v>95</v>
      </c>
      <c r="G1355" s="462" t="s">
        <v>3468</v>
      </c>
      <c r="H1355" s="145" t="s">
        <v>86</v>
      </c>
      <c r="I1355" s="462" t="s">
        <v>1688</v>
      </c>
      <c r="J1355" s="462" t="s">
        <v>1690</v>
      </c>
      <c r="K1355" s="145" t="s">
        <v>1802</v>
      </c>
      <c r="L1355" s="145" t="s">
        <v>1804</v>
      </c>
    </row>
    <row r="1356" spans="3:12">
      <c r="C1356" s="145" t="s">
        <v>3446</v>
      </c>
      <c r="D1356" s="145">
        <v>0</v>
      </c>
      <c r="E1356" s="145" t="s">
        <v>26</v>
      </c>
      <c r="F1356" s="462" t="s">
        <v>95</v>
      </c>
      <c r="G1356" s="462" t="s">
        <v>3468</v>
      </c>
      <c r="H1356" s="145" t="s">
        <v>86</v>
      </c>
      <c r="I1356" s="462" t="s">
        <v>1688</v>
      </c>
      <c r="J1356" s="462" t="s">
        <v>1690</v>
      </c>
      <c r="K1356" s="145" t="s">
        <v>1802</v>
      </c>
      <c r="L1356" s="145" t="s">
        <v>1804</v>
      </c>
    </row>
    <row r="1357" spans="3:12">
      <c r="C1357" s="145" t="s">
        <v>3447</v>
      </c>
      <c r="D1357" s="145">
        <v>0</v>
      </c>
      <c r="E1357" s="145" t="s">
        <v>26</v>
      </c>
      <c r="F1357" s="462" t="s">
        <v>95</v>
      </c>
      <c r="G1357" s="462" t="s">
        <v>3468</v>
      </c>
      <c r="H1357" s="145" t="s">
        <v>86</v>
      </c>
      <c r="I1357" s="462" t="s">
        <v>1688</v>
      </c>
      <c r="J1357" s="462" t="s">
        <v>1690</v>
      </c>
      <c r="K1357" s="145" t="s">
        <v>1802</v>
      </c>
      <c r="L1357" s="145" t="s">
        <v>1804</v>
      </c>
    </row>
    <row r="1358" spans="3:12">
      <c r="C1358" s="145" t="s">
        <v>3448</v>
      </c>
      <c r="D1358" s="145">
        <v>0</v>
      </c>
      <c r="E1358" s="145" t="s">
        <v>26</v>
      </c>
      <c r="F1358" s="462" t="s">
        <v>95</v>
      </c>
      <c r="G1358" s="462" t="s">
        <v>3468</v>
      </c>
      <c r="H1358" s="145" t="s">
        <v>86</v>
      </c>
      <c r="I1358" s="462" t="s">
        <v>1688</v>
      </c>
      <c r="J1358" s="462" t="s">
        <v>1690</v>
      </c>
      <c r="K1358" s="145" t="s">
        <v>1802</v>
      </c>
      <c r="L1358" s="145" t="s">
        <v>1804</v>
      </c>
    </row>
    <row r="1359" spans="3:12">
      <c r="C1359" s="145" t="s">
        <v>3449</v>
      </c>
      <c r="D1359" s="145">
        <v>0</v>
      </c>
      <c r="E1359" s="145" t="s">
        <v>26</v>
      </c>
      <c r="F1359" s="462" t="s">
        <v>95</v>
      </c>
      <c r="G1359" s="462" t="s">
        <v>3468</v>
      </c>
      <c r="H1359" s="145" t="s">
        <v>86</v>
      </c>
      <c r="I1359" s="462" t="s">
        <v>1688</v>
      </c>
      <c r="J1359" s="462" t="s">
        <v>1690</v>
      </c>
      <c r="K1359" s="145" t="s">
        <v>1802</v>
      </c>
      <c r="L1359" s="145" t="s">
        <v>1804</v>
      </c>
    </row>
    <row r="1360" spans="3:12">
      <c r="C1360" s="145" t="s">
        <v>3450</v>
      </c>
      <c r="D1360" s="145">
        <v>0</v>
      </c>
      <c r="E1360" s="145" t="s">
        <v>26</v>
      </c>
      <c r="F1360" s="462" t="s">
        <v>95</v>
      </c>
      <c r="G1360" s="462" t="s">
        <v>3468</v>
      </c>
      <c r="H1360" s="145" t="s">
        <v>86</v>
      </c>
      <c r="I1360" s="462" t="s">
        <v>1688</v>
      </c>
      <c r="J1360" s="462" t="s">
        <v>1690</v>
      </c>
      <c r="K1360" s="145" t="s">
        <v>1802</v>
      </c>
      <c r="L1360" s="145" t="s">
        <v>1804</v>
      </c>
    </row>
    <row r="1361" spans="3:12">
      <c r="C1361" s="145" t="s">
        <v>3451</v>
      </c>
      <c r="D1361" s="145">
        <v>0</v>
      </c>
      <c r="E1361" s="145" t="s">
        <v>26</v>
      </c>
      <c r="F1361" s="462" t="s">
        <v>95</v>
      </c>
      <c r="G1361" s="462" t="s">
        <v>3468</v>
      </c>
      <c r="H1361" s="145" t="s">
        <v>86</v>
      </c>
      <c r="I1361" s="462" t="s">
        <v>1688</v>
      </c>
      <c r="J1361" s="462" t="s">
        <v>1690</v>
      </c>
      <c r="K1361" s="145" t="s">
        <v>1802</v>
      </c>
      <c r="L1361" s="145" t="s">
        <v>1804</v>
      </c>
    </row>
    <row r="1362" spans="3:12">
      <c r="C1362" s="145" t="s">
        <v>3452</v>
      </c>
      <c r="D1362" s="145">
        <v>0</v>
      </c>
      <c r="E1362" s="145" t="s">
        <v>26</v>
      </c>
      <c r="F1362" s="462" t="s">
        <v>95</v>
      </c>
      <c r="G1362" s="462" t="s">
        <v>3468</v>
      </c>
      <c r="H1362" s="145" t="s">
        <v>86</v>
      </c>
      <c r="I1362" s="462" t="s">
        <v>1688</v>
      </c>
      <c r="J1362" s="462" t="s">
        <v>1690</v>
      </c>
      <c r="K1362" s="145" t="s">
        <v>1802</v>
      </c>
      <c r="L1362" s="145" t="s">
        <v>1804</v>
      </c>
    </row>
    <row r="1363" spans="3:12">
      <c r="C1363" s="145" t="s">
        <v>3453</v>
      </c>
      <c r="D1363" s="145">
        <v>0</v>
      </c>
      <c r="E1363" s="145" t="s">
        <v>26</v>
      </c>
      <c r="F1363" s="462" t="s">
        <v>95</v>
      </c>
      <c r="G1363" s="462" t="s">
        <v>3468</v>
      </c>
      <c r="H1363" s="145" t="s">
        <v>86</v>
      </c>
      <c r="I1363" s="462" t="s">
        <v>1688</v>
      </c>
      <c r="J1363" s="462" t="s">
        <v>1690</v>
      </c>
      <c r="K1363" s="145" t="s">
        <v>1802</v>
      </c>
      <c r="L1363" s="145" t="s">
        <v>1804</v>
      </c>
    </row>
    <row r="1364" spans="3:12">
      <c r="C1364" s="145" t="s">
        <v>3454</v>
      </c>
      <c r="D1364" s="145">
        <v>0</v>
      </c>
      <c r="E1364" s="145" t="s">
        <v>26</v>
      </c>
      <c r="F1364" s="462" t="s">
        <v>95</v>
      </c>
      <c r="G1364" s="462" t="s">
        <v>3468</v>
      </c>
      <c r="H1364" s="145" t="s">
        <v>86</v>
      </c>
      <c r="I1364" s="462" t="s">
        <v>1688</v>
      </c>
      <c r="J1364" s="462" t="s">
        <v>1690</v>
      </c>
      <c r="K1364" s="145" t="s">
        <v>1802</v>
      </c>
      <c r="L1364" s="145" t="s">
        <v>1804</v>
      </c>
    </row>
    <row r="1365" spans="3:12">
      <c r="C1365" s="145" t="s">
        <v>3455</v>
      </c>
      <c r="D1365" s="145">
        <v>0</v>
      </c>
      <c r="E1365" s="145" t="s">
        <v>26</v>
      </c>
      <c r="F1365" s="462" t="s">
        <v>95</v>
      </c>
      <c r="G1365" s="462" t="s">
        <v>3468</v>
      </c>
      <c r="H1365" s="145" t="s">
        <v>86</v>
      </c>
      <c r="I1365" s="462" t="s">
        <v>1688</v>
      </c>
      <c r="J1365" s="462" t="s">
        <v>1690</v>
      </c>
      <c r="K1365" s="145" t="s">
        <v>1802</v>
      </c>
      <c r="L1365" s="145" t="s">
        <v>1804</v>
      </c>
    </row>
    <row r="1366" spans="3:12">
      <c r="C1366" s="145" t="s">
        <v>3458</v>
      </c>
      <c r="D1366" s="145">
        <v>0</v>
      </c>
      <c r="E1366" s="145" t="s">
        <v>26</v>
      </c>
      <c r="F1366" s="462" t="s">
        <v>95</v>
      </c>
      <c r="G1366" s="462" t="s">
        <v>3468</v>
      </c>
      <c r="H1366" s="145" t="s">
        <v>86</v>
      </c>
      <c r="I1366" s="462" t="s">
        <v>1688</v>
      </c>
      <c r="J1366" s="462" t="s">
        <v>1690</v>
      </c>
      <c r="K1366" s="145" t="s">
        <v>1802</v>
      </c>
      <c r="L1366" s="145" t="s">
        <v>1804</v>
      </c>
    </row>
    <row r="1367" spans="3:12">
      <c r="C1367" s="145" t="s">
        <v>3459</v>
      </c>
      <c r="D1367" s="145">
        <v>0</v>
      </c>
      <c r="E1367" s="145" t="s">
        <v>26</v>
      </c>
      <c r="F1367" s="462" t="s">
        <v>95</v>
      </c>
      <c r="G1367" s="462" t="s">
        <v>3468</v>
      </c>
      <c r="H1367" s="145" t="s">
        <v>86</v>
      </c>
      <c r="I1367" s="462" t="s">
        <v>1688</v>
      </c>
      <c r="J1367" s="462" t="s">
        <v>1690</v>
      </c>
      <c r="K1367" s="145" t="s">
        <v>1802</v>
      </c>
      <c r="L1367" s="145" t="s">
        <v>1804</v>
      </c>
    </row>
    <row r="1368" spans="3:12">
      <c r="C1368" s="145" t="s">
        <v>3460</v>
      </c>
      <c r="D1368" s="145">
        <v>0</v>
      </c>
      <c r="E1368" s="145" t="s">
        <v>26</v>
      </c>
      <c r="F1368" s="462" t="s">
        <v>95</v>
      </c>
      <c r="G1368" s="462" t="s">
        <v>3468</v>
      </c>
      <c r="H1368" s="145" t="s">
        <v>86</v>
      </c>
      <c r="I1368" s="462" t="s">
        <v>1688</v>
      </c>
      <c r="J1368" s="462" t="s">
        <v>1690</v>
      </c>
      <c r="K1368" s="145" t="s">
        <v>1802</v>
      </c>
      <c r="L1368" s="145" t="s">
        <v>1804</v>
      </c>
    </row>
    <row r="1369" spans="3:12">
      <c r="C1369" s="145" t="s">
        <v>3461</v>
      </c>
      <c r="D1369" s="145">
        <v>0</v>
      </c>
      <c r="E1369" s="145" t="s">
        <v>26</v>
      </c>
      <c r="F1369" s="462" t="s">
        <v>95</v>
      </c>
      <c r="G1369" s="462" t="s">
        <v>3468</v>
      </c>
      <c r="H1369" s="145" t="s">
        <v>86</v>
      </c>
      <c r="I1369" s="462" t="s">
        <v>1688</v>
      </c>
      <c r="J1369" s="462" t="s">
        <v>1690</v>
      </c>
      <c r="K1369" s="145" t="s">
        <v>1802</v>
      </c>
      <c r="L1369" s="145" t="s">
        <v>1804</v>
      </c>
    </row>
    <row r="1370" spans="3:12">
      <c r="C1370" s="145" t="s">
        <v>3462</v>
      </c>
      <c r="D1370" s="145">
        <v>0</v>
      </c>
      <c r="E1370" s="145" t="s">
        <v>26</v>
      </c>
      <c r="F1370" s="462" t="s">
        <v>95</v>
      </c>
      <c r="G1370" s="462" t="s">
        <v>3468</v>
      </c>
      <c r="H1370" s="145" t="s">
        <v>86</v>
      </c>
      <c r="I1370" s="462" t="s">
        <v>1688</v>
      </c>
      <c r="J1370" s="462" t="s">
        <v>1690</v>
      </c>
      <c r="K1370" s="145" t="s">
        <v>1802</v>
      </c>
      <c r="L1370" s="145" t="s">
        <v>1804</v>
      </c>
    </row>
    <row r="1371" spans="3:12">
      <c r="C1371" s="145" t="s">
        <v>3463</v>
      </c>
      <c r="D1371" s="145">
        <v>0</v>
      </c>
      <c r="E1371" s="145" t="s">
        <v>26</v>
      </c>
      <c r="F1371" s="462" t="s">
        <v>95</v>
      </c>
      <c r="G1371" s="462" t="s">
        <v>3468</v>
      </c>
      <c r="H1371" s="145" t="s">
        <v>86</v>
      </c>
      <c r="I1371" s="462" t="s">
        <v>1688</v>
      </c>
      <c r="J1371" s="462" t="s">
        <v>1690</v>
      </c>
      <c r="K1371" s="145" t="s">
        <v>1802</v>
      </c>
      <c r="L1371" s="145" t="s">
        <v>1804</v>
      </c>
    </row>
    <row r="1372" spans="3:12">
      <c r="C1372" s="145" t="s">
        <v>3465</v>
      </c>
      <c r="D1372" s="145">
        <v>0</v>
      </c>
      <c r="E1372" s="145" t="s">
        <v>26</v>
      </c>
      <c r="F1372" s="462" t="s">
        <v>95</v>
      </c>
      <c r="G1372" s="462" t="s">
        <v>3468</v>
      </c>
      <c r="H1372" s="145" t="s">
        <v>86</v>
      </c>
      <c r="I1372" s="462" t="s">
        <v>1688</v>
      </c>
      <c r="J1372" s="462" t="s">
        <v>1690</v>
      </c>
      <c r="K1372" s="145" t="s">
        <v>1802</v>
      </c>
      <c r="L1372" s="145" t="s">
        <v>1804</v>
      </c>
    </row>
    <row r="1373" spans="3:12">
      <c r="C1373" s="145" t="s">
        <v>3466</v>
      </c>
      <c r="D1373" s="145">
        <v>0</v>
      </c>
      <c r="E1373" s="145" t="s">
        <v>26</v>
      </c>
      <c r="F1373" s="462" t="s">
        <v>95</v>
      </c>
      <c r="G1373" s="462" t="s">
        <v>3468</v>
      </c>
      <c r="H1373" s="145" t="s">
        <v>86</v>
      </c>
      <c r="I1373" s="462" t="s">
        <v>1688</v>
      </c>
      <c r="J1373" s="462" t="s">
        <v>1690</v>
      </c>
      <c r="K1373" s="145" t="s">
        <v>1802</v>
      </c>
      <c r="L1373" s="145" t="s">
        <v>1804</v>
      </c>
    </row>
    <row r="1374" spans="3:12">
      <c r="C1374" s="145" t="s">
        <v>3467</v>
      </c>
      <c r="D1374" s="145">
        <v>0</v>
      </c>
      <c r="E1374" s="145" t="s">
        <v>26</v>
      </c>
      <c r="F1374" s="462" t="s">
        <v>95</v>
      </c>
      <c r="G1374" s="462" t="s">
        <v>3468</v>
      </c>
      <c r="H1374" s="145" t="s">
        <v>86</v>
      </c>
      <c r="I1374" s="462" t="s">
        <v>1688</v>
      </c>
      <c r="J1374" s="462" t="s">
        <v>1690</v>
      </c>
      <c r="K1374" s="145" t="s">
        <v>1802</v>
      </c>
      <c r="L1374" s="145" t="s">
        <v>1804</v>
      </c>
    </row>
    <row r="1375" spans="3:12">
      <c r="C1375" s="145" t="s">
        <v>3378</v>
      </c>
      <c r="D1375" s="145">
        <v>0</v>
      </c>
      <c r="E1375" s="145" t="s">
        <v>26</v>
      </c>
      <c r="F1375" s="462" t="s">
        <v>95</v>
      </c>
      <c r="G1375" s="462" t="s">
        <v>3468</v>
      </c>
      <c r="H1375" s="145" t="s">
        <v>86</v>
      </c>
      <c r="I1375" s="462" t="s">
        <v>1688</v>
      </c>
      <c r="J1375" s="462" t="s">
        <v>1690</v>
      </c>
      <c r="K1375" s="145" t="s">
        <v>1802</v>
      </c>
      <c r="L1375" s="145" t="s">
        <v>1805</v>
      </c>
    </row>
    <row r="1376" spans="3:12">
      <c r="C1376" s="145" t="s">
        <v>3379</v>
      </c>
      <c r="D1376" s="145">
        <v>0</v>
      </c>
      <c r="E1376" s="145" t="s">
        <v>26</v>
      </c>
      <c r="F1376" s="462" t="s">
        <v>95</v>
      </c>
      <c r="G1376" s="462" t="s">
        <v>3468</v>
      </c>
      <c r="H1376" s="145" t="s">
        <v>86</v>
      </c>
      <c r="I1376" s="462" t="s">
        <v>1688</v>
      </c>
      <c r="J1376" s="462" t="s">
        <v>1690</v>
      </c>
      <c r="K1376" s="145" t="s">
        <v>1802</v>
      </c>
      <c r="L1376" s="145" t="s">
        <v>1805</v>
      </c>
    </row>
    <row r="1377" spans="3:12">
      <c r="C1377" s="145" t="s">
        <v>3380</v>
      </c>
      <c r="D1377" s="145">
        <v>0</v>
      </c>
      <c r="E1377" s="145" t="s">
        <v>26</v>
      </c>
      <c r="F1377" s="462" t="s">
        <v>95</v>
      </c>
      <c r="G1377" s="462" t="s">
        <v>3468</v>
      </c>
      <c r="H1377" s="145" t="s">
        <v>86</v>
      </c>
      <c r="I1377" s="462" t="s">
        <v>1688</v>
      </c>
      <c r="J1377" s="462" t="s">
        <v>1690</v>
      </c>
      <c r="K1377" s="145" t="s">
        <v>1802</v>
      </c>
      <c r="L1377" s="145" t="s">
        <v>1805</v>
      </c>
    </row>
    <row r="1378" spans="3:12">
      <c r="C1378" s="145" t="s">
        <v>3381</v>
      </c>
      <c r="D1378" s="145">
        <v>0</v>
      </c>
      <c r="E1378" s="145" t="s">
        <v>26</v>
      </c>
      <c r="F1378" s="462" t="s">
        <v>95</v>
      </c>
      <c r="G1378" s="462" t="s">
        <v>3468</v>
      </c>
      <c r="H1378" s="145" t="s">
        <v>86</v>
      </c>
      <c r="I1378" s="462" t="s">
        <v>1688</v>
      </c>
      <c r="J1378" s="462" t="s">
        <v>1690</v>
      </c>
      <c r="K1378" s="145" t="s">
        <v>1802</v>
      </c>
      <c r="L1378" s="145" t="s">
        <v>1805</v>
      </c>
    </row>
    <row r="1379" spans="3:12">
      <c r="C1379" s="145" t="s">
        <v>3382</v>
      </c>
      <c r="D1379" s="145">
        <v>0</v>
      </c>
      <c r="E1379" s="145" t="s">
        <v>26</v>
      </c>
      <c r="F1379" s="462" t="s">
        <v>95</v>
      </c>
      <c r="G1379" s="462" t="s">
        <v>3468</v>
      </c>
      <c r="H1379" s="145" t="s">
        <v>86</v>
      </c>
      <c r="I1379" s="462" t="s">
        <v>1688</v>
      </c>
      <c r="J1379" s="462" t="s">
        <v>1690</v>
      </c>
      <c r="K1379" s="145" t="s">
        <v>1802</v>
      </c>
      <c r="L1379" s="145" t="s">
        <v>1805</v>
      </c>
    </row>
    <row r="1380" spans="3:12">
      <c r="C1380" s="145" t="s">
        <v>3383</v>
      </c>
      <c r="D1380" s="145">
        <v>0</v>
      </c>
      <c r="E1380" s="145" t="s">
        <v>26</v>
      </c>
      <c r="F1380" s="462" t="s">
        <v>95</v>
      </c>
      <c r="G1380" s="462" t="s">
        <v>3468</v>
      </c>
      <c r="H1380" s="145" t="s">
        <v>86</v>
      </c>
      <c r="I1380" s="462" t="s">
        <v>1688</v>
      </c>
      <c r="J1380" s="462" t="s">
        <v>1690</v>
      </c>
      <c r="K1380" s="145" t="s">
        <v>1802</v>
      </c>
      <c r="L1380" s="145" t="s">
        <v>1805</v>
      </c>
    </row>
    <row r="1381" spans="3:12">
      <c r="C1381" s="145" t="s">
        <v>3384</v>
      </c>
      <c r="D1381" s="145">
        <v>0</v>
      </c>
      <c r="E1381" s="145" t="s">
        <v>26</v>
      </c>
      <c r="F1381" s="462" t="s">
        <v>95</v>
      </c>
      <c r="G1381" s="462" t="s">
        <v>3468</v>
      </c>
      <c r="H1381" s="145" t="s">
        <v>86</v>
      </c>
      <c r="I1381" s="462" t="s">
        <v>1688</v>
      </c>
      <c r="J1381" s="462" t="s">
        <v>1690</v>
      </c>
      <c r="K1381" s="145" t="s">
        <v>1802</v>
      </c>
      <c r="L1381" s="145" t="s">
        <v>1805</v>
      </c>
    </row>
    <row r="1382" spans="3:12">
      <c r="C1382" s="145" t="s">
        <v>3385</v>
      </c>
      <c r="D1382" s="145">
        <v>0</v>
      </c>
      <c r="E1382" s="145" t="s">
        <v>26</v>
      </c>
      <c r="F1382" s="462" t="s">
        <v>95</v>
      </c>
      <c r="G1382" s="462" t="s">
        <v>3468</v>
      </c>
      <c r="H1382" s="145" t="s">
        <v>86</v>
      </c>
      <c r="I1382" s="462" t="s">
        <v>1688</v>
      </c>
      <c r="J1382" s="462" t="s">
        <v>1690</v>
      </c>
      <c r="K1382" s="145" t="s">
        <v>1802</v>
      </c>
      <c r="L1382" s="145" t="s">
        <v>1805</v>
      </c>
    </row>
    <row r="1383" spans="3:12">
      <c r="C1383" s="145" t="s">
        <v>3386</v>
      </c>
      <c r="D1383" s="145">
        <v>0</v>
      </c>
      <c r="E1383" s="145" t="s">
        <v>26</v>
      </c>
      <c r="F1383" s="462" t="s">
        <v>95</v>
      </c>
      <c r="G1383" s="462" t="s">
        <v>3468</v>
      </c>
      <c r="H1383" s="145" t="s">
        <v>86</v>
      </c>
      <c r="I1383" s="462" t="s">
        <v>1688</v>
      </c>
      <c r="J1383" s="462" t="s">
        <v>1690</v>
      </c>
      <c r="K1383" s="145" t="s">
        <v>1802</v>
      </c>
      <c r="L1383" s="145" t="s">
        <v>1805</v>
      </c>
    </row>
    <row r="1384" spans="3:12">
      <c r="C1384" s="145" t="s">
        <v>3387</v>
      </c>
      <c r="D1384" s="145">
        <v>0</v>
      </c>
      <c r="E1384" s="145" t="s">
        <v>26</v>
      </c>
      <c r="F1384" s="462" t="s">
        <v>95</v>
      </c>
      <c r="G1384" s="462" t="s">
        <v>3468</v>
      </c>
      <c r="H1384" s="145" t="s">
        <v>86</v>
      </c>
      <c r="I1384" s="462" t="s">
        <v>1688</v>
      </c>
      <c r="J1384" s="462" t="s">
        <v>1690</v>
      </c>
      <c r="K1384" s="145" t="s">
        <v>1802</v>
      </c>
      <c r="L1384" s="145" t="s">
        <v>1805</v>
      </c>
    </row>
    <row r="1385" spans="3:12">
      <c r="C1385" s="145" t="s">
        <v>3388</v>
      </c>
      <c r="D1385" s="145">
        <v>0</v>
      </c>
      <c r="E1385" s="145" t="s">
        <v>26</v>
      </c>
      <c r="F1385" s="462" t="s">
        <v>95</v>
      </c>
      <c r="G1385" s="462" t="s">
        <v>3468</v>
      </c>
      <c r="H1385" s="145" t="s">
        <v>86</v>
      </c>
      <c r="I1385" s="462" t="s">
        <v>1688</v>
      </c>
      <c r="J1385" s="462" t="s">
        <v>1690</v>
      </c>
      <c r="K1385" s="145" t="s">
        <v>1802</v>
      </c>
      <c r="L1385" s="145" t="s">
        <v>1805</v>
      </c>
    </row>
    <row r="1386" spans="3:12">
      <c r="C1386" s="145" t="s">
        <v>3389</v>
      </c>
      <c r="D1386" s="145">
        <v>0</v>
      </c>
      <c r="E1386" s="145" t="s">
        <v>26</v>
      </c>
      <c r="F1386" s="462" t="s">
        <v>95</v>
      </c>
      <c r="G1386" s="462" t="s">
        <v>3468</v>
      </c>
      <c r="H1386" s="145" t="s">
        <v>86</v>
      </c>
      <c r="I1386" s="462" t="s">
        <v>1688</v>
      </c>
      <c r="J1386" s="462" t="s">
        <v>1690</v>
      </c>
      <c r="K1386" s="145" t="s">
        <v>1802</v>
      </c>
      <c r="L1386" s="145" t="s">
        <v>1805</v>
      </c>
    </row>
    <row r="1387" spans="3:12">
      <c r="C1387" s="145" t="s">
        <v>3390</v>
      </c>
      <c r="D1387" s="145">
        <v>0</v>
      </c>
      <c r="E1387" s="145" t="s">
        <v>26</v>
      </c>
      <c r="F1387" s="462" t="s">
        <v>95</v>
      </c>
      <c r="G1387" s="462" t="s">
        <v>3468</v>
      </c>
      <c r="H1387" s="145" t="s">
        <v>86</v>
      </c>
      <c r="I1387" s="462" t="s">
        <v>1688</v>
      </c>
      <c r="J1387" s="462" t="s">
        <v>1690</v>
      </c>
      <c r="K1387" s="145" t="s">
        <v>1802</v>
      </c>
      <c r="L1387" s="145" t="s">
        <v>1805</v>
      </c>
    </row>
    <row r="1388" spans="3:12">
      <c r="C1388" s="145" t="s">
        <v>3391</v>
      </c>
      <c r="D1388" s="145">
        <v>0</v>
      </c>
      <c r="E1388" s="145" t="s">
        <v>26</v>
      </c>
      <c r="F1388" s="462" t="s">
        <v>95</v>
      </c>
      <c r="G1388" s="462" t="s">
        <v>3468</v>
      </c>
      <c r="H1388" s="145" t="s">
        <v>86</v>
      </c>
      <c r="I1388" s="462" t="s">
        <v>1688</v>
      </c>
      <c r="J1388" s="462" t="s">
        <v>1690</v>
      </c>
      <c r="K1388" s="145" t="s">
        <v>1802</v>
      </c>
      <c r="L1388" s="145" t="s">
        <v>1805</v>
      </c>
    </row>
    <row r="1389" spans="3:12">
      <c r="C1389" s="145" t="s">
        <v>3392</v>
      </c>
      <c r="D1389" s="145">
        <v>0</v>
      </c>
      <c r="E1389" s="145" t="s">
        <v>26</v>
      </c>
      <c r="F1389" s="462" t="s">
        <v>95</v>
      </c>
      <c r="G1389" s="462" t="s">
        <v>3468</v>
      </c>
      <c r="H1389" s="145" t="s">
        <v>86</v>
      </c>
      <c r="I1389" s="462" t="s">
        <v>1688</v>
      </c>
      <c r="J1389" s="462" t="s">
        <v>1690</v>
      </c>
      <c r="K1389" s="145" t="s">
        <v>1802</v>
      </c>
      <c r="L1389" s="145" t="s">
        <v>1805</v>
      </c>
    </row>
    <row r="1390" spans="3:12">
      <c r="C1390" s="145" t="s">
        <v>3393</v>
      </c>
      <c r="D1390" s="145">
        <v>0</v>
      </c>
      <c r="E1390" s="145" t="s">
        <v>26</v>
      </c>
      <c r="F1390" s="462" t="s">
        <v>95</v>
      </c>
      <c r="G1390" s="462" t="s">
        <v>3468</v>
      </c>
      <c r="H1390" s="145" t="s">
        <v>86</v>
      </c>
      <c r="I1390" s="462" t="s">
        <v>1688</v>
      </c>
      <c r="J1390" s="462" t="s">
        <v>1690</v>
      </c>
      <c r="K1390" s="145" t="s">
        <v>1802</v>
      </c>
      <c r="L1390" s="145" t="s">
        <v>1805</v>
      </c>
    </row>
    <row r="1391" spans="3:12">
      <c r="C1391" s="145" t="s">
        <v>3394</v>
      </c>
      <c r="D1391" s="145">
        <v>0</v>
      </c>
      <c r="E1391" s="145" t="s">
        <v>26</v>
      </c>
      <c r="F1391" s="462" t="s">
        <v>95</v>
      </c>
      <c r="G1391" s="462" t="s">
        <v>3468</v>
      </c>
      <c r="H1391" s="145" t="s">
        <v>86</v>
      </c>
      <c r="I1391" s="462" t="s">
        <v>1688</v>
      </c>
      <c r="J1391" s="462" t="s">
        <v>1690</v>
      </c>
      <c r="K1391" s="145" t="s">
        <v>1802</v>
      </c>
      <c r="L1391" s="145" t="s">
        <v>1805</v>
      </c>
    </row>
    <row r="1392" spans="3:12">
      <c r="C1392" s="145" t="s">
        <v>3395</v>
      </c>
      <c r="D1392" s="145">
        <v>0</v>
      </c>
      <c r="E1392" s="145" t="s">
        <v>26</v>
      </c>
      <c r="F1392" s="462" t="s">
        <v>95</v>
      </c>
      <c r="G1392" s="462" t="s">
        <v>3468</v>
      </c>
      <c r="H1392" s="145" t="s">
        <v>86</v>
      </c>
      <c r="I1392" s="462" t="s">
        <v>1688</v>
      </c>
      <c r="J1392" s="462" t="s">
        <v>1690</v>
      </c>
      <c r="K1392" s="145" t="s">
        <v>1802</v>
      </c>
      <c r="L1392" s="145" t="s">
        <v>1805</v>
      </c>
    </row>
    <row r="1393" spans="3:12">
      <c r="C1393" s="145" t="s">
        <v>3396</v>
      </c>
      <c r="D1393" s="145">
        <v>0</v>
      </c>
      <c r="E1393" s="145" t="s">
        <v>26</v>
      </c>
      <c r="F1393" s="462" t="s">
        <v>95</v>
      </c>
      <c r="G1393" s="462" t="s">
        <v>3468</v>
      </c>
      <c r="H1393" s="145" t="s">
        <v>86</v>
      </c>
      <c r="I1393" s="462" t="s">
        <v>1688</v>
      </c>
      <c r="J1393" s="462" t="s">
        <v>1690</v>
      </c>
      <c r="K1393" s="145" t="s">
        <v>1802</v>
      </c>
      <c r="L1393" s="145" t="s">
        <v>1805</v>
      </c>
    </row>
    <row r="1394" spans="3:12">
      <c r="C1394" s="145" t="s">
        <v>3397</v>
      </c>
      <c r="D1394" s="145">
        <v>0</v>
      </c>
      <c r="E1394" s="145" t="s">
        <v>26</v>
      </c>
      <c r="F1394" s="462" t="s">
        <v>95</v>
      </c>
      <c r="G1394" s="462" t="s">
        <v>3468</v>
      </c>
      <c r="H1394" s="145" t="s">
        <v>86</v>
      </c>
      <c r="I1394" s="462" t="s">
        <v>1688</v>
      </c>
      <c r="J1394" s="462" t="s">
        <v>1690</v>
      </c>
      <c r="K1394" s="145" t="s">
        <v>1802</v>
      </c>
      <c r="L1394" s="145" t="s">
        <v>1805</v>
      </c>
    </row>
    <row r="1395" spans="3:12">
      <c r="C1395" s="145" t="s">
        <v>3398</v>
      </c>
      <c r="D1395" s="145">
        <v>0</v>
      </c>
      <c r="E1395" s="145" t="s">
        <v>26</v>
      </c>
      <c r="F1395" s="462" t="s">
        <v>95</v>
      </c>
      <c r="G1395" s="462" t="s">
        <v>3468</v>
      </c>
      <c r="H1395" s="145" t="s">
        <v>86</v>
      </c>
      <c r="I1395" s="462" t="s">
        <v>1688</v>
      </c>
      <c r="J1395" s="462" t="s">
        <v>1690</v>
      </c>
      <c r="K1395" s="145" t="s">
        <v>1802</v>
      </c>
      <c r="L1395" s="145" t="s">
        <v>1805</v>
      </c>
    </row>
    <row r="1396" spans="3:12">
      <c r="C1396" s="145" t="s">
        <v>3400</v>
      </c>
      <c r="D1396" s="145">
        <v>0</v>
      </c>
      <c r="E1396" s="145" t="s">
        <v>26</v>
      </c>
      <c r="F1396" s="462" t="s">
        <v>95</v>
      </c>
      <c r="G1396" s="462" t="s">
        <v>3468</v>
      </c>
      <c r="H1396" s="145" t="s">
        <v>86</v>
      </c>
      <c r="I1396" s="462" t="s">
        <v>1688</v>
      </c>
      <c r="J1396" s="462" t="s">
        <v>1690</v>
      </c>
      <c r="K1396" s="145" t="s">
        <v>1802</v>
      </c>
      <c r="L1396" s="145" t="s">
        <v>1805</v>
      </c>
    </row>
    <row r="1397" spans="3:12">
      <c r="C1397" s="145" t="s">
        <v>3401</v>
      </c>
      <c r="D1397" s="145">
        <v>0</v>
      </c>
      <c r="E1397" s="145" t="s">
        <v>26</v>
      </c>
      <c r="F1397" s="462" t="s">
        <v>95</v>
      </c>
      <c r="G1397" s="462" t="s">
        <v>3468</v>
      </c>
      <c r="H1397" s="145" t="s">
        <v>86</v>
      </c>
      <c r="I1397" s="462" t="s">
        <v>1688</v>
      </c>
      <c r="J1397" s="462" t="s">
        <v>1690</v>
      </c>
      <c r="K1397" s="145" t="s">
        <v>1802</v>
      </c>
      <c r="L1397" s="145" t="s">
        <v>1805</v>
      </c>
    </row>
    <row r="1398" spans="3:12">
      <c r="C1398" s="145" t="s">
        <v>3402</v>
      </c>
      <c r="D1398" s="145">
        <v>0</v>
      </c>
      <c r="E1398" s="145" t="s">
        <v>26</v>
      </c>
      <c r="F1398" s="462" t="s">
        <v>95</v>
      </c>
      <c r="G1398" s="462" t="s">
        <v>3468</v>
      </c>
      <c r="H1398" s="145" t="s">
        <v>86</v>
      </c>
      <c r="I1398" s="462" t="s">
        <v>1688</v>
      </c>
      <c r="J1398" s="462" t="s">
        <v>1690</v>
      </c>
      <c r="K1398" s="145" t="s">
        <v>1802</v>
      </c>
      <c r="L1398" s="145" t="s">
        <v>1805</v>
      </c>
    </row>
    <row r="1399" spans="3:12">
      <c r="C1399" s="145" t="s">
        <v>3403</v>
      </c>
      <c r="D1399" s="145">
        <v>0</v>
      </c>
      <c r="E1399" s="145" t="s">
        <v>26</v>
      </c>
      <c r="F1399" s="462" t="s">
        <v>95</v>
      </c>
      <c r="G1399" s="462" t="s">
        <v>3468</v>
      </c>
      <c r="H1399" s="145" t="s">
        <v>86</v>
      </c>
      <c r="I1399" s="462" t="s">
        <v>1688</v>
      </c>
      <c r="J1399" s="462" t="s">
        <v>1690</v>
      </c>
      <c r="K1399" s="145" t="s">
        <v>1802</v>
      </c>
      <c r="L1399" s="145" t="s">
        <v>1805</v>
      </c>
    </row>
    <row r="1400" spans="3:12">
      <c r="C1400" s="145" t="s">
        <v>3404</v>
      </c>
      <c r="D1400" s="145">
        <v>0</v>
      </c>
      <c r="E1400" s="145" t="s">
        <v>26</v>
      </c>
      <c r="F1400" s="462" t="s">
        <v>95</v>
      </c>
      <c r="G1400" s="462" t="s">
        <v>3468</v>
      </c>
      <c r="H1400" s="145" t="s">
        <v>86</v>
      </c>
      <c r="I1400" s="462" t="s">
        <v>1688</v>
      </c>
      <c r="J1400" s="462" t="s">
        <v>1690</v>
      </c>
      <c r="K1400" s="145" t="s">
        <v>1802</v>
      </c>
      <c r="L1400" s="145" t="s">
        <v>1805</v>
      </c>
    </row>
    <row r="1401" spans="3:12">
      <c r="C1401" s="145" t="s">
        <v>3405</v>
      </c>
      <c r="D1401" s="145">
        <v>0</v>
      </c>
      <c r="E1401" s="145" t="s">
        <v>26</v>
      </c>
      <c r="F1401" s="462" t="s">
        <v>95</v>
      </c>
      <c r="G1401" s="462" t="s">
        <v>3468</v>
      </c>
      <c r="H1401" s="145" t="s">
        <v>86</v>
      </c>
      <c r="I1401" s="462" t="s">
        <v>1688</v>
      </c>
      <c r="J1401" s="462" t="s">
        <v>1690</v>
      </c>
      <c r="K1401" s="145" t="s">
        <v>1802</v>
      </c>
      <c r="L1401" s="145" t="s">
        <v>1805</v>
      </c>
    </row>
    <row r="1402" spans="3:12">
      <c r="C1402" s="145" t="s">
        <v>3406</v>
      </c>
      <c r="D1402" s="145">
        <v>0</v>
      </c>
      <c r="E1402" s="145" t="s">
        <v>26</v>
      </c>
      <c r="F1402" s="462" t="s">
        <v>95</v>
      </c>
      <c r="G1402" s="462" t="s">
        <v>3468</v>
      </c>
      <c r="H1402" s="145" t="s">
        <v>86</v>
      </c>
      <c r="I1402" s="462" t="s">
        <v>1688</v>
      </c>
      <c r="J1402" s="462" t="s">
        <v>1690</v>
      </c>
      <c r="K1402" s="145" t="s">
        <v>1802</v>
      </c>
      <c r="L1402" s="145" t="s">
        <v>1805</v>
      </c>
    </row>
    <row r="1403" spans="3:12">
      <c r="C1403" s="145" t="s">
        <v>3407</v>
      </c>
      <c r="D1403" s="145">
        <v>0</v>
      </c>
      <c r="E1403" s="145" t="s">
        <v>26</v>
      </c>
      <c r="F1403" s="462" t="s">
        <v>95</v>
      </c>
      <c r="G1403" s="462" t="s">
        <v>3468</v>
      </c>
      <c r="H1403" s="145" t="s">
        <v>86</v>
      </c>
      <c r="I1403" s="462" t="s">
        <v>1688</v>
      </c>
      <c r="J1403" s="462" t="s">
        <v>1690</v>
      </c>
      <c r="K1403" s="145" t="s">
        <v>1802</v>
      </c>
      <c r="L1403" s="145" t="s">
        <v>1805</v>
      </c>
    </row>
    <row r="1404" spans="3:12">
      <c r="C1404" s="145" t="s">
        <v>3408</v>
      </c>
      <c r="D1404" s="145">
        <v>0</v>
      </c>
      <c r="E1404" s="145" t="s">
        <v>26</v>
      </c>
      <c r="F1404" s="462" t="s">
        <v>95</v>
      </c>
      <c r="G1404" s="462" t="s">
        <v>3468</v>
      </c>
      <c r="H1404" s="145" t="s">
        <v>86</v>
      </c>
      <c r="I1404" s="462" t="s">
        <v>1688</v>
      </c>
      <c r="J1404" s="462" t="s">
        <v>1690</v>
      </c>
      <c r="K1404" s="145" t="s">
        <v>1802</v>
      </c>
      <c r="L1404" s="145" t="s">
        <v>1805</v>
      </c>
    </row>
    <row r="1405" spans="3:12">
      <c r="C1405" s="145" t="s">
        <v>3409</v>
      </c>
      <c r="D1405" s="145">
        <v>0</v>
      </c>
      <c r="E1405" s="145" t="s">
        <v>26</v>
      </c>
      <c r="F1405" s="462" t="s">
        <v>95</v>
      </c>
      <c r="G1405" s="462" t="s">
        <v>3468</v>
      </c>
      <c r="H1405" s="145" t="s">
        <v>86</v>
      </c>
      <c r="I1405" s="462" t="s">
        <v>1688</v>
      </c>
      <c r="J1405" s="462" t="s">
        <v>1690</v>
      </c>
      <c r="K1405" s="145" t="s">
        <v>1802</v>
      </c>
      <c r="L1405" s="145" t="s">
        <v>1805</v>
      </c>
    </row>
    <row r="1406" spans="3:12">
      <c r="C1406" s="145" t="s">
        <v>3410</v>
      </c>
      <c r="D1406" s="145">
        <v>0</v>
      </c>
      <c r="E1406" s="145" t="s">
        <v>26</v>
      </c>
      <c r="F1406" s="462" t="s">
        <v>95</v>
      </c>
      <c r="G1406" s="462" t="s">
        <v>3468</v>
      </c>
      <c r="H1406" s="145" t="s">
        <v>86</v>
      </c>
      <c r="I1406" s="462" t="s">
        <v>1688</v>
      </c>
      <c r="J1406" s="462" t="s">
        <v>1690</v>
      </c>
      <c r="K1406" s="145" t="s">
        <v>1802</v>
      </c>
      <c r="L1406" s="145" t="s">
        <v>1805</v>
      </c>
    </row>
    <row r="1407" spans="3:12">
      <c r="C1407" s="145" t="s">
        <v>3411</v>
      </c>
      <c r="D1407" s="145">
        <v>0</v>
      </c>
      <c r="E1407" s="145" t="s">
        <v>26</v>
      </c>
      <c r="F1407" s="462" t="s">
        <v>95</v>
      </c>
      <c r="G1407" s="462" t="s">
        <v>3468</v>
      </c>
      <c r="H1407" s="145" t="s">
        <v>86</v>
      </c>
      <c r="I1407" s="462" t="s">
        <v>1688</v>
      </c>
      <c r="J1407" s="462" t="s">
        <v>1690</v>
      </c>
      <c r="K1407" s="145" t="s">
        <v>1802</v>
      </c>
      <c r="L1407" s="145" t="s">
        <v>1805</v>
      </c>
    </row>
    <row r="1408" spans="3:12">
      <c r="C1408" s="145" t="s">
        <v>3412</v>
      </c>
      <c r="D1408" s="145">
        <v>0</v>
      </c>
      <c r="E1408" s="145" t="s">
        <v>26</v>
      </c>
      <c r="F1408" s="462" t="s">
        <v>95</v>
      </c>
      <c r="G1408" s="462" t="s">
        <v>3468</v>
      </c>
      <c r="H1408" s="145" t="s">
        <v>86</v>
      </c>
      <c r="I1408" s="462" t="s">
        <v>1688</v>
      </c>
      <c r="J1408" s="462" t="s">
        <v>1690</v>
      </c>
      <c r="K1408" s="145" t="s">
        <v>1802</v>
      </c>
      <c r="L1408" s="145" t="s">
        <v>1805</v>
      </c>
    </row>
    <row r="1409" spans="3:12">
      <c r="C1409" s="145" t="s">
        <v>3413</v>
      </c>
      <c r="D1409" s="145">
        <v>0</v>
      </c>
      <c r="E1409" s="145" t="s">
        <v>26</v>
      </c>
      <c r="F1409" s="462" t="s">
        <v>95</v>
      </c>
      <c r="G1409" s="462" t="s">
        <v>3468</v>
      </c>
      <c r="H1409" s="145" t="s">
        <v>86</v>
      </c>
      <c r="I1409" s="462" t="s">
        <v>1688</v>
      </c>
      <c r="J1409" s="462" t="s">
        <v>1690</v>
      </c>
      <c r="K1409" s="145" t="s">
        <v>1802</v>
      </c>
      <c r="L1409" s="145" t="s">
        <v>1805</v>
      </c>
    </row>
    <row r="1410" spans="3:12">
      <c r="C1410" s="145" t="s">
        <v>3414</v>
      </c>
      <c r="D1410" s="145">
        <v>0</v>
      </c>
      <c r="E1410" s="145" t="s">
        <v>26</v>
      </c>
      <c r="F1410" s="462" t="s">
        <v>95</v>
      </c>
      <c r="G1410" s="462" t="s">
        <v>3468</v>
      </c>
      <c r="H1410" s="145" t="s">
        <v>86</v>
      </c>
      <c r="I1410" s="462" t="s">
        <v>1688</v>
      </c>
      <c r="J1410" s="462" t="s">
        <v>1690</v>
      </c>
      <c r="K1410" s="145" t="s">
        <v>1802</v>
      </c>
      <c r="L1410" s="145" t="s">
        <v>1805</v>
      </c>
    </row>
    <row r="1411" spans="3:12">
      <c r="C1411" s="145" t="s">
        <v>3415</v>
      </c>
      <c r="D1411" s="145">
        <v>0</v>
      </c>
      <c r="E1411" s="145" t="s">
        <v>26</v>
      </c>
      <c r="F1411" s="462" t="s">
        <v>95</v>
      </c>
      <c r="G1411" s="462" t="s">
        <v>3468</v>
      </c>
      <c r="H1411" s="145" t="s">
        <v>86</v>
      </c>
      <c r="I1411" s="462" t="s">
        <v>1688</v>
      </c>
      <c r="J1411" s="462" t="s">
        <v>1690</v>
      </c>
      <c r="K1411" s="145" t="s">
        <v>1802</v>
      </c>
      <c r="L1411" s="145" t="s">
        <v>1805</v>
      </c>
    </row>
    <row r="1412" spans="3:12">
      <c r="C1412" s="145" t="s">
        <v>3416</v>
      </c>
      <c r="D1412" s="145">
        <v>0</v>
      </c>
      <c r="E1412" s="145" t="s">
        <v>26</v>
      </c>
      <c r="F1412" s="462" t="s">
        <v>95</v>
      </c>
      <c r="G1412" s="462" t="s">
        <v>3468</v>
      </c>
      <c r="H1412" s="145" t="s">
        <v>86</v>
      </c>
      <c r="I1412" s="462" t="s">
        <v>1688</v>
      </c>
      <c r="J1412" s="462" t="s">
        <v>1690</v>
      </c>
      <c r="K1412" s="145" t="s">
        <v>1802</v>
      </c>
      <c r="L1412" s="145" t="s">
        <v>1805</v>
      </c>
    </row>
    <row r="1413" spans="3:12">
      <c r="C1413" s="145" t="s">
        <v>3417</v>
      </c>
      <c r="D1413" s="145">
        <v>0</v>
      </c>
      <c r="E1413" s="145" t="s">
        <v>26</v>
      </c>
      <c r="F1413" s="462" t="s">
        <v>95</v>
      </c>
      <c r="G1413" s="462" t="s">
        <v>3468</v>
      </c>
      <c r="H1413" s="145" t="s">
        <v>86</v>
      </c>
      <c r="I1413" s="462" t="s">
        <v>1688</v>
      </c>
      <c r="J1413" s="462" t="s">
        <v>1690</v>
      </c>
      <c r="K1413" s="145" t="s">
        <v>1802</v>
      </c>
      <c r="L1413" s="145" t="s">
        <v>1805</v>
      </c>
    </row>
    <row r="1414" spans="3:12">
      <c r="C1414" s="145" t="s">
        <v>3418</v>
      </c>
      <c r="D1414" s="145">
        <v>0</v>
      </c>
      <c r="E1414" s="145" t="s">
        <v>26</v>
      </c>
      <c r="F1414" s="462" t="s">
        <v>95</v>
      </c>
      <c r="G1414" s="462" t="s">
        <v>3468</v>
      </c>
      <c r="H1414" s="145" t="s">
        <v>86</v>
      </c>
      <c r="I1414" s="462" t="s">
        <v>1688</v>
      </c>
      <c r="J1414" s="462" t="s">
        <v>1690</v>
      </c>
      <c r="K1414" s="145" t="s">
        <v>1802</v>
      </c>
      <c r="L1414" s="145" t="s">
        <v>1805</v>
      </c>
    </row>
    <row r="1415" spans="3:12">
      <c r="C1415" s="145" t="s">
        <v>3419</v>
      </c>
      <c r="D1415" s="145">
        <v>0</v>
      </c>
      <c r="E1415" s="145" t="s">
        <v>26</v>
      </c>
      <c r="F1415" s="462" t="s">
        <v>95</v>
      </c>
      <c r="G1415" s="462" t="s">
        <v>3468</v>
      </c>
      <c r="H1415" s="145" t="s">
        <v>86</v>
      </c>
      <c r="I1415" s="462" t="s">
        <v>1688</v>
      </c>
      <c r="J1415" s="462" t="s">
        <v>1690</v>
      </c>
      <c r="K1415" s="145" t="s">
        <v>1802</v>
      </c>
      <c r="L1415" s="145" t="s">
        <v>1805</v>
      </c>
    </row>
    <row r="1416" spans="3:12">
      <c r="C1416" s="145" t="s">
        <v>3420</v>
      </c>
      <c r="D1416" s="145">
        <v>0</v>
      </c>
      <c r="E1416" s="145" t="s">
        <v>26</v>
      </c>
      <c r="F1416" s="462" t="s">
        <v>95</v>
      </c>
      <c r="G1416" s="462" t="s">
        <v>3468</v>
      </c>
      <c r="H1416" s="145" t="s">
        <v>86</v>
      </c>
      <c r="I1416" s="462" t="s">
        <v>1688</v>
      </c>
      <c r="J1416" s="462" t="s">
        <v>1690</v>
      </c>
      <c r="K1416" s="145" t="s">
        <v>1802</v>
      </c>
      <c r="L1416" s="145" t="s">
        <v>1805</v>
      </c>
    </row>
    <row r="1417" spans="3:12">
      <c r="C1417" s="145" t="s">
        <v>3421</v>
      </c>
      <c r="D1417" s="145">
        <v>0</v>
      </c>
      <c r="E1417" s="145" t="s">
        <v>26</v>
      </c>
      <c r="F1417" s="462" t="s">
        <v>95</v>
      </c>
      <c r="G1417" s="462" t="s">
        <v>3468</v>
      </c>
      <c r="H1417" s="145" t="s">
        <v>86</v>
      </c>
      <c r="I1417" s="462" t="s">
        <v>1688</v>
      </c>
      <c r="J1417" s="462" t="s">
        <v>1690</v>
      </c>
      <c r="K1417" s="145" t="s">
        <v>1802</v>
      </c>
      <c r="L1417" s="145" t="s">
        <v>1805</v>
      </c>
    </row>
    <row r="1418" spans="3:12">
      <c r="C1418" s="145" t="s">
        <v>3422</v>
      </c>
      <c r="D1418" s="145">
        <v>0</v>
      </c>
      <c r="E1418" s="145" t="s">
        <v>26</v>
      </c>
      <c r="F1418" s="462" t="s">
        <v>95</v>
      </c>
      <c r="G1418" s="462" t="s">
        <v>3468</v>
      </c>
      <c r="H1418" s="145" t="s">
        <v>86</v>
      </c>
      <c r="I1418" s="462" t="s">
        <v>1688</v>
      </c>
      <c r="J1418" s="462" t="s">
        <v>1690</v>
      </c>
      <c r="K1418" s="145" t="s">
        <v>1802</v>
      </c>
      <c r="L1418" s="145" t="s">
        <v>1805</v>
      </c>
    </row>
    <row r="1419" spans="3:12">
      <c r="C1419" s="145" t="s">
        <v>3423</v>
      </c>
      <c r="D1419" s="145">
        <v>0</v>
      </c>
      <c r="E1419" s="145" t="s">
        <v>26</v>
      </c>
      <c r="F1419" s="462" t="s">
        <v>95</v>
      </c>
      <c r="G1419" s="462" t="s">
        <v>3468</v>
      </c>
      <c r="H1419" s="145" t="s">
        <v>86</v>
      </c>
      <c r="I1419" s="462" t="s">
        <v>1688</v>
      </c>
      <c r="J1419" s="462" t="s">
        <v>1690</v>
      </c>
      <c r="K1419" s="145" t="s">
        <v>1802</v>
      </c>
      <c r="L1419" s="145" t="s">
        <v>1805</v>
      </c>
    </row>
    <row r="1420" spans="3:12">
      <c r="C1420" s="145" t="s">
        <v>3424</v>
      </c>
      <c r="D1420" s="145">
        <v>0</v>
      </c>
      <c r="E1420" s="145" t="s">
        <v>26</v>
      </c>
      <c r="F1420" s="462" t="s">
        <v>95</v>
      </c>
      <c r="G1420" s="462" t="s">
        <v>3468</v>
      </c>
      <c r="H1420" s="145" t="s">
        <v>86</v>
      </c>
      <c r="I1420" s="462" t="s">
        <v>1688</v>
      </c>
      <c r="J1420" s="462" t="s">
        <v>1690</v>
      </c>
      <c r="K1420" s="145" t="s">
        <v>1802</v>
      </c>
      <c r="L1420" s="145" t="s">
        <v>1805</v>
      </c>
    </row>
    <row r="1421" spans="3:12">
      <c r="C1421" s="145" t="s">
        <v>3425</v>
      </c>
      <c r="D1421" s="145">
        <v>0</v>
      </c>
      <c r="E1421" s="145" t="s">
        <v>26</v>
      </c>
      <c r="F1421" s="462" t="s">
        <v>95</v>
      </c>
      <c r="G1421" s="462" t="s">
        <v>3468</v>
      </c>
      <c r="H1421" s="145" t="s">
        <v>86</v>
      </c>
      <c r="I1421" s="462" t="s">
        <v>1688</v>
      </c>
      <c r="J1421" s="462" t="s">
        <v>1690</v>
      </c>
      <c r="K1421" s="145" t="s">
        <v>1802</v>
      </c>
      <c r="L1421" s="145" t="s">
        <v>1805</v>
      </c>
    </row>
    <row r="1422" spans="3:12">
      <c r="C1422" s="145" t="s">
        <v>3426</v>
      </c>
      <c r="D1422" s="145">
        <v>0</v>
      </c>
      <c r="E1422" s="145" t="s">
        <v>26</v>
      </c>
      <c r="F1422" s="462" t="s">
        <v>95</v>
      </c>
      <c r="G1422" s="462" t="s">
        <v>3468</v>
      </c>
      <c r="H1422" s="145" t="s">
        <v>86</v>
      </c>
      <c r="I1422" s="462" t="s">
        <v>1688</v>
      </c>
      <c r="J1422" s="462" t="s">
        <v>1690</v>
      </c>
      <c r="K1422" s="145" t="s">
        <v>1802</v>
      </c>
      <c r="L1422" s="145" t="s">
        <v>1805</v>
      </c>
    </row>
    <row r="1423" spans="3:12">
      <c r="C1423" s="145" t="s">
        <v>3427</v>
      </c>
      <c r="D1423" s="145">
        <v>0</v>
      </c>
      <c r="E1423" s="145" t="s">
        <v>26</v>
      </c>
      <c r="F1423" s="462" t="s">
        <v>95</v>
      </c>
      <c r="G1423" s="462" t="s">
        <v>3468</v>
      </c>
      <c r="H1423" s="145" t="s">
        <v>86</v>
      </c>
      <c r="I1423" s="462" t="s">
        <v>1688</v>
      </c>
      <c r="J1423" s="462" t="s">
        <v>1690</v>
      </c>
      <c r="K1423" s="145" t="s">
        <v>1802</v>
      </c>
      <c r="L1423" s="145" t="s">
        <v>1805</v>
      </c>
    </row>
    <row r="1424" spans="3:12">
      <c r="C1424" s="145" t="s">
        <v>3428</v>
      </c>
      <c r="D1424" s="145">
        <v>0</v>
      </c>
      <c r="E1424" s="145" t="s">
        <v>26</v>
      </c>
      <c r="F1424" s="462" t="s">
        <v>95</v>
      </c>
      <c r="G1424" s="462" t="s">
        <v>3468</v>
      </c>
      <c r="H1424" s="145" t="s">
        <v>86</v>
      </c>
      <c r="I1424" s="462" t="s">
        <v>1688</v>
      </c>
      <c r="J1424" s="462" t="s">
        <v>1690</v>
      </c>
      <c r="K1424" s="145" t="s">
        <v>1802</v>
      </c>
      <c r="L1424" s="145" t="s">
        <v>1805</v>
      </c>
    </row>
    <row r="1425" spans="3:12">
      <c r="C1425" s="145" t="s">
        <v>3429</v>
      </c>
      <c r="D1425" s="145">
        <v>0</v>
      </c>
      <c r="E1425" s="145" t="s">
        <v>26</v>
      </c>
      <c r="F1425" s="462" t="s">
        <v>95</v>
      </c>
      <c r="G1425" s="462" t="s">
        <v>3468</v>
      </c>
      <c r="H1425" s="145" t="s">
        <v>86</v>
      </c>
      <c r="I1425" s="462" t="s">
        <v>1688</v>
      </c>
      <c r="J1425" s="462" t="s">
        <v>1690</v>
      </c>
      <c r="K1425" s="145" t="s">
        <v>1802</v>
      </c>
      <c r="L1425" s="145" t="s">
        <v>1805</v>
      </c>
    </row>
    <row r="1426" spans="3:12">
      <c r="C1426" s="145" t="s">
        <v>3430</v>
      </c>
      <c r="D1426" s="145">
        <v>0</v>
      </c>
      <c r="E1426" s="145" t="s">
        <v>26</v>
      </c>
      <c r="F1426" s="462" t="s">
        <v>95</v>
      </c>
      <c r="G1426" s="462" t="s">
        <v>3468</v>
      </c>
      <c r="H1426" s="145" t="s">
        <v>86</v>
      </c>
      <c r="I1426" s="462" t="s">
        <v>1688</v>
      </c>
      <c r="J1426" s="462" t="s">
        <v>1690</v>
      </c>
      <c r="K1426" s="145" t="s">
        <v>1802</v>
      </c>
      <c r="L1426" s="145" t="s">
        <v>1805</v>
      </c>
    </row>
    <row r="1427" spans="3:12">
      <c r="C1427" s="145" t="s">
        <v>3431</v>
      </c>
      <c r="D1427" s="145">
        <v>0</v>
      </c>
      <c r="E1427" s="145" t="s">
        <v>26</v>
      </c>
      <c r="F1427" s="462" t="s">
        <v>95</v>
      </c>
      <c r="G1427" s="462" t="s">
        <v>3468</v>
      </c>
      <c r="H1427" s="145" t="s">
        <v>86</v>
      </c>
      <c r="I1427" s="462" t="s">
        <v>1688</v>
      </c>
      <c r="J1427" s="462" t="s">
        <v>1690</v>
      </c>
      <c r="K1427" s="145" t="s">
        <v>1802</v>
      </c>
      <c r="L1427" s="145" t="s">
        <v>1805</v>
      </c>
    </row>
    <row r="1428" spans="3:12">
      <c r="C1428" s="145" t="s">
        <v>3432</v>
      </c>
      <c r="D1428" s="145">
        <v>0</v>
      </c>
      <c r="E1428" s="145" t="s">
        <v>26</v>
      </c>
      <c r="F1428" s="462" t="s">
        <v>95</v>
      </c>
      <c r="G1428" s="462" t="s">
        <v>3468</v>
      </c>
      <c r="H1428" s="145" t="s">
        <v>86</v>
      </c>
      <c r="I1428" s="462" t="s">
        <v>1688</v>
      </c>
      <c r="J1428" s="462" t="s">
        <v>1690</v>
      </c>
      <c r="K1428" s="145" t="s">
        <v>1802</v>
      </c>
      <c r="L1428" s="145" t="s">
        <v>1805</v>
      </c>
    </row>
    <row r="1429" spans="3:12">
      <c r="C1429" s="145" t="s">
        <v>3433</v>
      </c>
      <c r="D1429" s="145">
        <v>0</v>
      </c>
      <c r="E1429" s="145" t="s">
        <v>26</v>
      </c>
      <c r="F1429" s="462" t="s">
        <v>95</v>
      </c>
      <c r="G1429" s="462" t="s">
        <v>3468</v>
      </c>
      <c r="H1429" s="145" t="s">
        <v>86</v>
      </c>
      <c r="I1429" s="462" t="s">
        <v>1688</v>
      </c>
      <c r="J1429" s="462" t="s">
        <v>1690</v>
      </c>
      <c r="K1429" s="145" t="s">
        <v>1802</v>
      </c>
      <c r="L1429" s="145" t="s">
        <v>1805</v>
      </c>
    </row>
    <row r="1430" spans="3:12">
      <c r="C1430" s="145" t="s">
        <v>3434</v>
      </c>
      <c r="D1430" s="145">
        <v>0</v>
      </c>
      <c r="E1430" s="145" t="s">
        <v>26</v>
      </c>
      <c r="F1430" s="462" t="s">
        <v>95</v>
      </c>
      <c r="G1430" s="462" t="s">
        <v>3468</v>
      </c>
      <c r="H1430" s="145" t="s">
        <v>86</v>
      </c>
      <c r="I1430" s="462" t="s">
        <v>1688</v>
      </c>
      <c r="J1430" s="462" t="s">
        <v>1690</v>
      </c>
      <c r="K1430" s="145" t="s">
        <v>1802</v>
      </c>
      <c r="L1430" s="145" t="s">
        <v>1805</v>
      </c>
    </row>
    <row r="1431" spans="3:12">
      <c r="C1431" s="145" t="s">
        <v>3435</v>
      </c>
      <c r="D1431" s="145">
        <v>0</v>
      </c>
      <c r="E1431" s="145" t="s">
        <v>26</v>
      </c>
      <c r="F1431" s="462" t="s">
        <v>95</v>
      </c>
      <c r="G1431" s="462" t="s">
        <v>3468</v>
      </c>
      <c r="H1431" s="145" t="s">
        <v>86</v>
      </c>
      <c r="I1431" s="462" t="s">
        <v>1688</v>
      </c>
      <c r="J1431" s="462" t="s">
        <v>1690</v>
      </c>
      <c r="K1431" s="145" t="s">
        <v>1802</v>
      </c>
      <c r="L1431" s="145" t="s">
        <v>1805</v>
      </c>
    </row>
    <row r="1432" spans="3:12">
      <c r="C1432" s="145" t="s">
        <v>3436</v>
      </c>
      <c r="D1432" s="145">
        <v>0</v>
      </c>
      <c r="E1432" s="145" t="s">
        <v>26</v>
      </c>
      <c r="F1432" s="462" t="s">
        <v>95</v>
      </c>
      <c r="G1432" s="462" t="s">
        <v>3468</v>
      </c>
      <c r="H1432" s="145" t="s">
        <v>86</v>
      </c>
      <c r="I1432" s="462" t="s">
        <v>1688</v>
      </c>
      <c r="J1432" s="462" t="s">
        <v>1690</v>
      </c>
      <c r="K1432" s="145" t="s">
        <v>1802</v>
      </c>
      <c r="L1432" s="145" t="s">
        <v>1805</v>
      </c>
    </row>
    <row r="1433" spans="3:12">
      <c r="C1433" s="145" t="s">
        <v>3437</v>
      </c>
      <c r="D1433" s="145">
        <v>0</v>
      </c>
      <c r="E1433" s="145" t="s">
        <v>26</v>
      </c>
      <c r="F1433" s="462" t="s">
        <v>95</v>
      </c>
      <c r="G1433" s="462" t="s">
        <v>3468</v>
      </c>
      <c r="H1433" s="145" t="s">
        <v>86</v>
      </c>
      <c r="I1433" s="462" t="s">
        <v>1688</v>
      </c>
      <c r="J1433" s="462" t="s">
        <v>1690</v>
      </c>
      <c r="K1433" s="145" t="s">
        <v>1802</v>
      </c>
      <c r="L1433" s="145" t="s">
        <v>1805</v>
      </c>
    </row>
    <row r="1434" spans="3:12">
      <c r="C1434" s="145" t="s">
        <v>3438</v>
      </c>
      <c r="D1434" s="145">
        <v>0</v>
      </c>
      <c r="E1434" s="145" t="s">
        <v>26</v>
      </c>
      <c r="F1434" s="462" t="s">
        <v>95</v>
      </c>
      <c r="G1434" s="462" t="s">
        <v>3468</v>
      </c>
      <c r="H1434" s="145" t="s">
        <v>86</v>
      </c>
      <c r="I1434" s="462" t="s">
        <v>1688</v>
      </c>
      <c r="J1434" s="462" t="s">
        <v>1690</v>
      </c>
      <c r="K1434" s="145" t="s">
        <v>1802</v>
      </c>
      <c r="L1434" s="145" t="s">
        <v>1805</v>
      </c>
    </row>
    <row r="1435" spans="3:12">
      <c r="C1435" s="145" t="s">
        <v>3439</v>
      </c>
      <c r="D1435" s="145">
        <v>0</v>
      </c>
      <c r="E1435" s="145" t="s">
        <v>26</v>
      </c>
      <c r="F1435" s="462" t="s">
        <v>95</v>
      </c>
      <c r="G1435" s="462" t="s">
        <v>3468</v>
      </c>
      <c r="H1435" s="145" t="s">
        <v>86</v>
      </c>
      <c r="I1435" s="462" t="s">
        <v>1688</v>
      </c>
      <c r="J1435" s="462" t="s">
        <v>1690</v>
      </c>
      <c r="K1435" s="145" t="s">
        <v>1802</v>
      </c>
      <c r="L1435" s="145" t="s">
        <v>1805</v>
      </c>
    </row>
    <row r="1436" spans="3:12">
      <c r="C1436" s="145" t="s">
        <v>3440</v>
      </c>
      <c r="D1436" s="145">
        <v>0</v>
      </c>
      <c r="E1436" s="145" t="s">
        <v>26</v>
      </c>
      <c r="F1436" s="462" t="s">
        <v>95</v>
      </c>
      <c r="G1436" s="462" t="s">
        <v>3468</v>
      </c>
      <c r="H1436" s="145" t="s">
        <v>86</v>
      </c>
      <c r="I1436" s="462" t="s">
        <v>1688</v>
      </c>
      <c r="J1436" s="462" t="s">
        <v>1690</v>
      </c>
      <c r="K1436" s="145" t="s">
        <v>1802</v>
      </c>
      <c r="L1436" s="145" t="s">
        <v>1805</v>
      </c>
    </row>
    <row r="1437" spans="3:12">
      <c r="C1437" s="145" t="s">
        <v>3441</v>
      </c>
      <c r="D1437" s="145">
        <v>0</v>
      </c>
      <c r="E1437" s="145" t="s">
        <v>26</v>
      </c>
      <c r="F1437" s="462" t="s">
        <v>95</v>
      </c>
      <c r="G1437" s="462" t="s">
        <v>3468</v>
      </c>
      <c r="H1437" s="145" t="s">
        <v>86</v>
      </c>
      <c r="I1437" s="462" t="s">
        <v>1688</v>
      </c>
      <c r="J1437" s="462" t="s">
        <v>1690</v>
      </c>
      <c r="K1437" s="145" t="s">
        <v>1802</v>
      </c>
      <c r="L1437" s="145" t="s">
        <v>1805</v>
      </c>
    </row>
    <row r="1438" spans="3:12">
      <c r="C1438" s="145" t="s">
        <v>3442</v>
      </c>
      <c r="D1438" s="145">
        <v>0</v>
      </c>
      <c r="E1438" s="145" t="s">
        <v>26</v>
      </c>
      <c r="F1438" s="462" t="s">
        <v>95</v>
      </c>
      <c r="G1438" s="462" t="s">
        <v>3468</v>
      </c>
      <c r="H1438" s="145" t="s">
        <v>86</v>
      </c>
      <c r="I1438" s="462" t="s">
        <v>1688</v>
      </c>
      <c r="J1438" s="462" t="s">
        <v>1690</v>
      </c>
      <c r="K1438" s="145" t="s">
        <v>1802</v>
      </c>
      <c r="L1438" s="145" t="s">
        <v>1805</v>
      </c>
    </row>
    <row r="1439" spans="3:12">
      <c r="C1439" s="145" t="s">
        <v>3443</v>
      </c>
      <c r="D1439" s="145">
        <v>0</v>
      </c>
      <c r="E1439" s="145" t="s">
        <v>26</v>
      </c>
      <c r="F1439" s="462" t="s">
        <v>95</v>
      </c>
      <c r="G1439" s="462" t="s">
        <v>3468</v>
      </c>
      <c r="H1439" s="145" t="s">
        <v>86</v>
      </c>
      <c r="I1439" s="462" t="s">
        <v>1688</v>
      </c>
      <c r="J1439" s="462" t="s">
        <v>1690</v>
      </c>
      <c r="K1439" s="145" t="s">
        <v>1802</v>
      </c>
      <c r="L1439" s="145" t="s">
        <v>1805</v>
      </c>
    </row>
    <row r="1440" spans="3:12">
      <c r="C1440" s="145" t="s">
        <v>3444</v>
      </c>
      <c r="D1440" s="145">
        <v>0</v>
      </c>
      <c r="E1440" s="145" t="s">
        <v>26</v>
      </c>
      <c r="F1440" s="462" t="s">
        <v>95</v>
      </c>
      <c r="G1440" s="462" t="s">
        <v>3468</v>
      </c>
      <c r="H1440" s="145" t="s">
        <v>86</v>
      </c>
      <c r="I1440" s="462" t="s">
        <v>1688</v>
      </c>
      <c r="J1440" s="462" t="s">
        <v>1690</v>
      </c>
      <c r="K1440" s="145" t="s">
        <v>1802</v>
      </c>
      <c r="L1440" s="145" t="s">
        <v>1805</v>
      </c>
    </row>
    <row r="1441" spans="3:12">
      <c r="C1441" s="145" t="s">
        <v>3445</v>
      </c>
      <c r="D1441" s="145">
        <v>0</v>
      </c>
      <c r="E1441" s="145" t="s">
        <v>26</v>
      </c>
      <c r="F1441" s="462" t="s">
        <v>95</v>
      </c>
      <c r="G1441" s="462" t="s">
        <v>3468</v>
      </c>
      <c r="H1441" s="145" t="s">
        <v>86</v>
      </c>
      <c r="I1441" s="462" t="s">
        <v>1688</v>
      </c>
      <c r="J1441" s="462" t="s">
        <v>1690</v>
      </c>
      <c r="K1441" s="145" t="s">
        <v>1802</v>
      </c>
      <c r="L1441" s="145" t="s">
        <v>1805</v>
      </c>
    </row>
    <row r="1442" spans="3:12">
      <c r="C1442" s="145" t="s">
        <v>3446</v>
      </c>
      <c r="D1442" s="145">
        <v>0</v>
      </c>
      <c r="E1442" s="145" t="s">
        <v>26</v>
      </c>
      <c r="F1442" s="462" t="s">
        <v>95</v>
      </c>
      <c r="G1442" s="462" t="s">
        <v>3468</v>
      </c>
      <c r="H1442" s="145" t="s">
        <v>86</v>
      </c>
      <c r="I1442" s="462" t="s">
        <v>1688</v>
      </c>
      <c r="J1442" s="462" t="s">
        <v>1690</v>
      </c>
      <c r="K1442" s="145" t="s">
        <v>1802</v>
      </c>
      <c r="L1442" s="145" t="s">
        <v>1805</v>
      </c>
    </row>
    <row r="1443" spans="3:12">
      <c r="C1443" s="145" t="s">
        <v>3447</v>
      </c>
      <c r="D1443" s="145">
        <v>0</v>
      </c>
      <c r="E1443" s="145" t="s">
        <v>26</v>
      </c>
      <c r="F1443" s="462" t="s">
        <v>95</v>
      </c>
      <c r="G1443" s="462" t="s">
        <v>3468</v>
      </c>
      <c r="H1443" s="145" t="s">
        <v>86</v>
      </c>
      <c r="I1443" s="462" t="s">
        <v>1688</v>
      </c>
      <c r="J1443" s="462" t="s">
        <v>1690</v>
      </c>
      <c r="K1443" s="145" t="s">
        <v>1802</v>
      </c>
      <c r="L1443" s="145" t="s">
        <v>1805</v>
      </c>
    </row>
    <row r="1444" spans="3:12">
      <c r="C1444" s="145" t="s">
        <v>3448</v>
      </c>
      <c r="D1444" s="145">
        <v>0</v>
      </c>
      <c r="E1444" s="145" t="s">
        <v>26</v>
      </c>
      <c r="F1444" s="462" t="s">
        <v>95</v>
      </c>
      <c r="G1444" s="462" t="s">
        <v>3468</v>
      </c>
      <c r="H1444" s="145" t="s">
        <v>86</v>
      </c>
      <c r="I1444" s="462" t="s">
        <v>1688</v>
      </c>
      <c r="J1444" s="462" t="s">
        <v>1690</v>
      </c>
      <c r="K1444" s="145" t="s">
        <v>1802</v>
      </c>
      <c r="L1444" s="145" t="s">
        <v>1805</v>
      </c>
    </row>
    <row r="1445" spans="3:12">
      <c r="C1445" s="145" t="s">
        <v>3449</v>
      </c>
      <c r="D1445" s="145">
        <v>0</v>
      </c>
      <c r="E1445" s="145" t="s">
        <v>26</v>
      </c>
      <c r="F1445" s="462" t="s">
        <v>95</v>
      </c>
      <c r="G1445" s="462" t="s">
        <v>3468</v>
      </c>
      <c r="H1445" s="145" t="s">
        <v>86</v>
      </c>
      <c r="I1445" s="462" t="s">
        <v>1688</v>
      </c>
      <c r="J1445" s="462" t="s">
        <v>1690</v>
      </c>
      <c r="K1445" s="145" t="s">
        <v>1802</v>
      </c>
      <c r="L1445" s="145" t="s">
        <v>1805</v>
      </c>
    </row>
    <row r="1446" spans="3:12">
      <c r="C1446" s="145" t="s">
        <v>3450</v>
      </c>
      <c r="D1446" s="145">
        <v>0</v>
      </c>
      <c r="E1446" s="145" t="s">
        <v>26</v>
      </c>
      <c r="F1446" s="462" t="s">
        <v>95</v>
      </c>
      <c r="G1446" s="462" t="s">
        <v>3468</v>
      </c>
      <c r="H1446" s="145" t="s">
        <v>86</v>
      </c>
      <c r="I1446" s="462" t="s">
        <v>1688</v>
      </c>
      <c r="J1446" s="462" t="s">
        <v>1690</v>
      </c>
      <c r="K1446" s="145" t="s">
        <v>1802</v>
      </c>
      <c r="L1446" s="145" t="s">
        <v>1805</v>
      </c>
    </row>
    <row r="1447" spans="3:12">
      <c r="C1447" s="145" t="s">
        <v>3451</v>
      </c>
      <c r="D1447" s="145">
        <v>0</v>
      </c>
      <c r="E1447" s="145" t="s">
        <v>26</v>
      </c>
      <c r="F1447" s="462" t="s">
        <v>95</v>
      </c>
      <c r="G1447" s="462" t="s">
        <v>3468</v>
      </c>
      <c r="H1447" s="145" t="s">
        <v>86</v>
      </c>
      <c r="I1447" s="462" t="s">
        <v>1688</v>
      </c>
      <c r="J1447" s="462" t="s">
        <v>1690</v>
      </c>
      <c r="K1447" s="145" t="s">
        <v>1802</v>
      </c>
      <c r="L1447" s="145" t="s">
        <v>1805</v>
      </c>
    </row>
    <row r="1448" spans="3:12">
      <c r="C1448" s="145" t="s">
        <v>3452</v>
      </c>
      <c r="D1448" s="145">
        <v>0</v>
      </c>
      <c r="E1448" s="145" t="s">
        <v>26</v>
      </c>
      <c r="F1448" s="462" t="s">
        <v>95</v>
      </c>
      <c r="G1448" s="462" t="s">
        <v>3468</v>
      </c>
      <c r="H1448" s="145" t="s">
        <v>86</v>
      </c>
      <c r="I1448" s="462" t="s">
        <v>1688</v>
      </c>
      <c r="J1448" s="462" t="s">
        <v>1690</v>
      </c>
      <c r="K1448" s="145" t="s">
        <v>1802</v>
      </c>
      <c r="L1448" s="145" t="s">
        <v>1805</v>
      </c>
    </row>
    <row r="1449" spans="3:12">
      <c r="C1449" s="145" t="s">
        <v>3453</v>
      </c>
      <c r="D1449" s="145">
        <v>0</v>
      </c>
      <c r="E1449" s="145" t="s">
        <v>26</v>
      </c>
      <c r="F1449" s="462" t="s">
        <v>95</v>
      </c>
      <c r="G1449" s="462" t="s">
        <v>3468</v>
      </c>
      <c r="H1449" s="145" t="s">
        <v>86</v>
      </c>
      <c r="I1449" s="462" t="s">
        <v>1688</v>
      </c>
      <c r="J1449" s="462" t="s">
        <v>1690</v>
      </c>
      <c r="K1449" s="145" t="s">
        <v>1802</v>
      </c>
      <c r="L1449" s="145" t="s">
        <v>1805</v>
      </c>
    </row>
    <row r="1450" spans="3:12">
      <c r="C1450" s="145" t="s">
        <v>3454</v>
      </c>
      <c r="D1450" s="145">
        <v>0</v>
      </c>
      <c r="E1450" s="145" t="s">
        <v>26</v>
      </c>
      <c r="F1450" s="462" t="s">
        <v>95</v>
      </c>
      <c r="G1450" s="462" t="s">
        <v>3468</v>
      </c>
      <c r="H1450" s="145" t="s">
        <v>86</v>
      </c>
      <c r="I1450" s="462" t="s">
        <v>1688</v>
      </c>
      <c r="J1450" s="462" t="s">
        <v>1690</v>
      </c>
      <c r="K1450" s="145" t="s">
        <v>1802</v>
      </c>
      <c r="L1450" s="145" t="s">
        <v>1805</v>
      </c>
    </row>
    <row r="1451" spans="3:12">
      <c r="C1451" s="145" t="s">
        <v>3455</v>
      </c>
      <c r="D1451" s="145">
        <v>0</v>
      </c>
      <c r="E1451" s="145" t="s">
        <v>26</v>
      </c>
      <c r="F1451" s="462" t="s">
        <v>95</v>
      </c>
      <c r="G1451" s="462" t="s">
        <v>3468</v>
      </c>
      <c r="H1451" s="145" t="s">
        <v>86</v>
      </c>
      <c r="I1451" s="462" t="s">
        <v>1688</v>
      </c>
      <c r="J1451" s="462" t="s">
        <v>1690</v>
      </c>
      <c r="K1451" s="145" t="s">
        <v>1802</v>
      </c>
      <c r="L1451" s="145" t="s">
        <v>1805</v>
      </c>
    </row>
    <row r="1452" spans="3:12">
      <c r="C1452" s="145" t="s">
        <v>3458</v>
      </c>
      <c r="D1452" s="145">
        <v>0</v>
      </c>
      <c r="E1452" s="145" t="s">
        <v>26</v>
      </c>
      <c r="F1452" s="462" t="s">
        <v>95</v>
      </c>
      <c r="G1452" s="462" t="s">
        <v>3468</v>
      </c>
      <c r="H1452" s="145" t="s">
        <v>86</v>
      </c>
      <c r="I1452" s="462" t="s">
        <v>1688</v>
      </c>
      <c r="J1452" s="462" t="s">
        <v>1690</v>
      </c>
      <c r="K1452" s="145" t="s">
        <v>1802</v>
      </c>
      <c r="L1452" s="145" t="s">
        <v>1805</v>
      </c>
    </row>
    <row r="1453" spans="3:12">
      <c r="C1453" s="145" t="s">
        <v>3459</v>
      </c>
      <c r="D1453" s="145">
        <v>0</v>
      </c>
      <c r="E1453" s="145" t="s">
        <v>26</v>
      </c>
      <c r="F1453" s="462" t="s">
        <v>95</v>
      </c>
      <c r="G1453" s="462" t="s">
        <v>3468</v>
      </c>
      <c r="H1453" s="145" t="s">
        <v>86</v>
      </c>
      <c r="I1453" s="462" t="s">
        <v>1688</v>
      </c>
      <c r="J1453" s="462" t="s">
        <v>1690</v>
      </c>
      <c r="K1453" s="145" t="s">
        <v>1802</v>
      </c>
      <c r="L1453" s="145" t="s">
        <v>1805</v>
      </c>
    </row>
    <row r="1454" spans="3:12">
      <c r="C1454" s="145" t="s">
        <v>3460</v>
      </c>
      <c r="D1454" s="145">
        <v>0</v>
      </c>
      <c r="E1454" s="145" t="s">
        <v>26</v>
      </c>
      <c r="F1454" s="462" t="s">
        <v>95</v>
      </c>
      <c r="G1454" s="462" t="s">
        <v>3468</v>
      </c>
      <c r="H1454" s="145" t="s">
        <v>86</v>
      </c>
      <c r="I1454" s="462" t="s">
        <v>1688</v>
      </c>
      <c r="J1454" s="462" t="s">
        <v>1690</v>
      </c>
      <c r="K1454" s="145" t="s">
        <v>1802</v>
      </c>
      <c r="L1454" s="145" t="s">
        <v>1805</v>
      </c>
    </row>
    <row r="1455" spans="3:12">
      <c r="C1455" s="145" t="s">
        <v>3461</v>
      </c>
      <c r="D1455" s="145">
        <v>0</v>
      </c>
      <c r="E1455" s="145" t="s">
        <v>26</v>
      </c>
      <c r="F1455" s="462" t="s">
        <v>95</v>
      </c>
      <c r="G1455" s="462" t="s">
        <v>3468</v>
      </c>
      <c r="H1455" s="145" t="s">
        <v>86</v>
      </c>
      <c r="I1455" s="462" t="s">
        <v>1688</v>
      </c>
      <c r="J1455" s="462" t="s">
        <v>1690</v>
      </c>
      <c r="K1455" s="145" t="s">
        <v>1802</v>
      </c>
      <c r="L1455" s="145" t="s">
        <v>1805</v>
      </c>
    </row>
    <row r="1456" spans="3:12">
      <c r="C1456" s="145" t="s">
        <v>3462</v>
      </c>
      <c r="D1456" s="145">
        <v>0</v>
      </c>
      <c r="E1456" s="145" t="s">
        <v>26</v>
      </c>
      <c r="F1456" s="462" t="s">
        <v>95</v>
      </c>
      <c r="G1456" s="462" t="s">
        <v>3468</v>
      </c>
      <c r="H1456" s="145" t="s">
        <v>86</v>
      </c>
      <c r="I1456" s="462" t="s">
        <v>1688</v>
      </c>
      <c r="J1456" s="462" t="s">
        <v>1690</v>
      </c>
      <c r="K1456" s="145" t="s">
        <v>1802</v>
      </c>
      <c r="L1456" s="145" t="s">
        <v>1805</v>
      </c>
    </row>
    <row r="1457" spans="3:12">
      <c r="C1457" s="145" t="s">
        <v>3463</v>
      </c>
      <c r="D1457" s="145">
        <v>0</v>
      </c>
      <c r="E1457" s="145" t="s">
        <v>26</v>
      </c>
      <c r="F1457" s="462" t="s">
        <v>95</v>
      </c>
      <c r="G1457" s="462" t="s">
        <v>3468</v>
      </c>
      <c r="H1457" s="145" t="s">
        <v>86</v>
      </c>
      <c r="I1457" s="462" t="s">
        <v>1688</v>
      </c>
      <c r="J1457" s="462" t="s">
        <v>1690</v>
      </c>
      <c r="K1457" s="145" t="s">
        <v>1802</v>
      </c>
      <c r="L1457" s="145" t="s">
        <v>1805</v>
      </c>
    </row>
    <row r="1458" spans="3:12">
      <c r="C1458" s="145" t="s">
        <v>3465</v>
      </c>
      <c r="D1458" s="145">
        <v>0</v>
      </c>
      <c r="E1458" s="145" t="s">
        <v>26</v>
      </c>
      <c r="F1458" s="462" t="s">
        <v>95</v>
      </c>
      <c r="G1458" s="462" t="s">
        <v>3468</v>
      </c>
      <c r="H1458" s="145" t="s">
        <v>86</v>
      </c>
      <c r="I1458" s="462" t="s">
        <v>1688</v>
      </c>
      <c r="J1458" s="462" t="s">
        <v>1690</v>
      </c>
      <c r="K1458" s="145" t="s">
        <v>1802</v>
      </c>
      <c r="L1458" s="145" t="s">
        <v>1805</v>
      </c>
    </row>
    <row r="1459" spans="3:12">
      <c r="C1459" s="145" t="s">
        <v>3466</v>
      </c>
      <c r="D1459" s="145">
        <v>0</v>
      </c>
      <c r="E1459" s="145" t="s">
        <v>26</v>
      </c>
      <c r="F1459" s="462" t="s">
        <v>95</v>
      </c>
      <c r="G1459" s="462" t="s">
        <v>3468</v>
      </c>
      <c r="H1459" s="145" t="s">
        <v>86</v>
      </c>
      <c r="I1459" s="462" t="s">
        <v>1688</v>
      </c>
      <c r="J1459" s="462" t="s">
        <v>1690</v>
      </c>
      <c r="K1459" s="145" t="s">
        <v>1802</v>
      </c>
      <c r="L1459" s="145" t="s">
        <v>1805</v>
      </c>
    </row>
    <row r="1460" spans="3:12">
      <c r="C1460" s="145" t="s">
        <v>3467</v>
      </c>
      <c r="D1460" s="145">
        <v>0</v>
      </c>
      <c r="E1460" s="145" t="s">
        <v>26</v>
      </c>
      <c r="F1460" s="462" t="s">
        <v>95</v>
      </c>
      <c r="G1460" s="462" t="s">
        <v>3468</v>
      </c>
      <c r="H1460" s="145" t="s">
        <v>86</v>
      </c>
      <c r="I1460" s="462" t="s">
        <v>1688</v>
      </c>
      <c r="J1460" s="462" t="s">
        <v>1690</v>
      </c>
      <c r="K1460" s="145" t="s">
        <v>1802</v>
      </c>
      <c r="L1460" s="145" t="s">
        <v>1805</v>
      </c>
    </row>
    <row r="1461" spans="3:12">
      <c r="C1461" s="145" t="s">
        <v>3378</v>
      </c>
      <c r="D1461" s="145">
        <v>0</v>
      </c>
      <c r="E1461" s="145" t="s">
        <v>26</v>
      </c>
      <c r="F1461" s="462" t="s">
        <v>95</v>
      </c>
      <c r="G1461" s="462" t="s">
        <v>3468</v>
      </c>
      <c r="H1461" s="145" t="s">
        <v>86</v>
      </c>
      <c r="I1461" s="462" t="s">
        <v>1688</v>
      </c>
      <c r="J1461" s="462" t="s">
        <v>1690</v>
      </c>
      <c r="K1461" s="145" t="s">
        <v>1802</v>
      </c>
      <c r="L1461" s="145" t="s">
        <v>1806</v>
      </c>
    </row>
    <row r="1462" spans="3:12">
      <c r="C1462" s="145" t="s">
        <v>3379</v>
      </c>
      <c r="D1462" s="145">
        <v>0</v>
      </c>
      <c r="E1462" s="145" t="s">
        <v>26</v>
      </c>
      <c r="F1462" s="462" t="s">
        <v>95</v>
      </c>
      <c r="G1462" s="462" t="s">
        <v>3468</v>
      </c>
      <c r="H1462" s="145" t="s">
        <v>86</v>
      </c>
      <c r="I1462" s="462" t="s">
        <v>1688</v>
      </c>
      <c r="J1462" s="462" t="s">
        <v>1690</v>
      </c>
      <c r="K1462" s="145" t="s">
        <v>1802</v>
      </c>
      <c r="L1462" s="145" t="s">
        <v>1806</v>
      </c>
    </row>
    <row r="1463" spans="3:12">
      <c r="C1463" s="145" t="s">
        <v>3380</v>
      </c>
      <c r="D1463" s="145">
        <v>0</v>
      </c>
      <c r="E1463" s="145" t="s">
        <v>26</v>
      </c>
      <c r="F1463" s="462" t="s">
        <v>95</v>
      </c>
      <c r="G1463" s="462" t="s">
        <v>3468</v>
      </c>
      <c r="H1463" s="145" t="s">
        <v>86</v>
      </c>
      <c r="I1463" s="462" t="s">
        <v>1688</v>
      </c>
      <c r="J1463" s="462" t="s">
        <v>1690</v>
      </c>
      <c r="K1463" s="145" t="s">
        <v>1802</v>
      </c>
      <c r="L1463" s="145" t="s">
        <v>1806</v>
      </c>
    </row>
    <row r="1464" spans="3:12">
      <c r="C1464" s="145" t="s">
        <v>3381</v>
      </c>
      <c r="D1464" s="145">
        <v>0</v>
      </c>
      <c r="E1464" s="145" t="s">
        <v>26</v>
      </c>
      <c r="F1464" s="462" t="s">
        <v>95</v>
      </c>
      <c r="G1464" s="462" t="s">
        <v>3468</v>
      </c>
      <c r="H1464" s="145" t="s">
        <v>86</v>
      </c>
      <c r="I1464" s="462" t="s">
        <v>1688</v>
      </c>
      <c r="J1464" s="462" t="s">
        <v>1690</v>
      </c>
      <c r="K1464" s="145" t="s">
        <v>1802</v>
      </c>
      <c r="L1464" s="145" t="s">
        <v>1806</v>
      </c>
    </row>
    <row r="1465" spans="3:12">
      <c r="C1465" s="145" t="s">
        <v>3382</v>
      </c>
      <c r="D1465" s="145">
        <v>0</v>
      </c>
      <c r="E1465" s="145" t="s">
        <v>26</v>
      </c>
      <c r="F1465" s="462" t="s">
        <v>95</v>
      </c>
      <c r="G1465" s="462" t="s">
        <v>3468</v>
      </c>
      <c r="H1465" s="145" t="s">
        <v>86</v>
      </c>
      <c r="I1465" s="462" t="s">
        <v>1688</v>
      </c>
      <c r="J1465" s="462" t="s">
        <v>1690</v>
      </c>
      <c r="K1465" s="145" t="s">
        <v>1802</v>
      </c>
      <c r="L1465" s="145" t="s">
        <v>1806</v>
      </c>
    </row>
    <row r="1466" spans="3:12">
      <c r="C1466" s="145" t="s">
        <v>3383</v>
      </c>
      <c r="D1466" s="145">
        <v>0</v>
      </c>
      <c r="E1466" s="145" t="s">
        <v>26</v>
      </c>
      <c r="F1466" s="462" t="s">
        <v>95</v>
      </c>
      <c r="G1466" s="462" t="s">
        <v>3468</v>
      </c>
      <c r="H1466" s="145" t="s">
        <v>86</v>
      </c>
      <c r="I1466" s="462" t="s">
        <v>1688</v>
      </c>
      <c r="J1466" s="462" t="s">
        <v>1690</v>
      </c>
      <c r="K1466" s="145" t="s">
        <v>1802</v>
      </c>
      <c r="L1466" s="145" t="s">
        <v>1806</v>
      </c>
    </row>
    <row r="1467" spans="3:12">
      <c r="C1467" s="145" t="s">
        <v>3384</v>
      </c>
      <c r="D1467" s="145">
        <v>0</v>
      </c>
      <c r="E1467" s="145" t="s">
        <v>26</v>
      </c>
      <c r="F1467" s="462" t="s">
        <v>95</v>
      </c>
      <c r="G1467" s="462" t="s">
        <v>3468</v>
      </c>
      <c r="H1467" s="145" t="s">
        <v>86</v>
      </c>
      <c r="I1467" s="462" t="s">
        <v>1688</v>
      </c>
      <c r="J1467" s="462" t="s">
        <v>1690</v>
      </c>
      <c r="K1467" s="145" t="s">
        <v>1802</v>
      </c>
      <c r="L1467" s="145" t="s">
        <v>1806</v>
      </c>
    </row>
    <row r="1468" spans="3:12">
      <c r="C1468" s="145" t="s">
        <v>3385</v>
      </c>
      <c r="D1468" s="145">
        <v>0</v>
      </c>
      <c r="E1468" s="145" t="s">
        <v>26</v>
      </c>
      <c r="F1468" s="462" t="s">
        <v>95</v>
      </c>
      <c r="G1468" s="462" t="s">
        <v>3468</v>
      </c>
      <c r="H1468" s="145" t="s">
        <v>86</v>
      </c>
      <c r="I1468" s="462" t="s">
        <v>1688</v>
      </c>
      <c r="J1468" s="462" t="s">
        <v>1690</v>
      </c>
      <c r="K1468" s="145" t="s">
        <v>1802</v>
      </c>
      <c r="L1468" s="145" t="s">
        <v>1806</v>
      </c>
    </row>
    <row r="1469" spans="3:12">
      <c r="C1469" s="145" t="s">
        <v>3386</v>
      </c>
      <c r="D1469" s="145">
        <v>0</v>
      </c>
      <c r="E1469" s="145" t="s">
        <v>26</v>
      </c>
      <c r="F1469" s="462" t="s">
        <v>95</v>
      </c>
      <c r="G1469" s="462" t="s">
        <v>3468</v>
      </c>
      <c r="H1469" s="145" t="s">
        <v>86</v>
      </c>
      <c r="I1469" s="462" t="s">
        <v>1688</v>
      </c>
      <c r="J1469" s="462" t="s">
        <v>1690</v>
      </c>
      <c r="K1469" s="145" t="s">
        <v>1802</v>
      </c>
      <c r="L1469" s="145" t="s">
        <v>1806</v>
      </c>
    </row>
    <row r="1470" spans="3:12">
      <c r="C1470" s="145" t="s">
        <v>3387</v>
      </c>
      <c r="D1470" s="145">
        <v>0</v>
      </c>
      <c r="E1470" s="145" t="s">
        <v>26</v>
      </c>
      <c r="F1470" s="462" t="s">
        <v>95</v>
      </c>
      <c r="G1470" s="462" t="s">
        <v>3468</v>
      </c>
      <c r="H1470" s="145" t="s">
        <v>86</v>
      </c>
      <c r="I1470" s="462" t="s">
        <v>1688</v>
      </c>
      <c r="J1470" s="462" t="s">
        <v>1690</v>
      </c>
      <c r="K1470" s="145" t="s">
        <v>1802</v>
      </c>
      <c r="L1470" s="145" t="s">
        <v>1806</v>
      </c>
    </row>
    <row r="1471" spans="3:12">
      <c r="C1471" s="145" t="s">
        <v>3388</v>
      </c>
      <c r="D1471" s="145">
        <v>0</v>
      </c>
      <c r="E1471" s="145" t="s">
        <v>26</v>
      </c>
      <c r="F1471" s="462" t="s">
        <v>95</v>
      </c>
      <c r="G1471" s="462" t="s">
        <v>3468</v>
      </c>
      <c r="H1471" s="145" t="s">
        <v>86</v>
      </c>
      <c r="I1471" s="462" t="s">
        <v>1688</v>
      </c>
      <c r="J1471" s="462" t="s">
        <v>1690</v>
      </c>
      <c r="K1471" s="145" t="s">
        <v>1802</v>
      </c>
      <c r="L1471" s="145" t="s">
        <v>1806</v>
      </c>
    </row>
    <row r="1472" spans="3:12">
      <c r="C1472" s="145" t="s">
        <v>3389</v>
      </c>
      <c r="D1472" s="145">
        <v>0</v>
      </c>
      <c r="E1472" s="145" t="s">
        <v>26</v>
      </c>
      <c r="F1472" s="462" t="s">
        <v>95</v>
      </c>
      <c r="G1472" s="462" t="s">
        <v>3468</v>
      </c>
      <c r="H1472" s="145" t="s">
        <v>86</v>
      </c>
      <c r="I1472" s="462" t="s">
        <v>1688</v>
      </c>
      <c r="J1472" s="462" t="s">
        <v>1690</v>
      </c>
      <c r="K1472" s="145" t="s">
        <v>1802</v>
      </c>
      <c r="L1472" s="145" t="s">
        <v>1806</v>
      </c>
    </row>
    <row r="1473" spans="3:12">
      <c r="C1473" s="145" t="s">
        <v>3390</v>
      </c>
      <c r="D1473" s="145">
        <v>0</v>
      </c>
      <c r="E1473" s="145" t="s">
        <v>26</v>
      </c>
      <c r="F1473" s="462" t="s">
        <v>95</v>
      </c>
      <c r="G1473" s="462" t="s">
        <v>3468</v>
      </c>
      <c r="H1473" s="145" t="s">
        <v>86</v>
      </c>
      <c r="I1473" s="462" t="s">
        <v>1688</v>
      </c>
      <c r="J1473" s="462" t="s">
        <v>1690</v>
      </c>
      <c r="K1473" s="145" t="s">
        <v>1802</v>
      </c>
      <c r="L1473" s="145" t="s">
        <v>1806</v>
      </c>
    </row>
    <row r="1474" spans="3:12">
      <c r="C1474" s="145" t="s">
        <v>3391</v>
      </c>
      <c r="D1474" s="145">
        <v>0</v>
      </c>
      <c r="E1474" s="145" t="s">
        <v>26</v>
      </c>
      <c r="F1474" s="462" t="s">
        <v>95</v>
      </c>
      <c r="G1474" s="462" t="s">
        <v>3468</v>
      </c>
      <c r="H1474" s="145" t="s">
        <v>86</v>
      </c>
      <c r="I1474" s="462" t="s">
        <v>1688</v>
      </c>
      <c r="J1474" s="462" t="s">
        <v>1690</v>
      </c>
      <c r="K1474" s="145" t="s">
        <v>1802</v>
      </c>
      <c r="L1474" s="145" t="s">
        <v>1806</v>
      </c>
    </row>
    <row r="1475" spans="3:12">
      <c r="C1475" s="145" t="s">
        <v>3392</v>
      </c>
      <c r="D1475" s="145">
        <v>0</v>
      </c>
      <c r="E1475" s="145" t="s">
        <v>26</v>
      </c>
      <c r="F1475" s="462" t="s">
        <v>95</v>
      </c>
      <c r="G1475" s="462" t="s">
        <v>3468</v>
      </c>
      <c r="H1475" s="145" t="s">
        <v>86</v>
      </c>
      <c r="I1475" s="462" t="s">
        <v>1688</v>
      </c>
      <c r="J1475" s="462" t="s">
        <v>1690</v>
      </c>
      <c r="K1475" s="145" t="s">
        <v>1802</v>
      </c>
      <c r="L1475" s="145" t="s">
        <v>1806</v>
      </c>
    </row>
    <row r="1476" spans="3:12">
      <c r="C1476" s="145" t="s">
        <v>3393</v>
      </c>
      <c r="D1476" s="145">
        <v>0</v>
      </c>
      <c r="E1476" s="145" t="s">
        <v>26</v>
      </c>
      <c r="F1476" s="462" t="s">
        <v>95</v>
      </c>
      <c r="G1476" s="462" t="s">
        <v>3468</v>
      </c>
      <c r="H1476" s="145" t="s">
        <v>86</v>
      </c>
      <c r="I1476" s="462" t="s">
        <v>1688</v>
      </c>
      <c r="J1476" s="462" t="s">
        <v>1690</v>
      </c>
      <c r="K1476" s="145" t="s">
        <v>1802</v>
      </c>
      <c r="L1476" s="145" t="s">
        <v>1806</v>
      </c>
    </row>
    <row r="1477" spans="3:12">
      <c r="C1477" s="145" t="s">
        <v>3394</v>
      </c>
      <c r="D1477" s="145">
        <v>0</v>
      </c>
      <c r="E1477" s="145" t="s">
        <v>26</v>
      </c>
      <c r="F1477" s="462" t="s">
        <v>95</v>
      </c>
      <c r="G1477" s="462" t="s">
        <v>3468</v>
      </c>
      <c r="H1477" s="145" t="s">
        <v>86</v>
      </c>
      <c r="I1477" s="462" t="s">
        <v>1688</v>
      </c>
      <c r="J1477" s="462" t="s">
        <v>1690</v>
      </c>
      <c r="K1477" s="145" t="s">
        <v>1802</v>
      </c>
      <c r="L1477" s="145" t="s">
        <v>1806</v>
      </c>
    </row>
    <row r="1478" spans="3:12">
      <c r="C1478" s="145" t="s">
        <v>3395</v>
      </c>
      <c r="D1478" s="145">
        <v>0</v>
      </c>
      <c r="E1478" s="145" t="s">
        <v>26</v>
      </c>
      <c r="F1478" s="462" t="s">
        <v>95</v>
      </c>
      <c r="G1478" s="462" t="s">
        <v>3468</v>
      </c>
      <c r="H1478" s="145" t="s">
        <v>86</v>
      </c>
      <c r="I1478" s="462" t="s">
        <v>1688</v>
      </c>
      <c r="J1478" s="462" t="s">
        <v>1690</v>
      </c>
      <c r="K1478" s="145" t="s">
        <v>1802</v>
      </c>
      <c r="L1478" s="145" t="s">
        <v>1806</v>
      </c>
    </row>
    <row r="1479" spans="3:12">
      <c r="C1479" s="145" t="s">
        <v>3396</v>
      </c>
      <c r="D1479" s="145">
        <v>0</v>
      </c>
      <c r="E1479" s="145" t="s">
        <v>26</v>
      </c>
      <c r="F1479" s="462" t="s">
        <v>95</v>
      </c>
      <c r="G1479" s="462" t="s">
        <v>3468</v>
      </c>
      <c r="H1479" s="145" t="s">
        <v>86</v>
      </c>
      <c r="I1479" s="462" t="s">
        <v>1688</v>
      </c>
      <c r="J1479" s="462" t="s">
        <v>1690</v>
      </c>
      <c r="K1479" s="145" t="s">
        <v>1802</v>
      </c>
      <c r="L1479" s="145" t="s">
        <v>1806</v>
      </c>
    </row>
    <row r="1480" spans="3:12">
      <c r="C1480" s="145" t="s">
        <v>3397</v>
      </c>
      <c r="D1480" s="145">
        <v>0</v>
      </c>
      <c r="E1480" s="145" t="s">
        <v>26</v>
      </c>
      <c r="F1480" s="462" t="s">
        <v>95</v>
      </c>
      <c r="G1480" s="462" t="s">
        <v>3468</v>
      </c>
      <c r="H1480" s="145" t="s">
        <v>86</v>
      </c>
      <c r="I1480" s="462" t="s">
        <v>1688</v>
      </c>
      <c r="J1480" s="462" t="s">
        <v>1690</v>
      </c>
      <c r="K1480" s="145" t="s">
        <v>1802</v>
      </c>
      <c r="L1480" s="145" t="s">
        <v>1806</v>
      </c>
    </row>
    <row r="1481" spans="3:12">
      <c r="C1481" s="145" t="s">
        <v>3398</v>
      </c>
      <c r="D1481" s="145">
        <v>0</v>
      </c>
      <c r="E1481" s="145" t="s">
        <v>26</v>
      </c>
      <c r="F1481" s="462" t="s">
        <v>95</v>
      </c>
      <c r="G1481" s="462" t="s">
        <v>3468</v>
      </c>
      <c r="H1481" s="145" t="s">
        <v>86</v>
      </c>
      <c r="I1481" s="462" t="s">
        <v>1688</v>
      </c>
      <c r="J1481" s="462" t="s">
        <v>1690</v>
      </c>
      <c r="K1481" s="145" t="s">
        <v>1802</v>
      </c>
      <c r="L1481" s="145" t="s">
        <v>1806</v>
      </c>
    </row>
    <row r="1482" spans="3:12">
      <c r="C1482" s="145" t="s">
        <v>3400</v>
      </c>
      <c r="D1482" s="145">
        <v>0</v>
      </c>
      <c r="E1482" s="145" t="s">
        <v>26</v>
      </c>
      <c r="F1482" s="462" t="s">
        <v>95</v>
      </c>
      <c r="G1482" s="462" t="s">
        <v>3468</v>
      </c>
      <c r="H1482" s="145" t="s">
        <v>86</v>
      </c>
      <c r="I1482" s="462" t="s">
        <v>1688</v>
      </c>
      <c r="J1482" s="462" t="s">
        <v>1690</v>
      </c>
      <c r="K1482" s="145" t="s">
        <v>1802</v>
      </c>
      <c r="L1482" s="145" t="s">
        <v>1806</v>
      </c>
    </row>
    <row r="1483" spans="3:12">
      <c r="C1483" s="145" t="s">
        <v>3401</v>
      </c>
      <c r="D1483" s="145">
        <v>0</v>
      </c>
      <c r="E1483" s="145" t="s">
        <v>26</v>
      </c>
      <c r="F1483" s="462" t="s">
        <v>95</v>
      </c>
      <c r="G1483" s="462" t="s">
        <v>3468</v>
      </c>
      <c r="H1483" s="145" t="s">
        <v>86</v>
      </c>
      <c r="I1483" s="462" t="s">
        <v>1688</v>
      </c>
      <c r="J1483" s="462" t="s">
        <v>1690</v>
      </c>
      <c r="K1483" s="145" t="s">
        <v>1802</v>
      </c>
      <c r="L1483" s="145" t="s">
        <v>1806</v>
      </c>
    </row>
    <row r="1484" spans="3:12">
      <c r="C1484" s="145" t="s">
        <v>3402</v>
      </c>
      <c r="D1484" s="145">
        <v>0</v>
      </c>
      <c r="E1484" s="145" t="s">
        <v>26</v>
      </c>
      <c r="F1484" s="462" t="s">
        <v>95</v>
      </c>
      <c r="G1484" s="462" t="s">
        <v>3468</v>
      </c>
      <c r="H1484" s="145" t="s">
        <v>86</v>
      </c>
      <c r="I1484" s="462" t="s">
        <v>1688</v>
      </c>
      <c r="J1484" s="462" t="s">
        <v>1690</v>
      </c>
      <c r="K1484" s="145" t="s">
        <v>1802</v>
      </c>
      <c r="L1484" s="145" t="s">
        <v>1806</v>
      </c>
    </row>
    <row r="1485" spans="3:12">
      <c r="C1485" s="145" t="s">
        <v>3403</v>
      </c>
      <c r="D1485" s="145">
        <v>0</v>
      </c>
      <c r="E1485" s="145" t="s">
        <v>26</v>
      </c>
      <c r="F1485" s="462" t="s">
        <v>95</v>
      </c>
      <c r="G1485" s="462" t="s">
        <v>3468</v>
      </c>
      <c r="H1485" s="145" t="s">
        <v>86</v>
      </c>
      <c r="I1485" s="462" t="s">
        <v>1688</v>
      </c>
      <c r="J1485" s="462" t="s">
        <v>1690</v>
      </c>
      <c r="K1485" s="145" t="s">
        <v>1802</v>
      </c>
      <c r="L1485" s="145" t="s">
        <v>1806</v>
      </c>
    </row>
    <row r="1486" spans="3:12">
      <c r="C1486" s="145" t="s">
        <v>3404</v>
      </c>
      <c r="D1486" s="145">
        <v>0</v>
      </c>
      <c r="E1486" s="145" t="s">
        <v>26</v>
      </c>
      <c r="F1486" s="462" t="s">
        <v>95</v>
      </c>
      <c r="G1486" s="462" t="s">
        <v>3468</v>
      </c>
      <c r="H1486" s="145" t="s">
        <v>86</v>
      </c>
      <c r="I1486" s="462" t="s">
        <v>1688</v>
      </c>
      <c r="J1486" s="462" t="s">
        <v>1690</v>
      </c>
      <c r="K1486" s="145" t="s">
        <v>1802</v>
      </c>
      <c r="L1486" s="145" t="s">
        <v>1806</v>
      </c>
    </row>
    <row r="1487" spans="3:12">
      <c r="C1487" s="145" t="s">
        <v>3405</v>
      </c>
      <c r="D1487" s="145">
        <v>0</v>
      </c>
      <c r="E1487" s="145" t="s">
        <v>26</v>
      </c>
      <c r="F1487" s="462" t="s">
        <v>95</v>
      </c>
      <c r="G1487" s="462" t="s">
        <v>3468</v>
      </c>
      <c r="H1487" s="145" t="s">
        <v>86</v>
      </c>
      <c r="I1487" s="462" t="s">
        <v>1688</v>
      </c>
      <c r="J1487" s="462" t="s">
        <v>1690</v>
      </c>
      <c r="K1487" s="145" t="s">
        <v>1802</v>
      </c>
      <c r="L1487" s="145" t="s">
        <v>1806</v>
      </c>
    </row>
    <row r="1488" spans="3:12">
      <c r="C1488" s="145" t="s">
        <v>3406</v>
      </c>
      <c r="D1488" s="145">
        <v>0</v>
      </c>
      <c r="E1488" s="145" t="s">
        <v>26</v>
      </c>
      <c r="F1488" s="462" t="s">
        <v>95</v>
      </c>
      <c r="G1488" s="462" t="s">
        <v>3468</v>
      </c>
      <c r="H1488" s="145" t="s">
        <v>86</v>
      </c>
      <c r="I1488" s="462" t="s">
        <v>1688</v>
      </c>
      <c r="J1488" s="462" t="s">
        <v>1690</v>
      </c>
      <c r="K1488" s="145" t="s">
        <v>1802</v>
      </c>
      <c r="L1488" s="145" t="s">
        <v>1806</v>
      </c>
    </row>
    <row r="1489" spans="3:12">
      <c r="C1489" s="145" t="s">
        <v>3407</v>
      </c>
      <c r="D1489" s="145">
        <v>0</v>
      </c>
      <c r="E1489" s="145" t="s">
        <v>26</v>
      </c>
      <c r="F1489" s="462" t="s">
        <v>95</v>
      </c>
      <c r="G1489" s="462" t="s">
        <v>3468</v>
      </c>
      <c r="H1489" s="145" t="s">
        <v>86</v>
      </c>
      <c r="I1489" s="462" t="s">
        <v>1688</v>
      </c>
      <c r="J1489" s="462" t="s">
        <v>1690</v>
      </c>
      <c r="K1489" s="145" t="s">
        <v>1802</v>
      </c>
      <c r="L1489" s="145" t="s">
        <v>1806</v>
      </c>
    </row>
    <row r="1490" spans="3:12">
      <c r="C1490" s="145" t="s">
        <v>3408</v>
      </c>
      <c r="D1490" s="145">
        <v>0</v>
      </c>
      <c r="E1490" s="145" t="s">
        <v>26</v>
      </c>
      <c r="F1490" s="462" t="s">
        <v>95</v>
      </c>
      <c r="G1490" s="462" t="s">
        <v>3468</v>
      </c>
      <c r="H1490" s="145" t="s">
        <v>86</v>
      </c>
      <c r="I1490" s="462" t="s">
        <v>1688</v>
      </c>
      <c r="J1490" s="462" t="s">
        <v>1690</v>
      </c>
      <c r="K1490" s="145" t="s">
        <v>1802</v>
      </c>
      <c r="L1490" s="145" t="s">
        <v>1806</v>
      </c>
    </row>
    <row r="1491" spans="3:12">
      <c r="C1491" s="145" t="s">
        <v>3409</v>
      </c>
      <c r="D1491" s="145">
        <v>0</v>
      </c>
      <c r="E1491" s="145" t="s">
        <v>26</v>
      </c>
      <c r="F1491" s="462" t="s">
        <v>95</v>
      </c>
      <c r="G1491" s="462" t="s">
        <v>3468</v>
      </c>
      <c r="H1491" s="145" t="s">
        <v>86</v>
      </c>
      <c r="I1491" s="462" t="s">
        <v>1688</v>
      </c>
      <c r="J1491" s="462" t="s">
        <v>1690</v>
      </c>
      <c r="K1491" s="145" t="s">
        <v>1802</v>
      </c>
      <c r="L1491" s="145" t="s">
        <v>1806</v>
      </c>
    </row>
    <row r="1492" spans="3:12">
      <c r="C1492" s="145" t="s">
        <v>3410</v>
      </c>
      <c r="D1492" s="145">
        <v>0</v>
      </c>
      <c r="E1492" s="145" t="s">
        <v>26</v>
      </c>
      <c r="F1492" s="462" t="s">
        <v>95</v>
      </c>
      <c r="G1492" s="462" t="s">
        <v>3468</v>
      </c>
      <c r="H1492" s="145" t="s">
        <v>86</v>
      </c>
      <c r="I1492" s="462" t="s">
        <v>1688</v>
      </c>
      <c r="J1492" s="462" t="s">
        <v>1690</v>
      </c>
      <c r="K1492" s="145" t="s">
        <v>1802</v>
      </c>
      <c r="L1492" s="145" t="s">
        <v>1806</v>
      </c>
    </row>
    <row r="1493" spans="3:12">
      <c r="C1493" s="145" t="s">
        <v>3411</v>
      </c>
      <c r="D1493" s="145">
        <v>0</v>
      </c>
      <c r="E1493" s="145" t="s">
        <v>26</v>
      </c>
      <c r="F1493" s="462" t="s">
        <v>95</v>
      </c>
      <c r="G1493" s="462" t="s">
        <v>3468</v>
      </c>
      <c r="H1493" s="145" t="s">
        <v>86</v>
      </c>
      <c r="I1493" s="462" t="s">
        <v>1688</v>
      </c>
      <c r="J1493" s="462" t="s">
        <v>1690</v>
      </c>
      <c r="K1493" s="145" t="s">
        <v>1802</v>
      </c>
      <c r="L1493" s="145" t="s">
        <v>1806</v>
      </c>
    </row>
    <row r="1494" spans="3:12">
      <c r="C1494" s="145" t="s">
        <v>3412</v>
      </c>
      <c r="D1494" s="145">
        <v>0</v>
      </c>
      <c r="E1494" s="145" t="s">
        <v>26</v>
      </c>
      <c r="F1494" s="462" t="s">
        <v>95</v>
      </c>
      <c r="G1494" s="462" t="s">
        <v>3468</v>
      </c>
      <c r="H1494" s="145" t="s">
        <v>86</v>
      </c>
      <c r="I1494" s="462" t="s">
        <v>1688</v>
      </c>
      <c r="J1494" s="462" t="s">
        <v>1690</v>
      </c>
      <c r="K1494" s="145" t="s">
        <v>1802</v>
      </c>
      <c r="L1494" s="145" t="s">
        <v>1806</v>
      </c>
    </row>
    <row r="1495" spans="3:12">
      <c r="C1495" s="145" t="s">
        <v>3413</v>
      </c>
      <c r="D1495" s="145">
        <v>0</v>
      </c>
      <c r="E1495" s="145" t="s">
        <v>26</v>
      </c>
      <c r="F1495" s="462" t="s">
        <v>95</v>
      </c>
      <c r="G1495" s="462" t="s">
        <v>3468</v>
      </c>
      <c r="H1495" s="145" t="s">
        <v>86</v>
      </c>
      <c r="I1495" s="462" t="s">
        <v>1688</v>
      </c>
      <c r="J1495" s="462" t="s">
        <v>1690</v>
      </c>
      <c r="K1495" s="145" t="s">
        <v>1802</v>
      </c>
      <c r="L1495" s="145" t="s">
        <v>1806</v>
      </c>
    </row>
    <row r="1496" spans="3:12">
      <c r="C1496" s="145" t="s">
        <v>3414</v>
      </c>
      <c r="D1496" s="145">
        <v>0</v>
      </c>
      <c r="E1496" s="145" t="s">
        <v>26</v>
      </c>
      <c r="F1496" s="462" t="s">
        <v>95</v>
      </c>
      <c r="G1496" s="462" t="s">
        <v>3468</v>
      </c>
      <c r="H1496" s="145" t="s">
        <v>86</v>
      </c>
      <c r="I1496" s="462" t="s">
        <v>1688</v>
      </c>
      <c r="J1496" s="462" t="s">
        <v>1690</v>
      </c>
      <c r="K1496" s="145" t="s">
        <v>1802</v>
      </c>
      <c r="L1496" s="145" t="s">
        <v>1806</v>
      </c>
    </row>
    <row r="1497" spans="3:12">
      <c r="C1497" s="145" t="s">
        <v>3415</v>
      </c>
      <c r="D1497" s="145">
        <v>0</v>
      </c>
      <c r="E1497" s="145" t="s">
        <v>26</v>
      </c>
      <c r="F1497" s="462" t="s">
        <v>95</v>
      </c>
      <c r="G1497" s="462" t="s">
        <v>3468</v>
      </c>
      <c r="H1497" s="145" t="s">
        <v>86</v>
      </c>
      <c r="I1497" s="462" t="s">
        <v>1688</v>
      </c>
      <c r="J1497" s="462" t="s">
        <v>1690</v>
      </c>
      <c r="K1497" s="145" t="s">
        <v>1802</v>
      </c>
      <c r="L1497" s="145" t="s">
        <v>1806</v>
      </c>
    </row>
    <row r="1498" spans="3:12">
      <c r="C1498" s="145" t="s">
        <v>3416</v>
      </c>
      <c r="D1498" s="145">
        <v>0</v>
      </c>
      <c r="E1498" s="145" t="s">
        <v>26</v>
      </c>
      <c r="F1498" s="462" t="s">
        <v>95</v>
      </c>
      <c r="G1498" s="462" t="s">
        <v>3468</v>
      </c>
      <c r="H1498" s="145" t="s">
        <v>86</v>
      </c>
      <c r="I1498" s="462" t="s">
        <v>1688</v>
      </c>
      <c r="J1498" s="462" t="s">
        <v>1690</v>
      </c>
      <c r="K1498" s="145" t="s">
        <v>1802</v>
      </c>
      <c r="L1498" s="145" t="s">
        <v>1806</v>
      </c>
    </row>
    <row r="1499" spans="3:12">
      <c r="C1499" s="145" t="s">
        <v>3417</v>
      </c>
      <c r="D1499" s="145">
        <v>0</v>
      </c>
      <c r="E1499" s="145" t="s">
        <v>26</v>
      </c>
      <c r="F1499" s="462" t="s">
        <v>95</v>
      </c>
      <c r="G1499" s="462" t="s">
        <v>3468</v>
      </c>
      <c r="H1499" s="145" t="s">
        <v>86</v>
      </c>
      <c r="I1499" s="462" t="s">
        <v>1688</v>
      </c>
      <c r="J1499" s="462" t="s">
        <v>1690</v>
      </c>
      <c r="K1499" s="145" t="s">
        <v>1802</v>
      </c>
      <c r="L1499" s="145" t="s">
        <v>1806</v>
      </c>
    </row>
    <row r="1500" spans="3:12">
      <c r="C1500" s="145" t="s">
        <v>3418</v>
      </c>
      <c r="D1500" s="145">
        <v>0</v>
      </c>
      <c r="E1500" s="145" t="s">
        <v>26</v>
      </c>
      <c r="F1500" s="462" t="s">
        <v>95</v>
      </c>
      <c r="G1500" s="462" t="s">
        <v>3468</v>
      </c>
      <c r="H1500" s="145" t="s">
        <v>86</v>
      </c>
      <c r="I1500" s="462" t="s">
        <v>1688</v>
      </c>
      <c r="J1500" s="462" t="s">
        <v>1690</v>
      </c>
      <c r="K1500" s="145" t="s">
        <v>1802</v>
      </c>
      <c r="L1500" s="145" t="s">
        <v>1806</v>
      </c>
    </row>
    <row r="1501" spans="3:12">
      <c r="C1501" s="145" t="s">
        <v>3419</v>
      </c>
      <c r="D1501" s="145">
        <v>0</v>
      </c>
      <c r="E1501" s="145" t="s">
        <v>26</v>
      </c>
      <c r="F1501" s="462" t="s">
        <v>95</v>
      </c>
      <c r="G1501" s="462" t="s">
        <v>3468</v>
      </c>
      <c r="H1501" s="145" t="s">
        <v>86</v>
      </c>
      <c r="I1501" s="462" t="s">
        <v>1688</v>
      </c>
      <c r="J1501" s="462" t="s">
        <v>1690</v>
      </c>
      <c r="K1501" s="145" t="s">
        <v>1802</v>
      </c>
      <c r="L1501" s="145" t="s">
        <v>1806</v>
      </c>
    </row>
    <row r="1502" spans="3:12">
      <c r="C1502" s="145" t="s">
        <v>3420</v>
      </c>
      <c r="D1502" s="145">
        <v>0</v>
      </c>
      <c r="E1502" s="145" t="s">
        <v>26</v>
      </c>
      <c r="F1502" s="462" t="s">
        <v>95</v>
      </c>
      <c r="G1502" s="462" t="s">
        <v>3468</v>
      </c>
      <c r="H1502" s="145" t="s">
        <v>86</v>
      </c>
      <c r="I1502" s="462" t="s">
        <v>1688</v>
      </c>
      <c r="J1502" s="462" t="s">
        <v>1690</v>
      </c>
      <c r="K1502" s="145" t="s">
        <v>1802</v>
      </c>
      <c r="L1502" s="145" t="s">
        <v>1806</v>
      </c>
    </row>
    <row r="1503" spans="3:12">
      <c r="C1503" s="145" t="s">
        <v>3421</v>
      </c>
      <c r="D1503" s="145">
        <v>0</v>
      </c>
      <c r="E1503" s="145" t="s">
        <v>26</v>
      </c>
      <c r="F1503" s="462" t="s">
        <v>95</v>
      </c>
      <c r="G1503" s="462" t="s">
        <v>3468</v>
      </c>
      <c r="H1503" s="145" t="s">
        <v>86</v>
      </c>
      <c r="I1503" s="462" t="s">
        <v>1688</v>
      </c>
      <c r="J1503" s="462" t="s">
        <v>1690</v>
      </c>
      <c r="K1503" s="145" t="s">
        <v>1802</v>
      </c>
      <c r="L1503" s="145" t="s">
        <v>1806</v>
      </c>
    </row>
    <row r="1504" spans="3:12">
      <c r="C1504" s="145" t="s">
        <v>3422</v>
      </c>
      <c r="D1504" s="145">
        <v>0</v>
      </c>
      <c r="E1504" s="145" t="s">
        <v>26</v>
      </c>
      <c r="F1504" s="462" t="s">
        <v>95</v>
      </c>
      <c r="G1504" s="462" t="s">
        <v>3468</v>
      </c>
      <c r="H1504" s="145" t="s">
        <v>86</v>
      </c>
      <c r="I1504" s="462" t="s">
        <v>1688</v>
      </c>
      <c r="J1504" s="462" t="s">
        <v>1690</v>
      </c>
      <c r="K1504" s="145" t="s">
        <v>1802</v>
      </c>
      <c r="L1504" s="145" t="s">
        <v>1806</v>
      </c>
    </row>
    <row r="1505" spans="3:12">
      <c r="C1505" s="145" t="s">
        <v>3423</v>
      </c>
      <c r="D1505" s="145">
        <v>0</v>
      </c>
      <c r="E1505" s="145" t="s">
        <v>26</v>
      </c>
      <c r="F1505" s="462" t="s">
        <v>95</v>
      </c>
      <c r="G1505" s="462" t="s">
        <v>3468</v>
      </c>
      <c r="H1505" s="145" t="s">
        <v>86</v>
      </c>
      <c r="I1505" s="462" t="s">
        <v>1688</v>
      </c>
      <c r="J1505" s="462" t="s">
        <v>1690</v>
      </c>
      <c r="K1505" s="145" t="s">
        <v>1802</v>
      </c>
      <c r="L1505" s="145" t="s">
        <v>1806</v>
      </c>
    </row>
    <row r="1506" spans="3:12">
      <c r="C1506" s="145" t="s">
        <v>3424</v>
      </c>
      <c r="D1506" s="145">
        <v>0</v>
      </c>
      <c r="E1506" s="145" t="s">
        <v>26</v>
      </c>
      <c r="F1506" s="462" t="s">
        <v>95</v>
      </c>
      <c r="G1506" s="462" t="s">
        <v>3468</v>
      </c>
      <c r="H1506" s="145" t="s">
        <v>86</v>
      </c>
      <c r="I1506" s="462" t="s">
        <v>1688</v>
      </c>
      <c r="J1506" s="462" t="s">
        <v>1690</v>
      </c>
      <c r="K1506" s="145" t="s">
        <v>1802</v>
      </c>
      <c r="L1506" s="145" t="s">
        <v>1806</v>
      </c>
    </row>
    <row r="1507" spans="3:12">
      <c r="C1507" s="145" t="s">
        <v>3425</v>
      </c>
      <c r="D1507" s="145">
        <v>0</v>
      </c>
      <c r="E1507" s="145" t="s">
        <v>26</v>
      </c>
      <c r="F1507" s="462" t="s">
        <v>95</v>
      </c>
      <c r="G1507" s="462" t="s">
        <v>3468</v>
      </c>
      <c r="H1507" s="145" t="s">
        <v>86</v>
      </c>
      <c r="I1507" s="462" t="s">
        <v>1688</v>
      </c>
      <c r="J1507" s="462" t="s">
        <v>1690</v>
      </c>
      <c r="K1507" s="145" t="s">
        <v>1802</v>
      </c>
      <c r="L1507" s="145" t="s">
        <v>1806</v>
      </c>
    </row>
    <row r="1508" spans="3:12">
      <c r="C1508" s="145" t="s">
        <v>3426</v>
      </c>
      <c r="D1508" s="145">
        <v>0</v>
      </c>
      <c r="E1508" s="145" t="s">
        <v>26</v>
      </c>
      <c r="F1508" s="462" t="s">
        <v>95</v>
      </c>
      <c r="G1508" s="462" t="s">
        <v>3468</v>
      </c>
      <c r="H1508" s="145" t="s">
        <v>86</v>
      </c>
      <c r="I1508" s="462" t="s">
        <v>1688</v>
      </c>
      <c r="J1508" s="462" t="s">
        <v>1690</v>
      </c>
      <c r="K1508" s="145" t="s">
        <v>1802</v>
      </c>
      <c r="L1508" s="145" t="s">
        <v>1806</v>
      </c>
    </row>
    <row r="1509" spans="3:12">
      <c r="C1509" s="145" t="s">
        <v>3427</v>
      </c>
      <c r="D1509" s="145">
        <v>0</v>
      </c>
      <c r="E1509" s="145" t="s">
        <v>26</v>
      </c>
      <c r="F1509" s="462" t="s">
        <v>95</v>
      </c>
      <c r="G1509" s="462" t="s">
        <v>3468</v>
      </c>
      <c r="H1509" s="145" t="s">
        <v>86</v>
      </c>
      <c r="I1509" s="462" t="s">
        <v>1688</v>
      </c>
      <c r="J1509" s="462" t="s">
        <v>1690</v>
      </c>
      <c r="K1509" s="145" t="s">
        <v>1802</v>
      </c>
      <c r="L1509" s="145" t="s">
        <v>1806</v>
      </c>
    </row>
    <row r="1510" spans="3:12">
      <c r="C1510" s="145" t="s">
        <v>3428</v>
      </c>
      <c r="D1510" s="145">
        <v>0</v>
      </c>
      <c r="E1510" s="145" t="s">
        <v>26</v>
      </c>
      <c r="F1510" s="462" t="s">
        <v>95</v>
      </c>
      <c r="G1510" s="462" t="s">
        <v>3468</v>
      </c>
      <c r="H1510" s="145" t="s">
        <v>86</v>
      </c>
      <c r="I1510" s="462" t="s">
        <v>1688</v>
      </c>
      <c r="J1510" s="462" t="s">
        <v>1690</v>
      </c>
      <c r="K1510" s="145" t="s">
        <v>1802</v>
      </c>
      <c r="L1510" s="145" t="s">
        <v>1806</v>
      </c>
    </row>
    <row r="1511" spans="3:12">
      <c r="C1511" s="145" t="s">
        <v>3429</v>
      </c>
      <c r="D1511" s="145">
        <v>0</v>
      </c>
      <c r="E1511" s="145" t="s">
        <v>26</v>
      </c>
      <c r="F1511" s="462" t="s">
        <v>95</v>
      </c>
      <c r="G1511" s="462" t="s">
        <v>3468</v>
      </c>
      <c r="H1511" s="145" t="s">
        <v>86</v>
      </c>
      <c r="I1511" s="462" t="s">
        <v>1688</v>
      </c>
      <c r="J1511" s="462" t="s">
        <v>1690</v>
      </c>
      <c r="K1511" s="145" t="s">
        <v>1802</v>
      </c>
      <c r="L1511" s="145" t="s">
        <v>1806</v>
      </c>
    </row>
    <row r="1512" spans="3:12">
      <c r="C1512" s="145" t="s">
        <v>3430</v>
      </c>
      <c r="D1512" s="145">
        <v>0</v>
      </c>
      <c r="E1512" s="145" t="s">
        <v>26</v>
      </c>
      <c r="F1512" s="462" t="s">
        <v>95</v>
      </c>
      <c r="G1512" s="462" t="s">
        <v>3468</v>
      </c>
      <c r="H1512" s="145" t="s">
        <v>86</v>
      </c>
      <c r="I1512" s="462" t="s">
        <v>1688</v>
      </c>
      <c r="J1512" s="462" t="s">
        <v>1690</v>
      </c>
      <c r="K1512" s="145" t="s">
        <v>1802</v>
      </c>
      <c r="L1512" s="145" t="s">
        <v>1806</v>
      </c>
    </row>
    <row r="1513" spans="3:12">
      <c r="C1513" s="145" t="s">
        <v>3431</v>
      </c>
      <c r="D1513" s="145">
        <v>0</v>
      </c>
      <c r="E1513" s="145" t="s">
        <v>26</v>
      </c>
      <c r="F1513" s="462" t="s">
        <v>95</v>
      </c>
      <c r="G1513" s="462" t="s">
        <v>3468</v>
      </c>
      <c r="H1513" s="145" t="s">
        <v>86</v>
      </c>
      <c r="I1513" s="462" t="s">
        <v>1688</v>
      </c>
      <c r="J1513" s="462" t="s">
        <v>1690</v>
      </c>
      <c r="K1513" s="145" t="s">
        <v>1802</v>
      </c>
      <c r="L1513" s="145" t="s">
        <v>1806</v>
      </c>
    </row>
    <row r="1514" spans="3:12">
      <c r="C1514" s="145" t="s">
        <v>3432</v>
      </c>
      <c r="D1514" s="145">
        <v>0</v>
      </c>
      <c r="E1514" s="145" t="s">
        <v>26</v>
      </c>
      <c r="F1514" s="462" t="s">
        <v>95</v>
      </c>
      <c r="G1514" s="462" t="s">
        <v>3468</v>
      </c>
      <c r="H1514" s="145" t="s">
        <v>86</v>
      </c>
      <c r="I1514" s="462" t="s">
        <v>1688</v>
      </c>
      <c r="J1514" s="462" t="s">
        <v>1690</v>
      </c>
      <c r="K1514" s="145" t="s">
        <v>1802</v>
      </c>
      <c r="L1514" s="145" t="s">
        <v>1806</v>
      </c>
    </row>
    <row r="1515" spans="3:12">
      <c r="C1515" s="145" t="s">
        <v>3433</v>
      </c>
      <c r="D1515" s="145">
        <v>0</v>
      </c>
      <c r="E1515" s="145" t="s">
        <v>26</v>
      </c>
      <c r="F1515" s="462" t="s">
        <v>95</v>
      </c>
      <c r="G1515" s="462" t="s">
        <v>3468</v>
      </c>
      <c r="H1515" s="145" t="s">
        <v>86</v>
      </c>
      <c r="I1515" s="462" t="s">
        <v>1688</v>
      </c>
      <c r="J1515" s="462" t="s">
        <v>1690</v>
      </c>
      <c r="K1515" s="145" t="s">
        <v>1802</v>
      </c>
      <c r="L1515" s="145" t="s">
        <v>1806</v>
      </c>
    </row>
    <row r="1516" spans="3:12">
      <c r="C1516" s="145" t="s">
        <v>3434</v>
      </c>
      <c r="D1516" s="145">
        <v>0</v>
      </c>
      <c r="E1516" s="145" t="s">
        <v>26</v>
      </c>
      <c r="F1516" s="462" t="s">
        <v>95</v>
      </c>
      <c r="G1516" s="462" t="s">
        <v>3468</v>
      </c>
      <c r="H1516" s="145" t="s">
        <v>86</v>
      </c>
      <c r="I1516" s="462" t="s">
        <v>1688</v>
      </c>
      <c r="J1516" s="462" t="s">
        <v>1690</v>
      </c>
      <c r="K1516" s="145" t="s">
        <v>1802</v>
      </c>
      <c r="L1516" s="145" t="s">
        <v>1806</v>
      </c>
    </row>
    <row r="1517" spans="3:12">
      <c r="C1517" s="145" t="s">
        <v>3435</v>
      </c>
      <c r="D1517" s="145">
        <v>0</v>
      </c>
      <c r="E1517" s="145" t="s">
        <v>26</v>
      </c>
      <c r="F1517" s="462" t="s">
        <v>95</v>
      </c>
      <c r="G1517" s="462" t="s">
        <v>3468</v>
      </c>
      <c r="H1517" s="145" t="s">
        <v>86</v>
      </c>
      <c r="I1517" s="462" t="s">
        <v>1688</v>
      </c>
      <c r="J1517" s="462" t="s">
        <v>1690</v>
      </c>
      <c r="K1517" s="145" t="s">
        <v>1802</v>
      </c>
      <c r="L1517" s="145" t="s">
        <v>1806</v>
      </c>
    </row>
    <row r="1518" spans="3:12">
      <c r="C1518" s="145" t="s">
        <v>3436</v>
      </c>
      <c r="D1518" s="145">
        <v>0</v>
      </c>
      <c r="E1518" s="145" t="s">
        <v>26</v>
      </c>
      <c r="F1518" s="462" t="s">
        <v>95</v>
      </c>
      <c r="G1518" s="462" t="s">
        <v>3468</v>
      </c>
      <c r="H1518" s="145" t="s">
        <v>86</v>
      </c>
      <c r="I1518" s="462" t="s">
        <v>1688</v>
      </c>
      <c r="J1518" s="462" t="s">
        <v>1690</v>
      </c>
      <c r="K1518" s="145" t="s">
        <v>1802</v>
      </c>
      <c r="L1518" s="145" t="s">
        <v>1806</v>
      </c>
    </row>
    <row r="1519" spans="3:12">
      <c r="C1519" s="145" t="s">
        <v>3437</v>
      </c>
      <c r="D1519" s="145">
        <v>0</v>
      </c>
      <c r="E1519" s="145" t="s">
        <v>26</v>
      </c>
      <c r="F1519" s="462" t="s">
        <v>95</v>
      </c>
      <c r="G1519" s="462" t="s">
        <v>3468</v>
      </c>
      <c r="H1519" s="145" t="s">
        <v>86</v>
      </c>
      <c r="I1519" s="462" t="s">
        <v>1688</v>
      </c>
      <c r="J1519" s="462" t="s">
        <v>1690</v>
      </c>
      <c r="K1519" s="145" t="s">
        <v>1802</v>
      </c>
      <c r="L1519" s="145" t="s">
        <v>1806</v>
      </c>
    </row>
    <row r="1520" spans="3:12">
      <c r="C1520" s="145" t="s">
        <v>3438</v>
      </c>
      <c r="D1520" s="145">
        <v>0</v>
      </c>
      <c r="E1520" s="145" t="s">
        <v>26</v>
      </c>
      <c r="F1520" s="462" t="s">
        <v>95</v>
      </c>
      <c r="G1520" s="462" t="s">
        <v>3468</v>
      </c>
      <c r="H1520" s="145" t="s">
        <v>86</v>
      </c>
      <c r="I1520" s="462" t="s">
        <v>1688</v>
      </c>
      <c r="J1520" s="462" t="s">
        <v>1690</v>
      </c>
      <c r="K1520" s="145" t="s">
        <v>1802</v>
      </c>
      <c r="L1520" s="145" t="s">
        <v>1806</v>
      </c>
    </row>
    <row r="1521" spans="3:12">
      <c r="C1521" s="145" t="s">
        <v>3439</v>
      </c>
      <c r="D1521" s="145">
        <v>0</v>
      </c>
      <c r="E1521" s="145" t="s">
        <v>26</v>
      </c>
      <c r="F1521" s="462" t="s">
        <v>95</v>
      </c>
      <c r="G1521" s="462" t="s">
        <v>3468</v>
      </c>
      <c r="H1521" s="145" t="s">
        <v>86</v>
      </c>
      <c r="I1521" s="462" t="s">
        <v>1688</v>
      </c>
      <c r="J1521" s="462" t="s">
        <v>1690</v>
      </c>
      <c r="K1521" s="145" t="s">
        <v>1802</v>
      </c>
      <c r="L1521" s="145" t="s">
        <v>1806</v>
      </c>
    </row>
    <row r="1522" spans="3:12">
      <c r="C1522" s="145" t="s">
        <v>3440</v>
      </c>
      <c r="D1522" s="145">
        <v>0</v>
      </c>
      <c r="E1522" s="145" t="s">
        <v>26</v>
      </c>
      <c r="F1522" s="462" t="s">
        <v>95</v>
      </c>
      <c r="G1522" s="462" t="s">
        <v>3468</v>
      </c>
      <c r="H1522" s="145" t="s">
        <v>86</v>
      </c>
      <c r="I1522" s="462" t="s">
        <v>1688</v>
      </c>
      <c r="J1522" s="462" t="s">
        <v>1690</v>
      </c>
      <c r="K1522" s="145" t="s">
        <v>1802</v>
      </c>
      <c r="L1522" s="145" t="s">
        <v>1806</v>
      </c>
    </row>
    <row r="1523" spans="3:12">
      <c r="C1523" s="145" t="s">
        <v>3441</v>
      </c>
      <c r="D1523" s="145">
        <v>0</v>
      </c>
      <c r="E1523" s="145" t="s">
        <v>26</v>
      </c>
      <c r="F1523" s="462" t="s">
        <v>95</v>
      </c>
      <c r="G1523" s="462" t="s">
        <v>3468</v>
      </c>
      <c r="H1523" s="145" t="s">
        <v>86</v>
      </c>
      <c r="I1523" s="462" t="s">
        <v>1688</v>
      </c>
      <c r="J1523" s="462" t="s">
        <v>1690</v>
      </c>
      <c r="K1523" s="145" t="s">
        <v>1802</v>
      </c>
      <c r="L1523" s="145" t="s">
        <v>1806</v>
      </c>
    </row>
    <row r="1524" spans="3:12">
      <c r="C1524" s="145" t="s">
        <v>3442</v>
      </c>
      <c r="D1524" s="145">
        <v>0</v>
      </c>
      <c r="E1524" s="145" t="s">
        <v>26</v>
      </c>
      <c r="F1524" s="462" t="s">
        <v>95</v>
      </c>
      <c r="G1524" s="462" t="s">
        <v>3468</v>
      </c>
      <c r="H1524" s="145" t="s">
        <v>86</v>
      </c>
      <c r="I1524" s="462" t="s">
        <v>1688</v>
      </c>
      <c r="J1524" s="462" t="s">
        <v>1690</v>
      </c>
      <c r="K1524" s="145" t="s">
        <v>1802</v>
      </c>
      <c r="L1524" s="145" t="s">
        <v>1806</v>
      </c>
    </row>
    <row r="1525" spans="3:12">
      <c r="C1525" s="145" t="s">
        <v>3443</v>
      </c>
      <c r="D1525" s="145">
        <v>0</v>
      </c>
      <c r="E1525" s="145" t="s">
        <v>26</v>
      </c>
      <c r="F1525" s="462" t="s">
        <v>95</v>
      </c>
      <c r="G1525" s="462" t="s">
        <v>3468</v>
      </c>
      <c r="H1525" s="145" t="s">
        <v>86</v>
      </c>
      <c r="I1525" s="462" t="s">
        <v>1688</v>
      </c>
      <c r="J1525" s="462" t="s">
        <v>1690</v>
      </c>
      <c r="K1525" s="145" t="s">
        <v>1802</v>
      </c>
      <c r="L1525" s="145" t="s">
        <v>1806</v>
      </c>
    </row>
    <row r="1526" spans="3:12">
      <c r="C1526" s="145" t="s">
        <v>3444</v>
      </c>
      <c r="D1526" s="145">
        <v>0</v>
      </c>
      <c r="E1526" s="145" t="s">
        <v>26</v>
      </c>
      <c r="F1526" s="462" t="s">
        <v>95</v>
      </c>
      <c r="G1526" s="462" t="s">
        <v>3468</v>
      </c>
      <c r="H1526" s="145" t="s">
        <v>86</v>
      </c>
      <c r="I1526" s="462" t="s">
        <v>1688</v>
      </c>
      <c r="J1526" s="462" t="s">
        <v>1690</v>
      </c>
      <c r="K1526" s="145" t="s">
        <v>1802</v>
      </c>
      <c r="L1526" s="145" t="s">
        <v>1806</v>
      </c>
    </row>
    <row r="1527" spans="3:12">
      <c r="C1527" s="145" t="s">
        <v>3445</v>
      </c>
      <c r="D1527" s="145">
        <v>0</v>
      </c>
      <c r="E1527" s="145" t="s">
        <v>26</v>
      </c>
      <c r="F1527" s="462" t="s">
        <v>95</v>
      </c>
      <c r="G1527" s="462" t="s">
        <v>3468</v>
      </c>
      <c r="H1527" s="145" t="s">
        <v>86</v>
      </c>
      <c r="I1527" s="462" t="s">
        <v>1688</v>
      </c>
      <c r="J1527" s="462" t="s">
        <v>1690</v>
      </c>
      <c r="K1527" s="145" t="s">
        <v>1802</v>
      </c>
      <c r="L1527" s="145" t="s">
        <v>1806</v>
      </c>
    </row>
    <row r="1528" spans="3:12">
      <c r="C1528" s="145" t="s">
        <v>3446</v>
      </c>
      <c r="D1528" s="145">
        <v>0</v>
      </c>
      <c r="E1528" s="145" t="s">
        <v>26</v>
      </c>
      <c r="F1528" s="462" t="s">
        <v>95</v>
      </c>
      <c r="G1528" s="462" t="s">
        <v>3468</v>
      </c>
      <c r="H1528" s="145" t="s">
        <v>86</v>
      </c>
      <c r="I1528" s="462" t="s">
        <v>1688</v>
      </c>
      <c r="J1528" s="462" t="s">
        <v>1690</v>
      </c>
      <c r="K1528" s="145" t="s">
        <v>1802</v>
      </c>
      <c r="L1528" s="145" t="s">
        <v>1806</v>
      </c>
    </row>
    <row r="1529" spans="3:12">
      <c r="C1529" s="145" t="s">
        <v>3447</v>
      </c>
      <c r="D1529" s="145">
        <v>0</v>
      </c>
      <c r="E1529" s="145" t="s">
        <v>26</v>
      </c>
      <c r="F1529" s="462" t="s">
        <v>95</v>
      </c>
      <c r="G1529" s="462" t="s">
        <v>3468</v>
      </c>
      <c r="H1529" s="145" t="s">
        <v>86</v>
      </c>
      <c r="I1529" s="462" t="s">
        <v>1688</v>
      </c>
      <c r="J1529" s="462" t="s">
        <v>1690</v>
      </c>
      <c r="K1529" s="145" t="s">
        <v>1802</v>
      </c>
      <c r="L1529" s="145" t="s">
        <v>1806</v>
      </c>
    </row>
    <row r="1530" spans="3:12">
      <c r="C1530" s="145" t="s">
        <v>3448</v>
      </c>
      <c r="D1530" s="145">
        <v>0</v>
      </c>
      <c r="E1530" s="145" t="s">
        <v>26</v>
      </c>
      <c r="F1530" s="462" t="s">
        <v>95</v>
      </c>
      <c r="G1530" s="462" t="s">
        <v>3468</v>
      </c>
      <c r="H1530" s="145" t="s">
        <v>86</v>
      </c>
      <c r="I1530" s="462" t="s">
        <v>1688</v>
      </c>
      <c r="J1530" s="462" t="s">
        <v>1690</v>
      </c>
      <c r="K1530" s="145" t="s">
        <v>1802</v>
      </c>
      <c r="L1530" s="145" t="s">
        <v>1806</v>
      </c>
    </row>
    <row r="1531" spans="3:12">
      <c r="C1531" s="145" t="s">
        <v>3449</v>
      </c>
      <c r="D1531" s="145">
        <v>0</v>
      </c>
      <c r="E1531" s="145" t="s">
        <v>26</v>
      </c>
      <c r="F1531" s="462" t="s">
        <v>95</v>
      </c>
      <c r="G1531" s="462" t="s">
        <v>3468</v>
      </c>
      <c r="H1531" s="145" t="s">
        <v>86</v>
      </c>
      <c r="I1531" s="462" t="s">
        <v>1688</v>
      </c>
      <c r="J1531" s="462" t="s">
        <v>1690</v>
      </c>
      <c r="K1531" s="145" t="s">
        <v>1802</v>
      </c>
      <c r="L1531" s="145" t="s">
        <v>1806</v>
      </c>
    </row>
    <row r="1532" spans="3:12">
      <c r="C1532" s="145" t="s">
        <v>3450</v>
      </c>
      <c r="D1532" s="145">
        <v>0</v>
      </c>
      <c r="E1532" s="145" t="s">
        <v>26</v>
      </c>
      <c r="F1532" s="462" t="s">
        <v>95</v>
      </c>
      <c r="G1532" s="462" t="s">
        <v>3468</v>
      </c>
      <c r="H1532" s="145" t="s">
        <v>86</v>
      </c>
      <c r="I1532" s="462" t="s">
        <v>1688</v>
      </c>
      <c r="J1532" s="462" t="s">
        <v>1690</v>
      </c>
      <c r="K1532" s="145" t="s">
        <v>1802</v>
      </c>
      <c r="L1532" s="145" t="s">
        <v>1806</v>
      </c>
    </row>
    <row r="1533" spans="3:12">
      <c r="C1533" s="145" t="s">
        <v>3451</v>
      </c>
      <c r="D1533" s="145">
        <v>0</v>
      </c>
      <c r="E1533" s="145" t="s">
        <v>26</v>
      </c>
      <c r="F1533" s="462" t="s">
        <v>95</v>
      </c>
      <c r="G1533" s="462" t="s">
        <v>3468</v>
      </c>
      <c r="H1533" s="145" t="s">
        <v>86</v>
      </c>
      <c r="I1533" s="462" t="s">
        <v>1688</v>
      </c>
      <c r="J1533" s="462" t="s">
        <v>1690</v>
      </c>
      <c r="K1533" s="145" t="s">
        <v>1802</v>
      </c>
      <c r="L1533" s="145" t="s">
        <v>1806</v>
      </c>
    </row>
    <row r="1534" spans="3:12">
      <c r="C1534" s="145" t="s">
        <v>3452</v>
      </c>
      <c r="D1534" s="145">
        <v>0</v>
      </c>
      <c r="E1534" s="145" t="s">
        <v>26</v>
      </c>
      <c r="F1534" s="462" t="s">
        <v>95</v>
      </c>
      <c r="G1534" s="462" t="s">
        <v>3468</v>
      </c>
      <c r="H1534" s="145" t="s">
        <v>86</v>
      </c>
      <c r="I1534" s="462" t="s">
        <v>1688</v>
      </c>
      <c r="J1534" s="462" t="s">
        <v>1690</v>
      </c>
      <c r="K1534" s="145" t="s">
        <v>1802</v>
      </c>
      <c r="L1534" s="145" t="s">
        <v>1806</v>
      </c>
    </row>
    <row r="1535" spans="3:12">
      <c r="C1535" s="145" t="s">
        <v>3453</v>
      </c>
      <c r="D1535" s="145">
        <v>0</v>
      </c>
      <c r="E1535" s="145" t="s">
        <v>26</v>
      </c>
      <c r="F1535" s="462" t="s">
        <v>95</v>
      </c>
      <c r="G1535" s="462" t="s">
        <v>3468</v>
      </c>
      <c r="H1535" s="145" t="s">
        <v>86</v>
      </c>
      <c r="I1535" s="462" t="s">
        <v>1688</v>
      </c>
      <c r="J1535" s="462" t="s">
        <v>1690</v>
      </c>
      <c r="K1535" s="145" t="s">
        <v>1802</v>
      </c>
      <c r="L1535" s="145" t="s">
        <v>1806</v>
      </c>
    </row>
    <row r="1536" spans="3:12">
      <c r="C1536" s="145" t="s">
        <v>3454</v>
      </c>
      <c r="D1536" s="145">
        <v>0</v>
      </c>
      <c r="E1536" s="145" t="s">
        <v>26</v>
      </c>
      <c r="F1536" s="462" t="s">
        <v>95</v>
      </c>
      <c r="G1536" s="462" t="s">
        <v>3468</v>
      </c>
      <c r="H1536" s="145" t="s">
        <v>86</v>
      </c>
      <c r="I1536" s="462" t="s">
        <v>1688</v>
      </c>
      <c r="J1536" s="462" t="s">
        <v>1690</v>
      </c>
      <c r="K1536" s="145" t="s">
        <v>1802</v>
      </c>
      <c r="L1536" s="145" t="s">
        <v>1806</v>
      </c>
    </row>
    <row r="1537" spans="3:12">
      <c r="C1537" s="145" t="s">
        <v>3455</v>
      </c>
      <c r="D1537" s="145">
        <v>0</v>
      </c>
      <c r="E1537" s="145" t="s">
        <v>26</v>
      </c>
      <c r="F1537" s="462" t="s">
        <v>95</v>
      </c>
      <c r="G1537" s="462" t="s">
        <v>3468</v>
      </c>
      <c r="H1537" s="145" t="s">
        <v>86</v>
      </c>
      <c r="I1537" s="462" t="s">
        <v>1688</v>
      </c>
      <c r="J1537" s="462" t="s">
        <v>1690</v>
      </c>
      <c r="K1537" s="145" t="s">
        <v>1802</v>
      </c>
      <c r="L1537" s="145" t="s">
        <v>1806</v>
      </c>
    </row>
    <row r="1538" spans="3:12">
      <c r="C1538" s="145" t="s">
        <v>3458</v>
      </c>
      <c r="D1538" s="145">
        <v>0</v>
      </c>
      <c r="E1538" s="145" t="s">
        <v>26</v>
      </c>
      <c r="F1538" s="462" t="s">
        <v>95</v>
      </c>
      <c r="G1538" s="462" t="s">
        <v>3468</v>
      </c>
      <c r="H1538" s="145" t="s">
        <v>86</v>
      </c>
      <c r="I1538" s="462" t="s">
        <v>1688</v>
      </c>
      <c r="J1538" s="462" t="s">
        <v>1690</v>
      </c>
      <c r="K1538" s="145" t="s">
        <v>1802</v>
      </c>
      <c r="L1538" s="145" t="s">
        <v>1806</v>
      </c>
    </row>
    <row r="1539" spans="3:12">
      <c r="C1539" s="145" t="s">
        <v>3459</v>
      </c>
      <c r="D1539" s="145">
        <v>0</v>
      </c>
      <c r="E1539" s="145" t="s">
        <v>26</v>
      </c>
      <c r="F1539" s="462" t="s">
        <v>95</v>
      </c>
      <c r="G1539" s="462" t="s">
        <v>3468</v>
      </c>
      <c r="H1539" s="145" t="s">
        <v>86</v>
      </c>
      <c r="I1539" s="462" t="s">
        <v>1688</v>
      </c>
      <c r="J1539" s="462" t="s">
        <v>1690</v>
      </c>
      <c r="K1539" s="145" t="s">
        <v>1802</v>
      </c>
      <c r="L1539" s="145" t="s">
        <v>1806</v>
      </c>
    </row>
    <row r="1540" spans="3:12">
      <c r="C1540" s="145" t="s">
        <v>3460</v>
      </c>
      <c r="D1540" s="145">
        <v>0</v>
      </c>
      <c r="E1540" s="145" t="s">
        <v>26</v>
      </c>
      <c r="F1540" s="462" t="s">
        <v>95</v>
      </c>
      <c r="G1540" s="462" t="s">
        <v>3468</v>
      </c>
      <c r="H1540" s="145" t="s">
        <v>86</v>
      </c>
      <c r="I1540" s="462" t="s">
        <v>1688</v>
      </c>
      <c r="J1540" s="462" t="s">
        <v>1690</v>
      </c>
      <c r="K1540" s="145" t="s">
        <v>1802</v>
      </c>
      <c r="L1540" s="145" t="s">
        <v>1806</v>
      </c>
    </row>
    <row r="1541" spans="3:12">
      <c r="C1541" s="145" t="s">
        <v>3461</v>
      </c>
      <c r="D1541" s="145">
        <v>0</v>
      </c>
      <c r="E1541" s="145" t="s">
        <v>26</v>
      </c>
      <c r="F1541" s="462" t="s">
        <v>95</v>
      </c>
      <c r="G1541" s="462" t="s">
        <v>3468</v>
      </c>
      <c r="H1541" s="145" t="s">
        <v>86</v>
      </c>
      <c r="I1541" s="462" t="s">
        <v>1688</v>
      </c>
      <c r="J1541" s="462" t="s">
        <v>1690</v>
      </c>
      <c r="K1541" s="145" t="s">
        <v>1802</v>
      </c>
      <c r="L1541" s="145" t="s">
        <v>1806</v>
      </c>
    </row>
    <row r="1542" spans="3:12">
      <c r="C1542" s="145" t="s">
        <v>3462</v>
      </c>
      <c r="D1542" s="145">
        <v>0</v>
      </c>
      <c r="E1542" s="145" t="s">
        <v>26</v>
      </c>
      <c r="F1542" s="462" t="s">
        <v>95</v>
      </c>
      <c r="G1542" s="462" t="s">
        <v>3468</v>
      </c>
      <c r="H1542" s="145" t="s">
        <v>86</v>
      </c>
      <c r="I1542" s="462" t="s">
        <v>1688</v>
      </c>
      <c r="J1542" s="462" t="s">
        <v>1690</v>
      </c>
      <c r="K1542" s="145" t="s">
        <v>1802</v>
      </c>
      <c r="L1542" s="145" t="s">
        <v>1806</v>
      </c>
    </row>
    <row r="1543" spans="3:12">
      <c r="C1543" s="145" t="s">
        <v>3463</v>
      </c>
      <c r="D1543" s="145">
        <v>0</v>
      </c>
      <c r="E1543" s="145" t="s">
        <v>26</v>
      </c>
      <c r="F1543" s="462" t="s">
        <v>95</v>
      </c>
      <c r="G1543" s="462" t="s">
        <v>3468</v>
      </c>
      <c r="H1543" s="145" t="s">
        <v>86</v>
      </c>
      <c r="I1543" s="462" t="s">
        <v>1688</v>
      </c>
      <c r="J1543" s="462" t="s">
        <v>1690</v>
      </c>
      <c r="K1543" s="145" t="s">
        <v>1802</v>
      </c>
      <c r="L1543" s="145" t="s">
        <v>1806</v>
      </c>
    </row>
    <row r="1544" spans="3:12">
      <c r="C1544" s="145" t="s">
        <v>3465</v>
      </c>
      <c r="D1544" s="145">
        <v>0</v>
      </c>
      <c r="E1544" s="145" t="s">
        <v>26</v>
      </c>
      <c r="F1544" s="462" t="s">
        <v>95</v>
      </c>
      <c r="G1544" s="462" t="s">
        <v>3468</v>
      </c>
      <c r="H1544" s="145" t="s">
        <v>86</v>
      </c>
      <c r="I1544" s="462" t="s">
        <v>1688</v>
      </c>
      <c r="J1544" s="462" t="s">
        <v>1690</v>
      </c>
      <c r="K1544" s="145" t="s">
        <v>1802</v>
      </c>
      <c r="L1544" s="145" t="s">
        <v>1806</v>
      </c>
    </row>
    <row r="1545" spans="3:12">
      <c r="C1545" s="145" t="s">
        <v>3466</v>
      </c>
      <c r="D1545" s="145">
        <v>0</v>
      </c>
      <c r="E1545" s="145" t="s">
        <v>26</v>
      </c>
      <c r="F1545" s="462" t="s">
        <v>95</v>
      </c>
      <c r="G1545" s="462" t="s">
        <v>3468</v>
      </c>
      <c r="H1545" s="145" t="s">
        <v>86</v>
      </c>
      <c r="I1545" s="462" t="s">
        <v>1688</v>
      </c>
      <c r="J1545" s="462" t="s">
        <v>1690</v>
      </c>
      <c r="K1545" s="145" t="s">
        <v>1802</v>
      </c>
      <c r="L1545" s="145" t="s">
        <v>1806</v>
      </c>
    </row>
    <row r="1546" spans="3:12">
      <c r="C1546" s="145" t="s">
        <v>3467</v>
      </c>
      <c r="D1546" s="145">
        <v>0</v>
      </c>
      <c r="E1546" s="145" t="s">
        <v>26</v>
      </c>
      <c r="F1546" s="462" t="s">
        <v>95</v>
      </c>
      <c r="G1546" s="462" t="s">
        <v>3468</v>
      </c>
      <c r="H1546" s="145" t="s">
        <v>86</v>
      </c>
      <c r="I1546" s="462" t="s">
        <v>1688</v>
      </c>
      <c r="J1546" s="462" t="s">
        <v>1690</v>
      </c>
      <c r="K1546" s="145" t="s">
        <v>1802</v>
      </c>
      <c r="L1546" s="145" t="s">
        <v>1806</v>
      </c>
    </row>
    <row r="1547" spans="3:12">
      <c r="C1547" s="145" t="s">
        <v>3378</v>
      </c>
      <c r="D1547" s="145">
        <v>0</v>
      </c>
      <c r="E1547" s="145" t="s">
        <v>26</v>
      </c>
      <c r="F1547" s="462" t="s">
        <v>95</v>
      </c>
      <c r="G1547" s="462" t="s">
        <v>3468</v>
      </c>
      <c r="H1547" s="145" t="s">
        <v>86</v>
      </c>
      <c r="I1547" s="462" t="s">
        <v>1688</v>
      </c>
      <c r="J1547" s="462" t="s">
        <v>1690</v>
      </c>
      <c r="K1547" s="145" t="s">
        <v>1802</v>
      </c>
      <c r="L1547" s="145" t="s">
        <v>1807</v>
      </c>
    </row>
    <row r="1548" spans="3:12">
      <c r="C1548" s="145" t="s">
        <v>3379</v>
      </c>
      <c r="D1548" s="145">
        <v>0</v>
      </c>
      <c r="E1548" s="145" t="s">
        <v>26</v>
      </c>
      <c r="F1548" s="462" t="s">
        <v>95</v>
      </c>
      <c r="G1548" s="462" t="s">
        <v>3468</v>
      </c>
      <c r="H1548" s="145" t="s">
        <v>86</v>
      </c>
      <c r="I1548" s="462" t="s">
        <v>1688</v>
      </c>
      <c r="J1548" s="462" t="s">
        <v>1690</v>
      </c>
      <c r="K1548" s="145" t="s">
        <v>1802</v>
      </c>
      <c r="L1548" s="145" t="s">
        <v>1807</v>
      </c>
    </row>
    <row r="1549" spans="3:12">
      <c r="C1549" s="145" t="s">
        <v>3380</v>
      </c>
      <c r="D1549" s="145">
        <v>0</v>
      </c>
      <c r="E1549" s="145" t="s">
        <v>26</v>
      </c>
      <c r="F1549" s="462" t="s">
        <v>95</v>
      </c>
      <c r="G1549" s="462" t="s">
        <v>3468</v>
      </c>
      <c r="H1549" s="145" t="s">
        <v>86</v>
      </c>
      <c r="I1549" s="462" t="s">
        <v>1688</v>
      </c>
      <c r="J1549" s="462" t="s">
        <v>1690</v>
      </c>
      <c r="K1549" s="145" t="s">
        <v>1802</v>
      </c>
      <c r="L1549" s="145" t="s">
        <v>1807</v>
      </c>
    </row>
    <row r="1550" spans="3:12">
      <c r="C1550" s="145" t="s">
        <v>3381</v>
      </c>
      <c r="D1550" s="145">
        <v>0</v>
      </c>
      <c r="E1550" s="145" t="s">
        <v>26</v>
      </c>
      <c r="F1550" s="462" t="s">
        <v>95</v>
      </c>
      <c r="G1550" s="462" t="s">
        <v>3468</v>
      </c>
      <c r="H1550" s="145" t="s">
        <v>86</v>
      </c>
      <c r="I1550" s="462" t="s">
        <v>1688</v>
      </c>
      <c r="J1550" s="462" t="s">
        <v>1690</v>
      </c>
      <c r="K1550" s="145" t="s">
        <v>1802</v>
      </c>
      <c r="L1550" s="145" t="s">
        <v>1807</v>
      </c>
    </row>
    <row r="1551" spans="3:12">
      <c r="C1551" s="145" t="s">
        <v>3382</v>
      </c>
      <c r="D1551" s="145">
        <v>0</v>
      </c>
      <c r="E1551" s="145" t="s">
        <v>26</v>
      </c>
      <c r="F1551" s="462" t="s">
        <v>95</v>
      </c>
      <c r="G1551" s="462" t="s">
        <v>3468</v>
      </c>
      <c r="H1551" s="145" t="s">
        <v>86</v>
      </c>
      <c r="I1551" s="462" t="s">
        <v>1688</v>
      </c>
      <c r="J1551" s="462" t="s">
        <v>1690</v>
      </c>
      <c r="K1551" s="145" t="s">
        <v>1802</v>
      </c>
      <c r="L1551" s="145" t="s">
        <v>1807</v>
      </c>
    </row>
    <row r="1552" spans="3:12">
      <c r="C1552" s="145" t="s">
        <v>3383</v>
      </c>
      <c r="D1552" s="145">
        <v>0</v>
      </c>
      <c r="E1552" s="145" t="s">
        <v>26</v>
      </c>
      <c r="F1552" s="462" t="s">
        <v>95</v>
      </c>
      <c r="G1552" s="462" t="s">
        <v>3468</v>
      </c>
      <c r="H1552" s="145" t="s">
        <v>86</v>
      </c>
      <c r="I1552" s="462" t="s">
        <v>1688</v>
      </c>
      <c r="J1552" s="462" t="s">
        <v>1690</v>
      </c>
      <c r="K1552" s="145" t="s">
        <v>1802</v>
      </c>
      <c r="L1552" s="145" t="s">
        <v>1807</v>
      </c>
    </row>
    <row r="1553" spans="3:12">
      <c r="C1553" s="145" t="s">
        <v>3384</v>
      </c>
      <c r="D1553" s="145">
        <v>0</v>
      </c>
      <c r="E1553" s="145" t="s">
        <v>26</v>
      </c>
      <c r="F1553" s="462" t="s">
        <v>95</v>
      </c>
      <c r="G1553" s="462" t="s">
        <v>3468</v>
      </c>
      <c r="H1553" s="145" t="s">
        <v>86</v>
      </c>
      <c r="I1553" s="462" t="s">
        <v>1688</v>
      </c>
      <c r="J1553" s="462" t="s">
        <v>1690</v>
      </c>
      <c r="K1553" s="145" t="s">
        <v>1802</v>
      </c>
      <c r="L1553" s="145" t="s">
        <v>1807</v>
      </c>
    </row>
    <row r="1554" spans="3:12">
      <c r="C1554" s="145" t="s">
        <v>3385</v>
      </c>
      <c r="D1554" s="145">
        <v>0</v>
      </c>
      <c r="E1554" s="145" t="s">
        <v>26</v>
      </c>
      <c r="F1554" s="462" t="s">
        <v>95</v>
      </c>
      <c r="G1554" s="462" t="s">
        <v>3468</v>
      </c>
      <c r="H1554" s="145" t="s">
        <v>86</v>
      </c>
      <c r="I1554" s="462" t="s">
        <v>1688</v>
      </c>
      <c r="J1554" s="462" t="s">
        <v>1690</v>
      </c>
      <c r="K1554" s="145" t="s">
        <v>1802</v>
      </c>
      <c r="L1554" s="145" t="s">
        <v>1807</v>
      </c>
    </row>
    <row r="1555" spans="3:12">
      <c r="C1555" s="145" t="s">
        <v>3386</v>
      </c>
      <c r="D1555" s="145">
        <v>0</v>
      </c>
      <c r="E1555" s="145" t="s">
        <v>26</v>
      </c>
      <c r="F1555" s="462" t="s">
        <v>95</v>
      </c>
      <c r="G1555" s="462" t="s">
        <v>3468</v>
      </c>
      <c r="H1555" s="145" t="s">
        <v>86</v>
      </c>
      <c r="I1555" s="462" t="s">
        <v>1688</v>
      </c>
      <c r="J1555" s="462" t="s">
        <v>1690</v>
      </c>
      <c r="K1555" s="145" t="s">
        <v>1802</v>
      </c>
      <c r="L1555" s="145" t="s">
        <v>1807</v>
      </c>
    </row>
    <row r="1556" spans="3:12">
      <c r="C1556" s="145" t="s">
        <v>3387</v>
      </c>
      <c r="D1556" s="145">
        <v>0</v>
      </c>
      <c r="E1556" s="145" t="s">
        <v>26</v>
      </c>
      <c r="F1556" s="462" t="s">
        <v>95</v>
      </c>
      <c r="G1556" s="462" t="s">
        <v>3468</v>
      </c>
      <c r="H1556" s="145" t="s">
        <v>86</v>
      </c>
      <c r="I1556" s="462" t="s">
        <v>1688</v>
      </c>
      <c r="J1556" s="462" t="s">
        <v>1690</v>
      </c>
      <c r="K1556" s="145" t="s">
        <v>1802</v>
      </c>
      <c r="L1556" s="145" t="s">
        <v>1807</v>
      </c>
    </row>
    <row r="1557" spans="3:12">
      <c r="C1557" s="145" t="s">
        <v>3388</v>
      </c>
      <c r="D1557" s="145">
        <v>0</v>
      </c>
      <c r="E1557" s="145" t="s">
        <v>26</v>
      </c>
      <c r="F1557" s="462" t="s">
        <v>95</v>
      </c>
      <c r="G1557" s="462" t="s">
        <v>3468</v>
      </c>
      <c r="H1557" s="145" t="s">
        <v>86</v>
      </c>
      <c r="I1557" s="462" t="s">
        <v>1688</v>
      </c>
      <c r="J1557" s="462" t="s">
        <v>1690</v>
      </c>
      <c r="K1557" s="145" t="s">
        <v>1802</v>
      </c>
      <c r="L1557" s="145" t="s">
        <v>1807</v>
      </c>
    </row>
    <row r="1558" spans="3:12">
      <c r="C1558" s="145" t="s">
        <v>3389</v>
      </c>
      <c r="D1558" s="145">
        <v>0</v>
      </c>
      <c r="E1558" s="145" t="s">
        <v>26</v>
      </c>
      <c r="F1558" s="462" t="s">
        <v>95</v>
      </c>
      <c r="G1558" s="462" t="s">
        <v>3468</v>
      </c>
      <c r="H1558" s="145" t="s">
        <v>86</v>
      </c>
      <c r="I1558" s="462" t="s">
        <v>1688</v>
      </c>
      <c r="J1558" s="462" t="s">
        <v>1690</v>
      </c>
      <c r="K1558" s="145" t="s">
        <v>1802</v>
      </c>
      <c r="L1558" s="145" t="s">
        <v>1807</v>
      </c>
    </row>
    <row r="1559" spans="3:12">
      <c r="C1559" s="145" t="s">
        <v>3390</v>
      </c>
      <c r="D1559" s="145">
        <v>0</v>
      </c>
      <c r="E1559" s="145" t="s">
        <v>26</v>
      </c>
      <c r="F1559" s="462" t="s">
        <v>95</v>
      </c>
      <c r="G1559" s="462" t="s">
        <v>3468</v>
      </c>
      <c r="H1559" s="145" t="s">
        <v>86</v>
      </c>
      <c r="I1559" s="462" t="s">
        <v>1688</v>
      </c>
      <c r="J1559" s="462" t="s">
        <v>1690</v>
      </c>
      <c r="K1559" s="145" t="s">
        <v>1802</v>
      </c>
      <c r="L1559" s="145" t="s">
        <v>1807</v>
      </c>
    </row>
    <row r="1560" spans="3:12">
      <c r="C1560" s="145" t="s">
        <v>3391</v>
      </c>
      <c r="D1560" s="145">
        <v>0</v>
      </c>
      <c r="E1560" s="145" t="s">
        <v>26</v>
      </c>
      <c r="F1560" s="462" t="s">
        <v>95</v>
      </c>
      <c r="G1560" s="462" t="s">
        <v>3468</v>
      </c>
      <c r="H1560" s="145" t="s">
        <v>86</v>
      </c>
      <c r="I1560" s="462" t="s">
        <v>1688</v>
      </c>
      <c r="J1560" s="462" t="s">
        <v>1690</v>
      </c>
      <c r="K1560" s="145" t="s">
        <v>1802</v>
      </c>
      <c r="L1560" s="145" t="s">
        <v>1807</v>
      </c>
    </row>
    <row r="1561" spans="3:12">
      <c r="C1561" s="145" t="s">
        <v>3392</v>
      </c>
      <c r="D1561" s="145">
        <v>0</v>
      </c>
      <c r="E1561" s="145" t="s">
        <v>26</v>
      </c>
      <c r="F1561" s="462" t="s">
        <v>95</v>
      </c>
      <c r="G1561" s="462" t="s">
        <v>3468</v>
      </c>
      <c r="H1561" s="145" t="s">
        <v>86</v>
      </c>
      <c r="I1561" s="462" t="s">
        <v>1688</v>
      </c>
      <c r="J1561" s="462" t="s">
        <v>1690</v>
      </c>
      <c r="K1561" s="145" t="s">
        <v>1802</v>
      </c>
      <c r="L1561" s="145" t="s">
        <v>1807</v>
      </c>
    </row>
    <row r="1562" spans="3:12">
      <c r="C1562" s="145" t="s">
        <v>3393</v>
      </c>
      <c r="D1562" s="145">
        <v>0</v>
      </c>
      <c r="E1562" s="145" t="s">
        <v>26</v>
      </c>
      <c r="F1562" s="462" t="s">
        <v>95</v>
      </c>
      <c r="G1562" s="462" t="s">
        <v>3468</v>
      </c>
      <c r="H1562" s="145" t="s">
        <v>86</v>
      </c>
      <c r="I1562" s="462" t="s">
        <v>1688</v>
      </c>
      <c r="J1562" s="462" t="s">
        <v>1690</v>
      </c>
      <c r="K1562" s="145" t="s">
        <v>1802</v>
      </c>
      <c r="L1562" s="145" t="s">
        <v>1807</v>
      </c>
    </row>
    <row r="1563" spans="3:12">
      <c r="C1563" s="145" t="s">
        <v>3394</v>
      </c>
      <c r="D1563" s="145">
        <v>0</v>
      </c>
      <c r="E1563" s="145" t="s">
        <v>26</v>
      </c>
      <c r="F1563" s="462" t="s">
        <v>95</v>
      </c>
      <c r="G1563" s="462" t="s">
        <v>3468</v>
      </c>
      <c r="H1563" s="145" t="s">
        <v>86</v>
      </c>
      <c r="I1563" s="462" t="s">
        <v>1688</v>
      </c>
      <c r="J1563" s="462" t="s">
        <v>1690</v>
      </c>
      <c r="K1563" s="145" t="s">
        <v>1802</v>
      </c>
      <c r="L1563" s="145" t="s">
        <v>1807</v>
      </c>
    </row>
    <row r="1564" spans="3:12">
      <c r="C1564" s="145" t="s">
        <v>3395</v>
      </c>
      <c r="D1564" s="145">
        <v>0</v>
      </c>
      <c r="E1564" s="145" t="s">
        <v>26</v>
      </c>
      <c r="F1564" s="462" t="s">
        <v>95</v>
      </c>
      <c r="G1564" s="462" t="s">
        <v>3468</v>
      </c>
      <c r="H1564" s="145" t="s">
        <v>86</v>
      </c>
      <c r="I1564" s="462" t="s">
        <v>1688</v>
      </c>
      <c r="J1564" s="462" t="s">
        <v>1690</v>
      </c>
      <c r="K1564" s="145" t="s">
        <v>1802</v>
      </c>
      <c r="L1564" s="145" t="s">
        <v>1807</v>
      </c>
    </row>
    <row r="1565" spans="3:12">
      <c r="C1565" s="145" t="s">
        <v>3396</v>
      </c>
      <c r="D1565" s="145">
        <v>0</v>
      </c>
      <c r="E1565" s="145" t="s">
        <v>26</v>
      </c>
      <c r="F1565" s="462" t="s">
        <v>95</v>
      </c>
      <c r="G1565" s="462" t="s">
        <v>3468</v>
      </c>
      <c r="H1565" s="145" t="s">
        <v>86</v>
      </c>
      <c r="I1565" s="462" t="s">
        <v>1688</v>
      </c>
      <c r="J1565" s="462" t="s">
        <v>1690</v>
      </c>
      <c r="K1565" s="145" t="s">
        <v>1802</v>
      </c>
      <c r="L1565" s="145" t="s">
        <v>1807</v>
      </c>
    </row>
    <row r="1566" spans="3:12">
      <c r="C1566" s="145" t="s">
        <v>3397</v>
      </c>
      <c r="D1566" s="145">
        <v>0</v>
      </c>
      <c r="E1566" s="145" t="s">
        <v>26</v>
      </c>
      <c r="F1566" s="462" t="s">
        <v>95</v>
      </c>
      <c r="G1566" s="462" t="s">
        <v>3468</v>
      </c>
      <c r="H1566" s="145" t="s">
        <v>86</v>
      </c>
      <c r="I1566" s="462" t="s">
        <v>1688</v>
      </c>
      <c r="J1566" s="462" t="s">
        <v>1690</v>
      </c>
      <c r="K1566" s="145" t="s">
        <v>1802</v>
      </c>
      <c r="L1566" s="145" t="s">
        <v>1807</v>
      </c>
    </row>
    <row r="1567" spans="3:12">
      <c r="C1567" s="145" t="s">
        <v>3398</v>
      </c>
      <c r="D1567" s="145">
        <v>0</v>
      </c>
      <c r="E1567" s="145" t="s">
        <v>26</v>
      </c>
      <c r="F1567" s="462" t="s">
        <v>95</v>
      </c>
      <c r="G1567" s="462" t="s">
        <v>3468</v>
      </c>
      <c r="H1567" s="145" t="s">
        <v>86</v>
      </c>
      <c r="I1567" s="462" t="s">
        <v>1688</v>
      </c>
      <c r="J1567" s="462" t="s">
        <v>1690</v>
      </c>
      <c r="K1567" s="145" t="s">
        <v>1802</v>
      </c>
      <c r="L1567" s="145" t="s">
        <v>1807</v>
      </c>
    </row>
    <row r="1568" spans="3:12">
      <c r="C1568" s="145" t="s">
        <v>3400</v>
      </c>
      <c r="D1568" s="145">
        <v>0</v>
      </c>
      <c r="E1568" s="145" t="s">
        <v>26</v>
      </c>
      <c r="F1568" s="462" t="s">
        <v>95</v>
      </c>
      <c r="G1568" s="462" t="s">
        <v>3468</v>
      </c>
      <c r="H1568" s="145" t="s">
        <v>86</v>
      </c>
      <c r="I1568" s="462" t="s">
        <v>1688</v>
      </c>
      <c r="J1568" s="462" t="s">
        <v>1690</v>
      </c>
      <c r="K1568" s="145" t="s">
        <v>1802</v>
      </c>
      <c r="L1568" s="145" t="s">
        <v>1807</v>
      </c>
    </row>
    <row r="1569" spans="3:12">
      <c r="C1569" s="145" t="s">
        <v>3401</v>
      </c>
      <c r="D1569" s="145">
        <v>0</v>
      </c>
      <c r="E1569" s="145" t="s">
        <v>26</v>
      </c>
      <c r="F1569" s="462" t="s">
        <v>95</v>
      </c>
      <c r="G1569" s="462" t="s">
        <v>3468</v>
      </c>
      <c r="H1569" s="145" t="s">
        <v>86</v>
      </c>
      <c r="I1569" s="462" t="s">
        <v>1688</v>
      </c>
      <c r="J1569" s="462" t="s">
        <v>1690</v>
      </c>
      <c r="K1569" s="145" t="s">
        <v>1802</v>
      </c>
      <c r="L1569" s="145" t="s">
        <v>1807</v>
      </c>
    </row>
    <row r="1570" spans="3:12">
      <c r="C1570" s="145" t="s">
        <v>3402</v>
      </c>
      <c r="D1570" s="145">
        <v>0</v>
      </c>
      <c r="E1570" s="145" t="s">
        <v>26</v>
      </c>
      <c r="F1570" s="462" t="s">
        <v>95</v>
      </c>
      <c r="G1570" s="462" t="s">
        <v>3468</v>
      </c>
      <c r="H1570" s="145" t="s">
        <v>86</v>
      </c>
      <c r="I1570" s="462" t="s">
        <v>1688</v>
      </c>
      <c r="J1570" s="462" t="s">
        <v>1690</v>
      </c>
      <c r="K1570" s="145" t="s">
        <v>1802</v>
      </c>
      <c r="L1570" s="145" t="s">
        <v>1807</v>
      </c>
    </row>
    <row r="1571" spans="3:12">
      <c r="C1571" s="145" t="s">
        <v>3403</v>
      </c>
      <c r="D1571" s="145">
        <v>0</v>
      </c>
      <c r="E1571" s="145" t="s">
        <v>26</v>
      </c>
      <c r="F1571" s="462" t="s">
        <v>95</v>
      </c>
      <c r="G1571" s="462" t="s">
        <v>3468</v>
      </c>
      <c r="H1571" s="145" t="s">
        <v>86</v>
      </c>
      <c r="I1571" s="462" t="s">
        <v>1688</v>
      </c>
      <c r="J1571" s="462" t="s">
        <v>1690</v>
      </c>
      <c r="K1571" s="145" t="s">
        <v>1802</v>
      </c>
      <c r="L1571" s="145" t="s">
        <v>1807</v>
      </c>
    </row>
    <row r="1572" spans="3:12">
      <c r="C1572" s="145" t="s">
        <v>3404</v>
      </c>
      <c r="D1572" s="145">
        <v>0</v>
      </c>
      <c r="E1572" s="145" t="s">
        <v>26</v>
      </c>
      <c r="F1572" s="462" t="s">
        <v>95</v>
      </c>
      <c r="G1572" s="462" t="s">
        <v>3468</v>
      </c>
      <c r="H1572" s="145" t="s">
        <v>86</v>
      </c>
      <c r="I1572" s="462" t="s">
        <v>1688</v>
      </c>
      <c r="J1572" s="462" t="s">
        <v>1690</v>
      </c>
      <c r="K1572" s="145" t="s">
        <v>1802</v>
      </c>
      <c r="L1572" s="145" t="s">
        <v>1807</v>
      </c>
    </row>
    <row r="1573" spans="3:12">
      <c r="C1573" s="145" t="s">
        <v>3405</v>
      </c>
      <c r="D1573" s="145">
        <v>0</v>
      </c>
      <c r="E1573" s="145" t="s">
        <v>26</v>
      </c>
      <c r="F1573" s="462" t="s">
        <v>95</v>
      </c>
      <c r="G1573" s="462" t="s">
        <v>3468</v>
      </c>
      <c r="H1573" s="145" t="s">
        <v>86</v>
      </c>
      <c r="I1573" s="462" t="s">
        <v>1688</v>
      </c>
      <c r="J1573" s="462" t="s">
        <v>1690</v>
      </c>
      <c r="K1573" s="145" t="s">
        <v>1802</v>
      </c>
      <c r="L1573" s="145" t="s">
        <v>1807</v>
      </c>
    </row>
    <row r="1574" spans="3:12">
      <c r="C1574" s="145" t="s">
        <v>3406</v>
      </c>
      <c r="D1574" s="145">
        <v>0</v>
      </c>
      <c r="E1574" s="145" t="s">
        <v>26</v>
      </c>
      <c r="F1574" s="462" t="s">
        <v>95</v>
      </c>
      <c r="G1574" s="462" t="s">
        <v>3468</v>
      </c>
      <c r="H1574" s="145" t="s">
        <v>86</v>
      </c>
      <c r="I1574" s="462" t="s">
        <v>1688</v>
      </c>
      <c r="J1574" s="462" t="s">
        <v>1690</v>
      </c>
      <c r="K1574" s="145" t="s">
        <v>1802</v>
      </c>
      <c r="L1574" s="145" t="s">
        <v>1807</v>
      </c>
    </row>
    <row r="1575" spans="3:12">
      <c r="C1575" s="145" t="s">
        <v>3407</v>
      </c>
      <c r="D1575" s="145">
        <v>0</v>
      </c>
      <c r="E1575" s="145" t="s">
        <v>26</v>
      </c>
      <c r="F1575" s="462" t="s">
        <v>95</v>
      </c>
      <c r="G1575" s="462" t="s">
        <v>3468</v>
      </c>
      <c r="H1575" s="145" t="s">
        <v>86</v>
      </c>
      <c r="I1575" s="462" t="s">
        <v>1688</v>
      </c>
      <c r="J1575" s="462" t="s">
        <v>1690</v>
      </c>
      <c r="K1575" s="145" t="s">
        <v>1802</v>
      </c>
      <c r="L1575" s="145" t="s">
        <v>1807</v>
      </c>
    </row>
    <row r="1576" spans="3:12">
      <c r="C1576" s="145" t="s">
        <v>3408</v>
      </c>
      <c r="D1576" s="145">
        <v>0</v>
      </c>
      <c r="E1576" s="145" t="s">
        <v>26</v>
      </c>
      <c r="F1576" s="462" t="s">
        <v>95</v>
      </c>
      <c r="G1576" s="462" t="s">
        <v>3468</v>
      </c>
      <c r="H1576" s="145" t="s">
        <v>86</v>
      </c>
      <c r="I1576" s="462" t="s">
        <v>1688</v>
      </c>
      <c r="J1576" s="462" t="s">
        <v>1690</v>
      </c>
      <c r="K1576" s="145" t="s">
        <v>1802</v>
      </c>
      <c r="L1576" s="145" t="s">
        <v>1807</v>
      </c>
    </row>
    <row r="1577" spans="3:12">
      <c r="C1577" s="145" t="s">
        <v>3409</v>
      </c>
      <c r="D1577" s="145">
        <v>0</v>
      </c>
      <c r="E1577" s="145" t="s">
        <v>26</v>
      </c>
      <c r="F1577" s="462" t="s">
        <v>95</v>
      </c>
      <c r="G1577" s="462" t="s">
        <v>3468</v>
      </c>
      <c r="H1577" s="145" t="s">
        <v>86</v>
      </c>
      <c r="I1577" s="462" t="s">
        <v>1688</v>
      </c>
      <c r="J1577" s="462" t="s">
        <v>1690</v>
      </c>
      <c r="K1577" s="145" t="s">
        <v>1802</v>
      </c>
      <c r="L1577" s="145" t="s">
        <v>1807</v>
      </c>
    </row>
    <row r="1578" spans="3:12">
      <c r="C1578" s="145" t="s">
        <v>3410</v>
      </c>
      <c r="D1578" s="145">
        <v>0</v>
      </c>
      <c r="E1578" s="145" t="s">
        <v>26</v>
      </c>
      <c r="F1578" s="462" t="s">
        <v>95</v>
      </c>
      <c r="G1578" s="462" t="s">
        <v>3468</v>
      </c>
      <c r="H1578" s="145" t="s">
        <v>86</v>
      </c>
      <c r="I1578" s="462" t="s">
        <v>1688</v>
      </c>
      <c r="J1578" s="462" t="s">
        <v>1690</v>
      </c>
      <c r="K1578" s="145" t="s">
        <v>1802</v>
      </c>
      <c r="L1578" s="145" t="s">
        <v>1807</v>
      </c>
    </row>
    <row r="1579" spans="3:12">
      <c r="C1579" s="145" t="s">
        <v>3411</v>
      </c>
      <c r="D1579" s="145">
        <v>0</v>
      </c>
      <c r="E1579" s="145" t="s">
        <v>26</v>
      </c>
      <c r="F1579" s="462" t="s">
        <v>95</v>
      </c>
      <c r="G1579" s="462" t="s">
        <v>3468</v>
      </c>
      <c r="H1579" s="145" t="s">
        <v>86</v>
      </c>
      <c r="I1579" s="462" t="s">
        <v>1688</v>
      </c>
      <c r="J1579" s="462" t="s">
        <v>1690</v>
      </c>
      <c r="K1579" s="145" t="s">
        <v>1802</v>
      </c>
      <c r="L1579" s="145" t="s">
        <v>1807</v>
      </c>
    </row>
    <row r="1580" spans="3:12">
      <c r="C1580" s="145" t="s">
        <v>3412</v>
      </c>
      <c r="D1580" s="145">
        <v>0</v>
      </c>
      <c r="E1580" s="145" t="s">
        <v>26</v>
      </c>
      <c r="F1580" s="462" t="s">
        <v>95</v>
      </c>
      <c r="G1580" s="462" t="s">
        <v>3468</v>
      </c>
      <c r="H1580" s="145" t="s">
        <v>86</v>
      </c>
      <c r="I1580" s="462" t="s">
        <v>1688</v>
      </c>
      <c r="J1580" s="462" t="s">
        <v>1690</v>
      </c>
      <c r="K1580" s="145" t="s">
        <v>1802</v>
      </c>
      <c r="L1580" s="145" t="s">
        <v>1807</v>
      </c>
    </row>
    <row r="1581" spans="3:12">
      <c r="C1581" s="145" t="s">
        <v>3413</v>
      </c>
      <c r="D1581" s="145">
        <v>0</v>
      </c>
      <c r="E1581" s="145" t="s">
        <v>26</v>
      </c>
      <c r="F1581" s="462" t="s">
        <v>95</v>
      </c>
      <c r="G1581" s="462" t="s">
        <v>3468</v>
      </c>
      <c r="H1581" s="145" t="s">
        <v>86</v>
      </c>
      <c r="I1581" s="462" t="s">
        <v>1688</v>
      </c>
      <c r="J1581" s="462" t="s">
        <v>1690</v>
      </c>
      <c r="K1581" s="145" t="s">
        <v>1802</v>
      </c>
      <c r="L1581" s="145" t="s">
        <v>1807</v>
      </c>
    </row>
    <row r="1582" spans="3:12">
      <c r="C1582" s="145" t="s">
        <v>3414</v>
      </c>
      <c r="D1582" s="145">
        <v>0</v>
      </c>
      <c r="E1582" s="145" t="s">
        <v>26</v>
      </c>
      <c r="F1582" s="462" t="s">
        <v>95</v>
      </c>
      <c r="G1582" s="462" t="s">
        <v>3468</v>
      </c>
      <c r="H1582" s="145" t="s">
        <v>86</v>
      </c>
      <c r="I1582" s="462" t="s">
        <v>1688</v>
      </c>
      <c r="J1582" s="462" t="s">
        <v>1690</v>
      </c>
      <c r="K1582" s="145" t="s">
        <v>1802</v>
      </c>
      <c r="L1582" s="145" t="s">
        <v>1807</v>
      </c>
    </row>
    <row r="1583" spans="3:12">
      <c r="C1583" s="145" t="s">
        <v>3415</v>
      </c>
      <c r="D1583" s="145">
        <v>0</v>
      </c>
      <c r="E1583" s="145" t="s">
        <v>26</v>
      </c>
      <c r="F1583" s="462" t="s">
        <v>95</v>
      </c>
      <c r="G1583" s="462" t="s">
        <v>3468</v>
      </c>
      <c r="H1583" s="145" t="s">
        <v>86</v>
      </c>
      <c r="I1583" s="462" t="s">
        <v>1688</v>
      </c>
      <c r="J1583" s="462" t="s">
        <v>1690</v>
      </c>
      <c r="K1583" s="145" t="s">
        <v>1802</v>
      </c>
      <c r="L1583" s="145" t="s">
        <v>1807</v>
      </c>
    </row>
    <row r="1584" spans="3:12">
      <c r="C1584" s="145" t="s">
        <v>3416</v>
      </c>
      <c r="D1584" s="145">
        <v>0</v>
      </c>
      <c r="E1584" s="145" t="s">
        <v>26</v>
      </c>
      <c r="F1584" s="462" t="s">
        <v>95</v>
      </c>
      <c r="G1584" s="462" t="s">
        <v>3468</v>
      </c>
      <c r="H1584" s="145" t="s">
        <v>86</v>
      </c>
      <c r="I1584" s="462" t="s">
        <v>1688</v>
      </c>
      <c r="J1584" s="462" t="s">
        <v>1690</v>
      </c>
      <c r="K1584" s="145" t="s">
        <v>1802</v>
      </c>
      <c r="L1584" s="145" t="s">
        <v>1807</v>
      </c>
    </row>
    <row r="1585" spans="3:12">
      <c r="C1585" s="145" t="s">
        <v>3417</v>
      </c>
      <c r="D1585" s="145">
        <v>0</v>
      </c>
      <c r="E1585" s="145" t="s">
        <v>26</v>
      </c>
      <c r="F1585" s="462" t="s">
        <v>95</v>
      </c>
      <c r="G1585" s="462" t="s">
        <v>3468</v>
      </c>
      <c r="H1585" s="145" t="s">
        <v>86</v>
      </c>
      <c r="I1585" s="462" t="s">
        <v>1688</v>
      </c>
      <c r="J1585" s="462" t="s">
        <v>1690</v>
      </c>
      <c r="K1585" s="145" t="s">
        <v>1802</v>
      </c>
      <c r="L1585" s="145" t="s">
        <v>1807</v>
      </c>
    </row>
    <row r="1586" spans="3:12">
      <c r="C1586" s="145" t="s">
        <v>3418</v>
      </c>
      <c r="D1586" s="145">
        <v>0</v>
      </c>
      <c r="E1586" s="145" t="s">
        <v>26</v>
      </c>
      <c r="F1586" s="462" t="s">
        <v>95</v>
      </c>
      <c r="G1586" s="462" t="s">
        <v>3468</v>
      </c>
      <c r="H1586" s="145" t="s">
        <v>86</v>
      </c>
      <c r="I1586" s="462" t="s">
        <v>1688</v>
      </c>
      <c r="J1586" s="462" t="s">
        <v>1690</v>
      </c>
      <c r="K1586" s="145" t="s">
        <v>1802</v>
      </c>
      <c r="L1586" s="145" t="s">
        <v>1807</v>
      </c>
    </row>
    <row r="1587" spans="3:12">
      <c r="C1587" s="145" t="s">
        <v>3419</v>
      </c>
      <c r="D1587" s="145">
        <v>0</v>
      </c>
      <c r="E1587" s="145" t="s">
        <v>26</v>
      </c>
      <c r="F1587" s="462" t="s">
        <v>95</v>
      </c>
      <c r="G1587" s="462" t="s">
        <v>3468</v>
      </c>
      <c r="H1587" s="145" t="s">
        <v>86</v>
      </c>
      <c r="I1587" s="462" t="s">
        <v>1688</v>
      </c>
      <c r="J1587" s="462" t="s">
        <v>1690</v>
      </c>
      <c r="K1587" s="145" t="s">
        <v>1802</v>
      </c>
      <c r="L1587" s="145" t="s">
        <v>1807</v>
      </c>
    </row>
    <row r="1588" spans="3:12">
      <c r="C1588" s="145" t="s">
        <v>3420</v>
      </c>
      <c r="D1588" s="145">
        <v>0</v>
      </c>
      <c r="E1588" s="145" t="s">
        <v>26</v>
      </c>
      <c r="F1588" s="462" t="s">
        <v>95</v>
      </c>
      <c r="G1588" s="462" t="s">
        <v>3468</v>
      </c>
      <c r="H1588" s="145" t="s">
        <v>86</v>
      </c>
      <c r="I1588" s="462" t="s">
        <v>1688</v>
      </c>
      <c r="J1588" s="462" t="s">
        <v>1690</v>
      </c>
      <c r="K1588" s="145" t="s">
        <v>1802</v>
      </c>
      <c r="L1588" s="145" t="s">
        <v>1807</v>
      </c>
    </row>
    <row r="1589" spans="3:12">
      <c r="C1589" s="145" t="s">
        <v>3421</v>
      </c>
      <c r="D1589" s="145">
        <v>0</v>
      </c>
      <c r="E1589" s="145" t="s">
        <v>26</v>
      </c>
      <c r="F1589" s="462" t="s">
        <v>95</v>
      </c>
      <c r="G1589" s="462" t="s">
        <v>3468</v>
      </c>
      <c r="H1589" s="145" t="s">
        <v>86</v>
      </c>
      <c r="I1589" s="462" t="s">
        <v>1688</v>
      </c>
      <c r="J1589" s="462" t="s">
        <v>1690</v>
      </c>
      <c r="K1589" s="145" t="s">
        <v>1802</v>
      </c>
      <c r="L1589" s="145" t="s">
        <v>1807</v>
      </c>
    </row>
    <row r="1590" spans="3:12">
      <c r="C1590" s="145" t="s">
        <v>3422</v>
      </c>
      <c r="D1590" s="145">
        <v>0</v>
      </c>
      <c r="E1590" s="145" t="s">
        <v>26</v>
      </c>
      <c r="F1590" s="462" t="s">
        <v>95</v>
      </c>
      <c r="G1590" s="462" t="s">
        <v>3468</v>
      </c>
      <c r="H1590" s="145" t="s">
        <v>86</v>
      </c>
      <c r="I1590" s="462" t="s">
        <v>1688</v>
      </c>
      <c r="J1590" s="462" t="s">
        <v>1690</v>
      </c>
      <c r="K1590" s="145" t="s">
        <v>1802</v>
      </c>
      <c r="L1590" s="145" t="s">
        <v>1807</v>
      </c>
    </row>
    <row r="1591" spans="3:12">
      <c r="C1591" s="145" t="s">
        <v>3423</v>
      </c>
      <c r="D1591" s="145">
        <v>0</v>
      </c>
      <c r="E1591" s="145" t="s">
        <v>26</v>
      </c>
      <c r="F1591" s="462" t="s">
        <v>95</v>
      </c>
      <c r="G1591" s="462" t="s">
        <v>3468</v>
      </c>
      <c r="H1591" s="145" t="s">
        <v>86</v>
      </c>
      <c r="I1591" s="462" t="s">
        <v>1688</v>
      </c>
      <c r="J1591" s="462" t="s">
        <v>1690</v>
      </c>
      <c r="K1591" s="145" t="s">
        <v>1802</v>
      </c>
      <c r="L1591" s="145" t="s">
        <v>1807</v>
      </c>
    </row>
    <row r="1592" spans="3:12">
      <c r="C1592" s="145" t="s">
        <v>3424</v>
      </c>
      <c r="D1592" s="145">
        <v>0</v>
      </c>
      <c r="E1592" s="145" t="s">
        <v>26</v>
      </c>
      <c r="F1592" s="462" t="s">
        <v>95</v>
      </c>
      <c r="G1592" s="462" t="s">
        <v>3468</v>
      </c>
      <c r="H1592" s="145" t="s">
        <v>86</v>
      </c>
      <c r="I1592" s="462" t="s">
        <v>1688</v>
      </c>
      <c r="J1592" s="462" t="s">
        <v>1690</v>
      </c>
      <c r="K1592" s="145" t="s">
        <v>1802</v>
      </c>
      <c r="L1592" s="145" t="s">
        <v>1807</v>
      </c>
    </row>
    <row r="1593" spans="3:12">
      <c r="C1593" s="145" t="s">
        <v>3425</v>
      </c>
      <c r="D1593" s="145">
        <v>0</v>
      </c>
      <c r="E1593" s="145" t="s">
        <v>26</v>
      </c>
      <c r="F1593" s="462" t="s">
        <v>95</v>
      </c>
      <c r="G1593" s="462" t="s">
        <v>3468</v>
      </c>
      <c r="H1593" s="145" t="s">
        <v>86</v>
      </c>
      <c r="I1593" s="462" t="s">
        <v>1688</v>
      </c>
      <c r="J1593" s="462" t="s">
        <v>1690</v>
      </c>
      <c r="K1593" s="145" t="s">
        <v>1802</v>
      </c>
      <c r="L1593" s="145" t="s">
        <v>1807</v>
      </c>
    </row>
    <row r="1594" spans="3:12">
      <c r="C1594" s="145" t="s">
        <v>3426</v>
      </c>
      <c r="D1594" s="145">
        <v>0</v>
      </c>
      <c r="E1594" s="145" t="s">
        <v>26</v>
      </c>
      <c r="F1594" s="462" t="s">
        <v>95</v>
      </c>
      <c r="G1594" s="462" t="s">
        <v>3468</v>
      </c>
      <c r="H1594" s="145" t="s">
        <v>86</v>
      </c>
      <c r="I1594" s="462" t="s">
        <v>1688</v>
      </c>
      <c r="J1594" s="462" t="s">
        <v>1690</v>
      </c>
      <c r="K1594" s="145" t="s">
        <v>1802</v>
      </c>
      <c r="L1594" s="145" t="s">
        <v>1807</v>
      </c>
    </row>
    <row r="1595" spans="3:12">
      <c r="C1595" s="145" t="s">
        <v>3427</v>
      </c>
      <c r="D1595" s="145">
        <v>0</v>
      </c>
      <c r="E1595" s="145" t="s">
        <v>26</v>
      </c>
      <c r="F1595" s="462" t="s">
        <v>95</v>
      </c>
      <c r="G1595" s="462" t="s">
        <v>3468</v>
      </c>
      <c r="H1595" s="145" t="s">
        <v>86</v>
      </c>
      <c r="I1595" s="462" t="s">
        <v>1688</v>
      </c>
      <c r="J1595" s="462" t="s">
        <v>1690</v>
      </c>
      <c r="K1595" s="145" t="s">
        <v>1802</v>
      </c>
      <c r="L1595" s="145" t="s">
        <v>1807</v>
      </c>
    </row>
    <row r="1596" spans="3:12">
      <c r="C1596" s="145" t="s">
        <v>3428</v>
      </c>
      <c r="D1596" s="145">
        <v>0</v>
      </c>
      <c r="E1596" s="145" t="s">
        <v>26</v>
      </c>
      <c r="F1596" s="462" t="s">
        <v>95</v>
      </c>
      <c r="G1596" s="462" t="s">
        <v>3468</v>
      </c>
      <c r="H1596" s="145" t="s">
        <v>86</v>
      </c>
      <c r="I1596" s="462" t="s">
        <v>1688</v>
      </c>
      <c r="J1596" s="462" t="s">
        <v>1690</v>
      </c>
      <c r="K1596" s="145" t="s">
        <v>1802</v>
      </c>
      <c r="L1596" s="145" t="s">
        <v>1807</v>
      </c>
    </row>
    <row r="1597" spans="3:12">
      <c r="C1597" s="145" t="s">
        <v>3429</v>
      </c>
      <c r="D1597" s="145">
        <v>0</v>
      </c>
      <c r="E1597" s="145" t="s">
        <v>26</v>
      </c>
      <c r="F1597" s="462" t="s">
        <v>95</v>
      </c>
      <c r="G1597" s="462" t="s">
        <v>3468</v>
      </c>
      <c r="H1597" s="145" t="s">
        <v>86</v>
      </c>
      <c r="I1597" s="462" t="s">
        <v>1688</v>
      </c>
      <c r="J1597" s="462" t="s">
        <v>1690</v>
      </c>
      <c r="K1597" s="145" t="s">
        <v>1802</v>
      </c>
      <c r="L1597" s="145" t="s">
        <v>1807</v>
      </c>
    </row>
    <row r="1598" spans="3:12">
      <c r="C1598" s="145" t="s">
        <v>3430</v>
      </c>
      <c r="D1598" s="145">
        <v>0</v>
      </c>
      <c r="E1598" s="145" t="s">
        <v>26</v>
      </c>
      <c r="F1598" s="462" t="s">
        <v>95</v>
      </c>
      <c r="G1598" s="462" t="s">
        <v>3468</v>
      </c>
      <c r="H1598" s="145" t="s">
        <v>86</v>
      </c>
      <c r="I1598" s="462" t="s">
        <v>1688</v>
      </c>
      <c r="J1598" s="462" t="s">
        <v>1690</v>
      </c>
      <c r="K1598" s="145" t="s">
        <v>1802</v>
      </c>
      <c r="L1598" s="145" t="s">
        <v>1807</v>
      </c>
    </row>
    <row r="1599" spans="3:12">
      <c r="C1599" s="145" t="s">
        <v>3431</v>
      </c>
      <c r="D1599" s="145">
        <v>0</v>
      </c>
      <c r="E1599" s="145" t="s">
        <v>26</v>
      </c>
      <c r="F1599" s="462" t="s">
        <v>95</v>
      </c>
      <c r="G1599" s="462" t="s">
        <v>3468</v>
      </c>
      <c r="H1599" s="145" t="s">
        <v>86</v>
      </c>
      <c r="I1599" s="462" t="s">
        <v>1688</v>
      </c>
      <c r="J1599" s="462" t="s">
        <v>1690</v>
      </c>
      <c r="K1599" s="145" t="s">
        <v>1802</v>
      </c>
      <c r="L1599" s="145" t="s">
        <v>1807</v>
      </c>
    </row>
    <row r="1600" spans="3:12">
      <c r="C1600" s="145" t="s">
        <v>3432</v>
      </c>
      <c r="D1600" s="145">
        <v>0</v>
      </c>
      <c r="E1600" s="145" t="s">
        <v>26</v>
      </c>
      <c r="F1600" s="462" t="s">
        <v>95</v>
      </c>
      <c r="G1600" s="462" t="s">
        <v>3468</v>
      </c>
      <c r="H1600" s="145" t="s">
        <v>86</v>
      </c>
      <c r="I1600" s="462" t="s">
        <v>1688</v>
      </c>
      <c r="J1600" s="462" t="s">
        <v>1690</v>
      </c>
      <c r="K1600" s="145" t="s">
        <v>1802</v>
      </c>
      <c r="L1600" s="145" t="s">
        <v>1807</v>
      </c>
    </row>
    <row r="1601" spans="3:12">
      <c r="C1601" s="145" t="s">
        <v>3433</v>
      </c>
      <c r="D1601" s="145">
        <v>0</v>
      </c>
      <c r="E1601" s="145" t="s">
        <v>26</v>
      </c>
      <c r="F1601" s="462" t="s">
        <v>95</v>
      </c>
      <c r="G1601" s="462" t="s">
        <v>3468</v>
      </c>
      <c r="H1601" s="145" t="s">
        <v>86</v>
      </c>
      <c r="I1601" s="462" t="s">
        <v>1688</v>
      </c>
      <c r="J1601" s="462" t="s">
        <v>1690</v>
      </c>
      <c r="K1601" s="145" t="s">
        <v>1802</v>
      </c>
      <c r="L1601" s="145" t="s">
        <v>1807</v>
      </c>
    </row>
    <row r="1602" spans="3:12">
      <c r="C1602" s="145" t="s">
        <v>3434</v>
      </c>
      <c r="D1602" s="145">
        <v>0</v>
      </c>
      <c r="E1602" s="145" t="s">
        <v>26</v>
      </c>
      <c r="F1602" s="462" t="s">
        <v>95</v>
      </c>
      <c r="G1602" s="462" t="s">
        <v>3468</v>
      </c>
      <c r="H1602" s="145" t="s">
        <v>86</v>
      </c>
      <c r="I1602" s="462" t="s">
        <v>1688</v>
      </c>
      <c r="J1602" s="462" t="s">
        <v>1690</v>
      </c>
      <c r="K1602" s="145" t="s">
        <v>1802</v>
      </c>
      <c r="L1602" s="145" t="s">
        <v>1807</v>
      </c>
    </row>
    <row r="1603" spans="3:12">
      <c r="C1603" s="145" t="s">
        <v>3435</v>
      </c>
      <c r="D1603" s="145">
        <v>0</v>
      </c>
      <c r="E1603" s="145" t="s">
        <v>26</v>
      </c>
      <c r="F1603" s="462" t="s">
        <v>95</v>
      </c>
      <c r="G1603" s="462" t="s">
        <v>3468</v>
      </c>
      <c r="H1603" s="145" t="s">
        <v>86</v>
      </c>
      <c r="I1603" s="462" t="s">
        <v>1688</v>
      </c>
      <c r="J1603" s="462" t="s">
        <v>1690</v>
      </c>
      <c r="K1603" s="145" t="s">
        <v>1802</v>
      </c>
      <c r="L1603" s="145" t="s">
        <v>1807</v>
      </c>
    </row>
    <row r="1604" spans="3:12">
      <c r="C1604" s="145" t="s">
        <v>3436</v>
      </c>
      <c r="D1604" s="145">
        <v>0</v>
      </c>
      <c r="E1604" s="145" t="s">
        <v>26</v>
      </c>
      <c r="F1604" s="462" t="s">
        <v>95</v>
      </c>
      <c r="G1604" s="462" t="s">
        <v>3468</v>
      </c>
      <c r="H1604" s="145" t="s">
        <v>86</v>
      </c>
      <c r="I1604" s="462" t="s">
        <v>1688</v>
      </c>
      <c r="J1604" s="462" t="s">
        <v>1690</v>
      </c>
      <c r="K1604" s="145" t="s">
        <v>1802</v>
      </c>
      <c r="L1604" s="145" t="s">
        <v>1807</v>
      </c>
    </row>
    <row r="1605" spans="3:12">
      <c r="C1605" s="145" t="s">
        <v>3437</v>
      </c>
      <c r="D1605" s="145">
        <v>0</v>
      </c>
      <c r="E1605" s="145" t="s">
        <v>26</v>
      </c>
      <c r="F1605" s="462" t="s">
        <v>95</v>
      </c>
      <c r="G1605" s="462" t="s">
        <v>3468</v>
      </c>
      <c r="H1605" s="145" t="s">
        <v>86</v>
      </c>
      <c r="I1605" s="462" t="s">
        <v>1688</v>
      </c>
      <c r="J1605" s="462" t="s">
        <v>1690</v>
      </c>
      <c r="K1605" s="145" t="s">
        <v>1802</v>
      </c>
      <c r="L1605" s="145" t="s">
        <v>1807</v>
      </c>
    </row>
    <row r="1606" spans="3:12">
      <c r="C1606" s="145" t="s">
        <v>3438</v>
      </c>
      <c r="D1606" s="145">
        <v>0</v>
      </c>
      <c r="E1606" s="145" t="s">
        <v>26</v>
      </c>
      <c r="F1606" s="462" t="s">
        <v>95</v>
      </c>
      <c r="G1606" s="462" t="s">
        <v>3468</v>
      </c>
      <c r="H1606" s="145" t="s">
        <v>86</v>
      </c>
      <c r="I1606" s="462" t="s">
        <v>1688</v>
      </c>
      <c r="J1606" s="462" t="s">
        <v>1690</v>
      </c>
      <c r="K1606" s="145" t="s">
        <v>1802</v>
      </c>
      <c r="L1606" s="145" t="s">
        <v>1807</v>
      </c>
    </row>
    <row r="1607" spans="3:12">
      <c r="C1607" s="145" t="s">
        <v>3439</v>
      </c>
      <c r="D1607" s="145">
        <v>0</v>
      </c>
      <c r="E1607" s="145" t="s">
        <v>26</v>
      </c>
      <c r="F1607" s="462" t="s">
        <v>95</v>
      </c>
      <c r="G1607" s="462" t="s">
        <v>3468</v>
      </c>
      <c r="H1607" s="145" t="s">
        <v>86</v>
      </c>
      <c r="I1607" s="462" t="s">
        <v>1688</v>
      </c>
      <c r="J1607" s="462" t="s">
        <v>1690</v>
      </c>
      <c r="K1607" s="145" t="s">
        <v>1802</v>
      </c>
      <c r="L1607" s="145" t="s">
        <v>1807</v>
      </c>
    </row>
    <row r="1608" spans="3:12">
      <c r="C1608" s="145" t="s">
        <v>3440</v>
      </c>
      <c r="D1608" s="145">
        <v>0</v>
      </c>
      <c r="E1608" s="145" t="s">
        <v>26</v>
      </c>
      <c r="F1608" s="462" t="s">
        <v>95</v>
      </c>
      <c r="G1608" s="462" t="s">
        <v>3468</v>
      </c>
      <c r="H1608" s="145" t="s">
        <v>86</v>
      </c>
      <c r="I1608" s="462" t="s">
        <v>1688</v>
      </c>
      <c r="J1608" s="462" t="s">
        <v>1690</v>
      </c>
      <c r="K1608" s="145" t="s">
        <v>1802</v>
      </c>
      <c r="L1608" s="145" t="s">
        <v>1807</v>
      </c>
    </row>
    <row r="1609" spans="3:12">
      <c r="C1609" s="145" t="s">
        <v>3441</v>
      </c>
      <c r="D1609" s="145">
        <v>0</v>
      </c>
      <c r="E1609" s="145" t="s">
        <v>26</v>
      </c>
      <c r="F1609" s="462" t="s">
        <v>95</v>
      </c>
      <c r="G1609" s="462" t="s">
        <v>3468</v>
      </c>
      <c r="H1609" s="145" t="s">
        <v>86</v>
      </c>
      <c r="I1609" s="462" t="s">
        <v>1688</v>
      </c>
      <c r="J1609" s="462" t="s">
        <v>1690</v>
      </c>
      <c r="K1609" s="145" t="s">
        <v>1802</v>
      </c>
      <c r="L1609" s="145" t="s">
        <v>1807</v>
      </c>
    </row>
    <row r="1610" spans="3:12">
      <c r="C1610" s="145" t="s">
        <v>3442</v>
      </c>
      <c r="D1610" s="145">
        <v>0</v>
      </c>
      <c r="E1610" s="145" t="s">
        <v>26</v>
      </c>
      <c r="F1610" s="462" t="s">
        <v>95</v>
      </c>
      <c r="G1610" s="462" t="s">
        <v>3468</v>
      </c>
      <c r="H1610" s="145" t="s">
        <v>86</v>
      </c>
      <c r="I1610" s="462" t="s">
        <v>1688</v>
      </c>
      <c r="J1610" s="462" t="s">
        <v>1690</v>
      </c>
      <c r="K1610" s="145" t="s">
        <v>1802</v>
      </c>
      <c r="L1610" s="145" t="s">
        <v>1807</v>
      </c>
    </row>
    <row r="1611" spans="3:12">
      <c r="C1611" s="145" t="s">
        <v>3443</v>
      </c>
      <c r="D1611" s="145">
        <v>0</v>
      </c>
      <c r="E1611" s="145" t="s">
        <v>26</v>
      </c>
      <c r="F1611" s="462" t="s">
        <v>95</v>
      </c>
      <c r="G1611" s="462" t="s">
        <v>3468</v>
      </c>
      <c r="H1611" s="145" t="s">
        <v>86</v>
      </c>
      <c r="I1611" s="462" t="s">
        <v>1688</v>
      </c>
      <c r="J1611" s="462" t="s">
        <v>1690</v>
      </c>
      <c r="K1611" s="145" t="s">
        <v>1802</v>
      </c>
      <c r="L1611" s="145" t="s">
        <v>1807</v>
      </c>
    </row>
    <row r="1612" spans="3:12">
      <c r="C1612" s="145" t="s">
        <v>3444</v>
      </c>
      <c r="D1612" s="145">
        <v>0</v>
      </c>
      <c r="E1612" s="145" t="s">
        <v>26</v>
      </c>
      <c r="F1612" s="462" t="s">
        <v>95</v>
      </c>
      <c r="G1612" s="462" t="s">
        <v>3468</v>
      </c>
      <c r="H1612" s="145" t="s">
        <v>86</v>
      </c>
      <c r="I1612" s="462" t="s">
        <v>1688</v>
      </c>
      <c r="J1612" s="462" t="s">
        <v>1690</v>
      </c>
      <c r="K1612" s="145" t="s">
        <v>1802</v>
      </c>
      <c r="L1612" s="145" t="s">
        <v>1807</v>
      </c>
    </row>
    <row r="1613" spans="3:12">
      <c r="C1613" s="145" t="s">
        <v>3445</v>
      </c>
      <c r="D1613" s="145">
        <v>0</v>
      </c>
      <c r="E1613" s="145" t="s">
        <v>26</v>
      </c>
      <c r="F1613" s="462" t="s">
        <v>95</v>
      </c>
      <c r="G1613" s="462" t="s">
        <v>3468</v>
      </c>
      <c r="H1613" s="145" t="s">
        <v>86</v>
      </c>
      <c r="I1613" s="462" t="s">
        <v>1688</v>
      </c>
      <c r="J1613" s="462" t="s">
        <v>1690</v>
      </c>
      <c r="K1613" s="145" t="s">
        <v>1802</v>
      </c>
      <c r="L1613" s="145" t="s">
        <v>1807</v>
      </c>
    </row>
    <row r="1614" spans="3:12">
      <c r="C1614" s="145" t="s">
        <v>3446</v>
      </c>
      <c r="D1614" s="145">
        <v>0</v>
      </c>
      <c r="E1614" s="145" t="s">
        <v>26</v>
      </c>
      <c r="F1614" s="462" t="s">
        <v>95</v>
      </c>
      <c r="G1614" s="462" t="s">
        <v>3468</v>
      </c>
      <c r="H1614" s="145" t="s">
        <v>86</v>
      </c>
      <c r="I1614" s="462" t="s">
        <v>1688</v>
      </c>
      <c r="J1614" s="462" t="s">
        <v>1690</v>
      </c>
      <c r="K1614" s="145" t="s">
        <v>1802</v>
      </c>
      <c r="L1614" s="145" t="s">
        <v>1807</v>
      </c>
    </row>
    <row r="1615" spans="3:12">
      <c r="C1615" s="145" t="s">
        <v>3447</v>
      </c>
      <c r="D1615" s="145">
        <v>0</v>
      </c>
      <c r="E1615" s="145" t="s">
        <v>26</v>
      </c>
      <c r="F1615" s="462" t="s">
        <v>95</v>
      </c>
      <c r="G1615" s="462" t="s">
        <v>3468</v>
      </c>
      <c r="H1615" s="145" t="s">
        <v>86</v>
      </c>
      <c r="I1615" s="462" t="s">
        <v>1688</v>
      </c>
      <c r="J1615" s="462" t="s">
        <v>1690</v>
      </c>
      <c r="K1615" s="145" t="s">
        <v>1802</v>
      </c>
      <c r="L1615" s="145" t="s">
        <v>1807</v>
      </c>
    </row>
    <row r="1616" spans="3:12">
      <c r="C1616" s="145" t="s">
        <v>3448</v>
      </c>
      <c r="D1616" s="145">
        <v>0</v>
      </c>
      <c r="E1616" s="145" t="s">
        <v>26</v>
      </c>
      <c r="F1616" s="462" t="s">
        <v>95</v>
      </c>
      <c r="G1616" s="462" t="s">
        <v>3468</v>
      </c>
      <c r="H1616" s="145" t="s">
        <v>86</v>
      </c>
      <c r="I1616" s="462" t="s">
        <v>1688</v>
      </c>
      <c r="J1616" s="462" t="s">
        <v>1690</v>
      </c>
      <c r="K1616" s="145" t="s">
        <v>1802</v>
      </c>
      <c r="L1616" s="145" t="s">
        <v>1807</v>
      </c>
    </row>
    <row r="1617" spans="3:12">
      <c r="C1617" s="145" t="s">
        <v>3449</v>
      </c>
      <c r="D1617" s="145">
        <v>0</v>
      </c>
      <c r="E1617" s="145" t="s">
        <v>26</v>
      </c>
      <c r="F1617" s="462" t="s">
        <v>95</v>
      </c>
      <c r="G1617" s="462" t="s">
        <v>3468</v>
      </c>
      <c r="H1617" s="145" t="s">
        <v>86</v>
      </c>
      <c r="I1617" s="462" t="s">
        <v>1688</v>
      </c>
      <c r="J1617" s="462" t="s">
        <v>1690</v>
      </c>
      <c r="K1617" s="145" t="s">
        <v>1802</v>
      </c>
      <c r="L1617" s="145" t="s">
        <v>1807</v>
      </c>
    </row>
    <row r="1618" spans="3:12">
      <c r="C1618" s="145" t="s">
        <v>3450</v>
      </c>
      <c r="D1618" s="145">
        <v>0</v>
      </c>
      <c r="E1618" s="145" t="s">
        <v>26</v>
      </c>
      <c r="F1618" s="462" t="s">
        <v>95</v>
      </c>
      <c r="G1618" s="462" t="s">
        <v>3468</v>
      </c>
      <c r="H1618" s="145" t="s">
        <v>86</v>
      </c>
      <c r="I1618" s="462" t="s">
        <v>1688</v>
      </c>
      <c r="J1618" s="462" t="s">
        <v>1690</v>
      </c>
      <c r="K1618" s="145" t="s">
        <v>1802</v>
      </c>
      <c r="L1618" s="145" t="s">
        <v>1807</v>
      </c>
    </row>
    <row r="1619" spans="3:12">
      <c r="C1619" s="145" t="s">
        <v>3451</v>
      </c>
      <c r="D1619" s="145">
        <v>0</v>
      </c>
      <c r="E1619" s="145" t="s">
        <v>26</v>
      </c>
      <c r="F1619" s="462" t="s">
        <v>95</v>
      </c>
      <c r="G1619" s="462" t="s">
        <v>3468</v>
      </c>
      <c r="H1619" s="145" t="s">
        <v>86</v>
      </c>
      <c r="I1619" s="462" t="s">
        <v>1688</v>
      </c>
      <c r="J1619" s="462" t="s">
        <v>1690</v>
      </c>
      <c r="K1619" s="145" t="s">
        <v>1802</v>
      </c>
      <c r="L1619" s="145" t="s">
        <v>1807</v>
      </c>
    </row>
    <row r="1620" spans="3:12">
      <c r="C1620" s="145" t="s">
        <v>3452</v>
      </c>
      <c r="D1620" s="145">
        <v>0</v>
      </c>
      <c r="E1620" s="145" t="s">
        <v>26</v>
      </c>
      <c r="F1620" s="462" t="s">
        <v>95</v>
      </c>
      <c r="G1620" s="462" t="s">
        <v>3468</v>
      </c>
      <c r="H1620" s="145" t="s">
        <v>86</v>
      </c>
      <c r="I1620" s="462" t="s">
        <v>1688</v>
      </c>
      <c r="J1620" s="462" t="s">
        <v>1690</v>
      </c>
      <c r="K1620" s="145" t="s">
        <v>1802</v>
      </c>
      <c r="L1620" s="145" t="s">
        <v>1807</v>
      </c>
    </row>
    <row r="1621" spans="3:12">
      <c r="C1621" s="145" t="s">
        <v>3453</v>
      </c>
      <c r="D1621" s="145">
        <v>0</v>
      </c>
      <c r="E1621" s="145" t="s">
        <v>26</v>
      </c>
      <c r="F1621" s="462" t="s">
        <v>95</v>
      </c>
      <c r="G1621" s="462" t="s">
        <v>3468</v>
      </c>
      <c r="H1621" s="145" t="s">
        <v>86</v>
      </c>
      <c r="I1621" s="462" t="s">
        <v>1688</v>
      </c>
      <c r="J1621" s="462" t="s">
        <v>1690</v>
      </c>
      <c r="K1621" s="145" t="s">
        <v>1802</v>
      </c>
      <c r="L1621" s="145" t="s">
        <v>1807</v>
      </c>
    </row>
    <row r="1622" spans="3:12">
      <c r="C1622" s="145" t="s">
        <v>3454</v>
      </c>
      <c r="D1622" s="145">
        <v>0</v>
      </c>
      <c r="E1622" s="145" t="s">
        <v>26</v>
      </c>
      <c r="F1622" s="462" t="s">
        <v>95</v>
      </c>
      <c r="G1622" s="462" t="s">
        <v>3468</v>
      </c>
      <c r="H1622" s="145" t="s">
        <v>86</v>
      </c>
      <c r="I1622" s="462" t="s">
        <v>1688</v>
      </c>
      <c r="J1622" s="462" t="s">
        <v>1690</v>
      </c>
      <c r="K1622" s="145" t="s">
        <v>1802</v>
      </c>
      <c r="L1622" s="145" t="s">
        <v>1807</v>
      </c>
    </row>
    <row r="1623" spans="3:12">
      <c r="C1623" s="145" t="s">
        <v>3455</v>
      </c>
      <c r="D1623" s="145">
        <v>0</v>
      </c>
      <c r="E1623" s="145" t="s">
        <v>26</v>
      </c>
      <c r="F1623" s="462" t="s">
        <v>95</v>
      </c>
      <c r="G1623" s="462" t="s">
        <v>3468</v>
      </c>
      <c r="H1623" s="145" t="s">
        <v>86</v>
      </c>
      <c r="I1623" s="462" t="s">
        <v>1688</v>
      </c>
      <c r="J1623" s="462" t="s">
        <v>1690</v>
      </c>
      <c r="K1623" s="145" t="s">
        <v>1802</v>
      </c>
      <c r="L1623" s="145" t="s">
        <v>1807</v>
      </c>
    </row>
    <row r="1624" spans="3:12">
      <c r="C1624" s="145" t="s">
        <v>3458</v>
      </c>
      <c r="D1624" s="145">
        <v>0</v>
      </c>
      <c r="E1624" s="145" t="s">
        <v>26</v>
      </c>
      <c r="F1624" s="462" t="s">
        <v>95</v>
      </c>
      <c r="G1624" s="462" t="s">
        <v>3468</v>
      </c>
      <c r="H1624" s="145" t="s">
        <v>86</v>
      </c>
      <c r="I1624" s="462" t="s">
        <v>1688</v>
      </c>
      <c r="J1624" s="462" t="s">
        <v>1690</v>
      </c>
      <c r="K1624" s="145" t="s">
        <v>1802</v>
      </c>
      <c r="L1624" s="145" t="s">
        <v>1807</v>
      </c>
    </row>
    <row r="1625" spans="3:12">
      <c r="C1625" s="145" t="s">
        <v>3459</v>
      </c>
      <c r="D1625" s="145">
        <v>0</v>
      </c>
      <c r="E1625" s="145" t="s">
        <v>26</v>
      </c>
      <c r="F1625" s="462" t="s">
        <v>95</v>
      </c>
      <c r="G1625" s="462" t="s">
        <v>3468</v>
      </c>
      <c r="H1625" s="145" t="s">
        <v>86</v>
      </c>
      <c r="I1625" s="462" t="s">
        <v>1688</v>
      </c>
      <c r="J1625" s="462" t="s">
        <v>1690</v>
      </c>
      <c r="K1625" s="145" t="s">
        <v>1802</v>
      </c>
      <c r="L1625" s="145" t="s">
        <v>1807</v>
      </c>
    </row>
    <row r="1626" spans="3:12">
      <c r="C1626" s="145" t="s">
        <v>3460</v>
      </c>
      <c r="D1626" s="145">
        <v>0</v>
      </c>
      <c r="E1626" s="145" t="s">
        <v>26</v>
      </c>
      <c r="F1626" s="462" t="s">
        <v>95</v>
      </c>
      <c r="G1626" s="462" t="s">
        <v>3468</v>
      </c>
      <c r="H1626" s="145" t="s">
        <v>86</v>
      </c>
      <c r="I1626" s="462" t="s">
        <v>1688</v>
      </c>
      <c r="J1626" s="462" t="s">
        <v>1690</v>
      </c>
      <c r="K1626" s="145" t="s">
        <v>1802</v>
      </c>
      <c r="L1626" s="145" t="s">
        <v>1807</v>
      </c>
    </row>
    <row r="1627" spans="3:12">
      <c r="C1627" s="145" t="s">
        <v>3461</v>
      </c>
      <c r="D1627" s="145">
        <v>0</v>
      </c>
      <c r="E1627" s="145" t="s">
        <v>26</v>
      </c>
      <c r="F1627" s="462" t="s">
        <v>95</v>
      </c>
      <c r="G1627" s="462" t="s">
        <v>3468</v>
      </c>
      <c r="H1627" s="145" t="s">
        <v>86</v>
      </c>
      <c r="I1627" s="462" t="s">
        <v>1688</v>
      </c>
      <c r="J1627" s="462" t="s">
        <v>1690</v>
      </c>
      <c r="K1627" s="145" t="s">
        <v>1802</v>
      </c>
      <c r="L1627" s="145" t="s">
        <v>1807</v>
      </c>
    </row>
    <row r="1628" spans="3:12">
      <c r="C1628" s="145" t="s">
        <v>3462</v>
      </c>
      <c r="D1628" s="145">
        <v>0</v>
      </c>
      <c r="E1628" s="145" t="s">
        <v>26</v>
      </c>
      <c r="F1628" s="462" t="s">
        <v>95</v>
      </c>
      <c r="G1628" s="462" t="s">
        <v>3468</v>
      </c>
      <c r="H1628" s="145" t="s">
        <v>86</v>
      </c>
      <c r="I1628" s="462" t="s">
        <v>1688</v>
      </c>
      <c r="J1628" s="462" t="s">
        <v>1690</v>
      </c>
      <c r="K1628" s="145" t="s">
        <v>1802</v>
      </c>
      <c r="L1628" s="145" t="s">
        <v>1807</v>
      </c>
    </row>
    <row r="1629" spans="3:12">
      <c r="C1629" s="145" t="s">
        <v>3463</v>
      </c>
      <c r="D1629" s="145">
        <v>0</v>
      </c>
      <c r="E1629" s="145" t="s">
        <v>26</v>
      </c>
      <c r="F1629" s="462" t="s">
        <v>95</v>
      </c>
      <c r="G1629" s="462" t="s">
        <v>3468</v>
      </c>
      <c r="H1629" s="145" t="s">
        <v>86</v>
      </c>
      <c r="I1629" s="462" t="s">
        <v>1688</v>
      </c>
      <c r="J1629" s="462" t="s">
        <v>1690</v>
      </c>
      <c r="K1629" s="145" t="s">
        <v>1802</v>
      </c>
      <c r="L1629" s="145" t="s">
        <v>1807</v>
      </c>
    </row>
    <row r="1630" spans="3:12">
      <c r="C1630" s="145" t="s">
        <v>3465</v>
      </c>
      <c r="D1630" s="145">
        <v>0</v>
      </c>
      <c r="E1630" s="145" t="s">
        <v>26</v>
      </c>
      <c r="F1630" s="462" t="s">
        <v>95</v>
      </c>
      <c r="G1630" s="462" t="s">
        <v>3468</v>
      </c>
      <c r="H1630" s="145" t="s">
        <v>86</v>
      </c>
      <c r="I1630" s="462" t="s">
        <v>1688</v>
      </c>
      <c r="J1630" s="462" t="s">
        <v>1690</v>
      </c>
      <c r="K1630" s="145" t="s">
        <v>1802</v>
      </c>
      <c r="L1630" s="145" t="s">
        <v>1807</v>
      </c>
    </row>
    <row r="1631" spans="3:12">
      <c r="C1631" s="145" t="s">
        <v>3466</v>
      </c>
      <c r="D1631" s="145">
        <v>0</v>
      </c>
      <c r="E1631" s="145" t="s">
        <v>26</v>
      </c>
      <c r="F1631" s="462" t="s">
        <v>95</v>
      </c>
      <c r="G1631" s="462" t="s">
        <v>3468</v>
      </c>
      <c r="H1631" s="145" t="s">
        <v>86</v>
      </c>
      <c r="I1631" s="462" t="s">
        <v>1688</v>
      </c>
      <c r="J1631" s="462" t="s">
        <v>1690</v>
      </c>
      <c r="K1631" s="145" t="s">
        <v>1802</v>
      </c>
      <c r="L1631" s="145" t="s">
        <v>1807</v>
      </c>
    </row>
    <row r="1632" spans="3:12">
      <c r="C1632" s="145" t="s">
        <v>3467</v>
      </c>
      <c r="D1632" s="145">
        <v>0</v>
      </c>
      <c r="E1632" s="145" t="s">
        <v>26</v>
      </c>
      <c r="F1632" s="462" t="s">
        <v>95</v>
      </c>
      <c r="G1632" s="462" t="s">
        <v>3468</v>
      </c>
      <c r="H1632" s="145" t="s">
        <v>86</v>
      </c>
      <c r="I1632" s="462" t="s">
        <v>1688</v>
      </c>
      <c r="J1632" s="462" t="s">
        <v>1690</v>
      </c>
      <c r="K1632" s="145" t="s">
        <v>1802</v>
      </c>
      <c r="L1632" s="145" t="s">
        <v>1807</v>
      </c>
    </row>
    <row r="1633" spans="3:12">
      <c r="C1633" s="145" t="s">
        <v>3378</v>
      </c>
      <c r="D1633" s="145">
        <v>0</v>
      </c>
      <c r="E1633" s="145" t="s">
        <v>26</v>
      </c>
      <c r="F1633" s="462" t="s">
        <v>95</v>
      </c>
      <c r="G1633" s="462" t="s">
        <v>3468</v>
      </c>
      <c r="H1633" s="145" t="s">
        <v>86</v>
      </c>
      <c r="I1633" s="462" t="s">
        <v>1688</v>
      </c>
      <c r="J1633" s="462" t="s">
        <v>1690</v>
      </c>
      <c r="K1633" s="145" t="s">
        <v>1802</v>
      </c>
      <c r="L1633" s="145" t="s">
        <v>1808</v>
      </c>
    </row>
    <row r="1634" spans="3:12">
      <c r="C1634" s="145" t="s">
        <v>3379</v>
      </c>
      <c r="D1634" s="145">
        <v>0</v>
      </c>
      <c r="E1634" s="145" t="s">
        <v>26</v>
      </c>
      <c r="F1634" s="462" t="s">
        <v>95</v>
      </c>
      <c r="G1634" s="462" t="s">
        <v>3468</v>
      </c>
      <c r="H1634" s="145" t="s">
        <v>86</v>
      </c>
      <c r="I1634" s="462" t="s">
        <v>1688</v>
      </c>
      <c r="J1634" s="462" t="s">
        <v>1690</v>
      </c>
      <c r="K1634" s="145" t="s">
        <v>1802</v>
      </c>
      <c r="L1634" s="145" t="s">
        <v>1808</v>
      </c>
    </row>
    <row r="1635" spans="3:12">
      <c r="C1635" s="145" t="s">
        <v>3380</v>
      </c>
      <c r="D1635" s="145">
        <v>0</v>
      </c>
      <c r="E1635" s="145" t="s">
        <v>26</v>
      </c>
      <c r="F1635" s="462" t="s">
        <v>95</v>
      </c>
      <c r="G1635" s="462" t="s">
        <v>3468</v>
      </c>
      <c r="H1635" s="145" t="s">
        <v>86</v>
      </c>
      <c r="I1635" s="462" t="s">
        <v>1688</v>
      </c>
      <c r="J1635" s="462" t="s">
        <v>1690</v>
      </c>
      <c r="K1635" s="145" t="s">
        <v>1802</v>
      </c>
      <c r="L1635" s="145" t="s">
        <v>1808</v>
      </c>
    </row>
    <row r="1636" spans="3:12">
      <c r="C1636" s="145" t="s">
        <v>3381</v>
      </c>
      <c r="D1636" s="145">
        <v>0</v>
      </c>
      <c r="E1636" s="145" t="s">
        <v>26</v>
      </c>
      <c r="F1636" s="462" t="s">
        <v>95</v>
      </c>
      <c r="G1636" s="462" t="s">
        <v>3468</v>
      </c>
      <c r="H1636" s="145" t="s">
        <v>86</v>
      </c>
      <c r="I1636" s="462" t="s">
        <v>1688</v>
      </c>
      <c r="J1636" s="462" t="s">
        <v>1690</v>
      </c>
      <c r="K1636" s="145" t="s">
        <v>1802</v>
      </c>
      <c r="L1636" s="145" t="s">
        <v>1808</v>
      </c>
    </row>
    <row r="1637" spans="3:12">
      <c r="C1637" s="145" t="s">
        <v>3382</v>
      </c>
      <c r="D1637" s="145">
        <v>0</v>
      </c>
      <c r="E1637" s="145" t="s">
        <v>26</v>
      </c>
      <c r="F1637" s="462" t="s">
        <v>95</v>
      </c>
      <c r="G1637" s="462" t="s">
        <v>3468</v>
      </c>
      <c r="H1637" s="145" t="s">
        <v>86</v>
      </c>
      <c r="I1637" s="462" t="s">
        <v>1688</v>
      </c>
      <c r="J1637" s="462" t="s">
        <v>1690</v>
      </c>
      <c r="K1637" s="145" t="s">
        <v>1802</v>
      </c>
      <c r="L1637" s="145" t="s">
        <v>1808</v>
      </c>
    </row>
    <row r="1638" spans="3:12">
      <c r="C1638" s="145" t="s">
        <v>3383</v>
      </c>
      <c r="D1638" s="145">
        <v>0</v>
      </c>
      <c r="E1638" s="145" t="s">
        <v>26</v>
      </c>
      <c r="F1638" s="462" t="s">
        <v>95</v>
      </c>
      <c r="G1638" s="462" t="s">
        <v>3468</v>
      </c>
      <c r="H1638" s="145" t="s">
        <v>86</v>
      </c>
      <c r="I1638" s="462" t="s">
        <v>1688</v>
      </c>
      <c r="J1638" s="462" t="s">
        <v>1690</v>
      </c>
      <c r="K1638" s="145" t="s">
        <v>1802</v>
      </c>
      <c r="L1638" s="145" t="s">
        <v>1808</v>
      </c>
    </row>
    <row r="1639" spans="3:12">
      <c r="C1639" s="145" t="s">
        <v>3384</v>
      </c>
      <c r="D1639" s="145">
        <v>0</v>
      </c>
      <c r="E1639" s="145" t="s">
        <v>26</v>
      </c>
      <c r="F1639" s="462" t="s">
        <v>95</v>
      </c>
      <c r="G1639" s="462" t="s">
        <v>3468</v>
      </c>
      <c r="H1639" s="145" t="s">
        <v>86</v>
      </c>
      <c r="I1639" s="462" t="s">
        <v>1688</v>
      </c>
      <c r="J1639" s="462" t="s">
        <v>1690</v>
      </c>
      <c r="K1639" s="145" t="s">
        <v>1802</v>
      </c>
      <c r="L1639" s="145" t="s">
        <v>1808</v>
      </c>
    </row>
    <row r="1640" spans="3:12">
      <c r="C1640" s="145" t="s">
        <v>3385</v>
      </c>
      <c r="D1640" s="145">
        <v>0</v>
      </c>
      <c r="E1640" s="145" t="s">
        <v>26</v>
      </c>
      <c r="F1640" s="462" t="s">
        <v>95</v>
      </c>
      <c r="G1640" s="462" t="s">
        <v>3468</v>
      </c>
      <c r="H1640" s="145" t="s">
        <v>86</v>
      </c>
      <c r="I1640" s="462" t="s">
        <v>1688</v>
      </c>
      <c r="J1640" s="462" t="s">
        <v>1690</v>
      </c>
      <c r="K1640" s="145" t="s">
        <v>1802</v>
      </c>
      <c r="L1640" s="145" t="s">
        <v>1808</v>
      </c>
    </row>
    <row r="1641" spans="3:12">
      <c r="C1641" s="145" t="s">
        <v>3386</v>
      </c>
      <c r="D1641" s="145">
        <v>0</v>
      </c>
      <c r="E1641" s="145" t="s">
        <v>26</v>
      </c>
      <c r="F1641" s="462" t="s">
        <v>95</v>
      </c>
      <c r="G1641" s="462" t="s">
        <v>3468</v>
      </c>
      <c r="H1641" s="145" t="s">
        <v>86</v>
      </c>
      <c r="I1641" s="462" t="s">
        <v>1688</v>
      </c>
      <c r="J1641" s="462" t="s">
        <v>1690</v>
      </c>
      <c r="K1641" s="145" t="s">
        <v>1802</v>
      </c>
      <c r="L1641" s="145" t="s">
        <v>1808</v>
      </c>
    </row>
    <row r="1642" spans="3:12">
      <c r="C1642" s="145" t="s">
        <v>3387</v>
      </c>
      <c r="D1642" s="145">
        <v>0</v>
      </c>
      <c r="E1642" s="145" t="s">
        <v>26</v>
      </c>
      <c r="F1642" s="462" t="s">
        <v>95</v>
      </c>
      <c r="G1642" s="462" t="s">
        <v>3468</v>
      </c>
      <c r="H1642" s="145" t="s">
        <v>86</v>
      </c>
      <c r="I1642" s="462" t="s">
        <v>1688</v>
      </c>
      <c r="J1642" s="462" t="s">
        <v>1690</v>
      </c>
      <c r="K1642" s="145" t="s">
        <v>1802</v>
      </c>
      <c r="L1642" s="145" t="s">
        <v>1808</v>
      </c>
    </row>
    <row r="1643" spans="3:12">
      <c r="C1643" s="145" t="s">
        <v>3388</v>
      </c>
      <c r="D1643" s="145">
        <v>0</v>
      </c>
      <c r="E1643" s="145" t="s">
        <v>26</v>
      </c>
      <c r="F1643" s="462" t="s">
        <v>95</v>
      </c>
      <c r="G1643" s="462" t="s">
        <v>3468</v>
      </c>
      <c r="H1643" s="145" t="s">
        <v>86</v>
      </c>
      <c r="I1643" s="462" t="s">
        <v>1688</v>
      </c>
      <c r="J1643" s="462" t="s">
        <v>1690</v>
      </c>
      <c r="K1643" s="145" t="s">
        <v>1802</v>
      </c>
      <c r="L1643" s="145" t="s">
        <v>1808</v>
      </c>
    </row>
    <row r="1644" spans="3:12">
      <c r="C1644" s="145" t="s">
        <v>3389</v>
      </c>
      <c r="D1644" s="145">
        <v>0</v>
      </c>
      <c r="E1644" s="145" t="s">
        <v>26</v>
      </c>
      <c r="F1644" s="462" t="s">
        <v>95</v>
      </c>
      <c r="G1644" s="462" t="s">
        <v>3468</v>
      </c>
      <c r="H1644" s="145" t="s">
        <v>86</v>
      </c>
      <c r="I1644" s="462" t="s">
        <v>1688</v>
      </c>
      <c r="J1644" s="462" t="s">
        <v>1690</v>
      </c>
      <c r="K1644" s="145" t="s">
        <v>1802</v>
      </c>
      <c r="L1644" s="145" t="s">
        <v>1808</v>
      </c>
    </row>
    <row r="1645" spans="3:12">
      <c r="C1645" s="145" t="s">
        <v>3390</v>
      </c>
      <c r="D1645" s="145">
        <v>0</v>
      </c>
      <c r="E1645" s="145" t="s">
        <v>26</v>
      </c>
      <c r="F1645" s="462" t="s">
        <v>95</v>
      </c>
      <c r="G1645" s="462" t="s">
        <v>3468</v>
      </c>
      <c r="H1645" s="145" t="s">
        <v>86</v>
      </c>
      <c r="I1645" s="462" t="s">
        <v>1688</v>
      </c>
      <c r="J1645" s="462" t="s">
        <v>1690</v>
      </c>
      <c r="K1645" s="145" t="s">
        <v>1802</v>
      </c>
      <c r="L1645" s="145" t="s">
        <v>1808</v>
      </c>
    </row>
    <row r="1646" spans="3:12">
      <c r="C1646" s="145" t="s">
        <v>3391</v>
      </c>
      <c r="D1646" s="145">
        <v>0</v>
      </c>
      <c r="E1646" s="145" t="s">
        <v>26</v>
      </c>
      <c r="F1646" s="462" t="s">
        <v>95</v>
      </c>
      <c r="G1646" s="462" t="s">
        <v>3468</v>
      </c>
      <c r="H1646" s="145" t="s">
        <v>86</v>
      </c>
      <c r="I1646" s="462" t="s">
        <v>1688</v>
      </c>
      <c r="J1646" s="462" t="s">
        <v>1690</v>
      </c>
      <c r="K1646" s="145" t="s">
        <v>1802</v>
      </c>
      <c r="L1646" s="145" t="s">
        <v>1808</v>
      </c>
    </row>
    <row r="1647" spans="3:12">
      <c r="C1647" s="145" t="s">
        <v>3392</v>
      </c>
      <c r="D1647" s="145">
        <v>0</v>
      </c>
      <c r="E1647" s="145" t="s">
        <v>26</v>
      </c>
      <c r="F1647" s="462" t="s">
        <v>95</v>
      </c>
      <c r="G1647" s="462" t="s">
        <v>3468</v>
      </c>
      <c r="H1647" s="145" t="s">
        <v>86</v>
      </c>
      <c r="I1647" s="462" t="s">
        <v>1688</v>
      </c>
      <c r="J1647" s="462" t="s">
        <v>1690</v>
      </c>
      <c r="K1647" s="145" t="s">
        <v>1802</v>
      </c>
      <c r="L1647" s="145" t="s">
        <v>1808</v>
      </c>
    </row>
    <row r="1648" spans="3:12">
      <c r="C1648" s="145" t="s">
        <v>3393</v>
      </c>
      <c r="D1648" s="145">
        <v>0</v>
      </c>
      <c r="E1648" s="145" t="s">
        <v>26</v>
      </c>
      <c r="F1648" s="462" t="s">
        <v>95</v>
      </c>
      <c r="G1648" s="462" t="s">
        <v>3468</v>
      </c>
      <c r="H1648" s="145" t="s">
        <v>86</v>
      </c>
      <c r="I1648" s="462" t="s">
        <v>1688</v>
      </c>
      <c r="J1648" s="462" t="s">
        <v>1690</v>
      </c>
      <c r="K1648" s="145" t="s">
        <v>1802</v>
      </c>
      <c r="L1648" s="145" t="s">
        <v>1808</v>
      </c>
    </row>
    <row r="1649" spans="3:12">
      <c r="C1649" s="145" t="s">
        <v>3394</v>
      </c>
      <c r="D1649" s="145">
        <v>0</v>
      </c>
      <c r="E1649" s="145" t="s">
        <v>26</v>
      </c>
      <c r="F1649" s="462" t="s">
        <v>95</v>
      </c>
      <c r="G1649" s="462" t="s">
        <v>3468</v>
      </c>
      <c r="H1649" s="145" t="s">
        <v>86</v>
      </c>
      <c r="I1649" s="462" t="s">
        <v>1688</v>
      </c>
      <c r="J1649" s="462" t="s">
        <v>1690</v>
      </c>
      <c r="K1649" s="145" t="s">
        <v>1802</v>
      </c>
      <c r="L1649" s="145" t="s">
        <v>1808</v>
      </c>
    </row>
    <row r="1650" spans="3:12">
      <c r="C1650" s="145" t="s">
        <v>3395</v>
      </c>
      <c r="D1650" s="145">
        <v>0</v>
      </c>
      <c r="E1650" s="145" t="s">
        <v>26</v>
      </c>
      <c r="F1650" s="462" t="s">
        <v>95</v>
      </c>
      <c r="G1650" s="462" t="s">
        <v>3468</v>
      </c>
      <c r="H1650" s="145" t="s">
        <v>86</v>
      </c>
      <c r="I1650" s="462" t="s">
        <v>1688</v>
      </c>
      <c r="J1650" s="462" t="s">
        <v>1690</v>
      </c>
      <c r="K1650" s="145" t="s">
        <v>1802</v>
      </c>
      <c r="L1650" s="145" t="s">
        <v>1808</v>
      </c>
    </row>
    <row r="1651" spans="3:12">
      <c r="C1651" s="145" t="s">
        <v>3396</v>
      </c>
      <c r="D1651" s="145">
        <v>0</v>
      </c>
      <c r="E1651" s="145" t="s">
        <v>26</v>
      </c>
      <c r="F1651" s="462" t="s">
        <v>95</v>
      </c>
      <c r="G1651" s="462" t="s">
        <v>3468</v>
      </c>
      <c r="H1651" s="145" t="s">
        <v>86</v>
      </c>
      <c r="I1651" s="462" t="s">
        <v>1688</v>
      </c>
      <c r="J1651" s="462" t="s">
        <v>1690</v>
      </c>
      <c r="K1651" s="145" t="s">
        <v>1802</v>
      </c>
      <c r="L1651" s="145" t="s">
        <v>1808</v>
      </c>
    </row>
    <row r="1652" spans="3:12">
      <c r="C1652" s="145" t="s">
        <v>3397</v>
      </c>
      <c r="D1652" s="145">
        <v>0</v>
      </c>
      <c r="E1652" s="145" t="s">
        <v>26</v>
      </c>
      <c r="F1652" s="462" t="s">
        <v>95</v>
      </c>
      <c r="G1652" s="462" t="s">
        <v>3468</v>
      </c>
      <c r="H1652" s="145" t="s">
        <v>86</v>
      </c>
      <c r="I1652" s="462" t="s">
        <v>1688</v>
      </c>
      <c r="J1652" s="462" t="s">
        <v>1690</v>
      </c>
      <c r="K1652" s="145" t="s">
        <v>1802</v>
      </c>
      <c r="L1652" s="145" t="s">
        <v>1808</v>
      </c>
    </row>
    <row r="1653" spans="3:12">
      <c r="C1653" s="145" t="s">
        <v>3398</v>
      </c>
      <c r="D1653" s="145">
        <v>0</v>
      </c>
      <c r="E1653" s="145" t="s">
        <v>26</v>
      </c>
      <c r="F1653" s="462" t="s">
        <v>95</v>
      </c>
      <c r="G1653" s="462" t="s">
        <v>3468</v>
      </c>
      <c r="H1653" s="145" t="s">
        <v>86</v>
      </c>
      <c r="I1653" s="462" t="s">
        <v>1688</v>
      </c>
      <c r="J1653" s="462" t="s">
        <v>1690</v>
      </c>
      <c r="K1653" s="145" t="s">
        <v>1802</v>
      </c>
      <c r="L1653" s="145" t="s">
        <v>1808</v>
      </c>
    </row>
    <row r="1654" spans="3:12">
      <c r="C1654" s="145" t="s">
        <v>3400</v>
      </c>
      <c r="D1654" s="145">
        <v>0</v>
      </c>
      <c r="E1654" s="145" t="s">
        <v>26</v>
      </c>
      <c r="F1654" s="462" t="s">
        <v>95</v>
      </c>
      <c r="G1654" s="462" t="s">
        <v>3468</v>
      </c>
      <c r="H1654" s="145" t="s">
        <v>86</v>
      </c>
      <c r="I1654" s="462" t="s">
        <v>1688</v>
      </c>
      <c r="J1654" s="462" t="s">
        <v>1690</v>
      </c>
      <c r="K1654" s="145" t="s">
        <v>1802</v>
      </c>
      <c r="L1654" s="145" t="s">
        <v>1808</v>
      </c>
    </row>
    <row r="1655" spans="3:12">
      <c r="C1655" s="145" t="s">
        <v>3401</v>
      </c>
      <c r="D1655" s="145">
        <v>0</v>
      </c>
      <c r="E1655" s="145" t="s">
        <v>26</v>
      </c>
      <c r="F1655" s="462" t="s">
        <v>95</v>
      </c>
      <c r="G1655" s="462" t="s">
        <v>3468</v>
      </c>
      <c r="H1655" s="145" t="s">
        <v>86</v>
      </c>
      <c r="I1655" s="462" t="s">
        <v>1688</v>
      </c>
      <c r="J1655" s="462" t="s">
        <v>1690</v>
      </c>
      <c r="K1655" s="145" t="s">
        <v>1802</v>
      </c>
      <c r="L1655" s="145" t="s">
        <v>1808</v>
      </c>
    </row>
    <row r="1656" spans="3:12">
      <c r="C1656" s="145" t="s">
        <v>3402</v>
      </c>
      <c r="D1656" s="145">
        <v>0</v>
      </c>
      <c r="E1656" s="145" t="s">
        <v>26</v>
      </c>
      <c r="F1656" s="462" t="s">
        <v>95</v>
      </c>
      <c r="G1656" s="462" t="s">
        <v>3468</v>
      </c>
      <c r="H1656" s="145" t="s">
        <v>86</v>
      </c>
      <c r="I1656" s="462" t="s">
        <v>1688</v>
      </c>
      <c r="J1656" s="462" t="s">
        <v>1690</v>
      </c>
      <c r="K1656" s="145" t="s">
        <v>1802</v>
      </c>
      <c r="L1656" s="145" t="s">
        <v>1808</v>
      </c>
    </row>
    <row r="1657" spans="3:12">
      <c r="C1657" s="145" t="s">
        <v>3403</v>
      </c>
      <c r="D1657" s="145">
        <v>0</v>
      </c>
      <c r="E1657" s="145" t="s">
        <v>26</v>
      </c>
      <c r="F1657" s="462" t="s">
        <v>95</v>
      </c>
      <c r="G1657" s="462" t="s">
        <v>3468</v>
      </c>
      <c r="H1657" s="145" t="s">
        <v>86</v>
      </c>
      <c r="I1657" s="462" t="s">
        <v>1688</v>
      </c>
      <c r="J1657" s="462" t="s">
        <v>1690</v>
      </c>
      <c r="K1657" s="145" t="s">
        <v>1802</v>
      </c>
      <c r="L1657" s="145" t="s">
        <v>1808</v>
      </c>
    </row>
    <row r="1658" spans="3:12">
      <c r="C1658" s="145" t="s">
        <v>3404</v>
      </c>
      <c r="D1658" s="145">
        <v>0</v>
      </c>
      <c r="E1658" s="145" t="s">
        <v>26</v>
      </c>
      <c r="F1658" s="462" t="s">
        <v>95</v>
      </c>
      <c r="G1658" s="462" t="s">
        <v>3468</v>
      </c>
      <c r="H1658" s="145" t="s">
        <v>86</v>
      </c>
      <c r="I1658" s="462" t="s">
        <v>1688</v>
      </c>
      <c r="J1658" s="462" t="s">
        <v>1690</v>
      </c>
      <c r="K1658" s="145" t="s">
        <v>1802</v>
      </c>
      <c r="L1658" s="145" t="s">
        <v>1808</v>
      </c>
    </row>
    <row r="1659" spans="3:12">
      <c r="C1659" s="145" t="s">
        <v>3405</v>
      </c>
      <c r="D1659" s="145">
        <v>0</v>
      </c>
      <c r="E1659" s="145" t="s">
        <v>26</v>
      </c>
      <c r="F1659" s="462" t="s">
        <v>95</v>
      </c>
      <c r="G1659" s="462" t="s">
        <v>3468</v>
      </c>
      <c r="H1659" s="145" t="s">
        <v>86</v>
      </c>
      <c r="I1659" s="462" t="s">
        <v>1688</v>
      </c>
      <c r="J1659" s="462" t="s">
        <v>1690</v>
      </c>
      <c r="K1659" s="145" t="s">
        <v>1802</v>
      </c>
      <c r="L1659" s="145" t="s">
        <v>1808</v>
      </c>
    </row>
    <row r="1660" spans="3:12">
      <c r="C1660" s="145" t="s">
        <v>3406</v>
      </c>
      <c r="D1660" s="145">
        <v>0</v>
      </c>
      <c r="E1660" s="145" t="s">
        <v>26</v>
      </c>
      <c r="F1660" s="462" t="s">
        <v>95</v>
      </c>
      <c r="G1660" s="462" t="s">
        <v>3468</v>
      </c>
      <c r="H1660" s="145" t="s">
        <v>86</v>
      </c>
      <c r="I1660" s="462" t="s">
        <v>1688</v>
      </c>
      <c r="J1660" s="462" t="s">
        <v>1690</v>
      </c>
      <c r="K1660" s="145" t="s">
        <v>1802</v>
      </c>
      <c r="L1660" s="145" t="s">
        <v>1808</v>
      </c>
    </row>
    <row r="1661" spans="3:12">
      <c r="C1661" s="145" t="s">
        <v>3407</v>
      </c>
      <c r="D1661" s="145">
        <v>0</v>
      </c>
      <c r="E1661" s="145" t="s">
        <v>26</v>
      </c>
      <c r="F1661" s="462" t="s">
        <v>95</v>
      </c>
      <c r="G1661" s="462" t="s">
        <v>3468</v>
      </c>
      <c r="H1661" s="145" t="s">
        <v>86</v>
      </c>
      <c r="I1661" s="462" t="s">
        <v>1688</v>
      </c>
      <c r="J1661" s="462" t="s">
        <v>1690</v>
      </c>
      <c r="K1661" s="145" t="s">
        <v>1802</v>
      </c>
      <c r="L1661" s="145" t="s">
        <v>1808</v>
      </c>
    </row>
    <row r="1662" spans="3:12">
      <c r="C1662" s="145" t="s">
        <v>3408</v>
      </c>
      <c r="D1662" s="145">
        <v>0</v>
      </c>
      <c r="E1662" s="145" t="s">
        <v>26</v>
      </c>
      <c r="F1662" s="462" t="s">
        <v>95</v>
      </c>
      <c r="G1662" s="462" t="s">
        <v>3468</v>
      </c>
      <c r="H1662" s="145" t="s">
        <v>86</v>
      </c>
      <c r="I1662" s="462" t="s">
        <v>1688</v>
      </c>
      <c r="J1662" s="462" t="s">
        <v>1690</v>
      </c>
      <c r="K1662" s="145" t="s">
        <v>1802</v>
      </c>
      <c r="L1662" s="145" t="s">
        <v>1808</v>
      </c>
    </row>
    <row r="1663" spans="3:12">
      <c r="C1663" s="145" t="s">
        <v>3409</v>
      </c>
      <c r="D1663" s="145">
        <v>0</v>
      </c>
      <c r="E1663" s="145" t="s">
        <v>26</v>
      </c>
      <c r="F1663" s="462" t="s">
        <v>95</v>
      </c>
      <c r="G1663" s="462" t="s">
        <v>3468</v>
      </c>
      <c r="H1663" s="145" t="s">
        <v>86</v>
      </c>
      <c r="I1663" s="462" t="s">
        <v>1688</v>
      </c>
      <c r="J1663" s="462" t="s">
        <v>1690</v>
      </c>
      <c r="K1663" s="145" t="s">
        <v>1802</v>
      </c>
      <c r="L1663" s="145" t="s">
        <v>1808</v>
      </c>
    </row>
    <row r="1664" spans="3:12">
      <c r="C1664" s="145" t="s">
        <v>3410</v>
      </c>
      <c r="D1664" s="145">
        <v>0</v>
      </c>
      <c r="E1664" s="145" t="s">
        <v>26</v>
      </c>
      <c r="F1664" s="462" t="s">
        <v>95</v>
      </c>
      <c r="G1664" s="462" t="s">
        <v>3468</v>
      </c>
      <c r="H1664" s="145" t="s">
        <v>86</v>
      </c>
      <c r="I1664" s="462" t="s">
        <v>1688</v>
      </c>
      <c r="J1664" s="462" t="s">
        <v>1690</v>
      </c>
      <c r="K1664" s="145" t="s">
        <v>1802</v>
      </c>
      <c r="L1664" s="145" t="s">
        <v>1808</v>
      </c>
    </row>
    <row r="1665" spans="3:12">
      <c r="C1665" s="145" t="s">
        <v>3411</v>
      </c>
      <c r="D1665" s="145">
        <v>0</v>
      </c>
      <c r="E1665" s="145" t="s">
        <v>26</v>
      </c>
      <c r="F1665" s="462" t="s">
        <v>95</v>
      </c>
      <c r="G1665" s="462" t="s">
        <v>3468</v>
      </c>
      <c r="H1665" s="145" t="s">
        <v>86</v>
      </c>
      <c r="I1665" s="462" t="s">
        <v>1688</v>
      </c>
      <c r="J1665" s="462" t="s">
        <v>1690</v>
      </c>
      <c r="K1665" s="145" t="s">
        <v>1802</v>
      </c>
      <c r="L1665" s="145" t="s">
        <v>1808</v>
      </c>
    </row>
    <row r="1666" spans="3:12">
      <c r="C1666" s="145" t="s">
        <v>3412</v>
      </c>
      <c r="D1666" s="145">
        <v>0</v>
      </c>
      <c r="E1666" s="145" t="s">
        <v>26</v>
      </c>
      <c r="F1666" s="462" t="s">
        <v>95</v>
      </c>
      <c r="G1666" s="462" t="s">
        <v>3468</v>
      </c>
      <c r="H1666" s="145" t="s">
        <v>86</v>
      </c>
      <c r="I1666" s="462" t="s">
        <v>1688</v>
      </c>
      <c r="J1666" s="462" t="s">
        <v>1690</v>
      </c>
      <c r="K1666" s="145" t="s">
        <v>1802</v>
      </c>
      <c r="L1666" s="145" t="s">
        <v>1808</v>
      </c>
    </row>
    <row r="1667" spans="3:12">
      <c r="C1667" s="145" t="s">
        <v>3413</v>
      </c>
      <c r="D1667" s="145">
        <v>0</v>
      </c>
      <c r="E1667" s="145" t="s">
        <v>26</v>
      </c>
      <c r="F1667" s="462" t="s">
        <v>95</v>
      </c>
      <c r="G1667" s="462" t="s">
        <v>3468</v>
      </c>
      <c r="H1667" s="145" t="s">
        <v>86</v>
      </c>
      <c r="I1667" s="462" t="s">
        <v>1688</v>
      </c>
      <c r="J1667" s="462" t="s">
        <v>1690</v>
      </c>
      <c r="K1667" s="145" t="s">
        <v>1802</v>
      </c>
      <c r="L1667" s="145" t="s">
        <v>1808</v>
      </c>
    </row>
    <row r="1668" spans="3:12">
      <c r="C1668" s="145" t="s">
        <v>3414</v>
      </c>
      <c r="D1668" s="145">
        <v>0</v>
      </c>
      <c r="E1668" s="145" t="s">
        <v>26</v>
      </c>
      <c r="F1668" s="462" t="s">
        <v>95</v>
      </c>
      <c r="G1668" s="462" t="s">
        <v>3468</v>
      </c>
      <c r="H1668" s="145" t="s">
        <v>86</v>
      </c>
      <c r="I1668" s="462" t="s">
        <v>1688</v>
      </c>
      <c r="J1668" s="462" t="s">
        <v>1690</v>
      </c>
      <c r="K1668" s="145" t="s">
        <v>1802</v>
      </c>
      <c r="L1668" s="145" t="s">
        <v>1808</v>
      </c>
    </row>
    <row r="1669" spans="3:12">
      <c r="C1669" s="145" t="s">
        <v>3415</v>
      </c>
      <c r="D1669" s="145">
        <v>0</v>
      </c>
      <c r="E1669" s="145" t="s">
        <v>26</v>
      </c>
      <c r="F1669" s="462" t="s">
        <v>95</v>
      </c>
      <c r="G1669" s="462" t="s">
        <v>3468</v>
      </c>
      <c r="H1669" s="145" t="s">
        <v>86</v>
      </c>
      <c r="I1669" s="462" t="s">
        <v>1688</v>
      </c>
      <c r="J1669" s="462" t="s">
        <v>1690</v>
      </c>
      <c r="K1669" s="145" t="s">
        <v>1802</v>
      </c>
      <c r="L1669" s="145" t="s">
        <v>1808</v>
      </c>
    </row>
    <row r="1670" spans="3:12">
      <c r="C1670" s="145" t="s">
        <v>3416</v>
      </c>
      <c r="D1670" s="145">
        <v>0</v>
      </c>
      <c r="E1670" s="145" t="s">
        <v>26</v>
      </c>
      <c r="F1670" s="462" t="s">
        <v>95</v>
      </c>
      <c r="G1670" s="462" t="s">
        <v>3468</v>
      </c>
      <c r="H1670" s="145" t="s">
        <v>86</v>
      </c>
      <c r="I1670" s="462" t="s">
        <v>1688</v>
      </c>
      <c r="J1670" s="462" t="s">
        <v>1690</v>
      </c>
      <c r="K1670" s="145" t="s">
        <v>1802</v>
      </c>
      <c r="L1670" s="145" t="s">
        <v>1808</v>
      </c>
    </row>
    <row r="1671" spans="3:12">
      <c r="C1671" s="145" t="s">
        <v>3417</v>
      </c>
      <c r="D1671" s="145">
        <v>0</v>
      </c>
      <c r="E1671" s="145" t="s">
        <v>26</v>
      </c>
      <c r="F1671" s="462" t="s">
        <v>95</v>
      </c>
      <c r="G1671" s="462" t="s">
        <v>3468</v>
      </c>
      <c r="H1671" s="145" t="s">
        <v>86</v>
      </c>
      <c r="I1671" s="462" t="s">
        <v>1688</v>
      </c>
      <c r="J1671" s="462" t="s">
        <v>1690</v>
      </c>
      <c r="K1671" s="145" t="s">
        <v>1802</v>
      </c>
      <c r="L1671" s="145" t="s">
        <v>1808</v>
      </c>
    </row>
    <row r="1672" spans="3:12">
      <c r="C1672" s="145" t="s">
        <v>3418</v>
      </c>
      <c r="D1672" s="145">
        <v>0</v>
      </c>
      <c r="E1672" s="145" t="s">
        <v>26</v>
      </c>
      <c r="F1672" s="462" t="s">
        <v>95</v>
      </c>
      <c r="G1672" s="462" t="s">
        <v>3468</v>
      </c>
      <c r="H1672" s="145" t="s">
        <v>86</v>
      </c>
      <c r="I1672" s="462" t="s">
        <v>1688</v>
      </c>
      <c r="J1672" s="462" t="s">
        <v>1690</v>
      </c>
      <c r="K1672" s="145" t="s">
        <v>1802</v>
      </c>
      <c r="L1672" s="145" t="s">
        <v>1808</v>
      </c>
    </row>
    <row r="1673" spans="3:12">
      <c r="C1673" s="145" t="s">
        <v>3419</v>
      </c>
      <c r="D1673" s="145">
        <v>0</v>
      </c>
      <c r="E1673" s="145" t="s">
        <v>26</v>
      </c>
      <c r="F1673" s="462" t="s">
        <v>95</v>
      </c>
      <c r="G1673" s="462" t="s">
        <v>3468</v>
      </c>
      <c r="H1673" s="145" t="s">
        <v>86</v>
      </c>
      <c r="I1673" s="462" t="s">
        <v>1688</v>
      </c>
      <c r="J1673" s="462" t="s">
        <v>1690</v>
      </c>
      <c r="K1673" s="145" t="s">
        <v>1802</v>
      </c>
      <c r="L1673" s="145" t="s">
        <v>1808</v>
      </c>
    </row>
    <row r="1674" spans="3:12">
      <c r="C1674" s="145" t="s">
        <v>3420</v>
      </c>
      <c r="D1674" s="145">
        <v>0</v>
      </c>
      <c r="E1674" s="145" t="s">
        <v>26</v>
      </c>
      <c r="F1674" s="462" t="s">
        <v>95</v>
      </c>
      <c r="G1674" s="462" t="s">
        <v>3468</v>
      </c>
      <c r="H1674" s="145" t="s">
        <v>86</v>
      </c>
      <c r="I1674" s="462" t="s">
        <v>1688</v>
      </c>
      <c r="J1674" s="462" t="s">
        <v>1690</v>
      </c>
      <c r="K1674" s="145" t="s">
        <v>1802</v>
      </c>
      <c r="L1674" s="145" t="s">
        <v>1808</v>
      </c>
    </row>
    <row r="1675" spans="3:12">
      <c r="C1675" s="145" t="s">
        <v>3421</v>
      </c>
      <c r="D1675" s="145">
        <v>0</v>
      </c>
      <c r="E1675" s="145" t="s">
        <v>26</v>
      </c>
      <c r="F1675" s="462" t="s">
        <v>95</v>
      </c>
      <c r="G1675" s="462" t="s">
        <v>3468</v>
      </c>
      <c r="H1675" s="145" t="s">
        <v>86</v>
      </c>
      <c r="I1675" s="462" t="s">
        <v>1688</v>
      </c>
      <c r="J1675" s="462" t="s">
        <v>1690</v>
      </c>
      <c r="K1675" s="145" t="s">
        <v>1802</v>
      </c>
      <c r="L1675" s="145" t="s">
        <v>1808</v>
      </c>
    </row>
    <row r="1676" spans="3:12">
      <c r="C1676" s="145" t="s">
        <v>3422</v>
      </c>
      <c r="D1676" s="145">
        <v>0</v>
      </c>
      <c r="E1676" s="145" t="s">
        <v>26</v>
      </c>
      <c r="F1676" s="462" t="s">
        <v>95</v>
      </c>
      <c r="G1676" s="462" t="s">
        <v>3468</v>
      </c>
      <c r="H1676" s="145" t="s">
        <v>86</v>
      </c>
      <c r="I1676" s="462" t="s">
        <v>1688</v>
      </c>
      <c r="J1676" s="462" t="s">
        <v>1690</v>
      </c>
      <c r="K1676" s="145" t="s">
        <v>1802</v>
      </c>
      <c r="L1676" s="145" t="s">
        <v>1808</v>
      </c>
    </row>
    <row r="1677" spans="3:12">
      <c r="C1677" s="145" t="s">
        <v>3423</v>
      </c>
      <c r="D1677" s="145">
        <v>0</v>
      </c>
      <c r="E1677" s="145" t="s">
        <v>26</v>
      </c>
      <c r="F1677" s="462" t="s">
        <v>95</v>
      </c>
      <c r="G1677" s="462" t="s">
        <v>3468</v>
      </c>
      <c r="H1677" s="145" t="s">
        <v>86</v>
      </c>
      <c r="I1677" s="462" t="s">
        <v>1688</v>
      </c>
      <c r="J1677" s="462" t="s">
        <v>1690</v>
      </c>
      <c r="K1677" s="145" t="s">
        <v>1802</v>
      </c>
      <c r="L1677" s="145" t="s">
        <v>1808</v>
      </c>
    </row>
    <row r="1678" spans="3:12">
      <c r="C1678" s="145" t="s">
        <v>3424</v>
      </c>
      <c r="D1678" s="145">
        <v>0</v>
      </c>
      <c r="E1678" s="145" t="s">
        <v>26</v>
      </c>
      <c r="F1678" s="462" t="s">
        <v>95</v>
      </c>
      <c r="G1678" s="462" t="s">
        <v>3468</v>
      </c>
      <c r="H1678" s="145" t="s">
        <v>86</v>
      </c>
      <c r="I1678" s="462" t="s">
        <v>1688</v>
      </c>
      <c r="J1678" s="462" t="s">
        <v>1690</v>
      </c>
      <c r="K1678" s="145" t="s">
        <v>1802</v>
      </c>
      <c r="L1678" s="145" t="s">
        <v>1808</v>
      </c>
    </row>
    <row r="1679" spans="3:12">
      <c r="C1679" s="145" t="s">
        <v>3425</v>
      </c>
      <c r="D1679" s="145">
        <v>0</v>
      </c>
      <c r="E1679" s="145" t="s">
        <v>26</v>
      </c>
      <c r="F1679" s="462" t="s">
        <v>95</v>
      </c>
      <c r="G1679" s="462" t="s">
        <v>3468</v>
      </c>
      <c r="H1679" s="145" t="s">
        <v>86</v>
      </c>
      <c r="I1679" s="462" t="s">
        <v>1688</v>
      </c>
      <c r="J1679" s="462" t="s">
        <v>1690</v>
      </c>
      <c r="K1679" s="145" t="s">
        <v>1802</v>
      </c>
      <c r="L1679" s="145" t="s">
        <v>1808</v>
      </c>
    </row>
    <row r="1680" spans="3:12">
      <c r="C1680" s="145" t="s">
        <v>3426</v>
      </c>
      <c r="D1680" s="145">
        <v>0</v>
      </c>
      <c r="E1680" s="145" t="s">
        <v>26</v>
      </c>
      <c r="F1680" s="462" t="s">
        <v>95</v>
      </c>
      <c r="G1680" s="462" t="s">
        <v>3468</v>
      </c>
      <c r="H1680" s="145" t="s">
        <v>86</v>
      </c>
      <c r="I1680" s="462" t="s">
        <v>1688</v>
      </c>
      <c r="J1680" s="462" t="s">
        <v>1690</v>
      </c>
      <c r="K1680" s="145" t="s">
        <v>1802</v>
      </c>
      <c r="L1680" s="145" t="s">
        <v>1808</v>
      </c>
    </row>
    <row r="1681" spans="3:12">
      <c r="C1681" s="145" t="s">
        <v>3427</v>
      </c>
      <c r="D1681" s="145">
        <v>0</v>
      </c>
      <c r="E1681" s="145" t="s">
        <v>26</v>
      </c>
      <c r="F1681" s="462" t="s">
        <v>95</v>
      </c>
      <c r="G1681" s="462" t="s">
        <v>3468</v>
      </c>
      <c r="H1681" s="145" t="s">
        <v>86</v>
      </c>
      <c r="I1681" s="462" t="s">
        <v>1688</v>
      </c>
      <c r="J1681" s="462" t="s">
        <v>1690</v>
      </c>
      <c r="K1681" s="145" t="s">
        <v>1802</v>
      </c>
      <c r="L1681" s="145" t="s">
        <v>1808</v>
      </c>
    </row>
    <row r="1682" spans="3:12">
      <c r="C1682" s="145" t="s">
        <v>3428</v>
      </c>
      <c r="D1682" s="145">
        <v>0</v>
      </c>
      <c r="E1682" s="145" t="s">
        <v>26</v>
      </c>
      <c r="F1682" s="462" t="s">
        <v>95</v>
      </c>
      <c r="G1682" s="462" t="s">
        <v>3468</v>
      </c>
      <c r="H1682" s="145" t="s">
        <v>86</v>
      </c>
      <c r="I1682" s="462" t="s">
        <v>1688</v>
      </c>
      <c r="J1682" s="462" t="s">
        <v>1690</v>
      </c>
      <c r="K1682" s="145" t="s">
        <v>1802</v>
      </c>
      <c r="L1682" s="145" t="s">
        <v>1808</v>
      </c>
    </row>
    <row r="1683" spans="3:12">
      <c r="C1683" s="145" t="s">
        <v>3429</v>
      </c>
      <c r="D1683" s="145">
        <v>0</v>
      </c>
      <c r="E1683" s="145" t="s">
        <v>26</v>
      </c>
      <c r="F1683" s="462" t="s">
        <v>95</v>
      </c>
      <c r="G1683" s="462" t="s">
        <v>3468</v>
      </c>
      <c r="H1683" s="145" t="s">
        <v>86</v>
      </c>
      <c r="I1683" s="462" t="s">
        <v>1688</v>
      </c>
      <c r="J1683" s="462" t="s">
        <v>1690</v>
      </c>
      <c r="K1683" s="145" t="s">
        <v>1802</v>
      </c>
      <c r="L1683" s="145" t="s">
        <v>1808</v>
      </c>
    </row>
    <row r="1684" spans="3:12">
      <c r="C1684" s="145" t="s">
        <v>3430</v>
      </c>
      <c r="D1684" s="145">
        <v>0</v>
      </c>
      <c r="E1684" s="145" t="s">
        <v>26</v>
      </c>
      <c r="F1684" s="462" t="s">
        <v>95</v>
      </c>
      <c r="G1684" s="462" t="s">
        <v>3468</v>
      </c>
      <c r="H1684" s="145" t="s">
        <v>86</v>
      </c>
      <c r="I1684" s="462" t="s">
        <v>1688</v>
      </c>
      <c r="J1684" s="462" t="s">
        <v>1690</v>
      </c>
      <c r="K1684" s="145" t="s">
        <v>1802</v>
      </c>
      <c r="L1684" s="145" t="s">
        <v>1808</v>
      </c>
    </row>
    <row r="1685" spans="3:12">
      <c r="C1685" s="145" t="s">
        <v>3431</v>
      </c>
      <c r="D1685" s="145">
        <v>0</v>
      </c>
      <c r="E1685" s="145" t="s">
        <v>26</v>
      </c>
      <c r="F1685" s="462" t="s">
        <v>95</v>
      </c>
      <c r="G1685" s="462" t="s">
        <v>3468</v>
      </c>
      <c r="H1685" s="145" t="s">
        <v>86</v>
      </c>
      <c r="I1685" s="462" t="s">
        <v>1688</v>
      </c>
      <c r="J1685" s="462" t="s">
        <v>1690</v>
      </c>
      <c r="K1685" s="145" t="s">
        <v>1802</v>
      </c>
      <c r="L1685" s="145" t="s">
        <v>1808</v>
      </c>
    </row>
    <row r="1686" spans="3:12">
      <c r="C1686" s="145" t="s">
        <v>3432</v>
      </c>
      <c r="D1686" s="145">
        <v>0</v>
      </c>
      <c r="E1686" s="145" t="s">
        <v>26</v>
      </c>
      <c r="F1686" s="462" t="s">
        <v>95</v>
      </c>
      <c r="G1686" s="462" t="s">
        <v>3468</v>
      </c>
      <c r="H1686" s="145" t="s">
        <v>86</v>
      </c>
      <c r="I1686" s="462" t="s">
        <v>1688</v>
      </c>
      <c r="J1686" s="462" t="s">
        <v>1690</v>
      </c>
      <c r="K1686" s="145" t="s">
        <v>1802</v>
      </c>
      <c r="L1686" s="145" t="s">
        <v>1808</v>
      </c>
    </row>
    <row r="1687" spans="3:12">
      <c r="C1687" s="145" t="s">
        <v>3433</v>
      </c>
      <c r="D1687" s="145">
        <v>0</v>
      </c>
      <c r="E1687" s="145" t="s">
        <v>26</v>
      </c>
      <c r="F1687" s="462" t="s">
        <v>95</v>
      </c>
      <c r="G1687" s="462" t="s">
        <v>3468</v>
      </c>
      <c r="H1687" s="145" t="s">
        <v>86</v>
      </c>
      <c r="I1687" s="462" t="s">
        <v>1688</v>
      </c>
      <c r="J1687" s="462" t="s">
        <v>1690</v>
      </c>
      <c r="K1687" s="145" t="s">
        <v>1802</v>
      </c>
      <c r="L1687" s="145" t="s">
        <v>1808</v>
      </c>
    </row>
    <row r="1688" spans="3:12">
      <c r="C1688" s="145" t="s">
        <v>3434</v>
      </c>
      <c r="D1688" s="145">
        <v>0</v>
      </c>
      <c r="E1688" s="145" t="s">
        <v>26</v>
      </c>
      <c r="F1688" s="462" t="s">
        <v>95</v>
      </c>
      <c r="G1688" s="462" t="s">
        <v>3468</v>
      </c>
      <c r="H1688" s="145" t="s">
        <v>86</v>
      </c>
      <c r="I1688" s="462" t="s">
        <v>1688</v>
      </c>
      <c r="J1688" s="462" t="s">
        <v>1690</v>
      </c>
      <c r="K1688" s="145" t="s">
        <v>1802</v>
      </c>
      <c r="L1688" s="145" t="s">
        <v>1808</v>
      </c>
    </row>
    <row r="1689" spans="3:12">
      <c r="C1689" s="145" t="s">
        <v>3435</v>
      </c>
      <c r="D1689" s="145">
        <v>0</v>
      </c>
      <c r="E1689" s="145" t="s">
        <v>26</v>
      </c>
      <c r="F1689" s="462" t="s">
        <v>95</v>
      </c>
      <c r="G1689" s="462" t="s">
        <v>3468</v>
      </c>
      <c r="H1689" s="145" t="s">
        <v>86</v>
      </c>
      <c r="I1689" s="462" t="s">
        <v>1688</v>
      </c>
      <c r="J1689" s="462" t="s">
        <v>1690</v>
      </c>
      <c r="K1689" s="145" t="s">
        <v>1802</v>
      </c>
      <c r="L1689" s="145" t="s">
        <v>1808</v>
      </c>
    </row>
    <row r="1690" spans="3:12">
      <c r="C1690" s="145" t="s">
        <v>3436</v>
      </c>
      <c r="D1690" s="145">
        <v>0</v>
      </c>
      <c r="E1690" s="145" t="s">
        <v>26</v>
      </c>
      <c r="F1690" s="462" t="s">
        <v>95</v>
      </c>
      <c r="G1690" s="462" t="s">
        <v>3468</v>
      </c>
      <c r="H1690" s="145" t="s">
        <v>86</v>
      </c>
      <c r="I1690" s="462" t="s">
        <v>1688</v>
      </c>
      <c r="J1690" s="462" t="s">
        <v>1690</v>
      </c>
      <c r="K1690" s="145" t="s">
        <v>1802</v>
      </c>
      <c r="L1690" s="145" t="s">
        <v>1808</v>
      </c>
    </row>
    <row r="1691" spans="3:12">
      <c r="C1691" s="145" t="s">
        <v>3437</v>
      </c>
      <c r="D1691" s="145">
        <v>0</v>
      </c>
      <c r="E1691" s="145" t="s">
        <v>26</v>
      </c>
      <c r="F1691" s="462" t="s">
        <v>95</v>
      </c>
      <c r="G1691" s="462" t="s">
        <v>3468</v>
      </c>
      <c r="H1691" s="145" t="s">
        <v>86</v>
      </c>
      <c r="I1691" s="462" t="s">
        <v>1688</v>
      </c>
      <c r="J1691" s="462" t="s">
        <v>1690</v>
      </c>
      <c r="K1691" s="145" t="s">
        <v>1802</v>
      </c>
      <c r="L1691" s="145" t="s">
        <v>1808</v>
      </c>
    </row>
    <row r="1692" spans="3:12">
      <c r="C1692" s="145" t="s">
        <v>3438</v>
      </c>
      <c r="D1692" s="145">
        <v>0</v>
      </c>
      <c r="E1692" s="145" t="s">
        <v>26</v>
      </c>
      <c r="F1692" s="462" t="s">
        <v>95</v>
      </c>
      <c r="G1692" s="462" t="s">
        <v>3468</v>
      </c>
      <c r="H1692" s="145" t="s">
        <v>86</v>
      </c>
      <c r="I1692" s="462" t="s">
        <v>1688</v>
      </c>
      <c r="J1692" s="462" t="s">
        <v>1690</v>
      </c>
      <c r="K1692" s="145" t="s">
        <v>1802</v>
      </c>
      <c r="L1692" s="145" t="s">
        <v>1808</v>
      </c>
    </row>
    <row r="1693" spans="3:12">
      <c r="C1693" s="145" t="s">
        <v>3439</v>
      </c>
      <c r="D1693" s="145">
        <v>0</v>
      </c>
      <c r="E1693" s="145" t="s">
        <v>26</v>
      </c>
      <c r="F1693" s="462" t="s">
        <v>95</v>
      </c>
      <c r="G1693" s="462" t="s">
        <v>3468</v>
      </c>
      <c r="H1693" s="145" t="s">
        <v>86</v>
      </c>
      <c r="I1693" s="462" t="s">
        <v>1688</v>
      </c>
      <c r="J1693" s="462" t="s">
        <v>1690</v>
      </c>
      <c r="K1693" s="145" t="s">
        <v>1802</v>
      </c>
      <c r="L1693" s="145" t="s">
        <v>1808</v>
      </c>
    </row>
    <row r="1694" spans="3:12">
      <c r="C1694" s="145" t="s">
        <v>3440</v>
      </c>
      <c r="D1694" s="145">
        <v>0</v>
      </c>
      <c r="E1694" s="145" t="s">
        <v>26</v>
      </c>
      <c r="F1694" s="462" t="s">
        <v>95</v>
      </c>
      <c r="G1694" s="462" t="s">
        <v>3468</v>
      </c>
      <c r="H1694" s="145" t="s">
        <v>86</v>
      </c>
      <c r="I1694" s="462" t="s">
        <v>1688</v>
      </c>
      <c r="J1694" s="462" t="s">
        <v>1690</v>
      </c>
      <c r="K1694" s="145" t="s">
        <v>1802</v>
      </c>
      <c r="L1694" s="145" t="s">
        <v>1808</v>
      </c>
    </row>
    <row r="1695" spans="3:12">
      <c r="C1695" s="145" t="s">
        <v>3441</v>
      </c>
      <c r="D1695" s="145">
        <v>0</v>
      </c>
      <c r="E1695" s="145" t="s">
        <v>26</v>
      </c>
      <c r="F1695" s="462" t="s">
        <v>95</v>
      </c>
      <c r="G1695" s="462" t="s">
        <v>3468</v>
      </c>
      <c r="H1695" s="145" t="s">
        <v>86</v>
      </c>
      <c r="I1695" s="462" t="s">
        <v>1688</v>
      </c>
      <c r="J1695" s="462" t="s">
        <v>1690</v>
      </c>
      <c r="K1695" s="145" t="s">
        <v>1802</v>
      </c>
      <c r="L1695" s="145" t="s">
        <v>1808</v>
      </c>
    </row>
    <row r="1696" spans="3:12">
      <c r="C1696" s="145" t="s">
        <v>3442</v>
      </c>
      <c r="D1696" s="145">
        <v>0</v>
      </c>
      <c r="E1696" s="145" t="s">
        <v>26</v>
      </c>
      <c r="F1696" s="462" t="s">
        <v>95</v>
      </c>
      <c r="G1696" s="462" t="s">
        <v>3468</v>
      </c>
      <c r="H1696" s="145" t="s">
        <v>86</v>
      </c>
      <c r="I1696" s="462" t="s">
        <v>1688</v>
      </c>
      <c r="J1696" s="462" t="s">
        <v>1690</v>
      </c>
      <c r="K1696" s="145" t="s">
        <v>1802</v>
      </c>
      <c r="L1696" s="145" t="s">
        <v>1808</v>
      </c>
    </row>
    <row r="1697" spans="3:12">
      <c r="C1697" s="145" t="s">
        <v>3443</v>
      </c>
      <c r="D1697" s="145">
        <v>0</v>
      </c>
      <c r="E1697" s="145" t="s">
        <v>26</v>
      </c>
      <c r="F1697" s="462" t="s">
        <v>95</v>
      </c>
      <c r="G1697" s="462" t="s">
        <v>3468</v>
      </c>
      <c r="H1697" s="145" t="s">
        <v>86</v>
      </c>
      <c r="I1697" s="462" t="s">
        <v>1688</v>
      </c>
      <c r="J1697" s="462" t="s">
        <v>1690</v>
      </c>
      <c r="K1697" s="145" t="s">
        <v>1802</v>
      </c>
      <c r="L1697" s="145" t="s">
        <v>1808</v>
      </c>
    </row>
    <row r="1698" spans="3:12">
      <c r="C1698" s="145" t="s">
        <v>3444</v>
      </c>
      <c r="D1698" s="145">
        <v>0</v>
      </c>
      <c r="E1698" s="145" t="s">
        <v>26</v>
      </c>
      <c r="F1698" s="462" t="s">
        <v>95</v>
      </c>
      <c r="G1698" s="462" t="s">
        <v>3468</v>
      </c>
      <c r="H1698" s="145" t="s">
        <v>86</v>
      </c>
      <c r="I1698" s="462" t="s">
        <v>1688</v>
      </c>
      <c r="J1698" s="462" t="s">
        <v>1690</v>
      </c>
      <c r="K1698" s="145" t="s">
        <v>1802</v>
      </c>
      <c r="L1698" s="145" t="s">
        <v>1808</v>
      </c>
    </row>
    <row r="1699" spans="3:12">
      <c r="C1699" s="145" t="s">
        <v>3445</v>
      </c>
      <c r="D1699" s="145">
        <v>0</v>
      </c>
      <c r="E1699" s="145" t="s">
        <v>26</v>
      </c>
      <c r="F1699" s="462" t="s">
        <v>95</v>
      </c>
      <c r="G1699" s="462" t="s">
        <v>3468</v>
      </c>
      <c r="H1699" s="145" t="s">
        <v>86</v>
      </c>
      <c r="I1699" s="462" t="s">
        <v>1688</v>
      </c>
      <c r="J1699" s="462" t="s">
        <v>1690</v>
      </c>
      <c r="K1699" s="145" t="s">
        <v>1802</v>
      </c>
      <c r="L1699" s="145" t="s">
        <v>1808</v>
      </c>
    </row>
    <row r="1700" spans="3:12">
      <c r="C1700" s="145" t="s">
        <v>3446</v>
      </c>
      <c r="D1700" s="145">
        <v>0</v>
      </c>
      <c r="E1700" s="145" t="s">
        <v>26</v>
      </c>
      <c r="F1700" s="462" t="s">
        <v>95</v>
      </c>
      <c r="G1700" s="462" t="s">
        <v>3468</v>
      </c>
      <c r="H1700" s="145" t="s">
        <v>86</v>
      </c>
      <c r="I1700" s="462" t="s">
        <v>1688</v>
      </c>
      <c r="J1700" s="462" t="s">
        <v>1690</v>
      </c>
      <c r="K1700" s="145" t="s">
        <v>1802</v>
      </c>
      <c r="L1700" s="145" t="s">
        <v>1808</v>
      </c>
    </row>
    <row r="1701" spans="3:12">
      <c r="C1701" s="145" t="s">
        <v>3447</v>
      </c>
      <c r="D1701" s="145">
        <v>0</v>
      </c>
      <c r="E1701" s="145" t="s">
        <v>26</v>
      </c>
      <c r="F1701" s="462" t="s">
        <v>95</v>
      </c>
      <c r="G1701" s="462" t="s">
        <v>3468</v>
      </c>
      <c r="H1701" s="145" t="s">
        <v>86</v>
      </c>
      <c r="I1701" s="462" t="s">
        <v>1688</v>
      </c>
      <c r="J1701" s="462" t="s">
        <v>1690</v>
      </c>
      <c r="K1701" s="145" t="s">
        <v>1802</v>
      </c>
      <c r="L1701" s="145" t="s">
        <v>1808</v>
      </c>
    </row>
    <row r="1702" spans="3:12">
      <c r="C1702" s="145" t="s">
        <v>3448</v>
      </c>
      <c r="D1702" s="145">
        <v>0</v>
      </c>
      <c r="E1702" s="145" t="s">
        <v>26</v>
      </c>
      <c r="F1702" s="462" t="s">
        <v>95</v>
      </c>
      <c r="G1702" s="462" t="s">
        <v>3468</v>
      </c>
      <c r="H1702" s="145" t="s">
        <v>86</v>
      </c>
      <c r="I1702" s="462" t="s">
        <v>1688</v>
      </c>
      <c r="J1702" s="462" t="s">
        <v>1690</v>
      </c>
      <c r="K1702" s="145" t="s">
        <v>1802</v>
      </c>
      <c r="L1702" s="145" t="s">
        <v>1808</v>
      </c>
    </row>
    <row r="1703" spans="3:12">
      <c r="C1703" s="145" t="s">
        <v>3449</v>
      </c>
      <c r="D1703" s="145">
        <v>0</v>
      </c>
      <c r="E1703" s="145" t="s">
        <v>26</v>
      </c>
      <c r="F1703" s="462" t="s">
        <v>95</v>
      </c>
      <c r="G1703" s="462" t="s">
        <v>3468</v>
      </c>
      <c r="H1703" s="145" t="s">
        <v>86</v>
      </c>
      <c r="I1703" s="462" t="s">
        <v>1688</v>
      </c>
      <c r="J1703" s="462" t="s">
        <v>1690</v>
      </c>
      <c r="K1703" s="145" t="s">
        <v>1802</v>
      </c>
      <c r="L1703" s="145" t="s">
        <v>1808</v>
      </c>
    </row>
    <row r="1704" spans="3:12">
      <c r="C1704" s="145" t="s">
        <v>3450</v>
      </c>
      <c r="D1704" s="145">
        <v>0</v>
      </c>
      <c r="E1704" s="145" t="s">
        <v>26</v>
      </c>
      <c r="F1704" s="462" t="s">
        <v>95</v>
      </c>
      <c r="G1704" s="462" t="s">
        <v>3468</v>
      </c>
      <c r="H1704" s="145" t="s">
        <v>86</v>
      </c>
      <c r="I1704" s="462" t="s">
        <v>1688</v>
      </c>
      <c r="J1704" s="462" t="s">
        <v>1690</v>
      </c>
      <c r="K1704" s="145" t="s">
        <v>1802</v>
      </c>
      <c r="L1704" s="145" t="s">
        <v>1808</v>
      </c>
    </row>
    <row r="1705" spans="3:12">
      <c r="C1705" s="145" t="s">
        <v>3451</v>
      </c>
      <c r="D1705" s="145">
        <v>0</v>
      </c>
      <c r="E1705" s="145" t="s">
        <v>26</v>
      </c>
      <c r="F1705" s="462" t="s">
        <v>95</v>
      </c>
      <c r="G1705" s="462" t="s">
        <v>3468</v>
      </c>
      <c r="H1705" s="145" t="s">
        <v>86</v>
      </c>
      <c r="I1705" s="462" t="s">
        <v>1688</v>
      </c>
      <c r="J1705" s="462" t="s">
        <v>1690</v>
      </c>
      <c r="K1705" s="145" t="s">
        <v>1802</v>
      </c>
      <c r="L1705" s="145" t="s">
        <v>1808</v>
      </c>
    </row>
    <row r="1706" spans="3:12">
      <c r="C1706" s="145" t="s">
        <v>3452</v>
      </c>
      <c r="D1706" s="145">
        <v>0</v>
      </c>
      <c r="E1706" s="145" t="s">
        <v>26</v>
      </c>
      <c r="F1706" s="462" t="s">
        <v>95</v>
      </c>
      <c r="G1706" s="462" t="s">
        <v>3468</v>
      </c>
      <c r="H1706" s="145" t="s">
        <v>86</v>
      </c>
      <c r="I1706" s="462" t="s">
        <v>1688</v>
      </c>
      <c r="J1706" s="462" t="s">
        <v>1690</v>
      </c>
      <c r="K1706" s="145" t="s">
        <v>1802</v>
      </c>
      <c r="L1706" s="145" t="s">
        <v>1808</v>
      </c>
    </row>
    <row r="1707" spans="3:12">
      <c r="C1707" s="145" t="s">
        <v>3453</v>
      </c>
      <c r="D1707" s="145">
        <v>0</v>
      </c>
      <c r="E1707" s="145" t="s">
        <v>26</v>
      </c>
      <c r="F1707" s="462" t="s">
        <v>95</v>
      </c>
      <c r="G1707" s="462" t="s">
        <v>3468</v>
      </c>
      <c r="H1707" s="145" t="s">
        <v>86</v>
      </c>
      <c r="I1707" s="462" t="s">
        <v>1688</v>
      </c>
      <c r="J1707" s="462" t="s">
        <v>1690</v>
      </c>
      <c r="K1707" s="145" t="s">
        <v>1802</v>
      </c>
      <c r="L1707" s="145" t="s">
        <v>1808</v>
      </c>
    </row>
    <row r="1708" spans="3:12">
      <c r="C1708" s="145" t="s">
        <v>3454</v>
      </c>
      <c r="D1708" s="145">
        <v>0</v>
      </c>
      <c r="E1708" s="145" t="s">
        <v>26</v>
      </c>
      <c r="F1708" s="462" t="s">
        <v>95</v>
      </c>
      <c r="G1708" s="462" t="s">
        <v>3468</v>
      </c>
      <c r="H1708" s="145" t="s">
        <v>86</v>
      </c>
      <c r="I1708" s="462" t="s">
        <v>1688</v>
      </c>
      <c r="J1708" s="462" t="s">
        <v>1690</v>
      </c>
      <c r="K1708" s="145" t="s">
        <v>1802</v>
      </c>
      <c r="L1708" s="145" t="s">
        <v>1808</v>
      </c>
    </row>
    <row r="1709" spans="3:12">
      <c r="C1709" s="145" t="s">
        <v>3455</v>
      </c>
      <c r="D1709" s="145">
        <v>0</v>
      </c>
      <c r="E1709" s="145" t="s">
        <v>26</v>
      </c>
      <c r="F1709" s="462" t="s">
        <v>95</v>
      </c>
      <c r="G1709" s="462" t="s">
        <v>3468</v>
      </c>
      <c r="H1709" s="145" t="s">
        <v>86</v>
      </c>
      <c r="I1709" s="462" t="s">
        <v>1688</v>
      </c>
      <c r="J1709" s="462" t="s">
        <v>1690</v>
      </c>
      <c r="K1709" s="145" t="s">
        <v>1802</v>
      </c>
      <c r="L1709" s="145" t="s">
        <v>1808</v>
      </c>
    </row>
    <row r="1710" spans="3:12">
      <c r="C1710" s="145" t="s">
        <v>3458</v>
      </c>
      <c r="D1710" s="145">
        <v>0</v>
      </c>
      <c r="E1710" s="145" t="s">
        <v>26</v>
      </c>
      <c r="F1710" s="462" t="s">
        <v>95</v>
      </c>
      <c r="G1710" s="462" t="s">
        <v>3468</v>
      </c>
      <c r="H1710" s="145" t="s">
        <v>86</v>
      </c>
      <c r="I1710" s="462" t="s">
        <v>1688</v>
      </c>
      <c r="J1710" s="462" t="s">
        <v>1690</v>
      </c>
      <c r="K1710" s="145" t="s">
        <v>1802</v>
      </c>
      <c r="L1710" s="145" t="s">
        <v>1808</v>
      </c>
    </row>
    <row r="1711" spans="3:12">
      <c r="C1711" s="145" t="s">
        <v>3459</v>
      </c>
      <c r="D1711" s="145">
        <v>0</v>
      </c>
      <c r="E1711" s="145" t="s">
        <v>26</v>
      </c>
      <c r="F1711" s="462" t="s">
        <v>95</v>
      </c>
      <c r="G1711" s="462" t="s">
        <v>3468</v>
      </c>
      <c r="H1711" s="145" t="s">
        <v>86</v>
      </c>
      <c r="I1711" s="462" t="s">
        <v>1688</v>
      </c>
      <c r="J1711" s="462" t="s">
        <v>1690</v>
      </c>
      <c r="K1711" s="145" t="s">
        <v>1802</v>
      </c>
      <c r="L1711" s="145" t="s">
        <v>1808</v>
      </c>
    </row>
    <row r="1712" spans="3:12">
      <c r="C1712" s="145" t="s">
        <v>3460</v>
      </c>
      <c r="D1712" s="145">
        <v>0</v>
      </c>
      <c r="E1712" s="145" t="s">
        <v>26</v>
      </c>
      <c r="F1712" s="462" t="s">
        <v>95</v>
      </c>
      <c r="G1712" s="462" t="s">
        <v>3468</v>
      </c>
      <c r="H1712" s="145" t="s">
        <v>86</v>
      </c>
      <c r="I1712" s="462" t="s">
        <v>1688</v>
      </c>
      <c r="J1712" s="462" t="s">
        <v>1690</v>
      </c>
      <c r="K1712" s="145" t="s">
        <v>1802</v>
      </c>
      <c r="L1712" s="145" t="s">
        <v>1808</v>
      </c>
    </row>
    <row r="1713" spans="3:12">
      <c r="C1713" s="145" t="s">
        <v>3461</v>
      </c>
      <c r="D1713" s="145">
        <v>0</v>
      </c>
      <c r="E1713" s="145" t="s">
        <v>26</v>
      </c>
      <c r="F1713" s="462" t="s">
        <v>95</v>
      </c>
      <c r="G1713" s="462" t="s">
        <v>3468</v>
      </c>
      <c r="H1713" s="145" t="s">
        <v>86</v>
      </c>
      <c r="I1713" s="462" t="s">
        <v>1688</v>
      </c>
      <c r="J1713" s="462" t="s">
        <v>1690</v>
      </c>
      <c r="K1713" s="145" t="s">
        <v>1802</v>
      </c>
      <c r="L1713" s="145" t="s">
        <v>1808</v>
      </c>
    </row>
    <row r="1714" spans="3:12">
      <c r="C1714" s="145" t="s">
        <v>3462</v>
      </c>
      <c r="D1714" s="145">
        <v>0</v>
      </c>
      <c r="E1714" s="145" t="s">
        <v>26</v>
      </c>
      <c r="F1714" s="462" t="s">
        <v>95</v>
      </c>
      <c r="G1714" s="462" t="s">
        <v>3468</v>
      </c>
      <c r="H1714" s="145" t="s">
        <v>86</v>
      </c>
      <c r="I1714" s="462" t="s">
        <v>1688</v>
      </c>
      <c r="J1714" s="462" t="s">
        <v>1690</v>
      </c>
      <c r="K1714" s="145" t="s">
        <v>1802</v>
      </c>
      <c r="L1714" s="145" t="s">
        <v>1808</v>
      </c>
    </row>
    <row r="1715" spans="3:12">
      <c r="C1715" s="145" t="s">
        <v>3463</v>
      </c>
      <c r="D1715" s="145">
        <v>0</v>
      </c>
      <c r="E1715" s="145" t="s">
        <v>26</v>
      </c>
      <c r="F1715" s="462" t="s">
        <v>95</v>
      </c>
      <c r="G1715" s="462" t="s">
        <v>3468</v>
      </c>
      <c r="H1715" s="145" t="s">
        <v>86</v>
      </c>
      <c r="I1715" s="462" t="s">
        <v>1688</v>
      </c>
      <c r="J1715" s="462" t="s">
        <v>1690</v>
      </c>
      <c r="K1715" s="145" t="s">
        <v>1802</v>
      </c>
      <c r="L1715" s="145" t="s">
        <v>1808</v>
      </c>
    </row>
    <row r="1716" spans="3:12">
      <c r="C1716" s="145" t="s">
        <v>3465</v>
      </c>
      <c r="D1716" s="145">
        <v>0</v>
      </c>
      <c r="E1716" s="145" t="s">
        <v>26</v>
      </c>
      <c r="F1716" s="462" t="s">
        <v>95</v>
      </c>
      <c r="G1716" s="462" t="s">
        <v>3468</v>
      </c>
      <c r="H1716" s="145" t="s">
        <v>86</v>
      </c>
      <c r="I1716" s="462" t="s">
        <v>1688</v>
      </c>
      <c r="J1716" s="462" t="s">
        <v>1690</v>
      </c>
      <c r="K1716" s="145" t="s">
        <v>1802</v>
      </c>
      <c r="L1716" s="145" t="s">
        <v>1808</v>
      </c>
    </row>
    <row r="1717" spans="3:12">
      <c r="C1717" s="145" t="s">
        <v>3466</v>
      </c>
      <c r="D1717" s="145">
        <v>0</v>
      </c>
      <c r="E1717" s="145" t="s">
        <v>26</v>
      </c>
      <c r="F1717" s="462" t="s">
        <v>95</v>
      </c>
      <c r="G1717" s="462" t="s">
        <v>3468</v>
      </c>
      <c r="H1717" s="145" t="s">
        <v>86</v>
      </c>
      <c r="I1717" s="462" t="s">
        <v>1688</v>
      </c>
      <c r="J1717" s="462" t="s">
        <v>1690</v>
      </c>
      <c r="K1717" s="145" t="s">
        <v>1802</v>
      </c>
      <c r="L1717" s="145" t="s">
        <v>1808</v>
      </c>
    </row>
    <row r="1718" spans="3:12">
      <c r="C1718" s="145" t="s">
        <v>3467</v>
      </c>
      <c r="D1718" s="145">
        <v>0</v>
      </c>
      <c r="E1718" s="145" t="s">
        <v>26</v>
      </c>
      <c r="F1718" s="462" t="s">
        <v>95</v>
      </c>
      <c r="G1718" s="462" t="s">
        <v>3468</v>
      </c>
      <c r="H1718" s="145" t="s">
        <v>86</v>
      </c>
      <c r="I1718" s="462" t="s">
        <v>1688</v>
      </c>
      <c r="J1718" s="462" t="s">
        <v>1690</v>
      </c>
      <c r="K1718" s="145" t="s">
        <v>1802</v>
      </c>
      <c r="L1718" s="145" t="s">
        <v>1808</v>
      </c>
    </row>
    <row r="1719" spans="3:12">
      <c r="C1719" s="145" t="s">
        <v>3378</v>
      </c>
      <c r="D1719" s="145">
        <v>0</v>
      </c>
      <c r="E1719" s="145" t="s">
        <v>26</v>
      </c>
      <c r="F1719" s="462" t="s">
        <v>95</v>
      </c>
      <c r="G1719" s="462" t="s">
        <v>3468</v>
      </c>
      <c r="H1719" s="145" t="s">
        <v>86</v>
      </c>
      <c r="I1719" s="462" t="s">
        <v>1688</v>
      </c>
      <c r="J1719" s="462" t="s">
        <v>1690</v>
      </c>
      <c r="K1719" s="145" t="s">
        <v>1802</v>
      </c>
      <c r="L1719" s="145" t="s">
        <v>1809</v>
      </c>
    </row>
    <row r="1720" spans="3:12">
      <c r="C1720" s="145" t="s">
        <v>3379</v>
      </c>
      <c r="D1720" s="145">
        <v>0</v>
      </c>
      <c r="E1720" s="145" t="s">
        <v>26</v>
      </c>
      <c r="F1720" s="462" t="s">
        <v>95</v>
      </c>
      <c r="G1720" s="462" t="s">
        <v>3468</v>
      </c>
      <c r="H1720" s="145" t="s">
        <v>86</v>
      </c>
      <c r="I1720" s="462" t="s">
        <v>1688</v>
      </c>
      <c r="J1720" s="462" t="s">
        <v>1690</v>
      </c>
      <c r="K1720" s="145" t="s">
        <v>1802</v>
      </c>
      <c r="L1720" s="145" t="s">
        <v>1809</v>
      </c>
    </row>
    <row r="1721" spans="3:12">
      <c r="C1721" s="145" t="s">
        <v>3380</v>
      </c>
      <c r="D1721" s="145">
        <v>0</v>
      </c>
      <c r="E1721" s="145" t="s">
        <v>26</v>
      </c>
      <c r="F1721" s="462" t="s">
        <v>95</v>
      </c>
      <c r="G1721" s="462" t="s">
        <v>3468</v>
      </c>
      <c r="H1721" s="145" t="s">
        <v>86</v>
      </c>
      <c r="I1721" s="462" t="s">
        <v>1688</v>
      </c>
      <c r="J1721" s="462" t="s">
        <v>1690</v>
      </c>
      <c r="K1721" s="145" t="s">
        <v>1802</v>
      </c>
      <c r="L1721" s="145" t="s">
        <v>1809</v>
      </c>
    </row>
    <row r="1722" spans="3:12">
      <c r="C1722" s="145" t="s">
        <v>3381</v>
      </c>
      <c r="D1722" s="145">
        <v>0</v>
      </c>
      <c r="E1722" s="145" t="s">
        <v>26</v>
      </c>
      <c r="F1722" s="462" t="s">
        <v>95</v>
      </c>
      <c r="G1722" s="462" t="s">
        <v>3468</v>
      </c>
      <c r="H1722" s="145" t="s">
        <v>86</v>
      </c>
      <c r="I1722" s="462" t="s">
        <v>1688</v>
      </c>
      <c r="J1722" s="462" t="s">
        <v>1690</v>
      </c>
      <c r="K1722" s="145" t="s">
        <v>1802</v>
      </c>
      <c r="L1722" s="145" t="s">
        <v>1809</v>
      </c>
    </row>
    <row r="1723" spans="3:12">
      <c r="C1723" s="145" t="s">
        <v>3382</v>
      </c>
      <c r="D1723" s="145">
        <v>0</v>
      </c>
      <c r="E1723" s="145" t="s">
        <v>26</v>
      </c>
      <c r="F1723" s="462" t="s">
        <v>95</v>
      </c>
      <c r="G1723" s="462" t="s">
        <v>3468</v>
      </c>
      <c r="H1723" s="145" t="s">
        <v>86</v>
      </c>
      <c r="I1723" s="462" t="s">
        <v>1688</v>
      </c>
      <c r="J1723" s="462" t="s">
        <v>1690</v>
      </c>
      <c r="K1723" s="145" t="s">
        <v>1802</v>
      </c>
      <c r="L1723" s="145" t="s">
        <v>1809</v>
      </c>
    </row>
    <row r="1724" spans="3:12">
      <c r="C1724" s="145" t="s">
        <v>3383</v>
      </c>
      <c r="D1724" s="145">
        <v>0</v>
      </c>
      <c r="E1724" s="145" t="s">
        <v>26</v>
      </c>
      <c r="F1724" s="462" t="s">
        <v>95</v>
      </c>
      <c r="G1724" s="462" t="s">
        <v>3468</v>
      </c>
      <c r="H1724" s="145" t="s">
        <v>86</v>
      </c>
      <c r="I1724" s="462" t="s">
        <v>1688</v>
      </c>
      <c r="J1724" s="462" t="s">
        <v>1690</v>
      </c>
      <c r="K1724" s="145" t="s">
        <v>1802</v>
      </c>
      <c r="L1724" s="145" t="s">
        <v>1809</v>
      </c>
    </row>
    <row r="1725" spans="3:12">
      <c r="C1725" s="145" t="s">
        <v>3384</v>
      </c>
      <c r="D1725" s="145">
        <v>0</v>
      </c>
      <c r="E1725" s="145" t="s">
        <v>26</v>
      </c>
      <c r="F1725" s="462" t="s">
        <v>95</v>
      </c>
      <c r="G1725" s="462" t="s">
        <v>3468</v>
      </c>
      <c r="H1725" s="145" t="s">
        <v>86</v>
      </c>
      <c r="I1725" s="462" t="s">
        <v>1688</v>
      </c>
      <c r="J1725" s="462" t="s">
        <v>1690</v>
      </c>
      <c r="K1725" s="145" t="s">
        <v>1802</v>
      </c>
      <c r="L1725" s="145" t="s">
        <v>1809</v>
      </c>
    </row>
    <row r="1726" spans="3:12">
      <c r="C1726" s="145" t="s">
        <v>3385</v>
      </c>
      <c r="D1726" s="145">
        <v>0</v>
      </c>
      <c r="E1726" s="145" t="s">
        <v>26</v>
      </c>
      <c r="F1726" s="462" t="s">
        <v>95</v>
      </c>
      <c r="G1726" s="462" t="s">
        <v>3468</v>
      </c>
      <c r="H1726" s="145" t="s">
        <v>86</v>
      </c>
      <c r="I1726" s="462" t="s">
        <v>1688</v>
      </c>
      <c r="J1726" s="462" t="s">
        <v>1690</v>
      </c>
      <c r="K1726" s="145" t="s">
        <v>1802</v>
      </c>
      <c r="L1726" s="145" t="s">
        <v>1809</v>
      </c>
    </row>
    <row r="1727" spans="3:12">
      <c r="C1727" s="145" t="s">
        <v>3386</v>
      </c>
      <c r="D1727" s="145">
        <v>0</v>
      </c>
      <c r="E1727" s="145" t="s">
        <v>26</v>
      </c>
      <c r="F1727" s="462" t="s">
        <v>95</v>
      </c>
      <c r="G1727" s="462" t="s">
        <v>3468</v>
      </c>
      <c r="H1727" s="145" t="s">
        <v>86</v>
      </c>
      <c r="I1727" s="462" t="s">
        <v>1688</v>
      </c>
      <c r="J1727" s="462" t="s">
        <v>1690</v>
      </c>
      <c r="K1727" s="145" t="s">
        <v>1802</v>
      </c>
      <c r="L1727" s="145" t="s">
        <v>1809</v>
      </c>
    </row>
    <row r="1728" spans="3:12">
      <c r="C1728" s="145" t="s">
        <v>3387</v>
      </c>
      <c r="D1728" s="145">
        <v>0</v>
      </c>
      <c r="E1728" s="145" t="s">
        <v>26</v>
      </c>
      <c r="F1728" s="462" t="s">
        <v>95</v>
      </c>
      <c r="G1728" s="462" t="s">
        <v>3468</v>
      </c>
      <c r="H1728" s="145" t="s">
        <v>86</v>
      </c>
      <c r="I1728" s="462" t="s">
        <v>1688</v>
      </c>
      <c r="J1728" s="462" t="s">
        <v>1690</v>
      </c>
      <c r="K1728" s="145" t="s">
        <v>1802</v>
      </c>
      <c r="L1728" s="145" t="s">
        <v>1809</v>
      </c>
    </row>
    <row r="1729" spans="3:12">
      <c r="C1729" s="145" t="s">
        <v>3388</v>
      </c>
      <c r="D1729" s="145">
        <v>0</v>
      </c>
      <c r="E1729" s="145" t="s">
        <v>26</v>
      </c>
      <c r="F1729" s="462" t="s">
        <v>95</v>
      </c>
      <c r="G1729" s="462" t="s">
        <v>3468</v>
      </c>
      <c r="H1729" s="145" t="s">
        <v>86</v>
      </c>
      <c r="I1729" s="462" t="s">
        <v>1688</v>
      </c>
      <c r="J1729" s="462" t="s">
        <v>1690</v>
      </c>
      <c r="K1729" s="145" t="s">
        <v>1802</v>
      </c>
      <c r="L1729" s="145" t="s">
        <v>1809</v>
      </c>
    </row>
    <row r="1730" spans="3:12">
      <c r="C1730" s="145" t="s">
        <v>3389</v>
      </c>
      <c r="D1730" s="145">
        <v>0</v>
      </c>
      <c r="E1730" s="145" t="s">
        <v>26</v>
      </c>
      <c r="F1730" s="462" t="s">
        <v>95</v>
      </c>
      <c r="G1730" s="462" t="s">
        <v>3468</v>
      </c>
      <c r="H1730" s="145" t="s">
        <v>86</v>
      </c>
      <c r="I1730" s="462" t="s">
        <v>1688</v>
      </c>
      <c r="J1730" s="462" t="s">
        <v>1690</v>
      </c>
      <c r="K1730" s="145" t="s">
        <v>1802</v>
      </c>
      <c r="L1730" s="145" t="s">
        <v>1809</v>
      </c>
    </row>
    <row r="1731" spans="3:12">
      <c r="C1731" s="145" t="s">
        <v>3390</v>
      </c>
      <c r="D1731" s="145">
        <v>0</v>
      </c>
      <c r="E1731" s="145" t="s">
        <v>26</v>
      </c>
      <c r="F1731" s="462" t="s">
        <v>95</v>
      </c>
      <c r="G1731" s="462" t="s">
        <v>3468</v>
      </c>
      <c r="H1731" s="145" t="s">
        <v>86</v>
      </c>
      <c r="I1731" s="462" t="s">
        <v>1688</v>
      </c>
      <c r="J1731" s="462" t="s">
        <v>1690</v>
      </c>
      <c r="K1731" s="145" t="s">
        <v>1802</v>
      </c>
      <c r="L1731" s="145" t="s">
        <v>1809</v>
      </c>
    </row>
    <row r="1732" spans="3:12">
      <c r="C1732" s="145" t="s">
        <v>3391</v>
      </c>
      <c r="D1732" s="145">
        <v>0</v>
      </c>
      <c r="E1732" s="145" t="s">
        <v>26</v>
      </c>
      <c r="F1732" s="462" t="s">
        <v>95</v>
      </c>
      <c r="G1732" s="462" t="s">
        <v>3468</v>
      </c>
      <c r="H1732" s="145" t="s">
        <v>86</v>
      </c>
      <c r="I1732" s="462" t="s">
        <v>1688</v>
      </c>
      <c r="J1732" s="462" t="s">
        <v>1690</v>
      </c>
      <c r="K1732" s="145" t="s">
        <v>1802</v>
      </c>
      <c r="L1732" s="145" t="s">
        <v>1809</v>
      </c>
    </row>
    <row r="1733" spans="3:12">
      <c r="C1733" s="145" t="s">
        <v>3392</v>
      </c>
      <c r="D1733" s="145">
        <v>0</v>
      </c>
      <c r="E1733" s="145" t="s">
        <v>26</v>
      </c>
      <c r="F1733" s="462" t="s">
        <v>95</v>
      </c>
      <c r="G1733" s="462" t="s">
        <v>3468</v>
      </c>
      <c r="H1733" s="145" t="s">
        <v>86</v>
      </c>
      <c r="I1733" s="462" t="s">
        <v>1688</v>
      </c>
      <c r="J1733" s="462" t="s">
        <v>1690</v>
      </c>
      <c r="K1733" s="145" t="s">
        <v>1802</v>
      </c>
      <c r="L1733" s="145" t="s">
        <v>1809</v>
      </c>
    </row>
    <row r="1734" spans="3:12">
      <c r="C1734" s="145" t="s">
        <v>3393</v>
      </c>
      <c r="D1734" s="145">
        <v>0</v>
      </c>
      <c r="E1734" s="145" t="s">
        <v>26</v>
      </c>
      <c r="F1734" s="462" t="s">
        <v>95</v>
      </c>
      <c r="G1734" s="462" t="s">
        <v>3468</v>
      </c>
      <c r="H1734" s="145" t="s">
        <v>86</v>
      </c>
      <c r="I1734" s="462" t="s">
        <v>1688</v>
      </c>
      <c r="J1734" s="462" t="s">
        <v>1690</v>
      </c>
      <c r="K1734" s="145" t="s">
        <v>1802</v>
      </c>
      <c r="L1734" s="145" t="s">
        <v>1809</v>
      </c>
    </row>
    <row r="1735" spans="3:12">
      <c r="C1735" s="145" t="s">
        <v>3394</v>
      </c>
      <c r="D1735" s="145">
        <v>0</v>
      </c>
      <c r="E1735" s="145" t="s">
        <v>26</v>
      </c>
      <c r="F1735" s="462" t="s">
        <v>95</v>
      </c>
      <c r="G1735" s="462" t="s">
        <v>3468</v>
      </c>
      <c r="H1735" s="145" t="s">
        <v>86</v>
      </c>
      <c r="I1735" s="462" t="s">
        <v>1688</v>
      </c>
      <c r="J1735" s="462" t="s">
        <v>1690</v>
      </c>
      <c r="K1735" s="145" t="s">
        <v>1802</v>
      </c>
      <c r="L1735" s="145" t="s">
        <v>1809</v>
      </c>
    </row>
    <row r="1736" spans="3:12">
      <c r="C1736" s="145" t="s">
        <v>3395</v>
      </c>
      <c r="D1736" s="145">
        <v>0</v>
      </c>
      <c r="E1736" s="145" t="s">
        <v>26</v>
      </c>
      <c r="F1736" s="462" t="s">
        <v>95</v>
      </c>
      <c r="G1736" s="462" t="s">
        <v>3468</v>
      </c>
      <c r="H1736" s="145" t="s">
        <v>86</v>
      </c>
      <c r="I1736" s="462" t="s">
        <v>1688</v>
      </c>
      <c r="J1736" s="462" t="s">
        <v>1690</v>
      </c>
      <c r="K1736" s="145" t="s">
        <v>1802</v>
      </c>
      <c r="L1736" s="145" t="s">
        <v>1809</v>
      </c>
    </row>
    <row r="1737" spans="3:12">
      <c r="C1737" s="145" t="s">
        <v>3396</v>
      </c>
      <c r="D1737" s="145">
        <v>0</v>
      </c>
      <c r="E1737" s="145" t="s">
        <v>26</v>
      </c>
      <c r="F1737" s="462" t="s">
        <v>95</v>
      </c>
      <c r="G1737" s="462" t="s">
        <v>3468</v>
      </c>
      <c r="H1737" s="145" t="s">
        <v>86</v>
      </c>
      <c r="I1737" s="462" t="s">
        <v>1688</v>
      </c>
      <c r="J1737" s="462" t="s">
        <v>1690</v>
      </c>
      <c r="K1737" s="145" t="s">
        <v>1802</v>
      </c>
      <c r="L1737" s="145" t="s">
        <v>1809</v>
      </c>
    </row>
    <row r="1738" spans="3:12">
      <c r="C1738" s="145" t="s">
        <v>3397</v>
      </c>
      <c r="D1738" s="145">
        <v>0</v>
      </c>
      <c r="E1738" s="145" t="s">
        <v>26</v>
      </c>
      <c r="F1738" s="462" t="s">
        <v>95</v>
      </c>
      <c r="G1738" s="462" t="s">
        <v>3468</v>
      </c>
      <c r="H1738" s="145" t="s">
        <v>86</v>
      </c>
      <c r="I1738" s="462" t="s">
        <v>1688</v>
      </c>
      <c r="J1738" s="462" t="s">
        <v>1690</v>
      </c>
      <c r="K1738" s="145" t="s">
        <v>1802</v>
      </c>
      <c r="L1738" s="145" t="s">
        <v>1809</v>
      </c>
    </row>
    <row r="1739" spans="3:12">
      <c r="C1739" s="145" t="s">
        <v>3398</v>
      </c>
      <c r="D1739" s="145">
        <v>0</v>
      </c>
      <c r="E1739" s="145" t="s">
        <v>26</v>
      </c>
      <c r="F1739" s="462" t="s">
        <v>95</v>
      </c>
      <c r="G1739" s="462" t="s">
        <v>3468</v>
      </c>
      <c r="H1739" s="145" t="s">
        <v>86</v>
      </c>
      <c r="I1739" s="462" t="s">
        <v>1688</v>
      </c>
      <c r="J1739" s="462" t="s">
        <v>1690</v>
      </c>
      <c r="K1739" s="145" t="s">
        <v>1802</v>
      </c>
      <c r="L1739" s="145" t="s">
        <v>1809</v>
      </c>
    </row>
    <row r="1740" spans="3:12">
      <c r="C1740" s="145" t="s">
        <v>3400</v>
      </c>
      <c r="D1740" s="145">
        <v>0</v>
      </c>
      <c r="E1740" s="145" t="s">
        <v>26</v>
      </c>
      <c r="F1740" s="462" t="s">
        <v>95</v>
      </c>
      <c r="G1740" s="462" t="s">
        <v>3468</v>
      </c>
      <c r="H1740" s="145" t="s">
        <v>86</v>
      </c>
      <c r="I1740" s="462" t="s">
        <v>1688</v>
      </c>
      <c r="J1740" s="462" t="s">
        <v>1690</v>
      </c>
      <c r="K1740" s="145" t="s">
        <v>1802</v>
      </c>
      <c r="L1740" s="145" t="s">
        <v>1809</v>
      </c>
    </row>
    <row r="1741" spans="3:12">
      <c r="C1741" s="145" t="s">
        <v>3401</v>
      </c>
      <c r="D1741" s="145">
        <v>0</v>
      </c>
      <c r="E1741" s="145" t="s">
        <v>26</v>
      </c>
      <c r="F1741" s="462" t="s">
        <v>95</v>
      </c>
      <c r="G1741" s="462" t="s">
        <v>3468</v>
      </c>
      <c r="H1741" s="145" t="s">
        <v>86</v>
      </c>
      <c r="I1741" s="462" t="s">
        <v>1688</v>
      </c>
      <c r="J1741" s="462" t="s">
        <v>1690</v>
      </c>
      <c r="K1741" s="145" t="s">
        <v>1802</v>
      </c>
      <c r="L1741" s="145" t="s">
        <v>1809</v>
      </c>
    </row>
    <row r="1742" spans="3:12">
      <c r="C1742" s="145" t="s">
        <v>3402</v>
      </c>
      <c r="D1742" s="145">
        <v>0</v>
      </c>
      <c r="E1742" s="145" t="s">
        <v>26</v>
      </c>
      <c r="F1742" s="462" t="s">
        <v>95</v>
      </c>
      <c r="G1742" s="462" t="s">
        <v>3468</v>
      </c>
      <c r="H1742" s="145" t="s">
        <v>86</v>
      </c>
      <c r="I1742" s="462" t="s">
        <v>1688</v>
      </c>
      <c r="J1742" s="462" t="s">
        <v>1690</v>
      </c>
      <c r="K1742" s="145" t="s">
        <v>1802</v>
      </c>
      <c r="L1742" s="145" t="s">
        <v>1809</v>
      </c>
    </row>
    <row r="1743" spans="3:12">
      <c r="C1743" s="145" t="s">
        <v>3403</v>
      </c>
      <c r="D1743" s="145">
        <v>0</v>
      </c>
      <c r="E1743" s="145" t="s">
        <v>26</v>
      </c>
      <c r="F1743" s="462" t="s">
        <v>95</v>
      </c>
      <c r="G1743" s="462" t="s">
        <v>3468</v>
      </c>
      <c r="H1743" s="145" t="s">
        <v>86</v>
      </c>
      <c r="I1743" s="462" t="s">
        <v>1688</v>
      </c>
      <c r="J1743" s="462" t="s">
        <v>1690</v>
      </c>
      <c r="K1743" s="145" t="s">
        <v>1802</v>
      </c>
      <c r="L1743" s="145" t="s">
        <v>1809</v>
      </c>
    </row>
    <row r="1744" spans="3:12">
      <c r="C1744" s="145" t="s">
        <v>3404</v>
      </c>
      <c r="D1744" s="145">
        <v>0</v>
      </c>
      <c r="E1744" s="145" t="s">
        <v>26</v>
      </c>
      <c r="F1744" s="462" t="s">
        <v>95</v>
      </c>
      <c r="G1744" s="462" t="s">
        <v>3468</v>
      </c>
      <c r="H1744" s="145" t="s">
        <v>86</v>
      </c>
      <c r="I1744" s="462" t="s">
        <v>1688</v>
      </c>
      <c r="J1744" s="462" t="s">
        <v>1690</v>
      </c>
      <c r="K1744" s="145" t="s">
        <v>1802</v>
      </c>
      <c r="L1744" s="145" t="s">
        <v>1809</v>
      </c>
    </row>
    <row r="1745" spans="3:12">
      <c r="C1745" s="145" t="s">
        <v>3405</v>
      </c>
      <c r="D1745" s="145">
        <v>0</v>
      </c>
      <c r="E1745" s="145" t="s">
        <v>26</v>
      </c>
      <c r="F1745" s="462" t="s">
        <v>95</v>
      </c>
      <c r="G1745" s="462" t="s">
        <v>3468</v>
      </c>
      <c r="H1745" s="145" t="s">
        <v>86</v>
      </c>
      <c r="I1745" s="462" t="s">
        <v>1688</v>
      </c>
      <c r="J1745" s="462" t="s">
        <v>1690</v>
      </c>
      <c r="K1745" s="145" t="s">
        <v>1802</v>
      </c>
      <c r="L1745" s="145" t="s">
        <v>1809</v>
      </c>
    </row>
    <row r="1746" spans="3:12">
      <c r="C1746" s="145" t="s">
        <v>3406</v>
      </c>
      <c r="D1746" s="145">
        <v>0</v>
      </c>
      <c r="E1746" s="145" t="s">
        <v>26</v>
      </c>
      <c r="F1746" s="462" t="s">
        <v>95</v>
      </c>
      <c r="G1746" s="462" t="s">
        <v>3468</v>
      </c>
      <c r="H1746" s="145" t="s">
        <v>86</v>
      </c>
      <c r="I1746" s="462" t="s">
        <v>1688</v>
      </c>
      <c r="J1746" s="462" t="s">
        <v>1690</v>
      </c>
      <c r="K1746" s="145" t="s">
        <v>1802</v>
      </c>
      <c r="L1746" s="145" t="s">
        <v>1809</v>
      </c>
    </row>
    <row r="1747" spans="3:12">
      <c r="C1747" s="145" t="s">
        <v>3407</v>
      </c>
      <c r="D1747" s="145">
        <v>0</v>
      </c>
      <c r="E1747" s="145" t="s">
        <v>26</v>
      </c>
      <c r="F1747" s="462" t="s">
        <v>95</v>
      </c>
      <c r="G1747" s="462" t="s">
        <v>3468</v>
      </c>
      <c r="H1747" s="145" t="s">
        <v>86</v>
      </c>
      <c r="I1747" s="462" t="s">
        <v>1688</v>
      </c>
      <c r="J1747" s="462" t="s">
        <v>1690</v>
      </c>
      <c r="K1747" s="145" t="s">
        <v>1802</v>
      </c>
      <c r="L1747" s="145" t="s">
        <v>1809</v>
      </c>
    </row>
    <row r="1748" spans="3:12">
      <c r="C1748" s="145" t="s">
        <v>3408</v>
      </c>
      <c r="D1748" s="145">
        <v>0</v>
      </c>
      <c r="E1748" s="145" t="s">
        <v>26</v>
      </c>
      <c r="F1748" s="462" t="s">
        <v>95</v>
      </c>
      <c r="G1748" s="462" t="s">
        <v>3468</v>
      </c>
      <c r="H1748" s="145" t="s">
        <v>86</v>
      </c>
      <c r="I1748" s="462" t="s">
        <v>1688</v>
      </c>
      <c r="J1748" s="462" t="s">
        <v>1690</v>
      </c>
      <c r="K1748" s="145" t="s">
        <v>1802</v>
      </c>
      <c r="L1748" s="145" t="s">
        <v>1809</v>
      </c>
    </row>
    <row r="1749" spans="3:12">
      <c r="C1749" s="145" t="s">
        <v>3409</v>
      </c>
      <c r="D1749" s="145">
        <v>0</v>
      </c>
      <c r="E1749" s="145" t="s">
        <v>26</v>
      </c>
      <c r="F1749" s="462" t="s">
        <v>95</v>
      </c>
      <c r="G1749" s="462" t="s">
        <v>3468</v>
      </c>
      <c r="H1749" s="145" t="s">
        <v>86</v>
      </c>
      <c r="I1749" s="462" t="s">
        <v>1688</v>
      </c>
      <c r="J1749" s="462" t="s">
        <v>1690</v>
      </c>
      <c r="K1749" s="145" t="s">
        <v>1802</v>
      </c>
      <c r="L1749" s="145" t="s">
        <v>1809</v>
      </c>
    </row>
    <row r="1750" spans="3:12">
      <c r="C1750" s="145" t="s">
        <v>3410</v>
      </c>
      <c r="D1750" s="145">
        <v>0</v>
      </c>
      <c r="E1750" s="145" t="s">
        <v>26</v>
      </c>
      <c r="F1750" s="462" t="s">
        <v>95</v>
      </c>
      <c r="G1750" s="462" t="s">
        <v>3468</v>
      </c>
      <c r="H1750" s="145" t="s">
        <v>86</v>
      </c>
      <c r="I1750" s="462" t="s">
        <v>1688</v>
      </c>
      <c r="J1750" s="462" t="s">
        <v>1690</v>
      </c>
      <c r="K1750" s="145" t="s">
        <v>1802</v>
      </c>
      <c r="L1750" s="145" t="s">
        <v>1809</v>
      </c>
    </row>
    <row r="1751" spans="3:12">
      <c r="C1751" s="145" t="s">
        <v>3411</v>
      </c>
      <c r="D1751" s="145">
        <v>0</v>
      </c>
      <c r="E1751" s="145" t="s">
        <v>26</v>
      </c>
      <c r="F1751" s="462" t="s">
        <v>95</v>
      </c>
      <c r="G1751" s="462" t="s">
        <v>3468</v>
      </c>
      <c r="H1751" s="145" t="s">
        <v>86</v>
      </c>
      <c r="I1751" s="462" t="s">
        <v>1688</v>
      </c>
      <c r="J1751" s="462" t="s">
        <v>1690</v>
      </c>
      <c r="K1751" s="145" t="s">
        <v>1802</v>
      </c>
      <c r="L1751" s="145" t="s">
        <v>1809</v>
      </c>
    </row>
    <row r="1752" spans="3:12">
      <c r="C1752" s="145" t="s">
        <v>3412</v>
      </c>
      <c r="D1752" s="145">
        <v>0</v>
      </c>
      <c r="E1752" s="145" t="s">
        <v>26</v>
      </c>
      <c r="F1752" s="462" t="s">
        <v>95</v>
      </c>
      <c r="G1752" s="462" t="s">
        <v>3468</v>
      </c>
      <c r="H1752" s="145" t="s">
        <v>86</v>
      </c>
      <c r="I1752" s="462" t="s">
        <v>1688</v>
      </c>
      <c r="J1752" s="462" t="s">
        <v>1690</v>
      </c>
      <c r="K1752" s="145" t="s">
        <v>1802</v>
      </c>
      <c r="L1752" s="145" t="s">
        <v>1809</v>
      </c>
    </row>
    <row r="1753" spans="3:12">
      <c r="C1753" s="145" t="s">
        <v>3413</v>
      </c>
      <c r="D1753" s="145">
        <v>0</v>
      </c>
      <c r="E1753" s="145" t="s">
        <v>26</v>
      </c>
      <c r="F1753" s="462" t="s">
        <v>95</v>
      </c>
      <c r="G1753" s="462" t="s">
        <v>3468</v>
      </c>
      <c r="H1753" s="145" t="s">
        <v>86</v>
      </c>
      <c r="I1753" s="462" t="s">
        <v>1688</v>
      </c>
      <c r="J1753" s="462" t="s">
        <v>1690</v>
      </c>
      <c r="K1753" s="145" t="s">
        <v>1802</v>
      </c>
      <c r="L1753" s="145" t="s">
        <v>1809</v>
      </c>
    </row>
    <row r="1754" spans="3:12">
      <c r="C1754" s="145" t="s">
        <v>3414</v>
      </c>
      <c r="D1754" s="145">
        <v>0</v>
      </c>
      <c r="E1754" s="145" t="s">
        <v>26</v>
      </c>
      <c r="F1754" s="462" t="s">
        <v>95</v>
      </c>
      <c r="G1754" s="462" t="s">
        <v>3468</v>
      </c>
      <c r="H1754" s="145" t="s">
        <v>86</v>
      </c>
      <c r="I1754" s="462" t="s">
        <v>1688</v>
      </c>
      <c r="J1754" s="462" t="s">
        <v>1690</v>
      </c>
      <c r="K1754" s="145" t="s">
        <v>1802</v>
      </c>
      <c r="L1754" s="145" t="s">
        <v>1809</v>
      </c>
    </row>
    <row r="1755" spans="3:12">
      <c r="C1755" s="145" t="s">
        <v>3415</v>
      </c>
      <c r="D1755" s="145">
        <v>0</v>
      </c>
      <c r="E1755" s="145" t="s">
        <v>26</v>
      </c>
      <c r="F1755" s="462" t="s">
        <v>95</v>
      </c>
      <c r="G1755" s="462" t="s">
        <v>3468</v>
      </c>
      <c r="H1755" s="145" t="s">
        <v>86</v>
      </c>
      <c r="I1755" s="462" t="s">
        <v>1688</v>
      </c>
      <c r="J1755" s="462" t="s">
        <v>1690</v>
      </c>
      <c r="K1755" s="145" t="s">
        <v>1802</v>
      </c>
      <c r="L1755" s="145" t="s">
        <v>1809</v>
      </c>
    </row>
    <row r="1756" spans="3:12">
      <c r="C1756" s="145" t="s">
        <v>3416</v>
      </c>
      <c r="D1756" s="145">
        <v>0</v>
      </c>
      <c r="E1756" s="145" t="s">
        <v>26</v>
      </c>
      <c r="F1756" s="462" t="s">
        <v>95</v>
      </c>
      <c r="G1756" s="462" t="s">
        <v>3468</v>
      </c>
      <c r="H1756" s="145" t="s">
        <v>86</v>
      </c>
      <c r="I1756" s="462" t="s">
        <v>1688</v>
      </c>
      <c r="J1756" s="462" t="s">
        <v>1690</v>
      </c>
      <c r="K1756" s="145" t="s">
        <v>1802</v>
      </c>
      <c r="L1756" s="145" t="s">
        <v>1809</v>
      </c>
    </row>
    <row r="1757" spans="3:12">
      <c r="C1757" s="145" t="s">
        <v>3417</v>
      </c>
      <c r="D1757" s="145">
        <v>0</v>
      </c>
      <c r="E1757" s="145" t="s">
        <v>26</v>
      </c>
      <c r="F1757" s="462" t="s">
        <v>95</v>
      </c>
      <c r="G1757" s="462" t="s">
        <v>3468</v>
      </c>
      <c r="H1757" s="145" t="s">
        <v>86</v>
      </c>
      <c r="I1757" s="462" t="s">
        <v>1688</v>
      </c>
      <c r="J1757" s="462" t="s">
        <v>1690</v>
      </c>
      <c r="K1757" s="145" t="s">
        <v>1802</v>
      </c>
      <c r="L1757" s="145" t="s">
        <v>1809</v>
      </c>
    </row>
    <row r="1758" spans="3:12">
      <c r="C1758" s="145" t="s">
        <v>3418</v>
      </c>
      <c r="D1758" s="145">
        <v>0</v>
      </c>
      <c r="E1758" s="145" t="s">
        <v>26</v>
      </c>
      <c r="F1758" s="462" t="s">
        <v>95</v>
      </c>
      <c r="G1758" s="462" t="s">
        <v>3468</v>
      </c>
      <c r="H1758" s="145" t="s">
        <v>86</v>
      </c>
      <c r="I1758" s="462" t="s">
        <v>1688</v>
      </c>
      <c r="J1758" s="462" t="s">
        <v>1690</v>
      </c>
      <c r="K1758" s="145" t="s">
        <v>1802</v>
      </c>
      <c r="L1758" s="145" t="s">
        <v>1809</v>
      </c>
    </row>
    <row r="1759" spans="3:12">
      <c r="C1759" s="145" t="s">
        <v>3419</v>
      </c>
      <c r="D1759" s="145">
        <v>0</v>
      </c>
      <c r="E1759" s="145" t="s">
        <v>26</v>
      </c>
      <c r="F1759" s="462" t="s">
        <v>95</v>
      </c>
      <c r="G1759" s="462" t="s">
        <v>3468</v>
      </c>
      <c r="H1759" s="145" t="s">
        <v>86</v>
      </c>
      <c r="I1759" s="462" t="s">
        <v>1688</v>
      </c>
      <c r="J1759" s="462" t="s">
        <v>1690</v>
      </c>
      <c r="K1759" s="145" t="s">
        <v>1802</v>
      </c>
      <c r="L1759" s="145" t="s">
        <v>1809</v>
      </c>
    </row>
    <row r="1760" spans="3:12">
      <c r="C1760" s="145" t="s">
        <v>3420</v>
      </c>
      <c r="D1760" s="145">
        <v>0</v>
      </c>
      <c r="E1760" s="145" t="s">
        <v>26</v>
      </c>
      <c r="F1760" s="462" t="s">
        <v>95</v>
      </c>
      <c r="G1760" s="462" t="s">
        <v>3468</v>
      </c>
      <c r="H1760" s="145" t="s">
        <v>86</v>
      </c>
      <c r="I1760" s="462" t="s">
        <v>1688</v>
      </c>
      <c r="J1760" s="462" t="s">
        <v>1690</v>
      </c>
      <c r="K1760" s="145" t="s">
        <v>1802</v>
      </c>
      <c r="L1760" s="145" t="s">
        <v>1809</v>
      </c>
    </row>
    <row r="1761" spans="3:12">
      <c r="C1761" s="145" t="s">
        <v>3421</v>
      </c>
      <c r="D1761" s="145">
        <v>0</v>
      </c>
      <c r="E1761" s="145" t="s">
        <v>26</v>
      </c>
      <c r="F1761" s="462" t="s">
        <v>95</v>
      </c>
      <c r="G1761" s="462" t="s">
        <v>3468</v>
      </c>
      <c r="H1761" s="145" t="s">
        <v>86</v>
      </c>
      <c r="I1761" s="462" t="s">
        <v>1688</v>
      </c>
      <c r="J1761" s="462" t="s">
        <v>1690</v>
      </c>
      <c r="K1761" s="145" t="s">
        <v>1802</v>
      </c>
      <c r="L1761" s="145" t="s">
        <v>1809</v>
      </c>
    </row>
    <row r="1762" spans="3:12">
      <c r="C1762" s="145" t="s">
        <v>3422</v>
      </c>
      <c r="D1762" s="145">
        <v>0</v>
      </c>
      <c r="E1762" s="145" t="s">
        <v>26</v>
      </c>
      <c r="F1762" s="462" t="s">
        <v>95</v>
      </c>
      <c r="G1762" s="462" t="s">
        <v>3468</v>
      </c>
      <c r="H1762" s="145" t="s">
        <v>86</v>
      </c>
      <c r="I1762" s="462" t="s">
        <v>1688</v>
      </c>
      <c r="J1762" s="462" t="s">
        <v>1690</v>
      </c>
      <c r="K1762" s="145" t="s">
        <v>1802</v>
      </c>
      <c r="L1762" s="145" t="s">
        <v>1809</v>
      </c>
    </row>
    <row r="1763" spans="3:12">
      <c r="C1763" s="145" t="s">
        <v>3423</v>
      </c>
      <c r="D1763" s="145">
        <v>0</v>
      </c>
      <c r="E1763" s="145" t="s">
        <v>26</v>
      </c>
      <c r="F1763" s="462" t="s">
        <v>95</v>
      </c>
      <c r="G1763" s="462" t="s">
        <v>3468</v>
      </c>
      <c r="H1763" s="145" t="s">
        <v>86</v>
      </c>
      <c r="I1763" s="462" t="s">
        <v>1688</v>
      </c>
      <c r="J1763" s="462" t="s">
        <v>1690</v>
      </c>
      <c r="K1763" s="145" t="s">
        <v>1802</v>
      </c>
      <c r="L1763" s="145" t="s">
        <v>1809</v>
      </c>
    </row>
    <row r="1764" spans="3:12">
      <c r="C1764" s="145" t="s">
        <v>3424</v>
      </c>
      <c r="D1764" s="145">
        <v>0</v>
      </c>
      <c r="E1764" s="145" t="s">
        <v>26</v>
      </c>
      <c r="F1764" s="462" t="s">
        <v>95</v>
      </c>
      <c r="G1764" s="462" t="s">
        <v>3468</v>
      </c>
      <c r="H1764" s="145" t="s">
        <v>86</v>
      </c>
      <c r="I1764" s="462" t="s">
        <v>1688</v>
      </c>
      <c r="J1764" s="462" t="s">
        <v>1690</v>
      </c>
      <c r="K1764" s="145" t="s">
        <v>1802</v>
      </c>
      <c r="L1764" s="145" t="s">
        <v>1809</v>
      </c>
    </row>
    <row r="1765" spans="3:12">
      <c r="C1765" s="145" t="s">
        <v>3425</v>
      </c>
      <c r="D1765" s="145">
        <v>0</v>
      </c>
      <c r="E1765" s="145" t="s">
        <v>26</v>
      </c>
      <c r="F1765" s="462" t="s">
        <v>95</v>
      </c>
      <c r="G1765" s="462" t="s">
        <v>3468</v>
      </c>
      <c r="H1765" s="145" t="s">
        <v>86</v>
      </c>
      <c r="I1765" s="462" t="s">
        <v>1688</v>
      </c>
      <c r="J1765" s="462" t="s">
        <v>1690</v>
      </c>
      <c r="K1765" s="145" t="s">
        <v>1802</v>
      </c>
      <c r="L1765" s="145" t="s">
        <v>1809</v>
      </c>
    </row>
    <row r="1766" spans="3:12">
      <c r="C1766" s="145" t="s">
        <v>3426</v>
      </c>
      <c r="D1766" s="145">
        <v>0</v>
      </c>
      <c r="E1766" s="145" t="s">
        <v>26</v>
      </c>
      <c r="F1766" s="462" t="s">
        <v>95</v>
      </c>
      <c r="G1766" s="462" t="s">
        <v>3468</v>
      </c>
      <c r="H1766" s="145" t="s">
        <v>86</v>
      </c>
      <c r="I1766" s="462" t="s">
        <v>1688</v>
      </c>
      <c r="J1766" s="462" t="s">
        <v>1690</v>
      </c>
      <c r="K1766" s="145" t="s">
        <v>1802</v>
      </c>
      <c r="L1766" s="145" t="s">
        <v>1809</v>
      </c>
    </row>
    <row r="1767" spans="3:12">
      <c r="C1767" s="145" t="s">
        <v>3427</v>
      </c>
      <c r="D1767" s="145">
        <v>0</v>
      </c>
      <c r="E1767" s="145" t="s">
        <v>26</v>
      </c>
      <c r="F1767" s="462" t="s">
        <v>95</v>
      </c>
      <c r="G1767" s="462" t="s">
        <v>3468</v>
      </c>
      <c r="H1767" s="145" t="s">
        <v>86</v>
      </c>
      <c r="I1767" s="462" t="s">
        <v>1688</v>
      </c>
      <c r="J1767" s="462" t="s">
        <v>1690</v>
      </c>
      <c r="K1767" s="145" t="s">
        <v>1802</v>
      </c>
      <c r="L1767" s="145" t="s">
        <v>1809</v>
      </c>
    </row>
    <row r="1768" spans="3:12">
      <c r="C1768" s="145" t="s">
        <v>3428</v>
      </c>
      <c r="D1768" s="145">
        <v>0</v>
      </c>
      <c r="E1768" s="145" t="s">
        <v>26</v>
      </c>
      <c r="F1768" s="462" t="s">
        <v>95</v>
      </c>
      <c r="G1768" s="462" t="s">
        <v>3468</v>
      </c>
      <c r="H1768" s="145" t="s">
        <v>86</v>
      </c>
      <c r="I1768" s="462" t="s">
        <v>1688</v>
      </c>
      <c r="J1768" s="462" t="s">
        <v>1690</v>
      </c>
      <c r="K1768" s="145" t="s">
        <v>1802</v>
      </c>
      <c r="L1768" s="145" t="s">
        <v>1809</v>
      </c>
    </row>
    <row r="1769" spans="3:12">
      <c r="C1769" s="145" t="s">
        <v>3429</v>
      </c>
      <c r="D1769" s="145">
        <v>0</v>
      </c>
      <c r="E1769" s="145" t="s">
        <v>26</v>
      </c>
      <c r="F1769" s="462" t="s">
        <v>95</v>
      </c>
      <c r="G1769" s="462" t="s">
        <v>3468</v>
      </c>
      <c r="H1769" s="145" t="s">
        <v>86</v>
      </c>
      <c r="I1769" s="462" t="s">
        <v>1688</v>
      </c>
      <c r="J1769" s="462" t="s">
        <v>1690</v>
      </c>
      <c r="K1769" s="145" t="s">
        <v>1802</v>
      </c>
      <c r="L1769" s="145" t="s">
        <v>1809</v>
      </c>
    </row>
    <row r="1770" spans="3:12">
      <c r="C1770" s="145" t="s">
        <v>3430</v>
      </c>
      <c r="D1770" s="145">
        <v>0</v>
      </c>
      <c r="E1770" s="145" t="s">
        <v>26</v>
      </c>
      <c r="F1770" s="462" t="s">
        <v>95</v>
      </c>
      <c r="G1770" s="462" t="s">
        <v>3468</v>
      </c>
      <c r="H1770" s="145" t="s">
        <v>86</v>
      </c>
      <c r="I1770" s="462" t="s">
        <v>1688</v>
      </c>
      <c r="J1770" s="462" t="s">
        <v>1690</v>
      </c>
      <c r="K1770" s="145" t="s">
        <v>1802</v>
      </c>
      <c r="L1770" s="145" t="s">
        <v>1809</v>
      </c>
    </row>
    <row r="1771" spans="3:12">
      <c r="C1771" s="145" t="s">
        <v>3431</v>
      </c>
      <c r="D1771" s="145">
        <v>0</v>
      </c>
      <c r="E1771" s="145" t="s">
        <v>26</v>
      </c>
      <c r="F1771" s="462" t="s">
        <v>95</v>
      </c>
      <c r="G1771" s="462" t="s">
        <v>3468</v>
      </c>
      <c r="H1771" s="145" t="s">
        <v>86</v>
      </c>
      <c r="I1771" s="462" t="s">
        <v>1688</v>
      </c>
      <c r="J1771" s="462" t="s">
        <v>1690</v>
      </c>
      <c r="K1771" s="145" t="s">
        <v>1802</v>
      </c>
      <c r="L1771" s="145" t="s">
        <v>1809</v>
      </c>
    </row>
    <row r="1772" spans="3:12">
      <c r="C1772" s="145" t="s">
        <v>3432</v>
      </c>
      <c r="D1772" s="145">
        <v>0</v>
      </c>
      <c r="E1772" s="145" t="s">
        <v>26</v>
      </c>
      <c r="F1772" s="462" t="s">
        <v>95</v>
      </c>
      <c r="G1772" s="462" t="s">
        <v>3468</v>
      </c>
      <c r="H1772" s="145" t="s">
        <v>86</v>
      </c>
      <c r="I1772" s="462" t="s">
        <v>1688</v>
      </c>
      <c r="J1772" s="462" t="s">
        <v>1690</v>
      </c>
      <c r="K1772" s="145" t="s">
        <v>1802</v>
      </c>
      <c r="L1772" s="145" t="s">
        <v>1809</v>
      </c>
    </row>
    <row r="1773" spans="3:12">
      <c r="C1773" s="145" t="s">
        <v>3433</v>
      </c>
      <c r="D1773" s="145">
        <v>0</v>
      </c>
      <c r="E1773" s="145" t="s">
        <v>26</v>
      </c>
      <c r="F1773" s="462" t="s">
        <v>95</v>
      </c>
      <c r="G1773" s="462" t="s">
        <v>3468</v>
      </c>
      <c r="H1773" s="145" t="s">
        <v>86</v>
      </c>
      <c r="I1773" s="462" t="s">
        <v>1688</v>
      </c>
      <c r="J1773" s="462" t="s">
        <v>1690</v>
      </c>
      <c r="K1773" s="145" t="s">
        <v>1802</v>
      </c>
      <c r="L1773" s="145" t="s">
        <v>1809</v>
      </c>
    </row>
    <row r="1774" spans="3:12">
      <c r="C1774" s="145" t="s">
        <v>3434</v>
      </c>
      <c r="D1774" s="145">
        <v>0</v>
      </c>
      <c r="E1774" s="145" t="s">
        <v>26</v>
      </c>
      <c r="F1774" s="462" t="s">
        <v>95</v>
      </c>
      <c r="G1774" s="462" t="s">
        <v>3468</v>
      </c>
      <c r="H1774" s="145" t="s">
        <v>86</v>
      </c>
      <c r="I1774" s="462" t="s">
        <v>1688</v>
      </c>
      <c r="J1774" s="462" t="s">
        <v>1690</v>
      </c>
      <c r="K1774" s="145" t="s">
        <v>1802</v>
      </c>
      <c r="L1774" s="145" t="s">
        <v>1809</v>
      </c>
    </row>
    <row r="1775" spans="3:12">
      <c r="C1775" s="145" t="s">
        <v>3435</v>
      </c>
      <c r="D1775" s="145">
        <v>0</v>
      </c>
      <c r="E1775" s="145" t="s">
        <v>26</v>
      </c>
      <c r="F1775" s="462" t="s">
        <v>95</v>
      </c>
      <c r="G1775" s="462" t="s">
        <v>3468</v>
      </c>
      <c r="H1775" s="145" t="s">
        <v>86</v>
      </c>
      <c r="I1775" s="462" t="s">
        <v>1688</v>
      </c>
      <c r="J1775" s="462" t="s">
        <v>1690</v>
      </c>
      <c r="K1775" s="145" t="s">
        <v>1802</v>
      </c>
      <c r="L1775" s="145" t="s">
        <v>1809</v>
      </c>
    </row>
    <row r="1776" spans="3:12">
      <c r="C1776" s="145" t="s">
        <v>3436</v>
      </c>
      <c r="D1776" s="145">
        <v>0</v>
      </c>
      <c r="E1776" s="145" t="s">
        <v>26</v>
      </c>
      <c r="F1776" s="462" t="s">
        <v>95</v>
      </c>
      <c r="G1776" s="462" t="s">
        <v>3468</v>
      </c>
      <c r="H1776" s="145" t="s">
        <v>86</v>
      </c>
      <c r="I1776" s="462" t="s">
        <v>1688</v>
      </c>
      <c r="J1776" s="462" t="s">
        <v>1690</v>
      </c>
      <c r="K1776" s="145" t="s">
        <v>1802</v>
      </c>
      <c r="L1776" s="145" t="s">
        <v>1809</v>
      </c>
    </row>
    <row r="1777" spans="3:12">
      <c r="C1777" s="145" t="s">
        <v>3437</v>
      </c>
      <c r="D1777" s="145">
        <v>0</v>
      </c>
      <c r="E1777" s="145" t="s">
        <v>26</v>
      </c>
      <c r="F1777" s="462" t="s">
        <v>95</v>
      </c>
      <c r="G1777" s="462" t="s">
        <v>3468</v>
      </c>
      <c r="H1777" s="145" t="s">
        <v>86</v>
      </c>
      <c r="I1777" s="462" t="s">
        <v>1688</v>
      </c>
      <c r="J1777" s="462" t="s">
        <v>1690</v>
      </c>
      <c r="K1777" s="145" t="s">
        <v>1802</v>
      </c>
      <c r="L1777" s="145" t="s">
        <v>1809</v>
      </c>
    </row>
    <row r="1778" spans="3:12">
      <c r="C1778" s="145" t="s">
        <v>3438</v>
      </c>
      <c r="D1778" s="145">
        <v>0</v>
      </c>
      <c r="E1778" s="145" t="s">
        <v>26</v>
      </c>
      <c r="F1778" s="462" t="s">
        <v>95</v>
      </c>
      <c r="G1778" s="462" t="s">
        <v>3468</v>
      </c>
      <c r="H1778" s="145" t="s">
        <v>86</v>
      </c>
      <c r="I1778" s="462" t="s">
        <v>1688</v>
      </c>
      <c r="J1778" s="462" t="s">
        <v>1690</v>
      </c>
      <c r="K1778" s="145" t="s">
        <v>1802</v>
      </c>
      <c r="L1778" s="145" t="s">
        <v>1809</v>
      </c>
    </row>
    <row r="1779" spans="3:12">
      <c r="C1779" s="145" t="s">
        <v>3439</v>
      </c>
      <c r="D1779" s="145">
        <v>0</v>
      </c>
      <c r="E1779" s="145" t="s">
        <v>26</v>
      </c>
      <c r="F1779" s="462" t="s">
        <v>95</v>
      </c>
      <c r="G1779" s="462" t="s">
        <v>3468</v>
      </c>
      <c r="H1779" s="145" t="s">
        <v>86</v>
      </c>
      <c r="I1779" s="462" t="s">
        <v>1688</v>
      </c>
      <c r="J1779" s="462" t="s">
        <v>1690</v>
      </c>
      <c r="K1779" s="145" t="s">
        <v>1802</v>
      </c>
      <c r="L1779" s="145" t="s">
        <v>1809</v>
      </c>
    </row>
    <row r="1780" spans="3:12">
      <c r="C1780" s="145" t="s">
        <v>3440</v>
      </c>
      <c r="D1780" s="145">
        <v>0</v>
      </c>
      <c r="E1780" s="145" t="s">
        <v>26</v>
      </c>
      <c r="F1780" s="462" t="s">
        <v>95</v>
      </c>
      <c r="G1780" s="462" t="s">
        <v>3468</v>
      </c>
      <c r="H1780" s="145" t="s">
        <v>86</v>
      </c>
      <c r="I1780" s="462" t="s">
        <v>1688</v>
      </c>
      <c r="J1780" s="462" t="s">
        <v>1690</v>
      </c>
      <c r="K1780" s="145" t="s">
        <v>1802</v>
      </c>
      <c r="L1780" s="145" t="s">
        <v>1809</v>
      </c>
    </row>
    <row r="1781" spans="3:12">
      <c r="C1781" s="145" t="s">
        <v>3441</v>
      </c>
      <c r="D1781" s="145">
        <v>0</v>
      </c>
      <c r="E1781" s="145" t="s">
        <v>26</v>
      </c>
      <c r="F1781" s="462" t="s">
        <v>95</v>
      </c>
      <c r="G1781" s="462" t="s">
        <v>3468</v>
      </c>
      <c r="H1781" s="145" t="s">
        <v>86</v>
      </c>
      <c r="I1781" s="462" t="s">
        <v>1688</v>
      </c>
      <c r="J1781" s="462" t="s">
        <v>1690</v>
      </c>
      <c r="K1781" s="145" t="s">
        <v>1802</v>
      </c>
      <c r="L1781" s="145" t="s">
        <v>1809</v>
      </c>
    </row>
    <row r="1782" spans="3:12">
      <c r="C1782" s="145" t="s">
        <v>3442</v>
      </c>
      <c r="D1782" s="145">
        <v>0</v>
      </c>
      <c r="E1782" s="145" t="s">
        <v>26</v>
      </c>
      <c r="F1782" s="462" t="s">
        <v>95</v>
      </c>
      <c r="G1782" s="462" t="s">
        <v>3468</v>
      </c>
      <c r="H1782" s="145" t="s">
        <v>86</v>
      </c>
      <c r="I1782" s="462" t="s">
        <v>1688</v>
      </c>
      <c r="J1782" s="462" t="s">
        <v>1690</v>
      </c>
      <c r="K1782" s="145" t="s">
        <v>1802</v>
      </c>
      <c r="L1782" s="145" t="s">
        <v>1809</v>
      </c>
    </row>
    <row r="1783" spans="3:12">
      <c r="C1783" s="145" t="s">
        <v>3443</v>
      </c>
      <c r="D1783" s="145">
        <v>0</v>
      </c>
      <c r="E1783" s="145" t="s">
        <v>26</v>
      </c>
      <c r="F1783" s="462" t="s">
        <v>95</v>
      </c>
      <c r="G1783" s="462" t="s">
        <v>3468</v>
      </c>
      <c r="H1783" s="145" t="s">
        <v>86</v>
      </c>
      <c r="I1783" s="462" t="s">
        <v>1688</v>
      </c>
      <c r="J1783" s="462" t="s">
        <v>1690</v>
      </c>
      <c r="K1783" s="145" t="s">
        <v>1802</v>
      </c>
      <c r="L1783" s="145" t="s">
        <v>1809</v>
      </c>
    </row>
    <row r="1784" spans="3:12">
      <c r="C1784" s="145" t="s">
        <v>3444</v>
      </c>
      <c r="D1784" s="145">
        <v>0</v>
      </c>
      <c r="E1784" s="145" t="s">
        <v>26</v>
      </c>
      <c r="F1784" s="462" t="s">
        <v>95</v>
      </c>
      <c r="G1784" s="462" t="s">
        <v>3468</v>
      </c>
      <c r="H1784" s="145" t="s">
        <v>86</v>
      </c>
      <c r="I1784" s="462" t="s">
        <v>1688</v>
      </c>
      <c r="J1784" s="462" t="s">
        <v>1690</v>
      </c>
      <c r="K1784" s="145" t="s">
        <v>1802</v>
      </c>
      <c r="L1784" s="145" t="s">
        <v>1809</v>
      </c>
    </row>
    <row r="1785" spans="3:12">
      <c r="C1785" s="145" t="s">
        <v>3445</v>
      </c>
      <c r="D1785" s="145">
        <v>0</v>
      </c>
      <c r="E1785" s="145" t="s">
        <v>26</v>
      </c>
      <c r="F1785" s="462" t="s">
        <v>95</v>
      </c>
      <c r="G1785" s="462" t="s">
        <v>3468</v>
      </c>
      <c r="H1785" s="145" t="s">
        <v>86</v>
      </c>
      <c r="I1785" s="462" t="s">
        <v>1688</v>
      </c>
      <c r="J1785" s="462" t="s">
        <v>1690</v>
      </c>
      <c r="K1785" s="145" t="s">
        <v>1802</v>
      </c>
      <c r="L1785" s="145" t="s">
        <v>1809</v>
      </c>
    </row>
    <row r="1786" spans="3:12">
      <c r="C1786" s="145" t="s">
        <v>3446</v>
      </c>
      <c r="D1786" s="145">
        <v>0</v>
      </c>
      <c r="E1786" s="145" t="s">
        <v>26</v>
      </c>
      <c r="F1786" s="462" t="s">
        <v>95</v>
      </c>
      <c r="G1786" s="462" t="s">
        <v>3468</v>
      </c>
      <c r="H1786" s="145" t="s">
        <v>86</v>
      </c>
      <c r="I1786" s="462" t="s">
        <v>1688</v>
      </c>
      <c r="J1786" s="462" t="s">
        <v>1690</v>
      </c>
      <c r="K1786" s="145" t="s">
        <v>1802</v>
      </c>
      <c r="L1786" s="145" t="s">
        <v>1809</v>
      </c>
    </row>
    <row r="1787" spans="3:12">
      <c r="C1787" s="145" t="s">
        <v>3447</v>
      </c>
      <c r="D1787" s="145">
        <v>0</v>
      </c>
      <c r="E1787" s="145" t="s">
        <v>26</v>
      </c>
      <c r="F1787" s="462" t="s">
        <v>95</v>
      </c>
      <c r="G1787" s="462" t="s">
        <v>3468</v>
      </c>
      <c r="H1787" s="145" t="s">
        <v>86</v>
      </c>
      <c r="I1787" s="462" t="s">
        <v>1688</v>
      </c>
      <c r="J1787" s="462" t="s">
        <v>1690</v>
      </c>
      <c r="K1787" s="145" t="s">
        <v>1802</v>
      </c>
      <c r="L1787" s="145" t="s">
        <v>1809</v>
      </c>
    </row>
    <row r="1788" spans="3:12">
      <c r="C1788" s="145" t="s">
        <v>3448</v>
      </c>
      <c r="D1788" s="145">
        <v>0</v>
      </c>
      <c r="E1788" s="145" t="s">
        <v>26</v>
      </c>
      <c r="F1788" s="462" t="s">
        <v>95</v>
      </c>
      <c r="G1788" s="462" t="s">
        <v>3468</v>
      </c>
      <c r="H1788" s="145" t="s">
        <v>86</v>
      </c>
      <c r="I1788" s="462" t="s">
        <v>1688</v>
      </c>
      <c r="J1788" s="462" t="s">
        <v>1690</v>
      </c>
      <c r="K1788" s="145" t="s">
        <v>1802</v>
      </c>
      <c r="L1788" s="145" t="s">
        <v>1809</v>
      </c>
    </row>
    <row r="1789" spans="3:12">
      <c r="C1789" s="145" t="s">
        <v>3449</v>
      </c>
      <c r="D1789" s="145">
        <v>0</v>
      </c>
      <c r="E1789" s="145" t="s">
        <v>26</v>
      </c>
      <c r="F1789" s="462" t="s">
        <v>95</v>
      </c>
      <c r="G1789" s="462" t="s">
        <v>3468</v>
      </c>
      <c r="H1789" s="145" t="s">
        <v>86</v>
      </c>
      <c r="I1789" s="462" t="s">
        <v>1688</v>
      </c>
      <c r="J1789" s="462" t="s">
        <v>1690</v>
      </c>
      <c r="K1789" s="145" t="s">
        <v>1802</v>
      </c>
      <c r="L1789" s="145" t="s">
        <v>1809</v>
      </c>
    </row>
    <row r="1790" spans="3:12">
      <c r="C1790" s="145" t="s">
        <v>3450</v>
      </c>
      <c r="D1790" s="145">
        <v>0</v>
      </c>
      <c r="E1790" s="145" t="s">
        <v>26</v>
      </c>
      <c r="F1790" s="462" t="s">
        <v>95</v>
      </c>
      <c r="G1790" s="462" t="s">
        <v>3468</v>
      </c>
      <c r="H1790" s="145" t="s">
        <v>86</v>
      </c>
      <c r="I1790" s="462" t="s">
        <v>1688</v>
      </c>
      <c r="J1790" s="462" t="s">
        <v>1690</v>
      </c>
      <c r="K1790" s="145" t="s">
        <v>1802</v>
      </c>
      <c r="L1790" s="145" t="s">
        <v>1809</v>
      </c>
    </row>
    <row r="1791" spans="3:12">
      <c r="C1791" s="145" t="s">
        <v>3451</v>
      </c>
      <c r="D1791" s="145">
        <v>0</v>
      </c>
      <c r="E1791" s="145" t="s">
        <v>26</v>
      </c>
      <c r="F1791" s="462" t="s">
        <v>95</v>
      </c>
      <c r="G1791" s="462" t="s">
        <v>3468</v>
      </c>
      <c r="H1791" s="145" t="s">
        <v>86</v>
      </c>
      <c r="I1791" s="462" t="s">
        <v>1688</v>
      </c>
      <c r="J1791" s="462" t="s">
        <v>1690</v>
      </c>
      <c r="K1791" s="145" t="s">
        <v>1802</v>
      </c>
      <c r="L1791" s="145" t="s">
        <v>1809</v>
      </c>
    </row>
    <row r="1792" spans="3:12">
      <c r="C1792" s="145" t="s">
        <v>3452</v>
      </c>
      <c r="D1792" s="145">
        <v>0</v>
      </c>
      <c r="E1792" s="145" t="s">
        <v>26</v>
      </c>
      <c r="F1792" s="462" t="s">
        <v>95</v>
      </c>
      <c r="G1792" s="462" t="s">
        <v>3468</v>
      </c>
      <c r="H1792" s="145" t="s">
        <v>86</v>
      </c>
      <c r="I1792" s="462" t="s">
        <v>1688</v>
      </c>
      <c r="J1792" s="462" t="s">
        <v>1690</v>
      </c>
      <c r="K1792" s="145" t="s">
        <v>1802</v>
      </c>
      <c r="L1792" s="145" t="s">
        <v>1809</v>
      </c>
    </row>
    <row r="1793" spans="3:12">
      <c r="C1793" s="145" t="s">
        <v>3453</v>
      </c>
      <c r="D1793" s="145">
        <v>0</v>
      </c>
      <c r="E1793" s="145" t="s">
        <v>26</v>
      </c>
      <c r="F1793" s="462" t="s">
        <v>95</v>
      </c>
      <c r="G1793" s="462" t="s">
        <v>3468</v>
      </c>
      <c r="H1793" s="145" t="s">
        <v>86</v>
      </c>
      <c r="I1793" s="462" t="s">
        <v>1688</v>
      </c>
      <c r="J1793" s="462" t="s">
        <v>1690</v>
      </c>
      <c r="K1793" s="145" t="s">
        <v>1802</v>
      </c>
      <c r="L1793" s="145" t="s">
        <v>1809</v>
      </c>
    </row>
    <row r="1794" spans="3:12">
      <c r="C1794" s="145" t="s">
        <v>3454</v>
      </c>
      <c r="D1794" s="145">
        <v>0</v>
      </c>
      <c r="E1794" s="145" t="s">
        <v>26</v>
      </c>
      <c r="F1794" s="462" t="s">
        <v>95</v>
      </c>
      <c r="G1794" s="462" t="s">
        <v>3468</v>
      </c>
      <c r="H1794" s="145" t="s">
        <v>86</v>
      </c>
      <c r="I1794" s="462" t="s">
        <v>1688</v>
      </c>
      <c r="J1794" s="462" t="s">
        <v>1690</v>
      </c>
      <c r="K1794" s="145" t="s">
        <v>1802</v>
      </c>
      <c r="L1794" s="145" t="s">
        <v>1809</v>
      </c>
    </row>
    <row r="1795" spans="3:12">
      <c r="C1795" s="145" t="s">
        <v>3455</v>
      </c>
      <c r="D1795" s="145">
        <v>0</v>
      </c>
      <c r="E1795" s="145" t="s">
        <v>26</v>
      </c>
      <c r="F1795" s="462" t="s">
        <v>95</v>
      </c>
      <c r="G1795" s="462" t="s">
        <v>3468</v>
      </c>
      <c r="H1795" s="145" t="s">
        <v>86</v>
      </c>
      <c r="I1795" s="462" t="s">
        <v>1688</v>
      </c>
      <c r="J1795" s="462" t="s">
        <v>1690</v>
      </c>
      <c r="K1795" s="145" t="s">
        <v>1802</v>
      </c>
      <c r="L1795" s="145" t="s">
        <v>1809</v>
      </c>
    </row>
    <row r="1796" spans="3:12">
      <c r="C1796" s="145" t="s">
        <v>3458</v>
      </c>
      <c r="D1796" s="145">
        <v>0</v>
      </c>
      <c r="E1796" s="145" t="s">
        <v>26</v>
      </c>
      <c r="F1796" s="462" t="s">
        <v>95</v>
      </c>
      <c r="G1796" s="462" t="s">
        <v>3468</v>
      </c>
      <c r="H1796" s="145" t="s">
        <v>86</v>
      </c>
      <c r="I1796" s="462" t="s">
        <v>1688</v>
      </c>
      <c r="J1796" s="462" t="s">
        <v>1690</v>
      </c>
      <c r="K1796" s="145" t="s">
        <v>1802</v>
      </c>
      <c r="L1796" s="145" t="s">
        <v>1809</v>
      </c>
    </row>
    <row r="1797" spans="3:12">
      <c r="C1797" s="145" t="s">
        <v>3459</v>
      </c>
      <c r="D1797" s="145">
        <v>0</v>
      </c>
      <c r="E1797" s="145" t="s">
        <v>26</v>
      </c>
      <c r="F1797" s="462" t="s">
        <v>95</v>
      </c>
      <c r="G1797" s="462" t="s">
        <v>3468</v>
      </c>
      <c r="H1797" s="145" t="s">
        <v>86</v>
      </c>
      <c r="I1797" s="462" t="s">
        <v>1688</v>
      </c>
      <c r="J1797" s="462" t="s">
        <v>1690</v>
      </c>
      <c r="K1797" s="145" t="s">
        <v>1802</v>
      </c>
      <c r="L1797" s="145" t="s">
        <v>1809</v>
      </c>
    </row>
    <row r="1798" spans="3:12">
      <c r="C1798" s="145" t="s">
        <v>3460</v>
      </c>
      <c r="D1798" s="145">
        <v>0</v>
      </c>
      <c r="E1798" s="145" t="s">
        <v>26</v>
      </c>
      <c r="F1798" s="462" t="s">
        <v>95</v>
      </c>
      <c r="G1798" s="462" t="s">
        <v>3468</v>
      </c>
      <c r="H1798" s="145" t="s">
        <v>86</v>
      </c>
      <c r="I1798" s="462" t="s">
        <v>1688</v>
      </c>
      <c r="J1798" s="462" t="s">
        <v>1690</v>
      </c>
      <c r="K1798" s="145" t="s">
        <v>1802</v>
      </c>
      <c r="L1798" s="145" t="s">
        <v>1809</v>
      </c>
    </row>
    <row r="1799" spans="3:12">
      <c r="C1799" s="145" t="s">
        <v>3461</v>
      </c>
      <c r="D1799" s="145">
        <v>0</v>
      </c>
      <c r="E1799" s="145" t="s">
        <v>26</v>
      </c>
      <c r="F1799" s="462" t="s">
        <v>95</v>
      </c>
      <c r="G1799" s="462" t="s">
        <v>3468</v>
      </c>
      <c r="H1799" s="145" t="s">
        <v>86</v>
      </c>
      <c r="I1799" s="462" t="s">
        <v>1688</v>
      </c>
      <c r="J1799" s="462" t="s">
        <v>1690</v>
      </c>
      <c r="K1799" s="145" t="s">
        <v>1802</v>
      </c>
      <c r="L1799" s="145" t="s">
        <v>1809</v>
      </c>
    </row>
    <row r="1800" spans="3:12">
      <c r="C1800" s="145" t="s">
        <v>3462</v>
      </c>
      <c r="D1800" s="145">
        <v>0</v>
      </c>
      <c r="E1800" s="145" t="s">
        <v>26</v>
      </c>
      <c r="F1800" s="462" t="s">
        <v>95</v>
      </c>
      <c r="G1800" s="462" t="s">
        <v>3468</v>
      </c>
      <c r="H1800" s="145" t="s">
        <v>86</v>
      </c>
      <c r="I1800" s="462" t="s">
        <v>1688</v>
      </c>
      <c r="J1800" s="462" t="s">
        <v>1690</v>
      </c>
      <c r="K1800" s="145" t="s">
        <v>1802</v>
      </c>
      <c r="L1800" s="145" t="s">
        <v>1809</v>
      </c>
    </row>
    <row r="1801" spans="3:12">
      <c r="C1801" s="145" t="s">
        <v>3463</v>
      </c>
      <c r="D1801" s="145">
        <v>0</v>
      </c>
      <c r="E1801" s="145" t="s">
        <v>26</v>
      </c>
      <c r="F1801" s="462" t="s">
        <v>95</v>
      </c>
      <c r="G1801" s="462" t="s">
        <v>3468</v>
      </c>
      <c r="H1801" s="145" t="s">
        <v>86</v>
      </c>
      <c r="I1801" s="462" t="s">
        <v>1688</v>
      </c>
      <c r="J1801" s="462" t="s">
        <v>1690</v>
      </c>
      <c r="K1801" s="145" t="s">
        <v>1802</v>
      </c>
      <c r="L1801" s="145" t="s">
        <v>1809</v>
      </c>
    </row>
    <row r="1802" spans="3:12">
      <c r="C1802" s="145" t="s">
        <v>3465</v>
      </c>
      <c r="D1802" s="145">
        <v>0</v>
      </c>
      <c r="E1802" s="145" t="s">
        <v>26</v>
      </c>
      <c r="F1802" s="462" t="s">
        <v>95</v>
      </c>
      <c r="G1802" s="462" t="s">
        <v>3468</v>
      </c>
      <c r="H1802" s="145" t="s">
        <v>86</v>
      </c>
      <c r="I1802" s="462" t="s">
        <v>1688</v>
      </c>
      <c r="J1802" s="462" t="s">
        <v>1690</v>
      </c>
      <c r="K1802" s="145" t="s">
        <v>1802</v>
      </c>
      <c r="L1802" s="145" t="s">
        <v>1809</v>
      </c>
    </row>
    <row r="1803" spans="3:12">
      <c r="C1803" s="145" t="s">
        <v>3466</v>
      </c>
      <c r="D1803" s="145">
        <v>0</v>
      </c>
      <c r="E1803" s="145" t="s">
        <v>26</v>
      </c>
      <c r="F1803" s="462" t="s">
        <v>95</v>
      </c>
      <c r="G1803" s="462" t="s">
        <v>3468</v>
      </c>
      <c r="H1803" s="145" t="s">
        <v>86</v>
      </c>
      <c r="I1803" s="462" t="s">
        <v>1688</v>
      </c>
      <c r="J1803" s="462" t="s">
        <v>1690</v>
      </c>
      <c r="K1803" s="145" t="s">
        <v>1802</v>
      </c>
      <c r="L1803" s="145" t="s">
        <v>1809</v>
      </c>
    </row>
    <row r="1804" spans="3:12">
      <c r="C1804" s="145" t="s">
        <v>3467</v>
      </c>
      <c r="D1804" s="145">
        <v>0</v>
      </c>
      <c r="E1804" s="145" t="s">
        <v>26</v>
      </c>
      <c r="F1804" s="462" t="s">
        <v>95</v>
      </c>
      <c r="G1804" s="462" t="s">
        <v>3468</v>
      </c>
      <c r="H1804" s="145" t="s">
        <v>86</v>
      </c>
      <c r="I1804" s="462" t="s">
        <v>1688</v>
      </c>
      <c r="J1804" s="462" t="s">
        <v>1690</v>
      </c>
      <c r="K1804" s="145" t="s">
        <v>1802</v>
      </c>
      <c r="L1804" s="145" t="s">
        <v>1809</v>
      </c>
    </row>
    <row r="1805" spans="3:12">
      <c r="C1805" s="145" t="s">
        <v>3378</v>
      </c>
      <c r="D1805" s="145">
        <v>0</v>
      </c>
      <c r="E1805" s="145" t="s">
        <v>26</v>
      </c>
      <c r="F1805" s="462" t="s">
        <v>95</v>
      </c>
      <c r="G1805" s="462" t="s">
        <v>3468</v>
      </c>
      <c r="H1805" s="145" t="s">
        <v>86</v>
      </c>
      <c r="I1805" s="462" t="s">
        <v>1688</v>
      </c>
      <c r="J1805" s="462" t="s">
        <v>1690</v>
      </c>
      <c r="K1805" s="145" t="s">
        <v>1802</v>
      </c>
      <c r="L1805" s="145" t="s">
        <v>1810</v>
      </c>
    </row>
    <row r="1806" spans="3:12">
      <c r="C1806" s="145" t="s">
        <v>3379</v>
      </c>
      <c r="D1806" s="145">
        <v>0</v>
      </c>
      <c r="E1806" s="145" t="s">
        <v>26</v>
      </c>
      <c r="F1806" s="462" t="s">
        <v>95</v>
      </c>
      <c r="G1806" s="462" t="s">
        <v>3468</v>
      </c>
      <c r="H1806" s="145" t="s">
        <v>86</v>
      </c>
      <c r="I1806" s="462" t="s">
        <v>1688</v>
      </c>
      <c r="J1806" s="462" t="s">
        <v>1690</v>
      </c>
      <c r="K1806" s="145" t="s">
        <v>1802</v>
      </c>
      <c r="L1806" s="145" t="s">
        <v>1810</v>
      </c>
    </row>
    <row r="1807" spans="3:12">
      <c r="C1807" s="145" t="s">
        <v>3380</v>
      </c>
      <c r="D1807" s="145">
        <v>0</v>
      </c>
      <c r="E1807" s="145" t="s">
        <v>26</v>
      </c>
      <c r="F1807" s="462" t="s">
        <v>95</v>
      </c>
      <c r="G1807" s="462" t="s">
        <v>3468</v>
      </c>
      <c r="H1807" s="145" t="s">
        <v>86</v>
      </c>
      <c r="I1807" s="462" t="s">
        <v>1688</v>
      </c>
      <c r="J1807" s="462" t="s">
        <v>1690</v>
      </c>
      <c r="K1807" s="145" t="s">
        <v>1802</v>
      </c>
      <c r="L1807" s="145" t="s">
        <v>1810</v>
      </c>
    </row>
    <row r="1808" spans="3:12">
      <c r="C1808" s="145" t="s">
        <v>3381</v>
      </c>
      <c r="D1808" s="145">
        <v>0</v>
      </c>
      <c r="E1808" s="145" t="s">
        <v>26</v>
      </c>
      <c r="F1808" s="462" t="s">
        <v>95</v>
      </c>
      <c r="G1808" s="462" t="s">
        <v>3468</v>
      </c>
      <c r="H1808" s="145" t="s">
        <v>86</v>
      </c>
      <c r="I1808" s="462" t="s">
        <v>1688</v>
      </c>
      <c r="J1808" s="462" t="s">
        <v>1690</v>
      </c>
      <c r="K1808" s="145" t="s">
        <v>1802</v>
      </c>
      <c r="L1808" s="145" t="s">
        <v>1810</v>
      </c>
    </row>
    <row r="1809" spans="3:12">
      <c r="C1809" s="145" t="s">
        <v>3382</v>
      </c>
      <c r="D1809" s="145">
        <v>0</v>
      </c>
      <c r="E1809" s="145" t="s">
        <v>26</v>
      </c>
      <c r="F1809" s="462" t="s">
        <v>95</v>
      </c>
      <c r="G1809" s="462" t="s">
        <v>3468</v>
      </c>
      <c r="H1809" s="145" t="s">
        <v>86</v>
      </c>
      <c r="I1809" s="462" t="s">
        <v>1688</v>
      </c>
      <c r="J1809" s="462" t="s">
        <v>1690</v>
      </c>
      <c r="K1809" s="145" t="s">
        <v>1802</v>
      </c>
      <c r="L1809" s="145" t="s">
        <v>1810</v>
      </c>
    </row>
    <row r="1810" spans="3:12">
      <c r="C1810" s="145" t="s">
        <v>3383</v>
      </c>
      <c r="D1810" s="145">
        <v>0</v>
      </c>
      <c r="E1810" s="145" t="s">
        <v>26</v>
      </c>
      <c r="F1810" s="462" t="s">
        <v>95</v>
      </c>
      <c r="G1810" s="462" t="s">
        <v>3468</v>
      </c>
      <c r="H1810" s="145" t="s">
        <v>86</v>
      </c>
      <c r="I1810" s="462" t="s">
        <v>1688</v>
      </c>
      <c r="J1810" s="462" t="s">
        <v>1690</v>
      </c>
      <c r="K1810" s="145" t="s">
        <v>1802</v>
      </c>
      <c r="L1810" s="145" t="s">
        <v>1810</v>
      </c>
    </row>
    <row r="1811" spans="3:12">
      <c r="C1811" s="145" t="s">
        <v>3384</v>
      </c>
      <c r="D1811" s="145">
        <v>0</v>
      </c>
      <c r="E1811" s="145" t="s">
        <v>26</v>
      </c>
      <c r="F1811" s="462" t="s">
        <v>95</v>
      </c>
      <c r="G1811" s="462" t="s">
        <v>3468</v>
      </c>
      <c r="H1811" s="145" t="s">
        <v>86</v>
      </c>
      <c r="I1811" s="462" t="s">
        <v>1688</v>
      </c>
      <c r="J1811" s="462" t="s">
        <v>1690</v>
      </c>
      <c r="K1811" s="145" t="s">
        <v>1802</v>
      </c>
      <c r="L1811" s="145" t="s">
        <v>1810</v>
      </c>
    </row>
    <row r="1812" spans="3:12">
      <c r="C1812" s="145" t="s">
        <v>3385</v>
      </c>
      <c r="D1812" s="145">
        <v>0</v>
      </c>
      <c r="E1812" s="145" t="s">
        <v>26</v>
      </c>
      <c r="F1812" s="462" t="s">
        <v>95</v>
      </c>
      <c r="G1812" s="462" t="s">
        <v>3468</v>
      </c>
      <c r="H1812" s="145" t="s">
        <v>86</v>
      </c>
      <c r="I1812" s="462" t="s">
        <v>1688</v>
      </c>
      <c r="J1812" s="462" t="s">
        <v>1690</v>
      </c>
      <c r="K1812" s="145" t="s">
        <v>1802</v>
      </c>
      <c r="L1812" s="145" t="s">
        <v>1810</v>
      </c>
    </row>
    <row r="1813" spans="3:12">
      <c r="C1813" s="145" t="s">
        <v>3386</v>
      </c>
      <c r="D1813" s="145">
        <v>0</v>
      </c>
      <c r="E1813" s="145" t="s">
        <v>26</v>
      </c>
      <c r="F1813" s="462" t="s">
        <v>95</v>
      </c>
      <c r="G1813" s="462" t="s">
        <v>3468</v>
      </c>
      <c r="H1813" s="145" t="s">
        <v>86</v>
      </c>
      <c r="I1813" s="462" t="s">
        <v>1688</v>
      </c>
      <c r="J1813" s="462" t="s">
        <v>1690</v>
      </c>
      <c r="K1813" s="145" t="s">
        <v>1802</v>
      </c>
      <c r="L1813" s="145" t="s">
        <v>1810</v>
      </c>
    </row>
    <row r="1814" spans="3:12">
      <c r="C1814" s="145" t="s">
        <v>3387</v>
      </c>
      <c r="D1814" s="145">
        <v>0</v>
      </c>
      <c r="E1814" s="145" t="s">
        <v>26</v>
      </c>
      <c r="F1814" s="462" t="s">
        <v>95</v>
      </c>
      <c r="G1814" s="462" t="s">
        <v>3468</v>
      </c>
      <c r="H1814" s="145" t="s">
        <v>86</v>
      </c>
      <c r="I1814" s="462" t="s">
        <v>1688</v>
      </c>
      <c r="J1814" s="462" t="s">
        <v>1690</v>
      </c>
      <c r="K1814" s="145" t="s">
        <v>1802</v>
      </c>
      <c r="L1814" s="145" t="s">
        <v>1810</v>
      </c>
    </row>
    <row r="1815" spans="3:12">
      <c r="C1815" s="145" t="s">
        <v>3388</v>
      </c>
      <c r="D1815" s="145">
        <v>0</v>
      </c>
      <c r="E1815" s="145" t="s">
        <v>26</v>
      </c>
      <c r="F1815" s="462" t="s">
        <v>95</v>
      </c>
      <c r="G1815" s="462" t="s">
        <v>3468</v>
      </c>
      <c r="H1815" s="145" t="s">
        <v>86</v>
      </c>
      <c r="I1815" s="462" t="s">
        <v>1688</v>
      </c>
      <c r="J1815" s="462" t="s">
        <v>1690</v>
      </c>
      <c r="K1815" s="145" t="s">
        <v>1802</v>
      </c>
      <c r="L1815" s="145" t="s">
        <v>1810</v>
      </c>
    </row>
    <row r="1816" spans="3:12">
      <c r="C1816" s="145" t="s">
        <v>3389</v>
      </c>
      <c r="D1816" s="145">
        <v>0</v>
      </c>
      <c r="E1816" s="145" t="s">
        <v>26</v>
      </c>
      <c r="F1816" s="462" t="s">
        <v>95</v>
      </c>
      <c r="G1816" s="462" t="s">
        <v>3468</v>
      </c>
      <c r="H1816" s="145" t="s">
        <v>86</v>
      </c>
      <c r="I1816" s="462" t="s">
        <v>1688</v>
      </c>
      <c r="J1816" s="462" t="s">
        <v>1690</v>
      </c>
      <c r="K1816" s="145" t="s">
        <v>1802</v>
      </c>
      <c r="L1816" s="145" t="s">
        <v>1810</v>
      </c>
    </row>
    <row r="1817" spans="3:12">
      <c r="C1817" s="145" t="s">
        <v>3390</v>
      </c>
      <c r="D1817" s="145">
        <v>0</v>
      </c>
      <c r="E1817" s="145" t="s">
        <v>26</v>
      </c>
      <c r="F1817" s="462" t="s">
        <v>95</v>
      </c>
      <c r="G1817" s="462" t="s">
        <v>3468</v>
      </c>
      <c r="H1817" s="145" t="s">
        <v>86</v>
      </c>
      <c r="I1817" s="462" t="s">
        <v>1688</v>
      </c>
      <c r="J1817" s="462" t="s">
        <v>1690</v>
      </c>
      <c r="K1817" s="145" t="s">
        <v>1802</v>
      </c>
      <c r="L1817" s="145" t="s">
        <v>1810</v>
      </c>
    </row>
    <row r="1818" spans="3:12">
      <c r="C1818" s="145" t="s">
        <v>3391</v>
      </c>
      <c r="D1818" s="145">
        <v>0</v>
      </c>
      <c r="E1818" s="145" t="s">
        <v>26</v>
      </c>
      <c r="F1818" s="462" t="s">
        <v>95</v>
      </c>
      <c r="G1818" s="462" t="s">
        <v>3468</v>
      </c>
      <c r="H1818" s="145" t="s">
        <v>86</v>
      </c>
      <c r="I1818" s="462" t="s">
        <v>1688</v>
      </c>
      <c r="J1818" s="462" t="s">
        <v>1690</v>
      </c>
      <c r="K1818" s="145" t="s">
        <v>1802</v>
      </c>
      <c r="L1818" s="145" t="s">
        <v>1810</v>
      </c>
    </row>
    <row r="1819" spans="3:12">
      <c r="C1819" s="145" t="s">
        <v>3392</v>
      </c>
      <c r="D1819" s="145">
        <v>0</v>
      </c>
      <c r="E1819" s="145" t="s">
        <v>26</v>
      </c>
      <c r="F1819" s="462" t="s">
        <v>95</v>
      </c>
      <c r="G1819" s="462" t="s">
        <v>3468</v>
      </c>
      <c r="H1819" s="145" t="s">
        <v>86</v>
      </c>
      <c r="I1819" s="462" t="s">
        <v>1688</v>
      </c>
      <c r="J1819" s="462" t="s">
        <v>1690</v>
      </c>
      <c r="K1819" s="145" t="s">
        <v>1802</v>
      </c>
      <c r="L1819" s="145" t="s">
        <v>1810</v>
      </c>
    </row>
    <row r="1820" spans="3:12">
      <c r="C1820" s="145" t="s">
        <v>3393</v>
      </c>
      <c r="D1820" s="145">
        <v>0</v>
      </c>
      <c r="E1820" s="145" t="s">
        <v>26</v>
      </c>
      <c r="F1820" s="462" t="s">
        <v>95</v>
      </c>
      <c r="G1820" s="462" t="s">
        <v>3468</v>
      </c>
      <c r="H1820" s="145" t="s">
        <v>86</v>
      </c>
      <c r="I1820" s="462" t="s">
        <v>1688</v>
      </c>
      <c r="J1820" s="462" t="s">
        <v>1690</v>
      </c>
      <c r="K1820" s="145" t="s">
        <v>1802</v>
      </c>
      <c r="L1820" s="145" t="s">
        <v>1810</v>
      </c>
    </row>
    <row r="1821" spans="3:12">
      <c r="C1821" s="145" t="s">
        <v>3394</v>
      </c>
      <c r="D1821" s="145">
        <v>0</v>
      </c>
      <c r="E1821" s="145" t="s">
        <v>26</v>
      </c>
      <c r="F1821" s="462" t="s">
        <v>95</v>
      </c>
      <c r="G1821" s="462" t="s">
        <v>3468</v>
      </c>
      <c r="H1821" s="145" t="s">
        <v>86</v>
      </c>
      <c r="I1821" s="462" t="s">
        <v>1688</v>
      </c>
      <c r="J1821" s="462" t="s">
        <v>1690</v>
      </c>
      <c r="K1821" s="145" t="s">
        <v>1802</v>
      </c>
      <c r="L1821" s="145" t="s">
        <v>1810</v>
      </c>
    </row>
    <row r="1822" spans="3:12">
      <c r="C1822" s="145" t="s">
        <v>3395</v>
      </c>
      <c r="D1822" s="145">
        <v>0</v>
      </c>
      <c r="E1822" s="145" t="s">
        <v>26</v>
      </c>
      <c r="F1822" s="462" t="s">
        <v>95</v>
      </c>
      <c r="G1822" s="462" t="s">
        <v>3468</v>
      </c>
      <c r="H1822" s="145" t="s">
        <v>86</v>
      </c>
      <c r="I1822" s="462" t="s">
        <v>1688</v>
      </c>
      <c r="J1822" s="462" t="s">
        <v>1690</v>
      </c>
      <c r="K1822" s="145" t="s">
        <v>1802</v>
      </c>
      <c r="L1822" s="145" t="s">
        <v>1810</v>
      </c>
    </row>
    <row r="1823" spans="3:12">
      <c r="C1823" s="145" t="s">
        <v>3396</v>
      </c>
      <c r="D1823" s="145">
        <v>0</v>
      </c>
      <c r="E1823" s="145" t="s">
        <v>26</v>
      </c>
      <c r="F1823" s="462" t="s">
        <v>95</v>
      </c>
      <c r="G1823" s="462" t="s">
        <v>3468</v>
      </c>
      <c r="H1823" s="145" t="s">
        <v>86</v>
      </c>
      <c r="I1823" s="462" t="s">
        <v>1688</v>
      </c>
      <c r="J1823" s="462" t="s">
        <v>1690</v>
      </c>
      <c r="K1823" s="145" t="s">
        <v>1802</v>
      </c>
      <c r="L1823" s="145" t="s">
        <v>1810</v>
      </c>
    </row>
    <row r="1824" spans="3:12">
      <c r="C1824" s="145" t="s">
        <v>3397</v>
      </c>
      <c r="D1824" s="145">
        <v>0</v>
      </c>
      <c r="E1824" s="145" t="s">
        <v>26</v>
      </c>
      <c r="F1824" s="462" t="s">
        <v>95</v>
      </c>
      <c r="G1824" s="462" t="s">
        <v>3468</v>
      </c>
      <c r="H1824" s="145" t="s">
        <v>86</v>
      </c>
      <c r="I1824" s="462" t="s">
        <v>1688</v>
      </c>
      <c r="J1824" s="462" t="s">
        <v>1690</v>
      </c>
      <c r="K1824" s="145" t="s">
        <v>1802</v>
      </c>
      <c r="L1824" s="145" t="s">
        <v>1810</v>
      </c>
    </row>
    <row r="1825" spans="3:12">
      <c r="C1825" s="145" t="s">
        <v>3398</v>
      </c>
      <c r="D1825" s="145">
        <v>0</v>
      </c>
      <c r="E1825" s="145" t="s">
        <v>26</v>
      </c>
      <c r="F1825" s="462" t="s">
        <v>95</v>
      </c>
      <c r="G1825" s="462" t="s">
        <v>3468</v>
      </c>
      <c r="H1825" s="145" t="s">
        <v>86</v>
      </c>
      <c r="I1825" s="462" t="s">
        <v>1688</v>
      </c>
      <c r="J1825" s="462" t="s">
        <v>1690</v>
      </c>
      <c r="K1825" s="145" t="s">
        <v>1802</v>
      </c>
      <c r="L1825" s="145" t="s">
        <v>1810</v>
      </c>
    </row>
    <row r="1826" spans="3:12">
      <c r="C1826" s="145" t="s">
        <v>3400</v>
      </c>
      <c r="D1826" s="145">
        <v>0</v>
      </c>
      <c r="E1826" s="145" t="s">
        <v>26</v>
      </c>
      <c r="F1826" s="462" t="s">
        <v>95</v>
      </c>
      <c r="G1826" s="462" t="s">
        <v>3468</v>
      </c>
      <c r="H1826" s="145" t="s">
        <v>86</v>
      </c>
      <c r="I1826" s="462" t="s">
        <v>1688</v>
      </c>
      <c r="J1826" s="462" t="s">
        <v>1690</v>
      </c>
      <c r="K1826" s="145" t="s">
        <v>1802</v>
      </c>
      <c r="L1826" s="145" t="s">
        <v>1810</v>
      </c>
    </row>
    <row r="1827" spans="3:12">
      <c r="C1827" s="145" t="s">
        <v>3401</v>
      </c>
      <c r="D1827" s="145">
        <v>0</v>
      </c>
      <c r="E1827" s="145" t="s">
        <v>26</v>
      </c>
      <c r="F1827" s="462" t="s">
        <v>95</v>
      </c>
      <c r="G1827" s="462" t="s">
        <v>3468</v>
      </c>
      <c r="H1827" s="145" t="s">
        <v>86</v>
      </c>
      <c r="I1827" s="462" t="s">
        <v>1688</v>
      </c>
      <c r="J1827" s="462" t="s">
        <v>1690</v>
      </c>
      <c r="K1827" s="145" t="s">
        <v>1802</v>
      </c>
      <c r="L1827" s="145" t="s">
        <v>1810</v>
      </c>
    </row>
    <row r="1828" spans="3:12">
      <c r="C1828" s="145" t="s">
        <v>3402</v>
      </c>
      <c r="D1828" s="145">
        <v>0</v>
      </c>
      <c r="E1828" s="145" t="s">
        <v>26</v>
      </c>
      <c r="F1828" s="462" t="s">
        <v>95</v>
      </c>
      <c r="G1828" s="462" t="s">
        <v>3468</v>
      </c>
      <c r="H1828" s="145" t="s">
        <v>86</v>
      </c>
      <c r="I1828" s="462" t="s">
        <v>1688</v>
      </c>
      <c r="J1828" s="462" t="s">
        <v>1690</v>
      </c>
      <c r="K1828" s="145" t="s">
        <v>1802</v>
      </c>
      <c r="L1828" s="145" t="s">
        <v>1810</v>
      </c>
    </row>
    <row r="1829" spans="3:12">
      <c r="C1829" s="145" t="s">
        <v>3403</v>
      </c>
      <c r="D1829" s="145">
        <v>0</v>
      </c>
      <c r="E1829" s="145" t="s">
        <v>26</v>
      </c>
      <c r="F1829" s="462" t="s">
        <v>95</v>
      </c>
      <c r="G1829" s="462" t="s">
        <v>3468</v>
      </c>
      <c r="H1829" s="145" t="s">
        <v>86</v>
      </c>
      <c r="I1829" s="462" t="s">
        <v>1688</v>
      </c>
      <c r="J1829" s="462" t="s">
        <v>1690</v>
      </c>
      <c r="K1829" s="145" t="s">
        <v>1802</v>
      </c>
      <c r="L1829" s="145" t="s">
        <v>1810</v>
      </c>
    </row>
    <row r="1830" spans="3:12">
      <c r="C1830" s="145" t="s">
        <v>3404</v>
      </c>
      <c r="D1830" s="145">
        <v>0</v>
      </c>
      <c r="E1830" s="145" t="s">
        <v>26</v>
      </c>
      <c r="F1830" s="462" t="s">
        <v>95</v>
      </c>
      <c r="G1830" s="462" t="s">
        <v>3468</v>
      </c>
      <c r="H1830" s="145" t="s">
        <v>86</v>
      </c>
      <c r="I1830" s="462" t="s">
        <v>1688</v>
      </c>
      <c r="J1830" s="462" t="s">
        <v>1690</v>
      </c>
      <c r="K1830" s="145" t="s">
        <v>1802</v>
      </c>
      <c r="L1830" s="145" t="s">
        <v>1810</v>
      </c>
    </row>
    <row r="1831" spans="3:12">
      <c r="C1831" s="145" t="s">
        <v>3405</v>
      </c>
      <c r="D1831" s="145">
        <v>0</v>
      </c>
      <c r="E1831" s="145" t="s">
        <v>26</v>
      </c>
      <c r="F1831" s="462" t="s">
        <v>95</v>
      </c>
      <c r="G1831" s="462" t="s">
        <v>3468</v>
      </c>
      <c r="H1831" s="145" t="s">
        <v>86</v>
      </c>
      <c r="I1831" s="462" t="s">
        <v>1688</v>
      </c>
      <c r="J1831" s="462" t="s">
        <v>1690</v>
      </c>
      <c r="K1831" s="145" t="s">
        <v>1802</v>
      </c>
      <c r="L1831" s="145" t="s">
        <v>1810</v>
      </c>
    </row>
    <row r="1832" spans="3:12">
      <c r="C1832" s="145" t="s">
        <v>3406</v>
      </c>
      <c r="D1832" s="145">
        <v>0</v>
      </c>
      <c r="E1832" s="145" t="s">
        <v>26</v>
      </c>
      <c r="F1832" s="462" t="s">
        <v>95</v>
      </c>
      <c r="G1832" s="462" t="s">
        <v>3468</v>
      </c>
      <c r="H1832" s="145" t="s">
        <v>86</v>
      </c>
      <c r="I1832" s="462" t="s">
        <v>1688</v>
      </c>
      <c r="J1832" s="462" t="s">
        <v>1690</v>
      </c>
      <c r="K1832" s="145" t="s">
        <v>1802</v>
      </c>
      <c r="L1832" s="145" t="s">
        <v>1810</v>
      </c>
    </row>
    <row r="1833" spans="3:12">
      <c r="C1833" s="145" t="s">
        <v>3407</v>
      </c>
      <c r="D1833" s="145">
        <v>0</v>
      </c>
      <c r="E1833" s="145" t="s">
        <v>26</v>
      </c>
      <c r="F1833" s="462" t="s">
        <v>95</v>
      </c>
      <c r="G1833" s="462" t="s">
        <v>3468</v>
      </c>
      <c r="H1833" s="145" t="s">
        <v>86</v>
      </c>
      <c r="I1833" s="462" t="s">
        <v>1688</v>
      </c>
      <c r="J1833" s="462" t="s">
        <v>1690</v>
      </c>
      <c r="K1833" s="145" t="s">
        <v>1802</v>
      </c>
      <c r="L1833" s="145" t="s">
        <v>1810</v>
      </c>
    </row>
    <row r="1834" spans="3:12">
      <c r="C1834" s="145" t="s">
        <v>3408</v>
      </c>
      <c r="D1834" s="145">
        <v>0</v>
      </c>
      <c r="E1834" s="145" t="s">
        <v>26</v>
      </c>
      <c r="F1834" s="462" t="s">
        <v>95</v>
      </c>
      <c r="G1834" s="462" t="s">
        <v>3468</v>
      </c>
      <c r="H1834" s="145" t="s">
        <v>86</v>
      </c>
      <c r="I1834" s="462" t="s">
        <v>1688</v>
      </c>
      <c r="J1834" s="462" t="s">
        <v>1690</v>
      </c>
      <c r="K1834" s="145" t="s">
        <v>1802</v>
      </c>
      <c r="L1834" s="145" t="s">
        <v>1810</v>
      </c>
    </row>
    <row r="1835" spans="3:12">
      <c r="C1835" s="145" t="s">
        <v>3409</v>
      </c>
      <c r="D1835" s="145">
        <v>0</v>
      </c>
      <c r="E1835" s="145" t="s">
        <v>26</v>
      </c>
      <c r="F1835" s="462" t="s">
        <v>95</v>
      </c>
      <c r="G1835" s="462" t="s">
        <v>3468</v>
      </c>
      <c r="H1835" s="145" t="s">
        <v>86</v>
      </c>
      <c r="I1835" s="462" t="s">
        <v>1688</v>
      </c>
      <c r="J1835" s="462" t="s">
        <v>1690</v>
      </c>
      <c r="K1835" s="145" t="s">
        <v>1802</v>
      </c>
      <c r="L1835" s="145" t="s">
        <v>1810</v>
      </c>
    </row>
    <row r="1836" spans="3:12">
      <c r="C1836" s="145" t="s">
        <v>3410</v>
      </c>
      <c r="D1836" s="145">
        <v>0</v>
      </c>
      <c r="E1836" s="145" t="s">
        <v>26</v>
      </c>
      <c r="F1836" s="462" t="s">
        <v>95</v>
      </c>
      <c r="G1836" s="462" t="s">
        <v>3468</v>
      </c>
      <c r="H1836" s="145" t="s">
        <v>86</v>
      </c>
      <c r="I1836" s="462" t="s">
        <v>1688</v>
      </c>
      <c r="J1836" s="462" t="s">
        <v>1690</v>
      </c>
      <c r="K1836" s="145" t="s">
        <v>1802</v>
      </c>
      <c r="L1836" s="145" t="s">
        <v>1810</v>
      </c>
    </row>
    <row r="1837" spans="3:12">
      <c r="C1837" s="145" t="s">
        <v>3411</v>
      </c>
      <c r="D1837" s="145">
        <v>0</v>
      </c>
      <c r="E1837" s="145" t="s">
        <v>26</v>
      </c>
      <c r="F1837" s="462" t="s">
        <v>95</v>
      </c>
      <c r="G1837" s="462" t="s">
        <v>3468</v>
      </c>
      <c r="H1837" s="145" t="s">
        <v>86</v>
      </c>
      <c r="I1837" s="462" t="s">
        <v>1688</v>
      </c>
      <c r="J1837" s="462" t="s">
        <v>1690</v>
      </c>
      <c r="K1837" s="145" t="s">
        <v>1802</v>
      </c>
      <c r="L1837" s="145" t="s">
        <v>1810</v>
      </c>
    </row>
    <row r="1838" spans="3:12">
      <c r="C1838" s="145" t="s">
        <v>3412</v>
      </c>
      <c r="D1838" s="145">
        <v>0</v>
      </c>
      <c r="E1838" s="145" t="s">
        <v>26</v>
      </c>
      <c r="F1838" s="462" t="s">
        <v>95</v>
      </c>
      <c r="G1838" s="462" t="s">
        <v>3468</v>
      </c>
      <c r="H1838" s="145" t="s">
        <v>86</v>
      </c>
      <c r="I1838" s="462" t="s">
        <v>1688</v>
      </c>
      <c r="J1838" s="462" t="s">
        <v>1690</v>
      </c>
      <c r="K1838" s="145" t="s">
        <v>1802</v>
      </c>
      <c r="L1838" s="145" t="s">
        <v>1810</v>
      </c>
    </row>
    <row r="1839" spans="3:12">
      <c r="C1839" s="145" t="s">
        <v>3413</v>
      </c>
      <c r="D1839" s="145">
        <v>0</v>
      </c>
      <c r="E1839" s="145" t="s">
        <v>26</v>
      </c>
      <c r="F1839" s="462" t="s">
        <v>95</v>
      </c>
      <c r="G1839" s="462" t="s">
        <v>3468</v>
      </c>
      <c r="H1839" s="145" t="s">
        <v>86</v>
      </c>
      <c r="I1839" s="462" t="s">
        <v>1688</v>
      </c>
      <c r="J1839" s="462" t="s">
        <v>1690</v>
      </c>
      <c r="K1839" s="145" t="s">
        <v>1802</v>
      </c>
      <c r="L1839" s="145" t="s">
        <v>1810</v>
      </c>
    </row>
    <row r="1840" spans="3:12">
      <c r="C1840" s="145" t="s">
        <v>3414</v>
      </c>
      <c r="D1840" s="145">
        <v>0</v>
      </c>
      <c r="E1840" s="145" t="s">
        <v>26</v>
      </c>
      <c r="F1840" s="462" t="s">
        <v>95</v>
      </c>
      <c r="G1840" s="462" t="s">
        <v>3468</v>
      </c>
      <c r="H1840" s="145" t="s">
        <v>86</v>
      </c>
      <c r="I1840" s="462" t="s">
        <v>1688</v>
      </c>
      <c r="J1840" s="462" t="s">
        <v>1690</v>
      </c>
      <c r="K1840" s="145" t="s">
        <v>1802</v>
      </c>
      <c r="L1840" s="145" t="s">
        <v>1810</v>
      </c>
    </row>
    <row r="1841" spans="3:12">
      <c r="C1841" s="145" t="s">
        <v>3415</v>
      </c>
      <c r="D1841" s="145">
        <v>0</v>
      </c>
      <c r="E1841" s="145" t="s">
        <v>26</v>
      </c>
      <c r="F1841" s="462" t="s">
        <v>95</v>
      </c>
      <c r="G1841" s="462" t="s">
        <v>3468</v>
      </c>
      <c r="H1841" s="145" t="s">
        <v>86</v>
      </c>
      <c r="I1841" s="462" t="s">
        <v>1688</v>
      </c>
      <c r="J1841" s="462" t="s">
        <v>1690</v>
      </c>
      <c r="K1841" s="145" t="s">
        <v>1802</v>
      </c>
      <c r="L1841" s="145" t="s">
        <v>1810</v>
      </c>
    </row>
    <row r="1842" spans="3:12">
      <c r="C1842" s="145" t="s">
        <v>3416</v>
      </c>
      <c r="D1842" s="145">
        <v>0</v>
      </c>
      <c r="E1842" s="145" t="s">
        <v>26</v>
      </c>
      <c r="F1842" s="462" t="s">
        <v>95</v>
      </c>
      <c r="G1842" s="462" t="s">
        <v>3468</v>
      </c>
      <c r="H1842" s="145" t="s">
        <v>86</v>
      </c>
      <c r="I1842" s="462" t="s">
        <v>1688</v>
      </c>
      <c r="J1842" s="462" t="s">
        <v>1690</v>
      </c>
      <c r="K1842" s="145" t="s">
        <v>1802</v>
      </c>
      <c r="L1842" s="145" t="s">
        <v>1810</v>
      </c>
    </row>
    <row r="1843" spans="3:12">
      <c r="C1843" s="145" t="s">
        <v>3417</v>
      </c>
      <c r="D1843" s="145">
        <v>0</v>
      </c>
      <c r="E1843" s="145" t="s">
        <v>26</v>
      </c>
      <c r="F1843" s="462" t="s">
        <v>95</v>
      </c>
      <c r="G1843" s="462" t="s">
        <v>3468</v>
      </c>
      <c r="H1843" s="145" t="s">
        <v>86</v>
      </c>
      <c r="I1843" s="462" t="s">
        <v>1688</v>
      </c>
      <c r="J1843" s="462" t="s">
        <v>1690</v>
      </c>
      <c r="K1843" s="145" t="s">
        <v>1802</v>
      </c>
      <c r="L1843" s="145" t="s">
        <v>1810</v>
      </c>
    </row>
    <row r="1844" spans="3:12">
      <c r="C1844" s="145" t="s">
        <v>3418</v>
      </c>
      <c r="D1844" s="145">
        <v>0</v>
      </c>
      <c r="E1844" s="145" t="s">
        <v>26</v>
      </c>
      <c r="F1844" s="462" t="s">
        <v>95</v>
      </c>
      <c r="G1844" s="462" t="s">
        <v>3468</v>
      </c>
      <c r="H1844" s="145" t="s">
        <v>86</v>
      </c>
      <c r="I1844" s="462" t="s">
        <v>1688</v>
      </c>
      <c r="J1844" s="462" t="s">
        <v>1690</v>
      </c>
      <c r="K1844" s="145" t="s">
        <v>1802</v>
      </c>
      <c r="L1844" s="145" t="s">
        <v>1810</v>
      </c>
    </row>
    <row r="1845" spans="3:12">
      <c r="C1845" s="145" t="s">
        <v>3419</v>
      </c>
      <c r="D1845" s="145">
        <v>0</v>
      </c>
      <c r="E1845" s="145" t="s">
        <v>26</v>
      </c>
      <c r="F1845" s="462" t="s">
        <v>95</v>
      </c>
      <c r="G1845" s="462" t="s">
        <v>3468</v>
      </c>
      <c r="H1845" s="145" t="s">
        <v>86</v>
      </c>
      <c r="I1845" s="462" t="s">
        <v>1688</v>
      </c>
      <c r="J1845" s="462" t="s">
        <v>1690</v>
      </c>
      <c r="K1845" s="145" t="s">
        <v>1802</v>
      </c>
      <c r="L1845" s="145" t="s">
        <v>1810</v>
      </c>
    </row>
    <row r="1846" spans="3:12">
      <c r="C1846" s="145" t="s">
        <v>3420</v>
      </c>
      <c r="D1846" s="145">
        <v>0</v>
      </c>
      <c r="E1846" s="145" t="s">
        <v>26</v>
      </c>
      <c r="F1846" s="462" t="s">
        <v>95</v>
      </c>
      <c r="G1846" s="462" t="s">
        <v>3468</v>
      </c>
      <c r="H1846" s="145" t="s">
        <v>86</v>
      </c>
      <c r="I1846" s="462" t="s">
        <v>1688</v>
      </c>
      <c r="J1846" s="462" t="s">
        <v>1690</v>
      </c>
      <c r="K1846" s="145" t="s">
        <v>1802</v>
      </c>
      <c r="L1846" s="145" t="s">
        <v>1810</v>
      </c>
    </row>
    <row r="1847" spans="3:12">
      <c r="C1847" s="145" t="s">
        <v>3421</v>
      </c>
      <c r="D1847" s="145">
        <v>0</v>
      </c>
      <c r="E1847" s="145" t="s">
        <v>26</v>
      </c>
      <c r="F1847" s="462" t="s">
        <v>95</v>
      </c>
      <c r="G1847" s="462" t="s">
        <v>3468</v>
      </c>
      <c r="H1847" s="145" t="s">
        <v>86</v>
      </c>
      <c r="I1847" s="462" t="s">
        <v>1688</v>
      </c>
      <c r="J1847" s="462" t="s">
        <v>1690</v>
      </c>
      <c r="K1847" s="145" t="s">
        <v>1802</v>
      </c>
      <c r="L1847" s="145" t="s">
        <v>1810</v>
      </c>
    </row>
    <row r="1848" spans="3:12">
      <c r="C1848" s="145" t="s">
        <v>3422</v>
      </c>
      <c r="D1848" s="145">
        <v>0</v>
      </c>
      <c r="E1848" s="145" t="s">
        <v>26</v>
      </c>
      <c r="F1848" s="462" t="s">
        <v>95</v>
      </c>
      <c r="G1848" s="462" t="s">
        <v>3468</v>
      </c>
      <c r="H1848" s="145" t="s">
        <v>86</v>
      </c>
      <c r="I1848" s="462" t="s">
        <v>1688</v>
      </c>
      <c r="J1848" s="462" t="s">
        <v>1690</v>
      </c>
      <c r="K1848" s="145" t="s">
        <v>1802</v>
      </c>
      <c r="L1848" s="145" t="s">
        <v>1810</v>
      </c>
    </row>
    <row r="1849" spans="3:12">
      <c r="C1849" s="145" t="s">
        <v>3423</v>
      </c>
      <c r="D1849" s="145">
        <v>0</v>
      </c>
      <c r="E1849" s="145" t="s">
        <v>26</v>
      </c>
      <c r="F1849" s="462" t="s">
        <v>95</v>
      </c>
      <c r="G1849" s="462" t="s">
        <v>3468</v>
      </c>
      <c r="H1849" s="145" t="s">
        <v>86</v>
      </c>
      <c r="I1849" s="462" t="s">
        <v>1688</v>
      </c>
      <c r="J1849" s="462" t="s">
        <v>1690</v>
      </c>
      <c r="K1849" s="145" t="s">
        <v>1802</v>
      </c>
      <c r="L1849" s="145" t="s">
        <v>1810</v>
      </c>
    </row>
    <row r="1850" spans="3:12">
      <c r="C1850" s="145" t="s">
        <v>3424</v>
      </c>
      <c r="D1850" s="145">
        <v>0</v>
      </c>
      <c r="E1850" s="145" t="s">
        <v>26</v>
      </c>
      <c r="F1850" s="462" t="s">
        <v>95</v>
      </c>
      <c r="G1850" s="462" t="s">
        <v>3468</v>
      </c>
      <c r="H1850" s="145" t="s">
        <v>86</v>
      </c>
      <c r="I1850" s="462" t="s">
        <v>1688</v>
      </c>
      <c r="J1850" s="462" t="s">
        <v>1690</v>
      </c>
      <c r="K1850" s="145" t="s">
        <v>1802</v>
      </c>
      <c r="L1850" s="145" t="s">
        <v>1810</v>
      </c>
    </row>
    <row r="1851" spans="3:12">
      <c r="C1851" s="145" t="s">
        <v>3425</v>
      </c>
      <c r="D1851" s="145">
        <v>0</v>
      </c>
      <c r="E1851" s="145" t="s">
        <v>26</v>
      </c>
      <c r="F1851" s="462" t="s">
        <v>95</v>
      </c>
      <c r="G1851" s="462" t="s">
        <v>3468</v>
      </c>
      <c r="H1851" s="145" t="s">
        <v>86</v>
      </c>
      <c r="I1851" s="462" t="s">
        <v>1688</v>
      </c>
      <c r="J1851" s="462" t="s">
        <v>1690</v>
      </c>
      <c r="K1851" s="145" t="s">
        <v>1802</v>
      </c>
      <c r="L1851" s="145" t="s">
        <v>1810</v>
      </c>
    </row>
    <row r="1852" spans="3:12">
      <c r="C1852" s="145" t="s">
        <v>3426</v>
      </c>
      <c r="D1852" s="145">
        <v>0</v>
      </c>
      <c r="E1852" s="145" t="s">
        <v>26</v>
      </c>
      <c r="F1852" s="462" t="s">
        <v>95</v>
      </c>
      <c r="G1852" s="462" t="s">
        <v>3468</v>
      </c>
      <c r="H1852" s="145" t="s">
        <v>86</v>
      </c>
      <c r="I1852" s="462" t="s">
        <v>1688</v>
      </c>
      <c r="J1852" s="462" t="s">
        <v>1690</v>
      </c>
      <c r="K1852" s="145" t="s">
        <v>1802</v>
      </c>
      <c r="L1852" s="145" t="s">
        <v>1810</v>
      </c>
    </row>
    <row r="1853" spans="3:12">
      <c r="C1853" s="145" t="s">
        <v>3427</v>
      </c>
      <c r="D1853" s="145">
        <v>0</v>
      </c>
      <c r="E1853" s="145" t="s">
        <v>26</v>
      </c>
      <c r="F1853" s="462" t="s">
        <v>95</v>
      </c>
      <c r="G1853" s="462" t="s">
        <v>3468</v>
      </c>
      <c r="H1853" s="145" t="s">
        <v>86</v>
      </c>
      <c r="I1853" s="462" t="s">
        <v>1688</v>
      </c>
      <c r="J1853" s="462" t="s">
        <v>1690</v>
      </c>
      <c r="K1853" s="145" t="s">
        <v>1802</v>
      </c>
      <c r="L1853" s="145" t="s">
        <v>1810</v>
      </c>
    </row>
    <row r="1854" spans="3:12">
      <c r="C1854" s="145" t="s">
        <v>3428</v>
      </c>
      <c r="D1854" s="145">
        <v>0</v>
      </c>
      <c r="E1854" s="145" t="s">
        <v>26</v>
      </c>
      <c r="F1854" s="462" t="s">
        <v>95</v>
      </c>
      <c r="G1854" s="462" t="s">
        <v>3468</v>
      </c>
      <c r="H1854" s="145" t="s">
        <v>86</v>
      </c>
      <c r="I1854" s="462" t="s">
        <v>1688</v>
      </c>
      <c r="J1854" s="462" t="s">
        <v>1690</v>
      </c>
      <c r="K1854" s="145" t="s">
        <v>1802</v>
      </c>
      <c r="L1854" s="145" t="s">
        <v>1810</v>
      </c>
    </row>
    <row r="1855" spans="3:12">
      <c r="C1855" s="145" t="s">
        <v>3429</v>
      </c>
      <c r="D1855" s="145">
        <v>0</v>
      </c>
      <c r="E1855" s="145" t="s">
        <v>26</v>
      </c>
      <c r="F1855" s="462" t="s">
        <v>95</v>
      </c>
      <c r="G1855" s="462" t="s">
        <v>3468</v>
      </c>
      <c r="H1855" s="145" t="s">
        <v>86</v>
      </c>
      <c r="I1855" s="462" t="s">
        <v>1688</v>
      </c>
      <c r="J1855" s="462" t="s">
        <v>1690</v>
      </c>
      <c r="K1855" s="145" t="s">
        <v>1802</v>
      </c>
      <c r="L1855" s="145" t="s">
        <v>1810</v>
      </c>
    </row>
    <row r="1856" spans="3:12">
      <c r="C1856" s="145" t="s">
        <v>3430</v>
      </c>
      <c r="D1856" s="145">
        <v>0</v>
      </c>
      <c r="E1856" s="145" t="s">
        <v>26</v>
      </c>
      <c r="F1856" s="462" t="s">
        <v>95</v>
      </c>
      <c r="G1856" s="462" t="s">
        <v>3468</v>
      </c>
      <c r="H1856" s="145" t="s">
        <v>86</v>
      </c>
      <c r="I1856" s="462" t="s">
        <v>1688</v>
      </c>
      <c r="J1856" s="462" t="s">
        <v>1690</v>
      </c>
      <c r="K1856" s="145" t="s">
        <v>1802</v>
      </c>
      <c r="L1856" s="145" t="s">
        <v>1810</v>
      </c>
    </row>
    <row r="1857" spans="3:12">
      <c r="C1857" s="145" t="s">
        <v>3431</v>
      </c>
      <c r="D1857" s="145">
        <v>0</v>
      </c>
      <c r="E1857" s="145" t="s">
        <v>26</v>
      </c>
      <c r="F1857" s="462" t="s">
        <v>95</v>
      </c>
      <c r="G1857" s="462" t="s">
        <v>3468</v>
      </c>
      <c r="H1857" s="145" t="s">
        <v>86</v>
      </c>
      <c r="I1857" s="462" t="s">
        <v>1688</v>
      </c>
      <c r="J1857" s="462" t="s">
        <v>1690</v>
      </c>
      <c r="K1857" s="145" t="s">
        <v>1802</v>
      </c>
      <c r="L1857" s="145" t="s">
        <v>1810</v>
      </c>
    </row>
    <row r="1858" spans="3:12">
      <c r="C1858" s="145" t="s">
        <v>3432</v>
      </c>
      <c r="D1858" s="145">
        <v>0</v>
      </c>
      <c r="E1858" s="145" t="s">
        <v>26</v>
      </c>
      <c r="F1858" s="462" t="s">
        <v>95</v>
      </c>
      <c r="G1858" s="462" t="s">
        <v>3468</v>
      </c>
      <c r="H1858" s="145" t="s">
        <v>86</v>
      </c>
      <c r="I1858" s="462" t="s">
        <v>1688</v>
      </c>
      <c r="J1858" s="462" t="s">
        <v>1690</v>
      </c>
      <c r="K1858" s="145" t="s">
        <v>1802</v>
      </c>
      <c r="L1858" s="145" t="s">
        <v>1810</v>
      </c>
    </row>
    <row r="1859" spans="3:12">
      <c r="C1859" s="145" t="s">
        <v>3433</v>
      </c>
      <c r="D1859" s="145">
        <v>0</v>
      </c>
      <c r="E1859" s="145" t="s">
        <v>26</v>
      </c>
      <c r="F1859" s="462" t="s">
        <v>95</v>
      </c>
      <c r="G1859" s="462" t="s">
        <v>3468</v>
      </c>
      <c r="H1859" s="145" t="s">
        <v>86</v>
      </c>
      <c r="I1859" s="462" t="s">
        <v>1688</v>
      </c>
      <c r="J1859" s="462" t="s">
        <v>1690</v>
      </c>
      <c r="K1859" s="145" t="s">
        <v>1802</v>
      </c>
      <c r="L1859" s="145" t="s">
        <v>1810</v>
      </c>
    </row>
    <row r="1860" spans="3:12">
      <c r="C1860" s="145" t="s">
        <v>3434</v>
      </c>
      <c r="D1860" s="145">
        <v>0</v>
      </c>
      <c r="E1860" s="145" t="s">
        <v>26</v>
      </c>
      <c r="F1860" s="462" t="s">
        <v>95</v>
      </c>
      <c r="G1860" s="462" t="s">
        <v>3468</v>
      </c>
      <c r="H1860" s="145" t="s">
        <v>86</v>
      </c>
      <c r="I1860" s="462" t="s">
        <v>1688</v>
      </c>
      <c r="J1860" s="462" t="s">
        <v>1690</v>
      </c>
      <c r="K1860" s="145" t="s">
        <v>1802</v>
      </c>
      <c r="L1860" s="145" t="s">
        <v>1810</v>
      </c>
    </row>
    <row r="1861" spans="3:12">
      <c r="C1861" s="145" t="s">
        <v>3435</v>
      </c>
      <c r="D1861" s="145">
        <v>0</v>
      </c>
      <c r="E1861" s="145" t="s">
        <v>26</v>
      </c>
      <c r="F1861" s="462" t="s">
        <v>95</v>
      </c>
      <c r="G1861" s="462" t="s">
        <v>3468</v>
      </c>
      <c r="H1861" s="145" t="s">
        <v>86</v>
      </c>
      <c r="I1861" s="462" t="s">
        <v>1688</v>
      </c>
      <c r="J1861" s="462" t="s">
        <v>1690</v>
      </c>
      <c r="K1861" s="145" t="s">
        <v>1802</v>
      </c>
      <c r="L1861" s="145" t="s">
        <v>1810</v>
      </c>
    </row>
    <row r="1862" spans="3:12">
      <c r="C1862" s="145" t="s">
        <v>3436</v>
      </c>
      <c r="D1862" s="145">
        <v>0</v>
      </c>
      <c r="E1862" s="145" t="s">
        <v>26</v>
      </c>
      <c r="F1862" s="462" t="s">
        <v>95</v>
      </c>
      <c r="G1862" s="462" t="s">
        <v>3468</v>
      </c>
      <c r="H1862" s="145" t="s">
        <v>86</v>
      </c>
      <c r="I1862" s="462" t="s">
        <v>1688</v>
      </c>
      <c r="J1862" s="462" t="s">
        <v>1690</v>
      </c>
      <c r="K1862" s="145" t="s">
        <v>1802</v>
      </c>
      <c r="L1862" s="145" t="s">
        <v>1810</v>
      </c>
    </row>
    <row r="1863" spans="3:12">
      <c r="C1863" s="145" t="s">
        <v>3437</v>
      </c>
      <c r="D1863" s="145">
        <v>0</v>
      </c>
      <c r="E1863" s="145" t="s">
        <v>26</v>
      </c>
      <c r="F1863" s="462" t="s">
        <v>95</v>
      </c>
      <c r="G1863" s="462" t="s">
        <v>3468</v>
      </c>
      <c r="H1863" s="145" t="s">
        <v>86</v>
      </c>
      <c r="I1863" s="462" t="s">
        <v>1688</v>
      </c>
      <c r="J1863" s="462" t="s">
        <v>1690</v>
      </c>
      <c r="K1863" s="145" t="s">
        <v>1802</v>
      </c>
      <c r="L1863" s="145" t="s">
        <v>1810</v>
      </c>
    </row>
    <row r="1864" spans="3:12">
      <c r="C1864" s="145" t="s">
        <v>3438</v>
      </c>
      <c r="D1864" s="145">
        <v>0</v>
      </c>
      <c r="E1864" s="145" t="s">
        <v>26</v>
      </c>
      <c r="F1864" s="462" t="s">
        <v>95</v>
      </c>
      <c r="G1864" s="462" t="s">
        <v>3468</v>
      </c>
      <c r="H1864" s="145" t="s">
        <v>86</v>
      </c>
      <c r="I1864" s="462" t="s">
        <v>1688</v>
      </c>
      <c r="J1864" s="462" t="s">
        <v>1690</v>
      </c>
      <c r="K1864" s="145" t="s">
        <v>1802</v>
      </c>
      <c r="L1864" s="145" t="s">
        <v>1810</v>
      </c>
    </row>
    <row r="1865" spans="3:12">
      <c r="C1865" s="145" t="s">
        <v>3439</v>
      </c>
      <c r="D1865" s="145">
        <v>0</v>
      </c>
      <c r="E1865" s="145" t="s">
        <v>26</v>
      </c>
      <c r="F1865" s="462" t="s">
        <v>95</v>
      </c>
      <c r="G1865" s="462" t="s">
        <v>3468</v>
      </c>
      <c r="H1865" s="145" t="s">
        <v>86</v>
      </c>
      <c r="I1865" s="462" t="s">
        <v>1688</v>
      </c>
      <c r="J1865" s="462" t="s">
        <v>1690</v>
      </c>
      <c r="K1865" s="145" t="s">
        <v>1802</v>
      </c>
      <c r="L1865" s="145" t="s">
        <v>1810</v>
      </c>
    </row>
    <row r="1866" spans="3:12">
      <c r="C1866" s="145" t="s">
        <v>3440</v>
      </c>
      <c r="D1866" s="145">
        <v>0</v>
      </c>
      <c r="E1866" s="145" t="s">
        <v>26</v>
      </c>
      <c r="F1866" s="462" t="s">
        <v>95</v>
      </c>
      <c r="G1866" s="462" t="s">
        <v>3468</v>
      </c>
      <c r="H1866" s="145" t="s">
        <v>86</v>
      </c>
      <c r="I1866" s="462" t="s">
        <v>1688</v>
      </c>
      <c r="J1866" s="462" t="s">
        <v>1690</v>
      </c>
      <c r="K1866" s="145" t="s">
        <v>1802</v>
      </c>
      <c r="L1866" s="145" t="s">
        <v>1810</v>
      </c>
    </row>
    <row r="1867" spans="3:12">
      <c r="C1867" s="145" t="s">
        <v>3441</v>
      </c>
      <c r="D1867" s="145">
        <v>0</v>
      </c>
      <c r="E1867" s="145" t="s">
        <v>26</v>
      </c>
      <c r="F1867" s="462" t="s">
        <v>95</v>
      </c>
      <c r="G1867" s="462" t="s">
        <v>3468</v>
      </c>
      <c r="H1867" s="145" t="s">
        <v>86</v>
      </c>
      <c r="I1867" s="462" t="s">
        <v>1688</v>
      </c>
      <c r="J1867" s="462" t="s">
        <v>1690</v>
      </c>
      <c r="K1867" s="145" t="s">
        <v>1802</v>
      </c>
      <c r="L1867" s="145" t="s">
        <v>1810</v>
      </c>
    </row>
    <row r="1868" spans="3:12">
      <c r="C1868" s="145" t="s">
        <v>3442</v>
      </c>
      <c r="D1868" s="145">
        <v>0</v>
      </c>
      <c r="E1868" s="145" t="s">
        <v>26</v>
      </c>
      <c r="F1868" s="462" t="s">
        <v>95</v>
      </c>
      <c r="G1868" s="462" t="s">
        <v>3468</v>
      </c>
      <c r="H1868" s="145" t="s">
        <v>86</v>
      </c>
      <c r="I1868" s="462" t="s">
        <v>1688</v>
      </c>
      <c r="J1868" s="462" t="s">
        <v>1690</v>
      </c>
      <c r="K1868" s="145" t="s">
        <v>1802</v>
      </c>
      <c r="L1868" s="145" t="s">
        <v>1810</v>
      </c>
    </row>
    <row r="1869" spans="3:12">
      <c r="C1869" s="145" t="s">
        <v>3443</v>
      </c>
      <c r="D1869" s="145">
        <v>0</v>
      </c>
      <c r="E1869" s="145" t="s">
        <v>26</v>
      </c>
      <c r="F1869" s="462" t="s">
        <v>95</v>
      </c>
      <c r="G1869" s="462" t="s">
        <v>3468</v>
      </c>
      <c r="H1869" s="145" t="s">
        <v>86</v>
      </c>
      <c r="I1869" s="462" t="s">
        <v>1688</v>
      </c>
      <c r="J1869" s="462" t="s">
        <v>1690</v>
      </c>
      <c r="K1869" s="145" t="s">
        <v>1802</v>
      </c>
      <c r="L1869" s="145" t="s">
        <v>1810</v>
      </c>
    </row>
    <row r="1870" spans="3:12">
      <c r="C1870" s="145" t="s">
        <v>3444</v>
      </c>
      <c r="D1870" s="145">
        <v>0</v>
      </c>
      <c r="E1870" s="145" t="s">
        <v>26</v>
      </c>
      <c r="F1870" s="462" t="s">
        <v>95</v>
      </c>
      <c r="G1870" s="462" t="s">
        <v>3468</v>
      </c>
      <c r="H1870" s="145" t="s">
        <v>86</v>
      </c>
      <c r="I1870" s="462" t="s">
        <v>1688</v>
      </c>
      <c r="J1870" s="462" t="s">
        <v>1690</v>
      </c>
      <c r="K1870" s="145" t="s">
        <v>1802</v>
      </c>
      <c r="L1870" s="145" t="s">
        <v>1810</v>
      </c>
    </row>
    <row r="1871" spans="3:12">
      <c r="C1871" s="145" t="s">
        <v>3445</v>
      </c>
      <c r="D1871" s="145">
        <v>0</v>
      </c>
      <c r="E1871" s="145" t="s">
        <v>26</v>
      </c>
      <c r="F1871" s="462" t="s">
        <v>95</v>
      </c>
      <c r="G1871" s="462" t="s">
        <v>3468</v>
      </c>
      <c r="H1871" s="145" t="s">
        <v>86</v>
      </c>
      <c r="I1871" s="462" t="s">
        <v>1688</v>
      </c>
      <c r="J1871" s="462" t="s">
        <v>1690</v>
      </c>
      <c r="K1871" s="145" t="s">
        <v>1802</v>
      </c>
      <c r="L1871" s="145" t="s">
        <v>1810</v>
      </c>
    </row>
    <row r="1872" spans="3:12">
      <c r="C1872" s="145" t="s">
        <v>3446</v>
      </c>
      <c r="D1872" s="145">
        <v>0</v>
      </c>
      <c r="E1872" s="145" t="s">
        <v>26</v>
      </c>
      <c r="F1872" s="462" t="s">
        <v>95</v>
      </c>
      <c r="G1872" s="462" t="s">
        <v>3468</v>
      </c>
      <c r="H1872" s="145" t="s">
        <v>86</v>
      </c>
      <c r="I1872" s="462" t="s">
        <v>1688</v>
      </c>
      <c r="J1872" s="462" t="s">
        <v>1690</v>
      </c>
      <c r="K1872" s="145" t="s">
        <v>1802</v>
      </c>
      <c r="L1872" s="145" t="s">
        <v>1810</v>
      </c>
    </row>
    <row r="1873" spans="3:12">
      <c r="C1873" s="145" t="s">
        <v>3447</v>
      </c>
      <c r="D1873" s="145">
        <v>0</v>
      </c>
      <c r="E1873" s="145" t="s">
        <v>26</v>
      </c>
      <c r="F1873" s="462" t="s">
        <v>95</v>
      </c>
      <c r="G1873" s="462" t="s">
        <v>3468</v>
      </c>
      <c r="H1873" s="145" t="s">
        <v>86</v>
      </c>
      <c r="I1873" s="462" t="s">
        <v>1688</v>
      </c>
      <c r="J1873" s="462" t="s">
        <v>1690</v>
      </c>
      <c r="K1873" s="145" t="s">
        <v>1802</v>
      </c>
      <c r="L1873" s="145" t="s">
        <v>1810</v>
      </c>
    </row>
    <row r="1874" spans="3:12">
      <c r="C1874" s="145" t="s">
        <v>3448</v>
      </c>
      <c r="D1874" s="145">
        <v>0</v>
      </c>
      <c r="E1874" s="145" t="s">
        <v>26</v>
      </c>
      <c r="F1874" s="462" t="s">
        <v>95</v>
      </c>
      <c r="G1874" s="462" t="s">
        <v>3468</v>
      </c>
      <c r="H1874" s="145" t="s">
        <v>86</v>
      </c>
      <c r="I1874" s="462" t="s">
        <v>1688</v>
      </c>
      <c r="J1874" s="462" t="s">
        <v>1690</v>
      </c>
      <c r="K1874" s="145" t="s">
        <v>1802</v>
      </c>
      <c r="L1874" s="145" t="s">
        <v>1810</v>
      </c>
    </row>
    <row r="1875" spans="3:12">
      <c r="C1875" s="145" t="s">
        <v>3449</v>
      </c>
      <c r="D1875" s="145">
        <v>0</v>
      </c>
      <c r="E1875" s="145" t="s">
        <v>26</v>
      </c>
      <c r="F1875" s="462" t="s">
        <v>95</v>
      </c>
      <c r="G1875" s="462" t="s">
        <v>3468</v>
      </c>
      <c r="H1875" s="145" t="s">
        <v>86</v>
      </c>
      <c r="I1875" s="462" t="s">
        <v>1688</v>
      </c>
      <c r="J1875" s="462" t="s">
        <v>1690</v>
      </c>
      <c r="K1875" s="145" t="s">
        <v>1802</v>
      </c>
      <c r="L1875" s="145" t="s">
        <v>1810</v>
      </c>
    </row>
    <row r="1876" spans="3:12">
      <c r="C1876" s="145" t="s">
        <v>3450</v>
      </c>
      <c r="D1876" s="145">
        <v>0</v>
      </c>
      <c r="E1876" s="145" t="s">
        <v>26</v>
      </c>
      <c r="F1876" s="462" t="s">
        <v>95</v>
      </c>
      <c r="G1876" s="462" t="s">
        <v>3468</v>
      </c>
      <c r="H1876" s="145" t="s">
        <v>86</v>
      </c>
      <c r="I1876" s="462" t="s">
        <v>1688</v>
      </c>
      <c r="J1876" s="462" t="s">
        <v>1690</v>
      </c>
      <c r="K1876" s="145" t="s">
        <v>1802</v>
      </c>
      <c r="L1876" s="145" t="s">
        <v>1810</v>
      </c>
    </row>
    <row r="1877" spans="3:12">
      <c r="C1877" s="145" t="s">
        <v>3451</v>
      </c>
      <c r="D1877" s="145">
        <v>0</v>
      </c>
      <c r="E1877" s="145" t="s">
        <v>26</v>
      </c>
      <c r="F1877" s="462" t="s">
        <v>95</v>
      </c>
      <c r="G1877" s="462" t="s">
        <v>3468</v>
      </c>
      <c r="H1877" s="145" t="s">
        <v>86</v>
      </c>
      <c r="I1877" s="462" t="s">
        <v>1688</v>
      </c>
      <c r="J1877" s="462" t="s">
        <v>1690</v>
      </c>
      <c r="K1877" s="145" t="s">
        <v>1802</v>
      </c>
      <c r="L1877" s="145" t="s">
        <v>1810</v>
      </c>
    </row>
    <row r="1878" spans="3:12">
      <c r="C1878" s="145" t="s">
        <v>3452</v>
      </c>
      <c r="D1878" s="145">
        <v>0</v>
      </c>
      <c r="E1878" s="145" t="s">
        <v>26</v>
      </c>
      <c r="F1878" s="462" t="s">
        <v>95</v>
      </c>
      <c r="G1878" s="462" t="s">
        <v>3468</v>
      </c>
      <c r="H1878" s="145" t="s">
        <v>86</v>
      </c>
      <c r="I1878" s="462" t="s">
        <v>1688</v>
      </c>
      <c r="J1878" s="462" t="s">
        <v>1690</v>
      </c>
      <c r="K1878" s="145" t="s">
        <v>1802</v>
      </c>
      <c r="L1878" s="145" t="s">
        <v>1810</v>
      </c>
    </row>
    <row r="1879" spans="3:12">
      <c r="C1879" s="145" t="s">
        <v>3453</v>
      </c>
      <c r="D1879" s="145">
        <v>0</v>
      </c>
      <c r="E1879" s="145" t="s">
        <v>26</v>
      </c>
      <c r="F1879" s="462" t="s">
        <v>95</v>
      </c>
      <c r="G1879" s="462" t="s">
        <v>3468</v>
      </c>
      <c r="H1879" s="145" t="s">
        <v>86</v>
      </c>
      <c r="I1879" s="462" t="s">
        <v>1688</v>
      </c>
      <c r="J1879" s="462" t="s">
        <v>1690</v>
      </c>
      <c r="K1879" s="145" t="s">
        <v>1802</v>
      </c>
      <c r="L1879" s="145" t="s">
        <v>1810</v>
      </c>
    </row>
    <row r="1880" spans="3:12">
      <c r="C1880" s="145" t="s">
        <v>3454</v>
      </c>
      <c r="D1880" s="145">
        <v>0</v>
      </c>
      <c r="E1880" s="145" t="s">
        <v>26</v>
      </c>
      <c r="F1880" s="462" t="s">
        <v>95</v>
      </c>
      <c r="G1880" s="462" t="s">
        <v>3468</v>
      </c>
      <c r="H1880" s="145" t="s">
        <v>86</v>
      </c>
      <c r="I1880" s="462" t="s">
        <v>1688</v>
      </c>
      <c r="J1880" s="462" t="s">
        <v>1690</v>
      </c>
      <c r="K1880" s="145" t="s">
        <v>1802</v>
      </c>
      <c r="L1880" s="145" t="s">
        <v>1810</v>
      </c>
    </row>
    <row r="1881" spans="3:12">
      <c r="C1881" s="145" t="s">
        <v>3455</v>
      </c>
      <c r="D1881" s="145">
        <v>0</v>
      </c>
      <c r="E1881" s="145" t="s">
        <v>26</v>
      </c>
      <c r="F1881" s="462" t="s">
        <v>95</v>
      </c>
      <c r="G1881" s="462" t="s">
        <v>3468</v>
      </c>
      <c r="H1881" s="145" t="s">
        <v>86</v>
      </c>
      <c r="I1881" s="462" t="s">
        <v>1688</v>
      </c>
      <c r="J1881" s="462" t="s">
        <v>1690</v>
      </c>
      <c r="K1881" s="145" t="s">
        <v>1802</v>
      </c>
      <c r="L1881" s="145" t="s">
        <v>1810</v>
      </c>
    </row>
    <row r="1882" spans="3:12">
      <c r="C1882" s="145" t="s">
        <v>3458</v>
      </c>
      <c r="D1882" s="145">
        <v>0</v>
      </c>
      <c r="E1882" s="145" t="s">
        <v>26</v>
      </c>
      <c r="F1882" s="462" t="s">
        <v>95</v>
      </c>
      <c r="G1882" s="462" t="s">
        <v>3468</v>
      </c>
      <c r="H1882" s="145" t="s">
        <v>86</v>
      </c>
      <c r="I1882" s="462" t="s">
        <v>1688</v>
      </c>
      <c r="J1882" s="462" t="s">
        <v>1690</v>
      </c>
      <c r="K1882" s="145" t="s">
        <v>1802</v>
      </c>
      <c r="L1882" s="145" t="s">
        <v>1810</v>
      </c>
    </row>
    <row r="1883" spans="3:12">
      <c r="C1883" s="145" t="s">
        <v>3459</v>
      </c>
      <c r="D1883" s="145">
        <v>0</v>
      </c>
      <c r="E1883" s="145" t="s">
        <v>26</v>
      </c>
      <c r="F1883" s="462" t="s">
        <v>95</v>
      </c>
      <c r="G1883" s="462" t="s">
        <v>3468</v>
      </c>
      <c r="H1883" s="145" t="s">
        <v>86</v>
      </c>
      <c r="I1883" s="462" t="s">
        <v>1688</v>
      </c>
      <c r="J1883" s="462" t="s">
        <v>1690</v>
      </c>
      <c r="K1883" s="145" t="s">
        <v>1802</v>
      </c>
      <c r="L1883" s="145" t="s">
        <v>1810</v>
      </c>
    </row>
    <row r="1884" spans="3:12">
      <c r="C1884" s="145" t="s">
        <v>3460</v>
      </c>
      <c r="D1884" s="145">
        <v>0</v>
      </c>
      <c r="E1884" s="145" t="s">
        <v>26</v>
      </c>
      <c r="F1884" s="462" t="s">
        <v>95</v>
      </c>
      <c r="G1884" s="462" t="s">
        <v>3468</v>
      </c>
      <c r="H1884" s="145" t="s">
        <v>86</v>
      </c>
      <c r="I1884" s="462" t="s">
        <v>1688</v>
      </c>
      <c r="J1884" s="462" t="s">
        <v>1690</v>
      </c>
      <c r="K1884" s="145" t="s">
        <v>1802</v>
      </c>
      <c r="L1884" s="145" t="s">
        <v>1810</v>
      </c>
    </row>
    <row r="1885" spans="3:12">
      <c r="C1885" s="145" t="s">
        <v>3461</v>
      </c>
      <c r="D1885" s="145">
        <v>0</v>
      </c>
      <c r="E1885" s="145" t="s">
        <v>26</v>
      </c>
      <c r="F1885" s="462" t="s">
        <v>95</v>
      </c>
      <c r="G1885" s="462" t="s">
        <v>3468</v>
      </c>
      <c r="H1885" s="145" t="s">
        <v>86</v>
      </c>
      <c r="I1885" s="462" t="s">
        <v>1688</v>
      </c>
      <c r="J1885" s="462" t="s">
        <v>1690</v>
      </c>
      <c r="K1885" s="145" t="s">
        <v>1802</v>
      </c>
      <c r="L1885" s="145" t="s">
        <v>1810</v>
      </c>
    </row>
    <row r="1886" spans="3:12">
      <c r="C1886" s="145" t="s">
        <v>3462</v>
      </c>
      <c r="D1886" s="145">
        <v>0</v>
      </c>
      <c r="E1886" s="145" t="s">
        <v>26</v>
      </c>
      <c r="F1886" s="462" t="s">
        <v>95</v>
      </c>
      <c r="G1886" s="462" t="s">
        <v>3468</v>
      </c>
      <c r="H1886" s="145" t="s">
        <v>86</v>
      </c>
      <c r="I1886" s="462" t="s">
        <v>1688</v>
      </c>
      <c r="J1886" s="462" t="s">
        <v>1690</v>
      </c>
      <c r="K1886" s="145" t="s">
        <v>1802</v>
      </c>
      <c r="L1886" s="145" t="s">
        <v>1810</v>
      </c>
    </row>
    <row r="1887" spans="3:12">
      <c r="C1887" s="145" t="s">
        <v>3463</v>
      </c>
      <c r="D1887" s="145">
        <v>0</v>
      </c>
      <c r="E1887" s="145" t="s">
        <v>26</v>
      </c>
      <c r="F1887" s="462" t="s">
        <v>95</v>
      </c>
      <c r="G1887" s="462" t="s">
        <v>3468</v>
      </c>
      <c r="H1887" s="145" t="s">
        <v>86</v>
      </c>
      <c r="I1887" s="462" t="s">
        <v>1688</v>
      </c>
      <c r="J1887" s="462" t="s">
        <v>1690</v>
      </c>
      <c r="K1887" s="145" t="s">
        <v>1802</v>
      </c>
      <c r="L1887" s="145" t="s">
        <v>1810</v>
      </c>
    </row>
    <row r="1888" spans="3:12">
      <c r="C1888" s="145" t="s">
        <v>3465</v>
      </c>
      <c r="D1888" s="145">
        <v>0</v>
      </c>
      <c r="E1888" s="145" t="s">
        <v>26</v>
      </c>
      <c r="F1888" s="462" t="s">
        <v>95</v>
      </c>
      <c r="G1888" s="462" t="s">
        <v>3468</v>
      </c>
      <c r="H1888" s="145" t="s">
        <v>86</v>
      </c>
      <c r="I1888" s="462" t="s">
        <v>1688</v>
      </c>
      <c r="J1888" s="462" t="s">
        <v>1690</v>
      </c>
      <c r="K1888" s="145" t="s">
        <v>1802</v>
      </c>
      <c r="L1888" s="145" t="s">
        <v>1810</v>
      </c>
    </row>
    <row r="1889" spans="3:12">
      <c r="C1889" s="145" t="s">
        <v>3466</v>
      </c>
      <c r="D1889" s="145">
        <v>0</v>
      </c>
      <c r="E1889" s="145" t="s">
        <v>26</v>
      </c>
      <c r="F1889" s="462" t="s">
        <v>95</v>
      </c>
      <c r="G1889" s="462" t="s">
        <v>3468</v>
      </c>
      <c r="H1889" s="145" t="s">
        <v>86</v>
      </c>
      <c r="I1889" s="462" t="s">
        <v>1688</v>
      </c>
      <c r="J1889" s="462" t="s">
        <v>1690</v>
      </c>
      <c r="K1889" s="145" t="s">
        <v>1802</v>
      </c>
      <c r="L1889" s="145" t="s">
        <v>1810</v>
      </c>
    </row>
    <row r="1890" spans="3:12">
      <c r="C1890" s="145" t="s">
        <v>3467</v>
      </c>
      <c r="D1890" s="145">
        <v>0</v>
      </c>
      <c r="E1890" s="145" t="s">
        <v>26</v>
      </c>
      <c r="F1890" s="462" t="s">
        <v>95</v>
      </c>
      <c r="G1890" s="462" t="s">
        <v>3468</v>
      </c>
      <c r="H1890" s="145" t="s">
        <v>86</v>
      </c>
      <c r="I1890" s="462" t="s">
        <v>1688</v>
      </c>
      <c r="J1890" s="462" t="s">
        <v>1690</v>
      </c>
      <c r="K1890" s="145" t="s">
        <v>1802</v>
      </c>
      <c r="L1890" s="145" t="s">
        <v>1810</v>
      </c>
    </row>
    <row r="1891" spans="3:12">
      <c r="C1891" s="145" t="s">
        <v>3378</v>
      </c>
      <c r="D1891" s="145">
        <v>0</v>
      </c>
      <c r="E1891" s="145" t="s">
        <v>26</v>
      </c>
      <c r="F1891" s="462" t="s">
        <v>95</v>
      </c>
      <c r="G1891" s="462" t="s">
        <v>3468</v>
      </c>
      <c r="H1891" s="145" t="s">
        <v>86</v>
      </c>
      <c r="I1891" s="462" t="s">
        <v>1688</v>
      </c>
      <c r="J1891" s="462" t="s">
        <v>1690</v>
      </c>
      <c r="K1891" s="145" t="s">
        <v>1802</v>
      </c>
      <c r="L1891" s="145" t="s">
        <v>1811</v>
      </c>
    </row>
    <row r="1892" spans="3:12">
      <c r="C1892" s="145" t="s">
        <v>3379</v>
      </c>
      <c r="D1892" s="145">
        <v>0</v>
      </c>
      <c r="E1892" s="145" t="s">
        <v>26</v>
      </c>
      <c r="F1892" s="462" t="s">
        <v>95</v>
      </c>
      <c r="G1892" s="462" t="s">
        <v>3468</v>
      </c>
      <c r="H1892" s="145" t="s">
        <v>86</v>
      </c>
      <c r="I1892" s="462" t="s">
        <v>1688</v>
      </c>
      <c r="J1892" s="462" t="s">
        <v>1690</v>
      </c>
      <c r="K1892" s="145" t="s">
        <v>1802</v>
      </c>
      <c r="L1892" s="145" t="s">
        <v>1811</v>
      </c>
    </row>
    <row r="1893" spans="3:12">
      <c r="C1893" s="145" t="s">
        <v>3380</v>
      </c>
      <c r="D1893" s="145">
        <v>0</v>
      </c>
      <c r="E1893" s="145" t="s">
        <v>26</v>
      </c>
      <c r="F1893" s="462" t="s">
        <v>95</v>
      </c>
      <c r="G1893" s="462" t="s">
        <v>3468</v>
      </c>
      <c r="H1893" s="145" t="s">
        <v>86</v>
      </c>
      <c r="I1893" s="462" t="s">
        <v>1688</v>
      </c>
      <c r="J1893" s="462" t="s">
        <v>1690</v>
      </c>
      <c r="K1893" s="145" t="s">
        <v>1802</v>
      </c>
      <c r="L1893" s="145" t="s">
        <v>1811</v>
      </c>
    </row>
    <row r="1894" spans="3:12">
      <c r="C1894" s="145" t="s">
        <v>3381</v>
      </c>
      <c r="D1894" s="145">
        <v>0</v>
      </c>
      <c r="E1894" s="145" t="s">
        <v>26</v>
      </c>
      <c r="F1894" s="462" t="s">
        <v>95</v>
      </c>
      <c r="G1894" s="462" t="s">
        <v>3468</v>
      </c>
      <c r="H1894" s="145" t="s">
        <v>86</v>
      </c>
      <c r="I1894" s="462" t="s">
        <v>1688</v>
      </c>
      <c r="J1894" s="462" t="s">
        <v>1690</v>
      </c>
      <c r="K1894" s="145" t="s">
        <v>1802</v>
      </c>
      <c r="L1894" s="145" t="s">
        <v>1811</v>
      </c>
    </row>
    <row r="1895" spans="3:12">
      <c r="C1895" s="145" t="s">
        <v>3382</v>
      </c>
      <c r="D1895" s="145">
        <v>0</v>
      </c>
      <c r="E1895" s="145" t="s">
        <v>26</v>
      </c>
      <c r="F1895" s="462" t="s">
        <v>95</v>
      </c>
      <c r="G1895" s="462" t="s">
        <v>3468</v>
      </c>
      <c r="H1895" s="145" t="s">
        <v>86</v>
      </c>
      <c r="I1895" s="462" t="s">
        <v>1688</v>
      </c>
      <c r="J1895" s="462" t="s">
        <v>1690</v>
      </c>
      <c r="K1895" s="145" t="s">
        <v>1802</v>
      </c>
      <c r="L1895" s="145" t="s">
        <v>1811</v>
      </c>
    </row>
    <row r="1896" spans="3:12">
      <c r="C1896" s="145" t="s">
        <v>3383</v>
      </c>
      <c r="D1896" s="145">
        <v>0</v>
      </c>
      <c r="E1896" s="145" t="s">
        <v>26</v>
      </c>
      <c r="F1896" s="462" t="s">
        <v>95</v>
      </c>
      <c r="G1896" s="462" t="s">
        <v>3468</v>
      </c>
      <c r="H1896" s="145" t="s">
        <v>86</v>
      </c>
      <c r="I1896" s="462" t="s">
        <v>1688</v>
      </c>
      <c r="J1896" s="462" t="s">
        <v>1690</v>
      </c>
      <c r="K1896" s="145" t="s">
        <v>1802</v>
      </c>
      <c r="L1896" s="145" t="s">
        <v>1811</v>
      </c>
    </row>
    <row r="1897" spans="3:12">
      <c r="C1897" s="145" t="s">
        <v>3384</v>
      </c>
      <c r="D1897" s="145">
        <v>0</v>
      </c>
      <c r="E1897" s="145" t="s">
        <v>26</v>
      </c>
      <c r="F1897" s="462" t="s">
        <v>95</v>
      </c>
      <c r="G1897" s="462" t="s">
        <v>3468</v>
      </c>
      <c r="H1897" s="145" t="s">
        <v>86</v>
      </c>
      <c r="I1897" s="462" t="s">
        <v>1688</v>
      </c>
      <c r="J1897" s="462" t="s">
        <v>1690</v>
      </c>
      <c r="K1897" s="145" t="s">
        <v>1802</v>
      </c>
      <c r="L1897" s="145" t="s">
        <v>1811</v>
      </c>
    </row>
    <row r="1898" spans="3:12">
      <c r="C1898" s="145" t="s">
        <v>3385</v>
      </c>
      <c r="D1898" s="145">
        <v>0</v>
      </c>
      <c r="E1898" s="145" t="s">
        <v>26</v>
      </c>
      <c r="F1898" s="462" t="s">
        <v>95</v>
      </c>
      <c r="G1898" s="462" t="s">
        <v>3468</v>
      </c>
      <c r="H1898" s="145" t="s">
        <v>86</v>
      </c>
      <c r="I1898" s="462" t="s">
        <v>1688</v>
      </c>
      <c r="J1898" s="462" t="s">
        <v>1690</v>
      </c>
      <c r="K1898" s="145" t="s">
        <v>1802</v>
      </c>
      <c r="L1898" s="145" t="s">
        <v>1811</v>
      </c>
    </row>
    <row r="1899" spans="3:12">
      <c r="C1899" s="145" t="s">
        <v>3386</v>
      </c>
      <c r="D1899" s="145">
        <v>0</v>
      </c>
      <c r="E1899" s="145" t="s">
        <v>26</v>
      </c>
      <c r="F1899" s="462" t="s">
        <v>95</v>
      </c>
      <c r="G1899" s="462" t="s">
        <v>3468</v>
      </c>
      <c r="H1899" s="145" t="s">
        <v>86</v>
      </c>
      <c r="I1899" s="462" t="s">
        <v>1688</v>
      </c>
      <c r="J1899" s="462" t="s">
        <v>1690</v>
      </c>
      <c r="K1899" s="145" t="s">
        <v>1802</v>
      </c>
      <c r="L1899" s="145" t="s">
        <v>1811</v>
      </c>
    </row>
    <row r="1900" spans="3:12">
      <c r="C1900" s="145" t="s">
        <v>3387</v>
      </c>
      <c r="D1900" s="145">
        <v>0</v>
      </c>
      <c r="E1900" s="145" t="s">
        <v>26</v>
      </c>
      <c r="F1900" s="462" t="s">
        <v>95</v>
      </c>
      <c r="G1900" s="462" t="s">
        <v>3468</v>
      </c>
      <c r="H1900" s="145" t="s">
        <v>86</v>
      </c>
      <c r="I1900" s="462" t="s">
        <v>1688</v>
      </c>
      <c r="J1900" s="462" t="s">
        <v>1690</v>
      </c>
      <c r="K1900" s="145" t="s">
        <v>1802</v>
      </c>
      <c r="L1900" s="145" t="s">
        <v>1811</v>
      </c>
    </row>
    <row r="1901" spans="3:12">
      <c r="C1901" s="145" t="s">
        <v>3388</v>
      </c>
      <c r="D1901" s="145">
        <v>0</v>
      </c>
      <c r="E1901" s="145" t="s">
        <v>26</v>
      </c>
      <c r="F1901" s="462" t="s">
        <v>95</v>
      </c>
      <c r="G1901" s="462" t="s">
        <v>3468</v>
      </c>
      <c r="H1901" s="145" t="s">
        <v>86</v>
      </c>
      <c r="I1901" s="462" t="s">
        <v>1688</v>
      </c>
      <c r="J1901" s="462" t="s">
        <v>1690</v>
      </c>
      <c r="K1901" s="145" t="s">
        <v>1802</v>
      </c>
      <c r="L1901" s="145" t="s">
        <v>1811</v>
      </c>
    </row>
    <row r="1902" spans="3:12">
      <c r="C1902" s="145" t="s">
        <v>3389</v>
      </c>
      <c r="D1902" s="145">
        <v>0</v>
      </c>
      <c r="E1902" s="145" t="s">
        <v>26</v>
      </c>
      <c r="F1902" s="462" t="s">
        <v>95</v>
      </c>
      <c r="G1902" s="462" t="s">
        <v>3468</v>
      </c>
      <c r="H1902" s="145" t="s">
        <v>86</v>
      </c>
      <c r="I1902" s="462" t="s">
        <v>1688</v>
      </c>
      <c r="J1902" s="462" t="s">
        <v>1690</v>
      </c>
      <c r="K1902" s="145" t="s">
        <v>1802</v>
      </c>
      <c r="L1902" s="145" t="s">
        <v>1811</v>
      </c>
    </row>
    <row r="1903" spans="3:12">
      <c r="C1903" s="145" t="s">
        <v>3390</v>
      </c>
      <c r="D1903" s="145">
        <v>0</v>
      </c>
      <c r="E1903" s="145" t="s">
        <v>26</v>
      </c>
      <c r="F1903" s="462" t="s">
        <v>95</v>
      </c>
      <c r="G1903" s="462" t="s">
        <v>3468</v>
      </c>
      <c r="H1903" s="145" t="s">
        <v>86</v>
      </c>
      <c r="I1903" s="462" t="s">
        <v>1688</v>
      </c>
      <c r="J1903" s="462" t="s">
        <v>1690</v>
      </c>
      <c r="K1903" s="145" t="s">
        <v>1802</v>
      </c>
      <c r="L1903" s="145" t="s">
        <v>1811</v>
      </c>
    </row>
    <row r="1904" spans="3:12">
      <c r="C1904" s="145" t="s">
        <v>3391</v>
      </c>
      <c r="D1904" s="145">
        <v>0</v>
      </c>
      <c r="E1904" s="145" t="s">
        <v>26</v>
      </c>
      <c r="F1904" s="462" t="s">
        <v>95</v>
      </c>
      <c r="G1904" s="462" t="s">
        <v>3468</v>
      </c>
      <c r="H1904" s="145" t="s">
        <v>86</v>
      </c>
      <c r="I1904" s="462" t="s">
        <v>1688</v>
      </c>
      <c r="J1904" s="462" t="s">
        <v>1690</v>
      </c>
      <c r="K1904" s="145" t="s">
        <v>1802</v>
      </c>
      <c r="L1904" s="145" t="s">
        <v>1811</v>
      </c>
    </row>
    <row r="1905" spans="3:12">
      <c r="C1905" s="145" t="s">
        <v>3392</v>
      </c>
      <c r="D1905" s="145">
        <v>0</v>
      </c>
      <c r="E1905" s="145" t="s">
        <v>26</v>
      </c>
      <c r="F1905" s="462" t="s">
        <v>95</v>
      </c>
      <c r="G1905" s="462" t="s">
        <v>3468</v>
      </c>
      <c r="H1905" s="145" t="s">
        <v>86</v>
      </c>
      <c r="I1905" s="462" t="s">
        <v>1688</v>
      </c>
      <c r="J1905" s="462" t="s">
        <v>1690</v>
      </c>
      <c r="K1905" s="145" t="s">
        <v>1802</v>
      </c>
      <c r="L1905" s="145" t="s">
        <v>1811</v>
      </c>
    </row>
    <row r="1906" spans="3:12">
      <c r="C1906" s="145" t="s">
        <v>3393</v>
      </c>
      <c r="D1906" s="145">
        <v>0</v>
      </c>
      <c r="E1906" s="145" t="s">
        <v>26</v>
      </c>
      <c r="F1906" s="462" t="s">
        <v>95</v>
      </c>
      <c r="G1906" s="462" t="s">
        <v>3468</v>
      </c>
      <c r="H1906" s="145" t="s">
        <v>86</v>
      </c>
      <c r="I1906" s="462" t="s">
        <v>1688</v>
      </c>
      <c r="J1906" s="462" t="s">
        <v>1690</v>
      </c>
      <c r="K1906" s="145" t="s">
        <v>1802</v>
      </c>
      <c r="L1906" s="145" t="s">
        <v>1811</v>
      </c>
    </row>
    <row r="1907" spans="3:12">
      <c r="C1907" s="145" t="s">
        <v>3394</v>
      </c>
      <c r="D1907" s="145">
        <v>0</v>
      </c>
      <c r="E1907" s="145" t="s">
        <v>26</v>
      </c>
      <c r="F1907" s="462" t="s">
        <v>95</v>
      </c>
      <c r="G1907" s="462" t="s">
        <v>3468</v>
      </c>
      <c r="H1907" s="145" t="s">
        <v>86</v>
      </c>
      <c r="I1907" s="462" t="s">
        <v>1688</v>
      </c>
      <c r="J1907" s="462" t="s">
        <v>1690</v>
      </c>
      <c r="K1907" s="145" t="s">
        <v>1802</v>
      </c>
      <c r="L1907" s="145" t="s">
        <v>1811</v>
      </c>
    </row>
    <row r="1908" spans="3:12">
      <c r="C1908" s="145" t="s">
        <v>3395</v>
      </c>
      <c r="D1908" s="145">
        <v>0</v>
      </c>
      <c r="E1908" s="145" t="s">
        <v>26</v>
      </c>
      <c r="F1908" s="462" t="s">
        <v>95</v>
      </c>
      <c r="G1908" s="462" t="s">
        <v>3468</v>
      </c>
      <c r="H1908" s="145" t="s">
        <v>86</v>
      </c>
      <c r="I1908" s="462" t="s">
        <v>1688</v>
      </c>
      <c r="J1908" s="462" t="s">
        <v>1690</v>
      </c>
      <c r="K1908" s="145" t="s">
        <v>1802</v>
      </c>
      <c r="L1908" s="145" t="s">
        <v>1811</v>
      </c>
    </row>
    <row r="1909" spans="3:12">
      <c r="C1909" s="145" t="s">
        <v>3396</v>
      </c>
      <c r="D1909" s="145">
        <v>0</v>
      </c>
      <c r="E1909" s="145" t="s">
        <v>26</v>
      </c>
      <c r="F1909" s="462" t="s">
        <v>95</v>
      </c>
      <c r="G1909" s="462" t="s">
        <v>3468</v>
      </c>
      <c r="H1909" s="145" t="s">
        <v>86</v>
      </c>
      <c r="I1909" s="462" t="s">
        <v>1688</v>
      </c>
      <c r="J1909" s="462" t="s">
        <v>1690</v>
      </c>
      <c r="K1909" s="145" t="s">
        <v>1802</v>
      </c>
      <c r="L1909" s="145" t="s">
        <v>1811</v>
      </c>
    </row>
    <row r="1910" spans="3:12">
      <c r="C1910" s="145" t="s">
        <v>3397</v>
      </c>
      <c r="D1910" s="145">
        <v>0</v>
      </c>
      <c r="E1910" s="145" t="s">
        <v>26</v>
      </c>
      <c r="F1910" s="462" t="s">
        <v>95</v>
      </c>
      <c r="G1910" s="462" t="s">
        <v>3468</v>
      </c>
      <c r="H1910" s="145" t="s">
        <v>86</v>
      </c>
      <c r="I1910" s="462" t="s">
        <v>1688</v>
      </c>
      <c r="J1910" s="462" t="s">
        <v>1690</v>
      </c>
      <c r="K1910" s="145" t="s">
        <v>1802</v>
      </c>
      <c r="L1910" s="145" t="s">
        <v>1811</v>
      </c>
    </row>
    <row r="1911" spans="3:12">
      <c r="C1911" s="145" t="s">
        <v>3398</v>
      </c>
      <c r="D1911" s="145">
        <v>0</v>
      </c>
      <c r="E1911" s="145" t="s">
        <v>26</v>
      </c>
      <c r="F1911" s="462" t="s">
        <v>95</v>
      </c>
      <c r="G1911" s="462" t="s">
        <v>3468</v>
      </c>
      <c r="H1911" s="145" t="s">
        <v>86</v>
      </c>
      <c r="I1911" s="462" t="s">
        <v>1688</v>
      </c>
      <c r="J1911" s="462" t="s">
        <v>1690</v>
      </c>
      <c r="K1911" s="145" t="s">
        <v>1802</v>
      </c>
      <c r="L1911" s="145" t="s">
        <v>1811</v>
      </c>
    </row>
    <row r="1912" spans="3:12">
      <c r="C1912" s="145" t="s">
        <v>3400</v>
      </c>
      <c r="D1912" s="145">
        <v>0</v>
      </c>
      <c r="E1912" s="145" t="s">
        <v>26</v>
      </c>
      <c r="F1912" s="462" t="s">
        <v>95</v>
      </c>
      <c r="G1912" s="462" t="s">
        <v>3468</v>
      </c>
      <c r="H1912" s="145" t="s">
        <v>86</v>
      </c>
      <c r="I1912" s="462" t="s">
        <v>1688</v>
      </c>
      <c r="J1912" s="462" t="s">
        <v>1690</v>
      </c>
      <c r="K1912" s="145" t="s">
        <v>1802</v>
      </c>
      <c r="L1912" s="145" t="s">
        <v>1811</v>
      </c>
    </row>
    <row r="1913" spans="3:12">
      <c r="C1913" s="145" t="s">
        <v>3401</v>
      </c>
      <c r="D1913" s="145">
        <v>0</v>
      </c>
      <c r="E1913" s="145" t="s">
        <v>26</v>
      </c>
      <c r="F1913" s="462" t="s">
        <v>95</v>
      </c>
      <c r="G1913" s="462" t="s">
        <v>3468</v>
      </c>
      <c r="H1913" s="145" t="s">
        <v>86</v>
      </c>
      <c r="I1913" s="462" t="s">
        <v>1688</v>
      </c>
      <c r="J1913" s="462" t="s">
        <v>1690</v>
      </c>
      <c r="K1913" s="145" t="s">
        <v>1802</v>
      </c>
      <c r="L1913" s="145" t="s">
        <v>1811</v>
      </c>
    </row>
    <row r="1914" spans="3:12">
      <c r="C1914" s="145" t="s">
        <v>3402</v>
      </c>
      <c r="D1914" s="145">
        <v>0</v>
      </c>
      <c r="E1914" s="145" t="s">
        <v>26</v>
      </c>
      <c r="F1914" s="462" t="s">
        <v>95</v>
      </c>
      <c r="G1914" s="462" t="s">
        <v>3468</v>
      </c>
      <c r="H1914" s="145" t="s">
        <v>86</v>
      </c>
      <c r="I1914" s="462" t="s">
        <v>1688</v>
      </c>
      <c r="J1914" s="462" t="s">
        <v>1690</v>
      </c>
      <c r="K1914" s="145" t="s">
        <v>1802</v>
      </c>
      <c r="L1914" s="145" t="s">
        <v>1811</v>
      </c>
    </row>
    <row r="1915" spans="3:12">
      <c r="C1915" s="145" t="s">
        <v>3403</v>
      </c>
      <c r="D1915" s="145">
        <v>0</v>
      </c>
      <c r="E1915" s="145" t="s">
        <v>26</v>
      </c>
      <c r="F1915" s="462" t="s">
        <v>95</v>
      </c>
      <c r="G1915" s="462" t="s">
        <v>3468</v>
      </c>
      <c r="H1915" s="145" t="s">
        <v>86</v>
      </c>
      <c r="I1915" s="462" t="s">
        <v>1688</v>
      </c>
      <c r="J1915" s="462" t="s">
        <v>1690</v>
      </c>
      <c r="K1915" s="145" t="s">
        <v>1802</v>
      </c>
      <c r="L1915" s="145" t="s">
        <v>1811</v>
      </c>
    </row>
    <row r="1916" spans="3:12">
      <c r="C1916" s="145" t="s">
        <v>3404</v>
      </c>
      <c r="D1916" s="145">
        <v>0</v>
      </c>
      <c r="E1916" s="145" t="s">
        <v>26</v>
      </c>
      <c r="F1916" s="462" t="s">
        <v>95</v>
      </c>
      <c r="G1916" s="462" t="s">
        <v>3468</v>
      </c>
      <c r="H1916" s="145" t="s">
        <v>86</v>
      </c>
      <c r="I1916" s="462" t="s">
        <v>1688</v>
      </c>
      <c r="J1916" s="462" t="s">
        <v>1690</v>
      </c>
      <c r="K1916" s="145" t="s">
        <v>1802</v>
      </c>
      <c r="L1916" s="145" t="s">
        <v>1811</v>
      </c>
    </row>
    <row r="1917" spans="3:12">
      <c r="C1917" s="145" t="s">
        <v>3405</v>
      </c>
      <c r="D1917" s="145">
        <v>0</v>
      </c>
      <c r="E1917" s="145" t="s">
        <v>26</v>
      </c>
      <c r="F1917" s="462" t="s">
        <v>95</v>
      </c>
      <c r="G1917" s="462" t="s">
        <v>3468</v>
      </c>
      <c r="H1917" s="145" t="s">
        <v>86</v>
      </c>
      <c r="I1917" s="462" t="s">
        <v>1688</v>
      </c>
      <c r="J1917" s="462" t="s">
        <v>1690</v>
      </c>
      <c r="K1917" s="145" t="s">
        <v>1802</v>
      </c>
      <c r="L1917" s="145" t="s">
        <v>1811</v>
      </c>
    </row>
    <row r="1918" spans="3:12">
      <c r="C1918" s="145" t="s">
        <v>3406</v>
      </c>
      <c r="D1918" s="145">
        <v>0</v>
      </c>
      <c r="E1918" s="145" t="s">
        <v>26</v>
      </c>
      <c r="F1918" s="462" t="s">
        <v>95</v>
      </c>
      <c r="G1918" s="462" t="s">
        <v>3468</v>
      </c>
      <c r="H1918" s="145" t="s">
        <v>86</v>
      </c>
      <c r="I1918" s="462" t="s">
        <v>1688</v>
      </c>
      <c r="J1918" s="462" t="s">
        <v>1690</v>
      </c>
      <c r="K1918" s="145" t="s">
        <v>1802</v>
      </c>
      <c r="L1918" s="145" t="s">
        <v>1811</v>
      </c>
    </row>
    <row r="1919" spans="3:12">
      <c r="C1919" s="145" t="s">
        <v>3407</v>
      </c>
      <c r="D1919" s="145">
        <v>0</v>
      </c>
      <c r="E1919" s="145" t="s">
        <v>26</v>
      </c>
      <c r="F1919" s="462" t="s">
        <v>95</v>
      </c>
      <c r="G1919" s="462" t="s">
        <v>3468</v>
      </c>
      <c r="H1919" s="145" t="s">
        <v>86</v>
      </c>
      <c r="I1919" s="462" t="s">
        <v>1688</v>
      </c>
      <c r="J1919" s="462" t="s">
        <v>1690</v>
      </c>
      <c r="K1919" s="145" t="s">
        <v>1802</v>
      </c>
      <c r="L1919" s="145" t="s">
        <v>1811</v>
      </c>
    </row>
    <row r="1920" spans="3:12">
      <c r="C1920" s="145" t="s">
        <v>3408</v>
      </c>
      <c r="D1920" s="145">
        <v>0</v>
      </c>
      <c r="E1920" s="145" t="s">
        <v>26</v>
      </c>
      <c r="F1920" s="462" t="s">
        <v>95</v>
      </c>
      <c r="G1920" s="462" t="s">
        <v>3468</v>
      </c>
      <c r="H1920" s="145" t="s">
        <v>86</v>
      </c>
      <c r="I1920" s="462" t="s">
        <v>1688</v>
      </c>
      <c r="J1920" s="462" t="s">
        <v>1690</v>
      </c>
      <c r="K1920" s="145" t="s">
        <v>1802</v>
      </c>
      <c r="L1920" s="145" t="s">
        <v>1811</v>
      </c>
    </row>
    <row r="1921" spans="3:12">
      <c r="C1921" s="145" t="s">
        <v>3409</v>
      </c>
      <c r="D1921" s="145">
        <v>0</v>
      </c>
      <c r="E1921" s="145" t="s">
        <v>26</v>
      </c>
      <c r="F1921" s="462" t="s">
        <v>95</v>
      </c>
      <c r="G1921" s="462" t="s">
        <v>3468</v>
      </c>
      <c r="H1921" s="145" t="s">
        <v>86</v>
      </c>
      <c r="I1921" s="462" t="s">
        <v>1688</v>
      </c>
      <c r="J1921" s="462" t="s">
        <v>1690</v>
      </c>
      <c r="K1921" s="145" t="s">
        <v>1802</v>
      </c>
      <c r="L1921" s="145" t="s">
        <v>1811</v>
      </c>
    </row>
    <row r="1922" spans="3:12">
      <c r="C1922" s="145" t="s">
        <v>3410</v>
      </c>
      <c r="D1922" s="145">
        <v>0</v>
      </c>
      <c r="E1922" s="145" t="s">
        <v>26</v>
      </c>
      <c r="F1922" s="462" t="s">
        <v>95</v>
      </c>
      <c r="G1922" s="462" t="s">
        <v>3468</v>
      </c>
      <c r="H1922" s="145" t="s">
        <v>86</v>
      </c>
      <c r="I1922" s="462" t="s">
        <v>1688</v>
      </c>
      <c r="J1922" s="462" t="s">
        <v>1690</v>
      </c>
      <c r="K1922" s="145" t="s">
        <v>1802</v>
      </c>
      <c r="L1922" s="145" t="s">
        <v>1811</v>
      </c>
    </row>
    <row r="1923" spans="3:12">
      <c r="C1923" s="145" t="s">
        <v>3411</v>
      </c>
      <c r="D1923" s="145">
        <v>0</v>
      </c>
      <c r="E1923" s="145" t="s">
        <v>26</v>
      </c>
      <c r="F1923" s="462" t="s">
        <v>95</v>
      </c>
      <c r="G1923" s="462" t="s">
        <v>3468</v>
      </c>
      <c r="H1923" s="145" t="s">
        <v>86</v>
      </c>
      <c r="I1923" s="462" t="s">
        <v>1688</v>
      </c>
      <c r="J1923" s="462" t="s">
        <v>1690</v>
      </c>
      <c r="K1923" s="145" t="s">
        <v>1802</v>
      </c>
      <c r="L1923" s="145" t="s">
        <v>1811</v>
      </c>
    </row>
    <row r="1924" spans="3:12">
      <c r="C1924" s="145" t="s">
        <v>3412</v>
      </c>
      <c r="D1924" s="145">
        <v>0</v>
      </c>
      <c r="E1924" s="145" t="s">
        <v>26</v>
      </c>
      <c r="F1924" s="462" t="s">
        <v>95</v>
      </c>
      <c r="G1924" s="462" t="s">
        <v>3468</v>
      </c>
      <c r="H1924" s="145" t="s">
        <v>86</v>
      </c>
      <c r="I1924" s="462" t="s">
        <v>1688</v>
      </c>
      <c r="J1924" s="462" t="s">
        <v>1690</v>
      </c>
      <c r="K1924" s="145" t="s">
        <v>1802</v>
      </c>
      <c r="L1924" s="145" t="s">
        <v>1811</v>
      </c>
    </row>
    <row r="1925" spans="3:12">
      <c r="C1925" s="145" t="s">
        <v>3413</v>
      </c>
      <c r="D1925" s="145">
        <v>0</v>
      </c>
      <c r="E1925" s="145" t="s">
        <v>26</v>
      </c>
      <c r="F1925" s="462" t="s">
        <v>95</v>
      </c>
      <c r="G1925" s="462" t="s">
        <v>3468</v>
      </c>
      <c r="H1925" s="145" t="s">
        <v>86</v>
      </c>
      <c r="I1925" s="462" t="s">
        <v>1688</v>
      </c>
      <c r="J1925" s="462" t="s">
        <v>1690</v>
      </c>
      <c r="K1925" s="145" t="s">
        <v>1802</v>
      </c>
      <c r="L1925" s="145" t="s">
        <v>1811</v>
      </c>
    </row>
    <row r="1926" spans="3:12">
      <c r="C1926" s="145" t="s">
        <v>3414</v>
      </c>
      <c r="D1926" s="145">
        <v>0</v>
      </c>
      <c r="E1926" s="145" t="s">
        <v>26</v>
      </c>
      <c r="F1926" s="462" t="s">
        <v>95</v>
      </c>
      <c r="G1926" s="462" t="s">
        <v>3468</v>
      </c>
      <c r="H1926" s="145" t="s">
        <v>86</v>
      </c>
      <c r="I1926" s="462" t="s">
        <v>1688</v>
      </c>
      <c r="J1926" s="462" t="s">
        <v>1690</v>
      </c>
      <c r="K1926" s="145" t="s">
        <v>1802</v>
      </c>
      <c r="L1926" s="145" t="s">
        <v>1811</v>
      </c>
    </row>
    <row r="1927" spans="3:12">
      <c r="C1927" s="145" t="s">
        <v>3415</v>
      </c>
      <c r="D1927" s="145">
        <v>0</v>
      </c>
      <c r="E1927" s="145" t="s">
        <v>26</v>
      </c>
      <c r="F1927" s="462" t="s">
        <v>95</v>
      </c>
      <c r="G1927" s="462" t="s">
        <v>3468</v>
      </c>
      <c r="H1927" s="145" t="s">
        <v>86</v>
      </c>
      <c r="I1927" s="462" t="s">
        <v>1688</v>
      </c>
      <c r="J1927" s="462" t="s">
        <v>1690</v>
      </c>
      <c r="K1927" s="145" t="s">
        <v>1802</v>
      </c>
      <c r="L1927" s="145" t="s">
        <v>1811</v>
      </c>
    </row>
    <row r="1928" spans="3:12">
      <c r="C1928" s="145" t="s">
        <v>3416</v>
      </c>
      <c r="D1928" s="145">
        <v>0</v>
      </c>
      <c r="E1928" s="145" t="s">
        <v>26</v>
      </c>
      <c r="F1928" s="462" t="s">
        <v>95</v>
      </c>
      <c r="G1928" s="462" t="s">
        <v>3468</v>
      </c>
      <c r="H1928" s="145" t="s">
        <v>86</v>
      </c>
      <c r="I1928" s="462" t="s">
        <v>1688</v>
      </c>
      <c r="J1928" s="462" t="s">
        <v>1690</v>
      </c>
      <c r="K1928" s="145" t="s">
        <v>1802</v>
      </c>
      <c r="L1928" s="145" t="s">
        <v>1811</v>
      </c>
    </row>
    <row r="1929" spans="3:12">
      <c r="C1929" s="145" t="s">
        <v>3417</v>
      </c>
      <c r="D1929" s="145">
        <v>0</v>
      </c>
      <c r="E1929" s="145" t="s">
        <v>26</v>
      </c>
      <c r="F1929" s="462" t="s">
        <v>95</v>
      </c>
      <c r="G1929" s="462" t="s">
        <v>3468</v>
      </c>
      <c r="H1929" s="145" t="s">
        <v>86</v>
      </c>
      <c r="I1929" s="462" t="s">
        <v>1688</v>
      </c>
      <c r="J1929" s="462" t="s">
        <v>1690</v>
      </c>
      <c r="K1929" s="145" t="s">
        <v>1802</v>
      </c>
      <c r="L1929" s="145" t="s">
        <v>1811</v>
      </c>
    </row>
    <row r="1930" spans="3:12">
      <c r="C1930" s="145" t="s">
        <v>3418</v>
      </c>
      <c r="D1930" s="145">
        <v>0</v>
      </c>
      <c r="E1930" s="145" t="s">
        <v>26</v>
      </c>
      <c r="F1930" s="462" t="s">
        <v>95</v>
      </c>
      <c r="G1930" s="462" t="s">
        <v>3468</v>
      </c>
      <c r="H1930" s="145" t="s">
        <v>86</v>
      </c>
      <c r="I1930" s="462" t="s">
        <v>1688</v>
      </c>
      <c r="J1930" s="462" t="s">
        <v>1690</v>
      </c>
      <c r="K1930" s="145" t="s">
        <v>1802</v>
      </c>
      <c r="L1930" s="145" t="s">
        <v>1811</v>
      </c>
    </row>
    <row r="1931" spans="3:12">
      <c r="C1931" s="145" t="s">
        <v>3419</v>
      </c>
      <c r="D1931" s="145">
        <v>0</v>
      </c>
      <c r="E1931" s="145" t="s">
        <v>26</v>
      </c>
      <c r="F1931" s="462" t="s">
        <v>95</v>
      </c>
      <c r="G1931" s="462" t="s">
        <v>3468</v>
      </c>
      <c r="H1931" s="145" t="s">
        <v>86</v>
      </c>
      <c r="I1931" s="462" t="s">
        <v>1688</v>
      </c>
      <c r="J1931" s="462" t="s">
        <v>1690</v>
      </c>
      <c r="K1931" s="145" t="s">
        <v>1802</v>
      </c>
      <c r="L1931" s="145" t="s">
        <v>1811</v>
      </c>
    </row>
    <row r="1932" spans="3:12">
      <c r="C1932" s="145" t="s">
        <v>3420</v>
      </c>
      <c r="D1932" s="145">
        <v>0</v>
      </c>
      <c r="E1932" s="145" t="s">
        <v>26</v>
      </c>
      <c r="F1932" s="462" t="s">
        <v>95</v>
      </c>
      <c r="G1932" s="462" t="s">
        <v>3468</v>
      </c>
      <c r="H1932" s="145" t="s">
        <v>86</v>
      </c>
      <c r="I1932" s="462" t="s">
        <v>1688</v>
      </c>
      <c r="J1932" s="462" t="s">
        <v>1690</v>
      </c>
      <c r="K1932" s="145" t="s">
        <v>1802</v>
      </c>
      <c r="L1932" s="145" t="s">
        <v>1811</v>
      </c>
    </row>
    <row r="1933" spans="3:12">
      <c r="C1933" s="145" t="s">
        <v>3421</v>
      </c>
      <c r="D1933" s="145">
        <v>0</v>
      </c>
      <c r="E1933" s="145" t="s">
        <v>26</v>
      </c>
      <c r="F1933" s="462" t="s">
        <v>95</v>
      </c>
      <c r="G1933" s="462" t="s">
        <v>3468</v>
      </c>
      <c r="H1933" s="145" t="s">
        <v>86</v>
      </c>
      <c r="I1933" s="462" t="s">
        <v>1688</v>
      </c>
      <c r="J1933" s="462" t="s">
        <v>1690</v>
      </c>
      <c r="K1933" s="145" t="s">
        <v>1802</v>
      </c>
      <c r="L1933" s="145" t="s">
        <v>1811</v>
      </c>
    </row>
    <row r="1934" spans="3:12">
      <c r="C1934" s="145" t="s">
        <v>3422</v>
      </c>
      <c r="D1934" s="145">
        <v>0</v>
      </c>
      <c r="E1934" s="145" t="s">
        <v>26</v>
      </c>
      <c r="F1934" s="462" t="s">
        <v>95</v>
      </c>
      <c r="G1934" s="462" t="s">
        <v>3468</v>
      </c>
      <c r="H1934" s="145" t="s">
        <v>86</v>
      </c>
      <c r="I1934" s="462" t="s">
        <v>1688</v>
      </c>
      <c r="J1934" s="462" t="s">
        <v>1690</v>
      </c>
      <c r="K1934" s="145" t="s">
        <v>1802</v>
      </c>
      <c r="L1934" s="145" t="s">
        <v>1811</v>
      </c>
    </row>
    <row r="1935" spans="3:12">
      <c r="C1935" s="145" t="s">
        <v>3423</v>
      </c>
      <c r="D1935" s="145">
        <v>0</v>
      </c>
      <c r="E1935" s="145" t="s">
        <v>26</v>
      </c>
      <c r="F1935" s="462" t="s">
        <v>95</v>
      </c>
      <c r="G1935" s="462" t="s">
        <v>3468</v>
      </c>
      <c r="H1935" s="145" t="s">
        <v>86</v>
      </c>
      <c r="I1935" s="462" t="s">
        <v>1688</v>
      </c>
      <c r="J1935" s="462" t="s">
        <v>1690</v>
      </c>
      <c r="K1935" s="145" t="s">
        <v>1802</v>
      </c>
      <c r="L1935" s="145" t="s">
        <v>1811</v>
      </c>
    </row>
    <row r="1936" spans="3:12">
      <c r="C1936" s="145" t="s">
        <v>3424</v>
      </c>
      <c r="D1936" s="145">
        <v>0</v>
      </c>
      <c r="E1936" s="145" t="s">
        <v>26</v>
      </c>
      <c r="F1936" s="462" t="s">
        <v>95</v>
      </c>
      <c r="G1936" s="462" t="s">
        <v>3468</v>
      </c>
      <c r="H1936" s="145" t="s">
        <v>86</v>
      </c>
      <c r="I1936" s="462" t="s">
        <v>1688</v>
      </c>
      <c r="J1936" s="462" t="s">
        <v>1690</v>
      </c>
      <c r="K1936" s="145" t="s">
        <v>1802</v>
      </c>
      <c r="L1936" s="145" t="s">
        <v>1811</v>
      </c>
    </row>
    <row r="1937" spans="3:12">
      <c r="C1937" s="145" t="s">
        <v>3425</v>
      </c>
      <c r="D1937" s="145">
        <v>0</v>
      </c>
      <c r="E1937" s="145" t="s">
        <v>26</v>
      </c>
      <c r="F1937" s="462" t="s">
        <v>95</v>
      </c>
      <c r="G1937" s="462" t="s">
        <v>3468</v>
      </c>
      <c r="H1937" s="145" t="s">
        <v>86</v>
      </c>
      <c r="I1937" s="462" t="s">
        <v>1688</v>
      </c>
      <c r="J1937" s="462" t="s">
        <v>1690</v>
      </c>
      <c r="K1937" s="145" t="s">
        <v>1802</v>
      </c>
      <c r="L1937" s="145" t="s">
        <v>1811</v>
      </c>
    </row>
    <row r="1938" spans="3:12">
      <c r="C1938" s="145" t="s">
        <v>3426</v>
      </c>
      <c r="D1938" s="145">
        <v>0</v>
      </c>
      <c r="E1938" s="145" t="s">
        <v>26</v>
      </c>
      <c r="F1938" s="462" t="s">
        <v>95</v>
      </c>
      <c r="G1938" s="462" t="s">
        <v>3468</v>
      </c>
      <c r="H1938" s="145" t="s">
        <v>86</v>
      </c>
      <c r="I1938" s="462" t="s">
        <v>1688</v>
      </c>
      <c r="J1938" s="462" t="s">
        <v>1690</v>
      </c>
      <c r="K1938" s="145" t="s">
        <v>1802</v>
      </c>
      <c r="L1938" s="145" t="s">
        <v>1811</v>
      </c>
    </row>
    <row r="1939" spans="3:12">
      <c r="C1939" s="145" t="s">
        <v>3427</v>
      </c>
      <c r="D1939" s="145">
        <v>0</v>
      </c>
      <c r="E1939" s="145" t="s">
        <v>26</v>
      </c>
      <c r="F1939" s="462" t="s">
        <v>95</v>
      </c>
      <c r="G1939" s="462" t="s">
        <v>3468</v>
      </c>
      <c r="H1939" s="145" t="s">
        <v>86</v>
      </c>
      <c r="I1939" s="462" t="s">
        <v>1688</v>
      </c>
      <c r="J1939" s="462" t="s">
        <v>1690</v>
      </c>
      <c r="K1939" s="145" t="s">
        <v>1802</v>
      </c>
      <c r="L1939" s="145" t="s">
        <v>1811</v>
      </c>
    </row>
    <row r="1940" spans="3:12">
      <c r="C1940" s="145" t="s">
        <v>3428</v>
      </c>
      <c r="D1940" s="145">
        <v>0</v>
      </c>
      <c r="E1940" s="145" t="s">
        <v>26</v>
      </c>
      <c r="F1940" s="462" t="s">
        <v>95</v>
      </c>
      <c r="G1940" s="462" t="s">
        <v>3468</v>
      </c>
      <c r="H1940" s="145" t="s">
        <v>86</v>
      </c>
      <c r="I1940" s="462" t="s">
        <v>1688</v>
      </c>
      <c r="J1940" s="462" t="s">
        <v>1690</v>
      </c>
      <c r="K1940" s="145" t="s">
        <v>1802</v>
      </c>
      <c r="L1940" s="145" t="s">
        <v>1811</v>
      </c>
    </row>
    <row r="1941" spans="3:12">
      <c r="C1941" s="145" t="s">
        <v>3429</v>
      </c>
      <c r="D1941" s="145">
        <v>0</v>
      </c>
      <c r="E1941" s="145" t="s">
        <v>26</v>
      </c>
      <c r="F1941" s="462" t="s">
        <v>95</v>
      </c>
      <c r="G1941" s="462" t="s">
        <v>3468</v>
      </c>
      <c r="H1941" s="145" t="s">
        <v>86</v>
      </c>
      <c r="I1941" s="462" t="s">
        <v>1688</v>
      </c>
      <c r="J1941" s="462" t="s">
        <v>1690</v>
      </c>
      <c r="K1941" s="145" t="s">
        <v>1802</v>
      </c>
      <c r="L1941" s="145" t="s">
        <v>1811</v>
      </c>
    </row>
    <row r="1942" spans="3:12">
      <c r="C1942" s="145" t="s">
        <v>3430</v>
      </c>
      <c r="D1942" s="145">
        <v>0</v>
      </c>
      <c r="E1942" s="145" t="s">
        <v>26</v>
      </c>
      <c r="F1942" s="462" t="s">
        <v>95</v>
      </c>
      <c r="G1942" s="462" t="s">
        <v>3468</v>
      </c>
      <c r="H1942" s="145" t="s">
        <v>86</v>
      </c>
      <c r="I1942" s="462" t="s">
        <v>1688</v>
      </c>
      <c r="J1942" s="462" t="s">
        <v>1690</v>
      </c>
      <c r="K1942" s="145" t="s">
        <v>1802</v>
      </c>
      <c r="L1942" s="145" t="s">
        <v>1811</v>
      </c>
    </row>
    <row r="1943" spans="3:12">
      <c r="C1943" s="145" t="s">
        <v>3431</v>
      </c>
      <c r="D1943" s="145">
        <v>0</v>
      </c>
      <c r="E1943" s="145" t="s">
        <v>26</v>
      </c>
      <c r="F1943" s="462" t="s">
        <v>95</v>
      </c>
      <c r="G1943" s="462" t="s">
        <v>3468</v>
      </c>
      <c r="H1943" s="145" t="s">
        <v>86</v>
      </c>
      <c r="I1943" s="462" t="s">
        <v>1688</v>
      </c>
      <c r="J1943" s="462" t="s">
        <v>1690</v>
      </c>
      <c r="K1943" s="145" t="s">
        <v>1802</v>
      </c>
      <c r="L1943" s="145" t="s">
        <v>1811</v>
      </c>
    </row>
    <row r="1944" spans="3:12">
      <c r="C1944" s="145" t="s">
        <v>3432</v>
      </c>
      <c r="D1944" s="145">
        <v>0</v>
      </c>
      <c r="E1944" s="145" t="s">
        <v>26</v>
      </c>
      <c r="F1944" s="462" t="s">
        <v>95</v>
      </c>
      <c r="G1944" s="462" t="s">
        <v>3468</v>
      </c>
      <c r="H1944" s="145" t="s">
        <v>86</v>
      </c>
      <c r="I1944" s="462" t="s">
        <v>1688</v>
      </c>
      <c r="J1944" s="462" t="s">
        <v>1690</v>
      </c>
      <c r="K1944" s="145" t="s">
        <v>1802</v>
      </c>
      <c r="L1944" s="145" t="s">
        <v>1811</v>
      </c>
    </row>
    <row r="1945" spans="3:12">
      <c r="C1945" s="145" t="s">
        <v>3433</v>
      </c>
      <c r="D1945" s="145">
        <v>0</v>
      </c>
      <c r="E1945" s="145" t="s">
        <v>26</v>
      </c>
      <c r="F1945" s="462" t="s">
        <v>95</v>
      </c>
      <c r="G1945" s="462" t="s">
        <v>3468</v>
      </c>
      <c r="H1945" s="145" t="s">
        <v>86</v>
      </c>
      <c r="I1945" s="462" t="s">
        <v>1688</v>
      </c>
      <c r="J1945" s="462" t="s">
        <v>1690</v>
      </c>
      <c r="K1945" s="145" t="s">
        <v>1802</v>
      </c>
      <c r="L1945" s="145" t="s">
        <v>1811</v>
      </c>
    </row>
    <row r="1946" spans="3:12">
      <c r="C1946" s="145" t="s">
        <v>3434</v>
      </c>
      <c r="D1946" s="145">
        <v>0</v>
      </c>
      <c r="E1946" s="145" t="s">
        <v>26</v>
      </c>
      <c r="F1946" s="462" t="s">
        <v>95</v>
      </c>
      <c r="G1946" s="462" t="s">
        <v>3468</v>
      </c>
      <c r="H1946" s="145" t="s">
        <v>86</v>
      </c>
      <c r="I1946" s="462" t="s">
        <v>1688</v>
      </c>
      <c r="J1946" s="462" t="s">
        <v>1690</v>
      </c>
      <c r="K1946" s="145" t="s">
        <v>1802</v>
      </c>
      <c r="L1946" s="145" t="s">
        <v>1811</v>
      </c>
    </row>
    <row r="1947" spans="3:12">
      <c r="C1947" s="145" t="s">
        <v>3435</v>
      </c>
      <c r="D1947" s="145">
        <v>0</v>
      </c>
      <c r="E1947" s="145" t="s">
        <v>26</v>
      </c>
      <c r="F1947" s="462" t="s">
        <v>95</v>
      </c>
      <c r="G1947" s="462" t="s">
        <v>3468</v>
      </c>
      <c r="H1947" s="145" t="s">
        <v>86</v>
      </c>
      <c r="I1947" s="462" t="s">
        <v>1688</v>
      </c>
      <c r="J1947" s="462" t="s">
        <v>1690</v>
      </c>
      <c r="K1947" s="145" t="s">
        <v>1802</v>
      </c>
      <c r="L1947" s="145" t="s">
        <v>1811</v>
      </c>
    </row>
    <row r="1948" spans="3:12">
      <c r="C1948" s="145" t="s">
        <v>3436</v>
      </c>
      <c r="D1948" s="145">
        <v>0</v>
      </c>
      <c r="E1948" s="145" t="s">
        <v>26</v>
      </c>
      <c r="F1948" s="462" t="s">
        <v>95</v>
      </c>
      <c r="G1948" s="462" t="s">
        <v>3468</v>
      </c>
      <c r="H1948" s="145" t="s">
        <v>86</v>
      </c>
      <c r="I1948" s="462" t="s">
        <v>1688</v>
      </c>
      <c r="J1948" s="462" t="s">
        <v>1690</v>
      </c>
      <c r="K1948" s="145" t="s">
        <v>1802</v>
      </c>
      <c r="L1948" s="145" t="s">
        <v>1811</v>
      </c>
    </row>
    <row r="1949" spans="3:12">
      <c r="C1949" s="145" t="s">
        <v>3437</v>
      </c>
      <c r="D1949" s="145">
        <v>0</v>
      </c>
      <c r="E1949" s="145" t="s">
        <v>26</v>
      </c>
      <c r="F1949" s="462" t="s">
        <v>95</v>
      </c>
      <c r="G1949" s="462" t="s">
        <v>3468</v>
      </c>
      <c r="H1949" s="145" t="s">
        <v>86</v>
      </c>
      <c r="I1949" s="462" t="s">
        <v>1688</v>
      </c>
      <c r="J1949" s="462" t="s">
        <v>1690</v>
      </c>
      <c r="K1949" s="145" t="s">
        <v>1802</v>
      </c>
      <c r="L1949" s="145" t="s">
        <v>1811</v>
      </c>
    </row>
    <row r="1950" spans="3:12">
      <c r="C1950" s="145" t="s">
        <v>3438</v>
      </c>
      <c r="D1950" s="145">
        <v>0</v>
      </c>
      <c r="E1950" s="145" t="s">
        <v>26</v>
      </c>
      <c r="F1950" s="462" t="s">
        <v>95</v>
      </c>
      <c r="G1950" s="462" t="s">
        <v>3468</v>
      </c>
      <c r="H1950" s="145" t="s">
        <v>86</v>
      </c>
      <c r="I1950" s="462" t="s">
        <v>1688</v>
      </c>
      <c r="J1950" s="462" t="s">
        <v>1690</v>
      </c>
      <c r="K1950" s="145" t="s">
        <v>1802</v>
      </c>
      <c r="L1950" s="145" t="s">
        <v>1811</v>
      </c>
    </row>
    <row r="1951" spans="3:12">
      <c r="C1951" s="145" t="s">
        <v>3439</v>
      </c>
      <c r="D1951" s="145">
        <v>0</v>
      </c>
      <c r="E1951" s="145" t="s">
        <v>26</v>
      </c>
      <c r="F1951" s="462" t="s">
        <v>95</v>
      </c>
      <c r="G1951" s="462" t="s">
        <v>3468</v>
      </c>
      <c r="H1951" s="145" t="s">
        <v>86</v>
      </c>
      <c r="I1951" s="462" t="s">
        <v>1688</v>
      </c>
      <c r="J1951" s="462" t="s">
        <v>1690</v>
      </c>
      <c r="K1951" s="145" t="s">
        <v>1802</v>
      </c>
      <c r="L1951" s="145" t="s">
        <v>1811</v>
      </c>
    </row>
    <row r="1952" spans="3:12">
      <c r="C1952" s="145" t="s">
        <v>3440</v>
      </c>
      <c r="D1952" s="145">
        <v>0</v>
      </c>
      <c r="E1952" s="145" t="s">
        <v>26</v>
      </c>
      <c r="F1952" s="462" t="s">
        <v>95</v>
      </c>
      <c r="G1952" s="462" t="s">
        <v>3468</v>
      </c>
      <c r="H1952" s="145" t="s">
        <v>86</v>
      </c>
      <c r="I1952" s="462" t="s">
        <v>1688</v>
      </c>
      <c r="J1952" s="462" t="s">
        <v>1690</v>
      </c>
      <c r="K1952" s="145" t="s">
        <v>1802</v>
      </c>
      <c r="L1952" s="145" t="s">
        <v>1811</v>
      </c>
    </row>
    <row r="1953" spans="3:12">
      <c r="C1953" s="145" t="s">
        <v>3441</v>
      </c>
      <c r="D1953" s="145">
        <v>0</v>
      </c>
      <c r="E1953" s="145" t="s">
        <v>26</v>
      </c>
      <c r="F1953" s="462" t="s">
        <v>95</v>
      </c>
      <c r="G1953" s="462" t="s">
        <v>3468</v>
      </c>
      <c r="H1953" s="145" t="s">
        <v>86</v>
      </c>
      <c r="I1953" s="462" t="s">
        <v>1688</v>
      </c>
      <c r="J1953" s="462" t="s">
        <v>1690</v>
      </c>
      <c r="K1953" s="145" t="s">
        <v>1802</v>
      </c>
      <c r="L1953" s="145" t="s">
        <v>1811</v>
      </c>
    </row>
    <row r="1954" spans="3:12">
      <c r="C1954" s="145" t="s">
        <v>3442</v>
      </c>
      <c r="D1954" s="145">
        <v>0</v>
      </c>
      <c r="E1954" s="145" t="s">
        <v>26</v>
      </c>
      <c r="F1954" s="462" t="s">
        <v>95</v>
      </c>
      <c r="G1954" s="462" t="s">
        <v>3468</v>
      </c>
      <c r="H1954" s="145" t="s">
        <v>86</v>
      </c>
      <c r="I1954" s="462" t="s">
        <v>1688</v>
      </c>
      <c r="J1954" s="462" t="s">
        <v>1690</v>
      </c>
      <c r="K1954" s="145" t="s">
        <v>1802</v>
      </c>
      <c r="L1954" s="145" t="s">
        <v>1811</v>
      </c>
    </row>
    <row r="1955" spans="3:12">
      <c r="C1955" s="145" t="s">
        <v>3443</v>
      </c>
      <c r="D1955" s="145">
        <v>0</v>
      </c>
      <c r="E1955" s="145" t="s">
        <v>26</v>
      </c>
      <c r="F1955" s="462" t="s">
        <v>95</v>
      </c>
      <c r="G1955" s="462" t="s">
        <v>3468</v>
      </c>
      <c r="H1955" s="145" t="s">
        <v>86</v>
      </c>
      <c r="I1955" s="462" t="s">
        <v>1688</v>
      </c>
      <c r="J1955" s="462" t="s">
        <v>1690</v>
      </c>
      <c r="K1955" s="145" t="s">
        <v>1802</v>
      </c>
      <c r="L1955" s="145" t="s">
        <v>1811</v>
      </c>
    </row>
    <row r="1956" spans="3:12">
      <c r="C1956" s="145" t="s">
        <v>3444</v>
      </c>
      <c r="D1956" s="145">
        <v>0</v>
      </c>
      <c r="E1956" s="145" t="s">
        <v>26</v>
      </c>
      <c r="F1956" s="462" t="s">
        <v>95</v>
      </c>
      <c r="G1956" s="462" t="s">
        <v>3468</v>
      </c>
      <c r="H1956" s="145" t="s">
        <v>86</v>
      </c>
      <c r="I1956" s="462" t="s">
        <v>1688</v>
      </c>
      <c r="J1956" s="462" t="s">
        <v>1690</v>
      </c>
      <c r="K1956" s="145" t="s">
        <v>1802</v>
      </c>
      <c r="L1956" s="145" t="s">
        <v>1811</v>
      </c>
    </row>
    <row r="1957" spans="3:12">
      <c r="C1957" s="145" t="s">
        <v>3445</v>
      </c>
      <c r="D1957" s="145">
        <v>0</v>
      </c>
      <c r="E1957" s="145" t="s">
        <v>26</v>
      </c>
      <c r="F1957" s="462" t="s">
        <v>95</v>
      </c>
      <c r="G1957" s="462" t="s">
        <v>3468</v>
      </c>
      <c r="H1957" s="145" t="s">
        <v>86</v>
      </c>
      <c r="I1957" s="462" t="s">
        <v>1688</v>
      </c>
      <c r="J1957" s="462" t="s">
        <v>1690</v>
      </c>
      <c r="K1957" s="145" t="s">
        <v>1802</v>
      </c>
      <c r="L1957" s="145" t="s">
        <v>1811</v>
      </c>
    </row>
    <row r="1958" spans="3:12">
      <c r="C1958" s="145" t="s">
        <v>3446</v>
      </c>
      <c r="D1958" s="145">
        <v>0</v>
      </c>
      <c r="E1958" s="145" t="s">
        <v>26</v>
      </c>
      <c r="F1958" s="462" t="s">
        <v>95</v>
      </c>
      <c r="G1958" s="462" t="s">
        <v>3468</v>
      </c>
      <c r="H1958" s="145" t="s">
        <v>86</v>
      </c>
      <c r="I1958" s="462" t="s">
        <v>1688</v>
      </c>
      <c r="J1958" s="462" t="s">
        <v>1690</v>
      </c>
      <c r="K1958" s="145" t="s">
        <v>1802</v>
      </c>
      <c r="L1958" s="145" t="s">
        <v>1811</v>
      </c>
    </row>
    <row r="1959" spans="3:12">
      <c r="C1959" s="145" t="s">
        <v>3447</v>
      </c>
      <c r="D1959" s="145">
        <v>0</v>
      </c>
      <c r="E1959" s="145" t="s">
        <v>26</v>
      </c>
      <c r="F1959" s="462" t="s">
        <v>95</v>
      </c>
      <c r="G1959" s="462" t="s">
        <v>3468</v>
      </c>
      <c r="H1959" s="145" t="s">
        <v>86</v>
      </c>
      <c r="I1959" s="462" t="s">
        <v>1688</v>
      </c>
      <c r="J1959" s="462" t="s">
        <v>1690</v>
      </c>
      <c r="K1959" s="145" t="s">
        <v>1802</v>
      </c>
      <c r="L1959" s="145" t="s">
        <v>1811</v>
      </c>
    </row>
    <row r="1960" spans="3:12">
      <c r="C1960" s="145" t="s">
        <v>3448</v>
      </c>
      <c r="D1960" s="145">
        <v>0</v>
      </c>
      <c r="E1960" s="145" t="s">
        <v>26</v>
      </c>
      <c r="F1960" s="462" t="s">
        <v>95</v>
      </c>
      <c r="G1960" s="462" t="s">
        <v>3468</v>
      </c>
      <c r="H1960" s="145" t="s">
        <v>86</v>
      </c>
      <c r="I1960" s="462" t="s">
        <v>1688</v>
      </c>
      <c r="J1960" s="462" t="s">
        <v>1690</v>
      </c>
      <c r="K1960" s="145" t="s">
        <v>1802</v>
      </c>
      <c r="L1960" s="145" t="s">
        <v>1811</v>
      </c>
    </row>
    <row r="1961" spans="3:12">
      <c r="C1961" s="145" t="s">
        <v>3449</v>
      </c>
      <c r="D1961" s="145">
        <v>0</v>
      </c>
      <c r="E1961" s="145" t="s">
        <v>26</v>
      </c>
      <c r="F1961" s="462" t="s">
        <v>95</v>
      </c>
      <c r="G1961" s="462" t="s">
        <v>3468</v>
      </c>
      <c r="H1961" s="145" t="s">
        <v>86</v>
      </c>
      <c r="I1961" s="462" t="s">
        <v>1688</v>
      </c>
      <c r="J1961" s="462" t="s">
        <v>1690</v>
      </c>
      <c r="K1961" s="145" t="s">
        <v>1802</v>
      </c>
      <c r="L1961" s="145" t="s">
        <v>1811</v>
      </c>
    </row>
    <row r="1962" spans="3:12">
      <c r="C1962" s="145" t="s">
        <v>3450</v>
      </c>
      <c r="D1962" s="145">
        <v>0</v>
      </c>
      <c r="E1962" s="145" t="s">
        <v>26</v>
      </c>
      <c r="F1962" s="462" t="s">
        <v>95</v>
      </c>
      <c r="G1962" s="462" t="s">
        <v>3468</v>
      </c>
      <c r="H1962" s="145" t="s">
        <v>86</v>
      </c>
      <c r="I1962" s="462" t="s">
        <v>1688</v>
      </c>
      <c r="J1962" s="462" t="s">
        <v>1690</v>
      </c>
      <c r="K1962" s="145" t="s">
        <v>1802</v>
      </c>
      <c r="L1962" s="145" t="s">
        <v>1811</v>
      </c>
    </row>
    <row r="1963" spans="3:12">
      <c r="C1963" s="145" t="s">
        <v>3451</v>
      </c>
      <c r="D1963" s="145">
        <v>0</v>
      </c>
      <c r="E1963" s="145" t="s">
        <v>26</v>
      </c>
      <c r="F1963" s="462" t="s">
        <v>95</v>
      </c>
      <c r="G1963" s="462" t="s">
        <v>3468</v>
      </c>
      <c r="H1963" s="145" t="s">
        <v>86</v>
      </c>
      <c r="I1963" s="462" t="s">
        <v>1688</v>
      </c>
      <c r="J1963" s="462" t="s">
        <v>1690</v>
      </c>
      <c r="K1963" s="145" t="s">
        <v>1802</v>
      </c>
      <c r="L1963" s="145" t="s">
        <v>1811</v>
      </c>
    </row>
    <row r="1964" spans="3:12">
      <c r="C1964" s="145" t="s">
        <v>3452</v>
      </c>
      <c r="D1964" s="145">
        <v>0</v>
      </c>
      <c r="E1964" s="145" t="s">
        <v>26</v>
      </c>
      <c r="F1964" s="462" t="s">
        <v>95</v>
      </c>
      <c r="G1964" s="462" t="s">
        <v>3468</v>
      </c>
      <c r="H1964" s="145" t="s">
        <v>86</v>
      </c>
      <c r="I1964" s="462" t="s">
        <v>1688</v>
      </c>
      <c r="J1964" s="462" t="s">
        <v>1690</v>
      </c>
      <c r="K1964" s="145" t="s">
        <v>1802</v>
      </c>
      <c r="L1964" s="145" t="s">
        <v>1811</v>
      </c>
    </row>
    <row r="1965" spans="3:12">
      <c r="C1965" s="145" t="s">
        <v>3453</v>
      </c>
      <c r="D1965" s="145">
        <v>0</v>
      </c>
      <c r="E1965" s="145" t="s">
        <v>26</v>
      </c>
      <c r="F1965" s="462" t="s">
        <v>95</v>
      </c>
      <c r="G1965" s="462" t="s">
        <v>3468</v>
      </c>
      <c r="H1965" s="145" t="s">
        <v>86</v>
      </c>
      <c r="I1965" s="462" t="s">
        <v>1688</v>
      </c>
      <c r="J1965" s="462" t="s">
        <v>1690</v>
      </c>
      <c r="K1965" s="145" t="s">
        <v>1802</v>
      </c>
      <c r="L1965" s="145" t="s">
        <v>1811</v>
      </c>
    </row>
    <row r="1966" spans="3:12">
      <c r="C1966" s="145" t="s">
        <v>3454</v>
      </c>
      <c r="D1966" s="145">
        <v>0</v>
      </c>
      <c r="E1966" s="145" t="s">
        <v>26</v>
      </c>
      <c r="F1966" s="462" t="s">
        <v>95</v>
      </c>
      <c r="G1966" s="462" t="s">
        <v>3468</v>
      </c>
      <c r="H1966" s="145" t="s">
        <v>86</v>
      </c>
      <c r="I1966" s="462" t="s">
        <v>1688</v>
      </c>
      <c r="J1966" s="462" t="s">
        <v>1690</v>
      </c>
      <c r="K1966" s="145" t="s">
        <v>1802</v>
      </c>
      <c r="L1966" s="145" t="s">
        <v>1811</v>
      </c>
    </row>
    <row r="1967" spans="3:12">
      <c r="C1967" s="145" t="s">
        <v>3455</v>
      </c>
      <c r="D1967" s="145">
        <v>0</v>
      </c>
      <c r="E1967" s="145" t="s">
        <v>26</v>
      </c>
      <c r="F1967" s="462" t="s">
        <v>95</v>
      </c>
      <c r="G1967" s="462" t="s">
        <v>3468</v>
      </c>
      <c r="H1967" s="145" t="s">
        <v>86</v>
      </c>
      <c r="I1967" s="462" t="s">
        <v>1688</v>
      </c>
      <c r="J1967" s="462" t="s">
        <v>1690</v>
      </c>
      <c r="K1967" s="145" t="s">
        <v>1802</v>
      </c>
      <c r="L1967" s="145" t="s">
        <v>1811</v>
      </c>
    </row>
    <row r="1968" spans="3:12">
      <c r="C1968" s="145" t="s">
        <v>3458</v>
      </c>
      <c r="D1968" s="145">
        <v>0</v>
      </c>
      <c r="E1968" s="145" t="s">
        <v>26</v>
      </c>
      <c r="F1968" s="462" t="s">
        <v>95</v>
      </c>
      <c r="G1968" s="462" t="s">
        <v>3468</v>
      </c>
      <c r="H1968" s="145" t="s">
        <v>86</v>
      </c>
      <c r="I1968" s="462" t="s">
        <v>1688</v>
      </c>
      <c r="J1968" s="462" t="s">
        <v>1690</v>
      </c>
      <c r="K1968" s="145" t="s">
        <v>1802</v>
      </c>
      <c r="L1968" s="145" t="s">
        <v>1811</v>
      </c>
    </row>
    <row r="1969" spans="3:12">
      <c r="C1969" s="145" t="s">
        <v>3459</v>
      </c>
      <c r="D1969" s="145">
        <v>0</v>
      </c>
      <c r="E1969" s="145" t="s">
        <v>26</v>
      </c>
      <c r="F1969" s="462" t="s">
        <v>95</v>
      </c>
      <c r="G1969" s="462" t="s">
        <v>3468</v>
      </c>
      <c r="H1969" s="145" t="s">
        <v>86</v>
      </c>
      <c r="I1969" s="462" t="s">
        <v>1688</v>
      </c>
      <c r="J1969" s="462" t="s">
        <v>1690</v>
      </c>
      <c r="K1969" s="145" t="s">
        <v>1802</v>
      </c>
      <c r="L1969" s="145" t="s">
        <v>1811</v>
      </c>
    </row>
    <row r="1970" spans="3:12">
      <c r="C1970" s="145" t="s">
        <v>3460</v>
      </c>
      <c r="D1970" s="145">
        <v>0</v>
      </c>
      <c r="E1970" s="145" t="s">
        <v>26</v>
      </c>
      <c r="F1970" s="462" t="s">
        <v>95</v>
      </c>
      <c r="G1970" s="462" t="s">
        <v>3468</v>
      </c>
      <c r="H1970" s="145" t="s">
        <v>86</v>
      </c>
      <c r="I1970" s="462" t="s">
        <v>1688</v>
      </c>
      <c r="J1970" s="462" t="s">
        <v>1690</v>
      </c>
      <c r="K1970" s="145" t="s">
        <v>1802</v>
      </c>
      <c r="L1970" s="145" t="s">
        <v>1811</v>
      </c>
    </row>
    <row r="1971" spans="3:12">
      <c r="C1971" s="145" t="s">
        <v>3461</v>
      </c>
      <c r="D1971" s="145">
        <v>0</v>
      </c>
      <c r="E1971" s="145" t="s">
        <v>26</v>
      </c>
      <c r="F1971" s="462" t="s">
        <v>95</v>
      </c>
      <c r="G1971" s="462" t="s">
        <v>3468</v>
      </c>
      <c r="H1971" s="145" t="s">
        <v>86</v>
      </c>
      <c r="I1971" s="462" t="s">
        <v>1688</v>
      </c>
      <c r="J1971" s="462" t="s">
        <v>1690</v>
      </c>
      <c r="K1971" s="145" t="s">
        <v>1802</v>
      </c>
      <c r="L1971" s="145" t="s">
        <v>1811</v>
      </c>
    </row>
    <row r="1972" spans="3:12">
      <c r="C1972" s="145" t="s">
        <v>3462</v>
      </c>
      <c r="D1972" s="145">
        <v>0</v>
      </c>
      <c r="E1972" s="145" t="s">
        <v>26</v>
      </c>
      <c r="F1972" s="462" t="s">
        <v>95</v>
      </c>
      <c r="G1972" s="462" t="s">
        <v>3468</v>
      </c>
      <c r="H1972" s="145" t="s">
        <v>86</v>
      </c>
      <c r="I1972" s="462" t="s">
        <v>1688</v>
      </c>
      <c r="J1972" s="462" t="s">
        <v>1690</v>
      </c>
      <c r="K1972" s="145" t="s">
        <v>1802</v>
      </c>
      <c r="L1972" s="145" t="s">
        <v>1811</v>
      </c>
    </row>
    <row r="1973" spans="3:12">
      <c r="C1973" s="145" t="s">
        <v>3463</v>
      </c>
      <c r="D1973" s="145">
        <v>0</v>
      </c>
      <c r="E1973" s="145" t="s">
        <v>26</v>
      </c>
      <c r="F1973" s="462" t="s">
        <v>95</v>
      </c>
      <c r="G1973" s="462" t="s">
        <v>3468</v>
      </c>
      <c r="H1973" s="145" t="s">
        <v>86</v>
      </c>
      <c r="I1973" s="462" t="s">
        <v>1688</v>
      </c>
      <c r="J1973" s="462" t="s">
        <v>1690</v>
      </c>
      <c r="K1973" s="145" t="s">
        <v>1802</v>
      </c>
      <c r="L1973" s="145" t="s">
        <v>1811</v>
      </c>
    </row>
    <row r="1974" spans="3:12">
      <c r="C1974" s="145" t="s">
        <v>3465</v>
      </c>
      <c r="D1974" s="145">
        <v>0</v>
      </c>
      <c r="E1974" s="145" t="s">
        <v>26</v>
      </c>
      <c r="F1974" s="462" t="s">
        <v>95</v>
      </c>
      <c r="G1974" s="462" t="s">
        <v>3468</v>
      </c>
      <c r="H1974" s="145" t="s">
        <v>86</v>
      </c>
      <c r="I1974" s="462" t="s">
        <v>1688</v>
      </c>
      <c r="J1974" s="462" t="s">
        <v>1690</v>
      </c>
      <c r="K1974" s="145" t="s">
        <v>1802</v>
      </c>
      <c r="L1974" s="145" t="s">
        <v>1811</v>
      </c>
    </row>
    <row r="1975" spans="3:12">
      <c r="C1975" s="145" t="s">
        <v>3466</v>
      </c>
      <c r="D1975" s="145">
        <v>0</v>
      </c>
      <c r="E1975" s="145" t="s">
        <v>26</v>
      </c>
      <c r="F1975" s="462" t="s">
        <v>95</v>
      </c>
      <c r="G1975" s="462" t="s">
        <v>3468</v>
      </c>
      <c r="H1975" s="145" t="s">
        <v>86</v>
      </c>
      <c r="I1975" s="462" t="s">
        <v>1688</v>
      </c>
      <c r="J1975" s="462" t="s">
        <v>1690</v>
      </c>
      <c r="K1975" s="145" t="s">
        <v>1802</v>
      </c>
      <c r="L1975" s="145" t="s">
        <v>1811</v>
      </c>
    </row>
    <row r="1976" spans="3:12">
      <c r="C1976" s="145" t="s">
        <v>3467</v>
      </c>
      <c r="D1976" s="145">
        <v>0</v>
      </c>
      <c r="E1976" s="145" t="s">
        <v>26</v>
      </c>
      <c r="F1976" s="462" t="s">
        <v>95</v>
      </c>
      <c r="G1976" s="462" t="s">
        <v>3468</v>
      </c>
      <c r="H1976" s="145" t="s">
        <v>86</v>
      </c>
      <c r="I1976" s="462" t="s">
        <v>1688</v>
      </c>
      <c r="J1976" s="462" t="s">
        <v>1690</v>
      </c>
      <c r="K1976" s="145" t="s">
        <v>1802</v>
      </c>
      <c r="L1976" s="145" t="s">
        <v>1811</v>
      </c>
    </row>
    <row r="1977" spans="3:12">
      <c r="C1977" s="145" t="s">
        <v>3378</v>
      </c>
      <c r="D1977" s="145">
        <v>0</v>
      </c>
      <c r="E1977" s="145" t="s">
        <v>26</v>
      </c>
      <c r="F1977" s="462" t="s">
        <v>95</v>
      </c>
      <c r="G1977" s="462" t="s">
        <v>3468</v>
      </c>
      <c r="H1977" s="145" t="s">
        <v>86</v>
      </c>
      <c r="I1977" s="462" t="s">
        <v>1688</v>
      </c>
      <c r="J1977" s="462" t="s">
        <v>1690</v>
      </c>
      <c r="K1977" s="145" t="s">
        <v>1802</v>
      </c>
      <c r="L1977" s="145" t="s">
        <v>1796</v>
      </c>
    </row>
    <row r="1978" spans="3:12">
      <c r="C1978" s="145" t="s">
        <v>3379</v>
      </c>
      <c r="D1978" s="145">
        <v>0</v>
      </c>
      <c r="E1978" s="145" t="s">
        <v>26</v>
      </c>
      <c r="F1978" s="462" t="s">
        <v>95</v>
      </c>
      <c r="G1978" s="462" t="s">
        <v>3468</v>
      </c>
      <c r="H1978" s="145" t="s">
        <v>86</v>
      </c>
      <c r="I1978" s="462" t="s">
        <v>1688</v>
      </c>
      <c r="J1978" s="462" t="s">
        <v>1690</v>
      </c>
      <c r="K1978" s="145" t="s">
        <v>1802</v>
      </c>
      <c r="L1978" s="145" t="s">
        <v>1796</v>
      </c>
    </row>
    <row r="1979" spans="3:12">
      <c r="C1979" s="145" t="s">
        <v>3380</v>
      </c>
      <c r="D1979" s="145">
        <v>0</v>
      </c>
      <c r="E1979" s="145" t="s">
        <v>26</v>
      </c>
      <c r="F1979" s="462" t="s">
        <v>95</v>
      </c>
      <c r="G1979" s="462" t="s">
        <v>3468</v>
      </c>
      <c r="H1979" s="145" t="s">
        <v>86</v>
      </c>
      <c r="I1979" s="462" t="s">
        <v>1688</v>
      </c>
      <c r="J1979" s="462" t="s">
        <v>1690</v>
      </c>
      <c r="K1979" s="145" t="s">
        <v>1802</v>
      </c>
      <c r="L1979" s="145" t="s">
        <v>1796</v>
      </c>
    </row>
    <row r="1980" spans="3:12">
      <c r="C1980" s="145" t="s">
        <v>3381</v>
      </c>
      <c r="D1980" s="145">
        <v>0</v>
      </c>
      <c r="E1980" s="145" t="s">
        <v>26</v>
      </c>
      <c r="F1980" s="462" t="s">
        <v>95</v>
      </c>
      <c r="G1980" s="462" t="s">
        <v>3468</v>
      </c>
      <c r="H1980" s="145" t="s">
        <v>86</v>
      </c>
      <c r="I1980" s="462" t="s">
        <v>1688</v>
      </c>
      <c r="J1980" s="462" t="s">
        <v>1690</v>
      </c>
      <c r="K1980" s="145" t="s">
        <v>1802</v>
      </c>
      <c r="L1980" s="145" t="s">
        <v>1796</v>
      </c>
    </row>
    <row r="1981" spans="3:12">
      <c r="C1981" s="145" t="s">
        <v>3382</v>
      </c>
      <c r="D1981" s="145">
        <v>0</v>
      </c>
      <c r="E1981" s="145" t="s">
        <v>26</v>
      </c>
      <c r="F1981" s="462" t="s">
        <v>95</v>
      </c>
      <c r="G1981" s="462" t="s">
        <v>3468</v>
      </c>
      <c r="H1981" s="145" t="s">
        <v>86</v>
      </c>
      <c r="I1981" s="462" t="s">
        <v>1688</v>
      </c>
      <c r="J1981" s="462" t="s">
        <v>1690</v>
      </c>
      <c r="K1981" s="145" t="s">
        <v>1802</v>
      </c>
      <c r="L1981" s="145" t="s">
        <v>1796</v>
      </c>
    </row>
    <row r="1982" spans="3:12">
      <c r="C1982" s="145" t="s">
        <v>3383</v>
      </c>
      <c r="D1982" s="145">
        <v>0</v>
      </c>
      <c r="E1982" s="145" t="s">
        <v>26</v>
      </c>
      <c r="F1982" s="462" t="s">
        <v>95</v>
      </c>
      <c r="G1982" s="462" t="s">
        <v>3468</v>
      </c>
      <c r="H1982" s="145" t="s">
        <v>86</v>
      </c>
      <c r="I1982" s="462" t="s">
        <v>1688</v>
      </c>
      <c r="J1982" s="462" t="s">
        <v>1690</v>
      </c>
      <c r="K1982" s="145" t="s">
        <v>1802</v>
      </c>
      <c r="L1982" s="145" t="s">
        <v>1796</v>
      </c>
    </row>
    <row r="1983" spans="3:12">
      <c r="C1983" s="145" t="s">
        <v>3384</v>
      </c>
      <c r="D1983" s="145">
        <v>0</v>
      </c>
      <c r="E1983" s="145" t="s">
        <v>26</v>
      </c>
      <c r="F1983" s="462" t="s">
        <v>95</v>
      </c>
      <c r="G1983" s="462" t="s">
        <v>3468</v>
      </c>
      <c r="H1983" s="145" t="s">
        <v>86</v>
      </c>
      <c r="I1983" s="462" t="s">
        <v>1688</v>
      </c>
      <c r="J1983" s="462" t="s">
        <v>1690</v>
      </c>
      <c r="K1983" s="145" t="s">
        <v>1802</v>
      </c>
      <c r="L1983" s="145" t="s">
        <v>1796</v>
      </c>
    </row>
    <row r="1984" spans="3:12">
      <c r="C1984" s="145" t="s">
        <v>3385</v>
      </c>
      <c r="D1984" s="145">
        <v>0</v>
      </c>
      <c r="E1984" s="145" t="s">
        <v>26</v>
      </c>
      <c r="F1984" s="462" t="s">
        <v>95</v>
      </c>
      <c r="G1984" s="462" t="s">
        <v>3468</v>
      </c>
      <c r="H1984" s="145" t="s">
        <v>86</v>
      </c>
      <c r="I1984" s="462" t="s">
        <v>1688</v>
      </c>
      <c r="J1984" s="462" t="s">
        <v>1690</v>
      </c>
      <c r="K1984" s="145" t="s">
        <v>1802</v>
      </c>
      <c r="L1984" s="145" t="s">
        <v>1796</v>
      </c>
    </row>
    <row r="1985" spans="3:12">
      <c r="C1985" s="145" t="s">
        <v>3386</v>
      </c>
      <c r="D1985" s="145">
        <v>0</v>
      </c>
      <c r="E1985" s="145" t="s">
        <v>26</v>
      </c>
      <c r="F1985" s="462" t="s">
        <v>95</v>
      </c>
      <c r="G1985" s="462" t="s">
        <v>3468</v>
      </c>
      <c r="H1985" s="145" t="s">
        <v>86</v>
      </c>
      <c r="I1985" s="462" t="s">
        <v>1688</v>
      </c>
      <c r="J1985" s="462" t="s">
        <v>1690</v>
      </c>
      <c r="K1985" s="145" t="s">
        <v>1802</v>
      </c>
      <c r="L1985" s="145" t="s">
        <v>1796</v>
      </c>
    </row>
    <row r="1986" spans="3:12">
      <c r="C1986" s="145" t="s">
        <v>3387</v>
      </c>
      <c r="D1986" s="145">
        <v>0</v>
      </c>
      <c r="E1986" s="145" t="s">
        <v>26</v>
      </c>
      <c r="F1986" s="462" t="s">
        <v>95</v>
      </c>
      <c r="G1986" s="462" t="s">
        <v>3468</v>
      </c>
      <c r="H1986" s="145" t="s">
        <v>86</v>
      </c>
      <c r="I1986" s="462" t="s">
        <v>1688</v>
      </c>
      <c r="J1986" s="462" t="s">
        <v>1690</v>
      </c>
      <c r="K1986" s="145" t="s">
        <v>1802</v>
      </c>
      <c r="L1986" s="145" t="s">
        <v>1796</v>
      </c>
    </row>
    <row r="1987" spans="3:12">
      <c r="C1987" s="145" t="s">
        <v>3388</v>
      </c>
      <c r="D1987" s="145">
        <v>0</v>
      </c>
      <c r="E1987" s="145" t="s">
        <v>26</v>
      </c>
      <c r="F1987" s="462" t="s">
        <v>95</v>
      </c>
      <c r="G1987" s="462" t="s">
        <v>3468</v>
      </c>
      <c r="H1987" s="145" t="s">
        <v>86</v>
      </c>
      <c r="I1987" s="462" t="s">
        <v>1688</v>
      </c>
      <c r="J1987" s="462" t="s">
        <v>1690</v>
      </c>
      <c r="K1987" s="145" t="s">
        <v>1802</v>
      </c>
      <c r="L1987" s="145" t="s">
        <v>1796</v>
      </c>
    </row>
    <row r="1988" spans="3:12">
      <c r="C1988" s="145" t="s">
        <v>3389</v>
      </c>
      <c r="D1988" s="145">
        <v>0</v>
      </c>
      <c r="E1988" s="145" t="s">
        <v>26</v>
      </c>
      <c r="F1988" s="462" t="s">
        <v>95</v>
      </c>
      <c r="G1988" s="462" t="s">
        <v>3468</v>
      </c>
      <c r="H1988" s="145" t="s">
        <v>86</v>
      </c>
      <c r="I1988" s="462" t="s">
        <v>1688</v>
      </c>
      <c r="J1988" s="462" t="s">
        <v>1690</v>
      </c>
      <c r="K1988" s="145" t="s">
        <v>1802</v>
      </c>
      <c r="L1988" s="145" t="s">
        <v>1796</v>
      </c>
    </row>
    <row r="1989" spans="3:12">
      <c r="C1989" s="145" t="s">
        <v>3390</v>
      </c>
      <c r="D1989" s="145">
        <v>0</v>
      </c>
      <c r="E1989" s="145" t="s">
        <v>26</v>
      </c>
      <c r="F1989" s="462" t="s">
        <v>95</v>
      </c>
      <c r="G1989" s="462" t="s">
        <v>3468</v>
      </c>
      <c r="H1989" s="145" t="s">
        <v>86</v>
      </c>
      <c r="I1989" s="462" t="s">
        <v>1688</v>
      </c>
      <c r="J1989" s="462" t="s">
        <v>1690</v>
      </c>
      <c r="K1989" s="145" t="s">
        <v>1802</v>
      </c>
      <c r="L1989" s="145" t="s">
        <v>1796</v>
      </c>
    </row>
    <row r="1990" spans="3:12">
      <c r="C1990" s="145" t="s">
        <v>3391</v>
      </c>
      <c r="D1990" s="145">
        <v>0</v>
      </c>
      <c r="E1990" s="145" t="s">
        <v>26</v>
      </c>
      <c r="F1990" s="462" t="s">
        <v>95</v>
      </c>
      <c r="G1990" s="462" t="s">
        <v>3468</v>
      </c>
      <c r="H1990" s="145" t="s">
        <v>86</v>
      </c>
      <c r="I1990" s="462" t="s">
        <v>1688</v>
      </c>
      <c r="J1990" s="462" t="s">
        <v>1690</v>
      </c>
      <c r="K1990" s="145" t="s">
        <v>1802</v>
      </c>
      <c r="L1990" s="145" t="s">
        <v>1796</v>
      </c>
    </row>
    <row r="1991" spans="3:12">
      <c r="C1991" s="145" t="s">
        <v>3392</v>
      </c>
      <c r="D1991" s="145">
        <v>0</v>
      </c>
      <c r="E1991" s="145" t="s">
        <v>26</v>
      </c>
      <c r="F1991" s="462" t="s">
        <v>95</v>
      </c>
      <c r="G1991" s="462" t="s">
        <v>3468</v>
      </c>
      <c r="H1991" s="145" t="s">
        <v>86</v>
      </c>
      <c r="I1991" s="462" t="s">
        <v>1688</v>
      </c>
      <c r="J1991" s="462" t="s">
        <v>1690</v>
      </c>
      <c r="K1991" s="145" t="s">
        <v>1802</v>
      </c>
      <c r="L1991" s="145" t="s">
        <v>1796</v>
      </c>
    </row>
    <row r="1992" spans="3:12">
      <c r="C1992" s="145" t="s">
        <v>3393</v>
      </c>
      <c r="D1992" s="145">
        <v>0</v>
      </c>
      <c r="E1992" s="145" t="s">
        <v>26</v>
      </c>
      <c r="F1992" s="462" t="s">
        <v>95</v>
      </c>
      <c r="G1992" s="462" t="s">
        <v>3468</v>
      </c>
      <c r="H1992" s="145" t="s">
        <v>86</v>
      </c>
      <c r="I1992" s="462" t="s">
        <v>1688</v>
      </c>
      <c r="J1992" s="462" t="s">
        <v>1690</v>
      </c>
      <c r="K1992" s="145" t="s">
        <v>1802</v>
      </c>
      <c r="L1992" s="145" t="s">
        <v>1796</v>
      </c>
    </row>
    <row r="1993" spans="3:12">
      <c r="C1993" s="145" t="s">
        <v>3394</v>
      </c>
      <c r="D1993" s="145">
        <v>0</v>
      </c>
      <c r="E1993" s="145" t="s">
        <v>26</v>
      </c>
      <c r="F1993" s="462" t="s">
        <v>95</v>
      </c>
      <c r="G1993" s="462" t="s">
        <v>3468</v>
      </c>
      <c r="H1993" s="145" t="s">
        <v>86</v>
      </c>
      <c r="I1993" s="462" t="s">
        <v>1688</v>
      </c>
      <c r="J1993" s="462" t="s">
        <v>1690</v>
      </c>
      <c r="K1993" s="145" t="s">
        <v>1802</v>
      </c>
      <c r="L1993" s="145" t="s">
        <v>1796</v>
      </c>
    </row>
    <row r="1994" spans="3:12">
      <c r="C1994" s="145" t="s">
        <v>3395</v>
      </c>
      <c r="D1994" s="145">
        <v>0</v>
      </c>
      <c r="E1994" s="145" t="s">
        <v>26</v>
      </c>
      <c r="F1994" s="462" t="s">
        <v>95</v>
      </c>
      <c r="G1994" s="462" t="s">
        <v>3468</v>
      </c>
      <c r="H1994" s="145" t="s">
        <v>86</v>
      </c>
      <c r="I1994" s="462" t="s">
        <v>1688</v>
      </c>
      <c r="J1994" s="462" t="s">
        <v>1690</v>
      </c>
      <c r="K1994" s="145" t="s">
        <v>1802</v>
      </c>
      <c r="L1994" s="145" t="s">
        <v>1796</v>
      </c>
    </row>
    <row r="1995" spans="3:12">
      <c r="C1995" s="145" t="s">
        <v>3396</v>
      </c>
      <c r="D1995" s="145">
        <v>0</v>
      </c>
      <c r="E1995" s="145" t="s">
        <v>26</v>
      </c>
      <c r="F1995" s="462" t="s">
        <v>95</v>
      </c>
      <c r="G1995" s="462" t="s">
        <v>3468</v>
      </c>
      <c r="H1995" s="145" t="s">
        <v>86</v>
      </c>
      <c r="I1995" s="462" t="s">
        <v>1688</v>
      </c>
      <c r="J1995" s="462" t="s">
        <v>1690</v>
      </c>
      <c r="K1995" s="145" t="s">
        <v>1802</v>
      </c>
      <c r="L1995" s="145" t="s">
        <v>1796</v>
      </c>
    </row>
    <row r="1996" spans="3:12">
      <c r="C1996" s="145" t="s">
        <v>3397</v>
      </c>
      <c r="D1996" s="145">
        <v>0</v>
      </c>
      <c r="E1996" s="145" t="s">
        <v>26</v>
      </c>
      <c r="F1996" s="462" t="s">
        <v>95</v>
      </c>
      <c r="G1996" s="462" t="s">
        <v>3468</v>
      </c>
      <c r="H1996" s="145" t="s">
        <v>86</v>
      </c>
      <c r="I1996" s="462" t="s">
        <v>1688</v>
      </c>
      <c r="J1996" s="462" t="s">
        <v>1690</v>
      </c>
      <c r="K1996" s="145" t="s">
        <v>1802</v>
      </c>
      <c r="L1996" s="145" t="s">
        <v>1796</v>
      </c>
    </row>
    <row r="1997" spans="3:12">
      <c r="C1997" s="145" t="s">
        <v>3398</v>
      </c>
      <c r="D1997" s="145">
        <v>0</v>
      </c>
      <c r="E1997" s="145" t="s">
        <v>26</v>
      </c>
      <c r="F1997" s="462" t="s">
        <v>95</v>
      </c>
      <c r="G1997" s="462" t="s">
        <v>3468</v>
      </c>
      <c r="H1997" s="145" t="s">
        <v>86</v>
      </c>
      <c r="I1997" s="462" t="s">
        <v>1688</v>
      </c>
      <c r="J1997" s="462" t="s">
        <v>1690</v>
      </c>
      <c r="K1997" s="145" t="s">
        <v>1802</v>
      </c>
      <c r="L1997" s="145" t="s">
        <v>1796</v>
      </c>
    </row>
    <row r="1998" spans="3:12">
      <c r="C1998" s="145" t="s">
        <v>3400</v>
      </c>
      <c r="D1998" s="145">
        <v>0</v>
      </c>
      <c r="E1998" s="145" t="s">
        <v>26</v>
      </c>
      <c r="F1998" s="462" t="s">
        <v>95</v>
      </c>
      <c r="G1998" s="462" t="s">
        <v>3468</v>
      </c>
      <c r="H1998" s="145" t="s">
        <v>86</v>
      </c>
      <c r="I1998" s="462" t="s">
        <v>1688</v>
      </c>
      <c r="J1998" s="462" t="s">
        <v>1690</v>
      </c>
      <c r="K1998" s="145" t="s">
        <v>1802</v>
      </c>
      <c r="L1998" s="145" t="s">
        <v>1796</v>
      </c>
    </row>
    <row r="1999" spans="3:12">
      <c r="C1999" s="145" t="s">
        <v>3401</v>
      </c>
      <c r="D1999" s="145">
        <v>0</v>
      </c>
      <c r="E1999" s="145" t="s">
        <v>26</v>
      </c>
      <c r="F1999" s="462" t="s">
        <v>95</v>
      </c>
      <c r="G1999" s="462" t="s">
        <v>3468</v>
      </c>
      <c r="H1999" s="145" t="s">
        <v>86</v>
      </c>
      <c r="I1999" s="462" t="s">
        <v>1688</v>
      </c>
      <c r="J1999" s="462" t="s">
        <v>1690</v>
      </c>
      <c r="K1999" s="145" t="s">
        <v>1802</v>
      </c>
      <c r="L1999" s="145" t="s">
        <v>1796</v>
      </c>
    </row>
    <row r="2000" spans="3:12">
      <c r="C2000" s="145" t="s">
        <v>3402</v>
      </c>
      <c r="D2000" s="145">
        <v>0</v>
      </c>
      <c r="E2000" s="145" t="s">
        <v>26</v>
      </c>
      <c r="F2000" s="462" t="s">
        <v>95</v>
      </c>
      <c r="G2000" s="462" t="s">
        <v>3468</v>
      </c>
      <c r="H2000" s="145" t="s">
        <v>86</v>
      </c>
      <c r="I2000" s="462" t="s">
        <v>1688</v>
      </c>
      <c r="J2000" s="462" t="s">
        <v>1690</v>
      </c>
      <c r="K2000" s="145" t="s">
        <v>1802</v>
      </c>
      <c r="L2000" s="145" t="s">
        <v>1796</v>
      </c>
    </row>
    <row r="2001" spans="3:12">
      <c r="C2001" s="145" t="s">
        <v>3403</v>
      </c>
      <c r="D2001" s="145">
        <v>0</v>
      </c>
      <c r="E2001" s="145" t="s">
        <v>26</v>
      </c>
      <c r="F2001" s="462" t="s">
        <v>95</v>
      </c>
      <c r="G2001" s="462" t="s">
        <v>3468</v>
      </c>
      <c r="H2001" s="145" t="s">
        <v>86</v>
      </c>
      <c r="I2001" s="462" t="s">
        <v>1688</v>
      </c>
      <c r="J2001" s="462" t="s">
        <v>1690</v>
      </c>
      <c r="K2001" s="145" t="s">
        <v>1802</v>
      </c>
      <c r="L2001" s="145" t="s">
        <v>1796</v>
      </c>
    </row>
    <row r="2002" spans="3:12">
      <c r="C2002" s="145" t="s">
        <v>3404</v>
      </c>
      <c r="D2002" s="145">
        <v>0</v>
      </c>
      <c r="E2002" s="145" t="s">
        <v>26</v>
      </c>
      <c r="F2002" s="462" t="s">
        <v>95</v>
      </c>
      <c r="G2002" s="462" t="s">
        <v>3468</v>
      </c>
      <c r="H2002" s="145" t="s">
        <v>86</v>
      </c>
      <c r="I2002" s="462" t="s">
        <v>1688</v>
      </c>
      <c r="J2002" s="462" t="s">
        <v>1690</v>
      </c>
      <c r="K2002" s="145" t="s">
        <v>1802</v>
      </c>
      <c r="L2002" s="145" t="s">
        <v>1796</v>
      </c>
    </row>
    <row r="2003" spans="3:12">
      <c r="C2003" s="145" t="s">
        <v>3405</v>
      </c>
      <c r="D2003" s="145">
        <v>0</v>
      </c>
      <c r="E2003" s="145" t="s">
        <v>26</v>
      </c>
      <c r="F2003" s="462" t="s">
        <v>95</v>
      </c>
      <c r="G2003" s="462" t="s">
        <v>3468</v>
      </c>
      <c r="H2003" s="145" t="s">
        <v>86</v>
      </c>
      <c r="I2003" s="462" t="s">
        <v>1688</v>
      </c>
      <c r="J2003" s="462" t="s">
        <v>1690</v>
      </c>
      <c r="K2003" s="145" t="s">
        <v>1802</v>
      </c>
      <c r="L2003" s="145" t="s">
        <v>1796</v>
      </c>
    </row>
    <row r="2004" spans="3:12">
      <c r="C2004" s="145" t="s">
        <v>3406</v>
      </c>
      <c r="D2004" s="145">
        <v>0</v>
      </c>
      <c r="E2004" s="145" t="s">
        <v>26</v>
      </c>
      <c r="F2004" s="462" t="s">
        <v>95</v>
      </c>
      <c r="G2004" s="462" t="s">
        <v>3468</v>
      </c>
      <c r="H2004" s="145" t="s">
        <v>86</v>
      </c>
      <c r="I2004" s="462" t="s">
        <v>1688</v>
      </c>
      <c r="J2004" s="462" t="s">
        <v>1690</v>
      </c>
      <c r="K2004" s="145" t="s">
        <v>1802</v>
      </c>
      <c r="L2004" s="145" t="s">
        <v>1796</v>
      </c>
    </row>
    <row r="2005" spans="3:12">
      <c r="C2005" s="145" t="s">
        <v>3407</v>
      </c>
      <c r="D2005" s="145">
        <v>0</v>
      </c>
      <c r="E2005" s="145" t="s">
        <v>26</v>
      </c>
      <c r="F2005" s="462" t="s">
        <v>95</v>
      </c>
      <c r="G2005" s="462" t="s">
        <v>3468</v>
      </c>
      <c r="H2005" s="145" t="s">
        <v>86</v>
      </c>
      <c r="I2005" s="462" t="s">
        <v>1688</v>
      </c>
      <c r="J2005" s="462" t="s">
        <v>1690</v>
      </c>
      <c r="K2005" s="145" t="s">
        <v>1802</v>
      </c>
      <c r="L2005" s="145" t="s">
        <v>1796</v>
      </c>
    </row>
    <row r="2006" spans="3:12">
      <c r="C2006" s="145" t="s">
        <v>3408</v>
      </c>
      <c r="D2006" s="145">
        <v>0</v>
      </c>
      <c r="E2006" s="145" t="s">
        <v>26</v>
      </c>
      <c r="F2006" s="462" t="s">
        <v>95</v>
      </c>
      <c r="G2006" s="462" t="s">
        <v>3468</v>
      </c>
      <c r="H2006" s="145" t="s">
        <v>86</v>
      </c>
      <c r="I2006" s="462" t="s">
        <v>1688</v>
      </c>
      <c r="J2006" s="462" t="s">
        <v>1690</v>
      </c>
      <c r="K2006" s="145" t="s">
        <v>1802</v>
      </c>
      <c r="L2006" s="145" t="s">
        <v>1796</v>
      </c>
    </row>
    <row r="2007" spans="3:12">
      <c r="C2007" s="145" t="s">
        <v>3409</v>
      </c>
      <c r="D2007" s="145">
        <v>0</v>
      </c>
      <c r="E2007" s="145" t="s">
        <v>26</v>
      </c>
      <c r="F2007" s="462" t="s">
        <v>95</v>
      </c>
      <c r="G2007" s="462" t="s">
        <v>3468</v>
      </c>
      <c r="H2007" s="145" t="s">
        <v>86</v>
      </c>
      <c r="I2007" s="462" t="s">
        <v>1688</v>
      </c>
      <c r="J2007" s="462" t="s">
        <v>1690</v>
      </c>
      <c r="K2007" s="145" t="s">
        <v>1802</v>
      </c>
      <c r="L2007" s="145" t="s">
        <v>1796</v>
      </c>
    </row>
    <row r="2008" spans="3:12">
      <c r="C2008" s="145" t="s">
        <v>3410</v>
      </c>
      <c r="D2008" s="145">
        <v>0</v>
      </c>
      <c r="E2008" s="145" t="s">
        <v>26</v>
      </c>
      <c r="F2008" s="462" t="s">
        <v>95</v>
      </c>
      <c r="G2008" s="462" t="s">
        <v>3468</v>
      </c>
      <c r="H2008" s="145" t="s">
        <v>86</v>
      </c>
      <c r="I2008" s="462" t="s">
        <v>1688</v>
      </c>
      <c r="J2008" s="462" t="s">
        <v>1690</v>
      </c>
      <c r="K2008" s="145" t="s">
        <v>1802</v>
      </c>
      <c r="L2008" s="145" t="s">
        <v>1796</v>
      </c>
    </row>
    <row r="2009" spans="3:12">
      <c r="C2009" s="145" t="s">
        <v>3411</v>
      </c>
      <c r="D2009" s="145">
        <v>0</v>
      </c>
      <c r="E2009" s="145" t="s">
        <v>26</v>
      </c>
      <c r="F2009" s="462" t="s">
        <v>95</v>
      </c>
      <c r="G2009" s="462" t="s">
        <v>3468</v>
      </c>
      <c r="H2009" s="145" t="s">
        <v>86</v>
      </c>
      <c r="I2009" s="462" t="s">
        <v>1688</v>
      </c>
      <c r="J2009" s="462" t="s">
        <v>1690</v>
      </c>
      <c r="K2009" s="145" t="s">
        <v>1802</v>
      </c>
      <c r="L2009" s="145" t="s">
        <v>1796</v>
      </c>
    </row>
    <row r="2010" spans="3:12">
      <c r="C2010" s="145" t="s">
        <v>3412</v>
      </c>
      <c r="D2010" s="145">
        <v>0</v>
      </c>
      <c r="E2010" s="145" t="s">
        <v>26</v>
      </c>
      <c r="F2010" s="462" t="s">
        <v>95</v>
      </c>
      <c r="G2010" s="462" t="s">
        <v>3468</v>
      </c>
      <c r="H2010" s="145" t="s">
        <v>86</v>
      </c>
      <c r="I2010" s="462" t="s">
        <v>1688</v>
      </c>
      <c r="J2010" s="462" t="s">
        <v>1690</v>
      </c>
      <c r="K2010" s="145" t="s">
        <v>1802</v>
      </c>
      <c r="L2010" s="145" t="s">
        <v>1796</v>
      </c>
    </row>
    <row r="2011" spans="3:12">
      <c r="C2011" s="145" t="s">
        <v>3413</v>
      </c>
      <c r="D2011" s="145">
        <v>0</v>
      </c>
      <c r="E2011" s="145" t="s">
        <v>26</v>
      </c>
      <c r="F2011" s="462" t="s">
        <v>95</v>
      </c>
      <c r="G2011" s="462" t="s">
        <v>3468</v>
      </c>
      <c r="H2011" s="145" t="s">
        <v>86</v>
      </c>
      <c r="I2011" s="462" t="s">
        <v>1688</v>
      </c>
      <c r="J2011" s="462" t="s">
        <v>1690</v>
      </c>
      <c r="K2011" s="145" t="s">
        <v>1802</v>
      </c>
      <c r="L2011" s="145" t="s">
        <v>1796</v>
      </c>
    </row>
    <row r="2012" spans="3:12">
      <c r="C2012" s="145" t="s">
        <v>3414</v>
      </c>
      <c r="D2012" s="145">
        <v>0</v>
      </c>
      <c r="E2012" s="145" t="s">
        <v>26</v>
      </c>
      <c r="F2012" s="462" t="s">
        <v>95</v>
      </c>
      <c r="G2012" s="462" t="s">
        <v>3468</v>
      </c>
      <c r="H2012" s="145" t="s">
        <v>86</v>
      </c>
      <c r="I2012" s="462" t="s">
        <v>1688</v>
      </c>
      <c r="J2012" s="462" t="s">
        <v>1690</v>
      </c>
      <c r="K2012" s="145" t="s">
        <v>1802</v>
      </c>
      <c r="L2012" s="145" t="s">
        <v>1796</v>
      </c>
    </row>
    <row r="2013" spans="3:12">
      <c r="C2013" s="145" t="s">
        <v>3415</v>
      </c>
      <c r="D2013" s="145">
        <v>0</v>
      </c>
      <c r="E2013" s="145" t="s">
        <v>26</v>
      </c>
      <c r="F2013" s="462" t="s">
        <v>95</v>
      </c>
      <c r="G2013" s="462" t="s">
        <v>3468</v>
      </c>
      <c r="H2013" s="145" t="s">
        <v>86</v>
      </c>
      <c r="I2013" s="462" t="s">
        <v>1688</v>
      </c>
      <c r="J2013" s="462" t="s">
        <v>1690</v>
      </c>
      <c r="K2013" s="145" t="s">
        <v>1802</v>
      </c>
      <c r="L2013" s="145" t="s">
        <v>1796</v>
      </c>
    </row>
    <row r="2014" spans="3:12">
      <c r="C2014" s="145" t="s">
        <v>3416</v>
      </c>
      <c r="D2014" s="145">
        <v>0</v>
      </c>
      <c r="E2014" s="145" t="s">
        <v>26</v>
      </c>
      <c r="F2014" s="462" t="s">
        <v>95</v>
      </c>
      <c r="G2014" s="462" t="s">
        <v>3468</v>
      </c>
      <c r="H2014" s="145" t="s">
        <v>86</v>
      </c>
      <c r="I2014" s="462" t="s">
        <v>1688</v>
      </c>
      <c r="J2014" s="462" t="s">
        <v>1690</v>
      </c>
      <c r="K2014" s="145" t="s">
        <v>1802</v>
      </c>
      <c r="L2014" s="145" t="s">
        <v>1796</v>
      </c>
    </row>
    <row r="2015" spans="3:12">
      <c r="C2015" s="145" t="s">
        <v>3417</v>
      </c>
      <c r="D2015" s="145">
        <v>0</v>
      </c>
      <c r="E2015" s="145" t="s">
        <v>26</v>
      </c>
      <c r="F2015" s="462" t="s">
        <v>95</v>
      </c>
      <c r="G2015" s="462" t="s">
        <v>3468</v>
      </c>
      <c r="H2015" s="145" t="s">
        <v>86</v>
      </c>
      <c r="I2015" s="462" t="s">
        <v>1688</v>
      </c>
      <c r="J2015" s="462" t="s">
        <v>1690</v>
      </c>
      <c r="K2015" s="145" t="s">
        <v>1802</v>
      </c>
      <c r="L2015" s="145" t="s">
        <v>1796</v>
      </c>
    </row>
    <row r="2016" spans="3:12">
      <c r="C2016" s="145" t="s">
        <v>3418</v>
      </c>
      <c r="D2016" s="145">
        <v>0</v>
      </c>
      <c r="E2016" s="145" t="s">
        <v>26</v>
      </c>
      <c r="F2016" s="462" t="s">
        <v>95</v>
      </c>
      <c r="G2016" s="462" t="s">
        <v>3468</v>
      </c>
      <c r="H2016" s="145" t="s">
        <v>86</v>
      </c>
      <c r="I2016" s="462" t="s">
        <v>1688</v>
      </c>
      <c r="J2016" s="462" t="s">
        <v>1690</v>
      </c>
      <c r="K2016" s="145" t="s">
        <v>1802</v>
      </c>
      <c r="L2016" s="145" t="s">
        <v>1796</v>
      </c>
    </row>
    <row r="2017" spans="3:12">
      <c r="C2017" s="145" t="s">
        <v>3419</v>
      </c>
      <c r="D2017" s="145">
        <v>0</v>
      </c>
      <c r="E2017" s="145" t="s">
        <v>26</v>
      </c>
      <c r="F2017" s="462" t="s">
        <v>95</v>
      </c>
      <c r="G2017" s="462" t="s">
        <v>3468</v>
      </c>
      <c r="H2017" s="145" t="s">
        <v>86</v>
      </c>
      <c r="I2017" s="462" t="s">
        <v>1688</v>
      </c>
      <c r="J2017" s="462" t="s">
        <v>1690</v>
      </c>
      <c r="K2017" s="145" t="s">
        <v>1802</v>
      </c>
      <c r="L2017" s="145" t="s">
        <v>1796</v>
      </c>
    </row>
    <row r="2018" spans="3:12">
      <c r="C2018" s="145" t="s">
        <v>3420</v>
      </c>
      <c r="D2018" s="145">
        <v>0</v>
      </c>
      <c r="E2018" s="145" t="s">
        <v>26</v>
      </c>
      <c r="F2018" s="462" t="s">
        <v>95</v>
      </c>
      <c r="G2018" s="462" t="s">
        <v>3468</v>
      </c>
      <c r="H2018" s="145" t="s">
        <v>86</v>
      </c>
      <c r="I2018" s="462" t="s">
        <v>1688</v>
      </c>
      <c r="J2018" s="462" t="s">
        <v>1690</v>
      </c>
      <c r="K2018" s="145" t="s">
        <v>1802</v>
      </c>
      <c r="L2018" s="145" t="s">
        <v>1796</v>
      </c>
    </row>
    <row r="2019" spans="3:12">
      <c r="C2019" s="145" t="s">
        <v>3421</v>
      </c>
      <c r="D2019" s="145">
        <v>0</v>
      </c>
      <c r="E2019" s="145" t="s">
        <v>26</v>
      </c>
      <c r="F2019" s="462" t="s">
        <v>95</v>
      </c>
      <c r="G2019" s="462" t="s">
        <v>3468</v>
      </c>
      <c r="H2019" s="145" t="s">
        <v>86</v>
      </c>
      <c r="I2019" s="462" t="s">
        <v>1688</v>
      </c>
      <c r="J2019" s="462" t="s">
        <v>1690</v>
      </c>
      <c r="K2019" s="145" t="s">
        <v>1802</v>
      </c>
      <c r="L2019" s="145" t="s">
        <v>1796</v>
      </c>
    </row>
    <row r="2020" spans="3:12">
      <c r="C2020" s="145" t="s">
        <v>3422</v>
      </c>
      <c r="D2020" s="145">
        <v>0</v>
      </c>
      <c r="E2020" s="145" t="s">
        <v>26</v>
      </c>
      <c r="F2020" s="462" t="s">
        <v>95</v>
      </c>
      <c r="G2020" s="462" t="s">
        <v>3468</v>
      </c>
      <c r="H2020" s="145" t="s">
        <v>86</v>
      </c>
      <c r="I2020" s="462" t="s">
        <v>1688</v>
      </c>
      <c r="J2020" s="462" t="s">
        <v>1690</v>
      </c>
      <c r="K2020" s="145" t="s">
        <v>1802</v>
      </c>
      <c r="L2020" s="145" t="s">
        <v>1796</v>
      </c>
    </row>
    <row r="2021" spans="3:12">
      <c r="C2021" s="145" t="s">
        <v>3423</v>
      </c>
      <c r="D2021" s="145">
        <v>0</v>
      </c>
      <c r="E2021" s="145" t="s">
        <v>26</v>
      </c>
      <c r="F2021" s="462" t="s">
        <v>95</v>
      </c>
      <c r="G2021" s="462" t="s">
        <v>3468</v>
      </c>
      <c r="H2021" s="145" t="s">
        <v>86</v>
      </c>
      <c r="I2021" s="462" t="s">
        <v>1688</v>
      </c>
      <c r="J2021" s="462" t="s">
        <v>1690</v>
      </c>
      <c r="K2021" s="145" t="s">
        <v>1802</v>
      </c>
      <c r="L2021" s="145" t="s">
        <v>1796</v>
      </c>
    </row>
    <row r="2022" spans="3:12">
      <c r="C2022" s="145" t="s">
        <v>3424</v>
      </c>
      <c r="D2022" s="145">
        <v>0</v>
      </c>
      <c r="E2022" s="145" t="s">
        <v>26</v>
      </c>
      <c r="F2022" s="462" t="s">
        <v>95</v>
      </c>
      <c r="G2022" s="462" t="s">
        <v>3468</v>
      </c>
      <c r="H2022" s="145" t="s">
        <v>86</v>
      </c>
      <c r="I2022" s="462" t="s">
        <v>1688</v>
      </c>
      <c r="J2022" s="462" t="s">
        <v>1690</v>
      </c>
      <c r="K2022" s="145" t="s">
        <v>1802</v>
      </c>
      <c r="L2022" s="145" t="s">
        <v>1796</v>
      </c>
    </row>
    <row r="2023" spans="3:12">
      <c r="C2023" s="145" t="s">
        <v>3425</v>
      </c>
      <c r="D2023" s="145">
        <v>0</v>
      </c>
      <c r="E2023" s="145" t="s">
        <v>26</v>
      </c>
      <c r="F2023" s="462" t="s">
        <v>95</v>
      </c>
      <c r="G2023" s="462" t="s">
        <v>3468</v>
      </c>
      <c r="H2023" s="145" t="s">
        <v>86</v>
      </c>
      <c r="I2023" s="462" t="s">
        <v>1688</v>
      </c>
      <c r="J2023" s="462" t="s">
        <v>1690</v>
      </c>
      <c r="K2023" s="145" t="s">
        <v>1802</v>
      </c>
      <c r="L2023" s="145" t="s">
        <v>1796</v>
      </c>
    </row>
    <row r="2024" spans="3:12">
      <c r="C2024" s="145" t="s">
        <v>3426</v>
      </c>
      <c r="D2024" s="145">
        <v>0</v>
      </c>
      <c r="E2024" s="145" t="s">
        <v>26</v>
      </c>
      <c r="F2024" s="462" t="s">
        <v>95</v>
      </c>
      <c r="G2024" s="462" t="s">
        <v>3468</v>
      </c>
      <c r="H2024" s="145" t="s">
        <v>86</v>
      </c>
      <c r="I2024" s="462" t="s">
        <v>1688</v>
      </c>
      <c r="J2024" s="462" t="s">
        <v>1690</v>
      </c>
      <c r="K2024" s="145" t="s">
        <v>1802</v>
      </c>
      <c r="L2024" s="145" t="s">
        <v>1796</v>
      </c>
    </row>
    <row r="2025" spans="3:12">
      <c r="C2025" s="145" t="s">
        <v>3427</v>
      </c>
      <c r="D2025" s="145">
        <v>0</v>
      </c>
      <c r="E2025" s="145" t="s">
        <v>26</v>
      </c>
      <c r="F2025" s="462" t="s">
        <v>95</v>
      </c>
      <c r="G2025" s="462" t="s">
        <v>3468</v>
      </c>
      <c r="H2025" s="145" t="s">
        <v>86</v>
      </c>
      <c r="I2025" s="462" t="s">
        <v>1688</v>
      </c>
      <c r="J2025" s="462" t="s">
        <v>1690</v>
      </c>
      <c r="K2025" s="145" t="s">
        <v>1802</v>
      </c>
      <c r="L2025" s="145" t="s">
        <v>1796</v>
      </c>
    </row>
    <row r="2026" spans="3:12">
      <c r="C2026" s="145" t="s">
        <v>3428</v>
      </c>
      <c r="D2026" s="145">
        <v>0</v>
      </c>
      <c r="E2026" s="145" t="s">
        <v>26</v>
      </c>
      <c r="F2026" s="462" t="s">
        <v>95</v>
      </c>
      <c r="G2026" s="462" t="s">
        <v>3468</v>
      </c>
      <c r="H2026" s="145" t="s">
        <v>86</v>
      </c>
      <c r="I2026" s="462" t="s">
        <v>1688</v>
      </c>
      <c r="J2026" s="462" t="s">
        <v>1690</v>
      </c>
      <c r="K2026" s="145" t="s">
        <v>1802</v>
      </c>
      <c r="L2026" s="145" t="s">
        <v>1796</v>
      </c>
    </row>
    <row r="2027" spans="3:12">
      <c r="C2027" s="145" t="s">
        <v>3429</v>
      </c>
      <c r="D2027" s="145">
        <v>0</v>
      </c>
      <c r="E2027" s="145" t="s">
        <v>26</v>
      </c>
      <c r="F2027" s="462" t="s">
        <v>95</v>
      </c>
      <c r="G2027" s="462" t="s">
        <v>3468</v>
      </c>
      <c r="H2027" s="145" t="s">
        <v>86</v>
      </c>
      <c r="I2027" s="462" t="s">
        <v>1688</v>
      </c>
      <c r="J2027" s="462" t="s">
        <v>1690</v>
      </c>
      <c r="K2027" s="145" t="s">
        <v>1802</v>
      </c>
      <c r="L2027" s="145" t="s">
        <v>1796</v>
      </c>
    </row>
    <row r="2028" spans="3:12">
      <c r="C2028" s="145" t="s">
        <v>3430</v>
      </c>
      <c r="D2028" s="145">
        <v>0</v>
      </c>
      <c r="E2028" s="145" t="s">
        <v>26</v>
      </c>
      <c r="F2028" s="462" t="s">
        <v>95</v>
      </c>
      <c r="G2028" s="462" t="s">
        <v>3468</v>
      </c>
      <c r="H2028" s="145" t="s">
        <v>86</v>
      </c>
      <c r="I2028" s="462" t="s">
        <v>1688</v>
      </c>
      <c r="J2028" s="462" t="s">
        <v>1690</v>
      </c>
      <c r="K2028" s="145" t="s">
        <v>1802</v>
      </c>
      <c r="L2028" s="145" t="s">
        <v>1796</v>
      </c>
    </row>
    <row r="2029" spans="3:12">
      <c r="C2029" s="145" t="s">
        <v>3431</v>
      </c>
      <c r="D2029" s="145">
        <v>0</v>
      </c>
      <c r="E2029" s="145" t="s">
        <v>26</v>
      </c>
      <c r="F2029" s="462" t="s">
        <v>95</v>
      </c>
      <c r="G2029" s="462" t="s">
        <v>3468</v>
      </c>
      <c r="H2029" s="145" t="s">
        <v>86</v>
      </c>
      <c r="I2029" s="462" t="s">
        <v>1688</v>
      </c>
      <c r="J2029" s="462" t="s">
        <v>1690</v>
      </c>
      <c r="K2029" s="145" t="s">
        <v>1802</v>
      </c>
      <c r="L2029" s="145" t="s">
        <v>1796</v>
      </c>
    </row>
    <row r="2030" spans="3:12">
      <c r="C2030" s="145" t="s">
        <v>3432</v>
      </c>
      <c r="D2030" s="145">
        <v>0</v>
      </c>
      <c r="E2030" s="145" t="s">
        <v>26</v>
      </c>
      <c r="F2030" s="462" t="s">
        <v>95</v>
      </c>
      <c r="G2030" s="462" t="s">
        <v>3468</v>
      </c>
      <c r="H2030" s="145" t="s">
        <v>86</v>
      </c>
      <c r="I2030" s="462" t="s">
        <v>1688</v>
      </c>
      <c r="J2030" s="462" t="s">
        <v>1690</v>
      </c>
      <c r="K2030" s="145" t="s">
        <v>1802</v>
      </c>
      <c r="L2030" s="145" t="s">
        <v>1796</v>
      </c>
    </row>
    <row r="2031" spans="3:12">
      <c r="C2031" s="145" t="s">
        <v>3433</v>
      </c>
      <c r="D2031" s="145">
        <v>0</v>
      </c>
      <c r="E2031" s="145" t="s">
        <v>26</v>
      </c>
      <c r="F2031" s="462" t="s">
        <v>95</v>
      </c>
      <c r="G2031" s="462" t="s">
        <v>3468</v>
      </c>
      <c r="H2031" s="145" t="s">
        <v>86</v>
      </c>
      <c r="I2031" s="462" t="s">
        <v>1688</v>
      </c>
      <c r="J2031" s="462" t="s">
        <v>1690</v>
      </c>
      <c r="K2031" s="145" t="s">
        <v>1802</v>
      </c>
      <c r="L2031" s="145" t="s">
        <v>1796</v>
      </c>
    </row>
    <row r="2032" spans="3:12">
      <c r="C2032" s="145" t="s">
        <v>3434</v>
      </c>
      <c r="D2032" s="145">
        <v>0</v>
      </c>
      <c r="E2032" s="145" t="s">
        <v>26</v>
      </c>
      <c r="F2032" s="462" t="s">
        <v>95</v>
      </c>
      <c r="G2032" s="462" t="s">
        <v>3468</v>
      </c>
      <c r="H2032" s="145" t="s">
        <v>86</v>
      </c>
      <c r="I2032" s="462" t="s">
        <v>1688</v>
      </c>
      <c r="J2032" s="462" t="s">
        <v>1690</v>
      </c>
      <c r="K2032" s="145" t="s">
        <v>1802</v>
      </c>
      <c r="L2032" s="145" t="s">
        <v>1796</v>
      </c>
    </row>
    <row r="2033" spans="3:12">
      <c r="C2033" s="145" t="s">
        <v>3435</v>
      </c>
      <c r="D2033" s="145">
        <v>0</v>
      </c>
      <c r="E2033" s="145" t="s">
        <v>26</v>
      </c>
      <c r="F2033" s="462" t="s">
        <v>95</v>
      </c>
      <c r="G2033" s="462" t="s">
        <v>3468</v>
      </c>
      <c r="H2033" s="145" t="s">
        <v>86</v>
      </c>
      <c r="I2033" s="462" t="s">
        <v>1688</v>
      </c>
      <c r="J2033" s="462" t="s">
        <v>1690</v>
      </c>
      <c r="K2033" s="145" t="s">
        <v>1802</v>
      </c>
      <c r="L2033" s="145" t="s">
        <v>1796</v>
      </c>
    </row>
    <row r="2034" spans="3:12">
      <c r="C2034" s="145" t="s">
        <v>3436</v>
      </c>
      <c r="D2034" s="145">
        <v>0</v>
      </c>
      <c r="E2034" s="145" t="s">
        <v>26</v>
      </c>
      <c r="F2034" s="462" t="s">
        <v>95</v>
      </c>
      <c r="G2034" s="462" t="s">
        <v>3468</v>
      </c>
      <c r="H2034" s="145" t="s">
        <v>86</v>
      </c>
      <c r="I2034" s="462" t="s">
        <v>1688</v>
      </c>
      <c r="J2034" s="462" t="s">
        <v>1690</v>
      </c>
      <c r="K2034" s="145" t="s">
        <v>1802</v>
      </c>
      <c r="L2034" s="145" t="s">
        <v>1796</v>
      </c>
    </row>
    <row r="2035" spans="3:12">
      <c r="C2035" s="145" t="s">
        <v>3437</v>
      </c>
      <c r="D2035" s="145">
        <v>0</v>
      </c>
      <c r="E2035" s="145" t="s">
        <v>26</v>
      </c>
      <c r="F2035" s="462" t="s">
        <v>95</v>
      </c>
      <c r="G2035" s="462" t="s">
        <v>3468</v>
      </c>
      <c r="H2035" s="145" t="s">
        <v>86</v>
      </c>
      <c r="I2035" s="462" t="s">
        <v>1688</v>
      </c>
      <c r="J2035" s="462" t="s">
        <v>1690</v>
      </c>
      <c r="K2035" s="145" t="s">
        <v>1802</v>
      </c>
      <c r="L2035" s="145" t="s">
        <v>1796</v>
      </c>
    </row>
    <row r="2036" spans="3:12">
      <c r="C2036" s="145" t="s">
        <v>3438</v>
      </c>
      <c r="D2036" s="145">
        <v>0</v>
      </c>
      <c r="E2036" s="145" t="s">
        <v>26</v>
      </c>
      <c r="F2036" s="462" t="s">
        <v>95</v>
      </c>
      <c r="G2036" s="462" t="s">
        <v>3468</v>
      </c>
      <c r="H2036" s="145" t="s">
        <v>86</v>
      </c>
      <c r="I2036" s="462" t="s">
        <v>1688</v>
      </c>
      <c r="J2036" s="462" t="s">
        <v>1690</v>
      </c>
      <c r="K2036" s="145" t="s">
        <v>1802</v>
      </c>
      <c r="L2036" s="145" t="s">
        <v>1796</v>
      </c>
    </row>
    <row r="2037" spans="3:12">
      <c r="C2037" s="145" t="s">
        <v>3439</v>
      </c>
      <c r="D2037" s="145">
        <v>0</v>
      </c>
      <c r="E2037" s="145" t="s">
        <v>26</v>
      </c>
      <c r="F2037" s="462" t="s">
        <v>95</v>
      </c>
      <c r="G2037" s="462" t="s">
        <v>3468</v>
      </c>
      <c r="H2037" s="145" t="s">
        <v>86</v>
      </c>
      <c r="I2037" s="462" t="s">
        <v>1688</v>
      </c>
      <c r="J2037" s="462" t="s">
        <v>1690</v>
      </c>
      <c r="K2037" s="145" t="s">
        <v>1802</v>
      </c>
      <c r="L2037" s="145" t="s">
        <v>1796</v>
      </c>
    </row>
    <row r="2038" spans="3:12">
      <c r="C2038" s="145" t="s">
        <v>3440</v>
      </c>
      <c r="D2038" s="145">
        <v>0</v>
      </c>
      <c r="E2038" s="145" t="s">
        <v>26</v>
      </c>
      <c r="F2038" s="462" t="s">
        <v>95</v>
      </c>
      <c r="G2038" s="462" t="s">
        <v>3468</v>
      </c>
      <c r="H2038" s="145" t="s">
        <v>86</v>
      </c>
      <c r="I2038" s="462" t="s">
        <v>1688</v>
      </c>
      <c r="J2038" s="462" t="s">
        <v>1690</v>
      </c>
      <c r="K2038" s="145" t="s">
        <v>1802</v>
      </c>
      <c r="L2038" s="145" t="s">
        <v>1796</v>
      </c>
    </row>
    <row r="2039" spans="3:12">
      <c r="C2039" s="145" t="s">
        <v>3441</v>
      </c>
      <c r="D2039" s="145">
        <v>0</v>
      </c>
      <c r="E2039" s="145" t="s">
        <v>26</v>
      </c>
      <c r="F2039" s="462" t="s">
        <v>95</v>
      </c>
      <c r="G2039" s="462" t="s">
        <v>3468</v>
      </c>
      <c r="H2039" s="145" t="s">
        <v>86</v>
      </c>
      <c r="I2039" s="462" t="s">
        <v>1688</v>
      </c>
      <c r="J2039" s="462" t="s">
        <v>1690</v>
      </c>
      <c r="K2039" s="145" t="s">
        <v>1802</v>
      </c>
      <c r="L2039" s="145" t="s">
        <v>1796</v>
      </c>
    </row>
    <row r="2040" spans="3:12">
      <c r="C2040" s="145" t="s">
        <v>3442</v>
      </c>
      <c r="D2040" s="145">
        <v>0</v>
      </c>
      <c r="E2040" s="145" t="s">
        <v>26</v>
      </c>
      <c r="F2040" s="462" t="s">
        <v>95</v>
      </c>
      <c r="G2040" s="462" t="s">
        <v>3468</v>
      </c>
      <c r="H2040" s="145" t="s">
        <v>86</v>
      </c>
      <c r="I2040" s="462" t="s">
        <v>1688</v>
      </c>
      <c r="J2040" s="462" t="s">
        <v>1690</v>
      </c>
      <c r="K2040" s="145" t="s">
        <v>1802</v>
      </c>
      <c r="L2040" s="145" t="s">
        <v>1796</v>
      </c>
    </row>
    <row r="2041" spans="3:12">
      <c r="C2041" s="145" t="s">
        <v>3443</v>
      </c>
      <c r="D2041" s="145">
        <v>0</v>
      </c>
      <c r="E2041" s="145" t="s">
        <v>26</v>
      </c>
      <c r="F2041" s="462" t="s">
        <v>95</v>
      </c>
      <c r="G2041" s="462" t="s">
        <v>3468</v>
      </c>
      <c r="H2041" s="145" t="s">
        <v>86</v>
      </c>
      <c r="I2041" s="462" t="s">
        <v>1688</v>
      </c>
      <c r="J2041" s="462" t="s">
        <v>1690</v>
      </c>
      <c r="K2041" s="145" t="s">
        <v>1802</v>
      </c>
      <c r="L2041" s="145" t="s">
        <v>1796</v>
      </c>
    </row>
    <row r="2042" spans="3:12">
      <c r="C2042" s="145" t="s">
        <v>3444</v>
      </c>
      <c r="D2042" s="145">
        <v>0</v>
      </c>
      <c r="E2042" s="145" t="s">
        <v>26</v>
      </c>
      <c r="F2042" s="462" t="s">
        <v>95</v>
      </c>
      <c r="G2042" s="462" t="s">
        <v>3468</v>
      </c>
      <c r="H2042" s="145" t="s">
        <v>86</v>
      </c>
      <c r="I2042" s="462" t="s">
        <v>1688</v>
      </c>
      <c r="J2042" s="462" t="s">
        <v>1690</v>
      </c>
      <c r="K2042" s="145" t="s">
        <v>1802</v>
      </c>
      <c r="L2042" s="145" t="s">
        <v>1796</v>
      </c>
    </row>
    <row r="2043" spans="3:12">
      <c r="C2043" s="145" t="s">
        <v>3445</v>
      </c>
      <c r="D2043" s="145">
        <v>0</v>
      </c>
      <c r="E2043" s="145" t="s">
        <v>26</v>
      </c>
      <c r="F2043" s="462" t="s">
        <v>95</v>
      </c>
      <c r="G2043" s="462" t="s">
        <v>3468</v>
      </c>
      <c r="H2043" s="145" t="s">
        <v>86</v>
      </c>
      <c r="I2043" s="462" t="s">
        <v>1688</v>
      </c>
      <c r="J2043" s="462" t="s">
        <v>1690</v>
      </c>
      <c r="K2043" s="145" t="s">
        <v>1802</v>
      </c>
      <c r="L2043" s="145" t="s">
        <v>1796</v>
      </c>
    </row>
    <row r="2044" spans="3:12">
      <c r="C2044" s="145" t="s">
        <v>3446</v>
      </c>
      <c r="D2044" s="145">
        <v>0</v>
      </c>
      <c r="E2044" s="145" t="s">
        <v>26</v>
      </c>
      <c r="F2044" s="462" t="s">
        <v>95</v>
      </c>
      <c r="G2044" s="462" t="s">
        <v>3468</v>
      </c>
      <c r="H2044" s="145" t="s">
        <v>86</v>
      </c>
      <c r="I2044" s="462" t="s">
        <v>1688</v>
      </c>
      <c r="J2044" s="462" t="s">
        <v>1690</v>
      </c>
      <c r="K2044" s="145" t="s">
        <v>1802</v>
      </c>
      <c r="L2044" s="145" t="s">
        <v>1796</v>
      </c>
    </row>
    <row r="2045" spans="3:12">
      <c r="C2045" s="145" t="s">
        <v>3447</v>
      </c>
      <c r="D2045" s="145">
        <v>0</v>
      </c>
      <c r="E2045" s="145" t="s">
        <v>26</v>
      </c>
      <c r="F2045" s="462" t="s">
        <v>95</v>
      </c>
      <c r="G2045" s="462" t="s">
        <v>3468</v>
      </c>
      <c r="H2045" s="145" t="s">
        <v>86</v>
      </c>
      <c r="I2045" s="462" t="s">
        <v>1688</v>
      </c>
      <c r="J2045" s="462" t="s">
        <v>1690</v>
      </c>
      <c r="K2045" s="145" t="s">
        <v>1802</v>
      </c>
      <c r="L2045" s="145" t="s">
        <v>1796</v>
      </c>
    </row>
    <row r="2046" spans="3:12">
      <c r="C2046" s="145" t="s">
        <v>3448</v>
      </c>
      <c r="D2046" s="145">
        <v>0</v>
      </c>
      <c r="E2046" s="145" t="s">
        <v>26</v>
      </c>
      <c r="F2046" s="462" t="s">
        <v>95</v>
      </c>
      <c r="G2046" s="462" t="s">
        <v>3468</v>
      </c>
      <c r="H2046" s="145" t="s">
        <v>86</v>
      </c>
      <c r="I2046" s="462" t="s">
        <v>1688</v>
      </c>
      <c r="J2046" s="462" t="s">
        <v>1690</v>
      </c>
      <c r="K2046" s="145" t="s">
        <v>1802</v>
      </c>
      <c r="L2046" s="145" t="s">
        <v>1796</v>
      </c>
    </row>
    <row r="2047" spans="3:12">
      <c r="C2047" s="145" t="s">
        <v>3449</v>
      </c>
      <c r="D2047" s="145">
        <v>0</v>
      </c>
      <c r="E2047" s="145" t="s">
        <v>26</v>
      </c>
      <c r="F2047" s="462" t="s">
        <v>95</v>
      </c>
      <c r="G2047" s="462" t="s">
        <v>3468</v>
      </c>
      <c r="H2047" s="145" t="s">
        <v>86</v>
      </c>
      <c r="I2047" s="462" t="s">
        <v>1688</v>
      </c>
      <c r="J2047" s="462" t="s">
        <v>1690</v>
      </c>
      <c r="K2047" s="145" t="s">
        <v>1802</v>
      </c>
      <c r="L2047" s="145" t="s">
        <v>1796</v>
      </c>
    </row>
    <row r="2048" spans="3:12">
      <c r="C2048" s="145" t="s">
        <v>3450</v>
      </c>
      <c r="D2048" s="145">
        <v>0</v>
      </c>
      <c r="E2048" s="145" t="s">
        <v>26</v>
      </c>
      <c r="F2048" s="462" t="s">
        <v>95</v>
      </c>
      <c r="G2048" s="462" t="s">
        <v>3468</v>
      </c>
      <c r="H2048" s="145" t="s">
        <v>86</v>
      </c>
      <c r="I2048" s="462" t="s">
        <v>1688</v>
      </c>
      <c r="J2048" s="462" t="s">
        <v>1690</v>
      </c>
      <c r="K2048" s="145" t="s">
        <v>1802</v>
      </c>
      <c r="L2048" s="145" t="s">
        <v>1796</v>
      </c>
    </row>
    <row r="2049" spans="3:12">
      <c r="C2049" s="145" t="s">
        <v>3451</v>
      </c>
      <c r="D2049" s="145">
        <v>0</v>
      </c>
      <c r="E2049" s="145" t="s">
        <v>26</v>
      </c>
      <c r="F2049" s="462" t="s">
        <v>95</v>
      </c>
      <c r="G2049" s="462" t="s">
        <v>3468</v>
      </c>
      <c r="H2049" s="145" t="s">
        <v>86</v>
      </c>
      <c r="I2049" s="462" t="s">
        <v>1688</v>
      </c>
      <c r="J2049" s="462" t="s">
        <v>1690</v>
      </c>
      <c r="K2049" s="145" t="s">
        <v>1802</v>
      </c>
      <c r="L2049" s="145" t="s">
        <v>1796</v>
      </c>
    </row>
    <row r="2050" spans="3:12">
      <c r="C2050" s="145" t="s">
        <v>3452</v>
      </c>
      <c r="D2050" s="145">
        <v>0</v>
      </c>
      <c r="E2050" s="145" t="s">
        <v>26</v>
      </c>
      <c r="F2050" s="462" t="s">
        <v>95</v>
      </c>
      <c r="G2050" s="462" t="s">
        <v>3468</v>
      </c>
      <c r="H2050" s="145" t="s">
        <v>86</v>
      </c>
      <c r="I2050" s="462" t="s">
        <v>1688</v>
      </c>
      <c r="J2050" s="462" t="s">
        <v>1690</v>
      </c>
      <c r="K2050" s="145" t="s">
        <v>1802</v>
      </c>
      <c r="L2050" s="145" t="s">
        <v>1796</v>
      </c>
    </row>
    <row r="2051" spans="3:12">
      <c r="C2051" s="145" t="s">
        <v>3453</v>
      </c>
      <c r="D2051" s="145">
        <v>0</v>
      </c>
      <c r="E2051" s="145" t="s">
        <v>26</v>
      </c>
      <c r="F2051" s="462" t="s">
        <v>95</v>
      </c>
      <c r="G2051" s="462" t="s">
        <v>3468</v>
      </c>
      <c r="H2051" s="145" t="s">
        <v>86</v>
      </c>
      <c r="I2051" s="462" t="s">
        <v>1688</v>
      </c>
      <c r="J2051" s="462" t="s">
        <v>1690</v>
      </c>
      <c r="K2051" s="145" t="s">
        <v>1802</v>
      </c>
      <c r="L2051" s="145" t="s">
        <v>1796</v>
      </c>
    </row>
    <row r="2052" spans="3:12">
      <c r="C2052" s="145" t="s">
        <v>3454</v>
      </c>
      <c r="D2052" s="145">
        <v>0</v>
      </c>
      <c r="E2052" s="145" t="s">
        <v>26</v>
      </c>
      <c r="F2052" s="462" t="s">
        <v>95</v>
      </c>
      <c r="G2052" s="462" t="s">
        <v>3468</v>
      </c>
      <c r="H2052" s="145" t="s">
        <v>86</v>
      </c>
      <c r="I2052" s="462" t="s">
        <v>1688</v>
      </c>
      <c r="J2052" s="462" t="s">
        <v>1690</v>
      </c>
      <c r="K2052" s="145" t="s">
        <v>1802</v>
      </c>
      <c r="L2052" s="145" t="s">
        <v>1796</v>
      </c>
    </row>
    <row r="2053" spans="3:12">
      <c r="C2053" s="145" t="s">
        <v>3455</v>
      </c>
      <c r="D2053" s="145">
        <v>0</v>
      </c>
      <c r="E2053" s="145" t="s">
        <v>26</v>
      </c>
      <c r="F2053" s="462" t="s">
        <v>95</v>
      </c>
      <c r="G2053" s="462" t="s">
        <v>3468</v>
      </c>
      <c r="H2053" s="145" t="s">
        <v>86</v>
      </c>
      <c r="I2053" s="462" t="s">
        <v>1688</v>
      </c>
      <c r="J2053" s="462" t="s">
        <v>1690</v>
      </c>
      <c r="K2053" s="145" t="s">
        <v>1802</v>
      </c>
      <c r="L2053" s="145" t="s">
        <v>1796</v>
      </c>
    </row>
    <row r="2054" spans="3:12">
      <c r="C2054" s="145" t="s">
        <v>3458</v>
      </c>
      <c r="D2054" s="145">
        <v>0</v>
      </c>
      <c r="E2054" s="145" t="s">
        <v>26</v>
      </c>
      <c r="F2054" s="462" t="s">
        <v>95</v>
      </c>
      <c r="G2054" s="462" t="s">
        <v>3468</v>
      </c>
      <c r="H2054" s="145" t="s">
        <v>86</v>
      </c>
      <c r="I2054" s="462" t="s">
        <v>1688</v>
      </c>
      <c r="J2054" s="462" t="s">
        <v>1690</v>
      </c>
      <c r="K2054" s="145" t="s">
        <v>1802</v>
      </c>
      <c r="L2054" s="145" t="s">
        <v>1796</v>
      </c>
    </row>
    <row r="2055" spans="3:12">
      <c r="C2055" s="145" t="s">
        <v>3459</v>
      </c>
      <c r="D2055" s="145">
        <v>0</v>
      </c>
      <c r="E2055" s="145" t="s">
        <v>26</v>
      </c>
      <c r="F2055" s="462" t="s">
        <v>95</v>
      </c>
      <c r="G2055" s="462" t="s">
        <v>3468</v>
      </c>
      <c r="H2055" s="145" t="s">
        <v>86</v>
      </c>
      <c r="I2055" s="462" t="s">
        <v>1688</v>
      </c>
      <c r="J2055" s="462" t="s">
        <v>1690</v>
      </c>
      <c r="K2055" s="145" t="s">
        <v>1802</v>
      </c>
      <c r="L2055" s="145" t="s">
        <v>1796</v>
      </c>
    </row>
    <row r="2056" spans="3:12">
      <c r="C2056" s="145" t="s">
        <v>3460</v>
      </c>
      <c r="D2056" s="145">
        <v>0</v>
      </c>
      <c r="E2056" s="145" t="s">
        <v>26</v>
      </c>
      <c r="F2056" s="462" t="s">
        <v>95</v>
      </c>
      <c r="G2056" s="462" t="s">
        <v>3468</v>
      </c>
      <c r="H2056" s="145" t="s">
        <v>86</v>
      </c>
      <c r="I2056" s="462" t="s">
        <v>1688</v>
      </c>
      <c r="J2056" s="462" t="s">
        <v>1690</v>
      </c>
      <c r="K2056" s="145" t="s">
        <v>1802</v>
      </c>
      <c r="L2056" s="145" t="s">
        <v>1796</v>
      </c>
    </row>
    <row r="2057" spans="3:12">
      <c r="C2057" s="145" t="s">
        <v>3461</v>
      </c>
      <c r="D2057" s="145">
        <v>0</v>
      </c>
      <c r="E2057" s="145" t="s">
        <v>26</v>
      </c>
      <c r="F2057" s="462" t="s">
        <v>95</v>
      </c>
      <c r="G2057" s="462" t="s">
        <v>3468</v>
      </c>
      <c r="H2057" s="145" t="s">
        <v>86</v>
      </c>
      <c r="I2057" s="462" t="s">
        <v>1688</v>
      </c>
      <c r="J2057" s="462" t="s">
        <v>1690</v>
      </c>
      <c r="K2057" s="145" t="s">
        <v>1802</v>
      </c>
      <c r="L2057" s="145" t="s">
        <v>1796</v>
      </c>
    </row>
    <row r="2058" spans="3:12">
      <c r="C2058" s="145" t="s">
        <v>3462</v>
      </c>
      <c r="D2058" s="145">
        <v>0</v>
      </c>
      <c r="E2058" s="145" t="s">
        <v>26</v>
      </c>
      <c r="F2058" s="462" t="s">
        <v>95</v>
      </c>
      <c r="G2058" s="462" t="s">
        <v>3468</v>
      </c>
      <c r="H2058" s="145" t="s">
        <v>86</v>
      </c>
      <c r="I2058" s="462" t="s">
        <v>1688</v>
      </c>
      <c r="J2058" s="462" t="s">
        <v>1690</v>
      </c>
      <c r="K2058" s="145" t="s">
        <v>1802</v>
      </c>
      <c r="L2058" s="145" t="s">
        <v>1796</v>
      </c>
    </row>
    <row r="2059" spans="3:12">
      <c r="C2059" s="145" t="s">
        <v>3463</v>
      </c>
      <c r="D2059" s="145">
        <v>0</v>
      </c>
      <c r="E2059" s="145" t="s">
        <v>26</v>
      </c>
      <c r="F2059" s="462" t="s">
        <v>95</v>
      </c>
      <c r="G2059" s="462" t="s">
        <v>3468</v>
      </c>
      <c r="H2059" s="145" t="s">
        <v>86</v>
      </c>
      <c r="I2059" s="462" t="s">
        <v>1688</v>
      </c>
      <c r="J2059" s="462" t="s">
        <v>1690</v>
      </c>
      <c r="K2059" s="145" t="s">
        <v>1802</v>
      </c>
      <c r="L2059" s="145" t="s">
        <v>1796</v>
      </c>
    </row>
    <row r="2060" spans="3:12">
      <c r="C2060" s="145" t="s">
        <v>3465</v>
      </c>
      <c r="D2060" s="145">
        <v>0</v>
      </c>
      <c r="E2060" s="145" t="s">
        <v>26</v>
      </c>
      <c r="F2060" s="462" t="s">
        <v>95</v>
      </c>
      <c r="G2060" s="462" t="s">
        <v>3468</v>
      </c>
      <c r="H2060" s="145" t="s">
        <v>86</v>
      </c>
      <c r="I2060" s="462" t="s">
        <v>1688</v>
      </c>
      <c r="J2060" s="462" t="s">
        <v>1690</v>
      </c>
      <c r="K2060" s="145" t="s">
        <v>1802</v>
      </c>
      <c r="L2060" s="145" t="s">
        <v>1796</v>
      </c>
    </row>
    <row r="2061" spans="3:12">
      <c r="C2061" s="145" t="s">
        <v>3466</v>
      </c>
      <c r="D2061" s="145">
        <v>0</v>
      </c>
      <c r="E2061" s="145" t="s">
        <v>26</v>
      </c>
      <c r="F2061" s="462" t="s">
        <v>95</v>
      </c>
      <c r="G2061" s="462" t="s">
        <v>3468</v>
      </c>
      <c r="H2061" s="145" t="s">
        <v>86</v>
      </c>
      <c r="I2061" s="462" t="s">
        <v>1688</v>
      </c>
      <c r="J2061" s="462" t="s">
        <v>1690</v>
      </c>
      <c r="K2061" s="145" t="s">
        <v>1802</v>
      </c>
      <c r="L2061" s="145" t="s">
        <v>1796</v>
      </c>
    </row>
    <row r="2062" spans="3:12">
      <c r="C2062" s="145" t="s">
        <v>3467</v>
      </c>
      <c r="D2062" s="145">
        <v>0</v>
      </c>
      <c r="E2062" s="145" t="s">
        <v>26</v>
      </c>
      <c r="F2062" s="462" t="s">
        <v>95</v>
      </c>
      <c r="G2062" s="462" t="s">
        <v>3468</v>
      </c>
      <c r="H2062" s="145" t="s">
        <v>86</v>
      </c>
      <c r="I2062" s="462" t="s">
        <v>1688</v>
      </c>
      <c r="J2062" s="462" t="s">
        <v>1690</v>
      </c>
      <c r="K2062" s="145" t="s">
        <v>1802</v>
      </c>
      <c r="L2062" s="145" t="s">
        <v>1796</v>
      </c>
    </row>
    <row r="2063" spans="3:12">
      <c r="C2063" s="145" t="s">
        <v>3378</v>
      </c>
      <c r="D2063" s="145">
        <v>0</v>
      </c>
      <c r="E2063" s="145" t="s">
        <v>26</v>
      </c>
      <c r="F2063" s="462" t="s">
        <v>95</v>
      </c>
      <c r="G2063" s="462" t="s">
        <v>3468</v>
      </c>
      <c r="H2063" s="145" t="s">
        <v>86</v>
      </c>
      <c r="I2063" s="462" t="s">
        <v>1688</v>
      </c>
      <c r="J2063" s="462" t="s">
        <v>1690</v>
      </c>
      <c r="K2063" s="145" t="s">
        <v>1802</v>
      </c>
      <c r="L2063" s="145" t="s">
        <v>1812</v>
      </c>
    </row>
    <row r="2064" spans="3:12">
      <c r="C2064" s="145" t="s">
        <v>3379</v>
      </c>
      <c r="D2064" s="145">
        <v>0</v>
      </c>
      <c r="E2064" s="145" t="s">
        <v>26</v>
      </c>
      <c r="F2064" s="462" t="s">
        <v>95</v>
      </c>
      <c r="G2064" s="462" t="s">
        <v>3468</v>
      </c>
      <c r="H2064" s="145" t="s">
        <v>86</v>
      </c>
      <c r="I2064" s="462" t="s">
        <v>1688</v>
      </c>
      <c r="J2064" s="462" t="s">
        <v>1690</v>
      </c>
      <c r="K2064" s="145" t="s">
        <v>1802</v>
      </c>
      <c r="L2064" s="145" t="s">
        <v>1812</v>
      </c>
    </row>
    <row r="2065" spans="3:12">
      <c r="C2065" s="145" t="s">
        <v>3380</v>
      </c>
      <c r="D2065" s="145">
        <v>0</v>
      </c>
      <c r="E2065" s="145" t="s">
        <v>26</v>
      </c>
      <c r="F2065" s="462" t="s">
        <v>95</v>
      </c>
      <c r="G2065" s="462" t="s">
        <v>3468</v>
      </c>
      <c r="H2065" s="145" t="s">
        <v>86</v>
      </c>
      <c r="I2065" s="462" t="s">
        <v>1688</v>
      </c>
      <c r="J2065" s="462" t="s">
        <v>1690</v>
      </c>
      <c r="K2065" s="145" t="s">
        <v>1802</v>
      </c>
      <c r="L2065" s="145" t="s">
        <v>1812</v>
      </c>
    </row>
    <row r="2066" spans="3:12">
      <c r="C2066" s="145" t="s">
        <v>3381</v>
      </c>
      <c r="D2066" s="145">
        <v>0</v>
      </c>
      <c r="E2066" s="145" t="s">
        <v>26</v>
      </c>
      <c r="F2066" s="462" t="s">
        <v>95</v>
      </c>
      <c r="G2066" s="462" t="s">
        <v>3468</v>
      </c>
      <c r="H2066" s="145" t="s">
        <v>86</v>
      </c>
      <c r="I2066" s="462" t="s">
        <v>1688</v>
      </c>
      <c r="J2066" s="462" t="s">
        <v>1690</v>
      </c>
      <c r="K2066" s="145" t="s">
        <v>1802</v>
      </c>
      <c r="L2066" s="145" t="s">
        <v>1812</v>
      </c>
    </row>
    <row r="2067" spans="3:12">
      <c r="C2067" s="145" t="s">
        <v>3382</v>
      </c>
      <c r="D2067" s="145">
        <v>0</v>
      </c>
      <c r="E2067" s="145" t="s">
        <v>26</v>
      </c>
      <c r="F2067" s="462" t="s">
        <v>95</v>
      </c>
      <c r="G2067" s="462" t="s">
        <v>3468</v>
      </c>
      <c r="H2067" s="145" t="s">
        <v>86</v>
      </c>
      <c r="I2067" s="462" t="s">
        <v>1688</v>
      </c>
      <c r="J2067" s="462" t="s">
        <v>1690</v>
      </c>
      <c r="K2067" s="145" t="s">
        <v>1802</v>
      </c>
      <c r="L2067" s="145" t="s">
        <v>1812</v>
      </c>
    </row>
    <row r="2068" spans="3:12">
      <c r="C2068" s="145" t="s">
        <v>3383</v>
      </c>
      <c r="D2068" s="145">
        <v>0</v>
      </c>
      <c r="E2068" s="145" t="s">
        <v>26</v>
      </c>
      <c r="F2068" s="462" t="s">
        <v>95</v>
      </c>
      <c r="G2068" s="462" t="s">
        <v>3468</v>
      </c>
      <c r="H2068" s="145" t="s">
        <v>86</v>
      </c>
      <c r="I2068" s="462" t="s">
        <v>1688</v>
      </c>
      <c r="J2068" s="462" t="s">
        <v>1690</v>
      </c>
      <c r="K2068" s="145" t="s">
        <v>1802</v>
      </c>
      <c r="L2068" s="145" t="s">
        <v>1812</v>
      </c>
    </row>
    <row r="2069" spans="3:12">
      <c r="C2069" s="145" t="s">
        <v>3384</v>
      </c>
      <c r="D2069" s="145">
        <v>0</v>
      </c>
      <c r="E2069" s="145" t="s">
        <v>26</v>
      </c>
      <c r="F2069" s="462" t="s">
        <v>95</v>
      </c>
      <c r="G2069" s="462" t="s">
        <v>3468</v>
      </c>
      <c r="H2069" s="145" t="s">
        <v>86</v>
      </c>
      <c r="I2069" s="462" t="s">
        <v>1688</v>
      </c>
      <c r="J2069" s="462" t="s">
        <v>1690</v>
      </c>
      <c r="K2069" s="145" t="s">
        <v>1802</v>
      </c>
      <c r="L2069" s="145" t="s">
        <v>1812</v>
      </c>
    </row>
    <row r="2070" spans="3:12">
      <c r="C2070" s="145" t="s">
        <v>3385</v>
      </c>
      <c r="D2070" s="145">
        <v>0</v>
      </c>
      <c r="E2070" s="145" t="s">
        <v>26</v>
      </c>
      <c r="F2070" s="462" t="s">
        <v>95</v>
      </c>
      <c r="G2070" s="462" t="s">
        <v>3468</v>
      </c>
      <c r="H2070" s="145" t="s">
        <v>86</v>
      </c>
      <c r="I2070" s="462" t="s">
        <v>1688</v>
      </c>
      <c r="J2070" s="462" t="s">
        <v>1690</v>
      </c>
      <c r="K2070" s="145" t="s">
        <v>1802</v>
      </c>
      <c r="L2070" s="145" t="s">
        <v>1812</v>
      </c>
    </row>
    <row r="2071" spans="3:12">
      <c r="C2071" s="145" t="s">
        <v>3386</v>
      </c>
      <c r="D2071" s="145">
        <v>0</v>
      </c>
      <c r="E2071" s="145" t="s">
        <v>26</v>
      </c>
      <c r="F2071" s="462" t="s">
        <v>95</v>
      </c>
      <c r="G2071" s="462" t="s">
        <v>3468</v>
      </c>
      <c r="H2071" s="145" t="s">
        <v>86</v>
      </c>
      <c r="I2071" s="462" t="s">
        <v>1688</v>
      </c>
      <c r="J2071" s="462" t="s">
        <v>1690</v>
      </c>
      <c r="K2071" s="145" t="s">
        <v>1802</v>
      </c>
      <c r="L2071" s="145" t="s">
        <v>1812</v>
      </c>
    </row>
    <row r="2072" spans="3:12">
      <c r="C2072" s="145" t="s">
        <v>3387</v>
      </c>
      <c r="D2072" s="145">
        <v>0</v>
      </c>
      <c r="E2072" s="145" t="s">
        <v>26</v>
      </c>
      <c r="F2072" s="462" t="s">
        <v>95</v>
      </c>
      <c r="G2072" s="462" t="s">
        <v>3468</v>
      </c>
      <c r="H2072" s="145" t="s">
        <v>86</v>
      </c>
      <c r="I2072" s="462" t="s">
        <v>1688</v>
      </c>
      <c r="J2072" s="462" t="s">
        <v>1690</v>
      </c>
      <c r="K2072" s="145" t="s">
        <v>1802</v>
      </c>
      <c r="L2072" s="145" t="s">
        <v>1812</v>
      </c>
    </row>
    <row r="2073" spans="3:12">
      <c r="C2073" s="145" t="s">
        <v>3388</v>
      </c>
      <c r="D2073" s="145">
        <v>0</v>
      </c>
      <c r="E2073" s="145" t="s">
        <v>26</v>
      </c>
      <c r="F2073" s="462" t="s">
        <v>95</v>
      </c>
      <c r="G2073" s="462" t="s">
        <v>3468</v>
      </c>
      <c r="H2073" s="145" t="s">
        <v>86</v>
      </c>
      <c r="I2073" s="462" t="s">
        <v>1688</v>
      </c>
      <c r="J2073" s="462" t="s">
        <v>1690</v>
      </c>
      <c r="K2073" s="145" t="s">
        <v>1802</v>
      </c>
      <c r="L2073" s="145" t="s">
        <v>1812</v>
      </c>
    </row>
    <row r="2074" spans="3:12">
      <c r="C2074" s="145" t="s">
        <v>3389</v>
      </c>
      <c r="D2074" s="145">
        <v>0</v>
      </c>
      <c r="E2074" s="145" t="s">
        <v>26</v>
      </c>
      <c r="F2074" s="462" t="s">
        <v>95</v>
      </c>
      <c r="G2074" s="462" t="s">
        <v>3468</v>
      </c>
      <c r="H2074" s="145" t="s">
        <v>86</v>
      </c>
      <c r="I2074" s="462" t="s">
        <v>1688</v>
      </c>
      <c r="J2074" s="462" t="s">
        <v>1690</v>
      </c>
      <c r="K2074" s="145" t="s">
        <v>1802</v>
      </c>
      <c r="L2074" s="145" t="s">
        <v>1812</v>
      </c>
    </row>
    <row r="2075" spans="3:12">
      <c r="C2075" s="145" t="s">
        <v>3390</v>
      </c>
      <c r="D2075" s="145">
        <v>0</v>
      </c>
      <c r="E2075" s="145" t="s">
        <v>26</v>
      </c>
      <c r="F2075" s="462" t="s">
        <v>95</v>
      </c>
      <c r="G2075" s="462" t="s">
        <v>3468</v>
      </c>
      <c r="H2075" s="145" t="s">
        <v>86</v>
      </c>
      <c r="I2075" s="462" t="s">
        <v>1688</v>
      </c>
      <c r="J2075" s="462" t="s">
        <v>1690</v>
      </c>
      <c r="K2075" s="145" t="s">
        <v>1802</v>
      </c>
      <c r="L2075" s="145" t="s">
        <v>1812</v>
      </c>
    </row>
    <row r="2076" spans="3:12">
      <c r="C2076" s="145" t="s">
        <v>3391</v>
      </c>
      <c r="D2076" s="145">
        <v>0</v>
      </c>
      <c r="E2076" s="145" t="s">
        <v>26</v>
      </c>
      <c r="F2076" s="462" t="s">
        <v>95</v>
      </c>
      <c r="G2076" s="462" t="s">
        <v>3468</v>
      </c>
      <c r="H2076" s="145" t="s">
        <v>86</v>
      </c>
      <c r="I2076" s="462" t="s">
        <v>1688</v>
      </c>
      <c r="J2076" s="462" t="s">
        <v>1690</v>
      </c>
      <c r="K2076" s="145" t="s">
        <v>1802</v>
      </c>
      <c r="L2076" s="145" t="s">
        <v>1812</v>
      </c>
    </row>
    <row r="2077" spans="3:12">
      <c r="C2077" s="145" t="s">
        <v>3392</v>
      </c>
      <c r="D2077" s="145">
        <v>0</v>
      </c>
      <c r="E2077" s="145" t="s">
        <v>26</v>
      </c>
      <c r="F2077" s="462" t="s">
        <v>95</v>
      </c>
      <c r="G2077" s="462" t="s">
        <v>3468</v>
      </c>
      <c r="H2077" s="145" t="s">
        <v>86</v>
      </c>
      <c r="I2077" s="462" t="s">
        <v>1688</v>
      </c>
      <c r="J2077" s="462" t="s">
        <v>1690</v>
      </c>
      <c r="K2077" s="145" t="s">
        <v>1802</v>
      </c>
      <c r="L2077" s="145" t="s">
        <v>1812</v>
      </c>
    </row>
    <row r="2078" spans="3:12">
      <c r="C2078" s="145" t="s">
        <v>3393</v>
      </c>
      <c r="D2078" s="145">
        <v>0</v>
      </c>
      <c r="E2078" s="145" t="s">
        <v>26</v>
      </c>
      <c r="F2078" s="462" t="s">
        <v>95</v>
      </c>
      <c r="G2078" s="462" t="s">
        <v>3468</v>
      </c>
      <c r="H2078" s="145" t="s">
        <v>86</v>
      </c>
      <c r="I2078" s="462" t="s">
        <v>1688</v>
      </c>
      <c r="J2078" s="462" t="s">
        <v>1690</v>
      </c>
      <c r="K2078" s="145" t="s">
        <v>1802</v>
      </c>
      <c r="L2078" s="145" t="s">
        <v>1812</v>
      </c>
    </row>
    <row r="2079" spans="3:12">
      <c r="C2079" s="145" t="s">
        <v>3394</v>
      </c>
      <c r="D2079" s="145">
        <v>0</v>
      </c>
      <c r="E2079" s="145" t="s">
        <v>26</v>
      </c>
      <c r="F2079" s="462" t="s">
        <v>95</v>
      </c>
      <c r="G2079" s="462" t="s">
        <v>3468</v>
      </c>
      <c r="H2079" s="145" t="s">
        <v>86</v>
      </c>
      <c r="I2079" s="462" t="s">
        <v>1688</v>
      </c>
      <c r="J2079" s="462" t="s">
        <v>1690</v>
      </c>
      <c r="K2079" s="145" t="s">
        <v>1802</v>
      </c>
      <c r="L2079" s="145" t="s">
        <v>1812</v>
      </c>
    </row>
    <row r="2080" spans="3:12">
      <c r="C2080" s="145" t="s">
        <v>3395</v>
      </c>
      <c r="D2080" s="145">
        <v>0</v>
      </c>
      <c r="E2080" s="145" t="s">
        <v>26</v>
      </c>
      <c r="F2080" s="462" t="s">
        <v>95</v>
      </c>
      <c r="G2080" s="462" t="s">
        <v>3468</v>
      </c>
      <c r="H2080" s="145" t="s">
        <v>86</v>
      </c>
      <c r="I2080" s="462" t="s">
        <v>1688</v>
      </c>
      <c r="J2080" s="462" t="s">
        <v>1690</v>
      </c>
      <c r="K2080" s="145" t="s">
        <v>1802</v>
      </c>
      <c r="L2080" s="145" t="s">
        <v>1812</v>
      </c>
    </row>
    <row r="2081" spans="3:12">
      <c r="C2081" s="145" t="s">
        <v>3396</v>
      </c>
      <c r="D2081" s="145">
        <v>0</v>
      </c>
      <c r="E2081" s="145" t="s">
        <v>26</v>
      </c>
      <c r="F2081" s="462" t="s">
        <v>95</v>
      </c>
      <c r="G2081" s="462" t="s">
        <v>3468</v>
      </c>
      <c r="H2081" s="145" t="s">
        <v>86</v>
      </c>
      <c r="I2081" s="462" t="s">
        <v>1688</v>
      </c>
      <c r="J2081" s="462" t="s">
        <v>1690</v>
      </c>
      <c r="K2081" s="145" t="s">
        <v>1802</v>
      </c>
      <c r="L2081" s="145" t="s">
        <v>1812</v>
      </c>
    </row>
    <row r="2082" spans="3:12">
      <c r="C2082" s="145" t="s">
        <v>3397</v>
      </c>
      <c r="D2082" s="145">
        <v>0</v>
      </c>
      <c r="E2082" s="145" t="s">
        <v>26</v>
      </c>
      <c r="F2082" s="462" t="s">
        <v>95</v>
      </c>
      <c r="G2082" s="462" t="s">
        <v>3468</v>
      </c>
      <c r="H2082" s="145" t="s">
        <v>86</v>
      </c>
      <c r="I2082" s="462" t="s">
        <v>1688</v>
      </c>
      <c r="J2082" s="462" t="s">
        <v>1690</v>
      </c>
      <c r="K2082" s="145" t="s">
        <v>1802</v>
      </c>
      <c r="L2082" s="145" t="s">
        <v>1812</v>
      </c>
    </row>
    <row r="2083" spans="3:12">
      <c r="C2083" s="145" t="s">
        <v>3398</v>
      </c>
      <c r="D2083" s="145">
        <v>0</v>
      </c>
      <c r="E2083" s="145" t="s">
        <v>26</v>
      </c>
      <c r="F2083" s="462" t="s">
        <v>95</v>
      </c>
      <c r="G2083" s="462" t="s">
        <v>3468</v>
      </c>
      <c r="H2083" s="145" t="s">
        <v>86</v>
      </c>
      <c r="I2083" s="462" t="s">
        <v>1688</v>
      </c>
      <c r="J2083" s="462" t="s">
        <v>1690</v>
      </c>
      <c r="K2083" s="145" t="s">
        <v>1802</v>
      </c>
      <c r="L2083" s="145" t="s">
        <v>1812</v>
      </c>
    </row>
    <row r="2084" spans="3:12">
      <c r="C2084" s="145" t="s">
        <v>3400</v>
      </c>
      <c r="D2084" s="145">
        <v>0</v>
      </c>
      <c r="E2084" s="145" t="s">
        <v>26</v>
      </c>
      <c r="F2084" s="462" t="s">
        <v>95</v>
      </c>
      <c r="G2084" s="462" t="s">
        <v>3468</v>
      </c>
      <c r="H2084" s="145" t="s">
        <v>86</v>
      </c>
      <c r="I2084" s="462" t="s">
        <v>1688</v>
      </c>
      <c r="J2084" s="462" t="s">
        <v>1690</v>
      </c>
      <c r="K2084" s="145" t="s">
        <v>1802</v>
      </c>
      <c r="L2084" s="145" t="s">
        <v>1812</v>
      </c>
    </row>
    <row r="2085" spans="3:12">
      <c r="C2085" s="145" t="s">
        <v>3401</v>
      </c>
      <c r="D2085" s="145">
        <v>0</v>
      </c>
      <c r="E2085" s="145" t="s">
        <v>26</v>
      </c>
      <c r="F2085" s="462" t="s">
        <v>95</v>
      </c>
      <c r="G2085" s="462" t="s">
        <v>3468</v>
      </c>
      <c r="H2085" s="145" t="s">
        <v>86</v>
      </c>
      <c r="I2085" s="462" t="s">
        <v>1688</v>
      </c>
      <c r="J2085" s="462" t="s">
        <v>1690</v>
      </c>
      <c r="K2085" s="145" t="s">
        <v>1802</v>
      </c>
      <c r="L2085" s="145" t="s">
        <v>1812</v>
      </c>
    </row>
    <row r="2086" spans="3:12">
      <c r="C2086" s="145" t="s">
        <v>3402</v>
      </c>
      <c r="D2086" s="145">
        <v>0</v>
      </c>
      <c r="E2086" s="145" t="s">
        <v>26</v>
      </c>
      <c r="F2086" s="462" t="s">
        <v>95</v>
      </c>
      <c r="G2086" s="462" t="s">
        <v>3468</v>
      </c>
      <c r="H2086" s="145" t="s">
        <v>86</v>
      </c>
      <c r="I2086" s="462" t="s">
        <v>1688</v>
      </c>
      <c r="J2086" s="462" t="s">
        <v>1690</v>
      </c>
      <c r="K2086" s="145" t="s">
        <v>1802</v>
      </c>
      <c r="L2086" s="145" t="s">
        <v>1812</v>
      </c>
    </row>
    <row r="2087" spans="3:12">
      <c r="C2087" s="145" t="s">
        <v>3403</v>
      </c>
      <c r="D2087" s="145">
        <v>0</v>
      </c>
      <c r="E2087" s="145" t="s">
        <v>26</v>
      </c>
      <c r="F2087" s="462" t="s">
        <v>95</v>
      </c>
      <c r="G2087" s="462" t="s">
        <v>3468</v>
      </c>
      <c r="H2087" s="145" t="s">
        <v>86</v>
      </c>
      <c r="I2087" s="462" t="s">
        <v>1688</v>
      </c>
      <c r="J2087" s="462" t="s">
        <v>1690</v>
      </c>
      <c r="K2087" s="145" t="s">
        <v>1802</v>
      </c>
      <c r="L2087" s="145" t="s">
        <v>1812</v>
      </c>
    </row>
    <row r="2088" spans="3:12">
      <c r="C2088" s="145" t="s">
        <v>3404</v>
      </c>
      <c r="D2088" s="145">
        <v>0</v>
      </c>
      <c r="E2088" s="145" t="s">
        <v>26</v>
      </c>
      <c r="F2088" s="462" t="s">
        <v>95</v>
      </c>
      <c r="G2088" s="462" t="s">
        <v>3468</v>
      </c>
      <c r="H2088" s="145" t="s">
        <v>86</v>
      </c>
      <c r="I2088" s="462" t="s">
        <v>1688</v>
      </c>
      <c r="J2088" s="462" t="s">
        <v>1690</v>
      </c>
      <c r="K2088" s="145" t="s">
        <v>1802</v>
      </c>
      <c r="L2088" s="145" t="s">
        <v>1812</v>
      </c>
    </row>
    <row r="2089" spans="3:12">
      <c r="C2089" s="145" t="s">
        <v>3405</v>
      </c>
      <c r="D2089" s="145">
        <v>0</v>
      </c>
      <c r="E2089" s="145" t="s">
        <v>26</v>
      </c>
      <c r="F2089" s="462" t="s">
        <v>95</v>
      </c>
      <c r="G2089" s="462" t="s">
        <v>3468</v>
      </c>
      <c r="H2089" s="145" t="s">
        <v>86</v>
      </c>
      <c r="I2089" s="462" t="s">
        <v>1688</v>
      </c>
      <c r="J2089" s="462" t="s">
        <v>1690</v>
      </c>
      <c r="K2089" s="145" t="s">
        <v>1802</v>
      </c>
      <c r="L2089" s="145" t="s">
        <v>1812</v>
      </c>
    </row>
    <row r="2090" spans="3:12">
      <c r="C2090" s="145" t="s">
        <v>3406</v>
      </c>
      <c r="D2090" s="145">
        <v>0</v>
      </c>
      <c r="E2090" s="145" t="s">
        <v>26</v>
      </c>
      <c r="F2090" s="462" t="s">
        <v>95</v>
      </c>
      <c r="G2090" s="462" t="s">
        <v>3468</v>
      </c>
      <c r="H2090" s="145" t="s">
        <v>86</v>
      </c>
      <c r="I2090" s="462" t="s">
        <v>1688</v>
      </c>
      <c r="J2090" s="462" t="s">
        <v>1690</v>
      </c>
      <c r="K2090" s="145" t="s">
        <v>1802</v>
      </c>
      <c r="L2090" s="145" t="s">
        <v>1812</v>
      </c>
    </row>
    <row r="2091" spans="3:12">
      <c r="C2091" s="145" t="s">
        <v>3407</v>
      </c>
      <c r="D2091" s="145">
        <v>0</v>
      </c>
      <c r="E2091" s="145" t="s">
        <v>26</v>
      </c>
      <c r="F2091" s="462" t="s">
        <v>95</v>
      </c>
      <c r="G2091" s="462" t="s">
        <v>3468</v>
      </c>
      <c r="H2091" s="145" t="s">
        <v>86</v>
      </c>
      <c r="I2091" s="462" t="s">
        <v>1688</v>
      </c>
      <c r="J2091" s="462" t="s">
        <v>1690</v>
      </c>
      <c r="K2091" s="145" t="s">
        <v>1802</v>
      </c>
      <c r="L2091" s="145" t="s">
        <v>1812</v>
      </c>
    </row>
    <row r="2092" spans="3:12">
      <c r="C2092" s="145" t="s">
        <v>3408</v>
      </c>
      <c r="D2092" s="145">
        <v>0</v>
      </c>
      <c r="E2092" s="145" t="s">
        <v>26</v>
      </c>
      <c r="F2092" s="462" t="s">
        <v>95</v>
      </c>
      <c r="G2092" s="462" t="s">
        <v>3468</v>
      </c>
      <c r="H2092" s="145" t="s">
        <v>86</v>
      </c>
      <c r="I2092" s="462" t="s">
        <v>1688</v>
      </c>
      <c r="J2092" s="462" t="s">
        <v>1690</v>
      </c>
      <c r="K2092" s="145" t="s">
        <v>1802</v>
      </c>
      <c r="L2092" s="145" t="s">
        <v>1812</v>
      </c>
    </row>
    <row r="2093" spans="3:12">
      <c r="C2093" s="145" t="s">
        <v>3409</v>
      </c>
      <c r="D2093" s="145">
        <v>0</v>
      </c>
      <c r="E2093" s="145" t="s">
        <v>26</v>
      </c>
      <c r="F2093" s="462" t="s">
        <v>95</v>
      </c>
      <c r="G2093" s="462" t="s">
        <v>3468</v>
      </c>
      <c r="H2093" s="145" t="s">
        <v>86</v>
      </c>
      <c r="I2093" s="462" t="s">
        <v>1688</v>
      </c>
      <c r="J2093" s="462" t="s">
        <v>1690</v>
      </c>
      <c r="K2093" s="145" t="s">
        <v>1802</v>
      </c>
      <c r="L2093" s="145" t="s">
        <v>1812</v>
      </c>
    </row>
    <row r="2094" spans="3:12">
      <c r="C2094" s="145" t="s">
        <v>3410</v>
      </c>
      <c r="D2094" s="145">
        <v>0</v>
      </c>
      <c r="E2094" s="145" t="s">
        <v>26</v>
      </c>
      <c r="F2094" s="462" t="s">
        <v>95</v>
      </c>
      <c r="G2094" s="462" t="s">
        <v>3468</v>
      </c>
      <c r="H2094" s="145" t="s">
        <v>86</v>
      </c>
      <c r="I2094" s="462" t="s">
        <v>1688</v>
      </c>
      <c r="J2094" s="462" t="s">
        <v>1690</v>
      </c>
      <c r="K2094" s="145" t="s">
        <v>1802</v>
      </c>
      <c r="L2094" s="145" t="s">
        <v>1812</v>
      </c>
    </row>
    <row r="2095" spans="3:12">
      <c r="C2095" s="145" t="s">
        <v>3411</v>
      </c>
      <c r="D2095" s="145">
        <v>0</v>
      </c>
      <c r="E2095" s="145" t="s">
        <v>26</v>
      </c>
      <c r="F2095" s="462" t="s">
        <v>95</v>
      </c>
      <c r="G2095" s="462" t="s">
        <v>3468</v>
      </c>
      <c r="H2095" s="145" t="s">
        <v>86</v>
      </c>
      <c r="I2095" s="462" t="s">
        <v>1688</v>
      </c>
      <c r="J2095" s="462" t="s">
        <v>1690</v>
      </c>
      <c r="K2095" s="145" t="s">
        <v>1802</v>
      </c>
      <c r="L2095" s="145" t="s">
        <v>1812</v>
      </c>
    </row>
    <row r="2096" spans="3:12">
      <c r="C2096" s="145" t="s">
        <v>3412</v>
      </c>
      <c r="D2096" s="145">
        <v>0</v>
      </c>
      <c r="E2096" s="145" t="s">
        <v>26</v>
      </c>
      <c r="F2096" s="462" t="s">
        <v>95</v>
      </c>
      <c r="G2096" s="462" t="s">
        <v>3468</v>
      </c>
      <c r="H2096" s="145" t="s">
        <v>86</v>
      </c>
      <c r="I2096" s="462" t="s">
        <v>1688</v>
      </c>
      <c r="J2096" s="462" t="s">
        <v>1690</v>
      </c>
      <c r="K2096" s="145" t="s">
        <v>1802</v>
      </c>
      <c r="L2096" s="145" t="s">
        <v>1812</v>
      </c>
    </row>
    <row r="2097" spans="3:12">
      <c r="C2097" s="145" t="s">
        <v>3413</v>
      </c>
      <c r="D2097" s="145">
        <v>0</v>
      </c>
      <c r="E2097" s="145" t="s">
        <v>26</v>
      </c>
      <c r="F2097" s="462" t="s">
        <v>95</v>
      </c>
      <c r="G2097" s="462" t="s">
        <v>3468</v>
      </c>
      <c r="H2097" s="145" t="s">
        <v>86</v>
      </c>
      <c r="I2097" s="462" t="s">
        <v>1688</v>
      </c>
      <c r="J2097" s="462" t="s">
        <v>1690</v>
      </c>
      <c r="K2097" s="145" t="s">
        <v>1802</v>
      </c>
      <c r="L2097" s="145" t="s">
        <v>1812</v>
      </c>
    </row>
    <row r="2098" spans="3:12">
      <c r="C2098" s="145" t="s">
        <v>3414</v>
      </c>
      <c r="D2098" s="145">
        <v>0</v>
      </c>
      <c r="E2098" s="145" t="s">
        <v>26</v>
      </c>
      <c r="F2098" s="462" t="s">
        <v>95</v>
      </c>
      <c r="G2098" s="462" t="s">
        <v>3468</v>
      </c>
      <c r="H2098" s="145" t="s">
        <v>86</v>
      </c>
      <c r="I2098" s="462" t="s">
        <v>1688</v>
      </c>
      <c r="J2098" s="462" t="s">
        <v>1690</v>
      </c>
      <c r="K2098" s="145" t="s">
        <v>1802</v>
      </c>
      <c r="L2098" s="145" t="s">
        <v>1812</v>
      </c>
    </row>
    <row r="2099" spans="3:12">
      <c r="C2099" s="145" t="s">
        <v>3415</v>
      </c>
      <c r="D2099" s="145">
        <v>0</v>
      </c>
      <c r="E2099" s="145" t="s">
        <v>26</v>
      </c>
      <c r="F2099" s="462" t="s">
        <v>95</v>
      </c>
      <c r="G2099" s="462" t="s">
        <v>3468</v>
      </c>
      <c r="H2099" s="145" t="s">
        <v>86</v>
      </c>
      <c r="I2099" s="462" t="s">
        <v>1688</v>
      </c>
      <c r="J2099" s="462" t="s">
        <v>1690</v>
      </c>
      <c r="K2099" s="145" t="s">
        <v>1802</v>
      </c>
      <c r="L2099" s="145" t="s">
        <v>1812</v>
      </c>
    </row>
    <row r="2100" spans="3:12">
      <c r="C2100" s="145" t="s">
        <v>3416</v>
      </c>
      <c r="D2100" s="145">
        <v>0</v>
      </c>
      <c r="E2100" s="145" t="s">
        <v>26</v>
      </c>
      <c r="F2100" s="462" t="s">
        <v>95</v>
      </c>
      <c r="G2100" s="462" t="s">
        <v>3468</v>
      </c>
      <c r="H2100" s="145" t="s">
        <v>86</v>
      </c>
      <c r="I2100" s="462" t="s">
        <v>1688</v>
      </c>
      <c r="J2100" s="462" t="s">
        <v>1690</v>
      </c>
      <c r="K2100" s="145" t="s">
        <v>1802</v>
      </c>
      <c r="L2100" s="145" t="s">
        <v>1812</v>
      </c>
    </row>
    <row r="2101" spans="3:12">
      <c r="C2101" s="145" t="s">
        <v>3417</v>
      </c>
      <c r="D2101" s="145">
        <v>0</v>
      </c>
      <c r="E2101" s="145" t="s">
        <v>26</v>
      </c>
      <c r="F2101" s="462" t="s">
        <v>95</v>
      </c>
      <c r="G2101" s="462" t="s">
        <v>3468</v>
      </c>
      <c r="H2101" s="145" t="s">
        <v>86</v>
      </c>
      <c r="I2101" s="462" t="s">
        <v>1688</v>
      </c>
      <c r="J2101" s="462" t="s">
        <v>1690</v>
      </c>
      <c r="K2101" s="145" t="s">
        <v>1802</v>
      </c>
      <c r="L2101" s="145" t="s">
        <v>1812</v>
      </c>
    </row>
    <row r="2102" spans="3:12">
      <c r="C2102" s="145" t="s">
        <v>3418</v>
      </c>
      <c r="D2102" s="145">
        <v>0</v>
      </c>
      <c r="E2102" s="145" t="s">
        <v>26</v>
      </c>
      <c r="F2102" s="462" t="s">
        <v>95</v>
      </c>
      <c r="G2102" s="462" t="s">
        <v>3468</v>
      </c>
      <c r="H2102" s="145" t="s">
        <v>86</v>
      </c>
      <c r="I2102" s="462" t="s">
        <v>1688</v>
      </c>
      <c r="J2102" s="462" t="s">
        <v>1690</v>
      </c>
      <c r="K2102" s="145" t="s">
        <v>1802</v>
      </c>
      <c r="L2102" s="145" t="s">
        <v>1812</v>
      </c>
    </row>
    <row r="2103" spans="3:12">
      <c r="C2103" s="145" t="s">
        <v>3419</v>
      </c>
      <c r="D2103" s="145">
        <v>0</v>
      </c>
      <c r="E2103" s="145" t="s">
        <v>26</v>
      </c>
      <c r="F2103" s="462" t="s">
        <v>95</v>
      </c>
      <c r="G2103" s="462" t="s">
        <v>3468</v>
      </c>
      <c r="H2103" s="145" t="s">
        <v>86</v>
      </c>
      <c r="I2103" s="462" t="s">
        <v>1688</v>
      </c>
      <c r="J2103" s="462" t="s">
        <v>1690</v>
      </c>
      <c r="K2103" s="145" t="s">
        <v>1802</v>
      </c>
      <c r="L2103" s="145" t="s">
        <v>1812</v>
      </c>
    </row>
    <row r="2104" spans="3:12">
      <c r="C2104" s="145" t="s">
        <v>3420</v>
      </c>
      <c r="D2104" s="145">
        <v>0</v>
      </c>
      <c r="E2104" s="145" t="s">
        <v>26</v>
      </c>
      <c r="F2104" s="462" t="s">
        <v>95</v>
      </c>
      <c r="G2104" s="462" t="s">
        <v>3468</v>
      </c>
      <c r="H2104" s="145" t="s">
        <v>86</v>
      </c>
      <c r="I2104" s="462" t="s">
        <v>1688</v>
      </c>
      <c r="J2104" s="462" t="s">
        <v>1690</v>
      </c>
      <c r="K2104" s="145" t="s">
        <v>1802</v>
      </c>
      <c r="L2104" s="145" t="s">
        <v>1812</v>
      </c>
    </row>
    <row r="2105" spans="3:12">
      <c r="C2105" s="145" t="s">
        <v>3421</v>
      </c>
      <c r="D2105" s="145">
        <v>0</v>
      </c>
      <c r="E2105" s="145" t="s">
        <v>26</v>
      </c>
      <c r="F2105" s="462" t="s">
        <v>95</v>
      </c>
      <c r="G2105" s="462" t="s">
        <v>3468</v>
      </c>
      <c r="H2105" s="145" t="s">
        <v>86</v>
      </c>
      <c r="I2105" s="462" t="s">
        <v>1688</v>
      </c>
      <c r="J2105" s="462" t="s">
        <v>1690</v>
      </c>
      <c r="K2105" s="145" t="s">
        <v>1802</v>
      </c>
      <c r="L2105" s="145" t="s">
        <v>1812</v>
      </c>
    </row>
    <row r="2106" spans="3:12">
      <c r="C2106" s="145" t="s">
        <v>3422</v>
      </c>
      <c r="D2106" s="145">
        <v>0</v>
      </c>
      <c r="E2106" s="145" t="s">
        <v>26</v>
      </c>
      <c r="F2106" s="462" t="s">
        <v>95</v>
      </c>
      <c r="G2106" s="462" t="s">
        <v>3468</v>
      </c>
      <c r="H2106" s="145" t="s">
        <v>86</v>
      </c>
      <c r="I2106" s="462" t="s">
        <v>1688</v>
      </c>
      <c r="J2106" s="462" t="s">
        <v>1690</v>
      </c>
      <c r="K2106" s="145" t="s">
        <v>1802</v>
      </c>
      <c r="L2106" s="145" t="s">
        <v>1812</v>
      </c>
    </row>
    <row r="2107" spans="3:12">
      <c r="C2107" s="145" t="s">
        <v>3423</v>
      </c>
      <c r="D2107" s="145">
        <v>0</v>
      </c>
      <c r="E2107" s="145" t="s">
        <v>26</v>
      </c>
      <c r="F2107" s="462" t="s">
        <v>95</v>
      </c>
      <c r="G2107" s="462" t="s">
        <v>3468</v>
      </c>
      <c r="H2107" s="145" t="s">
        <v>86</v>
      </c>
      <c r="I2107" s="462" t="s">
        <v>1688</v>
      </c>
      <c r="J2107" s="462" t="s">
        <v>1690</v>
      </c>
      <c r="K2107" s="145" t="s">
        <v>1802</v>
      </c>
      <c r="L2107" s="145" t="s">
        <v>1812</v>
      </c>
    </row>
    <row r="2108" spans="3:12">
      <c r="C2108" s="145" t="s">
        <v>3424</v>
      </c>
      <c r="D2108" s="145">
        <v>0</v>
      </c>
      <c r="E2108" s="145" t="s">
        <v>26</v>
      </c>
      <c r="F2108" s="462" t="s">
        <v>95</v>
      </c>
      <c r="G2108" s="462" t="s">
        <v>3468</v>
      </c>
      <c r="H2108" s="145" t="s">
        <v>86</v>
      </c>
      <c r="I2108" s="462" t="s">
        <v>1688</v>
      </c>
      <c r="J2108" s="462" t="s">
        <v>1690</v>
      </c>
      <c r="K2108" s="145" t="s">
        <v>1802</v>
      </c>
      <c r="L2108" s="145" t="s">
        <v>1812</v>
      </c>
    </row>
    <row r="2109" spans="3:12">
      <c r="C2109" s="145" t="s">
        <v>3425</v>
      </c>
      <c r="D2109" s="145">
        <v>0</v>
      </c>
      <c r="E2109" s="145" t="s">
        <v>26</v>
      </c>
      <c r="F2109" s="462" t="s">
        <v>95</v>
      </c>
      <c r="G2109" s="462" t="s">
        <v>3468</v>
      </c>
      <c r="H2109" s="145" t="s">
        <v>86</v>
      </c>
      <c r="I2109" s="462" t="s">
        <v>1688</v>
      </c>
      <c r="J2109" s="462" t="s">
        <v>1690</v>
      </c>
      <c r="K2109" s="145" t="s">
        <v>1802</v>
      </c>
      <c r="L2109" s="145" t="s">
        <v>1812</v>
      </c>
    </row>
    <row r="2110" spans="3:12">
      <c r="C2110" s="145" t="s">
        <v>3426</v>
      </c>
      <c r="D2110" s="145">
        <v>0</v>
      </c>
      <c r="E2110" s="145" t="s">
        <v>26</v>
      </c>
      <c r="F2110" s="462" t="s">
        <v>95</v>
      </c>
      <c r="G2110" s="462" t="s">
        <v>3468</v>
      </c>
      <c r="H2110" s="145" t="s">
        <v>86</v>
      </c>
      <c r="I2110" s="462" t="s">
        <v>1688</v>
      </c>
      <c r="J2110" s="462" t="s">
        <v>1690</v>
      </c>
      <c r="K2110" s="145" t="s">
        <v>1802</v>
      </c>
      <c r="L2110" s="145" t="s">
        <v>1812</v>
      </c>
    </row>
    <row r="2111" spans="3:12">
      <c r="C2111" s="145" t="s">
        <v>3427</v>
      </c>
      <c r="D2111" s="145">
        <v>0</v>
      </c>
      <c r="E2111" s="145" t="s">
        <v>26</v>
      </c>
      <c r="F2111" s="462" t="s">
        <v>95</v>
      </c>
      <c r="G2111" s="462" t="s">
        <v>3468</v>
      </c>
      <c r="H2111" s="145" t="s">
        <v>86</v>
      </c>
      <c r="I2111" s="462" t="s">
        <v>1688</v>
      </c>
      <c r="J2111" s="462" t="s">
        <v>1690</v>
      </c>
      <c r="K2111" s="145" t="s">
        <v>1802</v>
      </c>
      <c r="L2111" s="145" t="s">
        <v>1812</v>
      </c>
    </row>
    <row r="2112" spans="3:12">
      <c r="C2112" s="145" t="s">
        <v>3428</v>
      </c>
      <c r="D2112" s="145">
        <v>0</v>
      </c>
      <c r="E2112" s="145" t="s">
        <v>26</v>
      </c>
      <c r="F2112" s="462" t="s">
        <v>95</v>
      </c>
      <c r="G2112" s="462" t="s">
        <v>3468</v>
      </c>
      <c r="H2112" s="145" t="s">
        <v>86</v>
      </c>
      <c r="I2112" s="462" t="s">
        <v>1688</v>
      </c>
      <c r="J2112" s="462" t="s">
        <v>1690</v>
      </c>
      <c r="K2112" s="145" t="s">
        <v>1802</v>
      </c>
      <c r="L2112" s="145" t="s">
        <v>1812</v>
      </c>
    </row>
    <row r="2113" spans="3:12">
      <c r="C2113" s="145" t="s">
        <v>3429</v>
      </c>
      <c r="D2113" s="145">
        <v>0</v>
      </c>
      <c r="E2113" s="145" t="s">
        <v>26</v>
      </c>
      <c r="F2113" s="462" t="s">
        <v>95</v>
      </c>
      <c r="G2113" s="462" t="s">
        <v>3468</v>
      </c>
      <c r="H2113" s="145" t="s">
        <v>86</v>
      </c>
      <c r="I2113" s="462" t="s">
        <v>1688</v>
      </c>
      <c r="J2113" s="462" t="s">
        <v>1690</v>
      </c>
      <c r="K2113" s="145" t="s">
        <v>1802</v>
      </c>
      <c r="L2113" s="145" t="s">
        <v>1812</v>
      </c>
    </row>
    <row r="2114" spans="3:12">
      <c r="C2114" s="145" t="s">
        <v>3430</v>
      </c>
      <c r="D2114" s="145">
        <v>0</v>
      </c>
      <c r="E2114" s="145" t="s">
        <v>26</v>
      </c>
      <c r="F2114" s="462" t="s">
        <v>95</v>
      </c>
      <c r="G2114" s="462" t="s">
        <v>3468</v>
      </c>
      <c r="H2114" s="145" t="s">
        <v>86</v>
      </c>
      <c r="I2114" s="462" t="s">
        <v>1688</v>
      </c>
      <c r="J2114" s="462" t="s">
        <v>1690</v>
      </c>
      <c r="K2114" s="145" t="s">
        <v>1802</v>
      </c>
      <c r="L2114" s="145" t="s">
        <v>1812</v>
      </c>
    </row>
    <row r="2115" spans="3:12">
      <c r="C2115" s="145" t="s">
        <v>3431</v>
      </c>
      <c r="D2115" s="145">
        <v>0</v>
      </c>
      <c r="E2115" s="145" t="s">
        <v>26</v>
      </c>
      <c r="F2115" s="462" t="s">
        <v>95</v>
      </c>
      <c r="G2115" s="462" t="s">
        <v>3468</v>
      </c>
      <c r="H2115" s="145" t="s">
        <v>86</v>
      </c>
      <c r="I2115" s="462" t="s">
        <v>1688</v>
      </c>
      <c r="J2115" s="462" t="s">
        <v>1690</v>
      </c>
      <c r="K2115" s="145" t="s">
        <v>1802</v>
      </c>
      <c r="L2115" s="145" t="s">
        <v>1812</v>
      </c>
    </row>
    <row r="2116" spans="3:12">
      <c r="C2116" s="145" t="s">
        <v>3432</v>
      </c>
      <c r="D2116" s="145">
        <v>0</v>
      </c>
      <c r="E2116" s="145" t="s">
        <v>26</v>
      </c>
      <c r="F2116" s="462" t="s">
        <v>95</v>
      </c>
      <c r="G2116" s="462" t="s">
        <v>3468</v>
      </c>
      <c r="H2116" s="145" t="s">
        <v>86</v>
      </c>
      <c r="I2116" s="462" t="s">
        <v>1688</v>
      </c>
      <c r="J2116" s="462" t="s">
        <v>1690</v>
      </c>
      <c r="K2116" s="145" t="s">
        <v>1802</v>
      </c>
      <c r="L2116" s="145" t="s">
        <v>1812</v>
      </c>
    </row>
    <row r="2117" spans="3:12">
      <c r="C2117" s="145" t="s">
        <v>3433</v>
      </c>
      <c r="D2117" s="145">
        <v>0</v>
      </c>
      <c r="E2117" s="145" t="s">
        <v>26</v>
      </c>
      <c r="F2117" s="462" t="s">
        <v>95</v>
      </c>
      <c r="G2117" s="462" t="s">
        <v>3468</v>
      </c>
      <c r="H2117" s="145" t="s">
        <v>86</v>
      </c>
      <c r="I2117" s="462" t="s">
        <v>1688</v>
      </c>
      <c r="J2117" s="462" t="s">
        <v>1690</v>
      </c>
      <c r="K2117" s="145" t="s">
        <v>1802</v>
      </c>
      <c r="L2117" s="145" t="s">
        <v>1812</v>
      </c>
    </row>
    <row r="2118" spans="3:12">
      <c r="C2118" s="145" t="s">
        <v>3434</v>
      </c>
      <c r="D2118" s="145">
        <v>0</v>
      </c>
      <c r="E2118" s="145" t="s">
        <v>26</v>
      </c>
      <c r="F2118" s="462" t="s">
        <v>95</v>
      </c>
      <c r="G2118" s="462" t="s">
        <v>3468</v>
      </c>
      <c r="H2118" s="145" t="s">
        <v>86</v>
      </c>
      <c r="I2118" s="462" t="s">
        <v>1688</v>
      </c>
      <c r="J2118" s="462" t="s">
        <v>1690</v>
      </c>
      <c r="K2118" s="145" t="s">
        <v>1802</v>
      </c>
      <c r="L2118" s="145" t="s">
        <v>1812</v>
      </c>
    </row>
    <row r="2119" spans="3:12">
      <c r="C2119" s="145" t="s">
        <v>3435</v>
      </c>
      <c r="D2119" s="145">
        <v>0</v>
      </c>
      <c r="E2119" s="145" t="s">
        <v>26</v>
      </c>
      <c r="F2119" s="462" t="s">
        <v>95</v>
      </c>
      <c r="G2119" s="462" t="s">
        <v>3468</v>
      </c>
      <c r="H2119" s="145" t="s">
        <v>86</v>
      </c>
      <c r="I2119" s="462" t="s">
        <v>1688</v>
      </c>
      <c r="J2119" s="462" t="s">
        <v>1690</v>
      </c>
      <c r="K2119" s="145" t="s">
        <v>1802</v>
      </c>
      <c r="L2119" s="145" t="s">
        <v>1812</v>
      </c>
    </row>
    <row r="2120" spans="3:12">
      <c r="C2120" s="145" t="s">
        <v>3436</v>
      </c>
      <c r="D2120" s="145">
        <v>0</v>
      </c>
      <c r="E2120" s="145" t="s">
        <v>26</v>
      </c>
      <c r="F2120" s="462" t="s">
        <v>95</v>
      </c>
      <c r="G2120" s="462" t="s">
        <v>3468</v>
      </c>
      <c r="H2120" s="145" t="s">
        <v>86</v>
      </c>
      <c r="I2120" s="462" t="s">
        <v>1688</v>
      </c>
      <c r="J2120" s="462" t="s">
        <v>1690</v>
      </c>
      <c r="K2120" s="145" t="s">
        <v>1802</v>
      </c>
      <c r="L2120" s="145" t="s">
        <v>1812</v>
      </c>
    </row>
    <row r="2121" spans="3:12">
      <c r="C2121" s="145" t="s">
        <v>3437</v>
      </c>
      <c r="D2121" s="145">
        <v>0</v>
      </c>
      <c r="E2121" s="145" t="s">
        <v>26</v>
      </c>
      <c r="F2121" s="462" t="s">
        <v>95</v>
      </c>
      <c r="G2121" s="462" t="s">
        <v>3468</v>
      </c>
      <c r="H2121" s="145" t="s">
        <v>86</v>
      </c>
      <c r="I2121" s="462" t="s">
        <v>1688</v>
      </c>
      <c r="J2121" s="462" t="s">
        <v>1690</v>
      </c>
      <c r="K2121" s="145" t="s">
        <v>1802</v>
      </c>
      <c r="L2121" s="145" t="s">
        <v>1812</v>
      </c>
    </row>
    <row r="2122" spans="3:12">
      <c r="C2122" s="145" t="s">
        <v>3438</v>
      </c>
      <c r="D2122" s="145">
        <v>0</v>
      </c>
      <c r="E2122" s="145" t="s">
        <v>26</v>
      </c>
      <c r="F2122" s="462" t="s">
        <v>95</v>
      </c>
      <c r="G2122" s="462" t="s">
        <v>3468</v>
      </c>
      <c r="H2122" s="145" t="s">
        <v>86</v>
      </c>
      <c r="I2122" s="462" t="s">
        <v>1688</v>
      </c>
      <c r="J2122" s="462" t="s">
        <v>1690</v>
      </c>
      <c r="K2122" s="145" t="s">
        <v>1802</v>
      </c>
      <c r="L2122" s="145" t="s">
        <v>1812</v>
      </c>
    </row>
    <row r="2123" spans="3:12">
      <c r="C2123" s="145" t="s">
        <v>3439</v>
      </c>
      <c r="D2123" s="145">
        <v>0</v>
      </c>
      <c r="E2123" s="145" t="s">
        <v>26</v>
      </c>
      <c r="F2123" s="462" t="s">
        <v>95</v>
      </c>
      <c r="G2123" s="462" t="s">
        <v>3468</v>
      </c>
      <c r="H2123" s="145" t="s">
        <v>86</v>
      </c>
      <c r="I2123" s="462" t="s">
        <v>1688</v>
      </c>
      <c r="J2123" s="462" t="s">
        <v>1690</v>
      </c>
      <c r="K2123" s="145" t="s">
        <v>1802</v>
      </c>
      <c r="L2123" s="145" t="s">
        <v>1812</v>
      </c>
    </row>
    <row r="2124" spans="3:12">
      <c r="C2124" s="145" t="s">
        <v>3440</v>
      </c>
      <c r="D2124" s="145">
        <v>0</v>
      </c>
      <c r="E2124" s="145" t="s">
        <v>26</v>
      </c>
      <c r="F2124" s="462" t="s">
        <v>95</v>
      </c>
      <c r="G2124" s="462" t="s">
        <v>3468</v>
      </c>
      <c r="H2124" s="145" t="s">
        <v>86</v>
      </c>
      <c r="I2124" s="462" t="s">
        <v>1688</v>
      </c>
      <c r="J2124" s="462" t="s">
        <v>1690</v>
      </c>
      <c r="K2124" s="145" t="s">
        <v>1802</v>
      </c>
      <c r="L2124" s="145" t="s">
        <v>1812</v>
      </c>
    </row>
    <row r="2125" spans="3:12">
      <c r="C2125" s="145" t="s">
        <v>3441</v>
      </c>
      <c r="D2125" s="145">
        <v>0</v>
      </c>
      <c r="E2125" s="145" t="s">
        <v>26</v>
      </c>
      <c r="F2125" s="462" t="s">
        <v>95</v>
      </c>
      <c r="G2125" s="462" t="s">
        <v>3468</v>
      </c>
      <c r="H2125" s="145" t="s">
        <v>86</v>
      </c>
      <c r="I2125" s="462" t="s">
        <v>1688</v>
      </c>
      <c r="J2125" s="462" t="s">
        <v>1690</v>
      </c>
      <c r="K2125" s="145" t="s">
        <v>1802</v>
      </c>
      <c r="L2125" s="145" t="s">
        <v>1812</v>
      </c>
    </row>
    <row r="2126" spans="3:12">
      <c r="C2126" s="145" t="s">
        <v>3442</v>
      </c>
      <c r="D2126" s="145">
        <v>0</v>
      </c>
      <c r="E2126" s="145" t="s">
        <v>26</v>
      </c>
      <c r="F2126" s="462" t="s">
        <v>95</v>
      </c>
      <c r="G2126" s="462" t="s">
        <v>3468</v>
      </c>
      <c r="H2126" s="145" t="s">
        <v>86</v>
      </c>
      <c r="I2126" s="462" t="s">
        <v>1688</v>
      </c>
      <c r="J2126" s="462" t="s">
        <v>1690</v>
      </c>
      <c r="K2126" s="145" t="s">
        <v>1802</v>
      </c>
      <c r="L2126" s="145" t="s">
        <v>1812</v>
      </c>
    </row>
    <row r="2127" spans="3:12">
      <c r="C2127" s="145" t="s">
        <v>3443</v>
      </c>
      <c r="D2127" s="145">
        <v>0</v>
      </c>
      <c r="E2127" s="145" t="s">
        <v>26</v>
      </c>
      <c r="F2127" s="462" t="s">
        <v>95</v>
      </c>
      <c r="G2127" s="462" t="s">
        <v>3468</v>
      </c>
      <c r="H2127" s="145" t="s">
        <v>86</v>
      </c>
      <c r="I2127" s="462" t="s">
        <v>1688</v>
      </c>
      <c r="J2127" s="462" t="s">
        <v>1690</v>
      </c>
      <c r="K2127" s="145" t="s">
        <v>1802</v>
      </c>
      <c r="L2127" s="145" t="s">
        <v>1812</v>
      </c>
    </row>
    <row r="2128" spans="3:12">
      <c r="C2128" s="145" t="s">
        <v>3444</v>
      </c>
      <c r="D2128" s="145">
        <v>0</v>
      </c>
      <c r="E2128" s="145" t="s">
        <v>26</v>
      </c>
      <c r="F2128" s="462" t="s">
        <v>95</v>
      </c>
      <c r="G2128" s="462" t="s">
        <v>3468</v>
      </c>
      <c r="H2128" s="145" t="s">
        <v>86</v>
      </c>
      <c r="I2128" s="462" t="s">
        <v>1688</v>
      </c>
      <c r="J2128" s="462" t="s">
        <v>1690</v>
      </c>
      <c r="K2128" s="145" t="s">
        <v>1802</v>
      </c>
      <c r="L2128" s="145" t="s">
        <v>1812</v>
      </c>
    </row>
    <row r="2129" spans="3:12">
      <c r="C2129" s="145" t="s">
        <v>3445</v>
      </c>
      <c r="D2129" s="145">
        <v>0</v>
      </c>
      <c r="E2129" s="145" t="s">
        <v>26</v>
      </c>
      <c r="F2129" s="462" t="s">
        <v>95</v>
      </c>
      <c r="G2129" s="462" t="s">
        <v>3468</v>
      </c>
      <c r="H2129" s="145" t="s">
        <v>86</v>
      </c>
      <c r="I2129" s="462" t="s">
        <v>1688</v>
      </c>
      <c r="J2129" s="462" t="s">
        <v>1690</v>
      </c>
      <c r="K2129" s="145" t="s">
        <v>1802</v>
      </c>
      <c r="L2129" s="145" t="s">
        <v>1812</v>
      </c>
    </row>
    <row r="2130" spans="3:12">
      <c r="C2130" s="145" t="s">
        <v>3446</v>
      </c>
      <c r="D2130" s="145">
        <v>0</v>
      </c>
      <c r="E2130" s="145" t="s">
        <v>26</v>
      </c>
      <c r="F2130" s="462" t="s">
        <v>95</v>
      </c>
      <c r="G2130" s="462" t="s">
        <v>3468</v>
      </c>
      <c r="H2130" s="145" t="s">
        <v>86</v>
      </c>
      <c r="I2130" s="462" t="s">
        <v>1688</v>
      </c>
      <c r="J2130" s="462" t="s">
        <v>1690</v>
      </c>
      <c r="K2130" s="145" t="s">
        <v>1802</v>
      </c>
      <c r="L2130" s="145" t="s">
        <v>1812</v>
      </c>
    </row>
    <row r="2131" spans="3:12">
      <c r="C2131" s="145" t="s">
        <v>3447</v>
      </c>
      <c r="D2131" s="145">
        <v>0</v>
      </c>
      <c r="E2131" s="145" t="s">
        <v>26</v>
      </c>
      <c r="F2131" s="462" t="s">
        <v>95</v>
      </c>
      <c r="G2131" s="462" t="s">
        <v>3468</v>
      </c>
      <c r="H2131" s="145" t="s">
        <v>86</v>
      </c>
      <c r="I2131" s="462" t="s">
        <v>1688</v>
      </c>
      <c r="J2131" s="462" t="s">
        <v>1690</v>
      </c>
      <c r="K2131" s="145" t="s">
        <v>1802</v>
      </c>
      <c r="L2131" s="145" t="s">
        <v>1812</v>
      </c>
    </row>
    <row r="2132" spans="3:12">
      <c r="C2132" s="145" t="s">
        <v>3448</v>
      </c>
      <c r="D2132" s="145">
        <v>0</v>
      </c>
      <c r="E2132" s="145" t="s">
        <v>26</v>
      </c>
      <c r="F2132" s="462" t="s">
        <v>95</v>
      </c>
      <c r="G2132" s="462" t="s">
        <v>3468</v>
      </c>
      <c r="H2132" s="145" t="s">
        <v>86</v>
      </c>
      <c r="I2132" s="462" t="s">
        <v>1688</v>
      </c>
      <c r="J2132" s="462" t="s">
        <v>1690</v>
      </c>
      <c r="K2132" s="145" t="s">
        <v>1802</v>
      </c>
      <c r="L2132" s="145" t="s">
        <v>1812</v>
      </c>
    </row>
    <row r="2133" spans="3:12">
      <c r="C2133" s="145" t="s">
        <v>3449</v>
      </c>
      <c r="D2133" s="145">
        <v>0</v>
      </c>
      <c r="E2133" s="145" t="s">
        <v>26</v>
      </c>
      <c r="F2133" s="462" t="s">
        <v>95</v>
      </c>
      <c r="G2133" s="462" t="s">
        <v>3468</v>
      </c>
      <c r="H2133" s="145" t="s">
        <v>86</v>
      </c>
      <c r="I2133" s="462" t="s">
        <v>1688</v>
      </c>
      <c r="J2133" s="462" t="s">
        <v>1690</v>
      </c>
      <c r="K2133" s="145" t="s">
        <v>1802</v>
      </c>
      <c r="L2133" s="145" t="s">
        <v>1812</v>
      </c>
    </row>
    <row r="2134" spans="3:12">
      <c r="C2134" s="145" t="s">
        <v>3450</v>
      </c>
      <c r="D2134" s="145">
        <v>0</v>
      </c>
      <c r="E2134" s="145" t="s">
        <v>26</v>
      </c>
      <c r="F2134" s="462" t="s">
        <v>95</v>
      </c>
      <c r="G2134" s="462" t="s">
        <v>3468</v>
      </c>
      <c r="H2134" s="145" t="s">
        <v>86</v>
      </c>
      <c r="I2134" s="462" t="s">
        <v>1688</v>
      </c>
      <c r="J2134" s="462" t="s">
        <v>1690</v>
      </c>
      <c r="K2134" s="145" t="s">
        <v>1802</v>
      </c>
      <c r="L2134" s="145" t="s">
        <v>1812</v>
      </c>
    </row>
    <row r="2135" spans="3:12">
      <c r="C2135" s="145" t="s">
        <v>3451</v>
      </c>
      <c r="D2135" s="145">
        <v>0</v>
      </c>
      <c r="E2135" s="145" t="s">
        <v>26</v>
      </c>
      <c r="F2135" s="462" t="s">
        <v>95</v>
      </c>
      <c r="G2135" s="462" t="s">
        <v>3468</v>
      </c>
      <c r="H2135" s="145" t="s">
        <v>86</v>
      </c>
      <c r="I2135" s="462" t="s">
        <v>1688</v>
      </c>
      <c r="J2135" s="462" t="s">
        <v>1690</v>
      </c>
      <c r="K2135" s="145" t="s">
        <v>1802</v>
      </c>
      <c r="L2135" s="145" t="s">
        <v>1812</v>
      </c>
    </row>
    <row r="2136" spans="3:12">
      <c r="C2136" s="145" t="s">
        <v>3452</v>
      </c>
      <c r="D2136" s="145">
        <v>0</v>
      </c>
      <c r="E2136" s="145" t="s">
        <v>26</v>
      </c>
      <c r="F2136" s="462" t="s">
        <v>95</v>
      </c>
      <c r="G2136" s="462" t="s">
        <v>3468</v>
      </c>
      <c r="H2136" s="145" t="s">
        <v>86</v>
      </c>
      <c r="I2136" s="462" t="s">
        <v>1688</v>
      </c>
      <c r="J2136" s="462" t="s">
        <v>1690</v>
      </c>
      <c r="K2136" s="145" t="s">
        <v>1802</v>
      </c>
      <c r="L2136" s="145" t="s">
        <v>1812</v>
      </c>
    </row>
    <row r="2137" spans="3:12">
      <c r="C2137" s="145" t="s">
        <v>3453</v>
      </c>
      <c r="D2137" s="145">
        <v>0</v>
      </c>
      <c r="E2137" s="145" t="s">
        <v>26</v>
      </c>
      <c r="F2137" s="462" t="s">
        <v>95</v>
      </c>
      <c r="G2137" s="462" t="s">
        <v>3468</v>
      </c>
      <c r="H2137" s="145" t="s">
        <v>86</v>
      </c>
      <c r="I2137" s="462" t="s">
        <v>1688</v>
      </c>
      <c r="J2137" s="462" t="s">
        <v>1690</v>
      </c>
      <c r="K2137" s="145" t="s">
        <v>1802</v>
      </c>
      <c r="L2137" s="145" t="s">
        <v>1812</v>
      </c>
    </row>
    <row r="2138" spans="3:12">
      <c r="C2138" s="145" t="s">
        <v>3454</v>
      </c>
      <c r="D2138" s="145">
        <v>0</v>
      </c>
      <c r="E2138" s="145" t="s">
        <v>26</v>
      </c>
      <c r="F2138" s="462" t="s">
        <v>95</v>
      </c>
      <c r="G2138" s="462" t="s">
        <v>3468</v>
      </c>
      <c r="H2138" s="145" t="s">
        <v>86</v>
      </c>
      <c r="I2138" s="462" t="s">
        <v>1688</v>
      </c>
      <c r="J2138" s="462" t="s">
        <v>1690</v>
      </c>
      <c r="K2138" s="145" t="s">
        <v>1802</v>
      </c>
      <c r="L2138" s="145" t="s">
        <v>1812</v>
      </c>
    </row>
    <row r="2139" spans="3:12">
      <c r="C2139" s="145" t="s">
        <v>3455</v>
      </c>
      <c r="D2139" s="145">
        <v>0</v>
      </c>
      <c r="E2139" s="145" t="s">
        <v>26</v>
      </c>
      <c r="F2139" s="462" t="s">
        <v>95</v>
      </c>
      <c r="G2139" s="462" t="s">
        <v>3468</v>
      </c>
      <c r="H2139" s="145" t="s">
        <v>86</v>
      </c>
      <c r="I2139" s="462" t="s">
        <v>1688</v>
      </c>
      <c r="J2139" s="462" t="s">
        <v>1690</v>
      </c>
      <c r="K2139" s="145" t="s">
        <v>1802</v>
      </c>
      <c r="L2139" s="145" t="s">
        <v>1812</v>
      </c>
    </row>
    <row r="2140" spans="3:12">
      <c r="C2140" s="145" t="s">
        <v>3458</v>
      </c>
      <c r="D2140" s="145">
        <v>0</v>
      </c>
      <c r="E2140" s="145" t="s">
        <v>26</v>
      </c>
      <c r="F2140" s="462" t="s">
        <v>95</v>
      </c>
      <c r="G2140" s="462" t="s">
        <v>3468</v>
      </c>
      <c r="H2140" s="145" t="s">
        <v>86</v>
      </c>
      <c r="I2140" s="462" t="s">
        <v>1688</v>
      </c>
      <c r="J2140" s="462" t="s">
        <v>1690</v>
      </c>
      <c r="K2140" s="145" t="s">
        <v>1802</v>
      </c>
      <c r="L2140" s="145" t="s">
        <v>1812</v>
      </c>
    </row>
    <row r="2141" spans="3:12">
      <c r="C2141" s="145" t="s">
        <v>3459</v>
      </c>
      <c r="D2141" s="145">
        <v>0</v>
      </c>
      <c r="E2141" s="145" t="s">
        <v>26</v>
      </c>
      <c r="F2141" s="462" t="s">
        <v>95</v>
      </c>
      <c r="G2141" s="462" t="s">
        <v>3468</v>
      </c>
      <c r="H2141" s="145" t="s">
        <v>86</v>
      </c>
      <c r="I2141" s="462" t="s">
        <v>1688</v>
      </c>
      <c r="J2141" s="462" t="s">
        <v>1690</v>
      </c>
      <c r="K2141" s="145" t="s">
        <v>1802</v>
      </c>
      <c r="L2141" s="145" t="s">
        <v>1812</v>
      </c>
    </row>
    <row r="2142" spans="3:12">
      <c r="C2142" s="145" t="s">
        <v>3460</v>
      </c>
      <c r="D2142" s="145">
        <v>0</v>
      </c>
      <c r="E2142" s="145" t="s">
        <v>26</v>
      </c>
      <c r="F2142" s="462" t="s">
        <v>95</v>
      </c>
      <c r="G2142" s="462" t="s">
        <v>3468</v>
      </c>
      <c r="H2142" s="145" t="s">
        <v>86</v>
      </c>
      <c r="I2142" s="462" t="s">
        <v>1688</v>
      </c>
      <c r="J2142" s="462" t="s">
        <v>1690</v>
      </c>
      <c r="K2142" s="145" t="s">
        <v>1802</v>
      </c>
      <c r="L2142" s="145" t="s">
        <v>1812</v>
      </c>
    </row>
    <row r="2143" spans="3:12">
      <c r="C2143" s="145" t="s">
        <v>3461</v>
      </c>
      <c r="D2143" s="145">
        <v>0</v>
      </c>
      <c r="E2143" s="145" t="s">
        <v>26</v>
      </c>
      <c r="F2143" s="462" t="s">
        <v>95</v>
      </c>
      <c r="G2143" s="462" t="s">
        <v>3468</v>
      </c>
      <c r="H2143" s="145" t="s">
        <v>86</v>
      </c>
      <c r="I2143" s="462" t="s">
        <v>1688</v>
      </c>
      <c r="J2143" s="462" t="s">
        <v>1690</v>
      </c>
      <c r="K2143" s="145" t="s">
        <v>1802</v>
      </c>
      <c r="L2143" s="145" t="s">
        <v>1812</v>
      </c>
    </row>
    <row r="2144" spans="3:12">
      <c r="C2144" s="145" t="s">
        <v>3462</v>
      </c>
      <c r="D2144" s="145">
        <v>0</v>
      </c>
      <c r="E2144" s="145" t="s">
        <v>26</v>
      </c>
      <c r="F2144" s="462" t="s">
        <v>95</v>
      </c>
      <c r="G2144" s="462" t="s">
        <v>3468</v>
      </c>
      <c r="H2144" s="145" t="s">
        <v>86</v>
      </c>
      <c r="I2144" s="462" t="s">
        <v>1688</v>
      </c>
      <c r="J2144" s="462" t="s">
        <v>1690</v>
      </c>
      <c r="K2144" s="145" t="s">
        <v>1802</v>
      </c>
      <c r="L2144" s="145" t="s">
        <v>1812</v>
      </c>
    </row>
    <row r="2145" spans="3:12">
      <c r="C2145" s="145" t="s">
        <v>3463</v>
      </c>
      <c r="D2145" s="145">
        <v>0</v>
      </c>
      <c r="E2145" s="145" t="s">
        <v>26</v>
      </c>
      <c r="F2145" s="462" t="s">
        <v>95</v>
      </c>
      <c r="G2145" s="462" t="s">
        <v>3468</v>
      </c>
      <c r="H2145" s="145" t="s">
        <v>86</v>
      </c>
      <c r="I2145" s="462" t="s">
        <v>1688</v>
      </c>
      <c r="J2145" s="462" t="s">
        <v>1690</v>
      </c>
      <c r="K2145" s="145" t="s">
        <v>1802</v>
      </c>
      <c r="L2145" s="145" t="s">
        <v>1812</v>
      </c>
    </row>
    <row r="2146" spans="3:12">
      <c r="C2146" s="145" t="s">
        <v>3465</v>
      </c>
      <c r="D2146" s="145">
        <v>0</v>
      </c>
      <c r="E2146" s="145" t="s">
        <v>26</v>
      </c>
      <c r="F2146" s="462" t="s">
        <v>95</v>
      </c>
      <c r="G2146" s="462" t="s">
        <v>3468</v>
      </c>
      <c r="H2146" s="145" t="s">
        <v>86</v>
      </c>
      <c r="I2146" s="462" t="s">
        <v>1688</v>
      </c>
      <c r="J2146" s="462" t="s">
        <v>1690</v>
      </c>
      <c r="K2146" s="145" t="s">
        <v>1802</v>
      </c>
      <c r="L2146" s="145" t="s">
        <v>1812</v>
      </c>
    </row>
    <row r="2147" spans="3:12">
      <c r="C2147" s="145" t="s">
        <v>3466</v>
      </c>
      <c r="D2147" s="145">
        <v>0</v>
      </c>
      <c r="E2147" s="145" t="s">
        <v>26</v>
      </c>
      <c r="F2147" s="462" t="s">
        <v>95</v>
      </c>
      <c r="G2147" s="462" t="s">
        <v>3468</v>
      </c>
      <c r="H2147" s="145" t="s">
        <v>86</v>
      </c>
      <c r="I2147" s="462" t="s">
        <v>1688</v>
      </c>
      <c r="J2147" s="462" t="s">
        <v>1690</v>
      </c>
      <c r="K2147" s="145" t="s">
        <v>1802</v>
      </c>
      <c r="L2147" s="145" t="s">
        <v>1812</v>
      </c>
    </row>
    <row r="2148" spans="3:12">
      <c r="C2148" s="145" t="s">
        <v>3467</v>
      </c>
      <c r="D2148" s="145">
        <v>0</v>
      </c>
      <c r="E2148" s="145" t="s">
        <v>26</v>
      </c>
      <c r="F2148" s="462" t="s">
        <v>95</v>
      </c>
      <c r="G2148" s="462" t="s">
        <v>3468</v>
      </c>
      <c r="H2148" s="145" t="s">
        <v>86</v>
      </c>
      <c r="I2148" s="462" t="s">
        <v>1688</v>
      </c>
      <c r="J2148" s="462" t="s">
        <v>1690</v>
      </c>
      <c r="K2148" s="145" t="s">
        <v>1802</v>
      </c>
      <c r="L2148" s="145" t="s">
        <v>1812</v>
      </c>
    </row>
    <row r="2149" spans="3:12">
      <c r="C2149" s="145" t="s">
        <v>3378</v>
      </c>
      <c r="D2149" s="145">
        <v>0</v>
      </c>
      <c r="E2149" s="145" t="s">
        <v>26</v>
      </c>
      <c r="F2149" s="462" t="s">
        <v>95</v>
      </c>
      <c r="G2149" s="462" t="s">
        <v>3468</v>
      </c>
      <c r="H2149" s="145" t="s">
        <v>86</v>
      </c>
      <c r="I2149" s="462" t="s">
        <v>1688</v>
      </c>
      <c r="J2149" s="462" t="s">
        <v>1690</v>
      </c>
      <c r="K2149" s="145" t="s">
        <v>1802</v>
      </c>
      <c r="L2149" s="145" t="s">
        <v>1813</v>
      </c>
    </row>
    <row r="2150" spans="3:12">
      <c r="C2150" s="145" t="s">
        <v>3379</v>
      </c>
      <c r="D2150" s="145">
        <v>0</v>
      </c>
      <c r="E2150" s="145" t="s">
        <v>26</v>
      </c>
      <c r="F2150" s="462" t="s">
        <v>95</v>
      </c>
      <c r="G2150" s="462" t="s">
        <v>3468</v>
      </c>
      <c r="H2150" s="145" t="s">
        <v>86</v>
      </c>
      <c r="I2150" s="462" t="s">
        <v>1688</v>
      </c>
      <c r="J2150" s="462" t="s">
        <v>1690</v>
      </c>
      <c r="K2150" s="145" t="s">
        <v>1802</v>
      </c>
      <c r="L2150" s="145" t="s">
        <v>1813</v>
      </c>
    </row>
    <row r="2151" spans="3:12">
      <c r="C2151" s="145" t="s">
        <v>3380</v>
      </c>
      <c r="D2151" s="145">
        <v>0</v>
      </c>
      <c r="E2151" s="145" t="s">
        <v>26</v>
      </c>
      <c r="F2151" s="462" t="s">
        <v>95</v>
      </c>
      <c r="G2151" s="462" t="s">
        <v>3468</v>
      </c>
      <c r="H2151" s="145" t="s">
        <v>86</v>
      </c>
      <c r="I2151" s="462" t="s">
        <v>1688</v>
      </c>
      <c r="J2151" s="462" t="s">
        <v>1690</v>
      </c>
      <c r="K2151" s="145" t="s">
        <v>1802</v>
      </c>
      <c r="L2151" s="145" t="s">
        <v>1813</v>
      </c>
    </row>
    <row r="2152" spans="3:12">
      <c r="C2152" s="145" t="s">
        <v>3381</v>
      </c>
      <c r="D2152" s="145">
        <v>0</v>
      </c>
      <c r="E2152" s="145" t="s">
        <v>26</v>
      </c>
      <c r="F2152" s="462" t="s">
        <v>95</v>
      </c>
      <c r="G2152" s="462" t="s">
        <v>3468</v>
      </c>
      <c r="H2152" s="145" t="s">
        <v>86</v>
      </c>
      <c r="I2152" s="462" t="s">
        <v>1688</v>
      </c>
      <c r="J2152" s="462" t="s">
        <v>1690</v>
      </c>
      <c r="K2152" s="145" t="s">
        <v>1802</v>
      </c>
      <c r="L2152" s="145" t="s">
        <v>1813</v>
      </c>
    </row>
    <row r="2153" spans="3:12">
      <c r="C2153" s="145" t="s">
        <v>3382</v>
      </c>
      <c r="D2153" s="145">
        <v>0</v>
      </c>
      <c r="E2153" s="145" t="s">
        <v>26</v>
      </c>
      <c r="F2153" s="462" t="s">
        <v>95</v>
      </c>
      <c r="G2153" s="462" t="s">
        <v>3468</v>
      </c>
      <c r="H2153" s="145" t="s">
        <v>86</v>
      </c>
      <c r="I2153" s="462" t="s">
        <v>1688</v>
      </c>
      <c r="J2153" s="462" t="s">
        <v>1690</v>
      </c>
      <c r="K2153" s="145" t="s">
        <v>1802</v>
      </c>
      <c r="L2153" s="145" t="s">
        <v>1813</v>
      </c>
    </row>
    <row r="2154" spans="3:12">
      <c r="C2154" s="145" t="s">
        <v>3383</v>
      </c>
      <c r="D2154" s="145">
        <v>0</v>
      </c>
      <c r="E2154" s="145" t="s">
        <v>26</v>
      </c>
      <c r="F2154" s="462" t="s">
        <v>95</v>
      </c>
      <c r="G2154" s="462" t="s">
        <v>3468</v>
      </c>
      <c r="H2154" s="145" t="s">
        <v>86</v>
      </c>
      <c r="I2154" s="462" t="s">
        <v>1688</v>
      </c>
      <c r="J2154" s="462" t="s">
        <v>1690</v>
      </c>
      <c r="K2154" s="145" t="s">
        <v>1802</v>
      </c>
      <c r="L2154" s="145" t="s">
        <v>1813</v>
      </c>
    </row>
    <row r="2155" spans="3:12">
      <c r="C2155" s="145" t="s">
        <v>3384</v>
      </c>
      <c r="D2155" s="145">
        <v>0</v>
      </c>
      <c r="E2155" s="145" t="s">
        <v>26</v>
      </c>
      <c r="F2155" s="462" t="s">
        <v>95</v>
      </c>
      <c r="G2155" s="462" t="s">
        <v>3468</v>
      </c>
      <c r="H2155" s="145" t="s">
        <v>86</v>
      </c>
      <c r="I2155" s="462" t="s">
        <v>1688</v>
      </c>
      <c r="J2155" s="462" t="s">
        <v>1690</v>
      </c>
      <c r="K2155" s="145" t="s">
        <v>1802</v>
      </c>
      <c r="L2155" s="145" t="s">
        <v>1813</v>
      </c>
    </row>
    <row r="2156" spans="3:12">
      <c r="C2156" s="145" t="s">
        <v>3385</v>
      </c>
      <c r="D2156" s="145">
        <v>0</v>
      </c>
      <c r="E2156" s="145" t="s">
        <v>26</v>
      </c>
      <c r="F2156" s="462" t="s">
        <v>95</v>
      </c>
      <c r="G2156" s="462" t="s">
        <v>3468</v>
      </c>
      <c r="H2156" s="145" t="s">
        <v>86</v>
      </c>
      <c r="I2156" s="462" t="s">
        <v>1688</v>
      </c>
      <c r="J2156" s="462" t="s">
        <v>1690</v>
      </c>
      <c r="K2156" s="145" t="s">
        <v>1802</v>
      </c>
      <c r="L2156" s="145" t="s">
        <v>1813</v>
      </c>
    </row>
    <row r="2157" spans="3:12">
      <c r="C2157" s="145" t="s">
        <v>3386</v>
      </c>
      <c r="D2157" s="145">
        <v>0</v>
      </c>
      <c r="E2157" s="145" t="s">
        <v>26</v>
      </c>
      <c r="F2157" s="462" t="s">
        <v>95</v>
      </c>
      <c r="G2157" s="462" t="s">
        <v>3468</v>
      </c>
      <c r="H2157" s="145" t="s">
        <v>86</v>
      </c>
      <c r="I2157" s="462" t="s">
        <v>1688</v>
      </c>
      <c r="J2157" s="462" t="s">
        <v>1690</v>
      </c>
      <c r="K2157" s="145" t="s">
        <v>1802</v>
      </c>
      <c r="L2157" s="145" t="s">
        <v>1813</v>
      </c>
    </row>
    <row r="2158" spans="3:12">
      <c r="C2158" s="145" t="s">
        <v>3387</v>
      </c>
      <c r="D2158" s="145">
        <v>0</v>
      </c>
      <c r="E2158" s="145" t="s">
        <v>26</v>
      </c>
      <c r="F2158" s="462" t="s">
        <v>95</v>
      </c>
      <c r="G2158" s="462" t="s">
        <v>3468</v>
      </c>
      <c r="H2158" s="145" t="s">
        <v>86</v>
      </c>
      <c r="I2158" s="462" t="s">
        <v>1688</v>
      </c>
      <c r="J2158" s="462" t="s">
        <v>1690</v>
      </c>
      <c r="K2158" s="145" t="s">
        <v>1802</v>
      </c>
      <c r="L2158" s="145" t="s">
        <v>1813</v>
      </c>
    </row>
    <row r="2159" spans="3:12">
      <c r="C2159" s="145" t="s">
        <v>3388</v>
      </c>
      <c r="D2159" s="145">
        <v>0</v>
      </c>
      <c r="E2159" s="145" t="s">
        <v>26</v>
      </c>
      <c r="F2159" s="462" t="s">
        <v>95</v>
      </c>
      <c r="G2159" s="462" t="s">
        <v>3468</v>
      </c>
      <c r="H2159" s="145" t="s">
        <v>86</v>
      </c>
      <c r="I2159" s="462" t="s">
        <v>1688</v>
      </c>
      <c r="J2159" s="462" t="s">
        <v>1690</v>
      </c>
      <c r="K2159" s="145" t="s">
        <v>1802</v>
      </c>
      <c r="L2159" s="145" t="s">
        <v>1813</v>
      </c>
    </row>
    <row r="2160" spans="3:12">
      <c r="C2160" s="145" t="s">
        <v>3389</v>
      </c>
      <c r="D2160" s="145">
        <v>0</v>
      </c>
      <c r="E2160" s="145" t="s">
        <v>26</v>
      </c>
      <c r="F2160" s="462" t="s">
        <v>95</v>
      </c>
      <c r="G2160" s="462" t="s">
        <v>3468</v>
      </c>
      <c r="H2160" s="145" t="s">
        <v>86</v>
      </c>
      <c r="I2160" s="462" t="s">
        <v>1688</v>
      </c>
      <c r="J2160" s="462" t="s">
        <v>1690</v>
      </c>
      <c r="K2160" s="145" t="s">
        <v>1802</v>
      </c>
      <c r="L2160" s="145" t="s">
        <v>1813</v>
      </c>
    </row>
    <row r="2161" spans="3:12">
      <c r="C2161" s="145" t="s">
        <v>3390</v>
      </c>
      <c r="D2161" s="145">
        <v>0</v>
      </c>
      <c r="E2161" s="145" t="s">
        <v>26</v>
      </c>
      <c r="F2161" s="462" t="s">
        <v>95</v>
      </c>
      <c r="G2161" s="462" t="s">
        <v>3468</v>
      </c>
      <c r="H2161" s="145" t="s">
        <v>86</v>
      </c>
      <c r="I2161" s="462" t="s">
        <v>1688</v>
      </c>
      <c r="J2161" s="462" t="s">
        <v>1690</v>
      </c>
      <c r="K2161" s="145" t="s">
        <v>1802</v>
      </c>
      <c r="L2161" s="145" t="s">
        <v>1813</v>
      </c>
    </row>
    <row r="2162" spans="3:12">
      <c r="C2162" s="145" t="s">
        <v>3391</v>
      </c>
      <c r="D2162" s="145">
        <v>0</v>
      </c>
      <c r="E2162" s="145" t="s">
        <v>26</v>
      </c>
      <c r="F2162" s="462" t="s">
        <v>95</v>
      </c>
      <c r="G2162" s="462" t="s">
        <v>3468</v>
      </c>
      <c r="H2162" s="145" t="s">
        <v>86</v>
      </c>
      <c r="I2162" s="462" t="s">
        <v>1688</v>
      </c>
      <c r="J2162" s="462" t="s">
        <v>1690</v>
      </c>
      <c r="K2162" s="145" t="s">
        <v>1802</v>
      </c>
      <c r="L2162" s="145" t="s">
        <v>1813</v>
      </c>
    </row>
    <row r="2163" spans="3:12">
      <c r="C2163" s="145" t="s">
        <v>3392</v>
      </c>
      <c r="D2163" s="145">
        <v>0</v>
      </c>
      <c r="E2163" s="145" t="s">
        <v>26</v>
      </c>
      <c r="F2163" s="462" t="s">
        <v>95</v>
      </c>
      <c r="G2163" s="462" t="s">
        <v>3468</v>
      </c>
      <c r="H2163" s="145" t="s">
        <v>86</v>
      </c>
      <c r="I2163" s="462" t="s">
        <v>1688</v>
      </c>
      <c r="J2163" s="462" t="s">
        <v>1690</v>
      </c>
      <c r="K2163" s="145" t="s">
        <v>1802</v>
      </c>
      <c r="L2163" s="145" t="s">
        <v>1813</v>
      </c>
    </row>
    <row r="2164" spans="3:12">
      <c r="C2164" s="145" t="s">
        <v>3393</v>
      </c>
      <c r="D2164" s="145">
        <v>0</v>
      </c>
      <c r="E2164" s="145" t="s">
        <v>26</v>
      </c>
      <c r="F2164" s="462" t="s">
        <v>95</v>
      </c>
      <c r="G2164" s="462" t="s">
        <v>3468</v>
      </c>
      <c r="H2164" s="145" t="s">
        <v>86</v>
      </c>
      <c r="I2164" s="462" t="s">
        <v>1688</v>
      </c>
      <c r="J2164" s="462" t="s">
        <v>1690</v>
      </c>
      <c r="K2164" s="145" t="s">
        <v>1802</v>
      </c>
      <c r="L2164" s="145" t="s">
        <v>1813</v>
      </c>
    </row>
    <row r="2165" spans="3:12">
      <c r="C2165" s="145" t="s">
        <v>3394</v>
      </c>
      <c r="D2165" s="145">
        <v>0</v>
      </c>
      <c r="E2165" s="145" t="s">
        <v>26</v>
      </c>
      <c r="F2165" s="462" t="s">
        <v>95</v>
      </c>
      <c r="G2165" s="462" t="s">
        <v>3468</v>
      </c>
      <c r="H2165" s="145" t="s">
        <v>86</v>
      </c>
      <c r="I2165" s="462" t="s">
        <v>1688</v>
      </c>
      <c r="J2165" s="462" t="s">
        <v>1690</v>
      </c>
      <c r="K2165" s="145" t="s">
        <v>1802</v>
      </c>
      <c r="L2165" s="145" t="s">
        <v>1813</v>
      </c>
    </row>
    <row r="2166" spans="3:12">
      <c r="C2166" s="145" t="s">
        <v>3395</v>
      </c>
      <c r="D2166" s="145">
        <v>0</v>
      </c>
      <c r="E2166" s="145" t="s">
        <v>26</v>
      </c>
      <c r="F2166" s="462" t="s">
        <v>95</v>
      </c>
      <c r="G2166" s="462" t="s">
        <v>3468</v>
      </c>
      <c r="H2166" s="145" t="s">
        <v>86</v>
      </c>
      <c r="I2166" s="462" t="s">
        <v>1688</v>
      </c>
      <c r="J2166" s="462" t="s">
        <v>1690</v>
      </c>
      <c r="K2166" s="145" t="s">
        <v>1802</v>
      </c>
      <c r="L2166" s="145" t="s">
        <v>1813</v>
      </c>
    </row>
    <row r="2167" spans="3:12">
      <c r="C2167" s="145" t="s">
        <v>3396</v>
      </c>
      <c r="D2167" s="145">
        <v>0</v>
      </c>
      <c r="E2167" s="145" t="s">
        <v>26</v>
      </c>
      <c r="F2167" s="462" t="s">
        <v>95</v>
      </c>
      <c r="G2167" s="462" t="s">
        <v>3468</v>
      </c>
      <c r="H2167" s="145" t="s">
        <v>86</v>
      </c>
      <c r="I2167" s="462" t="s">
        <v>1688</v>
      </c>
      <c r="J2167" s="462" t="s">
        <v>1690</v>
      </c>
      <c r="K2167" s="145" t="s">
        <v>1802</v>
      </c>
      <c r="L2167" s="145" t="s">
        <v>1813</v>
      </c>
    </row>
    <row r="2168" spans="3:12">
      <c r="C2168" s="145" t="s">
        <v>3397</v>
      </c>
      <c r="D2168" s="145">
        <v>0</v>
      </c>
      <c r="E2168" s="145" t="s">
        <v>26</v>
      </c>
      <c r="F2168" s="462" t="s">
        <v>95</v>
      </c>
      <c r="G2168" s="462" t="s">
        <v>3468</v>
      </c>
      <c r="H2168" s="145" t="s">
        <v>86</v>
      </c>
      <c r="I2168" s="462" t="s">
        <v>1688</v>
      </c>
      <c r="J2168" s="462" t="s">
        <v>1690</v>
      </c>
      <c r="K2168" s="145" t="s">
        <v>1802</v>
      </c>
      <c r="L2168" s="145" t="s">
        <v>1813</v>
      </c>
    </row>
    <row r="2169" spans="3:12">
      <c r="C2169" s="145" t="s">
        <v>3398</v>
      </c>
      <c r="D2169" s="145">
        <v>0</v>
      </c>
      <c r="E2169" s="145" t="s">
        <v>26</v>
      </c>
      <c r="F2169" s="462" t="s">
        <v>95</v>
      </c>
      <c r="G2169" s="462" t="s">
        <v>3468</v>
      </c>
      <c r="H2169" s="145" t="s">
        <v>86</v>
      </c>
      <c r="I2169" s="462" t="s">
        <v>1688</v>
      </c>
      <c r="J2169" s="462" t="s">
        <v>1690</v>
      </c>
      <c r="K2169" s="145" t="s">
        <v>1802</v>
      </c>
      <c r="L2169" s="145" t="s">
        <v>1813</v>
      </c>
    </row>
    <row r="2170" spans="3:12">
      <c r="C2170" s="145" t="s">
        <v>3400</v>
      </c>
      <c r="D2170" s="145">
        <v>0</v>
      </c>
      <c r="E2170" s="145" t="s">
        <v>26</v>
      </c>
      <c r="F2170" s="462" t="s">
        <v>95</v>
      </c>
      <c r="G2170" s="462" t="s">
        <v>3468</v>
      </c>
      <c r="H2170" s="145" t="s">
        <v>86</v>
      </c>
      <c r="I2170" s="462" t="s">
        <v>1688</v>
      </c>
      <c r="J2170" s="462" t="s">
        <v>1690</v>
      </c>
      <c r="K2170" s="145" t="s">
        <v>1802</v>
      </c>
      <c r="L2170" s="145" t="s">
        <v>1813</v>
      </c>
    </row>
    <row r="2171" spans="3:12">
      <c r="C2171" s="145" t="s">
        <v>3401</v>
      </c>
      <c r="D2171" s="145">
        <v>0</v>
      </c>
      <c r="E2171" s="145" t="s">
        <v>26</v>
      </c>
      <c r="F2171" s="462" t="s">
        <v>95</v>
      </c>
      <c r="G2171" s="462" t="s">
        <v>3468</v>
      </c>
      <c r="H2171" s="145" t="s">
        <v>86</v>
      </c>
      <c r="I2171" s="462" t="s">
        <v>1688</v>
      </c>
      <c r="J2171" s="462" t="s">
        <v>1690</v>
      </c>
      <c r="K2171" s="145" t="s">
        <v>1802</v>
      </c>
      <c r="L2171" s="145" t="s">
        <v>1813</v>
      </c>
    </row>
    <row r="2172" spans="3:12">
      <c r="C2172" s="145" t="s">
        <v>3402</v>
      </c>
      <c r="D2172" s="145">
        <v>0</v>
      </c>
      <c r="E2172" s="145" t="s">
        <v>26</v>
      </c>
      <c r="F2172" s="462" t="s">
        <v>95</v>
      </c>
      <c r="G2172" s="462" t="s">
        <v>3468</v>
      </c>
      <c r="H2172" s="145" t="s">
        <v>86</v>
      </c>
      <c r="I2172" s="462" t="s">
        <v>1688</v>
      </c>
      <c r="J2172" s="462" t="s">
        <v>1690</v>
      </c>
      <c r="K2172" s="145" t="s">
        <v>1802</v>
      </c>
      <c r="L2172" s="145" t="s">
        <v>1813</v>
      </c>
    </row>
    <row r="2173" spans="3:12">
      <c r="C2173" s="145" t="s">
        <v>3403</v>
      </c>
      <c r="D2173" s="145">
        <v>0</v>
      </c>
      <c r="E2173" s="145" t="s">
        <v>26</v>
      </c>
      <c r="F2173" s="462" t="s">
        <v>95</v>
      </c>
      <c r="G2173" s="462" t="s">
        <v>3468</v>
      </c>
      <c r="H2173" s="145" t="s">
        <v>86</v>
      </c>
      <c r="I2173" s="462" t="s">
        <v>1688</v>
      </c>
      <c r="J2173" s="462" t="s">
        <v>1690</v>
      </c>
      <c r="K2173" s="145" t="s">
        <v>1802</v>
      </c>
      <c r="L2173" s="145" t="s">
        <v>1813</v>
      </c>
    </row>
    <row r="2174" spans="3:12">
      <c r="C2174" s="145" t="s">
        <v>3404</v>
      </c>
      <c r="D2174" s="145">
        <v>0</v>
      </c>
      <c r="E2174" s="145" t="s">
        <v>26</v>
      </c>
      <c r="F2174" s="462" t="s">
        <v>95</v>
      </c>
      <c r="G2174" s="462" t="s">
        <v>3468</v>
      </c>
      <c r="H2174" s="145" t="s">
        <v>86</v>
      </c>
      <c r="I2174" s="462" t="s">
        <v>1688</v>
      </c>
      <c r="J2174" s="462" t="s">
        <v>1690</v>
      </c>
      <c r="K2174" s="145" t="s">
        <v>1802</v>
      </c>
      <c r="L2174" s="145" t="s">
        <v>1813</v>
      </c>
    </row>
    <row r="2175" spans="3:12">
      <c r="C2175" s="145" t="s">
        <v>3405</v>
      </c>
      <c r="D2175" s="145">
        <v>0</v>
      </c>
      <c r="E2175" s="145" t="s">
        <v>26</v>
      </c>
      <c r="F2175" s="462" t="s">
        <v>95</v>
      </c>
      <c r="G2175" s="462" t="s">
        <v>3468</v>
      </c>
      <c r="H2175" s="145" t="s">
        <v>86</v>
      </c>
      <c r="I2175" s="462" t="s">
        <v>1688</v>
      </c>
      <c r="J2175" s="462" t="s">
        <v>1690</v>
      </c>
      <c r="K2175" s="145" t="s">
        <v>1802</v>
      </c>
      <c r="L2175" s="145" t="s">
        <v>1813</v>
      </c>
    </row>
    <row r="2176" spans="3:12">
      <c r="C2176" s="145" t="s">
        <v>3406</v>
      </c>
      <c r="D2176" s="145">
        <v>0</v>
      </c>
      <c r="E2176" s="145" t="s">
        <v>26</v>
      </c>
      <c r="F2176" s="462" t="s">
        <v>95</v>
      </c>
      <c r="G2176" s="462" t="s">
        <v>3468</v>
      </c>
      <c r="H2176" s="145" t="s">
        <v>86</v>
      </c>
      <c r="I2176" s="462" t="s">
        <v>1688</v>
      </c>
      <c r="J2176" s="462" t="s">
        <v>1690</v>
      </c>
      <c r="K2176" s="145" t="s">
        <v>1802</v>
      </c>
      <c r="L2176" s="145" t="s">
        <v>1813</v>
      </c>
    </row>
    <row r="2177" spans="3:12">
      <c r="C2177" s="145" t="s">
        <v>3407</v>
      </c>
      <c r="D2177" s="145">
        <v>0</v>
      </c>
      <c r="E2177" s="145" t="s">
        <v>26</v>
      </c>
      <c r="F2177" s="462" t="s">
        <v>95</v>
      </c>
      <c r="G2177" s="462" t="s">
        <v>3468</v>
      </c>
      <c r="H2177" s="145" t="s">
        <v>86</v>
      </c>
      <c r="I2177" s="462" t="s">
        <v>1688</v>
      </c>
      <c r="J2177" s="462" t="s">
        <v>1690</v>
      </c>
      <c r="K2177" s="145" t="s">
        <v>1802</v>
      </c>
      <c r="L2177" s="145" t="s">
        <v>1813</v>
      </c>
    </row>
    <row r="2178" spans="3:12">
      <c r="C2178" s="145" t="s">
        <v>3408</v>
      </c>
      <c r="D2178" s="145">
        <v>0</v>
      </c>
      <c r="E2178" s="145" t="s">
        <v>26</v>
      </c>
      <c r="F2178" s="462" t="s">
        <v>95</v>
      </c>
      <c r="G2178" s="462" t="s">
        <v>3468</v>
      </c>
      <c r="H2178" s="145" t="s">
        <v>86</v>
      </c>
      <c r="I2178" s="462" t="s">
        <v>1688</v>
      </c>
      <c r="J2178" s="462" t="s">
        <v>1690</v>
      </c>
      <c r="K2178" s="145" t="s">
        <v>1802</v>
      </c>
      <c r="L2178" s="145" t="s">
        <v>1813</v>
      </c>
    </row>
    <row r="2179" spans="3:12">
      <c r="C2179" s="145" t="s">
        <v>3409</v>
      </c>
      <c r="D2179" s="145">
        <v>0</v>
      </c>
      <c r="E2179" s="145" t="s">
        <v>26</v>
      </c>
      <c r="F2179" s="462" t="s">
        <v>95</v>
      </c>
      <c r="G2179" s="462" t="s">
        <v>3468</v>
      </c>
      <c r="H2179" s="145" t="s">
        <v>86</v>
      </c>
      <c r="I2179" s="462" t="s">
        <v>1688</v>
      </c>
      <c r="J2179" s="462" t="s">
        <v>1690</v>
      </c>
      <c r="K2179" s="145" t="s">
        <v>1802</v>
      </c>
      <c r="L2179" s="145" t="s">
        <v>1813</v>
      </c>
    </row>
    <row r="2180" spans="3:12">
      <c r="C2180" s="145" t="s">
        <v>3410</v>
      </c>
      <c r="D2180" s="145">
        <v>0</v>
      </c>
      <c r="E2180" s="145" t="s">
        <v>26</v>
      </c>
      <c r="F2180" s="462" t="s">
        <v>95</v>
      </c>
      <c r="G2180" s="462" t="s">
        <v>3468</v>
      </c>
      <c r="H2180" s="145" t="s">
        <v>86</v>
      </c>
      <c r="I2180" s="462" t="s">
        <v>1688</v>
      </c>
      <c r="J2180" s="462" t="s">
        <v>1690</v>
      </c>
      <c r="K2180" s="145" t="s">
        <v>1802</v>
      </c>
      <c r="L2180" s="145" t="s">
        <v>1813</v>
      </c>
    </row>
    <row r="2181" spans="3:12">
      <c r="C2181" s="145" t="s">
        <v>3411</v>
      </c>
      <c r="D2181" s="145">
        <v>0</v>
      </c>
      <c r="E2181" s="145" t="s">
        <v>26</v>
      </c>
      <c r="F2181" s="462" t="s">
        <v>95</v>
      </c>
      <c r="G2181" s="462" t="s">
        <v>3468</v>
      </c>
      <c r="H2181" s="145" t="s">
        <v>86</v>
      </c>
      <c r="I2181" s="462" t="s">
        <v>1688</v>
      </c>
      <c r="J2181" s="462" t="s">
        <v>1690</v>
      </c>
      <c r="K2181" s="145" t="s">
        <v>1802</v>
      </c>
      <c r="L2181" s="145" t="s">
        <v>1813</v>
      </c>
    </row>
    <row r="2182" spans="3:12">
      <c r="C2182" s="145" t="s">
        <v>3412</v>
      </c>
      <c r="D2182" s="145">
        <v>0</v>
      </c>
      <c r="E2182" s="145" t="s">
        <v>26</v>
      </c>
      <c r="F2182" s="462" t="s">
        <v>95</v>
      </c>
      <c r="G2182" s="462" t="s">
        <v>3468</v>
      </c>
      <c r="H2182" s="145" t="s">
        <v>86</v>
      </c>
      <c r="I2182" s="462" t="s">
        <v>1688</v>
      </c>
      <c r="J2182" s="462" t="s">
        <v>1690</v>
      </c>
      <c r="K2182" s="145" t="s">
        <v>1802</v>
      </c>
      <c r="L2182" s="145" t="s">
        <v>1813</v>
      </c>
    </row>
    <row r="2183" spans="3:12">
      <c r="C2183" s="145" t="s">
        <v>3413</v>
      </c>
      <c r="D2183" s="145">
        <v>0</v>
      </c>
      <c r="E2183" s="145" t="s">
        <v>26</v>
      </c>
      <c r="F2183" s="462" t="s">
        <v>95</v>
      </c>
      <c r="G2183" s="462" t="s">
        <v>3468</v>
      </c>
      <c r="H2183" s="145" t="s">
        <v>86</v>
      </c>
      <c r="I2183" s="462" t="s">
        <v>1688</v>
      </c>
      <c r="J2183" s="462" t="s">
        <v>1690</v>
      </c>
      <c r="K2183" s="145" t="s">
        <v>1802</v>
      </c>
      <c r="L2183" s="145" t="s">
        <v>1813</v>
      </c>
    </row>
    <row r="2184" spans="3:12">
      <c r="C2184" s="145" t="s">
        <v>3414</v>
      </c>
      <c r="D2184" s="145">
        <v>0</v>
      </c>
      <c r="E2184" s="145" t="s">
        <v>26</v>
      </c>
      <c r="F2184" s="462" t="s">
        <v>95</v>
      </c>
      <c r="G2184" s="462" t="s">
        <v>3468</v>
      </c>
      <c r="H2184" s="145" t="s">
        <v>86</v>
      </c>
      <c r="I2184" s="462" t="s">
        <v>1688</v>
      </c>
      <c r="J2184" s="462" t="s">
        <v>1690</v>
      </c>
      <c r="K2184" s="145" t="s">
        <v>1802</v>
      </c>
      <c r="L2184" s="145" t="s">
        <v>1813</v>
      </c>
    </row>
    <row r="2185" spans="3:12">
      <c r="C2185" s="145" t="s">
        <v>3415</v>
      </c>
      <c r="D2185" s="145">
        <v>0</v>
      </c>
      <c r="E2185" s="145" t="s">
        <v>26</v>
      </c>
      <c r="F2185" s="462" t="s">
        <v>95</v>
      </c>
      <c r="G2185" s="462" t="s">
        <v>3468</v>
      </c>
      <c r="H2185" s="145" t="s">
        <v>86</v>
      </c>
      <c r="I2185" s="462" t="s">
        <v>1688</v>
      </c>
      <c r="J2185" s="462" t="s">
        <v>1690</v>
      </c>
      <c r="K2185" s="145" t="s">
        <v>1802</v>
      </c>
      <c r="L2185" s="145" t="s">
        <v>1813</v>
      </c>
    </row>
    <row r="2186" spans="3:12">
      <c r="C2186" s="145" t="s">
        <v>3416</v>
      </c>
      <c r="D2186" s="145">
        <v>0</v>
      </c>
      <c r="E2186" s="145" t="s">
        <v>26</v>
      </c>
      <c r="F2186" s="462" t="s">
        <v>95</v>
      </c>
      <c r="G2186" s="462" t="s">
        <v>3468</v>
      </c>
      <c r="H2186" s="145" t="s">
        <v>86</v>
      </c>
      <c r="I2186" s="462" t="s">
        <v>1688</v>
      </c>
      <c r="J2186" s="462" t="s">
        <v>1690</v>
      </c>
      <c r="K2186" s="145" t="s">
        <v>1802</v>
      </c>
      <c r="L2186" s="145" t="s">
        <v>1813</v>
      </c>
    </row>
    <row r="2187" spans="3:12">
      <c r="C2187" s="145" t="s">
        <v>3417</v>
      </c>
      <c r="D2187" s="145">
        <v>0</v>
      </c>
      <c r="E2187" s="145" t="s">
        <v>26</v>
      </c>
      <c r="F2187" s="462" t="s">
        <v>95</v>
      </c>
      <c r="G2187" s="462" t="s">
        <v>3468</v>
      </c>
      <c r="H2187" s="145" t="s">
        <v>86</v>
      </c>
      <c r="I2187" s="462" t="s">
        <v>1688</v>
      </c>
      <c r="J2187" s="462" t="s">
        <v>1690</v>
      </c>
      <c r="K2187" s="145" t="s">
        <v>1802</v>
      </c>
      <c r="L2187" s="145" t="s">
        <v>1813</v>
      </c>
    </row>
    <row r="2188" spans="3:12">
      <c r="C2188" s="145" t="s">
        <v>3418</v>
      </c>
      <c r="D2188" s="145">
        <v>0</v>
      </c>
      <c r="E2188" s="145" t="s">
        <v>26</v>
      </c>
      <c r="F2188" s="462" t="s">
        <v>95</v>
      </c>
      <c r="G2188" s="462" t="s">
        <v>3468</v>
      </c>
      <c r="H2188" s="145" t="s">
        <v>86</v>
      </c>
      <c r="I2188" s="462" t="s">
        <v>1688</v>
      </c>
      <c r="J2188" s="462" t="s">
        <v>1690</v>
      </c>
      <c r="K2188" s="145" t="s">
        <v>1802</v>
      </c>
      <c r="L2188" s="145" t="s">
        <v>1813</v>
      </c>
    </row>
    <row r="2189" spans="3:12">
      <c r="C2189" s="145" t="s">
        <v>3419</v>
      </c>
      <c r="D2189" s="145">
        <v>0</v>
      </c>
      <c r="E2189" s="145" t="s">
        <v>26</v>
      </c>
      <c r="F2189" s="462" t="s">
        <v>95</v>
      </c>
      <c r="G2189" s="462" t="s">
        <v>3468</v>
      </c>
      <c r="H2189" s="145" t="s">
        <v>86</v>
      </c>
      <c r="I2189" s="462" t="s">
        <v>1688</v>
      </c>
      <c r="J2189" s="462" t="s">
        <v>1690</v>
      </c>
      <c r="K2189" s="145" t="s">
        <v>1802</v>
      </c>
      <c r="L2189" s="145" t="s">
        <v>1813</v>
      </c>
    </row>
    <row r="2190" spans="3:12">
      <c r="C2190" s="145" t="s">
        <v>3420</v>
      </c>
      <c r="D2190" s="145">
        <v>0</v>
      </c>
      <c r="E2190" s="145" t="s">
        <v>26</v>
      </c>
      <c r="F2190" s="462" t="s">
        <v>95</v>
      </c>
      <c r="G2190" s="462" t="s">
        <v>3468</v>
      </c>
      <c r="H2190" s="145" t="s">
        <v>86</v>
      </c>
      <c r="I2190" s="462" t="s">
        <v>1688</v>
      </c>
      <c r="J2190" s="462" t="s">
        <v>1690</v>
      </c>
      <c r="K2190" s="145" t="s">
        <v>1802</v>
      </c>
      <c r="L2190" s="145" t="s">
        <v>1813</v>
      </c>
    </row>
    <row r="2191" spans="3:12">
      <c r="C2191" s="145" t="s">
        <v>3421</v>
      </c>
      <c r="D2191" s="145">
        <v>0</v>
      </c>
      <c r="E2191" s="145" t="s">
        <v>26</v>
      </c>
      <c r="F2191" s="462" t="s">
        <v>95</v>
      </c>
      <c r="G2191" s="462" t="s">
        <v>3468</v>
      </c>
      <c r="H2191" s="145" t="s">
        <v>86</v>
      </c>
      <c r="I2191" s="462" t="s">
        <v>1688</v>
      </c>
      <c r="J2191" s="462" t="s">
        <v>1690</v>
      </c>
      <c r="K2191" s="145" t="s">
        <v>1802</v>
      </c>
      <c r="L2191" s="145" t="s">
        <v>1813</v>
      </c>
    </row>
    <row r="2192" spans="3:12">
      <c r="C2192" s="145" t="s">
        <v>3422</v>
      </c>
      <c r="D2192" s="145">
        <v>0</v>
      </c>
      <c r="E2192" s="145" t="s">
        <v>26</v>
      </c>
      <c r="F2192" s="462" t="s">
        <v>95</v>
      </c>
      <c r="G2192" s="462" t="s">
        <v>3468</v>
      </c>
      <c r="H2192" s="145" t="s">
        <v>86</v>
      </c>
      <c r="I2192" s="462" t="s">
        <v>1688</v>
      </c>
      <c r="J2192" s="462" t="s">
        <v>1690</v>
      </c>
      <c r="K2192" s="145" t="s">
        <v>1802</v>
      </c>
      <c r="L2192" s="145" t="s">
        <v>1813</v>
      </c>
    </row>
    <row r="2193" spans="3:12">
      <c r="C2193" s="145" t="s">
        <v>3423</v>
      </c>
      <c r="D2193" s="145">
        <v>0</v>
      </c>
      <c r="E2193" s="145" t="s">
        <v>26</v>
      </c>
      <c r="F2193" s="462" t="s">
        <v>95</v>
      </c>
      <c r="G2193" s="462" t="s">
        <v>3468</v>
      </c>
      <c r="H2193" s="145" t="s">
        <v>86</v>
      </c>
      <c r="I2193" s="462" t="s">
        <v>1688</v>
      </c>
      <c r="J2193" s="462" t="s">
        <v>1690</v>
      </c>
      <c r="K2193" s="145" t="s">
        <v>1802</v>
      </c>
      <c r="L2193" s="145" t="s">
        <v>1813</v>
      </c>
    </row>
    <row r="2194" spans="3:12">
      <c r="C2194" s="145" t="s">
        <v>3424</v>
      </c>
      <c r="D2194" s="145">
        <v>0</v>
      </c>
      <c r="E2194" s="145" t="s">
        <v>26</v>
      </c>
      <c r="F2194" s="462" t="s">
        <v>95</v>
      </c>
      <c r="G2194" s="462" t="s">
        <v>3468</v>
      </c>
      <c r="H2194" s="145" t="s">
        <v>86</v>
      </c>
      <c r="I2194" s="462" t="s">
        <v>1688</v>
      </c>
      <c r="J2194" s="462" t="s">
        <v>1690</v>
      </c>
      <c r="K2194" s="145" t="s">
        <v>1802</v>
      </c>
      <c r="L2194" s="145" t="s">
        <v>1813</v>
      </c>
    </row>
    <row r="2195" spans="3:12">
      <c r="C2195" s="145" t="s">
        <v>3425</v>
      </c>
      <c r="D2195" s="145">
        <v>0</v>
      </c>
      <c r="E2195" s="145" t="s">
        <v>26</v>
      </c>
      <c r="F2195" s="462" t="s">
        <v>95</v>
      </c>
      <c r="G2195" s="462" t="s">
        <v>3468</v>
      </c>
      <c r="H2195" s="145" t="s">
        <v>86</v>
      </c>
      <c r="I2195" s="462" t="s">
        <v>1688</v>
      </c>
      <c r="J2195" s="462" t="s">
        <v>1690</v>
      </c>
      <c r="K2195" s="145" t="s">
        <v>1802</v>
      </c>
      <c r="L2195" s="145" t="s">
        <v>1813</v>
      </c>
    </row>
    <row r="2196" spans="3:12">
      <c r="C2196" s="145" t="s">
        <v>3426</v>
      </c>
      <c r="D2196" s="145">
        <v>0</v>
      </c>
      <c r="E2196" s="145" t="s">
        <v>26</v>
      </c>
      <c r="F2196" s="462" t="s">
        <v>95</v>
      </c>
      <c r="G2196" s="462" t="s">
        <v>3468</v>
      </c>
      <c r="H2196" s="145" t="s">
        <v>86</v>
      </c>
      <c r="I2196" s="462" t="s">
        <v>1688</v>
      </c>
      <c r="J2196" s="462" t="s">
        <v>1690</v>
      </c>
      <c r="K2196" s="145" t="s">
        <v>1802</v>
      </c>
      <c r="L2196" s="145" t="s">
        <v>1813</v>
      </c>
    </row>
    <row r="2197" spans="3:12">
      <c r="C2197" s="145" t="s">
        <v>3427</v>
      </c>
      <c r="D2197" s="145">
        <v>0</v>
      </c>
      <c r="E2197" s="145" t="s">
        <v>26</v>
      </c>
      <c r="F2197" s="462" t="s">
        <v>95</v>
      </c>
      <c r="G2197" s="462" t="s">
        <v>3468</v>
      </c>
      <c r="H2197" s="145" t="s">
        <v>86</v>
      </c>
      <c r="I2197" s="462" t="s">
        <v>1688</v>
      </c>
      <c r="J2197" s="462" t="s">
        <v>1690</v>
      </c>
      <c r="K2197" s="145" t="s">
        <v>1802</v>
      </c>
      <c r="L2197" s="145" t="s">
        <v>1813</v>
      </c>
    </row>
    <row r="2198" spans="3:12">
      <c r="C2198" s="145" t="s">
        <v>3428</v>
      </c>
      <c r="D2198" s="145">
        <v>0</v>
      </c>
      <c r="E2198" s="145" t="s">
        <v>26</v>
      </c>
      <c r="F2198" s="462" t="s">
        <v>95</v>
      </c>
      <c r="G2198" s="462" t="s">
        <v>3468</v>
      </c>
      <c r="H2198" s="145" t="s">
        <v>86</v>
      </c>
      <c r="I2198" s="462" t="s">
        <v>1688</v>
      </c>
      <c r="J2198" s="462" t="s">
        <v>1690</v>
      </c>
      <c r="K2198" s="145" t="s">
        <v>1802</v>
      </c>
      <c r="L2198" s="145" t="s">
        <v>1813</v>
      </c>
    </row>
    <row r="2199" spans="3:12">
      <c r="C2199" s="145" t="s">
        <v>3429</v>
      </c>
      <c r="D2199" s="145">
        <v>0</v>
      </c>
      <c r="E2199" s="145" t="s">
        <v>26</v>
      </c>
      <c r="F2199" s="462" t="s">
        <v>95</v>
      </c>
      <c r="G2199" s="462" t="s">
        <v>3468</v>
      </c>
      <c r="H2199" s="145" t="s">
        <v>86</v>
      </c>
      <c r="I2199" s="462" t="s">
        <v>1688</v>
      </c>
      <c r="J2199" s="462" t="s">
        <v>1690</v>
      </c>
      <c r="K2199" s="145" t="s">
        <v>1802</v>
      </c>
      <c r="L2199" s="145" t="s">
        <v>1813</v>
      </c>
    </row>
    <row r="2200" spans="3:12">
      <c r="C2200" s="145" t="s">
        <v>3430</v>
      </c>
      <c r="D2200" s="145">
        <v>0</v>
      </c>
      <c r="E2200" s="145" t="s">
        <v>26</v>
      </c>
      <c r="F2200" s="462" t="s">
        <v>95</v>
      </c>
      <c r="G2200" s="462" t="s">
        <v>3468</v>
      </c>
      <c r="H2200" s="145" t="s">
        <v>86</v>
      </c>
      <c r="I2200" s="462" t="s">
        <v>1688</v>
      </c>
      <c r="J2200" s="462" t="s">
        <v>1690</v>
      </c>
      <c r="K2200" s="145" t="s">
        <v>1802</v>
      </c>
      <c r="L2200" s="145" t="s">
        <v>1813</v>
      </c>
    </row>
    <row r="2201" spans="3:12">
      <c r="C2201" s="145" t="s">
        <v>3431</v>
      </c>
      <c r="D2201" s="145">
        <v>0</v>
      </c>
      <c r="E2201" s="145" t="s">
        <v>26</v>
      </c>
      <c r="F2201" s="462" t="s">
        <v>95</v>
      </c>
      <c r="G2201" s="462" t="s">
        <v>3468</v>
      </c>
      <c r="H2201" s="145" t="s">
        <v>86</v>
      </c>
      <c r="I2201" s="462" t="s">
        <v>1688</v>
      </c>
      <c r="J2201" s="462" t="s">
        <v>1690</v>
      </c>
      <c r="K2201" s="145" t="s">
        <v>1802</v>
      </c>
      <c r="L2201" s="145" t="s">
        <v>1813</v>
      </c>
    </row>
    <row r="2202" spans="3:12">
      <c r="C2202" s="145" t="s">
        <v>3432</v>
      </c>
      <c r="D2202" s="145">
        <v>0</v>
      </c>
      <c r="E2202" s="145" t="s">
        <v>26</v>
      </c>
      <c r="F2202" s="462" t="s">
        <v>95</v>
      </c>
      <c r="G2202" s="462" t="s">
        <v>3468</v>
      </c>
      <c r="H2202" s="145" t="s">
        <v>86</v>
      </c>
      <c r="I2202" s="462" t="s">
        <v>1688</v>
      </c>
      <c r="J2202" s="462" t="s">
        <v>1690</v>
      </c>
      <c r="K2202" s="145" t="s">
        <v>1802</v>
      </c>
      <c r="L2202" s="145" t="s">
        <v>1813</v>
      </c>
    </row>
    <row r="2203" spans="3:12">
      <c r="C2203" s="145" t="s">
        <v>3433</v>
      </c>
      <c r="D2203" s="145">
        <v>0</v>
      </c>
      <c r="E2203" s="145" t="s">
        <v>26</v>
      </c>
      <c r="F2203" s="462" t="s">
        <v>95</v>
      </c>
      <c r="G2203" s="462" t="s">
        <v>3468</v>
      </c>
      <c r="H2203" s="145" t="s">
        <v>86</v>
      </c>
      <c r="I2203" s="462" t="s">
        <v>1688</v>
      </c>
      <c r="J2203" s="462" t="s">
        <v>1690</v>
      </c>
      <c r="K2203" s="145" t="s">
        <v>1802</v>
      </c>
      <c r="L2203" s="145" t="s">
        <v>1813</v>
      </c>
    </row>
    <row r="2204" spans="3:12">
      <c r="C2204" s="145" t="s">
        <v>3434</v>
      </c>
      <c r="D2204" s="145">
        <v>0</v>
      </c>
      <c r="E2204" s="145" t="s">
        <v>26</v>
      </c>
      <c r="F2204" s="462" t="s">
        <v>95</v>
      </c>
      <c r="G2204" s="462" t="s">
        <v>3468</v>
      </c>
      <c r="H2204" s="145" t="s">
        <v>86</v>
      </c>
      <c r="I2204" s="462" t="s">
        <v>1688</v>
      </c>
      <c r="J2204" s="462" t="s">
        <v>1690</v>
      </c>
      <c r="K2204" s="145" t="s">
        <v>1802</v>
      </c>
      <c r="L2204" s="145" t="s">
        <v>1813</v>
      </c>
    </row>
    <row r="2205" spans="3:12">
      <c r="C2205" s="145" t="s">
        <v>3435</v>
      </c>
      <c r="D2205" s="145">
        <v>0</v>
      </c>
      <c r="E2205" s="145" t="s">
        <v>26</v>
      </c>
      <c r="F2205" s="462" t="s">
        <v>95</v>
      </c>
      <c r="G2205" s="462" t="s">
        <v>3468</v>
      </c>
      <c r="H2205" s="145" t="s">
        <v>86</v>
      </c>
      <c r="I2205" s="462" t="s">
        <v>1688</v>
      </c>
      <c r="J2205" s="462" t="s">
        <v>1690</v>
      </c>
      <c r="K2205" s="145" t="s">
        <v>1802</v>
      </c>
      <c r="L2205" s="145" t="s">
        <v>1813</v>
      </c>
    </row>
    <row r="2206" spans="3:12">
      <c r="C2206" s="145" t="s">
        <v>3436</v>
      </c>
      <c r="D2206" s="145">
        <v>0</v>
      </c>
      <c r="E2206" s="145" t="s">
        <v>26</v>
      </c>
      <c r="F2206" s="462" t="s">
        <v>95</v>
      </c>
      <c r="G2206" s="462" t="s">
        <v>3468</v>
      </c>
      <c r="H2206" s="145" t="s">
        <v>86</v>
      </c>
      <c r="I2206" s="462" t="s">
        <v>1688</v>
      </c>
      <c r="J2206" s="462" t="s">
        <v>1690</v>
      </c>
      <c r="K2206" s="145" t="s">
        <v>1802</v>
      </c>
      <c r="L2206" s="145" t="s">
        <v>1813</v>
      </c>
    </row>
    <row r="2207" spans="3:12">
      <c r="C2207" s="145" t="s">
        <v>3437</v>
      </c>
      <c r="D2207" s="145">
        <v>0</v>
      </c>
      <c r="E2207" s="145" t="s">
        <v>26</v>
      </c>
      <c r="F2207" s="462" t="s">
        <v>95</v>
      </c>
      <c r="G2207" s="462" t="s">
        <v>3468</v>
      </c>
      <c r="H2207" s="145" t="s">
        <v>86</v>
      </c>
      <c r="I2207" s="462" t="s">
        <v>1688</v>
      </c>
      <c r="J2207" s="462" t="s">
        <v>1690</v>
      </c>
      <c r="K2207" s="145" t="s">
        <v>1802</v>
      </c>
      <c r="L2207" s="145" t="s">
        <v>1813</v>
      </c>
    </row>
    <row r="2208" spans="3:12">
      <c r="C2208" s="145" t="s">
        <v>3438</v>
      </c>
      <c r="D2208" s="145">
        <v>0</v>
      </c>
      <c r="E2208" s="145" t="s">
        <v>26</v>
      </c>
      <c r="F2208" s="462" t="s">
        <v>95</v>
      </c>
      <c r="G2208" s="462" t="s">
        <v>3468</v>
      </c>
      <c r="H2208" s="145" t="s">
        <v>86</v>
      </c>
      <c r="I2208" s="462" t="s">
        <v>1688</v>
      </c>
      <c r="J2208" s="462" t="s">
        <v>1690</v>
      </c>
      <c r="K2208" s="145" t="s">
        <v>1802</v>
      </c>
      <c r="L2208" s="145" t="s">
        <v>1813</v>
      </c>
    </row>
    <row r="2209" spans="3:12">
      <c r="C2209" s="145" t="s">
        <v>3439</v>
      </c>
      <c r="D2209" s="145">
        <v>0</v>
      </c>
      <c r="E2209" s="145" t="s">
        <v>26</v>
      </c>
      <c r="F2209" s="462" t="s">
        <v>95</v>
      </c>
      <c r="G2209" s="462" t="s">
        <v>3468</v>
      </c>
      <c r="H2209" s="145" t="s">
        <v>86</v>
      </c>
      <c r="I2209" s="462" t="s">
        <v>1688</v>
      </c>
      <c r="J2209" s="462" t="s">
        <v>1690</v>
      </c>
      <c r="K2209" s="145" t="s">
        <v>1802</v>
      </c>
      <c r="L2209" s="145" t="s">
        <v>1813</v>
      </c>
    </row>
    <row r="2210" spans="3:12">
      <c r="C2210" s="145" t="s">
        <v>3440</v>
      </c>
      <c r="D2210" s="145">
        <v>0</v>
      </c>
      <c r="E2210" s="145" t="s">
        <v>26</v>
      </c>
      <c r="F2210" s="462" t="s">
        <v>95</v>
      </c>
      <c r="G2210" s="462" t="s">
        <v>3468</v>
      </c>
      <c r="H2210" s="145" t="s">
        <v>86</v>
      </c>
      <c r="I2210" s="462" t="s">
        <v>1688</v>
      </c>
      <c r="J2210" s="462" t="s">
        <v>1690</v>
      </c>
      <c r="K2210" s="145" t="s">
        <v>1802</v>
      </c>
      <c r="L2210" s="145" t="s">
        <v>1813</v>
      </c>
    </row>
    <row r="2211" spans="3:12">
      <c r="C2211" s="145" t="s">
        <v>3441</v>
      </c>
      <c r="D2211" s="145">
        <v>0</v>
      </c>
      <c r="E2211" s="145" t="s">
        <v>26</v>
      </c>
      <c r="F2211" s="462" t="s">
        <v>95</v>
      </c>
      <c r="G2211" s="462" t="s">
        <v>3468</v>
      </c>
      <c r="H2211" s="145" t="s">
        <v>86</v>
      </c>
      <c r="I2211" s="462" t="s">
        <v>1688</v>
      </c>
      <c r="J2211" s="462" t="s">
        <v>1690</v>
      </c>
      <c r="K2211" s="145" t="s">
        <v>1802</v>
      </c>
      <c r="L2211" s="145" t="s">
        <v>1813</v>
      </c>
    </row>
    <row r="2212" spans="3:12">
      <c r="C2212" s="145" t="s">
        <v>3442</v>
      </c>
      <c r="D2212" s="145">
        <v>0</v>
      </c>
      <c r="E2212" s="145" t="s">
        <v>26</v>
      </c>
      <c r="F2212" s="462" t="s">
        <v>95</v>
      </c>
      <c r="G2212" s="462" t="s">
        <v>3468</v>
      </c>
      <c r="H2212" s="145" t="s">
        <v>86</v>
      </c>
      <c r="I2212" s="462" t="s">
        <v>1688</v>
      </c>
      <c r="J2212" s="462" t="s">
        <v>1690</v>
      </c>
      <c r="K2212" s="145" t="s">
        <v>1802</v>
      </c>
      <c r="L2212" s="145" t="s">
        <v>1813</v>
      </c>
    </row>
    <row r="2213" spans="3:12">
      <c r="C2213" s="145" t="s">
        <v>3443</v>
      </c>
      <c r="D2213" s="145">
        <v>0</v>
      </c>
      <c r="E2213" s="145" t="s">
        <v>26</v>
      </c>
      <c r="F2213" s="462" t="s">
        <v>95</v>
      </c>
      <c r="G2213" s="462" t="s">
        <v>3468</v>
      </c>
      <c r="H2213" s="145" t="s">
        <v>86</v>
      </c>
      <c r="I2213" s="462" t="s">
        <v>1688</v>
      </c>
      <c r="J2213" s="462" t="s">
        <v>1690</v>
      </c>
      <c r="K2213" s="145" t="s">
        <v>1802</v>
      </c>
      <c r="L2213" s="145" t="s">
        <v>1813</v>
      </c>
    </row>
    <row r="2214" spans="3:12">
      <c r="C2214" s="145" t="s">
        <v>3444</v>
      </c>
      <c r="D2214" s="145">
        <v>0</v>
      </c>
      <c r="E2214" s="145" t="s">
        <v>26</v>
      </c>
      <c r="F2214" s="462" t="s">
        <v>95</v>
      </c>
      <c r="G2214" s="462" t="s">
        <v>3468</v>
      </c>
      <c r="H2214" s="145" t="s">
        <v>86</v>
      </c>
      <c r="I2214" s="462" t="s">
        <v>1688</v>
      </c>
      <c r="J2214" s="462" t="s">
        <v>1690</v>
      </c>
      <c r="K2214" s="145" t="s">
        <v>1802</v>
      </c>
      <c r="L2214" s="145" t="s">
        <v>1813</v>
      </c>
    </row>
    <row r="2215" spans="3:12">
      <c r="C2215" s="145" t="s">
        <v>3445</v>
      </c>
      <c r="D2215" s="145">
        <v>0</v>
      </c>
      <c r="E2215" s="145" t="s">
        <v>26</v>
      </c>
      <c r="F2215" s="462" t="s">
        <v>95</v>
      </c>
      <c r="G2215" s="462" t="s">
        <v>3468</v>
      </c>
      <c r="H2215" s="145" t="s">
        <v>86</v>
      </c>
      <c r="I2215" s="462" t="s">
        <v>1688</v>
      </c>
      <c r="J2215" s="462" t="s">
        <v>1690</v>
      </c>
      <c r="K2215" s="145" t="s">
        <v>1802</v>
      </c>
      <c r="L2215" s="145" t="s">
        <v>1813</v>
      </c>
    </row>
    <row r="2216" spans="3:12">
      <c r="C2216" s="145" t="s">
        <v>3446</v>
      </c>
      <c r="D2216" s="145">
        <v>0</v>
      </c>
      <c r="E2216" s="145" t="s">
        <v>26</v>
      </c>
      <c r="F2216" s="462" t="s">
        <v>95</v>
      </c>
      <c r="G2216" s="462" t="s">
        <v>3468</v>
      </c>
      <c r="H2216" s="145" t="s">
        <v>86</v>
      </c>
      <c r="I2216" s="462" t="s">
        <v>1688</v>
      </c>
      <c r="J2216" s="462" t="s">
        <v>1690</v>
      </c>
      <c r="K2216" s="145" t="s">
        <v>1802</v>
      </c>
      <c r="L2216" s="145" t="s">
        <v>1813</v>
      </c>
    </row>
    <row r="2217" spans="3:12">
      <c r="C2217" s="145" t="s">
        <v>3447</v>
      </c>
      <c r="D2217" s="145">
        <v>0</v>
      </c>
      <c r="E2217" s="145" t="s">
        <v>26</v>
      </c>
      <c r="F2217" s="462" t="s">
        <v>95</v>
      </c>
      <c r="G2217" s="462" t="s">
        <v>3468</v>
      </c>
      <c r="H2217" s="145" t="s">
        <v>86</v>
      </c>
      <c r="I2217" s="462" t="s">
        <v>1688</v>
      </c>
      <c r="J2217" s="462" t="s">
        <v>1690</v>
      </c>
      <c r="K2217" s="145" t="s">
        <v>1802</v>
      </c>
      <c r="L2217" s="145" t="s">
        <v>1813</v>
      </c>
    </row>
    <row r="2218" spans="3:12">
      <c r="C2218" s="145" t="s">
        <v>3448</v>
      </c>
      <c r="D2218" s="145">
        <v>0</v>
      </c>
      <c r="E2218" s="145" t="s">
        <v>26</v>
      </c>
      <c r="F2218" s="462" t="s">
        <v>95</v>
      </c>
      <c r="G2218" s="462" t="s">
        <v>3468</v>
      </c>
      <c r="H2218" s="145" t="s">
        <v>86</v>
      </c>
      <c r="I2218" s="462" t="s">
        <v>1688</v>
      </c>
      <c r="J2218" s="462" t="s">
        <v>1690</v>
      </c>
      <c r="K2218" s="145" t="s">
        <v>1802</v>
      </c>
      <c r="L2218" s="145" t="s">
        <v>1813</v>
      </c>
    </row>
    <row r="2219" spans="3:12">
      <c r="C2219" s="145" t="s">
        <v>3449</v>
      </c>
      <c r="D2219" s="145">
        <v>0</v>
      </c>
      <c r="E2219" s="145" t="s">
        <v>26</v>
      </c>
      <c r="F2219" s="462" t="s">
        <v>95</v>
      </c>
      <c r="G2219" s="462" t="s">
        <v>3468</v>
      </c>
      <c r="H2219" s="145" t="s">
        <v>86</v>
      </c>
      <c r="I2219" s="462" t="s">
        <v>1688</v>
      </c>
      <c r="J2219" s="462" t="s">
        <v>1690</v>
      </c>
      <c r="K2219" s="145" t="s">
        <v>1802</v>
      </c>
      <c r="L2219" s="145" t="s">
        <v>1813</v>
      </c>
    </row>
    <row r="2220" spans="3:12">
      <c r="C2220" s="145" t="s">
        <v>3450</v>
      </c>
      <c r="D2220" s="145">
        <v>0</v>
      </c>
      <c r="E2220" s="145" t="s">
        <v>26</v>
      </c>
      <c r="F2220" s="462" t="s">
        <v>95</v>
      </c>
      <c r="G2220" s="462" t="s">
        <v>3468</v>
      </c>
      <c r="H2220" s="145" t="s">
        <v>86</v>
      </c>
      <c r="I2220" s="462" t="s">
        <v>1688</v>
      </c>
      <c r="J2220" s="462" t="s">
        <v>1690</v>
      </c>
      <c r="K2220" s="145" t="s">
        <v>1802</v>
      </c>
      <c r="L2220" s="145" t="s">
        <v>1813</v>
      </c>
    </row>
    <row r="2221" spans="3:12">
      <c r="C2221" s="145" t="s">
        <v>3451</v>
      </c>
      <c r="D2221" s="145">
        <v>0</v>
      </c>
      <c r="E2221" s="145" t="s">
        <v>26</v>
      </c>
      <c r="F2221" s="462" t="s">
        <v>95</v>
      </c>
      <c r="G2221" s="462" t="s">
        <v>3468</v>
      </c>
      <c r="H2221" s="145" t="s">
        <v>86</v>
      </c>
      <c r="I2221" s="462" t="s">
        <v>1688</v>
      </c>
      <c r="J2221" s="462" t="s">
        <v>1690</v>
      </c>
      <c r="K2221" s="145" t="s">
        <v>1802</v>
      </c>
      <c r="L2221" s="145" t="s">
        <v>1813</v>
      </c>
    </row>
    <row r="2222" spans="3:12">
      <c r="C2222" s="145" t="s">
        <v>3452</v>
      </c>
      <c r="D2222" s="145">
        <v>0</v>
      </c>
      <c r="E2222" s="145" t="s">
        <v>26</v>
      </c>
      <c r="F2222" s="462" t="s">
        <v>95</v>
      </c>
      <c r="G2222" s="462" t="s">
        <v>3468</v>
      </c>
      <c r="H2222" s="145" t="s">
        <v>86</v>
      </c>
      <c r="I2222" s="462" t="s">
        <v>1688</v>
      </c>
      <c r="J2222" s="462" t="s">
        <v>1690</v>
      </c>
      <c r="K2222" s="145" t="s">
        <v>1802</v>
      </c>
      <c r="L2222" s="145" t="s">
        <v>1813</v>
      </c>
    </row>
    <row r="2223" spans="3:12">
      <c r="C2223" s="145" t="s">
        <v>3453</v>
      </c>
      <c r="D2223" s="145">
        <v>0</v>
      </c>
      <c r="E2223" s="145" t="s">
        <v>26</v>
      </c>
      <c r="F2223" s="462" t="s">
        <v>95</v>
      </c>
      <c r="G2223" s="462" t="s">
        <v>3468</v>
      </c>
      <c r="H2223" s="145" t="s">
        <v>86</v>
      </c>
      <c r="I2223" s="462" t="s">
        <v>1688</v>
      </c>
      <c r="J2223" s="462" t="s">
        <v>1690</v>
      </c>
      <c r="K2223" s="145" t="s">
        <v>1802</v>
      </c>
      <c r="L2223" s="145" t="s">
        <v>1813</v>
      </c>
    </row>
    <row r="2224" spans="3:12">
      <c r="C2224" s="145" t="s">
        <v>3454</v>
      </c>
      <c r="D2224" s="145">
        <v>0</v>
      </c>
      <c r="E2224" s="145" t="s">
        <v>26</v>
      </c>
      <c r="F2224" s="462" t="s">
        <v>95</v>
      </c>
      <c r="G2224" s="462" t="s">
        <v>3468</v>
      </c>
      <c r="H2224" s="145" t="s">
        <v>86</v>
      </c>
      <c r="I2224" s="462" t="s">
        <v>1688</v>
      </c>
      <c r="J2224" s="462" t="s">
        <v>1690</v>
      </c>
      <c r="K2224" s="145" t="s">
        <v>1802</v>
      </c>
      <c r="L2224" s="145" t="s">
        <v>1813</v>
      </c>
    </row>
    <row r="2225" spans="3:12">
      <c r="C2225" s="145" t="s">
        <v>3455</v>
      </c>
      <c r="D2225" s="145">
        <v>0</v>
      </c>
      <c r="E2225" s="145" t="s">
        <v>26</v>
      </c>
      <c r="F2225" s="462" t="s">
        <v>95</v>
      </c>
      <c r="G2225" s="462" t="s">
        <v>3468</v>
      </c>
      <c r="H2225" s="145" t="s">
        <v>86</v>
      </c>
      <c r="I2225" s="462" t="s">
        <v>1688</v>
      </c>
      <c r="J2225" s="462" t="s">
        <v>1690</v>
      </c>
      <c r="K2225" s="145" t="s">
        <v>1802</v>
      </c>
      <c r="L2225" s="145" t="s">
        <v>1813</v>
      </c>
    </row>
    <row r="2226" spans="3:12">
      <c r="C2226" s="145" t="s">
        <v>3458</v>
      </c>
      <c r="D2226" s="145">
        <v>0</v>
      </c>
      <c r="E2226" s="145" t="s">
        <v>26</v>
      </c>
      <c r="F2226" s="462" t="s">
        <v>95</v>
      </c>
      <c r="G2226" s="462" t="s">
        <v>3468</v>
      </c>
      <c r="H2226" s="145" t="s">
        <v>86</v>
      </c>
      <c r="I2226" s="462" t="s">
        <v>1688</v>
      </c>
      <c r="J2226" s="462" t="s">
        <v>1690</v>
      </c>
      <c r="K2226" s="145" t="s">
        <v>1802</v>
      </c>
      <c r="L2226" s="145" t="s">
        <v>1813</v>
      </c>
    </row>
    <row r="2227" spans="3:12">
      <c r="C2227" s="145" t="s">
        <v>3459</v>
      </c>
      <c r="D2227" s="145">
        <v>0</v>
      </c>
      <c r="E2227" s="145" t="s">
        <v>26</v>
      </c>
      <c r="F2227" s="462" t="s">
        <v>95</v>
      </c>
      <c r="G2227" s="462" t="s">
        <v>3468</v>
      </c>
      <c r="H2227" s="145" t="s">
        <v>86</v>
      </c>
      <c r="I2227" s="462" t="s">
        <v>1688</v>
      </c>
      <c r="J2227" s="462" t="s">
        <v>1690</v>
      </c>
      <c r="K2227" s="145" t="s">
        <v>1802</v>
      </c>
      <c r="L2227" s="145" t="s">
        <v>1813</v>
      </c>
    </row>
    <row r="2228" spans="3:12">
      <c r="C2228" s="145" t="s">
        <v>3460</v>
      </c>
      <c r="D2228" s="145">
        <v>0</v>
      </c>
      <c r="E2228" s="145" t="s">
        <v>26</v>
      </c>
      <c r="F2228" s="462" t="s">
        <v>95</v>
      </c>
      <c r="G2228" s="462" t="s">
        <v>3468</v>
      </c>
      <c r="H2228" s="145" t="s">
        <v>86</v>
      </c>
      <c r="I2228" s="462" t="s">
        <v>1688</v>
      </c>
      <c r="J2228" s="462" t="s">
        <v>1690</v>
      </c>
      <c r="K2228" s="145" t="s">
        <v>1802</v>
      </c>
      <c r="L2228" s="145" t="s">
        <v>1813</v>
      </c>
    </row>
    <row r="2229" spans="3:12">
      <c r="C2229" s="145" t="s">
        <v>3461</v>
      </c>
      <c r="D2229" s="145">
        <v>0</v>
      </c>
      <c r="E2229" s="145" t="s">
        <v>26</v>
      </c>
      <c r="F2229" s="462" t="s">
        <v>95</v>
      </c>
      <c r="G2229" s="462" t="s">
        <v>3468</v>
      </c>
      <c r="H2229" s="145" t="s">
        <v>86</v>
      </c>
      <c r="I2229" s="462" t="s">
        <v>1688</v>
      </c>
      <c r="J2229" s="462" t="s">
        <v>1690</v>
      </c>
      <c r="K2229" s="145" t="s">
        <v>1802</v>
      </c>
      <c r="L2229" s="145" t="s">
        <v>1813</v>
      </c>
    </row>
    <row r="2230" spans="3:12">
      <c r="C2230" s="145" t="s">
        <v>3462</v>
      </c>
      <c r="D2230" s="145">
        <v>0</v>
      </c>
      <c r="E2230" s="145" t="s">
        <v>26</v>
      </c>
      <c r="F2230" s="462" t="s">
        <v>95</v>
      </c>
      <c r="G2230" s="462" t="s">
        <v>3468</v>
      </c>
      <c r="H2230" s="145" t="s">
        <v>86</v>
      </c>
      <c r="I2230" s="462" t="s">
        <v>1688</v>
      </c>
      <c r="J2230" s="462" t="s">
        <v>1690</v>
      </c>
      <c r="K2230" s="145" t="s">
        <v>1802</v>
      </c>
      <c r="L2230" s="145" t="s">
        <v>1813</v>
      </c>
    </row>
    <row r="2231" spans="3:12">
      <c r="C2231" s="145" t="s">
        <v>3463</v>
      </c>
      <c r="D2231" s="145">
        <v>0</v>
      </c>
      <c r="E2231" s="145" t="s">
        <v>26</v>
      </c>
      <c r="F2231" s="462" t="s">
        <v>95</v>
      </c>
      <c r="G2231" s="462" t="s">
        <v>3468</v>
      </c>
      <c r="H2231" s="145" t="s">
        <v>86</v>
      </c>
      <c r="I2231" s="462" t="s">
        <v>1688</v>
      </c>
      <c r="J2231" s="462" t="s">
        <v>1690</v>
      </c>
      <c r="K2231" s="145" t="s">
        <v>1802</v>
      </c>
      <c r="L2231" s="145" t="s">
        <v>1813</v>
      </c>
    </row>
    <row r="2232" spans="3:12">
      <c r="C2232" s="145" t="s">
        <v>3465</v>
      </c>
      <c r="D2232" s="145">
        <v>0</v>
      </c>
      <c r="E2232" s="145" t="s">
        <v>26</v>
      </c>
      <c r="F2232" s="462" t="s">
        <v>95</v>
      </c>
      <c r="G2232" s="462" t="s">
        <v>3468</v>
      </c>
      <c r="H2232" s="145" t="s">
        <v>86</v>
      </c>
      <c r="I2232" s="462" t="s">
        <v>1688</v>
      </c>
      <c r="J2232" s="462" t="s">
        <v>1690</v>
      </c>
      <c r="K2232" s="145" t="s">
        <v>1802</v>
      </c>
      <c r="L2232" s="145" t="s">
        <v>1813</v>
      </c>
    </row>
    <row r="2233" spans="3:12">
      <c r="C2233" s="145" t="s">
        <v>3466</v>
      </c>
      <c r="D2233" s="145">
        <v>0</v>
      </c>
      <c r="E2233" s="145" t="s">
        <v>26</v>
      </c>
      <c r="F2233" s="462" t="s">
        <v>95</v>
      </c>
      <c r="G2233" s="462" t="s">
        <v>3468</v>
      </c>
      <c r="H2233" s="145" t="s">
        <v>86</v>
      </c>
      <c r="I2233" s="462" t="s">
        <v>1688</v>
      </c>
      <c r="J2233" s="462" t="s">
        <v>1690</v>
      </c>
      <c r="K2233" s="145" t="s">
        <v>1802</v>
      </c>
      <c r="L2233" s="145" t="s">
        <v>1813</v>
      </c>
    </row>
    <row r="2234" spans="3:12">
      <c r="C2234" s="145" t="s">
        <v>3467</v>
      </c>
      <c r="D2234" s="145">
        <v>0</v>
      </c>
      <c r="E2234" s="145" t="s">
        <v>26</v>
      </c>
      <c r="F2234" s="462" t="s">
        <v>95</v>
      </c>
      <c r="G2234" s="462" t="s">
        <v>3468</v>
      </c>
      <c r="H2234" s="145" t="s">
        <v>86</v>
      </c>
      <c r="I2234" s="462" t="s">
        <v>1688</v>
      </c>
      <c r="J2234" s="462" t="s">
        <v>1690</v>
      </c>
      <c r="K2234" s="145" t="s">
        <v>1802</v>
      </c>
      <c r="L2234" s="145" t="s">
        <v>1813</v>
      </c>
    </row>
    <row r="2235" spans="3:12">
      <c r="C2235" s="145" t="s">
        <v>3378</v>
      </c>
      <c r="D2235" s="145">
        <v>0</v>
      </c>
      <c r="E2235" s="145" t="s">
        <v>26</v>
      </c>
      <c r="F2235" s="462" t="s">
        <v>95</v>
      </c>
      <c r="G2235" s="462" t="s">
        <v>3468</v>
      </c>
      <c r="H2235" s="145" t="s">
        <v>86</v>
      </c>
      <c r="I2235" s="462" t="s">
        <v>1688</v>
      </c>
      <c r="J2235" s="462" t="s">
        <v>1690</v>
      </c>
      <c r="K2235" s="145" t="s">
        <v>1802</v>
      </c>
      <c r="L2235" s="145" t="s">
        <v>1814</v>
      </c>
    </row>
    <row r="2236" spans="3:12">
      <c r="C2236" s="145" t="s">
        <v>3379</v>
      </c>
      <c r="D2236" s="145">
        <v>0</v>
      </c>
      <c r="E2236" s="145" t="s">
        <v>26</v>
      </c>
      <c r="F2236" s="462" t="s">
        <v>95</v>
      </c>
      <c r="G2236" s="462" t="s">
        <v>3468</v>
      </c>
      <c r="H2236" s="145" t="s">
        <v>86</v>
      </c>
      <c r="I2236" s="462" t="s">
        <v>1688</v>
      </c>
      <c r="J2236" s="462" t="s">
        <v>1690</v>
      </c>
      <c r="K2236" s="145" t="s">
        <v>1802</v>
      </c>
      <c r="L2236" s="145" t="s">
        <v>1814</v>
      </c>
    </row>
    <row r="2237" spans="3:12">
      <c r="C2237" s="145" t="s">
        <v>3380</v>
      </c>
      <c r="D2237" s="145">
        <v>0</v>
      </c>
      <c r="E2237" s="145" t="s">
        <v>26</v>
      </c>
      <c r="F2237" s="462" t="s">
        <v>95</v>
      </c>
      <c r="G2237" s="462" t="s">
        <v>3468</v>
      </c>
      <c r="H2237" s="145" t="s">
        <v>86</v>
      </c>
      <c r="I2237" s="462" t="s">
        <v>1688</v>
      </c>
      <c r="J2237" s="462" t="s">
        <v>1690</v>
      </c>
      <c r="K2237" s="145" t="s">
        <v>1802</v>
      </c>
      <c r="L2237" s="145" t="s">
        <v>1814</v>
      </c>
    </row>
    <row r="2238" spans="3:12">
      <c r="C2238" s="145" t="s">
        <v>3381</v>
      </c>
      <c r="D2238" s="145">
        <v>0</v>
      </c>
      <c r="E2238" s="145" t="s">
        <v>26</v>
      </c>
      <c r="F2238" s="462" t="s">
        <v>95</v>
      </c>
      <c r="G2238" s="462" t="s">
        <v>3468</v>
      </c>
      <c r="H2238" s="145" t="s">
        <v>86</v>
      </c>
      <c r="I2238" s="462" t="s">
        <v>1688</v>
      </c>
      <c r="J2238" s="462" t="s">
        <v>1690</v>
      </c>
      <c r="K2238" s="145" t="s">
        <v>1802</v>
      </c>
      <c r="L2238" s="145" t="s">
        <v>1814</v>
      </c>
    </row>
    <row r="2239" spans="3:12">
      <c r="C2239" s="145" t="s">
        <v>3382</v>
      </c>
      <c r="D2239" s="145">
        <v>0</v>
      </c>
      <c r="E2239" s="145" t="s">
        <v>26</v>
      </c>
      <c r="F2239" s="462" t="s">
        <v>95</v>
      </c>
      <c r="G2239" s="462" t="s">
        <v>3468</v>
      </c>
      <c r="H2239" s="145" t="s">
        <v>86</v>
      </c>
      <c r="I2239" s="462" t="s">
        <v>1688</v>
      </c>
      <c r="J2239" s="462" t="s">
        <v>1690</v>
      </c>
      <c r="K2239" s="145" t="s">
        <v>1802</v>
      </c>
      <c r="L2239" s="145" t="s">
        <v>1814</v>
      </c>
    </row>
    <row r="2240" spans="3:12">
      <c r="C2240" s="145" t="s">
        <v>3383</v>
      </c>
      <c r="D2240" s="145">
        <v>0</v>
      </c>
      <c r="E2240" s="145" t="s">
        <v>26</v>
      </c>
      <c r="F2240" s="462" t="s">
        <v>95</v>
      </c>
      <c r="G2240" s="462" t="s">
        <v>3468</v>
      </c>
      <c r="H2240" s="145" t="s">
        <v>86</v>
      </c>
      <c r="I2240" s="462" t="s">
        <v>1688</v>
      </c>
      <c r="J2240" s="462" t="s">
        <v>1690</v>
      </c>
      <c r="K2240" s="145" t="s">
        <v>1802</v>
      </c>
      <c r="L2240" s="145" t="s">
        <v>1814</v>
      </c>
    </row>
    <row r="2241" spans="3:12">
      <c r="C2241" s="145" t="s">
        <v>3384</v>
      </c>
      <c r="D2241" s="145">
        <v>0</v>
      </c>
      <c r="E2241" s="145" t="s">
        <v>26</v>
      </c>
      <c r="F2241" s="462" t="s">
        <v>95</v>
      </c>
      <c r="G2241" s="462" t="s">
        <v>3468</v>
      </c>
      <c r="H2241" s="145" t="s">
        <v>86</v>
      </c>
      <c r="I2241" s="462" t="s">
        <v>1688</v>
      </c>
      <c r="J2241" s="462" t="s">
        <v>1690</v>
      </c>
      <c r="K2241" s="145" t="s">
        <v>1802</v>
      </c>
      <c r="L2241" s="145" t="s">
        <v>1814</v>
      </c>
    </row>
    <row r="2242" spans="3:12">
      <c r="C2242" s="145" t="s">
        <v>3385</v>
      </c>
      <c r="D2242" s="145">
        <v>0</v>
      </c>
      <c r="E2242" s="145" t="s">
        <v>26</v>
      </c>
      <c r="F2242" s="462" t="s">
        <v>95</v>
      </c>
      <c r="G2242" s="462" t="s">
        <v>3468</v>
      </c>
      <c r="H2242" s="145" t="s">
        <v>86</v>
      </c>
      <c r="I2242" s="462" t="s">
        <v>1688</v>
      </c>
      <c r="J2242" s="462" t="s">
        <v>1690</v>
      </c>
      <c r="K2242" s="145" t="s">
        <v>1802</v>
      </c>
      <c r="L2242" s="145" t="s">
        <v>1814</v>
      </c>
    </row>
    <row r="2243" spans="3:12">
      <c r="C2243" s="145" t="s">
        <v>3386</v>
      </c>
      <c r="D2243" s="145">
        <v>0</v>
      </c>
      <c r="E2243" s="145" t="s">
        <v>26</v>
      </c>
      <c r="F2243" s="462" t="s">
        <v>95</v>
      </c>
      <c r="G2243" s="462" t="s">
        <v>3468</v>
      </c>
      <c r="H2243" s="145" t="s">
        <v>86</v>
      </c>
      <c r="I2243" s="462" t="s">
        <v>1688</v>
      </c>
      <c r="J2243" s="462" t="s">
        <v>1690</v>
      </c>
      <c r="K2243" s="145" t="s">
        <v>1802</v>
      </c>
      <c r="L2243" s="145" t="s">
        <v>1814</v>
      </c>
    </row>
    <row r="2244" spans="3:12">
      <c r="C2244" s="145" t="s">
        <v>3387</v>
      </c>
      <c r="D2244" s="145">
        <v>0</v>
      </c>
      <c r="E2244" s="145" t="s">
        <v>26</v>
      </c>
      <c r="F2244" s="462" t="s">
        <v>95</v>
      </c>
      <c r="G2244" s="462" t="s">
        <v>3468</v>
      </c>
      <c r="H2244" s="145" t="s">
        <v>86</v>
      </c>
      <c r="I2244" s="462" t="s">
        <v>1688</v>
      </c>
      <c r="J2244" s="462" t="s">
        <v>1690</v>
      </c>
      <c r="K2244" s="145" t="s">
        <v>1802</v>
      </c>
      <c r="L2244" s="145" t="s">
        <v>1814</v>
      </c>
    </row>
    <row r="2245" spans="3:12">
      <c r="C2245" s="145" t="s">
        <v>3388</v>
      </c>
      <c r="D2245" s="145">
        <v>0</v>
      </c>
      <c r="E2245" s="145" t="s">
        <v>26</v>
      </c>
      <c r="F2245" s="462" t="s">
        <v>95</v>
      </c>
      <c r="G2245" s="462" t="s">
        <v>3468</v>
      </c>
      <c r="H2245" s="145" t="s">
        <v>86</v>
      </c>
      <c r="I2245" s="462" t="s">
        <v>1688</v>
      </c>
      <c r="J2245" s="462" t="s">
        <v>1690</v>
      </c>
      <c r="K2245" s="145" t="s">
        <v>1802</v>
      </c>
      <c r="L2245" s="145" t="s">
        <v>1814</v>
      </c>
    </row>
    <row r="2246" spans="3:12">
      <c r="C2246" s="145" t="s">
        <v>3389</v>
      </c>
      <c r="D2246" s="145">
        <v>0</v>
      </c>
      <c r="E2246" s="145" t="s">
        <v>26</v>
      </c>
      <c r="F2246" s="462" t="s">
        <v>95</v>
      </c>
      <c r="G2246" s="462" t="s">
        <v>3468</v>
      </c>
      <c r="H2246" s="145" t="s">
        <v>86</v>
      </c>
      <c r="I2246" s="462" t="s">
        <v>1688</v>
      </c>
      <c r="J2246" s="462" t="s">
        <v>1690</v>
      </c>
      <c r="K2246" s="145" t="s">
        <v>1802</v>
      </c>
      <c r="L2246" s="145" t="s">
        <v>1814</v>
      </c>
    </row>
    <row r="2247" spans="3:12">
      <c r="C2247" s="145" t="s">
        <v>3390</v>
      </c>
      <c r="D2247" s="145">
        <v>0</v>
      </c>
      <c r="E2247" s="145" t="s">
        <v>26</v>
      </c>
      <c r="F2247" s="462" t="s">
        <v>95</v>
      </c>
      <c r="G2247" s="462" t="s">
        <v>3468</v>
      </c>
      <c r="H2247" s="145" t="s">
        <v>86</v>
      </c>
      <c r="I2247" s="462" t="s">
        <v>1688</v>
      </c>
      <c r="J2247" s="462" t="s">
        <v>1690</v>
      </c>
      <c r="K2247" s="145" t="s">
        <v>1802</v>
      </c>
      <c r="L2247" s="145" t="s">
        <v>1814</v>
      </c>
    </row>
    <row r="2248" spans="3:12">
      <c r="C2248" s="145" t="s">
        <v>3391</v>
      </c>
      <c r="D2248" s="145">
        <v>0</v>
      </c>
      <c r="E2248" s="145" t="s">
        <v>26</v>
      </c>
      <c r="F2248" s="462" t="s">
        <v>95</v>
      </c>
      <c r="G2248" s="462" t="s">
        <v>3468</v>
      </c>
      <c r="H2248" s="145" t="s">
        <v>86</v>
      </c>
      <c r="I2248" s="462" t="s">
        <v>1688</v>
      </c>
      <c r="J2248" s="462" t="s">
        <v>1690</v>
      </c>
      <c r="K2248" s="145" t="s">
        <v>1802</v>
      </c>
      <c r="L2248" s="145" t="s">
        <v>1814</v>
      </c>
    </row>
    <row r="2249" spans="3:12">
      <c r="C2249" s="145" t="s">
        <v>3392</v>
      </c>
      <c r="D2249" s="145">
        <v>0</v>
      </c>
      <c r="E2249" s="145" t="s">
        <v>26</v>
      </c>
      <c r="F2249" s="462" t="s">
        <v>95</v>
      </c>
      <c r="G2249" s="462" t="s">
        <v>3468</v>
      </c>
      <c r="H2249" s="145" t="s">
        <v>86</v>
      </c>
      <c r="I2249" s="462" t="s">
        <v>1688</v>
      </c>
      <c r="J2249" s="462" t="s">
        <v>1690</v>
      </c>
      <c r="K2249" s="145" t="s">
        <v>1802</v>
      </c>
      <c r="L2249" s="145" t="s">
        <v>1814</v>
      </c>
    </row>
    <row r="2250" spans="3:12">
      <c r="C2250" s="145" t="s">
        <v>3393</v>
      </c>
      <c r="D2250" s="145">
        <v>0</v>
      </c>
      <c r="E2250" s="145" t="s">
        <v>26</v>
      </c>
      <c r="F2250" s="462" t="s">
        <v>95</v>
      </c>
      <c r="G2250" s="462" t="s">
        <v>3468</v>
      </c>
      <c r="H2250" s="145" t="s">
        <v>86</v>
      </c>
      <c r="I2250" s="462" t="s">
        <v>1688</v>
      </c>
      <c r="J2250" s="462" t="s">
        <v>1690</v>
      </c>
      <c r="K2250" s="145" t="s">
        <v>1802</v>
      </c>
      <c r="L2250" s="145" t="s">
        <v>1814</v>
      </c>
    </row>
    <row r="2251" spans="3:12">
      <c r="C2251" s="145" t="s">
        <v>3394</v>
      </c>
      <c r="D2251" s="145">
        <v>0</v>
      </c>
      <c r="E2251" s="145" t="s">
        <v>26</v>
      </c>
      <c r="F2251" s="462" t="s">
        <v>95</v>
      </c>
      <c r="G2251" s="462" t="s">
        <v>3468</v>
      </c>
      <c r="H2251" s="145" t="s">
        <v>86</v>
      </c>
      <c r="I2251" s="462" t="s">
        <v>1688</v>
      </c>
      <c r="J2251" s="462" t="s">
        <v>1690</v>
      </c>
      <c r="K2251" s="145" t="s">
        <v>1802</v>
      </c>
      <c r="L2251" s="145" t="s">
        <v>1814</v>
      </c>
    </row>
    <row r="2252" spans="3:12">
      <c r="C2252" s="145" t="s">
        <v>3395</v>
      </c>
      <c r="D2252" s="145">
        <v>0</v>
      </c>
      <c r="E2252" s="145" t="s">
        <v>26</v>
      </c>
      <c r="F2252" s="462" t="s">
        <v>95</v>
      </c>
      <c r="G2252" s="462" t="s">
        <v>3468</v>
      </c>
      <c r="H2252" s="145" t="s">
        <v>86</v>
      </c>
      <c r="I2252" s="462" t="s">
        <v>1688</v>
      </c>
      <c r="J2252" s="462" t="s">
        <v>1690</v>
      </c>
      <c r="K2252" s="145" t="s">
        <v>1802</v>
      </c>
      <c r="L2252" s="145" t="s">
        <v>1814</v>
      </c>
    </row>
    <row r="2253" spans="3:12">
      <c r="C2253" s="145" t="s">
        <v>3396</v>
      </c>
      <c r="D2253" s="145">
        <v>0</v>
      </c>
      <c r="E2253" s="145" t="s">
        <v>26</v>
      </c>
      <c r="F2253" s="462" t="s">
        <v>95</v>
      </c>
      <c r="G2253" s="462" t="s">
        <v>3468</v>
      </c>
      <c r="H2253" s="145" t="s">
        <v>86</v>
      </c>
      <c r="I2253" s="462" t="s">
        <v>1688</v>
      </c>
      <c r="J2253" s="462" t="s">
        <v>1690</v>
      </c>
      <c r="K2253" s="145" t="s">
        <v>1802</v>
      </c>
      <c r="L2253" s="145" t="s">
        <v>1814</v>
      </c>
    </row>
    <row r="2254" spans="3:12">
      <c r="C2254" s="145" t="s">
        <v>3397</v>
      </c>
      <c r="D2254" s="145">
        <v>0</v>
      </c>
      <c r="E2254" s="145" t="s">
        <v>26</v>
      </c>
      <c r="F2254" s="462" t="s">
        <v>95</v>
      </c>
      <c r="G2254" s="462" t="s">
        <v>3468</v>
      </c>
      <c r="H2254" s="145" t="s">
        <v>86</v>
      </c>
      <c r="I2254" s="462" t="s">
        <v>1688</v>
      </c>
      <c r="J2254" s="462" t="s">
        <v>1690</v>
      </c>
      <c r="K2254" s="145" t="s">
        <v>1802</v>
      </c>
      <c r="L2254" s="145" t="s">
        <v>1814</v>
      </c>
    </row>
    <row r="2255" spans="3:12">
      <c r="C2255" s="145" t="s">
        <v>3398</v>
      </c>
      <c r="D2255" s="145">
        <v>0</v>
      </c>
      <c r="E2255" s="145" t="s">
        <v>26</v>
      </c>
      <c r="F2255" s="462" t="s">
        <v>95</v>
      </c>
      <c r="G2255" s="462" t="s">
        <v>3468</v>
      </c>
      <c r="H2255" s="145" t="s">
        <v>86</v>
      </c>
      <c r="I2255" s="462" t="s">
        <v>1688</v>
      </c>
      <c r="J2255" s="462" t="s">
        <v>1690</v>
      </c>
      <c r="K2255" s="145" t="s">
        <v>1802</v>
      </c>
      <c r="L2255" s="145" t="s">
        <v>1814</v>
      </c>
    </row>
    <row r="2256" spans="3:12">
      <c r="C2256" s="145" t="s">
        <v>3400</v>
      </c>
      <c r="D2256" s="145">
        <v>0</v>
      </c>
      <c r="E2256" s="145" t="s">
        <v>26</v>
      </c>
      <c r="F2256" s="462" t="s">
        <v>95</v>
      </c>
      <c r="G2256" s="462" t="s">
        <v>3468</v>
      </c>
      <c r="H2256" s="145" t="s">
        <v>86</v>
      </c>
      <c r="I2256" s="462" t="s">
        <v>1688</v>
      </c>
      <c r="J2256" s="462" t="s">
        <v>1690</v>
      </c>
      <c r="K2256" s="145" t="s">
        <v>1802</v>
      </c>
      <c r="L2256" s="145" t="s">
        <v>1814</v>
      </c>
    </row>
    <row r="2257" spans="3:12">
      <c r="C2257" s="145" t="s">
        <v>3401</v>
      </c>
      <c r="D2257" s="145">
        <v>0</v>
      </c>
      <c r="E2257" s="145" t="s">
        <v>26</v>
      </c>
      <c r="F2257" s="462" t="s">
        <v>95</v>
      </c>
      <c r="G2257" s="462" t="s">
        <v>3468</v>
      </c>
      <c r="H2257" s="145" t="s">
        <v>86</v>
      </c>
      <c r="I2257" s="462" t="s">
        <v>1688</v>
      </c>
      <c r="J2257" s="462" t="s">
        <v>1690</v>
      </c>
      <c r="K2257" s="145" t="s">
        <v>1802</v>
      </c>
      <c r="L2257" s="145" t="s">
        <v>1814</v>
      </c>
    </row>
    <row r="2258" spans="3:12">
      <c r="C2258" s="145" t="s">
        <v>3402</v>
      </c>
      <c r="D2258" s="145">
        <v>0</v>
      </c>
      <c r="E2258" s="145" t="s">
        <v>26</v>
      </c>
      <c r="F2258" s="462" t="s">
        <v>95</v>
      </c>
      <c r="G2258" s="462" t="s">
        <v>3468</v>
      </c>
      <c r="H2258" s="145" t="s">
        <v>86</v>
      </c>
      <c r="I2258" s="462" t="s">
        <v>1688</v>
      </c>
      <c r="J2258" s="462" t="s">
        <v>1690</v>
      </c>
      <c r="K2258" s="145" t="s">
        <v>1802</v>
      </c>
      <c r="L2258" s="145" t="s">
        <v>1814</v>
      </c>
    </row>
    <row r="2259" spans="3:12">
      <c r="C2259" s="145" t="s">
        <v>3403</v>
      </c>
      <c r="D2259" s="145">
        <v>0</v>
      </c>
      <c r="E2259" s="145" t="s">
        <v>26</v>
      </c>
      <c r="F2259" s="462" t="s">
        <v>95</v>
      </c>
      <c r="G2259" s="462" t="s">
        <v>3468</v>
      </c>
      <c r="H2259" s="145" t="s">
        <v>86</v>
      </c>
      <c r="I2259" s="462" t="s">
        <v>1688</v>
      </c>
      <c r="J2259" s="462" t="s">
        <v>1690</v>
      </c>
      <c r="K2259" s="145" t="s">
        <v>1802</v>
      </c>
      <c r="L2259" s="145" t="s">
        <v>1814</v>
      </c>
    </row>
    <row r="2260" spans="3:12">
      <c r="C2260" s="145" t="s">
        <v>3404</v>
      </c>
      <c r="D2260" s="145">
        <v>0</v>
      </c>
      <c r="E2260" s="145" t="s">
        <v>26</v>
      </c>
      <c r="F2260" s="462" t="s">
        <v>95</v>
      </c>
      <c r="G2260" s="462" t="s">
        <v>3468</v>
      </c>
      <c r="H2260" s="145" t="s">
        <v>86</v>
      </c>
      <c r="I2260" s="462" t="s">
        <v>1688</v>
      </c>
      <c r="J2260" s="462" t="s">
        <v>1690</v>
      </c>
      <c r="K2260" s="145" t="s">
        <v>1802</v>
      </c>
      <c r="L2260" s="145" t="s">
        <v>1814</v>
      </c>
    </row>
    <row r="2261" spans="3:12">
      <c r="C2261" s="145" t="s">
        <v>3405</v>
      </c>
      <c r="D2261" s="145">
        <v>0</v>
      </c>
      <c r="E2261" s="145" t="s">
        <v>26</v>
      </c>
      <c r="F2261" s="462" t="s">
        <v>95</v>
      </c>
      <c r="G2261" s="462" t="s">
        <v>3468</v>
      </c>
      <c r="H2261" s="145" t="s">
        <v>86</v>
      </c>
      <c r="I2261" s="462" t="s">
        <v>1688</v>
      </c>
      <c r="J2261" s="462" t="s">
        <v>1690</v>
      </c>
      <c r="K2261" s="145" t="s">
        <v>1802</v>
      </c>
      <c r="L2261" s="145" t="s">
        <v>1814</v>
      </c>
    </row>
    <row r="2262" spans="3:12">
      <c r="C2262" s="145" t="s">
        <v>3406</v>
      </c>
      <c r="D2262" s="145">
        <v>0</v>
      </c>
      <c r="E2262" s="145" t="s">
        <v>26</v>
      </c>
      <c r="F2262" s="462" t="s">
        <v>95</v>
      </c>
      <c r="G2262" s="462" t="s">
        <v>3468</v>
      </c>
      <c r="H2262" s="145" t="s">
        <v>86</v>
      </c>
      <c r="I2262" s="462" t="s">
        <v>1688</v>
      </c>
      <c r="J2262" s="462" t="s">
        <v>1690</v>
      </c>
      <c r="K2262" s="145" t="s">
        <v>1802</v>
      </c>
      <c r="L2262" s="145" t="s">
        <v>1814</v>
      </c>
    </row>
    <row r="2263" spans="3:12">
      <c r="C2263" s="145" t="s">
        <v>3407</v>
      </c>
      <c r="D2263" s="145">
        <v>0</v>
      </c>
      <c r="E2263" s="145" t="s">
        <v>26</v>
      </c>
      <c r="F2263" s="462" t="s">
        <v>95</v>
      </c>
      <c r="G2263" s="462" t="s">
        <v>3468</v>
      </c>
      <c r="H2263" s="145" t="s">
        <v>86</v>
      </c>
      <c r="I2263" s="462" t="s">
        <v>1688</v>
      </c>
      <c r="J2263" s="462" t="s">
        <v>1690</v>
      </c>
      <c r="K2263" s="145" t="s">
        <v>1802</v>
      </c>
      <c r="L2263" s="145" t="s">
        <v>1814</v>
      </c>
    </row>
    <row r="2264" spans="3:12">
      <c r="C2264" s="145" t="s">
        <v>3408</v>
      </c>
      <c r="D2264" s="145">
        <v>0</v>
      </c>
      <c r="E2264" s="145" t="s">
        <v>26</v>
      </c>
      <c r="F2264" s="462" t="s">
        <v>95</v>
      </c>
      <c r="G2264" s="462" t="s">
        <v>3468</v>
      </c>
      <c r="H2264" s="145" t="s">
        <v>86</v>
      </c>
      <c r="I2264" s="462" t="s">
        <v>1688</v>
      </c>
      <c r="J2264" s="462" t="s">
        <v>1690</v>
      </c>
      <c r="K2264" s="145" t="s">
        <v>1802</v>
      </c>
      <c r="L2264" s="145" t="s">
        <v>1814</v>
      </c>
    </row>
    <row r="2265" spans="3:12">
      <c r="C2265" s="145" t="s">
        <v>3409</v>
      </c>
      <c r="D2265" s="145">
        <v>0</v>
      </c>
      <c r="E2265" s="145" t="s">
        <v>26</v>
      </c>
      <c r="F2265" s="462" t="s">
        <v>95</v>
      </c>
      <c r="G2265" s="462" t="s">
        <v>3468</v>
      </c>
      <c r="H2265" s="145" t="s">
        <v>86</v>
      </c>
      <c r="I2265" s="462" t="s">
        <v>1688</v>
      </c>
      <c r="J2265" s="462" t="s">
        <v>1690</v>
      </c>
      <c r="K2265" s="145" t="s">
        <v>1802</v>
      </c>
      <c r="L2265" s="145" t="s">
        <v>1814</v>
      </c>
    </row>
    <row r="2266" spans="3:12">
      <c r="C2266" s="145" t="s">
        <v>3410</v>
      </c>
      <c r="D2266" s="145">
        <v>0</v>
      </c>
      <c r="E2266" s="145" t="s">
        <v>26</v>
      </c>
      <c r="F2266" s="462" t="s">
        <v>95</v>
      </c>
      <c r="G2266" s="462" t="s">
        <v>3468</v>
      </c>
      <c r="H2266" s="145" t="s">
        <v>86</v>
      </c>
      <c r="I2266" s="462" t="s">
        <v>1688</v>
      </c>
      <c r="J2266" s="462" t="s">
        <v>1690</v>
      </c>
      <c r="K2266" s="145" t="s">
        <v>1802</v>
      </c>
      <c r="L2266" s="145" t="s">
        <v>1814</v>
      </c>
    </row>
    <row r="2267" spans="3:12">
      <c r="C2267" s="145" t="s">
        <v>3411</v>
      </c>
      <c r="D2267" s="145">
        <v>0</v>
      </c>
      <c r="E2267" s="145" t="s">
        <v>26</v>
      </c>
      <c r="F2267" s="462" t="s">
        <v>95</v>
      </c>
      <c r="G2267" s="462" t="s">
        <v>3468</v>
      </c>
      <c r="H2267" s="145" t="s">
        <v>86</v>
      </c>
      <c r="I2267" s="462" t="s">
        <v>1688</v>
      </c>
      <c r="J2267" s="462" t="s">
        <v>1690</v>
      </c>
      <c r="K2267" s="145" t="s">
        <v>1802</v>
      </c>
      <c r="L2267" s="145" t="s">
        <v>1814</v>
      </c>
    </row>
    <row r="2268" spans="3:12">
      <c r="C2268" s="145" t="s">
        <v>3412</v>
      </c>
      <c r="D2268" s="145">
        <v>0</v>
      </c>
      <c r="E2268" s="145" t="s">
        <v>26</v>
      </c>
      <c r="F2268" s="462" t="s">
        <v>95</v>
      </c>
      <c r="G2268" s="462" t="s">
        <v>3468</v>
      </c>
      <c r="H2268" s="145" t="s">
        <v>86</v>
      </c>
      <c r="I2268" s="462" t="s">
        <v>1688</v>
      </c>
      <c r="J2268" s="462" t="s">
        <v>1690</v>
      </c>
      <c r="K2268" s="145" t="s">
        <v>1802</v>
      </c>
      <c r="L2268" s="145" t="s">
        <v>1814</v>
      </c>
    </row>
    <row r="2269" spans="3:12">
      <c r="C2269" s="145" t="s">
        <v>3413</v>
      </c>
      <c r="D2269" s="145">
        <v>0</v>
      </c>
      <c r="E2269" s="145" t="s">
        <v>26</v>
      </c>
      <c r="F2269" s="462" t="s">
        <v>95</v>
      </c>
      <c r="G2269" s="462" t="s">
        <v>3468</v>
      </c>
      <c r="H2269" s="145" t="s">
        <v>86</v>
      </c>
      <c r="I2269" s="462" t="s">
        <v>1688</v>
      </c>
      <c r="J2269" s="462" t="s">
        <v>1690</v>
      </c>
      <c r="K2269" s="145" t="s">
        <v>1802</v>
      </c>
      <c r="L2269" s="145" t="s">
        <v>1814</v>
      </c>
    </row>
    <row r="2270" spans="3:12">
      <c r="C2270" s="145" t="s">
        <v>3414</v>
      </c>
      <c r="D2270" s="145">
        <v>0</v>
      </c>
      <c r="E2270" s="145" t="s">
        <v>26</v>
      </c>
      <c r="F2270" s="462" t="s">
        <v>95</v>
      </c>
      <c r="G2270" s="462" t="s">
        <v>3468</v>
      </c>
      <c r="H2270" s="145" t="s">
        <v>86</v>
      </c>
      <c r="I2270" s="462" t="s">
        <v>1688</v>
      </c>
      <c r="J2270" s="462" t="s">
        <v>1690</v>
      </c>
      <c r="K2270" s="145" t="s">
        <v>1802</v>
      </c>
      <c r="L2270" s="145" t="s">
        <v>1814</v>
      </c>
    </row>
    <row r="2271" spans="3:12">
      <c r="C2271" s="145" t="s">
        <v>3415</v>
      </c>
      <c r="D2271" s="145">
        <v>0</v>
      </c>
      <c r="E2271" s="145" t="s">
        <v>26</v>
      </c>
      <c r="F2271" s="462" t="s">
        <v>95</v>
      </c>
      <c r="G2271" s="462" t="s">
        <v>3468</v>
      </c>
      <c r="H2271" s="145" t="s">
        <v>86</v>
      </c>
      <c r="I2271" s="462" t="s">
        <v>1688</v>
      </c>
      <c r="J2271" s="462" t="s">
        <v>1690</v>
      </c>
      <c r="K2271" s="145" t="s">
        <v>1802</v>
      </c>
      <c r="L2271" s="145" t="s">
        <v>1814</v>
      </c>
    </row>
    <row r="2272" spans="3:12">
      <c r="C2272" s="145" t="s">
        <v>3416</v>
      </c>
      <c r="D2272" s="145">
        <v>0</v>
      </c>
      <c r="E2272" s="145" t="s">
        <v>26</v>
      </c>
      <c r="F2272" s="462" t="s">
        <v>95</v>
      </c>
      <c r="G2272" s="462" t="s">
        <v>3468</v>
      </c>
      <c r="H2272" s="145" t="s">
        <v>86</v>
      </c>
      <c r="I2272" s="462" t="s">
        <v>1688</v>
      </c>
      <c r="J2272" s="462" t="s">
        <v>1690</v>
      </c>
      <c r="K2272" s="145" t="s">
        <v>1802</v>
      </c>
      <c r="L2272" s="145" t="s">
        <v>1814</v>
      </c>
    </row>
    <row r="2273" spans="3:12">
      <c r="C2273" s="145" t="s">
        <v>3417</v>
      </c>
      <c r="D2273" s="145">
        <v>0</v>
      </c>
      <c r="E2273" s="145" t="s">
        <v>26</v>
      </c>
      <c r="F2273" s="462" t="s">
        <v>95</v>
      </c>
      <c r="G2273" s="462" t="s">
        <v>3468</v>
      </c>
      <c r="H2273" s="145" t="s">
        <v>86</v>
      </c>
      <c r="I2273" s="462" t="s">
        <v>1688</v>
      </c>
      <c r="J2273" s="462" t="s">
        <v>1690</v>
      </c>
      <c r="K2273" s="145" t="s">
        <v>1802</v>
      </c>
      <c r="L2273" s="145" t="s">
        <v>1814</v>
      </c>
    </row>
    <row r="2274" spans="3:12">
      <c r="C2274" s="145" t="s">
        <v>3418</v>
      </c>
      <c r="D2274" s="145">
        <v>0</v>
      </c>
      <c r="E2274" s="145" t="s">
        <v>26</v>
      </c>
      <c r="F2274" s="462" t="s">
        <v>95</v>
      </c>
      <c r="G2274" s="462" t="s">
        <v>3468</v>
      </c>
      <c r="H2274" s="145" t="s">
        <v>86</v>
      </c>
      <c r="I2274" s="462" t="s">
        <v>1688</v>
      </c>
      <c r="J2274" s="462" t="s">
        <v>1690</v>
      </c>
      <c r="K2274" s="145" t="s">
        <v>1802</v>
      </c>
      <c r="L2274" s="145" t="s">
        <v>1814</v>
      </c>
    </row>
    <row r="2275" spans="3:12">
      <c r="C2275" s="145" t="s">
        <v>3419</v>
      </c>
      <c r="D2275" s="145">
        <v>0</v>
      </c>
      <c r="E2275" s="145" t="s">
        <v>26</v>
      </c>
      <c r="F2275" s="462" t="s">
        <v>95</v>
      </c>
      <c r="G2275" s="462" t="s">
        <v>3468</v>
      </c>
      <c r="H2275" s="145" t="s">
        <v>86</v>
      </c>
      <c r="I2275" s="462" t="s">
        <v>1688</v>
      </c>
      <c r="J2275" s="462" t="s">
        <v>1690</v>
      </c>
      <c r="K2275" s="145" t="s">
        <v>1802</v>
      </c>
      <c r="L2275" s="145" t="s">
        <v>1814</v>
      </c>
    </row>
    <row r="2276" spans="3:12">
      <c r="C2276" s="145" t="s">
        <v>3420</v>
      </c>
      <c r="D2276" s="145">
        <v>0</v>
      </c>
      <c r="E2276" s="145" t="s">
        <v>26</v>
      </c>
      <c r="F2276" s="462" t="s">
        <v>95</v>
      </c>
      <c r="G2276" s="462" t="s">
        <v>3468</v>
      </c>
      <c r="H2276" s="145" t="s">
        <v>86</v>
      </c>
      <c r="I2276" s="462" t="s">
        <v>1688</v>
      </c>
      <c r="J2276" s="462" t="s">
        <v>1690</v>
      </c>
      <c r="K2276" s="145" t="s">
        <v>1802</v>
      </c>
      <c r="L2276" s="145" t="s">
        <v>1814</v>
      </c>
    </row>
    <row r="2277" spans="3:12">
      <c r="C2277" s="145" t="s">
        <v>3421</v>
      </c>
      <c r="D2277" s="145">
        <v>0</v>
      </c>
      <c r="E2277" s="145" t="s">
        <v>26</v>
      </c>
      <c r="F2277" s="462" t="s">
        <v>95</v>
      </c>
      <c r="G2277" s="462" t="s">
        <v>3468</v>
      </c>
      <c r="H2277" s="145" t="s">
        <v>86</v>
      </c>
      <c r="I2277" s="462" t="s">
        <v>1688</v>
      </c>
      <c r="J2277" s="462" t="s">
        <v>1690</v>
      </c>
      <c r="K2277" s="145" t="s">
        <v>1802</v>
      </c>
      <c r="L2277" s="145" t="s">
        <v>1814</v>
      </c>
    </row>
    <row r="2278" spans="3:12">
      <c r="C2278" s="145" t="s">
        <v>3422</v>
      </c>
      <c r="D2278" s="145">
        <v>0</v>
      </c>
      <c r="E2278" s="145" t="s">
        <v>26</v>
      </c>
      <c r="F2278" s="462" t="s">
        <v>95</v>
      </c>
      <c r="G2278" s="462" t="s">
        <v>3468</v>
      </c>
      <c r="H2278" s="145" t="s">
        <v>86</v>
      </c>
      <c r="I2278" s="462" t="s">
        <v>1688</v>
      </c>
      <c r="J2278" s="462" t="s">
        <v>1690</v>
      </c>
      <c r="K2278" s="145" t="s">
        <v>1802</v>
      </c>
      <c r="L2278" s="145" t="s">
        <v>1814</v>
      </c>
    </row>
    <row r="2279" spans="3:12">
      <c r="C2279" s="145" t="s">
        <v>3423</v>
      </c>
      <c r="D2279" s="145">
        <v>0</v>
      </c>
      <c r="E2279" s="145" t="s">
        <v>26</v>
      </c>
      <c r="F2279" s="462" t="s">
        <v>95</v>
      </c>
      <c r="G2279" s="462" t="s">
        <v>3468</v>
      </c>
      <c r="H2279" s="145" t="s">
        <v>86</v>
      </c>
      <c r="I2279" s="462" t="s">
        <v>1688</v>
      </c>
      <c r="J2279" s="462" t="s">
        <v>1690</v>
      </c>
      <c r="K2279" s="145" t="s">
        <v>1802</v>
      </c>
      <c r="L2279" s="145" t="s">
        <v>1814</v>
      </c>
    </row>
    <row r="2280" spans="3:12">
      <c r="C2280" s="145" t="s">
        <v>3424</v>
      </c>
      <c r="D2280" s="145">
        <v>0</v>
      </c>
      <c r="E2280" s="145" t="s">
        <v>26</v>
      </c>
      <c r="F2280" s="462" t="s">
        <v>95</v>
      </c>
      <c r="G2280" s="462" t="s">
        <v>3468</v>
      </c>
      <c r="H2280" s="145" t="s">
        <v>86</v>
      </c>
      <c r="I2280" s="462" t="s">
        <v>1688</v>
      </c>
      <c r="J2280" s="462" t="s">
        <v>1690</v>
      </c>
      <c r="K2280" s="145" t="s">
        <v>1802</v>
      </c>
      <c r="L2280" s="145" t="s">
        <v>1814</v>
      </c>
    </row>
    <row r="2281" spans="3:12">
      <c r="C2281" s="145" t="s">
        <v>3425</v>
      </c>
      <c r="D2281" s="145">
        <v>0</v>
      </c>
      <c r="E2281" s="145" t="s">
        <v>26</v>
      </c>
      <c r="F2281" s="462" t="s">
        <v>95</v>
      </c>
      <c r="G2281" s="462" t="s">
        <v>3468</v>
      </c>
      <c r="H2281" s="145" t="s">
        <v>86</v>
      </c>
      <c r="I2281" s="462" t="s">
        <v>1688</v>
      </c>
      <c r="J2281" s="462" t="s">
        <v>1690</v>
      </c>
      <c r="K2281" s="145" t="s">
        <v>1802</v>
      </c>
      <c r="L2281" s="145" t="s">
        <v>1814</v>
      </c>
    </row>
    <row r="2282" spans="3:12">
      <c r="C2282" s="145" t="s">
        <v>3426</v>
      </c>
      <c r="D2282" s="145">
        <v>0</v>
      </c>
      <c r="E2282" s="145" t="s">
        <v>26</v>
      </c>
      <c r="F2282" s="462" t="s">
        <v>95</v>
      </c>
      <c r="G2282" s="462" t="s">
        <v>3468</v>
      </c>
      <c r="H2282" s="145" t="s">
        <v>86</v>
      </c>
      <c r="I2282" s="462" t="s">
        <v>1688</v>
      </c>
      <c r="J2282" s="462" t="s">
        <v>1690</v>
      </c>
      <c r="K2282" s="145" t="s">
        <v>1802</v>
      </c>
      <c r="L2282" s="145" t="s">
        <v>1814</v>
      </c>
    </row>
    <row r="2283" spans="3:12">
      <c r="C2283" s="145" t="s">
        <v>3427</v>
      </c>
      <c r="D2283" s="145">
        <v>0</v>
      </c>
      <c r="E2283" s="145" t="s">
        <v>26</v>
      </c>
      <c r="F2283" s="462" t="s">
        <v>95</v>
      </c>
      <c r="G2283" s="462" t="s">
        <v>3468</v>
      </c>
      <c r="H2283" s="145" t="s">
        <v>86</v>
      </c>
      <c r="I2283" s="462" t="s">
        <v>1688</v>
      </c>
      <c r="J2283" s="462" t="s">
        <v>1690</v>
      </c>
      <c r="K2283" s="145" t="s">
        <v>1802</v>
      </c>
      <c r="L2283" s="145" t="s">
        <v>1814</v>
      </c>
    </row>
    <row r="2284" spans="3:12">
      <c r="C2284" s="145" t="s">
        <v>3428</v>
      </c>
      <c r="D2284" s="145">
        <v>0</v>
      </c>
      <c r="E2284" s="145" t="s">
        <v>26</v>
      </c>
      <c r="F2284" s="462" t="s">
        <v>95</v>
      </c>
      <c r="G2284" s="462" t="s">
        <v>3468</v>
      </c>
      <c r="H2284" s="145" t="s">
        <v>86</v>
      </c>
      <c r="I2284" s="462" t="s">
        <v>1688</v>
      </c>
      <c r="J2284" s="462" t="s">
        <v>1690</v>
      </c>
      <c r="K2284" s="145" t="s">
        <v>1802</v>
      </c>
      <c r="L2284" s="145" t="s">
        <v>1814</v>
      </c>
    </row>
    <row r="2285" spans="3:12">
      <c r="C2285" s="145" t="s">
        <v>3429</v>
      </c>
      <c r="D2285" s="145">
        <v>0</v>
      </c>
      <c r="E2285" s="145" t="s">
        <v>26</v>
      </c>
      <c r="F2285" s="462" t="s">
        <v>95</v>
      </c>
      <c r="G2285" s="462" t="s">
        <v>3468</v>
      </c>
      <c r="H2285" s="145" t="s">
        <v>86</v>
      </c>
      <c r="I2285" s="462" t="s">
        <v>1688</v>
      </c>
      <c r="J2285" s="462" t="s">
        <v>1690</v>
      </c>
      <c r="K2285" s="145" t="s">
        <v>1802</v>
      </c>
      <c r="L2285" s="145" t="s">
        <v>1814</v>
      </c>
    </row>
    <row r="2286" spans="3:12">
      <c r="C2286" s="145" t="s">
        <v>3430</v>
      </c>
      <c r="D2286" s="145">
        <v>0</v>
      </c>
      <c r="E2286" s="145" t="s">
        <v>26</v>
      </c>
      <c r="F2286" s="462" t="s">
        <v>95</v>
      </c>
      <c r="G2286" s="462" t="s">
        <v>3468</v>
      </c>
      <c r="H2286" s="145" t="s">
        <v>86</v>
      </c>
      <c r="I2286" s="462" t="s">
        <v>1688</v>
      </c>
      <c r="J2286" s="462" t="s">
        <v>1690</v>
      </c>
      <c r="K2286" s="145" t="s">
        <v>1802</v>
      </c>
      <c r="L2286" s="145" t="s">
        <v>1814</v>
      </c>
    </row>
    <row r="2287" spans="3:12">
      <c r="C2287" s="145" t="s">
        <v>3431</v>
      </c>
      <c r="D2287" s="145">
        <v>0</v>
      </c>
      <c r="E2287" s="145" t="s">
        <v>26</v>
      </c>
      <c r="F2287" s="462" t="s">
        <v>95</v>
      </c>
      <c r="G2287" s="462" t="s">
        <v>3468</v>
      </c>
      <c r="H2287" s="145" t="s">
        <v>86</v>
      </c>
      <c r="I2287" s="462" t="s">
        <v>1688</v>
      </c>
      <c r="J2287" s="462" t="s">
        <v>1690</v>
      </c>
      <c r="K2287" s="145" t="s">
        <v>1802</v>
      </c>
      <c r="L2287" s="145" t="s">
        <v>1814</v>
      </c>
    </row>
    <row r="2288" spans="3:12">
      <c r="C2288" s="145" t="s">
        <v>3432</v>
      </c>
      <c r="D2288" s="145">
        <v>0</v>
      </c>
      <c r="E2288" s="145" t="s">
        <v>26</v>
      </c>
      <c r="F2288" s="462" t="s">
        <v>95</v>
      </c>
      <c r="G2288" s="462" t="s">
        <v>3468</v>
      </c>
      <c r="H2288" s="145" t="s">
        <v>86</v>
      </c>
      <c r="I2288" s="462" t="s">
        <v>1688</v>
      </c>
      <c r="J2288" s="462" t="s">
        <v>1690</v>
      </c>
      <c r="K2288" s="145" t="s">
        <v>1802</v>
      </c>
      <c r="L2288" s="145" t="s">
        <v>1814</v>
      </c>
    </row>
    <row r="2289" spans="3:12">
      <c r="C2289" s="145" t="s">
        <v>3433</v>
      </c>
      <c r="D2289" s="145">
        <v>0</v>
      </c>
      <c r="E2289" s="145" t="s">
        <v>26</v>
      </c>
      <c r="F2289" s="462" t="s">
        <v>95</v>
      </c>
      <c r="G2289" s="462" t="s">
        <v>3468</v>
      </c>
      <c r="H2289" s="145" t="s">
        <v>86</v>
      </c>
      <c r="I2289" s="462" t="s">
        <v>1688</v>
      </c>
      <c r="J2289" s="462" t="s">
        <v>1690</v>
      </c>
      <c r="K2289" s="145" t="s">
        <v>1802</v>
      </c>
      <c r="L2289" s="145" t="s">
        <v>1814</v>
      </c>
    </row>
    <row r="2290" spans="3:12">
      <c r="C2290" s="145" t="s">
        <v>3434</v>
      </c>
      <c r="D2290" s="145">
        <v>0</v>
      </c>
      <c r="E2290" s="145" t="s">
        <v>26</v>
      </c>
      <c r="F2290" s="462" t="s">
        <v>95</v>
      </c>
      <c r="G2290" s="462" t="s">
        <v>3468</v>
      </c>
      <c r="H2290" s="145" t="s">
        <v>86</v>
      </c>
      <c r="I2290" s="462" t="s">
        <v>1688</v>
      </c>
      <c r="J2290" s="462" t="s">
        <v>1690</v>
      </c>
      <c r="K2290" s="145" t="s">
        <v>1802</v>
      </c>
      <c r="L2290" s="145" t="s">
        <v>1814</v>
      </c>
    </row>
    <row r="2291" spans="3:12">
      <c r="C2291" s="145" t="s">
        <v>3435</v>
      </c>
      <c r="D2291" s="145">
        <v>0</v>
      </c>
      <c r="E2291" s="145" t="s">
        <v>26</v>
      </c>
      <c r="F2291" s="462" t="s">
        <v>95</v>
      </c>
      <c r="G2291" s="462" t="s">
        <v>3468</v>
      </c>
      <c r="H2291" s="145" t="s">
        <v>86</v>
      </c>
      <c r="I2291" s="462" t="s">
        <v>1688</v>
      </c>
      <c r="J2291" s="462" t="s">
        <v>1690</v>
      </c>
      <c r="K2291" s="145" t="s">
        <v>1802</v>
      </c>
      <c r="L2291" s="145" t="s">
        <v>1814</v>
      </c>
    </row>
    <row r="2292" spans="3:12">
      <c r="C2292" s="145" t="s">
        <v>3436</v>
      </c>
      <c r="D2292" s="145">
        <v>0</v>
      </c>
      <c r="E2292" s="145" t="s">
        <v>26</v>
      </c>
      <c r="F2292" s="462" t="s">
        <v>95</v>
      </c>
      <c r="G2292" s="462" t="s">
        <v>3468</v>
      </c>
      <c r="H2292" s="145" t="s">
        <v>86</v>
      </c>
      <c r="I2292" s="462" t="s">
        <v>1688</v>
      </c>
      <c r="J2292" s="462" t="s">
        <v>1690</v>
      </c>
      <c r="K2292" s="145" t="s">
        <v>1802</v>
      </c>
      <c r="L2292" s="145" t="s">
        <v>1814</v>
      </c>
    </row>
    <row r="2293" spans="3:12">
      <c r="C2293" s="145" t="s">
        <v>3437</v>
      </c>
      <c r="D2293" s="145">
        <v>0</v>
      </c>
      <c r="E2293" s="145" t="s">
        <v>26</v>
      </c>
      <c r="F2293" s="462" t="s">
        <v>95</v>
      </c>
      <c r="G2293" s="462" t="s">
        <v>3468</v>
      </c>
      <c r="H2293" s="145" t="s">
        <v>86</v>
      </c>
      <c r="I2293" s="462" t="s">
        <v>1688</v>
      </c>
      <c r="J2293" s="462" t="s">
        <v>1690</v>
      </c>
      <c r="K2293" s="145" t="s">
        <v>1802</v>
      </c>
      <c r="L2293" s="145" t="s">
        <v>1814</v>
      </c>
    </row>
    <row r="2294" spans="3:12">
      <c r="C2294" s="145" t="s">
        <v>3438</v>
      </c>
      <c r="D2294" s="145">
        <v>0</v>
      </c>
      <c r="E2294" s="145" t="s">
        <v>26</v>
      </c>
      <c r="F2294" s="462" t="s">
        <v>95</v>
      </c>
      <c r="G2294" s="462" t="s">
        <v>3468</v>
      </c>
      <c r="H2294" s="145" t="s">
        <v>86</v>
      </c>
      <c r="I2294" s="462" t="s">
        <v>1688</v>
      </c>
      <c r="J2294" s="462" t="s">
        <v>1690</v>
      </c>
      <c r="K2294" s="145" t="s">
        <v>1802</v>
      </c>
      <c r="L2294" s="145" t="s">
        <v>1814</v>
      </c>
    </row>
    <row r="2295" spans="3:12">
      <c r="C2295" s="145" t="s">
        <v>3439</v>
      </c>
      <c r="D2295" s="145">
        <v>0</v>
      </c>
      <c r="E2295" s="145" t="s">
        <v>26</v>
      </c>
      <c r="F2295" s="462" t="s">
        <v>95</v>
      </c>
      <c r="G2295" s="462" t="s">
        <v>3468</v>
      </c>
      <c r="H2295" s="145" t="s">
        <v>86</v>
      </c>
      <c r="I2295" s="462" t="s">
        <v>1688</v>
      </c>
      <c r="J2295" s="462" t="s">
        <v>1690</v>
      </c>
      <c r="K2295" s="145" t="s">
        <v>1802</v>
      </c>
      <c r="L2295" s="145" t="s">
        <v>1814</v>
      </c>
    </row>
    <row r="2296" spans="3:12">
      <c r="C2296" s="145" t="s">
        <v>3440</v>
      </c>
      <c r="D2296" s="145">
        <v>0</v>
      </c>
      <c r="E2296" s="145" t="s">
        <v>26</v>
      </c>
      <c r="F2296" s="462" t="s">
        <v>95</v>
      </c>
      <c r="G2296" s="462" t="s">
        <v>3468</v>
      </c>
      <c r="H2296" s="145" t="s">
        <v>86</v>
      </c>
      <c r="I2296" s="462" t="s">
        <v>1688</v>
      </c>
      <c r="J2296" s="462" t="s">
        <v>1690</v>
      </c>
      <c r="K2296" s="145" t="s">
        <v>1802</v>
      </c>
      <c r="L2296" s="145" t="s">
        <v>1814</v>
      </c>
    </row>
    <row r="2297" spans="3:12">
      <c r="C2297" s="145" t="s">
        <v>3441</v>
      </c>
      <c r="D2297" s="145">
        <v>0</v>
      </c>
      <c r="E2297" s="145" t="s">
        <v>26</v>
      </c>
      <c r="F2297" s="462" t="s">
        <v>95</v>
      </c>
      <c r="G2297" s="462" t="s">
        <v>3468</v>
      </c>
      <c r="H2297" s="145" t="s">
        <v>86</v>
      </c>
      <c r="I2297" s="462" t="s">
        <v>1688</v>
      </c>
      <c r="J2297" s="462" t="s">
        <v>1690</v>
      </c>
      <c r="K2297" s="145" t="s">
        <v>1802</v>
      </c>
      <c r="L2297" s="145" t="s">
        <v>1814</v>
      </c>
    </row>
    <row r="2298" spans="3:12">
      <c r="C2298" s="145" t="s">
        <v>3442</v>
      </c>
      <c r="D2298" s="145">
        <v>0</v>
      </c>
      <c r="E2298" s="145" t="s">
        <v>26</v>
      </c>
      <c r="F2298" s="462" t="s">
        <v>95</v>
      </c>
      <c r="G2298" s="462" t="s">
        <v>3468</v>
      </c>
      <c r="H2298" s="145" t="s">
        <v>86</v>
      </c>
      <c r="I2298" s="462" t="s">
        <v>1688</v>
      </c>
      <c r="J2298" s="462" t="s">
        <v>1690</v>
      </c>
      <c r="K2298" s="145" t="s">
        <v>1802</v>
      </c>
      <c r="L2298" s="145" t="s">
        <v>1814</v>
      </c>
    </row>
    <row r="2299" spans="3:12">
      <c r="C2299" s="145" t="s">
        <v>3443</v>
      </c>
      <c r="D2299" s="145">
        <v>0</v>
      </c>
      <c r="E2299" s="145" t="s">
        <v>26</v>
      </c>
      <c r="F2299" s="462" t="s">
        <v>95</v>
      </c>
      <c r="G2299" s="462" t="s">
        <v>3468</v>
      </c>
      <c r="H2299" s="145" t="s">
        <v>86</v>
      </c>
      <c r="I2299" s="462" t="s">
        <v>1688</v>
      </c>
      <c r="J2299" s="462" t="s">
        <v>1690</v>
      </c>
      <c r="K2299" s="145" t="s">
        <v>1802</v>
      </c>
      <c r="L2299" s="145" t="s">
        <v>1814</v>
      </c>
    </row>
    <row r="2300" spans="3:12">
      <c r="C2300" s="145" t="s">
        <v>3444</v>
      </c>
      <c r="D2300" s="145">
        <v>0</v>
      </c>
      <c r="E2300" s="145" t="s">
        <v>26</v>
      </c>
      <c r="F2300" s="462" t="s">
        <v>95</v>
      </c>
      <c r="G2300" s="462" t="s">
        <v>3468</v>
      </c>
      <c r="H2300" s="145" t="s">
        <v>86</v>
      </c>
      <c r="I2300" s="462" t="s">
        <v>1688</v>
      </c>
      <c r="J2300" s="462" t="s">
        <v>1690</v>
      </c>
      <c r="K2300" s="145" t="s">
        <v>1802</v>
      </c>
      <c r="L2300" s="145" t="s">
        <v>1814</v>
      </c>
    </row>
    <row r="2301" spans="3:12">
      <c r="C2301" s="145" t="s">
        <v>3445</v>
      </c>
      <c r="D2301" s="145">
        <v>0</v>
      </c>
      <c r="E2301" s="145" t="s">
        <v>26</v>
      </c>
      <c r="F2301" s="462" t="s">
        <v>95</v>
      </c>
      <c r="G2301" s="462" t="s">
        <v>3468</v>
      </c>
      <c r="H2301" s="145" t="s">
        <v>86</v>
      </c>
      <c r="I2301" s="462" t="s">
        <v>1688</v>
      </c>
      <c r="J2301" s="462" t="s">
        <v>1690</v>
      </c>
      <c r="K2301" s="145" t="s">
        <v>1802</v>
      </c>
      <c r="L2301" s="145" t="s">
        <v>1814</v>
      </c>
    </row>
    <row r="2302" spans="3:12">
      <c r="C2302" s="145" t="s">
        <v>3446</v>
      </c>
      <c r="D2302" s="145">
        <v>0</v>
      </c>
      <c r="E2302" s="145" t="s">
        <v>26</v>
      </c>
      <c r="F2302" s="462" t="s">
        <v>95</v>
      </c>
      <c r="G2302" s="462" t="s">
        <v>3468</v>
      </c>
      <c r="H2302" s="145" t="s">
        <v>86</v>
      </c>
      <c r="I2302" s="462" t="s">
        <v>1688</v>
      </c>
      <c r="J2302" s="462" t="s">
        <v>1690</v>
      </c>
      <c r="K2302" s="145" t="s">
        <v>1802</v>
      </c>
      <c r="L2302" s="145" t="s">
        <v>1814</v>
      </c>
    </row>
    <row r="2303" spans="3:12">
      <c r="C2303" s="145" t="s">
        <v>3447</v>
      </c>
      <c r="D2303" s="145">
        <v>0</v>
      </c>
      <c r="E2303" s="145" t="s">
        <v>26</v>
      </c>
      <c r="F2303" s="462" t="s">
        <v>95</v>
      </c>
      <c r="G2303" s="462" t="s">
        <v>3468</v>
      </c>
      <c r="H2303" s="145" t="s">
        <v>86</v>
      </c>
      <c r="I2303" s="462" t="s">
        <v>1688</v>
      </c>
      <c r="J2303" s="462" t="s">
        <v>1690</v>
      </c>
      <c r="K2303" s="145" t="s">
        <v>1802</v>
      </c>
      <c r="L2303" s="145" t="s">
        <v>1814</v>
      </c>
    </row>
    <row r="2304" spans="3:12">
      <c r="C2304" s="145" t="s">
        <v>3448</v>
      </c>
      <c r="D2304" s="145">
        <v>0</v>
      </c>
      <c r="E2304" s="145" t="s">
        <v>26</v>
      </c>
      <c r="F2304" s="462" t="s">
        <v>95</v>
      </c>
      <c r="G2304" s="462" t="s">
        <v>3468</v>
      </c>
      <c r="H2304" s="145" t="s">
        <v>86</v>
      </c>
      <c r="I2304" s="462" t="s">
        <v>1688</v>
      </c>
      <c r="J2304" s="462" t="s">
        <v>1690</v>
      </c>
      <c r="K2304" s="145" t="s">
        <v>1802</v>
      </c>
      <c r="L2304" s="145" t="s">
        <v>1814</v>
      </c>
    </row>
    <row r="2305" spans="3:12">
      <c r="C2305" s="145" t="s">
        <v>3449</v>
      </c>
      <c r="D2305" s="145">
        <v>0</v>
      </c>
      <c r="E2305" s="145" t="s">
        <v>26</v>
      </c>
      <c r="F2305" s="462" t="s">
        <v>95</v>
      </c>
      <c r="G2305" s="462" t="s">
        <v>3468</v>
      </c>
      <c r="H2305" s="145" t="s">
        <v>86</v>
      </c>
      <c r="I2305" s="462" t="s">
        <v>1688</v>
      </c>
      <c r="J2305" s="462" t="s">
        <v>1690</v>
      </c>
      <c r="K2305" s="145" t="s">
        <v>1802</v>
      </c>
      <c r="L2305" s="145" t="s">
        <v>1814</v>
      </c>
    </row>
    <row r="2306" spans="3:12">
      <c r="C2306" s="145" t="s">
        <v>3450</v>
      </c>
      <c r="D2306" s="145">
        <v>0</v>
      </c>
      <c r="E2306" s="145" t="s">
        <v>26</v>
      </c>
      <c r="F2306" s="462" t="s">
        <v>95</v>
      </c>
      <c r="G2306" s="462" t="s">
        <v>3468</v>
      </c>
      <c r="H2306" s="145" t="s">
        <v>86</v>
      </c>
      <c r="I2306" s="462" t="s">
        <v>1688</v>
      </c>
      <c r="J2306" s="462" t="s">
        <v>1690</v>
      </c>
      <c r="K2306" s="145" t="s">
        <v>1802</v>
      </c>
      <c r="L2306" s="145" t="s">
        <v>1814</v>
      </c>
    </row>
    <row r="2307" spans="3:12">
      <c r="C2307" s="145" t="s">
        <v>3451</v>
      </c>
      <c r="D2307" s="145">
        <v>0</v>
      </c>
      <c r="E2307" s="145" t="s">
        <v>26</v>
      </c>
      <c r="F2307" s="462" t="s">
        <v>95</v>
      </c>
      <c r="G2307" s="462" t="s">
        <v>3468</v>
      </c>
      <c r="H2307" s="145" t="s">
        <v>86</v>
      </c>
      <c r="I2307" s="462" t="s">
        <v>1688</v>
      </c>
      <c r="J2307" s="462" t="s">
        <v>1690</v>
      </c>
      <c r="K2307" s="145" t="s">
        <v>1802</v>
      </c>
      <c r="L2307" s="145" t="s">
        <v>1814</v>
      </c>
    </row>
    <row r="2308" spans="3:12">
      <c r="C2308" s="145" t="s">
        <v>3452</v>
      </c>
      <c r="D2308" s="145">
        <v>0</v>
      </c>
      <c r="E2308" s="145" t="s">
        <v>26</v>
      </c>
      <c r="F2308" s="462" t="s">
        <v>95</v>
      </c>
      <c r="G2308" s="462" t="s">
        <v>3468</v>
      </c>
      <c r="H2308" s="145" t="s">
        <v>86</v>
      </c>
      <c r="I2308" s="462" t="s">
        <v>1688</v>
      </c>
      <c r="J2308" s="462" t="s">
        <v>1690</v>
      </c>
      <c r="K2308" s="145" t="s">
        <v>1802</v>
      </c>
      <c r="L2308" s="145" t="s">
        <v>1814</v>
      </c>
    </row>
    <row r="2309" spans="3:12">
      <c r="C2309" s="145" t="s">
        <v>3453</v>
      </c>
      <c r="D2309" s="145">
        <v>0</v>
      </c>
      <c r="E2309" s="145" t="s">
        <v>26</v>
      </c>
      <c r="F2309" s="462" t="s">
        <v>95</v>
      </c>
      <c r="G2309" s="462" t="s">
        <v>3468</v>
      </c>
      <c r="H2309" s="145" t="s">
        <v>86</v>
      </c>
      <c r="I2309" s="462" t="s">
        <v>1688</v>
      </c>
      <c r="J2309" s="462" t="s">
        <v>1690</v>
      </c>
      <c r="K2309" s="145" t="s">
        <v>1802</v>
      </c>
      <c r="L2309" s="145" t="s">
        <v>1814</v>
      </c>
    </row>
    <row r="2310" spans="3:12">
      <c r="C2310" s="145" t="s">
        <v>3454</v>
      </c>
      <c r="D2310" s="145">
        <v>0</v>
      </c>
      <c r="E2310" s="145" t="s">
        <v>26</v>
      </c>
      <c r="F2310" s="462" t="s">
        <v>95</v>
      </c>
      <c r="G2310" s="462" t="s">
        <v>3468</v>
      </c>
      <c r="H2310" s="145" t="s">
        <v>86</v>
      </c>
      <c r="I2310" s="462" t="s">
        <v>1688</v>
      </c>
      <c r="J2310" s="462" t="s">
        <v>1690</v>
      </c>
      <c r="K2310" s="145" t="s">
        <v>1802</v>
      </c>
      <c r="L2310" s="145" t="s">
        <v>1814</v>
      </c>
    </row>
    <row r="2311" spans="3:12">
      <c r="C2311" s="145" t="s">
        <v>3455</v>
      </c>
      <c r="D2311" s="145">
        <v>0</v>
      </c>
      <c r="E2311" s="145" t="s">
        <v>26</v>
      </c>
      <c r="F2311" s="462" t="s">
        <v>95</v>
      </c>
      <c r="G2311" s="462" t="s">
        <v>3468</v>
      </c>
      <c r="H2311" s="145" t="s">
        <v>86</v>
      </c>
      <c r="I2311" s="462" t="s">
        <v>1688</v>
      </c>
      <c r="J2311" s="462" t="s">
        <v>1690</v>
      </c>
      <c r="K2311" s="145" t="s">
        <v>1802</v>
      </c>
      <c r="L2311" s="145" t="s">
        <v>1814</v>
      </c>
    </row>
    <row r="2312" spans="3:12">
      <c r="C2312" s="145" t="s">
        <v>3458</v>
      </c>
      <c r="D2312" s="145">
        <v>0</v>
      </c>
      <c r="E2312" s="145" t="s">
        <v>26</v>
      </c>
      <c r="F2312" s="462" t="s">
        <v>95</v>
      </c>
      <c r="G2312" s="462" t="s">
        <v>3468</v>
      </c>
      <c r="H2312" s="145" t="s">
        <v>86</v>
      </c>
      <c r="I2312" s="462" t="s">
        <v>1688</v>
      </c>
      <c r="J2312" s="462" t="s">
        <v>1690</v>
      </c>
      <c r="K2312" s="145" t="s">
        <v>1802</v>
      </c>
      <c r="L2312" s="145" t="s">
        <v>1814</v>
      </c>
    </row>
    <row r="2313" spans="3:12">
      <c r="C2313" s="145" t="s">
        <v>3459</v>
      </c>
      <c r="D2313" s="145">
        <v>0</v>
      </c>
      <c r="E2313" s="145" t="s">
        <v>26</v>
      </c>
      <c r="F2313" s="462" t="s">
        <v>95</v>
      </c>
      <c r="G2313" s="462" t="s">
        <v>3468</v>
      </c>
      <c r="H2313" s="145" t="s">
        <v>86</v>
      </c>
      <c r="I2313" s="462" t="s">
        <v>1688</v>
      </c>
      <c r="J2313" s="462" t="s">
        <v>1690</v>
      </c>
      <c r="K2313" s="145" t="s">
        <v>1802</v>
      </c>
      <c r="L2313" s="145" t="s">
        <v>1814</v>
      </c>
    </row>
    <row r="2314" spans="3:12">
      <c r="C2314" s="145" t="s">
        <v>3460</v>
      </c>
      <c r="D2314" s="145">
        <v>0</v>
      </c>
      <c r="E2314" s="145" t="s">
        <v>26</v>
      </c>
      <c r="F2314" s="462" t="s">
        <v>95</v>
      </c>
      <c r="G2314" s="462" t="s">
        <v>3468</v>
      </c>
      <c r="H2314" s="145" t="s">
        <v>86</v>
      </c>
      <c r="I2314" s="462" t="s">
        <v>1688</v>
      </c>
      <c r="J2314" s="462" t="s">
        <v>1690</v>
      </c>
      <c r="K2314" s="145" t="s">
        <v>1802</v>
      </c>
      <c r="L2314" s="145" t="s">
        <v>1814</v>
      </c>
    </row>
    <row r="2315" spans="3:12">
      <c r="C2315" s="145" t="s">
        <v>3461</v>
      </c>
      <c r="D2315" s="145">
        <v>0</v>
      </c>
      <c r="E2315" s="145" t="s">
        <v>26</v>
      </c>
      <c r="F2315" s="462" t="s">
        <v>95</v>
      </c>
      <c r="G2315" s="462" t="s">
        <v>3468</v>
      </c>
      <c r="H2315" s="145" t="s">
        <v>86</v>
      </c>
      <c r="I2315" s="462" t="s">
        <v>1688</v>
      </c>
      <c r="J2315" s="462" t="s">
        <v>1690</v>
      </c>
      <c r="K2315" s="145" t="s">
        <v>1802</v>
      </c>
      <c r="L2315" s="145" t="s">
        <v>1814</v>
      </c>
    </row>
    <row r="2316" spans="3:12">
      <c r="C2316" s="145" t="s">
        <v>3462</v>
      </c>
      <c r="D2316" s="145">
        <v>0</v>
      </c>
      <c r="E2316" s="145" t="s">
        <v>26</v>
      </c>
      <c r="F2316" s="462" t="s">
        <v>95</v>
      </c>
      <c r="G2316" s="462" t="s">
        <v>3468</v>
      </c>
      <c r="H2316" s="145" t="s">
        <v>86</v>
      </c>
      <c r="I2316" s="462" t="s">
        <v>1688</v>
      </c>
      <c r="J2316" s="462" t="s">
        <v>1690</v>
      </c>
      <c r="K2316" s="145" t="s">
        <v>1802</v>
      </c>
      <c r="L2316" s="145" t="s">
        <v>1814</v>
      </c>
    </row>
    <row r="2317" spans="3:12">
      <c r="C2317" s="145" t="s">
        <v>3463</v>
      </c>
      <c r="D2317" s="145">
        <v>0</v>
      </c>
      <c r="E2317" s="145" t="s">
        <v>26</v>
      </c>
      <c r="F2317" s="462" t="s">
        <v>95</v>
      </c>
      <c r="G2317" s="462" t="s">
        <v>3468</v>
      </c>
      <c r="H2317" s="145" t="s">
        <v>86</v>
      </c>
      <c r="I2317" s="462" t="s">
        <v>1688</v>
      </c>
      <c r="J2317" s="462" t="s">
        <v>1690</v>
      </c>
      <c r="K2317" s="145" t="s">
        <v>1802</v>
      </c>
      <c r="L2317" s="145" t="s">
        <v>1814</v>
      </c>
    </row>
    <row r="2318" spans="3:12">
      <c r="C2318" s="145" t="s">
        <v>3465</v>
      </c>
      <c r="D2318" s="145">
        <v>0</v>
      </c>
      <c r="E2318" s="145" t="s">
        <v>26</v>
      </c>
      <c r="F2318" s="462" t="s">
        <v>95</v>
      </c>
      <c r="G2318" s="462" t="s">
        <v>3468</v>
      </c>
      <c r="H2318" s="145" t="s">
        <v>86</v>
      </c>
      <c r="I2318" s="462" t="s">
        <v>1688</v>
      </c>
      <c r="J2318" s="462" t="s">
        <v>1690</v>
      </c>
      <c r="K2318" s="145" t="s">
        <v>1802</v>
      </c>
      <c r="L2318" s="145" t="s">
        <v>1814</v>
      </c>
    </row>
    <row r="2319" spans="3:12">
      <c r="C2319" s="145" t="s">
        <v>3466</v>
      </c>
      <c r="D2319" s="145">
        <v>0</v>
      </c>
      <c r="E2319" s="145" t="s">
        <v>26</v>
      </c>
      <c r="F2319" s="462" t="s">
        <v>95</v>
      </c>
      <c r="G2319" s="462" t="s">
        <v>3468</v>
      </c>
      <c r="H2319" s="145" t="s">
        <v>86</v>
      </c>
      <c r="I2319" s="462" t="s">
        <v>1688</v>
      </c>
      <c r="J2319" s="462" t="s">
        <v>1690</v>
      </c>
      <c r="K2319" s="145" t="s">
        <v>1802</v>
      </c>
      <c r="L2319" s="145" t="s">
        <v>1814</v>
      </c>
    </row>
    <row r="2320" spans="3:12">
      <c r="C2320" s="145" t="s">
        <v>3467</v>
      </c>
      <c r="D2320" s="145">
        <v>0</v>
      </c>
      <c r="E2320" s="145" t="s">
        <v>26</v>
      </c>
      <c r="F2320" s="462" t="s">
        <v>95</v>
      </c>
      <c r="G2320" s="462" t="s">
        <v>3468</v>
      </c>
      <c r="H2320" s="145" t="s">
        <v>86</v>
      </c>
      <c r="I2320" s="462" t="s">
        <v>1688</v>
      </c>
      <c r="J2320" s="462" t="s">
        <v>1690</v>
      </c>
      <c r="K2320" s="145" t="s">
        <v>1802</v>
      </c>
      <c r="L2320" s="145" t="s">
        <v>1814</v>
      </c>
    </row>
    <row r="2321" spans="3:12">
      <c r="C2321" s="145" t="s">
        <v>3378</v>
      </c>
      <c r="D2321" s="145">
        <v>0</v>
      </c>
      <c r="E2321" s="145" t="s">
        <v>26</v>
      </c>
      <c r="F2321" s="462" t="s">
        <v>95</v>
      </c>
      <c r="G2321" s="462" t="s">
        <v>3468</v>
      </c>
      <c r="H2321" s="145" t="s">
        <v>86</v>
      </c>
      <c r="I2321" s="462" t="s">
        <v>1688</v>
      </c>
      <c r="J2321" s="462" t="s">
        <v>1690</v>
      </c>
      <c r="K2321" s="145" t="s">
        <v>1802</v>
      </c>
      <c r="L2321" s="145" t="s">
        <v>1815</v>
      </c>
    </row>
    <row r="2322" spans="3:12">
      <c r="C2322" s="145" t="s">
        <v>3379</v>
      </c>
      <c r="D2322" s="145">
        <v>0</v>
      </c>
      <c r="E2322" s="145" t="s">
        <v>26</v>
      </c>
      <c r="F2322" s="462" t="s">
        <v>95</v>
      </c>
      <c r="G2322" s="462" t="s">
        <v>3468</v>
      </c>
      <c r="H2322" s="145" t="s">
        <v>86</v>
      </c>
      <c r="I2322" s="462" t="s">
        <v>1688</v>
      </c>
      <c r="J2322" s="462" t="s">
        <v>1690</v>
      </c>
      <c r="K2322" s="145" t="s">
        <v>1802</v>
      </c>
      <c r="L2322" s="145" t="s">
        <v>1815</v>
      </c>
    </row>
    <row r="2323" spans="3:12">
      <c r="C2323" s="145" t="s">
        <v>3380</v>
      </c>
      <c r="D2323" s="145">
        <v>0</v>
      </c>
      <c r="E2323" s="145" t="s">
        <v>26</v>
      </c>
      <c r="F2323" s="462" t="s">
        <v>95</v>
      </c>
      <c r="G2323" s="462" t="s">
        <v>3468</v>
      </c>
      <c r="H2323" s="145" t="s">
        <v>86</v>
      </c>
      <c r="I2323" s="462" t="s">
        <v>1688</v>
      </c>
      <c r="J2323" s="462" t="s">
        <v>1690</v>
      </c>
      <c r="K2323" s="145" t="s">
        <v>1802</v>
      </c>
      <c r="L2323" s="145" t="s">
        <v>1815</v>
      </c>
    </row>
    <row r="2324" spans="3:12">
      <c r="C2324" s="145" t="s">
        <v>3381</v>
      </c>
      <c r="D2324" s="145">
        <v>0</v>
      </c>
      <c r="E2324" s="145" t="s">
        <v>26</v>
      </c>
      <c r="F2324" s="462" t="s">
        <v>95</v>
      </c>
      <c r="G2324" s="462" t="s">
        <v>3468</v>
      </c>
      <c r="H2324" s="145" t="s">
        <v>86</v>
      </c>
      <c r="I2324" s="462" t="s">
        <v>1688</v>
      </c>
      <c r="J2324" s="462" t="s">
        <v>1690</v>
      </c>
      <c r="K2324" s="145" t="s">
        <v>1802</v>
      </c>
      <c r="L2324" s="145" t="s">
        <v>1815</v>
      </c>
    </row>
    <row r="2325" spans="3:12">
      <c r="C2325" s="145" t="s">
        <v>3382</v>
      </c>
      <c r="D2325" s="145">
        <v>0</v>
      </c>
      <c r="E2325" s="145" t="s">
        <v>26</v>
      </c>
      <c r="F2325" s="462" t="s">
        <v>95</v>
      </c>
      <c r="G2325" s="462" t="s">
        <v>3468</v>
      </c>
      <c r="H2325" s="145" t="s">
        <v>86</v>
      </c>
      <c r="I2325" s="462" t="s">
        <v>1688</v>
      </c>
      <c r="J2325" s="462" t="s">
        <v>1690</v>
      </c>
      <c r="K2325" s="145" t="s">
        <v>1802</v>
      </c>
      <c r="L2325" s="145" t="s">
        <v>1815</v>
      </c>
    </row>
    <row r="2326" spans="3:12">
      <c r="C2326" s="145" t="s">
        <v>3383</v>
      </c>
      <c r="D2326" s="145">
        <v>0</v>
      </c>
      <c r="E2326" s="145" t="s">
        <v>26</v>
      </c>
      <c r="F2326" s="462" t="s">
        <v>95</v>
      </c>
      <c r="G2326" s="462" t="s">
        <v>3468</v>
      </c>
      <c r="H2326" s="145" t="s">
        <v>86</v>
      </c>
      <c r="I2326" s="462" t="s">
        <v>1688</v>
      </c>
      <c r="J2326" s="462" t="s">
        <v>1690</v>
      </c>
      <c r="K2326" s="145" t="s">
        <v>1802</v>
      </c>
      <c r="L2326" s="145" t="s">
        <v>1815</v>
      </c>
    </row>
    <row r="2327" spans="3:12">
      <c r="C2327" s="145" t="s">
        <v>3384</v>
      </c>
      <c r="D2327" s="145">
        <v>0</v>
      </c>
      <c r="E2327" s="145" t="s">
        <v>26</v>
      </c>
      <c r="F2327" s="462" t="s">
        <v>95</v>
      </c>
      <c r="G2327" s="462" t="s">
        <v>3468</v>
      </c>
      <c r="H2327" s="145" t="s">
        <v>86</v>
      </c>
      <c r="I2327" s="462" t="s">
        <v>1688</v>
      </c>
      <c r="J2327" s="462" t="s">
        <v>1690</v>
      </c>
      <c r="K2327" s="145" t="s">
        <v>1802</v>
      </c>
      <c r="L2327" s="145" t="s">
        <v>1815</v>
      </c>
    </row>
    <row r="2328" spans="3:12">
      <c r="C2328" s="145" t="s">
        <v>3385</v>
      </c>
      <c r="D2328" s="145">
        <v>0</v>
      </c>
      <c r="E2328" s="145" t="s">
        <v>26</v>
      </c>
      <c r="F2328" s="462" t="s">
        <v>95</v>
      </c>
      <c r="G2328" s="462" t="s">
        <v>3468</v>
      </c>
      <c r="H2328" s="145" t="s">
        <v>86</v>
      </c>
      <c r="I2328" s="462" t="s">
        <v>1688</v>
      </c>
      <c r="J2328" s="462" t="s">
        <v>1690</v>
      </c>
      <c r="K2328" s="145" t="s">
        <v>1802</v>
      </c>
      <c r="L2328" s="145" t="s">
        <v>1815</v>
      </c>
    </row>
    <row r="2329" spans="3:12">
      <c r="C2329" s="145" t="s">
        <v>3386</v>
      </c>
      <c r="D2329" s="145">
        <v>0</v>
      </c>
      <c r="E2329" s="145" t="s">
        <v>26</v>
      </c>
      <c r="F2329" s="462" t="s">
        <v>95</v>
      </c>
      <c r="G2329" s="462" t="s">
        <v>3468</v>
      </c>
      <c r="H2329" s="145" t="s">
        <v>86</v>
      </c>
      <c r="I2329" s="462" t="s">
        <v>1688</v>
      </c>
      <c r="J2329" s="462" t="s">
        <v>1690</v>
      </c>
      <c r="K2329" s="145" t="s">
        <v>1802</v>
      </c>
      <c r="L2329" s="145" t="s">
        <v>1815</v>
      </c>
    </row>
    <row r="2330" spans="3:12">
      <c r="C2330" s="145" t="s">
        <v>3387</v>
      </c>
      <c r="D2330" s="145">
        <v>0</v>
      </c>
      <c r="E2330" s="145" t="s">
        <v>26</v>
      </c>
      <c r="F2330" s="462" t="s">
        <v>95</v>
      </c>
      <c r="G2330" s="462" t="s">
        <v>3468</v>
      </c>
      <c r="H2330" s="145" t="s">
        <v>86</v>
      </c>
      <c r="I2330" s="462" t="s">
        <v>1688</v>
      </c>
      <c r="J2330" s="462" t="s">
        <v>1690</v>
      </c>
      <c r="K2330" s="145" t="s">
        <v>1802</v>
      </c>
      <c r="L2330" s="145" t="s">
        <v>1815</v>
      </c>
    </row>
    <row r="2331" spans="3:12">
      <c r="C2331" s="145" t="s">
        <v>3388</v>
      </c>
      <c r="D2331" s="145">
        <v>0</v>
      </c>
      <c r="E2331" s="145" t="s">
        <v>26</v>
      </c>
      <c r="F2331" s="462" t="s">
        <v>95</v>
      </c>
      <c r="G2331" s="462" t="s">
        <v>3468</v>
      </c>
      <c r="H2331" s="145" t="s">
        <v>86</v>
      </c>
      <c r="I2331" s="462" t="s">
        <v>1688</v>
      </c>
      <c r="J2331" s="462" t="s">
        <v>1690</v>
      </c>
      <c r="K2331" s="145" t="s">
        <v>1802</v>
      </c>
      <c r="L2331" s="145" t="s">
        <v>1815</v>
      </c>
    </row>
    <row r="2332" spans="3:12">
      <c r="C2332" s="145" t="s">
        <v>3389</v>
      </c>
      <c r="D2332" s="145">
        <v>0</v>
      </c>
      <c r="E2332" s="145" t="s">
        <v>26</v>
      </c>
      <c r="F2332" s="462" t="s">
        <v>95</v>
      </c>
      <c r="G2332" s="462" t="s">
        <v>3468</v>
      </c>
      <c r="H2332" s="145" t="s">
        <v>86</v>
      </c>
      <c r="I2332" s="462" t="s">
        <v>1688</v>
      </c>
      <c r="J2332" s="462" t="s">
        <v>1690</v>
      </c>
      <c r="K2332" s="145" t="s">
        <v>1802</v>
      </c>
      <c r="L2332" s="145" t="s">
        <v>1815</v>
      </c>
    </row>
    <row r="2333" spans="3:12">
      <c r="C2333" s="145" t="s">
        <v>3390</v>
      </c>
      <c r="D2333" s="145">
        <v>0</v>
      </c>
      <c r="E2333" s="145" t="s">
        <v>26</v>
      </c>
      <c r="F2333" s="462" t="s">
        <v>95</v>
      </c>
      <c r="G2333" s="462" t="s">
        <v>3468</v>
      </c>
      <c r="H2333" s="145" t="s">
        <v>86</v>
      </c>
      <c r="I2333" s="462" t="s">
        <v>1688</v>
      </c>
      <c r="J2333" s="462" t="s">
        <v>1690</v>
      </c>
      <c r="K2333" s="145" t="s">
        <v>1802</v>
      </c>
      <c r="L2333" s="145" t="s">
        <v>1815</v>
      </c>
    </row>
    <row r="2334" spans="3:12">
      <c r="C2334" s="145" t="s">
        <v>3391</v>
      </c>
      <c r="D2334" s="145">
        <v>0</v>
      </c>
      <c r="E2334" s="145" t="s">
        <v>26</v>
      </c>
      <c r="F2334" s="462" t="s">
        <v>95</v>
      </c>
      <c r="G2334" s="462" t="s">
        <v>3468</v>
      </c>
      <c r="H2334" s="145" t="s">
        <v>86</v>
      </c>
      <c r="I2334" s="462" t="s">
        <v>1688</v>
      </c>
      <c r="J2334" s="462" t="s">
        <v>1690</v>
      </c>
      <c r="K2334" s="145" t="s">
        <v>1802</v>
      </c>
      <c r="L2334" s="145" t="s">
        <v>1815</v>
      </c>
    </row>
    <row r="2335" spans="3:12">
      <c r="C2335" s="145" t="s">
        <v>3392</v>
      </c>
      <c r="D2335" s="145">
        <v>0</v>
      </c>
      <c r="E2335" s="145" t="s">
        <v>26</v>
      </c>
      <c r="F2335" s="462" t="s">
        <v>95</v>
      </c>
      <c r="G2335" s="462" t="s">
        <v>3468</v>
      </c>
      <c r="H2335" s="145" t="s">
        <v>86</v>
      </c>
      <c r="I2335" s="462" t="s">
        <v>1688</v>
      </c>
      <c r="J2335" s="462" t="s">
        <v>1690</v>
      </c>
      <c r="K2335" s="145" t="s">
        <v>1802</v>
      </c>
      <c r="L2335" s="145" t="s">
        <v>1815</v>
      </c>
    </row>
    <row r="2336" spans="3:12">
      <c r="C2336" s="145" t="s">
        <v>3393</v>
      </c>
      <c r="D2336" s="145">
        <v>0</v>
      </c>
      <c r="E2336" s="145" t="s">
        <v>26</v>
      </c>
      <c r="F2336" s="462" t="s">
        <v>95</v>
      </c>
      <c r="G2336" s="462" t="s">
        <v>3468</v>
      </c>
      <c r="H2336" s="145" t="s">
        <v>86</v>
      </c>
      <c r="I2336" s="462" t="s">
        <v>1688</v>
      </c>
      <c r="J2336" s="462" t="s">
        <v>1690</v>
      </c>
      <c r="K2336" s="145" t="s">
        <v>1802</v>
      </c>
      <c r="L2336" s="145" t="s">
        <v>1815</v>
      </c>
    </row>
    <row r="2337" spans="3:12">
      <c r="C2337" s="145" t="s">
        <v>3394</v>
      </c>
      <c r="D2337" s="145">
        <v>0</v>
      </c>
      <c r="E2337" s="145" t="s">
        <v>26</v>
      </c>
      <c r="F2337" s="462" t="s">
        <v>95</v>
      </c>
      <c r="G2337" s="462" t="s">
        <v>3468</v>
      </c>
      <c r="H2337" s="145" t="s">
        <v>86</v>
      </c>
      <c r="I2337" s="462" t="s">
        <v>1688</v>
      </c>
      <c r="J2337" s="462" t="s">
        <v>1690</v>
      </c>
      <c r="K2337" s="145" t="s">
        <v>1802</v>
      </c>
      <c r="L2337" s="145" t="s">
        <v>1815</v>
      </c>
    </row>
    <row r="2338" spans="3:12">
      <c r="C2338" s="145" t="s">
        <v>3395</v>
      </c>
      <c r="D2338" s="145">
        <v>0</v>
      </c>
      <c r="E2338" s="145" t="s">
        <v>26</v>
      </c>
      <c r="F2338" s="462" t="s">
        <v>95</v>
      </c>
      <c r="G2338" s="462" t="s">
        <v>3468</v>
      </c>
      <c r="H2338" s="145" t="s">
        <v>86</v>
      </c>
      <c r="I2338" s="462" t="s">
        <v>1688</v>
      </c>
      <c r="J2338" s="462" t="s">
        <v>1690</v>
      </c>
      <c r="K2338" s="145" t="s">
        <v>1802</v>
      </c>
      <c r="L2338" s="145" t="s">
        <v>1815</v>
      </c>
    </row>
    <row r="2339" spans="3:12">
      <c r="C2339" s="145" t="s">
        <v>3396</v>
      </c>
      <c r="D2339" s="145">
        <v>0</v>
      </c>
      <c r="E2339" s="145" t="s">
        <v>26</v>
      </c>
      <c r="F2339" s="462" t="s">
        <v>95</v>
      </c>
      <c r="G2339" s="462" t="s">
        <v>3468</v>
      </c>
      <c r="H2339" s="145" t="s">
        <v>86</v>
      </c>
      <c r="I2339" s="462" t="s">
        <v>1688</v>
      </c>
      <c r="J2339" s="462" t="s">
        <v>1690</v>
      </c>
      <c r="K2339" s="145" t="s">
        <v>1802</v>
      </c>
      <c r="L2339" s="145" t="s">
        <v>1815</v>
      </c>
    </row>
    <row r="2340" spans="3:12">
      <c r="C2340" s="145" t="s">
        <v>3397</v>
      </c>
      <c r="D2340" s="145">
        <v>0</v>
      </c>
      <c r="E2340" s="145" t="s">
        <v>26</v>
      </c>
      <c r="F2340" s="462" t="s">
        <v>95</v>
      </c>
      <c r="G2340" s="462" t="s">
        <v>3468</v>
      </c>
      <c r="H2340" s="145" t="s">
        <v>86</v>
      </c>
      <c r="I2340" s="462" t="s">
        <v>1688</v>
      </c>
      <c r="J2340" s="462" t="s">
        <v>1690</v>
      </c>
      <c r="K2340" s="145" t="s">
        <v>1802</v>
      </c>
      <c r="L2340" s="145" t="s">
        <v>1815</v>
      </c>
    </row>
    <row r="2341" spans="3:12">
      <c r="C2341" s="145" t="s">
        <v>3398</v>
      </c>
      <c r="D2341" s="145">
        <v>0</v>
      </c>
      <c r="E2341" s="145" t="s">
        <v>26</v>
      </c>
      <c r="F2341" s="462" t="s">
        <v>95</v>
      </c>
      <c r="G2341" s="462" t="s">
        <v>3468</v>
      </c>
      <c r="H2341" s="145" t="s">
        <v>86</v>
      </c>
      <c r="I2341" s="462" t="s">
        <v>1688</v>
      </c>
      <c r="J2341" s="462" t="s">
        <v>1690</v>
      </c>
      <c r="K2341" s="145" t="s">
        <v>1802</v>
      </c>
      <c r="L2341" s="145" t="s">
        <v>1815</v>
      </c>
    </row>
    <row r="2342" spans="3:12">
      <c r="C2342" s="145" t="s">
        <v>3400</v>
      </c>
      <c r="D2342" s="145">
        <v>0</v>
      </c>
      <c r="E2342" s="145" t="s">
        <v>26</v>
      </c>
      <c r="F2342" s="462" t="s">
        <v>95</v>
      </c>
      <c r="G2342" s="462" t="s">
        <v>3468</v>
      </c>
      <c r="H2342" s="145" t="s">
        <v>86</v>
      </c>
      <c r="I2342" s="462" t="s">
        <v>1688</v>
      </c>
      <c r="J2342" s="462" t="s">
        <v>1690</v>
      </c>
      <c r="K2342" s="145" t="s">
        <v>1802</v>
      </c>
      <c r="L2342" s="145" t="s">
        <v>1815</v>
      </c>
    </row>
    <row r="2343" spans="3:12">
      <c r="C2343" s="145" t="s">
        <v>3401</v>
      </c>
      <c r="D2343" s="145">
        <v>0</v>
      </c>
      <c r="E2343" s="145" t="s">
        <v>26</v>
      </c>
      <c r="F2343" s="462" t="s">
        <v>95</v>
      </c>
      <c r="G2343" s="462" t="s">
        <v>3468</v>
      </c>
      <c r="H2343" s="145" t="s">
        <v>86</v>
      </c>
      <c r="I2343" s="462" t="s">
        <v>1688</v>
      </c>
      <c r="J2343" s="462" t="s">
        <v>1690</v>
      </c>
      <c r="K2343" s="145" t="s">
        <v>1802</v>
      </c>
      <c r="L2343" s="145" t="s">
        <v>1815</v>
      </c>
    </row>
    <row r="2344" spans="3:12">
      <c r="C2344" s="145" t="s">
        <v>3402</v>
      </c>
      <c r="D2344" s="145">
        <v>0</v>
      </c>
      <c r="E2344" s="145" t="s">
        <v>26</v>
      </c>
      <c r="F2344" s="462" t="s">
        <v>95</v>
      </c>
      <c r="G2344" s="462" t="s">
        <v>3468</v>
      </c>
      <c r="H2344" s="145" t="s">
        <v>86</v>
      </c>
      <c r="I2344" s="462" t="s">
        <v>1688</v>
      </c>
      <c r="J2344" s="462" t="s">
        <v>1690</v>
      </c>
      <c r="K2344" s="145" t="s">
        <v>1802</v>
      </c>
      <c r="L2344" s="145" t="s">
        <v>1815</v>
      </c>
    </row>
    <row r="2345" spans="3:12">
      <c r="C2345" s="145" t="s">
        <v>3403</v>
      </c>
      <c r="D2345" s="145">
        <v>0</v>
      </c>
      <c r="E2345" s="145" t="s">
        <v>26</v>
      </c>
      <c r="F2345" s="462" t="s">
        <v>95</v>
      </c>
      <c r="G2345" s="462" t="s">
        <v>3468</v>
      </c>
      <c r="H2345" s="145" t="s">
        <v>86</v>
      </c>
      <c r="I2345" s="462" t="s">
        <v>1688</v>
      </c>
      <c r="J2345" s="462" t="s">
        <v>1690</v>
      </c>
      <c r="K2345" s="145" t="s">
        <v>1802</v>
      </c>
      <c r="L2345" s="145" t="s">
        <v>1815</v>
      </c>
    </row>
    <row r="2346" spans="3:12">
      <c r="C2346" s="145" t="s">
        <v>3404</v>
      </c>
      <c r="D2346" s="145">
        <v>0</v>
      </c>
      <c r="E2346" s="145" t="s">
        <v>26</v>
      </c>
      <c r="F2346" s="462" t="s">
        <v>95</v>
      </c>
      <c r="G2346" s="462" t="s">
        <v>3468</v>
      </c>
      <c r="H2346" s="145" t="s">
        <v>86</v>
      </c>
      <c r="I2346" s="462" t="s">
        <v>1688</v>
      </c>
      <c r="J2346" s="462" t="s">
        <v>1690</v>
      </c>
      <c r="K2346" s="145" t="s">
        <v>1802</v>
      </c>
      <c r="L2346" s="145" t="s">
        <v>1815</v>
      </c>
    </row>
    <row r="2347" spans="3:12">
      <c r="C2347" s="145" t="s">
        <v>3405</v>
      </c>
      <c r="D2347" s="145">
        <v>0</v>
      </c>
      <c r="E2347" s="145" t="s">
        <v>26</v>
      </c>
      <c r="F2347" s="462" t="s">
        <v>95</v>
      </c>
      <c r="G2347" s="462" t="s">
        <v>3468</v>
      </c>
      <c r="H2347" s="145" t="s">
        <v>86</v>
      </c>
      <c r="I2347" s="462" t="s">
        <v>1688</v>
      </c>
      <c r="J2347" s="462" t="s">
        <v>1690</v>
      </c>
      <c r="K2347" s="145" t="s">
        <v>1802</v>
      </c>
      <c r="L2347" s="145" t="s">
        <v>1815</v>
      </c>
    </row>
    <row r="2348" spans="3:12">
      <c r="C2348" s="145" t="s">
        <v>3406</v>
      </c>
      <c r="D2348" s="145">
        <v>0</v>
      </c>
      <c r="E2348" s="145" t="s">
        <v>26</v>
      </c>
      <c r="F2348" s="462" t="s">
        <v>95</v>
      </c>
      <c r="G2348" s="462" t="s">
        <v>3468</v>
      </c>
      <c r="H2348" s="145" t="s">
        <v>86</v>
      </c>
      <c r="I2348" s="462" t="s">
        <v>1688</v>
      </c>
      <c r="J2348" s="462" t="s">
        <v>1690</v>
      </c>
      <c r="K2348" s="145" t="s">
        <v>1802</v>
      </c>
      <c r="L2348" s="145" t="s">
        <v>1815</v>
      </c>
    </row>
    <row r="2349" spans="3:12">
      <c r="C2349" s="145" t="s">
        <v>3407</v>
      </c>
      <c r="D2349" s="145">
        <v>0</v>
      </c>
      <c r="E2349" s="145" t="s">
        <v>26</v>
      </c>
      <c r="F2349" s="462" t="s">
        <v>95</v>
      </c>
      <c r="G2349" s="462" t="s">
        <v>3468</v>
      </c>
      <c r="H2349" s="145" t="s">
        <v>86</v>
      </c>
      <c r="I2349" s="462" t="s">
        <v>1688</v>
      </c>
      <c r="J2349" s="462" t="s">
        <v>1690</v>
      </c>
      <c r="K2349" s="145" t="s">
        <v>1802</v>
      </c>
      <c r="L2349" s="145" t="s">
        <v>1815</v>
      </c>
    </row>
    <row r="2350" spans="3:12">
      <c r="C2350" s="145" t="s">
        <v>3408</v>
      </c>
      <c r="D2350" s="145">
        <v>0</v>
      </c>
      <c r="E2350" s="145" t="s">
        <v>26</v>
      </c>
      <c r="F2350" s="462" t="s">
        <v>95</v>
      </c>
      <c r="G2350" s="462" t="s">
        <v>3468</v>
      </c>
      <c r="H2350" s="145" t="s">
        <v>86</v>
      </c>
      <c r="I2350" s="462" t="s">
        <v>1688</v>
      </c>
      <c r="J2350" s="462" t="s">
        <v>1690</v>
      </c>
      <c r="K2350" s="145" t="s">
        <v>1802</v>
      </c>
      <c r="L2350" s="145" t="s">
        <v>1815</v>
      </c>
    </row>
    <row r="2351" spans="3:12">
      <c r="C2351" s="145" t="s">
        <v>3409</v>
      </c>
      <c r="D2351" s="145">
        <v>0</v>
      </c>
      <c r="E2351" s="145" t="s">
        <v>26</v>
      </c>
      <c r="F2351" s="462" t="s">
        <v>95</v>
      </c>
      <c r="G2351" s="462" t="s">
        <v>3468</v>
      </c>
      <c r="H2351" s="145" t="s">
        <v>86</v>
      </c>
      <c r="I2351" s="462" t="s">
        <v>1688</v>
      </c>
      <c r="J2351" s="462" t="s">
        <v>1690</v>
      </c>
      <c r="K2351" s="145" t="s">
        <v>1802</v>
      </c>
      <c r="L2351" s="145" t="s">
        <v>1815</v>
      </c>
    </row>
    <row r="2352" spans="3:12">
      <c r="C2352" s="145" t="s">
        <v>3410</v>
      </c>
      <c r="D2352" s="145">
        <v>0</v>
      </c>
      <c r="E2352" s="145" t="s">
        <v>26</v>
      </c>
      <c r="F2352" s="462" t="s">
        <v>95</v>
      </c>
      <c r="G2352" s="462" t="s">
        <v>3468</v>
      </c>
      <c r="H2352" s="145" t="s">
        <v>86</v>
      </c>
      <c r="I2352" s="462" t="s">
        <v>1688</v>
      </c>
      <c r="J2352" s="462" t="s">
        <v>1690</v>
      </c>
      <c r="K2352" s="145" t="s">
        <v>1802</v>
      </c>
      <c r="L2352" s="145" t="s">
        <v>1815</v>
      </c>
    </row>
    <row r="2353" spans="3:12">
      <c r="C2353" s="145" t="s">
        <v>3411</v>
      </c>
      <c r="D2353" s="145">
        <v>0</v>
      </c>
      <c r="E2353" s="145" t="s">
        <v>26</v>
      </c>
      <c r="F2353" s="462" t="s">
        <v>95</v>
      </c>
      <c r="G2353" s="462" t="s">
        <v>3468</v>
      </c>
      <c r="H2353" s="145" t="s">
        <v>86</v>
      </c>
      <c r="I2353" s="462" t="s">
        <v>1688</v>
      </c>
      <c r="J2353" s="462" t="s">
        <v>1690</v>
      </c>
      <c r="K2353" s="145" t="s">
        <v>1802</v>
      </c>
      <c r="L2353" s="145" t="s">
        <v>1815</v>
      </c>
    </row>
    <row r="2354" spans="3:12">
      <c r="C2354" s="145" t="s">
        <v>3412</v>
      </c>
      <c r="D2354" s="145">
        <v>0</v>
      </c>
      <c r="E2354" s="145" t="s">
        <v>26</v>
      </c>
      <c r="F2354" s="462" t="s">
        <v>95</v>
      </c>
      <c r="G2354" s="462" t="s">
        <v>3468</v>
      </c>
      <c r="H2354" s="145" t="s">
        <v>86</v>
      </c>
      <c r="I2354" s="462" t="s">
        <v>1688</v>
      </c>
      <c r="J2354" s="462" t="s">
        <v>1690</v>
      </c>
      <c r="K2354" s="145" t="s">
        <v>1802</v>
      </c>
      <c r="L2354" s="145" t="s">
        <v>1815</v>
      </c>
    </row>
    <row r="2355" spans="3:12">
      <c r="C2355" s="145" t="s">
        <v>3413</v>
      </c>
      <c r="D2355" s="145">
        <v>0</v>
      </c>
      <c r="E2355" s="145" t="s">
        <v>26</v>
      </c>
      <c r="F2355" s="462" t="s">
        <v>95</v>
      </c>
      <c r="G2355" s="462" t="s">
        <v>3468</v>
      </c>
      <c r="H2355" s="145" t="s">
        <v>86</v>
      </c>
      <c r="I2355" s="462" t="s">
        <v>1688</v>
      </c>
      <c r="J2355" s="462" t="s">
        <v>1690</v>
      </c>
      <c r="K2355" s="145" t="s">
        <v>1802</v>
      </c>
      <c r="L2355" s="145" t="s">
        <v>1815</v>
      </c>
    </row>
    <row r="2356" spans="3:12">
      <c r="C2356" s="145" t="s">
        <v>3414</v>
      </c>
      <c r="D2356" s="145">
        <v>0</v>
      </c>
      <c r="E2356" s="145" t="s">
        <v>26</v>
      </c>
      <c r="F2356" s="462" t="s">
        <v>95</v>
      </c>
      <c r="G2356" s="462" t="s">
        <v>3468</v>
      </c>
      <c r="H2356" s="145" t="s">
        <v>86</v>
      </c>
      <c r="I2356" s="462" t="s">
        <v>1688</v>
      </c>
      <c r="J2356" s="462" t="s">
        <v>1690</v>
      </c>
      <c r="K2356" s="145" t="s">
        <v>1802</v>
      </c>
      <c r="L2356" s="145" t="s">
        <v>1815</v>
      </c>
    </row>
    <row r="2357" spans="3:12">
      <c r="C2357" s="145" t="s">
        <v>3415</v>
      </c>
      <c r="D2357" s="145">
        <v>0</v>
      </c>
      <c r="E2357" s="145" t="s">
        <v>26</v>
      </c>
      <c r="F2357" s="462" t="s">
        <v>95</v>
      </c>
      <c r="G2357" s="462" t="s">
        <v>3468</v>
      </c>
      <c r="H2357" s="145" t="s">
        <v>86</v>
      </c>
      <c r="I2357" s="462" t="s">
        <v>1688</v>
      </c>
      <c r="J2357" s="462" t="s">
        <v>1690</v>
      </c>
      <c r="K2357" s="145" t="s">
        <v>1802</v>
      </c>
      <c r="L2357" s="145" t="s">
        <v>1815</v>
      </c>
    </row>
    <row r="2358" spans="3:12">
      <c r="C2358" s="145" t="s">
        <v>3416</v>
      </c>
      <c r="D2358" s="145">
        <v>0</v>
      </c>
      <c r="E2358" s="145" t="s">
        <v>26</v>
      </c>
      <c r="F2358" s="462" t="s">
        <v>95</v>
      </c>
      <c r="G2358" s="462" t="s">
        <v>3468</v>
      </c>
      <c r="H2358" s="145" t="s">
        <v>86</v>
      </c>
      <c r="I2358" s="462" t="s">
        <v>1688</v>
      </c>
      <c r="J2358" s="462" t="s">
        <v>1690</v>
      </c>
      <c r="K2358" s="145" t="s">
        <v>1802</v>
      </c>
      <c r="L2358" s="145" t="s">
        <v>1815</v>
      </c>
    </row>
    <row r="2359" spans="3:12">
      <c r="C2359" s="145" t="s">
        <v>3417</v>
      </c>
      <c r="D2359" s="145">
        <v>0</v>
      </c>
      <c r="E2359" s="145" t="s">
        <v>26</v>
      </c>
      <c r="F2359" s="462" t="s">
        <v>95</v>
      </c>
      <c r="G2359" s="462" t="s">
        <v>3468</v>
      </c>
      <c r="H2359" s="145" t="s">
        <v>86</v>
      </c>
      <c r="I2359" s="462" t="s">
        <v>1688</v>
      </c>
      <c r="J2359" s="462" t="s">
        <v>1690</v>
      </c>
      <c r="K2359" s="145" t="s">
        <v>1802</v>
      </c>
      <c r="L2359" s="145" t="s">
        <v>1815</v>
      </c>
    </row>
    <row r="2360" spans="3:12">
      <c r="C2360" s="145" t="s">
        <v>3418</v>
      </c>
      <c r="D2360" s="145">
        <v>0</v>
      </c>
      <c r="E2360" s="145" t="s">
        <v>26</v>
      </c>
      <c r="F2360" s="462" t="s">
        <v>95</v>
      </c>
      <c r="G2360" s="462" t="s">
        <v>3468</v>
      </c>
      <c r="H2360" s="145" t="s">
        <v>86</v>
      </c>
      <c r="I2360" s="462" t="s">
        <v>1688</v>
      </c>
      <c r="J2360" s="462" t="s">
        <v>1690</v>
      </c>
      <c r="K2360" s="145" t="s">
        <v>1802</v>
      </c>
      <c r="L2360" s="145" t="s">
        <v>1815</v>
      </c>
    </row>
    <row r="2361" spans="3:12">
      <c r="C2361" s="145" t="s">
        <v>3419</v>
      </c>
      <c r="D2361" s="145">
        <v>0</v>
      </c>
      <c r="E2361" s="145" t="s">
        <v>26</v>
      </c>
      <c r="F2361" s="462" t="s">
        <v>95</v>
      </c>
      <c r="G2361" s="462" t="s">
        <v>3468</v>
      </c>
      <c r="H2361" s="145" t="s">
        <v>86</v>
      </c>
      <c r="I2361" s="462" t="s">
        <v>1688</v>
      </c>
      <c r="J2361" s="462" t="s">
        <v>1690</v>
      </c>
      <c r="K2361" s="145" t="s">
        <v>1802</v>
      </c>
      <c r="L2361" s="145" t="s">
        <v>1815</v>
      </c>
    </row>
    <row r="2362" spans="3:12">
      <c r="C2362" s="145" t="s">
        <v>3420</v>
      </c>
      <c r="D2362" s="145">
        <v>0</v>
      </c>
      <c r="E2362" s="145" t="s">
        <v>26</v>
      </c>
      <c r="F2362" s="462" t="s">
        <v>95</v>
      </c>
      <c r="G2362" s="462" t="s">
        <v>3468</v>
      </c>
      <c r="H2362" s="145" t="s">
        <v>86</v>
      </c>
      <c r="I2362" s="462" t="s">
        <v>1688</v>
      </c>
      <c r="J2362" s="462" t="s">
        <v>1690</v>
      </c>
      <c r="K2362" s="145" t="s">
        <v>1802</v>
      </c>
      <c r="L2362" s="145" t="s">
        <v>1815</v>
      </c>
    </row>
    <row r="2363" spans="3:12">
      <c r="C2363" s="145" t="s">
        <v>3421</v>
      </c>
      <c r="D2363" s="145">
        <v>0</v>
      </c>
      <c r="E2363" s="145" t="s">
        <v>26</v>
      </c>
      <c r="F2363" s="462" t="s">
        <v>95</v>
      </c>
      <c r="G2363" s="462" t="s">
        <v>3468</v>
      </c>
      <c r="H2363" s="145" t="s">
        <v>86</v>
      </c>
      <c r="I2363" s="462" t="s">
        <v>1688</v>
      </c>
      <c r="J2363" s="462" t="s">
        <v>1690</v>
      </c>
      <c r="K2363" s="145" t="s">
        <v>1802</v>
      </c>
      <c r="L2363" s="145" t="s">
        <v>1815</v>
      </c>
    </row>
    <row r="2364" spans="3:12">
      <c r="C2364" s="145" t="s">
        <v>3422</v>
      </c>
      <c r="D2364" s="145">
        <v>0</v>
      </c>
      <c r="E2364" s="145" t="s">
        <v>26</v>
      </c>
      <c r="F2364" s="462" t="s">
        <v>95</v>
      </c>
      <c r="G2364" s="462" t="s">
        <v>3468</v>
      </c>
      <c r="H2364" s="145" t="s">
        <v>86</v>
      </c>
      <c r="I2364" s="462" t="s">
        <v>1688</v>
      </c>
      <c r="J2364" s="462" t="s">
        <v>1690</v>
      </c>
      <c r="K2364" s="145" t="s">
        <v>1802</v>
      </c>
      <c r="L2364" s="145" t="s">
        <v>1815</v>
      </c>
    </row>
    <row r="2365" spans="3:12">
      <c r="C2365" s="145" t="s">
        <v>3423</v>
      </c>
      <c r="D2365" s="145">
        <v>0</v>
      </c>
      <c r="E2365" s="145" t="s">
        <v>26</v>
      </c>
      <c r="F2365" s="462" t="s">
        <v>95</v>
      </c>
      <c r="G2365" s="462" t="s">
        <v>3468</v>
      </c>
      <c r="H2365" s="145" t="s">
        <v>86</v>
      </c>
      <c r="I2365" s="462" t="s">
        <v>1688</v>
      </c>
      <c r="J2365" s="462" t="s">
        <v>1690</v>
      </c>
      <c r="K2365" s="145" t="s">
        <v>1802</v>
      </c>
      <c r="L2365" s="145" t="s">
        <v>1815</v>
      </c>
    </row>
    <row r="2366" spans="3:12">
      <c r="C2366" s="145" t="s">
        <v>3424</v>
      </c>
      <c r="D2366" s="145">
        <v>0</v>
      </c>
      <c r="E2366" s="145" t="s">
        <v>26</v>
      </c>
      <c r="F2366" s="462" t="s">
        <v>95</v>
      </c>
      <c r="G2366" s="462" t="s">
        <v>3468</v>
      </c>
      <c r="H2366" s="145" t="s">
        <v>86</v>
      </c>
      <c r="I2366" s="462" t="s">
        <v>1688</v>
      </c>
      <c r="J2366" s="462" t="s">
        <v>1690</v>
      </c>
      <c r="K2366" s="145" t="s">
        <v>1802</v>
      </c>
      <c r="L2366" s="145" t="s">
        <v>1815</v>
      </c>
    </row>
    <row r="2367" spans="3:12">
      <c r="C2367" s="145" t="s">
        <v>3425</v>
      </c>
      <c r="D2367" s="145">
        <v>0</v>
      </c>
      <c r="E2367" s="145" t="s">
        <v>26</v>
      </c>
      <c r="F2367" s="462" t="s">
        <v>95</v>
      </c>
      <c r="G2367" s="462" t="s">
        <v>3468</v>
      </c>
      <c r="H2367" s="145" t="s">
        <v>86</v>
      </c>
      <c r="I2367" s="462" t="s">
        <v>1688</v>
      </c>
      <c r="J2367" s="462" t="s">
        <v>1690</v>
      </c>
      <c r="K2367" s="145" t="s">
        <v>1802</v>
      </c>
      <c r="L2367" s="145" t="s">
        <v>1815</v>
      </c>
    </row>
    <row r="2368" spans="3:12">
      <c r="C2368" s="145" t="s">
        <v>3426</v>
      </c>
      <c r="D2368" s="145">
        <v>0</v>
      </c>
      <c r="E2368" s="145" t="s">
        <v>26</v>
      </c>
      <c r="F2368" s="462" t="s">
        <v>95</v>
      </c>
      <c r="G2368" s="462" t="s">
        <v>3468</v>
      </c>
      <c r="H2368" s="145" t="s">
        <v>86</v>
      </c>
      <c r="I2368" s="462" t="s">
        <v>1688</v>
      </c>
      <c r="J2368" s="462" t="s">
        <v>1690</v>
      </c>
      <c r="K2368" s="145" t="s">
        <v>1802</v>
      </c>
      <c r="L2368" s="145" t="s">
        <v>1815</v>
      </c>
    </row>
    <row r="2369" spans="3:12">
      <c r="C2369" s="145" t="s">
        <v>3427</v>
      </c>
      <c r="D2369" s="145">
        <v>0</v>
      </c>
      <c r="E2369" s="145" t="s">
        <v>26</v>
      </c>
      <c r="F2369" s="462" t="s">
        <v>95</v>
      </c>
      <c r="G2369" s="462" t="s">
        <v>3468</v>
      </c>
      <c r="H2369" s="145" t="s">
        <v>86</v>
      </c>
      <c r="I2369" s="462" t="s">
        <v>1688</v>
      </c>
      <c r="J2369" s="462" t="s">
        <v>1690</v>
      </c>
      <c r="K2369" s="145" t="s">
        <v>1802</v>
      </c>
      <c r="L2369" s="145" t="s">
        <v>1815</v>
      </c>
    </row>
    <row r="2370" spans="3:12">
      <c r="C2370" s="145" t="s">
        <v>3428</v>
      </c>
      <c r="D2370" s="145">
        <v>0</v>
      </c>
      <c r="E2370" s="145" t="s">
        <v>26</v>
      </c>
      <c r="F2370" s="462" t="s">
        <v>95</v>
      </c>
      <c r="G2370" s="462" t="s">
        <v>3468</v>
      </c>
      <c r="H2370" s="145" t="s">
        <v>86</v>
      </c>
      <c r="I2370" s="462" t="s">
        <v>1688</v>
      </c>
      <c r="J2370" s="462" t="s">
        <v>1690</v>
      </c>
      <c r="K2370" s="145" t="s">
        <v>1802</v>
      </c>
      <c r="L2370" s="145" t="s">
        <v>1815</v>
      </c>
    </row>
    <row r="2371" spans="3:12">
      <c r="C2371" s="145" t="s">
        <v>3429</v>
      </c>
      <c r="D2371" s="145">
        <v>0</v>
      </c>
      <c r="E2371" s="145" t="s">
        <v>26</v>
      </c>
      <c r="F2371" s="462" t="s">
        <v>95</v>
      </c>
      <c r="G2371" s="462" t="s">
        <v>3468</v>
      </c>
      <c r="H2371" s="145" t="s">
        <v>86</v>
      </c>
      <c r="I2371" s="462" t="s">
        <v>1688</v>
      </c>
      <c r="J2371" s="462" t="s">
        <v>1690</v>
      </c>
      <c r="K2371" s="145" t="s">
        <v>1802</v>
      </c>
      <c r="L2371" s="145" t="s">
        <v>1815</v>
      </c>
    </row>
    <row r="2372" spans="3:12">
      <c r="C2372" s="145" t="s">
        <v>3430</v>
      </c>
      <c r="D2372" s="145">
        <v>0</v>
      </c>
      <c r="E2372" s="145" t="s">
        <v>26</v>
      </c>
      <c r="F2372" s="462" t="s">
        <v>95</v>
      </c>
      <c r="G2372" s="462" t="s">
        <v>3468</v>
      </c>
      <c r="H2372" s="145" t="s">
        <v>86</v>
      </c>
      <c r="I2372" s="462" t="s">
        <v>1688</v>
      </c>
      <c r="J2372" s="462" t="s">
        <v>1690</v>
      </c>
      <c r="K2372" s="145" t="s">
        <v>1802</v>
      </c>
      <c r="L2372" s="145" t="s">
        <v>1815</v>
      </c>
    </row>
    <row r="2373" spans="3:12">
      <c r="C2373" s="145" t="s">
        <v>3431</v>
      </c>
      <c r="D2373" s="145">
        <v>0</v>
      </c>
      <c r="E2373" s="145" t="s">
        <v>26</v>
      </c>
      <c r="F2373" s="462" t="s">
        <v>95</v>
      </c>
      <c r="G2373" s="462" t="s">
        <v>3468</v>
      </c>
      <c r="H2373" s="145" t="s">
        <v>86</v>
      </c>
      <c r="I2373" s="462" t="s">
        <v>1688</v>
      </c>
      <c r="J2373" s="462" t="s">
        <v>1690</v>
      </c>
      <c r="K2373" s="145" t="s">
        <v>1802</v>
      </c>
      <c r="L2373" s="145" t="s">
        <v>1815</v>
      </c>
    </row>
    <row r="2374" spans="3:12">
      <c r="C2374" s="145" t="s">
        <v>3432</v>
      </c>
      <c r="D2374" s="145">
        <v>0</v>
      </c>
      <c r="E2374" s="145" t="s">
        <v>26</v>
      </c>
      <c r="F2374" s="462" t="s">
        <v>95</v>
      </c>
      <c r="G2374" s="462" t="s">
        <v>3468</v>
      </c>
      <c r="H2374" s="145" t="s">
        <v>86</v>
      </c>
      <c r="I2374" s="462" t="s">
        <v>1688</v>
      </c>
      <c r="J2374" s="462" t="s">
        <v>1690</v>
      </c>
      <c r="K2374" s="145" t="s">
        <v>1802</v>
      </c>
      <c r="L2374" s="145" t="s">
        <v>1815</v>
      </c>
    </row>
    <row r="2375" spans="3:12">
      <c r="C2375" s="145" t="s">
        <v>3433</v>
      </c>
      <c r="D2375" s="145">
        <v>0</v>
      </c>
      <c r="E2375" s="145" t="s">
        <v>26</v>
      </c>
      <c r="F2375" s="462" t="s">
        <v>95</v>
      </c>
      <c r="G2375" s="462" t="s">
        <v>3468</v>
      </c>
      <c r="H2375" s="145" t="s">
        <v>86</v>
      </c>
      <c r="I2375" s="462" t="s">
        <v>1688</v>
      </c>
      <c r="J2375" s="462" t="s">
        <v>1690</v>
      </c>
      <c r="K2375" s="145" t="s">
        <v>1802</v>
      </c>
      <c r="L2375" s="145" t="s">
        <v>1815</v>
      </c>
    </row>
    <row r="2376" spans="3:12">
      <c r="C2376" s="145" t="s">
        <v>3434</v>
      </c>
      <c r="D2376" s="145">
        <v>0</v>
      </c>
      <c r="E2376" s="145" t="s">
        <v>26</v>
      </c>
      <c r="F2376" s="462" t="s">
        <v>95</v>
      </c>
      <c r="G2376" s="462" t="s">
        <v>3468</v>
      </c>
      <c r="H2376" s="145" t="s">
        <v>86</v>
      </c>
      <c r="I2376" s="462" t="s">
        <v>1688</v>
      </c>
      <c r="J2376" s="462" t="s">
        <v>1690</v>
      </c>
      <c r="K2376" s="145" t="s">
        <v>1802</v>
      </c>
      <c r="L2376" s="145" t="s">
        <v>1815</v>
      </c>
    </row>
    <row r="2377" spans="3:12">
      <c r="C2377" s="145" t="s">
        <v>3435</v>
      </c>
      <c r="D2377" s="145">
        <v>0</v>
      </c>
      <c r="E2377" s="145" t="s">
        <v>26</v>
      </c>
      <c r="F2377" s="462" t="s">
        <v>95</v>
      </c>
      <c r="G2377" s="462" t="s">
        <v>3468</v>
      </c>
      <c r="H2377" s="145" t="s">
        <v>86</v>
      </c>
      <c r="I2377" s="462" t="s">
        <v>1688</v>
      </c>
      <c r="J2377" s="462" t="s">
        <v>1690</v>
      </c>
      <c r="K2377" s="145" t="s">
        <v>1802</v>
      </c>
      <c r="L2377" s="145" t="s">
        <v>1815</v>
      </c>
    </row>
    <row r="2378" spans="3:12">
      <c r="C2378" s="145" t="s">
        <v>3436</v>
      </c>
      <c r="D2378" s="145">
        <v>0</v>
      </c>
      <c r="E2378" s="145" t="s">
        <v>26</v>
      </c>
      <c r="F2378" s="462" t="s">
        <v>95</v>
      </c>
      <c r="G2378" s="462" t="s">
        <v>3468</v>
      </c>
      <c r="H2378" s="145" t="s">
        <v>86</v>
      </c>
      <c r="I2378" s="462" t="s">
        <v>1688</v>
      </c>
      <c r="J2378" s="462" t="s">
        <v>1690</v>
      </c>
      <c r="K2378" s="145" t="s">
        <v>1802</v>
      </c>
      <c r="L2378" s="145" t="s">
        <v>1815</v>
      </c>
    </row>
    <row r="2379" spans="3:12">
      <c r="C2379" s="145" t="s">
        <v>3437</v>
      </c>
      <c r="D2379" s="145">
        <v>0</v>
      </c>
      <c r="E2379" s="145" t="s">
        <v>26</v>
      </c>
      <c r="F2379" s="462" t="s">
        <v>95</v>
      </c>
      <c r="G2379" s="462" t="s">
        <v>3468</v>
      </c>
      <c r="H2379" s="145" t="s">
        <v>86</v>
      </c>
      <c r="I2379" s="462" t="s">
        <v>1688</v>
      </c>
      <c r="J2379" s="462" t="s">
        <v>1690</v>
      </c>
      <c r="K2379" s="145" t="s">
        <v>1802</v>
      </c>
      <c r="L2379" s="145" t="s">
        <v>1815</v>
      </c>
    </row>
    <row r="2380" spans="3:12">
      <c r="C2380" s="145" t="s">
        <v>3438</v>
      </c>
      <c r="D2380" s="145">
        <v>0</v>
      </c>
      <c r="E2380" s="145" t="s">
        <v>26</v>
      </c>
      <c r="F2380" s="462" t="s">
        <v>95</v>
      </c>
      <c r="G2380" s="462" t="s">
        <v>3468</v>
      </c>
      <c r="H2380" s="145" t="s">
        <v>86</v>
      </c>
      <c r="I2380" s="462" t="s">
        <v>1688</v>
      </c>
      <c r="J2380" s="462" t="s">
        <v>1690</v>
      </c>
      <c r="K2380" s="145" t="s">
        <v>1802</v>
      </c>
      <c r="L2380" s="145" t="s">
        <v>1815</v>
      </c>
    </row>
    <row r="2381" spans="3:12">
      <c r="C2381" s="145" t="s">
        <v>3439</v>
      </c>
      <c r="D2381" s="145">
        <v>0</v>
      </c>
      <c r="E2381" s="145" t="s">
        <v>26</v>
      </c>
      <c r="F2381" s="462" t="s">
        <v>95</v>
      </c>
      <c r="G2381" s="462" t="s">
        <v>3468</v>
      </c>
      <c r="H2381" s="145" t="s">
        <v>86</v>
      </c>
      <c r="I2381" s="462" t="s">
        <v>1688</v>
      </c>
      <c r="J2381" s="462" t="s">
        <v>1690</v>
      </c>
      <c r="K2381" s="145" t="s">
        <v>1802</v>
      </c>
      <c r="L2381" s="145" t="s">
        <v>1815</v>
      </c>
    </row>
    <row r="2382" spans="3:12">
      <c r="C2382" s="145" t="s">
        <v>3440</v>
      </c>
      <c r="D2382" s="145">
        <v>0</v>
      </c>
      <c r="E2382" s="145" t="s">
        <v>26</v>
      </c>
      <c r="F2382" s="462" t="s">
        <v>95</v>
      </c>
      <c r="G2382" s="462" t="s">
        <v>3468</v>
      </c>
      <c r="H2382" s="145" t="s">
        <v>86</v>
      </c>
      <c r="I2382" s="462" t="s">
        <v>1688</v>
      </c>
      <c r="J2382" s="462" t="s">
        <v>1690</v>
      </c>
      <c r="K2382" s="145" t="s">
        <v>1802</v>
      </c>
      <c r="L2382" s="145" t="s">
        <v>1815</v>
      </c>
    </row>
    <row r="2383" spans="3:12">
      <c r="C2383" s="145" t="s">
        <v>3441</v>
      </c>
      <c r="D2383" s="145">
        <v>0</v>
      </c>
      <c r="E2383" s="145" t="s">
        <v>26</v>
      </c>
      <c r="F2383" s="462" t="s">
        <v>95</v>
      </c>
      <c r="G2383" s="462" t="s">
        <v>3468</v>
      </c>
      <c r="H2383" s="145" t="s">
        <v>86</v>
      </c>
      <c r="I2383" s="462" t="s">
        <v>1688</v>
      </c>
      <c r="J2383" s="462" t="s">
        <v>1690</v>
      </c>
      <c r="K2383" s="145" t="s">
        <v>1802</v>
      </c>
      <c r="L2383" s="145" t="s">
        <v>1815</v>
      </c>
    </row>
    <row r="2384" spans="3:12">
      <c r="C2384" s="145" t="s">
        <v>3442</v>
      </c>
      <c r="D2384" s="145">
        <v>0</v>
      </c>
      <c r="E2384" s="145" t="s">
        <v>26</v>
      </c>
      <c r="F2384" s="462" t="s">
        <v>95</v>
      </c>
      <c r="G2384" s="462" t="s">
        <v>3468</v>
      </c>
      <c r="H2384" s="145" t="s">
        <v>86</v>
      </c>
      <c r="I2384" s="462" t="s">
        <v>1688</v>
      </c>
      <c r="J2384" s="462" t="s">
        <v>1690</v>
      </c>
      <c r="K2384" s="145" t="s">
        <v>1802</v>
      </c>
      <c r="L2384" s="145" t="s">
        <v>1815</v>
      </c>
    </row>
    <row r="2385" spans="3:12">
      <c r="C2385" s="145" t="s">
        <v>3443</v>
      </c>
      <c r="D2385" s="145">
        <v>0</v>
      </c>
      <c r="E2385" s="145" t="s">
        <v>26</v>
      </c>
      <c r="F2385" s="462" t="s">
        <v>95</v>
      </c>
      <c r="G2385" s="462" t="s">
        <v>3468</v>
      </c>
      <c r="H2385" s="145" t="s">
        <v>86</v>
      </c>
      <c r="I2385" s="462" t="s">
        <v>1688</v>
      </c>
      <c r="J2385" s="462" t="s">
        <v>1690</v>
      </c>
      <c r="K2385" s="145" t="s">
        <v>1802</v>
      </c>
      <c r="L2385" s="145" t="s">
        <v>1815</v>
      </c>
    </row>
    <row r="2386" spans="3:12">
      <c r="C2386" s="145" t="s">
        <v>3444</v>
      </c>
      <c r="D2386" s="145">
        <v>0</v>
      </c>
      <c r="E2386" s="145" t="s">
        <v>26</v>
      </c>
      <c r="F2386" s="462" t="s">
        <v>95</v>
      </c>
      <c r="G2386" s="462" t="s">
        <v>3468</v>
      </c>
      <c r="H2386" s="145" t="s">
        <v>86</v>
      </c>
      <c r="I2386" s="462" t="s">
        <v>1688</v>
      </c>
      <c r="J2386" s="462" t="s">
        <v>1690</v>
      </c>
      <c r="K2386" s="145" t="s">
        <v>1802</v>
      </c>
      <c r="L2386" s="145" t="s">
        <v>1815</v>
      </c>
    </row>
    <row r="2387" spans="3:12">
      <c r="C2387" s="145" t="s">
        <v>3445</v>
      </c>
      <c r="D2387" s="145">
        <v>0</v>
      </c>
      <c r="E2387" s="145" t="s">
        <v>26</v>
      </c>
      <c r="F2387" s="462" t="s">
        <v>95</v>
      </c>
      <c r="G2387" s="462" t="s">
        <v>3468</v>
      </c>
      <c r="H2387" s="145" t="s">
        <v>86</v>
      </c>
      <c r="I2387" s="462" t="s">
        <v>1688</v>
      </c>
      <c r="J2387" s="462" t="s">
        <v>1690</v>
      </c>
      <c r="K2387" s="145" t="s">
        <v>1802</v>
      </c>
      <c r="L2387" s="145" t="s">
        <v>1815</v>
      </c>
    </row>
    <row r="2388" spans="3:12">
      <c r="C2388" s="145" t="s">
        <v>3446</v>
      </c>
      <c r="D2388" s="145">
        <v>0</v>
      </c>
      <c r="E2388" s="145" t="s">
        <v>26</v>
      </c>
      <c r="F2388" s="462" t="s">
        <v>95</v>
      </c>
      <c r="G2388" s="462" t="s">
        <v>3468</v>
      </c>
      <c r="H2388" s="145" t="s">
        <v>86</v>
      </c>
      <c r="I2388" s="462" t="s">
        <v>1688</v>
      </c>
      <c r="J2388" s="462" t="s">
        <v>1690</v>
      </c>
      <c r="K2388" s="145" t="s">
        <v>1802</v>
      </c>
      <c r="L2388" s="145" t="s">
        <v>1815</v>
      </c>
    </row>
    <row r="2389" spans="3:12">
      <c r="C2389" s="145" t="s">
        <v>3447</v>
      </c>
      <c r="D2389" s="145">
        <v>0</v>
      </c>
      <c r="E2389" s="145" t="s">
        <v>26</v>
      </c>
      <c r="F2389" s="462" t="s">
        <v>95</v>
      </c>
      <c r="G2389" s="462" t="s">
        <v>3468</v>
      </c>
      <c r="H2389" s="145" t="s">
        <v>86</v>
      </c>
      <c r="I2389" s="462" t="s">
        <v>1688</v>
      </c>
      <c r="J2389" s="462" t="s">
        <v>1690</v>
      </c>
      <c r="K2389" s="145" t="s">
        <v>1802</v>
      </c>
      <c r="L2389" s="145" t="s">
        <v>1815</v>
      </c>
    </row>
    <row r="2390" spans="3:12">
      <c r="C2390" s="145" t="s">
        <v>3448</v>
      </c>
      <c r="D2390" s="145">
        <v>0</v>
      </c>
      <c r="E2390" s="145" t="s">
        <v>26</v>
      </c>
      <c r="F2390" s="462" t="s">
        <v>95</v>
      </c>
      <c r="G2390" s="462" t="s">
        <v>3468</v>
      </c>
      <c r="H2390" s="145" t="s">
        <v>86</v>
      </c>
      <c r="I2390" s="462" t="s">
        <v>1688</v>
      </c>
      <c r="J2390" s="462" t="s">
        <v>1690</v>
      </c>
      <c r="K2390" s="145" t="s">
        <v>1802</v>
      </c>
      <c r="L2390" s="145" t="s">
        <v>1815</v>
      </c>
    </row>
    <row r="2391" spans="3:12">
      <c r="C2391" s="145" t="s">
        <v>3449</v>
      </c>
      <c r="D2391" s="145">
        <v>0</v>
      </c>
      <c r="E2391" s="145" t="s">
        <v>26</v>
      </c>
      <c r="F2391" s="462" t="s">
        <v>95</v>
      </c>
      <c r="G2391" s="462" t="s">
        <v>3468</v>
      </c>
      <c r="H2391" s="145" t="s">
        <v>86</v>
      </c>
      <c r="I2391" s="462" t="s">
        <v>1688</v>
      </c>
      <c r="J2391" s="462" t="s">
        <v>1690</v>
      </c>
      <c r="K2391" s="145" t="s">
        <v>1802</v>
      </c>
      <c r="L2391" s="145" t="s">
        <v>1815</v>
      </c>
    </row>
    <row r="2392" spans="3:12">
      <c r="C2392" s="145" t="s">
        <v>3450</v>
      </c>
      <c r="D2392" s="145">
        <v>0</v>
      </c>
      <c r="E2392" s="145" t="s">
        <v>26</v>
      </c>
      <c r="F2392" s="462" t="s">
        <v>95</v>
      </c>
      <c r="G2392" s="462" t="s">
        <v>3468</v>
      </c>
      <c r="H2392" s="145" t="s">
        <v>86</v>
      </c>
      <c r="I2392" s="462" t="s">
        <v>1688</v>
      </c>
      <c r="J2392" s="462" t="s">
        <v>1690</v>
      </c>
      <c r="K2392" s="145" t="s">
        <v>1802</v>
      </c>
      <c r="L2392" s="145" t="s">
        <v>1815</v>
      </c>
    </row>
    <row r="2393" spans="3:12">
      <c r="C2393" s="145" t="s">
        <v>3451</v>
      </c>
      <c r="D2393" s="145">
        <v>0</v>
      </c>
      <c r="E2393" s="145" t="s">
        <v>26</v>
      </c>
      <c r="F2393" s="462" t="s">
        <v>95</v>
      </c>
      <c r="G2393" s="462" t="s">
        <v>3468</v>
      </c>
      <c r="H2393" s="145" t="s">
        <v>86</v>
      </c>
      <c r="I2393" s="462" t="s">
        <v>1688</v>
      </c>
      <c r="J2393" s="462" t="s">
        <v>1690</v>
      </c>
      <c r="K2393" s="145" t="s">
        <v>1802</v>
      </c>
      <c r="L2393" s="145" t="s">
        <v>1815</v>
      </c>
    </row>
    <row r="2394" spans="3:12">
      <c r="C2394" s="145" t="s">
        <v>3452</v>
      </c>
      <c r="D2394" s="145">
        <v>0</v>
      </c>
      <c r="E2394" s="145" t="s">
        <v>26</v>
      </c>
      <c r="F2394" s="462" t="s">
        <v>95</v>
      </c>
      <c r="G2394" s="462" t="s">
        <v>3468</v>
      </c>
      <c r="H2394" s="145" t="s">
        <v>86</v>
      </c>
      <c r="I2394" s="462" t="s">
        <v>1688</v>
      </c>
      <c r="J2394" s="462" t="s">
        <v>1690</v>
      </c>
      <c r="K2394" s="145" t="s">
        <v>1802</v>
      </c>
      <c r="L2394" s="145" t="s">
        <v>1815</v>
      </c>
    </row>
    <row r="2395" spans="3:12">
      <c r="C2395" s="145" t="s">
        <v>3453</v>
      </c>
      <c r="D2395" s="145">
        <v>0</v>
      </c>
      <c r="E2395" s="145" t="s">
        <v>26</v>
      </c>
      <c r="F2395" s="462" t="s">
        <v>95</v>
      </c>
      <c r="G2395" s="462" t="s">
        <v>3468</v>
      </c>
      <c r="H2395" s="145" t="s">
        <v>86</v>
      </c>
      <c r="I2395" s="462" t="s">
        <v>1688</v>
      </c>
      <c r="J2395" s="462" t="s">
        <v>1690</v>
      </c>
      <c r="K2395" s="145" t="s">
        <v>1802</v>
      </c>
      <c r="L2395" s="145" t="s">
        <v>1815</v>
      </c>
    </row>
    <row r="2396" spans="3:12">
      <c r="C2396" s="145" t="s">
        <v>3454</v>
      </c>
      <c r="D2396" s="145">
        <v>0</v>
      </c>
      <c r="E2396" s="145" t="s">
        <v>26</v>
      </c>
      <c r="F2396" s="462" t="s">
        <v>95</v>
      </c>
      <c r="G2396" s="462" t="s">
        <v>3468</v>
      </c>
      <c r="H2396" s="145" t="s">
        <v>86</v>
      </c>
      <c r="I2396" s="462" t="s">
        <v>1688</v>
      </c>
      <c r="J2396" s="462" t="s">
        <v>1690</v>
      </c>
      <c r="K2396" s="145" t="s">
        <v>1802</v>
      </c>
      <c r="L2396" s="145" t="s">
        <v>1815</v>
      </c>
    </row>
    <row r="2397" spans="3:12">
      <c r="C2397" s="145" t="s">
        <v>3455</v>
      </c>
      <c r="D2397" s="145">
        <v>0</v>
      </c>
      <c r="E2397" s="145" t="s">
        <v>26</v>
      </c>
      <c r="F2397" s="462" t="s">
        <v>95</v>
      </c>
      <c r="G2397" s="462" t="s">
        <v>3468</v>
      </c>
      <c r="H2397" s="145" t="s">
        <v>86</v>
      </c>
      <c r="I2397" s="462" t="s">
        <v>1688</v>
      </c>
      <c r="J2397" s="462" t="s">
        <v>1690</v>
      </c>
      <c r="K2397" s="145" t="s">
        <v>1802</v>
      </c>
      <c r="L2397" s="145" t="s">
        <v>1815</v>
      </c>
    </row>
    <row r="2398" spans="3:12">
      <c r="C2398" s="145" t="s">
        <v>3458</v>
      </c>
      <c r="D2398" s="145">
        <v>0</v>
      </c>
      <c r="E2398" s="145" t="s">
        <v>26</v>
      </c>
      <c r="F2398" s="462" t="s">
        <v>95</v>
      </c>
      <c r="G2398" s="462" t="s">
        <v>3468</v>
      </c>
      <c r="H2398" s="145" t="s">
        <v>86</v>
      </c>
      <c r="I2398" s="462" t="s">
        <v>1688</v>
      </c>
      <c r="J2398" s="462" t="s">
        <v>1690</v>
      </c>
      <c r="K2398" s="145" t="s">
        <v>1802</v>
      </c>
      <c r="L2398" s="145" t="s">
        <v>1815</v>
      </c>
    </row>
    <row r="2399" spans="3:12">
      <c r="C2399" s="145" t="s">
        <v>3459</v>
      </c>
      <c r="D2399" s="145">
        <v>0</v>
      </c>
      <c r="E2399" s="145" t="s">
        <v>26</v>
      </c>
      <c r="F2399" s="462" t="s">
        <v>95</v>
      </c>
      <c r="G2399" s="462" t="s">
        <v>3468</v>
      </c>
      <c r="H2399" s="145" t="s">
        <v>86</v>
      </c>
      <c r="I2399" s="462" t="s">
        <v>1688</v>
      </c>
      <c r="J2399" s="462" t="s">
        <v>1690</v>
      </c>
      <c r="K2399" s="145" t="s">
        <v>1802</v>
      </c>
      <c r="L2399" s="145" t="s">
        <v>1815</v>
      </c>
    </row>
    <row r="2400" spans="3:12">
      <c r="C2400" s="145" t="s">
        <v>3460</v>
      </c>
      <c r="D2400" s="145">
        <v>0</v>
      </c>
      <c r="E2400" s="145" t="s">
        <v>26</v>
      </c>
      <c r="F2400" s="462" t="s">
        <v>95</v>
      </c>
      <c r="G2400" s="462" t="s">
        <v>3468</v>
      </c>
      <c r="H2400" s="145" t="s">
        <v>86</v>
      </c>
      <c r="I2400" s="462" t="s">
        <v>1688</v>
      </c>
      <c r="J2400" s="462" t="s">
        <v>1690</v>
      </c>
      <c r="K2400" s="145" t="s">
        <v>1802</v>
      </c>
      <c r="L2400" s="145" t="s">
        <v>1815</v>
      </c>
    </row>
    <row r="2401" spans="3:12">
      <c r="C2401" s="145" t="s">
        <v>3461</v>
      </c>
      <c r="D2401" s="145">
        <v>0</v>
      </c>
      <c r="E2401" s="145" t="s">
        <v>26</v>
      </c>
      <c r="F2401" s="462" t="s">
        <v>95</v>
      </c>
      <c r="G2401" s="462" t="s">
        <v>3468</v>
      </c>
      <c r="H2401" s="145" t="s">
        <v>86</v>
      </c>
      <c r="I2401" s="462" t="s">
        <v>1688</v>
      </c>
      <c r="J2401" s="462" t="s">
        <v>1690</v>
      </c>
      <c r="K2401" s="145" t="s">
        <v>1802</v>
      </c>
      <c r="L2401" s="145" t="s">
        <v>1815</v>
      </c>
    </row>
    <row r="2402" spans="3:12">
      <c r="C2402" s="145" t="s">
        <v>3462</v>
      </c>
      <c r="D2402" s="145">
        <v>0</v>
      </c>
      <c r="E2402" s="145" t="s">
        <v>26</v>
      </c>
      <c r="F2402" s="462" t="s">
        <v>95</v>
      </c>
      <c r="G2402" s="462" t="s">
        <v>3468</v>
      </c>
      <c r="H2402" s="145" t="s">
        <v>86</v>
      </c>
      <c r="I2402" s="462" t="s">
        <v>1688</v>
      </c>
      <c r="J2402" s="462" t="s">
        <v>1690</v>
      </c>
      <c r="K2402" s="145" t="s">
        <v>1802</v>
      </c>
      <c r="L2402" s="145" t="s">
        <v>1815</v>
      </c>
    </row>
    <row r="2403" spans="3:12">
      <c r="C2403" s="145" t="s">
        <v>3463</v>
      </c>
      <c r="D2403" s="145">
        <v>0</v>
      </c>
      <c r="E2403" s="145" t="s">
        <v>26</v>
      </c>
      <c r="F2403" s="462" t="s">
        <v>95</v>
      </c>
      <c r="G2403" s="462" t="s">
        <v>3468</v>
      </c>
      <c r="H2403" s="145" t="s">
        <v>86</v>
      </c>
      <c r="I2403" s="462" t="s">
        <v>1688</v>
      </c>
      <c r="J2403" s="462" t="s">
        <v>1690</v>
      </c>
      <c r="K2403" s="145" t="s">
        <v>1802</v>
      </c>
      <c r="L2403" s="145" t="s">
        <v>1815</v>
      </c>
    </row>
    <row r="2404" spans="3:12">
      <c r="C2404" s="145" t="s">
        <v>3465</v>
      </c>
      <c r="D2404" s="145">
        <v>0</v>
      </c>
      <c r="E2404" s="145" t="s">
        <v>26</v>
      </c>
      <c r="F2404" s="462" t="s">
        <v>95</v>
      </c>
      <c r="G2404" s="462" t="s">
        <v>3468</v>
      </c>
      <c r="H2404" s="145" t="s">
        <v>86</v>
      </c>
      <c r="I2404" s="462" t="s">
        <v>1688</v>
      </c>
      <c r="J2404" s="462" t="s">
        <v>1690</v>
      </c>
      <c r="K2404" s="145" t="s">
        <v>1802</v>
      </c>
      <c r="L2404" s="145" t="s">
        <v>1815</v>
      </c>
    </row>
    <row r="2405" spans="3:12">
      <c r="C2405" s="145" t="s">
        <v>3466</v>
      </c>
      <c r="D2405" s="145">
        <v>0</v>
      </c>
      <c r="E2405" s="145" t="s">
        <v>26</v>
      </c>
      <c r="F2405" s="462" t="s">
        <v>95</v>
      </c>
      <c r="G2405" s="462" t="s">
        <v>3468</v>
      </c>
      <c r="H2405" s="145" t="s">
        <v>86</v>
      </c>
      <c r="I2405" s="462" t="s">
        <v>1688</v>
      </c>
      <c r="J2405" s="462" t="s">
        <v>1690</v>
      </c>
      <c r="K2405" s="145" t="s">
        <v>1802</v>
      </c>
      <c r="L2405" s="145" t="s">
        <v>1815</v>
      </c>
    </row>
    <row r="2406" spans="3:12">
      <c r="C2406" s="145" t="s">
        <v>3467</v>
      </c>
      <c r="D2406" s="145">
        <v>0</v>
      </c>
      <c r="E2406" s="145" t="s">
        <v>26</v>
      </c>
      <c r="F2406" s="462" t="s">
        <v>95</v>
      </c>
      <c r="G2406" s="462" t="s">
        <v>3468</v>
      </c>
      <c r="H2406" s="145" t="s">
        <v>86</v>
      </c>
      <c r="I2406" s="462" t="s">
        <v>1688</v>
      </c>
      <c r="J2406" s="462" t="s">
        <v>1690</v>
      </c>
      <c r="K2406" s="145" t="s">
        <v>1802</v>
      </c>
      <c r="L2406" s="145" t="s">
        <v>1815</v>
      </c>
    </row>
    <row r="2407" spans="3:12">
      <c r="C2407" s="145" t="s">
        <v>3378</v>
      </c>
      <c r="D2407" s="145">
        <v>0</v>
      </c>
      <c r="E2407" s="145" t="s">
        <v>26</v>
      </c>
      <c r="F2407" s="462" t="s">
        <v>95</v>
      </c>
      <c r="G2407" s="462" t="s">
        <v>3468</v>
      </c>
      <c r="H2407" s="145" t="s">
        <v>86</v>
      </c>
      <c r="I2407" s="462" t="s">
        <v>1688</v>
      </c>
      <c r="J2407" s="462" t="s">
        <v>1690</v>
      </c>
      <c r="K2407" s="145" t="s">
        <v>1802</v>
      </c>
      <c r="L2407" s="145" t="s">
        <v>1797</v>
      </c>
    </row>
    <row r="2408" spans="3:12">
      <c r="C2408" s="145" t="s">
        <v>3379</v>
      </c>
      <c r="D2408" s="145">
        <v>0</v>
      </c>
      <c r="E2408" s="145" t="s">
        <v>26</v>
      </c>
      <c r="F2408" s="462" t="s">
        <v>95</v>
      </c>
      <c r="G2408" s="462" t="s">
        <v>3468</v>
      </c>
      <c r="H2408" s="145" t="s">
        <v>86</v>
      </c>
      <c r="I2408" s="462" t="s">
        <v>1688</v>
      </c>
      <c r="J2408" s="462" t="s">
        <v>1690</v>
      </c>
      <c r="K2408" s="145" t="s">
        <v>1802</v>
      </c>
      <c r="L2408" s="145" t="s">
        <v>1797</v>
      </c>
    </row>
    <row r="2409" spans="3:12">
      <c r="C2409" s="145" t="s">
        <v>3380</v>
      </c>
      <c r="D2409" s="145">
        <v>0</v>
      </c>
      <c r="E2409" s="145" t="s">
        <v>26</v>
      </c>
      <c r="F2409" s="462" t="s">
        <v>95</v>
      </c>
      <c r="G2409" s="462" t="s">
        <v>3468</v>
      </c>
      <c r="H2409" s="145" t="s">
        <v>86</v>
      </c>
      <c r="I2409" s="462" t="s">
        <v>1688</v>
      </c>
      <c r="J2409" s="462" t="s">
        <v>1690</v>
      </c>
      <c r="K2409" s="145" t="s">
        <v>1802</v>
      </c>
      <c r="L2409" s="145" t="s">
        <v>1797</v>
      </c>
    </row>
    <row r="2410" spans="3:12">
      <c r="C2410" s="145" t="s">
        <v>3381</v>
      </c>
      <c r="D2410" s="145">
        <v>0</v>
      </c>
      <c r="E2410" s="145" t="s">
        <v>26</v>
      </c>
      <c r="F2410" s="462" t="s">
        <v>95</v>
      </c>
      <c r="G2410" s="462" t="s">
        <v>3468</v>
      </c>
      <c r="H2410" s="145" t="s">
        <v>86</v>
      </c>
      <c r="I2410" s="462" t="s">
        <v>1688</v>
      </c>
      <c r="J2410" s="462" t="s">
        <v>1690</v>
      </c>
      <c r="K2410" s="145" t="s">
        <v>1802</v>
      </c>
      <c r="L2410" s="145" t="s">
        <v>1797</v>
      </c>
    </row>
    <row r="2411" spans="3:12">
      <c r="C2411" s="145" t="s">
        <v>3382</v>
      </c>
      <c r="D2411" s="145">
        <v>0</v>
      </c>
      <c r="E2411" s="145" t="s">
        <v>26</v>
      </c>
      <c r="F2411" s="462" t="s">
        <v>95</v>
      </c>
      <c r="G2411" s="462" t="s">
        <v>3468</v>
      </c>
      <c r="H2411" s="145" t="s">
        <v>86</v>
      </c>
      <c r="I2411" s="462" t="s">
        <v>1688</v>
      </c>
      <c r="J2411" s="462" t="s">
        <v>1690</v>
      </c>
      <c r="K2411" s="145" t="s">
        <v>1802</v>
      </c>
      <c r="L2411" s="145" t="s">
        <v>1797</v>
      </c>
    </row>
    <row r="2412" spans="3:12">
      <c r="C2412" s="145" t="s">
        <v>3383</v>
      </c>
      <c r="D2412" s="145">
        <v>0</v>
      </c>
      <c r="E2412" s="145" t="s">
        <v>26</v>
      </c>
      <c r="F2412" s="462" t="s">
        <v>95</v>
      </c>
      <c r="G2412" s="462" t="s">
        <v>3468</v>
      </c>
      <c r="H2412" s="145" t="s">
        <v>86</v>
      </c>
      <c r="I2412" s="462" t="s">
        <v>1688</v>
      </c>
      <c r="J2412" s="462" t="s">
        <v>1690</v>
      </c>
      <c r="K2412" s="145" t="s">
        <v>1802</v>
      </c>
      <c r="L2412" s="145" t="s">
        <v>1797</v>
      </c>
    </row>
    <row r="2413" spans="3:12">
      <c r="C2413" s="145" t="s">
        <v>3384</v>
      </c>
      <c r="D2413" s="145">
        <v>0</v>
      </c>
      <c r="E2413" s="145" t="s">
        <v>26</v>
      </c>
      <c r="F2413" s="462" t="s">
        <v>95</v>
      </c>
      <c r="G2413" s="462" t="s">
        <v>3468</v>
      </c>
      <c r="H2413" s="145" t="s">
        <v>86</v>
      </c>
      <c r="I2413" s="462" t="s">
        <v>1688</v>
      </c>
      <c r="J2413" s="462" t="s">
        <v>1690</v>
      </c>
      <c r="K2413" s="145" t="s">
        <v>1802</v>
      </c>
      <c r="L2413" s="145" t="s">
        <v>1797</v>
      </c>
    </row>
    <row r="2414" spans="3:12">
      <c r="C2414" s="145" t="s">
        <v>3385</v>
      </c>
      <c r="D2414" s="145">
        <v>0</v>
      </c>
      <c r="E2414" s="145" t="s">
        <v>26</v>
      </c>
      <c r="F2414" s="462" t="s">
        <v>95</v>
      </c>
      <c r="G2414" s="462" t="s">
        <v>3468</v>
      </c>
      <c r="H2414" s="145" t="s">
        <v>86</v>
      </c>
      <c r="I2414" s="462" t="s">
        <v>1688</v>
      </c>
      <c r="J2414" s="462" t="s">
        <v>1690</v>
      </c>
      <c r="K2414" s="145" t="s">
        <v>1802</v>
      </c>
      <c r="L2414" s="145" t="s">
        <v>1797</v>
      </c>
    </row>
    <row r="2415" spans="3:12">
      <c r="C2415" s="145" t="s">
        <v>3386</v>
      </c>
      <c r="D2415" s="145">
        <v>0</v>
      </c>
      <c r="E2415" s="145" t="s">
        <v>26</v>
      </c>
      <c r="F2415" s="462" t="s">
        <v>95</v>
      </c>
      <c r="G2415" s="462" t="s">
        <v>3468</v>
      </c>
      <c r="H2415" s="145" t="s">
        <v>86</v>
      </c>
      <c r="I2415" s="462" t="s">
        <v>1688</v>
      </c>
      <c r="J2415" s="462" t="s">
        <v>1690</v>
      </c>
      <c r="K2415" s="145" t="s">
        <v>1802</v>
      </c>
      <c r="L2415" s="145" t="s">
        <v>1797</v>
      </c>
    </row>
    <row r="2416" spans="3:12">
      <c r="C2416" s="145" t="s">
        <v>3387</v>
      </c>
      <c r="D2416" s="145">
        <v>0</v>
      </c>
      <c r="E2416" s="145" t="s">
        <v>26</v>
      </c>
      <c r="F2416" s="462" t="s">
        <v>95</v>
      </c>
      <c r="G2416" s="462" t="s">
        <v>3468</v>
      </c>
      <c r="H2416" s="145" t="s">
        <v>86</v>
      </c>
      <c r="I2416" s="462" t="s">
        <v>1688</v>
      </c>
      <c r="J2416" s="462" t="s">
        <v>1690</v>
      </c>
      <c r="K2416" s="145" t="s">
        <v>1802</v>
      </c>
      <c r="L2416" s="145" t="s">
        <v>1797</v>
      </c>
    </row>
    <row r="2417" spans="3:12">
      <c r="C2417" s="145" t="s">
        <v>3388</v>
      </c>
      <c r="D2417" s="145">
        <v>0</v>
      </c>
      <c r="E2417" s="145" t="s">
        <v>26</v>
      </c>
      <c r="F2417" s="462" t="s">
        <v>95</v>
      </c>
      <c r="G2417" s="462" t="s">
        <v>3468</v>
      </c>
      <c r="H2417" s="145" t="s">
        <v>86</v>
      </c>
      <c r="I2417" s="462" t="s">
        <v>1688</v>
      </c>
      <c r="J2417" s="462" t="s">
        <v>1690</v>
      </c>
      <c r="K2417" s="145" t="s">
        <v>1802</v>
      </c>
      <c r="L2417" s="145" t="s">
        <v>1797</v>
      </c>
    </row>
    <row r="2418" spans="3:12">
      <c r="C2418" s="145" t="s">
        <v>3389</v>
      </c>
      <c r="D2418" s="145">
        <v>0</v>
      </c>
      <c r="E2418" s="145" t="s">
        <v>26</v>
      </c>
      <c r="F2418" s="462" t="s">
        <v>95</v>
      </c>
      <c r="G2418" s="462" t="s">
        <v>3468</v>
      </c>
      <c r="H2418" s="145" t="s">
        <v>86</v>
      </c>
      <c r="I2418" s="462" t="s">
        <v>1688</v>
      </c>
      <c r="J2418" s="462" t="s">
        <v>1690</v>
      </c>
      <c r="K2418" s="145" t="s">
        <v>1802</v>
      </c>
      <c r="L2418" s="145" t="s">
        <v>1797</v>
      </c>
    </row>
    <row r="2419" spans="3:12">
      <c r="C2419" s="145" t="s">
        <v>3390</v>
      </c>
      <c r="D2419" s="145">
        <v>0</v>
      </c>
      <c r="E2419" s="145" t="s">
        <v>26</v>
      </c>
      <c r="F2419" s="462" t="s">
        <v>95</v>
      </c>
      <c r="G2419" s="462" t="s">
        <v>3468</v>
      </c>
      <c r="H2419" s="145" t="s">
        <v>86</v>
      </c>
      <c r="I2419" s="462" t="s">
        <v>1688</v>
      </c>
      <c r="J2419" s="462" t="s">
        <v>1690</v>
      </c>
      <c r="K2419" s="145" t="s">
        <v>1802</v>
      </c>
      <c r="L2419" s="145" t="s">
        <v>1797</v>
      </c>
    </row>
    <row r="2420" spans="3:12">
      <c r="C2420" s="145" t="s">
        <v>3391</v>
      </c>
      <c r="D2420" s="145">
        <v>0</v>
      </c>
      <c r="E2420" s="145" t="s">
        <v>26</v>
      </c>
      <c r="F2420" s="462" t="s">
        <v>95</v>
      </c>
      <c r="G2420" s="462" t="s">
        <v>3468</v>
      </c>
      <c r="H2420" s="145" t="s">
        <v>86</v>
      </c>
      <c r="I2420" s="462" t="s">
        <v>1688</v>
      </c>
      <c r="J2420" s="462" t="s">
        <v>1690</v>
      </c>
      <c r="K2420" s="145" t="s">
        <v>1802</v>
      </c>
      <c r="L2420" s="145" t="s">
        <v>1797</v>
      </c>
    </row>
    <row r="2421" spans="3:12">
      <c r="C2421" s="145" t="s">
        <v>3392</v>
      </c>
      <c r="D2421" s="145">
        <v>0</v>
      </c>
      <c r="E2421" s="145" t="s">
        <v>26</v>
      </c>
      <c r="F2421" s="462" t="s">
        <v>95</v>
      </c>
      <c r="G2421" s="462" t="s">
        <v>3468</v>
      </c>
      <c r="H2421" s="145" t="s">
        <v>86</v>
      </c>
      <c r="I2421" s="462" t="s">
        <v>1688</v>
      </c>
      <c r="J2421" s="462" t="s">
        <v>1690</v>
      </c>
      <c r="K2421" s="145" t="s">
        <v>1802</v>
      </c>
      <c r="L2421" s="145" t="s">
        <v>1797</v>
      </c>
    </row>
    <row r="2422" spans="3:12">
      <c r="C2422" s="145" t="s">
        <v>3393</v>
      </c>
      <c r="D2422" s="145">
        <v>0</v>
      </c>
      <c r="E2422" s="145" t="s">
        <v>26</v>
      </c>
      <c r="F2422" s="462" t="s">
        <v>95</v>
      </c>
      <c r="G2422" s="462" t="s">
        <v>3468</v>
      </c>
      <c r="H2422" s="145" t="s">
        <v>86</v>
      </c>
      <c r="I2422" s="462" t="s">
        <v>1688</v>
      </c>
      <c r="J2422" s="462" t="s">
        <v>1690</v>
      </c>
      <c r="K2422" s="145" t="s">
        <v>1802</v>
      </c>
      <c r="L2422" s="145" t="s">
        <v>1797</v>
      </c>
    </row>
    <row r="2423" spans="3:12">
      <c r="C2423" s="145" t="s">
        <v>3394</v>
      </c>
      <c r="D2423" s="145">
        <v>0</v>
      </c>
      <c r="E2423" s="145" t="s">
        <v>26</v>
      </c>
      <c r="F2423" s="462" t="s">
        <v>95</v>
      </c>
      <c r="G2423" s="462" t="s">
        <v>3468</v>
      </c>
      <c r="H2423" s="145" t="s">
        <v>86</v>
      </c>
      <c r="I2423" s="462" t="s">
        <v>1688</v>
      </c>
      <c r="J2423" s="462" t="s">
        <v>1690</v>
      </c>
      <c r="K2423" s="145" t="s">
        <v>1802</v>
      </c>
      <c r="L2423" s="145" t="s">
        <v>1797</v>
      </c>
    </row>
    <row r="2424" spans="3:12">
      <c r="C2424" s="145" t="s">
        <v>3395</v>
      </c>
      <c r="D2424" s="145">
        <v>0</v>
      </c>
      <c r="E2424" s="145" t="s">
        <v>26</v>
      </c>
      <c r="F2424" s="462" t="s">
        <v>95</v>
      </c>
      <c r="G2424" s="462" t="s">
        <v>3468</v>
      </c>
      <c r="H2424" s="145" t="s">
        <v>86</v>
      </c>
      <c r="I2424" s="462" t="s">
        <v>1688</v>
      </c>
      <c r="J2424" s="462" t="s">
        <v>1690</v>
      </c>
      <c r="K2424" s="145" t="s">
        <v>1802</v>
      </c>
      <c r="L2424" s="145" t="s">
        <v>1797</v>
      </c>
    </row>
    <row r="2425" spans="3:12">
      <c r="C2425" s="145" t="s">
        <v>3396</v>
      </c>
      <c r="D2425" s="145">
        <v>0</v>
      </c>
      <c r="E2425" s="145" t="s">
        <v>26</v>
      </c>
      <c r="F2425" s="462" t="s">
        <v>95</v>
      </c>
      <c r="G2425" s="462" t="s">
        <v>3468</v>
      </c>
      <c r="H2425" s="145" t="s">
        <v>86</v>
      </c>
      <c r="I2425" s="462" t="s">
        <v>1688</v>
      </c>
      <c r="J2425" s="462" t="s">
        <v>1690</v>
      </c>
      <c r="K2425" s="145" t="s">
        <v>1802</v>
      </c>
      <c r="L2425" s="145" t="s">
        <v>1797</v>
      </c>
    </row>
    <row r="2426" spans="3:12">
      <c r="C2426" s="145" t="s">
        <v>3397</v>
      </c>
      <c r="D2426" s="145">
        <v>0</v>
      </c>
      <c r="E2426" s="145" t="s">
        <v>26</v>
      </c>
      <c r="F2426" s="462" t="s">
        <v>95</v>
      </c>
      <c r="G2426" s="462" t="s">
        <v>3468</v>
      </c>
      <c r="H2426" s="145" t="s">
        <v>86</v>
      </c>
      <c r="I2426" s="462" t="s">
        <v>1688</v>
      </c>
      <c r="J2426" s="462" t="s">
        <v>1690</v>
      </c>
      <c r="K2426" s="145" t="s">
        <v>1802</v>
      </c>
      <c r="L2426" s="145" t="s">
        <v>1797</v>
      </c>
    </row>
    <row r="2427" spans="3:12">
      <c r="C2427" s="145" t="s">
        <v>3398</v>
      </c>
      <c r="D2427" s="145">
        <v>0</v>
      </c>
      <c r="E2427" s="145" t="s">
        <v>26</v>
      </c>
      <c r="F2427" s="462" t="s">
        <v>95</v>
      </c>
      <c r="G2427" s="462" t="s">
        <v>3468</v>
      </c>
      <c r="H2427" s="145" t="s">
        <v>86</v>
      </c>
      <c r="I2427" s="462" t="s">
        <v>1688</v>
      </c>
      <c r="J2427" s="462" t="s">
        <v>1690</v>
      </c>
      <c r="K2427" s="145" t="s">
        <v>1802</v>
      </c>
      <c r="L2427" s="145" t="s">
        <v>1797</v>
      </c>
    </row>
    <row r="2428" spans="3:12">
      <c r="C2428" s="145" t="s">
        <v>3400</v>
      </c>
      <c r="D2428" s="145">
        <v>0</v>
      </c>
      <c r="E2428" s="145" t="s">
        <v>26</v>
      </c>
      <c r="F2428" s="462" t="s">
        <v>95</v>
      </c>
      <c r="G2428" s="462" t="s">
        <v>3468</v>
      </c>
      <c r="H2428" s="145" t="s">
        <v>86</v>
      </c>
      <c r="I2428" s="462" t="s">
        <v>1688</v>
      </c>
      <c r="J2428" s="462" t="s">
        <v>1690</v>
      </c>
      <c r="K2428" s="145" t="s">
        <v>1802</v>
      </c>
      <c r="L2428" s="145" t="s">
        <v>1797</v>
      </c>
    </row>
    <row r="2429" spans="3:12">
      <c r="C2429" s="145" t="s">
        <v>3401</v>
      </c>
      <c r="D2429" s="145">
        <v>0</v>
      </c>
      <c r="E2429" s="145" t="s">
        <v>26</v>
      </c>
      <c r="F2429" s="462" t="s">
        <v>95</v>
      </c>
      <c r="G2429" s="462" t="s">
        <v>3468</v>
      </c>
      <c r="H2429" s="145" t="s">
        <v>86</v>
      </c>
      <c r="I2429" s="462" t="s">
        <v>1688</v>
      </c>
      <c r="J2429" s="462" t="s">
        <v>1690</v>
      </c>
      <c r="K2429" s="145" t="s">
        <v>1802</v>
      </c>
      <c r="L2429" s="145" t="s">
        <v>1797</v>
      </c>
    </row>
    <row r="2430" spans="3:12">
      <c r="C2430" s="145" t="s">
        <v>3402</v>
      </c>
      <c r="D2430" s="145">
        <v>0</v>
      </c>
      <c r="E2430" s="145" t="s">
        <v>26</v>
      </c>
      <c r="F2430" s="462" t="s">
        <v>95</v>
      </c>
      <c r="G2430" s="462" t="s">
        <v>3468</v>
      </c>
      <c r="H2430" s="145" t="s">
        <v>86</v>
      </c>
      <c r="I2430" s="462" t="s">
        <v>1688</v>
      </c>
      <c r="J2430" s="462" t="s">
        <v>1690</v>
      </c>
      <c r="K2430" s="145" t="s">
        <v>1802</v>
      </c>
      <c r="L2430" s="145" t="s">
        <v>1797</v>
      </c>
    </row>
    <row r="2431" spans="3:12">
      <c r="C2431" s="145" t="s">
        <v>3403</v>
      </c>
      <c r="D2431" s="145">
        <v>0</v>
      </c>
      <c r="E2431" s="145" t="s">
        <v>26</v>
      </c>
      <c r="F2431" s="462" t="s">
        <v>95</v>
      </c>
      <c r="G2431" s="462" t="s">
        <v>3468</v>
      </c>
      <c r="H2431" s="145" t="s">
        <v>86</v>
      </c>
      <c r="I2431" s="462" t="s">
        <v>1688</v>
      </c>
      <c r="J2431" s="462" t="s">
        <v>1690</v>
      </c>
      <c r="K2431" s="145" t="s">
        <v>1802</v>
      </c>
      <c r="L2431" s="145" t="s">
        <v>1797</v>
      </c>
    </row>
    <row r="2432" spans="3:12">
      <c r="C2432" s="145" t="s">
        <v>3404</v>
      </c>
      <c r="D2432" s="145">
        <v>0</v>
      </c>
      <c r="E2432" s="145" t="s">
        <v>26</v>
      </c>
      <c r="F2432" s="462" t="s">
        <v>95</v>
      </c>
      <c r="G2432" s="462" t="s">
        <v>3468</v>
      </c>
      <c r="H2432" s="145" t="s">
        <v>86</v>
      </c>
      <c r="I2432" s="462" t="s">
        <v>1688</v>
      </c>
      <c r="J2432" s="462" t="s">
        <v>1690</v>
      </c>
      <c r="K2432" s="145" t="s">
        <v>1802</v>
      </c>
      <c r="L2432" s="145" t="s">
        <v>1797</v>
      </c>
    </row>
    <row r="2433" spans="3:12">
      <c r="C2433" s="145" t="s">
        <v>3405</v>
      </c>
      <c r="D2433" s="145">
        <v>0</v>
      </c>
      <c r="E2433" s="145" t="s">
        <v>26</v>
      </c>
      <c r="F2433" s="462" t="s">
        <v>95</v>
      </c>
      <c r="G2433" s="462" t="s">
        <v>3468</v>
      </c>
      <c r="H2433" s="145" t="s">
        <v>86</v>
      </c>
      <c r="I2433" s="462" t="s">
        <v>1688</v>
      </c>
      <c r="J2433" s="462" t="s">
        <v>1690</v>
      </c>
      <c r="K2433" s="145" t="s">
        <v>1802</v>
      </c>
      <c r="L2433" s="145" t="s">
        <v>1797</v>
      </c>
    </row>
    <row r="2434" spans="3:12">
      <c r="C2434" s="145" t="s">
        <v>3406</v>
      </c>
      <c r="D2434" s="145">
        <v>0</v>
      </c>
      <c r="E2434" s="145" t="s">
        <v>26</v>
      </c>
      <c r="F2434" s="462" t="s">
        <v>95</v>
      </c>
      <c r="G2434" s="462" t="s">
        <v>3468</v>
      </c>
      <c r="H2434" s="145" t="s">
        <v>86</v>
      </c>
      <c r="I2434" s="462" t="s">
        <v>1688</v>
      </c>
      <c r="J2434" s="462" t="s">
        <v>1690</v>
      </c>
      <c r="K2434" s="145" t="s">
        <v>1802</v>
      </c>
      <c r="L2434" s="145" t="s">
        <v>1797</v>
      </c>
    </row>
    <row r="2435" spans="3:12">
      <c r="C2435" s="145" t="s">
        <v>3407</v>
      </c>
      <c r="D2435" s="145">
        <v>0</v>
      </c>
      <c r="E2435" s="145" t="s">
        <v>26</v>
      </c>
      <c r="F2435" s="462" t="s">
        <v>95</v>
      </c>
      <c r="G2435" s="462" t="s">
        <v>3468</v>
      </c>
      <c r="H2435" s="145" t="s">
        <v>86</v>
      </c>
      <c r="I2435" s="462" t="s">
        <v>1688</v>
      </c>
      <c r="J2435" s="462" t="s">
        <v>1690</v>
      </c>
      <c r="K2435" s="145" t="s">
        <v>1802</v>
      </c>
      <c r="L2435" s="145" t="s">
        <v>1797</v>
      </c>
    </row>
    <row r="2436" spans="3:12">
      <c r="C2436" s="145" t="s">
        <v>3408</v>
      </c>
      <c r="D2436" s="145">
        <v>0</v>
      </c>
      <c r="E2436" s="145" t="s">
        <v>26</v>
      </c>
      <c r="F2436" s="462" t="s">
        <v>95</v>
      </c>
      <c r="G2436" s="462" t="s">
        <v>3468</v>
      </c>
      <c r="H2436" s="145" t="s">
        <v>86</v>
      </c>
      <c r="I2436" s="462" t="s">
        <v>1688</v>
      </c>
      <c r="J2436" s="462" t="s">
        <v>1690</v>
      </c>
      <c r="K2436" s="145" t="s">
        <v>1802</v>
      </c>
      <c r="L2436" s="145" t="s">
        <v>1797</v>
      </c>
    </row>
    <row r="2437" spans="3:12">
      <c r="C2437" s="145" t="s">
        <v>3409</v>
      </c>
      <c r="D2437" s="145">
        <v>0</v>
      </c>
      <c r="E2437" s="145" t="s">
        <v>26</v>
      </c>
      <c r="F2437" s="462" t="s">
        <v>95</v>
      </c>
      <c r="G2437" s="462" t="s">
        <v>3468</v>
      </c>
      <c r="H2437" s="145" t="s">
        <v>86</v>
      </c>
      <c r="I2437" s="462" t="s">
        <v>1688</v>
      </c>
      <c r="J2437" s="462" t="s">
        <v>1690</v>
      </c>
      <c r="K2437" s="145" t="s">
        <v>1802</v>
      </c>
      <c r="L2437" s="145" t="s">
        <v>1797</v>
      </c>
    </row>
    <row r="2438" spans="3:12">
      <c r="C2438" s="145" t="s">
        <v>3410</v>
      </c>
      <c r="D2438" s="145">
        <v>0</v>
      </c>
      <c r="E2438" s="145" t="s">
        <v>26</v>
      </c>
      <c r="F2438" s="462" t="s">
        <v>95</v>
      </c>
      <c r="G2438" s="462" t="s">
        <v>3468</v>
      </c>
      <c r="H2438" s="145" t="s">
        <v>86</v>
      </c>
      <c r="I2438" s="462" t="s">
        <v>1688</v>
      </c>
      <c r="J2438" s="462" t="s">
        <v>1690</v>
      </c>
      <c r="K2438" s="145" t="s">
        <v>1802</v>
      </c>
      <c r="L2438" s="145" t="s">
        <v>1797</v>
      </c>
    </row>
    <row r="2439" spans="3:12">
      <c r="C2439" s="145" t="s">
        <v>3411</v>
      </c>
      <c r="D2439" s="145">
        <v>0</v>
      </c>
      <c r="E2439" s="145" t="s">
        <v>26</v>
      </c>
      <c r="F2439" s="462" t="s">
        <v>95</v>
      </c>
      <c r="G2439" s="462" t="s">
        <v>3468</v>
      </c>
      <c r="H2439" s="145" t="s">
        <v>86</v>
      </c>
      <c r="I2439" s="462" t="s">
        <v>1688</v>
      </c>
      <c r="J2439" s="462" t="s">
        <v>1690</v>
      </c>
      <c r="K2439" s="145" t="s">
        <v>1802</v>
      </c>
      <c r="L2439" s="145" t="s">
        <v>1797</v>
      </c>
    </row>
    <row r="2440" spans="3:12">
      <c r="C2440" s="145" t="s">
        <v>3412</v>
      </c>
      <c r="D2440" s="145">
        <v>0</v>
      </c>
      <c r="E2440" s="145" t="s">
        <v>26</v>
      </c>
      <c r="F2440" s="462" t="s">
        <v>95</v>
      </c>
      <c r="G2440" s="462" t="s">
        <v>3468</v>
      </c>
      <c r="H2440" s="145" t="s">
        <v>86</v>
      </c>
      <c r="I2440" s="462" t="s">
        <v>1688</v>
      </c>
      <c r="J2440" s="462" t="s">
        <v>1690</v>
      </c>
      <c r="K2440" s="145" t="s">
        <v>1802</v>
      </c>
      <c r="L2440" s="145" t="s">
        <v>1797</v>
      </c>
    </row>
    <row r="2441" spans="3:12">
      <c r="C2441" s="145" t="s">
        <v>3413</v>
      </c>
      <c r="D2441" s="145">
        <v>0</v>
      </c>
      <c r="E2441" s="145" t="s">
        <v>26</v>
      </c>
      <c r="F2441" s="462" t="s">
        <v>95</v>
      </c>
      <c r="G2441" s="462" t="s">
        <v>3468</v>
      </c>
      <c r="H2441" s="145" t="s">
        <v>86</v>
      </c>
      <c r="I2441" s="462" t="s">
        <v>1688</v>
      </c>
      <c r="J2441" s="462" t="s">
        <v>1690</v>
      </c>
      <c r="K2441" s="145" t="s">
        <v>1802</v>
      </c>
      <c r="L2441" s="145" t="s">
        <v>1797</v>
      </c>
    </row>
    <row r="2442" spans="3:12">
      <c r="C2442" s="145" t="s">
        <v>3414</v>
      </c>
      <c r="D2442" s="145">
        <v>0</v>
      </c>
      <c r="E2442" s="145" t="s">
        <v>26</v>
      </c>
      <c r="F2442" s="462" t="s">
        <v>95</v>
      </c>
      <c r="G2442" s="462" t="s">
        <v>3468</v>
      </c>
      <c r="H2442" s="145" t="s">
        <v>86</v>
      </c>
      <c r="I2442" s="462" t="s">
        <v>1688</v>
      </c>
      <c r="J2442" s="462" t="s">
        <v>1690</v>
      </c>
      <c r="K2442" s="145" t="s">
        <v>1802</v>
      </c>
      <c r="L2442" s="145" t="s">
        <v>1797</v>
      </c>
    </row>
    <row r="2443" spans="3:12">
      <c r="C2443" s="145" t="s">
        <v>3415</v>
      </c>
      <c r="D2443" s="145">
        <v>0</v>
      </c>
      <c r="E2443" s="145" t="s">
        <v>26</v>
      </c>
      <c r="F2443" s="462" t="s">
        <v>95</v>
      </c>
      <c r="G2443" s="462" t="s">
        <v>3468</v>
      </c>
      <c r="H2443" s="145" t="s">
        <v>86</v>
      </c>
      <c r="I2443" s="462" t="s">
        <v>1688</v>
      </c>
      <c r="J2443" s="462" t="s">
        <v>1690</v>
      </c>
      <c r="K2443" s="145" t="s">
        <v>1802</v>
      </c>
      <c r="L2443" s="145" t="s">
        <v>1797</v>
      </c>
    </row>
    <row r="2444" spans="3:12">
      <c r="C2444" s="145" t="s">
        <v>3416</v>
      </c>
      <c r="D2444" s="145">
        <v>0</v>
      </c>
      <c r="E2444" s="145" t="s">
        <v>26</v>
      </c>
      <c r="F2444" s="462" t="s">
        <v>95</v>
      </c>
      <c r="G2444" s="462" t="s">
        <v>3468</v>
      </c>
      <c r="H2444" s="145" t="s">
        <v>86</v>
      </c>
      <c r="I2444" s="462" t="s">
        <v>1688</v>
      </c>
      <c r="J2444" s="462" t="s">
        <v>1690</v>
      </c>
      <c r="K2444" s="145" t="s">
        <v>1802</v>
      </c>
      <c r="L2444" s="145" t="s">
        <v>1797</v>
      </c>
    </row>
    <row r="2445" spans="3:12">
      <c r="C2445" s="145" t="s">
        <v>3417</v>
      </c>
      <c r="D2445" s="145">
        <v>0</v>
      </c>
      <c r="E2445" s="145" t="s">
        <v>26</v>
      </c>
      <c r="F2445" s="462" t="s">
        <v>95</v>
      </c>
      <c r="G2445" s="462" t="s">
        <v>3468</v>
      </c>
      <c r="H2445" s="145" t="s">
        <v>86</v>
      </c>
      <c r="I2445" s="462" t="s">
        <v>1688</v>
      </c>
      <c r="J2445" s="462" t="s">
        <v>1690</v>
      </c>
      <c r="K2445" s="145" t="s">
        <v>1802</v>
      </c>
      <c r="L2445" s="145" t="s">
        <v>1797</v>
      </c>
    </row>
    <row r="2446" spans="3:12">
      <c r="C2446" s="145" t="s">
        <v>3418</v>
      </c>
      <c r="D2446" s="145">
        <v>0</v>
      </c>
      <c r="E2446" s="145" t="s">
        <v>26</v>
      </c>
      <c r="F2446" s="462" t="s">
        <v>95</v>
      </c>
      <c r="G2446" s="462" t="s">
        <v>3468</v>
      </c>
      <c r="H2446" s="145" t="s">
        <v>86</v>
      </c>
      <c r="I2446" s="462" t="s">
        <v>1688</v>
      </c>
      <c r="J2446" s="462" t="s">
        <v>1690</v>
      </c>
      <c r="K2446" s="145" t="s">
        <v>1802</v>
      </c>
      <c r="L2446" s="145" t="s">
        <v>1797</v>
      </c>
    </row>
    <row r="2447" spans="3:12">
      <c r="C2447" s="145" t="s">
        <v>3419</v>
      </c>
      <c r="D2447" s="145">
        <v>0</v>
      </c>
      <c r="E2447" s="145" t="s">
        <v>26</v>
      </c>
      <c r="F2447" s="462" t="s">
        <v>95</v>
      </c>
      <c r="G2447" s="462" t="s">
        <v>3468</v>
      </c>
      <c r="H2447" s="145" t="s">
        <v>86</v>
      </c>
      <c r="I2447" s="462" t="s">
        <v>1688</v>
      </c>
      <c r="J2447" s="462" t="s">
        <v>1690</v>
      </c>
      <c r="K2447" s="145" t="s">
        <v>1802</v>
      </c>
      <c r="L2447" s="145" t="s">
        <v>1797</v>
      </c>
    </row>
    <row r="2448" spans="3:12">
      <c r="C2448" s="145" t="s">
        <v>3420</v>
      </c>
      <c r="D2448" s="145">
        <v>0</v>
      </c>
      <c r="E2448" s="145" t="s">
        <v>26</v>
      </c>
      <c r="F2448" s="462" t="s">
        <v>95</v>
      </c>
      <c r="G2448" s="462" t="s">
        <v>3468</v>
      </c>
      <c r="H2448" s="145" t="s">
        <v>86</v>
      </c>
      <c r="I2448" s="462" t="s">
        <v>1688</v>
      </c>
      <c r="J2448" s="462" t="s">
        <v>1690</v>
      </c>
      <c r="K2448" s="145" t="s">
        <v>1802</v>
      </c>
      <c r="L2448" s="145" t="s">
        <v>1797</v>
      </c>
    </row>
    <row r="2449" spans="3:12">
      <c r="C2449" s="145" t="s">
        <v>3421</v>
      </c>
      <c r="D2449" s="145">
        <v>0</v>
      </c>
      <c r="E2449" s="145" t="s">
        <v>26</v>
      </c>
      <c r="F2449" s="462" t="s">
        <v>95</v>
      </c>
      <c r="G2449" s="462" t="s">
        <v>3468</v>
      </c>
      <c r="H2449" s="145" t="s">
        <v>86</v>
      </c>
      <c r="I2449" s="462" t="s">
        <v>1688</v>
      </c>
      <c r="J2449" s="462" t="s">
        <v>1690</v>
      </c>
      <c r="K2449" s="145" t="s">
        <v>1802</v>
      </c>
      <c r="L2449" s="145" t="s">
        <v>1797</v>
      </c>
    </row>
    <row r="2450" spans="3:12">
      <c r="C2450" s="145" t="s">
        <v>3422</v>
      </c>
      <c r="D2450" s="145">
        <v>0</v>
      </c>
      <c r="E2450" s="145" t="s">
        <v>26</v>
      </c>
      <c r="F2450" s="462" t="s">
        <v>95</v>
      </c>
      <c r="G2450" s="462" t="s">
        <v>3468</v>
      </c>
      <c r="H2450" s="145" t="s">
        <v>86</v>
      </c>
      <c r="I2450" s="462" t="s">
        <v>1688</v>
      </c>
      <c r="J2450" s="462" t="s">
        <v>1690</v>
      </c>
      <c r="K2450" s="145" t="s">
        <v>1802</v>
      </c>
      <c r="L2450" s="145" t="s">
        <v>1797</v>
      </c>
    </row>
    <row r="2451" spans="3:12">
      <c r="C2451" s="145" t="s">
        <v>3423</v>
      </c>
      <c r="D2451" s="145">
        <v>0</v>
      </c>
      <c r="E2451" s="145" t="s">
        <v>26</v>
      </c>
      <c r="F2451" s="462" t="s">
        <v>95</v>
      </c>
      <c r="G2451" s="462" t="s">
        <v>3468</v>
      </c>
      <c r="H2451" s="145" t="s">
        <v>86</v>
      </c>
      <c r="I2451" s="462" t="s">
        <v>1688</v>
      </c>
      <c r="J2451" s="462" t="s">
        <v>1690</v>
      </c>
      <c r="K2451" s="145" t="s">
        <v>1802</v>
      </c>
      <c r="L2451" s="145" t="s">
        <v>1797</v>
      </c>
    </row>
    <row r="2452" spans="3:12">
      <c r="C2452" s="145" t="s">
        <v>3424</v>
      </c>
      <c r="D2452" s="145">
        <v>0</v>
      </c>
      <c r="E2452" s="145" t="s">
        <v>26</v>
      </c>
      <c r="F2452" s="462" t="s">
        <v>95</v>
      </c>
      <c r="G2452" s="462" t="s">
        <v>3468</v>
      </c>
      <c r="H2452" s="145" t="s">
        <v>86</v>
      </c>
      <c r="I2452" s="462" t="s">
        <v>1688</v>
      </c>
      <c r="J2452" s="462" t="s">
        <v>1690</v>
      </c>
      <c r="K2452" s="145" t="s">
        <v>1802</v>
      </c>
      <c r="L2452" s="145" t="s">
        <v>1797</v>
      </c>
    </row>
    <row r="2453" spans="3:12">
      <c r="C2453" s="145" t="s">
        <v>3425</v>
      </c>
      <c r="D2453" s="145">
        <v>0</v>
      </c>
      <c r="E2453" s="145" t="s">
        <v>26</v>
      </c>
      <c r="F2453" s="462" t="s">
        <v>95</v>
      </c>
      <c r="G2453" s="462" t="s">
        <v>3468</v>
      </c>
      <c r="H2453" s="145" t="s">
        <v>86</v>
      </c>
      <c r="I2453" s="462" t="s">
        <v>1688</v>
      </c>
      <c r="J2453" s="462" t="s">
        <v>1690</v>
      </c>
      <c r="K2453" s="145" t="s">
        <v>1802</v>
      </c>
      <c r="L2453" s="145" t="s">
        <v>1797</v>
      </c>
    </row>
    <row r="2454" spans="3:12">
      <c r="C2454" s="145" t="s">
        <v>3426</v>
      </c>
      <c r="D2454" s="145">
        <v>0</v>
      </c>
      <c r="E2454" s="145" t="s">
        <v>26</v>
      </c>
      <c r="F2454" s="462" t="s">
        <v>95</v>
      </c>
      <c r="G2454" s="462" t="s">
        <v>3468</v>
      </c>
      <c r="H2454" s="145" t="s">
        <v>86</v>
      </c>
      <c r="I2454" s="462" t="s">
        <v>1688</v>
      </c>
      <c r="J2454" s="462" t="s">
        <v>1690</v>
      </c>
      <c r="K2454" s="145" t="s">
        <v>1802</v>
      </c>
      <c r="L2454" s="145" t="s">
        <v>1797</v>
      </c>
    </row>
    <row r="2455" spans="3:12">
      <c r="C2455" s="145" t="s">
        <v>3427</v>
      </c>
      <c r="D2455" s="145">
        <v>0</v>
      </c>
      <c r="E2455" s="145" t="s">
        <v>26</v>
      </c>
      <c r="F2455" s="462" t="s">
        <v>95</v>
      </c>
      <c r="G2455" s="462" t="s">
        <v>3468</v>
      </c>
      <c r="H2455" s="145" t="s">
        <v>86</v>
      </c>
      <c r="I2455" s="462" t="s">
        <v>1688</v>
      </c>
      <c r="J2455" s="462" t="s">
        <v>1690</v>
      </c>
      <c r="K2455" s="145" t="s">
        <v>1802</v>
      </c>
      <c r="L2455" s="145" t="s">
        <v>1797</v>
      </c>
    </row>
    <row r="2456" spans="3:12">
      <c r="C2456" s="145" t="s">
        <v>3428</v>
      </c>
      <c r="D2456" s="145">
        <v>0</v>
      </c>
      <c r="E2456" s="145" t="s">
        <v>26</v>
      </c>
      <c r="F2456" s="462" t="s">
        <v>95</v>
      </c>
      <c r="G2456" s="462" t="s">
        <v>3468</v>
      </c>
      <c r="H2456" s="145" t="s">
        <v>86</v>
      </c>
      <c r="I2456" s="462" t="s">
        <v>1688</v>
      </c>
      <c r="J2456" s="462" t="s">
        <v>1690</v>
      </c>
      <c r="K2456" s="145" t="s">
        <v>1802</v>
      </c>
      <c r="L2456" s="145" t="s">
        <v>1797</v>
      </c>
    </row>
    <row r="2457" spans="3:12">
      <c r="C2457" s="145" t="s">
        <v>3429</v>
      </c>
      <c r="D2457" s="145">
        <v>0</v>
      </c>
      <c r="E2457" s="145" t="s">
        <v>26</v>
      </c>
      <c r="F2457" s="462" t="s">
        <v>95</v>
      </c>
      <c r="G2457" s="462" t="s">
        <v>3468</v>
      </c>
      <c r="H2457" s="145" t="s">
        <v>86</v>
      </c>
      <c r="I2457" s="462" t="s">
        <v>1688</v>
      </c>
      <c r="J2457" s="462" t="s">
        <v>1690</v>
      </c>
      <c r="K2457" s="145" t="s">
        <v>1802</v>
      </c>
      <c r="L2457" s="145" t="s">
        <v>1797</v>
      </c>
    </row>
    <row r="2458" spans="3:12">
      <c r="C2458" s="145" t="s">
        <v>3430</v>
      </c>
      <c r="D2458" s="145">
        <v>0</v>
      </c>
      <c r="E2458" s="145" t="s">
        <v>26</v>
      </c>
      <c r="F2458" s="462" t="s">
        <v>95</v>
      </c>
      <c r="G2458" s="462" t="s">
        <v>3468</v>
      </c>
      <c r="H2458" s="145" t="s">
        <v>86</v>
      </c>
      <c r="I2458" s="462" t="s">
        <v>1688</v>
      </c>
      <c r="J2458" s="462" t="s">
        <v>1690</v>
      </c>
      <c r="K2458" s="145" t="s">
        <v>1802</v>
      </c>
      <c r="L2458" s="145" t="s">
        <v>1797</v>
      </c>
    </row>
    <row r="2459" spans="3:12">
      <c r="C2459" s="145" t="s">
        <v>3431</v>
      </c>
      <c r="D2459" s="145">
        <v>0</v>
      </c>
      <c r="E2459" s="145" t="s">
        <v>26</v>
      </c>
      <c r="F2459" s="462" t="s">
        <v>95</v>
      </c>
      <c r="G2459" s="462" t="s">
        <v>3468</v>
      </c>
      <c r="H2459" s="145" t="s">
        <v>86</v>
      </c>
      <c r="I2459" s="462" t="s">
        <v>1688</v>
      </c>
      <c r="J2459" s="462" t="s">
        <v>1690</v>
      </c>
      <c r="K2459" s="145" t="s">
        <v>1802</v>
      </c>
      <c r="L2459" s="145" t="s">
        <v>1797</v>
      </c>
    </row>
    <row r="2460" spans="3:12">
      <c r="C2460" s="145" t="s">
        <v>3432</v>
      </c>
      <c r="D2460" s="145">
        <v>0</v>
      </c>
      <c r="E2460" s="145" t="s">
        <v>26</v>
      </c>
      <c r="F2460" s="462" t="s">
        <v>95</v>
      </c>
      <c r="G2460" s="462" t="s">
        <v>3468</v>
      </c>
      <c r="H2460" s="145" t="s">
        <v>86</v>
      </c>
      <c r="I2460" s="462" t="s">
        <v>1688</v>
      </c>
      <c r="J2460" s="462" t="s">
        <v>1690</v>
      </c>
      <c r="K2460" s="145" t="s">
        <v>1802</v>
      </c>
      <c r="L2460" s="145" t="s">
        <v>1797</v>
      </c>
    </row>
    <row r="2461" spans="3:12">
      <c r="C2461" s="145" t="s">
        <v>3433</v>
      </c>
      <c r="D2461" s="145">
        <v>0</v>
      </c>
      <c r="E2461" s="145" t="s">
        <v>26</v>
      </c>
      <c r="F2461" s="462" t="s">
        <v>95</v>
      </c>
      <c r="G2461" s="462" t="s">
        <v>3468</v>
      </c>
      <c r="H2461" s="145" t="s">
        <v>86</v>
      </c>
      <c r="I2461" s="462" t="s">
        <v>1688</v>
      </c>
      <c r="J2461" s="462" t="s">
        <v>1690</v>
      </c>
      <c r="K2461" s="145" t="s">
        <v>1802</v>
      </c>
      <c r="L2461" s="145" t="s">
        <v>1797</v>
      </c>
    </row>
    <row r="2462" spans="3:12">
      <c r="C2462" s="145" t="s">
        <v>3434</v>
      </c>
      <c r="D2462" s="145">
        <v>0</v>
      </c>
      <c r="E2462" s="145" t="s">
        <v>26</v>
      </c>
      <c r="F2462" s="462" t="s">
        <v>95</v>
      </c>
      <c r="G2462" s="462" t="s">
        <v>3468</v>
      </c>
      <c r="H2462" s="145" t="s">
        <v>86</v>
      </c>
      <c r="I2462" s="462" t="s">
        <v>1688</v>
      </c>
      <c r="J2462" s="462" t="s">
        <v>1690</v>
      </c>
      <c r="K2462" s="145" t="s">
        <v>1802</v>
      </c>
      <c r="L2462" s="145" t="s">
        <v>1797</v>
      </c>
    </row>
    <row r="2463" spans="3:12">
      <c r="C2463" s="145" t="s">
        <v>3435</v>
      </c>
      <c r="D2463" s="145">
        <v>0</v>
      </c>
      <c r="E2463" s="145" t="s">
        <v>26</v>
      </c>
      <c r="F2463" s="462" t="s">
        <v>95</v>
      </c>
      <c r="G2463" s="462" t="s">
        <v>3468</v>
      </c>
      <c r="H2463" s="145" t="s">
        <v>86</v>
      </c>
      <c r="I2463" s="462" t="s">
        <v>1688</v>
      </c>
      <c r="J2463" s="462" t="s">
        <v>1690</v>
      </c>
      <c r="K2463" s="145" t="s">
        <v>1802</v>
      </c>
      <c r="L2463" s="145" t="s">
        <v>1797</v>
      </c>
    </row>
    <row r="2464" spans="3:12">
      <c r="C2464" s="145" t="s">
        <v>3436</v>
      </c>
      <c r="D2464" s="145">
        <v>0</v>
      </c>
      <c r="E2464" s="145" t="s">
        <v>26</v>
      </c>
      <c r="F2464" s="462" t="s">
        <v>95</v>
      </c>
      <c r="G2464" s="462" t="s">
        <v>3468</v>
      </c>
      <c r="H2464" s="145" t="s">
        <v>86</v>
      </c>
      <c r="I2464" s="462" t="s">
        <v>1688</v>
      </c>
      <c r="J2464" s="462" t="s">
        <v>1690</v>
      </c>
      <c r="K2464" s="145" t="s">
        <v>1802</v>
      </c>
      <c r="L2464" s="145" t="s">
        <v>1797</v>
      </c>
    </row>
    <row r="2465" spans="3:12">
      <c r="C2465" s="145" t="s">
        <v>3437</v>
      </c>
      <c r="D2465" s="145">
        <v>0</v>
      </c>
      <c r="E2465" s="145" t="s">
        <v>26</v>
      </c>
      <c r="F2465" s="462" t="s">
        <v>95</v>
      </c>
      <c r="G2465" s="462" t="s">
        <v>3468</v>
      </c>
      <c r="H2465" s="145" t="s">
        <v>86</v>
      </c>
      <c r="I2465" s="462" t="s">
        <v>1688</v>
      </c>
      <c r="J2465" s="462" t="s">
        <v>1690</v>
      </c>
      <c r="K2465" s="145" t="s">
        <v>1802</v>
      </c>
      <c r="L2465" s="145" t="s">
        <v>1797</v>
      </c>
    </row>
    <row r="2466" spans="3:12">
      <c r="C2466" s="145" t="s">
        <v>3438</v>
      </c>
      <c r="D2466" s="145">
        <v>0</v>
      </c>
      <c r="E2466" s="145" t="s">
        <v>26</v>
      </c>
      <c r="F2466" s="462" t="s">
        <v>95</v>
      </c>
      <c r="G2466" s="462" t="s">
        <v>3468</v>
      </c>
      <c r="H2466" s="145" t="s">
        <v>86</v>
      </c>
      <c r="I2466" s="462" t="s">
        <v>1688</v>
      </c>
      <c r="J2466" s="462" t="s">
        <v>1690</v>
      </c>
      <c r="K2466" s="145" t="s">
        <v>1802</v>
      </c>
      <c r="L2466" s="145" t="s">
        <v>1797</v>
      </c>
    </row>
    <row r="2467" spans="3:12">
      <c r="C2467" s="145" t="s">
        <v>3439</v>
      </c>
      <c r="D2467" s="145">
        <v>0</v>
      </c>
      <c r="E2467" s="145" t="s">
        <v>26</v>
      </c>
      <c r="F2467" s="462" t="s">
        <v>95</v>
      </c>
      <c r="G2467" s="462" t="s">
        <v>3468</v>
      </c>
      <c r="H2467" s="145" t="s">
        <v>86</v>
      </c>
      <c r="I2467" s="462" t="s">
        <v>1688</v>
      </c>
      <c r="J2467" s="462" t="s">
        <v>1690</v>
      </c>
      <c r="K2467" s="145" t="s">
        <v>1802</v>
      </c>
      <c r="L2467" s="145" t="s">
        <v>1797</v>
      </c>
    </row>
    <row r="2468" spans="3:12">
      <c r="C2468" s="145" t="s">
        <v>3440</v>
      </c>
      <c r="D2468" s="145">
        <v>0</v>
      </c>
      <c r="E2468" s="145" t="s">
        <v>26</v>
      </c>
      <c r="F2468" s="462" t="s">
        <v>95</v>
      </c>
      <c r="G2468" s="462" t="s">
        <v>3468</v>
      </c>
      <c r="H2468" s="145" t="s">
        <v>86</v>
      </c>
      <c r="I2468" s="462" t="s">
        <v>1688</v>
      </c>
      <c r="J2468" s="462" t="s">
        <v>1690</v>
      </c>
      <c r="K2468" s="145" t="s">
        <v>1802</v>
      </c>
      <c r="L2468" s="145" t="s">
        <v>1797</v>
      </c>
    </row>
    <row r="2469" spans="3:12">
      <c r="C2469" s="145" t="s">
        <v>3441</v>
      </c>
      <c r="D2469" s="145">
        <v>0</v>
      </c>
      <c r="E2469" s="145" t="s">
        <v>26</v>
      </c>
      <c r="F2469" s="462" t="s">
        <v>95</v>
      </c>
      <c r="G2469" s="462" t="s">
        <v>3468</v>
      </c>
      <c r="H2469" s="145" t="s">
        <v>86</v>
      </c>
      <c r="I2469" s="462" t="s">
        <v>1688</v>
      </c>
      <c r="J2469" s="462" t="s">
        <v>1690</v>
      </c>
      <c r="K2469" s="145" t="s">
        <v>1802</v>
      </c>
      <c r="L2469" s="145" t="s">
        <v>1797</v>
      </c>
    </row>
    <row r="2470" spans="3:12">
      <c r="C2470" s="145" t="s">
        <v>3442</v>
      </c>
      <c r="D2470" s="145">
        <v>0</v>
      </c>
      <c r="E2470" s="145" t="s">
        <v>26</v>
      </c>
      <c r="F2470" s="462" t="s">
        <v>95</v>
      </c>
      <c r="G2470" s="462" t="s">
        <v>3468</v>
      </c>
      <c r="H2470" s="145" t="s">
        <v>86</v>
      </c>
      <c r="I2470" s="462" t="s">
        <v>1688</v>
      </c>
      <c r="J2470" s="462" t="s">
        <v>1690</v>
      </c>
      <c r="K2470" s="145" t="s">
        <v>1802</v>
      </c>
      <c r="L2470" s="145" t="s">
        <v>1797</v>
      </c>
    </row>
    <row r="2471" spans="3:12">
      <c r="C2471" s="145" t="s">
        <v>3443</v>
      </c>
      <c r="D2471" s="145">
        <v>0</v>
      </c>
      <c r="E2471" s="145" t="s">
        <v>26</v>
      </c>
      <c r="F2471" s="462" t="s">
        <v>95</v>
      </c>
      <c r="G2471" s="462" t="s">
        <v>3468</v>
      </c>
      <c r="H2471" s="145" t="s">
        <v>86</v>
      </c>
      <c r="I2471" s="462" t="s">
        <v>1688</v>
      </c>
      <c r="J2471" s="462" t="s">
        <v>1690</v>
      </c>
      <c r="K2471" s="145" t="s">
        <v>1802</v>
      </c>
      <c r="L2471" s="145" t="s">
        <v>1797</v>
      </c>
    </row>
    <row r="2472" spans="3:12">
      <c r="C2472" s="145" t="s">
        <v>3444</v>
      </c>
      <c r="D2472" s="145">
        <v>0</v>
      </c>
      <c r="E2472" s="145" t="s">
        <v>26</v>
      </c>
      <c r="F2472" s="462" t="s">
        <v>95</v>
      </c>
      <c r="G2472" s="462" t="s">
        <v>3468</v>
      </c>
      <c r="H2472" s="145" t="s">
        <v>86</v>
      </c>
      <c r="I2472" s="462" t="s">
        <v>1688</v>
      </c>
      <c r="J2472" s="462" t="s">
        <v>1690</v>
      </c>
      <c r="K2472" s="145" t="s">
        <v>1802</v>
      </c>
      <c r="L2472" s="145" t="s">
        <v>1797</v>
      </c>
    </row>
    <row r="2473" spans="3:12">
      <c r="C2473" s="145" t="s">
        <v>3445</v>
      </c>
      <c r="D2473" s="145">
        <v>0</v>
      </c>
      <c r="E2473" s="145" t="s">
        <v>26</v>
      </c>
      <c r="F2473" s="462" t="s">
        <v>95</v>
      </c>
      <c r="G2473" s="462" t="s">
        <v>3468</v>
      </c>
      <c r="H2473" s="145" t="s">
        <v>86</v>
      </c>
      <c r="I2473" s="462" t="s">
        <v>1688</v>
      </c>
      <c r="J2473" s="462" t="s">
        <v>1690</v>
      </c>
      <c r="K2473" s="145" t="s">
        <v>1802</v>
      </c>
      <c r="L2473" s="145" t="s">
        <v>1797</v>
      </c>
    </row>
    <row r="2474" spans="3:12">
      <c r="C2474" s="145" t="s">
        <v>3446</v>
      </c>
      <c r="D2474" s="145">
        <v>0</v>
      </c>
      <c r="E2474" s="145" t="s">
        <v>26</v>
      </c>
      <c r="F2474" s="462" t="s">
        <v>95</v>
      </c>
      <c r="G2474" s="462" t="s">
        <v>3468</v>
      </c>
      <c r="H2474" s="145" t="s">
        <v>86</v>
      </c>
      <c r="I2474" s="462" t="s">
        <v>1688</v>
      </c>
      <c r="J2474" s="462" t="s">
        <v>1690</v>
      </c>
      <c r="K2474" s="145" t="s">
        <v>1802</v>
      </c>
      <c r="L2474" s="145" t="s">
        <v>1797</v>
      </c>
    </row>
    <row r="2475" spans="3:12">
      <c r="C2475" s="145" t="s">
        <v>3447</v>
      </c>
      <c r="D2475" s="145">
        <v>0</v>
      </c>
      <c r="E2475" s="145" t="s">
        <v>26</v>
      </c>
      <c r="F2475" s="462" t="s">
        <v>95</v>
      </c>
      <c r="G2475" s="462" t="s">
        <v>3468</v>
      </c>
      <c r="H2475" s="145" t="s">
        <v>86</v>
      </c>
      <c r="I2475" s="462" t="s">
        <v>1688</v>
      </c>
      <c r="J2475" s="462" t="s">
        <v>1690</v>
      </c>
      <c r="K2475" s="145" t="s">
        <v>1802</v>
      </c>
      <c r="L2475" s="145" t="s">
        <v>1797</v>
      </c>
    </row>
    <row r="2476" spans="3:12">
      <c r="C2476" s="145" t="s">
        <v>3448</v>
      </c>
      <c r="D2476" s="145">
        <v>0</v>
      </c>
      <c r="E2476" s="145" t="s">
        <v>26</v>
      </c>
      <c r="F2476" s="462" t="s">
        <v>95</v>
      </c>
      <c r="G2476" s="462" t="s">
        <v>3468</v>
      </c>
      <c r="H2476" s="145" t="s">
        <v>86</v>
      </c>
      <c r="I2476" s="462" t="s">
        <v>1688</v>
      </c>
      <c r="J2476" s="462" t="s">
        <v>1690</v>
      </c>
      <c r="K2476" s="145" t="s">
        <v>1802</v>
      </c>
      <c r="L2476" s="145" t="s">
        <v>1797</v>
      </c>
    </row>
    <row r="2477" spans="3:12">
      <c r="C2477" s="145" t="s">
        <v>3449</v>
      </c>
      <c r="D2477" s="145">
        <v>0</v>
      </c>
      <c r="E2477" s="145" t="s">
        <v>26</v>
      </c>
      <c r="F2477" s="462" t="s">
        <v>95</v>
      </c>
      <c r="G2477" s="462" t="s">
        <v>3468</v>
      </c>
      <c r="H2477" s="145" t="s">
        <v>86</v>
      </c>
      <c r="I2477" s="462" t="s">
        <v>1688</v>
      </c>
      <c r="J2477" s="462" t="s">
        <v>1690</v>
      </c>
      <c r="K2477" s="145" t="s">
        <v>1802</v>
      </c>
      <c r="L2477" s="145" t="s">
        <v>1797</v>
      </c>
    </row>
    <row r="2478" spans="3:12">
      <c r="C2478" s="145" t="s">
        <v>3450</v>
      </c>
      <c r="D2478" s="145">
        <v>0</v>
      </c>
      <c r="E2478" s="145" t="s">
        <v>26</v>
      </c>
      <c r="F2478" s="462" t="s">
        <v>95</v>
      </c>
      <c r="G2478" s="462" t="s">
        <v>3468</v>
      </c>
      <c r="H2478" s="145" t="s">
        <v>86</v>
      </c>
      <c r="I2478" s="462" t="s">
        <v>1688</v>
      </c>
      <c r="J2478" s="462" t="s">
        <v>1690</v>
      </c>
      <c r="K2478" s="145" t="s">
        <v>1802</v>
      </c>
      <c r="L2478" s="145" t="s">
        <v>1797</v>
      </c>
    </row>
    <row r="2479" spans="3:12">
      <c r="C2479" s="145" t="s">
        <v>3451</v>
      </c>
      <c r="D2479" s="145">
        <v>0</v>
      </c>
      <c r="E2479" s="145" t="s">
        <v>26</v>
      </c>
      <c r="F2479" s="462" t="s">
        <v>95</v>
      </c>
      <c r="G2479" s="462" t="s">
        <v>3468</v>
      </c>
      <c r="H2479" s="145" t="s">
        <v>86</v>
      </c>
      <c r="I2479" s="462" t="s">
        <v>1688</v>
      </c>
      <c r="J2479" s="462" t="s">
        <v>1690</v>
      </c>
      <c r="K2479" s="145" t="s">
        <v>1802</v>
      </c>
      <c r="L2479" s="145" t="s">
        <v>1797</v>
      </c>
    </row>
    <row r="2480" spans="3:12">
      <c r="C2480" s="145" t="s">
        <v>3452</v>
      </c>
      <c r="D2480" s="145">
        <v>0</v>
      </c>
      <c r="E2480" s="145" t="s">
        <v>26</v>
      </c>
      <c r="F2480" s="462" t="s">
        <v>95</v>
      </c>
      <c r="G2480" s="462" t="s">
        <v>3468</v>
      </c>
      <c r="H2480" s="145" t="s">
        <v>86</v>
      </c>
      <c r="I2480" s="462" t="s">
        <v>1688</v>
      </c>
      <c r="J2480" s="462" t="s">
        <v>1690</v>
      </c>
      <c r="K2480" s="145" t="s">
        <v>1802</v>
      </c>
      <c r="L2480" s="145" t="s">
        <v>1797</v>
      </c>
    </row>
    <row r="2481" spans="3:12">
      <c r="C2481" s="145" t="s">
        <v>3453</v>
      </c>
      <c r="D2481" s="145">
        <v>0</v>
      </c>
      <c r="E2481" s="145" t="s">
        <v>26</v>
      </c>
      <c r="F2481" s="462" t="s">
        <v>95</v>
      </c>
      <c r="G2481" s="462" t="s">
        <v>3468</v>
      </c>
      <c r="H2481" s="145" t="s">
        <v>86</v>
      </c>
      <c r="I2481" s="462" t="s">
        <v>1688</v>
      </c>
      <c r="J2481" s="462" t="s">
        <v>1690</v>
      </c>
      <c r="K2481" s="145" t="s">
        <v>1802</v>
      </c>
      <c r="L2481" s="145" t="s">
        <v>1797</v>
      </c>
    </row>
    <row r="2482" spans="3:12">
      <c r="C2482" s="145" t="s">
        <v>3454</v>
      </c>
      <c r="D2482" s="145">
        <v>0</v>
      </c>
      <c r="E2482" s="145" t="s">
        <v>26</v>
      </c>
      <c r="F2482" s="462" t="s">
        <v>95</v>
      </c>
      <c r="G2482" s="462" t="s">
        <v>3468</v>
      </c>
      <c r="H2482" s="145" t="s">
        <v>86</v>
      </c>
      <c r="I2482" s="462" t="s">
        <v>1688</v>
      </c>
      <c r="J2482" s="462" t="s">
        <v>1690</v>
      </c>
      <c r="K2482" s="145" t="s">
        <v>1802</v>
      </c>
      <c r="L2482" s="145" t="s">
        <v>1797</v>
      </c>
    </row>
    <row r="2483" spans="3:12">
      <c r="C2483" s="145" t="s">
        <v>3455</v>
      </c>
      <c r="D2483" s="145">
        <v>0</v>
      </c>
      <c r="E2483" s="145" t="s">
        <v>26</v>
      </c>
      <c r="F2483" s="462" t="s">
        <v>95</v>
      </c>
      <c r="G2483" s="462" t="s">
        <v>3468</v>
      </c>
      <c r="H2483" s="145" t="s">
        <v>86</v>
      </c>
      <c r="I2483" s="462" t="s">
        <v>1688</v>
      </c>
      <c r="J2483" s="462" t="s">
        <v>1690</v>
      </c>
      <c r="K2483" s="145" t="s">
        <v>1802</v>
      </c>
      <c r="L2483" s="145" t="s">
        <v>1797</v>
      </c>
    </row>
    <row r="2484" spans="3:12">
      <c r="C2484" s="145" t="s">
        <v>3458</v>
      </c>
      <c r="D2484" s="145">
        <v>0</v>
      </c>
      <c r="E2484" s="145" t="s">
        <v>26</v>
      </c>
      <c r="F2484" s="462" t="s">
        <v>95</v>
      </c>
      <c r="G2484" s="462" t="s">
        <v>3468</v>
      </c>
      <c r="H2484" s="145" t="s">
        <v>86</v>
      </c>
      <c r="I2484" s="462" t="s">
        <v>1688</v>
      </c>
      <c r="J2484" s="462" t="s">
        <v>1690</v>
      </c>
      <c r="K2484" s="145" t="s">
        <v>1802</v>
      </c>
      <c r="L2484" s="145" t="s">
        <v>1797</v>
      </c>
    </row>
    <row r="2485" spans="3:12">
      <c r="C2485" s="145" t="s">
        <v>3459</v>
      </c>
      <c r="D2485" s="145">
        <v>0</v>
      </c>
      <c r="E2485" s="145" t="s">
        <v>26</v>
      </c>
      <c r="F2485" s="462" t="s">
        <v>95</v>
      </c>
      <c r="G2485" s="462" t="s">
        <v>3468</v>
      </c>
      <c r="H2485" s="145" t="s">
        <v>86</v>
      </c>
      <c r="I2485" s="462" t="s">
        <v>1688</v>
      </c>
      <c r="J2485" s="462" t="s">
        <v>1690</v>
      </c>
      <c r="K2485" s="145" t="s">
        <v>1802</v>
      </c>
      <c r="L2485" s="145" t="s">
        <v>1797</v>
      </c>
    </row>
    <row r="2486" spans="3:12">
      <c r="C2486" s="145" t="s">
        <v>3460</v>
      </c>
      <c r="D2486" s="145">
        <v>0</v>
      </c>
      <c r="E2486" s="145" t="s">
        <v>26</v>
      </c>
      <c r="F2486" s="462" t="s">
        <v>95</v>
      </c>
      <c r="G2486" s="462" t="s">
        <v>3468</v>
      </c>
      <c r="H2486" s="145" t="s">
        <v>86</v>
      </c>
      <c r="I2486" s="462" t="s">
        <v>1688</v>
      </c>
      <c r="J2486" s="462" t="s">
        <v>1690</v>
      </c>
      <c r="K2486" s="145" t="s">
        <v>1802</v>
      </c>
      <c r="L2486" s="145" t="s">
        <v>1797</v>
      </c>
    </row>
    <row r="2487" spans="3:12">
      <c r="C2487" s="145" t="s">
        <v>3461</v>
      </c>
      <c r="D2487" s="145">
        <v>0</v>
      </c>
      <c r="E2487" s="145" t="s">
        <v>26</v>
      </c>
      <c r="F2487" s="462" t="s">
        <v>95</v>
      </c>
      <c r="G2487" s="462" t="s">
        <v>3468</v>
      </c>
      <c r="H2487" s="145" t="s">
        <v>86</v>
      </c>
      <c r="I2487" s="462" t="s">
        <v>1688</v>
      </c>
      <c r="J2487" s="462" t="s">
        <v>1690</v>
      </c>
      <c r="K2487" s="145" t="s">
        <v>1802</v>
      </c>
      <c r="L2487" s="145" t="s">
        <v>1797</v>
      </c>
    </row>
    <row r="2488" spans="3:12">
      <c r="C2488" s="145" t="s">
        <v>3462</v>
      </c>
      <c r="D2488" s="145">
        <v>0</v>
      </c>
      <c r="E2488" s="145" t="s">
        <v>26</v>
      </c>
      <c r="F2488" s="462" t="s">
        <v>95</v>
      </c>
      <c r="G2488" s="462" t="s">
        <v>3468</v>
      </c>
      <c r="H2488" s="145" t="s">
        <v>86</v>
      </c>
      <c r="I2488" s="462" t="s">
        <v>1688</v>
      </c>
      <c r="J2488" s="462" t="s">
        <v>1690</v>
      </c>
      <c r="K2488" s="145" t="s">
        <v>1802</v>
      </c>
      <c r="L2488" s="145" t="s">
        <v>1797</v>
      </c>
    </row>
    <row r="2489" spans="3:12">
      <c r="C2489" s="145" t="s">
        <v>3463</v>
      </c>
      <c r="D2489" s="145">
        <v>0</v>
      </c>
      <c r="E2489" s="145" t="s">
        <v>26</v>
      </c>
      <c r="F2489" s="462" t="s">
        <v>95</v>
      </c>
      <c r="G2489" s="462" t="s">
        <v>3468</v>
      </c>
      <c r="H2489" s="145" t="s">
        <v>86</v>
      </c>
      <c r="I2489" s="462" t="s">
        <v>1688</v>
      </c>
      <c r="J2489" s="462" t="s">
        <v>1690</v>
      </c>
      <c r="K2489" s="145" t="s">
        <v>1802</v>
      </c>
      <c r="L2489" s="145" t="s">
        <v>1797</v>
      </c>
    </row>
    <row r="2490" spans="3:12">
      <c r="C2490" s="145" t="s">
        <v>3465</v>
      </c>
      <c r="D2490" s="145">
        <v>0</v>
      </c>
      <c r="E2490" s="145" t="s">
        <v>26</v>
      </c>
      <c r="F2490" s="462" t="s">
        <v>95</v>
      </c>
      <c r="G2490" s="462" t="s">
        <v>3468</v>
      </c>
      <c r="H2490" s="145" t="s">
        <v>86</v>
      </c>
      <c r="I2490" s="462" t="s">
        <v>1688</v>
      </c>
      <c r="J2490" s="462" t="s">
        <v>1690</v>
      </c>
      <c r="K2490" s="145" t="s">
        <v>1802</v>
      </c>
      <c r="L2490" s="145" t="s">
        <v>1797</v>
      </c>
    </row>
    <row r="2491" spans="3:12">
      <c r="C2491" s="145" t="s">
        <v>3466</v>
      </c>
      <c r="D2491" s="145">
        <v>0</v>
      </c>
      <c r="E2491" s="145" t="s">
        <v>26</v>
      </c>
      <c r="F2491" s="462" t="s">
        <v>95</v>
      </c>
      <c r="G2491" s="462" t="s">
        <v>3468</v>
      </c>
      <c r="H2491" s="145" t="s">
        <v>86</v>
      </c>
      <c r="I2491" s="462" t="s">
        <v>1688</v>
      </c>
      <c r="J2491" s="462" t="s">
        <v>1690</v>
      </c>
      <c r="K2491" s="145" t="s">
        <v>1802</v>
      </c>
      <c r="L2491" s="145" t="s">
        <v>1797</v>
      </c>
    </row>
    <row r="2492" spans="3:12">
      <c r="C2492" s="145" t="s">
        <v>3467</v>
      </c>
      <c r="D2492" s="145">
        <v>0</v>
      </c>
      <c r="E2492" s="145" t="s">
        <v>26</v>
      </c>
      <c r="F2492" s="462" t="s">
        <v>95</v>
      </c>
      <c r="G2492" s="462" t="s">
        <v>3468</v>
      </c>
      <c r="H2492" s="145" t="s">
        <v>86</v>
      </c>
      <c r="I2492" s="462" t="s">
        <v>1688</v>
      </c>
      <c r="J2492" s="462" t="s">
        <v>1690</v>
      </c>
      <c r="K2492" s="145" t="s">
        <v>1802</v>
      </c>
      <c r="L2492" s="145" t="s">
        <v>1797</v>
      </c>
    </row>
    <row r="2493" spans="3:12">
      <c r="C2493" s="145" t="s">
        <v>3378</v>
      </c>
      <c r="D2493" s="145">
        <v>0</v>
      </c>
      <c r="E2493" s="145" t="s">
        <v>26</v>
      </c>
      <c r="F2493" s="462" t="s">
        <v>95</v>
      </c>
      <c r="G2493" s="462" t="s">
        <v>3468</v>
      </c>
      <c r="H2493" s="145" t="s">
        <v>86</v>
      </c>
      <c r="I2493" s="462" t="s">
        <v>1688</v>
      </c>
      <c r="J2493" s="462" t="s">
        <v>1690</v>
      </c>
      <c r="K2493" s="145" t="s">
        <v>1802</v>
      </c>
      <c r="L2493" s="145" t="s">
        <v>1816</v>
      </c>
    </row>
    <row r="2494" spans="3:12">
      <c r="C2494" s="145" t="s">
        <v>3379</v>
      </c>
      <c r="D2494" s="145">
        <v>0</v>
      </c>
      <c r="E2494" s="145" t="s">
        <v>26</v>
      </c>
      <c r="F2494" s="462" t="s">
        <v>95</v>
      </c>
      <c r="G2494" s="462" t="s">
        <v>3468</v>
      </c>
      <c r="H2494" s="145" t="s">
        <v>86</v>
      </c>
      <c r="I2494" s="462" t="s">
        <v>1688</v>
      </c>
      <c r="J2494" s="462" t="s">
        <v>1690</v>
      </c>
      <c r="K2494" s="145" t="s">
        <v>1802</v>
      </c>
      <c r="L2494" s="145" t="s">
        <v>1816</v>
      </c>
    </row>
    <row r="2495" spans="3:12">
      <c r="C2495" s="145" t="s">
        <v>3380</v>
      </c>
      <c r="D2495" s="145">
        <v>0</v>
      </c>
      <c r="E2495" s="145" t="s">
        <v>26</v>
      </c>
      <c r="F2495" s="462" t="s">
        <v>95</v>
      </c>
      <c r="G2495" s="462" t="s">
        <v>3468</v>
      </c>
      <c r="H2495" s="145" t="s">
        <v>86</v>
      </c>
      <c r="I2495" s="462" t="s">
        <v>1688</v>
      </c>
      <c r="J2495" s="462" t="s">
        <v>1690</v>
      </c>
      <c r="K2495" s="145" t="s">
        <v>1802</v>
      </c>
      <c r="L2495" s="145" t="s">
        <v>1816</v>
      </c>
    </row>
    <row r="2496" spans="3:12">
      <c r="C2496" s="145" t="s">
        <v>3381</v>
      </c>
      <c r="D2496" s="145">
        <v>0</v>
      </c>
      <c r="E2496" s="145" t="s">
        <v>26</v>
      </c>
      <c r="F2496" s="462" t="s">
        <v>95</v>
      </c>
      <c r="G2496" s="462" t="s">
        <v>3468</v>
      </c>
      <c r="H2496" s="145" t="s">
        <v>86</v>
      </c>
      <c r="I2496" s="462" t="s">
        <v>1688</v>
      </c>
      <c r="J2496" s="462" t="s">
        <v>1690</v>
      </c>
      <c r="K2496" s="145" t="s">
        <v>1802</v>
      </c>
      <c r="L2496" s="145" t="s">
        <v>1816</v>
      </c>
    </row>
    <row r="2497" spans="3:12">
      <c r="C2497" s="145" t="s">
        <v>3382</v>
      </c>
      <c r="D2497" s="145">
        <v>0</v>
      </c>
      <c r="E2497" s="145" t="s">
        <v>26</v>
      </c>
      <c r="F2497" s="462" t="s">
        <v>95</v>
      </c>
      <c r="G2497" s="462" t="s">
        <v>3468</v>
      </c>
      <c r="H2497" s="145" t="s">
        <v>86</v>
      </c>
      <c r="I2497" s="462" t="s">
        <v>1688</v>
      </c>
      <c r="J2497" s="462" t="s">
        <v>1690</v>
      </c>
      <c r="K2497" s="145" t="s">
        <v>1802</v>
      </c>
      <c r="L2497" s="145" t="s">
        <v>1816</v>
      </c>
    </row>
    <row r="2498" spans="3:12">
      <c r="C2498" s="145" t="s">
        <v>3383</v>
      </c>
      <c r="D2498" s="145">
        <v>0</v>
      </c>
      <c r="E2498" s="145" t="s">
        <v>26</v>
      </c>
      <c r="F2498" s="462" t="s">
        <v>95</v>
      </c>
      <c r="G2498" s="462" t="s">
        <v>3468</v>
      </c>
      <c r="H2498" s="145" t="s">
        <v>86</v>
      </c>
      <c r="I2498" s="462" t="s">
        <v>1688</v>
      </c>
      <c r="J2498" s="462" t="s">
        <v>1690</v>
      </c>
      <c r="K2498" s="145" t="s">
        <v>1802</v>
      </c>
      <c r="L2498" s="145" t="s">
        <v>1816</v>
      </c>
    </row>
    <row r="2499" spans="3:12">
      <c r="C2499" s="145" t="s">
        <v>3384</v>
      </c>
      <c r="D2499" s="145">
        <v>0</v>
      </c>
      <c r="E2499" s="145" t="s">
        <v>26</v>
      </c>
      <c r="F2499" s="462" t="s">
        <v>95</v>
      </c>
      <c r="G2499" s="462" t="s">
        <v>3468</v>
      </c>
      <c r="H2499" s="145" t="s">
        <v>86</v>
      </c>
      <c r="I2499" s="462" t="s">
        <v>1688</v>
      </c>
      <c r="J2499" s="462" t="s">
        <v>1690</v>
      </c>
      <c r="K2499" s="145" t="s">
        <v>1802</v>
      </c>
      <c r="L2499" s="145" t="s">
        <v>1816</v>
      </c>
    </row>
    <row r="2500" spans="3:12">
      <c r="C2500" s="145" t="s">
        <v>3385</v>
      </c>
      <c r="D2500" s="145">
        <v>0</v>
      </c>
      <c r="E2500" s="145" t="s">
        <v>26</v>
      </c>
      <c r="F2500" s="462" t="s">
        <v>95</v>
      </c>
      <c r="G2500" s="462" t="s">
        <v>3468</v>
      </c>
      <c r="H2500" s="145" t="s">
        <v>86</v>
      </c>
      <c r="I2500" s="462" t="s">
        <v>1688</v>
      </c>
      <c r="J2500" s="462" t="s">
        <v>1690</v>
      </c>
      <c r="K2500" s="145" t="s">
        <v>1802</v>
      </c>
      <c r="L2500" s="145" t="s">
        <v>1816</v>
      </c>
    </row>
    <row r="2501" spans="3:12">
      <c r="C2501" s="145" t="s">
        <v>3386</v>
      </c>
      <c r="D2501" s="145">
        <v>0</v>
      </c>
      <c r="E2501" s="145" t="s">
        <v>26</v>
      </c>
      <c r="F2501" s="462" t="s">
        <v>95</v>
      </c>
      <c r="G2501" s="462" t="s">
        <v>3468</v>
      </c>
      <c r="H2501" s="145" t="s">
        <v>86</v>
      </c>
      <c r="I2501" s="462" t="s">
        <v>1688</v>
      </c>
      <c r="J2501" s="462" t="s">
        <v>1690</v>
      </c>
      <c r="K2501" s="145" t="s">
        <v>1802</v>
      </c>
      <c r="L2501" s="145" t="s">
        <v>1816</v>
      </c>
    </row>
    <row r="2502" spans="3:12">
      <c r="C2502" s="145" t="s">
        <v>3387</v>
      </c>
      <c r="D2502" s="145">
        <v>0</v>
      </c>
      <c r="E2502" s="145" t="s">
        <v>26</v>
      </c>
      <c r="F2502" s="462" t="s">
        <v>95</v>
      </c>
      <c r="G2502" s="462" t="s">
        <v>3468</v>
      </c>
      <c r="H2502" s="145" t="s">
        <v>86</v>
      </c>
      <c r="I2502" s="462" t="s">
        <v>1688</v>
      </c>
      <c r="J2502" s="462" t="s">
        <v>1690</v>
      </c>
      <c r="K2502" s="145" t="s">
        <v>1802</v>
      </c>
      <c r="L2502" s="145" t="s">
        <v>1816</v>
      </c>
    </row>
    <row r="2503" spans="3:12">
      <c r="C2503" s="145" t="s">
        <v>3388</v>
      </c>
      <c r="D2503" s="145">
        <v>0</v>
      </c>
      <c r="E2503" s="145" t="s">
        <v>26</v>
      </c>
      <c r="F2503" s="462" t="s">
        <v>95</v>
      </c>
      <c r="G2503" s="462" t="s">
        <v>3468</v>
      </c>
      <c r="H2503" s="145" t="s">
        <v>86</v>
      </c>
      <c r="I2503" s="462" t="s">
        <v>1688</v>
      </c>
      <c r="J2503" s="462" t="s">
        <v>1690</v>
      </c>
      <c r="K2503" s="145" t="s">
        <v>1802</v>
      </c>
      <c r="L2503" s="145" t="s">
        <v>1816</v>
      </c>
    </row>
    <row r="2504" spans="3:12">
      <c r="C2504" s="145" t="s">
        <v>3389</v>
      </c>
      <c r="D2504" s="145">
        <v>0</v>
      </c>
      <c r="E2504" s="145" t="s">
        <v>26</v>
      </c>
      <c r="F2504" s="462" t="s">
        <v>95</v>
      </c>
      <c r="G2504" s="462" t="s">
        <v>3468</v>
      </c>
      <c r="H2504" s="145" t="s">
        <v>86</v>
      </c>
      <c r="I2504" s="462" t="s">
        <v>1688</v>
      </c>
      <c r="J2504" s="462" t="s">
        <v>1690</v>
      </c>
      <c r="K2504" s="145" t="s">
        <v>1802</v>
      </c>
      <c r="L2504" s="145" t="s">
        <v>1816</v>
      </c>
    </row>
    <row r="2505" spans="3:12">
      <c r="C2505" s="145" t="s">
        <v>3390</v>
      </c>
      <c r="D2505" s="145">
        <v>0</v>
      </c>
      <c r="E2505" s="145" t="s">
        <v>26</v>
      </c>
      <c r="F2505" s="462" t="s">
        <v>95</v>
      </c>
      <c r="G2505" s="462" t="s">
        <v>3468</v>
      </c>
      <c r="H2505" s="145" t="s">
        <v>86</v>
      </c>
      <c r="I2505" s="462" t="s">
        <v>1688</v>
      </c>
      <c r="J2505" s="462" t="s">
        <v>1690</v>
      </c>
      <c r="K2505" s="145" t="s">
        <v>1802</v>
      </c>
      <c r="L2505" s="145" t="s">
        <v>1816</v>
      </c>
    </row>
    <row r="2506" spans="3:12">
      <c r="C2506" s="145" t="s">
        <v>3391</v>
      </c>
      <c r="D2506" s="145">
        <v>0</v>
      </c>
      <c r="E2506" s="145" t="s">
        <v>26</v>
      </c>
      <c r="F2506" s="462" t="s">
        <v>95</v>
      </c>
      <c r="G2506" s="462" t="s">
        <v>3468</v>
      </c>
      <c r="H2506" s="145" t="s">
        <v>86</v>
      </c>
      <c r="I2506" s="462" t="s">
        <v>1688</v>
      </c>
      <c r="J2506" s="462" t="s">
        <v>1690</v>
      </c>
      <c r="K2506" s="145" t="s">
        <v>1802</v>
      </c>
      <c r="L2506" s="145" t="s">
        <v>1816</v>
      </c>
    </row>
    <row r="2507" spans="3:12">
      <c r="C2507" s="145" t="s">
        <v>3392</v>
      </c>
      <c r="D2507" s="145">
        <v>0</v>
      </c>
      <c r="E2507" s="145" t="s">
        <v>26</v>
      </c>
      <c r="F2507" s="462" t="s">
        <v>95</v>
      </c>
      <c r="G2507" s="462" t="s">
        <v>3468</v>
      </c>
      <c r="H2507" s="145" t="s">
        <v>86</v>
      </c>
      <c r="I2507" s="462" t="s">
        <v>1688</v>
      </c>
      <c r="J2507" s="462" t="s">
        <v>1690</v>
      </c>
      <c r="K2507" s="145" t="s">
        <v>1802</v>
      </c>
      <c r="L2507" s="145" t="s">
        <v>1816</v>
      </c>
    </row>
    <row r="2508" spans="3:12">
      <c r="C2508" s="145" t="s">
        <v>3393</v>
      </c>
      <c r="D2508" s="145">
        <v>0</v>
      </c>
      <c r="E2508" s="145" t="s">
        <v>26</v>
      </c>
      <c r="F2508" s="462" t="s">
        <v>95</v>
      </c>
      <c r="G2508" s="462" t="s">
        <v>3468</v>
      </c>
      <c r="H2508" s="145" t="s">
        <v>86</v>
      </c>
      <c r="I2508" s="462" t="s">
        <v>1688</v>
      </c>
      <c r="J2508" s="462" t="s">
        <v>1690</v>
      </c>
      <c r="K2508" s="145" t="s">
        <v>1802</v>
      </c>
      <c r="L2508" s="145" t="s">
        <v>1816</v>
      </c>
    </row>
    <row r="2509" spans="3:12">
      <c r="C2509" s="145" t="s">
        <v>3394</v>
      </c>
      <c r="D2509" s="145">
        <v>0</v>
      </c>
      <c r="E2509" s="145" t="s">
        <v>26</v>
      </c>
      <c r="F2509" s="462" t="s">
        <v>95</v>
      </c>
      <c r="G2509" s="462" t="s">
        <v>3468</v>
      </c>
      <c r="H2509" s="145" t="s">
        <v>86</v>
      </c>
      <c r="I2509" s="462" t="s">
        <v>1688</v>
      </c>
      <c r="J2509" s="462" t="s">
        <v>1690</v>
      </c>
      <c r="K2509" s="145" t="s">
        <v>1802</v>
      </c>
      <c r="L2509" s="145" t="s">
        <v>1816</v>
      </c>
    </row>
    <row r="2510" spans="3:12">
      <c r="C2510" s="145" t="s">
        <v>3395</v>
      </c>
      <c r="D2510" s="145">
        <v>0</v>
      </c>
      <c r="E2510" s="145" t="s">
        <v>26</v>
      </c>
      <c r="F2510" s="462" t="s">
        <v>95</v>
      </c>
      <c r="G2510" s="462" t="s">
        <v>3468</v>
      </c>
      <c r="H2510" s="145" t="s">
        <v>86</v>
      </c>
      <c r="I2510" s="462" t="s">
        <v>1688</v>
      </c>
      <c r="J2510" s="462" t="s">
        <v>1690</v>
      </c>
      <c r="K2510" s="145" t="s">
        <v>1802</v>
      </c>
      <c r="L2510" s="145" t="s">
        <v>1816</v>
      </c>
    </row>
    <row r="2511" spans="3:12">
      <c r="C2511" s="145" t="s">
        <v>3396</v>
      </c>
      <c r="D2511" s="145">
        <v>0</v>
      </c>
      <c r="E2511" s="145" t="s">
        <v>26</v>
      </c>
      <c r="F2511" s="462" t="s">
        <v>95</v>
      </c>
      <c r="G2511" s="462" t="s">
        <v>3468</v>
      </c>
      <c r="H2511" s="145" t="s">
        <v>86</v>
      </c>
      <c r="I2511" s="462" t="s">
        <v>1688</v>
      </c>
      <c r="J2511" s="462" t="s">
        <v>1690</v>
      </c>
      <c r="K2511" s="145" t="s">
        <v>1802</v>
      </c>
      <c r="L2511" s="145" t="s">
        <v>1816</v>
      </c>
    </row>
    <row r="2512" spans="3:12">
      <c r="C2512" s="145" t="s">
        <v>3397</v>
      </c>
      <c r="D2512" s="145">
        <v>0</v>
      </c>
      <c r="E2512" s="145" t="s">
        <v>26</v>
      </c>
      <c r="F2512" s="462" t="s">
        <v>95</v>
      </c>
      <c r="G2512" s="462" t="s">
        <v>3468</v>
      </c>
      <c r="H2512" s="145" t="s">
        <v>86</v>
      </c>
      <c r="I2512" s="462" t="s">
        <v>1688</v>
      </c>
      <c r="J2512" s="462" t="s">
        <v>1690</v>
      </c>
      <c r="K2512" s="145" t="s">
        <v>1802</v>
      </c>
      <c r="L2512" s="145" t="s">
        <v>1816</v>
      </c>
    </row>
    <row r="2513" spans="3:12">
      <c r="C2513" s="145" t="s">
        <v>3398</v>
      </c>
      <c r="D2513" s="145">
        <v>0</v>
      </c>
      <c r="E2513" s="145" t="s">
        <v>26</v>
      </c>
      <c r="F2513" s="462" t="s">
        <v>95</v>
      </c>
      <c r="G2513" s="462" t="s">
        <v>3468</v>
      </c>
      <c r="H2513" s="145" t="s">
        <v>86</v>
      </c>
      <c r="I2513" s="462" t="s">
        <v>1688</v>
      </c>
      <c r="J2513" s="462" t="s">
        <v>1690</v>
      </c>
      <c r="K2513" s="145" t="s">
        <v>1802</v>
      </c>
      <c r="L2513" s="145" t="s">
        <v>1816</v>
      </c>
    </row>
    <row r="2514" spans="3:12">
      <c r="C2514" s="145" t="s">
        <v>3400</v>
      </c>
      <c r="D2514" s="145">
        <v>0</v>
      </c>
      <c r="E2514" s="145" t="s">
        <v>26</v>
      </c>
      <c r="F2514" s="462" t="s">
        <v>95</v>
      </c>
      <c r="G2514" s="462" t="s">
        <v>3468</v>
      </c>
      <c r="H2514" s="145" t="s">
        <v>86</v>
      </c>
      <c r="I2514" s="462" t="s">
        <v>1688</v>
      </c>
      <c r="J2514" s="462" t="s">
        <v>1690</v>
      </c>
      <c r="K2514" s="145" t="s">
        <v>1802</v>
      </c>
      <c r="L2514" s="145" t="s">
        <v>1816</v>
      </c>
    </row>
    <row r="2515" spans="3:12">
      <c r="C2515" s="145" t="s">
        <v>3401</v>
      </c>
      <c r="D2515" s="145">
        <v>0</v>
      </c>
      <c r="E2515" s="145" t="s">
        <v>26</v>
      </c>
      <c r="F2515" s="462" t="s">
        <v>95</v>
      </c>
      <c r="G2515" s="462" t="s">
        <v>3468</v>
      </c>
      <c r="H2515" s="145" t="s">
        <v>86</v>
      </c>
      <c r="I2515" s="462" t="s">
        <v>1688</v>
      </c>
      <c r="J2515" s="462" t="s">
        <v>1690</v>
      </c>
      <c r="K2515" s="145" t="s">
        <v>1802</v>
      </c>
      <c r="L2515" s="145" t="s">
        <v>1816</v>
      </c>
    </row>
    <row r="2516" spans="3:12">
      <c r="C2516" s="145" t="s">
        <v>3402</v>
      </c>
      <c r="D2516" s="145">
        <v>0</v>
      </c>
      <c r="E2516" s="145" t="s">
        <v>26</v>
      </c>
      <c r="F2516" s="462" t="s">
        <v>95</v>
      </c>
      <c r="G2516" s="462" t="s">
        <v>3468</v>
      </c>
      <c r="H2516" s="145" t="s">
        <v>86</v>
      </c>
      <c r="I2516" s="462" t="s">
        <v>1688</v>
      </c>
      <c r="J2516" s="462" t="s">
        <v>1690</v>
      </c>
      <c r="K2516" s="145" t="s">
        <v>1802</v>
      </c>
      <c r="L2516" s="145" t="s">
        <v>1816</v>
      </c>
    </row>
    <row r="2517" spans="3:12">
      <c r="C2517" s="145" t="s">
        <v>3403</v>
      </c>
      <c r="D2517" s="145">
        <v>0</v>
      </c>
      <c r="E2517" s="145" t="s">
        <v>26</v>
      </c>
      <c r="F2517" s="462" t="s">
        <v>95</v>
      </c>
      <c r="G2517" s="462" t="s">
        <v>3468</v>
      </c>
      <c r="H2517" s="145" t="s">
        <v>86</v>
      </c>
      <c r="I2517" s="462" t="s">
        <v>1688</v>
      </c>
      <c r="J2517" s="462" t="s">
        <v>1690</v>
      </c>
      <c r="K2517" s="145" t="s">
        <v>1802</v>
      </c>
      <c r="L2517" s="145" t="s">
        <v>1816</v>
      </c>
    </row>
    <row r="2518" spans="3:12">
      <c r="C2518" s="145" t="s">
        <v>3404</v>
      </c>
      <c r="D2518" s="145">
        <v>0</v>
      </c>
      <c r="E2518" s="145" t="s">
        <v>26</v>
      </c>
      <c r="F2518" s="462" t="s">
        <v>95</v>
      </c>
      <c r="G2518" s="462" t="s">
        <v>3468</v>
      </c>
      <c r="H2518" s="145" t="s">
        <v>86</v>
      </c>
      <c r="I2518" s="462" t="s">
        <v>1688</v>
      </c>
      <c r="J2518" s="462" t="s">
        <v>1690</v>
      </c>
      <c r="K2518" s="145" t="s">
        <v>1802</v>
      </c>
      <c r="L2518" s="145" t="s">
        <v>1816</v>
      </c>
    </row>
    <row r="2519" spans="3:12">
      <c r="C2519" s="145" t="s">
        <v>3405</v>
      </c>
      <c r="D2519" s="145">
        <v>0</v>
      </c>
      <c r="E2519" s="145" t="s">
        <v>26</v>
      </c>
      <c r="F2519" s="462" t="s">
        <v>95</v>
      </c>
      <c r="G2519" s="462" t="s">
        <v>3468</v>
      </c>
      <c r="H2519" s="145" t="s">
        <v>86</v>
      </c>
      <c r="I2519" s="462" t="s">
        <v>1688</v>
      </c>
      <c r="J2519" s="462" t="s">
        <v>1690</v>
      </c>
      <c r="K2519" s="145" t="s">
        <v>1802</v>
      </c>
      <c r="L2519" s="145" t="s">
        <v>1816</v>
      </c>
    </row>
    <row r="2520" spans="3:12">
      <c r="C2520" s="145" t="s">
        <v>3406</v>
      </c>
      <c r="D2520" s="145">
        <v>0</v>
      </c>
      <c r="E2520" s="145" t="s">
        <v>26</v>
      </c>
      <c r="F2520" s="462" t="s">
        <v>95</v>
      </c>
      <c r="G2520" s="462" t="s">
        <v>3468</v>
      </c>
      <c r="H2520" s="145" t="s">
        <v>86</v>
      </c>
      <c r="I2520" s="462" t="s">
        <v>1688</v>
      </c>
      <c r="J2520" s="462" t="s">
        <v>1690</v>
      </c>
      <c r="K2520" s="145" t="s">
        <v>1802</v>
      </c>
      <c r="L2520" s="145" t="s">
        <v>1816</v>
      </c>
    </row>
    <row r="2521" spans="3:12">
      <c r="C2521" s="145" t="s">
        <v>3407</v>
      </c>
      <c r="D2521" s="145">
        <v>0</v>
      </c>
      <c r="E2521" s="145" t="s">
        <v>26</v>
      </c>
      <c r="F2521" s="462" t="s">
        <v>95</v>
      </c>
      <c r="G2521" s="462" t="s">
        <v>3468</v>
      </c>
      <c r="H2521" s="145" t="s">
        <v>86</v>
      </c>
      <c r="I2521" s="462" t="s">
        <v>1688</v>
      </c>
      <c r="J2521" s="462" t="s">
        <v>1690</v>
      </c>
      <c r="K2521" s="145" t="s">
        <v>1802</v>
      </c>
      <c r="L2521" s="145" t="s">
        <v>1816</v>
      </c>
    </row>
    <row r="2522" spans="3:12">
      <c r="C2522" s="145" t="s">
        <v>3408</v>
      </c>
      <c r="D2522" s="145">
        <v>0</v>
      </c>
      <c r="E2522" s="145" t="s">
        <v>26</v>
      </c>
      <c r="F2522" s="462" t="s">
        <v>95</v>
      </c>
      <c r="G2522" s="462" t="s">
        <v>3468</v>
      </c>
      <c r="H2522" s="145" t="s">
        <v>86</v>
      </c>
      <c r="I2522" s="462" t="s">
        <v>1688</v>
      </c>
      <c r="J2522" s="462" t="s">
        <v>1690</v>
      </c>
      <c r="K2522" s="145" t="s">
        <v>1802</v>
      </c>
      <c r="L2522" s="145" t="s">
        <v>1816</v>
      </c>
    </row>
    <row r="2523" spans="3:12">
      <c r="C2523" s="145" t="s">
        <v>3409</v>
      </c>
      <c r="D2523" s="145">
        <v>0</v>
      </c>
      <c r="E2523" s="145" t="s">
        <v>26</v>
      </c>
      <c r="F2523" s="462" t="s">
        <v>95</v>
      </c>
      <c r="G2523" s="462" t="s">
        <v>3468</v>
      </c>
      <c r="H2523" s="145" t="s">
        <v>86</v>
      </c>
      <c r="I2523" s="462" t="s">
        <v>1688</v>
      </c>
      <c r="J2523" s="462" t="s">
        <v>1690</v>
      </c>
      <c r="K2523" s="145" t="s">
        <v>1802</v>
      </c>
      <c r="L2523" s="145" t="s">
        <v>1816</v>
      </c>
    </row>
    <row r="2524" spans="3:12">
      <c r="C2524" s="145" t="s">
        <v>3410</v>
      </c>
      <c r="D2524" s="145">
        <v>0</v>
      </c>
      <c r="E2524" s="145" t="s">
        <v>26</v>
      </c>
      <c r="F2524" s="462" t="s">
        <v>95</v>
      </c>
      <c r="G2524" s="462" t="s">
        <v>3468</v>
      </c>
      <c r="H2524" s="145" t="s">
        <v>86</v>
      </c>
      <c r="I2524" s="462" t="s">
        <v>1688</v>
      </c>
      <c r="J2524" s="462" t="s">
        <v>1690</v>
      </c>
      <c r="K2524" s="145" t="s">
        <v>1802</v>
      </c>
      <c r="L2524" s="145" t="s">
        <v>1816</v>
      </c>
    </row>
    <row r="2525" spans="3:12">
      <c r="C2525" s="145" t="s">
        <v>3411</v>
      </c>
      <c r="D2525" s="145">
        <v>0</v>
      </c>
      <c r="E2525" s="145" t="s">
        <v>26</v>
      </c>
      <c r="F2525" s="462" t="s">
        <v>95</v>
      </c>
      <c r="G2525" s="462" t="s">
        <v>3468</v>
      </c>
      <c r="H2525" s="145" t="s">
        <v>86</v>
      </c>
      <c r="I2525" s="462" t="s">
        <v>1688</v>
      </c>
      <c r="J2525" s="462" t="s">
        <v>1690</v>
      </c>
      <c r="K2525" s="145" t="s">
        <v>1802</v>
      </c>
      <c r="L2525" s="145" t="s">
        <v>1816</v>
      </c>
    </row>
    <row r="2526" spans="3:12">
      <c r="C2526" s="145" t="s">
        <v>3412</v>
      </c>
      <c r="D2526" s="145">
        <v>0</v>
      </c>
      <c r="E2526" s="145" t="s">
        <v>26</v>
      </c>
      <c r="F2526" s="462" t="s">
        <v>95</v>
      </c>
      <c r="G2526" s="462" t="s">
        <v>3468</v>
      </c>
      <c r="H2526" s="145" t="s">
        <v>86</v>
      </c>
      <c r="I2526" s="462" t="s">
        <v>1688</v>
      </c>
      <c r="J2526" s="462" t="s">
        <v>1690</v>
      </c>
      <c r="K2526" s="145" t="s">
        <v>1802</v>
      </c>
      <c r="L2526" s="145" t="s">
        <v>1816</v>
      </c>
    </row>
    <row r="2527" spans="3:12">
      <c r="C2527" s="145" t="s">
        <v>3413</v>
      </c>
      <c r="D2527" s="145">
        <v>0</v>
      </c>
      <c r="E2527" s="145" t="s">
        <v>26</v>
      </c>
      <c r="F2527" s="462" t="s">
        <v>95</v>
      </c>
      <c r="G2527" s="462" t="s">
        <v>3468</v>
      </c>
      <c r="H2527" s="145" t="s">
        <v>86</v>
      </c>
      <c r="I2527" s="462" t="s">
        <v>1688</v>
      </c>
      <c r="J2527" s="462" t="s">
        <v>1690</v>
      </c>
      <c r="K2527" s="145" t="s">
        <v>1802</v>
      </c>
      <c r="L2527" s="145" t="s">
        <v>1816</v>
      </c>
    </row>
    <row r="2528" spans="3:12">
      <c r="C2528" s="145" t="s">
        <v>3414</v>
      </c>
      <c r="D2528" s="145">
        <v>0</v>
      </c>
      <c r="E2528" s="145" t="s">
        <v>26</v>
      </c>
      <c r="F2528" s="462" t="s">
        <v>95</v>
      </c>
      <c r="G2528" s="462" t="s">
        <v>3468</v>
      </c>
      <c r="H2528" s="145" t="s">
        <v>86</v>
      </c>
      <c r="I2528" s="462" t="s">
        <v>1688</v>
      </c>
      <c r="J2528" s="462" t="s">
        <v>1690</v>
      </c>
      <c r="K2528" s="145" t="s">
        <v>1802</v>
      </c>
      <c r="L2528" s="145" t="s">
        <v>1816</v>
      </c>
    </row>
    <row r="2529" spans="3:12">
      <c r="C2529" s="145" t="s">
        <v>3415</v>
      </c>
      <c r="D2529" s="145">
        <v>0</v>
      </c>
      <c r="E2529" s="145" t="s">
        <v>26</v>
      </c>
      <c r="F2529" s="462" t="s">
        <v>95</v>
      </c>
      <c r="G2529" s="462" t="s">
        <v>3468</v>
      </c>
      <c r="H2529" s="145" t="s">
        <v>86</v>
      </c>
      <c r="I2529" s="462" t="s">
        <v>1688</v>
      </c>
      <c r="J2529" s="462" t="s">
        <v>1690</v>
      </c>
      <c r="K2529" s="145" t="s">
        <v>1802</v>
      </c>
      <c r="L2529" s="145" t="s">
        <v>1816</v>
      </c>
    </row>
    <row r="2530" spans="3:12">
      <c r="C2530" s="145" t="s">
        <v>3416</v>
      </c>
      <c r="D2530" s="145">
        <v>0</v>
      </c>
      <c r="E2530" s="145" t="s">
        <v>26</v>
      </c>
      <c r="F2530" s="462" t="s">
        <v>95</v>
      </c>
      <c r="G2530" s="462" t="s">
        <v>3468</v>
      </c>
      <c r="H2530" s="145" t="s">
        <v>86</v>
      </c>
      <c r="I2530" s="462" t="s">
        <v>1688</v>
      </c>
      <c r="J2530" s="462" t="s">
        <v>1690</v>
      </c>
      <c r="K2530" s="145" t="s">
        <v>1802</v>
      </c>
      <c r="L2530" s="145" t="s">
        <v>1816</v>
      </c>
    </row>
    <row r="2531" spans="3:12">
      <c r="C2531" s="145" t="s">
        <v>3417</v>
      </c>
      <c r="D2531" s="145">
        <v>0</v>
      </c>
      <c r="E2531" s="145" t="s">
        <v>26</v>
      </c>
      <c r="F2531" s="462" t="s">
        <v>95</v>
      </c>
      <c r="G2531" s="462" t="s">
        <v>3468</v>
      </c>
      <c r="H2531" s="145" t="s">
        <v>86</v>
      </c>
      <c r="I2531" s="462" t="s">
        <v>1688</v>
      </c>
      <c r="J2531" s="462" t="s">
        <v>1690</v>
      </c>
      <c r="K2531" s="145" t="s">
        <v>1802</v>
      </c>
      <c r="L2531" s="145" t="s">
        <v>1816</v>
      </c>
    </row>
    <row r="2532" spans="3:12">
      <c r="C2532" s="145" t="s">
        <v>3418</v>
      </c>
      <c r="D2532" s="145">
        <v>0</v>
      </c>
      <c r="E2532" s="145" t="s">
        <v>26</v>
      </c>
      <c r="F2532" s="462" t="s">
        <v>95</v>
      </c>
      <c r="G2532" s="462" t="s">
        <v>3468</v>
      </c>
      <c r="H2532" s="145" t="s">
        <v>86</v>
      </c>
      <c r="I2532" s="462" t="s">
        <v>1688</v>
      </c>
      <c r="J2532" s="462" t="s">
        <v>1690</v>
      </c>
      <c r="K2532" s="145" t="s">
        <v>1802</v>
      </c>
      <c r="L2532" s="145" t="s">
        <v>1816</v>
      </c>
    </row>
    <row r="2533" spans="3:12">
      <c r="C2533" s="145" t="s">
        <v>3419</v>
      </c>
      <c r="D2533" s="145">
        <v>0</v>
      </c>
      <c r="E2533" s="145" t="s">
        <v>26</v>
      </c>
      <c r="F2533" s="462" t="s">
        <v>95</v>
      </c>
      <c r="G2533" s="462" t="s">
        <v>3468</v>
      </c>
      <c r="H2533" s="145" t="s">
        <v>86</v>
      </c>
      <c r="I2533" s="462" t="s">
        <v>1688</v>
      </c>
      <c r="J2533" s="462" t="s">
        <v>1690</v>
      </c>
      <c r="K2533" s="145" t="s">
        <v>1802</v>
      </c>
      <c r="L2533" s="145" t="s">
        <v>1816</v>
      </c>
    </row>
    <row r="2534" spans="3:12">
      <c r="C2534" s="145" t="s">
        <v>3420</v>
      </c>
      <c r="D2534" s="145">
        <v>0</v>
      </c>
      <c r="E2534" s="145" t="s">
        <v>26</v>
      </c>
      <c r="F2534" s="462" t="s">
        <v>95</v>
      </c>
      <c r="G2534" s="462" t="s">
        <v>3468</v>
      </c>
      <c r="H2534" s="145" t="s">
        <v>86</v>
      </c>
      <c r="I2534" s="462" t="s">
        <v>1688</v>
      </c>
      <c r="J2534" s="462" t="s">
        <v>1690</v>
      </c>
      <c r="K2534" s="145" t="s">
        <v>1802</v>
      </c>
      <c r="L2534" s="145" t="s">
        <v>1816</v>
      </c>
    </row>
    <row r="2535" spans="3:12">
      <c r="C2535" s="145" t="s">
        <v>3421</v>
      </c>
      <c r="D2535" s="145">
        <v>0</v>
      </c>
      <c r="E2535" s="145" t="s">
        <v>26</v>
      </c>
      <c r="F2535" s="462" t="s">
        <v>95</v>
      </c>
      <c r="G2535" s="462" t="s">
        <v>3468</v>
      </c>
      <c r="H2535" s="145" t="s">
        <v>86</v>
      </c>
      <c r="I2535" s="462" t="s">
        <v>1688</v>
      </c>
      <c r="J2535" s="462" t="s">
        <v>1690</v>
      </c>
      <c r="K2535" s="145" t="s">
        <v>1802</v>
      </c>
      <c r="L2535" s="145" t="s">
        <v>1816</v>
      </c>
    </row>
    <row r="2536" spans="3:12">
      <c r="C2536" s="145" t="s">
        <v>3422</v>
      </c>
      <c r="D2536" s="145">
        <v>0</v>
      </c>
      <c r="E2536" s="145" t="s">
        <v>26</v>
      </c>
      <c r="F2536" s="462" t="s">
        <v>95</v>
      </c>
      <c r="G2536" s="462" t="s">
        <v>3468</v>
      </c>
      <c r="H2536" s="145" t="s">
        <v>86</v>
      </c>
      <c r="I2536" s="462" t="s">
        <v>1688</v>
      </c>
      <c r="J2536" s="462" t="s">
        <v>1690</v>
      </c>
      <c r="K2536" s="145" t="s">
        <v>1802</v>
      </c>
      <c r="L2536" s="145" t="s">
        <v>1816</v>
      </c>
    </row>
    <row r="2537" spans="3:12">
      <c r="C2537" s="145" t="s">
        <v>3423</v>
      </c>
      <c r="D2537" s="145">
        <v>0</v>
      </c>
      <c r="E2537" s="145" t="s">
        <v>26</v>
      </c>
      <c r="F2537" s="462" t="s">
        <v>95</v>
      </c>
      <c r="G2537" s="462" t="s">
        <v>3468</v>
      </c>
      <c r="H2537" s="145" t="s">
        <v>86</v>
      </c>
      <c r="I2537" s="462" t="s">
        <v>1688</v>
      </c>
      <c r="J2537" s="462" t="s">
        <v>1690</v>
      </c>
      <c r="K2537" s="145" t="s">
        <v>1802</v>
      </c>
      <c r="L2537" s="145" t="s">
        <v>1816</v>
      </c>
    </row>
    <row r="2538" spans="3:12">
      <c r="C2538" s="145" t="s">
        <v>3424</v>
      </c>
      <c r="D2538" s="145">
        <v>0</v>
      </c>
      <c r="E2538" s="145" t="s">
        <v>26</v>
      </c>
      <c r="F2538" s="462" t="s">
        <v>95</v>
      </c>
      <c r="G2538" s="462" t="s">
        <v>3468</v>
      </c>
      <c r="H2538" s="145" t="s">
        <v>86</v>
      </c>
      <c r="I2538" s="462" t="s">
        <v>1688</v>
      </c>
      <c r="J2538" s="462" t="s">
        <v>1690</v>
      </c>
      <c r="K2538" s="145" t="s">
        <v>1802</v>
      </c>
      <c r="L2538" s="145" t="s">
        <v>1816</v>
      </c>
    </row>
    <row r="2539" spans="3:12">
      <c r="C2539" s="145" t="s">
        <v>3425</v>
      </c>
      <c r="D2539" s="145">
        <v>0</v>
      </c>
      <c r="E2539" s="145" t="s">
        <v>26</v>
      </c>
      <c r="F2539" s="462" t="s">
        <v>95</v>
      </c>
      <c r="G2539" s="462" t="s">
        <v>3468</v>
      </c>
      <c r="H2539" s="145" t="s">
        <v>86</v>
      </c>
      <c r="I2539" s="462" t="s">
        <v>1688</v>
      </c>
      <c r="J2539" s="462" t="s">
        <v>1690</v>
      </c>
      <c r="K2539" s="145" t="s">
        <v>1802</v>
      </c>
      <c r="L2539" s="145" t="s">
        <v>1816</v>
      </c>
    </row>
    <row r="2540" spans="3:12">
      <c r="C2540" s="145" t="s">
        <v>3426</v>
      </c>
      <c r="D2540" s="145">
        <v>0</v>
      </c>
      <c r="E2540" s="145" t="s">
        <v>26</v>
      </c>
      <c r="F2540" s="462" t="s">
        <v>95</v>
      </c>
      <c r="G2540" s="462" t="s">
        <v>3468</v>
      </c>
      <c r="H2540" s="145" t="s">
        <v>86</v>
      </c>
      <c r="I2540" s="462" t="s">
        <v>1688</v>
      </c>
      <c r="J2540" s="462" t="s">
        <v>1690</v>
      </c>
      <c r="K2540" s="145" t="s">
        <v>1802</v>
      </c>
      <c r="L2540" s="145" t="s">
        <v>1816</v>
      </c>
    </row>
    <row r="2541" spans="3:12">
      <c r="C2541" s="145" t="s">
        <v>3427</v>
      </c>
      <c r="D2541" s="145">
        <v>0</v>
      </c>
      <c r="E2541" s="145" t="s">
        <v>26</v>
      </c>
      <c r="F2541" s="462" t="s">
        <v>95</v>
      </c>
      <c r="G2541" s="462" t="s">
        <v>3468</v>
      </c>
      <c r="H2541" s="145" t="s">
        <v>86</v>
      </c>
      <c r="I2541" s="462" t="s">
        <v>1688</v>
      </c>
      <c r="J2541" s="462" t="s">
        <v>1690</v>
      </c>
      <c r="K2541" s="145" t="s">
        <v>1802</v>
      </c>
      <c r="L2541" s="145" t="s">
        <v>1816</v>
      </c>
    </row>
    <row r="2542" spans="3:12">
      <c r="C2542" s="145" t="s">
        <v>3428</v>
      </c>
      <c r="D2542" s="145">
        <v>0</v>
      </c>
      <c r="E2542" s="145" t="s">
        <v>26</v>
      </c>
      <c r="F2542" s="462" t="s">
        <v>95</v>
      </c>
      <c r="G2542" s="462" t="s">
        <v>3468</v>
      </c>
      <c r="H2542" s="145" t="s">
        <v>86</v>
      </c>
      <c r="I2542" s="462" t="s">
        <v>1688</v>
      </c>
      <c r="J2542" s="462" t="s">
        <v>1690</v>
      </c>
      <c r="K2542" s="145" t="s">
        <v>1802</v>
      </c>
      <c r="L2542" s="145" t="s">
        <v>1816</v>
      </c>
    </row>
    <row r="2543" spans="3:12">
      <c r="C2543" s="145" t="s">
        <v>3429</v>
      </c>
      <c r="D2543" s="145">
        <v>0</v>
      </c>
      <c r="E2543" s="145" t="s">
        <v>26</v>
      </c>
      <c r="F2543" s="462" t="s">
        <v>95</v>
      </c>
      <c r="G2543" s="462" t="s">
        <v>3468</v>
      </c>
      <c r="H2543" s="145" t="s">
        <v>86</v>
      </c>
      <c r="I2543" s="462" t="s">
        <v>1688</v>
      </c>
      <c r="J2543" s="462" t="s">
        <v>1690</v>
      </c>
      <c r="K2543" s="145" t="s">
        <v>1802</v>
      </c>
      <c r="L2543" s="145" t="s">
        <v>1816</v>
      </c>
    </row>
    <row r="2544" spans="3:12">
      <c r="C2544" s="145" t="s">
        <v>3430</v>
      </c>
      <c r="D2544" s="145">
        <v>0</v>
      </c>
      <c r="E2544" s="145" t="s">
        <v>26</v>
      </c>
      <c r="F2544" s="462" t="s">
        <v>95</v>
      </c>
      <c r="G2544" s="462" t="s">
        <v>3468</v>
      </c>
      <c r="H2544" s="145" t="s">
        <v>86</v>
      </c>
      <c r="I2544" s="462" t="s">
        <v>1688</v>
      </c>
      <c r="J2544" s="462" t="s">
        <v>1690</v>
      </c>
      <c r="K2544" s="145" t="s">
        <v>1802</v>
      </c>
      <c r="L2544" s="145" t="s">
        <v>1816</v>
      </c>
    </row>
    <row r="2545" spans="3:12">
      <c r="C2545" s="145" t="s">
        <v>3431</v>
      </c>
      <c r="D2545" s="145">
        <v>0</v>
      </c>
      <c r="E2545" s="145" t="s">
        <v>26</v>
      </c>
      <c r="F2545" s="462" t="s">
        <v>95</v>
      </c>
      <c r="G2545" s="462" t="s">
        <v>3468</v>
      </c>
      <c r="H2545" s="145" t="s">
        <v>86</v>
      </c>
      <c r="I2545" s="462" t="s">
        <v>1688</v>
      </c>
      <c r="J2545" s="462" t="s">
        <v>1690</v>
      </c>
      <c r="K2545" s="145" t="s">
        <v>1802</v>
      </c>
      <c r="L2545" s="145" t="s">
        <v>1816</v>
      </c>
    </row>
    <row r="2546" spans="3:12">
      <c r="C2546" s="145" t="s">
        <v>3432</v>
      </c>
      <c r="D2546" s="145">
        <v>0</v>
      </c>
      <c r="E2546" s="145" t="s">
        <v>26</v>
      </c>
      <c r="F2546" s="462" t="s">
        <v>95</v>
      </c>
      <c r="G2546" s="462" t="s">
        <v>3468</v>
      </c>
      <c r="H2546" s="145" t="s">
        <v>86</v>
      </c>
      <c r="I2546" s="462" t="s">
        <v>1688</v>
      </c>
      <c r="J2546" s="462" t="s">
        <v>1690</v>
      </c>
      <c r="K2546" s="145" t="s">
        <v>1802</v>
      </c>
      <c r="L2546" s="145" t="s">
        <v>1816</v>
      </c>
    </row>
    <row r="2547" spans="3:12">
      <c r="C2547" s="145" t="s">
        <v>3433</v>
      </c>
      <c r="D2547" s="145">
        <v>0</v>
      </c>
      <c r="E2547" s="145" t="s">
        <v>26</v>
      </c>
      <c r="F2547" s="462" t="s">
        <v>95</v>
      </c>
      <c r="G2547" s="462" t="s">
        <v>3468</v>
      </c>
      <c r="H2547" s="145" t="s">
        <v>86</v>
      </c>
      <c r="I2547" s="462" t="s">
        <v>1688</v>
      </c>
      <c r="J2547" s="462" t="s">
        <v>1690</v>
      </c>
      <c r="K2547" s="145" t="s">
        <v>1802</v>
      </c>
      <c r="L2547" s="145" t="s">
        <v>1816</v>
      </c>
    </row>
    <row r="2548" spans="3:12">
      <c r="C2548" s="145" t="s">
        <v>3434</v>
      </c>
      <c r="D2548" s="145">
        <v>0</v>
      </c>
      <c r="E2548" s="145" t="s">
        <v>26</v>
      </c>
      <c r="F2548" s="462" t="s">
        <v>95</v>
      </c>
      <c r="G2548" s="462" t="s">
        <v>3468</v>
      </c>
      <c r="H2548" s="145" t="s">
        <v>86</v>
      </c>
      <c r="I2548" s="462" t="s">
        <v>1688</v>
      </c>
      <c r="J2548" s="462" t="s">
        <v>1690</v>
      </c>
      <c r="K2548" s="145" t="s">
        <v>1802</v>
      </c>
      <c r="L2548" s="145" t="s">
        <v>1816</v>
      </c>
    </row>
    <row r="2549" spans="3:12">
      <c r="C2549" s="145" t="s">
        <v>3435</v>
      </c>
      <c r="D2549" s="145">
        <v>0</v>
      </c>
      <c r="E2549" s="145" t="s">
        <v>26</v>
      </c>
      <c r="F2549" s="462" t="s">
        <v>95</v>
      </c>
      <c r="G2549" s="462" t="s">
        <v>3468</v>
      </c>
      <c r="H2549" s="145" t="s">
        <v>86</v>
      </c>
      <c r="I2549" s="462" t="s">
        <v>1688</v>
      </c>
      <c r="J2549" s="462" t="s">
        <v>1690</v>
      </c>
      <c r="K2549" s="145" t="s">
        <v>1802</v>
      </c>
      <c r="L2549" s="145" t="s">
        <v>1816</v>
      </c>
    </row>
    <row r="2550" spans="3:12">
      <c r="C2550" s="145" t="s">
        <v>3436</v>
      </c>
      <c r="D2550" s="145">
        <v>0</v>
      </c>
      <c r="E2550" s="145" t="s">
        <v>26</v>
      </c>
      <c r="F2550" s="462" t="s">
        <v>95</v>
      </c>
      <c r="G2550" s="462" t="s">
        <v>3468</v>
      </c>
      <c r="H2550" s="145" t="s">
        <v>86</v>
      </c>
      <c r="I2550" s="462" t="s">
        <v>1688</v>
      </c>
      <c r="J2550" s="462" t="s">
        <v>1690</v>
      </c>
      <c r="K2550" s="145" t="s">
        <v>1802</v>
      </c>
      <c r="L2550" s="145" t="s">
        <v>1816</v>
      </c>
    </row>
    <row r="2551" spans="3:12">
      <c r="C2551" s="145" t="s">
        <v>3437</v>
      </c>
      <c r="D2551" s="145">
        <v>0</v>
      </c>
      <c r="E2551" s="145" t="s">
        <v>26</v>
      </c>
      <c r="F2551" s="462" t="s">
        <v>95</v>
      </c>
      <c r="G2551" s="462" t="s">
        <v>3468</v>
      </c>
      <c r="H2551" s="145" t="s">
        <v>86</v>
      </c>
      <c r="I2551" s="462" t="s">
        <v>1688</v>
      </c>
      <c r="J2551" s="462" t="s">
        <v>1690</v>
      </c>
      <c r="K2551" s="145" t="s">
        <v>1802</v>
      </c>
      <c r="L2551" s="145" t="s">
        <v>1816</v>
      </c>
    </row>
    <row r="2552" spans="3:12">
      <c r="C2552" s="145" t="s">
        <v>3438</v>
      </c>
      <c r="D2552" s="145">
        <v>0</v>
      </c>
      <c r="E2552" s="145" t="s">
        <v>26</v>
      </c>
      <c r="F2552" s="462" t="s">
        <v>95</v>
      </c>
      <c r="G2552" s="462" t="s">
        <v>3468</v>
      </c>
      <c r="H2552" s="145" t="s">
        <v>86</v>
      </c>
      <c r="I2552" s="462" t="s">
        <v>1688</v>
      </c>
      <c r="J2552" s="462" t="s">
        <v>1690</v>
      </c>
      <c r="K2552" s="145" t="s">
        <v>1802</v>
      </c>
      <c r="L2552" s="145" t="s">
        <v>1816</v>
      </c>
    </row>
    <row r="2553" spans="3:12">
      <c r="C2553" s="145" t="s">
        <v>3439</v>
      </c>
      <c r="D2553" s="145">
        <v>0</v>
      </c>
      <c r="E2553" s="145" t="s">
        <v>26</v>
      </c>
      <c r="F2553" s="462" t="s">
        <v>95</v>
      </c>
      <c r="G2553" s="462" t="s">
        <v>3468</v>
      </c>
      <c r="H2553" s="145" t="s">
        <v>86</v>
      </c>
      <c r="I2553" s="462" t="s">
        <v>1688</v>
      </c>
      <c r="J2553" s="462" t="s">
        <v>1690</v>
      </c>
      <c r="K2553" s="145" t="s">
        <v>1802</v>
      </c>
      <c r="L2553" s="145" t="s">
        <v>1816</v>
      </c>
    </row>
    <row r="2554" spans="3:12">
      <c r="C2554" s="145" t="s">
        <v>3440</v>
      </c>
      <c r="D2554" s="145">
        <v>0</v>
      </c>
      <c r="E2554" s="145" t="s">
        <v>26</v>
      </c>
      <c r="F2554" s="462" t="s">
        <v>95</v>
      </c>
      <c r="G2554" s="462" t="s">
        <v>3468</v>
      </c>
      <c r="H2554" s="145" t="s">
        <v>86</v>
      </c>
      <c r="I2554" s="462" t="s">
        <v>1688</v>
      </c>
      <c r="J2554" s="462" t="s">
        <v>1690</v>
      </c>
      <c r="K2554" s="145" t="s">
        <v>1802</v>
      </c>
      <c r="L2554" s="145" t="s">
        <v>1816</v>
      </c>
    </row>
    <row r="2555" spans="3:12">
      <c r="C2555" s="145" t="s">
        <v>3441</v>
      </c>
      <c r="D2555" s="145">
        <v>0</v>
      </c>
      <c r="E2555" s="145" t="s">
        <v>26</v>
      </c>
      <c r="F2555" s="462" t="s">
        <v>95</v>
      </c>
      <c r="G2555" s="462" t="s">
        <v>3468</v>
      </c>
      <c r="H2555" s="145" t="s">
        <v>86</v>
      </c>
      <c r="I2555" s="462" t="s">
        <v>1688</v>
      </c>
      <c r="J2555" s="462" t="s">
        <v>1690</v>
      </c>
      <c r="K2555" s="145" t="s">
        <v>1802</v>
      </c>
      <c r="L2555" s="145" t="s">
        <v>1816</v>
      </c>
    </row>
    <row r="2556" spans="3:12">
      <c r="C2556" s="145" t="s">
        <v>3442</v>
      </c>
      <c r="D2556" s="145">
        <v>0</v>
      </c>
      <c r="E2556" s="145" t="s">
        <v>26</v>
      </c>
      <c r="F2556" s="462" t="s">
        <v>95</v>
      </c>
      <c r="G2556" s="462" t="s">
        <v>3468</v>
      </c>
      <c r="H2556" s="145" t="s">
        <v>86</v>
      </c>
      <c r="I2556" s="462" t="s">
        <v>1688</v>
      </c>
      <c r="J2556" s="462" t="s">
        <v>1690</v>
      </c>
      <c r="K2556" s="145" t="s">
        <v>1802</v>
      </c>
      <c r="L2556" s="145" t="s">
        <v>1816</v>
      </c>
    </row>
    <row r="2557" spans="3:12">
      <c r="C2557" s="145" t="s">
        <v>3443</v>
      </c>
      <c r="D2557" s="145">
        <v>0</v>
      </c>
      <c r="E2557" s="145" t="s">
        <v>26</v>
      </c>
      <c r="F2557" s="462" t="s">
        <v>95</v>
      </c>
      <c r="G2557" s="462" t="s">
        <v>3468</v>
      </c>
      <c r="H2557" s="145" t="s">
        <v>86</v>
      </c>
      <c r="I2557" s="462" t="s">
        <v>1688</v>
      </c>
      <c r="J2557" s="462" t="s">
        <v>1690</v>
      </c>
      <c r="K2557" s="145" t="s">
        <v>1802</v>
      </c>
      <c r="L2557" s="145" t="s">
        <v>1816</v>
      </c>
    </row>
    <row r="2558" spans="3:12">
      <c r="C2558" s="145" t="s">
        <v>3444</v>
      </c>
      <c r="D2558" s="145">
        <v>0</v>
      </c>
      <c r="E2558" s="145" t="s">
        <v>26</v>
      </c>
      <c r="F2558" s="462" t="s">
        <v>95</v>
      </c>
      <c r="G2558" s="462" t="s">
        <v>3468</v>
      </c>
      <c r="H2558" s="145" t="s">
        <v>86</v>
      </c>
      <c r="I2558" s="462" t="s">
        <v>1688</v>
      </c>
      <c r="J2558" s="462" t="s">
        <v>1690</v>
      </c>
      <c r="K2558" s="145" t="s">
        <v>1802</v>
      </c>
      <c r="L2558" s="145" t="s">
        <v>1816</v>
      </c>
    </row>
    <row r="2559" spans="3:12">
      <c r="C2559" s="145" t="s">
        <v>3445</v>
      </c>
      <c r="D2559" s="145">
        <v>0</v>
      </c>
      <c r="E2559" s="145" t="s">
        <v>26</v>
      </c>
      <c r="F2559" s="462" t="s">
        <v>95</v>
      </c>
      <c r="G2559" s="462" t="s">
        <v>3468</v>
      </c>
      <c r="H2559" s="145" t="s">
        <v>86</v>
      </c>
      <c r="I2559" s="462" t="s">
        <v>1688</v>
      </c>
      <c r="J2559" s="462" t="s">
        <v>1690</v>
      </c>
      <c r="K2559" s="145" t="s">
        <v>1802</v>
      </c>
      <c r="L2559" s="145" t="s">
        <v>1816</v>
      </c>
    </row>
    <row r="2560" spans="3:12">
      <c r="C2560" s="145" t="s">
        <v>3446</v>
      </c>
      <c r="D2560" s="145">
        <v>0</v>
      </c>
      <c r="E2560" s="145" t="s">
        <v>26</v>
      </c>
      <c r="F2560" s="462" t="s">
        <v>95</v>
      </c>
      <c r="G2560" s="462" t="s">
        <v>3468</v>
      </c>
      <c r="H2560" s="145" t="s">
        <v>86</v>
      </c>
      <c r="I2560" s="462" t="s">
        <v>1688</v>
      </c>
      <c r="J2560" s="462" t="s">
        <v>1690</v>
      </c>
      <c r="K2560" s="145" t="s">
        <v>1802</v>
      </c>
      <c r="L2560" s="145" t="s">
        <v>1816</v>
      </c>
    </row>
    <row r="2561" spans="3:12">
      <c r="C2561" s="145" t="s">
        <v>3447</v>
      </c>
      <c r="D2561" s="145">
        <v>0</v>
      </c>
      <c r="E2561" s="145" t="s">
        <v>26</v>
      </c>
      <c r="F2561" s="462" t="s">
        <v>95</v>
      </c>
      <c r="G2561" s="462" t="s">
        <v>3468</v>
      </c>
      <c r="H2561" s="145" t="s">
        <v>86</v>
      </c>
      <c r="I2561" s="462" t="s">
        <v>1688</v>
      </c>
      <c r="J2561" s="462" t="s">
        <v>1690</v>
      </c>
      <c r="K2561" s="145" t="s">
        <v>1802</v>
      </c>
      <c r="L2561" s="145" t="s">
        <v>1816</v>
      </c>
    </row>
    <row r="2562" spans="3:12">
      <c r="C2562" s="145" t="s">
        <v>3448</v>
      </c>
      <c r="D2562" s="145">
        <v>0</v>
      </c>
      <c r="E2562" s="145" t="s">
        <v>26</v>
      </c>
      <c r="F2562" s="462" t="s">
        <v>95</v>
      </c>
      <c r="G2562" s="462" t="s">
        <v>3468</v>
      </c>
      <c r="H2562" s="145" t="s">
        <v>86</v>
      </c>
      <c r="I2562" s="462" t="s">
        <v>1688</v>
      </c>
      <c r="J2562" s="462" t="s">
        <v>1690</v>
      </c>
      <c r="K2562" s="145" t="s">
        <v>1802</v>
      </c>
      <c r="L2562" s="145" t="s">
        <v>1816</v>
      </c>
    </row>
    <row r="2563" spans="3:12">
      <c r="C2563" s="145" t="s">
        <v>3449</v>
      </c>
      <c r="D2563" s="145">
        <v>0</v>
      </c>
      <c r="E2563" s="145" t="s">
        <v>26</v>
      </c>
      <c r="F2563" s="462" t="s">
        <v>95</v>
      </c>
      <c r="G2563" s="462" t="s">
        <v>3468</v>
      </c>
      <c r="H2563" s="145" t="s">
        <v>86</v>
      </c>
      <c r="I2563" s="462" t="s">
        <v>1688</v>
      </c>
      <c r="J2563" s="462" t="s">
        <v>1690</v>
      </c>
      <c r="K2563" s="145" t="s">
        <v>1802</v>
      </c>
      <c r="L2563" s="145" t="s">
        <v>1816</v>
      </c>
    </row>
    <row r="2564" spans="3:12">
      <c r="C2564" s="145" t="s">
        <v>3450</v>
      </c>
      <c r="D2564" s="145">
        <v>0</v>
      </c>
      <c r="E2564" s="145" t="s">
        <v>26</v>
      </c>
      <c r="F2564" s="462" t="s">
        <v>95</v>
      </c>
      <c r="G2564" s="462" t="s">
        <v>3468</v>
      </c>
      <c r="H2564" s="145" t="s">
        <v>86</v>
      </c>
      <c r="I2564" s="462" t="s">
        <v>1688</v>
      </c>
      <c r="J2564" s="462" t="s">
        <v>1690</v>
      </c>
      <c r="K2564" s="145" t="s">
        <v>1802</v>
      </c>
      <c r="L2564" s="145" t="s">
        <v>1816</v>
      </c>
    </row>
    <row r="2565" spans="3:12">
      <c r="C2565" s="145" t="s">
        <v>3451</v>
      </c>
      <c r="D2565" s="145">
        <v>0</v>
      </c>
      <c r="E2565" s="145" t="s">
        <v>26</v>
      </c>
      <c r="F2565" s="462" t="s">
        <v>95</v>
      </c>
      <c r="G2565" s="462" t="s">
        <v>3468</v>
      </c>
      <c r="H2565" s="145" t="s">
        <v>86</v>
      </c>
      <c r="I2565" s="462" t="s">
        <v>1688</v>
      </c>
      <c r="J2565" s="462" t="s">
        <v>1690</v>
      </c>
      <c r="K2565" s="145" t="s">
        <v>1802</v>
      </c>
      <c r="L2565" s="145" t="s">
        <v>1816</v>
      </c>
    </row>
    <row r="2566" spans="3:12">
      <c r="C2566" s="145" t="s">
        <v>3452</v>
      </c>
      <c r="D2566" s="145">
        <v>0</v>
      </c>
      <c r="E2566" s="145" t="s">
        <v>26</v>
      </c>
      <c r="F2566" s="462" t="s">
        <v>95</v>
      </c>
      <c r="G2566" s="462" t="s">
        <v>3468</v>
      </c>
      <c r="H2566" s="145" t="s">
        <v>86</v>
      </c>
      <c r="I2566" s="462" t="s">
        <v>1688</v>
      </c>
      <c r="J2566" s="462" t="s">
        <v>1690</v>
      </c>
      <c r="K2566" s="145" t="s">
        <v>1802</v>
      </c>
      <c r="L2566" s="145" t="s">
        <v>1816</v>
      </c>
    </row>
    <row r="2567" spans="3:12">
      <c r="C2567" s="145" t="s">
        <v>3453</v>
      </c>
      <c r="D2567" s="145">
        <v>0</v>
      </c>
      <c r="E2567" s="145" t="s">
        <v>26</v>
      </c>
      <c r="F2567" s="462" t="s">
        <v>95</v>
      </c>
      <c r="G2567" s="462" t="s">
        <v>3468</v>
      </c>
      <c r="H2567" s="145" t="s">
        <v>86</v>
      </c>
      <c r="I2567" s="462" t="s">
        <v>1688</v>
      </c>
      <c r="J2567" s="462" t="s">
        <v>1690</v>
      </c>
      <c r="K2567" s="145" t="s">
        <v>1802</v>
      </c>
      <c r="L2567" s="145" t="s">
        <v>1816</v>
      </c>
    </row>
    <row r="2568" spans="3:12">
      <c r="C2568" s="145" t="s">
        <v>3454</v>
      </c>
      <c r="D2568" s="145">
        <v>0</v>
      </c>
      <c r="E2568" s="145" t="s">
        <v>26</v>
      </c>
      <c r="F2568" s="462" t="s">
        <v>95</v>
      </c>
      <c r="G2568" s="462" t="s">
        <v>3468</v>
      </c>
      <c r="H2568" s="145" t="s">
        <v>86</v>
      </c>
      <c r="I2568" s="462" t="s">
        <v>1688</v>
      </c>
      <c r="J2568" s="462" t="s">
        <v>1690</v>
      </c>
      <c r="K2568" s="145" t="s">
        <v>1802</v>
      </c>
      <c r="L2568" s="145" t="s">
        <v>1816</v>
      </c>
    </row>
    <row r="2569" spans="3:12">
      <c r="C2569" s="145" t="s">
        <v>3455</v>
      </c>
      <c r="D2569" s="145">
        <v>0</v>
      </c>
      <c r="E2569" s="145" t="s">
        <v>26</v>
      </c>
      <c r="F2569" s="462" t="s">
        <v>95</v>
      </c>
      <c r="G2569" s="462" t="s">
        <v>3468</v>
      </c>
      <c r="H2569" s="145" t="s">
        <v>86</v>
      </c>
      <c r="I2569" s="462" t="s">
        <v>1688</v>
      </c>
      <c r="J2569" s="462" t="s">
        <v>1690</v>
      </c>
      <c r="K2569" s="145" t="s">
        <v>1802</v>
      </c>
      <c r="L2569" s="145" t="s">
        <v>1816</v>
      </c>
    </row>
    <row r="2570" spans="3:12">
      <c r="C2570" s="145" t="s">
        <v>3458</v>
      </c>
      <c r="D2570" s="145">
        <v>0</v>
      </c>
      <c r="E2570" s="145" t="s">
        <v>26</v>
      </c>
      <c r="F2570" s="462" t="s">
        <v>95</v>
      </c>
      <c r="G2570" s="462" t="s">
        <v>3468</v>
      </c>
      <c r="H2570" s="145" t="s">
        <v>86</v>
      </c>
      <c r="I2570" s="462" t="s">
        <v>1688</v>
      </c>
      <c r="J2570" s="462" t="s">
        <v>1690</v>
      </c>
      <c r="K2570" s="145" t="s">
        <v>1802</v>
      </c>
      <c r="L2570" s="145" t="s">
        <v>1816</v>
      </c>
    </row>
    <row r="2571" spans="3:12">
      <c r="C2571" s="145" t="s">
        <v>3459</v>
      </c>
      <c r="D2571" s="145">
        <v>0</v>
      </c>
      <c r="E2571" s="145" t="s">
        <v>26</v>
      </c>
      <c r="F2571" s="462" t="s">
        <v>95</v>
      </c>
      <c r="G2571" s="462" t="s">
        <v>3468</v>
      </c>
      <c r="H2571" s="145" t="s">
        <v>86</v>
      </c>
      <c r="I2571" s="462" t="s">
        <v>1688</v>
      </c>
      <c r="J2571" s="462" t="s">
        <v>1690</v>
      </c>
      <c r="K2571" s="145" t="s">
        <v>1802</v>
      </c>
      <c r="L2571" s="145" t="s">
        <v>1816</v>
      </c>
    </row>
    <row r="2572" spans="3:12">
      <c r="C2572" s="145" t="s">
        <v>3460</v>
      </c>
      <c r="D2572" s="145">
        <v>0</v>
      </c>
      <c r="E2572" s="145" t="s">
        <v>26</v>
      </c>
      <c r="F2572" s="462" t="s">
        <v>95</v>
      </c>
      <c r="G2572" s="462" t="s">
        <v>3468</v>
      </c>
      <c r="H2572" s="145" t="s">
        <v>86</v>
      </c>
      <c r="I2572" s="462" t="s">
        <v>1688</v>
      </c>
      <c r="J2572" s="462" t="s">
        <v>1690</v>
      </c>
      <c r="K2572" s="145" t="s">
        <v>1802</v>
      </c>
      <c r="L2572" s="145" t="s">
        <v>1816</v>
      </c>
    </row>
    <row r="2573" spans="3:12">
      <c r="C2573" s="145" t="s">
        <v>3461</v>
      </c>
      <c r="D2573" s="145">
        <v>0</v>
      </c>
      <c r="E2573" s="145" t="s">
        <v>26</v>
      </c>
      <c r="F2573" s="462" t="s">
        <v>95</v>
      </c>
      <c r="G2573" s="462" t="s">
        <v>3468</v>
      </c>
      <c r="H2573" s="145" t="s">
        <v>86</v>
      </c>
      <c r="I2573" s="462" t="s">
        <v>1688</v>
      </c>
      <c r="J2573" s="462" t="s">
        <v>1690</v>
      </c>
      <c r="K2573" s="145" t="s">
        <v>1802</v>
      </c>
      <c r="L2573" s="145" t="s">
        <v>1816</v>
      </c>
    </row>
    <row r="2574" spans="3:12">
      <c r="C2574" s="145" t="s">
        <v>3462</v>
      </c>
      <c r="D2574" s="145">
        <v>0</v>
      </c>
      <c r="E2574" s="145" t="s">
        <v>26</v>
      </c>
      <c r="F2574" s="462" t="s">
        <v>95</v>
      </c>
      <c r="G2574" s="462" t="s">
        <v>3468</v>
      </c>
      <c r="H2574" s="145" t="s">
        <v>86</v>
      </c>
      <c r="I2574" s="462" t="s">
        <v>1688</v>
      </c>
      <c r="J2574" s="462" t="s">
        <v>1690</v>
      </c>
      <c r="K2574" s="145" t="s">
        <v>1802</v>
      </c>
      <c r="L2574" s="145" t="s">
        <v>1816</v>
      </c>
    </row>
    <row r="2575" spans="3:12">
      <c r="C2575" s="145" t="s">
        <v>3463</v>
      </c>
      <c r="D2575" s="145">
        <v>0</v>
      </c>
      <c r="E2575" s="145" t="s">
        <v>26</v>
      </c>
      <c r="F2575" s="462" t="s">
        <v>95</v>
      </c>
      <c r="G2575" s="462" t="s">
        <v>3468</v>
      </c>
      <c r="H2575" s="145" t="s">
        <v>86</v>
      </c>
      <c r="I2575" s="462" t="s">
        <v>1688</v>
      </c>
      <c r="J2575" s="462" t="s">
        <v>1690</v>
      </c>
      <c r="K2575" s="145" t="s">
        <v>1802</v>
      </c>
      <c r="L2575" s="145" t="s">
        <v>1816</v>
      </c>
    </row>
    <row r="2576" spans="3:12">
      <c r="C2576" s="145" t="s">
        <v>3465</v>
      </c>
      <c r="D2576" s="145">
        <v>0</v>
      </c>
      <c r="E2576" s="145" t="s">
        <v>26</v>
      </c>
      <c r="F2576" s="462" t="s">
        <v>95</v>
      </c>
      <c r="G2576" s="462" t="s">
        <v>3468</v>
      </c>
      <c r="H2576" s="145" t="s">
        <v>86</v>
      </c>
      <c r="I2576" s="462" t="s">
        <v>1688</v>
      </c>
      <c r="J2576" s="462" t="s">
        <v>1690</v>
      </c>
      <c r="K2576" s="145" t="s">
        <v>1802</v>
      </c>
      <c r="L2576" s="145" t="s">
        <v>1816</v>
      </c>
    </row>
    <row r="2577" spans="3:12">
      <c r="C2577" s="145" t="s">
        <v>3466</v>
      </c>
      <c r="D2577" s="145">
        <v>0</v>
      </c>
      <c r="E2577" s="145" t="s">
        <v>26</v>
      </c>
      <c r="F2577" s="462" t="s">
        <v>95</v>
      </c>
      <c r="G2577" s="462" t="s">
        <v>3468</v>
      </c>
      <c r="H2577" s="145" t="s">
        <v>86</v>
      </c>
      <c r="I2577" s="462" t="s">
        <v>1688</v>
      </c>
      <c r="J2577" s="462" t="s">
        <v>1690</v>
      </c>
      <c r="K2577" s="145" t="s">
        <v>1802</v>
      </c>
      <c r="L2577" s="145" t="s">
        <v>1816</v>
      </c>
    </row>
    <row r="2578" spans="3:12">
      <c r="C2578" s="145" t="s">
        <v>3467</v>
      </c>
      <c r="D2578" s="145">
        <v>0</v>
      </c>
      <c r="E2578" s="145" t="s">
        <v>26</v>
      </c>
      <c r="F2578" s="462" t="s">
        <v>95</v>
      </c>
      <c r="G2578" s="462" t="s">
        <v>3468</v>
      </c>
      <c r="H2578" s="145" t="s">
        <v>86</v>
      </c>
      <c r="I2578" s="462" t="s">
        <v>1688</v>
      </c>
      <c r="J2578" s="462" t="s">
        <v>1690</v>
      </c>
      <c r="K2578" s="145" t="s">
        <v>1802</v>
      </c>
      <c r="L2578" s="145" t="s">
        <v>1816</v>
      </c>
    </row>
    <row r="2579" spans="3:12">
      <c r="C2579" s="145" t="s">
        <v>3378</v>
      </c>
      <c r="D2579" s="145">
        <v>0</v>
      </c>
      <c r="E2579" s="145" t="s">
        <v>26</v>
      </c>
      <c r="F2579" s="462" t="s">
        <v>95</v>
      </c>
      <c r="G2579" s="462" t="s">
        <v>3468</v>
      </c>
      <c r="H2579" s="145" t="s">
        <v>86</v>
      </c>
      <c r="I2579" s="462" t="s">
        <v>1688</v>
      </c>
      <c r="J2579" s="462" t="s">
        <v>1690</v>
      </c>
      <c r="K2579" s="145" t="s">
        <v>1802</v>
      </c>
      <c r="L2579" s="145" t="s">
        <v>3375</v>
      </c>
    </row>
    <row r="2580" spans="3:12">
      <c r="C2580" s="145" t="s">
        <v>3379</v>
      </c>
      <c r="D2580" s="145">
        <v>0</v>
      </c>
      <c r="E2580" s="145" t="s">
        <v>26</v>
      </c>
      <c r="F2580" s="462" t="s">
        <v>95</v>
      </c>
      <c r="G2580" s="462" t="s">
        <v>3468</v>
      </c>
      <c r="H2580" s="145" t="s">
        <v>86</v>
      </c>
      <c r="I2580" s="462" t="s">
        <v>1688</v>
      </c>
      <c r="J2580" s="462" t="s">
        <v>1690</v>
      </c>
      <c r="K2580" s="145" t="s">
        <v>1802</v>
      </c>
      <c r="L2580" s="145" t="s">
        <v>3375</v>
      </c>
    </row>
    <row r="2581" spans="3:12">
      <c r="C2581" s="145" t="s">
        <v>3380</v>
      </c>
      <c r="D2581" s="145">
        <v>0</v>
      </c>
      <c r="E2581" s="145" t="s">
        <v>26</v>
      </c>
      <c r="F2581" s="462" t="s">
        <v>95</v>
      </c>
      <c r="G2581" s="462" t="s">
        <v>3468</v>
      </c>
      <c r="H2581" s="145" t="s">
        <v>86</v>
      </c>
      <c r="I2581" s="462" t="s">
        <v>1688</v>
      </c>
      <c r="J2581" s="462" t="s">
        <v>1690</v>
      </c>
      <c r="K2581" s="145" t="s">
        <v>1802</v>
      </c>
      <c r="L2581" s="145" t="s">
        <v>3375</v>
      </c>
    </row>
    <row r="2582" spans="3:12">
      <c r="C2582" s="145" t="s">
        <v>3381</v>
      </c>
      <c r="D2582" s="145">
        <v>0</v>
      </c>
      <c r="E2582" s="145" t="s">
        <v>26</v>
      </c>
      <c r="F2582" s="462" t="s">
        <v>95</v>
      </c>
      <c r="G2582" s="462" t="s">
        <v>3468</v>
      </c>
      <c r="H2582" s="145" t="s">
        <v>86</v>
      </c>
      <c r="I2582" s="462" t="s">
        <v>1688</v>
      </c>
      <c r="J2582" s="462" t="s">
        <v>1690</v>
      </c>
      <c r="K2582" s="145" t="s">
        <v>1802</v>
      </c>
      <c r="L2582" s="145" t="s">
        <v>3375</v>
      </c>
    </row>
    <row r="2583" spans="3:12">
      <c r="C2583" s="145" t="s">
        <v>3382</v>
      </c>
      <c r="D2583" s="145">
        <v>0</v>
      </c>
      <c r="E2583" s="145" t="s">
        <v>26</v>
      </c>
      <c r="F2583" s="462" t="s">
        <v>95</v>
      </c>
      <c r="G2583" s="462" t="s">
        <v>3468</v>
      </c>
      <c r="H2583" s="145" t="s">
        <v>86</v>
      </c>
      <c r="I2583" s="462" t="s">
        <v>1688</v>
      </c>
      <c r="J2583" s="462" t="s">
        <v>1690</v>
      </c>
      <c r="K2583" s="145" t="s">
        <v>1802</v>
      </c>
      <c r="L2583" s="145" t="s">
        <v>3375</v>
      </c>
    </row>
    <row r="2584" spans="3:12">
      <c r="C2584" s="145" t="s">
        <v>3383</v>
      </c>
      <c r="D2584" s="145">
        <v>0</v>
      </c>
      <c r="E2584" s="145" t="s">
        <v>26</v>
      </c>
      <c r="F2584" s="462" t="s">
        <v>95</v>
      </c>
      <c r="G2584" s="462" t="s">
        <v>3468</v>
      </c>
      <c r="H2584" s="145" t="s">
        <v>86</v>
      </c>
      <c r="I2584" s="462" t="s">
        <v>1688</v>
      </c>
      <c r="J2584" s="462" t="s">
        <v>1690</v>
      </c>
      <c r="K2584" s="145" t="s">
        <v>1802</v>
      </c>
      <c r="L2584" s="145" t="s">
        <v>3375</v>
      </c>
    </row>
    <row r="2585" spans="3:12">
      <c r="C2585" s="145" t="s">
        <v>3384</v>
      </c>
      <c r="D2585" s="145">
        <v>0</v>
      </c>
      <c r="E2585" s="145" t="s">
        <v>26</v>
      </c>
      <c r="F2585" s="462" t="s">
        <v>95</v>
      </c>
      <c r="G2585" s="462" t="s">
        <v>3468</v>
      </c>
      <c r="H2585" s="145" t="s">
        <v>86</v>
      </c>
      <c r="I2585" s="462" t="s">
        <v>1688</v>
      </c>
      <c r="J2585" s="462" t="s">
        <v>1690</v>
      </c>
      <c r="K2585" s="145" t="s">
        <v>1802</v>
      </c>
      <c r="L2585" s="145" t="s">
        <v>3375</v>
      </c>
    </row>
    <row r="2586" spans="3:12">
      <c r="C2586" s="145" t="s">
        <v>3385</v>
      </c>
      <c r="D2586" s="145">
        <v>0</v>
      </c>
      <c r="E2586" s="145" t="s">
        <v>26</v>
      </c>
      <c r="F2586" s="462" t="s">
        <v>95</v>
      </c>
      <c r="G2586" s="462" t="s">
        <v>3468</v>
      </c>
      <c r="H2586" s="145" t="s">
        <v>86</v>
      </c>
      <c r="I2586" s="462" t="s">
        <v>1688</v>
      </c>
      <c r="J2586" s="462" t="s">
        <v>1690</v>
      </c>
      <c r="K2586" s="145" t="s">
        <v>1802</v>
      </c>
      <c r="L2586" s="145" t="s">
        <v>3375</v>
      </c>
    </row>
    <row r="2587" spans="3:12">
      <c r="C2587" s="145" t="s">
        <v>3386</v>
      </c>
      <c r="D2587" s="145">
        <v>0</v>
      </c>
      <c r="E2587" s="145" t="s">
        <v>26</v>
      </c>
      <c r="F2587" s="462" t="s">
        <v>95</v>
      </c>
      <c r="G2587" s="462" t="s">
        <v>3468</v>
      </c>
      <c r="H2587" s="145" t="s">
        <v>86</v>
      </c>
      <c r="I2587" s="462" t="s">
        <v>1688</v>
      </c>
      <c r="J2587" s="462" t="s">
        <v>1690</v>
      </c>
      <c r="K2587" s="145" t="s">
        <v>1802</v>
      </c>
      <c r="L2587" s="145" t="s">
        <v>3375</v>
      </c>
    </row>
    <row r="2588" spans="3:12">
      <c r="C2588" s="145" t="s">
        <v>3387</v>
      </c>
      <c r="D2588" s="145">
        <v>0</v>
      </c>
      <c r="E2588" s="145" t="s">
        <v>26</v>
      </c>
      <c r="F2588" s="462" t="s">
        <v>95</v>
      </c>
      <c r="G2588" s="462" t="s">
        <v>3468</v>
      </c>
      <c r="H2588" s="145" t="s">
        <v>86</v>
      </c>
      <c r="I2588" s="462" t="s">
        <v>1688</v>
      </c>
      <c r="J2588" s="462" t="s">
        <v>1690</v>
      </c>
      <c r="K2588" s="145" t="s">
        <v>1802</v>
      </c>
      <c r="L2588" s="145" t="s">
        <v>3375</v>
      </c>
    </row>
    <row r="2589" spans="3:12">
      <c r="C2589" s="145" t="s">
        <v>3388</v>
      </c>
      <c r="D2589" s="145">
        <v>0</v>
      </c>
      <c r="E2589" s="145" t="s">
        <v>26</v>
      </c>
      <c r="F2589" s="462" t="s">
        <v>95</v>
      </c>
      <c r="G2589" s="462" t="s">
        <v>3468</v>
      </c>
      <c r="H2589" s="145" t="s">
        <v>86</v>
      </c>
      <c r="I2589" s="462" t="s">
        <v>1688</v>
      </c>
      <c r="J2589" s="462" t="s">
        <v>1690</v>
      </c>
      <c r="K2589" s="145" t="s">
        <v>1802</v>
      </c>
      <c r="L2589" s="145" t="s">
        <v>3375</v>
      </c>
    </row>
    <row r="2590" spans="3:12">
      <c r="C2590" s="145" t="s">
        <v>3389</v>
      </c>
      <c r="D2590" s="145">
        <v>0</v>
      </c>
      <c r="E2590" s="145" t="s">
        <v>26</v>
      </c>
      <c r="F2590" s="462" t="s">
        <v>95</v>
      </c>
      <c r="G2590" s="462" t="s">
        <v>3468</v>
      </c>
      <c r="H2590" s="145" t="s">
        <v>86</v>
      </c>
      <c r="I2590" s="462" t="s">
        <v>1688</v>
      </c>
      <c r="J2590" s="462" t="s">
        <v>1690</v>
      </c>
      <c r="K2590" s="145" t="s">
        <v>1802</v>
      </c>
      <c r="L2590" s="145" t="s">
        <v>3375</v>
      </c>
    </row>
    <row r="2591" spans="3:12">
      <c r="C2591" s="145" t="s">
        <v>3390</v>
      </c>
      <c r="D2591" s="145">
        <v>0</v>
      </c>
      <c r="E2591" s="145" t="s">
        <v>26</v>
      </c>
      <c r="F2591" s="462" t="s">
        <v>95</v>
      </c>
      <c r="G2591" s="462" t="s">
        <v>3468</v>
      </c>
      <c r="H2591" s="145" t="s">
        <v>86</v>
      </c>
      <c r="I2591" s="462" t="s">
        <v>1688</v>
      </c>
      <c r="J2591" s="462" t="s">
        <v>1690</v>
      </c>
      <c r="K2591" s="145" t="s">
        <v>1802</v>
      </c>
      <c r="L2591" s="145" t="s">
        <v>3375</v>
      </c>
    </row>
    <row r="2592" spans="3:12">
      <c r="C2592" s="145" t="s">
        <v>3391</v>
      </c>
      <c r="D2592" s="145">
        <v>0</v>
      </c>
      <c r="E2592" s="145" t="s">
        <v>26</v>
      </c>
      <c r="F2592" s="462" t="s">
        <v>95</v>
      </c>
      <c r="G2592" s="462" t="s">
        <v>3468</v>
      </c>
      <c r="H2592" s="145" t="s">
        <v>86</v>
      </c>
      <c r="I2592" s="462" t="s">
        <v>1688</v>
      </c>
      <c r="J2592" s="462" t="s">
        <v>1690</v>
      </c>
      <c r="K2592" s="145" t="s">
        <v>1802</v>
      </c>
      <c r="L2592" s="145" t="s">
        <v>3375</v>
      </c>
    </row>
    <row r="2593" spans="3:12">
      <c r="C2593" s="145" t="s">
        <v>3392</v>
      </c>
      <c r="D2593" s="145">
        <v>0</v>
      </c>
      <c r="E2593" s="145" t="s">
        <v>26</v>
      </c>
      <c r="F2593" s="462" t="s">
        <v>95</v>
      </c>
      <c r="G2593" s="462" t="s">
        <v>3468</v>
      </c>
      <c r="H2593" s="145" t="s">
        <v>86</v>
      </c>
      <c r="I2593" s="462" t="s">
        <v>1688</v>
      </c>
      <c r="J2593" s="462" t="s">
        <v>1690</v>
      </c>
      <c r="K2593" s="145" t="s">
        <v>1802</v>
      </c>
      <c r="L2593" s="145" t="s">
        <v>3375</v>
      </c>
    </row>
    <row r="2594" spans="3:12">
      <c r="C2594" s="145" t="s">
        <v>3393</v>
      </c>
      <c r="D2594" s="145">
        <v>0</v>
      </c>
      <c r="E2594" s="145" t="s">
        <v>26</v>
      </c>
      <c r="F2594" s="462" t="s">
        <v>95</v>
      </c>
      <c r="G2594" s="462" t="s">
        <v>3468</v>
      </c>
      <c r="H2594" s="145" t="s">
        <v>86</v>
      </c>
      <c r="I2594" s="462" t="s">
        <v>1688</v>
      </c>
      <c r="J2594" s="462" t="s">
        <v>1690</v>
      </c>
      <c r="K2594" s="145" t="s">
        <v>1802</v>
      </c>
      <c r="L2594" s="145" t="s">
        <v>3375</v>
      </c>
    </row>
    <row r="2595" spans="3:12">
      <c r="C2595" s="145" t="s">
        <v>3394</v>
      </c>
      <c r="D2595" s="145">
        <v>0</v>
      </c>
      <c r="E2595" s="145" t="s">
        <v>26</v>
      </c>
      <c r="F2595" s="462" t="s">
        <v>95</v>
      </c>
      <c r="G2595" s="462" t="s">
        <v>3468</v>
      </c>
      <c r="H2595" s="145" t="s">
        <v>86</v>
      </c>
      <c r="I2595" s="462" t="s">
        <v>1688</v>
      </c>
      <c r="J2595" s="462" t="s">
        <v>1690</v>
      </c>
      <c r="K2595" s="145" t="s">
        <v>1802</v>
      </c>
      <c r="L2595" s="145" t="s">
        <v>3375</v>
      </c>
    </row>
    <row r="2596" spans="3:12">
      <c r="C2596" s="145" t="s">
        <v>3395</v>
      </c>
      <c r="D2596" s="145">
        <v>0</v>
      </c>
      <c r="E2596" s="145" t="s">
        <v>26</v>
      </c>
      <c r="F2596" s="462" t="s">
        <v>95</v>
      </c>
      <c r="G2596" s="462" t="s">
        <v>3468</v>
      </c>
      <c r="H2596" s="145" t="s">
        <v>86</v>
      </c>
      <c r="I2596" s="462" t="s">
        <v>1688</v>
      </c>
      <c r="J2596" s="462" t="s">
        <v>1690</v>
      </c>
      <c r="K2596" s="145" t="s">
        <v>1802</v>
      </c>
      <c r="L2596" s="145" t="s">
        <v>3375</v>
      </c>
    </row>
    <row r="2597" spans="3:12">
      <c r="C2597" s="145" t="s">
        <v>3396</v>
      </c>
      <c r="D2597" s="145">
        <v>0</v>
      </c>
      <c r="E2597" s="145" t="s">
        <v>26</v>
      </c>
      <c r="F2597" s="462" t="s">
        <v>95</v>
      </c>
      <c r="G2597" s="462" t="s">
        <v>3468</v>
      </c>
      <c r="H2597" s="145" t="s">
        <v>86</v>
      </c>
      <c r="I2597" s="462" t="s">
        <v>1688</v>
      </c>
      <c r="J2597" s="462" t="s">
        <v>1690</v>
      </c>
      <c r="K2597" s="145" t="s">
        <v>1802</v>
      </c>
      <c r="L2597" s="145" t="s">
        <v>3375</v>
      </c>
    </row>
    <row r="2598" spans="3:12">
      <c r="C2598" s="145" t="s">
        <v>3397</v>
      </c>
      <c r="D2598" s="145">
        <v>0</v>
      </c>
      <c r="E2598" s="145" t="s">
        <v>26</v>
      </c>
      <c r="F2598" s="462" t="s">
        <v>95</v>
      </c>
      <c r="G2598" s="462" t="s">
        <v>3468</v>
      </c>
      <c r="H2598" s="145" t="s">
        <v>86</v>
      </c>
      <c r="I2598" s="462" t="s">
        <v>1688</v>
      </c>
      <c r="J2598" s="462" t="s">
        <v>1690</v>
      </c>
      <c r="K2598" s="145" t="s">
        <v>1802</v>
      </c>
      <c r="L2598" s="145" t="s">
        <v>3375</v>
      </c>
    </row>
    <row r="2599" spans="3:12">
      <c r="C2599" s="145" t="s">
        <v>3398</v>
      </c>
      <c r="D2599" s="145">
        <v>0</v>
      </c>
      <c r="E2599" s="145" t="s">
        <v>26</v>
      </c>
      <c r="F2599" s="462" t="s">
        <v>95</v>
      </c>
      <c r="G2599" s="462" t="s">
        <v>3468</v>
      </c>
      <c r="H2599" s="145" t="s">
        <v>86</v>
      </c>
      <c r="I2599" s="462" t="s">
        <v>1688</v>
      </c>
      <c r="J2599" s="462" t="s">
        <v>1690</v>
      </c>
      <c r="K2599" s="145" t="s">
        <v>1802</v>
      </c>
      <c r="L2599" s="145" t="s">
        <v>3375</v>
      </c>
    </row>
    <row r="2600" spans="3:12">
      <c r="C2600" s="145" t="s">
        <v>3400</v>
      </c>
      <c r="D2600" s="145">
        <v>0</v>
      </c>
      <c r="E2600" s="145" t="s">
        <v>26</v>
      </c>
      <c r="F2600" s="462" t="s">
        <v>95</v>
      </c>
      <c r="G2600" s="462" t="s">
        <v>3468</v>
      </c>
      <c r="H2600" s="145" t="s">
        <v>86</v>
      </c>
      <c r="I2600" s="462" t="s">
        <v>1688</v>
      </c>
      <c r="J2600" s="462" t="s">
        <v>1690</v>
      </c>
      <c r="K2600" s="145" t="s">
        <v>1802</v>
      </c>
      <c r="L2600" s="145" t="s">
        <v>3375</v>
      </c>
    </row>
    <row r="2601" spans="3:12">
      <c r="C2601" s="145" t="s">
        <v>3401</v>
      </c>
      <c r="D2601" s="145">
        <v>0</v>
      </c>
      <c r="E2601" s="145" t="s">
        <v>26</v>
      </c>
      <c r="F2601" s="462" t="s">
        <v>95</v>
      </c>
      <c r="G2601" s="462" t="s">
        <v>3468</v>
      </c>
      <c r="H2601" s="145" t="s">
        <v>86</v>
      </c>
      <c r="I2601" s="462" t="s">
        <v>1688</v>
      </c>
      <c r="J2601" s="462" t="s">
        <v>1690</v>
      </c>
      <c r="K2601" s="145" t="s">
        <v>1802</v>
      </c>
      <c r="L2601" s="145" t="s">
        <v>3375</v>
      </c>
    </row>
    <row r="2602" spans="3:12">
      <c r="C2602" s="145" t="s">
        <v>3402</v>
      </c>
      <c r="D2602" s="145">
        <v>0</v>
      </c>
      <c r="E2602" s="145" t="s">
        <v>26</v>
      </c>
      <c r="F2602" s="462" t="s">
        <v>95</v>
      </c>
      <c r="G2602" s="462" t="s">
        <v>3468</v>
      </c>
      <c r="H2602" s="145" t="s">
        <v>86</v>
      </c>
      <c r="I2602" s="462" t="s">
        <v>1688</v>
      </c>
      <c r="J2602" s="462" t="s">
        <v>1690</v>
      </c>
      <c r="K2602" s="145" t="s">
        <v>1802</v>
      </c>
      <c r="L2602" s="145" t="s">
        <v>3375</v>
      </c>
    </row>
    <row r="2603" spans="3:12">
      <c r="C2603" s="145" t="s">
        <v>3403</v>
      </c>
      <c r="D2603" s="145">
        <v>0</v>
      </c>
      <c r="E2603" s="145" t="s">
        <v>26</v>
      </c>
      <c r="F2603" s="462" t="s">
        <v>95</v>
      </c>
      <c r="G2603" s="462" t="s">
        <v>3468</v>
      </c>
      <c r="H2603" s="145" t="s">
        <v>86</v>
      </c>
      <c r="I2603" s="462" t="s">
        <v>1688</v>
      </c>
      <c r="J2603" s="462" t="s">
        <v>1690</v>
      </c>
      <c r="K2603" s="145" t="s">
        <v>1802</v>
      </c>
      <c r="L2603" s="145" t="s">
        <v>3375</v>
      </c>
    </row>
    <row r="2604" spans="3:12">
      <c r="C2604" s="145" t="s">
        <v>3404</v>
      </c>
      <c r="D2604" s="145">
        <v>0</v>
      </c>
      <c r="E2604" s="145" t="s">
        <v>26</v>
      </c>
      <c r="F2604" s="462" t="s">
        <v>95</v>
      </c>
      <c r="G2604" s="462" t="s">
        <v>3468</v>
      </c>
      <c r="H2604" s="145" t="s">
        <v>86</v>
      </c>
      <c r="I2604" s="462" t="s">
        <v>1688</v>
      </c>
      <c r="J2604" s="462" t="s">
        <v>1690</v>
      </c>
      <c r="K2604" s="145" t="s">
        <v>1802</v>
      </c>
      <c r="L2604" s="145" t="s">
        <v>3375</v>
      </c>
    </row>
    <row r="2605" spans="3:12">
      <c r="C2605" s="145" t="s">
        <v>3405</v>
      </c>
      <c r="D2605" s="145">
        <v>0</v>
      </c>
      <c r="E2605" s="145" t="s">
        <v>26</v>
      </c>
      <c r="F2605" s="462" t="s">
        <v>95</v>
      </c>
      <c r="G2605" s="462" t="s">
        <v>3468</v>
      </c>
      <c r="H2605" s="145" t="s">
        <v>86</v>
      </c>
      <c r="I2605" s="462" t="s">
        <v>1688</v>
      </c>
      <c r="J2605" s="462" t="s">
        <v>1690</v>
      </c>
      <c r="K2605" s="145" t="s">
        <v>1802</v>
      </c>
      <c r="L2605" s="145" t="s">
        <v>3375</v>
      </c>
    </row>
    <row r="2606" spans="3:12">
      <c r="C2606" s="145" t="s">
        <v>3406</v>
      </c>
      <c r="D2606" s="145">
        <v>0</v>
      </c>
      <c r="E2606" s="145" t="s">
        <v>26</v>
      </c>
      <c r="F2606" s="462" t="s">
        <v>95</v>
      </c>
      <c r="G2606" s="462" t="s">
        <v>3468</v>
      </c>
      <c r="H2606" s="145" t="s">
        <v>86</v>
      </c>
      <c r="I2606" s="462" t="s">
        <v>1688</v>
      </c>
      <c r="J2606" s="462" t="s">
        <v>1690</v>
      </c>
      <c r="K2606" s="145" t="s">
        <v>1802</v>
      </c>
      <c r="L2606" s="145" t="s">
        <v>3375</v>
      </c>
    </row>
    <row r="2607" spans="3:12">
      <c r="C2607" s="145" t="s">
        <v>3407</v>
      </c>
      <c r="D2607" s="145">
        <v>0</v>
      </c>
      <c r="E2607" s="145" t="s">
        <v>26</v>
      </c>
      <c r="F2607" s="462" t="s">
        <v>95</v>
      </c>
      <c r="G2607" s="462" t="s">
        <v>3468</v>
      </c>
      <c r="H2607" s="145" t="s">
        <v>86</v>
      </c>
      <c r="I2607" s="462" t="s">
        <v>1688</v>
      </c>
      <c r="J2607" s="462" t="s">
        <v>1690</v>
      </c>
      <c r="K2607" s="145" t="s">
        <v>1802</v>
      </c>
      <c r="L2607" s="145" t="s">
        <v>3375</v>
      </c>
    </row>
    <row r="2608" spans="3:12">
      <c r="C2608" s="145" t="s">
        <v>3408</v>
      </c>
      <c r="D2608" s="145">
        <v>0</v>
      </c>
      <c r="E2608" s="145" t="s">
        <v>26</v>
      </c>
      <c r="F2608" s="462" t="s">
        <v>95</v>
      </c>
      <c r="G2608" s="462" t="s">
        <v>3468</v>
      </c>
      <c r="H2608" s="145" t="s">
        <v>86</v>
      </c>
      <c r="I2608" s="462" t="s">
        <v>1688</v>
      </c>
      <c r="J2608" s="462" t="s">
        <v>1690</v>
      </c>
      <c r="K2608" s="145" t="s">
        <v>1802</v>
      </c>
      <c r="L2608" s="145" t="s">
        <v>3375</v>
      </c>
    </row>
    <row r="2609" spans="3:12">
      <c r="C2609" s="145" t="s">
        <v>3409</v>
      </c>
      <c r="D2609" s="145">
        <v>0</v>
      </c>
      <c r="E2609" s="145" t="s">
        <v>26</v>
      </c>
      <c r="F2609" s="462" t="s">
        <v>95</v>
      </c>
      <c r="G2609" s="462" t="s">
        <v>3468</v>
      </c>
      <c r="H2609" s="145" t="s">
        <v>86</v>
      </c>
      <c r="I2609" s="462" t="s">
        <v>1688</v>
      </c>
      <c r="J2609" s="462" t="s">
        <v>1690</v>
      </c>
      <c r="K2609" s="145" t="s">
        <v>1802</v>
      </c>
      <c r="L2609" s="145" t="s">
        <v>3375</v>
      </c>
    </row>
    <row r="2610" spans="3:12">
      <c r="C2610" s="145" t="s">
        <v>3410</v>
      </c>
      <c r="D2610" s="145">
        <v>0</v>
      </c>
      <c r="E2610" s="145" t="s">
        <v>26</v>
      </c>
      <c r="F2610" s="462" t="s">
        <v>95</v>
      </c>
      <c r="G2610" s="462" t="s">
        <v>3468</v>
      </c>
      <c r="H2610" s="145" t="s">
        <v>86</v>
      </c>
      <c r="I2610" s="462" t="s">
        <v>1688</v>
      </c>
      <c r="J2610" s="462" t="s">
        <v>1690</v>
      </c>
      <c r="K2610" s="145" t="s">
        <v>1802</v>
      </c>
      <c r="L2610" s="145" t="s">
        <v>3375</v>
      </c>
    </row>
    <row r="2611" spans="3:12">
      <c r="C2611" s="145" t="s">
        <v>3411</v>
      </c>
      <c r="D2611" s="145">
        <v>0</v>
      </c>
      <c r="E2611" s="145" t="s">
        <v>26</v>
      </c>
      <c r="F2611" s="462" t="s">
        <v>95</v>
      </c>
      <c r="G2611" s="462" t="s">
        <v>3468</v>
      </c>
      <c r="H2611" s="145" t="s">
        <v>86</v>
      </c>
      <c r="I2611" s="462" t="s">
        <v>1688</v>
      </c>
      <c r="J2611" s="462" t="s">
        <v>1690</v>
      </c>
      <c r="K2611" s="145" t="s">
        <v>1802</v>
      </c>
      <c r="L2611" s="145" t="s">
        <v>3375</v>
      </c>
    </row>
    <row r="2612" spans="3:12">
      <c r="C2612" s="145" t="s">
        <v>3412</v>
      </c>
      <c r="D2612" s="145">
        <v>0</v>
      </c>
      <c r="E2612" s="145" t="s">
        <v>26</v>
      </c>
      <c r="F2612" s="462" t="s">
        <v>95</v>
      </c>
      <c r="G2612" s="462" t="s">
        <v>3468</v>
      </c>
      <c r="H2612" s="145" t="s">
        <v>86</v>
      </c>
      <c r="I2612" s="462" t="s">
        <v>1688</v>
      </c>
      <c r="J2612" s="462" t="s">
        <v>1690</v>
      </c>
      <c r="K2612" s="145" t="s">
        <v>1802</v>
      </c>
      <c r="L2612" s="145" t="s">
        <v>3375</v>
      </c>
    </row>
    <row r="2613" spans="3:12">
      <c r="C2613" s="145" t="s">
        <v>3413</v>
      </c>
      <c r="D2613" s="145">
        <v>0</v>
      </c>
      <c r="E2613" s="145" t="s">
        <v>26</v>
      </c>
      <c r="F2613" s="462" t="s">
        <v>95</v>
      </c>
      <c r="G2613" s="462" t="s">
        <v>3468</v>
      </c>
      <c r="H2613" s="145" t="s">
        <v>86</v>
      </c>
      <c r="I2613" s="462" t="s">
        <v>1688</v>
      </c>
      <c r="J2613" s="462" t="s">
        <v>1690</v>
      </c>
      <c r="K2613" s="145" t="s">
        <v>1802</v>
      </c>
      <c r="L2613" s="145" t="s">
        <v>3375</v>
      </c>
    </row>
    <row r="2614" spans="3:12">
      <c r="C2614" s="145" t="s">
        <v>3414</v>
      </c>
      <c r="D2614" s="145">
        <v>0</v>
      </c>
      <c r="E2614" s="145" t="s">
        <v>26</v>
      </c>
      <c r="F2614" s="462" t="s">
        <v>95</v>
      </c>
      <c r="G2614" s="462" t="s">
        <v>3468</v>
      </c>
      <c r="H2614" s="145" t="s">
        <v>86</v>
      </c>
      <c r="I2614" s="462" t="s">
        <v>1688</v>
      </c>
      <c r="J2614" s="462" t="s">
        <v>1690</v>
      </c>
      <c r="K2614" s="145" t="s">
        <v>1802</v>
      </c>
      <c r="L2614" s="145" t="s">
        <v>3375</v>
      </c>
    </row>
    <row r="2615" spans="3:12">
      <c r="C2615" s="145" t="s">
        <v>3415</v>
      </c>
      <c r="D2615" s="145">
        <v>0</v>
      </c>
      <c r="E2615" s="145" t="s">
        <v>26</v>
      </c>
      <c r="F2615" s="462" t="s">
        <v>95</v>
      </c>
      <c r="G2615" s="462" t="s">
        <v>3468</v>
      </c>
      <c r="H2615" s="145" t="s">
        <v>86</v>
      </c>
      <c r="I2615" s="462" t="s">
        <v>1688</v>
      </c>
      <c r="J2615" s="462" t="s">
        <v>1690</v>
      </c>
      <c r="K2615" s="145" t="s">
        <v>1802</v>
      </c>
      <c r="L2615" s="145" t="s">
        <v>3375</v>
      </c>
    </row>
    <row r="2616" spans="3:12">
      <c r="C2616" s="145" t="s">
        <v>3416</v>
      </c>
      <c r="D2616" s="145">
        <v>0</v>
      </c>
      <c r="E2616" s="145" t="s">
        <v>26</v>
      </c>
      <c r="F2616" s="462" t="s">
        <v>95</v>
      </c>
      <c r="G2616" s="462" t="s">
        <v>3468</v>
      </c>
      <c r="H2616" s="145" t="s">
        <v>86</v>
      </c>
      <c r="I2616" s="462" t="s">
        <v>1688</v>
      </c>
      <c r="J2616" s="462" t="s">
        <v>1690</v>
      </c>
      <c r="K2616" s="145" t="s">
        <v>1802</v>
      </c>
      <c r="L2616" s="145" t="s">
        <v>3375</v>
      </c>
    </row>
    <row r="2617" spans="3:12">
      <c r="C2617" s="145" t="s">
        <v>3417</v>
      </c>
      <c r="D2617" s="145">
        <v>0</v>
      </c>
      <c r="E2617" s="145" t="s">
        <v>26</v>
      </c>
      <c r="F2617" s="462" t="s">
        <v>95</v>
      </c>
      <c r="G2617" s="462" t="s">
        <v>3468</v>
      </c>
      <c r="H2617" s="145" t="s">
        <v>86</v>
      </c>
      <c r="I2617" s="462" t="s">
        <v>1688</v>
      </c>
      <c r="J2617" s="462" t="s">
        <v>1690</v>
      </c>
      <c r="K2617" s="145" t="s">
        <v>1802</v>
      </c>
      <c r="L2617" s="145" t="s">
        <v>3375</v>
      </c>
    </row>
    <row r="2618" spans="3:12">
      <c r="C2618" s="145" t="s">
        <v>3418</v>
      </c>
      <c r="D2618" s="145">
        <v>0</v>
      </c>
      <c r="E2618" s="145" t="s">
        <v>26</v>
      </c>
      <c r="F2618" s="462" t="s">
        <v>95</v>
      </c>
      <c r="G2618" s="462" t="s">
        <v>3468</v>
      </c>
      <c r="H2618" s="145" t="s">
        <v>86</v>
      </c>
      <c r="I2618" s="462" t="s">
        <v>1688</v>
      </c>
      <c r="J2618" s="462" t="s">
        <v>1690</v>
      </c>
      <c r="K2618" s="145" t="s">
        <v>1802</v>
      </c>
      <c r="L2618" s="145" t="s">
        <v>3375</v>
      </c>
    </row>
    <row r="2619" spans="3:12">
      <c r="C2619" s="145" t="s">
        <v>3419</v>
      </c>
      <c r="D2619" s="145">
        <v>0</v>
      </c>
      <c r="E2619" s="145" t="s">
        <v>26</v>
      </c>
      <c r="F2619" s="462" t="s">
        <v>95</v>
      </c>
      <c r="G2619" s="462" t="s">
        <v>3468</v>
      </c>
      <c r="H2619" s="145" t="s">
        <v>86</v>
      </c>
      <c r="I2619" s="462" t="s">
        <v>1688</v>
      </c>
      <c r="J2619" s="462" t="s">
        <v>1690</v>
      </c>
      <c r="K2619" s="145" t="s">
        <v>1802</v>
      </c>
      <c r="L2619" s="145" t="s">
        <v>3375</v>
      </c>
    </row>
    <row r="2620" spans="3:12">
      <c r="C2620" s="145" t="s">
        <v>3420</v>
      </c>
      <c r="D2620" s="145">
        <v>0</v>
      </c>
      <c r="E2620" s="145" t="s">
        <v>26</v>
      </c>
      <c r="F2620" s="462" t="s">
        <v>95</v>
      </c>
      <c r="G2620" s="462" t="s">
        <v>3468</v>
      </c>
      <c r="H2620" s="145" t="s">
        <v>86</v>
      </c>
      <c r="I2620" s="462" t="s">
        <v>1688</v>
      </c>
      <c r="J2620" s="462" t="s">
        <v>1690</v>
      </c>
      <c r="K2620" s="145" t="s">
        <v>1802</v>
      </c>
      <c r="L2620" s="145" t="s">
        <v>3375</v>
      </c>
    </row>
    <row r="2621" spans="3:12">
      <c r="C2621" s="145" t="s">
        <v>3421</v>
      </c>
      <c r="D2621" s="145">
        <v>0</v>
      </c>
      <c r="E2621" s="145" t="s">
        <v>26</v>
      </c>
      <c r="F2621" s="462" t="s">
        <v>95</v>
      </c>
      <c r="G2621" s="462" t="s">
        <v>3468</v>
      </c>
      <c r="H2621" s="145" t="s">
        <v>86</v>
      </c>
      <c r="I2621" s="462" t="s">
        <v>1688</v>
      </c>
      <c r="J2621" s="462" t="s">
        <v>1690</v>
      </c>
      <c r="K2621" s="145" t="s">
        <v>1802</v>
      </c>
      <c r="L2621" s="145" t="s">
        <v>3375</v>
      </c>
    </row>
    <row r="2622" spans="3:12">
      <c r="C2622" s="145" t="s">
        <v>3422</v>
      </c>
      <c r="D2622" s="145">
        <v>0</v>
      </c>
      <c r="E2622" s="145" t="s">
        <v>26</v>
      </c>
      <c r="F2622" s="462" t="s">
        <v>95</v>
      </c>
      <c r="G2622" s="462" t="s">
        <v>3468</v>
      </c>
      <c r="H2622" s="145" t="s">
        <v>86</v>
      </c>
      <c r="I2622" s="462" t="s">
        <v>1688</v>
      </c>
      <c r="J2622" s="462" t="s">
        <v>1690</v>
      </c>
      <c r="K2622" s="145" t="s">
        <v>1802</v>
      </c>
      <c r="L2622" s="145" t="s">
        <v>3375</v>
      </c>
    </row>
    <row r="2623" spans="3:12">
      <c r="C2623" s="145" t="s">
        <v>3423</v>
      </c>
      <c r="D2623" s="145">
        <v>0</v>
      </c>
      <c r="E2623" s="145" t="s">
        <v>26</v>
      </c>
      <c r="F2623" s="462" t="s">
        <v>95</v>
      </c>
      <c r="G2623" s="462" t="s">
        <v>3468</v>
      </c>
      <c r="H2623" s="145" t="s">
        <v>86</v>
      </c>
      <c r="I2623" s="462" t="s">
        <v>1688</v>
      </c>
      <c r="J2623" s="462" t="s">
        <v>1690</v>
      </c>
      <c r="K2623" s="145" t="s">
        <v>1802</v>
      </c>
      <c r="L2623" s="145" t="s">
        <v>3375</v>
      </c>
    </row>
    <row r="2624" spans="3:12">
      <c r="C2624" s="145" t="s">
        <v>3424</v>
      </c>
      <c r="D2624" s="145">
        <v>0</v>
      </c>
      <c r="E2624" s="145" t="s">
        <v>26</v>
      </c>
      <c r="F2624" s="462" t="s">
        <v>95</v>
      </c>
      <c r="G2624" s="462" t="s">
        <v>3468</v>
      </c>
      <c r="H2624" s="145" t="s">
        <v>86</v>
      </c>
      <c r="I2624" s="462" t="s">
        <v>1688</v>
      </c>
      <c r="J2624" s="462" t="s">
        <v>1690</v>
      </c>
      <c r="K2624" s="145" t="s">
        <v>1802</v>
      </c>
      <c r="L2624" s="145" t="s">
        <v>3375</v>
      </c>
    </row>
    <row r="2625" spans="3:12">
      <c r="C2625" s="145" t="s">
        <v>3425</v>
      </c>
      <c r="D2625" s="145">
        <v>0</v>
      </c>
      <c r="E2625" s="145" t="s">
        <v>26</v>
      </c>
      <c r="F2625" s="462" t="s">
        <v>95</v>
      </c>
      <c r="G2625" s="462" t="s">
        <v>3468</v>
      </c>
      <c r="H2625" s="145" t="s">
        <v>86</v>
      </c>
      <c r="I2625" s="462" t="s">
        <v>1688</v>
      </c>
      <c r="J2625" s="462" t="s">
        <v>1690</v>
      </c>
      <c r="K2625" s="145" t="s">
        <v>1802</v>
      </c>
      <c r="L2625" s="145" t="s">
        <v>3375</v>
      </c>
    </row>
    <row r="2626" spans="3:12">
      <c r="C2626" s="145" t="s">
        <v>3426</v>
      </c>
      <c r="D2626" s="145">
        <v>0</v>
      </c>
      <c r="E2626" s="145" t="s">
        <v>26</v>
      </c>
      <c r="F2626" s="462" t="s">
        <v>95</v>
      </c>
      <c r="G2626" s="462" t="s">
        <v>3468</v>
      </c>
      <c r="H2626" s="145" t="s">
        <v>86</v>
      </c>
      <c r="I2626" s="462" t="s">
        <v>1688</v>
      </c>
      <c r="J2626" s="462" t="s">
        <v>1690</v>
      </c>
      <c r="K2626" s="145" t="s">
        <v>1802</v>
      </c>
      <c r="L2626" s="145" t="s">
        <v>3375</v>
      </c>
    </row>
    <row r="2627" spans="3:12">
      <c r="C2627" s="145" t="s">
        <v>3427</v>
      </c>
      <c r="D2627" s="145">
        <v>0</v>
      </c>
      <c r="E2627" s="145" t="s">
        <v>26</v>
      </c>
      <c r="F2627" s="462" t="s">
        <v>95</v>
      </c>
      <c r="G2627" s="462" t="s">
        <v>3468</v>
      </c>
      <c r="H2627" s="145" t="s">
        <v>86</v>
      </c>
      <c r="I2627" s="462" t="s">
        <v>1688</v>
      </c>
      <c r="J2627" s="462" t="s">
        <v>1690</v>
      </c>
      <c r="K2627" s="145" t="s">
        <v>1802</v>
      </c>
      <c r="L2627" s="145" t="s">
        <v>3375</v>
      </c>
    </row>
    <row r="2628" spans="3:12">
      <c r="C2628" s="145" t="s">
        <v>3428</v>
      </c>
      <c r="D2628" s="145">
        <v>0</v>
      </c>
      <c r="E2628" s="145" t="s">
        <v>26</v>
      </c>
      <c r="F2628" s="462" t="s">
        <v>95</v>
      </c>
      <c r="G2628" s="462" t="s">
        <v>3468</v>
      </c>
      <c r="H2628" s="145" t="s">
        <v>86</v>
      </c>
      <c r="I2628" s="462" t="s">
        <v>1688</v>
      </c>
      <c r="J2628" s="462" t="s">
        <v>1690</v>
      </c>
      <c r="K2628" s="145" t="s">
        <v>1802</v>
      </c>
      <c r="L2628" s="145" t="s">
        <v>3375</v>
      </c>
    </row>
    <row r="2629" spans="3:12">
      <c r="C2629" s="145" t="s">
        <v>3429</v>
      </c>
      <c r="D2629" s="145">
        <v>0</v>
      </c>
      <c r="E2629" s="145" t="s">
        <v>26</v>
      </c>
      <c r="F2629" s="462" t="s">
        <v>95</v>
      </c>
      <c r="G2629" s="462" t="s">
        <v>3468</v>
      </c>
      <c r="H2629" s="145" t="s">
        <v>86</v>
      </c>
      <c r="I2629" s="462" t="s">
        <v>1688</v>
      </c>
      <c r="J2629" s="462" t="s">
        <v>1690</v>
      </c>
      <c r="K2629" s="145" t="s">
        <v>1802</v>
      </c>
      <c r="L2629" s="145" t="s">
        <v>3375</v>
      </c>
    </row>
    <row r="2630" spans="3:12">
      <c r="C2630" s="145" t="s">
        <v>3430</v>
      </c>
      <c r="D2630" s="145">
        <v>0</v>
      </c>
      <c r="E2630" s="145" t="s">
        <v>26</v>
      </c>
      <c r="F2630" s="462" t="s">
        <v>95</v>
      </c>
      <c r="G2630" s="462" t="s">
        <v>3468</v>
      </c>
      <c r="H2630" s="145" t="s">
        <v>86</v>
      </c>
      <c r="I2630" s="462" t="s">
        <v>1688</v>
      </c>
      <c r="J2630" s="462" t="s">
        <v>1690</v>
      </c>
      <c r="K2630" s="145" t="s">
        <v>1802</v>
      </c>
      <c r="L2630" s="145" t="s">
        <v>3375</v>
      </c>
    </row>
    <row r="2631" spans="3:12">
      <c r="C2631" s="145" t="s">
        <v>3431</v>
      </c>
      <c r="D2631" s="145">
        <v>0</v>
      </c>
      <c r="E2631" s="145" t="s">
        <v>26</v>
      </c>
      <c r="F2631" s="462" t="s">
        <v>95</v>
      </c>
      <c r="G2631" s="462" t="s">
        <v>3468</v>
      </c>
      <c r="H2631" s="145" t="s">
        <v>86</v>
      </c>
      <c r="I2631" s="462" t="s">
        <v>1688</v>
      </c>
      <c r="J2631" s="462" t="s">
        <v>1690</v>
      </c>
      <c r="K2631" s="145" t="s">
        <v>1802</v>
      </c>
      <c r="L2631" s="145" t="s">
        <v>3375</v>
      </c>
    </row>
    <row r="2632" spans="3:12">
      <c r="C2632" s="145" t="s">
        <v>3432</v>
      </c>
      <c r="D2632" s="145">
        <v>0</v>
      </c>
      <c r="E2632" s="145" t="s">
        <v>26</v>
      </c>
      <c r="F2632" s="462" t="s">
        <v>95</v>
      </c>
      <c r="G2632" s="462" t="s">
        <v>3468</v>
      </c>
      <c r="H2632" s="145" t="s">
        <v>86</v>
      </c>
      <c r="I2632" s="462" t="s">
        <v>1688</v>
      </c>
      <c r="J2632" s="462" t="s">
        <v>1690</v>
      </c>
      <c r="K2632" s="145" t="s">
        <v>1802</v>
      </c>
      <c r="L2632" s="145" t="s">
        <v>3375</v>
      </c>
    </row>
    <row r="2633" spans="3:12">
      <c r="C2633" s="145" t="s">
        <v>3433</v>
      </c>
      <c r="D2633" s="145">
        <v>0</v>
      </c>
      <c r="E2633" s="145" t="s">
        <v>26</v>
      </c>
      <c r="F2633" s="462" t="s">
        <v>95</v>
      </c>
      <c r="G2633" s="462" t="s">
        <v>3468</v>
      </c>
      <c r="H2633" s="145" t="s">
        <v>86</v>
      </c>
      <c r="I2633" s="462" t="s">
        <v>1688</v>
      </c>
      <c r="J2633" s="462" t="s">
        <v>1690</v>
      </c>
      <c r="K2633" s="145" t="s">
        <v>1802</v>
      </c>
      <c r="L2633" s="145" t="s">
        <v>3375</v>
      </c>
    </row>
    <row r="2634" spans="3:12">
      <c r="C2634" s="145" t="s">
        <v>3434</v>
      </c>
      <c r="D2634" s="145">
        <v>0</v>
      </c>
      <c r="E2634" s="145" t="s">
        <v>26</v>
      </c>
      <c r="F2634" s="462" t="s">
        <v>95</v>
      </c>
      <c r="G2634" s="462" t="s">
        <v>3468</v>
      </c>
      <c r="H2634" s="145" t="s">
        <v>86</v>
      </c>
      <c r="I2634" s="462" t="s">
        <v>1688</v>
      </c>
      <c r="J2634" s="462" t="s">
        <v>1690</v>
      </c>
      <c r="K2634" s="145" t="s">
        <v>1802</v>
      </c>
      <c r="L2634" s="145" t="s">
        <v>3375</v>
      </c>
    </row>
    <row r="2635" spans="3:12">
      <c r="C2635" s="145" t="s">
        <v>3435</v>
      </c>
      <c r="D2635" s="145">
        <v>0</v>
      </c>
      <c r="E2635" s="145" t="s">
        <v>26</v>
      </c>
      <c r="F2635" s="462" t="s">
        <v>95</v>
      </c>
      <c r="G2635" s="462" t="s">
        <v>3468</v>
      </c>
      <c r="H2635" s="145" t="s">
        <v>86</v>
      </c>
      <c r="I2635" s="462" t="s">
        <v>1688</v>
      </c>
      <c r="J2635" s="462" t="s">
        <v>1690</v>
      </c>
      <c r="K2635" s="145" t="s">
        <v>1802</v>
      </c>
      <c r="L2635" s="145" t="s">
        <v>3375</v>
      </c>
    </row>
    <row r="2636" spans="3:12">
      <c r="C2636" s="145" t="s">
        <v>3436</v>
      </c>
      <c r="D2636" s="145">
        <v>0</v>
      </c>
      <c r="E2636" s="145" t="s">
        <v>26</v>
      </c>
      <c r="F2636" s="462" t="s">
        <v>95</v>
      </c>
      <c r="G2636" s="462" t="s">
        <v>3468</v>
      </c>
      <c r="H2636" s="145" t="s">
        <v>86</v>
      </c>
      <c r="I2636" s="462" t="s">
        <v>1688</v>
      </c>
      <c r="J2636" s="462" t="s">
        <v>1690</v>
      </c>
      <c r="K2636" s="145" t="s">
        <v>1802</v>
      </c>
      <c r="L2636" s="145" t="s">
        <v>3375</v>
      </c>
    </row>
    <row r="2637" spans="3:12">
      <c r="C2637" s="145" t="s">
        <v>3437</v>
      </c>
      <c r="D2637" s="145">
        <v>0</v>
      </c>
      <c r="E2637" s="145" t="s">
        <v>26</v>
      </c>
      <c r="F2637" s="462" t="s">
        <v>95</v>
      </c>
      <c r="G2637" s="462" t="s">
        <v>3468</v>
      </c>
      <c r="H2637" s="145" t="s">
        <v>86</v>
      </c>
      <c r="I2637" s="462" t="s">
        <v>1688</v>
      </c>
      <c r="J2637" s="462" t="s">
        <v>1690</v>
      </c>
      <c r="K2637" s="145" t="s">
        <v>1802</v>
      </c>
      <c r="L2637" s="145" t="s">
        <v>3375</v>
      </c>
    </row>
    <row r="2638" spans="3:12">
      <c r="C2638" s="145" t="s">
        <v>3438</v>
      </c>
      <c r="D2638" s="145">
        <v>0</v>
      </c>
      <c r="E2638" s="145" t="s">
        <v>26</v>
      </c>
      <c r="F2638" s="462" t="s">
        <v>95</v>
      </c>
      <c r="G2638" s="462" t="s">
        <v>3468</v>
      </c>
      <c r="H2638" s="145" t="s">
        <v>86</v>
      </c>
      <c r="I2638" s="462" t="s">
        <v>1688</v>
      </c>
      <c r="J2638" s="462" t="s">
        <v>1690</v>
      </c>
      <c r="K2638" s="145" t="s">
        <v>1802</v>
      </c>
      <c r="L2638" s="145" t="s">
        <v>3375</v>
      </c>
    </row>
    <row r="2639" spans="3:12">
      <c r="C2639" s="145" t="s">
        <v>3439</v>
      </c>
      <c r="D2639" s="145">
        <v>0</v>
      </c>
      <c r="E2639" s="145" t="s">
        <v>26</v>
      </c>
      <c r="F2639" s="462" t="s">
        <v>95</v>
      </c>
      <c r="G2639" s="462" t="s">
        <v>3468</v>
      </c>
      <c r="H2639" s="145" t="s">
        <v>86</v>
      </c>
      <c r="I2639" s="462" t="s">
        <v>1688</v>
      </c>
      <c r="J2639" s="462" t="s">
        <v>1690</v>
      </c>
      <c r="K2639" s="145" t="s">
        <v>1802</v>
      </c>
      <c r="L2639" s="145" t="s">
        <v>3375</v>
      </c>
    </row>
    <row r="2640" spans="3:12">
      <c r="C2640" s="145" t="s">
        <v>3440</v>
      </c>
      <c r="D2640" s="145">
        <v>0</v>
      </c>
      <c r="E2640" s="145" t="s">
        <v>26</v>
      </c>
      <c r="F2640" s="462" t="s">
        <v>95</v>
      </c>
      <c r="G2640" s="462" t="s">
        <v>3468</v>
      </c>
      <c r="H2640" s="145" t="s">
        <v>86</v>
      </c>
      <c r="I2640" s="462" t="s">
        <v>1688</v>
      </c>
      <c r="J2640" s="462" t="s">
        <v>1690</v>
      </c>
      <c r="K2640" s="145" t="s">
        <v>1802</v>
      </c>
      <c r="L2640" s="145" t="s">
        <v>3375</v>
      </c>
    </row>
    <row r="2641" spans="3:12">
      <c r="C2641" s="145" t="s">
        <v>3441</v>
      </c>
      <c r="D2641" s="145">
        <v>0</v>
      </c>
      <c r="E2641" s="145" t="s">
        <v>26</v>
      </c>
      <c r="F2641" s="462" t="s">
        <v>95</v>
      </c>
      <c r="G2641" s="462" t="s">
        <v>3468</v>
      </c>
      <c r="H2641" s="145" t="s">
        <v>86</v>
      </c>
      <c r="I2641" s="462" t="s">
        <v>1688</v>
      </c>
      <c r="J2641" s="462" t="s">
        <v>1690</v>
      </c>
      <c r="K2641" s="145" t="s">
        <v>1802</v>
      </c>
      <c r="L2641" s="145" t="s">
        <v>3375</v>
      </c>
    </row>
    <row r="2642" spans="3:12">
      <c r="C2642" s="145" t="s">
        <v>3442</v>
      </c>
      <c r="D2642" s="145">
        <v>0</v>
      </c>
      <c r="E2642" s="145" t="s">
        <v>26</v>
      </c>
      <c r="F2642" s="462" t="s">
        <v>95</v>
      </c>
      <c r="G2642" s="462" t="s">
        <v>3468</v>
      </c>
      <c r="H2642" s="145" t="s">
        <v>86</v>
      </c>
      <c r="I2642" s="462" t="s">
        <v>1688</v>
      </c>
      <c r="J2642" s="462" t="s">
        <v>1690</v>
      </c>
      <c r="K2642" s="145" t="s">
        <v>1802</v>
      </c>
      <c r="L2642" s="145" t="s">
        <v>3375</v>
      </c>
    </row>
    <row r="2643" spans="3:12">
      <c r="C2643" s="145" t="s">
        <v>3443</v>
      </c>
      <c r="D2643" s="145">
        <v>0</v>
      </c>
      <c r="E2643" s="145" t="s">
        <v>26</v>
      </c>
      <c r="F2643" s="462" t="s">
        <v>95</v>
      </c>
      <c r="G2643" s="462" t="s">
        <v>3468</v>
      </c>
      <c r="H2643" s="145" t="s">
        <v>86</v>
      </c>
      <c r="I2643" s="462" t="s">
        <v>1688</v>
      </c>
      <c r="J2643" s="462" t="s">
        <v>1690</v>
      </c>
      <c r="K2643" s="145" t="s">
        <v>1802</v>
      </c>
      <c r="L2643" s="145" t="s">
        <v>3375</v>
      </c>
    </row>
    <row r="2644" spans="3:12">
      <c r="C2644" s="145" t="s">
        <v>3444</v>
      </c>
      <c r="D2644" s="145">
        <v>0</v>
      </c>
      <c r="E2644" s="145" t="s">
        <v>26</v>
      </c>
      <c r="F2644" s="462" t="s">
        <v>95</v>
      </c>
      <c r="G2644" s="462" t="s">
        <v>3468</v>
      </c>
      <c r="H2644" s="145" t="s">
        <v>86</v>
      </c>
      <c r="I2644" s="462" t="s">
        <v>1688</v>
      </c>
      <c r="J2644" s="462" t="s">
        <v>1690</v>
      </c>
      <c r="K2644" s="145" t="s">
        <v>1802</v>
      </c>
      <c r="L2644" s="145" t="s">
        <v>3375</v>
      </c>
    </row>
    <row r="2645" spans="3:12">
      <c r="C2645" s="145" t="s">
        <v>3445</v>
      </c>
      <c r="D2645" s="145">
        <v>0</v>
      </c>
      <c r="E2645" s="145" t="s">
        <v>26</v>
      </c>
      <c r="F2645" s="462" t="s">
        <v>95</v>
      </c>
      <c r="G2645" s="462" t="s">
        <v>3468</v>
      </c>
      <c r="H2645" s="145" t="s">
        <v>86</v>
      </c>
      <c r="I2645" s="462" t="s">
        <v>1688</v>
      </c>
      <c r="J2645" s="462" t="s">
        <v>1690</v>
      </c>
      <c r="K2645" s="145" t="s">
        <v>1802</v>
      </c>
      <c r="L2645" s="145" t="s">
        <v>3375</v>
      </c>
    </row>
    <row r="2646" spans="3:12">
      <c r="C2646" s="145" t="s">
        <v>3446</v>
      </c>
      <c r="D2646" s="145">
        <v>0</v>
      </c>
      <c r="E2646" s="145" t="s">
        <v>26</v>
      </c>
      <c r="F2646" s="462" t="s">
        <v>95</v>
      </c>
      <c r="G2646" s="462" t="s">
        <v>3468</v>
      </c>
      <c r="H2646" s="145" t="s">
        <v>86</v>
      </c>
      <c r="I2646" s="462" t="s">
        <v>1688</v>
      </c>
      <c r="J2646" s="462" t="s">
        <v>1690</v>
      </c>
      <c r="K2646" s="145" t="s">
        <v>1802</v>
      </c>
      <c r="L2646" s="145" t="s">
        <v>3375</v>
      </c>
    </row>
    <row r="2647" spans="3:12">
      <c r="C2647" s="145" t="s">
        <v>3447</v>
      </c>
      <c r="D2647" s="145">
        <v>0</v>
      </c>
      <c r="E2647" s="145" t="s">
        <v>26</v>
      </c>
      <c r="F2647" s="462" t="s">
        <v>95</v>
      </c>
      <c r="G2647" s="462" t="s">
        <v>3468</v>
      </c>
      <c r="H2647" s="145" t="s">
        <v>86</v>
      </c>
      <c r="I2647" s="462" t="s">
        <v>1688</v>
      </c>
      <c r="J2647" s="462" t="s">
        <v>1690</v>
      </c>
      <c r="K2647" s="145" t="s">
        <v>1802</v>
      </c>
      <c r="L2647" s="145" t="s">
        <v>3375</v>
      </c>
    </row>
    <row r="2648" spans="3:12">
      <c r="C2648" s="145" t="s">
        <v>3448</v>
      </c>
      <c r="D2648" s="145">
        <v>0</v>
      </c>
      <c r="E2648" s="145" t="s">
        <v>26</v>
      </c>
      <c r="F2648" s="462" t="s">
        <v>95</v>
      </c>
      <c r="G2648" s="462" t="s">
        <v>3468</v>
      </c>
      <c r="H2648" s="145" t="s">
        <v>86</v>
      </c>
      <c r="I2648" s="462" t="s">
        <v>1688</v>
      </c>
      <c r="J2648" s="462" t="s">
        <v>1690</v>
      </c>
      <c r="K2648" s="145" t="s">
        <v>1802</v>
      </c>
      <c r="L2648" s="145" t="s">
        <v>3375</v>
      </c>
    </row>
    <row r="2649" spans="3:12">
      <c r="C2649" s="145" t="s">
        <v>3449</v>
      </c>
      <c r="D2649" s="145">
        <v>0</v>
      </c>
      <c r="E2649" s="145" t="s">
        <v>26</v>
      </c>
      <c r="F2649" s="462" t="s">
        <v>95</v>
      </c>
      <c r="G2649" s="462" t="s">
        <v>3468</v>
      </c>
      <c r="H2649" s="145" t="s">
        <v>86</v>
      </c>
      <c r="I2649" s="462" t="s">
        <v>1688</v>
      </c>
      <c r="J2649" s="462" t="s">
        <v>1690</v>
      </c>
      <c r="K2649" s="145" t="s">
        <v>1802</v>
      </c>
      <c r="L2649" s="145" t="s">
        <v>3375</v>
      </c>
    </row>
    <row r="2650" spans="3:12">
      <c r="C2650" s="145" t="s">
        <v>3450</v>
      </c>
      <c r="D2650" s="145">
        <v>0</v>
      </c>
      <c r="E2650" s="145" t="s">
        <v>26</v>
      </c>
      <c r="F2650" s="462" t="s">
        <v>95</v>
      </c>
      <c r="G2650" s="462" t="s">
        <v>3468</v>
      </c>
      <c r="H2650" s="145" t="s">
        <v>86</v>
      </c>
      <c r="I2650" s="462" t="s">
        <v>1688</v>
      </c>
      <c r="J2650" s="462" t="s">
        <v>1690</v>
      </c>
      <c r="K2650" s="145" t="s">
        <v>1802</v>
      </c>
      <c r="L2650" s="145" t="s">
        <v>3375</v>
      </c>
    </row>
    <row r="2651" spans="3:12">
      <c r="C2651" s="145" t="s">
        <v>3451</v>
      </c>
      <c r="D2651" s="145">
        <v>0</v>
      </c>
      <c r="E2651" s="145" t="s">
        <v>26</v>
      </c>
      <c r="F2651" s="462" t="s">
        <v>95</v>
      </c>
      <c r="G2651" s="462" t="s">
        <v>3468</v>
      </c>
      <c r="H2651" s="145" t="s">
        <v>86</v>
      </c>
      <c r="I2651" s="462" t="s">
        <v>1688</v>
      </c>
      <c r="J2651" s="462" t="s">
        <v>1690</v>
      </c>
      <c r="K2651" s="145" t="s">
        <v>1802</v>
      </c>
      <c r="L2651" s="145" t="s">
        <v>3375</v>
      </c>
    </row>
    <row r="2652" spans="3:12">
      <c r="C2652" s="145" t="s">
        <v>3452</v>
      </c>
      <c r="D2652" s="145">
        <v>0</v>
      </c>
      <c r="E2652" s="145" t="s">
        <v>26</v>
      </c>
      <c r="F2652" s="462" t="s">
        <v>95</v>
      </c>
      <c r="G2652" s="462" t="s">
        <v>3468</v>
      </c>
      <c r="H2652" s="145" t="s">
        <v>86</v>
      </c>
      <c r="I2652" s="462" t="s">
        <v>1688</v>
      </c>
      <c r="J2652" s="462" t="s">
        <v>1690</v>
      </c>
      <c r="K2652" s="145" t="s">
        <v>1802</v>
      </c>
      <c r="L2652" s="145" t="s">
        <v>3375</v>
      </c>
    </row>
    <row r="2653" spans="3:12">
      <c r="C2653" s="145" t="s">
        <v>3453</v>
      </c>
      <c r="D2653" s="145">
        <v>0</v>
      </c>
      <c r="E2653" s="145" t="s">
        <v>26</v>
      </c>
      <c r="F2653" s="462" t="s">
        <v>95</v>
      </c>
      <c r="G2653" s="462" t="s">
        <v>3468</v>
      </c>
      <c r="H2653" s="145" t="s">
        <v>86</v>
      </c>
      <c r="I2653" s="462" t="s">
        <v>1688</v>
      </c>
      <c r="J2653" s="462" t="s">
        <v>1690</v>
      </c>
      <c r="K2653" s="145" t="s">
        <v>1802</v>
      </c>
      <c r="L2653" s="145" t="s">
        <v>3375</v>
      </c>
    </row>
    <row r="2654" spans="3:12">
      <c r="C2654" s="145" t="s">
        <v>3454</v>
      </c>
      <c r="D2654" s="145">
        <v>0</v>
      </c>
      <c r="E2654" s="145" t="s">
        <v>26</v>
      </c>
      <c r="F2654" s="462" t="s">
        <v>95</v>
      </c>
      <c r="G2654" s="462" t="s">
        <v>3468</v>
      </c>
      <c r="H2654" s="145" t="s">
        <v>86</v>
      </c>
      <c r="I2654" s="462" t="s">
        <v>1688</v>
      </c>
      <c r="J2654" s="462" t="s">
        <v>1690</v>
      </c>
      <c r="K2654" s="145" t="s">
        <v>1802</v>
      </c>
      <c r="L2654" s="145" t="s">
        <v>3375</v>
      </c>
    </row>
    <row r="2655" spans="3:12">
      <c r="C2655" s="145" t="s">
        <v>3455</v>
      </c>
      <c r="D2655" s="145">
        <v>0</v>
      </c>
      <c r="E2655" s="145" t="s">
        <v>26</v>
      </c>
      <c r="F2655" s="462" t="s">
        <v>95</v>
      </c>
      <c r="G2655" s="462" t="s">
        <v>3468</v>
      </c>
      <c r="H2655" s="145" t="s">
        <v>86</v>
      </c>
      <c r="I2655" s="462" t="s">
        <v>1688</v>
      </c>
      <c r="J2655" s="462" t="s">
        <v>1690</v>
      </c>
      <c r="K2655" s="145" t="s">
        <v>1802</v>
      </c>
      <c r="L2655" s="145" t="s">
        <v>3375</v>
      </c>
    </row>
    <row r="2656" spans="3:12">
      <c r="C2656" s="145" t="s">
        <v>3458</v>
      </c>
      <c r="D2656" s="145">
        <v>0</v>
      </c>
      <c r="E2656" s="145" t="s">
        <v>26</v>
      </c>
      <c r="F2656" s="462" t="s">
        <v>95</v>
      </c>
      <c r="G2656" s="462" t="s">
        <v>3468</v>
      </c>
      <c r="H2656" s="145" t="s">
        <v>86</v>
      </c>
      <c r="I2656" s="462" t="s">
        <v>1688</v>
      </c>
      <c r="J2656" s="462" t="s">
        <v>1690</v>
      </c>
      <c r="K2656" s="145" t="s">
        <v>1802</v>
      </c>
      <c r="L2656" s="145" t="s">
        <v>3375</v>
      </c>
    </row>
    <row r="2657" spans="3:12">
      <c r="C2657" s="145" t="s">
        <v>3459</v>
      </c>
      <c r="D2657" s="145">
        <v>0</v>
      </c>
      <c r="E2657" s="145" t="s">
        <v>26</v>
      </c>
      <c r="F2657" s="462" t="s">
        <v>95</v>
      </c>
      <c r="G2657" s="462" t="s">
        <v>3468</v>
      </c>
      <c r="H2657" s="145" t="s">
        <v>86</v>
      </c>
      <c r="I2657" s="462" t="s">
        <v>1688</v>
      </c>
      <c r="J2657" s="462" t="s">
        <v>1690</v>
      </c>
      <c r="K2657" s="145" t="s">
        <v>1802</v>
      </c>
      <c r="L2657" s="145" t="s">
        <v>3375</v>
      </c>
    </row>
    <row r="2658" spans="3:12">
      <c r="C2658" s="145" t="s">
        <v>3460</v>
      </c>
      <c r="D2658" s="145">
        <v>0</v>
      </c>
      <c r="E2658" s="145" t="s">
        <v>26</v>
      </c>
      <c r="F2658" s="462" t="s">
        <v>95</v>
      </c>
      <c r="G2658" s="462" t="s">
        <v>3468</v>
      </c>
      <c r="H2658" s="145" t="s">
        <v>86</v>
      </c>
      <c r="I2658" s="462" t="s">
        <v>1688</v>
      </c>
      <c r="J2658" s="462" t="s">
        <v>1690</v>
      </c>
      <c r="K2658" s="145" t="s">
        <v>1802</v>
      </c>
      <c r="L2658" s="145" t="s">
        <v>3375</v>
      </c>
    </row>
    <row r="2659" spans="3:12">
      <c r="C2659" s="145" t="s">
        <v>3461</v>
      </c>
      <c r="D2659" s="145">
        <v>0</v>
      </c>
      <c r="E2659" s="145" t="s">
        <v>26</v>
      </c>
      <c r="F2659" s="462" t="s">
        <v>95</v>
      </c>
      <c r="G2659" s="462" t="s">
        <v>3468</v>
      </c>
      <c r="H2659" s="145" t="s">
        <v>86</v>
      </c>
      <c r="I2659" s="462" t="s">
        <v>1688</v>
      </c>
      <c r="J2659" s="462" t="s">
        <v>1690</v>
      </c>
      <c r="K2659" s="145" t="s">
        <v>1802</v>
      </c>
      <c r="L2659" s="145" t="s">
        <v>3375</v>
      </c>
    </row>
    <row r="2660" spans="3:12">
      <c r="C2660" s="145" t="s">
        <v>3462</v>
      </c>
      <c r="D2660" s="145">
        <v>0</v>
      </c>
      <c r="E2660" s="145" t="s">
        <v>26</v>
      </c>
      <c r="F2660" s="462" t="s">
        <v>95</v>
      </c>
      <c r="G2660" s="462" t="s">
        <v>3468</v>
      </c>
      <c r="H2660" s="145" t="s">
        <v>86</v>
      </c>
      <c r="I2660" s="462" t="s">
        <v>1688</v>
      </c>
      <c r="J2660" s="462" t="s">
        <v>1690</v>
      </c>
      <c r="K2660" s="145" t="s">
        <v>1802</v>
      </c>
      <c r="L2660" s="145" t="s">
        <v>3375</v>
      </c>
    </row>
    <row r="2661" spans="3:12">
      <c r="C2661" s="145" t="s">
        <v>3463</v>
      </c>
      <c r="D2661" s="145">
        <v>0</v>
      </c>
      <c r="E2661" s="145" t="s">
        <v>26</v>
      </c>
      <c r="F2661" s="462" t="s">
        <v>95</v>
      </c>
      <c r="G2661" s="462" t="s">
        <v>3468</v>
      </c>
      <c r="H2661" s="145" t="s">
        <v>86</v>
      </c>
      <c r="I2661" s="462" t="s">
        <v>1688</v>
      </c>
      <c r="J2661" s="462" t="s">
        <v>1690</v>
      </c>
      <c r="K2661" s="145" t="s">
        <v>1802</v>
      </c>
      <c r="L2661" s="145" t="s">
        <v>3375</v>
      </c>
    </row>
    <row r="2662" spans="3:12">
      <c r="C2662" s="145" t="s">
        <v>3465</v>
      </c>
      <c r="D2662" s="145">
        <v>0</v>
      </c>
      <c r="E2662" s="145" t="s">
        <v>26</v>
      </c>
      <c r="F2662" s="462" t="s">
        <v>95</v>
      </c>
      <c r="G2662" s="462" t="s">
        <v>3468</v>
      </c>
      <c r="H2662" s="145" t="s">
        <v>86</v>
      </c>
      <c r="I2662" s="462" t="s">
        <v>1688</v>
      </c>
      <c r="J2662" s="462" t="s">
        <v>1690</v>
      </c>
      <c r="K2662" s="145" t="s">
        <v>1802</v>
      </c>
      <c r="L2662" s="145" t="s">
        <v>3375</v>
      </c>
    </row>
    <row r="2663" spans="3:12">
      <c r="C2663" s="145" t="s">
        <v>3466</v>
      </c>
      <c r="D2663" s="145">
        <v>0</v>
      </c>
      <c r="E2663" s="145" t="s">
        <v>26</v>
      </c>
      <c r="F2663" s="462" t="s">
        <v>95</v>
      </c>
      <c r="G2663" s="462" t="s">
        <v>3468</v>
      </c>
      <c r="H2663" s="145" t="s">
        <v>86</v>
      </c>
      <c r="I2663" s="462" t="s">
        <v>1688</v>
      </c>
      <c r="J2663" s="462" t="s">
        <v>1690</v>
      </c>
      <c r="K2663" s="145" t="s">
        <v>1802</v>
      </c>
      <c r="L2663" s="145" t="s">
        <v>3375</v>
      </c>
    </row>
    <row r="2664" spans="3:12">
      <c r="C2664" s="145" t="s">
        <v>3467</v>
      </c>
      <c r="D2664" s="145">
        <v>0</v>
      </c>
      <c r="E2664" s="145" t="s">
        <v>26</v>
      </c>
      <c r="F2664" s="462" t="s">
        <v>95</v>
      </c>
      <c r="G2664" s="462" t="s">
        <v>3468</v>
      </c>
      <c r="H2664" s="145" t="s">
        <v>86</v>
      </c>
      <c r="I2664" s="462" t="s">
        <v>1688</v>
      </c>
      <c r="J2664" s="462" t="s">
        <v>1690</v>
      </c>
      <c r="K2664" s="145" t="s">
        <v>1802</v>
      </c>
      <c r="L2664" s="145" t="s">
        <v>3375</v>
      </c>
    </row>
    <row r="2665" spans="3:12">
      <c r="C2665" s="145" t="s">
        <v>3378</v>
      </c>
      <c r="D2665" s="145">
        <v>0</v>
      </c>
      <c r="E2665" s="145" t="s">
        <v>26</v>
      </c>
      <c r="F2665" s="462" t="s">
        <v>95</v>
      </c>
      <c r="G2665" s="462" t="s">
        <v>3468</v>
      </c>
      <c r="H2665" s="145" t="s">
        <v>86</v>
      </c>
      <c r="I2665" s="462" t="s">
        <v>1688</v>
      </c>
      <c r="J2665" s="462" t="s">
        <v>1690</v>
      </c>
      <c r="K2665" s="145" t="s">
        <v>1802</v>
      </c>
      <c r="L2665" s="145" t="s">
        <v>1818</v>
      </c>
    </row>
    <row r="2666" spans="3:12">
      <c r="C2666" s="145" t="s">
        <v>3379</v>
      </c>
      <c r="D2666" s="145">
        <v>0</v>
      </c>
      <c r="E2666" s="145" t="s">
        <v>26</v>
      </c>
      <c r="F2666" s="462" t="s">
        <v>95</v>
      </c>
      <c r="G2666" s="462" t="s">
        <v>3468</v>
      </c>
      <c r="H2666" s="145" t="s">
        <v>86</v>
      </c>
      <c r="I2666" s="462" t="s">
        <v>1688</v>
      </c>
      <c r="J2666" s="462" t="s">
        <v>1690</v>
      </c>
      <c r="K2666" s="145" t="s">
        <v>1802</v>
      </c>
      <c r="L2666" s="145" t="s">
        <v>1818</v>
      </c>
    </row>
    <row r="2667" spans="3:12">
      <c r="C2667" s="145" t="s">
        <v>3380</v>
      </c>
      <c r="D2667" s="145">
        <v>0</v>
      </c>
      <c r="E2667" s="145" t="s">
        <v>26</v>
      </c>
      <c r="F2667" s="462" t="s">
        <v>95</v>
      </c>
      <c r="G2667" s="462" t="s">
        <v>3468</v>
      </c>
      <c r="H2667" s="145" t="s">
        <v>86</v>
      </c>
      <c r="I2667" s="462" t="s">
        <v>1688</v>
      </c>
      <c r="J2667" s="462" t="s">
        <v>1690</v>
      </c>
      <c r="K2667" s="145" t="s">
        <v>1802</v>
      </c>
      <c r="L2667" s="145" t="s">
        <v>1818</v>
      </c>
    </row>
    <row r="2668" spans="3:12">
      <c r="C2668" s="145" t="s">
        <v>3381</v>
      </c>
      <c r="D2668" s="145">
        <v>0</v>
      </c>
      <c r="E2668" s="145" t="s">
        <v>26</v>
      </c>
      <c r="F2668" s="462" t="s">
        <v>95</v>
      </c>
      <c r="G2668" s="462" t="s">
        <v>3468</v>
      </c>
      <c r="H2668" s="145" t="s">
        <v>86</v>
      </c>
      <c r="I2668" s="462" t="s">
        <v>1688</v>
      </c>
      <c r="J2668" s="462" t="s">
        <v>1690</v>
      </c>
      <c r="K2668" s="145" t="s">
        <v>1802</v>
      </c>
      <c r="L2668" s="145" t="s">
        <v>1818</v>
      </c>
    </row>
    <row r="2669" spans="3:12">
      <c r="C2669" s="145" t="s">
        <v>3382</v>
      </c>
      <c r="D2669" s="145">
        <v>0</v>
      </c>
      <c r="E2669" s="145" t="s">
        <v>26</v>
      </c>
      <c r="F2669" s="462" t="s">
        <v>95</v>
      </c>
      <c r="G2669" s="462" t="s">
        <v>3468</v>
      </c>
      <c r="H2669" s="145" t="s">
        <v>86</v>
      </c>
      <c r="I2669" s="462" t="s">
        <v>1688</v>
      </c>
      <c r="J2669" s="462" t="s">
        <v>1690</v>
      </c>
      <c r="K2669" s="145" t="s">
        <v>1802</v>
      </c>
      <c r="L2669" s="145" t="s">
        <v>1818</v>
      </c>
    </row>
    <row r="2670" spans="3:12">
      <c r="C2670" s="145" t="s">
        <v>3383</v>
      </c>
      <c r="D2670" s="145">
        <v>0</v>
      </c>
      <c r="E2670" s="145" t="s">
        <v>26</v>
      </c>
      <c r="F2670" s="462" t="s">
        <v>95</v>
      </c>
      <c r="G2670" s="462" t="s">
        <v>3468</v>
      </c>
      <c r="H2670" s="145" t="s">
        <v>86</v>
      </c>
      <c r="I2670" s="462" t="s">
        <v>1688</v>
      </c>
      <c r="J2670" s="462" t="s">
        <v>1690</v>
      </c>
      <c r="K2670" s="145" t="s">
        <v>1802</v>
      </c>
      <c r="L2670" s="145" t="s">
        <v>1818</v>
      </c>
    </row>
    <row r="2671" spans="3:12">
      <c r="C2671" s="145" t="s">
        <v>3384</v>
      </c>
      <c r="D2671" s="145">
        <v>0</v>
      </c>
      <c r="E2671" s="145" t="s">
        <v>26</v>
      </c>
      <c r="F2671" s="462" t="s">
        <v>95</v>
      </c>
      <c r="G2671" s="462" t="s">
        <v>3468</v>
      </c>
      <c r="H2671" s="145" t="s">
        <v>86</v>
      </c>
      <c r="I2671" s="462" t="s">
        <v>1688</v>
      </c>
      <c r="J2671" s="462" t="s">
        <v>1690</v>
      </c>
      <c r="K2671" s="145" t="s">
        <v>1802</v>
      </c>
      <c r="L2671" s="145" t="s">
        <v>1818</v>
      </c>
    </row>
    <row r="2672" spans="3:12">
      <c r="C2672" s="145" t="s">
        <v>3385</v>
      </c>
      <c r="D2672" s="145">
        <v>0</v>
      </c>
      <c r="E2672" s="145" t="s">
        <v>26</v>
      </c>
      <c r="F2672" s="462" t="s">
        <v>95</v>
      </c>
      <c r="G2672" s="462" t="s">
        <v>3468</v>
      </c>
      <c r="H2672" s="145" t="s">
        <v>86</v>
      </c>
      <c r="I2672" s="462" t="s">
        <v>1688</v>
      </c>
      <c r="J2672" s="462" t="s">
        <v>1690</v>
      </c>
      <c r="K2672" s="145" t="s">
        <v>1802</v>
      </c>
      <c r="L2672" s="145" t="s">
        <v>1818</v>
      </c>
    </row>
    <row r="2673" spans="3:12">
      <c r="C2673" s="145" t="s">
        <v>3386</v>
      </c>
      <c r="D2673" s="145">
        <v>0</v>
      </c>
      <c r="E2673" s="145" t="s">
        <v>26</v>
      </c>
      <c r="F2673" s="462" t="s">
        <v>95</v>
      </c>
      <c r="G2673" s="462" t="s">
        <v>3468</v>
      </c>
      <c r="H2673" s="145" t="s">
        <v>86</v>
      </c>
      <c r="I2673" s="462" t="s">
        <v>1688</v>
      </c>
      <c r="J2673" s="462" t="s">
        <v>1690</v>
      </c>
      <c r="K2673" s="145" t="s">
        <v>1802</v>
      </c>
      <c r="L2673" s="145" t="s">
        <v>1818</v>
      </c>
    </row>
    <row r="2674" spans="3:12">
      <c r="C2674" s="145" t="s">
        <v>3387</v>
      </c>
      <c r="D2674" s="145">
        <v>0</v>
      </c>
      <c r="E2674" s="145" t="s">
        <v>26</v>
      </c>
      <c r="F2674" s="462" t="s">
        <v>95</v>
      </c>
      <c r="G2674" s="462" t="s">
        <v>3468</v>
      </c>
      <c r="H2674" s="145" t="s">
        <v>86</v>
      </c>
      <c r="I2674" s="462" t="s">
        <v>1688</v>
      </c>
      <c r="J2674" s="462" t="s">
        <v>1690</v>
      </c>
      <c r="K2674" s="145" t="s">
        <v>1802</v>
      </c>
      <c r="L2674" s="145" t="s">
        <v>1818</v>
      </c>
    </row>
    <row r="2675" spans="3:12">
      <c r="C2675" s="145" t="s">
        <v>3388</v>
      </c>
      <c r="D2675" s="145">
        <v>0</v>
      </c>
      <c r="E2675" s="145" t="s">
        <v>26</v>
      </c>
      <c r="F2675" s="462" t="s">
        <v>95</v>
      </c>
      <c r="G2675" s="462" t="s">
        <v>3468</v>
      </c>
      <c r="H2675" s="145" t="s">
        <v>86</v>
      </c>
      <c r="I2675" s="462" t="s">
        <v>1688</v>
      </c>
      <c r="J2675" s="462" t="s">
        <v>1690</v>
      </c>
      <c r="K2675" s="145" t="s">
        <v>1802</v>
      </c>
      <c r="L2675" s="145" t="s">
        <v>1818</v>
      </c>
    </row>
    <row r="2676" spans="3:12">
      <c r="C2676" s="145" t="s">
        <v>3389</v>
      </c>
      <c r="D2676" s="145">
        <v>0</v>
      </c>
      <c r="E2676" s="145" t="s">
        <v>26</v>
      </c>
      <c r="F2676" s="462" t="s">
        <v>95</v>
      </c>
      <c r="G2676" s="462" t="s">
        <v>3468</v>
      </c>
      <c r="H2676" s="145" t="s">
        <v>86</v>
      </c>
      <c r="I2676" s="462" t="s">
        <v>1688</v>
      </c>
      <c r="J2676" s="462" t="s">
        <v>1690</v>
      </c>
      <c r="K2676" s="145" t="s">
        <v>1802</v>
      </c>
      <c r="L2676" s="145" t="s">
        <v>1818</v>
      </c>
    </row>
    <row r="2677" spans="3:12">
      <c r="C2677" s="145" t="s">
        <v>3390</v>
      </c>
      <c r="D2677" s="145">
        <v>0</v>
      </c>
      <c r="E2677" s="145" t="s">
        <v>26</v>
      </c>
      <c r="F2677" s="462" t="s">
        <v>95</v>
      </c>
      <c r="G2677" s="462" t="s">
        <v>3468</v>
      </c>
      <c r="H2677" s="145" t="s">
        <v>86</v>
      </c>
      <c r="I2677" s="462" t="s">
        <v>1688</v>
      </c>
      <c r="J2677" s="462" t="s">
        <v>1690</v>
      </c>
      <c r="K2677" s="145" t="s">
        <v>1802</v>
      </c>
      <c r="L2677" s="145" t="s">
        <v>1818</v>
      </c>
    </row>
    <row r="2678" spans="3:12">
      <c r="C2678" s="145" t="s">
        <v>3391</v>
      </c>
      <c r="D2678" s="145">
        <v>0</v>
      </c>
      <c r="E2678" s="145" t="s">
        <v>26</v>
      </c>
      <c r="F2678" s="462" t="s">
        <v>95</v>
      </c>
      <c r="G2678" s="462" t="s">
        <v>3468</v>
      </c>
      <c r="H2678" s="145" t="s">
        <v>86</v>
      </c>
      <c r="I2678" s="462" t="s">
        <v>1688</v>
      </c>
      <c r="J2678" s="462" t="s">
        <v>1690</v>
      </c>
      <c r="K2678" s="145" t="s">
        <v>1802</v>
      </c>
      <c r="L2678" s="145" t="s">
        <v>1818</v>
      </c>
    </row>
    <row r="2679" spans="3:12">
      <c r="C2679" s="145" t="s">
        <v>3392</v>
      </c>
      <c r="D2679" s="145">
        <v>0</v>
      </c>
      <c r="E2679" s="145" t="s">
        <v>26</v>
      </c>
      <c r="F2679" s="462" t="s">
        <v>95</v>
      </c>
      <c r="G2679" s="462" t="s">
        <v>3468</v>
      </c>
      <c r="H2679" s="145" t="s">
        <v>86</v>
      </c>
      <c r="I2679" s="462" t="s">
        <v>1688</v>
      </c>
      <c r="J2679" s="462" t="s">
        <v>1690</v>
      </c>
      <c r="K2679" s="145" t="s">
        <v>1802</v>
      </c>
      <c r="L2679" s="145" t="s">
        <v>1818</v>
      </c>
    </row>
    <row r="2680" spans="3:12">
      <c r="C2680" s="145" t="s">
        <v>3393</v>
      </c>
      <c r="D2680" s="145">
        <v>0</v>
      </c>
      <c r="E2680" s="145" t="s">
        <v>26</v>
      </c>
      <c r="F2680" s="462" t="s">
        <v>95</v>
      </c>
      <c r="G2680" s="462" t="s">
        <v>3468</v>
      </c>
      <c r="H2680" s="145" t="s">
        <v>86</v>
      </c>
      <c r="I2680" s="462" t="s">
        <v>1688</v>
      </c>
      <c r="J2680" s="462" t="s">
        <v>1690</v>
      </c>
      <c r="K2680" s="145" t="s">
        <v>1802</v>
      </c>
      <c r="L2680" s="145" t="s">
        <v>1818</v>
      </c>
    </row>
    <row r="2681" spans="3:12">
      <c r="C2681" s="145" t="s">
        <v>3394</v>
      </c>
      <c r="D2681" s="145">
        <v>0</v>
      </c>
      <c r="E2681" s="145" t="s">
        <v>26</v>
      </c>
      <c r="F2681" s="462" t="s">
        <v>95</v>
      </c>
      <c r="G2681" s="462" t="s">
        <v>3468</v>
      </c>
      <c r="H2681" s="145" t="s">
        <v>86</v>
      </c>
      <c r="I2681" s="462" t="s">
        <v>1688</v>
      </c>
      <c r="J2681" s="462" t="s">
        <v>1690</v>
      </c>
      <c r="K2681" s="145" t="s">
        <v>1802</v>
      </c>
      <c r="L2681" s="145" t="s">
        <v>1818</v>
      </c>
    </row>
    <row r="2682" spans="3:12">
      <c r="C2682" s="145" t="s">
        <v>3395</v>
      </c>
      <c r="D2682" s="145">
        <v>0</v>
      </c>
      <c r="E2682" s="145" t="s">
        <v>26</v>
      </c>
      <c r="F2682" s="462" t="s">
        <v>95</v>
      </c>
      <c r="G2682" s="462" t="s">
        <v>3468</v>
      </c>
      <c r="H2682" s="145" t="s">
        <v>86</v>
      </c>
      <c r="I2682" s="462" t="s">
        <v>1688</v>
      </c>
      <c r="J2682" s="462" t="s">
        <v>1690</v>
      </c>
      <c r="K2682" s="145" t="s">
        <v>1802</v>
      </c>
      <c r="L2682" s="145" t="s">
        <v>1818</v>
      </c>
    </row>
    <row r="2683" spans="3:12">
      <c r="C2683" s="145" t="s">
        <v>3396</v>
      </c>
      <c r="D2683" s="145">
        <v>0</v>
      </c>
      <c r="E2683" s="145" t="s">
        <v>26</v>
      </c>
      <c r="F2683" s="462" t="s">
        <v>95</v>
      </c>
      <c r="G2683" s="462" t="s">
        <v>3468</v>
      </c>
      <c r="H2683" s="145" t="s">
        <v>86</v>
      </c>
      <c r="I2683" s="462" t="s">
        <v>1688</v>
      </c>
      <c r="J2683" s="462" t="s">
        <v>1690</v>
      </c>
      <c r="K2683" s="145" t="s">
        <v>1802</v>
      </c>
      <c r="L2683" s="145" t="s">
        <v>1818</v>
      </c>
    </row>
    <row r="2684" spans="3:12">
      <c r="C2684" s="145" t="s">
        <v>3397</v>
      </c>
      <c r="D2684" s="145">
        <v>0</v>
      </c>
      <c r="E2684" s="145" t="s">
        <v>26</v>
      </c>
      <c r="F2684" s="462" t="s">
        <v>95</v>
      </c>
      <c r="G2684" s="462" t="s">
        <v>3468</v>
      </c>
      <c r="H2684" s="145" t="s">
        <v>86</v>
      </c>
      <c r="I2684" s="462" t="s">
        <v>1688</v>
      </c>
      <c r="J2684" s="462" t="s">
        <v>1690</v>
      </c>
      <c r="K2684" s="145" t="s">
        <v>1802</v>
      </c>
      <c r="L2684" s="145" t="s">
        <v>1818</v>
      </c>
    </row>
    <row r="2685" spans="3:12">
      <c r="C2685" s="145" t="s">
        <v>3398</v>
      </c>
      <c r="D2685" s="145">
        <v>0</v>
      </c>
      <c r="E2685" s="145" t="s">
        <v>26</v>
      </c>
      <c r="F2685" s="462" t="s">
        <v>95</v>
      </c>
      <c r="G2685" s="462" t="s">
        <v>3468</v>
      </c>
      <c r="H2685" s="145" t="s">
        <v>86</v>
      </c>
      <c r="I2685" s="462" t="s">
        <v>1688</v>
      </c>
      <c r="J2685" s="462" t="s">
        <v>1690</v>
      </c>
      <c r="K2685" s="145" t="s">
        <v>1802</v>
      </c>
      <c r="L2685" s="145" t="s">
        <v>1818</v>
      </c>
    </row>
    <row r="2686" spans="3:12">
      <c r="C2686" s="145" t="s">
        <v>3400</v>
      </c>
      <c r="D2686" s="145">
        <v>0</v>
      </c>
      <c r="E2686" s="145" t="s">
        <v>26</v>
      </c>
      <c r="F2686" s="462" t="s">
        <v>95</v>
      </c>
      <c r="G2686" s="462" t="s">
        <v>3468</v>
      </c>
      <c r="H2686" s="145" t="s">
        <v>86</v>
      </c>
      <c r="I2686" s="462" t="s">
        <v>1688</v>
      </c>
      <c r="J2686" s="462" t="s">
        <v>1690</v>
      </c>
      <c r="K2686" s="145" t="s">
        <v>1802</v>
      </c>
      <c r="L2686" s="145" t="s">
        <v>1818</v>
      </c>
    </row>
    <row r="2687" spans="3:12">
      <c r="C2687" s="145" t="s">
        <v>3401</v>
      </c>
      <c r="D2687" s="145">
        <v>0</v>
      </c>
      <c r="E2687" s="145" t="s">
        <v>26</v>
      </c>
      <c r="F2687" s="462" t="s">
        <v>95</v>
      </c>
      <c r="G2687" s="462" t="s">
        <v>3468</v>
      </c>
      <c r="H2687" s="145" t="s">
        <v>86</v>
      </c>
      <c r="I2687" s="462" t="s">
        <v>1688</v>
      </c>
      <c r="J2687" s="462" t="s">
        <v>1690</v>
      </c>
      <c r="K2687" s="145" t="s">
        <v>1802</v>
      </c>
      <c r="L2687" s="145" t="s">
        <v>1818</v>
      </c>
    </row>
    <row r="2688" spans="3:12">
      <c r="C2688" s="145" t="s">
        <v>3402</v>
      </c>
      <c r="D2688" s="145">
        <v>0</v>
      </c>
      <c r="E2688" s="145" t="s">
        <v>26</v>
      </c>
      <c r="F2688" s="462" t="s">
        <v>95</v>
      </c>
      <c r="G2688" s="462" t="s">
        <v>3468</v>
      </c>
      <c r="H2688" s="145" t="s">
        <v>86</v>
      </c>
      <c r="I2688" s="462" t="s">
        <v>1688</v>
      </c>
      <c r="J2688" s="462" t="s">
        <v>1690</v>
      </c>
      <c r="K2688" s="145" t="s">
        <v>1802</v>
      </c>
      <c r="L2688" s="145" t="s">
        <v>1818</v>
      </c>
    </row>
    <row r="2689" spans="3:12">
      <c r="C2689" s="145" t="s">
        <v>3403</v>
      </c>
      <c r="D2689" s="145">
        <v>0</v>
      </c>
      <c r="E2689" s="145" t="s">
        <v>26</v>
      </c>
      <c r="F2689" s="462" t="s">
        <v>95</v>
      </c>
      <c r="G2689" s="462" t="s">
        <v>3468</v>
      </c>
      <c r="H2689" s="145" t="s">
        <v>86</v>
      </c>
      <c r="I2689" s="462" t="s">
        <v>1688</v>
      </c>
      <c r="J2689" s="462" t="s">
        <v>1690</v>
      </c>
      <c r="K2689" s="145" t="s">
        <v>1802</v>
      </c>
      <c r="L2689" s="145" t="s">
        <v>1818</v>
      </c>
    </row>
    <row r="2690" spans="3:12">
      <c r="C2690" s="145" t="s">
        <v>3404</v>
      </c>
      <c r="D2690" s="145">
        <v>0</v>
      </c>
      <c r="E2690" s="145" t="s">
        <v>26</v>
      </c>
      <c r="F2690" s="462" t="s">
        <v>95</v>
      </c>
      <c r="G2690" s="462" t="s">
        <v>3468</v>
      </c>
      <c r="H2690" s="145" t="s">
        <v>86</v>
      </c>
      <c r="I2690" s="462" t="s">
        <v>1688</v>
      </c>
      <c r="J2690" s="462" t="s">
        <v>1690</v>
      </c>
      <c r="K2690" s="145" t="s">
        <v>1802</v>
      </c>
      <c r="L2690" s="145" t="s">
        <v>1818</v>
      </c>
    </row>
    <row r="2691" spans="3:12">
      <c r="C2691" s="145" t="s">
        <v>3405</v>
      </c>
      <c r="D2691" s="145">
        <v>0</v>
      </c>
      <c r="E2691" s="145" t="s">
        <v>26</v>
      </c>
      <c r="F2691" s="462" t="s">
        <v>95</v>
      </c>
      <c r="G2691" s="462" t="s">
        <v>3468</v>
      </c>
      <c r="H2691" s="145" t="s">
        <v>86</v>
      </c>
      <c r="I2691" s="462" t="s">
        <v>1688</v>
      </c>
      <c r="J2691" s="462" t="s">
        <v>1690</v>
      </c>
      <c r="K2691" s="145" t="s">
        <v>1802</v>
      </c>
      <c r="L2691" s="145" t="s">
        <v>1818</v>
      </c>
    </row>
    <row r="2692" spans="3:12">
      <c r="C2692" s="145" t="s">
        <v>3406</v>
      </c>
      <c r="D2692" s="145">
        <v>0</v>
      </c>
      <c r="E2692" s="145" t="s">
        <v>26</v>
      </c>
      <c r="F2692" s="462" t="s">
        <v>95</v>
      </c>
      <c r="G2692" s="462" t="s">
        <v>3468</v>
      </c>
      <c r="H2692" s="145" t="s">
        <v>86</v>
      </c>
      <c r="I2692" s="462" t="s">
        <v>1688</v>
      </c>
      <c r="J2692" s="462" t="s">
        <v>1690</v>
      </c>
      <c r="K2692" s="145" t="s">
        <v>1802</v>
      </c>
      <c r="L2692" s="145" t="s">
        <v>1818</v>
      </c>
    </row>
    <row r="2693" spans="3:12">
      <c r="C2693" s="145" t="s">
        <v>3407</v>
      </c>
      <c r="D2693" s="145">
        <v>0</v>
      </c>
      <c r="E2693" s="145" t="s">
        <v>26</v>
      </c>
      <c r="F2693" s="462" t="s">
        <v>95</v>
      </c>
      <c r="G2693" s="462" t="s">
        <v>3468</v>
      </c>
      <c r="H2693" s="145" t="s">
        <v>86</v>
      </c>
      <c r="I2693" s="462" t="s">
        <v>1688</v>
      </c>
      <c r="J2693" s="462" t="s">
        <v>1690</v>
      </c>
      <c r="K2693" s="145" t="s">
        <v>1802</v>
      </c>
      <c r="L2693" s="145" t="s">
        <v>1818</v>
      </c>
    </row>
    <row r="2694" spans="3:12">
      <c r="C2694" s="145" t="s">
        <v>3408</v>
      </c>
      <c r="D2694" s="145">
        <v>0</v>
      </c>
      <c r="E2694" s="145" t="s">
        <v>26</v>
      </c>
      <c r="F2694" s="462" t="s">
        <v>95</v>
      </c>
      <c r="G2694" s="462" t="s">
        <v>3468</v>
      </c>
      <c r="H2694" s="145" t="s">
        <v>86</v>
      </c>
      <c r="I2694" s="462" t="s">
        <v>1688</v>
      </c>
      <c r="J2694" s="462" t="s">
        <v>1690</v>
      </c>
      <c r="K2694" s="145" t="s">
        <v>1802</v>
      </c>
      <c r="L2694" s="145" t="s">
        <v>1818</v>
      </c>
    </row>
    <row r="2695" spans="3:12">
      <c r="C2695" s="145" t="s">
        <v>3409</v>
      </c>
      <c r="D2695" s="145">
        <v>0</v>
      </c>
      <c r="E2695" s="145" t="s">
        <v>26</v>
      </c>
      <c r="F2695" s="462" t="s">
        <v>95</v>
      </c>
      <c r="G2695" s="462" t="s">
        <v>3468</v>
      </c>
      <c r="H2695" s="145" t="s">
        <v>86</v>
      </c>
      <c r="I2695" s="462" t="s">
        <v>1688</v>
      </c>
      <c r="J2695" s="462" t="s">
        <v>1690</v>
      </c>
      <c r="K2695" s="145" t="s">
        <v>1802</v>
      </c>
      <c r="L2695" s="145" t="s">
        <v>1818</v>
      </c>
    </row>
    <row r="2696" spans="3:12">
      <c r="C2696" s="145" t="s">
        <v>3410</v>
      </c>
      <c r="D2696" s="145">
        <v>0</v>
      </c>
      <c r="E2696" s="145" t="s">
        <v>26</v>
      </c>
      <c r="F2696" s="462" t="s">
        <v>95</v>
      </c>
      <c r="G2696" s="462" t="s">
        <v>3468</v>
      </c>
      <c r="H2696" s="145" t="s">
        <v>86</v>
      </c>
      <c r="I2696" s="462" t="s">
        <v>1688</v>
      </c>
      <c r="J2696" s="462" t="s">
        <v>1690</v>
      </c>
      <c r="K2696" s="145" t="s">
        <v>1802</v>
      </c>
      <c r="L2696" s="145" t="s">
        <v>1818</v>
      </c>
    </row>
    <row r="2697" spans="3:12">
      <c r="C2697" s="145" t="s">
        <v>3411</v>
      </c>
      <c r="D2697" s="145">
        <v>0</v>
      </c>
      <c r="E2697" s="145" t="s">
        <v>26</v>
      </c>
      <c r="F2697" s="462" t="s">
        <v>95</v>
      </c>
      <c r="G2697" s="462" t="s">
        <v>3468</v>
      </c>
      <c r="H2697" s="145" t="s">
        <v>86</v>
      </c>
      <c r="I2697" s="462" t="s">
        <v>1688</v>
      </c>
      <c r="J2697" s="462" t="s">
        <v>1690</v>
      </c>
      <c r="K2697" s="145" t="s">
        <v>1802</v>
      </c>
      <c r="L2697" s="145" t="s">
        <v>1818</v>
      </c>
    </row>
    <row r="2698" spans="3:12">
      <c r="C2698" s="145" t="s">
        <v>3412</v>
      </c>
      <c r="D2698" s="145">
        <v>0</v>
      </c>
      <c r="E2698" s="145" t="s">
        <v>26</v>
      </c>
      <c r="F2698" s="462" t="s">
        <v>95</v>
      </c>
      <c r="G2698" s="462" t="s">
        <v>3468</v>
      </c>
      <c r="H2698" s="145" t="s">
        <v>86</v>
      </c>
      <c r="I2698" s="462" t="s">
        <v>1688</v>
      </c>
      <c r="J2698" s="462" t="s">
        <v>1690</v>
      </c>
      <c r="K2698" s="145" t="s">
        <v>1802</v>
      </c>
      <c r="L2698" s="145" t="s">
        <v>1818</v>
      </c>
    </row>
    <row r="2699" spans="3:12">
      <c r="C2699" s="145" t="s">
        <v>3413</v>
      </c>
      <c r="D2699" s="145">
        <v>0</v>
      </c>
      <c r="E2699" s="145" t="s">
        <v>26</v>
      </c>
      <c r="F2699" s="462" t="s">
        <v>95</v>
      </c>
      <c r="G2699" s="462" t="s">
        <v>3468</v>
      </c>
      <c r="H2699" s="145" t="s">
        <v>86</v>
      </c>
      <c r="I2699" s="462" t="s">
        <v>1688</v>
      </c>
      <c r="J2699" s="462" t="s">
        <v>1690</v>
      </c>
      <c r="K2699" s="145" t="s">
        <v>1802</v>
      </c>
      <c r="L2699" s="145" t="s">
        <v>1818</v>
      </c>
    </row>
    <row r="2700" spans="3:12">
      <c r="C2700" s="145" t="s">
        <v>3414</v>
      </c>
      <c r="D2700" s="145">
        <v>0</v>
      </c>
      <c r="E2700" s="145" t="s">
        <v>26</v>
      </c>
      <c r="F2700" s="462" t="s">
        <v>95</v>
      </c>
      <c r="G2700" s="462" t="s">
        <v>3468</v>
      </c>
      <c r="H2700" s="145" t="s">
        <v>86</v>
      </c>
      <c r="I2700" s="462" t="s">
        <v>1688</v>
      </c>
      <c r="J2700" s="462" t="s">
        <v>1690</v>
      </c>
      <c r="K2700" s="145" t="s">
        <v>1802</v>
      </c>
      <c r="L2700" s="145" t="s">
        <v>1818</v>
      </c>
    </row>
    <row r="2701" spans="3:12">
      <c r="C2701" s="145" t="s">
        <v>3415</v>
      </c>
      <c r="D2701" s="145">
        <v>0</v>
      </c>
      <c r="E2701" s="145" t="s">
        <v>26</v>
      </c>
      <c r="F2701" s="462" t="s">
        <v>95</v>
      </c>
      <c r="G2701" s="462" t="s">
        <v>3468</v>
      </c>
      <c r="H2701" s="145" t="s">
        <v>86</v>
      </c>
      <c r="I2701" s="462" t="s">
        <v>1688</v>
      </c>
      <c r="J2701" s="462" t="s">
        <v>1690</v>
      </c>
      <c r="K2701" s="145" t="s">
        <v>1802</v>
      </c>
      <c r="L2701" s="145" t="s">
        <v>1818</v>
      </c>
    </row>
    <row r="2702" spans="3:12">
      <c r="C2702" s="145" t="s">
        <v>3416</v>
      </c>
      <c r="D2702" s="145">
        <v>0</v>
      </c>
      <c r="E2702" s="145" t="s">
        <v>26</v>
      </c>
      <c r="F2702" s="462" t="s">
        <v>95</v>
      </c>
      <c r="G2702" s="462" t="s">
        <v>3468</v>
      </c>
      <c r="H2702" s="145" t="s">
        <v>86</v>
      </c>
      <c r="I2702" s="462" t="s">
        <v>1688</v>
      </c>
      <c r="J2702" s="462" t="s">
        <v>1690</v>
      </c>
      <c r="K2702" s="145" t="s">
        <v>1802</v>
      </c>
      <c r="L2702" s="145" t="s">
        <v>1818</v>
      </c>
    </row>
    <row r="2703" spans="3:12">
      <c r="C2703" s="145" t="s">
        <v>3417</v>
      </c>
      <c r="D2703" s="145">
        <v>0</v>
      </c>
      <c r="E2703" s="145" t="s">
        <v>26</v>
      </c>
      <c r="F2703" s="462" t="s">
        <v>95</v>
      </c>
      <c r="G2703" s="462" t="s">
        <v>3468</v>
      </c>
      <c r="H2703" s="145" t="s">
        <v>86</v>
      </c>
      <c r="I2703" s="462" t="s">
        <v>1688</v>
      </c>
      <c r="J2703" s="462" t="s">
        <v>1690</v>
      </c>
      <c r="K2703" s="145" t="s">
        <v>1802</v>
      </c>
      <c r="L2703" s="145" t="s">
        <v>1818</v>
      </c>
    </row>
    <row r="2704" spans="3:12">
      <c r="C2704" s="145" t="s">
        <v>3418</v>
      </c>
      <c r="D2704" s="145">
        <v>0</v>
      </c>
      <c r="E2704" s="145" t="s">
        <v>26</v>
      </c>
      <c r="F2704" s="462" t="s">
        <v>95</v>
      </c>
      <c r="G2704" s="462" t="s">
        <v>3468</v>
      </c>
      <c r="H2704" s="145" t="s">
        <v>86</v>
      </c>
      <c r="I2704" s="462" t="s">
        <v>1688</v>
      </c>
      <c r="J2704" s="462" t="s">
        <v>1690</v>
      </c>
      <c r="K2704" s="145" t="s">
        <v>1802</v>
      </c>
      <c r="L2704" s="145" t="s">
        <v>1818</v>
      </c>
    </row>
    <row r="2705" spans="3:12">
      <c r="C2705" s="145" t="s">
        <v>3419</v>
      </c>
      <c r="D2705" s="145">
        <v>0</v>
      </c>
      <c r="E2705" s="145" t="s">
        <v>26</v>
      </c>
      <c r="F2705" s="462" t="s">
        <v>95</v>
      </c>
      <c r="G2705" s="462" t="s">
        <v>3468</v>
      </c>
      <c r="H2705" s="145" t="s">
        <v>86</v>
      </c>
      <c r="I2705" s="462" t="s">
        <v>1688</v>
      </c>
      <c r="J2705" s="462" t="s">
        <v>1690</v>
      </c>
      <c r="K2705" s="145" t="s">
        <v>1802</v>
      </c>
      <c r="L2705" s="145" t="s">
        <v>1818</v>
      </c>
    </row>
    <row r="2706" spans="3:12">
      <c r="C2706" s="145" t="s">
        <v>3420</v>
      </c>
      <c r="D2706" s="145">
        <v>0</v>
      </c>
      <c r="E2706" s="145" t="s">
        <v>26</v>
      </c>
      <c r="F2706" s="462" t="s">
        <v>95</v>
      </c>
      <c r="G2706" s="462" t="s">
        <v>3468</v>
      </c>
      <c r="H2706" s="145" t="s">
        <v>86</v>
      </c>
      <c r="I2706" s="462" t="s">
        <v>1688</v>
      </c>
      <c r="J2706" s="462" t="s">
        <v>1690</v>
      </c>
      <c r="K2706" s="145" t="s">
        <v>1802</v>
      </c>
      <c r="L2706" s="145" t="s">
        <v>1818</v>
      </c>
    </row>
    <row r="2707" spans="3:12">
      <c r="C2707" s="145" t="s">
        <v>3421</v>
      </c>
      <c r="D2707" s="145">
        <v>0</v>
      </c>
      <c r="E2707" s="145" t="s">
        <v>26</v>
      </c>
      <c r="F2707" s="462" t="s">
        <v>95</v>
      </c>
      <c r="G2707" s="462" t="s">
        <v>3468</v>
      </c>
      <c r="H2707" s="145" t="s">
        <v>86</v>
      </c>
      <c r="I2707" s="462" t="s">
        <v>1688</v>
      </c>
      <c r="J2707" s="462" t="s">
        <v>1690</v>
      </c>
      <c r="K2707" s="145" t="s">
        <v>1802</v>
      </c>
      <c r="L2707" s="145" t="s">
        <v>1818</v>
      </c>
    </row>
    <row r="2708" spans="3:12">
      <c r="C2708" s="145" t="s">
        <v>3422</v>
      </c>
      <c r="D2708" s="145">
        <v>0</v>
      </c>
      <c r="E2708" s="145" t="s">
        <v>26</v>
      </c>
      <c r="F2708" s="462" t="s">
        <v>95</v>
      </c>
      <c r="G2708" s="462" t="s">
        <v>3468</v>
      </c>
      <c r="H2708" s="145" t="s">
        <v>86</v>
      </c>
      <c r="I2708" s="462" t="s">
        <v>1688</v>
      </c>
      <c r="J2708" s="462" t="s">
        <v>1690</v>
      </c>
      <c r="K2708" s="145" t="s">
        <v>1802</v>
      </c>
      <c r="L2708" s="145" t="s">
        <v>1818</v>
      </c>
    </row>
    <row r="2709" spans="3:12">
      <c r="C2709" s="145" t="s">
        <v>3423</v>
      </c>
      <c r="D2709" s="145">
        <v>0</v>
      </c>
      <c r="E2709" s="145" t="s">
        <v>26</v>
      </c>
      <c r="F2709" s="462" t="s">
        <v>95</v>
      </c>
      <c r="G2709" s="462" t="s">
        <v>3468</v>
      </c>
      <c r="H2709" s="145" t="s">
        <v>86</v>
      </c>
      <c r="I2709" s="462" t="s">
        <v>1688</v>
      </c>
      <c r="J2709" s="462" t="s">
        <v>1690</v>
      </c>
      <c r="K2709" s="145" t="s">
        <v>1802</v>
      </c>
      <c r="L2709" s="145" t="s">
        <v>1818</v>
      </c>
    </row>
    <row r="2710" spans="3:12">
      <c r="C2710" s="145" t="s">
        <v>3424</v>
      </c>
      <c r="D2710" s="145">
        <v>0</v>
      </c>
      <c r="E2710" s="145" t="s">
        <v>26</v>
      </c>
      <c r="F2710" s="462" t="s">
        <v>95</v>
      </c>
      <c r="G2710" s="462" t="s">
        <v>3468</v>
      </c>
      <c r="H2710" s="145" t="s">
        <v>86</v>
      </c>
      <c r="I2710" s="462" t="s">
        <v>1688</v>
      </c>
      <c r="J2710" s="462" t="s">
        <v>1690</v>
      </c>
      <c r="K2710" s="145" t="s">
        <v>1802</v>
      </c>
      <c r="L2710" s="145" t="s">
        <v>1818</v>
      </c>
    </row>
    <row r="2711" spans="3:12">
      <c r="C2711" s="145" t="s">
        <v>3425</v>
      </c>
      <c r="D2711" s="145">
        <v>0</v>
      </c>
      <c r="E2711" s="145" t="s">
        <v>26</v>
      </c>
      <c r="F2711" s="462" t="s">
        <v>95</v>
      </c>
      <c r="G2711" s="462" t="s">
        <v>3468</v>
      </c>
      <c r="H2711" s="145" t="s">
        <v>86</v>
      </c>
      <c r="I2711" s="462" t="s">
        <v>1688</v>
      </c>
      <c r="J2711" s="462" t="s">
        <v>1690</v>
      </c>
      <c r="K2711" s="145" t="s">
        <v>1802</v>
      </c>
      <c r="L2711" s="145" t="s">
        <v>1818</v>
      </c>
    </row>
    <row r="2712" spans="3:12">
      <c r="C2712" s="145" t="s">
        <v>3426</v>
      </c>
      <c r="D2712" s="145">
        <v>0</v>
      </c>
      <c r="E2712" s="145" t="s">
        <v>26</v>
      </c>
      <c r="F2712" s="462" t="s">
        <v>95</v>
      </c>
      <c r="G2712" s="462" t="s">
        <v>3468</v>
      </c>
      <c r="H2712" s="145" t="s">
        <v>86</v>
      </c>
      <c r="I2712" s="462" t="s">
        <v>1688</v>
      </c>
      <c r="J2712" s="462" t="s">
        <v>1690</v>
      </c>
      <c r="K2712" s="145" t="s">
        <v>1802</v>
      </c>
      <c r="L2712" s="145" t="s">
        <v>1818</v>
      </c>
    </row>
    <row r="2713" spans="3:12">
      <c r="C2713" s="145" t="s">
        <v>3427</v>
      </c>
      <c r="D2713" s="145">
        <v>0</v>
      </c>
      <c r="E2713" s="145" t="s">
        <v>26</v>
      </c>
      <c r="F2713" s="462" t="s">
        <v>95</v>
      </c>
      <c r="G2713" s="462" t="s">
        <v>3468</v>
      </c>
      <c r="H2713" s="145" t="s">
        <v>86</v>
      </c>
      <c r="I2713" s="462" t="s">
        <v>1688</v>
      </c>
      <c r="J2713" s="462" t="s">
        <v>1690</v>
      </c>
      <c r="K2713" s="145" t="s">
        <v>1802</v>
      </c>
      <c r="L2713" s="145" t="s">
        <v>1818</v>
      </c>
    </row>
    <row r="2714" spans="3:12">
      <c r="C2714" s="145" t="s">
        <v>3428</v>
      </c>
      <c r="D2714" s="145">
        <v>0</v>
      </c>
      <c r="E2714" s="145" t="s">
        <v>26</v>
      </c>
      <c r="F2714" s="462" t="s">
        <v>95</v>
      </c>
      <c r="G2714" s="462" t="s">
        <v>3468</v>
      </c>
      <c r="H2714" s="145" t="s">
        <v>86</v>
      </c>
      <c r="I2714" s="462" t="s">
        <v>1688</v>
      </c>
      <c r="J2714" s="462" t="s">
        <v>1690</v>
      </c>
      <c r="K2714" s="145" t="s">
        <v>1802</v>
      </c>
      <c r="L2714" s="145" t="s">
        <v>1818</v>
      </c>
    </row>
    <row r="2715" spans="3:12">
      <c r="C2715" s="145" t="s">
        <v>3429</v>
      </c>
      <c r="D2715" s="145">
        <v>0</v>
      </c>
      <c r="E2715" s="145" t="s">
        <v>26</v>
      </c>
      <c r="F2715" s="462" t="s">
        <v>95</v>
      </c>
      <c r="G2715" s="462" t="s">
        <v>3468</v>
      </c>
      <c r="H2715" s="145" t="s">
        <v>86</v>
      </c>
      <c r="I2715" s="462" t="s">
        <v>1688</v>
      </c>
      <c r="J2715" s="462" t="s">
        <v>1690</v>
      </c>
      <c r="K2715" s="145" t="s">
        <v>1802</v>
      </c>
      <c r="L2715" s="145" t="s">
        <v>1818</v>
      </c>
    </row>
    <row r="2716" spans="3:12">
      <c r="C2716" s="145" t="s">
        <v>3430</v>
      </c>
      <c r="D2716" s="145">
        <v>0</v>
      </c>
      <c r="E2716" s="145" t="s">
        <v>26</v>
      </c>
      <c r="F2716" s="462" t="s">
        <v>95</v>
      </c>
      <c r="G2716" s="462" t="s">
        <v>3468</v>
      </c>
      <c r="H2716" s="145" t="s">
        <v>86</v>
      </c>
      <c r="I2716" s="462" t="s">
        <v>1688</v>
      </c>
      <c r="J2716" s="462" t="s">
        <v>1690</v>
      </c>
      <c r="K2716" s="145" t="s">
        <v>1802</v>
      </c>
      <c r="L2716" s="145" t="s">
        <v>1818</v>
      </c>
    </row>
    <row r="2717" spans="3:12">
      <c r="C2717" s="145" t="s">
        <v>3431</v>
      </c>
      <c r="D2717" s="145">
        <v>0</v>
      </c>
      <c r="E2717" s="145" t="s">
        <v>26</v>
      </c>
      <c r="F2717" s="462" t="s">
        <v>95</v>
      </c>
      <c r="G2717" s="462" t="s">
        <v>3468</v>
      </c>
      <c r="H2717" s="145" t="s">
        <v>86</v>
      </c>
      <c r="I2717" s="462" t="s">
        <v>1688</v>
      </c>
      <c r="J2717" s="462" t="s">
        <v>1690</v>
      </c>
      <c r="K2717" s="145" t="s">
        <v>1802</v>
      </c>
      <c r="L2717" s="145" t="s">
        <v>1818</v>
      </c>
    </row>
    <row r="2718" spans="3:12">
      <c r="C2718" s="145" t="s">
        <v>3432</v>
      </c>
      <c r="D2718" s="145">
        <v>0</v>
      </c>
      <c r="E2718" s="145" t="s">
        <v>26</v>
      </c>
      <c r="F2718" s="462" t="s">
        <v>95</v>
      </c>
      <c r="G2718" s="462" t="s">
        <v>3468</v>
      </c>
      <c r="H2718" s="145" t="s">
        <v>86</v>
      </c>
      <c r="I2718" s="462" t="s">
        <v>1688</v>
      </c>
      <c r="J2718" s="462" t="s">
        <v>1690</v>
      </c>
      <c r="K2718" s="145" t="s">
        <v>1802</v>
      </c>
      <c r="L2718" s="145" t="s">
        <v>1818</v>
      </c>
    </row>
    <row r="2719" spans="3:12">
      <c r="C2719" s="145" t="s">
        <v>3433</v>
      </c>
      <c r="D2719" s="145">
        <v>0</v>
      </c>
      <c r="E2719" s="145" t="s">
        <v>26</v>
      </c>
      <c r="F2719" s="462" t="s">
        <v>95</v>
      </c>
      <c r="G2719" s="462" t="s">
        <v>3468</v>
      </c>
      <c r="H2719" s="145" t="s">
        <v>86</v>
      </c>
      <c r="I2719" s="462" t="s">
        <v>1688</v>
      </c>
      <c r="J2719" s="462" t="s">
        <v>1690</v>
      </c>
      <c r="K2719" s="145" t="s">
        <v>1802</v>
      </c>
      <c r="L2719" s="145" t="s">
        <v>1818</v>
      </c>
    </row>
    <row r="2720" spans="3:12">
      <c r="C2720" s="145" t="s">
        <v>3434</v>
      </c>
      <c r="D2720" s="145">
        <v>0</v>
      </c>
      <c r="E2720" s="145" t="s">
        <v>26</v>
      </c>
      <c r="F2720" s="462" t="s">
        <v>95</v>
      </c>
      <c r="G2720" s="462" t="s">
        <v>3468</v>
      </c>
      <c r="H2720" s="145" t="s">
        <v>86</v>
      </c>
      <c r="I2720" s="462" t="s">
        <v>1688</v>
      </c>
      <c r="J2720" s="462" t="s">
        <v>1690</v>
      </c>
      <c r="K2720" s="145" t="s">
        <v>1802</v>
      </c>
      <c r="L2720" s="145" t="s">
        <v>1818</v>
      </c>
    </row>
    <row r="2721" spans="3:12">
      <c r="C2721" s="145" t="s">
        <v>3435</v>
      </c>
      <c r="D2721" s="145">
        <v>0</v>
      </c>
      <c r="E2721" s="145" t="s">
        <v>26</v>
      </c>
      <c r="F2721" s="462" t="s">
        <v>95</v>
      </c>
      <c r="G2721" s="462" t="s">
        <v>3468</v>
      </c>
      <c r="H2721" s="145" t="s">
        <v>86</v>
      </c>
      <c r="I2721" s="462" t="s">
        <v>1688</v>
      </c>
      <c r="J2721" s="462" t="s">
        <v>1690</v>
      </c>
      <c r="K2721" s="145" t="s">
        <v>1802</v>
      </c>
      <c r="L2721" s="145" t="s">
        <v>1818</v>
      </c>
    </row>
    <row r="2722" spans="3:12">
      <c r="C2722" s="145" t="s">
        <v>3436</v>
      </c>
      <c r="D2722" s="145">
        <v>0</v>
      </c>
      <c r="E2722" s="145" t="s">
        <v>26</v>
      </c>
      <c r="F2722" s="462" t="s">
        <v>95</v>
      </c>
      <c r="G2722" s="462" t="s">
        <v>3468</v>
      </c>
      <c r="H2722" s="145" t="s">
        <v>86</v>
      </c>
      <c r="I2722" s="462" t="s">
        <v>1688</v>
      </c>
      <c r="J2722" s="462" t="s">
        <v>1690</v>
      </c>
      <c r="K2722" s="145" t="s">
        <v>1802</v>
      </c>
      <c r="L2722" s="145" t="s">
        <v>1818</v>
      </c>
    </row>
    <row r="2723" spans="3:12">
      <c r="C2723" s="145" t="s">
        <v>3437</v>
      </c>
      <c r="D2723" s="145">
        <v>0</v>
      </c>
      <c r="E2723" s="145" t="s">
        <v>26</v>
      </c>
      <c r="F2723" s="462" t="s">
        <v>95</v>
      </c>
      <c r="G2723" s="462" t="s">
        <v>3468</v>
      </c>
      <c r="H2723" s="145" t="s">
        <v>86</v>
      </c>
      <c r="I2723" s="462" t="s">
        <v>1688</v>
      </c>
      <c r="J2723" s="462" t="s">
        <v>1690</v>
      </c>
      <c r="K2723" s="145" t="s">
        <v>1802</v>
      </c>
      <c r="L2723" s="145" t="s">
        <v>1818</v>
      </c>
    </row>
    <row r="2724" spans="3:12">
      <c r="C2724" s="145" t="s">
        <v>3438</v>
      </c>
      <c r="D2724" s="145">
        <v>0</v>
      </c>
      <c r="E2724" s="145" t="s">
        <v>26</v>
      </c>
      <c r="F2724" s="462" t="s">
        <v>95</v>
      </c>
      <c r="G2724" s="462" t="s">
        <v>3468</v>
      </c>
      <c r="H2724" s="145" t="s">
        <v>86</v>
      </c>
      <c r="I2724" s="462" t="s">
        <v>1688</v>
      </c>
      <c r="J2724" s="462" t="s">
        <v>1690</v>
      </c>
      <c r="K2724" s="145" t="s">
        <v>1802</v>
      </c>
      <c r="L2724" s="145" t="s">
        <v>1818</v>
      </c>
    </row>
    <row r="2725" spans="3:12">
      <c r="C2725" s="145" t="s">
        <v>3439</v>
      </c>
      <c r="D2725" s="145">
        <v>0</v>
      </c>
      <c r="E2725" s="145" t="s">
        <v>26</v>
      </c>
      <c r="F2725" s="462" t="s">
        <v>95</v>
      </c>
      <c r="G2725" s="462" t="s">
        <v>3468</v>
      </c>
      <c r="H2725" s="145" t="s">
        <v>86</v>
      </c>
      <c r="I2725" s="462" t="s">
        <v>1688</v>
      </c>
      <c r="J2725" s="462" t="s">
        <v>1690</v>
      </c>
      <c r="K2725" s="145" t="s">
        <v>1802</v>
      </c>
      <c r="L2725" s="145" t="s">
        <v>1818</v>
      </c>
    </row>
    <row r="2726" spans="3:12">
      <c r="C2726" s="145" t="s">
        <v>3440</v>
      </c>
      <c r="D2726" s="145">
        <v>0</v>
      </c>
      <c r="E2726" s="145" t="s">
        <v>26</v>
      </c>
      <c r="F2726" s="462" t="s">
        <v>95</v>
      </c>
      <c r="G2726" s="462" t="s">
        <v>3468</v>
      </c>
      <c r="H2726" s="145" t="s">
        <v>86</v>
      </c>
      <c r="I2726" s="462" t="s">
        <v>1688</v>
      </c>
      <c r="J2726" s="462" t="s">
        <v>1690</v>
      </c>
      <c r="K2726" s="145" t="s">
        <v>1802</v>
      </c>
      <c r="L2726" s="145" t="s">
        <v>1818</v>
      </c>
    </row>
    <row r="2727" spans="3:12">
      <c r="C2727" s="145" t="s">
        <v>3441</v>
      </c>
      <c r="D2727" s="145">
        <v>0</v>
      </c>
      <c r="E2727" s="145" t="s">
        <v>26</v>
      </c>
      <c r="F2727" s="462" t="s">
        <v>95</v>
      </c>
      <c r="G2727" s="462" t="s">
        <v>3468</v>
      </c>
      <c r="H2727" s="145" t="s">
        <v>86</v>
      </c>
      <c r="I2727" s="462" t="s">
        <v>1688</v>
      </c>
      <c r="J2727" s="462" t="s">
        <v>1690</v>
      </c>
      <c r="K2727" s="145" t="s">
        <v>1802</v>
      </c>
      <c r="L2727" s="145" t="s">
        <v>1818</v>
      </c>
    </row>
    <row r="2728" spans="3:12">
      <c r="C2728" s="145" t="s">
        <v>3442</v>
      </c>
      <c r="D2728" s="145">
        <v>0</v>
      </c>
      <c r="E2728" s="145" t="s">
        <v>26</v>
      </c>
      <c r="F2728" s="462" t="s">
        <v>95</v>
      </c>
      <c r="G2728" s="462" t="s">
        <v>3468</v>
      </c>
      <c r="H2728" s="145" t="s">
        <v>86</v>
      </c>
      <c r="I2728" s="462" t="s">
        <v>1688</v>
      </c>
      <c r="J2728" s="462" t="s">
        <v>1690</v>
      </c>
      <c r="K2728" s="145" t="s">
        <v>1802</v>
      </c>
      <c r="L2728" s="145" t="s">
        <v>1818</v>
      </c>
    </row>
    <row r="2729" spans="3:12">
      <c r="C2729" s="145" t="s">
        <v>3443</v>
      </c>
      <c r="D2729" s="145">
        <v>0</v>
      </c>
      <c r="E2729" s="145" t="s">
        <v>26</v>
      </c>
      <c r="F2729" s="462" t="s">
        <v>95</v>
      </c>
      <c r="G2729" s="462" t="s">
        <v>3468</v>
      </c>
      <c r="H2729" s="145" t="s">
        <v>86</v>
      </c>
      <c r="I2729" s="462" t="s">
        <v>1688</v>
      </c>
      <c r="J2729" s="462" t="s">
        <v>1690</v>
      </c>
      <c r="K2729" s="145" t="s">
        <v>1802</v>
      </c>
      <c r="L2729" s="145" t="s">
        <v>1818</v>
      </c>
    </row>
    <row r="2730" spans="3:12">
      <c r="C2730" s="145" t="s">
        <v>3444</v>
      </c>
      <c r="D2730" s="145">
        <v>0</v>
      </c>
      <c r="E2730" s="145" t="s">
        <v>26</v>
      </c>
      <c r="F2730" s="462" t="s">
        <v>95</v>
      </c>
      <c r="G2730" s="462" t="s">
        <v>3468</v>
      </c>
      <c r="H2730" s="145" t="s">
        <v>86</v>
      </c>
      <c r="I2730" s="462" t="s">
        <v>1688</v>
      </c>
      <c r="J2730" s="462" t="s">
        <v>1690</v>
      </c>
      <c r="K2730" s="145" t="s">
        <v>1802</v>
      </c>
      <c r="L2730" s="145" t="s">
        <v>1818</v>
      </c>
    </row>
    <row r="2731" spans="3:12">
      <c r="C2731" s="145" t="s">
        <v>3445</v>
      </c>
      <c r="D2731" s="145">
        <v>0</v>
      </c>
      <c r="E2731" s="145" t="s">
        <v>26</v>
      </c>
      <c r="F2731" s="462" t="s">
        <v>95</v>
      </c>
      <c r="G2731" s="462" t="s">
        <v>3468</v>
      </c>
      <c r="H2731" s="145" t="s">
        <v>86</v>
      </c>
      <c r="I2731" s="462" t="s">
        <v>1688</v>
      </c>
      <c r="J2731" s="462" t="s">
        <v>1690</v>
      </c>
      <c r="K2731" s="145" t="s">
        <v>1802</v>
      </c>
      <c r="L2731" s="145" t="s">
        <v>1818</v>
      </c>
    </row>
    <row r="2732" spans="3:12">
      <c r="C2732" s="145" t="s">
        <v>3446</v>
      </c>
      <c r="D2732" s="145">
        <v>0</v>
      </c>
      <c r="E2732" s="145" t="s">
        <v>26</v>
      </c>
      <c r="F2732" s="462" t="s">
        <v>95</v>
      </c>
      <c r="G2732" s="462" t="s">
        <v>3468</v>
      </c>
      <c r="H2732" s="145" t="s">
        <v>86</v>
      </c>
      <c r="I2732" s="462" t="s">
        <v>1688</v>
      </c>
      <c r="J2732" s="462" t="s">
        <v>1690</v>
      </c>
      <c r="K2732" s="145" t="s">
        <v>1802</v>
      </c>
      <c r="L2732" s="145" t="s">
        <v>1818</v>
      </c>
    </row>
    <row r="2733" spans="3:12">
      <c r="C2733" s="145" t="s">
        <v>3447</v>
      </c>
      <c r="D2733" s="145">
        <v>0</v>
      </c>
      <c r="E2733" s="145" t="s">
        <v>26</v>
      </c>
      <c r="F2733" s="462" t="s">
        <v>95</v>
      </c>
      <c r="G2733" s="462" t="s">
        <v>3468</v>
      </c>
      <c r="H2733" s="145" t="s">
        <v>86</v>
      </c>
      <c r="I2733" s="462" t="s">
        <v>1688</v>
      </c>
      <c r="J2733" s="462" t="s">
        <v>1690</v>
      </c>
      <c r="K2733" s="145" t="s">
        <v>1802</v>
      </c>
      <c r="L2733" s="145" t="s">
        <v>1818</v>
      </c>
    </row>
    <row r="2734" spans="3:12">
      <c r="C2734" s="145" t="s">
        <v>3448</v>
      </c>
      <c r="D2734" s="145">
        <v>0</v>
      </c>
      <c r="E2734" s="145" t="s">
        <v>26</v>
      </c>
      <c r="F2734" s="462" t="s">
        <v>95</v>
      </c>
      <c r="G2734" s="462" t="s">
        <v>3468</v>
      </c>
      <c r="H2734" s="145" t="s">
        <v>86</v>
      </c>
      <c r="I2734" s="462" t="s">
        <v>1688</v>
      </c>
      <c r="J2734" s="462" t="s">
        <v>1690</v>
      </c>
      <c r="K2734" s="145" t="s">
        <v>1802</v>
      </c>
      <c r="L2734" s="145" t="s">
        <v>1818</v>
      </c>
    </row>
    <row r="2735" spans="3:12">
      <c r="C2735" s="145" t="s">
        <v>3449</v>
      </c>
      <c r="D2735" s="145">
        <v>0</v>
      </c>
      <c r="E2735" s="145" t="s">
        <v>26</v>
      </c>
      <c r="F2735" s="462" t="s">
        <v>95</v>
      </c>
      <c r="G2735" s="462" t="s">
        <v>3468</v>
      </c>
      <c r="H2735" s="145" t="s">
        <v>86</v>
      </c>
      <c r="I2735" s="462" t="s">
        <v>1688</v>
      </c>
      <c r="J2735" s="462" t="s">
        <v>1690</v>
      </c>
      <c r="K2735" s="145" t="s">
        <v>1802</v>
      </c>
      <c r="L2735" s="145" t="s">
        <v>1818</v>
      </c>
    </row>
    <row r="2736" spans="3:12">
      <c r="C2736" s="145" t="s">
        <v>3450</v>
      </c>
      <c r="D2736" s="145">
        <v>0</v>
      </c>
      <c r="E2736" s="145" t="s">
        <v>26</v>
      </c>
      <c r="F2736" s="462" t="s">
        <v>95</v>
      </c>
      <c r="G2736" s="462" t="s">
        <v>3468</v>
      </c>
      <c r="H2736" s="145" t="s">
        <v>86</v>
      </c>
      <c r="I2736" s="462" t="s">
        <v>1688</v>
      </c>
      <c r="J2736" s="462" t="s">
        <v>1690</v>
      </c>
      <c r="K2736" s="145" t="s">
        <v>1802</v>
      </c>
      <c r="L2736" s="145" t="s">
        <v>1818</v>
      </c>
    </row>
    <row r="2737" spans="3:12">
      <c r="C2737" s="145" t="s">
        <v>3451</v>
      </c>
      <c r="D2737" s="145">
        <v>0</v>
      </c>
      <c r="E2737" s="145" t="s">
        <v>26</v>
      </c>
      <c r="F2737" s="462" t="s">
        <v>95</v>
      </c>
      <c r="G2737" s="462" t="s">
        <v>3468</v>
      </c>
      <c r="H2737" s="145" t="s">
        <v>86</v>
      </c>
      <c r="I2737" s="462" t="s">
        <v>1688</v>
      </c>
      <c r="J2737" s="462" t="s">
        <v>1690</v>
      </c>
      <c r="K2737" s="145" t="s">
        <v>1802</v>
      </c>
      <c r="L2737" s="145" t="s">
        <v>1818</v>
      </c>
    </row>
    <row r="2738" spans="3:12">
      <c r="C2738" s="145" t="s">
        <v>3452</v>
      </c>
      <c r="D2738" s="145">
        <v>0</v>
      </c>
      <c r="E2738" s="145" t="s">
        <v>26</v>
      </c>
      <c r="F2738" s="462" t="s">
        <v>95</v>
      </c>
      <c r="G2738" s="462" t="s">
        <v>3468</v>
      </c>
      <c r="H2738" s="145" t="s">
        <v>86</v>
      </c>
      <c r="I2738" s="462" t="s">
        <v>1688</v>
      </c>
      <c r="J2738" s="462" t="s">
        <v>1690</v>
      </c>
      <c r="K2738" s="145" t="s">
        <v>1802</v>
      </c>
      <c r="L2738" s="145" t="s">
        <v>1818</v>
      </c>
    </row>
    <row r="2739" spans="3:12">
      <c r="C2739" s="145" t="s">
        <v>3453</v>
      </c>
      <c r="D2739" s="145">
        <v>0</v>
      </c>
      <c r="E2739" s="145" t="s">
        <v>26</v>
      </c>
      <c r="F2739" s="462" t="s">
        <v>95</v>
      </c>
      <c r="G2739" s="462" t="s">
        <v>3468</v>
      </c>
      <c r="H2739" s="145" t="s">
        <v>86</v>
      </c>
      <c r="I2739" s="462" t="s">
        <v>1688</v>
      </c>
      <c r="J2739" s="462" t="s">
        <v>1690</v>
      </c>
      <c r="K2739" s="145" t="s">
        <v>1802</v>
      </c>
      <c r="L2739" s="145" t="s">
        <v>1818</v>
      </c>
    </row>
    <row r="2740" spans="3:12">
      <c r="C2740" s="145" t="s">
        <v>3454</v>
      </c>
      <c r="D2740" s="145">
        <v>0</v>
      </c>
      <c r="E2740" s="145" t="s">
        <v>26</v>
      </c>
      <c r="F2740" s="462" t="s">
        <v>95</v>
      </c>
      <c r="G2740" s="462" t="s">
        <v>3468</v>
      </c>
      <c r="H2740" s="145" t="s">
        <v>86</v>
      </c>
      <c r="I2740" s="462" t="s">
        <v>1688</v>
      </c>
      <c r="J2740" s="462" t="s">
        <v>1690</v>
      </c>
      <c r="K2740" s="145" t="s">
        <v>1802</v>
      </c>
      <c r="L2740" s="145" t="s">
        <v>1818</v>
      </c>
    </row>
    <row r="2741" spans="3:12">
      <c r="C2741" s="145" t="s">
        <v>3455</v>
      </c>
      <c r="D2741" s="145">
        <v>0</v>
      </c>
      <c r="E2741" s="145" t="s">
        <v>26</v>
      </c>
      <c r="F2741" s="462" t="s">
        <v>95</v>
      </c>
      <c r="G2741" s="462" t="s">
        <v>3468</v>
      </c>
      <c r="H2741" s="145" t="s">
        <v>86</v>
      </c>
      <c r="I2741" s="462" t="s">
        <v>1688</v>
      </c>
      <c r="J2741" s="462" t="s">
        <v>1690</v>
      </c>
      <c r="K2741" s="145" t="s">
        <v>1802</v>
      </c>
      <c r="L2741" s="145" t="s">
        <v>1818</v>
      </c>
    </row>
    <row r="2742" spans="3:12">
      <c r="C2742" s="145" t="s">
        <v>3458</v>
      </c>
      <c r="D2742" s="145">
        <v>0</v>
      </c>
      <c r="E2742" s="145" t="s">
        <v>26</v>
      </c>
      <c r="F2742" s="462" t="s">
        <v>95</v>
      </c>
      <c r="G2742" s="462" t="s">
        <v>3468</v>
      </c>
      <c r="H2742" s="145" t="s">
        <v>86</v>
      </c>
      <c r="I2742" s="462" t="s">
        <v>1688</v>
      </c>
      <c r="J2742" s="462" t="s">
        <v>1690</v>
      </c>
      <c r="K2742" s="145" t="s">
        <v>1802</v>
      </c>
      <c r="L2742" s="145" t="s">
        <v>1818</v>
      </c>
    </row>
    <row r="2743" spans="3:12">
      <c r="C2743" s="145" t="s">
        <v>3459</v>
      </c>
      <c r="D2743" s="145">
        <v>0</v>
      </c>
      <c r="E2743" s="145" t="s">
        <v>26</v>
      </c>
      <c r="F2743" s="462" t="s">
        <v>95</v>
      </c>
      <c r="G2743" s="462" t="s">
        <v>3468</v>
      </c>
      <c r="H2743" s="145" t="s">
        <v>86</v>
      </c>
      <c r="I2743" s="462" t="s">
        <v>1688</v>
      </c>
      <c r="J2743" s="462" t="s">
        <v>1690</v>
      </c>
      <c r="K2743" s="145" t="s">
        <v>1802</v>
      </c>
      <c r="L2743" s="145" t="s">
        <v>1818</v>
      </c>
    </row>
    <row r="2744" spans="3:12">
      <c r="C2744" s="145" t="s">
        <v>3460</v>
      </c>
      <c r="D2744" s="145">
        <v>0</v>
      </c>
      <c r="E2744" s="145" t="s">
        <v>26</v>
      </c>
      <c r="F2744" s="462" t="s">
        <v>95</v>
      </c>
      <c r="G2744" s="462" t="s">
        <v>3468</v>
      </c>
      <c r="H2744" s="145" t="s">
        <v>86</v>
      </c>
      <c r="I2744" s="462" t="s">
        <v>1688</v>
      </c>
      <c r="J2744" s="462" t="s">
        <v>1690</v>
      </c>
      <c r="K2744" s="145" t="s">
        <v>1802</v>
      </c>
      <c r="L2744" s="145" t="s">
        <v>1818</v>
      </c>
    </row>
    <row r="2745" spans="3:12">
      <c r="C2745" s="145" t="s">
        <v>3461</v>
      </c>
      <c r="D2745" s="145">
        <v>0</v>
      </c>
      <c r="E2745" s="145" t="s">
        <v>26</v>
      </c>
      <c r="F2745" s="462" t="s">
        <v>95</v>
      </c>
      <c r="G2745" s="462" t="s">
        <v>3468</v>
      </c>
      <c r="H2745" s="145" t="s">
        <v>86</v>
      </c>
      <c r="I2745" s="462" t="s">
        <v>1688</v>
      </c>
      <c r="J2745" s="462" t="s">
        <v>1690</v>
      </c>
      <c r="K2745" s="145" t="s">
        <v>1802</v>
      </c>
      <c r="L2745" s="145" t="s">
        <v>1818</v>
      </c>
    </row>
    <row r="2746" spans="3:12">
      <c r="C2746" s="145" t="s">
        <v>3462</v>
      </c>
      <c r="D2746" s="145">
        <v>0</v>
      </c>
      <c r="E2746" s="145" t="s">
        <v>26</v>
      </c>
      <c r="F2746" s="462" t="s">
        <v>95</v>
      </c>
      <c r="G2746" s="462" t="s">
        <v>3468</v>
      </c>
      <c r="H2746" s="145" t="s">
        <v>86</v>
      </c>
      <c r="I2746" s="462" t="s">
        <v>1688</v>
      </c>
      <c r="J2746" s="462" t="s">
        <v>1690</v>
      </c>
      <c r="K2746" s="145" t="s">
        <v>1802</v>
      </c>
      <c r="L2746" s="145" t="s">
        <v>1818</v>
      </c>
    </row>
    <row r="2747" spans="3:12">
      <c r="C2747" s="145" t="s">
        <v>3463</v>
      </c>
      <c r="D2747" s="145">
        <v>0</v>
      </c>
      <c r="E2747" s="145" t="s">
        <v>26</v>
      </c>
      <c r="F2747" s="462" t="s">
        <v>95</v>
      </c>
      <c r="G2747" s="462" t="s">
        <v>3468</v>
      </c>
      <c r="H2747" s="145" t="s">
        <v>86</v>
      </c>
      <c r="I2747" s="462" t="s">
        <v>1688</v>
      </c>
      <c r="J2747" s="462" t="s">
        <v>1690</v>
      </c>
      <c r="K2747" s="145" t="s">
        <v>1802</v>
      </c>
      <c r="L2747" s="145" t="s">
        <v>1818</v>
      </c>
    </row>
    <row r="2748" spans="3:12">
      <c r="C2748" s="145" t="s">
        <v>3465</v>
      </c>
      <c r="D2748" s="145">
        <v>0</v>
      </c>
      <c r="E2748" s="145" t="s">
        <v>26</v>
      </c>
      <c r="F2748" s="462" t="s">
        <v>95</v>
      </c>
      <c r="G2748" s="462" t="s">
        <v>3468</v>
      </c>
      <c r="H2748" s="145" t="s">
        <v>86</v>
      </c>
      <c r="I2748" s="462" t="s">
        <v>1688</v>
      </c>
      <c r="J2748" s="462" t="s">
        <v>1690</v>
      </c>
      <c r="K2748" s="145" t="s">
        <v>1802</v>
      </c>
      <c r="L2748" s="145" t="s">
        <v>1818</v>
      </c>
    </row>
    <row r="2749" spans="3:12">
      <c r="C2749" s="145" t="s">
        <v>3466</v>
      </c>
      <c r="D2749" s="145">
        <v>0</v>
      </c>
      <c r="E2749" s="145" t="s">
        <v>26</v>
      </c>
      <c r="F2749" s="462" t="s">
        <v>95</v>
      </c>
      <c r="G2749" s="462" t="s">
        <v>3468</v>
      </c>
      <c r="H2749" s="145" t="s">
        <v>86</v>
      </c>
      <c r="I2749" s="462" t="s">
        <v>1688</v>
      </c>
      <c r="J2749" s="462" t="s">
        <v>1690</v>
      </c>
      <c r="K2749" s="145" t="s">
        <v>1802</v>
      </c>
      <c r="L2749" s="145" t="s">
        <v>1818</v>
      </c>
    </row>
    <row r="2750" spans="3:12">
      <c r="C2750" s="145" t="s">
        <v>3467</v>
      </c>
      <c r="D2750" s="145">
        <v>0</v>
      </c>
      <c r="E2750" s="145" t="s">
        <v>26</v>
      </c>
      <c r="F2750" s="462" t="s">
        <v>95</v>
      </c>
      <c r="G2750" s="462" t="s">
        <v>3468</v>
      </c>
      <c r="H2750" s="145" t="s">
        <v>86</v>
      </c>
      <c r="I2750" s="462" t="s">
        <v>1688</v>
      </c>
      <c r="J2750" s="462" t="s">
        <v>1690</v>
      </c>
      <c r="K2750" s="145" t="s">
        <v>1802</v>
      </c>
      <c r="L2750" s="145" t="s">
        <v>1818</v>
      </c>
    </row>
    <row r="2751" spans="3:12">
      <c r="C2751" s="145" t="s">
        <v>3378</v>
      </c>
      <c r="D2751" s="145">
        <v>0</v>
      </c>
      <c r="E2751" s="145" t="s">
        <v>26</v>
      </c>
      <c r="F2751" s="462" t="s">
        <v>95</v>
      </c>
      <c r="G2751" s="462" t="s">
        <v>3468</v>
      </c>
      <c r="H2751" s="145" t="s">
        <v>86</v>
      </c>
      <c r="I2751" s="462" t="s">
        <v>1688</v>
      </c>
      <c r="J2751" s="462" t="s">
        <v>1690</v>
      </c>
      <c r="K2751" s="145" t="s">
        <v>1802</v>
      </c>
      <c r="L2751" s="145" t="s">
        <v>3306</v>
      </c>
    </row>
    <row r="2752" spans="3:12">
      <c r="C2752" s="145" t="s">
        <v>3379</v>
      </c>
      <c r="D2752" s="145">
        <v>0</v>
      </c>
      <c r="E2752" s="145" t="s">
        <v>26</v>
      </c>
      <c r="F2752" s="462" t="s">
        <v>95</v>
      </c>
      <c r="G2752" s="462" t="s">
        <v>3468</v>
      </c>
      <c r="H2752" s="145" t="s">
        <v>86</v>
      </c>
      <c r="I2752" s="462" t="s">
        <v>1688</v>
      </c>
      <c r="J2752" s="462" t="s">
        <v>1690</v>
      </c>
      <c r="K2752" s="145" t="s">
        <v>1802</v>
      </c>
      <c r="L2752" s="145" t="s">
        <v>3306</v>
      </c>
    </row>
    <row r="2753" spans="3:12">
      <c r="C2753" s="145" t="s">
        <v>3380</v>
      </c>
      <c r="D2753" s="145">
        <v>0</v>
      </c>
      <c r="E2753" s="145" t="s">
        <v>26</v>
      </c>
      <c r="F2753" s="462" t="s">
        <v>95</v>
      </c>
      <c r="G2753" s="462" t="s">
        <v>3468</v>
      </c>
      <c r="H2753" s="145" t="s">
        <v>86</v>
      </c>
      <c r="I2753" s="462" t="s">
        <v>1688</v>
      </c>
      <c r="J2753" s="462" t="s">
        <v>1690</v>
      </c>
      <c r="K2753" s="145" t="s">
        <v>1802</v>
      </c>
      <c r="L2753" s="145" t="s">
        <v>3306</v>
      </c>
    </row>
    <row r="2754" spans="3:12">
      <c r="C2754" s="145" t="s">
        <v>3381</v>
      </c>
      <c r="D2754" s="145">
        <v>0</v>
      </c>
      <c r="E2754" s="145" t="s">
        <v>26</v>
      </c>
      <c r="F2754" s="462" t="s">
        <v>95</v>
      </c>
      <c r="G2754" s="462" t="s">
        <v>3468</v>
      </c>
      <c r="H2754" s="145" t="s">
        <v>86</v>
      </c>
      <c r="I2754" s="462" t="s">
        <v>1688</v>
      </c>
      <c r="J2754" s="462" t="s">
        <v>1690</v>
      </c>
      <c r="K2754" s="145" t="s">
        <v>1802</v>
      </c>
      <c r="L2754" s="145" t="s">
        <v>3306</v>
      </c>
    </row>
    <row r="2755" spans="3:12">
      <c r="C2755" s="145" t="s">
        <v>3382</v>
      </c>
      <c r="D2755" s="145">
        <v>0</v>
      </c>
      <c r="E2755" s="145" t="s">
        <v>26</v>
      </c>
      <c r="F2755" s="462" t="s">
        <v>95</v>
      </c>
      <c r="G2755" s="462" t="s">
        <v>3468</v>
      </c>
      <c r="H2755" s="145" t="s">
        <v>86</v>
      </c>
      <c r="I2755" s="462" t="s">
        <v>1688</v>
      </c>
      <c r="J2755" s="462" t="s">
        <v>1690</v>
      </c>
      <c r="K2755" s="145" t="s">
        <v>1802</v>
      </c>
      <c r="L2755" s="145" t="s">
        <v>3306</v>
      </c>
    </row>
    <row r="2756" spans="3:12">
      <c r="C2756" s="145" t="s">
        <v>3383</v>
      </c>
      <c r="D2756" s="145">
        <v>0</v>
      </c>
      <c r="E2756" s="145" t="s">
        <v>26</v>
      </c>
      <c r="F2756" s="462" t="s">
        <v>95</v>
      </c>
      <c r="G2756" s="462" t="s">
        <v>3468</v>
      </c>
      <c r="H2756" s="145" t="s">
        <v>86</v>
      </c>
      <c r="I2756" s="462" t="s">
        <v>1688</v>
      </c>
      <c r="J2756" s="462" t="s">
        <v>1690</v>
      </c>
      <c r="K2756" s="145" t="s">
        <v>1802</v>
      </c>
      <c r="L2756" s="145" t="s">
        <v>3306</v>
      </c>
    </row>
    <row r="2757" spans="3:12">
      <c r="C2757" s="145" t="s">
        <v>3384</v>
      </c>
      <c r="D2757" s="145">
        <v>0</v>
      </c>
      <c r="E2757" s="145" t="s">
        <v>26</v>
      </c>
      <c r="F2757" s="462" t="s">
        <v>95</v>
      </c>
      <c r="G2757" s="462" t="s">
        <v>3468</v>
      </c>
      <c r="H2757" s="145" t="s">
        <v>86</v>
      </c>
      <c r="I2757" s="462" t="s">
        <v>1688</v>
      </c>
      <c r="J2757" s="462" t="s">
        <v>1690</v>
      </c>
      <c r="K2757" s="145" t="s">
        <v>1802</v>
      </c>
      <c r="L2757" s="145" t="s">
        <v>3306</v>
      </c>
    </row>
    <row r="2758" spans="3:12">
      <c r="C2758" s="145" t="s">
        <v>3385</v>
      </c>
      <c r="D2758" s="145">
        <v>0</v>
      </c>
      <c r="E2758" s="145" t="s">
        <v>26</v>
      </c>
      <c r="F2758" s="462" t="s">
        <v>95</v>
      </c>
      <c r="G2758" s="462" t="s">
        <v>3468</v>
      </c>
      <c r="H2758" s="145" t="s">
        <v>86</v>
      </c>
      <c r="I2758" s="462" t="s">
        <v>1688</v>
      </c>
      <c r="J2758" s="462" t="s">
        <v>1690</v>
      </c>
      <c r="K2758" s="145" t="s">
        <v>1802</v>
      </c>
      <c r="L2758" s="145" t="s">
        <v>3306</v>
      </c>
    </row>
    <row r="2759" spans="3:12">
      <c r="C2759" s="145" t="s">
        <v>3386</v>
      </c>
      <c r="D2759" s="145">
        <v>0</v>
      </c>
      <c r="E2759" s="145" t="s">
        <v>26</v>
      </c>
      <c r="F2759" s="462" t="s">
        <v>95</v>
      </c>
      <c r="G2759" s="462" t="s">
        <v>3468</v>
      </c>
      <c r="H2759" s="145" t="s">
        <v>86</v>
      </c>
      <c r="I2759" s="462" t="s">
        <v>1688</v>
      </c>
      <c r="J2759" s="462" t="s">
        <v>1690</v>
      </c>
      <c r="K2759" s="145" t="s">
        <v>1802</v>
      </c>
      <c r="L2759" s="145" t="s">
        <v>3306</v>
      </c>
    </row>
    <row r="2760" spans="3:12">
      <c r="C2760" s="145" t="s">
        <v>3387</v>
      </c>
      <c r="D2760" s="145">
        <v>0</v>
      </c>
      <c r="E2760" s="145" t="s">
        <v>26</v>
      </c>
      <c r="F2760" s="462" t="s">
        <v>95</v>
      </c>
      <c r="G2760" s="462" t="s">
        <v>3468</v>
      </c>
      <c r="H2760" s="145" t="s">
        <v>86</v>
      </c>
      <c r="I2760" s="462" t="s">
        <v>1688</v>
      </c>
      <c r="J2760" s="462" t="s">
        <v>1690</v>
      </c>
      <c r="K2760" s="145" t="s">
        <v>1802</v>
      </c>
      <c r="L2760" s="145" t="s">
        <v>3306</v>
      </c>
    </row>
    <row r="2761" spans="3:12">
      <c r="C2761" s="145" t="s">
        <v>3388</v>
      </c>
      <c r="D2761" s="145">
        <v>0</v>
      </c>
      <c r="E2761" s="145" t="s">
        <v>26</v>
      </c>
      <c r="F2761" s="462" t="s">
        <v>95</v>
      </c>
      <c r="G2761" s="462" t="s">
        <v>3468</v>
      </c>
      <c r="H2761" s="145" t="s">
        <v>86</v>
      </c>
      <c r="I2761" s="462" t="s">
        <v>1688</v>
      </c>
      <c r="J2761" s="462" t="s">
        <v>1690</v>
      </c>
      <c r="K2761" s="145" t="s">
        <v>1802</v>
      </c>
      <c r="L2761" s="145" t="s">
        <v>3306</v>
      </c>
    </row>
    <row r="2762" spans="3:12">
      <c r="C2762" s="145" t="s">
        <v>3389</v>
      </c>
      <c r="D2762" s="145">
        <v>0</v>
      </c>
      <c r="E2762" s="145" t="s">
        <v>26</v>
      </c>
      <c r="F2762" s="462" t="s">
        <v>95</v>
      </c>
      <c r="G2762" s="462" t="s">
        <v>3468</v>
      </c>
      <c r="H2762" s="145" t="s">
        <v>86</v>
      </c>
      <c r="I2762" s="462" t="s">
        <v>1688</v>
      </c>
      <c r="J2762" s="462" t="s">
        <v>1690</v>
      </c>
      <c r="K2762" s="145" t="s">
        <v>1802</v>
      </c>
      <c r="L2762" s="145" t="s">
        <v>3306</v>
      </c>
    </row>
    <row r="2763" spans="3:12">
      <c r="C2763" s="145" t="s">
        <v>3390</v>
      </c>
      <c r="D2763" s="145">
        <v>0</v>
      </c>
      <c r="E2763" s="145" t="s">
        <v>26</v>
      </c>
      <c r="F2763" s="462" t="s">
        <v>95</v>
      </c>
      <c r="G2763" s="462" t="s">
        <v>3468</v>
      </c>
      <c r="H2763" s="145" t="s">
        <v>86</v>
      </c>
      <c r="I2763" s="462" t="s">
        <v>1688</v>
      </c>
      <c r="J2763" s="462" t="s">
        <v>1690</v>
      </c>
      <c r="K2763" s="145" t="s">
        <v>1802</v>
      </c>
      <c r="L2763" s="145" t="s">
        <v>3306</v>
      </c>
    </row>
    <row r="2764" spans="3:12">
      <c r="C2764" s="145" t="s">
        <v>3391</v>
      </c>
      <c r="D2764" s="145">
        <v>0</v>
      </c>
      <c r="E2764" s="145" t="s">
        <v>26</v>
      </c>
      <c r="F2764" s="462" t="s">
        <v>95</v>
      </c>
      <c r="G2764" s="462" t="s">
        <v>3468</v>
      </c>
      <c r="H2764" s="145" t="s">
        <v>86</v>
      </c>
      <c r="I2764" s="462" t="s">
        <v>1688</v>
      </c>
      <c r="J2764" s="462" t="s">
        <v>1690</v>
      </c>
      <c r="K2764" s="145" t="s">
        <v>1802</v>
      </c>
      <c r="L2764" s="145" t="s">
        <v>3306</v>
      </c>
    </row>
    <row r="2765" spans="3:12">
      <c r="C2765" s="145" t="s">
        <v>3392</v>
      </c>
      <c r="D2765" s="145">
        <v>0</v>
      </c>
      <c r="E2765" s="145" t="s">
        <v>26</v>
      </c>
      <c r="F2765" s="462" t="s">
        <v>95</v>
      </c>
      <c r="G2765" s="462" t="s">
        <v>3468</v>
      </c>
      <c r="H2765" s="145" t="s">
        <v>86</v>
      </c>
      <c r="I2765" s="462" t="s">
        <v>1688</v>
      </c>
      <c r="J2765" s="462" t="s">
        <v>1690</v>
      </c>
      <c r="K2765" s="145" t="s">
        <v>1802</v>
      </c>
      <c r="L2765" s="145" t="s">
        <v>3306</v>
      </c>
    </row>
    <row r="2766" spans="3:12">
      <c r="C2766" s="145" t="s">
        <v>3393</v>
      </c>
      <c r="D2766" s="145">
        <v>0</v>
      </c>
      <c r="E2766" s="145" t="s">
        <v>26</v>
      </c>
      <c r="F2766" s="462" t="s">
        <v>95</v>
      </c>
      <c r="G2766" s="462" t="s">
        <v>3468</v>
      </c>
      <c r="H2766" s="145" t="s">
        <v>86</v>
      </c>
      <c r="I2766" s="462" t="s">
        <v>1688</v>
      </c>
      <c r="J2766" s="462" t="s">
        <v>1690</v>
      </c>
      <c r="K2766" s="145" t="s">
        <v>1802</v>
      </c>
      <c r="L2766" s="145" t="s">
        <v>3306</v>
      </c>
    </row>
    <row r="2767" spans="3:12">
      <c r="C2767" s="145" t="s">
        <v>3394</v>
      </c>
      <c r="D2767" s="145">
        <v>0</v>
      </c>
      <c r="E2767" s="145" t="s">
        <v>26</v>
      </c>
      <c r="F2767" s="462" t="s">
        <v>95</v>
      </c>
      <c r="G2767" s="462" t="s">
        <v>3468</v>
      </c>
      <c r="H2767" s="145" t="s">
        <v>86</v>
      </c>
      <c r="I2767" s="462" t="s">
        <v>1688</v>
      </c>
      <c r="J2767" s="462" t="s">
        <v>1690</v>
      </c>
      <c r="K2767" s="145" t="s">
        <v>1802</v>
      </c>
      <c r="L2767" s="145" t="s">
        <v>3306</v>
      </c>
    </row>
    <row r="2768" spans="3:12">
      <c r="C2768" s="145" t="s">
        <v>3395</v>
      </c>
      <c r="D2768" s="145">
        <v>0</v>
      </c>
      <c r="E2768" s="145" t="s">
        <v>26</v>
      </c>
      <c r="F2768" s="462" t="s">
        <v>95</v>
      </c>
      <c r="G2768" s="462" t="s">
        <v>3468</v>
      </c>
      <c r="H2768" s="145" t="s">
        <v>86</v>
      </c>
      <c r="I2768" s="462" t="s">
        <v>1688</v>
      </c>
      <c r="J2768" s="462" t="s">
        <v>1690</v>
      </c>
      <c r="K2768" s="145" t="s">
        <v>1802</v>
      </c>
      <c r="L2768" s="145" t="s">
        <v>3306</v>
      </c>
    </row>
    <row r="2769" spans="3:12">
      <c r="C2769" s="145" t="s">
        <v>3396</v>
      </c>
      <c r="D2769" s="145">
        <v>0</v>
      </c>
      <c r="E2769" s="145" t="s">
        <v>26</v>
      </c>
      <c r="F2769" s="462" t="s">
        <v>95</v>
      </c>
      <c r="G2769" s="462" t="s">
        <v>3468</v>
      </c>
      <c r="H2769" s="145" t="s">
        <v>86</v>
      </c>
      <c r="I2769" s="462" t="s">
        <v>1688</v>
      </c>
      <c r="J2769" s="462" t="s">
        <v>1690</v>
      </c>
      <c r="K2769" s="145" t="s">
        <v>1802</v>
      </c>
      <c r="L2769" s="145" t="s">
        <v>3306</v>
      </c>
    </row>
    <row r="2770" spans="3:12">
      <c r="C2770" s="145" t="s">
        <v>3397</v>
      </c>
      <c r="D2770" s="145">
        <v>0</v>
      </c>
      <c r="E2770" s="145" t="s">
        <v>26</v>
      </c>
      <c r="F2770" s="462" t="s">
        <v>95</v>
      </c>
      <c r="G2770" s="462" t="s">
        <v>3468</v>
      </c>
      <c r="H2770" s="145" t="s">
        <v>86</v>
      </c>
      <c r="I2770" s="462" t="s">
        <v>1688</v>
      </c>
      <c r="J2770" s="462" t="s">
        <v>1690</v>
      </c>
      <c r="K2770" s="145" t="s">
        <v>1802</v>
      </c>
      <c r="L2770" s="145" t="s">
        <v>3306</v>
      </c>
    </row>
    <row r="2771" spans="3:12">
      <c r="C2771" s="145" t="s">
        <v>3398</v>
      </c>
      <c r="D2771" s="145">
        <v>0</v>
      </c>
      <c r="E2771" s="145" t="s">
        <v>26</v>
      </c>
      <c r="F2771" s="462" t="s">
        <v>95</v>
      </c>
      <c r="G2771" s="462" t="s">
        <v>3468</v>
      </c>
      <c r="H2771" s="145" t="s">
        <v>86</v>
      </c>
      <c r="I2771" s="462" t="s">
        <v>1688</v>
      </c>
      <c r="J2771" s="462" t="s">
        <v>1690</v>
      </c>
      <c r="K2771" s="145" t="s">
        <v>1802</v>
      </c>
      <c r="L2771" s="145" t="s">
        <v>3306</v>
      </c>
    </row>
    <row r="2772" spans="3:12">
      <c r="C2772" s="145" t="s">
        <v>3400</v>
      </c>
      <c r="D2772" s="145">
        <v>0</v>
      </c>
      <c r="E2772" s="145" t="s">
        <v>26</v>
      </c>
      <c r="F2772" s="462" t="s">
        <v>95</v>
      </c>
      <c r="G2772" s="462" t="s">
        <v>3468</v>
      </c>
      <c r="H2772" s="145" t="s">
        <v>86</v>
      </c>
      <c r="I2772" s="462" t="s">
        <v>1688</v>
      </c>
      <c r="J2772" s="462" t="s">
        <v>1690</v>
      </c>
      <c r="K2772" s="145" t="s">
        <v>1802</v>
      </c>
      <c r="L2772" s="145" t="s">
        <v>3306</v>
      </c>
    </row>
    <row r="2773" spans="3:12">
      <c r="C2773" s="145" t="s">
        <v>3401</v>
      </c>
      <c r="D2773" s="145">
        <v>0</v>
      </c>
      <c r="E2773" s="145" t="s">
        <v>26</v>
      </c>
      <c r="F2773" s="462" t="s">
        <v>95</v>
      </c>
      <c r="G2773" s="462" t="s">
        <v>3468</v>
      </c>
      <c r="H2773" s="145" t="s">
        <v>86</v>
      </c>
      <c r="I2773" s="462" t="s">
        <v>1688</v>
      </c>
      <c r="J2773" s="462" t="s">
        <v>1690</v>
      </c>
      <c r="K2773" s="145" t="s">
        <v>1802</v>
      </c>
      <c r="L2773" s="145" t="s">
        <v>3306</v>
      </c>
    </row>
    <row r="2774" spans="3:12">
      <c r="C2774" s="145" t="s">
        <v>3402</v>
      </c>
      <c r="D2774" s="145">
        <v>0</v>
      </c>
      <c r="E2774" s="145" t="s">
        <v>26</v>
      </c>
      <c r="F2774" s="462" t="s">
        <v>95</v>
      </c>
      <c r="G2774" s="462" t="s">
        <v>3468</v>
      </c>
      <c r="H2774" s="145" t="s">
        <v>86</v>
      </c>
      <c r="I2774" s="462" t="s">
        <v>1688</v>
      </c>
      <c r="J2774" s="462" t="s">
        <v>1690</v>
      </c>
      <c r="K2774" s="145" t="s">
        <v>1802</v>
      </c>
      <c r="L2774" s="145" t="s">
        <v>3306</v>
      </c>
    </row>
    <row r="2775" spans="3:12">
      <c r="C2775" s="145" t="s">
        <v>3403</v>
      </c>
      <c r="D2775" s="145">
        <v>0</v>
      </c>
      <c r="E2775" s="145" t="s">
        <v>26</v>
      </c>
      <c r="F2775" s="462" t="s">
        <v>95</v>
      </c>
      <c r="G2775" s="462" t="s">
        <v>3468</v>
      </c>
      <c r="H2775" s="145" t="s">
        <v>86</v>
      </c>
      <c r="I2775" s="462" t="s">
        <v>1688</v>
      </c>
      <c r="J2775" s="462" t="s">
        <v>1690</v>
      </c>
      <c r="K2775" s="145" t="s">
        <v>1802</v>
      </c>
      <c r="L2775" s="145" t="s">
        <v>3306</v>
      </c>
    </row>
    <row r="2776" spans="3:12">
      <c r="C2776" s="145" t="s">
        <v>3404</v>
      </c>
      <c r="D2776" s="145">
        <v>0</v>
      </c>
      <c r="E2776" s="145" t="s">
        <v>26</v>
      </c>
      <c r="F2776" s="462" t="s">
        <v>95</v>
      </c>
      <c r="G2776" s="462" t="s">
        <v>3468</v>
      </c>
      <c r="H2776" s="145" t="s">
        <v>86</v>
      </c>
      <c r="I2776" s="462" t="s">
        <v>1688</v>
      </c>
      <c r="J2776" s="462" t="s">
        <v>1690</v>
      </c>
      <c r="K2776" s="145" t="s">
        <v>1802</v>
      </c>
      <c r="L2776" s="145" t="s">
        <v>3306</v>
      </c>
    </row>
    <row r="2777" spans="3:12">
      <c r="C2777" s="145" t="s">
        <v>3405</v>
      </c>
      <c r="D2777" s="145">
        <v>0</v>
      </c>
      <c r="E2777" s="145" t="s">
        <v>26</v>
      </c>
      <c r="F2777" s="462" t="s">
        <v>95</v>
      </c>
      <c r="G2777" s="462" t="s">
        <v>3468</v>
      </c>
      <c r="H2777" s="145" t="s">
        <v>86</v>
      </c>
      <c r="I2777" s="462" t="s">
        <v>1688</v>
      </c>
      <c r="J2777" s="462" t="s">
        <v>1690</v>
      </c>
      <c r="K2777" s="145" t="s">
        <v>1802</v>
      </c>
      <c r="L2777" s="145" t="s">
        <v>3306</v>
      </c>
    </row>
    <row r="2778" spans="3:12">
      <c r="C2778" s="145" t="s">
        <v>3406</v>
      </c>
      <c r="D2778" s="145">
        <v>0</v>
      </c>
      <c r="E2778" s="145" t="s">
        <v>26</v>
      </c>
      <c r="F2778" s="462" t="s">
        <v>95</v>
      </c>
      <c r="G2778" s="462" t="s">
        <v>3468</v>
      </c>
      <c r="H2778" s="145" t="s">
        <v>86</v>
      </c>
      <c r="I2778" s="462" t="s">
        <v>1688</v>
      </c>
      <c r="J2778" s="462" t="s">
        <v>1690</v>
      </c>
      <c r="K2778" s="145" t="s">
        <v>1802</v>
      </c>
      <c r="L2778" s="145" t="s">
        <v>3306</v>
      </c>
    </row>
    <row r="2779" spans="3:12">
      <c r="C2779" s="145" t="s">
        <v>3407</v>
      </c>
      <c r="D2779" s="145">
        <v>0</v>
      </c>
      <c r="E2779" s="145" t="s">
        <v>26</v>
      </c>
      <c r="F2779" s="462" t="s">
        <v>95</v>
      </c>
      <c r="G2779" s="462" t="s">
        <v>3468</v>
      </c>
      <c r="H2779" s="145" t="s">
        <v>86</v>
      </c>
      <c r="I2779" s="462" t="s">
        <v>1688</v>
      </c>
      <c r="J2779" s="462" t="s">
        <v>1690</v>
      </c>
      <c r="K2779" s="145" t="s">
        <v>1802</v>
      </c>
      <c r="L2779" s="145" t="s">
        <v>3306</v>
      </c>
    </row>
    <row r="2780" spans="3:12">
      <c r="C2780" s="145" t="s">
        <v>3408</v>
      </c>
      <c r="D2780" s="145">
        <v>0</v>
      </c>
      <c r="E2780" s="145" t="s">
        <v>26</v>
      </c>
      <c r="F2780" s="462" t="s">
        <v>95</v>
      </c>
      <c r="G2780" s="462" t="s">
        <v>3468</v>
      </c>
      <c r="H2780" s="145" t="s">
        <v>86</v>
      </c>
      <c r="I2780" s="462" t="s">
        <v>1688</v>
      </c>
      <c r="J2780" s="462" t="s">
        <v>1690</v>
      </c>
      <c r="K2780" s="145" t="s">
        <v>1802</v>
      </c>
      <c r="L2780" s="145" t="s">
        <v>3306</v>
      </c>
    </row>
    <row r="2781" spans="3:12">
      <c r="C2781" s="145" t="s">
        <v>3409</v>
      </c>
      <c r="D2781" s="145">
        <v>0</v>
      </c>
      <c r="E2781" s="145" t="s">
        <v>26</v>
      </c>
      <c r="F2781" s="462" t="s">
        <v>95</v>
      </c>
      <c r="G2781" s="462" t="s">
        <v>3468</v>
      </c>
      <c r="H2781" s="145" t="s">
        <v>86</v>
      </c>
      <c r="I2781" s="462" t="s">
        <v>1688</v>
      </c>
      <c r="J2781" s="462" t="s">
        <v>1690</v>
      </c>
      <c r="K2781" s="145" t="s">
        <v>1802</v>
      </c>
      <c r="L2781" s="145" t="s">
        <v>3306</v>
      </c>
    </row>
    <row r="2782" spans="3:12">
      <c r="C2782" s="145" t="s">
        <v>3410</v>
      </c>
      <c r="D2782" s="145">
        <v>0</v>
      </c>
      <c r="E2782" s="145" t="s">
        <v>26</v>
      </c>
      <c r="F2782" s="462" t="s">
        <v>95</v>
      </c>
      <c r="G2782" s="462" t="s">
        <v>3468</v>
      </c>
      <c r="H2782" s="145" t="s">
        <v>86</v>
      </c>
      <c r="I2782" s="462" t="s">
        <v>1688</v>
      </c>
      <c r="J2782" s="462" t="s">
        <v>1690</v>
      </c>
      <c r="K2782" s="145" t="s">
        <v>1802</v>
      </c>
      <c r="L2782" s="145" t="s">
        <v>3306</v>
      </c>
    </row>
    <row r="2783" spans="3:12">
      <c r="C2783" s="145" t="s">
        <v>3411</v>
      </c>
      <c r="D2783" s="145">
        <v>0</v>
      </c>
      <c r="E2783" s="145" t="s">
        <v>26</v>
      </c>
      <c r="F2783" s="462" t="s">
        <v>95</v>
      </c>
      <c r="G2783" s="462" t="s">
        <v>3468</v>
      </c>
      <c r="H2783" s="145" t="s">
        <v>86</v>
      </c>
      <c r="I2783" s="462" t="s">
        <v>1688</v>
      </c>
      <c r="J2783" s="462" t="s">
        <v>1690</v>
      </c>
      <c r="K2783" s="145" t="s">
        <v>1802</v>
      </c>
      <c r="L2783" s="145" t="s">
        <v>3306</v>
      </c>
    </row>
    <row r="2784" spans="3:12">
      <c r="C2784" s="145" t="s">
        <v>3412</v>
      </c>
      <c r="D2784" s="145">
        <v>0</v>
      </c>
      <c r="E2784" s="145" t="s">
        <v>26</v>
      </c>
      <c r="F2784" s="462" t="s">
        <v>95</v>
      </c>
      <c r="G2784" s="462" t="s">
        <v>3468</v>
      </c>
      <c r="H2784" s="145" t="s">
        <v>86</v>
      </c>
      <c r="I2784" s="462" t="s">
        <v>1688</v>
      </c>
      <c r="J2784" s="462" t="s">
        <v>1690</v>
      </c>
      <c r="K2784" s="145" t="s">
        <v>1802</v>
      </c>
      <c r="L2784" s="145" t="s">
        <v>3306</v>
      </c>
    </row>
    <row r="2785" spans="3:12">
      <c r="C2785" s="145" t="s">
        <v>3413</v>
      </c>
      <c r="D2785" s="145">
        <v>0</v>
      </c>
      <c r="E2785" s="145" t="s">
        <v>26</v>
      </c>
      <c r="F2785" s="462" t="s">
        <v>95</v>
      </c>
      <c r="G2785" s="462" t="s">
        <v>3468</v>
      </c>
      <c r="H2785" s="145" t="s">
        <v>86</v>
      </c>
      <c r="I2785" s="462" t="s">
        <v>1688</v>
      </c>
      <c r="J2785" s="462" t="s">
        <v>1690</v>
      </c>
      <c r="K2785" s="145" t="s">
        <v>1802</v>
      </c>
      <c r="L2785" s="145" t="s">
        <v>3306</v>
      </c>
    </row>
    <row r="2786" spans="3:12">
      <c r="C2786" s="145" t="s">
        <v>3414</v>
      </c>
      <c r="D2786" s="145">
        <v>0</v>
      </c>
      <c r="E2786" s="145" t="s">
        <v>26</v>
      </c>
      <c r="F2786" s="462" t="s">
        <v>95</v>
      </c>
      <c r="G2786" s="462" t="s">
        <v>3468</v>
      </c>
      <c r="H2786" s="145" t="s">
        <v>86</v>
      </c>
      <c r="I2786" s="462" t="s">
        <v>1688</v>
      </c>
      <c r="J2786" s="462" t="s">
        <v>1690</v>
      </c>
      <c r="K2786" s="145" t="s">
        <v>1802</v>
      </c>
      <c r="L2786" s="145" t="s">
        <v>3306</v>
      </c>
    </row>
    <row r="2787" spans="3:12">
      <c r="C2787" s="145" t="s">
        <v>3415</v>
      </c>
      <c r="D2787" s="145">
        <v>0</v>
      </c>
      <c r="E2787" s="145" t="s">
        <v>26</v>
      </c>
      <c r="F2787" s="462" t="s">
        <v>95</v>
      </c>
      <c r="G2787" s="462" t="s">
        <v>3468</v>
      </c>
      <c r="H2787" s="145" t="s">
        <v>86</v>
      </c>
      <c r="I2787" s="462" t="s">
        <v>1688</v>
      </c>
      <c r="J2787" s="462" t="s">
        <v>1690</v>
      </c>
      <c r="K2787" s="145" t="s">
        <v>1802</v>
      </c>
      <c r="L2787" s="145" t="s">
        <v>3306</v>
      </c>
    </row>
    <row r="2788" spans="3:12">
      <c r="C2788" s="145" t="s">
        <v>3416</v>
      </c>
      <c r="D2788" s="145">
        <v>0</v>
      </c>
      <c r="E2788" s="145" t="s">
        <v>26</v>
      </c>
      <c r="F2788" s="462" t="s">
        <v>95</v>
      </c>
      <c r="G2788" s="462" t="s">
        <v>3468</v>
      </c>
      <c r="H2788" s="145" t="s">
        <v>86</v>
      </c>
      <c r="I2788" s="462" t="s">
        <v>1688</v>
      </c>
      <c r="J2788" s="462" t="s">
        <v>1690</v>
      </c>
      <c r="K2788" s="145" t="s">
        <v>1802</v>
      </c>
      <c r="L2788" s="145" t="s">
        <v>3306</v>
      </c>
    </row>
    <row r="2789" spans="3:12">
      <c r="C2789" s="145" t="s">
        <v>3417</v>
      </c>
      <c r="D2789" s="145">
        <v>0</v>
      </c>
      <c r="E2789" s="145" t="s">
        <v>26</v>
      </c>
      <c r="F2789" s="462" t="s">
        <v>95</v>
      </c>
      <c r="G2789" s="462" t="s">
        <v>3468</v>
      </c>
      <c r="H2789" s="145" t="s">
        <v>86</v>
      </c>
      <c r="I2789" s="462" t="s">
        <v>1688</v>
      </c>
      <c r="J2789" s="462" t="s">
        <v>1690</v>
      </c>
      <c r="K2789" s="145" t="s">
        <v>1802</v>
      </c>
      <c r="L2789" s="145" t="s">
        <v>3306</v>
      </c>
    </row>
    <row r="2790" spans="3:12">
      <c r="C2790" s="145" t="s">
        <v>3418</v>
      </c>
      <c r="D2790" s="145">
        <v>0</v>
      </c>
      <c r="E2790" s="145" t="s">
        <v>26</v>
      </c>
      <c r="F2790" s="462" t="s">
        <v>95</v>
      </c>
      <c r="G2790" s="462" t="s">
        <v>3468</v>
      </c>
      <c r="H2790" s="145" t="s">
        <v>86</v>
      </c>
      <c r="I2790" s="462" t="s">
        <v>1688</v>
      </c>
      <c r="J2790" s="462" t="s">
        <v>1690</v>
      </c>
      <c r="K2790" s="145" t="s">
        <v>1802</v>
      </c>
      <c r="L2790" s="145" t="s">
        <v>3306</v>
      </c>
    </row>
    <row r="2791" spans="3:12">
      <c r="C2791" s="145" t="s">
        <v>3419</v>
      </c>
      <c r="D2791" s="145">
        <v>0</v>
      </c>
      <c r="E2791" s="145" t="s">
        <v>26</v>
      </c>
      <c r="F2791" s="462" t="s">
        <v>95</v>
      </c>
      <c r="G2791" s="462" t="s">
        <v>3468</v>
      </c>
      <c r="H2791" s="145" t="s">
        <v>86</v>
      </c>
      <c r="I2791" s="462" t="s">
        <v>1688</v>
      </c>
      <c r="J2791" s="462" t="s">
        <v>1690</v>
      </c>
      <c r="K2791" s="145" t="s">
        <v>1802</v>
      </c>
      <c r="L2791" s="145" t="s">
        <v>3306</v>
      </c>
    </row>
    <row r="2792" spans="3:12">
      <c r="C2792" s="145" t="s">
        <v>3420</v>
      </c>
      <c r="D2792" s="145">
        <v>0</v>
      </c>
      <c r="E2792" s="145" t="s">
        <v>26</v>
      </c>
      <c r="F2792" s="462" t="s">
        <v>95</v>
      </c>
      <c r="G2792" s="462" t="s">
        <v>3468</v>
      </c>
      <c r="H2792" s="145" t="s">
        <v>86</v>
      </c>
      <c r="I2792" s="462" t="s">
        <v>1688</v>
      </c>
      <c r="J2792" s="462" t="s">
        <v>1690</v>
      </c>
      <c r="K2792" s="145" t="s">
        <v>1802</v>
      </c>
      <c r="L2792" s="145" t="s">
        <v>3306</v>
      </c>
    </row>
    <row r="2793" spans="3:12">
      <c r="C2793" s="145" t="s">
        <v>3421</v>
      </c>
      <c r="D2793" s="145">
        <v>0</v>
      </c>
      <c r="E2793" s="145" t="s">
        <v>26</v>
      </c>
      <c r="F2793" s="462" t="s">
        <v>95</v>
      </c>
      <c r="G2793" s="462" t="s">
        <v>3468</v>
      </c>
      <c r="H2793" s="145" t="s">
        <v>86</v>
      </c>
      <c r="I2793" s="462" t="s">
        <v>1688</v>
      </c>
      <c r="J2793" s="462" t="s">
        <v>1690</v>
      </c>
      <c r="K2793" s="145" t="s">
        <v>1802</v>
      </c>
      <c r="L2793" s="145" t="s">
        <v>3306</v>
      </c>
    </row>
    <row r="2794" spans="3:12">
      <c r="C2794" s="145" t="s">
        <v>3422</v>
      </c>
      <c r="D2794" s="145">
        <v>0</v>
      </c>
      <c r="E2794" s="145" t="s">
        <v>26</v>
      </c>
      <c r="F2794" s="462" t="s">
        <v>95</v>
      </c>
      <c r="G2794" s="462" t="s">
        <v>3468</v>
      </c>
      <c r="H2794" s="145" t="s">
        <v>86</v>
      </c>
      <c r="I2794" s="462" t="s">
        <v>1688</v>
      </c>
      <c r="J2794" s="462" t="s">
        <v>1690</v>
      </c>
      <c r="K2794" s="145" t="s">
        <v>1802</v>
      </c>
      <c r="L2794" s="145" t="s">
        <v>3306</v>
      </c>
    </row>
    <row r="2795" spans="3:12">
      <c r="C2795" s="145" t="s">
        <v>3423</v>
      </c>
      <c r="D2795" s="145">
        <v>0</v>
      </c>
      <c r="E2795" s="145" t="s">
        <v>26</v>
      </c>
      <c r="F2795" s="462" t="s">
        <v>95</v>
      </c>
      <c r="G2795" s="462" t="s">
        <v>3468</v>
      </c>
      <c r="H2795" s="145" t="s">
        <v>86</v>
      </c>
      <c r="I2795" s="462" t="s">
        <v>1688</v>
      </c>
      <c r="J2795" s="462" t="s">
        <v>1690</v>
      </c>
      <c r="K2795" s="145" t="s">
        <v>1802</v>
      </c>
      <c r="L2795" s="145" t="s">
        <v>3306</v>
      </c>
    </row>
    <row r="2796" spans="3:12">
      <c r="C2796" s="145" t="s">
        <v>3424</v>
      </c>
      <c r="D2796" s="145">
        <v>0</v>
      </c>
      <c r="E2796" s="145" t="s">
        <v>26</v>
      </c>
      <c r="F2796" s="462" t="s">
        <v>95</v>
      </c>
      <c r="G2796" s="462" t="s">
        <v>3468</v>
      </c>
      <c r="H2796" s="145" t="s">
        <v>86</v>
      </c>
      <c r="I2796" s="462" t="s">
        <v>1688</v>
      </c>
      <c r="J2796" s="462" t="s">
        <v>1690</v>
      </c>
      <c r="K2796" s="145" t="s">
        <v>1802</v>
      </c>
      <c r="L2796" s="145" t="s">
        <v>3306</v>
      </c>
    </row>
    <row r="2797" spans="3:12">
      <c r="C2797" s="145" t="s">
        <v>3425</v>
      </c>
      <c r="D2797" s="145">
        <v>0</v>
      </c>
      <c r="E2797" s="145" t="s">
        <v>26</v>
      </c>
      <c r="F2797" s="462" t="s">
        <v>95</v>
      </c>
      <c r="G2797" s="462" t="s">
        <v>3468</v>
      </c>
      <c r="H2797" s="145" t="s">
        <v>86</v>
      </c>
      <c r="I2797" s="462" t="s">
        <v>1688</v>
      </c>
      <c r="J2797" s="462" t="s">
        <v>1690</v>
      </c>
      <c r="K2797" s="145" t="s">
        <v>1802</v>
      </c>
      <c r="L2797" s="145" t="s">
        <v>3306</v>
      </c>
    </row>
    <row r="2798" spans="3:12">
      <c r="C2798" s="145" t="s">
        <v>3426</v>
      </c>
      <c r="D2798" s="145">
        <v>0</v>
      </c>
      <c r="E2798" s="145" t="s">
        <v>26</v>
      </c>
      <c r="F2798" s="462" t="s">
        <v>95</v>
      </c>
      <c r="G2798" s="462" t="s">
        <v>3468</v>
      </c>
      <c r="H2798" s="145" t="s">
        <v>86</v>
      </c>
      <c r="I2798" s="462" t="s">
        <v>1688</v>
      </c>
      <c r="J2798" s="462" t="s">
        <v>1690</v>
      </c>
      <c r="K2798" s="145" t="s">
        <v>1802</v>
      </c>
      <c r="L2798" s="145" t="s">
        <v>3306</v>
      </c>
    </row>
    <row r="2799" spans="3:12">
      <c r="C2799" s="145" t="s">
        <v>3427</v>
      </c>
      <c r="D2799" s="145">
        <v>0</v>
      </c>
      <c r="E2799" s="145" t="s">
        <v>26</v>
      </c>
      <c r="F2799" s="462" t="s">
        <v>95</v>
      </c>
      <c r="G2799" s="462" t="s">
        <v>3468</v>
      </c>
      <c r="H2799" s="145" t="s">
        <v>86</v>
      </c>
      <c r="I2799" s="462" t="s">
        <v>1688</v>
      </c>
      <c r="J2799" s="462" t="s">
        <v>1690</v>
      </c>
      <c r="K2799" s="145" t="s">
        <v>1802</v>
      </c>
      <c r="L2799" s="145" t="s">
        <v>3306</v>
      </c>
    </row>
    <row r="2800" spans="3:12">
      <c r="C2800" s="145" t="s">
        <v>3428</v>
      </c>
      <c r="D2800" s="145">
        <v>0</v>
      </c>
      <c r="E2800" s="145" t="s">
        <v>26</v>
      </c>
      <c r="F2800" s="462" t="s">
        <v>95</v>
      </c>
      <c r="G2800" s="462" t="s">
        <v>3468</v>
      </c>
      <c r="H2800" s="145" t="s">
        <v>86</v>
      </c>
      <c r="I2800" s="462" t="s">
        <v>1688</v>
      </c>
      <c r="J2800" s="462" t="s">
        <v>1690</v>
      </c>
      <c r="K2800" s="145" t="s">
        <v>1802</v>
      </c>
      <c r="L2800" s="145" t="s">
        <v>3306</v>
      </c>
    </row>
    <row r="2801" spans="3:12">
      <c r="C2801" s="145" t="s">
        <v>3429</v>
      </c>
      <c r="D2801" s="145">
        <v>0</v>
      </c>
      <c r="E2801" s="145" t="s">
        <v>26</v>
      </c>
      <c r="F2801" s="462" t="s">
        <v>95</v>
      </c>
      <c r="G2801" s="462" t="s">
        <v>3468</v>
      </c>
      <c r="H2801" s="145" t="s">
        <v>86</v>
      </c>
      <c r="I2801" s="462" t="s">
        <v>1688</v>
      </c>
      <c r="J2801" s="462" t="s">
        <v>1690</v>
      </c>
      <c r="K2801" s="145" t="s">
        <v>1802</v>
      </c>
      <c r="L2801" s="145" t="s">
        <v>3306</v>
      </c>
    </row>
    <row r="2802" spans="3:12">
      <c r="C2802" s="145" t="s">
        <v>3430</v>
      </c>
      <c r="D2802" s="145">
        <v>0</v>
      </c>
      <c r="E2802" s="145" t="s">
        <v>26</v>
      </c>
      <c r="F2802" s="462" t="s">
        <v>95</v>
      </c>
      <c r="G2802" s="462" t="s">
        <v>3468</v>
      </c>
      <c r="H2802" s="145" t="s">
        <v>86</v>
      </c>
      <c r="I2802" s="462" t="s">
        <v>1688</v>
      </c>
      <c r="J2802" s="462" t="s">
        <v>1690</v>
      </c>
      <c r="K2802" s="145" t="s">
        <v>1802</v>
      </c>
      <c r="L2802" s="145" t="s">
        <v>3306</v>
      </c>
    </row>
    <row r="2803" spans="3:12">
      <c r="C2803" s="145" t="s">
        <v>3431</v>
      </c>
      <c r="D2803" s="145">
        <v>0</v>
      </c>
      <c r="E2803" s="145" t="s">
        <v>26</v>
      </c>
      <c r="F2803" s="462" t="s">
        <v>95</v>
      </c>
      <c r="G2803" s="462" t="s">
        <v>3468</v>
      </c>
      <c r="H2803" s="145" t="s">
        <v>86</v>
      </c>
      <c r="I2803" s="462" t="s">
        <v>1688</v>
      </c>
      <c r="J2803" s="462" t="s">
        <v>1690</v>
      </c>
      <c r="K2803" s="145" t="s">
        <v>1802</v>
      </c>
      <c r="L2803" s="145" t="s">
        <v>3306</v>
      </c>
    </row>
    <row r="2804" spans="3:12">
      <c r="C2804" s="145" t="s">
        <v>3432</v>
      </c>
      <c r="D2804" s="145">
        <v>0</v>
      </c>
      <c r="E2804" s="145" t="s">
        <v>26</v>
      </c>
      <c r="F2804" s="462" t="s">
        <v>95</v>
      </c>
      <c r="G2804" s="462" t="s">
        <v>3468</v>
      </c>
      <c r="H2804" s="145" t="s">
        <v>86</v>
      </c>
      <c r="I2804" s="462" t="s">
        <v>1688</v>
      </c>
      <c r="J2804" s="462" t="s">
        <v>1690</v>
      </c>
      <c r="K2804" s="145" t="s">
        <v>1802</v>
      </c>
      <c r="L2804" s="145" t="s">
        <v>3306</v>
      </c>
    </row>
    <row r="2805" spans="3:12">
      <c r="C2805" s="145" t="s">
        <v>3433</v>
      </c>
      <c r="D2805" s="145">
        <v>0</v>
      </c>
      <c r="E2805" s="145" t="s">
        <v>26</v>
      </c>
      <c r="F2805" s="462" t="s">
        <v>95</v>
      </c>
      <c r="G2805" s="462" t="s">
        <v>3468</v>
      </c>
      <c r="H2805" s="145" t="s">
        <v>86</v>
      </c>
      <c r="I2805" s="462" t="s">
        <v>1688</v>
      </c>
      <c r="J2805" s="462" t="s">
        <v>1690</v>
      </c>
      <c r="K2805" s="145" t="s">
        <v>1802</v>
      </c>
      <c r="L2805" s="145" t="s">
        <v>3306</v>
      </c>
    </row>
    <row r="2806" spans="3:12">
      <c r="C2806" s="145" t="s">
        <v>3434</v>
      </c>
      <c r="D2806" s="145">
        <v>0</v>
      </c>
      <c r="E2806" s="145" t="s">
        <v>26</v>
      </c>
      <c r="F2806" s="462" t="s">
        <v>95</v>
      </c>
      <c r="G2806" s="462" t="s">
        <v>3468</v>
      </c>
      <c r="H2806" s="145" t="s">
        <v>86</v>
      </c>
      <c r="I2806" s="462" t="s">
        <v>1688</v>
      </c>
      <c r="J2806" s="462" t="s">
        <v>1690</v>
      </c>
      <c r="K2806" s="145" t="s">
        <v>1802</v>
      </c>
      <c r="L2806" s="145" t="s">
        <v>3306</v>
      </c>
    </row>
    <row r="2807" spans="3:12">
      <c r="C2807" s="145" t="s">
        <v>3435</v>
      </c>
      <c r="D2807" s="145">
        <v>0</v>
      </c>
      <c r="E2807" s="145" t="s">
        <v>26</v>
      </c>
      <c r="F2807" s="462" t="s">
        <v>95</v>
      </c>
      <c r="G2807" s="462" t="s">
        <v>3468</v>
      </c>
      <c r="H2807" s="145" t="s">
        <v>86</v>
      </c>
      <c r="I2807" s="462" t="s">
        <v>1688</v>
      </c>
      <c r="J2807" s="462" t="s">
        <v>1690</v>
      </c>
      <c r="K2807" s="145" t="s">
        <v>1802</v>
      </c>
      <c r="L2807" s="145" t="s">
        <v>3306</v>
      </c>
    </row>
    <row r="2808" spans="3:12">
      <c r="C2808" s="145" t="s">
        <v>3436</v>
      </c>
      <c r="D2808" s="145">
        <v>0</v>
      </c>
      <c r="E2808" s="145" t="s">
        <v>26</v>
      </c>
      <c r="F2808" s="462" t="s">
        <v>95</v>
      </c>
      <c r="G2808" s="462" t="s">
        <v>3468</v>
      </c>
      <c r="H2808" s="145" t="s">
        <v>86</v>
      </c>
      <c r="I2808" s="462" t="s">
        <v>1688</v>
      </c>
      <c r="J2808" s="462" t="s">
        <v>1690</v>
      </c>
      <c r="K2808" s="145" t="s">
        <v>1802</v>
      </c>
      <c r="L2808" s="145" t="s">
        <v>3306</v>
      </c>
    </row>
    <row r="2809" spans="3:12">
      <c r="C2809" s="145" t="s">
        <v>3437</v>
      </c>
      <c r="D2809" s="145">
        <v>0</v>
      </c>
      <c r="E2809" s="145" t="s">
        <v>26</v>
      </c>
      <c r="F2809" s="462" t="s">
        <v>95</v>
      </c>
      <c r="G2809" s="462" t="s">
        <v>3468</v>
      </c>
      <c r="H2809" s="145" t="s">
        <v>86</v>
      </c>
      <c r="I2809" s="462" t="s">
        <v>1688</v>
      </c>
      <c r="J2809" s="462" t="s">
        <v>1690</v>
      </c>
      <c r="K2809" s="145" t="s">
        <v>1802</v>
      </c>
      <c r="L2809" s="145" t="s">
        <v>3306</v>
      </c>
    </row>
    <row r="2810" spans="3:12">
      <c r="C2810" s="145" t="s">
        <v>3438</v>
      </c>
      <c r="D2810" s="145">
        <v>0</v>
      </c>
      <c r="E2810" s="145" t="s">
        <v>26</v>
      </c>
      <c r="F2810" s="462" t="s">
        <v>95</v>
      </c>
      <c r="G2810" s="462" t="s">
        <v>3468</v>
      </c>
      <c r="H2810" s="145" t="s">
        <v>86</v>
      </c>
      <c r="I2810" s="462" t="s">
        <v>1688</v>
      </c>
      <c r="J2810" s="462" t="s">
        <v>1690</v>
      </c>
      <c r="K2810" s="145" t="s">
        <v>1802</v>
      </c>
      <c r="L2810" s="145" t="s">
        <v>3306</v>
      </c>
    </row>
    <row r="2811" spans="3:12">
      <c r="C2811" s="145" t="s">
        <v>3439</v>
      </c>
      <c r="D2811" s="145">
        <v>0</v>
      </c>
      <c r="E2811" s="145" t="s">
        <v>26</v>
      </c>
      <c r="F2811" s="462" t="s">
        <v>95</v>
      </c>
      <c r="G2811" s="462" t="s">
        <v>3468</v>
      </c>
      <c r="H2811" s="145" t="s">
        <v>86</v>
      </c>
      <c r="I2811" s="462" t="s">
        <v>1688</v>
      </c>
      <c r="J2811" s="462" t="s">
        <v>1690</v>
      </c>
      <c r="K2811" s="145" t="s">
        <v>1802</v>
      </c>
      <c r="L2811" s="145" t="s">
        <v>3306</v>
      </c>
    </row>
    <row r="2812" spans="3:12">
      <c r="C2812" s="145" t="s">
        <v>3440</v>
      </c>
      <c r="D2812" s="145">
        <v>0</v>
      </c>
      <c r="E2812" s="145" t="s">
        <v>26</v>
      </c>
      <c r="F2812" s="462" t="s">
        <v>95</v>
      </c>
      <c r="G2812" s="462" t="s">
        <v>3468</v>
      </c>
      <c r="H2812" s="145" t="s">
        <v>86</v>
      </c>
      <c r="I2812" s="462" t="s">
        <v>1688</v>
      </c>
      <c r="J2812" s="462" t="s">
        <v>1690</v>
      </c>
      <c r="K2812" s="145" t="s">
        <v>1802</v>
      </c>
      <c r="L2812" s="145" t="s">
        <v>3306</v>
      </c>
    </row>
    <row r="2813" spans="3:12">
      <c r="C2813" s="145" t="s">
        <v>3441</v>
      </c>
      <c r="D2813" s="145">
        <v>0</v>
      </c>
      <c r="E2813" s="145" t="s">
        <v>26</v>
      </c>
      <c r="F2813" s="462" t="s">
        <v>95</v>
      </c>
      <c r="G2813" s="462" t="s">
        <v>3468</v>
      </c>
      <c r="H2813" s="145" t="s">
        <v>86</v>
      </c>
      <c r="I2813" s="462" t="s">
        <v>1688</v>
      </c>
      <c r="J2813" s="462" t="s">
        <v>1690</v>
      </c>
      <c r="K2813" s="145" t="s">
        <v>1802</v>
      </c>
      <c r="L2813" s="145" t="s">
        <v>3306</v>
      </c>
    </row>
    <row r="2814" spans="3:12">
      <c r="C2814" s="145" t="s">
        <v>3442</v>
      </c>
      <c r="D2814" s="145">
        <v>0</v>
      </c>
      <c r="E2814" s="145" t="s">
        <v>26</v>
      </c>
      <c r="F2814" s="462" t="s">
        <v>95</v>
      </c>
      <c r="G2814" s="462" t="s">
        <v>3468</v>
      </c>
      <c r="H2814" s="145" t="s">
        <v>86</v>
      </c>
      <c r="I2814" s="462" t="s">
        <v>1688</v>
      </c>
      <c r="J2814" s="462" t="s">
        <v>1690</v>
      </c>
      <c r="K2814" s="145" t="s">
        <v>1802</v>
      </c>
      <c r="L2814" s="145" t="s">
        <v>3306</v>
      </c>
    </row>
    <row r="2815" spans="3:12">
      <c r="C2815" s="145" t="s">
        <v>3443</v>
      </c>
      <c r="D2815" s="145">
        <v>0</v>
      </c>
      <c r="E2815" s="145" t="s">
        <v>26</v>
      </c>
      <c r="F2815" s="462" t="s">
        <v>95</v>
      </c>
      <c r="G2815" s="462" t="s">
        <v>3468</v>
      </c>
      <c r="H2815" s="145" t="s">
        <v>86</v>
      </c>
      <c r="I2815" s="462" t="s">
        <v>1688</v>
      </c>
      <c r="J2815" s="462" t="s">
        <v>1690</v>
      </c>
      <c r="K2815" s="145" t="s">
        <v>1802</v>
      </c>
      <c r="L2815" s="145" t="s">
        <v>3306</v>
      </c>
    </row>
    <row r="2816" spans="3:12">
      <c r="C2816" s="145" t="s">
        <v>3444</v>
      </c>
      <c r="D2816" s="145">
        <v>0</v>
      </c>
      <c r="E2816" s="145" t="s">
        <v>26</v>
      </c>
      <c r="F2816" s="462" t="s">
        <v>95</v>
      </c>
      <c r="G2816" s="462" t="s">
        <v>3468</v>
      </c>
      <c r="H2816" s="145" t="s">
        <v>86</v>
      </c>
      <c r="I2816" s="462" t="s">
        <v>1688</v>
      </c>
      <c r="J2816" s="462" t="s">
        <v>1690</v>
      </c>
      <c r="K2816" s="145" t="s">
        <v>1802</v>
      </c>
      <c r="L2816" s="145" t="s">
        <v>3306</v>
      </c>
    </row>
    <row r="2817" spans="3:12">
      <c r="C2817" s="145" t="s">
        <v>3445</v>
      </c>
      <c r="D2817" s="145">
        <v>0</v>
      </c>
      <c r="E2817" s="145" t="s">
        <v>26</v>
      </c>
      <c r="F2817" s="462" t="s">
        <v>95</v>
      </c>
      <c r="G2817" s="462" t="s">
        <v>3468</v>
      </c>
      <c r="H2817" s="145" t="s">
        <v>86</v>
      </c>
      <c r="I2817" s="462" t="s">
        <v>1688</v>
      </c>
      <c r="J2817" s="462" t="s">
        <v>1690</v>
      </c>
      <c r="K2817" s="145" t="s">
        <v>1802</v>
      </c>
      <c r="L2817" s="145" t="s">
        <v>3306</v>
      </c>
    </row>
    <row r="2818" spans="3:12">
      <c r="C2818" s="145" t="s">
        <v>3446</v>
      </c>
      <c r="D2818" s="145">
        <v>0</v>
      </c>
      <c r="E2818" s="145" t="s">
        <v>26</v>
      </c>
      <c r="F2818" s="462" t="s">
        <v>95</v>
      </c>
      <c r="G2818" s="462" t="s">
        <v>3468</v>
      </c>
      <c r="H2818" s="145" t="s">
        <v>86</v>
      </c>
      <c r="I2818" s="462" t="s">
        <v>1688</v>
      </c>
      <c r="J2818" s="462" t="s">
        <v>1690</v>
      </c>
      <c r="K2818" s="145" t="s">
        <v>1802</v>
      </c>
      <c r="L2818" s="145" t="s">
        <v>3306</v>
      </c>
    </row>
    <row r="2819" spans="3:12">
      <c r="C2819" s="145" t="s">
        <v>3447</v>
      </c>
      <c r="D2819" s="145">
        <v>0</v>
      </c>
      <c r="E2819" s="145" t="s">
        <v>26</v>
      </c>
      <c r="F2819" s="462" t="s">
        <v>95</v>
      </c>
      <c r="G2819" s="462" t="s">
        <v>3468</v>
      </c>
      <c r="H2819" s="145" t="s">
        <v>86</v>
      </c>
      <c r="I2819" s="462" t="s">
        <v>1688</v>
      </c>
      <c r="J2819" s="462" t="s">
        <v>1690</v>
      </c>
      <c r="K2819" s="145" t="s">
        <v>1802</v>
      </c>
      <c r="L2819" s="145" t="s">
        <v>3306</v>
      </c>
    </row>
    <row r="2820" spans="3:12">
      <c r="C2820" s="145" t="s">
        <v>3448</v>
      </c>
      <c r="D2820" s="145">
        <v>0</v>
      </c>
      <c r="E2820" s="145" t="s">
        <v>26</v>
      </c>
      <c r="F2820" s="462" t="s">
        <v>95</v>
      </c>
      <c r="G2820" s="462" t="s">
        <v>3468</v>
      </c>
      <c r="H2820" s="145" t="s">
        <v>86</v>
      </c>
      <c r="I2820" s="462" t="s">
        <v>1688</v>
      </c>
      <c r="J2820" s="462" t="s">
        <v>1690</v>
      </c>
      <c r="K2820" s="145" t="s">
        <v>1802</v>
      </c>
      <c r="L2820" s="145" t="s">
        <v>3306</v>
      </c>
    </row>
    <row r="2821" spans="3:12">
      <c r="C2821" s="145" t="s">
        <v>3449</v>
      </c>
      <c r="D2821" s="145">
        <v>0</v>
      </c>
      <c r="E2821" s="145" t="s">
        <v>26</v>
      </c>
      <c r="F2821" s="462" t="s">
        <v>95</v>
      </c>
      <c r="G2821" s="462" t="s">
        <v>3468</v>
      </c>
      <c r="H2821" s="145" t="s">
        <v>86</v>
      </c>
      <c r="I2821" s="462" t="s">
        <v>1688</v>
      </c>
      <c r="J2821" s="462" t="s">
        <v>1690</v>
      </c>
      <c r="K2821" s="145" t="s">
        <v>1802</v>
      </c>
      <c r="L2821" s="145" t="s">
        <v>3306</v>
      </c>
    </row>
    <row r="2822" spans="3:12">
      <c r="C2822" s="145" t="s">
        <v>3450</v>
      </c>
      <c r="D2822" s="145">
        <v>0</v>
      </c>
      <c r="E2822" s="145" t="s">
        <v>26</v>
      </c>
      <c r="F2822" s="462" t="s">
        <v>95</v>
      </c>
      <c r="G2822" s="462" t="s">
        <v>3468</v>
      </c>
      <c r="H2822" s="145" t="s">
        <v>86</v>
      </c>
      <c r="I2822" s="462" t="s">
        <v>1688</v>
      </c>
      <c r="J2822" s="462" t="s">
        <v>1690</v>
      </c>
      <c r="K2822" s="145" t="s">
        <v>1802</v>
      </c>
      <c r="L2822" s="145" t="s">
        <v>3306</v>
      </c>
    </row>
    <row r="2823" spans="3:12">
      <c r="C2823" s="145" t="s">
        <v>3451</v>
      </c>
      <c r="D2823" s="145">
        <v>0</v>
      </c>
      <c r="E2823" s="145" t="s">
        <v>26</v>
      </c>
      <c r="F2823" s="462" t="s">
        <v>95</v>
      </c>
      <c r="G2823" s="462" t="s">
        <v>3468</v>
      </c>
      <c r="H2823" s="145" t="s">
        <v>86</v>
      </c>
      <c r="I2823" s="462" t="s">
        <v>1688</v>
      </c>
      <c r="J2823" s="462" t="s">
        <v>1690</v>
      </c>
      <c r="K2823" s="145" t="s">
        <v>1802</v>
      </c>
      <c r="L2823" s="145" t="s">
        <v>3306</v>
      </c>
    </row>
    <row r="2824" spans="3:12">
      <c r="C2824" s="145" t="s">
        <v>3452</v>
      </c>
      <c r="D2824" s="145">
        <v>0</v>
      </c>
      <c r="E2824" s="145" t="s">
        <v>26</v>
      </c>
      <c r="F2824" s="462" t="s">
        <v>95</v>
      </c>
      <c r="G2824" s="462" t="s">
        <v>3468</v>
      </c>
      <c r="H2824" s="145" t="s">
        <v>86</v>
      </c>
      <c r="I2824" s="462" t="s">
        <v>1688</v>
      </c>
      <c r="J2824" s="462" t="s">
        <v>1690</v>
      </c>
      <c r="K2824" s="145" t="s">
        <v>1802</v>
      </c>
      <c r="L2824" s="145" t="s">
        <v>3306</v>
      </c>
    </row>
    <row r="2825" spans="3:12">
      <c r="C2825" s="145" t="s">
        <v>3453</v>
      </c>
      <c r="D2825" s="145">
        <v>0</v>
      </c>
      <c r="E2825" s="145" t="s">
        <v>26</v>
      </c>
      <c r="F2825" s="462" t="s">
        <v>95</v>
      </c>
      <c r="G2825" s="462" t="s">
        <v>3468</v>
      </c>
      <c r="H2825" s="145" t="s">
        <v>86</v>
      </c>
      <c r="I2825" s="462" t="s">
        <v>1688</v>
      </c>
      <c r="J2825" s="462" t="s">
        <v>1690</v>
      </c>
      <c r="K2825" s="145" t="s">
        <v>1802</v>
      </c>
      <c r="L2825" s="145" t="s">
        <v>3306</v>
      </c>
    </row>
    <row r="2826" spans="3:12">
      <c r="C2826" s="145" t="s">
        <v>3454</v>
      </c>
      <c r="D2826" s="145">
        <v>0</v>
      </c>
      <c r="E2826" s="145" t="s">
        <v>26</v>
      </c>
      <c r="F2826" s="462" t="s">
        <v>95</v>
      </c>
      <c r="G2826" s="462" t="s">
        <v>3468</v>
      </c>
      <c r="H2826" s="145" t="s">
        <v>86</v>
      </c>
      <c r="I2826" s="462" t="s">
        <v>1688</v>
      </c>
      <c r="J2826" s="462" t="s">
        <v>1690</v>
      </c>
      <c r="K2826" s="145" t="s">
        <v>1802</v>
      </c>
      <c r="L2826" s="145" t="s">
        <v>3306</v>
      </c>
    </row>
    <row r="2827" spans="3:12">
      <c r="C2827" s="145" t="s">
        <v>3455</v>
      </c>
      <c r="D2827" s="145">
        <v>0</v>
      </c>
      <c r="E2827" s="145" t="s">
        <v>26</v>
      </c>
      <c r="F2827" s="462" t="s">
        <v>95</v>
      </c>
      <c r="G2827" s="462" t="s">
        <v>3468</v>
      </c>
      <c r="H2827" s="145" t="s">
        <v>86</v>
      </c>
      <c r="I2827" s="462" t="s">
        <v>1688</v>
      </c>
      <c r="J2827" s="462" t="s">
        <v>1690</v>
      </c>
      <c r="K2827" s="145" t="s">
        <v>1802</v>
      </c>
      <c r="L2827" s="145" t="s">
        <v>3306</v>
      </c>
    </row>
    <row r="2828" spans="3:12">
      <c r="C2828" s="145" t="s">
        <v>3458</v>
      </c>
      <c r="D2828" s="145">
        <v>0</v>
      </c>
      <c r="E2828" s="145" t="s">
        <v>26</v>
      </c>
      <c r="F2828" s="462" t="s">
        <v>95</v>
      </c>
      <c r="G2828" s="462" t="s">
        <v>3468</v>
      </c>
      <c r="H2828" s="145" t="s">
        <v>86</v>
      </c>
      <c r="I2828" s="462" t="s">
        <v>1688</v>
      </c>
      <c r="J2828" s="462" t="s">
        <v>1690</v>
      </c>
      <c r="K2828" s="145" t="s">
        <v>1802</v>
      </c>
      <c r="L2828" s="145" t="s">
        <v>3306</v>
      </c>
    </row>
    <row r="2829" spans="3:12">
      <c r="C2829" s="145" t="s">
        <v>3459</v>
      </c>
      <c r="D2829" s="145">
        <v>0</v>
      </c>
      <c r="E2829" s="145" t="s">
        <v>26</v>
      </c>
      <c r="F2829" s="462" t="s">
        <v>95</v>
      </c>
      <c r="G2829" s="462" t="s">
        <v>3468</v>
      </c>
      <c r="H2829" s="145" t="s">
        <v>86</v>
      </c>
      <c r="I2829" s="462" t="s">
        <v>1688</v>
      </c>
      <c r="J2829" s="462" t="s">
        <v>1690</v>
      </c>
      <c r="K2829" s="145" t="s">
        <v>1802</v>
      </c>
      <c r="L2829" s="145" t="s">
        <v>3306</v>
      </c>
    </row>
    <row r="2830" spans="3:12">
      <c r="C2830" s="145" t="s">
        <v>3460</v>
      </c>
      <c r="D2830" s="145">
        <v>0</v>
      </c>
      <c r="E2830" s="145" t="s">
        <v>26</v>
      </c>
      <c r="F2830" s="462" t="s">
        <v>95</v>
      </c>
      <c r="G2830" s="462" t="s">
        <v>3468</v>
      </c>
      <c r="H2830" s="145" t="s">
        <v>86</v>
      </c>
      <c r="I2830" s="462" t="s">
        <v>1688</v>
      </c>
      <c r="J2830" s="462" t="s">
        <v>1690</v>
      </c>
      <c r="K2830" s="145" t="s">
        <v>1802</v>
      </c>
      <c r="L2830" s="145" t="s">
        <v>3306</v>
      </c>
    </row>
    <row r="2831" spans="3:12">
      <c r="C2831" s="145" t="s">
        <v>3461</v>
      </c>
      <c r="D2831" s="145">
        <v>0</v>
      </c>
      <c r="E2831" s="145" t="s">
        <v>26</v>
      </c>
      <c r="F2831" s="462" t="s">
        <v>95</v>
      </c>
      <c r="G2831" s="462" t="s">
        <v>3468</v>
      </c>
      <c r="H2831" s="145" t="s">
        <v>86</v>
      </c>
      <c r="I2831" s="462" t="s">
        <v>1688</v>
      </c>
      <c r="J2831" s="462" t="s">
        <v>1690</v>
      </c>
      <c r="K2831" s="145" t="s">
        <v>1802</v>
      </c>
      <c r="L2831" s="145" t="s">
        <v>3306</v>
      </c>
    </row>
    <row r="2832" spans="3:12">
      <c r="C2832" s="145" t="s">
        <v>3462</v>
      </c>
      <c r="D2832" s="145">
        <v>0</v>
      </c>
      <c r="E2832" s="145" t="s">
        <v>26</v>
      </c>
      <c r="F2832" s="462" t="s">
        <v>95</v>
      </c>
      <c r="G2832" s="462" t="s">
        <v>3468</v>
      </c>
      <c r="H2832" s="145" t="s">
        <v>86</v>
      </c>
      <c r="I2832" s="462" t="s">
        <v>1688</v>
      </c>
      <c r="J2832" s="462" t="s">
        <v>1690</v>
      </c>
      <c r="K2832" s="145" t="s">
        <v>1802</v>
      </c>
      <c r="L2832" s="145" t="s">
        <v>3306</v>
      </c>
    </row>
    <row r="2833" spans="3:12">
      <c r="C2833" s="145" t="s">
        <v>3463</v>
      </c>
      <c r="D2833" s="145">
        <v>0</v>
      </c>
      <c r="E2833" s="145" t="s">
        <v>26</v>
      </c>
      <c r="F2833" s="462" t="s">
        <v>95</v>
      </c>
      <c r="G2833" s="462" t="s">
        <v>3468</v>
      </c>
      <c r="H2833" s="145" t="s">
        <v>86</v>
      </c>
      <c r="I2833" s="462" t="s">
        <v>1688</v>
      </c>
      <c r="J2833" s="462" t="s">
        <v>1690</v>
      </c>
      <c r="K2833" s="145" t="s">
        <v>1802</v>
      </c>
      <c r="L2833" s="145" t="s">
        <v>3306</v>
      </c>
    </row>
    <row r="2834" spans="3:12">
      <c r="C2834" s="145" t="s">
        <v>3465</v>
      </c>
      <c r="D2834" s="145">
        <v>0</v>
      </c>
      <c r="E2834" s="145" t="s">
        <v>26</v>
      </c>
      <c r="F2834" s="462" t="s">
        <v>95</v>
      </c>
      <c r="G2834" s="462" t="s">
        <v>3468</v>
      </c>
      <c r="H2834" s="145" t="s">
        <v>86</v>
      </c>
      <c r="I2834" s="462" t="s">
        <v>1688</v>
      </c>
      <c r="J2834" s="462" t="s">
        <v>1690</v>
      </c>
      <c r="K2834" s="145" t="s">
        <v>1802</v>
      </c>
      <c r="L2834" s="145" t="s">
        <v>3306</v>
      </c>
    </row>
    <row r="2835" spans="3:12">
      <c r="C2835" s="145" t="s">
        <v>3466</v>
      </c>
      <c r="D2835" s="145">
        <v>0</v>
      </c>
      <c r="E2835" s="145" t="s">
        <v>26</v>
      </c>
      <c r="F2835" s="462" t="s">
        <v>95</v>
      </c>
      <c r="G2835" s="462" t="s">
        <v>3468</v>
      </c>
      <c r="H2835" s="145" t="s">
        <v>86</v>
      </c>
      <c r="I2835" s="462" t="s">
        <v>1688</v>
      </c>
      <c r="J2835" s="462" t="s">
        <v>1690</v>
      </c>
      <c r="K2835" s="145" t="s">
        <v>1802</v>
      </c>
      <c r="L2835" s="145" t="s">
        <v>3306</v>
      </c>
    </row>
    <row r="2836" spans="3:12">
      <c r="C2836" s="145" t="s">
        <v>3467</v>
      </c>
      <c r="D2836" s="145">
        <v>0</v>
      </c>
      <c r="E2836" s="145" t="s">
        <v>26</v>
      </c>
      <c r="F2836" s="462" t="s">
        <v>95</v>
      </c>
      <c r="G2836" s="462" t="s">
        <v>3468</v>
      </c>
      <c r="H2836" s="145" t="s">
        <v>86</v>
      </c>
      <c r="I2836" s="462" t="s">
        <v>1688</v>
      </c>
      <c r="J2836" s="462" t="s">
        <v>1690</v>
      </c>
      <c r="K2836" s="145" t="s">
        <v>1802</v>
      </c>
      <c r="L2836" s="145" t="s">
        <v>3306</v>
      </c>
    </row>
    <row r="2837" spans="3:12">
      <c r="C2837" s="145" t="s">
        <v>3378</v>
      </c>
      <c r="D2837" s="145">
        <v>0</v>
      </c>
      <c r="E2837" s="145" t="s">
        <v>26</v>
      </c>
      <c r="F2837" s="462" t="s">
        <v>95</v>
      </c>
      <c r="G2837" s="462" t="s">
        <v>3468</v>
      </c>
      <c r="H2837" s="145" t="s">
        <v>86</v>
      </c>
      <c r="I2837" s="462" t="s">
        <v>1688</v>
      </c>
      <c r="J2837" s="462" t="s">
        <v>1690</v>
      </c>
      <c r="K2837" s="145" t="s">
        <v>1802</v>
      </c>
      <c r="L2837" s="145" t="s">
        <v>1798</v>
      </c>
    </row>
    <row r="2838" spans="3:12">
      <c r="C2838" s="145" t="s">
        <v>3379</v>
      </c>
      <c r="D2838" s="145">
        <v>0</v>
      </c>
      <c r="E2838" s="145" t="s">
        <v>26</v>
      </c>
      <c r="F2838" s="462" t="s">
        <v>95</v>
      </c>
      <c r="G2838" s="462" t="s">
        <v>3468</v>
      </c>
      <c r="H2838" s="145" t="s">
        <v>86</v>
      </c>
      <c r="I2838" s="462" t="s">
        <v>1688</v>
      </c>
      <c r="J2838" s="462" t="s">
        <v>1690</v>
      </c>
      <c r="K2838" s="145" t="s">
        <v>1802</v>
      </c>
      <c r="L2838" s="145" t="s">
        <v>1798</v>
      </c>
    </row>
    <row r="2839" spans="3:12">
      <c r="C2839" s="145" t="s">
        <v>3380</v>
      </c>
      <c r="D2839" s="145">
        <v>0</v>
      </c>
      <c r="E2839" s="145" t="s">
        <v>26</v>
      </c>
      <c r="F2839" s="462" t="s">
        <v>95</v>
      </c>
      <c r="G2839" s="462" t="s">
        <v>3468</v>
      </c>
      <c r="H2839" s="145" t="s">
        <v>86</v>
      </c>
      <c r="I2839" s="462" t="s">
        <v>1688</v>
      </c>
      <c r="J2839" s="462" t="s">
        <v>1690</v>
      </c>
      <c r="K2839" s="145" t="s">
        <v>1802</v>
      </c>
      <c r="L2839" s="145" t="s">
        <v>1798</v>
      </c>
    </row>
    <row r="2840" spans="3:12">
      <c r="C2840" s="145" t="s">
        <v>3381</v>
      </c>
      <c r="D2840" s="145">
        <v>0</v>
      </c>
      <c r="E2840" s="145" t="s">
        <v>26</v>
      </c>
      <c r="F2840" s="462" t="s">
        <v>95</v>
      </c>
      <c r="G2840" s="462" t="s">
        <v>3468</v>
      </c>
      <c r="H2840" s="145" t="s">
        <v>86</v>
      </c>
      <c r="I2840" s="462" t="s">
        <v>1688</v>
      </c>
      <c r="J2840" s="462" t="s">
        <v>1690</v>
      </c>
      <c r="K2840" s="145" t="s">
        <v>1802</v>
      </c>
      <c r="L2840" s="145" t="s">
        <v>1798</v>
      </c>
    </row>
    <row r="2841" spans="3:12">
      <c r="C2841" s="145" t="s">
        <v>3382</v>
      </c>
      <c r="D2841" s="145">
        <v>0</v>
      </c>
      <c r="E2841" s="145" t="s">
        <v>26</v>
      </c>
      <c r="F2841" s="462" t="s">
        <v>95</v>
      </c>
      <c r="G2841" s="462" t="s">
        <v>3468</v>
      </c>
      <c r="H2841" s="145" t="s">
        <v>86</v>
      </c>
      <c r="I2841" s="462" t="s">
        <v>1688</v>
      </c>
      <c r="J2841" s="462" t="s">
        <v>1690</v>
      </c>
      <c r="K2841" s="145" t="s">
        <v>1802</v>
      </c>
      <c r="L2841" s="145" t="s">
        <v>1798</v>
      </c>
    </row>
    <row r="2842" spans="3:12">
      <c r="C2842" s="145" t="s">
        <v>3383</v>
      </c>
      <c r="D2842" s="145">
        <v>0</v>
      </c>
      <c r="E2842" s="145" t="s">
        <v>26</v>
      </c>
      <c r="F2842" s="462" t="s">
        <v>95</v>
      </c>
      <c r="G2842" s="462" t="s">
        <v>3468</v>
      </c>
      <c r="H2842" s="145" t="s">
        <v>86</v>
      </c>
      <c r="I2842" s="462" t="s">
        <v>1688</v>
      </c>
      <c r="J2842" s="462" t="s">
        <v>1690</v>
      </c>
      <c r="K2842" s="145" t="s">
        <v>1802</v>
      </c>
      <c r="L2842" s="145" t="s">
        <v>1798</v>
      </c>
    </row>
    <row r="2843" spans="3:12">
      <c r="C2843" s="145" t="s">
        <v>3384</v>
      </c>
      <c r="D2843" s="145">
        <v>0</v>
      </c>
      <c r="E2843" s="145" t="s">
        <v>26</v>
      </c>
      <c r="F2843" s="462" t="s">
        <v>95</v>
      </c>
      <c r="G2843" s="462" t="s">
        <v>3468</v>
      </c>
      <c r="H2843" s="145" t="s">
        <v>86</v>
      </c>
      <c r="I2843" s="462" t="s">
        <v>1688</v>
      </c>
      <c r="J2843" s="462" t="s">
        <v>1690</v>
      </c>
      <c r="K2843" s="145" t="s">
        <v>1802</v>
      </c>
      <c r="L2843" s="145" t="s">
        <v>1798</v>
      </c>
    </row>
    <row r="2844" spans="3:12">
      <c r="C2844" s="145" t="s">
        <v>3385</v>
      </c>
      <c r="D2844" s="145">
        <v>0</v>
      </c>
      <c r="E2844" s="145" t="s">
        <v>26</v>
      </c>
      <c r="F2844" s="462" t="s">
        <v>95</v>
      </c>
      <c r="G2844" s="462" t="s">
        <v>3468</v>
      </c>
      <c r="H2844" s="145" t="s">
        <v>86</v>
      </c>
      <c r="I2844" s="462" t="s">
        <v>1688</v>
      </c>
      <c r="J2844" s="462" t="s">
        <v>1690</v>
      </c>
      <c r="K2844" s="145" t="s">
        <v>1802</v>
      </c>
      <c r="L2844" s="145" t="s">
        <v>1798</v>
      </c>
    </row>
    <row r="2845" spans="3:12">
      <c r="C2845" s="145" t="s">
        <v>3386</v>
      </c>
      <c r="D2845" s="145">
        <v>0</v>
      </c>
      <c r="E2845" s="145" t="s">
        <v>26</v>
      </c>
      <c r="F2845" s="462" t="s">
        <v>95</v>
      </c>
      <c r="G2845" s="462" t="s">
        <v>3468</v>
      </c>
      <c r="H2845" s="145" t="s">
        <v>86</v>
      </c>
      <c r="I2845" s="462" t="s">
        <v>1688</v>
      </c>
      <c r="J2845" s="462" t="s">
        <v>1690</v>
      </c>
      <c r="K2845" s="145" t="s">
        <v>1802</v>
      </c>
      <c r="L2845" s="145" t="s">
        <v>1798</v>
      </c>
    </row>
    <row r="2846" spans="3:12">
      <c r="C2846" s="145" t="s">
        <v>3387</v>
      </c>
      <c r="D2846" s="145">
        <v>0</v>
      </c>
      <c r="E2846" s="145" t="s">
        <v>26</v>
      </c>
      <c r="F2846" s="462" t="s">
        <v>95</v>
      </c>
      <c r="G2846" s="462" t="s">
        <v>3468</v>
      </c>
      <c r="H2846" s="145" t="s">
        <v>86</v>
      </c>
      <c r="I2846" s="462" t="s">
        <v>1688</v>
      </c>
      <c r="J2846" s="462" t="s">
        <v>1690</v>
      </c>
      <c r="K2846" s="145" t="s">
        <v>1802</v>
      </c>
      <c r="L2846" s="145" t="s">
        <v>1798</v>
      </c>
    </row>
    <row r="2847" spans="3:12">
      <c r="C2847" s="145" t="s">
        <v>3388</v>
      </c>
      <c r="D2847" s="145">
        <v>0</v>
      </c>
      <c r="E2847" s="145" t="s">
        <v>26</v>
      </c>
      <c r="F2847" s="462" t="s">
        <v>95</v>
      </c>
      <c r="G2847" s="462" t="s">
        <v>3468</v>
      </c>
      <c r="H2847" s="145" t="s">
        <v>86</v>
      </c>
      <c r="I2847" s="462" t="s">
        <v>1688</v>
      </c>
      <c r="J2847" s="462" t="s">
        <v>1690</v>
      </c>
      <c r="K2847" s="145" t="s">
        <v>1802</v>
      </c>
      <c r="L2847" s="145" t="s">
        <v>1798</v>
      </c>
    </row>
    <row r="2848" spans="3:12">
      <c r="C2848" s="145" t="s">
        <v>3389</v>
      </c>
      <c r="D2848" s="145">
        <v>0</v>
      </c>
      <c r="E2848" s="145" t="s">
        <v>26</v>
      </c>
      <c r="F2848" s="462" t="s">
        <v>95</v>
      </c>
      <c r="G2848" s="462" t="s">
        <v>3468</v>
      </c>
      <c r="H2848" s="145" t="s">
        <v>86</v>
      </c>
      <c r="I2848" s="462" t="s">
        <v>1688</v>
      </c>
      <c r="J2848" s="462" t="s">
        <v>1690</v>
      </c>
      <c r="K2848" s="145" t="s">
        <v>1802</v>
      </c>
      <c r="L2848" s="145" t="s">
        <v>1798</v>
      </c>
    </row>
    <row r="2849" spans="3:12">
      <c r="C2849" s="145" t="s">
        <v>3390</v>
      </c>
      <c r="D2849" s="145">
        <v>0</v>
      </c>
      <c r="E2849" s="145" t="s">
        <v>26</v>
      </c>
      <c r="F2849" s="462" t="s">
        <v>95</v>
      </c>
      <c r="G2849" s="462" t="s">
        <v>3468</v>
      </c>
      <c r="H2849" s="145" t="s">
        <v>86</v>
      </c>
      <c r="I2849" s="462" t="s">
        <v>1688</v>
      </c>
      <c r="J2849" s="462" t="s">
        <v>1690</v>
      </c>
      <c r="K2849" s="145" t="s">
        <v>1802</v>
      </c>
      <c r="L2849" s="145" t="s">
        <v>1798</v>
      </c>
    </row>
    <row r="2850" spans="3:12">
      <c r="C2850" s="145" t="s">
        <v>3391</v>
      </c>
      <c r="D2850" s="145">
        <v>0</v>
      </c>
      <c r="E2850" s="145" t="s">
        <v>26</v>
      </c>
      <c r="F2850" s="462" t="s">
        <v>95</v>
      </c>
      <c r="G2850" s="462" t="s">
        <v>3468</v>
      </c>
      <c r="H2850" s="145" t="s">
        <v>86</v>
      </c>
      <c r="I2850" s="462" t="s">
        <v>1688</v>
      </c>
      <c r="J2850" s="462" t="s">
        <v>1690</v>
      </c>
      <c r="K2850" s="145" t="s">
        <v>1802</v>
      </c>
      <c r="L2850" s="145" t="s">
        <v>1798</v>
      </c>
    </row>
    <row r="2851" spans="3:12">
      <c r="C2851" s="145" t="s">
        <v>3392</v>
      </c>
      <c r="D2851" s="145">
        <v>0</v>
      </c>
      <c r="E2851" s="145" t="s">
        <v>26</v>
      </c>
      <c r="F2851" s="462" t="s">
        <v>95</v>
      </c>
      <c r="G2851" s="462" t="s">
        <v>3468</v>
      </c>
      <c r="H2851" s="145" t="s">
        <v>86</v>
      </c>
      <c r="I2851" s="462" t="s">
        <v>1688</v>
      </c>
      <c r="J2851" s="462" t="s">
        <v>1690</v>
      </c>
      <c r="K2851" s="145" t="s">
        <v>1802</v>
      </c>
      <c r="L2851" s="145" t="s">
        <v>1798</v>
      </c>
    </row>
    <row r="2852" spans="3:12">
      <c r="C2852" s="145" t="s">
        <v>3393</v>
      </c>
      <c r="D2852" s="145">
        <v>0</v>
      </c>
      <c r="E2852" s="145" t="s">
        <v>26</v>
      </c>
      <c r="F2852" s="462" t="s">
        <v>95</v>
      </c>
      <c r="G2852" s="462" t="s">
        <v>3468</v>
      </c>
      <c r="H2852" s="145" t="s">
        <v>86</v>
      </c>
      <c r="I2852" s="462" t="s">
        <v>1688</v>
      </c>
      <c r="J2852" s="462" t="s">
        <v>1690</v>
      </c>
      <c r="K2852" s="145" t="s">
        <v>1802</v>
      </c>
      <c r="L2852" s="145" t="s">
        <v>1798</v>
      </c>
    </row>
    <row r="2853" spans="3:12">
      <c r="C2853" s="145" t="s">
        <v>3394</v>
      </c>
      <c r="D2853" s="145">
        <v>0</v>
      </c>
      <c r="E2853" s="145" t="s">
        <v>26</v>
      </c>
      <c r="F2853" s="462" t="s">
        <v>95</v>
      </c>
      <c r="G2853" s="462" t="s">
        <v>3468</v>
      </c>
      <c r="H2853" s="145" t="s">
        <v>86</v>
      </c>
      <c r="I2853" s="462" t="s">
        <v>1688</v>
      </c>
      <c r="J2853" s="462" t="s">
        <v>1690</v>
      </c>
      <c r="K2853" s="145" t="s">
        <v>1802</v>
      </c>
      <c r="L2853" s="145" t="s">
        <v>1798</v>
      </c>
    </row>
    <row r="2854" spans="3:12">
      <c r="C2854" s="145" t="s">
        <v>3395</v>
      </c>
      <c r="D2854" s="145">
        <v>0</v>
      </c>
      <c r="E2854" s="145" t="s">
        <v>26</v>
      </c>
      <c r="F2854" s="462" t="s">
        <v>95</v>
      </c>
      <c r="G2854" s="462" t="s">
        <v>3468</v>
      </c>
      <c r="H2854" s="145" t="s">
        <v>86</v>
      </c>
      <c r="I2854" s="462" t="s">
        <v>1688</v>
      </c>
      <c r="J2854" s="462" t="s">
        <v>1690</v>
      </c>
      <c r="K2854" s="145" t="s">
        <v>1802</v>
      </c>
      <c r="L2854" s="145" t="s">
        <v>1798</v>
      </c>
    </row>
    <row r="2855" spans="3:12">
      <c r="C2855" s="145" t="s">
        <v>3396</v>
      </c>
      <c r="D2855" s="145">
        <v>0</v>
      </c>
      <c r="E2855" s="145" t="s">
        <v>26</v>
      </c>
      <c r="F2855" s="462" t="s">
        <v>95</v>
      </c>
      <c r="G2855" s="462" t="s">
        <v>3468</v>
      </c>
      <c r="H2855" s="145" t="s">
        <v>86</v>
      </c>
      <c r="I2855" s="462" t="s">
        <v>1688</v>
      </c>
      <c r="J2855" s="462" t="s">
        <v>1690</v>
      </c>
      <c r="K2855" s="145" t="s">
        <v>1802</v>
      </c>
      <c r="L2855" s="145" t="s">
        <v>1798</v>
      </c>
    </row>
    <row r="2856" spans="3:12">
      <c r="C2856" s="145" t="s">
        <v>3397</v>
      </c>
      <c r="D2856" s="145">
        <v>0</v>
      </c>
      <c r="E2856" s="145" t="s">
        <v>26</v>
      </c>
      <c r="F2856" s="462" t="s">
        <v>95</v>
      </c>
      <c r="G2856" s="462" t="s">
        <v>3468</v>
      </c>
      <c r="H2856" s="145" t="s">
        <v>86</v>
      </c>
      <c r="I2856" s="462" t="s">
        <v>1688</v>
      </c>
      <c r="J2856" s="462" t="s">
        <v>1690</v>
      </c>
      <c r="K2856" s="145" t="s">
        <v>1802</v>
      </c>
      <c r="L2856" s="145" t="s">
        <v>1798</v>
      </c>
    </row>
    <row r="2857" spans="3:12">
      <c r="C2857" s="145" t="s">
        <v>3398</v>
      </c>
      <c r="D2857" s="145">
        <v>0</v>
      </c>
      <c r="E2857" s="145" t="s">
        <v>26</v>
      </c>
      <c r="F2857" s="462" t="s">
        <v>95</v>
      </c>
      <c r="G2857" s="462" t="s">
        <v>3468</v>
      </c>
      <c r="H2857" s="145" t="s">
        <v>86</v>
      </c>
      <c r="I2857" s="462" t="s">
        <v>1688</v>
      </c>
      <c r="J2857" s="462" t="s">
        <v>1690</v>
      </c>
      <c r="K2857" s="145" t="s">
        <v>1802</v>
      </c>
      <c r="L2857" s="145" t="s">
        <v>1798</v>
      </c>
    </row>
    <row r="2858" spans="3:12">
      <c r="C2858" s="145" t="s">
        <v>3400</v>
      </c>
      <c r="D2858" s="145">
        <v>0</v>
      </c>
      <c r="E2858" s="145" t="s">
        <v>26</v>
      </c>
      <c r="F2858" s="462" t="s">
        <v>95</v>
      </c>
      <c r="G2858" s="462" t="s">
        <v>3468</v>
      </c>
      <c r="H2858" s="145" t="s">
        <v>86</v>
      </c>
      <c r="I2858" s="462" t="s">
        <v>1688</v>
      </c>
      <c r="J2858" s="462" t="s">
        <v>1690</v>
      </c>
      <c r="K2858" s="145" t="s">
        <v>1802</v>
      </c>
      <c r="L2858" s="145" t="s">
        <v>1798</v>
      </c>
    </row>
    <row r="2859" spans="3:12">
      <c r="C2859" s="145" t="s">
        <v>3401</v>
      </c>
      <c r="D2859" s="145">
        <v>0</v>
      </c>
      <c r="E2859" s="145" t="s">
        <v>26</v>
      </c>
      <c r="F2859" s="462" t="s">
        <v>95</v>
      </c>
      <c r="G2859" s="462" t="s">
        <v>3468</v>
      </c>
      <c r="H2859" s="145" t="s">
        <v>86</v>
      </c>
      <c r="I2859" s="462" t="s">
        <v>1688</v>
      </c>
      <c r="J2859" s="462" t="s">
        <v>1690</v>
      </c>
      <c r="K2859" s="145" t="s">
        <v>1802</v>
      </c>
      <c r="L2859" s="145" t="s">
        <v>1798</v>
      </c>
    </row>
    <row r="2860" spans="3:12">
      <c r="C2860" s="145" t="s">
        <v>3402</v>
      </c>
      <c r="D2860" s="145">
        <v>0</v>
      </c>
      <c r="E2860" s="145" t="s">
        <v>26</v>
      </c>
      <c r="F2860" s="462" t="s">
        <v>95</v>
      </c>
      <c r="G2860" s="462" t="s">
        <v>3468</v>
      </c>
      <c r="H2860" s="145" t="s">
        <v>86</v>
      </c>
      <c r="I2860" s="462" t="s">
        <v>1688</v>
      </c>
      <c r="J2860" s="462" t="s">
        <v>1690</v>
      </c>
      <c r="K2860" s="145" t="s">
        <v>1802</v>
      </c>
      <c r="L2860" s="145" t="s">
        <v>1798</v>
      </c>
    </row>
    <row r="2861" spans="3:12">
      <c r="C2861" s="145" t="s">
        <v>3403</v>
      </c>
      <c r="D2861" s="145">
        <v>0</v>
      </c>
      <c r="E2861" s="145" t="s">
        <v>26</v>
      </c>
      <c r="F2861" s="462" t="s">
        <v>95</v>
      </c>
      <c r="G2861" s="462" t="s">
        <v>3468</v>
      </c>
      <c r="H2861" s="145" t="s">
        <v>86</v>
      </c>
      <c r="I2861" s="462" t="s">
        <v>1688</v>
      </c>
      <c r="J2861" s="462" t="s">
        <v>1690</v>
      </c>
      <c r="K2861" s="145" t="s">
        <v>1802</v>
      </c>
      <c r="L2861" s="145" t="s">
        <v>1798</v>
      </c>
    </row>
    <row r="2862" spans="3:12">
      <c r="C2862" s="145" t="s">
        <v>3404</v>
      </c>
      <c r="D2862" s="145">
        <v>0</v>
      </c>
      <c r="E2862" s="145" t="s">
        <v>26</v>
      </c>
      <c r="F2862" s="462" t="s">
        <v>95</v>
      </c>
      <c r="G2862" s="462" t="s">
        <v>3468</v>
      </c>
      <c r="H2862" s="145" t="s">
        <v>86</v>
      </c>
      <c r="I2862" s="462" t="s">
        <v>1688</v>
      </c>
      <c r="J2862" s="462" t="s">
        <v>1690</v>
      </c>
      <c r="K2862" s="145" t="s">
        <v>1802</v>
      </c>
      <c r="L2862" s="145" t="s">
        <v>1798</v>
      </c>
    </row>
    <row r="2863" spans="3:12">
      <c r="C2863" s="145" t="s">
        <v>3405</v>
      </c>
      <c r="D2863" s="145">
        <v>0</v>
      </c>
      <c r="E2863" s="145" t="s">
        <v>26</v>
      </c>
      <c r="F2863" s="462" t="s">
        <v>95</v>
      </c>
      <c r="G2863" s="462" t="s">
        <v>3468</v>
      </c>
      <c r="H2863" s="145" t="s">
        <v>86</v>
      </c>
      <c r="I2863" s="462" t="s">
        <v>1688</v>
      </c>
      <c r="J2863" s="462" t="s">
        <v>1690</v>
      </c>
      <c r="K2863" s="145" t="s">
        <v>1802</v>
      </c>
      <c r="L2863" s="145" t="s">
        <v>1798</v>
      </c>
    </row>
    <row r="2864" spans="3:12">
      <c r="C2864" s="145" t="s">
        <v>3406</v>
      </c>
      <c r="D2864" s="145">
        <v>0</v>
      </c>
      <c r="E2864" s="145" t="s">
        <v>26</v>
      </c>
      <c r="F2864" s="462" t="s">
        <v>95</v>
      </c>
      <c r="G2864" s="462" t="s">
        <v>3468</v>
      </c>
      <c r="H2864" s="145" t="s">
        <v>86</v>
      </c>
      <c r="I2864" s="462" t="s">
        <v>1688</v>
      </c>
      <c r="J2864" s="462" t="s">
        <v>1690</v>
      </c>
      <c r="K2864" s="145" t="s">
        <v>1802</v>
      </c>
      <c r="L2864" s="145" t="s">
        <v>1798</v>
      </c>
    </row>
    <row r="2865" spans="3:12">
      <c r="C2865" s="145" t="s">
        <v>3407</v>
      </c>
      <c r="D2865" s="145">
        <v>0</v>
      </c>
      <c r="E2865" s="145" t="s">
        <v>26</v>
      </c>
      <c r="F2865" s="462" t="s">
        <v>95</v>
      </c>
      <c r="G2865" s="462" t="s">
        <v>3468</v>
      </c>
      <c r="H2865" s="145" t="s">
        <v>86</v>
      </c>
      <c r="I2865" s="462" t="s">
        <v>1688</v>
      </c>
      <c r="J2865" s="462" t="s">
        <v>1690</v>
      </c>
      <c r="K2865" s="145" t="s">
        <v>1802</v>
      </c>
      <c r="L2865" s="145" t="s">
        <v>1798</v>
      </c>
    </row>
    <row r="2866" spans="3:12">
      <c r="C2866" s="145" t="s">
        <v>3408</v>
      </c>
      <c r="D2866" s="145">
        <v>0</v>
      </c>
      <c r="E2866" s="145" t="s">
        <v>26</v>
      </c>
      <c r="F2866" s="462" t="s">
        <v>95</v>
      </c>
      <c r="G2866" s="462" t="s">
        <v>3468</v>
      </c>
      <c r="H2866" s="145" t="s">
        <v>86</v>
      </c>
      <c r="I2866" s="462" t="s">
        <v>1688</v>
      </c>
      <c r="J2866" s="462" t="s">
        <v>1690</v>
      </c>
      <c r="K2866" s="145" t="s">
        <v>1802</v>
      </c>
      <c r="L2866" s="145" t="s">
        <v>1798</v>
      </c>
    </row>
    <row r="2867" spans="3:12">
      <c r="C2867" s="145" t="s">
        <v>3409</v>
      </c>
      <c r="D2867" s="145">
        <v>0</v>
      </c>
      <c r="E2867" s="145" t="s">
        <v>26</v>
      </c>
      <c r="F2867" s="462" t="s">
        <v>95</v>
      </c>
      <c r="G2867" s="462" t="s">
        <v>3468</v>
      </c>
      <c r="H2867" s="145" t="s">
        <v>86</v>
      </c>
      <c r="I2867" s="462" t="s">
        <v>1688</v>
      </c>
      <c r="J2867" s="462" t="s">
        <v>1690</v>
      </c>
      <c r="K2867" s="145" t="s">
        <v>1802</v>
      </c>
      <c r="L2867" s="145" t="s">
        <v>1798</v>
      </c>
    </row>
    <row r="2868" spans="3:12">
      <c r="C2868" s="145" t="s">
        <v>3410</v>
      </c>
      <c r="D2868" s="145">
        <v>0</v>
      </c>
      <c r="E2868" s="145" t="s">
        <v>26</v>
      </c>
      <c r="F2868" s="462" t="s">
        <v>95</v>
      </c>
      <c r="G2868" s="462" t="s">
        <v>3468</v>
      </c>
      <c r="H2868" s="145" t="s">
        <v>86</v>
      </c>
      <c r="I2868" s="462" t="s">
        <v>1688</v>
      </c>
      <c r="J2868" s="462" t="s">
        <v>1690</v>
      </c>
      <c r="K2868" s="145" t="s">
        <v>1802</v>
      </c>
      <c r="L2868" s="145" t="s">
        <v>1798</v>
      </c>
    </row>
    <row r="2869" spans="3:12">
      <c r="C2869" s="145" t="s">
        <v>3411</v>
      </c>
      <c r="D2869" s="145">
        <v>0</v>
      </c>
      <c r="E2869" s="145" t="s">
        <v>26</v>
      </c>
      <c r="F2869" s="462" t="s">
        <v>95</v>
      </c>
      <c r="G2869" s="462" t="s">
        <v>3468</v>
      </c>
      <c r="H2869" s="145" t="s">
        <v>86</v>
      </c>
      <c r="I2869" s="462" t="s">
        <v>1688</v>
      </c>
      <c r="J2869" s="462" t="s">
        <v>1690</v>
      </c>
      <c r="K2869" s="145" t="s">
        <v>1802</v>
      </c>
      <c r="L2869" s="145" t="s">
        <v>1798</v>
      </c>
    </row>
    <row r="2870" spans="3:12">
      <c r="C2870" s="145" t="s">
        <v>3412</v>
      </c>
      <c r="D2870" s="145">
        <v>0</v>
      </c>
      <c r="E2870" s="145" t="s">
        <v>26</v>
      </c>
      <c r="F2870" s="462" t="s">
        <v>95</v>
      </c>
      <c r="G2870" s="462" t="s">
        <v>3468</v>
      </c>
      <c r="H2870" s="145" t="s">
        <v>86</v>
      </c>
      <c r="I2870" s="462" t="s">
        <v>1688</v>
      </c>
      <c r="J2870" s="462" t="s">
        <v>1690</v>
      </c>
      <c r="K2870" s="145" t="s">
        <v>1802</v>
      </c>
      <c r="L2870" s="145" t="s">
        <v>1798</v>
      </c>
    </row>
    <row r="2871" spans="3:12">
      <c r="C2871" s="145" t="s">
        <v>3413</v>
      </c>
      <c r="D2871" s="145">
        <v>0</v>
      </c>
      <c r="E2871" s="145" t="s">
        <v>26</v>
      </c>
      <c r="F2871" s="462" t="s">
        <v>95</v>
      </c>
      <c r="G2871" s="462" t="s">
        <v>3468</v>
      </c>
      <c r="H2871" s="145" t="s">
        <v>86</v>
      </c>
      <c r="I2871" s="462" t="s">
        <v>1688</v>
      </c>
      <c r="J2871" s="462" t="s">
        <v>1690</v>
      </c>
      <c r="K2871" s="145" t="s">
        <v>1802</v>
      </c>
      <c r="L2871" s="145" t="s">
        <v>1798</v>
      </c>
    </row>
    <row r="2872" spans="3:12">
      <c r="C2872" s="145" t="s">
        <v>3414</v>
      </c>
      <c r="D2872" s="145">
        <v>0</v>
      </c>
      <c r="E2872" s="145" t="s">
        <v>26</v>
      </c>
      <c r="F2872" s="462" t="s">
        <v>95</v>
      </c>
      <c r="G2872" s="462" t="s">
        <v>3468</v>
      </c>
      <c r="H2872" s="145" t="s">
        <v>86</v>
      </c>
      <c r="I2872" s="462" t="s">
        <v>1688</v>
      </c>
      <c r="J2872" s="462" t="s">
        <v>1690</v>
      </c>
      <c r="K2872" s="145" t="s">
        <v>1802</v>
      </c>
      <c r="L2872" s="145" t="s">
        <v>1798</v>
      </c>
    </row>
    <row r="2873" spans="3:12">
      <c r="C2873" s="145" t="s">
        <v>3415</v>
      </c>
      <c r="D2873" s="145">
        <v>0</v>
      </c>
      <c r="E2873" s="145" t="s">
        <v>26</v>
      </c>
      <c r="F2873" s="462" t="s">
        <v>95</v>
      </c>
      <c r="G2873" s="462" t="s">
        <v>3468</v>
      </c>
      <c r="H2873" s="145" t="s">
        <v>86</v>
      </c>
      <c r="I2873" s="462" t="s">
        <v>1688</v>
      </c>
      <c r="J2873" s="462" t="s">
        <v>1690</v>
      </c>
      <c r="K2873" s="145" t="s">
        <v>1802</v>
      </c>
      <c r="L2873" s="145" t="s">
        <v>1798</v>
      </c>
    </row>
    <row r="2874" spans="3:12">
      <c r="C2874" s="145" t="s">
        <v>3416</v>
      </c>
      <c r="D2874" s="145">
        <v>0</v>
      </c>
      <c r="E2874" s="145" t="s">
        <v>26</v>
      </c>
      <c r="F2874" s="462" t="s">
        <v>95</v>
      </c>
      <c r="G2874" s="462" t="s">
        <v>3468</v>
      </c>
      <c r="H2874" s="145" t="s">
        <v>86</v>
      </c>
      <c r="I2874" s="462" t="s">
        <v>1688</v>
      </c>
      <c r="J2874" s="462" t="s">
        <v>1690</v>
      </c>
      <c r="K2874" s="145" t="s">
        <v>1802</v>
      </c>
      <c r="L2874" s="145" t="s">
        <v>1798</v>
      </c>
    </row>
    <row r="2875" spans="3:12">
      <c r="C2875" s="145" t="s">
        <v>3417</v>
      </c>
      <c r="D2875" s="145">
        <v>0</v>
      </c>
      <c r="E2875" s="145" t="s">
        <v>26</v>
      </c>
      <c r="F2875" s="462" t="s">
        <v>95</v>
      </c>
      <c r="G2875" s="462" t="s">
        <v>3468</v>
      </c>
      <c r="H2875" s="145" t="s">
        <v>86</v>
      </c>
      <c r="I2875" s="462" t="s">
        <v>1688</v>
      </c>
      <c r="J2875" s="462" t="s">
        <v>1690</v>
      </c>
      <c r="K2875" s="145" t="s">
        <v>1802</v>
      </c>
      <c r="L2875" s="145" t="s">
        <v>1798</v>
      </c>
    </row>
    <row r="2876" spans="3:12">
      <c r="C2876" s="145" t="s">
        <v>3418</v>
      </c>
      <c r="D2876" s="145">
        <v>0</v>
      </c>
      <c r="E2876" s="145" t="s">
        <v>26</v>
      </c>
      <c r="F2876" s="462" t="s">
        <v>95</v>
      </c>
      <c r="G2876" s="462" t="s">
        <v>3468</v>
      </c>
      <c r="H2876" s="145" t="s">
        <v>86</v>
      </c>
      <c r="I2876" s="462" t="s">
        <v>1688</v>
      </c>
      <c r="J2876" s="462" t="s">
        <v>1690</v>
      </c>
      <c r="K2876" s="145" t="s">
        <v>1802</v>
      </c>
      <c r="L2876" s="145" t="s">
        <v>1798</v>
      </c>
    </row>
    <row r="2877" spans="3:12">
      <c r="C2877" s="145" t="s">
        <v>3419</v>
      </c>
      <c r="D2877" s="145">
        <v>0</v>
      </c>
      <c r="E2877" s="145" t="s">
        <v>26</v>
      </c>
      <c r="F2877" s="462" t="s">
        <v>95</v>
      </c>
      <c r="G2877" s="462" t="s">
        <v>3468</v>
      </c>
      <c r="H2877" s="145" t="s">
        <v>86</v>
      </c>
      <c r="I2877" s="462" t="s">
        <v>1688</v>
      </c>
      <c r="J2877" s="462" t="s">
        <v>1690</v>
      </c>
      <c r="K2877" s="145" t="s">
        <v>1802</v>
      </c>
      <c r="L2877" s="145" t="s">
        <v>1798</v>
      </c>
    </row>
    <row r="2878" spans="3:12">
      <c r="C2878" s="145" t="s">
        <v>3420</v>
      </c>
      <c r="D2878" s="145">
        <v>0</v>
      </c>
      <c r="E2878" s="145" t="s">
        <v>26</v>
      </c>
      <c r="F2878" s="462" t="s">
        <v>95</v>
      </c>
      <c r="G2878" s="462" t="s">
        <v>3468</v>
      </c>
      <c r="H2878" s="145" t="s">
        <v>86</v>
      </c>
      <c r="I2878" s="462" t="s">
        <v>1688</v>
      </c>
      <c r="J2878" s="462" t="s">
        <v>1690</v>
      </c>
      <c r="K2878" s="145" t="s">
        <v>1802</v>
      </c>
      <c r="L2878" s="145" t="s">
        <v>1798</v>
      </c>
    </row>
    <row r="2879" spans="3:12">
      <c r="C2879" s="145" t="s">
        <v>3421</v>
      </c>
      <c r="D2879" s="145">
        <v>0</v>
      </c>
      <c r="E2879" s="145" t="s">
        <v>26</v>
      </c>
      <c r="F2879" s="462" t="s">
        <v>95</v>
      </c>
      <c r="G2879" s="462" t="s">
        <v>3468</v>
      </c>
      <c r="H2879" s="145" t="s">
        <v>86</v>
      </c>
      <c r="I2879" s="462" t="s">
        <v>1688</v>
      </c>
      <c r="J2879" s="462" t="s">
        <v>1690</v>
      </c>
      <c r="K2879" s="145" t="s">
        <v>1802</v>
      </c>
      <c r="L2879" s="145" t="s">
        <v>1798</v>
      </c>
    </row>
    <row r="2880" spans="3:12">
      <c r="C2880" s="145" t="s">
        <v>3422</v>
      </c>
      <c r="D2880" s="145">
        <v>0</v>
      </c>
      <c r="E2880" s="145" t="s">
        <v>26</v>
      </c>
      <c r="F2880" s="462" t="s">
        <v>95</v>
      </c>
      <c r="G2880" s="462" t="s">
        <v>3468</v>
      </c>
      <c r="H2880" s="145" t="s">
        <v>86</v>
      </c>
      <c r="I2880" s="462" t="s">
        <v>1688</v>
      </c>
      <c r="J2880" s="462" t="s">
        <v>1690</v>
      </c>
      <c r="K2880" s="145" t="s">
        <v>1802</v>
      </c>
      <c r="L2880" s="145" t="s">
        <v>1798</v>
      </c>
    </row>
    <row r="2881" spans="3:12">
      <c r="C2881" s="145" t="s">
        <v>3423</v>
      </c>
      <c r="D2881" s="145">
        <v>0</v>
      </c>
      <c r="E2881" s="145" t="s">
        <v>26</v>
      </c>
      <c r="F2881" s="462" t="s">
        <v>95</v>
      </c>
      <c r="G2881" s="462" t="s">
        <v>3468</v>
      </c>
      <c r="H2881" s="145" t="s">
        <v>86</v>
      </c>
      <c r="I2881" s="462" t="s">
        <v>1688</v>
      </c>
      <c r="J2881" s="462" t="s">
        <v>1690</v>
      </c>
      <c r="K2881" s="145" t="s">
        <v>1802</v>
      </c>
      <c r="L2881" s="145" t="s">
        <v>1798</v>
      </c>
    </row>
    <row r="2882" spans="3:12">
      <c r="C2882" s="145" t="s">
        <v>3424</v>
      </c>
      <c r="D2882" s="145">
        <v>0</v>
      </c>
      <c r="E2882" s="145" t="s">
        <v>26</v>
      </c>
      <c r="F2882" s="462" t="s">
        <v>95</v>
      </c>
      <c r="G2882" s="462" t="s">
        <v>3468</v>
      </c>
      <c r="H2882" s="145" t="s">
        <v>86</v>
      </c>
      <c r="I2882" s="462" t="s">
        <v>1688</v>
      </c>
      <c r="J2882" s="462" t="s">
        <v>1690</v>
      </c>
      <c r="K2882" s="145" t="s">
        <v>1802</v>
      </c>
      <c r="L2882" s="145" t="s">
        <v>1798</v>
      </c>
    </row>
    <row r="2883" spans="3:12">
      <c r="C2883" s="145" t="s">
        <v>3425</v>
      </c>
      <c r="D2883" s="145">
        <v>0</v>
      </c>
      <c r="E2883" s="145" t="s">
        <v>26</v>
      </c>
      <c r="F2883" s="462" t="s">
        <v>95</v>
      </c>
      <c r="G2883" s="462" t="s">
        <v>3468</v>
      </c>
      <c r="H2883" s="145" t="s">
        <v>86</v>
      </c>
      <c r="I2883" s="462" t="s">
        <v>1688</v>
      </c>
      <c r="J2883" s="462" t="s">
        <v>1690</v>
      </c>
      <c r="K2883" s="145" t="s">
        <v>1802</v>
      </c>
      <c r="L2883" s="145" t="s">
        <v>1798</v>
      </c>
    </row>
    <row r="2884" spans="3:12">
      <c r="C2884" s="145" t="s">
        <v>3426</v>
      </c>
      <c r="D2884" s="145">
        <v>0</v>
      </c>
      <c r="E2884" s="145" t="s">
        <v>26</v>
      </c>
      <c r="F2884" s="462" t="s">
        <v>95</v>
      </c>
      <c r="G2884" s="462" t="s">
        <v>3468</v>
      </c>
      <c r="H2884" s="145" t="s">
        <v>86</v>
      </c>
      <c r="I2884" s="462" t="s">
        <v>1688</v>
      </c>
      <c r="J2884" s="462" t="s">
        <v>1690</v>
      </c>
      <c r="K2884" s="145" t="s">
        <v>1802</v>
      </c>
      <c r="L2884" s="145" t="s">
        <v>1798</v>
      </c>
    </row>
    <row r="2885" spans="3:12">
      <c r="C2885" s="145" t="s">
        <v>3427</v>
      </c>
      <c r="D2885" s="145">
        <v>0</v>
      </c>
      <c r="E2885" s="145" t="s">
        <v>26</v>
      </c>
      <c r="F2885" s="462" t="s">
        <v>95</v>
      </c>
      <c r="G2885" s="462" t="s">
        <v>3468</v>
      </c>
      <c r="H2885" s="145" t="s">
        <v>86</v>
      </c>
      <c r="I2885" s="462" t="s">
        <v>1688</v>
      </c>
      <c r="J2885" s="462" t="s">
        <v>1690</v>
      </c>
      <c r="K2885" s="145" t="s">
        <v>1802</v>
      </c>
      <c r="L2885" s="145" t="s">
        <v>1798</v>
      </c>
    </row>
    <row r="2886" spans="3:12">
      <c r="C2886" s="145" t="s">
        <v>3428</v>
      </c>
      <c r="D2886" s="145">
        <v>0</v>
      </c>
      <c r="E2886" s="145" t="s">
        <v>26</v>
      </c>
      <c r="F2886" s="462" t="s">
        <v>95</v>
      </c>
      <c r="G2886" s="462" t="s">
        <v>3468</v>
      </c>
      <c r="H2886" s="145" t="s">
        <v>86</v>
      </c>
      <c r="I2886" s="462" t="s">
        <v>1688</v>
      </c>
      <c r="J2886" s="462" t="s">
        <v>1690</v>
      </c>
      <c r="K2886" s="145" t="s">
        <v>1802</v>
      </c>
      <c r="L2886" s="145" t="s">
        <v>1798</v>
      </c>
    </row>
    <row r="2887" spans="3:12">
      <c r="C2887" s="145" t="s">
        <v>3429</v>
      </c>
      <c r="D2887" s="145">
        <v>0</v>
      </c>
      <c r="E2887" s="145" t="s">
        <v>26</v>
      </c>
      <c r="F2887" s="462" t="s">
        <v>95</v>
      </c>
      <c r="G2887" s="462" t="s">
        <v>3468</v>
      </c>
      <c r="H2887" s="145" t="s">
        <v>86</v>
      </c>
      <c r="I2887" s="462" t="s">
        <v>1688</v>
      </c>
      <c r="J2887" s="462" t="s">
        <v>1690</v>
      </c>
      <c r="K2887" s="145" t="s">
        <v>1802</v>
      </c>
      <c r="L2887" s="145" t="s">
        <v>1798</v>
      </c>
    </row>
    <row r="2888" spans="3:12">
      <c r="C2888" s="145" t="s">
        <v>3430</v>
      </c>
      <c r="D2888" s="145">
        <v>0</v>
      </c>
      <c r="E2888" s="145" t="s">
        <v>26</v>
      </c>
      <c r="F2888" s="462" t="s">
        <v>95</v>
      </c>
      <c r="G2888" s="462" t="s">
        <v>3468</v>
      </c>
      <c r="H2888" s="145" t="s">
        <v>86</v>
      </c>
      <c r="I2888" s="462" t="s">
        <v>1688</v>
      </c>
      <c r="J2888" s="462" t="s">
        <v>1690</v>
      </c>
      <c r="K2888" s="145" t="s">
        <v>1802</v>
      </c>
      <c r="L2888" s="145" t="s">
        <v>1798</v>
      </c>
    </row>
    <row r="2889" spans="3:12">
      <c r="C2889" s="145" t="s">
        <v>3431</v>
      </c>
      <c r="D2889" s="145">
        <v>0</v>
      </c>
      <c r="E2889" s="145" t="s">
        <v>26</v>
      </c>
      <c r="F2889" s="462" t="s">
        <v>95</v>
      </c>
      <c r="G2889" s="462" t="s">
        <v>3468</v>
      </c>
      <c r="H2889" s="145" t="s">
        <v>86</v>
      </c>
      <c r="I2889" s="462" t="s">
        <v>1688</v>
      </c>
      <c r="J2889" s="462" t="s">
        <v>1690</v>
      </c>
      <c r="K2889" s="145" t="s">
        <v>1802</v>
      </c>
      <c r="L2889" s="145" t="s">
        <v>1798</v>
      </c>
    </row>
    <row r="2890" spans="3:12">
      <c r="C2890" s="145" t="s">
        <v>3432</v>
      </c>
      <c r="D2890" s="145">
        <v>0</v>
      </c>
      <c r="E2890" s="145" t="s">
        <v>26</v>
      </c>
      <c r="F2890" s="462" t="s">
        <v>95</v>
      </c>
      <c r="G2890" s="462" t="s">
        <v>3468</v>
      </c>
      <c r="H2890" s="145" t="s">
        <v>86</v>
      </c>
      <c r="I2890" s="462" t="s">
        <v>1688</v>
      </c>
      <c r="J2890" s="462" t="s">
        <v>1690</v>
      </c>
      <c r="K2890" s="145" t="s">
        <v>1802</v>
      </c>
      <c r="L2890" s="145" t="s">
        <v>1798</v>
      </c>
    </row>
    <row r="2891" spans="3:12">
      <c r="C2891" s="145" t="s">
        <v>3433</v>
      </c>
      <c r="D2891" s="145">
        <v>0</v>
      </c>
      <c r="E2891" s="145" t="s">
        <v>26</v>
      </c>
      <c r="F2891" s="462" t="s">
        <v>95</v>
      </c>
      <c r="G2891" s="462" t="s">
        <v>3468</v>
      </c>
      <c r="H2891" s="145" t="s">
        <v>86</v>
      </c>
      <c r="I2891" s="462" t="s">
        <v>1688</v>
      </c>
      <c r="J2891" s="462" t="s">
        <v>1690</v>
      </c>
      <c r="K2891" s="145" t="s">
        <v>1802</v>
      </c>
      <c r="L2891" s="145" t="s">
        <v>1798</v>
      </c>
    </row>
    <row r="2892" spans="3:12">
      <c r="C2892" s="145" t="s">
        <v>3434</v>
      </c>
      <c r="D2892" s="145">
        <v>0</v>
      </c>
      <c r="E2892" s="145" t="s">
        <v>26</v>
      </c>
      <c r="F2892" s="462" t="s">
        <v>95</v>
      </c>
      <c r="G2892" s="462" t="s">
        <v>3468</v>
      </c>
      <c r="H2892" s="145" t="s">
        <v>86</v>
      </c>
      <c r="I2892" s="462" t="s">
        <v>1688</v>
      </c>
      <c r="J2892" s="462" t="s">
        <v>1690</v>
      </c>
      <c r="K2892" s="145" t="s">
        <v>1802</v>
      </c>
      <c r="L2892" s="145" t="s">
        <v>1798</v>
      </c>
    </row>
    <row r="2893" spans="3:12">
      <c r="C2893" s="145" t="s">
        <v>3435</v>
      </c>
      <c r="D2893" s="145">
        <v>0</v>
      </c>
      <c r="E2893" s="145" t="s">
        <v>26</v>
      </c>
      <c r="F2893" s="462" t="s">
        <v>95</v>
      </c>
      <c r="G2893" s="462" t="s">
        <v>3468</v>
      </c>
      <c r="H2893" s="145" t="s">
        <v>86</v>
      </c>
      <c r="I2893" s="462" t="s">
        <v>1688</v>
      </c>
      <c r="J2893" s="462" t="s">
        <v>1690</v>
      </c>
      <c r="K2893" s="145" t="s">
        <v>1802</v>
      </c>
      <c r="L2893" s="145" t="s">
        <v>1798</v>
      </c>
    </row>
    <row r="2894" spans="3:12">
      <c r="C2894" s="145" t="s">
        <v>3436</v>
      </c>
      <c r="D2894" s="145">
        <v>0</v>
      </c>
      <c r="E2894" s="145" t="s">
        <v>26</v>
      </c>
      <c r="F2894" s="462" t="s">
        <v>95</v>
      </c>
      <c r="G2894" s="462" t="s">
        <v>3468</v>
      </c>
      <c r="H2894" s="145" t="s">
        <v>86</v>
      </c>
      <c r="I2894" s="462" t="s">
        <v>1688</v>
      </c>
      <c r="J2894" s="462" t="s">
        <v>1690</v>
      </c>
      <c r="K2894" s="145" t="s">
        <v>1802</v>
      </c>
      <c r="L2894" s="145" t="s">
        <v>1798</v>
      </c>
    </row>
    <row r="2895" spans="3:12">
      <c r="C2895" s="145" t="s">
        <v>3437</v>
      </c>
      <c r="D2895" s="145">
        <v>0</v>
      </c>
      <c r="E2895" s="145" t="s">
        <v>26</v>
      </c>
      <c r="F2895" s="462" t="s">
        <v>95</v>
      </c>
      <c r="G2895" s="462" t="s">
        <v>3468</v>
      </c>
      <c r="H2895" s="145" t="s">
        <v>86</v>
      </c>
      <c r="I2895" s="462" t="s">
        <v>1688</v>
      </c>
      <c r="J2895" s="462" t="s">
        <v>1690</v>
      </c>
      <c r="K2895" s="145" t="s">
        <v>1802</v>
      </c>
      <c r="L2895" s="145" t="s">
        <v>1798</v>
      </c>
    </row>
    <row r="2896" spans="3:12">
      <c r="C2896" s="145" t="s">
        <v>3438</v>
      </c>
      <c r="D2896" s="145">
        <v>0</v>
      </c>
      <c r="E2896" s="145" t="s">
        <v>26</v>
      </c>
      <c r="F2896" s="462" t="s">
        <v>95</v>
      </c>
      <c r="G2896" s="462" t="s">
        <v>3468</v>
      </c>
      <c r="H2896" s="145" t="s">
        <v>86</v>
      </c>
      <c r="I2896" s="462" t="s">
        <v>1688</v>
      </c>
      <c r="J2896" s="462" t="s">
        <v>1690</v>
      </c>
      <c r="K2896" s="145" t="s">
        <v>1802</v>
      </c>
      <c r="L2896" s="145" t="s">
        <v>1798</v>
      </c>
    </row>
    <row r="2897" spans="3:12">
      <c r="C2897" s="145" t="s">
        <v>3439</v>
      </c>
      <c r="D2897" s="145">
        <v>0</v>
      </c>
      <c r="E2897" s="145" t="s">
        <v>26</v>
      </c>
      <c r="F2897" s="462" t="s">
        <v>95</v>
      </c>
      <c r="G2897" s="462" t="s">
        <v>3468</v>
      </c>
      <c r="H2897" s="145" t="s">
        <v>86</v>
      </c>
      <c r="I2897" s="462" t="s">
        <v>1688</v>
      </c>
      <c r="J2897" s="462" t="s">
        <v>1690</v>
      </c>
      <c r="K2897" s="145" t="s">
        <v>1802</v>
      </c>
      <c r="L2897" s="145" t="s">
        <v>1798</v>
      </c>
    </row>
    <row r="2898" spans="3:12">
      <c r="C2898" s="145" t="s">
        <v>3440</v>
      </c>
      <c r="D2898" s="145">
        <v>0</v>
      </c>
      <c r="E2898" s="145" t="s">
        <v>26</v>
      </c>
      <c r="F2898" s="462" t="s">
        <v>95</v>
      </c>
      <c r="G2898" s="462" t="s">
        <v>3468</v>
      </c>
      <c r="H2898" s="145" t="s">
        <v>86</v>
      </c>
      <c r="I2898" s="462" t="s">
        <v>1688</v>
      </c>
      <c r="J2898" s="462" t="s">
        <v>1690</v>
      </c>
      <c r="K2898" s="145" t="s">
        <v>1802</v>
      </c>
      <c r="L2898" s="145" t="s">
        <v>1798</v>
      </c>
    </row>
    <row r="2899" spans="3:12">
      <c r="C2899" s="145" t="s">
        <v>3441</v>
      </c>
      <c r="D2899" s="145">
        <v>0</v>
      </c>
      <c r="E2899" s="145" t="s">
        <v>26</v>
      </c>
      <c r="F2899" s="462" t="s">
        <v>95</v>
      </c>
      <c r="G2899" s="462" t="s">
        <v>3468</v>
      </c>
      <c r="H2899" s="145" t="s">
        <v>86</v>
      </c>
      <c r="I2899" s="462" t="s">
        <v>1688</v>
      </c>
      <c r="J2899" s="462" t="s">
        <v>1690</v>
      </c>
      <c r="K2899" s="145" t="s">
        <v>1802</v>
      </c>
      <c r="L2899" s="145" t="s">
        <v>1798</v>
      </c>
    </row>
    <row r="2900" spans="3:12">
      <c r="C2900" s="145" t="s">
        <v>3442</v>
      </c>
      <c r="D2900" s="145">
        <v>0</v>
      </c>
      <c r="E2900" s="145" t="s">
        <v>26</v>
      </c>
      <c r="F2900" s="462" t="s">
        <v>95</v>
      </c>
      <c r="G2900" s="462" t="s">
        <v>3468</v>
      </c>
      <c r="H2900" s="145" t="s">
        <v>86</v>
      </c>
      <c r="I2900" s="462" t="s">
        <v>1688</v>
      </c>
      <c r="J2900" s="462" t="s">
        <v>1690</v>
      </c>
      <c r="K2900" s="145" t="s">
        <v>1802</v>
      </c>
      <c r="L2900" s="145" t="s">
        <v>1798</v>
      </c>
    </row>
    <row r="2901" spans="3:12">
      <c r="C2901" s="145" t="s">
        <v>3443</v>
      </c>
      <c r="D2901" s="145">
        <v>0</v>
      </c>
      <c r="E2901" s="145" t="s">
        <v>26</v>
      </c>
      <c r="F2901" s="462" t="s">
        <v>95</v>
      </c>
      <c r="G2901" s="462" t="s">
        <v>3468</v>
      </c>
      <c r="H2901" s="145" t="s">
        <v>86</v>
      </c>
      <c r="I2901" s="462" t="s">
        <v>1688</v>
      </c>
      <c r="J2901" s="462" t="s">
        <v>1690</v>
      </c>
      <c r="K2901" s="145" t="s">
        <v>1802</v>
      </c>
      <c r="L2901" s="145" t="s">
        <v>1798</v>
      </c>
    </row>
    <row r="2902" spans="3:12">
      <c r="C2902" s="145" t="s">
        <v>3444</v>
      </c>
      <c r="D2902" s="145">
        <v>0</v>
      </c>
      <c r="E2902" s="145" t="s">
        <v>26</v>
      </c>
      <c r="F2902" s="462" t="s">
        <v>95</v>
      </c>
      <c r="G2902" s="462" t="s">
        <v>3468</v>
      </c>
      <c r="H2902" s="145" t="s">
        <v>86</v>
      </c>
      <c r="I2902" s="462" t="s">
        <v>1688</v>
      </c>
      <c r="J2902" s="462" t="s">
        <v>1690</v>
      </c>
      <c r="K2902" s="145" t="s">
        <v>1802</v>
      </c>
      <c r="L2902" s="145" t="s">
        <v>1798</v>
      </c>
    </row>
    <row r="2903" spans="3:12">
      <c r="C2903" s="145" t="s">
        <v>3445</v>
      </c>
      <c r="D2903" s="145">
        <v>0</v>
      </c>
      <c r="E2903" s="145" t="s">
        <v>26</v>
      </c>
      <c r="F2903" s="462" t="s">
        <v>95</v>
      </c>
      <c r="G2903" s="462" t="s">
        <v>3468</v>
      </c>
      <c r="H2903" s="145" t="s">
        <v>86</v>
      </c>
      <c r="I2903" s="462" t="s">
        <v>1688</v>
      </c>
      <c r="J2903" s="462" t="s">
        <v>1690</v>
      </c>
      <c r="K2903" s="145" t="s">
        <v>1802</v>
      </c>
      <c r="L2903" s="145" t="s">
        <v>1798</v>
      </c>
    </row>
    <row r="2904" spans="3:12">
      <c r="C2904" s="145" t="s">
        <v>3446</v>
      </c>
      <c r="D2904" s="145">
        <v>0</v>
      </c>
      <c r="E2904" s="145" t="s">
        <v>26</v>
      </c>
      <c r="F2904" s="462" t="s">
        <v>95</v>
      </c>
      <c r="G2904" s="462" t="s">
        <v>3468</v>
      </c>
      <c r="H2904" s="145" t="s">
        <v>86</v>
      </c>
      <c r="I2904" s="462" t="s">
        <v>1688</v>
      </c>
      <c r="J2904" s="462" t="s">
        <v>1690</v>
      </c>
      <c r="K2904" s="145" t="s">
        <v>1802</v>
      </c>
      <c r="L2904" s="145" t="s">
        <v>1798</v>
      </c>
    </row>
    <row r="2905" spans="3:12">
      <c r="C2905" s="145" t="s">
        <v>3447</v>
      </c>
      <c r="D2905" s="145">
        <v>0</v>
      </c>
      <c r="E2905" s="145" t="s">
        <v>26</v>
      </c>
      <c r="F2905" s="462" t="s">
        <v>95</v>
      </c>
      <c r="G2905" s="462" t="s">
        <v>3468</v>
      </c>
      <c r="H2905" s="145" t="s">
        <v>86</v>
      </c>
      <c r="I2905" s="462" t="s">
        <v>1688</v>
      </c>
      <c r="J2905" s="462" t="s">
        <v>1690</v>
      </c>
      <c r="K2905" s="145" t="s">
        <v>1802</v>
      </c>
      <c r="L2905" s="145" t="s">
        <v>1798</v>
      </c>
    </row>
    <row r="2906" spans="3:12">
      <c r="C2906" s="145" t="s">
        <v>3448</v>
      </c>
      <c r="D2906" s="145">
        <v>0</v>
      </c>
      <c r="E2906" s="145" t="s">
        <v>26</v>
      </c>
      <c r="F2906" s="462" t="s">
        <v>95</v>
      </c>
      <c r="G2906" s="462" t="s">
        <v>3468</v>
      </c>
      <c r="H2906" s="145" t="s">
        <v>86</v>
      </c>
      <c r="I2906" s="462" t="s">
        <v>1688</v>
      </c>
      <c r="J2906" s="462" t="s">
        <v>1690</v>
      </c>
      <c r="K2906" s="145" t="s">
        <v>1802</v>
      </c>
      <c r="L2906" s="145" t="s">
        <v>1798</v>
      </c>
    </row>
    <row r="2907" spans="3:12">
      <c r="C2907" s="145" t="s">
        <v>3449</v>
      </c>
      <c r="D2907" s="145">
        <v>0</v>
      </c>
      <c r="E2907" s="145" t="s">
        <v>26</v>
      </c>
      <c r="F2907" s="462" t="s">
        <v>95</v>
      </c>
      <c r="G2907" s="462" t="s">
        <v>3468</v>
      </c>
      <c r="H2907" s="145" t="s">
        <v>86</v>
      </c>
      <c r="I2907" s="462" t="s">
        <v>1688</v>
      </c>
      <c r="J2907" s="462" t="s">
        <v>1690</v>
      </c>
      <c r="K2907" s="145" t="s">
        <v>1802</v>
      </c>
      <c r="L2907" s="145" t="s">
        <v>1798</v>
      </c>
    </row>
    <row r="2908" spans="3:12">
      <c r="C2908" s="145" t="s">
        <v>3450</v>
      </c>
      <c r="D2908" s="145">
        <v>0</v>
      </c>
      <c r="E2908" s="145" t="s">
        <v>26</v>
      </c>
      <c r="F2908" s="462" t="s">
        <v>95</v>
      </c>
      <c r="G2908" s="462" t="s">
        <v>3468</v>
      </c>
      <c r="H2908" s="145" t="s">
        <v>86</v>
      </c>
      <c r="I2908" s="462" t="s">
        <v>1688</v>
      </c>
      <c r="J2908" s="462" t="s">
        <v>1690</v>
      </c>
      <c r="K2908" s="145" t="s">
        <v>1802</v>
      </c>
      <c r="L2908" s="145" t="s">
        <v>1798</v>
      </c>
    </row>
    <row r="2909" spans="3:12">
      <c r="C2909" s="145" t="s">
        <v>3451</v>
      </c>
      <c r="D2909" s="145">
        <v>0</v>
      </c>
      <c r="E2909" s="145" t="s">
        <v>26</v>
      </c>
      <c r="F2909" s="462" t="s">
        <v>95</v>
      </c>
      <c r="G2909" s="462" t="s">
        <v>3468</v>
      </c>
      <c r="H2909" s="145" t="s">
        <v>86</v>
      </c>
      <c r="I2909" s="462" t="s">
        <v>1688</v>
      </c>
      <c r="J2909" s="462" t="s">
        <v>1690</v>
      </c>
      <c r="K2909" s="145" t="s">
        <v>1802</v>
      </c>
      <c r="L2909" s="145" t="s">
        <v>1798</v>
      </c>
    </row>
    <row r="2910" spans="3:12">
      <c r="C2910" s="145" t="s">
        <v>3452</v>
      </c>
      <c r="D2910" s="145">
        <v>0</v>
      </c>
      <c r="E2910" s="145" t="s">
        <v>26</v>
      </c>
      <c r="F2910" s="462" t="s">
        <v>95</v>
      </c>
      <c r="G2910" s="462" t="s">
        <v>3468</v>
      </c>
      <c r="H2910" s="145" t="s">
        <v>86</v>
      </c>
      <c r="I2910" s="462" t="s">
        <v>1688</v>
      </c>
      <c r="J2910" s="462" t="s">
        <v>1690</v>
      </c>
      <c r="K2910" s="145" t="s">
        <v>1802</v>
      </c>
      <c r="L2910" s="145" t="s">
        <v>1798</v>
      </c>
    </row>
    <row r="2911" spans="3:12">
      <c r="C2911" s="145" t="s">
        <v>3453</v>
      </c>
      <c r="D2911" s="145">
        <v>0</v>
      </c>
      <c r="E2911" s="145" t="s">
        <v>26</v>
      </c>
      <c r="F2911" s="462" t="s">
        <v>95</v>
      </c>
      <c r="G2911" s="462" t="s">
        <v>3468</v>
      </c>
      <c r="H2911" s="145" t="s">
        <v>86</v>
      </c>
      <c r="I2911" s="462" t="s">
        <v>1688</v>
      </c>
      <c r="J2911" s="462" t="s">
        <v>1690</v>
      </c>
      <c r="K2911" s="145" t="s">
        <v>1802</v>
      </c>
      <c r="L2911" s="145" t="s">
        <v>1798</v>
      </c>
    </row>
    <row r="2912" spans="3:12">
      <c r="C2912" s="145" t="s">
        <v>3454</v>
      </c>
      <c r="D2912" s="145">
        <v>0</v>
      </c>
      <c r="E2912" s="145" t="s">
        <v>26</v>
      </c>
      <c r="F2912" s="462" t="s">
        <v>95</v>
      </c>
      <c r="G2912" s="462" t="s">
        <v>3468</v>
      </c>
      <c r="H2912" s="145" t="s">
        <v>86</v>
      </c>
      <c r="I2912" s="462" t="s">
        <v>1688</v>
      </c>
      <c r="J2912" s="462" t="s">
        <v>1690</v>
      </c>
      <c r="K2912" s="145" t="s">
        <v>1802</v>
      </c>
      <c r="L2912" s="145" t="s">
        <v>1798</v>
      </c>
    </row>
    <row r="2913" spans="3:12">
      <c r="C2913" s="145" t="s">
        <v>3455</v>
      </c>
      <c r="D2913" s="145">
        <v>0</v>
      </c>
      <c r="E2913" s="145" t="s">
        <v>26</v>
      </c>
      <c r="F2913" s="462" t="s">
        <v>95</v>
      </c>
      <c r="G2913" s="462" t="s">
        <v>3468</v>
      </c>
      <c r="H2913" s="145" t="s">
        <v>86</v>
      </c>
      <c r="I2913" s="462" t="s">
        <v>1688</v>
      </c>
      <c r="J2913" s="462" t="s">
        <v>1690</v>
      </c>
      <c r="K2913" s="145" t="s">
        <v>1802</v>
      </c>
      <c r="L2913" s="145" t="s">
        <v>1798</v>
      </c>
    </row>
    <row r="2914" spans="3:12">
      <c r="C2914" s="145" t="s">
        <v>3458</v>
      </c>
      <c r="D2914" s="145">
        <v>0</v>
      </c>
      <c r="E2914" s="145" t="s">
        <v>26</v>
      </c>
      <c r="F2914" s="462" t="s">
        <v>95</v>
      </c>
      <c r="G2914" s="462" t="s">
        <v>3468</v>
      </c>
      <c r="H2914" s="145" t="s">
        <v>86</v>
      </c>
      <c r="I2914" s="462" t="s">
        <v>1688</v>
      </c>
      <c r="J2914" s="462" t="s">
        <v>1690</v>
      </c>
      <c r="K2914" s="145" t="s">
        <v>1802</v>
      </c>
      <c r="L2914" s="145" t="s">
        <v>1798</v>
      </c>
    </row>
    <row r="2915" spans="3:12">
      <c r="C2915" s="145" t="s">
        <v>3459</v>
      </c>
      <c r="D2915" s="145">
        <v>0</v>
      </c>
      <c r="E2915" s="145" t="s">
        <v>26</v>
      </c>
      <c r="F2915" s="462" t="s">
        <v>95</v>
      </c>
      <c r="G2915" s="462" t="s">
        <v>3468</v>
      </c>
      <c r="H2915" s="145" t="s">
        <v>86</v>
      </c>
      <c r="I2915" s="462" t="s">
        <v>1688</v>
      </c>
      <c r="J2915" s="462" t="s">
        <v>1690</v>
      </c>
      <c r="K2915" s="145" t="s">
        <v>1802</v>
      </c>
      <c r="L2915" s="145" t="s">
        <v>1798</v>
      </c>
    </row>
    <row r="2916" spans="3:12">
      <c r="C2916" s="145" t="s">
        <v>3460</v>
      </c>
      <c r="D2916" s="145">
        <v>0</v>
      </c>
      <c r="E2916" s="145" t="s">
        <v>26</v>
      </c>
      <c r="F2916" s="462" t="s">
        <v>95</v>
      </c>
      <c r="G2916" s="462" t="s">
        <v>3468</v>
      </c>
      <c r="H2916" s="145" t="s">
        <v>86</v>
      </c>
      <c r="I2916" s="462" t="s">
        <v>1688</v>
      </c>
      <c r="J2916" s="462" t="s">
        <v>1690</v>
      </c>
      <c r="K2916" s="145" t="s">
        <v>1802</v>
      </c>
      <c r="L2916" s="145" t="s">
        <v>1798</v>
      </c>
    </row>
    <row r="2917" spans="3:12">
      <c r="C2917" s="145" t="s">
        <v>3461</v>
      </c>
      <c r="D2917" s="145">
        <v>0</v>
      </c>
      <c r="E2917" s="145" t="s">
        <v>26</v>
      </c>
      <c r="F2917" s="462" t="s">
        <v>95</v>
      </c>
      <c r="G2917" s="462" t="s">
        <v>3468</v>
      </c>
      <c r="H2917" s="145" t="s">
        <v>86</v>
      </c>
      <c r="I2917" s="462" t="s">
        <v>1688</v>
      </c>
      <c r="J2917" s="462" t="s">
        <v>1690</v>
      </c>
      <c r="K2917" s="145" t="s">
        <v>1802</v>
      </c>
      <c r="L2917" s="145" t="s">
        <v>1798</v>
      </c>
    </row>
    <row r="2918" spans="3:12">
      <c r="C2918" s="145" t="s">
        <v>3462</v>
      </c>
      <c r="D2918" s="145">
        <v>0</v>
      </c>
      <c r="E2918" s="145" t="s">
        <v>26</v>
      </c>
      <c r="F2918" s="462" t="s">
        <v>95</v>
      </c>
      <c r="G2918" s="462" t="s">
        <v>3468</v>
      </c>
      <c r="H2918" s="145" t="s">
        <v>86</v>
      </c>
      <c r="I2918" s="462" t="s">
        <v>1688</v>
      </c>
      <c r="J2918" s="462" t="s">
        <v>1690</v>
      </c>
      <c r="K2918" s="145" t="s">
        <v>1802</v>
      </c>
      <c r="L2918" s="145" t="s">
        <v>1798</v>
      </c>
    </row>
    <row r="2919" spans="3:12">
      <c r="C2919" s="145" t="s">
        <v>3463</v>
      </c>
      <c r="D2919" s="145">
        <v>0</v>
      </c>
      <c r="E2919" s="145" t="s">
        <v>26</v>
      </c>
      <c r="F2919" s="462" t="s">
        <v>95</v>
      </c>
      <c r="G2919" s="462" t="s">
        <v>3468</v>
      </c>
      <c r="H2919" s="145" t="s">
        <v>86</v>
      </c>
      <c r="I2919" s="462" t="s">
        <v>1688</v>
      </c>
      <c r="J2919" s="462" t="s">
        <v>1690</v>
      </c>
      <c r="K2919" s="145" t="s">
        <v>1802</v>
      </c>
      <c r="L2919" s="145" t="s">
        <v>1798</v>
      </c>
    </row>
    <row r="2920" spans="3:12">
      <c r="C2920" s="145" t="s">
        <v>3465</v>
      </c>
      <c r="D2920" s="145">
        <v>0</v>
      </c>
      <c r="E2920" s="145" t="s">
        <v>26</v>
      </c>
      <c r="F2920" s="462" t="s">
        <v>95</v>
      </c>
      <c r="G2920" s="462" t="s">
        <v>3468</v>
      </c>
      <c r="H2920" s="145" t="s">
        <v>86</v>
      </c>
      <c r="I2920" s="462" t="s">
        <v>1688</v>
      </c>
      <c r="J2920" s="462" t="s">
        <v>1690</v>
      </c>
      <c r="K2920" s="145" t="s">
        <v>1802</v>
      </c>
      <c r="L2920" s="145" t="s">
        <v>1798</v>
      </c>
    </row>
    <row r="2921" spans="3:12">
      <c r="C2921" s="145" t="s">
        <v>3466</v>
      </c>
      <c r="D2921" s="145">
        <v>0</v>
      </c>
      <c r="E2921" s="145" t="s">
        <v>26</v>
      </c>
      <c r="F2921" s="462" t="s">
        <v>95</v>
      </c>
      <c r="G2921" s="462" t="s">
        <v>3468</v>
      </c>
      <c r="H2921" s="145" t="s">
        <v>86</v>
      </c>
      <c r="I2921" s="462" t="s">
        <v>1688</v>
      </c>
      <c r="J2921" s="462" t="s">
        <v>1690</v>
      </c>
      <c r="K2921" s="145" t="s">
        <v>1802</v>
      </c>
      <c r="L2921" s="145" t="s">
        <v>1798</v>
      </c>
    </row>
    <row r="2922" spans="3:12">
      <c r="C2922" s="145" t="s">
        <v>3467</v>
      </c>
      <c r="D2922" s="145">
        <v>0</v>
      </c>
      <c r="E2922" s="145" t="s">
        <v>26</v>
      </c>
      <c r="F2922" s="462" t="s">
        <v>95</v>
      </c>
      <c r="G2922" s="462" t="s">
        <v>3468</v>
      </c>
      <c r="H2922" s="145" t="s">
        <v>86</v>
      </c>
      <c r="I2922" s="462" t="s">
        <v>1688</v>
      </c>
      <c r="J2922" s="462" t="s">
        <v>1690</v>
      </c>
      <c r="K2922" s="145" t="s">
        <v>1802</v>
      </c>
      <c r="L2922" s="145" t="s">
        <v>1798</v>
      </c>
    </row>
    <row r="2923" spans="3:12">
      <c r="C2923" s="145" t="s">
        <v>3378</v>
      </c>
      <c r="D2923" s="145">
        <v>0</v>
      </c>
      <c r="E2923" s="145" t="s">
        <v>26</v>
      </c>
      <c r="F2923" s="462" t="s">
        <v>95</v>
      </c>
      <c r="G2923" s="462" t="s">
        <v>3468</v>
      </c>
      <c r="H2923" s="145" t="s">
        <v>86</v>
      </c>
      <c r="I2923" s="462" t="s">
        <v>1688</v>
      </c>
      <c r="J2923" s="462" t="s">
        <v>1690</v>
      </c>
      <c r="K2923" s="145" t="s">
        <v>1802</v>
      </c>
      <c r="L2923" s="145" t="s">
        <v>1819</v>
      </c>
    </row>
    <row r="2924" spans="3:12">
      <c r="C2924" s="145" t="s">
        <v>3379</v>
      </c>
      <c r="D2924" s="145">
        <v>0</v>
      </c>
      <c r="E2924" s="145" t="s">
        <v>26</v>
      </c>
      <c r="F2924" s="462" t="s">
        <v>95</v>
      </c>
      <c r="G2924" s="462" t="s">
        <v>3468</v>
      </c>
      <c r="H2924" s="145" t="s">
        <v>86</v>
      </c>
      <c r="I2924" s="462" t="s">
        <v>1688</v>
      </c>
      <c r="J2924" s="462" t="s">
        <v>1690</v>
      </c>
      <c r="K2924" s="145" t="s">
        <v>1802</v>
      </c>
      <c r="L2924" s="145" t="s">
        <v>1819</v>
      </c>
    </row>
    <row r="2925" spans="3:12">
      <c r="C2925" s="145" t="s">
        <v>3380</v>
      </c>
      <c r="D2925" s="145">
        <v>0</v>
      </c>
      <c r="E2925" s="145" t="s">
        <v>26</v>
      </c>
      <c r="F2925" s="462" t="s">
        <v>95</v>
      </c>
      <c r="G2925" s="462" t="s">
        <v>3468</v>
      </c>
      <c r="H2925" s="145" t="s">
        <v>86</v>
      </c>
      <c r="I2925" s="462" t="s">
        <v>1688</v>
      </c>
      <c r="J2925" s="462" t="s">
        <v>1690</v>
      </c>
      <c r="K2925" s="145" t="s">
        <v>1802</v>
      </c>
      <c r="L2925" s="145" t="s">
        <v>1819</v>
      </c>
    </row>
    <row r="2926" spans="3:12">
      <c r="C2926" s="145" t="s">
        <v>3381</v>
      </c>
      <c r="D2926" s="145">
        <v>0</v>
      </c>
      <c r="E2926" s="145" t="s">
        <v>26</v>
      </c>
      <c r="F2926" s="462" t="s">
        <v>95</v>
      </c>
      <c r="G2926" s="462" t="s">
        <v>3468</v>
      </c>
      <c r="H2926" s="145" t="s">
        <v>86</v>
      </c>
      <c r="I2926" s="462" t="s">
        <v>1688</v>
      </c>
      <c r="J2926" s="462" t="s">
        <v>1690</v>
      </c>
      <c r="K2926" s="145" t="s">
        <v>1802</v>
      </c>
      <c r="L2926" s="145" t="s">
        <v>1819</v>
      </c>
    </row>
    <row r="2927" spans="3:12">
      <c r="C2927" s="145" t="s">
        <v>3382</v>
      </c>
      <c r="D2927" s="145">
        <v>0</v>
      </c>
      <c r="E2927" s="145" t="s">
        <v>26</v>
      </c>
      <c r="F2927" s="462" t="s">
        <v>95</v>
      </c>
      <c r="G2927" s="462" t="s">
        <v>3468</v>
      </c>
      <c r="H2927" s="145" t="s">
        <v>86</v>
      </c>
      <c r="I2927" s="462" t="s">
        <v>1688</v>
      </c>
      <c r="J2927" s="462" t="s">
        <v>1690</v>
      </c>
      <c r="K2927" s="145" t="s">
        <v>1802</v>
      </c>
      <c r="L2927" s="145" t="s">
        <v>1819</v>
      </c>
    </row>
    <row r="2928" spans="3:12">
      <c r="C2928" s="145" t="s">
        <v>3383</v>
      </c>
      <c r="D2928" s="145">
        <v>0</v>
      </c>
      <c r="E2928" s="145" t="s">
        <v>26</v>
      </c>
      <c r="F2928" s="462" t="s">
        <v>95</v>
      </c>
      <c r="G2928" s="462" t="s">
        <v>3468</v>
      </c>
      <c r="H2928" s="145" t="s">
        <v>86</v>
      </c>
      <c r="I2928" s="462" t="s">
        <v>1688</v>
      </c>
      <c r="J2928" s="462" t="s">
        <v>1690</v>
      </c>
      <c r="K2928" s="145" t="s">
        <v>1802</v>
      </c>
      <c r="L2928" s="145" t="s">
        <v>1819</v>
      </c>
    </row>
    <row r="2929" spans="3:12">
      <c r="C2929" s="145" t="s">
        <v>3384</v>
      </c>
      <c r="D2929" s="145">
        <v>0</v>
      </c>
      <c r="E2929" s="145" t="s">
        <v>26</v>
      </c>
      <c r="F2929" s="462" t="s">
        <v>95</v>
      </c>
      <c r="G2929" s="462" t="s">
        <v>3468</v>
      </c>
      <c r="H2929" s="145" t="s">
        <v>86</v>
      </c>
      <c r="I2929" s="462" t="s">
        <v>1688</v>
      </c>
      <c r="J2929" s="462" t="s">
        <v>1690</v>
      </c>
      <c r="K2929" s="145" t="s">
        <v>1802</v>
      </c>
      <c r="L2929" s="145" t="s">
        <v>1819</v>
      </c>
    </row>
    <row r="2930" spans="3:12">
      <c r="C2930" s="145" t="s">
        <v>3385</v>
      </c>
      <c r="D2930" s="145">
        <v>0</v>
      </c>
      <c r="E2930" s="145" t="s">
        <v>26</v>
      </c>
      <c r="F2930" s="462" t="s">
        <v>95</v>
      </c>
      <c r="G2930" s="462" t="s">
        <v>3468</v>
      </c>
      <c r="H2930" s="145" t="s">
        <v>86</v>
      </c>
      <c r="I2930" s="462" t="s">
        <v>1688</v>
      </c>
      <c r="J2930" s="462" t="s">
        <v>1690</v>
      </c>
      <c r="K2930" s="145" t="s">
        <v>1802</v>
      </c>
      <c r="L2930" s="145" t="s">
        <v>1819</v>
      </c>
    </row>
    <row r="2931" spans="3:12">
      <c r="C2931" s="145" t="s">
        <v>3386</v>
      </c>
      <c r="D2931" s="145">
        <v>0</v>
      </c>
      <c r="E2931" s="145" t="s">
        <v>26</v>
      </c>
      <c r="F2931" s="462" t="s">
        <v>95</v>
      </c>
      <c r="G2931" s="462" t="s">
        <v>3468</v>
      </c>
      <c r="H2931" s="145" t="s">
        <v>86</v>
      </c>
      <c r="I2931" s="462" t="s">
        <v>1688</v>
      </c>
      <c r="J2931" s="462" t="s">
        <v>1690</v>
      </c>
      <c r="K2931" s="145" t="s">
        <v>1802</v>
      </c>
      <c r="L2931" s="145" t="s">
        <v>1819</v>
      </c>
    </row>
    <row r="2932" spans="3:12">
      <c r="C2932" s="145" t="s">
        <v>3387</v>
      </c>
      <c r="D2932" s="145">
        <v>0</v>
      </c>
      <c r="E2932" s="145" t="s">
        <v>26</v>
      </c>
      <c r="F2932" s="462" t="s">
        <v>95</v>
      </c>
      <c r="G2932" s="462" t="s">
        <v>3468</v>
      </c>
      <c r="H2932" s="145" t="s">
        <v>86</v>
      </c>
      <c r="I2932" s="462" t="s">
        <v>1688</v>
      </c>
      <c r="J2932" s="462" t="s">
        <v>1690</v>
      </c>
      <c r="K2932" s="145" t="s">
        <v>1802</v>
      </c>
      <c r="L2932" s="145" t="s">
        <v>1819</v>
      </c>
    </row>
    <row r="2933" spans="3:12">
      <c r="C2933" s="145" t="s">
        <v>3388</v>
      </c>
      <c r="D2933" s="145">
        <v>0</v>
      </c>
      <c r="E2933" s="145" t="s">
        <v>26</v>
      </c>
      <c r="F2933" s="462" t="s">
        <v>95</v>
      </c>
      <c r="G2933" s="462" t="s">
        <v>3468</v>
      </c>
      <c r="H2933" s="145" t="s">
        <v>86</v>
      </c>
      <c r="I2933" s="462" t="s">
        <v>1688</v>
      </c>
      <c r="J2933" s="462" t="s">
        <v>1690</v>
      </c>
      <c r="K2933" s="145" t="s">
        <v>1802</v>
      </c>
      <c r="L2933" s="145" t="s">
        <v>1819</v>
      </c>
    </row>
    <row r="2934" spans="3:12">
      <c r="C2934" s="145" t="s">
        <v>3389</v>
      </c>
      <c r="D2934" s="145">
        <v>0</v>
      </c>
      <c r="E2934" s="145" t="s">
        <v>26</v>
      </c>
      <c r="F2934" s="462" t="s">
        <v>95</v>
      </c>
      <c r="G2934" s="462" t="s">
        <v>3468</v>
      </c>
      <c r="H2934" s="145" t="s">
        <v>86</v>
      </c>
      <c r="I2934" s="462" t="s">
        <v>1688</v>
      </c>
      <c r="J2934" s="462" t="s">
        <v>1690</v>
      </c>
      <c r="K2934" s="145" t="s">
        <v>1802</v>
      </c>
      <c r="L2934" s="145" t="s">
        <v>1819</v>
      </c>
    </row>
    <row r="2935" spans="3:12">
      <c r="C2935" s="145" t="s">
        <v>3390</v>
      </c>
      <c r="D2935" s="145">
        <v>0</v>
      </c>
      <c r="E2935" s="145" t="s">
        <v>26</v>
      </c>
      <c r="F2935" s="462" t="s">
        <v>95</v>
      </c>
      <c r="G2935" s="462" t="s">
        <v>3468</v>
      </c>
      <c r="H2935" s="145" t="s">
        <v>86</v>
      </c>
      <c r="I2935" s="462" t="s">
        <v>1688</v>
      </c>
      <c r="J2935" s="462" t="s">
        <v>1690</v>
      </c>
      <c r="K2935" s="145" t="s">
        <v>1802</v>
      </c>
      <c r="L2935" s="145" t="s">
        <v>1819</v>
      </c>
    </row>
    <row r="2936" spans="3:12">
      <c r="C2936" s="145" t="s">
        <v>3391</v>
      </c>
      <c r="D2936" s="145">
        <v>0</v>
      </c>
      <c r="E2936" s="145" t="s">
        <v>26</v>
      </c>
      <c r="F2936" s="462" t="s">
        <v>95</v>
      </c>
      <c r="G2936" s="462" t="s">
        <v>3468</v>
      </c>
      <c r="H2936" s="145" t="s">
        <v>86</v>
      </c>
      <c r="I2936" s="462" t="s">
        <v>1688</v>
      </c>
      <c r="J2936" s="462" t="s">
        <v>1690</v>
      </c>
      <c r="K2936" s="145" t="s">
        <v>1802</v>
      </c>
      <c r="L2936" s="145" t="s">
        <v>1819</v>
      </c>
    </row>
    <row r="2937" spans="3:12">
      <c r="C2937" s="145" t="s">
        <v>3392</v>
      </c>
      <c r="D2937" s="145">
        <v>0</v>
      </c>
      <c r="E2937" s="145" t="s">
        <v>26</v>
      </c>
      <c r="F2937" s="462" t="s">
        <v>95</v>
      </c>
      <c r="G2937" s="462" t="s">
        <v>3468</v>
      </c>
      <c r="H2937" s="145" t="s">
        <v>86</v>
      </c>
      <c r="I2937" s="462" t="s">
        <v>1688</v>
      </c>
      <c r="J2937" s="462" t="s">
        <v>1690</v>
      </c>
      <c r="K2937" s="145" t="s">
        <v>1802</v>
      </c>
      <c r="L2937" s="145" t="s">
        <v>1819</v>
      </c>
    </row>
    <row r="2938" spans="3:12">
      <c r="C2938" s="145" t="s">
        <v>3393</v>
      </c>
      <c r="D2938" s="145">
        <v>0</v>
      </c>
      <c r="E2938" s="145" t="s">
        <v>26</v>
      </c>
      <c r="F2938" s="462" t="s">
        <v>95</v>
      </c>
      <c r="G2938" s="462" t="s">
        <v>3468</v>
      </c>
      <c r="H2938" s="145" t="s">
        <v>86</v>
      </c>
      <c r="I2938" s="462" t="s">
        <v>1688</v>
      </c>
      <c r="J2938" s="462" t="s">
        <v>1690</v>
      </c>
      <c r="K2938" s="145" t="s">
        <v>1802</v>
      </c>
      <c r="L2938" s="145" t="s">
        <v>1819</v>
      </c>
    </row>
    <row r="2939" spans="3:12">
      <c r="C2939" s="145" t="s">
        <v>3394</v>
      </c>
      <c r="D2939" s="145">
        <v>0</v>
      </c>
      <c r="E2939" s="145" t="s">
        <v>26</v>
      </c>
      <c r="F2939" s="462" t="s">
        <v>95</v>
      </c>
      <c r="G2939" s="462" t="s">
        <v>3468</v>
      </c>
      <c r="H2939" s="145" t="s">
        <v>86</v>
      </c>
      <c r="I2939" s="462" t="s">
        <v>1688</v>
      </c>
      <c r="J2939" s="462" t="s">
        <v>1690</v>
      </c>
      <c r="K2939" s="145" t="s">
        <v>1802</v>
      </c>
      <c r="L2939" s="145" t="s">
        <v>1819</v>
      </c>
    </row>
    <row r="2940" spans="3:12">
      <c r="C2940" s="145" t="s">
        <v>3395</v>
      </c>
      <c r="D2940" s="145">
        <v>0</v>
      </c>
      <c r="E2940" s="145" t="s">
        <v>26</v>
      </c>
      <c r="F2940" s="462" t="s">
        <v>95</v>
      </c>
      <c r="G2940" s="462" t="s">
        <v>3468</v>
      </c>
      <c r="H2940" s="145" t="s">
        <v>86</v>
      </c>
      <c r="I2940" s="462" t="s">
        <v>1688</v>
      </c>
      <c r="J2940" s="462" t="s">
        <v>1690</v>
      </c>
      <c r="K2940" s="145" t="s">
        <v>1802</v>
      </c>
      <c r="L2940" s="145" t="s">
        <v>1819</v>
      </c>
    </row>
    <row r="2941" spans="3:12">
      <c r="C2941" s="145" t="s">
        <v>3396</v>
      </c>
      <c r="D2941" s="145">
        <v>0</v>
      </c>
      <c r="E2941" s="145" t="s">
        <v>26</v>
      </c>
      <c r="F2941" s="462" t="s">
        <v>95</v>
      </c>
      <c r="G2941" s="462" t="s">
        <v>3468</v>
      </c>
      <c r="H2941" s="145" t="s">
        <v>86</v>
      </c>
      <c r="I2941" s="462" t="s">
        <v>1688</v>
      </c>
      <c r="J2941" s="462" t="s">
        <v>1690</v>
      </c>
      <c r="K2941" s="145" t="s">
        <v>1802</v>
      </c>
      <c r="L2941" s="145" t="s">
        <v>1819</v>
      </c>
    </row>
    <row r="2942" spans="3:12">
      <c r="C2942" s="145" t="s">
        <v>3397</v>
      </c>
      <c r="D2942" s="145">
        <v>0</v>
      </c>
      <c r="E2942" s="145" t="s">
        <v>26</v>
      </c>
      <c r="F2942" s="462" t="s">
        <v>95</v>
      </c>
      <c r="G2942" s="462" t="s">
        <v>3468</v>
      </c>
      <c r="H2942" s="145" t="s">
        <v>86</v>
      </c>
      <c r="I2942" s="462" t="s">
        <v>1688</v>
      </c>
      <c r="J2942" s="462" t="s">
        <v>1690</v>
      </c>
      <c r="K2942" s="145" t="s">
        <v>1802</v>
      </c>
      <c r="L2942" s="145" t="s">
        <v>1819</v>
      </c>
    </row>
    <row r="2943" spans="3:12">
      <c r="C2943" s="145" t="s">
        <v>3398</v>
      </c>
      <c r="D2943" s="145">
        <v>0</v>
      </c>
      <c r="E2943" s="145" t="s">
        <v>26</v>
      </c>
      <c r="F2943" s="462" t="s">
        <v>95</v>
      </c>
      <c r="G2943" s="462" t="s">
        <v>3468</v>
      </c>
      <c r="H2943" s="145" t="s">
        <v>86</v>
      </c>
      <c r="I2943" s="462" t="s">
        <v>1688</v>
      </c>
      <c r="J2943" s="462" t="s">
        <v>1690</v>
      </c>
      <c r="K2943" s="145" t="s">
        <v>1802</v>
      </c>
      <c r="L2943" s="145" t="s">
        <v>1819</v>
      </c>
    </row>
    <row r="2944" spans="3:12">
      <c r="C2944" s="145" t="s">
        <v>3400</v>
      </c>
      <c r="D2944" s="145">
        <v>0</v>
      </c>
      <c r="E2944" s="145" t="s">
        <v>26</v>
      </c>
      <c r="F2944" s="462" t="s">
        <v>95</v>
      </c>
      <c r="G2944" s="462" t="s">
        <v>3468</v>
      </c>
      <c r="H2944" s="145" t="s">
        <v>86</v>
      </c>
      <c r="I2944" s="462" t="s">
        <v>1688</v>
      </c>
      <c r="J2944" s="462" t="s">
        <v>1690</v>
      </c>
      <c r="K2944" s="145" t="s">
        <v>1802</v>
      </c>
      <c r="L2944" s="145" t="s">
        <v>1819</v>
      </c>
    </row>
    <row r="2945" spans="3:12">
      <c r="C2945" s="145" t="s">
        <v>3401</v>
      </c>
      <c r="D2945" s="145">
        <v>0</v>
      </c>
      <c r="E2945" s="145" t="s">
        <v>26</v>
      </c>
      <c r="F2945" s="462" t="s">
        <v>95</v>
      </c>
      <c r="G2945" s="462" t="s">
        <v>3468</v>
      </c>
      <c r="H2945" s="145" t="s">
        <v>86</v>
      </c>
      <c r="I2945" s="462" t="s">
        <v>1688</v>
      </c>
      <c r="J2945" s="462" t="s">
        <v>1690</v>
      </c>
      <c r="K2945" s="145" t="s">
        <v>1802</v>
      </c>
      <c r="L2945" s="145" t="s">
        <v>1819</v>
      </c>
    </row>
    <row r="2946" spans="3:12">
      <c r="C2946" s="145" t="s">
        <v>3402</v>
      </c>
      <c r="D2946" s="145">
        <v>0</v>
      </c>
      <c r="E2946" s="145" t="s">
        <v>26</v>
      </c>
      <c r="F2946" s="462" t="s">
        <v>95</v>
      </c>
      <c r="G2946" s="462" t="s">
        <v>3468</v>
      </c>
      <c r="H2946" s="145" t="s">
        <v>86</v>
      </c>
      <c r="I2946" s="462" t="s">
        <v>1688</v>
      </c>
      <c r="J2946" s="462" t="s">
        <v>1690</v>
      </c>
      <c r="K2946" s="145" t="s">
        <v>1802</v>
      </c>
      <c r="L2946" s="145" t="s">
        <v>1819</v>
      </c>
    </row>
    <row r="2947" spans="3:12">
      <c r="C2947" s="145" t="s">
        <v>3403</v>
      </c>
      <c r="D2947" s="145">
        <v>0</v>
      </c>
      <c r="E2947" s="145" t="s">
        <v>26</v>
      </c>
      <c r="F2947" s="462" t="s">
        <v>95</v>
      </c>
      <c r="G2947" s="462" t="s">
        <v>3468</v>
      </c>
      <c r="H2947" s="145" t="s">
        <v>86</v>
      </c>
      <c r="I2947" s="462" t="s">
        <v>1688</v>
      </c>
      <c r="J2947" s="462" t="s">
        <v>1690</v>
      </c>
      <c r="K2947" s="145" t="s">
        <v>1802</v>
      </c>
      <c r="L2947" s="145" t="s">
        <v>1819</v>
      </c>
    </row>
    <row r="2948" spans="3:12">
      <c r="C2948" s="145" t="s">
        <v>3404</v>
      </c>
      <c r="D2948" s="145">
        <v>0</v>
      </c>
      <c r="E2948" s="145" t="s">
        <v>26</v>
      </c>
      <c r="F2948" s="462" t="s">
        <v>95</v>
      </c>
      <c r="G2948" s="462" t="s">
        <v>3468</v>
      </c>
      <c r="H2948" s="145" t="s">
        <v>86</v>
      </c>
      <c r="I2948" s="462" t="s">
        <v>1688</v>
      </c>
      <c r="J2948" s="462" t="s">
        <v>1690</v>
      </c>
      <c r="K2948" s="145" t="s">
        <v>1802</v>
      </c>
      <c r="L2948" s="145" t="s">
        <v>1819</v>
      </c>
    </row>
    <row r="2949" spans="3:12">
      <c r="C2949" s="145" t="s">
        <v>3405</v>
      </c>
      <c r="D2949" s="145">
        <v>0</v>
      </c>
      <c r="E2949" s="145" t="s">
        <v>26</v>
      </c>
      <c r="F2949" s="462" t="s">
        <v>95</v>
      </c>
      <c r="G2949" s="462" t="s">
        <v>3468</v>
      </c>
      <c r="H2949" s="145" t="s">
        <v>86</v>
      </c>
      <c r="I2949" s="462" t="s">
        <v>1688</v>
      </c>
      <c r="J2949" s="462" t="s">
        <v>1690</v>
      </c>
      <c r="K2949" s="145" t="s">
        <v>1802</v>
      </c>
      <c r="L2949" s="145" t="s">
        <v>1819</v>
      </c>
    </row>
    <row r="2950" spans="3:12">
      <c r="C2950" s="145" t="s">
        <v>3406</v>
      </c>
      <c r="D2950" s="145">
        <v>0</v>
      </c>
      <c r="E2950" s="145" t="s">
        <v>26</v>
      </c>
      <c r="F2950" s="462" t="s">
        <v>95</v>
      </c>
      <c r="G2950" s="462" t="s">
        <v>3468</v>
      </c>
      <c r="H2950" s="145" t="s">
        <v>86</v>
      </c>
      <c r="I2950" s="462" t="s">
        <v>1688</v>
      </c>
      <c r="J2950" s="462" t="s">
        <v>1690</v>
      </c>
      <c r="K2950" s="145" t="s">
        <v>1802</v>
      </c>
      <c r="L2950" s="145" t="s">
        <v>1819</v>
      </c>
    </row>
    <row r="2951" spans="3:12">
      <c r="C2951" s="145" t="s">
        <v>3407</v>
      </c>
      <c r="D2951" s="145">
        <v>0</v>
      </c>
      <c r="E2951" s="145" t="s">
        <v>26</v>
      </c>
      <c r="F2951" s="462" t="s">
        <v>95</v>
      </c>
      <c r="G2951" s="462" t="s">
        <v>3468</v>
      </c>
      <c r="H2951" s="145" t="s">
        <v>86</v>
      </c>
      <c r="I2951" s="462" t="s">
        <v>1688</v>
      </c>
      <c r="J2951" s="462" t="s">
        <v>1690</v>
      </c>
      <c r="K2951" s="145" t="s">
        <v>1802</v>
      </c>
      <c r="L2951" s="145" t="s">
        <v>1819</v>
      </c>
    </row>
    <row r="2952" spans="3:12">
      <c r="C2952" s="145" t="s">
        <v>3408</v>
      </c>
      <c r="D2952" s="145">
        <v>0</v>
      </c>
      <c r="E2952" s="145" t="s">
        <v>26</v>
      </c>
      <c r="F2952" s="462" t="s">
        <v>95</v>
      </c>
      <c r="G2952" s="462" t="s">
        <v>3468</v>
      </c>
      <c r="H2952" s="145" t="s">
        <v>86</v>
      </c>
      <c r="I2952" s="462" t="s">
        <v>1688</v>
      </c>
      <c r="J2952" s="462" t="s">
        <v>1690</v>
      </c>
      <c r="K2952" s="145" t="s">
        <v>1802</v>
      </c>
      <c r="L2952" s="145" t="s">
        <v>1819</v>
      </c>
    </row>
    <row r="2953" spans="3:12">
      <c r="C2953" s="145" t="s">
        <v>3409</v>
      </c>
      <c r="D2953" s="145">
        <v>0</v>
      </c>
      <c r="E2953" s="145" t="s">
        <v>26</v>
      </c>
      <c r="F2953" s="462" t="s">
        <v>95</v>
      </c>
      <c r="G2953" s="462" t="s">
        <v>3468</v>
      </c>
      <c r="H2953" s="145" t="s">
        <v>86</v>
      </c>
      <c r="I2953" s="462" t="s">
        <v>1688</v>
      </c>
      <c r="J2953" s="462" t="s">
        <v>1690</v>
      </c>
      <c r="K2953" s="145" t="s">
        <v>1802</v>
      </c>
      <c r="L2953" s="145" t="s">
        <v>1819</v>
      </c>
    </row>
    <row r="2954" spans="3:12">
      <c r="C2954" s="145" t="s">
        <v>3410</v>
      </c>
      <c r="D2954" s="145">
        <v>0</v>
      </c>
      <c r="E2954" s="145" t="s">
        <v>26</v>
      </c>
      <c r="F2954" s="462" t="s">
        <v>95</v>
      </c>
      <c r="G2954" s="462" t="s">
        <v>3468</v>
      </c>
      <c r="H2954" s="145" t="s">
        <v>86</v>
      </c>
      <c r="I2954" s="462" t="s">
        <v>1688</v>
      </c>
      <c r="J2954" s="462" t="s">
        <v>1690</v>
      </c>
      <c r="K2954" s="145" t="s">
        <v>1802</v>
      </c>
      <c r="L2954" s="145" t="s">
        <v>1819</v>
      </c>
    </row>
    <row r="2955" spans="3:12">
      <c r="C2955" s="145" t="s">
        <v>3411</v>
      </c>
      <c r="D2955" s="145">
        <v>0</v>
      </c>
      <c r="E2955" s="145" t="s">
        <v>26</v>
      </c>
      <c r="F2955" s="462" t="s">
        <v>95</v>
      </c>
      <c r="G2955" s="462" t="s">
        <v>3468</v>
      </c>
      <c r="H2955" s="145" t="s">
        <v>86</v>
      </c>
      <c r="I2955" s="462" t="s">
        <v>1688</v>
      </c>
      <c r="J2955" s="462" t="s">
        <v>1690</v>
      </c>
      <c r="K2955" s="145" t="s">
        <v>1802</v>
      </c>
      <c r="L2955" s="145" t="s">
        <v>1819</v>
      </c>
    </row>
    <row r="2956" spans="3:12">
      <c r="C2956" s="145" t="s">
        <v>3412</v>
      </c>
      <c r="D2956" s="145">
        <v>0</v>
      </c>
      <c r="E2956" s="145" t="s">
        <v>26</v>
      </c>
      <c r="F2956" s="462" t="s">
        <v>95</v>
      </c>
      <c r="G2956" s="462" t="s">
        <v>3468</v>
      </c>
      <c r="H2956" s="145" t="s">
        <v>86</v>
      </c>
      <c r="I2956" s="462" t="s">
        <v>1688</v>
      </c>
      <c r="J2956" s="462" t="s">
        <v>1690</v>
      </c>
      <c r="K2956" s="145" t="s">
        <v>1802</v>
      </c>
      <c r="L2956" s="145" t="s">
        <v>1819</v>
      </c>
    </row>
    <row r="2957" spans="3:12">
      <c r="C2957" s="145" t="s">
        <v>3413</v>
      </c>
      <c r="D2957" s="145">
        <v>0</v>
      </c>
      <c r="E2957" s="145" t="s">
        <v>26</v>
      </c>
      <c r="F2957" s="462" t="s">
        <v>95</v>
      </c>
      <c r="G2957" s="462" t="s">
        <v>3468</v>
      </c>
      <c r="H2957" s="145" t="s">
        <v>86</v>
      </c>
      <c r="I2957" s="462" t="s">
        <v>1688</v>
      </c>
      <c r="J2957" s="462" t="s">
        <v>1690</v>
      </c>
      <c r="K2957" s="145" t="s">
        <v>1802</v>
      </c>
      <c r="L2957" s="145" t="s">
        <v>1819</v>
      </c>
    </row>
    <row r="2958" spans="3:12">
      <c r="C2958" s="145" t="s">
        <v>3414</v>
      </c>
      <c r="D2958" s="145">
        <v>0</v>
      </c>
      <c r="E2958" s="145" t="s">
        <v>26</v>
      </c>
      <c r="F2958" s="462" t="s">
        <v>95</v>
      </c>
      <c r="G2958" s="462" t="s">
        <v>3468</v>
      </c>
      <c r="H2958" s="145" t="s">
        <v>86</v>
      </c>
      <c r="I2958" s="462" t="s">
        <v>1688</v>
      </c>
      <c r="J2958" s="462" t="s">
        <v>1690</v>
      </c>
      <c r="K2958" s="145" t="s">
        <v>1802</v>
      </c>
      <c r="L2958" s="145" t="s">
        <v>1819</v>
      </c>
    </row>
    <row r="2959" spans="3:12">
      <c r="C2959" s="145" t="s">
        <v>3415</v>
      </c>
      <c r="D2959" s="145">
        <v>0</v>
      </c>
      <c r="E2959" s="145" t="s">
        <v>26</v>
      </c>
      <c r="F2959" s="462" t="s">
        <v>95</v>
      </c>
      <c r="G2959" s="462" t="s">
        <v>3468</v>
      </c>
      <c r="H2959" s="145" t="s">
        <v>86</v>
      </c>
      <c r="I2959" s="462" t="s">
        <v>1688</v>
      </c>
      <c r="J2959" s="462" t="s">
        <v>1690</v>
      </c>
      <c r="K2959" s="145" t="s">
        <v>1802</v>
      </c>
      <c r="L2959" s="145" t="s">
        <v>1819</v>
      </c>
    </row>
    <row r="2960" spans="3:12">
      <c r="C2960" s="145" t="s">
        <v>3416</v>
      </c>
      <c r="D2960" s="145">
        <v>0</v>
      </c>
      <c r="E2960" s="145" t="s">
        <v>26</v>
      </c>
      <c r="F2960" s="462" t="s">
        <v>95</v>
      </c>
      <c r="G2960" s="462" t="s">
        <v>3468</v>
      </c>
      <c r="H2960" s="145" t="s">
        <v>86</v>
      </c>
      <c r="I2960" s="462" t="s">
        <v>1688</v>
      </c>
      <c r="J2960" s="462" t="s">
        <v>1690</v>
      </c>
      <c r="K2960" s="145" t="s">
        <v>1802</v>
      </c>
      <c r="L2960" s="145" t="s">
        <v>1819</v>
      </c>
    </row>
    <row r="2961" spans="3:12">
      <c r="C2961" s="145" t="s">
        <v>3417</v>
      </c>
      <c r="D2961" s="145">
        <v>0</v>
      </c>
      <c r="E2961" s="145" t="s">
        <v>26</v>
      </c>
      <c r="F2961" s="462" t="s">
        <v>95</v>
      </c>
      <c r="G2961" s="462" t="s">
        <v>3468</v>
      </c>
      <c r="H2961" s="145" t="s">
        <v>86</v>
      </c>
      <c r="I2961" s="462" t="s">
        <v>1688</v>
      </c>
      <c r="J2961" s="462" t="s">
        <v>1690</v>
      </c>
      <c r="K2961" s="145" t="s">
        <v>1802</v>
      </c>
      <c r="L2961" s="145" t="s">
        <v>1819</v>
      </c>
    </row>
    <row r="2962" spans="3:12">
      <c r="C2962" s="145" t="s">
        <v>3418</v>
      </c>
      <c r="D2962" s="145">
        <v>0</v>
      </c>
      <c r="E2962" s="145" t="s">
        <v>26</v>
      </c>
      <c r="F2962" s="462" t="s">
        <v>95</v>
      </c>
      <c r="G2962" s="462" t="s">
        <v>3468</v>
      </c>
      <c r="H2962" s="145" t="s">
        <v>86</v>
      </c>
      <c r="I2962" s="462" t="s">
        <v>1688</v>
      </c>
      <c r="J2962" s="462" t="s">
        <v>1690</v>
      </c>
      <c r="K2962" s="145" t="s">
        <v>1802</v>
      </c>
      <c r="L2962" s="145" t="s">
        <v>1819</v>
      </c>
    </row>
    <row r="2963" spans="3:12">
      <c r="C2963" s="145" t="s">
        <v>3419</v>
      </c>
      <c r="D2963" s="145">
        <v>0</v>
      </c>
      <c r="E2963" s="145" t="s">
        <v>26</v>
      </c>
      <c r="F2963" s="462" t="s">
        <v>95</v>
      </c>
      <c r="G2963" s="462" t="s">
        <v>3468</v>
      </c>
      <c r="H2963" s="145" t="s">
        <v>86</v>
      </c>
      <c r="I2963" s="462" t="s">
        <v>1688</v>
      </c>
      <c r="J2963" s="462" t="s">
        <v>1690</v>
      </c>
      <c r="K2963" s="145" t="s">
        <v>1802</v>
      </c>
      <c r="L2963" s="145" t="s">
        <v>1819</v>
      </c>
    </row>
    <row r="2964" spans="3:12">
      <c r="C2964" s="145" t="s">
        <v>3420</v>
      </c>
      <c r="D2964" s="145">
        <v>0</v>
      </c>
      <c r="E2964" s="145" t="s">
        <v>26</v>
      </c>
      <c r="F2964" s="462" t="s">
        <v>95</v>
      </c>
      <c r="G2964" s="462" t="s">
        <v>3468</v>
      </c>
      <c r="H2964" s="145" t="s">
        <v>86</v>
      </c>
      <c r="I2964" s="462" t="s">
        <v>1688</v>
      </c>
      <c r="J2964" s="462" t="s">
        <v>1690</v>
      </c>
      <c r="K2964" s="145" t="s">
        <v>1802</v>
      </c>
      <c r="L2964" s="145" t="s">
        <v>1819</v>
      </c>
    </row>
    <row r="2965" spans="3:12">
      <c r="C2965" s="145" t="s">
        <v>3421</v>
      </c>
      <c r="D2965" s="145">
        <v>0</v>
      </c>
      <c r="E2965" s="145" t="s">
        <v>26</v>
      </c>
      <c r="F2965" s="462" t="s">
        <v>95</v>
      </c>
      <c r="G2965" s="462" t="s">
        <v>3468</v>
      </c>
      <c r="H2965" s="145" t="s">
        <v>86</v>
      </c>
      <c r="I2965" s="462" t="s">
        <v>1688</v>
      </c>
      <c r="J2965" s="462" t="s">
        <v>1690</v>
      </c>
      <c r="K2965" s="145" t="s">
        <v>1802</v>
      </c>
      <c r="L2965" s="145" t="s">
        <v>1819</v>
      </c>
    </row>
    <row r="2966" spans="3:12">
      <c r="C2966" s="145" t="s">
        <v>3422</v>
      </c>
      <c r="D2966" s="145">
        <v>0</v>
      </c>
      <c r="E2966" s="145" t="s">
        <v>26</v>
      </c>
      <c r="F2966" s="462" t="s">
        <v>95</v>
      </c>
      <c r="G2966" s="462" t="s">
        <v>3468</v>
      </c>
      <c r="H2966" s="145" t="s">
        <v>86</v>
      </c>
      <c r="I2966" s="462" t="s">
        <v>1688</v>
      </c>
      <c r="J2966" s="462" t="s">
        <v>1690</v>
      </c>
      <c r="K2966" s="145" t="s">
        <v>1802</v>
      </c>
      <c r="L2966" s="145" t="s">
        <v>1819</v>
      </c>
    </row>
    <row r="2967" spans="3:12">
      <c r="C2967" s="145" t="s">
        <v>3423</v>
      </c>
      <c r="D2967" s="145">
        <v>0</v>
      </c>
      <c r="E2967" s="145" t="s">
        <v>26</v>
      </c>
      <c r="F2967" s="462" t="s">
        <v>95</v>
      </c>
      <c r="G2967" s="462" t="s">
        <v>3468</v>
      </c>
      <c r="H2967" s="145" t="s">
        <v>86</v>
      </c>
      <c r="I2967" s="462" t="s">
        <v>1688</v>
      </c>
      <c r="J2967" s="462" t="s">
        <v>1690</v>
      </c>
      <c r="K2967" s="145" t="s">
        <v>1802</v>
      </c>
      <c r="L2967" s="145" t="s">
        <v>1819</v>
      </c>
    </row>
    <row r="2968" spans="3:12">
      <c r="C2968" s="145" t="s">
        <v>3424</v>
      </c>
      <c r="D2968" s="145">
        <v>0</v>
      </c>
      <c r="E2968" s="145" t="s">
        <v>26</v>
      </c>
      <c r="F2968" s="462" t="s">
        <v>95</v>
      </c>
      <c r="G2968" s="462" t="s">
        <v>3468</v>
      </c>
      <c r="H2968" s="145" t="s">
        <v>86</v>
      </c>
      <c r="I2968" s="462" t="s">
        <v>1688</v>
      </c>
      <c r="J2968" s="462" t="s">
        <v>1690</v>
      </c>
      <c r="K2968" s="145" t="s">
        <v>1802</v>
      </c>
      <c r="L2968" s="145" t="s">
        <v>1819</v>
      </c>
    </row>
    <row r="2969" spans="3:12">
      <c r="C2969" s="145" t="s">
        <v>3425</v>
      </c>
      <c r="D2969" s="145">
        <v>0</v>
      </c>
      <c r="E2969" s="145" t="s">
        <v>26</v>
      </c>
      <c r="F2969" s="462" t="s">
        <v>95</v>
      </c>
      <c r="G2969" s="462" t="s">
        <v>3468</v>
      </c>
      <c r="H2969" s="145" t="s">
        <v>86</v>
      </c>
      <c r="I2969" s="462" t="s">
        <v>1688</v>
      </c>
      <c r="J2969" s="462" t="s">
        <v>1690</v>
      </c>
      <c r="K2969" s="145" t="s">
        <v>1802</v>
      </c>
      <c r="L2969" s="145" t="s">
        <v>1819</v>
      </c>
    </row>
    <row r="2970" spans="3:12">
      <c r="C2970" s="145" t="s">
        <v>3426</v>
      </c>
      <c r="D2970" s="145">
        <v>0</v>
      </c>
      <c r="E2970" s="145" t="s">
        <v>26</v>
      </c>
      <c r="F2970" s="462" t="s">
        <v>95</v>
      </c>
      <c r="G2970" s="462" t="s">
        <v>3468</v>
      </c>
      <c r="H2970" s="145" t="s">
        <v>86</v>
      </c>
      <c r="I2970" s="462" t="s">
        <v>1688</v>
      </c>
      <c r="J2970" s="462" t="s">
        <v>1690</v>
      </c>
      <c r="K2970" s="145" t="s">
        <v>1802</v>
      </c>
      <c r="L2970" s="145" t="s">
        <v>1819</v>
      </c>
    </row>
    <row r="2971" spans="3:12">
      <c r="C2971" s="145" t="s">
        <v>3427</v>
      </c>
      <c r="D2971" s="145">
        <v>0</v>
      </c>
      <c r="E2971" s="145" t="s">
        <v>26</v>
      </c>
      <c r="F2971" s="462" t="s">
        <v>95</v>
      </c>
      <c r="G2971" s="462" t="s">
        <v>3468</v>
      </c>
      <c r="H2971" s="145" t="s">
        <v>86</v>
      </c>
      <c r="I2971" s="462" t="s">
        <v>1688</v>
      </c>
      <c r="J2971" s="462" t="s">
        <v>1690</v>
      </c>
      <c r="K2971" s="145" t="s">
        <v>1802</v>
      </c>
      <c r="L2971" s="145" t="s">
        <v>1819</v>
      </c>
    </row>
    <row r="2972" spans="3:12">
      <c r="C2972" s="145" t="s">
        <v>3428</v>
      </c>
      <c r="D2972" s="145">
        <v>0</v>
      </c>
      <c r="E2972" s="145" t="s">
        <v>26</v>
      </c>
      <c r="F2972" s="462" t="s">
        <v>95</v>
      </c>
      <c r="G2972" s="462" t="s">
        <v>3468</v>
      </c>
      <c r="H2972" s="145" t="s">
        <v>86</v>
      </c>
      <c r="I2972" s="462" t="s">
        <v>1688</v>
      </c>
      <c r="J2972" s="462" t="s">
        <v>1690</v>
      </c>
      <c r="K2972" s="145" t="s">
        <v>1802</v>
      </c>
      <c r="L2972" s="145" t="s">
        <v>1819</v>
      </c>
    </row>
    <row r="2973" spans="3:12">
      <c r="C2973" s="145" t="s">
        <v>3429</v>
      </c>
      <c r="D2973" s="145">
        <v>0</v>
      </c>
      <c r="E2973" s="145" t="s">
        <v>26</v>
      </c>
      <c r="F2973" s="462" t="s">
        <v>95</v>
      </c>
      <c r="G2973" s="462" t="s">
        <v>3468</v>
      </c>
      <c r="H2973" s="145" t="s">
        <v>86</v>
      </c>
      <c r="I2973" s="462" t="s">
        <v>1688</v>
      </c>
      <c r="J2973" s="462" t="s">
        <v>1690</v>
      </c>
      <c r="K2973" s="145" t="s">
        <v>1802</v>
      </c>
      <c r="L2973" s="145" t="s">
        <v>1819</v>
      </c>
    </row>
    <row r="2974" spans="3:12">
      <c r="C2974" s="145" t="s">
        <v>3430</v>
      </c>
      <c r="D2974" s="145">
        <v>0</v>
      </c>
      <c r="E2974" s="145" t="s">
        <v>26</v>
      </c>
      <c r="F2974" s="462" t="s">
        <v>95</v>
      </c>
      <c r="G2974" s="462" t="s">
        <v>3468</v>
      </c>
      <c r="H2974" s="145" t="s">
        <v>86</v>
      </c>
      <c r="I2974" s="462" t="s">
        <v>1688</v>
      </c>
      <c r="J2974" s="462" t="s">
        <v>1690</v>
      </c>
      <c r="K2974" s="145" t="s">
        <v>1802</v>
      </c>
      <c r="L2974" s="145" t="s">
        <v>1819</v>
      </c>
    </row>
    <row r="2975" spans="3:12">
      <c r="C2975" s="145" t="s">
        <v>3431</v>
      </c>
      <c r="D2975" s="145">
        <v>0</v>
      </c>
      <c r="E2975" s="145" t="s">
        <v>26</v>
      </c>
      <c r="F2975" s="462" t="s">
        <v>95</v>
      </c>
      <c r="G2975" s="462" t="s">
        <v>3468</v>
      </c>
      <c r="H2975" s="145" t="s">
        <v>86</v>
      </c>
      <c r="I2975" s="462" t="s">
        <v>1688</v>
      </c>
      <c r="J2975" s="462" t="s">
        <v>1690</v>
      </c>
      <c r="K2975" s="145" t="s">
        <v>1802</v>
      </c>
      <c r="L2975" s="145" t="s">
        <v>1819</v>
      </c>
    </row>
    <row r="2976" spans="3:12">
      <c r="C2976" s="145" t="s">
        <v>3432</v>
      </c>
      <c r="D2976" s="145">
        <v>0</v>
      </c>
      <c r="E2976" s="145" t="s">
        <v>26</v>
      </c>
      <c r="F2976" s="462" t="s">
        <v>95</v>
      </c>
      <c r="G2976" s="462" t="s">
        <v>3468</v>
      </c>
      <c r="H2976" s="145" t="s">
        <v>86</v>
      </c>
      <c r="I2976" s="462" t="s">
        <v>1688</v>
      </c>
      <c r="J2976" s="462" t="s">
        <v>1690</v>
      </c>
      <c r="K2976" s="145" t="s">
        <v>1802</v>
      </c>
      <c r="L2976" s="145" t="s">
        <v>1819</v>
      </c>
    </row>
    <row r="2977" spans="3:12">
      <c r="C2977" s="145" t="s">
        <v>3433</v>
      </c>
      <c r="D2977" s="145">
        <v>0</v>
      </c>
      <c r="E2977" s="145" t="s">
        <v>26</v>
      </c>
      <c r="F2977" s="462" t="s">
        <v>95</v>
      </c>
      <c r="G2977" s="462" t="s">
        <v>3468</v>
      </c>
      <c r="H2977" s="145" t="s">
        <v>86</v>
      </c>
      <c r="I2977" s="462" t="s">
        <v>1688</v>
      </c>
      <c r="J2977" s="462" t="s">
        <v>1690</v>
      </c>
      <c r="K2977" s="145" t="s">
        <v>1802</v>
      </c>
      <c r="L2977" s="145" t="s">
        <v>1819</v>
      </c>
    </row>
    <row r="2978" spans="3:12">
      <c r="C2978" s="145" t="s">
        <v>3434</v>
      </c>
      <c r="D2978" s="145">
        <v>0</v>
      </c>
      <c r="E2978" s="145" t="s">
        <v>26</v>
      </c>
      <c r="F2978" s="462" t="s">
        <v>95</v>
      </c>
      <c r="G2978" s="462" t="s">
        <v>3468</v>
      </c>
      <c r="H2978" s="145" t="s">
        <v>86</v>
      </c>
      <c r="I2978" s="462" t="s">
        <v>1688</v>
      </c>
      <c r="J2978" s="462" t="s">
        <v>1690</v>
      </c>
      <c r="K2978" s="145" t="s">
        <v>1802</v>
      </c>
      <c r="L2978" s="145" t="s">
        <v>1819</v>
      </c>
    </row>
    <row r="2979" spans="3:12">
      <c r="C2979" s="145" t="s">
        <v>3435</v>
      </c>
      <c r="D2979" s="145">
        <v>0</v>
      </c>
      <c r="E2979" s="145" t="s">
        <v>26</v>
      </c>
      <c r="F2979" s="462" t="s">
        <v>95</v>
      </c>
      <c r="G2979" s="462" t="s">
        <v>3468</v>
      </c>
      <c r="H2979" s="145" t="s">
        <v>86</v>
      </c>
      <c r="I2979" s="462" t="s">
        <v>1688</v>
      </c>
      <c r="J2979" s="462" t="s">
        <v>1690</v>
      </c>
      <c r="K2979" s="145" t="s">
        <v>1802</v>
      </c>
      <c r="L2979" s="145" t="s">
        <v>1819</v>
      </c>
    </row>
    <row r="2980" spans="3:12">
      <c r="C2980" s="145" t="s">
        <v>3436</v>
      </c>
      <c r="D2980" s="145">
        <v>0</v>
      </c>
      <c r="E2980" s="145" t="s">
        <v>26</v>
      </c>
      <c r="F2980" s="462" t="s">
        <v>95</v>
      </c>
      <c r="G2980" s="462" t="s">
        <v>3468</v>
      </c>
      <c r="H2980" s="145" t="s">
        <v>86</v>
      </c>
      <c r="I2980" s="462" t="s">
        <v>1688</v>
      </c>
      <c r="J2980" s="462" t="s">
        <v>1690</v>
      </c>
      <c r="K2980" s="145" t="s">
        <v>1802</v>
      </c>
      <c r="L2980" s="145" t="s">
        <v>1819</v>
      </c>
    </row>
    <row r="2981" spans="3:12">
      <c r="C2981" s="145" t="s">
        <v>3437</v>
      </c>
      <c r="D2981" s="145">
        <v>0</v>
      </c>
      <c r="E2981" s="145" t="s">
        <v>26</v>
      </c>
      <c r="F2981" s="462" t="s">
        <v>95</v>
      </c>
      <c r="G2981" s="462" t="s">
        <v>3468</v>
      </c>
      <c r="H2981" s="145" t="s">
        <v>86</v>
      </c>
      <c r="I2981" s="462" t="s">
        <v>1688</v>
      </c>
      <c r="J2981" s="462" t="s">
        <v>1690</v>
      </c>
      <c r="K2981" s="145" t="s">
        <v>1802</v>
      </c>
      <c r="L2981" s="145" t="s">
        <v>1819</v>
      </c>
    </row>
    <row r="2982" spans="3:12">
      <c r="C2982" s="145" t="s">
        <v>3438</v>
      </c>
      <c r="D2982" s="145">
        <v>0</v>
      </c>
      <c r="E2982" s="145" t="s">
        <v>26</v>
      </c>
      <c r="F2982" s="462" t="s">
        <v>95</v>
      </c>
      <c r="G2982" s="462" t="s">
        <v>3468</v>
      </c>
      <c r="H2982" s="145" t="s">
        <v>86</v>
      </c>
      <c r="I2982" s="462" t="s">
        <v>1688</v>
      </c>
      <c r="J2982" s="462" t="s">
        <v>1690</v>
      </c>
      <c r="K2982" s="145" t="s">
        <v>1802</v>
      </c>
      <c r="L2982" s="145" t="s">
        <v>1819</v>
      </c>
    </row>
    <row r="2983" spans="3:12">
      <c r="C2983" s="145" t="s">
        <v>3439</v>
      </c>
      <c r="D2983" s="145">
        <v>0</v>
      </c>
      <c r="E2983" s="145" t="s">
        <v>26</v>
      </c>
      <c r="F2983" s="462" t="s">
        <v>95</v>
      </c>
      <c r="G2983" s="462" t="s">
        <v>3468</v>
      </c>
      <c r="H2983" s="145" t="s">
        <v>86</v>
      </c>
      <c r="I2983" s="462" t="s">
        <v>1688</v>
      </c>
      <c r="J2983" s="462" t="s">
        <v>1690</v>
      </c>
      <c r="K2983" s="145" t="s">
        <v>1802</v>
      </c>
      <c r="L2983" s="145" t="s">
        <v>1819</v>
      </c>
    </row>
    <row r="2984" spans="3:12">
      <c r="C2984" s="145" t="s">
        <v>3440</v>
      </c>
      <c r="D2984" s="145">
        <v>0</v>
      </c>
      <c r="E2984" s="145" t="s">
        <v>26</v>
      </c>
      <c r="F2984" s="462" t="s">
        <v>95</v>
      </c>
      <c r="G2984" s="462" t="s">
        <v>3468</v>
      </c>
      <c r="H2984" s="145" t="s">
        <v>86</v>
      </c>
      <c r="I2984" s="462" t="s">
        <v>1688</v>
      </c>
      <c r="J2984" s="462" t="s">
        <v>1690</v>
      </c>
      <c r="K2984" s="145" t="s">
        <v>1802</v>
      </c>
      <c r="L2984" s="145" t="s">
        <v>1819</v>
      </c>
    </row>
    <row r="2985" spans="3:12">
      <c r="C2985" s="145" t="s">
        <v>3441</v>
      </c>
      <c r="D2985" s="145">
        <v>0</v>
      </c>
      <c r="E2985" s="145" t="s">
        <v>26</v>
      </c>
      <c r="F2985" s="462" t="s">
        <v>95</v>
      </c>
      <c r="G2985" s="462" t="s">
        <v>3468</v>
      </c>
      <c r="H2985" s="145" t="s">
        <v>86</v>
      </c>
      <c r="I2985" s="462" t="s">
        <v>1688</v>
      </c>
      <c r="J2985" s="462" t="s">
        <v>1690</v>
      </c>
      <c r="K2985" s="145" t="s">
        <v>1802</v>
      </c>
      <c r="L2985" s="145" t="s">
        <v>1819</v>
      </c>
    </row>
    <row r="2986" spans="3:12">
      <c r="C2986" s="145" t="s">
        <v>3442</v>
      </c>
      <c r="D2986" s="145">
        <v>0</v>
      </c>
      <c r="E2986" s="145" t="s">
        <v>26</v>
      </c>
      <c r="F2986" s="462" t="s">
        <v>95</v>
      </c>
      <c r="G2986" s="462" t="s">
        <v>3468</v>
      </c>
      <c r="H2986" s="145" t="s">
        <v>86</v>
      </c>
      <c r="I2986" s="462" t="s">
        <v>1688</v>
      </c>
      <c r="J2986" s="462" t="s">
        <v>1690</v>
      </c>
      <c r="K2986" s="145" t="s">
        <v>1802</v>
      </c>
      <c r="L2986" s="145" t="s">
        <v>1819</v>
      </c>
    </row>
    <row r="2987" spans="3:12">
      <c r="C2987" s="145" t="s">
        <v>3443</v>
      </c>
      <c r="D2987" s="145">
        <v>0</v>
      </c>
      <c r="E2987" s="145" t="s">
        <v>26</v>
      </c>
      <c r="F2987" s="462" t="s">
        <v>95</v>
      </c>
      <c r="G2987" s="462" t="s">
        <v>3468</v>
      </c>
      <c r="H2987" s="145" t="s">
        <v>86</v>
      </c>
      <c r="I2987" s="462" t="s">
        <v>1688</v>
      </c>
      <c r="J2987" s="462" t="s">
        <v>1690</v>
      </c>
      <c r="K2987" s="145" t="s">
        <v>1802</v>
      </c>
      <c r="L2987" s="145" t="s">
        <v>1819</v>
      </c>
    </row>
    <row r="2988" spans="3:12">
      <c r="C2988" s="145" t="s">
        <v>3444</v>
      </c>
      <c r="D2988" s="145">
        <v>0</v>
      </c>
      <c r="E2988" s="145" t="s">
        <v>26</v>
      </c>
      <c r="F2988" s="462" t="s">
        <v>95</v>
      </c>
      <c r="G2988" s="462" t="s">
        <v>3468</v>
      </c>
      <c r="H2988" s="145" t="s">
        <v>86</v>
      </c>
      <c r="I2988" s="462" t="s">
        <v>1688</v>
      </c>
      <c r="J2988" s="462" t="s">
        <v>1690</v>
      </c>
      <c r="K2988" s="145" t="s">
        <v>1802</v>
      </c>
      <c r="L2988" s="145" t="s">
        <v>1819</v>
      </c>
    </row>
    <row r="2989" spans="3:12">
      <c r="C2989" s="145" t="s">
        <v>3445</v>
      </c>
      <c r="D2989" s="145">
        <v>0</v>
      </c>
      <c r="E2989" s="145" t="s">
        <v>26</v>
      </c>
      <c r="F2989" s="462" t="s">
        <v>95</v>
      </c>
      <c r="G2989" s="462" t="s">
        <v>3468</v>
      </c>
      <c r="H2989" s="145" t="s">
        <v>86</v>
      </c>
      <c r="I2989" s="462" t="s">
        <v>1688</v>
      </c>
      <c r="J2989" s="462" t="s">
        <v>1690</v>
      </c>
      <c r="K2989" s="145" t="s">
        <v>1802</v>
      </c>
      <c r="L2989" s="145" t="s">
        <v>1819</v>
      </c>
    </row>
    <row r="2990" spans="3:12">
      <c r="C2990" s="145" t="s">
        <v>3446</v>
      </c>
      <c r="D2990" s="145">
        <v>0</v>
      </c>
      <c r="E2990" s="145" t="s">
        <v>26</v>
      </c>
      <c r="F2990" s="462" t="s">
        <v>95</v>
      </c>
      <c r="G2990" s="462" t="s">
        <v>3468</v>
      </c>
      <c r="H2990" s="145" t="s">
        <v>86</v>
      </c>
      <c r="I2990" s="462" t="s">
        <v>1688</v>
      </c>
      <c r="J2990" s="462" t="s">
        <v>1690</v>
      </c>
      <c r="K2990" s="145" t="s">
        <v>1802</v>
      </c>
      <c r="L2990" s="145" t="s">
        <v>1819</v>
      </c>
    </row>
    <row r="2991" spans="3:12">
      <c r="C2991" s="145" t="s">
        <v>3447</v>
      </c>
      <c r="D2991" s="145">
        <v>0</v>
      </c>
      <c r="E2991" s="145" t="s">
        <v>26</v>
      </c>
      <c r="F2991" s="462" t="s">
        <v>95</v>
      </c>
      <c r="G2991" s="462" t="s">
        <v>3468</v>
      </c>
      <c r="H2991" s="145" t="s">
        <v>86</v>
      </c>
      <c r="I2991" s="462" t="s">
        <v>1688</v>
      </c>
      <c r="J2991" s="462" t="s">
        <v>1690</v>
      </c>
      <c r="K2991" s="145" t="s">
        <v>1802</v>
      </c>
      <c r="L2991" s="145" t="s">
        <v>1819</v>
      </c>
    </row>
    <row r="2992" spans="3:12">
      <c r="C2992" s="145" t="s">
        <v>3448</v>
      </c>
      <c r="D2992" s="145">
        <v>0</v>
      </c>
      <c r="E2992" s="145" t="s">
        <v>26</v>
      </c>
      <c r="F2992" s="462" t="s">
        <v>95</v>
      </c>
      <c r="G2992" s="462" t="s">
        <v>3468</v>
      </c>
      <c r="H2992" s="145" t="s">
        <v>86</v>
      </c>
      <c r="I2992" s="462" t="s">
        <v>1688</v>
      </c>
      <c r="J2992" s="462" t="s">
        <v>1690</v>
      </c>
      <c r="K2992" s="145" t="s">
        <v>1802</v>
      </c>
      <c r="L2992" s="145" t="s">
        <v>1819</v>
      </c>
    </row>
    <row r="2993" spans="3:12">
      <c r="C2993" s="145" t="s">
        <v>3449</v>
      </c>
      <c r="D2993" s="145">
        <v>0</v>
      </c>
      <c r="E2993" s="145" t="s">
        <v>26</v>
      </c>
      <c r="F2993" s="462" t="s">
        <v>95</v>
      </c>
      <c r="G2993" s="462" t="s">
        <v>3468</v>
      </c>
      <c r="H2993" s="145" t="s">
        <v>86</v>
      </c>
      <c r="I2993" s="462" t="s">
        <v>1688</v>
      </c>
      <c r="J2993" s="462" t="s">
        <v>1690</v>
      </c>
      <c r="K2993" s="145" t="s">
        <v>1802</v>
      </c>
      <c r="L2993" s="145" t="s">
        <v>1819</v>
      </c>
    </row>
    <row r="2994" spans="3:12">
      <c r="C2994" s="145" t="s">
        <v>3450</v>
      </c>
      <c r="D2994" s="145">
        <v>0</v>
      </c>
      <c r="E2994" s="145" t="s">
        <v>26</v>
      </c>
      <c r="F2994" s="462" t="s">
        <v>95</v>
      </c>
      <c r="G2994" s="462" t="s">
        <v>3468</v>
      </c>
      <c r="H2994" s="145" t="s">
        <v>86</v>
      </c>
      <c r="I2994" s="462" t="s">
        <v>1688</v>
      </c>
      <c r="J2994" s="462" t="s">
        <v>1690</v>
      </c>
      <c r="K2994" s="145" t="s">
        <v>1802</v>
      </c>
      <c r="L2994" s="145" t="s">
        <v>1819</v>
      </c>
    </row>
    <row r="2995" spans="3:12">
      <c r="C2995" s="145" t="s">
        <v>3451</v>
      </c>
      <c r="D2995" s="145">
        <v>0</v>
      </c>
      <c r="E2995" s="145" t="s">
        <v>26</v>
      </c>
      <c r="F2995" s="462" t="s">
        <v>95</v>
      </c>
      <c r="G2995" s="462" t="s">
        <v>3468</v>
      </c>
      <c r="H2995" s="145" t="s">
        <v>86</v>
      </c>
      <c r="I2995" s="462" t="s">
        <v>1688</v>
      </c>
      <c r="J2995" s="462" t="s">
        <v>1690</v>
      </c>
      <c r="K2995" s="145" t="s">
        <v>1802</v>
      </c>
      <c r="L2995" s="145" t="s">
        <v>1819</v>
      </c>
    </row>
    <row r="2996" spans="3:12">
      <c r="C2996" s="145" t="s">
        <v>3452</v>
      </c>
      <c r="D2996" s="145">
        <v>0</v>
      </c>
      <c r="E2996" s="145" t="s">
        <v>26</v>
      </c>
      <c r="F2996" s="462" t="s">
        <v>95</v>
      </c>
      <c r="G2996" s="462" t="s">
        <v>3468</v>
      </c>
      <c r="H2996" s="145" t="s">
        <v>86</v>
      </c>
      <c r="I2996" s="462" t="s">
        <v>1688</v>
      </c>
      <c r="J2996" s="462" t="s">
        <v>1690</v>
      </c>
      <c r="K2996" s="145" t="s">
        <v>1802</v>
      </c>
      <c r="L2996" s="145" t="s">
        <v>1819</v>
      </c>
    </row>
    <row r="2997" spans="3:12">
      <c r="C2997" s="145" t="s">
        <v>3453</v>
      </c>
      <c r="D2997" s="145">
        <v>0</v>
      </c>
      <c r="E2997" s="145" t="s">
        <v>26</v>
      </c>
      <c r="F2997" s="462" t="s">
        <v>95</v>
      </c>
      <c r="G2997" s="462" t="s">
        <v>3468</v>
      </c>
      <c r="H2997" s="145" t="s">
        <v>86</v>
      </c>
      <c r="I2997" s="462" t="s">
        <v>1688</v>
      </c>
      <c r="J2997" s="462" t="s">
        <v>1690</v>
      </c>
      <c r="K2997" s="145" t="s">
        <v>1802</v>
      </c>
      <c r="L2997" s="145" t="s">
        <v>1819</v>
      </c>
    </row>
    <row r="2998" spans="3:12">
      <c r="C2998" s="145" t="s">
        <v>3454</v>
      </c>
      <c r="D2998" s="145">
        <v>0</v>
      </c>
      <c r="E2998" s="145" t="s">
        <v>26</v>
      </c>
      <c r="F2998" s="462" t="s">
        <v>95</v>
      </c>
      <c r="G2998" s="462" t="s">
        <v>3468</v>
      </c>
      <c r="H2998" s="145" t="s">
        <v>86</v>
      </c>
      <c r="I2998" s="462" t="s">
        <v>1688</v>
      </c>
      <c r="J2998" s="462" t="s">
        <v>1690</v>
      </c>
      <c r="K2998" s="145" t="s">
        <v>1802</v>
      </c>
      <c r="L2998" s="145" t="s">
        <v>1819</v>
      </c>
    </row>
    <row r="2999" spans="3:12">
      <c r="C2999" s="145" t="s">
        <v>3455</v>
      </c>
      <c r="D2999" s="145">
        <v>0</v>
      </c>
      <c r="E2999" s="145" t="s">
        <v>26</v>
      </c>
      <c r="F2999" s="462" t="s">
        <v>95</v>
      </c>
      <c r="G2999" s="462" t="s">
        <v>3468</v>
      </c>
      <c r="H2999" s="145" t="s">
        <v>86</v>
      </c>
      <c r="I2999" s="462" t="s">
        <v>1688</v>
      </c>
      <c r="J2999" s="462" t="s">
        <v>1690</v>
      </c>
      <c r="K2999" s="145" t="s">
        <v>1802</v>
      </c>
      <c r="L2999" s="145" t="s">
        <v>1819</v>
      </c>
    </row>
    <row r="3000" spans="3:12">
      <c r="C3000" s="145" t="s">
        <v>3458</v>
      </c>
      <c r="D3000" s="145">
        <v>0</v>
      </c>
      <c r="E3000" s="145" t="s">
        <v>26</v>
      </c>
      <c r="F3000" s="462" t="s">
        <v>95</v>
      </c>
      <c r="G3000" s="462" t="s">
        <v>3468</v>
      </c>
      <c r="H3000" s="145" t="s">
        <v>86</v>
      </c>
      <c r="I3000" s="462" t="s">
        <v>1688</v>
      </c>
      <c r="J3000" s="462" t="s">
        <v>1690</v>
      </c>
      <c r="K3000" s="145" t="s">
        <v>1802</v>
      </c>
      <c r="L3000" s="145" t="s">
        <v>1819</v>
      </c>
    </row>
    <row r="3001" spans="3:12">
      <c r="C3001" s="145" t="s">
        <v>3459</v>
      </c>
      <c r="D3001" s="145">
        <v>0</v>
      </c>
      <c r="E3001" s="145" t="s">
        <v>26</v>
      </c>
      <c r="F3001" s="462" t="s">
        <v>95</v>
      </c>
      <c r="G3001" s="462" t="s">
        <v>3468</v>
      </c>
      <c r="H3001" s="145" t="s">
        <v>86</v>
      </c>
      <c r="I3001" s="462" t="s">
        <v>1688</v>
      </c>
      <c r="J3001" s="462" t="s">
        <v>1690</v>
      </c>
      <c r="K3001" s="145" t="s">
        <v>1802</v>
      </c>
      <c r="L3001" s="145" t="s">
        <v>1819</v>
      </c>
    </row>
    <row r="3002" spans="3:12">
      <c r="C3002" s="145" t="s">
        <v>3460</v>
      </c>
      <c r="D3002" s="145">
        <v>0</v>
      </c>
      <c r="E3002" s="145" t="s">
        <v>26</v>
      </c>
      <c r="F3002" s="462" t="s">
        <v>95</v>
      </c>
      <c r="G3002" s="462" t="s">
        <v>3468</v>
      </c>
      <c r="H3002" s="145" t="s">
        <v>86</v>
      </c>
      <c r="I3002" s="462" t="s">
        <v>1688</v>
      </c>
      <c r="J3002" s="462" t="s">
        <v>1690</v>
      </c>
      <c r="K3002" s="145" t="s">
        <v>1802</v>
      </c>
      <c r="L3002" s="145" t="s">
        <v>1819</v>
      </c>
    </row>
    <row r="3003" spans="3:12">
      <c r="C3003" s="145" t="s">
        <v>3461</v>
      </c>
      <c r="D3003" s="145">
        <v>0</v>
      </c>
      <c r="E3003" s="145" t="s">
        <v>26</v>
      </c>
      <c r="F3003" s="462" t="s">
        <v>95</v>
      </c>
      <c r="G3003" s="462" t="s">
        <v>3468</v>
      </c>
      <c r="H3003" s="145" t="s">
        <v>86</v>
      </c>
      <c r="I3003" s="462" t="s">
        <v>1688</v>
      </c>
      <c r="J3003" s="462" t="s">
        <v>1690</v>
      </c>
      <c r="K3003" s="145" t="s">
        <v>1802</v>
      </c>
      <c r="L3003" s="145" t="s">
        <v>1819</v>
      </c>
    </row>
    <row r="3004" spans="3:12">
      <c r="C3004" s="145" t="s">
        <v>3462</v>
      </c>
      <c r="D3004" s="145">
        <v>0</v>
      </c>
      <c r="E3004" s="145" t="s">
        <v>26</v>
      </c>
      <c r="F3004" s="462" t="s">
        <v>95</v>
      </c>
      <c r="G3004" s="462" t="s">
        <v>3468</v>
      </c>
      <c r="H3004" s="145" t="s">
        <v>86</v>
      </c>
      <c r="I3004" s="462" t="s">
        <v>1688</v>
      </c>
      <c r="J3004" s="462" t="s">
        <v>1690</v>
      </c>
      <c r="K3004" s="145" t="s">
        <v>1802</v>
      </c>
      <c r="L3004" s="145" t="s">
        <v>1819</v>
      </c>
    </row>
    <row r="3005" spans="3:12">
      <c r="C3005" s="145" t="s">
        <v>3463</v>
      </c>
      <c r="D3005" s="145">
        <v>0</v>
      </c>
      <c r="E3005" s="145" t="s">
        <v>26</v>
      </c>
      <c r="F3005" s="462" t="s">
        <v>95</v>
      </c>
      <c r="G3005" s="462" t="s">
        <v>3468</v>
      </c>
      <c r="H3005" s="145" t="s">
        <v>86</v>
      </c>
      <c r="I3005" s="462" t="s">
        <v>1688</v>
      </c>
      <c r="J3005" s="462" t="s">
        <v>1690</v>
      </c>
      <c r="K3005" s="145" t="s">
        <v>1802</v>
      </c>
      <c r="L3005" s="145" t="s">
        <v>1819</v>
      </c>
    </row>
    <row r="3006" spans="3:12">
      <c r="C3006" s="145" t="s">
        <v>3465</v>
      </c>
      <c r="D3006" s="145">
        <v>0</v>
      </c>
      <c r="E3006" s="145" t="s">
        <v>26</v>
      </c>
      <c r="F3006" s="462" t="s">
        <v>95</v>
      </c>
      <c r="G3006" s="462" t="s">
        <v>3468</v>
      </c>
      <c r="H3006" s="145" t="s">
        <v>86</v>
      </c>
      <c r="I3006" s="462" t="s">
        <v>1688</v>
      </c>
      <c r="J3006" s="462" t="s">
        <v>1690</v>
      </c>
      <c r="K3006" s="145" t="s">
        <v>1802</v>
      </c>
      <c r="L3006" s="145" t="s">
        <v>1819</v>
      </c>
    </row>
    <row r="3007" spans="3:12">
      <c r="C3007" s="145" t="s">
        <v>3466</v>
      </c>
      <c r="D3007" s="145">
        <v>0</v>
      </c>
      <c r="E3007" s="145" t="s">
        <v>26</v>
      </c>
      <c r="F3007" s="462" t="s">
        <v>95</v>
      </c>
      <c r="G3007" s="462" t="s">
        <v>3468</v>
      </c>
      <c r="H3007" s="145" t="s">
        <v>86</v>
      </c>
      <c r="I3007" s="462" t="s">
        <v>1688</v>
      </c>
      <c r="J3007" s="462" t="s">
        <v>1690</v>
      </c>
      <c r="K3007" s="145" t="s">
        <v>1802</v>
      </c>
      <c r="L3007" s="145" t="s">
        <v>1819</v>
      </c>
    </row>
    <row r="3008" spans="3:12">
      <c r="C3008" s="145" t="s">
        <v>3467</v>
      </c>
      <c r="D3008" s="145">
        <v>0</v>
      </c>
      <c r="E3008" s="145" t="s">
        <v>26</v>
      </c>
      <c r="F3008" s="462" t="s">
        <v>95</v>
      </c>
      <c r="G3008" s="462" t="s">
        <v>3468</v>
      </c>
      <c r="H3008" s="145" t="s">
        <v>86</v>
      </c>
      <c r="I3008" s="462" t="s">
        <v>1688</v>
      </c>
      <c r="J3008" s="462" t="s">
        <v>1690</v>
      </c>
      <c r="K3008" s="145" t="s">
        <v>1802</v>
      </c>
      <c r="L3008" s="145" t="s">
        <v>1819</v>
      </c>
    </row>
    <row r="3009" spans="3:12">
      <c r="C3009" s="145" t="s">
        <v>3378</v>
      </c>
      <c r="D3009" s="145">
        <v>0</v>
      </c>
      <c r="E3009" s="145" t="s">
        <v>26</v>
      </c>
      <c r="F3009" s="462" t="s">
        <v>95</v>
      </c>
      <c r="G3009" s="462" t="s">
        <v>3468</v>
      </c>
      <c r="H3009" s="145" t="s">
        <v>86</v>
      </c>
      <c r="I3009" s="462" t="s">
        <v>1688</v>
      </c>
      <c r="J3009" s="462" t="s">
        <v>1690</v>
      </c>
      <c r="K3009" s="145" t="s">
        <v>1802</v>
      </c>
      <c r="L3009" s="145" t="s">
        <v>3376</v>
      </c>
    </row>
    <row r="3010" spans="3:12">
      <c r="C3010" s="145" t="s">
        <v>3379</v>
      </c>
      <c r="D3010" s="145">
        <v>0</v>
      </c>
      <c r="E3010" s="145" t="s">
        <v>26</v>
      </c>
      <c r="F3010" s="462" t="s">
        <v>95</v>
      </c>
      <c r="G3010" s="462" t="s">
        <v>3468</v>
      </c>
      <c r="H3010" s="145" t="s">
        <v>86</v>
      </c>
      <c r="I3010" s="462" t="s">
        <v>1688</v>
      </c>
      <c r="J3010" s="462" t="s">
        <v>1690</v>
      </c>
      <c r="K3010" s="145" t="s">
        <v>1802</v>
      </c>
      <c r="L3010" s="145" t="s">
        <v>3376</v>
      </c>
    </row>
    <row r="3011" spans="3:12">
      <c r="C3011" s="145" t="s">
        <v>3380</v>
      </c>
      <c r="D3011" s="145">
        <v>0</v>
      </c>
      <c r="E3011" s="145" t="s">
        <v>26</v>
      </c>
      <c r="F3011" s="462" t="s">
        <v>95</v>
      </c>
      <c r="G3011" s="462" t="s">
        <v>3468</v>
      </c>
      <c r="H3011" s="145" t="s">
        <v>86</v>
      </c>
      <c r="I3011" s="462" t="s">
        <v>1688</v>
      </c>
      <c r="J3011" s="462" t="s">
        <v>1690</v>
      </c>
      <c r="K3011" s="145" t="s">
        <v>1802</v>
      </c>
      <c r="L3011" s="145" t="s">
        <v>3376</v>
      </c>
    </row>
    <row r="3012" spans="3:12">
      <c r="C3012" s="145" t="s">
        <v>3381</v>
      </c>
      <c r="D3012" s="145">
        <v>0</v>
      </c>
      <c r="E3012" s="145" t="s">
        <v>26</v>
      </c>
      <c r="F3012" s="462" t="s">
        <v>95</v>
      </c>
      <c r="G3012" s="462" t="s">
        <v>3468</v>
      </c>
      <c r="H3012" s="145" t="s">
        <v>86</v>
      </c>
      <c r="I3012" s="462" t="s">
        <v>1688</v>
      </c>
      <c r="J3012" s="462" t="s">
        <v>1690</v>
      </c>
      <c r="K3012" s="145" t="s">
        <v>1802</v>
      </c>
      <c r="L3012" s="145" t="s">
        <v>3376</v>
      </c>
    </row>
    <row r="3013" spans="3:12">
      <c r="C3013" s="145" t="s">
        <v>3382</v>
      </c>
      <c r="D3013" s="145">
        <v>0</v>
      </c>
      <c r="E3013" s="145" t="s">
        <v>26</v>
      </c>
      <c r="F3013" s="462" t="s">
        <v>95</v>
      </c>
      <c r="G3013" s="462" t="s">
        <v>3468</v>
      </c>
      <c r="H3013" s="145" t="s">
        <v>86</v>
      </c>
      <c r="I3013" s="462" t="s">
        <v>1688</v>
      </c>
      <c r="J3013" s="462" t="s">
        <v>1690</v>
      </c>
      <c r="K3013" s="145" t="s">
        <v>1802</v>
      </c>
      <c r="L3013" s="145" t="s">
        <v>3376</v>
      </c>
    </row>
    <row r="3014" spans="3:12">
      <c r="C3014" s="145" t="s">
        <v>3383</v>
      </c>
      <c r="D3014" s="145">
        <v>0</v>
      </c>
      <c r="E3014" s="145" t="s">
        <v>26</v>
      </c>
      <c r="F3014" s="462" t="s">
        <v>95</v>
      </c>
      <c r="G3014" s="462" t="s">
        <v>3468</v>
      </c>
      <c r="H3014" s="145" t="s">
        <v>86</v>
      </c>
      <c r="I3014" s="462" t="s">
        <v>1688</v>
      </c>
      <c r="J3014" s="462" t="s">
        <v>1690</v>
      </c>
      <c r="K3014" s="145" t="s">
        <v>1802</v>
      </c>
      <c r="L3014" s="145" t="s">
        <v>3376</v>
      </c>
    </row>
    <row r="3015" spans="3:12">
      <c r="C3015" s="145" t="s">
        <v>3384</v>
      </c>
      <c r="D3015" s="145">
        <v>0</v>
      </c>
      <c r="E3015" s="145" t="s">
        <v>26</v>
      </c>
      <c r="F3015" s="462" t="s">
        <v>95</v>
      </c>
      <c r="G3015" s="462" t="s">
        <v>3468</v>
      </c>
      <c r="H3015" s="145" t="s">
        <v>86</v>
      </c>
      <c r="I3015" s="462" t="s">
        <v>1688</v>
      </c>
      <c r="J3015" s="462" t="s">
        <v>1690</v>
      </c>
      <c r="K3015" s="145" t="s">
        <v>1802</v>
      </c>
      <c r="L3015" s="145" t="s">
        <v>3376</v>
      </c>
    </row>
    <row r="3016" spans="3:12">
      <c r="C3016" s="145" t="s">
        <v>3385</v>
      </c>
      <c r="D3016" s="145">
        <v>0</v>
      </c>
      <c r="E3016" s="145" t="s">
        <v>26</v>
      </c>
      <c r="F3016" s="462" t="s">
        <v>95</v>
      </c>
      <c r="G3016" s="462" t="s">
        <v>3468</v>
      </c>
      <c r="H3016" s="145" t="s">
        <v>86</v>
      </c>
      <c r="I3016" s="462" t="s">
        <v>1688</v>
      </c>
      <c r="J3016" s="462" t="s">
        <v>1690</v>
      </c>
      <c r="K3016" s="145" t="s">
        <v>1802</v>
      </c>
      <c r="L3016" s="145" t="s">
        <v>3376</v>
      </c>
    </row>
    <row r="3017" spans="3:12">
      <c r="C3017" s="145" t="s">
        <v>3386</v>
      </c>
      <c r="D3017" s="145">
        <v>0</v>
      </c>
      <c r="E3017" s="145" t="s">
        <v>26</v>
      </c>
      <c r="F3017" s="462" t="s">
        <v>95</v>
      </c>
      <c r="G3017" s="462" t="s">
        <v>3468</v>
      </c>
      <c r="H3017" s="145" t="s">
        <v>86</v>
      </c>
      <c r="I3017" s="462" t="s">
        <v>1688</v>
      </c>
      <c r="J3017" s="462" t="s">
        <v>1690</v>
      </c>
      <c r="K3017" s="145" t="s">
        <v>1802</v>
      </c>
      <c r="L3017" s="145" t="s">
        <v>3376</v>
      </c>
    </row>
    <row r="3018" spans="3:12">
      <c r="C3018" s="145" t="s">
        <v>3387</v>
      </c>
      <c r="D3018" s="145">
        <v>0</v>
      </c>
      <c r="E3018" s="145" t="s">
        <v>26</v>
      </c>
      <c r="F3018" s="462" t="s">
        <v>95</v>
      </c>
      <c r="G3018" s="462" t="s">
        <v>3468</v>
      </c>
      <c r="H3018" s="145" t="s">
        <v>86</v>
      </c>
      <c r="I3018" s="462" t="s">
        <v>1688</v>
      </c>
      <c r="J3018" s="462" t="s">
        <v>1690</v>
      </c>
      <c r="K3018" s="145" t="s">
        <v>1802</v>
      </c>
      <c r="L3018" s="145" t="s">
        <v>3376</v>
      </c>
    </row>
    <row r="3019" spans="3:12">
      <c r="C3019" s="145" t="s">
        <v>3388</v>
      </c>
      <c r="D3019" s="145">
        <v>0</v>
      </c>
      <c r="E3019" s="145" t="s">
        <v>26</v>
      </c>
      <c r="F3019" s="462" t="s">
        <v>95</v>
      </c>
      <c r="G3019" s="462" t="s">
        <v>3468</v>
      </c>
      <c r="H3019" s="145" t="s">
        <v>86</v>
      </c>
      <c r="I3019" s="462" t="s">
        <v>1688</v>
      </c>
      <c r="J3019" s="462" t="s">
        <v>1690</v>
      </c>
      <c r="K3019" s="145" t="s">
        <v>1802</v>
      </c>
      <c r="L3019" s="145" t="s">
        <v>3376</v>
      </c>
    </row>
    <row r="3020" spans="3:12">
      <c r="C3020" s="145" t="s">
        <v>3389</v>
      </c>
      <c r="D3020" s="145">
        <v>0</v>
      </c>
      <c r="E3020" s="145" t="s">
        <v>26</v>
      </c>
      <c r="F3020" s="462" t="s">
        <v>95</v>
      </c>
      <c r="G3020" s="462" t="s">
        <v>3468</v>
      </c>
      <c r="H3020" s="145" t="s">
        <v>86</v>
      </c>
      <c r="I3020" s="462" t="s">
        <v>1688</v>
      </c>
      <c r="J3020" s="462" t="s">
        <v>1690</v>
      </c>
      <c r="K3020" s="145" t="s">
        <v>1802</v>
      </c>
      <c r="L3020" s="145" t="s">
        <v>3376</v>
      </c>
    </row>
    <row r="3021" spans="3:12">
      <c r="C3021" s="145" t="s">
        <v>3390</v>
      </c>
      <c r="D3021" s="145">
        <v>0</v>
      </c>
      <c r="E3021" s="145" t="s">
        <v>26</v>
      </c>
      <c r="F3021" s="462" t="s">
        <v>95</v>
      </c>
      <c r="G3021" s="462" t="s">
        <v>3468</v>
      </c>
      <c r="H3021" s="145" t="s">
        <v>86</v>
      </c>
      <c r="I3021" s="462" t="s">
        <v>1688</v>
      </c>
      <c r="J3021" s="462" t="s">
        <v>1690</v>
      </c>
      <c r="K3021" s="145" t="s">
        <v>1802</v>
      </c>
      <c r="L3021" s="145" t="s">
        <v>3376</v>
      </c>
    </row>
    <row r="3022" spans="3:12">
      <c r="C3022" s="145" t="s">
        <v>3391</v>
      </c>
      <c r="D3022" s="145">
        <v>0</v>
      </c>
      <c r="E3022" s="145" t="s">
        <v>26</v>
      </c>
      <c r="F3022" s="462" t="s">
        <v>95</v>
      </c>
      <c r="G3022" s="462" t="s">
        <v>3468</v>
      </c>
      <c r="H3022" s="145" t="s">
        <v>86</v>
      </c>
      <c r="I3022" s="462" t="s">
        <v>1688</v>
      </c>
      <c r="J3022" s="462" t="s">
        <v>1690</v>
      </c>
      <c r="K3022" s="145" t="s">
        <v>1802</v>
      </c>
      <c r="L3022" s="145" t="s">
        <v>3376</v>
      </c>
    </row>
    <row r="3023" spans="3:12">
      <c r="C3023" s="145" t="s">
        <v>3392</v>
      </c>
      <c r="D3023" s="145">
        <v>0</v>
      </c>
      <c r="E3023" s="145" t="s">
        <v>26</v>
      </c>
      <c r="F3023" s="462" t="s">
        <v>95</v>
      </c>
      <c r="G3023" s="462" t="s">
        <v>3468</v>
      </c>
      <c r="H3023" s="145" t="s">
        <v>86</v>
      </c>
      <c r="I3023" s="462" t="s">
        <v>1688</v>
      </c>
      <c r="J3023" s="462" t="s">
        <v>1690</v>
      </c>
      <c r="K3023" s="145" t="s">
        <v>1802</v>
      </c>
      <c r="L3023" s="145" t="s">
        <v>3376</v>
      </c>
    </row>
    <row r="3024" spans="3:12">
      <c r="C3024" s="145" t="s">
        <v>3393</v>
      </c>
      <c r="D3024" s="145">
        <v>0</v>
      </c>
      <c r="E3024" s="145" t="s">
        <v>26</v>
      </c>
      <c r="F3024" s="462" t="s">
        <v>95</v>
      </c>
      <c r="G3024" s="462" t="s">
        <v>3468</v>
      </c>
      <c r="H3024" s="145" t="s">
        <v>86</v>
      </c>
      <c r="I3024" s="462" t="s">
        <v>1688</v>
      </c>
      <c r="J3024" s="462" t="s">
        <v>1690</v>
      </c>
      <c r="K3024" s="145" t="s">
        <v>1802</v>
      </c>
      <c r="L3024" s="145" t="s">
        <v>3376</v>
      </c>
    </row>
    <row r="3025" spans="3:12">
      <c r="C3025" s="145" t="s">
        <v>3394</v>
      </c>
      <c r="D3025" s="145">
        <v>0</v>
      </c>
      <c r="E3025" s="145" t="s">
        <v>26</v>
      </c>
      <c r="F3025" s="462" t="s">
        <v>95</v>
      </c>
      <c r="G3025" s="462" t="s">
        <v>3468</v>
      </c>
      <c r="H3025" s="145" t="s">
        <v>86</v>
      </c>
      <c r="I3025" s="462" t="s">
        <v>1688</v>
      </c>
      <c r="J3025" s="462" t="s">
        <v>1690</v>
      </c>
      <c r="K3025" s="145" t="s">
        <v>1802</v>
      </c>
      <c r="L3025" s="145" t="s">
        <v>3376</v>
      </c>
    </row>
    <row r="3026" spans="3:12">
      <c r="C3026" s="145" t="s">
        <v>3395</v>
      </c>
      <c r="D3026" s="145">
        <v>0</v>
      </c>
      <c r="E3026" s="145" t="s">
        <v>26</v>
      </c>
      <c r="F3026" s="462" t="s">
        <v>95</v>
      </c>
      <c r="G3026" s="462" t="s">
        <v>3468</v>
      </c>
      <c r="H3026" s="145" t="s">
        <v>86</v>
      </c>
      <c r="I3026" s="462" t="s">
        <v>1688</v>
      </c>
      <c r="J3026" s="462" t="s">
        <v>1690</v>
      </c>
      <c r="K3026" s="145" t="s">
        <v>1802</v>
      </c>
      <c r="L3026" s="145" t="s">
        <v>3376</v>
      </c>
    </row>
    <row r="3027" spans="3:12">
      <c r="C3027" s="145" t="s">
        <v>3396</v>
      </c>
      <c r="D3027" s="145">
        <v>0</v>
      </c>
      <c r="E3027" s="145" t="s">
        <v>26</v>
      </c>
      <c r="F3027" s="462" t="s">
        <v>95</v>
      </c>
      <c r="G3027" s="462" t="s">
        <v>3468</v>
      </c>
      <c r="H3027" s="145" t="s">
        <v>86</v>
      </c>
      <c r="I3027" s="462" t="s">
        <v>1688</v>
      </c>
      <c r="J3027" s="462" t="s">
        <v>1690</v>
      </c>
      <c r="K3027" s="145" t="s">
        <v>1802</v>
      </c>
      <c r="L3027" s="145" t="s">
        <v>3376</v>
      </c>
    </row>
    <row r="3028" spans="3:12">
      <c r="C3028" s="145" t="s">
        <v>3397</v>
      </c>
      <c r="D3028" s="145">
        <v>0</v>
      </c>
      <c r="E3028" s="145" t="s">
        <v>26</v>
      </c>
      <c r="F3028" s="462" t="s">
        <v>95</v>
      </c>
      <c r="G3028" s="462" t="s">
        <v>3468</v>
      </c>
      <c r="H3028" s="145" t="s">
        <v>86</v>
      </c>
      <c r="I3028" s="462" t="s">
        <v>1688</v>
      </c>
      <c r="J3028" s="462" t="s">
        <v>1690</v>
      </c>
      <c r="K3028" s="145" t="s">
        <v>1802</v>
      </c>
      <c r="L3028" s="145" t="s">
        <v>3376</v>
      </c>
    </row>
    <row r="3029" spans="3:12">
      <c r="C3029" s="145" t="s">
        <v>3398</v>
      </c>
      <c r="D3029" s="145">
        <v>0</v>
      </c>
      <c r="E3029" s="145" t="s">
        <v>26</v>
      </c>
      <c r="F3029" s="462" t="s">
        <v>95</v>
      </c>
      <c r="G3029" s="462" t="s">
        <v>3468</v>
      </c>
      <c r="H3029" s="145" t="s">
        <v>86</v>
      </c>
      <c r="I3029" s="462" t="s">
        <v>1688</v>
      </c>
      <c r="J3029" s="462" t="s">
        <v>1690</v>
      </c>
      <c r="K3029" s="145" t="s">
        <v>1802</v>
      </c>
      <c r="L3029" s="145" t="s">
        <v>3376</v>
      </c>
    </row>
    <row r="3030" spans="3:12">
      <c r="C3030" s="145" t="s">
        <v>3400</v>
      </c>
      <c r="D3030" s="145">
        <v>0</v>
      </c>
      <c r="E3030" s="145" t="s">
        <v>26</v>
      </c>
      <c r="F3030" s="462" t="s">
        <v>95</v>
      </c>
      <c r="G3030" s="462" t="s">
        <v>3468</v>
      </c>
      <c r="H3030" s="145" t="s">
        <v>86</v>
      </c>
      <c r="I3030" s="462" t="s">
        <v>1688</v>
      </c>
      <c r="J3030" s="462" t="s">
        <v>1690</v>
      </c>
      <c r="K3030" s="145" t="s">
        <v>1802</v>
      </c>
      <c r="L3030" s="145" t="s">
        <v>3376</v>
      </c>
    </row>
    <row r="3031" spans="3:12">
      <c r="C3031" s="145" t="s">
        <v>3401</v>
      </c>
      <c r="D3031" s="145">
        <v>0</v>
      </c>
      <c r="E3031" s="145" t="s">
        <v>26</v>
      </c>
      <c r="F3031" s="462" t="s">
        <v>95</v>
      </c>
      <c r="G3031" s="462" t="s">
        <v>3468</v>
      </c>
      <c r="H3031" s="145" t="s">
        <v>86</v>
      </c>
      <c r="I3031" s="462" t="s">
        <v>1688</v>
      </c>
      <c r="J3031" s="462" t="s">
        <v>1690</v>
      </c>
      <c r="K3031" s="145" t="s">
        <v>1802</v>
      </c>
      <c r="L3031" s="145" t="s">
        <v>3376</v>
      </c>
    </row>
    <row r="3032" spans="3:12">
      <c r="C3032" s="145" t="s">
        <v>3402</v>
      </c>
      <c r="D3032" s="145">
        <v>0</v>
      </c>
      <c r="E3032" s="145" t="s">
        <v>26</v>
      </c>
      <c r="F3032" s="462" t="s">
        <v>95</v>
      </c>
      <c r="G3032" s="462" t="s">
        <v>3468</v>
      </c>
      <c r="H3032" s="145" t="s">
        <v>86</v>
      </c>
      <c r="I3032" s="462" t="s">
        <v>1688</v>
      </c>
      <c r="J3032" s="462" t="s">
        <v>1690</v>
      </c>
      <c r="K3032" s="145" t="s">
        <v>1802</v>
      </c>
      <c r="L3032" s="145" t="s">
        <v>3376</v>
      </c>
    </row>
    <row r="3033" spans="3:12">
      <c r="C3033" s="145" t="s">
        <v>3403</v>
      </c>
      <c r="D3033" s="145">
        <v>0</v>
      </c>
      <c r="E3033" s="145" t="s">
        <v>26</v>
      </c>
      <c r="F3033" s="462" t="s">
        <v>95</v>
      </c>
      <c r="G3033" s="462" t="s">
        <v>3468</v>
      </c>
      <c r="H3033" s="145" t="s">
        <v>86</v>
      </c>
      <c r="I3033" s="462" t="s">
        <v>1688</v>
      </c>
      <c r="J3033" s="462" t="s">
        <v>1690</v>
      </c>
      <c r="K3033" s="145" t="s">
        <v>1802</v>
      </c>
      <c r="L3033" s="145" t="s">
        <v>3376</v>
      </c>
    </row>
    <row r="3034" spans="3:12">
      <c r="C3034" s="145" t="s">
        <v>3404</v>
      </c>
      <c r="D3034" s="145">
        <v>0</v>
      </c>
      <c r="E3034" s="145" t="s">
        <v>26</v>
      </c>
      <c r="F3034" s="462" t="s">
        <v>95</v>
      </c>
      <c r="G3034" s="462" t="s">
        <v>3468</v>
      </c>
      <c r="H3034" s="145" t="s">
        <v>86</v>
      </c>
      <c r="I3034" s="462" t="s">
        <v>1688</v>
      </c>
      <c r="J3034" s="462" t="s">
        <v>1690</v>
      </c>
      <c r="K3034" s="145" t="s">
        <v>1802</v>
      </c>
      <c r="L3034" s="145" t="s">
        <v>3376</v>
      </c>
    </row>
    <row r="3035" spans="3:12">
      <c r="C3035" s="145" t="s">
        <v>3405</v>
      </c>
      <c r="D3035" s="145">
        <v>0</v>
      </c>
      <c r="E3035" s="145" t="s">
        <v>26</v>
      </c>
      <c r="F3035" s="462" t="s">
        <v>95</v>
      </c>
      <c r="G3035" s="462" t="s">
        <v>3468</v>
      </c>
      <c r="H3035" s="145" t="s">
        <v>86</v>
      </c>
      <c r="I3035" s="462" t="s">
        <v>1688</v>
      </c>
      <c r="J3035" s="462" t="s">
        <v>1690</v>
      </c>
      <c r="K3035" s="145" t="s">
        <v>1802</v>
      </c>
      <c r="L3035" s="145" t="s">
        <v>3376</v>
      </c>
    </row>
    <row r="3036" spans="3:12">
      <c r="C3036" s="145" t="s">
        <v>3406</v>
      </c>
      <c r="D3036" s="145">
        <v>0</v>
      </c>
      <c r="E3036" s="145" t="s">
        <v>26</v>
      </c>
      <c r="F3036" s="462" t="s">
        <v>95</v>
      </c>
      <c r="G3036" s="462" t="s">
        <v>3468</v>
      </c>
      <c r="H3036" s="145" t="s">
        <v>86</v>
      </c>
      <c r="I3036" s="462" t="s">
        <v>1688</v>
      </c>
      <c r="J3036" s="462" t="s">
        <v>1690</v>
      </c>
      <c r="K3036" s="145" t="s">
        <v>1802</v>
      </c>
      <c r="L3036" s="145" t="s">
        <v>3376</v>
      </c>
    </row>
    <row r="3037" spans="3:12">
      <c r="C3037" s="145" t="s">
        <v>3407</v>
      </c>
      <c r="D3037" s="145">
        <v>0</v>
      </c>
      <c r="E3037" s="145" t="s">
        <v>26</v>
      </c>
      <c r="F3037" s="462" t="s">
        <v>95</v>
      </c>
      <c r="G3037" s="462" t="s">
        <v>3468</v>
      </c>
      <c r="H3037" s="145" t="s">
        <v>86</v>
      </c>
      <c r="I3037" s="462" t="s">
        <v>1688</v>
      </c>
      <c r="J3037" s="462" t="s">
        <v>1690</v>
      </c>
      <c r="K3037" s="145" t="s">
        <v>1802</v>
      </c>
      <c r="L3037" s="145" t="s">
        <v>3376</v>
      </c>
    </row>
    <row r="3038" spans="3:12">
      <c r="C3038" s="145" t="s">
        <v>3408</v>
      </c>
      <c r="D3038" s="145">
        <v>0</v>
      </c>
      <c r="E3038" s="145" t="s">
        <v>26</v>
      </c>
      <c r="F3038" s="462" t="s">
        <v>95</v>
      </c>
      <c r="G3038" s="462" t="s">
        <v>3468</v>
      </c>
      <c r="H3038" s="145" t="s">
        <v>86</v>
      </c>
      <c r="I3038" s="462" t="s">
        <v>1688</v>
      </c>
      <c r="J3038" s="462" t="s">
        <v>1690</v>
      </c>
      <c r="K3038" s="145" t="s">
        <v>1802</v>
      </c>
      <c r="L3038" s="145" t="s">
        <v>3376</v>
      </c>
    </row>
    <row r="3039" spans="3:12">
      <c r="C3039" s="145" t="s">
        <v>3409</v>
      </c>
      <c r="D3039" s="145">
        <v>0</v>
      </c>
      <c r="E3039" s="145" t="s">
        <v>26</v>
      </c>
      <c r="F3039" s="462" t="s">
        <v>95</v>
      </c>
      <c r="G3039" s="462" t="s">
        <v>3468</v>
      </c>
      <c r="H3039" s="145" t="s">
        <v>86</v>
      </c>
      <c r="I3039" s="462" t="s">
        <v>1688</v>
      </c>
      <c r="J3039" s="462" t="s">
        <v>1690</v>
      </c>
      <c r="K3039" s="145" t="s">
        <v>1802</v>
      </c>
      <c r="L3039" s="145" t="s">
        <v>3376</v>
      </c>
    </row>
    <row r="3040" spans="3:12">
      <c r="C3040" s="145" t="s">
        <v>3410</v>
      </c>
      <c r="D3040" s="145">
        <v>0</v>
      </c>
      <c r="E3040" s="145" t="s">
        <v>26</v>
      </c>
      <c r="F3040" s="462" t="s">
        <v>95</v>
      </c>
      <c r="G3040" s="462" t="s">
        <v>3468</v>
      </c>
      <c r="H3040" s="145" t="s">
        <v>86</v>
      </c>
      <c r="I3040" s="462" t="s">
        <v>1688</v>
      </c>
      <c r="J3040" s="462" t="s">
        <v>1690</v>
      </c>
      <c r="K3040" s="145" t="s">
        <v>1802</v>
      </c>
      <c r="L3040" s="145" t="s">
        <v>3376</v>
      </c>
    </row>
    <row r="3041" spans="3:12">
      <c r="C3041" s="145" t="s">
        <v>3411</v>
      </c>
      <c r="D3041" s="145">
        <v>0</v>
      </c>
      <c r="E3041" s="145" t="s">
        <v>26</v>
      </c>
      <c r="F3041" s="462" t="s">
        <v>95</v>
      </c>
      <c r="G3041" s="462" t="s">
        <v>3468</v>
      </c>
      <c r="H3041" s="145" t="s">
        <v>86</v>
      </c>
      <c r="I3041" s="462" t="s">
        <v>1688</v>
      </c>
      <c r="J3041" s="462" t="s">
        <v>1690</v>
      </c>
      <c r="K3041" s="145" t="s">
        <v>1802</v>
      </c>
      <c r="L3041" s="145" t="s">
        <v>3376</v>
      </c>
    </row>
    <row r="3042" spans="3:12">
      <c r="C3042" s="145" t="s">
        <v>3412</v>
      </c>
      <c r="D3042" s="145">
        <v>0</v>
      </c>
      <c r="E3042" s="145" t="s">
        <v>26</v>
      </c>
      <c r="F3042" s="462" t="s">
        <v>95</v>
      </c>
      <c r="G3042" s="462" t="s">
        <v>3468</v>
      </c>
      <c r="H3042" s="145" t="s">
        <v>86</v>
      </c>
      <c r="I3042" s="462" t="s">
        <v>1688</v>
      </c>
      <c r="J3042" s="462" t="s">
        <v>1690</v>
      </c>
      <c r="K3042" s="145" t="s">
        <v>1802</v>
      </c>
      <c r="L3042" s="145" t="s">
        <v>3376</v>
      </c>
    </row>
    <row r="3043" spans="3:12">
      <c r="C3043" s="145" t="s">
        <v>3413</v>
      </c>
      <c r="D3043" s="145">
        <v>0</v>
      </c>
      <c r="E3043" s="145" t="s">
        <v>26</v>
      </c>
      <c r="F3043" s="462" t="s">
        <v>95</v>
      </c>
      <c r="G3043" s="462" t="s">
        <v>3468</v>
      </c>
      <c r="H3043" s="145" t="s">
        <v>86</v>
      </c>
      <c r="I3043" s="462" t="s">
        <v>1688</v>
      </c>
      <c r="J3043" s="462" t="s">
        <v>1690</v>
      </c>
      <c r="K3043" s="145" t="s">
        <v>1802</v>
      </c>
      <c r="L3043" s="145" t="s">
        <v>3376</v>
      </c>
    </row>
    <row r="3044" spans="3:12">
      <c r="C3044" s="145" t="s">
        <v>3414</v>
      </c>
      <c r="D3044" s="145">
        <v>0</v>
      </c>
      <c r="E3044" s="145" t="s">
        <v>26</v>
      </c>
      <c r="F3044" s="462" t="s">
        <v>95</v>
      </c>
      <c r="G3044" s="462" t="s">
        <v>3468</v>
      </c>
      <c r="H3044" s="145" t="s">
        <v>86</v>
      </c>
      <c r="I3044" s="462" t="s">
        <v>1688</v>
      </c>
      <c r="J3044" s="462" t="s">
        <v>1690</v>
      </c>
      <c r="K3044" s="145" t="s">
        <v>1802</v>
      </c>
      <c r="L3044" s="145" t="s">
        <v>3376</v>
      </c>
    </row>
    <row r="3045" spans="3:12">
      <c r="C3045" s="145" t="s">
        <v>3415</v>
      </c>
      <c r="D3045" s="145">
        <v>0</v>
      </c>
      <c r="E3045" s="145" t="s">
        <v>26</v>
      </c>
      <c r="F3045" s="462" t="s">
        <v>95</v>
      </c>
      <c r="G3045" s="462" t="s">
        <v>3468</v>
      </c>
      <c r="H3045" s="145" t="s">
        <v>86</v>
      </c>
      <c r="I3045" s="462" t="s">
        <v>1688</v>
      </c>
      <c r="J3045" s="462" t="s">
        <v>1690</v>
      </c>
      <c r="K3045" s="145" t="s">
        <v>1802</v>
      </c>
      <c r="L3045" s="145" t="s">
        <v>3376</v>
      </c>
    </row>
    <row r="3046" spans="3:12">
      <c r="C3046" s="145" t="s">
        <v>3416</v>
      </c>
      <c r="D3046" s="145">
        <v>0</v>
      </c>
      <c r="E3046" s="145" t="s">
        <v>26</v>
      </c>
      <c r="F3046" s="462" t="s">
        <v>95</v>
      </c>
      <c r="G3046" s="462" t="s">
        <v>3468</v>
      </c>
      <c r="H3046" s="145" t="s">
        <v>86</v>
      </c>
      <c r="I3046" s="462" t="s">
        <v>1688</v>
      </c>
      <c r="J3046" s="462" t="s">
        <v>1690</v>
      </c>
      <c r="K3046" s="145" t="s">
        <v>1802</v>
      </c>
      <c r="L3046" s="145" t="s">
        <v>3376</v>
      </c>
    </row>
    <row r="3047" spans="3:12">
      <c r="C3047" s="145" t="s">
        <v>3417</v>
      </c>
      <c r="D3047" s="145">
        <v>0</v>
      </c>
      <c r="E3047" s="145" t="s">
        <v>26</v>
      </c>
      <c r="F3047" s="462" t="s">
        <v>95</v>
      </c>
      <c r="G3047" s="462" t="s">
        <v>3468</v>
      </c>
      <c r="H3047" s="145" t="s">
        <v>86</v>
      </c>
      <c r="I3047" s="462" t="s">
        <v>1688</v>
      </c>
      <c r="J3047" s="462" t="s">
        <v>1690</v>
      </c>
      <c r="K3047" s="145" t="s">
        <v>1802</v>
      </c>
      <c r="L3047" s="145" t="s">
        <v>3376</v>
      </c>
    </row>
    <row r="3048" spans="3:12">
      <c r="C3048" s="145" t="s">
        <v>3418</v>
      </c>
      <c r="D3048" s="145">
        <v>0</v>
      </c>
      <c r="E3048" s="145" t="s">
        <v>26</v>
      </c>
      <c r="F3048" s="462" t="s">
        <v>95</v>
      </c>
      <c r="G3048" s="462" t="s">
        <v>3468</v>
      </c>
      <c r="H3048" s="145" t="s">
        <v>86</v>
      </c>
      <c r="I3048" s="462" t="s">
        <v>1688</v>
      </c>
      <c r="J3048" s="462" t="s">
        <v>1690</v>
      </c>
      <c r="K3048" s="145" t="s">
        <v>1802</v>
      </c>
      <c r="L3048" s="145" t="s">
        <v>3376</v>
      </c>
    </row>
    <row r="3049" spans="3:12">
      <c r="C3049" s="145" t="s">
        <v>3419</v>
      </c>
      <c r="D3049" s="145">
        <v>0</v>
      </c>
      <c r="E3049" s="145" t="s">
        <v>26</v>
      </c>
      <c r="F3049" s="462" t="s">
        <v>95</v>
      </c>
      <c r="G3049" s="462" t="s">
        <v>3468</v>
      </c>
      <c r="H3049" s="145" t="s">
        <v>86</v>
      </c>
      <c r="I3049" s="462" t="s">
        <v>1688</v>
      </c>
      <c r="J3049" s="462" t="s">
        <v>1690</v>
      </c>
      <c r="K3049" s="145" t="s">
        <v>1802</v>
      </c>
      <c r="L3049" s="145" t="s">
        <v>3376</v>
      </c>
    </row>
    <row r="3050" spans="3:12">
      <c r="C3050" s="145" t="s">
        <v>3420</v>
      </c>
      <c r="D3050" s="145">
        <v>0</v>
      </c>
      <c r="E3050" s="145" t="s">
        <v>26</v>
      </c>
      <c r="F3050" s="462" t="s">
        <v>95</v>
      </c>
      <c r="G3050" s="462" t="s">
        <v>3468</v>
      </c>
      <c r="H3050" s="145" t="s">
        <v>86</v>
      </c>
      <c r="I3050" s="462" t="s">
        <v>1688</v>
      </c>
      <c r="J3050" s="462" t="s">
        <v>1690</v>
      </c>
      <c r="K3050" s="145" t="s">
        <v>1802</v>
      </c>
      <c r="L3050" s="145" t="s">
        <v>3376</v>
      </c>
    </row>
    <row r="3051" spans="3:12">
      <c r="C3051" s="145" t="s">
        <v>3421</v>
      </c>
      <c r="D3051" s="145">
        <v>0</v>
      </c>
      <c r="E3051" s="145" t="s">
        <v>26</v>
      </c>
      <c r="F3051" s="462" t="s">
        <v>95</v>
      </c>
      <c r="G3051" s="462" t="s">
        <v>3468</v>
      </c>
      <c r="H3051" s="145" t="s">
        <v>86</v>
      </c>
      <c r="I3051" s="462" t="s">
        <v>1688</v>
      </c>
      <c r="J3051" s="462" t="s">
        <v>1690</v>
      </c>
      <c r="K3051" s="145" t="s">
        <v>1802</v>
      </c>
      <c r="L3051" s="145" t="s">
        <v>3376</v>
      </c>
    </row>
    <row r="3052" spans="3:12">
      <c r="C3052" s="145" t="s">
        <v>3422</v>
      </c>
      <c r="D3052" s="145">
        <v>0</v>
      </c>
      <c r="E3052" s="145" t="s">
        <v>26</v>
      </c>
      <c r="F3052" s="462" t="s">
        <v>95</v>
      </c>
      <c r="G3052" s="462" t="s">
        <v>3468</v>
      </c>
      <c r="H3052" s="145" t="s">
        <v>86</v>
      </c>
      <c r="I3052" s="462" t="s">
        <v>1688</v>
      </c>
      <c r="J3052" s="462" t="s">
        <v>1690</v>
      </c>
      <c r="K3052" s="145" t="s">
        <v>1802</v>
      </c>
      <c r="L3052" s="145" t="s">
        <v>3376</v>
      </c>
    </row>
    <row r="3053" spans="3:12">
      <c r="C3053" s="145" t="s">
        <v>3423</v>
      </c>
      <c r="D3053" s="145">
        <v>0</v>
      </c>
      <c r="E3053" s="145" t="s">
        <v>26</v>
      </c>
      <c r="F3053" s="462" t="s">
        <v>95</v>
      </c>
      <c r="G3053" s="462" t="s">
        <v>3468</v>
      </c>
      <c r="H3053" s="145" t="s">
        <v>86</v>
      </c>
      <c r="I3053" s="462" t="s">
        <v>1688</v>
      </c>
      <c r="J3053" s="462" t="s">
        <v>1690</v>
      </c>
      <c r="K3053" s="145" t="s">
        <v>1802</v>
      </c>
      <c r="L3053" s="145" t="s">
        <v>3376</v>
      </c>
    </row>
    <row r="3054" spans="3:12">
      <c r="C3054" s="145" t="s">
        <v>3424</v>
      </c>
      <c r="D3054" s="145">
        <v>0</v>
      </c>
      <c r="E3054" s="145" t="s">
        <v>26</v>
      </c>
      <c r="F3054" s="462" t="s">
        <v>95</v>
      </c>
      <c r="G3054" s="462" t="s">
        <v>3468</v>
      </c>
      <c r="H3054" s="145" t="s">
        <v>86</v>
      </c>
      <c r="I3054" s="462" t="s">
        <v>1688</v>
      </c>
      <c r="J3054" s="462" t="s">
        <v>1690</v>
      </c>
      <c r="K3054" s="145" t="s">
        <v>1802</v>
      </c>
      <c r="L3054" s="145" t="s">
        <v>3376</v>
      </c>
    </row>
    <row r="3055" spans="3:12">
      <c r="C3055" s="145" t="s">
        <v>3425</v>
      </c>
      <c r="D3055" s="145">
        <v>0</v>
      </c>
      <c r="E3055" s="145" t="s">
        <v>26</v>
      </c>
      <c r="F3055" s="462" t="s">
        <v>95</v>
      </c>
      <c r="G3055" s="462" t="s">
        <v>3468</v>
      </c>
      <c r="H3055" s="145" t="s">
        <v>86</v>
      </c>
      <c r="I3055" s="462" t="s">
        <v>1688</v>
      </c>
      <c r="J3055" s="462" t="s">
        <v>1690</v>
      </c>
      <c r="K3055" s="145" t="s">
        <v>1802</v>
      </c>
      <c r="L3055" s="145" t="s">
        <v>3376</v>
      </c>
    </row>
    <row r="3056" spans="3:12">
      <c r="C3056" s="145" t="s">
        <v>3426</v>
      </c>
      <c r="D3056" s="145">
        <v>0</v>
      </c>
      <c r="E3056" s="145" t="s">
        <v>26</v>
      </c>
      <c r="F3056" s="462" t="s">
        <v>95</v>
      </c>
      <c r="G3056" s="462" t="s">
        <v>3468</v>
      </c>
      <c r="H3056" s="145" t="s">
        <v>86</v>
      </c>
      <c r="I3056" s="462" t="s">
        <v>1688</v>
      </c>
      <c r="J3056" s="462" t="s">
        <v>1690</v>
      </c>
      <c r="K3056" s="145" t="s">
        <v>1802</v>
      </c>
      <c r="L3056" s="145" t="s">
        <v>3376</v>
      </c>
    </row>
    <row r="3057" spans="3:12">
      <c r="C3057" s="145" t="s">
        <v>3427</v>
      </c>
      <c r="D3057" s="145">
        <v>0</v>
      </c>
      <c r="E3057" s="145" t="s">
        <v>26</v>
      </c>
      <c r="F3057" s="462" t="s">
        <v>95</v>
      </c>
      <c r="G3057" s="462" t="s">
        <v>3468</v>
      </c>
      <c r="H3057" s="145" t="s">
        <v>86</v>
      </c>
      <c r="I3057" s="462" t="s">
        <v>1688</v>
      </c>
      <c r="J3057" s="462" t="s">
        <v>1690</v>
      </c>
      <c r="K3057" s="145" t="s">
        <v>1802</v>
      </c>
      <c r="L3057" s="145" t="s">
        <v>3376</v>
      </c>
    </row>
    <row r="3058" spans="3:12">
      <c r="C3058" s="145" t="s">
        <v>3428</v>
      </c>
      <c r="D3058" s="145">
        <v>0</v>
      </c>
      <c r="E3058" s="145" t="s">
        <v>26</v>
      </c>
      <c r="F3058" s="462" t="s">
        <v>95</v>
      </c>
      <c r="G3058" s="462" t="s">
        <v>3468</v>
      </c>
      <c r="H3058" s="145" t="s">
        <v>86</v>
      </c>
      <c r="I3058" s="462" t="s">
        <v>1688</v>
      </c>
      <c r="J3058" s="462" t="s">
        <v>1690</v>
      </c>
      <c r="K3058" s="145" t="s">
        <v>1802</v>
      </c>
      <c r="L3058" s="145" t="s">
        <v>3376</v>
      </c>
    </row>
    <row r="3059" spans="3:12">
      <c r="C3059" s="145" t="s">
        <v>3429</v>
      </c>
      <c r="D3059" s="145">
        <v>0</v>
      </c>
      <c r="E3059" s="145" t="s">
        <v>26</v>
      </c>
      <c r="F3059" s="462" t="s">
        <v>95</v>
      </c>
      <c r="G3059" s="462" t="s">
        <v>3468</v>
      </c>
      <c r="H3059" s="145" t="s">
        <v>86</v>
      </c>
      <c r="I3059" s="462" t="s">
        <v>1688</v>
      </c>
      <c r="J3059" s="462" t="s">
        <v>1690</v>
      </c>
      <c r="K3059" s="145" t="s">
        <v>1802</v>
      </c>
      <c r="L3059" s="145" t="s">
        <v>3376</v>
      </c>
    </row>
    <row r="3060" spans="3:12">
      <c r="C3060" s="145" t="s">
        <v>3430</v>
      </c>
      <c r="D3060" s="145">
        <v>0</v>
      </c>
      <c r="E3060" s="145" t="s">
        <v>26</v>
      </c>
      <c r="F3060" s="462" t="s">
        <v>95</v>
      </c>
      <c r="G3060" s="462" t="s">
        <v>3468</v>
      </c>
      <c r="H3060" s="145" t="s">
        <v>86</v>
      </c>
      <c r="I3060" s="462" t="s">
        <v>1688</v>
      </c>
      <c r="J3060" s="462" t="s">
        <v>1690</v>
      </c>
      <c r="K3060" s="145" t="s">
        <v>1802</v>
      </c>
      <c r="L3060" s="145" t="s">
        <v>3376</v>
      </c>
    </row>
    <row r="3061" spans="3:12">
      <c r="C3061" s="145" t="s">
        <v>3431</v>
      </c>
      <c r="D3061" s="145">
        <v>0</v>
      </c>
      <c r="E3061" s="145" t="s">
        <v>26</v>
      </c>
      <c r="F3061" s="462" t="s">
        <v>95</v>
      </c>
      <c r="G3061" s="462" t="s">
        <v>3468</v>
      </c>
      <c r="H3061" s="145" t="s">
        <v>86</v>
      </c>
      <c r="I3061" s="462" t="s">
        <v>1688</v>
      </c>
      <c r="J3061" s="462" t="s">
        <v>1690</v>
      </c>
      <c r="K3061" s="145" t="s">
        <v>1802</v>
      </c>
      <c r="L3061" s="145" t="s">
        <v>3376</v>
      </c>
    </row>
    <row r="3062" spans="3:12">
      <c r="C3062" s="145" t="s">
        <v>3432</v>
      </c>
      <c r="D3062" s="145">
        <v>0</v>
      </c>
      <c r="E3062" s="145" t="s">
        <v>26</v>
      </c>
      <c r="F3062" s="462" t="s">
        <v>95</v>
      </c>
      <c r="G3062" s="462" t="s">
        <v>3468</v>
      </c>
      <c r="H3062" s="145" t="s">
        <v>86</v>
      </c>
      <c r="I3062" s="462" t="s">
        <v>1688</v>
      </c>
      <c r="J3062" s="462" t="s">
        <v>1690</v>
      </c>
      <c r="K3062" s="145" t="s">
        <v>1802</v>
      </c>
      <c r="L3062" s="145" t="s">
        <v>3376</v>
      </c>
    </row>
    <row r="3063" spans="3:12">
      <c r="C3063" s="145" t="s">
        <v>3433</v>
      </c>
      <c r="D3063" s="145">
        <v>0</v>
      </c>
      <c r="E3063" s="145" t="s">
        <v>26</v>
      </c>
      <c r="F3063" s="462" t="s">
        <v>95</v>
      </c>
      <c r="G3063" s="462" t="s">
        <v>3468</v>
      </c>
      <c r="H3063" s="145" t="s">
        <v>86</v>
      </c>
      <c r="I3063" s="462" t="s">
        <v>1688</v>
      </c>
      <c r="J3063" s="462" t="s">
        <v>1690</v>
      </c>
      <c r="K3063" s="145" t="s">
        <v>1802</v>
      </c>
      <c r="L3063" s="145" t="s">
        <v>3376</v>
      </c>
    </row>
    <row r="3064" spans="3:12">
      <c r="C3064" s="145" t="s">
        <v>3434</v>
      </c>
      <c r="D3064" s="145">
        <v>0</v>
      </c>
      <c r="E3064" s="145" t="s">
        <v>26</v>
      </c>
      <c r="F3064" s="462" t="s">
        <v>95</v>
      </c>
      <c r="G3064" s="462" t="s">
        <v>3468</v>
      </c>
      <c r="H3064" s="145" t="s">
        <v>86</v>
      </c>
      <c r="I3064" s="462" t="s">
        <v>1688</v>
      </c>
      <c r="J3064" s="462" t="s">
        <v>1690</v>
      </c>
      <c r="K3064" s="145" t="s">
        <v>1802</v>
      </c>
      <c r="L3064" s="145" t="s">
        <v>3376</v>
      </c>
    </row>
    <row r="3065" spans="3:12">
      <c r="C3065" s="145" t="s">
        <v>3435</v>
      </c>
      <c r="D3065" s="145">
        <v>0</v>
      </c>
      <c r="E3065" s="145" t="s">
        <v>26</v>
      </c>
      <c r="F3065" s="462" t="s">
        <v>95</v>
      </c>
      <c r="G3065" s="462" t="s">
        <v>3468</v>
      </c>
      <c r="H3065" s="145" t="s">
        <v>86</v>
      </c>
      <c r="I3065" s="462" t="s">
        <v>1688</v>
      </c>
      <c r="J3065" s="462" t="s">
        <v>1690</v>
      </c>
      <c r="K3065" s="145" t="s">
        <v>1802</v>
      </c>
      <c r="L3065" s="145" t="s">
        <v>3376</v>
      </c>
    </row>
    <row r="3066" spans="3:12">
      <c r="C3066" s="145" t="s">
        <v>3436</v>
      </c>
      <c r="D3066" s="145">
        <v>0</v>
      </c>
      <c r="E3066" s="145" t="s">
        <v>26</v>
      </c>
      <c r="F3066" s="462" t="s">
        <v>95</v>
      </c>
      <c r="G3066" s="462" t="s">
        <v>3468</v>
      </c>
      <c r="H3066" s="145" t="s">
        <v>86</v>
      </c>
      <c r="I3066" s="462" t="s">
        <v>1688</v>
      </c>
      <c r="J3066" s="462" t="s">
        <v>1690</v>
      </c>
      <c r="K3066" s="145" t="s">
        <v>1802</v>
      </c>
      <c r="L3066" s="145" t="s">
        <v>3376</v>
      </c>
    </row>
    <row r="3067" spans="3:12">
      <c r="C3067" s="145" t="s">
        <v>3437</v>
      </c>
      <c r="D3067" s="145">
        <v>0</v>
      </c>
      <c r="E3067" s="145" t="s">
        <v>26</v>
      </c>
      <c r="F3067" s="462" t="s">
        <v>95</v>
      </c>
      <c r="G3067" s="462" t="s">
        <v>3468</v>
      </c>
      <c r="H3067" s="145" t="s">
        <v>86</v>
      </c>
      <c r="I3067" s="462" t="s">
        <v>1688</v>
      </c>
      <c r="J3067" s="462" t="s">
        <v>1690</v>
      </c>
      <c r="K3067" s="145" t="s">
        <v>1802</v>
      </c>
      <c r="L3067" s="145" t="s">
        <v>3376</v>
      </c>
    </row>
    <row r="3068" spans="3:12">
      <c r="C3068" s="145" t="s">
        <v>3438</v>
      </c>
      <c r="D3068" s="145">
        <v>0</v>
      </c>
      <c r="E3068" s="145" t="s">
        <v>26</v>
      </c>
      <c r="F3068" s="462" t="s">
        <v>95</v>
      </c>
      <c r="G3068" s="462" t="s">
        <v>3468</v>
      </c>
      <c r="H3068" s="145" t="s">
        <v>86</v>
      </c>
      <c r="I3068" s="462" t="s">
        <v>1688</v>
      </c>
      <c r="J3068" s="462" t="s">
        <v>1690</v>
      </c>
      <c r="K3068" s="145" t="s">
        <v>1802</v>
      </c>
      <c r="L3068" s="145" t="s">
        <v>3376</v>
      </c>
    </row>
    <row r="3069" spans="3:12">
      <c r="C3069" s="145" t="s">
        <v>3439</v>
      </c>
      <c r="D3069" s="145">
        <v>0</v>
      </c>
      <c r="E3069" s="145" t="s">
        <v>26</v>
      </c>
      <c r="F3069" s="462" t="s">
        <v>95</v>
      </c>
      <c r="G3069" s="462" t="s">
        <v>3468</v>
      </c>
      <c r="H3069" s="145" t="s">
        <v>86</v>
      </c>
      <c r="I3069" s="462" t="s">
        <v>1688</v>
      </c>
      <c r="J3069" s="462" t="s">
        <v>1690</v>
      </c>
      <c r="K3069" s="145" t="s">
        <v>1802</v>
      </c>
      <c r="L3069" s="145" t="s">
        <v>3376</v>
      </c>
    </row>
    <row r="3070" spans="3:12">
      <c r="C3070" s="145" t="s">
        <v>3440</v>
      </c>
      <c r="D3070" s="145">
        <v>0</v>
      </c>
      <c r="E3070" s="145" t="s">
        <v>26</v>
      </c>
      <c r="F3070" s="462" t="s">
        <v>95</v>
      </c>
      <c r="G3070" s="462" t="s">
        <v>3468</v>
      </c>
      <c r="H3070" s="145" t="s">
        <v>86</v>
      </c>
      <c r="I3070" s="462" t="s">
        <v>1688</v>
      </c>
      <c r="J3070" s="462" t="s">
        <v>1690</v>
      </c>
      <c r="K3070" s="145" t="s">
        <v>1802</v>
      </c>
      <c r="L3070" s="145" t="s">
        <v>3376</v>
      </c>
    </row>
    <row r="3071" spans="3:12">
      <c r="C3071" s="145" t="s">
        <v>3441</v>
      </c>
      <c r="D3071" s="145">
        <v>0</v>
      </c>
      <c r="E3071" s="145" t="s">
        <v>26</v>
      </c>
      <c r="F3071" s="462" t="s">
        <v>95</v>
      </c>
      <c r="G3071" s="462" t="s">
        <v>3468</v>
      </c>
      <c r="H3071" s="145" t="s">
        <v>86</v>
      </c>
      <c r="I3071" s="462" t="s">
        <v>1688</v>
      </c>
      <c r="J3071" s="462" t="s">
        <v>1690</v>
      </c>
      <c r="K3071" s="145" t="s">
        <v>1802</v>
      </c>
      <c r="L3071" s="145" t="s">
        <v>3376</v>
      </c>
    </row>
    <row r="3072" spans="3:12">
      <c r="C3072" s="145" t="s">
        <v>3442</v>
      </c>
      <c r="D3072" s="145">
        <v>0</v>
      </c>
      <c r="E3072" s="145" t="s">
        <v>26</v>
      </c>
      <c r="F3072" s="462" t="s">
        <v>95</v>
      </c>
      <c r="G3072" s="462" t="s">
        <v>3468</v>
      </c>
      <c r="H3072" s="145" t="s">
        <v>86</v>
      </c>
      <c r="I3072" s="462" t="s">
        <v>1688</v>
      </c>
      <c r="J3072" s="462" t="s">
        <v>1690</v>
      </c>
      <c r="K3072" s="145" t="s">
        <v>1802</v>
      </c>
      <c r="L3072" s="145" t="s">
        <v>3376</v>
      </c>
    </row>
    <row r="3073" spans="3:12">
      <c r="C3073" s="145" t="s">
        <v>3443</v>
      </c>
      <c r="D3073" s="145">
        <v>0</v>
      </c>
      <c r="E3073" s="145" t="s">
        <v>26</v>
      </c>
      <c r="F3073" s="462" t="s">
        <v>95</v>
      </c>
      <c r="G3073" s="462" t="s">
        <v>3468</v>
      </c>
      <c r="H3073" s="145" t="s">
        <v>86</v>
      </c>
      <c r="I3073" s="462" t="s">
        <v>1688</v>
      </c>
      <c r="J3073" s="462" t="s">
        <v>1690</v>
      </c>
      <c r="K3073" s="145" t="s">
        <v>1802</v>
      </c>
      <c r="L3073" s="145" t="s">
        <v>3376</v>
      </c>
    </row>
    <row r="3074" spans="3:12">
      <c r="C3074" s="145" t="s">
        <v>3444</v>
      </c>
      <c r="D3074" s="145">
        <v>0</v>
      </c>
      <c r="E3074" s="145" t="s">
        <v>26</v>
      </c>
      <c r="F3074" s="462" t="s">
        <v>95</v>
      </c>
      <c r="G3074" s="462" t="s">
        <v>3468</v>
      </c>
      <c r="H3074" s="145" t="s">
        <v>86</v>
      </c>
      <c r="I3074" s="462" t="s">
        <v>1688</v>
      </c>
      <c r="J3074" s="462" t="s">
        <v>1690</v>
      </c>
      <c r="K3074" s="145" t="s">
        <v>1802</v>
      </c>
      <c r="L3074" s="145" t="s">
        <v>3376</v>
      </c>
    </row>
    <row r="3075" spans="3:12">
      <c r="C3075" s="145" t="s">
        <v>3445</v>
      </c>
      <c r="D3075" s="145">
        <v>0</v>
      </c>
      <c r="E3075" s="145" t="s">
        <v>26</v>
      </c>
      <c r="F3075" s="462" t="s">
        <v>95</v>
      </c>
      <c r="G3075" s="462" t="s">
        <v>3468</v>
      </c>
      <c r="H3075" s="145" t="s">
        <v>86</v>
      </c>
      <c r="I3075" s="462" t="s">
        <v>1688</v>
      </c>
      <c r="J3075" s="462" t="s">
        <v>1690</v>
      </c>
      <c r="K3075" s="145" t="s">
        <v>1802</v>
      </c>
      <c r="L3075" s="145" t="s">
        <v>3376</v>
      </c>
    </row>
    <row r="3076" spans="3:12">
      <c r="C3076" s="145" t="s">
        <v>3446</v>
      </c>
      <c r="D3076" s="145">
        <v>0</v>
      </c>
      <c r="E3076" s="145" t="s">
        <v>26</v>
      </c>
      <c r="F3076" s="462" t="s">
        <v>95</v>
      </c>
      <c r="G3076" s="462" t="s">
        <v>3468</v>
      </c>
      <c r="H3076" s="145" t="s">
        <v>86</v>
      </c>
      <c r="I3076" s="462" t="s">
        <v>1688</v>
      </c>
      <c r="J3076" s="462" t="s">
        <v>1690</v>
      </c>
      <c r="K3076" s="145" t="s">
        <v>1802</v>
      </c>
      <c r="L3076" s="145" t="s">
        <v>3376</v>
      </c>
    </row>
    <row r="3077" spans="3:12">
      <c r="C3077" s="145" t="s">
        <v>3447</v>
      </c>
      <c r="D3077" s="145">
        <v>0</v>
      </c>
      <c r="E3077" s="145" t="s">
        <v>26</v>
      </c>
      <c r="F3077" s="462" t="s">
        <v>95</v>
      </c>
      <c r="G3077" s="462" t="s">
        <v>3468</v>
      </c>
      <c r="H3077" s="145" t="s">
        <v>86</v>
      </c>
      <c r="I3077" s="462" t="s">
        <v>1688</v>
      </c>
      <c r="J3077" s="462" t="s">
        <v>1690</v>
      </c>
      <c r="K3077" s="145" t="s">
        <v>1802</v>
      </c>
      <c r="L3077" s="145" t="s">
        <v>3376</v>
      </c>
    </row>
    <row r="3078" spans="3:12">
      <c r="C3078" s="145" t="s">
        <v>3448</v>
      </c>
      <c r="D3078" s="145">
        <v>0</v>
      </c>
      <c r="E3078" s="145" t="s">
        <v>26</v>
      </c>
      <c r="F3078" s="462" t="s">
        <v>95</v>
      </c>
      <c r="G3078" s="462" t="s">
        <v>3468</v>
      </c>
      <c r="H3078" s="145" t="s">
        <v>86</v>
      </c>
      <c r="I3078" s="462" t="s">
        <v>1688</v>
      </c>
      <c r="J3078" s="462" t="s">
        <v>1690</v>
      </c>
      <c r="K3078" s="145" t="s">
        <v>1802</v>
      </c>
      <c r="L3078" s="145" t="s">
        <v>3376</v>
      </c>
    </row>
    <row r="3079" spans="3:12">
      <c r="C3079" s="145" t="s">
        <v>3449</v>
      </c>
      <c r="D3079" s="145">
        <v>0</v>
      </c>
      <c r="E3079" s="145" t="s">
        <v>26</v>
      </c>
      <c r="F3079" s="462" t="s">
        <v>95</v>
      </c>
      <c r="G3079" s="462" t="s">
        <v>3468</v>
      </c>
      <c r="H3079" s="145" t="s">
        <v>86</v>
      </c>
      <c r="I3079" s="462" t="s">
        <v>1688</v>
      </c>
      <c r="J3079" s="462" t="s">
        <v>1690</v>
      </c>
      <c r="K3079" s="145" t="s">
        <v>1802</v>
      </c>
      <c r="L3079" s="145" t="s">
        <v>3376</v>
      </c>
    </row>
    <row r="3080" spans="3:12">
      <c r="C3080" s="145" t="s">
        <v>3450</v>
      </c>
      <c r="D3080" s="145">
        <v>0</v>
      </c>
      <c r="E3080" s="145" t="s">
        <v>26</v>
      </c>
      <c r="F3080" s="462" t="s">
        <v>95</v>
      </c>
      <c r="G3080" s="462" t="s">
        <v>3468</v>
      </c>
      <c r="H3080" s="145" t="s">
        <v>86</v>
      </c>
      <c r="I3080" s="462" t="s">
        <v>1688</v>
      </c>
      <c r="J3080" s="462" t="s">
        <v>1690</v>
      </c>
      <c r="K3080" s="145" t="s">
        <v>1802</v>
      </c>
      <c r="L3080" s="145" t="s">
        <v>3376</v>
      </c>
    </row>
    <row r="3081" spans="3:12">
      <c r="C3081" s="145" t="s">
        <v>3451</v>
      </c>
      <c r="D3081" s="145">
        <v>0</v>
      </c>
      <c r="E3081" s="145" t="s">
        <v>26</v>
      </c>
      <c r="F3081" s="462" t="s">
        <v>95</v>
      </c>
      <c r="G3081" s="462" t="s">
        <v>3468</v>
      </c>
      <c r="H3081" s="145" t="s">
        <v>86</v>
      </c>
      <c r="I3081" s="462" t="s">
        <v>1688</v>
      </c>
      <c r="J3081" s="462" t="s">
        <v>1690</v>
      </c>
      <c r="K3081" s="145" t="s">
        <v>1802</v>
      </c>
      <c r="L3081" s="145" t="s">
        <v>3376</v>
      </c>
    </row>
    <row r="3082" spans="3:12">
      <c r="C3082" s="145" t="s">
        <v>3452</v>
      </c>
      <c r="D3082" s="145">
        <v>0</v>
      </c>
      <c r="E3082" s="145" t="s">
        <v>26</v>
      </c>
      <c r="F3082" s="462" t="s">
        <v>95</v>
      </c>
      <c r="G3082" s="462" t="s">
        <v>3468</v>
      </c>
      <c r="H3082" s="145" t="s">
        <v>86</v>
      </c>
      <c r="I3082" s="462" t="s">
        <v>1688</v>
      </c>
      <c r="J3082" s="462" t="s">
        <v>1690</v>
      </c>
      <c r="K3082" s="145" t="s">
        <v>1802</v>
      </c>
      <c r="L3082" s="145" t="s">
        <v>3376</v>
      </c>
    </row>
    <row r="3083" spans="3:12">
      <c r="C3083" s="145" t="s">
        <v>3453</v>
      </c>
      <c r="D3083" s="145">
        <v>0</v>
      </c>
      <c r="E3083" s="145" t="s">
        <v>26</v>
      </c>
      <c r="F3083" s="462" t="s">
        <v>95</v>
      </c>
      <c r="G3083" s="462" t="s">
        <v>3468</v>
      </c>
      <c r="H3083" s="145" t="s">
        <v>86</v>
      </c>
      <c r="I3083" s="462" t="s">
        <v>1688</v>
      </c>
      <c r="J3083" s="462" t="s">
        <v>1690</v>
      </c>
      <c r="K3083" s="145" t="s">
        <v>1802</v>
      </c>
      <c r="L3083" s="145" t="s">
        <v>3376</v>
      </c>
    </row>
    <row r="3084" spans="3:12">
      <c r="C3084" s="145" t="s">
        <v>3454</v>
      </c>
      <c r="D3084" s="145">
        <v>0</v>
      </c>
      <c r="E3084" s="145" t="s">
        <v>26</v>
      </c>
      <c r="F3084" s="462" t="s">
        <v>95</v>
      </c>
      <c r="G3084" s="462" t="s">
        <v>3468</v>
      </c>
      <c r="H3084" s="145" t="s">
        <v>86</v>
      </c>
      <c r="I3084" s="462" t="s">
        <v>1688</v>
      </c>
      <c r="J3084" s="462" t="s">
        <v>1690</v>
      </c>
      <c r="K3084" s="145" t="s">
        <v>1802</v>
      </c>
      <c r="L3084" s="145" t="s">
        <v>3376</v>
      </c>
    </row>
    <row r="3085" spans="3:12">
      <c r="C3085" s="145" t="s">
        <v>3455</v>
      </c>
      <c r="D3085" s="145">
        <v>0</v>
      </c>
      <c r="E3085" s="145" t="s">
        <v>26</v>
      </c>
      <c r="F3085" s="462" t="s">
        <v>95</v>
      </c>
      <c r="G3085" s="462" t="s">
        <v>3468</v>
      </c>
      <c r="H3085" s="145" t="s">
        <v>86</v>
      </c>
      <c r="I3085" s="462" t="s">
        <v>1688</v>
      </c>
      <c r="J3085" s="462" t="s">
        <v>1690</v>
      </c>
      <c r="K3085" s="145" t="s">
        <v>1802</v>
      </c>
      <c r="L3085" s="145" t="s">
        <v>3376</v>
      </c>
    </row>
    <row r="3086" spans="3:12">
      <c r="C3086" s="145" t="s">
        <v>3458</v>
      </c>
      <c r="D3086" s="145">
        <v>0</v>
      </c>
      <c r="E3086" s="145" t="s">
        <v>26</v>
      </c>
      <c r="F3086" s="462" t="s">
        <v>95</v>
      </c>
      <c r="G3086" s="462" t="s">
        <v>3468</v>
      </c>
      <c r="H3086" s="145" t="s">
        <v>86</v>
      </c>
      <c r="I3086" s="462" t="s">
        <v>1688</v>
      </c>
      <c r="J3086" s="462" t="s">
        <v>1690</v>
      </c>
      <c r="K3086" s="145" t="s">
        <v>1802</v>
      </c>
      <c r="L3086" s="145" t="s">
        <v>3376</v>
      </c>
    </row>
    <row r="3087" spans="3:12">
      <c r="C3087" s="145" t="s">
        <v>3459</v>
      </c>
      <c r="D3087" s="145">
        <v>0</v>
      </c>
      <c r="E3087" s="145" t="s">
        <v>26</v>
      </c>
      <c r="F3087" s="462" t="s">
        <v>95</v>
      </c>
      <c r="G3087" s="462" t="s">
        <v>3468</v>
      </c>
      <c r="H3087" s="145" t="s">
        <v>86</v>
      </c>
      <c r="I3087" s="462" t="s">
        <v>1688</v>
      </c>
      <c r="J3087" s="462" t="s">
        <v>1690</v>
      </c>
      <c r="K3087" s="145" t="s">
        <v>1802</v>
      </c>
      <c r="L3087" s="145" t="s">
        <v>3376</v>
      </c>
    </row>
    <row r="3088" spans="3:12">
      <c r="C3088" s="145" t="s">
        <v>3460</v>
      </c>
      <c r="D3088" s="145">
        <v>0</v>
      </c>
      <c r="E3088" s="145" t="s">
        <v>26</v>
      </c>
      <c r="F3088" s="462" t="s">
        <v>95</v>
      </c>
      <c r="G3088" s="462" t="s">
        <v>3468</v>
      </c>
      <c r="H3088" s="145" t="s">
        <v>86</v>
      </c>
      <c r="I3088" s="462" t="s">
        <v>1688</v>
      </c>
      <c r="J3088" s="462" t="s">
        <v>1690</v>
      </c>
      <c r="K3088" s="145" t="s">
        <v>1802</v>
      </c>
      <c r="L3088" s="145" t="s">
        <v>3376</v>
      </c>
    </row>
    <row r="3089" spans="3:12">
      <c r="C3089" s="145" t="s">
        <v>3461</v>
      </c>
      <c r="D3089" s="145">
        <v>0</v>
      </c>
      <c r="E3089" s="145" t="s">
        <v>26</v>
      </c>
      <c r="F3089" s="462" t="s">
        <v>95</v>
      </c>
      <c r="G3089" s="462" t="s">
        <v>3468</v>
      </c>
      <c r="H3089" s="145" t="s">
        <v>86</v>
      </c>
      <c r="I3089" s="462" t="s">
        <v>1688</v>
      </c>
      <c r="J3089" s="462" t="s">
        <v>1690</v>
      </c>
      <c r="K3089" s="145" t="s">
        <v>1802</v>
      </c>
      <c r="L3089" s="145" t="s">
        <v>3376</v>
      </c>
    </row>
    <row r="3090" spans="3:12">
      <c r="C3090" s="145" t="s">
        <v>3462</v>
      </c>
      <c r="D3090" s="145">
        <v>0</v>
      </c>
      <c r="E3090" s="145" t="s">
        <v>26</v>
      </c>
      <c r="F3090" s="462" t="s">
        <v>95</v>
      </c>
      <c r="G3090" s="462" t="s">
        <v>3468</v>
      </c>
      <c r="H3090" s="145" t="s">
        <v>86</v>
      </c>
      <c r="I3090" s="462" t="s">
        <v>1688</v>
      </c>
      <c r="J3090" s="462" t="s">
        <v>1690</v>
      </c>
      <c r="K3090" s="145" t="s">
        <v>1802</v>
      </c>
      <c r="L3090" s="145" t="s">
        <v>3376</v>
      </c>
    </row>
    <row r="3091" spans="3:12">
      <c r="C3091" s="145" t="s">
        <v>3463</v>
      </c>
      <c r="D3091" s="145">
        <v>0</v>
      </c>
      <c r="E3091" s="145" t="s">
        <v>26</v>
      </c>
      <c r="F3091" s="462" t="s">
        <v>95</v>
      </c>
      <c r="G3091" s="462" t="s">
        <v>3468</v>
      </c>
      <c r="H3091" s="145" t="s">
        <v>86</v>
      </c>
      <c r="I3091" s="462" t="s">
        <v>1688</v>
      </c>
      <c r="J3091" s="462" t="s">
        <v>1690</v>
      </c>
      <c r="K3091" s="145" t="s">
        <v>1802</v>
      </c>
      <c r="L3091" s="145" t="s">
        <v>3376</v>
      </c>
    </row>
    <row r="3092" spans="3:12">
      <c r="C3092" s="145" t="s">
        <v>3465</v>
      </c>
      <c r="D3092" s="145">
        <v>0</v>
      </c>
      <c r="E3092" s="145" t="s">
        <v>26</v>
      </c>
      <c r="F3092" s="462" t="s">
        <v>95</v>
      </c>
      <c r="G3092" s="462" t="s">
        <v>3468</v>
      </c>
      <c r="H3092" s="145" t="s">
        <v>86</v>
      </c>
      <c r="I3092" s="462" t="s">
        <v>1688</v>
      </c>
      <c r="J3092" s="462" t="s">
        <v>1690</v>
      </c>
      <c r="K3092" s="145" t="s">
        <v>1802</v>
      </c>
      <c r="L3092" s="145" t="s">
        <v>3376</v>
      </c>
    </row>
    <row r="3093" spans="3:12">
      <c r="C3093" s="145" t="s">
        <v>3466</v>
      </c>
      <c r="D3093" s="145">
        <v>0</v>
      </c>
      <c r="E3093" s="145" t="s">
        <v>26</v>
      </c>
      <c r="F3093" s="462" t="s">
        <v>95</v>
      </c>
      <c r="G3093" s="462" t="s">
        <v>3468</v>
      </c>
      <c r="H3093" s="145" t="s">
        <v>86</v>
      </c>
      <c r="I3093" s="462" t="s">
        <v>1688</v>
      </c>
      <c r="J3093" s="462" t="s">
        <v>1690</v>
      </c>
      <c r="K3093" s="145" t="s">
        <v>1802</v>
      </c>
      <c r="L3093" s="145" t="s">
        <v>3376</v>
      </c>
    </row>
    <row r="3094" spans="3:12">
      <c r="C3094" s="145" t="s">
        <v>3467</v>
      </c>
      <c r="D3094" s="145">
        <v>0</v>
      </c>
      <c r="E3094" s="145" t="s">
        <v>26</v>
      </c>
      <c r="F3094" s="462" t="s">
        <v>95</v>
      </c>
      <c r="G3094" s="462" t="s">
        <v>3468</v>
      </c>
      <c r="H3094" s="145" t="s">
        <v>86</v>
      </c>
      <c r="I3094" s="462" t="s">
        <v>1688</v>
      </c>
      <c r="J3094" s="462" t="s">
        <v>1690</v>
      </c>
      <c r="K3094" s="145" t="s">
        <v>1802</v>
      </c>
      <c r="L3094" s="145" t="s">
        <v>3376</v>
      </c>
    </row>
    <row r="3095" spans="3:12">
      <c r="C3095" s="145" t="s">
        <v>3378</v>
      </c>
      <c r="D3095" s="145">
        <v>0</v>
      </c>
      <c r="E3095" s="145" t="s">
        <v>26</v>
      </c>
      <c r="F3095" s="462" t="s">
        <v>95</v>
      </c>
      <c r="G3095" s="462" t="s">
        <v>3468</v>
      </c>
      <c r="H3095" s="145" t="s">
        <v>86</v>
      </c>
      <c r="I3095" s="462" t="s">
        <v>1688</v>
      </c>
      <c r="J3095" s="462" t="s">
        <v>1690</v>
      </c>
      <c r="K3095" s="145" t="s">
        <v>1802</v>
      </c>
      <c r="L3095" s="145" t="s">
        <v>1821</v>
      </c>
    </row>
    <row r="3096" spans="3:12">
      <c r="C3096" s="145" t="s">
        <v>3379</v>
      </c>
      <c r="D3096" s="145">
        <v>0</v>
      </c>
      <c r="E3096" s="145" t="s">
        <v>26</v>
      </c>
      <c r="F3096" s="462" t="s">
        <v>95</v>
      </c>
      <c r="G3096" s="462" t="s">
        <v>3468</v>
      </c>
      <c r="H3096" s="145" t="s">
        <v>86</v>
      </c>
      <c r="I3096" s="462" t="s">
        <v>1688</v>
      </c>
      <c r="J3096" s="462" t="s">
        <v>1690</v>
      </c>
      <c r="K3096" s="145" t="s">
        <v>1802</v>
      </c>
      <c r="L3096" s="145" t="s">
        <v>1821</v>
      </c>
    </row>
    <row r="3097" spans="3:12">
      <c r="C3097" s="145" t="s">
        <v>3380</v>
      </c>
      <c r="D3097" s="145">
        <v>0</v>
      </c>
      <c r="E3097" s="145" t="s">
        <v>26</v>
      </c>
      <c r="F3097" s="462" t="s">
        <v>95</v>
      </c>
      <c r="G3097" s="462" t="s">
        <v>3468</v>
      </c>
      <c r="H3097" s="145" t="s">
        <v>86</v>
      </c>
      <c r="I3097" s="462" t="s">
        <v>1688</v>
      </c>
      <c r="J3097" s="462" t="s">
        <v>1690</v>
      </c>
      <c r="K3097" s="145" t="s">
        <v>1802</v>
      </c>
      <c r="L3097" s="145" t="s">
        <v>1821</v>
      </c>
    </row>
    <row r="3098" spans="3:12">
      <c r="C3098" s="145" t="s">
        <v>3381</v>
      </c>
      <c r="D3098" s="145">
        <v>0</v>
      </c>
      <c r="E3098" s="145" t="s">
        <v>26</v>
      </c>
      <c r="F3098" s="462" t="s">
        <v>95</v>
      </c>
      <c r="G3098" s="462" t="s">
        <v>3468</v>
      </c>
      <c r="H3098" s="145" t="s">
        <v>86</v>
      </c>
      <c r="I3098" s="462" t="s">
        <v>1688</v>
      </c>
      <c r="J3098" s="462" t="s">
        <v>1690</v>
      </c>
      <c r="K3098" s="145" t="s">
        <v>1802</v>
      </c>
      <c r="L3098" s="145" t="s">
        <v>1821</v>
      </c>
    </row>
    <row r="3099" spans="3:12">
      <c r="C3099" s="145" t="s">
        <v>3382</v>
      </c>
      <c r="D3099" s="145">
        <v>0</v>
      </c>
      <c r="E3099" s="145" t="s">
        <v>26</v>
      </c>
      <c r="F3099" s="462" t="s">
        <v>95</v>
      </c>
      <c r="G3099" s="462" t="s">
        <v>3468</v>
      </c>
      <c r="H3099" s="145" t="s">
        <v>86</v>
      </c>
      <c r="I3099" s="462" t="s">
        <v>1688</v>
      </c>
      <c r="J3099" s="462" t="s">
        <v>1690</v>
      </c>
      <c r="K3099" s="145" t="s">
        <v>1802</v>
      </c>
      <c r="L3099" s="145" t="s">
        <v>1821</v>
      </c>
    </row>
    <row r="3100" spans="3:12">
      <c r="C3100" s="145" t="s">
        <v>3383</v>
      </c>
      <c r="D3100" s="145">
        <v>0</v>
      </c>
      <c r="E3100" s="145" t="s">
        <v>26</v>
      </c>
      <c r="F3100" s="462" t="s">
        <v>95</v>
      </c>
      <c r="G3100" s="462" t="s">
        <v>3468</v>
      </c>
      <c r="H3100" s="145" t="s">
        <v>86</v>
      </c>
      <c r="I3100" s="462" t="s">
        <v>1688</v>
      </c>
      <c r="J3100" s="462" t="s">
        <v>1690</v>
      </c>
      <c r="K3100" s="145" t="s">
        <v>1802</v>
      </c>
      <c r="L3100" s="145" t="s">
        <v>1821</v>
      </c>
    </row>
    <row r="3101" spans="3:12">
      <c r="C3101" s="145" t="s">
        <v>3384</v>
      </c>
      <c r="D3101" s="145">
        <v>0</v>
      </c>
      <c r="E3101" s="145" t="s">
        <v>26</v>
      </c>
      <c r="F3101" s="462" t="s">
        <v>95</v>
      </c>
      <c r="G3101" s="462" t="s">
        <v>3468</v>
      </c>
      <c r="H3101" s="145" t="s">
        <v>86</v>
      </c>
      <c r="I3101" s="462" t="s">
        <v>1688</v>
      </c>
      <c r="J3101" s="462" t="s">
        <v>1690</v>
      </c>
      <c r="K3101" s="145" t="s">
        <v>1802</v>
      </c>
      <c r="L3101" s="145" t="s">
        <v>1821</v>
      </c>
    </row>
    <row r="3102" spans="3:12">
      <c r="C3102" s="145" t="s">
        <v>3385</v>
      </c>
      <c r="D3102" s="145">
        <v>0</v>
      </c>
      <c r="E3102" s="145" t="s">
        <v>26</v>
      </c>
      <c r="F3102" s="462" t="s">
        <v>95</v>
      </c>
      <c r="G3102" s="462" t="s">
        <v>3468</v>
      </c>
      <c r="H3102" s="145" t="s">
        <v>86</v>
      </c>
      <c r="I3102" s="462" t="s">
        <v>1688</v>
      </c>
      <c r="J3102" s="462" t="s">
        <v>1690</v>
      </c>
      <c r="K3102" s="145" t="s">
        <v>1802</v>
      </c>
      <c r="L3102" s="145" t="s">
        <v>1821</v>
      </c>
    </row>
    <row r="3103" spans="3:12">
      <c r="C3103" s="145" t="s">
        <v>3386</v>
      </c>
      <c r="D3103" s="145">
        <v>0</v>
      </c>
      <c r="E3103" s="145" t="s">
        <v>26</v>
      </c>
      <c r="F3103" s="462" t="s">
        <v>95</v>
      </c>
      <c r="G3103" s="462" t="s">
        <v>3468</v>
      </c>
      <c r="H3103" s="145" t="s">
        <v>86</v>
      </c>
      <c r="I3103" s="462" t="s">
        <v>1688</v>
      </c>
      <c r="J3103" s="462" t="s">
        <v>1690</v>
      </c>
      <c r="K3103" s="145" t="s">
        <v>1802</v>
      </c>
      <c r="L3103" s="145" t="s">
        <v>1821</v>
      </c>
    </row>
    <row r="3104" spans="3:12">
      <c r="C3104" s="145" t="s">
        <v>3387</v>
      </c>
      <c r="D3104" s="145">
        <v>0</v>
      </c>
      <c r="E3104" s="145" t="s">
        <v>26</v>
      </c>
      <c r="F3104" s="462" t="s">
        <v>95</v>
      </c>
      <c r="G3104" s="462" t="s">
        <v>3468</v>
      </c>
      <c r="H3104" s="145" t="s">
        <v>86</v>
      </c>
      <c r="I3104" s="462" t="s">
        <v>1688</v>
      </c>
      <c r="J3104" s="462" t="s">
        <v>1690</v>
      </c>
      <c r="K3104" s="145" t="s">
        <v>1802</v>
      </c>
      <c r="L3104" s="145" t="s">
        <v>1821</v>
      </c>
    </row>
    <row r="3105" spans="3:12">
      <c r="C3105" s="145" t="s">
        <v>3388</v>
      </c>
      <c r="D3105" s="145">
        <v>0</v>
      </c>
      <c r="E3105" s="145" t="s">
        <v>26</v>
      </c>
      <c r="F3105" s="462" t="s">
        <v>95</v>
      </c>
      <c r="G3105" s="462" t="s">
        <v>3468</v>
      </c>
      <c r="H3105" s="145" t="s">
        <v>86</v>
      </c>
      <c r="I3105" s="462" t="s">
        <v>1688</v>
      </c>
      <c r="J3105" s="462" t="s">
        <v>1690</v>
      </c>
      <c r="K3105" s="145" t="s">
        <v>1802</v>
      </c>
      <c r="L3105" s="145" t="s">
        <v>1821</v>
      </c>
    </row>
    <row r="3106" spans="3:12">
      <c r="C3106" s="145" t="s">
        <v>3389</v>
      </c>
      <c r="D3106" s="145">
        <v>0</v>
      </c>
      <c r="E3106" s="145" t="s">
        <v>26</v>
      </c>
      <c r="F3106" s="462" t="s">
        <v>95</v>
      </c>
      <c r="G3106" s="462" t="s">
        <v>3468</v>
      </c>
      <c r="H3106" s="145" t="s">
        <v>86</v>
      </c>
      <c r="I3106" s="462" t="s">
        <v>1688</v>
      </c>
      <c r="J3106" s="462" t="s">
        <v>1690</v>
      </c>
      <c r="K3106" s="145" t="s">
        <v>1802</v>
      </c>
      <c r="L3106" s="145" t="s">
        <v>1821</v>
      </c>
    </row>
    <row r="3107" spans="3:12">
      <c r="C3107" s="145" t="s">
        <v>3390</v>
      </c>
      <c r="D3107" s="145">
        <v>0</v>
      </c>
      <c r="E3107" s="145" t="s">
        <v>26</v>
      </c>
      <c r="F3107" s="462" t="s">
        <v>95</v>
      </c>
      <c r="G3107" s="462" t="s">
        <v>3468</v>
      </c>
      <c r="H3107" s="145" t="s">
        <v>86</v>
      </c>
      <c r="I3107" s="462" t="s">
        <v>1688</v>
      </c>
      <c r="J3107" s="462" t="s">
        <v>1690</v>
      </c>
      <c r="K3107" s="145" t="s">
        <v>1802</v>
      </c>
      <c r="L3107" s="145" t="s">
        <v>1821</v>
      </c>
    </row>
    <row r="3108" spans="3:12">
      <c r="C3108" s="145" t="s">
        <v>3391</v>
      </c>
      <c r="D3108" s="145">
        <v>0</v>
      </c>
      <c r="E3108" s="145" t="s">
        <v>26</v>
      </c>
      <c r="F3108" s="462" t="s">
        <v>95</v>
      </c>
      <c r="G3108" s="462" t="s">
        <v>3468</v>
      </c>
      <c r="H3108" s="145" t="s">
        <v>86</v>
      </c>
      <c r="I3108" s="462" t="s">
        <v>1688</v>
      </c>
      <c r="J3108" s="462" t="s">
        <v>1690</v>
      </c>
      <c r="K3108" s="145" t="s">
        <v>1802</v>
      </c>
      <c r="L3108" s="145" t="s">
        <v>1821</v>
      </c>
    </row>
    <row r="3109" spans="3:12">
      <c r="C3109" s="145" t="s">
        <v>3392</v>
      </c>
      <c r="D3109" s="145">
        <v>0</v>
      </c>
      <c r="E3109" s="145" t="s">
        <v>26</v>
      </c>
      <c r="F3109" s="462" t="s">
        <v>95</v>
      </c>
      <c r="G3109" s="462" t="s">
        <v>3468</v>
      </c>
      <c r="H3109" s="145" t="s">
        <v>86</v>
      </c>
      <c r="I3109" s="462" t="s">
        <v>1688</v>
      </c>
      <c r="J3109" s="462" t="s">
        <v>1690</v>
      </c>
      <c r="K3109" s="145" t="s">
        <v>1802</v>
      </c>
      <c r="L3109" s="145" t="s">
        <v>1821</v>
      </c>
    </row>
    <row r="3110" spans="3:12">
      <c r="C3110" s="145" t="s">
        <v>3393</v>
      </c>
      <c r="D3110" s="145">
        <v>0</v>
      </c>
      <c r="E3110" s="145" t="s">
        <v>26</v>
      </c>
      <c r="F3110" s="462" t="s">
        <v>95</v>
      </c>
      <c r="G3110" s="462" t="s">
        <v>3468</v>
      </c>
      <c r="H3110" s="145" t="s">
        <v>86</v>
      </c>
      <c r="I3110" s="462" t="s">
        <v>1688</v>
      </c>
      <c r="J3110" s="462" t="s">
        <v>1690</v>
      </c>
      <c r="K3110" s="145" t="s">
        <v>1802</v>
      </c>
      <c r="L3110" s="145" t="s">
        <v>1821</v>
      </c>
    </row>
    <row r="3111" spans="3:12">
      <c r="C3111" s="145" t="s">
        <v>3394</v>
      </c>
      <c r="D3111" s="145">
        <v>0</v>
      </c>
      <c r="E3111" s="145" t="s">
        <v>26</v>
      </c>
      <c r="F3111" s="462" t="s">
        <v>95</v>
      </c>
      <c r="G3111" s="462" t="s">
        <v>3468</v>
      </c>
      <c r="H3111" s="145" t="s">
        <v>86</v>
      </c>
      <c r="I3111" s="462" t="s">
        <v>1688</v>
      </c>
      <c r="J3111" s="462" t="s">
        <v>1690</v>
      </c>
      <c r="K3111" s="145" t="s">
        <v>1802</v>
      </c>
      <c r="L3111" s="145" t="s">
        <v>1821</v>
      </c>
    </row>
    <row r="3112" spans="3:12">
      <c r="C3112" s="145" t="s">
        <v>3395</v>
      </c>
      <c r="D3112" s="145">
        <v>0</v>
      </c>
      <c r="E3112" s="145" t="s">
        <v>26</v>
      </c>
      <c r="F3112" s="462" t="s">
        <v>95</v>
      </c>
      <c r="G3112" s="462" t="s">
        <v>3468</v>
      </c>
      <c r="H3112" s="145" t="s">
        <v>86</v>
      </c>
      <c r="I3112" s="462" t="s">
        <v>1688</v>
      </c>
      <c r="J3112" s="462" t="s">
        <v>1690</v>
      </c>
      <c r="K3112" s="145" t="s">
        <v>1802</v>
      </c>
      <c r="L3112" s="145" t="s">
        <v>1821</v>
      </c>
    </row>
    <row r="3113" spans="3:12">
      <c r="C3113" s="145" t="s">
        <v>3396</v>
      </c>
      <c r="D3113" s="145">
        <v>0</v>
      </c>
      <c r="E3113" s="145" t="s">
        <v>26</v>
      </c>
      <c r="F3113" s="462" t="s">
        <v>95</v>
      </c>
      <c r="G3113" s="462" t="s">
        <v>3468</v>
      </c>
      <c r="H3113" s="145" t="s">
        <v>86</v>
      </c>
      <c r="I3113" s="462" t="s">
        <v>1688</v>
      </c>
      <c r="J3113" s="462" t="s">
        <v>1690</v>
      </c>
      <c r="K3113" s="145" t="s">
        <v>1802</v>
      </c>
      <c r="L3113" s="145" t="s">
        <v>1821</v>
      </c>
    </row>
    <row r="3114" spans="3:12">
      <c r="C3114" s="145" t="s">
        <v>3397</v>
      </c>
      <c r="D3114" s="145">
        <v>0</v>
      </c>
      <c r="E3114" s="145" t="s">
        <v>26</v>
      </c>
      <c r="F3114" s="462" t="s">
        <v>95</v>
      </c>
      <c r="G3114" s="462" t="s">
        <v>3468</v>
      </c>
      <c r="H3114" s="145" t="s">
        <v>86</v>
      </c>
      <c r="I3114" s="462" t="s">
        <v>1688</v>
      </c>
      <c r="J3114" s="462" t="s">
        <v>1690</v>
      </c>
      <c r="K3114" s="145" t="s">
        <v>1802</v>
      </c>
      <c r="L3114" s="145" t="s">
        <v>1821</v>
      </c>
    </row>
    <row r="3115" spans="3:12">
      <c r="C3115" s="145" t="s">
        <v>3398</v>
      </c>
      <c r="D3115" s="145">
        <v>0</v>
      </c>
      <c r="E3115" s="145" t="s">
        <v>26</v>
      </c>
      <c r="F3115" s="462" t="s">
        <v>95</v>
      </c>
      <c r="G3115" s="462" t="s">
        <v>3468</v>
      </c>
      <c r="H3115" s="145" t="s">
        <v>86</v>
      </c>
      <c r="I3115" s="462" t="s">
        <v>1688</v>
      </c>
      <c r="J3115" s="462" t="s">
        <v>1690</v>
      </c>
      <c r="K3115" s="145" t="s">
        <v>1802</v>
      </c>
      <c r="L3115" s="145" t="s">
        <v>1821</v>
      </c>
    </row>
    <row r="3116" spans="3:12">
      <c r="C3116" s="145" t="s">
        <v>3400</v>
      </c>
      <c r="D3116" s="145">
        <v>0</v>
      </c>
      <c r="E3116" s="145" t="s">
        <v>26</v>
      </c>
      <c r="F3116" s="462" t="s">
        <v>95</v>
      </c>
      <c r="G3116" s="462" t="s">
        <v>3468</v>
      </c>
      <c r="H3116" s="145" t="s">
        <v>86</v>
      </c>
      <c r="I3116" s="462" t="s">
        <v>1688</v>
      </c>
      <c r="J3116" s="462" t="s">
        <v>1690</v>
      </c>
      <c r="K3116" s="145" t="s">
        <v>1802</v>
      </c>
      <c r="L3116" s="145" t="s">
        <v>1821</v>
      </c>
    </row>
    <row r="3117" spans="3:12">
      <c r="C3117" s="145" t="s">
        <v>3401</v>
      </c>
      <c r="D3117" s="145">
        <v>0</v>
      </c>
      <c r="E3117" s="145" t="s">
        <v>26</v>
      </c>
      <c r="F3117" s="462" t="s">
        <v>95</v>
      </c>
      <c r="G3117" s="462" t="s">
        <v>3468</v>
      </c>
      <c r="H3117" s="145" t="s">
        <v>86</v>
      </c>
      <c r="I3117" s="462" t="s">
        <v>1688</v>
      </c>
      <c r="J3117" s="462" t="s">
        <v>1690</v>
      </c>
      <c r="K3117" s="145" t="s">
        <v>1802</v>
      </c>
      <c r="L3117" s="145" t="s">
        <v>1821</v>
      </c>
    </row>
    <row r="3118" spans="3:12">
      <c r="C3118" s="145" t="s">
        <v>3402</v>
      </c>
      <c r="D3118" s="145">
        <v>0</v>
      </c>
      <c r="E3118" s="145" t="s">
        <v>26</v>
      </c>
      <c r="F3118" s="462" t="s">
        <v>95</v>
      </c>
      <c r="G3118" s="462" t="s">
        <v>3468</v>
      </c>
      <c r="H3118" s="145" t="s">
        <v>86</v>
      </c>
      <c r="I3118" s="462" t="s">
        <v>1688</v>
      </c>
      <c r="J3118" s="462" t="s">
        <v>1690</v>
      </c>
      <c r="K3118" s="145" t="s">
        <v>1802</v>
      </c>
      <c r="L3118" s="145" t="s">
        <v>1821</v>
      </c>
    </row>
    <row r="3119" spans="3:12">
      <c r="C3119" s="145" t="s">
        <v>3403</v>
      </c>
      <c r="D3119" s="145">
        <v>0</v>
      </c>
      <c r="E3119" s="145" t="s">
        <v>26</v>
      </c>
      <c r="F3119" s="462" t="s">
        <v>95</v>
      </c>
      <c r="G3119" s="462" t="s">
        <v>3468</v>
      </c>
      <c r="H3119" s="145" t="s">
        <v>86</v>
      </c>
      <c r="I3119" s="462" t="s">
        <v>1688</v>
      </c>
      <c r="J3119" s="462" t="s">
        <v>1690</v>
      </c>
      <c r="K3119" s="145" t="s">
        <v>1802</v>
      </c>
      <c r="L3119" s="145" t="s">
        <v>1821</v>
      </c>
    </row>
    <row r="3120" spans="3:12">
      <c r="C3120" s="145" t="s">
        <v>3404</v>
      </c>
      <c r="D3120" s="145">
        <v>0</v>
      </c>
      <c r="E3120" s="145" t="s">
        <v>26</v>
      </c>
      <c r="F3120" s="462" t="s">
        <v>95</v>
      </c>
      <c r="G3120" s="462" t="s">
        <v>3468</v>
      </c>
      <c r="H3120" s="145" t="s">
        <v>86</v>
      </c>
      <c r="I3120" s="462" t="s">
        <v>1688</v>
      </c>
      <c r="J3120" s="462" t="s">
        <v>1690</v>
      </c>
      <c r="K3120" s="145" t="s">
        <v>1802</v>
      </c>
      <c r="L3120" s="145" t="s">
        <v>1821</v>
      </c>
    </row>
    <row r="3121" spans="3:12">
      <c r="C3121" s="145" t="s">
        <v>3405</v>
      </c>
      <c r="D3121" s="145">
        <v>0</v>
      </c>
      <c r="E3121" s="145" t="s">
        <v>26</v>
      </c>
      <c r="F3121" s="462" t="s">
        <v>95</v>
      </c>
      <c r="G3121" s="462" t="s">
        <v>3468</v>
      </c>
      <c r="H3121" s="145" t="s">
        <v>86</v>
      </c>
      <c r="I3121" s="462" t="s">
        <v>1688</v>
      </c>
      <c r="J3121" s="462" t="s">
        <v>1690</v>
      </c>
      <c r="K3121" s="145" t="s">
        <v>1802</v>
      </c>
      <c r="L3121" s="145" t="s">
        <v>1821</v>
      </c>
    </row>
    <row r="3122" spans="3:12">
      <c r="C3122" s="145" t="s">
        <v>3406</v>
      </c>
      <c r="D3122" s="145">
        <v>0</v>
      </c>
      <c r="E3122" s="145" t="s">
        <v>26</v>
      </c>
      <c r="F3122" s="462" t="s">
        <v>95</v>
      </c>
      <c r="G3122" s="462" t="s">
        <v>3468</v>
      </c>
      <c r="H3122" s="145" t="s">
        <v>86</v>
      </c>
      <c r="I3122" s="462" t="s">
        <v>1688</v>
      </c>
      <c r="J3122" s="462" t="s">
        <v>1690</v>
      </c>
      <c r="K3122" s="145" t="s">
        <v>1802</v>
      </c>
      <c r="L3122" s="145" t="s">
        <v>1821</v>
      </c>
    </row>
    <row r="3123" spans="3:12">
      <c r="C3123" s="145" t="s">
        <v>3407</v>
      </c>
      <c r="D3123" s="145">
        <v>0</v>
      </c>
      <c r="E3123" s="145" t="s">
        <v>26</v>
      </c>
      <c r="F3123" s="462" t="s">
        <v>95</v>
      </c>
      <c r="G3123" s="462" t="s">
        <v>3468</v>
      </c>
      <c r="H3123" s="145" t="s">
        <v>86</v>
      </c>
      <c r="I3123" s="462" t="s">
        <v>1688</v>
      </c>
      <c r="J3123" s="462" t="s">
        <v>1690</v>
      </c>
      <c r="K3123" s="145" t="s">
        <v>1802</v>
      </c>
      <c r="L3123" s="145" t="s">
        <v>1821</v>
      </c>
    </row>
    <row r="3124" spans="3:12">
      <c r="C3124" s="145" t="s">
        <v>3408</v>
      </c>
      <c r="D3124" s="145">
        <v>0</v>
      </c>
      <c r="E3124" s="145" t="s">
        <v>26</v>
      </c>
      <c r="F3124" s="462" t="s">
        <v>95</v>
      </c>
      <c r="G3124" s="462" t="s">
        <v>3468</v>
      </c>
      <c r="H3124" s="145" t="s">
        <v>86</v>
      </c>
      <c r="I3124" s="462" t="s">
        <v>1688</v>
      </c>
      <c r="J3124" s="462" t="s">
        <v>1690</v>
      </c>
      <c r="K3124" s="145" t="s">
        <v>1802</v>
      </c>
      <c r="L3124" s="145" t="s">
        <v>1821</v>
      </c>
    </row>
    <row r="3125" spans="3:12">
      <c r="C3125" s="145" t="s">
        <v>3409</v>
      </c>
      <c r="D3125" s="145">
        <v>0</v>
      </c>
      <c r="E3125" s="145" t="s">
        <v>26</v>
      </c>
      <c r="F3125" s="462" t="s">
        <v>95</v>
      </c>
      <c r="G3125" s="462" t="s">
        <v>3468</v>
      </c>
      <c r="H3125" s="145" t="s">
        <v>86</v>
      </c>
      <c r="I3125" s="462" t="s">
        <v>1688</v>
      </c>
      <c r="J3125" s="462" t="s">
        <v>1690</v>
      </c>
      <c r="K3125" s="145" t="s">
        <v>1802</v>
      </c>
      <c r="L3125" s="145" t="s">
        <v>1821</v>
      </c>
    </row>
    <row r="3126" spans="3:12">
      <c r="C3126" s="145" t="s">
        <v>3410</v>
      </c>
      <c r="D3126" s="145">
        <v>0</v>
      </c>
      <c r="E3126" s="145" t="s">
        <v>26</v>
      </c>
      <c r="F3126" s="462" t="s">
        <v>95</v>
      </c>
      <c r="G3126" s="462" t="s">
        <v>3468</v>
      </c>
      <c r="H3126" s="145" t="s">
        <v>86</v>
      </c>
      <c r="I3126" s="462" t="s">
        <v>1688</v>
      </c>
      <c r="J3126" s="462" t="s">
        <v>1690</v>
      </c>
      <c r="K3126" s="145" t="s">
        <v>1802</v>
      </c>
      <c r="L3126" s="145" t="s">
        <v>1821</v>
      </c>
    </row>
    <row r="3127" spans="3:12">
      <c r="C3127" s="145" t="s">
        <v>3411</v>
      </c>
      <c r="D3127" s="145">
        <v>0</v>
      </c>
      <c r="E3127" s="145" t="s">
        <v>26</v>
      </c>
      <c r="F3127" s="462" t="s">
        <v>95</v>
      </c>
      <c r="G3127" s="462" t="s">
        <v>3468</v>
      </c>
      <c r="H3127" s="145" t="s">
        <v>86</v>
      </c>
      <c r="I3127" s="462" t="s">
        <v>1688</v>
      </c>
      <c r="J3127" s="462" t="s">
        <v>1690</v>
      </c>
      <c r="K3127" s="145" t="s">
        <v>1802</v>
      </c>
      <c r="L3127" s="145" t="s">
        <v>1821</v>
      </c>
    </row>
    <row r="3128" spans="3:12">
      <c r="C3128" s="145" t="s">
        <v>3412</v>
      </c>
      <c r="D3128" s="145">
        <v>0</v>
      </c>
      <c r="E3128" s="145" t="s">
        <v>26</v>
      </c>
      <c r="F3128" s="462" t="s">
        <v>95</v>
      </c>
      <c r="G3128" s="462" t="s">
        <v>3468</v>
      </c>
      <c r="H3128" s="145" t="s">
        <v>86</v>
      </c>
      <c r="I3128" s="462" t="s">
        <v>1688</v>
      </c>
      <c r="J3128" s="462" t="s">
        <v>1690</v>
      </c>
      <c r="K3128" s="145" t="s">
        <v>1802</v>
      </c>
      <c r="L3128" s="145" t="s">
        <v>1821</v>
      </c>
    </row>
    <row r="3129" spans="3:12">
      <c r="C3129" s="145" t="s">
        <v>3413</v>
      </c>
      <c r="D3129" s="145">
        <v>0</v>
      </c>
      <c r="E3129" s="145" t="s">
        <v>26</v>
      </c>
      <c r="F3129" s="462" t="s">
        <v>95</v>
      </c>
      <c r="G3129" s="462" t="s">
        <v>3468</v>
      </c>
      <c r="H3129" s="145" t="s">
        <v>86</v>
      </c>
      <c r="I3129" s="462" t="s">
        <v>1688</v>
      </c>
      <c r="J3129" s="462" t="s">
        <v>1690</v>
      </c>
      <c r="K3129" s="145" t="s">
        <v>1802</v>
      </c>
      <c r="L3129" s="145" t="s">
        <v>1821</v>
      </c>
    </row>
    <row r="3130" spans="3:12">
      <c r="C3130" s="145" t="s">
        <v>3414</v>
      </c>
      <c r="D3130" s="145">
        <v>0</v>
      </c>
      <c r="E3130" s="145" t="s">
        <v>26</v>
      </c>
      <c r="F3130" s="462" t="s">
        <v>95</v>
      </c>
      <c r="G3130" s="462" t="s">
        <v>3468</v>
      </c>
      <c r="H3130" s="145" t="s">
        <v>86</v>
      </c>
      <c r="I3130" s="462" t="s">
        <v>1688</v>
      </c>
      <c r="J3130" s="462" t="s">
        <v>1690</v>
      </c>
      <c r="K3130" s="145" t="s">
        <v>1802</v>
      </c>
      <c r="L3130" s="145" t="s">
        <v>1821</v>
      </c>
    </row>
    <row r="3131" spans="3:12">
      <c r="C3131" s="145" t="s">
        <v>3415</v>
      </c>
      <c r="D3131" s="145">
        <v>0</v>
      </c>
      <c r="E3131" s="145" t="s">
        <v>26</v>
      </c>
      <c r="F3131" s="462" t="s">
        <v>95</v>
      </c>
      <c r="G3131" s="462" t="s">
        <v>3468</v>
      </c>
      <c r="H3131" s="145" t="s">
        <v>86</v>
      </c>
      <c r="I3131" s="462" t="s">
        <v>1688</v>
      </c>
      <c r="J3131" s="462" t="s">
        <v>1690</v>
      </c>
      <c r="K3131" s="145" t="s">
        <v>1802</v>
      </c>
      <c r="L3131" s="145" t="s">
        <v>1821</v>
      </c>
    </row>
    <row r="3132" spans="3:12">
      <c r="C3132" s="145" t="s">
        <v>3416</v>
      </c>
      <c r="D3132" s="145">
        <v>0</v>
      </c>
      <c r="E3132" s="145" t="s">
        <v>26</v>
      </c>
      <c r="F3132" s="462" t="s">
        <v>95</v>
      </c>
      <c r="G3132" s="462" t="s">
        <v>3468</v>
      </c>
      <c r="H3132" s="145" t="s">
        <v>86</v>
      </c>
      <c r="I3132" s="462" t="s">
        <v>1688</v>
      </c>
      <c r="J3132" s="462" t="s">
        <v>1690</v>
      </c>
      <c r="K3132" s="145" t="s">
        <v>1802</v>
      </c>
      <c r="L3132" s="145" t="s">
        <v>1821</v>
      </c>
    </row>
    <row r="3133" spans="3:12">
      <c r="C3133" s="145" t="s">
        <v>3417</v>
      </c>
      <c r="D3133" s="145">
        <v>0</v>
      </c>
      <c r="E3133" s="145" t="s">
        <v>26</v>
      </c>
      <c r="F3133" s="462" t="s">
        <v>95</v>
      </c>
      <c r="G3133" s="462" t="s">
        <v>3468</v>
      </c>
      <c r="H3133" s="145" t="s">
        <v>86</v>
      </c>
      <c r="I3133" s="462" t="s">
        <v>1688</v>
      </c>
      <c r="J3133" s="462" t="s">
        <v>1690</v>
      </c>
      <c r="K3133" s="145" t="s">
        <v>1802</v>
      </c>
      <c r="L3133" s="145" t="s">
        <v>1821</v>
      </c>
    </row>
    <row r="3134" spans="3:12">
      <c r="C3134" s="145" t="s">
        <v>3418</v>
      </c>
      <c r="D3134" s="145">
        <v>0</v>
      </c>
      <c r="E3134" s="145" t="s">
        <v>26</v>
      </c>
      <c r="F3134" s="462" t="s">
        <v>95</v>
      </c>
      <c r="G3134" s="462" t="s">
        <v>3468</v>
      </c>
      <c r="H3134" s="145" t="s">
        <v>86</v>
      </c>
      <c r="I3134" s="462" t="s">
        <v>1688</v>
      </c>
      <c r="J3134" s="462" t="s">
        <v>1690</v>
      </c>
      <c r="K3134" s="145" t="s">
        <v>1802</v>
      </c>
      <c r="L3134" s="145" t="s">
        <v>1821</v>
      </c>
    </row>
    <row r="3135" spans="3:12">
      <c r="C3135" s="145" t="s">
        <v>3419</v>
      </c>
      <c r="D3135" s="145">
        <v>0</v>
      </c>
      <c r="E3135" s="145" t="s">
        <v>26</v>
      </c>
      <c r="F3135" s="462" t="s">
        <v>95</v>
      </c>
      <c r="G3135" s="462" t="s">
        <v>3468</v>
      </c>
      <c r="H3135" s="145" t="s">
        <v>86</v>
      </c>
      <c r="I3135" s="462" t="s">
        <v>1688</v>
      </c>
      <c r="J3135" s="462" t="s">
        <v>1690</v>
      </c>
      <c r="K3135" s="145" t="s">
        <v>1802</v>
      </c>
      <c r="L3135" s="145" t="s">
        <v>1821</v>
      </c>
    </row>
    <row r="3136" spans="3:12">
      <c r="C3136" s="145" t="s">
        <v>3420</v>
      </c>
      <c r="D3136" s="145">
        <v>0</v>
      </c>
      <c r="E3136" s="145" t="s">
        <v>26</v>
      </c>
      <c r="F3136" s="462" t="s">
        <v>95</v>
      </c>
      <c r="G3136" s="462" t="s">
        <v>3468</v>
      </c>
      <c r="H3136" s="145" t="s">
        <v>86</v>
      </c>
      <c r="I3136" s="462" t="s">
        <v>1688</v>
      </c>
      <c r="J3136" s="462" t="s">
        <v>1690</v>
      </c>
      <c r="K3136" s="145" t="s">
        <v>1802</v>
      </c>
      <c r="L3136" s="145" t="s">
        <v>1821</v>
      </c>
    </row>
    <row r="3137" spans="3:12">
      <c r="C3137" s="145" t="s">
        <v>3421</v>
      </c>
      <c r="D3137" s="145">
        <v>0</v>
      </c>
      <c r="E3137" s="145" t="s">
        <v>26</v>
      </c>
      <c r="F3137" s="462" t="s">
        <v>95</v>
      </c>
      <c r="G3137" s="462" t="s">
        <v>3468</v>
      </c>
      <c r="H3137" s="145" t="s">
        <v>86</v>
      </c>
      <c r="I3137" s="462" t="s">
        <v>1688</v>
      </c>
      <c r="J3137" s="462" t="s">
        <v>1690</v>
      </c>
      <c r="K3137" s="145" t="s">
        <v>1802</v>
      </c>
      <c r="L3137" s="145" t="s">
        <v>1821</v>
      </c>
    </row>
    <row r="3138" spans="3:12">
      <c r="C3138" s="145" t="s">
        <v>3422</v>
      </c>
      <c r="D3138" s="145">
        <v>0</v>
      </c>
      <c r="E3138" s="145" t="s">
        <v>26</v>
      </c>
      <c r="F3138" s="462" t="s">
        <v>95</v>
      </c>
      <c r="G3138" s="462" t="s">
        <v>3468</v>
      </c>
      <c r="H3138" s="145" t="s">
        <v>86</v>
      </c>
      <c r="I3138" s="462" t="s">
        <v>1688</v>
      </c>
      <c r="J3138" s="462" t="s">
        <v>1690</v>
      </c>
      <c r="K3138" s="145" t="s">
        <v>1802</v>
      </c>
      <c r="L3138" s="145" t="s">
        <v>1821</v>
      </c>
    </row>
    <row r="3139" spans="3:12">
      <c r="C3139" s="145" t="s">
        <v>3423</v>
      </c>
      <c r="D3139" s="145">
        <v>0</v>
      </c>
      <c r="E3139" s="145" t="s">
        <v>26</v>
      </c>
      <c r="F3139" s="462" t="s">
        <v>95</v>
      </c>
      <c r="G3139" s="462" t="s">
        <v>3468</v>
      </c>
      <c r="H3139" s="145" t="s">
        <v>86</v>
      </c>
      <c r="I3139" s="462" t="s">
        <v>1688</v>
      </c>
      <c r="J3139" s="462" t="s">
        <v>1690</v>
      </c>
      <c r="K3139" s="145" t="s">
        <v>1802</v>
      </c>
      <c r="L3139" s="145" t="s">
        <v>1821</v>
      </c>
    </row>
    <row r="3140" spans="3:12">
      <c r="C3140" s="145" t="s">
        <v>3424</v>
      </c>
      <c r="D3140" s="145">
        <v>0</v>
      </c>
      <c r="E3140" s="145" t="s">
        <v>26</v>
      </c>
      <c r="F3140" s="462" t="s">
        <v>95</v>
      </c>
      <c r="G3140" s="462" t="s">
        <v>3468</v>
      </c>
      <c r="H3140" s="145" t="s">
        <v>86</v>
      </c>
      <c r="I3140" s="462" t="s">
        <v>1688</v>
      </c>
      <c r="J3140" s="462" t="s">
        <v>1690</v>
      </c>
      <c r="K3140" s="145" t="s">
        <v>1802</v>
      </c>
      <c r="L3140" s="145" t="s">
        <v>1821</v>
      </c>
    </row>
    <row r="3141" spans="3:12">
      <c r="C3141" s="145" t="s">
        <v>3425</v>
      </c>
      <c r="D3141" s="145">
        <v>0</v>
      </c>
      <c r="E3141" s="145" t="s">
        <v>26</v>
      </c>
      <c r="F3141" s="462" t="s">
        <v>95</v>
      </c>
      <c r="G3141" s="462" t="s">
        <v>3468</v>
      </c>
      <c r="H3141" s="145" t="s">
        <v>86</v>
      </c>
      <c r="I3141" s="462" t="s">
        <v>1688</v>
      </c>
      <c r="J3141" s="462" t="s">
        <v>1690</v>
      </c>
      <c r="K3141" s="145" t="s">
        <v>1802</v>
      </c>
      <c r="L3141" s="145" t="s">
        <v>1821</v>
      </c>
    </row>
    <row r="3142" spans="3:12">
      <c r="C3142" s="145" t="s">
        <v>3426</v>
      </c>
      <c r="D3142" s="145">
        <v>0</v>
      </c>
      <c r="E3142" s="145" t="s">
        <v>26</v>
      </c>
      <c r="F3142" s="462" t="s">
        <v>95</v>
      </c>
      <c r="G3142" s="462" t="s">
        <v>3468</v>
      </c>
      <c r="H3142" s="145" t="s">
        <v>86</v>
      </c>
      <c r="I3142" s="462" t="s">
        <v>1688</v>
      </c>
      <c r="J3142" s="462" t="s">
        <v>1690</v>
      </c>
      <c r="K3142" s="145" t="s">
        <v>1802</v>
      </c>
      <c r="L3142" s="145" t="s">
        <v>1821</v>
      </c>
    </row>
    <row r="3143" spans="3:12">
      <c r="C3143" s="145" t="s">
        <v>3427</v>
      </c>
      <c r="D3143" s="145">
        <v>0</v>
      </c>
      <c r="E3143" s="145" t="s">
        <v>26</v>
      </c>
      <c r="F3143" s="462" t="s">
        <v>95</v>
      </c>
      <c r="G3143" s="462" t="s">
        <v>3468</v>
      </c>
      <c r="H3143" s="145" t="s">
        <v>86</v>
      </c>
      <c r="I3143" s="462" t="s">
        <v>1688</v>
      </c>
      <c r="J3143" s="462" t="s">
        <v>1690</v>
      </c>
      <c r="K3143" s="145" t="s">
        <v>1802</v>
      </c>
      <c r="L3143" s="145" t="s">
        <v>1821</v>
      </c>
    </row>
    <row r="3144" spans="3:12">
      <c r="C3144" s="145" t="s">
        <v>3428</v>
      </c>
      <c r="D3144" s="145">
        <v>0</v>
      </c>
      <c r="E3144" s="145" t="s">
        <v>26</v>
      </c>
      <c r="F3144" s="462" t="s">
        <v>95</v>
      </c>
      <c r="G3144" s="462" t="s">
        <v>3468</v>
      </c>
      <c r="H3144" s="145" t="s">
        <v>86</v>
      </c>
      <c r="I3144" s="462" t="s">
        <v>1688</v>
      </c>
      <c r="J3144" s="462" t="s">
        <v>1690</v>
      </c>
      <c r="K3144" s="145" t="s">
        <v>1802</v>
      </c>
      <c r="L3144" s="145" t="s">
        <v>1821</v>
      </c>
    </row>
    <row r="3145" spans="3:12">
      <c r="C3145" s="145" t="s">
        <v>3429</v>
      </c>
      <c r="D3145" s="145">
        <v>0</v>
      </c>
      <c r="E3145" s="145" t="s">
        <v>26</v>
      </c>
      <c r="F3145" s="462" t="s">
        <v>95</v>
      </c>
      <c r="G3145" s="462" t="s">
        <v>3468</v>
      </c>
      <c r="H3145" s="145" t="s">
        <v>86</v>
      </c>
      <c r="I3145" s="462" t="s">
        <v>1688</v>
      </c>
      <c r="J3145" s="462" t="s">
        <v>1690</v>
      </c>
      <c r="K3145" s="145" t="s">
        <v>1802</v>
      </c>
      <c r="L3145" s="145" t="s">
        <v>1821</v>
      </c>
    </row>
    <row r="3146" spans="3:12">
      <c r="C3146" s="145" t="s">
        <v>3430</v>
      </c>
      <c r="D3146" s="145">
        <v>0</v>
      </c>
      <c r="E3146" s="145" t="s">
        <v>26</v>
      </c>
      <c r="F3146" s="462" t="s">
        <v>95</v>
      </c>
      <c r="G3146" s="462" t="s">
        <v>3468</v>
      </c>
      <c r="H3146" s="145" t="s">
        <v>86</v>
      </c>
      <c r="I3146" s="462" t="s">
        <v>1688</v>
      </c>
      <c r="J3146" s="462" t="s">
        <v>1690</v>
      </c>
      <c r="K3146" s="145" t="s">
        <v>1802</v>
      </c>
      <c r="L3146" s="145" t="s">
        <v>1821</v>
      </c>
    </row>
    <row r="3147" spans="3:12">
      <c r="C3147" s="145" t="s">
        <v>3431</v>
      </c>
      <c r="D3147" s="145">
        <v>0</v>
      </c>
      <c r="E3147" s="145" t="s">
        <v>26</v>
      </c>
      <c r="F3147" s="462" t="s">
        <v>95</v>
      </c>
      <c r="G3147" s="462" t="s">
        <v>3468</v>
      </c>
      <c r="H3147" s="145" t="s">
        <v>86</v>
      </c>
      <c r="I3147" s="462" t="s">
        <v>1688</v>
      </c>
      <c r="J3147" s="462" t="s">
        <v>1690</v>
      </c>
      <c r="K3147" s="145" t="s">
        <v>1802</v>
      </c>
      <c r="L3147" s="145" t="s">
        <v>1821</v>
      </c>
    </row>
    <row r="3148" spans="3:12">
      <c r="C3148" s="145" t="s">
        <v>3432</v>
      </c>
      <c r="D3148" s="145">
        <v>0</v>
      </c>
      <c r="E3148" s="145" t="s">
        <v>26</v>
      </c>
      <c r="F3148" s="462" t="s">
        <v>95</v>
      </c>
      <c r="G3148" s="462" t="s">
        <v>3468</v>
      </c>
      <c r="H3148" s="145" t="s">
        <v>86</v>
      </c>
      <c r="I3148" s="462" t="s">
        <v>1688</v>
      </c>
      <c r="J3148" s="462" t="s">
        <v>1690</v>
      </c>
      <c r="K3148" s="145" t="s">
        <v>1802</v>
      </c>
      <c r="L3148" s="145" t="s">
        <v>1821</v>
      </c>
    </row>
    <row r="3149" spans="3:12">
      <c r="C3149" s="145" t="s">
        <v>3433</v>
      </c>
      <c r="D3149" s="145">
        <v>0</v>
      </c>
      <c r="E3149" s="145" t="s">
        <v>26</v>
      </c>
      <c r="F3149" s="462" t="s">
        <v>95</v>
      </c>
      <c r="G3149" s="462" t="s">
        <v>3468</v>
      </c>
      <c r="H3149" s="145" t="s">
        <v>86</v>
      </c>
      <c r="I3149" s="462" t="s">
        <v>1688</v>
      </c>
      <c r="J3149" s="462" t="s">
        <v>1690</v>
      </c>
      <c r="K3149" s="145" t="s">
        <v>1802</v>
      </c>
      <c r="L3149" s="145" t="s">
        <v>1821</v>
      </c>
    </row>
    <row r="3150" spans="3:12">
      <c r="C3150" s="145" t="s">
        <v>3434</v>
      </c>
      <c r="D3150" s="145">
        <v>0</v>
      </c>
      <c r="E3150" s="145" t="s">
        <v>26</v>
      </c>
      <c r="F3150" s="462" t="s">
        <v>95</v>
      </c>
      <c r="G3150" s="462" t="s">
        <v>3468</v>
      </c>
      <c r="H3150" s="145" t="s">
        <v>86</v>
      </c>
      <c r="I3150" s="462" t="s">
        <v>1688</v>
      </c>
      <c r="J3150" s="462" t="s">
        <v>1690</v>
      </c>
      <c r="K3150" s="145" t="s">
        <v>1802</v>
      </c>
      <c r="L3150" s="145" t="s">
        <v>1821</v>
      </c>
    </row>
    <row r="3151" spans="3:12">
      <c r="C3151" s="145" t="s">
        <v>3435</v>
      </c>
      <c r="D3151" s="145">
        <v>0</v>
      </c>
      <c r="E3151" s="145" t="s">
        <v>26</v>
      </c>
      <c r="F3151" s="462" t="s">
        <v>95</v>
      </c>
      <c r="G3151" s="462" t="s">
        <v>3468</v>
      </c>
      <c r="H3151" s="145" t="s">
        <v>86</v>
      </c>
      <c r="I3151" s="462" t="s">
        <v>1688</v>
      </c>
      <c r="J3151" s="462" t="s">
        <v>1690</v>
      </c>
      <c r="K3151" s="145" t="s">
        <v>1802</v>
      </c>
      <c r="L3151" s="145" t="s">
        <v>1821</v>
      </c>
    </row>
    <row r="3152" spans="3:12">
      <c r="C3152" s="145" t="s">
        <v>3436</v>
      </c>
      <c r="D3152" s="145">
        <v>0</v>
      </c>
      <c r="E3152" s="145" t="s">
        <v>26</v>
      </c>
      <c r="F3152" s="462" t="s">
        <v>95</v>
      </c>
      <c r="G3152" s="462" t="s">
        <v>3468</v>
      </c>
      <c r="H3152" s="145" t="s">
        <v>86</v>
      </c>
      <c r="I3152" s="462" t="s">
        <v>1688</v>
      </c>
      <c r="J3152" s="462" t="s">
        <v>1690</v>
      </c>
      <c r="K3152" s="145" t="s">
        <v>1802</v>
      </c>
      <c r="L3152" s="145" t="s">
        <v>1821</v>
      </c>
    </row>
    <row r="3153" spans="3:12">
      <c r="C3153" s="145" t="s">
        <v>3437</v>
      </c>
      <c r="D3153" s="145">
        <v>0</v>
      </c>
      <c r="E3153" s="145" t="s">
        <v>26</v>
      </c>
      <c r="F3153" s="462" t="s">
        <v>95</v>
      </c>
      <c r="G3153" s="462" t="s">
        <v>3468</v>
      </c>
      <c r="H3153" s="145" t="s">
        <v>86</v>
      </c>
      <c r="I3153" s="462" t="s">
        <v>1688</v>
      </c>
      <c r="J3153" s="462" t="s">
        <v>1690</v>
      </c>
      <c r="K3153" s="145" t="s">
        <v>1802</v>
      </c>
      <c r="L3153" s="145" t="s">
        <v>1821</v>
      </c>
    </row>
    <row r="3154" spans="3:12">
      <c r="C3154" s="145" t="s">
        <v>3438</v>
      </c>
      <c r="D3154" s="145">
        <v>0</v>
      </c>
      <c r="E3154" s="145" t="s">
        <v>26</v>
      </c>
      <c r="F3154" s="462" t="s">
        <v>95</v>
      </c>
      <c r="G3154" s="462" t="s">
        <v>3468</v>
      </c>
      <c r="H3154" s="145" t="s">
        <v>86</v>
      </c>
      <c r="I3154" s="462" t="s">
        <v>1688</v>
      </c>
      <c r="J3154" s="462" t="s">
        <v>1690</v>
      </c>
      <c r="K3154" s="145" t="s">
        <v>1802</v>
      </c>
      <c r="L3154" s="145" t="s">
        <v>1821</v>
      </c>
    </row>
    <row r="3155" spans="3:12">
      <c r="C3155" s="145" t="s">
        <v>3439</v>
      </c>
      <c r="D3155" s="145">
        <v>0</v>
      </c>
      <c r="E3155" s="145" t="s">
        <v>26</v>
      </c>
      <c r="F3155" s="462" t="s">
        <v>95</v>
      </c>
      <c r="G3155" s="462" t="s">
        <v>3468</v>
      </c>
      <c r="H3155" s="145" t="s">
        <v>86</v>
      </c>
      <c r="I3155" s="462" t="s">
        <v>1688</v>
      </c>
      <c r="J3155" s="462" t="s">
        <v>1690</v>
      </c>
      <c r="K3155" s="145" t="s">
        <v>1802</v>
      </c>
      <c r="L3155" s="145" t="s">
        <v>1821</v>
      </c>
    </row>
    <row r="3156" spans="3:12">
      <c r="C3156" s="145" t="s">
        <v>3440</v>
      </c>
      <c r="D3156" s="145">
        <v>0</v>
      </c>
      <c r="E3156" s="145" t="s">
        <v>26</v>
      </c>
      <c r="F3156" s="462" t="s">
        <v>95</v>
      </c>
      <c r="G3156" s="462" t="s">
        <v>3468</v>
      </c>
      <c r="H3156" s="145" t="s">
        <v>86</v>
      </c>
      <c r="I3156" s="462" t="s">
        <v>1688</v>
      </c>
      <c r="J3156" s="462" t="s">
        <v>1690</v>
      </c>
      <c r="K3156" s="145" t="s">
        <v>1802</v>
      </c>
      <c r="L3156" s="145" t="s">
        <v>1821</v>
      </c>
    </row>
    <row r="3157" spans="3:12">
      <c r="C3157" s="145" t="s">
        <v>3441</v>
      </c>
      <c r="D3157" s="145">
        <v>0</v>
      </c>
      <c r="E3157" s="145" t="s">
        <v>26</v>
      </c>
      <c r="F3157" s="462" t="s">
        <v>95</v>
      </c>
      <c r="G3157" s="462" t="s">
        <v>3468</v>
      </c>
      <c r="H3157" s="145" t="s">
        <v>86</v>
      </c>
      <c r="I3157" s="462" t="s">
        <v>1688</v>
      </c>
      <c r="J3157" s="462" t="s">
        <v>1690</v>
      </c>
      <c r="K3157" s="145" t="s">
        <v>1802</v>
      </c>
      <c r="L3157" s="145" t="s">
        <v>1821</v>
      </c>
    </row>
    <row r="3158" spans="3:12">
      <c r="C3158" s="145" t="s">
        <v>3442</v>
      </c>
      <c r="D3158" s="145">
        <v>0</v>
      </c>
      <c r="E3158" s="145" t="s">
        <v>26</v>
      </c>
      <c r="F3158" s="462" t="s">
        <v>95</v>
      </c>
      <c r="G3158" s="462" t="s">
        <v>3468</v>
      </c>
      <c r="H3158" s="145" t="s">
        <v>86</v>
      </c>
      <c r="I3158" s="462" t="s">
        <v>1688</v>
      </c>
      <c r="J3158" s="462" t="s">
        <v>1690</v>
      </c>
      <c r="K3158" s="145" t="s">
        <v>1802</v>
      </c>
      <c r="L3158" s="145" t="s">
        <v>1821</v>
      </c>
    </row>
    <row r="3159" spans="3:12">
      <c r="C3159" s="145" t="s">
        <v>3443</v>
      </c>
      <c r="D3159" s="145">
        <v>0</v>
      </c>
      <c r="E3159" s="145" t="s">
        <v>26</v>
      </c>
      <c r="F3159" s="462" t="s">
        <v>95</v>
      </c>
      <c r="G3159" s="462" t="s">
        <v>3468</v>
      </c>
      <c r="H3159" s="145" t="s">
        <v>86</v>
      </c>
      <c r="I3159" s="462" t="s">
        <v>1688</v>
      </c>
      <c r="J3159" s="462" t="s">
        <v>1690</v>
      </c>
      <c r="K3159" s="145" t="s">
        <v>1802</v>
      </c>
      <c r="L3159" s="145" t="s">
        <v>1821</v>
      </c>
    </row>
    <row r="3160" spans="3:12">
      <c r="C3160" s="145" t="s">
        <v>3444</v>
      </c>
      <c r="D3160" s="145">
        <v>0</v>
      </c>
      <c r="E3160" s="145" t="s">
        <v>26</v>
      </c>
      <c r="F3160" s="462" t="s">
        <v>95</v>
      </c>
      <c r="G3160" s="462" t="s">
        <v>3468</v>
      </c>
      <c r="H3160" s="145" t="s">
        <v>86</v>
      </c>
      <c r="I3160" s="462" t="s">
        <v>1688</v>
      </c>
      <c r="J3160" s="462" t="s">
        <v>1690</v>
      </c>
      <c r="K3160" s="145" t="s">
        <v>1802</v>
      </c>
      <c r="L3160" s="145" t="s">
        <v>1821</v>
      </c>
    </row>
    <row r="3161" spans="3:12">
      <c r="C3161" s="145" t="s">
        <v>3445</v>
      </c>
      <c r="D3161" s="145">
        <v>0</v>
      </c>
      <c r="E3161" s="145" t="s">
        <v>26</v>
      </c>
      <c r="F3161" s="462" t="s">
        <v>95</v>
      </c>
      <c r="G3161" s="462" t="s">
        <v>3468</v>
      </c>
      <c r="H3161" s="145" t="s">
        <v>86</v>
      </c>
      <c r="I3161" s="462" t="s">
        <v>1688</v>
      </c>
      <c r="J3161" s="462" t="s">
        <v>1690</v>
      </c>
      <c r="K3161" s="145" t="s">
        <v>1802</v>
      </c>
      <c r="L3161" s="145" t="s">
        <v>1821</v>
      </c>
    </row>
    <row r="3162" spans="3:12">
      <c r="C3162" s="145" t="s">
        <v>3446</v>
      </c>
      <c r="D3162" s="145">
        <v>0</v>
      </c>
      <c r="E3162" s="145" t="s">
        <v>26</v>
      </c>
      <c r="F3162" s="462" t="s">
        <v>95</v>
      </c>
      <c r="G3162" s="462" t="s">
        <v>3468</v>
      </c>
      <c r="H3162" s="145" t="s">
        <v>86</v>
      </c>
      <c r="I3162" s="462" t="s">
        <v>1688</v>
      </c>
      <c r="J3162" s="462" t="s">
        <v>1690</v>
      </c>
      <c r="K3162" s="145" t="s">
        <v>1802</v>
      </c>
      <c r="L3162" s="145" t="s">
        <v>1821</v>
      </c>
    </row>
    <row r="3163" spans="3:12">
      <c r="C3163" s="145" t="s">
        <v>3447</v>
      </c>
      <c r="D3163" s="145">
        <v>0</v>
      </c>
      <c r="E3163" s="145" t="s">
        <v>26</v>
      </c>
      <c r="F3163" s="462" t="s">
        <v>95</v>
      </c>
      <c r="G3163" s="462" t="s">
        <v>3468</v>
      </c>
      <c r="H3163" s="145" t="s">
        <v>86</v>
      </c>
      <c r="I3163" s="462" t="s">
        <v>1688</v>
      </c>
      <c r="J3163" s="462" t="s">
        <v>1690</v>
      </c>
      <c r="K3163" s="145" t="s">
        <v>1802</v>
      </c>
      <c r="L3163" s="145" t="s">
        <v>1821</v>
      </c>
    </row>
    <row r="3164" spans="3:12">
      <c r="C3164" s="145" t="s">
        <v>3448</v>
      </c>
      <c r="D3164" s="145">
        <v>0</v>
      </c>
      <c r="E3164" s="145" t="s">
        <v>26</v>
      </c>
      <c r="F3164" s="462" t="s">
        <v>95</v>
      </c>
      <c r="G3164" s="462" t="s">
        <v>3468</v>
      </c>
      <c r="H3164" s="145" t="s">
        <v>86</v>
      </c>
      <c r="I3164" s="462" t="s">
        <v>1688</v>
      </c>
      <c r="J3164" s="462" t="s">
        <v>1690</v>
      </c>
      <c r="K3164" s="145" t="s">
        <v>1802</v>
      </c>
      <c r="L3164" s="145" t="s">
        <v>1821</v>
      </c>
    </row>
    <row r="3165" spans="3:12">
      <c r="C3165" s="145" t="s">
        <v>3449</v>
      </c>
      <c r="D3165" s="145">
        <v>0</v>
      </c>
      <c r="E3165" s="145" t="s">
        <v>26</v>
      </c>
      <c r="F3165" s="462" t="s">
        <v>95</v>
      </c>
      <c r="G3165" s="462" t="s">
        <v>3468</v>
      </c>
      <c r="H3165" s="145" t="s">
        <v>86</v>
      </c>
      <c r="I3165" s="462" t="s">
        <v>1688</v>
      </c>
      <c r="J3165" s="462" t="s">
        <v>1690</v>
      </c>
      <c r="K3165" s="145" t="s">
        <v>1802</v>
      </c>
      <c r="L3165" s="145" t="s">
        <v>1821</v>
      </c>
    </row>
    <row r="3166" spans="3:12">
      <c r="C3166" s="145" t="s">
        <v>3450</v>
      </c>
      <c r="D3166" s="145">
        <v>0</v>
      </c>
      <c r="E3166" s="145" t="s">
        <v>26</v>
      </c>
      <c r="F3166" s="462" t="s">
        <v>95</v>
      </c>
      <c r="G3166" s="462" t="s">
        <v>3468</v>
      </c>
      <c r="H3166" s="145" t="s">
        <v>86</v>
      </c>
      <c r="I3166" s="462" t="s">
        <v>1688</v>
      </c>
      <c r="J3166" s="462" t="s">
        <v>1690</v>
      </c>
      <c r="K3166" s="145" t="s">
        <v>1802</v>
      </c>
      <c r="L3166" s="145" t="s">
        <v>1821</v>
      </c>
    </row>
    <row r="3167" spans="3:12">
      <c r="C3167" s="145" t="s">
        <v>3451</v>
      </c>
      <c r="D3167" s="145">
        <v>0</v>
      </c>
      <c r="E3167" s="145" t="s">
        <v>26</v>
      </c>
      <c r="F3167" s="462" t="s">
        <v>95</v>
      </c>
      <c r="G3167" s="462" t="s">
        <v>3468</v>
      </c>
      <c r="H3167" s="145" t="s">
        <v>86</v>
      </c>
      <c r="I3167" s="462" t="s">
        <v>1688</v>
      </c>
      <c r="J3167" s="462" t="s">
        <v>1690</v>
      </c>
      <c r="K3167" s="145" t="s">
        <v>1802</v>
      </c>
      <c r="L3167" s="145" t="s">
        <v>1821</v>
      </c>
    </row>
    <row r="3168" spans="3:12">
      <c r="C3168" s="145" t="s">
        <v>3452</v>
      </c>
      <c r="D3168" s="145">
        <v>0</v>
      </c>
      <c r="E3168" s="145" t="s">
        <v>26</v>
      </c>
      <c r="F3168" s="462" t="s">
        <v>95</v>
      </c>
      <c r="G3168" s="462" t="s">
        <v>3468</v>
      </c>
      <c r="H3168" s="145" t="s">
        <v>86</v>
      </c>
      <c r="I3168" s="462" t="s">
        <v>1688</v>
      </c>
      <c r="J3168" s="462" t="s">
        <v>1690</v>
      </c>
      <c r="K3168" s="145" t="s">
        <v>1802</v>
      </c>
      <c r="L3168" s="145" t="s">
        <v>1821</v>
      </c>
    </row>
    <row r="3169" spans="3:12">
      <c r="C3169" s="145" t="s">
        <v>3453</v>
      </c>
      <c r="D3169" s="145">
        <v>0</v>
      </c>
      <c r="E3169" s="145" t="s">
        <v>26</v>
      </c>
      <c r="F3169" s="462" t="s">
        <v>95</v>
      </c>
      <c r="G3169" s="462" t="s">
        <v>3468</v>
      </c>
      <c r="H3169" s="145" t="s">
        <v>86</v>
      </c>
      <c r="I3169" s="462" t="s">
        <v>1688</v>
      </c>
      <c r="J3169" s="462" t="s">
        <v>1690</v>
      </c>
      <c r="K3169" s="145" t="s">
        <v>1802</v>
      </c>
      <c r="L3169" s="145" t="s">
        <v>1821</v>
      </c>
    </row>
    <row r="3170" spans="3:12">
      <c r="C3170" s="145" t="s">
        <v>3454</v>
      </c>
      <c r="D3170" s="145">
        <v>0</v>
      </c>
      <c r="E3170" s="145" t="s">
        <v>26</v>
      </c>
      <c r="F3170" s="462" t="s">
        <v>95</v>
      </c>
      <c r="G3170" s="462" t="s">
        <v>3468</v>
      </c>
      <c r="H3170" s="145" t="s">
        <v>86</v>
      </c>
      <c r="I3170" s="462" t="s">
        <v>1688</v>
      </c>
      <c r="J3170" s="462" t="s">
        <v>1690</v>
      </c>
      <c r="K3170" s="145" t="s">
        <v>1802</v>
      </c>
      <c r="L3170" s="145" t="s">
        <v>1821</v>
      </c>
    </row>
    <row r="3171" spans="3:12">
      <c r="C3171" s="145" t="s">
        <v>3455</v>
      </c>
      <c r="D3171" s="145">
        <v>0</v>
      </c>
      <c r="E3171" s="145" t="s">
        <v>26</v>
      </c>
      <c r="F3171" s="462" t="s">
        <v>95</v>
      </c>
      <c r="G3171" s="462" t="s">
        <v>3468</v>
      </c>
      <c r="H3171" s="145" t="s">
        <v>86</v>
      </c>
      <c r="I3171" s="462" t="s">
        <v>1688</v>
      </c>
      <c r="J3171" s="462" t="s">
        <v>1690</v>
      </c>
      <c r="K3171" s="145" t="s">
        <v>1802</v>
      </c>
      <c r="L3171" s="145" t="s">
        <v>1821</v>
      </c>
    </row>
    <row r="3172" spans="3:12">
      <c r="C3172" s="145" t="s">
        <v>3458</v>
      </c>
      <c r="D3172" s="145">
        <v>0</v>
      </c>
      <c r="E3172" s="145" t="s">
        <v>26</v>
      </c>
      <c r="F3172" s="462" t="s">
        <v>95</v>
      </c>
      <c r="G3172" s="462" t="s">
        <v>3468</v>
      </c>
      <c r="H3172" s="145" t="s">
        <v>86</v>
      </c>
      <c r="I3172" s="462" t="s">
        <v>1688</v>
      </c>
      <c r="J3172" s="462" t="s">
        <v>1690</v>
      </c>
      <c r="K3172" s="145" t="s">
        <v>1802</v>
      </c>
      <c r="L3172" s="145" t="s">
        <v>1821</v>
      </c>
    </row>
    <row r="3173" spans="3:12">
      <c r="C3173" s="145" t="s">
        <v>3459</v>
      </c>
      <c r="D3173" s="145">
        <v>0</v>
      </c>
      <c r="E3173" s="145" t="s">
        <v>26</v>
      </c>
      <c r="F3173" s="462" t="s">
        <v>95</v>
      </c>
      <c r="G3173" s="462" t="s">
        <v>3468</v>
      </c>
      <c r="H3173" s="145" t="s">
        <v>86</v>
      </c>
      <c r="I3173" s="462" t="s">
        <v>1688</v>
      </c>
      <c r="J3173" s="462" t="s">
        <v>1690</v>
      </c>
      <c r="K3173" s="145" t="s">
        <v>1802</v>
      </c>
      <c r="L3173" s="145" t="s">
        <v>1821</v>
      </c>
    </row>
    <row r="3174" spans="3:12">
      <c r="C3174" s="145" t="s">
        <v>3460</v>
      </c>
      <c r="D3174" s="145">
        <v>0</v>
      </c>
      <c r="E3174" s="145" t="s">
        <v>26</v>
      </c>
      <c r="F3174" s="462" t="s">
        <v>95</v>
      </c>
      <c r="G3174" s="462" t="s">
        <v>3468</v>
      </c>
      <c r="H3174" s="145" t="s">
        <v>86</v>
      </c>
      <c r="I3174" s="462" t="s">
        <v>1688</v>
      </c>
      <c r="J3174" s="462" t="s">
        <v>1690</v>
      </c>
      <c r="K3174" s="145" t="s">
        <v>1802</v>
      </c>
      <c r="L3174" s="145" t="s">
        <v>1821</v>
      </c>
    </row>
    <row r="3175" spans="3:12">
      <c r="C3175" s="145" t="s">
        <v>3461</v>
      </c>
      <c r="D3175" s="145">
        <v>0</v>
      </c>
      <c r="E3175" s="145" t="s">
        <v>26</v>
      </c>
      <c r="F3175" s="462" t="s">
        <v>95</v>
      </c>
      <c r="G3175" s="462" t="s">
        <v>3468</v>
      </c>
      <c r="H3175" s="145" t="s">
        <v>86</v>
      </c>
      <c r="I3175" s="462" t="s">
        <v>1688</v>
      </c>
      <c r="J3175" s="462" t="s">
        <v>1690</v>
      </c>
      <c r="K3175" s="145" t="s">
        <v>1802</v>
      </c>
      <c r="L3175" s="145" t="s">
        <v>1821</v>
      </c>
    </row>
    <row r="3176" spans="3:12">
      <c r="C3176" s="145" t="s">
        <v>3462</v>
      </c>
      <c r="D3176" s="145">
        <v>0</v>
      </c>
      <c r="E3176" s="145" t="s">
        <v>26</v>
      </c>
      <c r="F3176" s="462" t="s">
        <v>95</v>
      </c>
      <c r="G3176" s="462" t="s">
        <v>3468</v>
      </c>
      <c r="H3176" s="145" t="s">
        <v>86</v>
      </c>
      <c r="I3176" s="462" t="s">
        <v>1688</v>
      </c>
      <c r="J3176" s="462" t="s">
        <v>1690</v>
      </c>
      <c r="K3176" s="145" t="s">
        <v>1802</v>
      </c>
      <c r="L3176" s="145" t="s">
        <v>1821</v>
      </c>
    </row>
    <row r="3177" spans="3:12">
      <c r="C3177" s="145" t="s">
        <v>3463</v>
      </c>
      <c r="D3177" s="145">
        <v>0</v>
      </c>
      <c r="E3177" s="145" t="s">
        <v>26</v>
      </c>
      <c r="F3177" s="462" t="s">
        <v>95</v>
      </c>
      <c r="G3177" s="462" t="s">
        <v>3468</v>
      </c>
      <c r="H3177" s="145" t="s">
        <v>86</v>
      </c>
      <c r="I3177" s="462" t="s">
        <v>1688</v>
      </c>
      <c r="J3177" s="462" t="s">
        <v>1690</v>
      </c>
      <c r="K3177" s="145" t="s">
        <v>1802</v>
      </c>
      <c r="L3177" s="145" t="s">
        <v>1821</v>
      </c>
    </row>
    <row r="3178" spans="3:12">
      <c r="C3178" s="145" t="s">
        <v>3465</v>
      </c>
      <c r="D3178" s="145">
        <v>0</v>
      </c>
      <c r="E3178" s="145" t="s">
        <v>26</v>
      </c>
      <c r="F3178" s="462" t="s">
        <v>95</v>
      </c>
      <c r="G3178" s="462" t="s">
        <v>3468</v>
      </c>
      <c r="H3178" s="145" t="s">
        <v>86</v>
      </c>
      <c r="I3178" s="462" t="s">
        <v>1688</v>
      </c>
      <c r="J3178" s="462" t="s">
        <v>1690</v>
      </c>
      <c r="K3178" s="145" t="s">
        <v>1802</v>
      </c>
      <c r="L3178" s="145" t="s">
        <v>1821</v>
      </c>
    </row>
    <row r="3179" spans="3:12">
      <c r="C3179" s="145" t="s">
        <v>3466</v>
      </c>
      <c r="D3179" s="145">
        <v>0</v>
      </c>
      <c r="E3179" s="145" t="s">
        <v>26</v>
      </c>
      <c r="F3179" s="462" t="s">
        <v>95</v>
      </c>
      <c r="G3179" s="462" t="s">
        <v>3468</v>
      </c>
      <c r="H3179" s="145" t="s">
        <v>86</v>
      </c>
      <c r="I3179" s="462" t="s">
        <v>1688</v>
      </c>
      <c r="J3179" s="462" t="s">
        <v>1690</v>
      </c>
      <c r="K3179" s="145" t="s">
        <v>1802</v>
      </c>
      <c r="L3179" s="145" t="s">
        <v>1821</v>
      </c>
    </row>
    <row r="3180" spans="3:12">
      <c r="C3180" s="145" t="s">
        <v>3467</v>
      </c>
      <c r="D3180" s="145">
        <v>0</v>
      </c>
      <c r="E3180" s="145" t="s">
        <v>26</v>
      </c>
      <c r="F3180" s="462" t="s">
        <v>95</v>
      </c>
      <c r="G3180" s="462" t="s">
        <v>3468</v>
      </c>
      <c r="H3180" s="145" t="s">
        <v>86</v>
      </c>
      <c r="I3180" s="462" t="s">
        <v>1688</v>
      </c>
      <c r="J3180" s="462" t="s">
        <v>1690</v>
      </c>
      <c r="K3180" s="145" t="s">
        <v>1802</v>
      </c>
      <c r="L3180" s="145" t="s">
        <v>1821</v>
      </c>
    </row>
    <row r="3181" spans="3:12">
      <c r="C3181" s="145" t="s">
        <v>3378</v>
      </c>
      <c r="D3181" s="145">
        <v>0</v>
      </c>
      <c r="E3181" s="145" t="s">
        <v>26</v>
      </c>
      <c r="F3181" s="462" t="s">
        <v>95</v>
      </c>
      <c r="G3181" s="462" t="s">
        <v>3468</v>
      </c>
      <c r="H3181" s="145" t="s">
        <v>86</v>
      </c>
      <c r="I3181" s="462" t="s">
        <v>1688</v>
      </c>
      <c r="J3181" s="462" t="s">
        <v>1690</v>
      </c>
    </row>
    <row r="3182" spans="3:12">
      <c r="C3182" s="145" t="s">
        <v>3379</v>
      </c>
      <c r="D3182" s="145">
        <v>0</v>
      </c>
      <c r="E3182" s="145" t="s">
        <v>26</v>
      </c>
      <c r="F3182" s="462" t="s">
        <v>95</v>
      </c>
      <c r="G3182" s="462" t="s">
        <v>3468</v>
      </c>
      <c r="H3182" s="145" t="s">
        <v>86</v>
      </c>
      <c r="I3182" s="462" t="s">
        <v>1688</v>
      </c>
      <c r="J3182" s="462" t="s">
        <v>1690</v>
      </c>
    </row>
    <row r="3183" spans="3:12">
      <c r="C3183" s="145" t="s">
        <v>3380</v>
      </c>
      <c r="D3183" s="145">
        <v>0</v>
      </c>
      <c r="E3183" s="145" t="s">
        <v>26</v>
      </c>
      <c r="F3183" s="462" t="s">
        <v>95</v>
      </c>
      <c r="G3183" s="462" t="s">
        <v>3468</v>
      </c>
      <c r="H3183" s="145" t="s">
        <v>86</v>
      </c>
      <c r="I3183" s="462" t="s">
        <v>1688</v>
      </c>
      <c r="J3183" s="462" t="s">
        <v>1690</v>
      </c>
    </row>
    <row r="3184" spans="3:12">
      <c r="C3184" s="145" t="s">
        <v>3381</v>
      </c>
      <c r="D3184" s="145">
        <v>0</v>
      </c>
      <c r="E3184" s="145" t="s">
        <v>26</v>
      </c>
      <c r="F3184" s="462" t="s">
        <v>95</v>
      </c>
      <c r="G3184" s="462" t="s">
        <v>3468</v>
      </c>
      <c r="H3184" s="145" t="s">
        <v>86</v>
      </c>
      <c r="I3184" s="462" t="s">
        <v>1688</v>
      </c>
      <c r="J3184" s="462" t="s">
        <v>1690</v>
      </c>
    </row>
    <row r="3185" spans="3:10">
      <c r="C3185" s="145" t="s">
        <v>3382</v>
      </c>
      <c r="D3185" s="145">
        <v>0</v>
      </c>
      <c r="E3185" s="145" t="s">
        <v>26</v>
      </c>
      <c r="F3185" s="462" t="s">
        <v>95</v>
      </c>
      <c r="G3185" s="462" t="s">
        <v>3468</v>
      </c>
      <c r="H3185" s="145" t="s">
        <v>86</v>
      </c>
      <c r="I3185" s="462" t="s">
        <v>1688</v>
      </c>
      <c r="J3185" s="462" t="s">
        <v>1690</v>
      </c>
    </row>
    <row r="3186" spans="3:10">
      <c r="C3186" s="145" t="s">
        <v>3383</v>
      </c>
      <c r="D3186" s="145">
        <v>0</v>
      </c>
      <c r="E3186" s="145" t="s">
        <v>26</v>
      </c>
      <c r="F3186" s="462" t="s">
        <v>95</v>
      </c>
      <c r="G3186" s="462" t="s">
        <v>3468</v>
      </c>
      <c r="H3186" s="145" t="s">
        <v>86</v>
      </c>
      <c r="I3186" s="462" t="s">
        <v>1688</v>
      </c>
      <c r="J3186" s="462" t="s">
        <v>1690</v>
      </c>
    </row>
    <row r="3187" spans="3:10">
      <c r="C3187" s="145" t="s">
        <v>3384</v>
      </c>
      <c r="D3187" s="145">
        <v>0</v>
      </c>
      <c r="E3187" s="145" t="s">
        <v>26</v>
      </c>
      <c r="F3187" s="462" t="s">
        <v>95</v>
      </c>
      <c r="G3187" s="462" t="s">
        <v>3468</v>
      </c>
      <c r="H3187" s="145" t="s">
        <v>86</v>
      </c>
      <c r="I3187" s="462" t="s">
        <v>1688</v>
      </c>
      <c r="J3187" s="462" t="s">
        <v>1690</v>
      </c>
    </row>
    <row r="3188" spans="3:10">
      <c r="C3188" s="145" t="s">
        <v>3385</v>
      </c>
      <c r="D3188" s="145">
        <v>0</v>
      </c>
      <c r="E3188" s="145" t="s">
        <v>26</v>
      </c>
      <c r="F3188" s="462" t="s">
        <v>95</v>
      </c>
      <c r="G3188" s="462" t="s">
        <v>3468</v>
      </c>
      <c r="H3188" s="145" t="s">
        <v>86</v>
      </c>
      <c r="I3188" s="462" t="s">
        <v>1688</v>
      </c>
      <c r="J3188" s="462" t="s">
        <v>1690</v>
      </c>
    </row>
    <row r="3189" spans="3:10">
      <c r="C3189" s="145" t="s">
        <v>3386</v>
      </c>
      <c r="D3189" s="145">
        <v>0</v>
      </c>
      <c r="E3189" s="145" t="s">
        <v>26</v>
      </c>
      <c r="F3189" s="462" t="s">
        <v>95</v>
      </c>
      <c r="G3189" s="462" t="s">
        <v>3468</v>
      </c>
      <c r="H3189" s="145" t="s">
        <v>86</v>
      </c>
      <c r="I3189" s="462" t="s">
        <v>1688</v>
      </c>
      <c r="J3189" s="462" t="s">
        <v>1690</v>
      </c>
    </row>
    <row r="3190" spans="3:10">
      <c r="C3190" s="145" t="s">
        <v>3387</v>
      </c>
      <c r="D3190" s="145">
        <v>0</v>
      </c>
      <c r="E3190" s="145" t="s">
        <v>26</v>
      </c>
      <c r="F3190" s="462" t="s">
        <v>95</v>
      </c>
      <c r="G3190" s="462" t="s">
        <v>3468</v>
      </c>
      <c r="H3190" s="145" t="s">
        <v>86</v>
      </c>
      <c r="I3190" s="462" t="s">
        <v>1688</v>
      </c>
      <c r="J3190" s="462" t="s">
        <v>1690</v>
      </c>
    </row>
    <row r="3191" spans="3:10">
      <c r="C3191" s="145" t="s">
        <v>3388</v>
      </c>
      <c r="D3191" s="145">
        <v>0</v>
      </c>
      <c r="E3191" s="145" t="s">
        <v>26</v>
      </c>
      <c r="F3191" s="462" t="s">
        <v>95</v>
      </c>
      <c r="G3191" s="462" t="s">
        <v>3468</v>
      </c>
      <c r="H3191" s="145" t="s">
        <v>86</v>
      </c>
      <c r="I3191" s="462" t="s">
        <v>1688</v>
      </c>
      <c r="J3191" s="462" t="s">
        <v>1690</v>
      </c>
    </row>
    <row r="3192" spans="3:10">
      <c r="C3192" s="145" t="s">
        <v>3389</v>
      </c>
      <c r="D3192" s="145">
        <v>0</v>
      </c>
      <c r="E3192" s="145" t="s">
        <v>26</v>
      </c>
      <c r="F3192" s="462" t="s">
        <v>95</v>
      </c>
      <c r="G3192" s="462" t="s">
        <v>3468</v>
      </c>
      <c r="H3192" s="145" t="s">
        <v>86</v>
      </c>
      <c r="I3192" s="462" t="s">
        <v>1688</v>
      </c>
      <c r="J3192" s="462" t="s">
        <v>1690</v>
      </c>
    </row>
    <row r="3193" spans="3:10">
      <c r="C3193" s="145" t="s">
        <v>3390</v>
      </c>
      <c r="D3193" s="145">
        <v>0</v>
      </c>
      <c r="E3193" s="145" t="s">
        <v>26</v>
      </c>
      <c r="F3193" s="462" t="s">
        <v>95</v>
      </c>
      <c r="G3193" s="462" t="s">
        <v>3468</v>
      </c>
      <c r="H3193" s="145" t="s">
        <v>86</v>
      </c>
      <c r="I3193" s="462" t="s">
        <v>1688</v>
      </c>
      <c r="J3193" s="462" t="s">
        <v>1690</v>
      </c>
    </row>
    <row r="3194" spans="3:10">
      <c r="C3194" s="145" t="s">
        <v>3391</v>
      </c>
      <c r="D3194" s="145">
        <v>0</v>
      </c>
      <c r="E3194" s="145" t="s">
        <v>26</v>
      </c>
      <c r="F3194" s="462" t="s">
        <v>95</v>
      </c>
      <c r="G3194" s="462" t="s">
        <v>3468</v>
      </c>
      <c r="H3194" s="145" t="s">
        <v>86</v>
      </c>
      <c r="I3194" s="462" t="s">
        <v>1688</v>
      </c>
      <c r="J3194" s="462" t="s">
        <v>1690</v>
      </c>
    </row>
    <row r="3195" spans="3:10">
      <c r="C3195" s="145" t="s">
        <v>3392</v>
      </c>
      <c r="D3195" s="145">
        <v>0</v>
      </c>
      <c r="E3195" s="145" t="s">
        <v>26</v>
      </c>
      <c r="F3195" s="462" t="s">
        <v>95</v>
      </c>
      <c r="G3195" s="462" t="s">
        <v>3468</v>
      </c>
      <c r="H3195" s="145" t="s">
        <v>86</v>
      </c>
      <c r="I3195" s="462" t="s">
        <v>1688</v>
      </c>
      <c r="J3195" s="462" t="s">
        <v>1690</v>
      </c>
    </row>
    <row r="3196" spans="3:10">
      <c r="C3196" s="145" t="s">
        <v>3393</v>
      </c>
      <c r="D3196" s="145">
        <v>0</v>
      </c>
      <c r="E3196" s="145" t="s">
        <v>26</v>
      </c>
      <c r="F3196" s="462" t="s">
        <v>95</v>
      </c>
      <c r="G3196" s="462" t="s">
        <v>3468</v>
      </c>
      <c r="H3196" s="145" t="s">
        <v>86</v>
      </c>
      <c r="I3196" s="462" t="s">
        <v>1688</v>
      </c>
      <c r="J3196" s="462" t="s">
        <v>1690</v>
      </c>
    </row>
    <row r="3197" spans="3:10">
      <c r="C3197" s="145" t="s">
        <v>3394</v>
      </c>
      <c r="D3197" s="145">
        <v>0</v>
      </c>
      <c r="E3197" s="145" t="s">
        <v>26</v>
      </c>
      <c r="F3197" s="462" t="s">
        <v>95</v>
      </c>
      <c r="G3197" s="462" t="s">
        <v>3468</v>
      </c>
      <c r="H3197" s="145" t="s">
        <v>86</v>
      </c>
      <c r="I3197" s="462" t="s">
        <v>1688</v>
      </c>
      <c r="J3197" s="462" t="s">
        <v>1690</v>
      </c>
    </row>
    <row r="3198" spans="3:10">
      <c r="C3198" s="145" t="s">
        <v>3395</v>
      </c>
      <c r="D3198" s="145">
        <v>0</v>
      </c>
      <c r="E3198" s="145" t="s">
        <v>26</v>
      </c>
      <c r="F3198" s="462" t="s">
        <v>95</v>
      </c>
      <c r="G3198" s="462" t="s">
        <v>3468</v>
      </c>
      <c r="H3198" s="145" t="s">
        <v>86</v>
      </c>
      <c r="I3198" s="462" t="s">
        <v>1688</v>
      </c>
      <c r="J3198" s="462" t="s">
        <v>1690</v>
      </c>
    </row>
    <row r="3199" spans="3:10">
      <c r="C3199" s="145" t="s">
        <v>3396</v>
      </c>
      <c r="D3199" s="145">
        <v>0</v>
      </c>
      <c r="E3199" s="145" t="s">
        <v>26</v>
      </c>
      <c r="F3199" s="462" t="s">
        <v>95</v>
      </c>
      <c r="G3199" s="462" t="s">
        <v>3468</v>
      </c>
      <c r="H3199" s="145" t="s">
        <v>86</v>
      </c>
      <c r="I3199" s="462" t="s">
        <v>1688</v>
      </c>
      <c r="J3199" s="462" t="s">
        <v>1690</v>
      </c>
    </row>
    <row r="3200" spans="3:10">
      <c r="C3200" s="145" t="s">
        <v>3397</v>
      </c>
      <c r="D3200" s="145">
        <v>0</v>
      </c>
      <c r="E3200" s="145" t="s">
        <v>26</v>
      </c>
      <c r="F3200" s="462" t="s">
        <v>95</v>
      </c>
      <c r="G3200" s="462" t="s">
        <v>3468</v>
      </c>
      <c r="H3200" s="145" t="s">
        <v>86</v>
      </c>
      <c r="I3200" s="462" t="s">
        <v>1688</v>
      </c>
      <c r="J3200" s="462" t="s">
        <v>1690</v>
      </c>
    </row>
    <row r="3201" spans="3:10">
      <c r="C3201" s="145" t="s">
        <v>3398</v>
      </c>
      <c r="D3201" s="145">
        <v>0</v>
      </c>
      <c r="E3201" s="145" t="s">
        <v>26</v>
      </c>
      <c r="F3201" s="462" t="s">
        <v>95</v>
      </c>
      <c r="G3201" s="462" t="s">
        <v>3468</v>
      </c>
      <c r="H3201" s="145" t="s">
        <v>86</v>
      </c>
      <c r="I3201" s="462" t="s">
        <v>1688</v>
      </c>
      <c r="J3201" s="462" t="s">
        <v>1690</v>
      </c>
    </row>
    <row r="3202" spans="3:10">
      <c r="C3202" s="145" t="s">
        <v>3400</v>
      </c>
      <c r="D3202" s="145">
        <v>0</v>
      </c>
      <c r="E3202" s="145" t="s">
        <v>26</v>
      </c>
      <c r="F3202" s="462" t="s">
        <v>95</v>
      </c>
      <c r="G3202" s="462" t="s">
        <v>3468</v>
      </c>
      <c r="H3202" s="145" t="s">
        <v>86</v>
      </c>
      <c r="I3202" s="462" t="s">
        <v>1688</v>
      </c>
      <c r="J3202" s="462" t="s">
        <v>1690</v>
      </c>
    </row>
    <row r="3203" spans="3:10">
      <c r="C3203" s="145" t="s">
        <v>3401</v>
      </c>
      <c r="D3203" s="145">
        <v>0</v>
      </c>
      <c r="E3203" s="145" t="s">
        <v>26</v>
      </c>
      <c r="F3203" s="462" t="s">
        <v>95</v>
      </c>
      <c r="G3203" s="462" t="s">
        <v>3468</v>
      </c>
      <c r="H3203" s="145" t="s">
        <v>86</v>
      </c>
      <c r="I3203" s="462" t="s">
        <v>1688</v>
      </c>
      <c r="J3203" s="462" t="s">
        <v>1690</v>
      </c>
    </row>
    <row r="3204" spans="3:10">
      <c r="C3204" s="145" t="s">
        <v>3402</v>
      </c>
      <c r="D3204" s="145">
        <v>0</v>
      </c>
      <c r="E3204" s="145" t="s">
        <v>26</v>
      </c>
      <c r="F3204" s="462" t="s">
        <v>95</v>
      </c>
      <c r="G3204" s="462" t="s">
        <v>3468</v>
      </c>
      <c r="H3204" s="145" t="s">
        <v>86</v>
      </c>
      <c r="I3204" s="462" t="s">
        <v>1688</v>
      </c>
      <c r="J3204" s="462" t="s">
        <v>1690</v>
      </c>
    </row>
    <row r="3205" spans="3:10">
      <c r="C3205" s="145" t="s">
        <v>3403</v>
      </c>
      <c r="D3205" s="145">
        <v>0</v>
      </c>
      <c r="E3205" s="145" t="s">
        <v>26</v>
      </c>
      <c r="F3205" s="462" t="s">
        <v>95</v>
      </c>
      <c r="G3205" s="462" t="s">
        <v>3468</v>
      </c>
      <c r="H3205" s="145" t="s">
        <v>86</v>
      </c>
      <c r="I3205" s="462" t="s">
        <v>1688</v>
      </c>
      <c r="J3205" s="462" t="s">
        <v>1690</v>
      </c>
    </row>
    <row r="3206" spans="3:10">
      <c r="C3206" s="145" t="s">
        <v>3404</v>
      </c>
      <c r="D3206" s="145">
        <v>0</v>
      </c>
      <c r="E3206" s="145" t="s">
        <v>26</v>
      </c>
      <c r="F3206" s="462" t="s">
        <v>95</v>
      </c>
      <c r="G3206" s="462" t="s">
        <v>3468</v>
      </c>
      <c r="H3206" s="145" t="s">
        <v>86</v>
      </c>
      <c r="I3206" s="462" t="s">
        <v>1688</v>
      </c>
      <c r="J3206" s="462" t="s">
        <v>1690</v>
      </c>
    </row>
    <row r="3207" spans="3:10">
      <c r="C3207" s="145" t="s">
        <v>3405</v>
      </c>
      <c r="D3207" s="145">
        <v>0</v>
      </c>
      <c r="E3207" s="145" t="s">
        <v>26</v>
      </c>
      <c r="F3207" s="462" t="s">
        <v>95</v>
      </c>
      <c r="G3207" s="462" t="s">
        <v>3468</v>
      </c>
      <c r="H3207" s="145" t="s">
        <v>86</v>
      </c>
      <c r="I3207" s="462" t="s">
        <v>1688</v>
      </c>
      <c r="J3207" s="462" t="s">
        <v>1690</v>
      </c>
    </row>
    <row r="3208" spans="3:10">
      <c r="C3208" s="145" t="s">
        <v>3406</v>
      </c>
      <c r="D3208" s="145">
        <v>0</v>
      </c>
      <c r="E3208" s="145" t="s">
        <v>26</v>
      </c>
      <c r="F3208" s="462" t="s">
        <v>95</v>
      </c>
      <c r="G3208" s="462" t="s">
        <v>3468</v>
      </c>
      <c r="H3208" s="145" t="s">
        <v>86</v>
      </c>
      <c r="I3208" s="462" t="s">
        <v>1688</v>
      </c>
      <c r="J3208" s="462" t="s">
        <v>1690</v>
      </c>
    </row>
    <row r="3209" spans="3:10">
      <c r="C3209" s="145" t="s">
        <v>3407</v>
      </c>
      <c r="D3209" s="145">
        <v>0</v>
      </c>
      <c r="E3209" s="145" t="s">
        <v>26</v>
      </c>
      <c r="F3209" s="462" t="s">
        <v>95</v>
      </c>
      <c r="G3209" s="462" t="s">
        <v>3468</v>
      </c>
      <c r="H3209" s="145" t="s">
        <v>86</v>
      </c>
      <c r="I3209" s="462" t="s">
        <v>1688</v>
      </c>
      <c r="J3209" s="462" t="s">
        <v>1690</v>
      </c>
    </row>
    <row r="3210" spans="3:10">
      <c r="C3210" s="145" t="s">
        <v>3408</v>
      </c>
      <c r="D3210" s="145">
        <v>0</v>
      </c>
      <c r="E3210" s="145" t="s">
        <v>26</v>
      </c>
      <c r="F3210" s="462" t="s">
        <v>95</v>
      </c>
      <c r="G3210" s="462" t="s">
        <v>3468</v>
      </c>
      <c r="H3210" s="145" t="s">
        <v>86</v>
      </c>
      <c r="I3210" s="462" t="s">
        <v>1688</v>
      </c>
      <c r="J3210" s="462" t="s">
        <v>1690</v>
      </c>
    </row>
    <row r="3211" spans="3:10">
      <c r="C3211" s="145" t="s">
        <v>3409</v>
      </c>
      <c r="D3211" s="145">
        <v>0</v>
      </c>
      <c r="E3211" s="145" t="s">
        <v>26</v>
      </c>
      <c r="F3211" s="462" t="s">
        <v>95</v>
      </c>
      <c r="G3211" s="462" t="s">
        <v>3468</v>
      </c>
      <c r="H3211" s="145" t="s">
        <v>86</v>
      </c>
      <c r="I3211" s="462" t="s">
        <v>1688</v>
      </c>
      <c r="J3211" s="462" t="s">
        <v>1690</v>
      </c>
    </row>
    <row r="3212" spans="3:10">
      <c r="C3212" s="145" t="s">
        <v>3410</v>
      </c>
      <c r="D3212" s="145">
        <v>0</v>
      </c>
      <c r="E3212" s="145" t="s">
        <v>26</v>
      </c>
      <c r="F3212" s="462" t="s">
        <v>95</v>
      </c>
      <c r="G3212" s="462" t="s">
        <v>3468</v>
      </c>
      <c r="H3212" s="145" t="s">
        <v>86</v>
      </c>
      <c r="I3212" s="462" t="s">
        <v>1688</v>
      </c>
      <c r="J3212" s="462" t="s">
        <v>1690</v>
      </c>
    </row>
    <row r="3213" spans="3:10">
      <c r="C3213" s="145" t="s">
        <v>3411</v>
      </c>
      <c r="D3213" s="145">
        <v>0</v>
      </c>
      <c r="E3213" s="145" t="s">
        <v>26</v>
      </c>
      <c r="F3213" s="462" t="s">
        <v>95</v>
      </c>
      <c r="G3213" s="462" t="s">
        <v>3468</v>
      </c>
      <c r="H3213" s="145" t="s">
        <v>86</v>
      </c>
      <c r="I3213" s="462" t="s">
        <v>1688</v>
      </c>
      <c r="J3213" s="462" t="s">
        <v>1690</v>
      </c>
    </row>
    <row r="3214" spans="3:10">
      <c r="C3214" s="145" t="s">
        <v>3412</v>
      </c>
      <c r="D3214" s="145">
        <v>0</v>
      </c>
      <c r="E3214" s="145" t="s">
        <v>26</v>
      </c>
      <c r="F3214" s="462" t="s">
        <v>95</v>
      </c>
      <c r="G3214" s="462" t="s">
        <v>3468</v>
      </c>
      <c r="H3214" s="145" t="s">
        <v>86</v>
      </c>
      <c r="I3214" s="462" t="s">
        <v>1688</v>
      </c>
      <c r="J3214" s="462" t="s">
        <v>1690</v>
      </c>
    </row>
    <row r="3215" spans="3:10">
      <c r="C3215" s="145" t="s">
        <v>3413</v>
      </c>
      <c r="D3215" s="145">
        <v>0</v>
      </c>
      <c r="E3215" s="145" t="s">
        <v>26</v>
      </c>
      <c r="F3215" s="462" t="s">
        <v>95</v>
      </c>
      <c r="G3215" s="462" t="s">
        <v>3468</v>
      </c>
      <c r="H3215" s="145" t="s">
        <v>86</v>
      </c>
      <c r="I3215" s="462" t="s">
        <v>1688</v>
      </c>
      <c r="J3215" s="462" t="s">
        <v>1690</v>
      </c>
    </row>
    <row r="3216" spans="3:10">
      <c r="C3216" s="145" t="s">
        <v>3414</v>
      </c>
      <c r="D3216" s="145">
        <v>0</v>
      </c>
      <c r="E3216" s="145" t="s">
        <v>26</v>
      </c>
      <c r="F3216" s="462" t="s">
        <v>95</v>
      </c>
      <c r="G3216" s="462" t="s">
        <v>3468</v>
      </c>
      <c r="H3216" s="145" t="s">
        <v>86</v>
      </c>
      <c r="I3216" s="462" t="s">
        <v>1688</v>
      </c>
      <c r="J3216" s="462" t="s">
        <v>1690</v>
      </c>
    </row>
    <row r="3217" spans="3:10">
      <c r="C3217" s="145" t="s">
        <v>3415</v>
      </c>
      <c r="D3217" s="145">
        <v>0</v>
      </c>
      <c r="E3217" s="145" t="s">
        <v>26</v>
      </c>
      <c r="F3217" s="462" t="s">
        <v>95</v>
      </c>
      <c r="G3217" s="462" t="s">
        <v>3468</v>
      </c>
      <c r="H3217" s="145" t="s">
        <v>86</v>
      </c>
      <c r="I3217" s="462" t="s">
        <v>1688</v>
      </c>
      <c r="J3217" s="462" t="s">
        <v>1690</v>
      </c>
    </row>
    <row r="3218" spans="3:10">
      <c r="C3218" s="145" t="s">
        <v>3416</v>
      </c>
      <c r="D3218" s="145">
        <v>0</v>
      </c>
      <c r="E3218" s="145" t="s">
        <v>26</v>
      </c>
      <c r="F3218" s="462" t="s">
        <v>95</v>
      </c>
      <c r="G3218" s="462" t="s">
        <v>3468</v>
      </c>
      <c r="H3218" s="145" t="s">
        <v>86</v>
      </c>
      <c r="I3218" s="462" t="s">
        <v>1688</v>
      </c>
      <c r="J3218" s="462" t="s">
        <v>1690</v>
      </c>
    </row>
    <row r="3219" spans="3:10">
      <c r="C3219" s="145" t="s">
        <v>3417</v>
      </c>
      <c r="D3219" s="145">
        <v>0</v>
      </c>
      <c r="E3219" s="145" t="s">
        <v>26</v>
      </c>
      <c r="F3219" s="462" t="s">
        <v>95</v>
      </c>
      <c r="G3219" s="462" t="s">
        <v>3468</v>
      </c>
      <c r="H3219" s="145" t="s">
        <v>86</v>
      </c>
      <c r="I3219" s="462" t="s">
        <v>1688</v>
      </c>
      <c r="J3219" s="462" t="s">
        <v>1690</v>
      </c>
    </row>
    <row r="3220" spans="3:10">
      <c r="C3220" s="145" t="s">
        <v>3418</v>
      </c>
      <c r="D3220" s="145">
        <v>0</v>
      </c>
      <c r="E3220" s="145" t="s">
        <v>26</v>
      </c>
      <c r="F3220" s="462" t="s">
        <v>95</v>
      </c>
      <c r="G3220" s="462" t="s">
        <v>3468</v>
      </c>
      <c r="H3220" s="145" t="s">
        <v>86</v>
      </c>
      <c r="I3220" s="462" t="s">
        <v>1688</v>
      </c>
      <c r="J3220" s="462" t="s">
        <v>1690</v>
      </c>
    </row>
    <row r="3221" spans="3:10">
      <c r="C3221" s="145" t="s">
        <v>3419</v>
      </c>
      <c r="D3221" s="145">
        <v>0</v>
      </c>
      <c r="E3221" s="145" t="s">
        <v>26</v>
      </c>
      <c r="F3221" s="462" t="s">
        <v>95</v>
      </c>
      <c r="G3221" s="462" t="s">
        <v>3468</v>
      </c>
      <c r="H3221" s="145" t="s">
        <v>86</v>
      </c>
      <c r="I3221" s="462" t="s">
        <v>1688</v>
      </c>
      <c r="J3221" s="462" t="s">
        <v>1690</v>
      </c>
    </row>
    <row r="3222" spans="3:10">
      <c r="C3222" s="145" t="s">
        <v>3420</v>
      </c>
      <c r="D3222" s="145">
        <v>0</v>
      </c>
      <c r="E3222" s="145" t="s">
        <v>26</v>
      </c>
      <c r="F3222" s="462" t="s">
        <v>95</v>
      </c>
      <c r="G3222" s="462" t="s">
        <v>3468</v>
      </c>
      <c r="H3222" s="145" t="s">
        <v>86</v>
      </c>
      <c r="I3222" s="462" t="s">
        <v>1688</v>
      </c>
      <c r="J3222" s="462" t="s">
        <v>1690</v>
      </c>
    </row>
    <row r="3223" spans="3:10">
      <c r="C3223" s="145" t="s">
        <v>3421</v>
      </c>
      <c r="D3223" s="145">
        <v>0</v>
      </c>
      <c r="E3223" s="145" t="s">
        <v>26</v>
      </c>
      <c r="F3223" s="462" t="s">
        <v>95</v>
      </c>
      <c r="G3223" s="462" t="s">
        <v>3468</v>
      </c>
      <c r="H3223" s="145" t="s">
        <v>86</v>
      </c>
      <c r="I3223" s="462" t="s">
        <v>1688</v>
      </c>
      <c r="J3223" s="462" t="s">
        <v>1690</v>
      </c>
    </row>
    <row r="3224" spans="3:10">
      <c r="C3224" s="145" t="s">
        <v>3422</v>
      </c>
      <c r="D3224" s="145">
        <v>0</v>
      </c>
      <c r="E3224" s="145" t="s">
        <v>26</v>
      </c>
      <c r="F3224" s="462" t="s">
        <v>95</v>
      </c>
      <c r="G3224" s="462" t="s">
        <v>3468</v>
      </c>
      <c r="H3224" s="145" t="s">
        <v>86</v>
      </c>
      <c r="I3224" s="462" t="s">
        <v>1688</v>
      </c>
      <c r="J3224" s="462" t="s">
        <v>1690</v>
      </c>
    </row>
    <row r="3225" spans="3:10">
      <c r="C3225" s="145" t="s">
        <v>3423</v>
      </c>
      <c r="D3225" s="145">
        <v>0</v>
      </c>
      <c r="E3225" s="145" t="s">
        <v>26</v>
      </c>
      <c r="F3225" s="462" t="s">
        <v>95</v>
      </c>
      <c r="G3225" s="462" t="s">
        <v>3468</v>
      </c>
      <c r="H3225" s="145" t="s">
        <v>86</v>
      </c>
      <c r="I3225" s="462" t="s">
        <v>1688</v>
      </c>
      <c r="J3225" s="462" t="s">
        <v>1690</v>
      </c>
    </row>
    <row r="3226" spans="3:10">
      <c r="C3226" s="145" t="s">
        <v>3424</v>
      </c>
      <c r="D3226" s="145">
        <v>0</v>
      </c>
      <c r="E3226" s="145" t="s">
        <v>26</v>
      </c>
      <c r="F3226" s="462" t="s">
        <v>95</v>
      </c>
      <c r="G3226" s="462" t="s">
        <v>3468</v>
      </c>
      <c r="H3226" s="145" t="s">
        <v>86</v>
      </c>
      <c r="I3226" s="462" t="s">
        <v>1688</v>
      </c>
      <c r="J3226" s="462" t="s">
        <v>1690</v>
      </c>
    </row>
    <row r="3227" spans="3:10">
      <c r="C3227" s="145" t="s">
        <v>3425</v>
      </c>
      <c r="D3227" s="145">
        <v>0</v>
      </c>
      <c r="E3227" s="145" t="s">
        <v>26</v>
      </c>
      <c r="F3227" s="462" t="s">
        <v>95</v>
      </c>
      <c r="G3227" s="462" t="s">
        <v>3468</v>
      </c>
      <c r="H3227" s="145" t="s">
        <v>86</v>
      </c>
      <c r="I3227" s="462" t="s">
        <v>1688</v>
      </c>
      <c r="J3227" s="462" t="s">
        <v>1690</v>
      </c>
    </row>
    <row r="3228" spans="3:10">
      <c r="C3228" s="145" t="s">
        <v>3426</v>
      </c>
      <c r="D3228" s="145">
        <v>0</v>
      </c>
      <c r="E3228" s="145" t="s">
        <v>26</v>
      </c>
      <c r="F3228" s="462" t="s">
        <v>95</v>
      </c>
      <c r="G3228" s="462" t="s">
        <v>3468</v>
      </c>
      <c r="H3228" s="145" t="s">
        <v>86</v>
      </c>
      <c r="I3228" s="462" t="s">
        <v>1688</v>
      </c>
      <c r="J3228" s="462" t="s">
        <v>1690</v>
      </c>
    </row>
    <row r="3229" spans="3:10">
      <c r="C3229" s="145" t="s">
        <v>3427</v>
      </c>
      <c r="D3229" s="145">
        <v>0</v>
      </c>
      <c r="E3229" s="145" t="s">
        <v>26</v>
      </c>
      <c r="F3229" s="462" t="s">
        <v>95</v>
      </c>
      <c r="G3229" s="462" t="s">
        <v>3468</v>
      </c>
      <c r="H3229" s="145" t="s">
        <v>86</v>
      </c>
      <c r="I3229" s="462" t="s">
        <v>1688</v>
      </c>
      <c r="J3229" s="462" t="s">
        <v>1690</v>
      </c>
    </row>
    <row r="3230" spans="3:10">
      <c r="C3230" s="145" t="s">
        <v>3428</v>
      </c>
      <c r="D3230" s="145">
        <v>0</v>
      </c>
      <c r="E3230" s="145" t="s">
        <v>26</v>
      </c>
      <c r="F3230" s="462" t="s">
        <v>95</v>
      </c>
      <c r="G3230" s="462" t="s">
        <v>3468</v>
      </c>
      <c r="H3230" s="145" t="s">
        <v>86</v>
      </c>
      <c r="I3230" s="462" t="s">
        <v>1688</v>
      </c>
      <c r="J3230" s="462" t="s">
        <v>1690</v>
      </c>
    </row>
    <row r="3231" spans="3:10">
      <c r="C3231" s="145" t="s">
        <v>3429</v>
      </c>
      <c r="D3231" s="145">
        <v>0</v>
      </c>
      <c r="E3231" s="145" t="s">
        <v>26</v>
      </c>
      <c r="F3231" s="462" t="s">
        <v>95</v>
      </c>
      <c r="G3231" s="462" t="s">
        <v>3468</v>
      </c>
      <c r="H3231" s="145" t="s">
        <v>86</v>
      </c>
      <c r="I3231" s="462" t="s">
        <v>1688</v>
      </c>
      <c r="J3231" s="462" t="s">
        <v>1690</v>
      </c>
    </row>
    <row r="3232" spans="3:10">
      <c r="C3232" s="145" t="s">
        <v>3430</v>
      </c>
      <c r="D3232" s="145">
        <v>0</v>
      </c>
      <c r="E3232" s="145" t="s">
        <v>26</v>
      </c>
      <c r="F3232" s="462" t="s">
        <v>95</v>
      </c>
      <c r="G3232" s="462" t="s">
        <v>3468</v>
      </c>
      <c r="H3232" s="145" t="s">
        <v>86</v>
      </c>
      <c r="I3232" s="462" t="s">
        <v>1688</v>
      </c>
      <c r="J3232" s="462" t="s">
        <v>1690</v>
      </c>
    </row>
    <row r="3233" spans="3:10">
      <c r="C3233" s="145" t="s">
        <v>3431</v>
      </c>
      <c r="D3233" s="145">
        <v>0</v>
      </c>
      <c r="E3233" s="145" t="s">
        <v>26</v>
      </c>
      <c r="F3233" s="462" t="s">
        <v>95</v>
      </c>
      <c r="G3233" s="462" t="s">
        <v>3468</v>
      </c>
      <c r="H3233" s="145" t="s">
        <v>86</v>
      </c>
      <c r="I3233" s="462" t="s">
        <v>1688</v>
      </c>
      <c r="J3233" s="462" t="s">
        <v>1690</v>
      </c>
    </row>
    <row r="3234" spans="3:10">
      <c r="C3234" s="145" t="s">
        <v>3432</v>
      </c>
      <c r="D3234" s="145">
        <v>0</v>
      </c>
      <c r="E3234" s="145" t="s">
        <v>26</v>
      </c>
      <c r="F3234" s="462" t="s">
        <v>95</v>
      </c>
      <c r="G3234" s="462" t="s">
        <v>3468</v>
      </c>
      <c r="H3234" s="145" t="s">
        <v>86</v>
      </c>
      <c r="I3234" s="462" t="s">
        <v>1688</v>
      </c>
      <c r="J3234" s="462" t="s">
        <v>1690</v>
      </c>
    </row>
    <row r="3235" spans="3:10">
      <c r="C3235" s="145" t="s">
        <v>3433</v>
      </c>
      <c r="D3235" s="145">
        <v>0</v>
      </c>
      <c r="E3235" s="145" t="s">
        <v>26</v>
      </c>
      <c r="F3235" s="462" t="s">
        <v>95</v>
      </c>
      <c r="G3235" s="462" t="s">
        <v>3468</v>
      </c>
      <c r="H3235" s="145" t="s">
        <v>86</v>
      </c>
      <c r="I3235" s="462" t="s">
        <v>1688</v>
      </c>
      <c r="J3235" s="462" t="s">
        <v>1690</v>
      </c>
    </row>
    <row r="3236" spans="3:10">
      <c r="C3236" s="145" t="s">
        <v>3434</v>
      </c>
      <c r="D3236" s="145">
        <v>0</v>
      </c>
      <c r="E3236" s="145" t="s">
        <v>26</v>
      </c>
      <c r="F3236" s="462" t="s">
        <v>95</v>
      </c>
      <c r="G3236" s="462" t="s">
        <v>3468</v>
      </c>
      <c r="H3236" s="145" t="s">
        <v>86</v>
      </c>
      <c r="I3236" s="462" t="s">
        <v>1688</v>
      </c>
      <c r="J3236" s="462" t="s">
        <v>1690</v>
      </c>
    </row>
    <row r="3237" spans="3:10">
      <c r="C3237" s="145" t="s">
        <v>3435</v>
      </c>
      <c r="D3237" s="145">
        <v>0</v>
      </c>
      <c r="E3237" s="145" t="s">
        <v>26</v>
      </c>
      <c r="F3237" s="462" t="s">
        <v>95</v>
      </c>
      <c r="G3237" s="462" t="s">
        <v>3468</v>
      </c>
      <c r="H3237" s="145" t="s">
        <v>86</v>
      </c>
      <c r="I3237" s="462" t="s">
        <v>1688</v>
      </c>
      <c r="J3237" s="462" t="s">
        <v>1690</v>
      </c>
    </row>
    <row r="3238" spans="3:10">
      <c r="C3238" s="145" t="s">
        <v>3436</v>
      </c>
      <c r="D3238" s="145">
        <v>0</v>
      </c>
      <c r="E3238" s="145" t="s">
        <v>26</v>
      </c>
      <c r="F3238" s="462" t="s">
        <v>95</v>
      </c>
      <c r="G3238" s="462" t="s">
        <v>3468</v>
      </c>
      <c r="H3238" s="145" t="s">
        <v>86</v>
      </c>
      <c r="I3238" s="462" t="s">
        <v>1688</v>
      </c>
      <c r="J3238" s="462" t="s">
        <v>1690</v>
      </c>
    </row>
    <row r="3239" spans="3:10">
      <c r="C3239" s="145" t="s">
        <v>3437</v>
      </c>
      <c r="D3239" s="145">
        <v>0</v>
      </c>
      <c r="E3239" s="145" t="s">
        <v>26</v>
      </c>
      <c r="F3239" s="462" t="s">
        <v>95</v>
      </c>
      <c r="G3239" s="462" t="s">
        <v>3468</v>
      </c>
      <c r="H3239" s="145" t="s">
        <v>86</v>
      </c>
      <c r="I3239" s="462" t="s">
        <v>1688</v>
      </c>
      <c r="J3239" s="462" t="s">
        <v>1690</v>
      </c>
    </row>
    <row r="3240" spans="3:10">
      <c r="C3240" s="145" t="s">
        <v>3438</v>
      </c>
      <c r="D3240" s="145">
        <v>0</v>
      </c>
      <c r="E3240" s="145" t="s">
        <v>26</v>
      </c>
      <c r="F3240" s="462" t="s">
        <v>95</v>
      </c>
      <c r="G3240" s="462" t="s">
        <v>3468</v>
      </c>
      <c r="H3240" s="145" t="s">
        <v>86</v>
      </c>
      <c r="I3240" s="462" t="s">
        <v>1688</v>
      </c>
      <c r="J3240" s="462" t="s">
        <v>1690</v>
      </c>
    </row>
    <row r="3241" spans="3:10">
      <c r="C3241" s="145" t="s">
        <v>3439</v>
      </c>
      <c r="D3241" s="145">
        <v>0</v>
      </c>
      <c r="E3241" s="145" t="s">
        <v>26</v>
      </c>
      <c r="F3241" s="462" t="s">
        <v>95</v>
      </c>
      <c r="G3241" s="462" t="s">
        <v>3468</v>
      </c>
      <c r="H3241" s="145" t="s">
        <v>86</v>
      </c>
      <c r="I3241" s="462" t="s">
        <v>1688</v>
      </c>
      <c r="J3241" s="462" t="s">
        <v>1690</v>
      </c>
    </row>
    <row r="3242" spans="3:10">
      <c r="C3242" s="145" t="s">
        <v>3440</v>
      </c>
      <c r="D3242" s="145">
        <v>0</v>
      </c>
      <c r="E3242" s="145" t="s">
        <v>26</v>
      </c>
      <c r="F3242" s="462" t="s">
        <v>95</v>
      </c>
      <c r="G3242" s="462" t="s">
        <v>3468</v>
      </c>
      <c r="H3242" s="145" t="s">
        <v>86</v>
      </c>
      <c r="I3242" s="462" t="s">
        <v>1688</v>
      </c>
      <c r="J3242" s="462" t="s">
        <v>1690</v>
      </c>
    </row>
    <row r="3243" spans="3:10">
      <c r="C3243" s="145" t="s">
        <v>3441</v>
      </c>
      <c r="D3243" s="145">
        <v>0</v>
      </c>
      <c r="E3243" s="145" t="s">
        <v>26</v>
      </c>
      <c r="F3243" s="462" t="s">
        <v>95</v>
      </c>
      <c r="G3243" s="462" t="s">
        <v>3468</v>
      </c>
      <c r="H3243" s="145" t="s">
        <v>86</v>
      </c>
      <c r="I3243" s="462" t="s">
        <v>1688</v>
      </c>
      <c r="J3243" s="462" t="s">
        <v>1690</v>
      </c>
    </row>
    <row r="3244" spans="3:10">
      <c r="C3244" s="145" t="s">
        <v>3442</v>
      </c>
      <c r="D3244" s="145">
        <v>0</v>
      </c>
      <c r="E3244" s="145" t="s">
        <v>26</v>
      </c>
      <c r="F3244" s="462" t="s">
        <v>95</v>
      </c>
      <c r="G3244" s="462" t="s">
        <v>3468</v>
      </c>
      <c r="H3244" s="145" t="s">
        <v>86</v>
      </c>
      <c r="I3244" s="462" t="s">
        <v>1688</v>
      </c>
      <c r="J3244" s="462" t="s">
        <v>1690</v>
      </c>
    </row>
    <row r="3245" spans="3:10">
      <c r="C3245" s="145" t="s">
        <v>3443</v>
      </c>
      <c r="D3245" s="145">
        <v>0</v>
      </c>
      <c r="E3245" s="145" t="s">
        <v>26</v>
      </c>
      <c r="F3245" s="462" t="s">
        <v>95</v>
      </c>
      <c r="G3245" s="462" t="s">
        <v>3468</v>
      </c>
      <c r="H3245" s="145" t="s">
        <v>86</v>
      </c>
      <c r="I3245" s="462" t="s">
        <v>1688</v>
      </c>
      <c r="J3245" s="462" t="s">
        <v>1690</v>
      </c>
    </row>
    <row r="3246" spans="3:10">
      <c r="C3246" s="145" t="s">
        <v>3444</v>
      </c>
      <c r="D3246" s="145">
        <v>0</v>
      </c>
      <c r="E3246" s="145" t="s">
        <v>26</v>
      </c>
      <c r="F3246" s="462" t="s">
        <v>95</v>
      </c>
      <c r="G3246" s="462" t="s">
        <v>3468</v>
      </c>
      <c r="H3246" s="145" t="s">
        <v>86</v>
      </c>
      <c r="I3246" s="462" t="s">
        <v>1688</v>
      </c>
      <c r="J3246" s="462" t="s">
        <v>1690</v>
      </c>
    </row>
    <row r="3247" spans="3:10">
      <c r="C3247" s="145" t="s">
        <v>3445</v>
      </c>
      <c r="D3247" s="145">
        <v>0</v>
      </c>
      <c r="E3247" s="145" t="s">
        <v>26</v>
      </c>
      <c r="F3247" s="462" t="s">
        <v>95</v>
      </c>
      <c r="G3247" s="462" t="s">
        <v>3468</v>
      </c>
      <c r="H3247" s="145" t="s">
        <v>86</v>
      </c>
      <c r="I3247" s="462" t="s">
        <v>1688</v>
      </c>
      <c r="J3247" s="462" t="s">
        <v>1690</v>
      </c>
    </row>
    <row r="3248" spans="3:10">
      <c r="C3248" s="145" t="s">
        <v>3446</v>
      </c>
      <c r="D3248" s="145">
        <v>0</v>
      </c>
      <c r="E3248" s="145" t="s">
        <v>26</v>
      </c>
      <c r="F3248" s="462" t="s">
        <v>95</v>
      </c>
      <c r="G3248" s="462" t="s">
        <v>3468</v>
      </c>
      <c r="H3248" s="145" t="s">
        <v>86</v>
      </c>
      <c r="I3248" s="462" t="s">
        <v>1688</v>
      </c>
      <c r="J3248" s="462" t="s">
        <v>1690</v>
      </c>
    </row>
    <row r="3249" spans="3:10">
      <c r="C3249" s="145" t="s">
        <v>3447</v>
      </c>
      <c r="D3249" s="145">
        <v>0</v>
      </c>
      <c r="E3249" s="145" t="s">
        <v>26</v>
      </c>
      <c r="F3249" s="462" t="s">
        <v>95</v>
      </c>
      <c r="G3249" s="462" t="s">
        <v>3468</v>
      </c>
      <c r="H3249" s="145" t="s">
        <v>86</v>
      </c>
      <c r="I3249" s="462" t="s">
        <v>1688</v>
      </c>
      <c r="J3249" s="462" t="s">
        <v>1690</v>
      </c>
    </row>
    <row r="3250" spans="3:10">
      <c r="C3250" s="145" t="s">
        <v>3448</v>
      </c>
      <c r="D3250" s="145">
        <v>0</v>
      </c>
      <c r="E3250" s="145" t="s">
        <v>26</v>
      </c>
      <c r="F3250" s="462" t="s">
        <v>95</v>
      </c>
      <c r="G3250" s="462" t="s">
        <v>3468</v>
      </c>
      <c r="H3250" s="145" t="s">
        <v>86</v>
      </c>
      <c r="I3250" s="462" t="s">
        <v>1688</v>
      </c>
      <c r="J3250" s="462" t="s">
        <v>1690</v>
      </c>
    </row>
    <row r="3251" spans="3:10">
      <c r="C3251" s="145" t="s">
        <v>3449</v>
      </c>
      <c r="D3251" s="145">
        <v>0</v>
      </c>
      <c r="E3251" s="145" t="s">
        <v>26</v>
      </c>
      <c r="F3251" s="462" t="s">
        <v>95</v>
      </c>
      <c r="G3251" s="462" t="s">
        <v>3468</v>
      </c>
      <c r="H3251" s="145" t="s">
        <v>86</v>
      </c>
      <c r="I3251" s="462" t="s">
        <v>1688</v>
      </c>
      <c r="J3251" s="462" t="s">
        <v>1690</v>
      </c>
    </row>
    <row r="3252" spans="3:10">
      <c r="C3252" s="145" t="s">
        <v>3450</v>
      </c>
      <c r="D3252" s="145">
        <v>0</v>
      </c>
      <c r="E3252" s="145" t="s">
        <v>26</v>
      </c>
      <c r="F3252" s="462" t="s">
        <v>95</v>
      </c>
      <c r="G3252" s="462" t="s">
        <v>3468</v>
      </c>
      <c r="H3252" s="145" t="s">
        <v>86</v>
      </c>
      <c r="I3252" s="462" t="s">
        <v>1688</v>
      </c>
      <c r="J3252" s="462" t="s">
        <v>1690</v>
      </c>
    </row>
    <row r="3253" spans="3:10">
      <c r="C3253" s="145" t="s">
        <v>3451</v>
      </c>
      <c r="D3253" s="145">
        <v>0</v>
      </c>
      <c r="E3253" s="145" t="s">
        <v>26</v>
      </c>
      <c r="F3253" s="462" t="s">
        <v>95</v>
      </c>
      <c r="G3253" s="462" t="s">
        <v>3468</v>
      </c>
      <c r="H3253" s="145" t="s">
        <v>86</v>
      </c>
      <c r="I3253" s="462" t="s">
        <v>1688</v>
      </c>
      <c r="J3253" s="462" t="s">
        <v>1690</v>
      </c>
    </row>
    <row r="3254" spans="3:10">
      <c r="C3254" s="145" t="s">
        <v>3452</v>
      </c>
      <c r="D3254" s="145">
        <v>0</v>
      </c>
      <c r="E3254" s="145" t="s">
        <v>26</v>
      </c>
      <c r="F3254" s="462" t="s">
        <v>95</v>
      </c>
      <c r="G3254" s="462" t="s">
        <v>3468</v>
      </c>
      <c r="H3254" s="145" t="s">
        <v>86</v>
      </c>
      <c r="I3254" s="462" t="s">
        <v>1688</v>
      </c>
      <c r="J3254" s="462" t="s">
        <v>1690</v>
      </c>
    </row>
    <row r="3255" spans="3:10">
      <c r="C3255" s="145" t="s">
        <v>3453</v>
      </c>
      <c r="D3255" s="145">
        <v>0</v>
      </c>
      <c r="E3255" s="145" t="s">
        <v>26</v>
      </c>
      <c r="F3255" s="462" t="s">
        <v>95</v>
      </c>
      <c r="G3255" s="462" t="s">
        <v>3468</v>
      </c>
      <c r="H3255" s="145" t="s">
        <v>86</v>
      </c>
      <c r="I3255" s="462" t="s">
        <v>1688</v>
      </c>
      <c r="J3255" s="462" t="s">
        <v>1690</v>
      </c>
    </row>
    <row r="3256" spans="3:10">
      <c r="C3256" s="145" t="s">
        <v>3454</v>
      </c>
      <c r="D3256" s="145">
        <v>0</v>
      </c>
      <c r="E3256" s="145" t="s">
        <v>26</v>
      </c>
      <c r="F3256" s="462" t="s">
        <v>95</v>
      </c>
      <c r="G3256" s="462" t="s">
        <v>3468</v>
      </c>
      <c r="H3256" s="145" t="s">
        <v>86</v>
      </c>
      <c r="I3256" s="462" t="s">
        <v>1688</v>
      </c>
      <c r="J3256" s="462" t="s">
        <v>1690</v>
      </c>
    </row>
    <row r="3257" spans="3:10">
      <c r="C3257" s="145" t="s">
        <v>3455</v>
      </c>
      <c r="D3257" s="145">
        <v>0</v>
      </c>
      <c r="E3257" s="145" t="s">
        <v>26</v>
      </c>
      <c r="F3257" s="462" t="s">
        <v>95</v>
      </c>
      <c r="G3257" s="462" t="s">
        <v>3468</v>
      </c>
      <c r="H3257" s="145" t="s">
        <v>86</v>
      </c>
      <c r="I3257" s="462" t="s">
        <v>1688</v>
      </c>
      <c r="J3257" s="462" t="s">
        <v>1690</v>
      </c>
    </row>
    <row r="3258" spans="3:10">
      <c r="C3258" s="145" t="s">
        <v>3458</v>
      </c>
      <c r="D3258" s="145">
        <v>0</v>
      </c>
      <c r="E3258" s="145" t="s">
        <v>26</v>
      </c>
      <c r="F3258" s="462" t="s">
        <v>95</v>
      </c>
      <c r="G3258" s="462" t="s">
        <v>3468</v>
      </c>
      <c r="H3258" s="145" t="s">
        <v>86</v>
      </c>
      <c r="I3258" s="462" t="s">
        <v>1688</v>
      </c>
      <c r="J3258" s="462" t="s">
        <v>1690</v>
      </c>
    </row>
    <row r="3259" spans="3:10">
      <c r="C3259" s="145" t="s">
        <v>3459</v>
      </c>
      <c r="D3259" s="145">
        <v>0</v>
      </c>
      <c r="E3259" s="145" t="s">
        <v>26</v>
      </c>
      <c r="F3259" s="462" t="s">
        <v>95</v>
      </c>
      <c r="G3259" s="462" t="s">
        <v>3468</v>
      </c>
      <c r="H3259" s="145" t="s">
        <v>86</v>
      </c>
      <c r="I3259" s="462" t="s">
        <v>1688</v>
      </c>
      <c r="J3259" s="462" t="s">
        <v>1690</v>
      </c>
    </row>
    <row r="3260" spans="3:10">
      <c r="C3260" s="145" t="s">
        <v>3460</v>
      </c>
      <c r="D3260" s="145">
        <v>0</v>
      </c>
      <c r="E3260" s="145" t="s">
        <v>26</v>
      </c>
      <c r="F3260" s="462" t="s">
        <v>95</v>
      </c>
      <c r="G3260" s="462" t="s">
        <v>3468</v>
      </c>
      <c r="H3260" s="145" t="s">
        <v>86</v>
      </c>
      <c r="I3260" s="462" t="s">
        <v>1688</v>
      </c>
      <c r="J3260" s="462" t="s">
        <v>1690</v>
      </c>
    </row>
    <row r="3261" spans="3:10">
      <c r="C3261" s="145" t="s">
        <v>3461</v>
      </c>
      <c r="D3261" s="145">
        <v>0</v>
      </c>
      <c r="E3261" s="145" t="s">
        <v>26</v>
      </c>
      <c r="F3261" s="462" t="s">
        <v>95</v>
      </c>
      <c r="G3261" s="462" t="s">
        <v>3468</v>
      </c>
      <c r="H3261" s="145" t="s">
        <v>86</v>
      </c>
      <c r="I3261" s="462" t="s">
        <v>1688</v>
      </c>
      <c r="J3261" s="462" t="s">
        <v>1690</v>
      </c>
    </row>
    <row r="3262" spans="3:10">
      <c r="C3262" s="145" t="s">
        <v>3462</v>
      </c>
      <c r="D3262" s="145">
        <v>0</v>
      </c>
      <c r="E3262" s="145" t="s">
        <v>26</v>
      </c>
      <c r="F3262" s="462" t="s">
        <v>95</v>
      </c>
      <c r="G3262" s="462" t="s">
        <v>3468</v>
      </c>
      <c r="H3262" s="145" t="s">
        <v>86</v>
      </c>
      <c r="I3262" s="462" t="s">
        <v>1688</v>
      </c>
      <c r="J3262" s="462" t="s">
        <v>1690</v>
      </c>
    </row>
    <row r="3263" spans="3:10">
      <c r="C3263" s="145" t="s">
        <v>3463</v>
      </c>
      <c r="D3263" s="145">
        <v>0</v>
      </c>
      <c r="E3263" s="145" t="s">
        <v>26</v>
      </c>
      <c r="F3263" s="462" t="s">
        <v>95</v>
      </c>
      <c r="G3263" s="462" t="s">
        <v>3468</v>
      </c>
      <c r="H3263" s="145" t="s">
        <v>86</v>
      </c>
      <c r="I3263" s="462" t="s">
        <v>1688</v>
      </c>
      <c r="J3263" s="462" t="s">
        <v>1690</v>
      </c>
    </row>
    <row r="3264" spans="3:10">
      <c r="C3264" s="145" t="s">
        <v>3465</v>
      </c>
      <c r="D3264" s="145">
        <v>0</v>
      </c>
      <c r="E3264" s="145" t="s">
        <v>26</v>
      </c>
      <c r="F3264" s="462" t="s">
        <v>95</v>
      </c>
      <c r="G3264" s="462" t="s">
        <v>3468</v>
      </c>
      <c r="H3264" s="145" t="s">
        <v>86</v>
      </c>
      <c r="I3264" s="462" t="s">
        <v>1688</v>
      </c>
      <c r="J3264" s="462" t="s">
        <v>1690</v>
      </c>
    </row>
    <row r="3265" spans="3:12">
      <c r="C3265" s="145" t="s">
        <v>3466</v>
      </c>
      <c r="D3265" s="145">
        <v>0</v>
      </c>
      <c r="E3265" s="145" t="s">
        <v>26</v>
      </c>
      <c r="F3265" s="462" t="s">
        <v>95</v>
      </c>
      <c r="G3265" s="462" t="s">
        <v>3468</v>
      </c>
      <c r="H3265" s="145" t="s">
        <v>86</v>
      </c>
      <c r="I3265" s="462" t="s">
        <v>1688</v>
      </c>
      <c r="J3265" s="462" t="s">
        <v>1690</v>
      </c>
    </row>
    <row r="3266" spans="3:12">
      <c r="C3266" s="145" t="s">
        <v>3467</v>
      </c>
      <c r="D3266" s="145">
        <v>0</v>
      </c>
      <c r="E3266" s="145" t="s">
        <v>26</v>
      </c>
      <c r="F3266" s="462" t="s">
        <v>95</v>
      </c>
      <c r="G3266" s="462" t="s">
        <v>3468</v>
      </c>
      <c r="H3266" s="145" t="s">
        <v>86</v>
      </c>
      <c r="I3266" s="462" t="s">
        <v>1688</v>
      </c>
      <c r="J3266" s="462" t="s">
        <v>1690</v>
      </c>
    </row>
    <row r="3267" spans="3:12">
      <c r="C3267" s="145" t="s">
        <v>1884</v>
      </c>
      <c r="D3267" s="145">
        <v>0</v>
      </c>
      <c r="E3267" s="145" t="s">
        <v>26</v>
      </c>
      <c r="F3267" s="462" t="s">
        <v>95</v>
      </c>
      <c r="G3267" s="462" t="s">
        <v>3468</v>
      </c>
      <c r="H3267" s="145" t="s">
        <v>86</v>
      </c>
      <c r="I3267" s="462" t="s">
        <v>1688</v>
      </c>
      <c r="J3267" s="462" t="s">
        <v>1690</v>
      </c>
      <c r="K3267" s="145" t="s">
        <v>1824</v>
      </c>
      <c r="L3267" s="145" t="s">
        <v>1829</v>
      </c>
    </row>
    <row r="3268" spans="3:12">
      <c r="C3268" s="145" t="s">
        <v>1884</v>
      </c>
      <c r="D3268" s="145">
        <v>0</v>
      </c>
      <c r="E3268" s="145" t="s">
        <v>26</v>
      </c>
      <c r="F3268" s="462" t="s">
        <v>95</v>
      </c>
      <c r="G3268" s="462" t="s">
        <v>3468</v>
      </c>
      <c r="H3268" s="145" t="s">
        <v>86</v>
      </c>
      <c r="I3268" s="462" t="s">
        <v>1688</v>
      </c>
      <c r="J3268" s="462" t="s">
        <v>1690</v>
      </c>
      <c r="K3268" s="145" t="s">
        <v>1824</v>
      </c>
      <c r="L3268" s="145" t="s">
        <v>1830</v>
      </c>
    </row>
    <row r="3269" spans="3:12">
      <c r="C3269" s="145" t="s">
        <v>1884</v>
      </c>
      <c r="D3269" s="145">
        <v>0</v>
      </c>
      <c r="E3269" s="145" t="s">
        <v>26</v>
      </c>
      <c r="F3269" s="462" t="s">
        <v>95</v>
      </c>
      <c r="G3269" s="462" t="s">
        <v>3468</v>
      </c>
      <c r="H3269" s="145" t="s">
        <v>86</v>
      </c>
      <c r="I3269" s="462" t="s">
        <v>1688</v>
      </c>
      <c r="J3269" s="462" t="s">
        <v>1690</v>
      </c>
      <c r="K3269" s="145" t="s">
        <v>1824</v>
      </c>
      <c r="L3269" s="145" t="s">
        <v>1831</v>
      </c>
    </row>
    <row r="3270" spans="3:12">
      <c r="C3270" s="145" t="s">
        <v>1884</v>
      </c>
      <c r="D3270" s="145">
        <v>0</v>
      </c>
      <c r="E3270" s="145" t="s">
        <v>26</v>
      </c>
      <c r="F3270" s="462" t="s">
        <v>95</v>
      </c>
      <c r="G3270" s="462" t="s">
        <v>3468</v>
      </c>
      <c r="H3270" s="145" t="s">
        <v>86</v>
      </c>
      <c r="I3270" s="462" t="s">
        <v>1688</v>
      </c>
      <c r="J3270" s="462" t="s">
        <v>1690</v>
      </c>
      <c r="K3270" s="145" t="s">
        <v>1824</v>
      </c>
      <c r="L3270" s="145" t="s">
        <v>1793</v>
      </c>
    </row>
    <row r="3271" spans="3:12">
      <c r="C3271" s="145" t="s">
        <v>1884</v>
      </c>
      <c r="D3271" s="145">
        <v>0</v>
      </c>
      <c r="E3271" s="145" t="s">
        <v>26</v>
      </c>
      <c r="F3271" s="462" t="s">
        <v>95</v>
      </c>
      <c r="G3271" s="462" t="s">
        <v>3468</v>
      </c>
      <c r="H3271" s="145" t="s">
        <v>86</v>
      </c>
      <c r="I3271" s="462" t="s">
        <v>1688</v>
      </c>
      <c r="J3271" s="462" t="s">
        <v>1690</v>
      </c>
      <c r="K3271" s="145" t="s">
        <v>1824</v>
      </c>
      <c r="L3271" s="145" t="s">
        <v>1833</v>
      </c>
    </row>
    <row r="3272" spans="3:12">
      <c r="C3272" s="145" t="s">
        <v>1884</v>
      </c>
      <c r="D3272" s="145">
        <v>0</v>
      </c>
      <c r="E3272" s="145" t="s">
        <v>26</v>
      </c>
      <c r="F3272" s="462" t="s">
        <v>95</v>
      </c>
      <c r="G3272" s="462" t="s">
        <v>3468</v>
      </c>
      <c r="H3272" s="145" t="s">
        <v>86</v>
      </c>
      <c r="I3272" s="462" t="s">
        <v>1688</v>
      </c>
      <c r="J3272" s="462" t="s">
        <v>1690</v>
      </c>
      <c r="K3272" s="145" t="s">
        <v>1824</v>
      </c>
      <c r="L3272" s="145" t="s">
        <v>1834</v>
      </c>
    </row>
    <row r="3273" spans="3:12">
      <c r="C3273" s="145" t="s">
        <v>1884</v>
      </c>
      <c r="D3273" s="145">
        <v>0</v>
      </c>
      <c r="E3273" s="145" t="s">
        <v>26</v>
      </c>
      <c r="F3273" s="462" t="s">
        <v>95</v>
      </c>
      <c r="G3273" s="462" t="s">
        <v>3468</v>
      </c>
      <c r="H3273" s="145" t="s">
        <v>86</v>
      </c>
      <c r="I3273" s="462" t="s">
        <v>1688</v>
      </c>
      <c r="J3273" s="462" t="s">
        <v>1690</v>
      </c>
      <c r="K3273" s="145" t="s">
        <v>1824</v>
      </c>
      <c r="L3273" s="145" t="s">
        <v>1835</v>
      </c>
    </row>
    <row r="3274" spans="3:12">
      <c r="C3274" s="145" t="s">
        <v>1884</v>
      </c>
      <c r="D3274" s="145">
        <v>0</v>
      </c>
      <c r="E3274" s="145" t="s">
        <v>26</v>
      </c>
      <c r="F3274" s="462" t="s">
        <v>95</v>
      </c>
      <c r="G3274" s="462" t="s">
        <v>3468</v>
      </c>
      <c r="H3274" s="145" t="s">
        <v>86</v>
      </c>
      <c r="I3274" s="462" t="s">
        <v>1688</v>
      </c>
      <c r="J3274" s="462" t="s">
        <v>1690</v>
      </c>
      <c r="K3274" s="145" t="s">
        <v>1824</v>
      </c>
      <c r="L3274" s="145" t="s">
        <v>1794</v>
      </c>
    </row>
    <row r="3275" spans="3:12">
      <c r="C3275" s="145" t="s">
        <v>1884</v>
      </c>
      <c r="D3275" s="145">
        <v>0</v>
      </c>
      <c r="E3275" s="145" t="s">
        <v>26</v>
      </c>
      <c r="F3275" s="462" t="s">
        <v>95</v>
      </c>
      <c r="G3275" s="462" t="s">
        <v>3468</v>
      </c>
      <c r="H3275" s="145" t="s">
        <v>86</v>
      </c>
      <c r="I3275" s="462" t="s">
        <v>1688</v>
      </c>
      <c r="J3275" s="462" t="s">
        <v>1690</v>
      </c>
      <c r="K3275" s="145" t="s">
        <v>1824</v>
      </c>
      <c r="L3275" s="145" t="s">
        <v>1837</v>
      </c>
    </row>
    <row r="3276" spans="3:12">
      <c r="C3276" s="145" t="s">
        <v>1884</v>
      </c>
      <c r="D3276" s="145">
        <v>0</v>
      </c>
      <c r="E3276" s="145" t="s">
        <v>26</v>
      </c>
      <c r="F3276" s="462" t="s">
        <v>95</v>
      </c>
      <c r="G3276" s="462" t="s">
        <v>3468</v>
      </c>
      <c r="H3276" s="145" t="s">
        <v>86</v>
      </c>
      <c r="I3276" s="462" t="s">
        <v>1688</v>
      </c>
      <c r="J3276" s="462" t="s">
        <v>1690</v>
      </c>
      <c r="K3276" s="145" t="s">
        <v>1824</v>
      </c>
      <c r="L3276" s="145" t="s">
        <v>1838</v>
      </c>
    </row>
    <row r="3277" spans="3:12">
      <c r="C3277" s="145" t="s">
        <v>1884</v>
      </c>
      <c r="D3277" s="145">
        <v>0</v>
      </c>
      <c r="E3277" s="145" t="s">
        <v>26</v>
      </c>
      <c r="F3277" s="462" t="s">
        <v>95</v>
      </c>
      <c r="G3277" s="462" t="s">
        <v>3468</v>
      </c>
      <c r="H3277" s="145" t="s">
        <v>86</v>
      </c>
      <c r="I3277" s="462" t="s">
        <v>1688</v>
      </c>
      <c r="J3277" s="462" t="s">
        <v>1690</v>
      </c>
      <c r="K3277" s="145" t="s">
        <v>1824</v>
      </c>
      <c r="L3277" s="145" t="s">
        <v>1839</v>
      </c>
    </row>
    <row r="3278" spans="3:12">
      <c r="C3278" s="145" t="s">
        <v>1884</v>
      </c>
      <c r="D3278" s="145">
        <v>0</v>
      </c>
      <c r="E3278" s="145" t="s">
        <v>26</v>
      </c>
      <c r="F3278" s="462" t="s">
        <v>95</v>
      </c>
      <c r="G3278" s="462" t="s">
        <v>3468</v>
      </c>
      <c r="H3278" s="145" t="s">
        <v>86</v>
      </c>
      <c r="I3278" s="462" t="s">
        <v>1688</v>
      </c>
      <c r="J3278" s="462" t="s">
        <v>1690</v>
      </c>
      <c r="K3278" s="145" t="s">
        <v>1824</v>
      </c>
      <c r="L3278" s="145" t="s">
        <v>1840</v>
      </c>
    </row>
    <row r="3279" spans="3:12">
      <c r="C3279" s="145" t="s">
        <v>1884</v>
      </c>
      <c r="D3279" s="145">
        <v>0</v>
      </c>
      <c r="E3279" s="145" t="s">
        <v>26</v>
      </c>
      <c r="F3279" s="462" t="s">
        <v>95</v>
      </c>
      <c r="G3279" s="462" t="s">
        <v>3468</v>
      </c>
      <c r="H3279" s="145" t="s">
        <v>86</v>
      </c>
      <c r="I3279" s="462" t="s">
        <v>1688</v>
      </c>
      <c r="J3279" s="462" t="s">
        <v>1690</v>
      </c>
      <c r="K3279" s="145" t="s">
        <v>1824</v>
      </c>
      <c r="L3279" s="145" t="s">
        <v>1841</v>
      </c>
    </row>
    <row r="3280" spans="3:12">
      <c r="C3280" s="145" t="s">
        <v>1884</v>
      </c>
      <c r="D3280" s="145">
        <v>0</v>
      </c>
      <c r="E3280" s="145" t="s">
        <v>26</v>
      </c>
      <c r="F3280" s="462" t="s">
        <v>95</v>
      </c>
      <c r="G3280" s="462" t="s">
        <v>3468</v>
      </c>
      <c r="H3280" s="145" t="s">
        <v>86</v>
      </c>
      <c r="I3280" s="462" t="s">
        <v>1688</v>
      </c>
      <c r="J3280" s="462" t="s">
        <v>1690</v>
      </c>
      <c r="K3280" s="145" t="s">
        <v>1824</v>
      </c>
      <c r="L3280" s="145" t="s">
        <v>1842</v>
      </c>
    </row>
    <row r="3281" spans="3:12">
      <c r="C3281" s="145" t="s">
        <v>1884</v>
      </c>
      <c r="D3281" s="145">
        <v>0</v>
      </c>
      <c r="E3281" s="145" t="s">
        <v>26</v>
      </c>
      <c r="F3281" s="462" t="s">
        <v>95</v>
      </c>
      <c r="G3281" s="462" t="s">
        <v>3468</v>
      </c>
      <c r="H3281" s="145" t="s">
        <v>86</v>
      </c>
      <c r="I3281" s="462" t="s">
        <v>1688</v>
      </c>
      <c r="J3281" s="462" t="s">
        <v>1690</v>
      </c>
      <c r="K3281" s="145" t="s">
        <v>1824</v>
      </c>
      <c r="L3281" s="145" t="s">
        <v>1843</v>
      </c>
    </row>
    <row r="3282" spans="3:12">
      <c r="C3282" s="145" t="s">
        <v>1884</v>
      </c>
      <c r="D3282" s="145">
        <v>0</v>
      </c>
      <c r="E3282" s="145" t="s">
        <v>26</v>
      </c>
      <c r="F3282" s="462" t="s">
        <v>95</v>
      </c>
      <c r="G3282" s="462" t="s">
        <v>3468</v>
      </c>
      <c r="H3282" s="145" t="s">
        <v>86</v>
      </c>
      <c r="I3282" s="462" t="s">
        <v>1688</v>
      </c>
      <c r="J3282" s="462" t="s">
        <v>1690</v>
      </c>
      <c r="K3282" s="145" t="s">
        <v>1824</v>
      </c>
      <c r="L3282" s="145" t="s">
        <v>1844</v>
      </c>
    </row>
    <row r="3283" spans="3:12">
      <c r="C3283" s="145" t="s">
        <v>1884</v>
      </c>
      <c r="D3283" s="145">
        <v>0</v>
      </c>
      <c r="E3283" s="145" t="s">
        <v>26</v>
      </c>
      <c r="F3283" s="462" t="s">
        <v>95</v>
      </c>
      <c r="G3283" s="462" t="s">
        <v>3468</v>
      </c>
      <c r="H3283" s="145" t="s">
        <v>86</v>
      </c>
      <c r="I3283" s="462" t="s">
        <v>1688</v>
      </c>
      <c r="J3283" s="462" t="s">
        <v>1690</v>
      </c>
      <c r="K3283" s="145" t="s">
        <v>1824</v>
      </c>
      <c r="L3283" s="145" t="s">
        <v>1845</v>
      </c>
    </row>
    <row r="3284" spans="3:12">
      <c r="C3284" s="145" t="s">
        <v>1884</v>
      </c>
      <c r="D3284" s="145">
        <v>0</v>
      </c>
      <c r="E3284" s="145" t="s">
        <v>26</v>
      </c>
      <c r="F3284" s="462" t="s">
        <v>95</v>
      </c>
      <c r="G3284" s="462" t="s">
        <v>3468</v>
      </c>
      <c r="H3284" s="145" t="s">
        <v>86</v>
      </c>
      <c r="I3284" s="462" t="s">
        <v>1688</v>
      </c>
      <c r="J3284" s="462" t="s">
        <v>1690</v>
      </c>
      <c r="K3284" s="145" t="s">
        <v>1824</v>
      </c>
      <c r="L3284" s="145" t="s">
        <v>1846</v>
      </c>
    </row>
    <row r="3285" spans="3:12">
      <c r="C3285" s="145" t="s">
        <v>1884</v>
      </c>
      <c r="D3285" s="145">
        <v>0</v>
      </c>
      <c r="E3285" s="145" t="s">
        <v>26</v>
      </c>
      <c r="F3285" s="462" t="s">
        <v>95</v>
      </c>
      <c r="G3285" s="462" t="s">
        <v>3468</v>
      </c>
      <c r="H3285" s="145" t="s">
        <v>86</v>
      </c>
      <c r="I3285" s="462" t="s">
        <v>1688</v>
      </c>
      <c r="J3285" s="462" t="s">
        <v>1690</v>
      </c>
      <c r="K3285" s="145" t="s">
        <v>1824</v>
      </c>
      <c r="L3285" s="145" t="s">
        <v>1847</v>
      </c>
    </row>
    <row r="3286" spans="3:12">
      <c r="C3286" s="145" t="s">
        <v>1884</v>
      </c>
      <c r="D3286" s="145">
        <v>0</v>
      </c>
      <c r="E3286" s="145" t="s">
        <v>26</v>
      </c>
      <c r="F3286" s="462" t="s">
        <v>95</v>
      </c>
      <c r="G3286" s="462" t="s">
        <v>3468</v>
      </c>
      <c r="H3286" s="145" t="s">
        <v>86</v>
      </c>
      <c r="I3286" s="462" t="s">
        <v>1688</v>
      </c>
      <c r="J3286" s="462" t="s">
        <v>1690</v>
      </c>
      <c r="K3286" s="145" t="s">
        <v>1824</v>
      </c>
      <c r="L3286" s="145" t="s">
        <v>1795</v>
      </c>
    </row>
    <row r="3287" spans="3:12">
      <c r="C3287" s="145" t="s">
        <v>1884</v>
      </c>
      <c r="D3287" s="145">
        <v>0</v>
      </c>
      <c r="E3287" s="145" t="s">
        <v>26</v>
      </c>
      <c r="F3287" s="462" t="s">
        <v>95</v>
      </c>
      <c r="G3287" s="462" t="s">
        <v>3468</v>
      </c>
      <c r="H3287" s="145" t="s">
        <v>86</v>
      </c>
      <c r="I3287" s="462" t="s">
        <v>1688</v>
      </c>
      <c r="J3287" s="462" t="s">
        <v>1690</v>
      </c>
      <c r="K3287" s="145" t="s">
        <v>1824</v>
      </c>
      <c r="L3287" s="145" t="s">
        <v>1803</v>
      </c>
    </row>
    <row r="3288" spans="3:12">
      <c r="C3288" s="145" t="s">
        <v>1884</v>
      </c>
      <c r="D3288" s="145">
        <v>0</v>
      </c>
      <c r="E3288" s="145" t="s">
        <v>26</v>
      </c>
      <c r="F3288" s="462" t="s">
        <v>95</v>
      </c>
      <c r="G3288" s="462" t="s">
        <v>3468</v>
      </c>
      <c r="H3288" s="145" t="s">
        <v>86</v>
      </c>
      <c r="I3288" s="462" t="s">
        <v>1688</v>
      </c>
      <c r="J3288" s="462" t="s">
        <v>1690</v>
      </c>
      <c r="K3288" s="145" t="s">
        <v>1824</v>
      </c>
      <c r="L3288" s="145" t="s">
        <v>1804</v>
      </c>
    </row>
    <row r="3289" spans="3:12">
      <c r="C3289" s="145" t="s">
        <v>1884</v>
      </c>
      <c r="D3289" s="145">
        <v>0</v>
      </c>
      <c r="E3289" s="145" t="s">
        <v>26</v>
      </c>
      <c r="F3289" s="462" t="s">
        <v>95</v>
      </c>
      <c r="G3289" s="462" t="s">
        <v>3468</v>
      </c>
      <c r="H3289" s="145" t="s">
        <v>86</v>
      </c>
      <c r="I3289" s="462" t="s">
        <v>1688</v>
      </c>
      <c r="J3289" s="462" t="s">
        <v>1690</v>
      </c>
      <c r="K3289" s="145" t="s">
        <v>1824</v>
      </c>
      <c r="L3289" s="145" t="s">
        <v>1805</v>
      </c>
    </row>
    <row r="3290" spans="3:12">
      <c r="C3290" s="145" t="s">
        <v>1884</v>
      </c>
      <c r="D3290" s="145">
        <v>0</v>
      </c>
      <c r="E3290" s="145" t="s">
        <v>26</v>
      </c>
      <c r="F3290" s="462" t="s">
        <v>95</v>
      </c>
      <c r="G3290" s="462" t="s">
        <v>3468</v>
      </c>
      <c r="H3290" s="145" t="s">
        <v>86</v>
      </c>
      <c r="I3290" s="462" t="s">
        <v>1688</v>
      </c>
      <c r="J3290" s="462" t="s">
        <v>1690</v>
      </c>
      <c r="K3290" s="145" t="s">
        <v>1824</v>
      </c>
      <c r="L3290" s="145" t="s">
        <v>1806</v>
      </c>
    </row>
    <row r="3291" spans="3:12">
      <c r="C3291" s="145" t="s">
        <v>1884</v>
      </c>
      <c r="D3291" s="145">
        <v>0</v>
      </c>
      <c r="E3291" s="145" t="s">
        <v>26</v>
      </c>
      <c r="F3291" s="462" t="s">
        <v>95</v>
      </c>
      <c r="G3291" s="462" t="s">
        <v>3468</v>
      </c>
      <c r="H3291" s="145" t="s">
        <v>86</v>
      </c>
      <c r="I3291" s="462" t="s">
        <v>1688</v>
      </c>
      <c r="J3291" s="462" t="s">
        <v>1690</v>
      </c>
      <c r="K3291" s="145" t="s">
        <v>1824</v>
      </c>
      <c r="L3291" s="145" t="s">
        <v>1807</v>
      </c>
    </row>
    <row r="3292" spans="3:12">
      <c r="C3292" s="145" t="s">
        <v>1884</v>
      </c>
      <c r="D3292" s="145">
        <v>0</v>
      </c>
      <c r="E3292" s="145" t="s">
        <v>26</v>
      </c>
      <c r="F3292" s="462" t="s">
        <v>95</v>
      </c>
      <c r="G3292" s="462" t="s">
        <v>3468</v>
      </c>
      <c r="H3292" s="145" t="s">
        <v>86</v>
      </c>
      <c r="I3292" s="462" t="s">
        <v>1688</v>
      </c>
      <c r="J3292" s="462" t="s">
        <v>1690</v>
      </c>
      <c r="K3292" s="145" t="s">
        <v>1824</v>
      </c>
      <c r="L3292" s="145" t="s">
        <v>1808</v>
      </c>
    </row>
    <row r="3293" spans="3:12">
      <c r="C3293" s="145" t="s">
        <v>1884</v>
      </c>
      <c r="D3293" s="145">
        <v>0</v>
      </c>
      <c r="E3293" s="145" t="s">
        <v>26</v>
      </c>
      <c r="F3293" s="462" t="s">
        <v>95</v>
      </c>
      <c r="G3293" s="462" t="s">
        <v>3468</v>
      </c>
      <c r="H3293" s="145" t="s">
        <v>86</v>
      </c>
      <c r="I3293" s="462" t="s">
        <v>1688</v>
      </c>
      <c r="J3293" s="462" t="s">
        <v>1690</v>
      </c>
      <c r="K3293" s="145" t="s">
        <v>1824</v>
      </c>
      <c r="L3293" s="145" t="s">
        <v>1809</v>
      </c>
    </row>
    <row r="3294" spans="3:12">
      <c r="C3294" s="145" t="s">
        <v>1884</v>
      </c>
      <c r="D3294" s="145">
        <v>0</v>
      </c>
      <c r="E3294" s="145" t="s">
        <v>26</v>
      </c>
      <c r="F3294" s="462" t="s">
        <v>95</v>
      </c>
      <c r="G3294" s="462" t="s">
        <v>3468</v>
      </c>
      <c r="H3294" s="145" t="s">
        <v>86</v>
      </c>
      <c r="I3294" s="462" t="s">
        <v>1688</v>
      </c>
      <c r="J3294" s="462" t="s">
        <v>1690</v>
      </c>
      <c r="K3294" s="145" t="s">
        <v>1824</v>
      </c>
      <c r="L3294" s="145" t="s">
        <v>1810</v>
      </c>
    </row>
    <row r="3295" spans="3:12">
      <c r="C3295" s="145" t="s">
        <v>1884</v>
      </c>
      <c r="D3295" s="145">
        <v>0</v>
      </c>
      <c r="E3295" s="145" t="s">
        <v>26</v>
      </c>
      <c r="F3295" s="462" t="s">
        <v>95</v>
      </c>
      <c r="G3295" s="462" t="s">
        <v>3468</v>
      </c>
      <c r="H3295" s="145" t="s">
        <v>86</v>
      </c>
      <c r="I3295" s="462" t="s">
        <v>1688</v>
      </c>
      <c r="J3295" s="462" t="s">
        <v>1690</v>
      </c>
      <c r="K3295" s="145" t="s">
        <v>1824</v>
      </c>
      <c r="L3295" s="145" t="s">
        <v>1811</v>
      </c>
    </row>
    <row r="3296" spans="3:12">
      <c r="C3296" s="145" t="s">
        <v>1884</v>
      </c>
      <c r="D3296" s="145">
        <v>0</v>
      </c>
      <c r="E3296" s="145" t="s">
        <v>26</v>
      </c>
      <c r="F3296" s="462" t="s">
        <v>95</v>
      </c>
      <c r="G3296" s="462" t="s">
        <v>3468</v>
      </c>
      <c r="H3296" s="145" t="s">
        <v>86</v>
      </c>
      <c r="I3296" s="462" t="s">
        <v>1688</v>
      </c>
      <c r="J3296" s="462" t="s">
        <v>1690</v>
      </c>
      <c r="K3296" s="145" t="s">
        <v>1824</v>
      </c>
      <c r="L3296" s="145" t="s">
        <v>1796</v>
      </c>
    </row>
    <row r="3297" spans="3:12">
      <c r="C3297" s="145" t="s">
        <v>1884</v>
      </c>
      <c r="D3297" s="145">
        <v>0</v>
      </c>
      <c r="E3297" s="145" t="s">
        <v>26</v>
      </c>
      <c r="F3297" s="462" t="s">
        <v>95</v>
      </c>
      <c r="G3297" s="462" t="s">
        <v>3468</v>
      </c>
      <c r="H3297" s="145" t="s">
        <v>86</v>
      </c>
      <c r="I3297" s="462" t="s">
        <v>1688</v>
      </c>
      <c r="J3297" s="462" t="s">
        <v>1690</v>
      </c>
      <c r="K3297" s="145" t="s">
        <v>1824</v>
      </c>
      <c r="L3297" s="145" t="s">
        <v>1812</v>
      </c>
    </row>
    <row r="3298" spans="3:12">
      <c r="C3298" s="145" t="s">
        <v>1884</v>
      </c>
      <c r="D3298" s="145">
        <v>0</v>
      </c>
      <c r="E3298" s="145" t="s">
        <v>26</v>
      </c>
      <c r="F3298" s="462" t="s">
        <v>95</v>
      </c>
      <c r="G3298" s="462" t="s">
        <v>3468</v>
      </c>
      <c r="H3298" s="145" t="s">
        <v>86</v>
      </c>
      <c r="I3298" s="462" t="s">
        <v>1688</v>
      </c>
      <c r="J3298" s="462" t="s">
        <v>1690</v>
      </c>
      <c r="K3298" s="145" t="s">
        <v>1824</v>
      </c>
      <c r="L3298" s="145" t="s">
        <v>1813</v>
      </c>
    </row>
    <row r="3299" spans="3:12">
      <c r="C3299" s="145" t="s">
        <v>1884</v>
      </c>
      <c r="D3299" s="145">
        <v>0</v>
      </c>
      <c r="E3299" s="145" t="s">
        <v>26</v>
      </c>
      <c r="F3299" s="462" t="s">
        <v>95</v>
      </c>
      <c r="G3299" s="462" t="s">
        <v>3468</v>
      </c>
      <c r="H3299" s="145" t="s">
        <v>86</v>
      </c>
      <c r="I3299" s="462" t="s">
        <v>1688</v>
      </c>
      <c r="J3299" s="462" t="s">
        <v>1690</v>
      </c>
      <c r="K3299" s="145" t="s">
        <v>1824</v>
      </c>
      <c r="L3299" s="145" t="s">
        <v>1814</v>
      </c>
    </row>
    <row r="3300" spans="3:12">
      <c r="C3300" s="145" t="s">
        <v>1884</v>
      </c>
      <c r="D3300" s="145">
        <v>0</v>
      </c>
      <c r="E3300" s="145" t="s">
        <v>26</v>
      </c>
      <c r="F3300" s="462" t="s">
        <v>95</v>
      </c>
      <c r="G3300" s="462" t="s">
        <v>3468</v>
      </c>
      <c r="H3300" s="145" t="s">
        <v>86</v>
      </c>
      <c r="I3300" s="462" t="s">
        <v>1688</v>
      </c>
      <c r="J3300" s="462" t="s">
        <v>1690</v>
      </c>
      <c r="K3300" s="145" t="s">
        <v>1824</v>
      </c>
      <c r="L3300" s="145" t="s">
        <v>1815</v>
      </c>
    </row>
    <row r="3301" spans="3:12">
      <c r="C3301" s="145" t="s">
        <v>1884</v>
      </c>
      <c r="D3301" s="145">
        <v>0</v>
      </c>
      <c r="E3301" s="145" t="s">
        <v>26</v>
      </c>
      <c r="F3301" s="462" t="s">
        <v>95</v>
      </c>
      <c r="G3301" s="462" t="s">
        <v>3468</v>
      </c>
      <c r="H3301" s="145" t="s">
        <v>86</v>
      </c>
      <c r="I3301" s="462" t="s">
        <v>1688</v>
      </c>
      <c r="J3301" s="462" t="s">
        <v>1690</v>
      </c>
      <c r="K3301" s="145" t="s">
        <v>1824</v>
      </c>
      <c r="L3301" s="145" t="s">
        <v>1797</v>
      </c>
    </row>
    <row r="3302" spans="3:12">
      <c r="C3302" s="145" t="s">
        <v>1884</v>
      </c>
      <c r="D3302" s="145">
        <v>0</v>
      </c>
      <c r="E3302" s="145" t="s">
        <v>26</v>
      </c>
      <c r="F3302" s="462" t="s">
        <v>95</v>
      </c>
      <c r="G3302" s="462" t="s">
        <v>3468</v>
      </c>
      <c r="H3302" s="145" t="s">
        <v>86</v>
      </c>
      <c r="I3302" s="462" t="s">
        <v>1688</v>
      </c>
      <c r="J3302" s="462" t="s">
        <v>1690</v>
      </c>
      <c r="K3302" s="145" t="s">
        <v>1824</v>
      </c>
      <c r="L3302" s="145" t="s">
        <v>1816</v>
      </c>
    </row>
    <row r="3303" spans="3:12">
      <c r="C3303" s="145" t="s">
        <v>1884</v>
      </c>
      <c r="D3303" s="145">
        <v>0</v>
      </c>
      <c r="E3303" s="145" t="s">
        <v>26</v>
      </c>
      <c r="F3303" s="462" t="s">
        <v>95</v>
      </c>
      <c r="G3303" s="462" t="s">
        <v>3468</v>
      </c>
      <c r="H3303" s="145" t="s">
        <v>86</v>
      </c>
      <c r="I3303" s="462" t="s">
        <v>1688</v>
      </c>
      <c r="J3303" s="462" t="s">
        <v>1690</v>
      </c>
      <c r="K3303" s="145" t="s">
        <v>1824</v>
      </c>
      <c r="L3303" s="145" t="s">
        <v>1817</v>
      </c>
    </row>
    <row r="3304" spans="3:12">
      <c r="C3304" s="145" t="s">
        <v>1884</v>
      </c>
      <c r="D3304" s="145">
        <v>0</v>
      </c>
      <c r="E3304" s="145" t="s">
        <v>26</v>
      </c>
      <c r="F3304" s="462" t="s">
        <v>95</v>
      </c>
      <c r="G3304" s="462" t="s">
        <v>3468</v>
      </c>
      <c r="H3304" s="145" t="s">
        <v>86</v>
      </c>
      <c r="I3304" s="462" t="s">
        <v>1688</v>
      </c>
      <c r="J3304" s="462" t="s">
        <v>1690</v>
      </c>
      <c r="K3304" s="145" t="s">
        <v>1824</v>
      </c>
      <c r="L3304" s="145" t="s">
        <v>1818</v>
      </c>
    </row>
    <row r="3305" spans="3:12">
      <c r="C3305" s="145" t="s">
        <v>1884</v>
      </c>
      <c r="D3305" s="145">
        <v>0</v>
      </c>
      <c r="E3305" s="145" t="s">
        <v>26</v>
      </c>
      <c r="F3305" s="462" t="s">
        <v>95</v>
      </c>
      <c r="G3305" s="462" t="s">
        <v>3468</v>
      </c>
      <c r="H3305" s="145" t="s">
        <v>86</v>
      </c>
      <c r="I3305" s="462" t="s">
        <v>1688</v>
      </c>
      <c r="J3305" s="462" t="s">
        <v>1690</v>
      </c>
      <c r="K3305" s="145" t="s">
        <v>1824</v>
      </c>
      <c r="L3305" s="145" t="s">
        <v>3306</v>
      </c>
    </row>
    <row r="3306" spans="3:12">
      <c r="C3306" s="145" t="s">
        <v>1884</v>
      </c>
      <c r="D3306" s="145">
        <v>0</v>
      </c>
      <c r="E3306" s="145" t="s">
        <v>26</v>
      </c>
      <c r="F3306" s="462" t="s">
        <v>95</v>
      </c>
      <c r="G3306" s="462" t="s">
        <v>3468</v>
      </c>
      <c r="H3306" s="145" t="s">
        <v>86</v>
      </c>
      <c r="I3306" s="462" t="s">
        <v>1688</v>
      </c>
      <c r="J3306" s="462" t="s">
        <v>1690</v>
      </c>
      <c r="K3306" s="145" t="s">
        <v>1824</v>
      </c>
      <c r="L3306" s="145" t="s">
        <v>1798</v>
      </c>
    </row>
    <row r="3307" spans="3:12">
      <c r="C3307" s="145" t="s">
        <v>1884</v>
      </c>
      <c r="D3307" s="145">
        <v>0</v>
      </c>
      <c r="E3307" s="145" t="s">
        <v>26</v>
      </c>
      <c r="F3307" s="462" t="s">
        <v>95</v>
      </c>
      <c r="G3307" s="462" t="s">
        <v>3468</v>
      </c>
      <c r="H3307" s="145" t="s">
        <v>86</v>
      </c>
      <c r="I3307" s="462" t="s">
        <v>1688</v>
      </c>
      <c r="J3307" s="462" t="s">
        <v>1690</v>
      </c>
      <c r="K3307" s="145" t="s">
        <v>1824</v>
      </c>
      <c r="L3307" s="145" t="s">
        <v>3310</v>
      </c>
    </row>
    <row r="3308" spans="3:12">
      <c r="C3308" s="145" t="s">
        <v>1884</v>
      </c>
      <c r="D3308" s="145">
        <v>0</v>
      </c>
      <c r="E3308" s="145" t="s">
        <v>26</v>
      </c>
      <c r="F3308" s="462" t="s">
        <v>95</v>
      </c>
      <c r="G3308" s="462" t="s">
        <v>3468</v>
      </c>
      <c r="H3308" s="145" t="s">
        <v>86</v>
      </c>
      <c r="I3308" s="462" t="s">
        <v>1688</v>
      </c>
      <c r="J3308" s="462" t="s">
        <v>1690</v>
      </c>
      <c r="K3308" s="145" t="s">
        <v>1824</v>
      </c>
      <c r="L3308" s="145" t="s">
        <v>3307</v>
      </c>
    </row>
    <row r="3309" spans="3:12">
      <c r="C3309" s="145" t="s">
        <v>1884</v>
      </c>
      <c r="D3309" s="145">
        <v>0</v>
      </c>
      <c r="E3309" s="145" t="s">
        <v>26</v>
      </c>
      <c r="F3309" s="462" t="s">
        <v>95</v>
      </c>
      <c r="G3309" s="462" t="s">
        <v>3468</v>
      </c>
      <c r="H3309" s="145" t="s">
        <v>86</v>
      </c>
      <c r="I3309" s="462" t="s">
        <v>1688</v>
      </c>
      <c r="J3309" s="462" t="s">
        <v>1690</v>
      </c>
      <c r="K3309" s="145" t="s">
        <v>1824</v>
      </c>
      <c r="L3309" s="145" t="s">
        <v>1825</v>
      </c>
    </row>
    <row r="3310" spans="3:12">
      <c r="C3310" s="145" t="s">
        <v>1884</v>
      </c>
      <c r="D3310" s="145">
        <v>0</v>
      </c>
      <c r="E3310" s="145" t="s">
        <v>26</v>
      </c>
      <c r="F3310" s="462" t="s">
        <v>95</v>
      </c>
      <c r="G3310" s="462" t="s">
        <v>3468</v>
      </c>
      <c r="H3310" s="145" t="s">
        <v>86</v>
      </c>
      <c r="I3310" s="462" t="s">
        <v>1688</v>
      </c>
      <c r="J3310" s="462" t="s">
        <v>1690</v>
      </c>
      <c r="K3310" s="145" t="s">
        <v>1824</v>
      </c>
      <c r="L3310" s="145" t="s">
        <v>1826</v>
      </c>
    </row>
    <row r="3311" spans="3:12">
      <c r="C3311" s="145" t="s">
        <v>1884</v>
      </c>
      <c r="D3311" s="145">
        <v>0</v>
      </c>
      <c r="E3311" s="145" t="s">
        <v>26</v>
      </c>
      <c r="F3311" s="462" t="s">
        <v>95</v>
      </c>
      <c r="G3311" s="462" t="s">
        <v>3468</v>
      </c>
      <c r="H3311" s="145" t="s">
        <v>86</v>
      </c>
      <c r="I3311" s="462" t="s">
        <v>1688</v>
      </c>
      <c r="J3311" s="462" t="s">
        <v>1690</v>
      </c>
      <c r="K3311" s="145" t="s">
        <v>1824</v>
      </c>
      <c r="L3311" s="145" t="s">
        <v>1827</v>
      </c>
    </row>
    <row r="3312" spans="3:12">
      <c r="C3312" s="145" t="s">
        <v>1884</v>
      </c>
      <c r="D3312" s="145">
        <v>0</v>
      </c>
      <c r="E3312" s="145" t="s">
        <v>26</v>
      </c>
      <c r="F3312" s="462" t="s">
        <v>95</v>
      </c>
      <c r="G3312" s="462" t="s">
        <v>3468</v>
      </c>
      <c r="H3312" s="145" t="s">
        <v>86</v>
      </c>
      <c r="I3312" s="462" t="s">
        <v>1688</v>
      </c>
      <c r="J3312" s="462" t="s">
        <v>1690</v>
      </c>
      <c r="K3312" s="145" t="s">
        <v>1824</v>
      </c>
      <c r="L3312" s="145" t="s">
        <v>1828</v>
      </c>
    </row>
    <row r="3313" spans="3:12">
      <c r="C3313" s="145" t="s">
        <v>1884</v>
      </c>
      <c r="D3313" s="145">
        <v>0</v>
      </c>
      <c r="E3313" s="145" t="s">
        <v>26</v>
      </c>
      <c r="F3313" s="462" t="s">
        <v>95</v>
      </c>
      <c r="G3313" s="462" t="s">
        <v>3468</v>
      </c>
      <c r="H3313" s="145" t="s">
        <v>86</v>
      </c>
      <c r="I3313" s="462" t="s">
        <v>1688</v>
      </c>
      <c r="J3313" s="462" t="s">
        <v>1690</v>
      </c>
      <c r="K3313" s="145" t="s">
        <v>1824</v>
      </c>
      <c r="L3313" s="145" t="s">
        <v>1832</v>
      </c>
    </row>
    <row r="3314" spans="3:12">
      <c r="C3314" s="145" t="s">
        <v>1884</v>
      </c>
      <c r="D3314" s="145">
        <v>0</v>
      </c>
      <c r="E3314" s="145" t="s">
        <v>26</v>
      </c>
      <c r="F3314" s="462" t="s">
        <v>95</v>
      </c>
      <c r="G3314" s="462" t="s">
        <v>3468</v>
      </c>
      <c r="H3314" s="145" t="s">
        <v>86</v>
      </c>
      <c r="I3314" s="462" t="s">
        <v>1688</v>
      </c>
      <c r="J3314" s="462" t="s">
        <v>1690</v>
      </c>
      <c r="K3314" s="145" t="s">
        <v>1824</v>
      </c>
      <c r="L3314" s="145" t="s">
        <v>1836</v>
      </c>
    </row>
    <row r="3315" spans="3:12">
      <c r="C3315" s="145" t="s">
        <v>1884</v>
      </c>
      <c r="D3315" s="145">
        <v>0</v>
      </c>
      <c r="E3315" s="145" t="s">
        <v>26</v>
      </c>
      <c r="F3315" s="462" t="s">
        <v>95</v>
      </c>
      <c r="G3315" s="462" t="s">
        <v>3468</v>
      </c>
      <c r="H3315" s="145" t="s">
        <v>86</v>
      </c>
      <c r="I3315" s="462" t="s">
        <v>1688</v>
      </c>
      <c r="J3315" s="462" t="s">
        <v>1690</v>
      </c>
      <c r="K3315" s="145" t="s">
        <v>1824</v>
      </c>
      <c r="L3315" s="145" t="s">
        <v>1848</v>
      </c>
    </row>
    <row r="3316" spans="3:12">
      <c r="C3316" s="145" t="s">
        <v>1884</v>
      </c>
      <c r="D3316" s="145">
        <v>0</v>
      </c>
      <c r="E3316" s="145" t="s">
        <v>26</v>
      </c>
      <c r="F3316" s="462" t="s">
        <v>95</v>
      </c>
      <c r="G3316" s="462" t="s">
        <v>3468</v>
      </c>
      <c r="H3316" s="145" t="s">
        <v>86</v>
      </c>
      <c r="I3316" s="462" t="s">
        <v>1688</v>
      </c>
      <c r="J3316" s="462" t="s">
        <v>1690</v>
      </c>
      <c r="K3316" s="145" t="s">
        <v>1824</v>
      </c>
      <c r="L3316" s="145" t="s">
        <v>1849</v>
      </c>
    </row>
    <row r="3317" spans="3:12">
      <c r="C3317" s="145" t="s">
        <v>1884</v>
      </c>
      <c r="D3317" s="145">
        <v>0</v>
      </c>
      <c r="E3317" s="145" t="s">
        <v>26</v>
      </c>
      <c r="F3317" s="462" t="s">
        <v>95</v>
      </c>
      <c r="G3317" s="462" t="s">
        <v>3468</v>
      </c>
      <c r="H3317" s="145" t="s">
        <v>86</v>
      </c>
      <c r="I3317" s="462" t="s">
        <v>1688</v>
      </c>
      <c r="J3317" s="462" t="s">
        <v>1690</v>
      </c>
      <c r="K3317" s="145" t="s">
        <v>1824</v>
      </c>
      <c r="L3317" s="145" t="s">
        <v>1850</v>
      </c>
    </row>
    <row r="3318" spans="3:12">
      <c r="C3318" s="145" t="s">
        <v>1886</v>
      </c>
      <c r="D3318" s="145">
        <v>0</v>
      </c>
      <c r="E3318" s="145" t="s">
        <v>26</v>
      </c>
      <c r="F3318" s="462" t="s">
        <v>95</v>
      </c>
      <c r="G3318" s="462" t="s">
        <v>3468</v>
      </c>
      <c r="H3318" s="145" t="s">
        <v>86</v>
      </c>
      <c r="I3318" s="462" t="s">
        <v>1688</v>
      </c>
      <c r="J3318" s="462" t="s">
        <v>1690</v>
      </c>
      <c r="K3318" s="145" t="s">
        <v>1851</v>
      </c>
      <c r="L3318" s="145" t="s">
        <v>1852</v>
      </c>
    </row>
    <row r="3319" spans="3:12">
      <c r="C3319" s="145" t="s">
        <v>1887</v>
      </c>
      <c r="D3319" s="145">
        <v>0</v>
      </c>
      <c r="E3319" s="145" t="s">
        <v>26</v>
      </c>
      <c r="F3319" s="462" t="s">
        <v>95</v>
      </c>
      <c r="G3319" s="462" t="s">
        <v>3468</v>
      </c>
      <c r="H3319" s="145" t="s">
        <v>86</v>
      </c>
      <c r="I3319" s="462" t="s">
        <v>1688</v>
      </c>
      <c r="J3319" s="462" t="s">
        <v>1690</v>
      </c>
      <c r="K3319" s="145" t="s">
        <v>1851</v>
      </c>
      <c r="L3319" s="145" t="s">
        <v>1852</v>
      </c>
    </row>
    <row r="3320" spans="3:12">
      <c r="C3320" s="145" t="s">
        <v>1889</v>
      </c>
      <c r="D3320" s="145">
        <v>0</v>
      </c>
      <c r="E3320" s="145" t="s">
        <v>26</v>
      </c>
      <c r="F3320" s="462" t="s">
        <v>95</v>
      </c>
      <c r="G3320" s="462" t="s">
        <v>3468</v>
      </c>
      <c r="H3320" s="145" t="s">
        <v>86</v>
      </c>
      <c r="I3320" s="462" t="s">
        <v>1688</v>
      </c>
      <c r="J3320" s="462" t="s">
        <v>1690</v>
      </c>
      <c r="K3320" s="145" t="s">
        <v>1851</v>
      </c>
      <c r="L3320" s="145" t="s">
        <v>1852</v>
      </c>
    </row>
    <row r="3321" spans="3:12">
      <c r="C3321" s="145" t="s">
        <v>1890</v>
      </c>
      <c r="D3321" s="145">
        <v>0</v>
      </c>
      <c r="E3321" s="145" t="s">
        <v>26</v>
      </c>
      <c r="F3321" s="462" t="s">
        <v>95</v>
      </c>
      <c r="G3321" s="462" t="s">
        <v>3468</v>
      </c>
      <c r="H3321" s="145" t="s">
        <v>86</v>
      </c>
      <c r="I3321" s="462" t="s">
        <v>1688</v>
      </c>
      <c r="J3321" s="462" t="s">
        <v>1690</v>
      </c>
      <c r="K3321" s="145" t="s">
        <v>1851</v>
      </c>
      <c r="L3321" s="145" t="s">
        <v>1852</v>
      </c>
    </row>
    <row r="3322" spans="3:12">
      <c r="C3322" s="145" t="s">
        <v>1891</v>
      </c>
      <c r="D3322" s="145">
        <v>0</v>
      </c>
      <c r="E3322" s="145" t="s">
        <v>26</v>
      </c>
      <c r="F3322" s="462" t="s">
        <v>95</v>
      </c>
      <c r="G3322" s="462" t="s">
        <v>3468</v>
      </c>
      <c r="H3322" s="145" t="s">
        <v>86</v>
      </c>
      <c r="I3322" s="462" t="s">
        <v>1688</v>
      </c>
      <c r="J3322" s="462" t="s">
        <v>1690</v>
      </c>
      <c r="K3322" s="145" t="s">
        <v>1851</v>
      </c>
      <c r="L3322" s="145" t="s">
        <v>1852</v>
      </c>
    </row>
    <row r="3323" spans="3:12">
      <c r="C3323" s="145" t="s">
        <v>1892</v>
      </c>
      <c r="D3323" s="145">
        <v>0</v>
      </c>
      <c r="E3323" s="145" t="s">
        <v>26</v>
      </c>
      <c r="F3323" s="462" t="s">
        <v>95</v>
      </c>
      <c r="G3323" s="462" t="s">
        <v>3468</v>
      </c>
      <c r="H3323" s="145" t="s">
        <v>86</v>
      </c>
      <c r="I3323" s="462" t="s">
        <v>1688</v>
      </c>
      <c r="J3323" s="462" t="s">
        <v>1690</v>
      </c>
      <c r="K3323" s="145" t="s">
        <v>1851</v>
      </c>
      <c r="L3323" s="145" t="s">
        <v>1852</v>
      </c>
    </row>
    <row r="3324" spans="3:12">
      <c r="C3324" s="145" t="s">
        <v>1893</v>
      </c>
      <c r="D3324" s="145">
        <v>0</v>
      </c>
      <c r="E3324" s="145" t="s">
        <v>26</v>
      </c>
      <c r="F3324" s="462" t="s">
        <v>95</v>
      </c>
      <c r="G3324" s="462" t="s">
        <v>3468</v>
      </c>
      <c r="H3324" s="145" t="s">
        <v>86</v>
      </c>
      <c r="I3324" s="462" t="s">
        <v>1688</v>
      </c>
      <c r="J3324" s="462" t="s">
        <v>1690</v>
      </c>
      <c r="K3324" s="145" t="s">
        <v>1851</v>
      </c>
      <c r="L3324" s="145" t="s">
        <v>1852</v>
      </c>
    </row>
    <row r="3325" spans="3:12">
      <c r="C3325" s="145" t="s">
        <v>1894</v>
      </c>
      <c r="D3325" s="145">
        <v>0</v>
      </c>
      <c r="E3325" s="145" t="s">
        <v>26</v>
      </c>
      <c r="F3325" s="462" t="s">
        <v>95</v>
      </c>
      <c r="G3325" s="462" t="s">
        <v>3468</v>
      </c>
      <c r="H3325" s="145" t="s">
        <v>86</v>
      </c>
      <c r="I3325" s="462" t="s">
        <v>1688</v>
      </c>
      <c r="J3325" s="462" t="s">
        <v>1690</v>
      </c>
      <c r="K3325" s="145" t="s">
        <v>1851</v>
      </c>
      <c r="L3325" s="145" t="s">
        <v>1852</v>
      </c>
    </row>
    <row r="3326" spans="3:12">
      <c r="C3326" s="145" t="s">
        <v>1895</v>
      </c>
      <c r="D3326" s="145">
        <v>0</v>
      </c>
      <c r="E3326" s="145" t="s">
        <v>26</v>
      </c>
      <c r="F3326" s="462" t="s">
        <v>95</v>
      </c>
      <c r="G3326" s="462" t="s">
        <v>3468</v>
      </c>
      <c r="H3326" s="145" t="s">
        <v>86</v>
      </c>
      <c r="I3326" s="462" t="s">
        <v>1688</v>
      </c>
      <c r="J3326" s="462" t="s">
        <v>1690</v>
      </c>
      <c r="K3326" s="145" t="s">
        <v>1851</v>
      </c>
      <c r="L3326" s="145" t="s">
        <v>1852</v>
      </c>
    </row>
    <row r="3327" spans="3:12">
      <c r="C3327" s="145" t="s">
        <v>1896</v>
      </c>
      <c r="D3327" s="145">
        <v>0</v>
      </c>
      <c r="E3327" s="145" t="s">
        <v>26</v>
      </c>
      <c r="F3327" s="462" t="s">
        <v>95</v>
      </c>
      <c r="G3327" s="462" t="s">
        <v>3468</v>
      </c>
      <c r="H3327" s="145" t="s">
        <v>86</v>
      </c>
      <c r="I3327" s="462" t="s">
        <v>1688</v>
      </c>
      <c r="J3327" s="462" t="s">
        <v>1690</v>
      </c>
      <c r="K3327" s="145" t="s">
        <v>1851</v>
      </c>
      <c r="L3327" s="145" t="s">
        <v>1852</v>
      </c>
    </row>
    <row r="3328" spans="3:12">
      <c r="C3328" s="145" t="s">
        <v>1897</v>
      </c>
      <c r="D3328" s="145">
        <v>0</v>
      </c>
      <c r="E3328" s="145" t="s">
        <v>26</v>
      </c>
      <c r="F3328" s="462" t="s">
        <v>95</v>
      </c>
      <c r="G3328" s="462" t="s">
        <v>3468</v>
      </c>
      <c r="H3328" s="145" t="s">
        <v>86</v>
      </c>
      <c r="I3328" s="462" t="s">
        <v>1688</v>
      </c>
      <c r="J3328" s="462" t="s">
        <v>1690</v>
      </c>
      <c r="K3328" s="145" t="s">
        <v>1851</v>
      </c>
      <c r="L3328" s="145" t="s">
        <v>1852</v>
      </c>
    </row>
    <row r="3329" spans="3:12">
      <c r="C3329" s="145" t="s">
        <v>1898</v>
      </c>
      <c r="D3329" s="145">
        <v>0</v>
      </c>
      <c r="E3329" s="145" t="s">
        <v>26</v>
      </c>
      <c r="F3329" s="462" t="s">
        <v>95</v>
      </c>
      <c r="G3329" s="462" t="s">
        <v>3468</v>
      </c>
      <c r="H3329" s="145" t="s">
        <v>86</v>
      </c>
      <c r="I3329" s="462" t="s">
        <v>1688</v>
      </c>
      <c r="J3329" s="462" t="s">
        <v>1690</v>
      </c>
      <c r="K3329" s="145" t="s">
        <v>1851</v>
      </c>
      <c r="L3329" s="145" t="s">
        <v>1852</v>
      </c>
    </row>
    <row r="3330" spans="3:12">
      <c r="C3330" s="145" t="s">
        <v>1899</v>
      </c>
      <c r="D3330" s="145">
        <v>0</v>
      </c>
      <c r="E3330" s="145" t="s">
        <v>26</v>
      </c>
      <c r="F3330" s="462" t="s">
        <v>95</v>
      </c>
      <c r="G3330" s="462" t="s">
        <v>3468</v>
      </c>
      <c r="H3330" s="145" t="s">
        <v>86</v>
      </c>
      <c r="I3330" s="462" t="s">
        <v>1688</v>
      </c>
      <c r="J3330" s="462" t="s">
        <v>1690</v>
      </c>
      <c r="K3330" s="145" t="s">
        <v>1851</v>
      </c>
      <c r="L3330" s="145" t="s">
        <v>1852</v>
      </c>
    </row>
    <row r="3331" spans="3:12">
      <c r="C3331" s="145" t="s">
        <v>1900</v>
      </c>
      <c r="D3331" s="145">
        <v>0</v>
      </c>
      <c r="E3331" s="145" t="s">
        <v>26</v>
      </c>
      <c r="F3331" s="462" t="s">
        <v>95</v>
      </c>
      <c r="G3331" s="462" t="s">
        <v>3468</v>
      </c>
      <c r="H3331" s="145" t="s">
        <v>86</v>
      </c>
      <c r="I3331" s="462" t="s">
        <v>1688</v>
      </c>
      <c r="J3331" s="462" t="s">
        <v>1690</v>
      </c>
      <c r="K3331" s="145" t="s">
        <v>1851</v>
      </c>
      <c r="L3331" s="145" t="s">
        <v>1852</v>
      </c>
    </row>
    <row r="3332" spans="3:12">
      <c r="C3332" s="145" t="s">
        <v>1902</v>
      </c>
      <c r="D3332" s="145">
        <v>0</v>
      </c>
      <c r="E3332" s="145" t="s">
        <v>26</v>
      </c>
      <c r="F3332" s="462" t="s">
        <v>95</v>
      </c>
      <c r="G3332" s="462" t="s">
        <v>3468</v>
      </c>
      <c r="H3332" s="145" t="s">
        <v>86</v>
      </c>
      <c r="I3332" s="462" t="s">
        <v>1688</v>
      </c>
      <c r="J3332" s="462" t="s">
        <v>1690</v>
      </c>
      <c r="K3332" s="145" t="s">
        <v>1851</v>
      </c>
      <c r="L3332" s="145" t="s">
        <v>1852</v>
      </c>
    </row>
    <row r="3333" spans="3:12">
      <c r="C3333" s="145" t="s">
        <v>1903</v>
      </c>
      <c r="D3333" s="145">
        <v>0</v>
      </c>
      <c r="E3333" s="145" t="s">
        <v>26</v>
      </c>
      <c r="F3333" s="462" t="s">
        <v>95</v>
      </c>
      <c r="G3333" s="462" t="s">
        <v>3468</v>
      </c>
      <c r="H3333" s="145" t="s">
        <v>86</v>
      </c>
      <c r="I3333" s="462" t="s">
        <v>1688</v>
      </c>
      <c r="J3333" s="462" t="s">
        <v>1690</v>
      </c>
      <c r="K3333" s="145" t="s">
        <v>1851</v>
      </c>
      <c r="L3333" s="145" t="s">
        <v>1852</v>
      </c>
    </row>
    <row r="3334" spans="3:12">
      <c r="C3334" s="145" t="s">
        <v>1905</v>
      </c>
      <c r="D3334" s="145">
        <v>0</v>
      </c>
      <c r="E3334" s="145" t="s">
        <v>26</v>
      </c>
      <c r="F3334" s="462" t="s">
        <v>95</v>
      </c>
      <c r="G3334" s="462" t="s">
        <v>3468</v>
      </c>
      <c r="H3334" s="145" t="s">
        <v>86</v>
      </c>
      <c r="I3334" s="462" t="s">
        <v>1688</v>
      </c>
      <c r="J3334" s="462" t="s">
        <v>1690</v>
      </c>
      <c r="K3334" s="145" t="s">
        <v>1851</v>
      </c>
      <c r="L3334" s="145" t="s">
        <v>1852</v>
      </c>
    </row>
    <row r="3335" spans="3:12">
      <c r="C3335" s="145" t="s">
        <v>1906</v>
      </c>
      <c r="D3335" s="145">
        <v>0</v>
      </c>
      <c r="E3335" s="145" t="s">
        <v>26</v>
      </c>
      <c r="F3335" s="462" t="s">
        <v>95</v>
      </c>
      <c r="G3335" s="462" t="s">
        <v>3468</v>
      </c>
      <c r="H3335" s="145" t="s">
        <v>86</v>
      </c>
      <c r="I3335" s="462" t="s">
        <v>1688</v>
      </c>
      <c r="J3335" s="462" t="s">
        <v>1690</v>
      </c>
      <c r="K3335" s="145" t="s">
        <v>1851</v>
      </c>
      <c r="L3335" s="145" t="s">
        <v>1852</v>
      </c>
    </row>
    <row r="3336" spans="3:12">
      <c r="C3336" s="145" t="s">
        <v>1907</v>
      </c>
      <c r="D3336" s="145">
        <v>0</v>
      </c>
      <c r="E3336" s="145" t="s">
        <v>26</v>
      </c>
      <c r="F3336" s="462" t="s">
        <v>95</v>
      </c>
      <c r="G3336" s="462" t="s">
        <v>3468</v>
      </c>
      <c r="H3336" s="145" t="s">
        <v>86</v>
      </c>
      <c r="I3336" s="462" t="s">
        <v>1688</v>
      </c>
      <c r="J3336" s="462" t="s">
        <v>1690</v>
      </c>
      <c r="K3336" s="145" t="s">
        <v>1851</v>
      </c>
      <c r="L3336" s="145" t="s">
        <v>1852</v>
      </c>
    </row>
    <row r="3337" spans="3:12">
      <c r="C3337" s="145" t="s">
        <v>1908</v>
      </c>
      <c r="D3337" s="145">
        <v>0</v>
      </c>
      <c r="E3337" s="145" t="s">
        <v>26</v>
      </c>
      <c r="F3337" s="462" t="s">
        <v>95</v>
      </c>
      <c r="G3337" s="462" t="s">
        <v>3468</v>
      </c>
      <c r="H3337" s="145" t="s">
        <v>86</v>
      </c>
      <c r="I3337" s="462" t="s">
        <v>1688</v>
      </c>
      <c r="J3337" s="462" t="s">
        <v>1690</v>
      </c>
      <c r="K3337" s="145" t="s">
        <v>1851</v>
      </c>
      <c r="L3337" s="145" t="s">
        <v>1852</v>
      </c>
    </row>
    <row r="3338" spans="3:12">
      <c r="C3338" s="145" t="s">
        <v>1909</v>
      </c>
      <c r="D3338" s="145">
        <v>0</v>
      </c>
      <c r="E3338" s="145" t="s">
        <v>26</v>
      </c>
      <c r="F3338" s="462" t="s">
        <v>95</v>
      </c>
      <c r="G3338" s="462" t="s">
        <v>3468</v>
      </c>
      <c r="H3338" s="145" t="s">
        <v>86</v>
      </c>
      <c r="I3338" s="462" t="s">
        <v>1688</v>
      </c>
      <c r="J3338" s="462" t="s">
        <v>1690</v>
      </c>
      <c r="K3338" s="145" t="s">
        <v>1851</v>
      </c>
      <c r="L3338" s="145" t="s">
        <v>1852</v>
      </c>
    </row>
    <row r="3339" spans="3:12">
      <c r="C3339" s="145" t="s">
        <v>1910</v>
      </c>
      <c r="D3339" s="145">
        <v>0</v>
      </c>
      <c r="E3339" s="145" t="s">
        <v>26</v>
      </c>
      <c r="F3339" s="462" t="s">
        <v>95</v>
      </c>
      <c r="G3339" s="462" t="s">
        <v>3468</v>
      </c>
      <c r="H3339" s="145" t="s">
        <v>86</v>
      </c>
      <c r="I3339" s="462" t="s">
        <v>1688</v>
      </c>
      <c r="J3339" s="462" t="s">
        <v>1690</v>
      </c>
      <c r="K3339" s="145" t="s">
        <v>1851</v>
      </c>
      <c r="L3339" s="145" t="s">
        <v>1852</v>
      </c>
    </row>
    <row r="3340" spans="3:12">
      <c r="C3340" s="145" t="s">
        <v>1911</v>
      </c>
      <c r="D3340" s="145">
        <v>0</v>
      </c>
      <c r="E3340" s="145" t="s">
        <v>26</v>
      </c>
      <c r="F3340" s="462" t="s">
        <v>95</v>
      </c>
      <c r="G3340" s="462" t="s">
        <v>3468</v>
      </c>
      <c r="H3340" s="145" t="s">
        <v>86</v>
      </c>
      <c r="I3340" s="462" t="s">
        <v>1688</v>
      </c>
      <c r="J3340" s="462" t="s">
        <v>1690</v>
      </c>
      <c r="K3340" s="145" t="s">
        <v>1851</v>
      </c>
      <c r="L3340" s="145" t="s">
        <v>1852</v>
      </c>
    </row>
    <row r="3341" spans="3:12">
      <c r="C3341" s="145" t="s">
        <v>1912</v>
      </c>
      <c r="D3341" s="145">
        <v>0</v>
      </c>
      <c r="E3341" s="145" t="s">
        <v>26</v>
      </c>
      <c r="F3341" s="462" t="s">
        <v>95</v>
      </c>
      <c r="G3341" s="462" t="s">
        <v>3468</v>
      </c>
      <c r="H3341" s="145" t="s">
        <v>86</v>
      </c>
      <c r="I3341" s="462" t="s">
        <v>1688</v>
      </c>
      <c r="J3341" s="462" t="s">
        <v>1690</v>
      </c>
      <c r="K3341" s="145" t="s">
        <v>1851</v>
      </c>
      <c r="L3341" s="145" t="s">
        <v>1852</v>
      </c>
    </row>
    <row r="3342" spans="3:12">
      <c r="C3342" s="145" t="s">
        <v>1913</v>
      </c>
      <c r="D3342" s="145">
        <v>0</v>
      </c>
      <c r="E3342" s="145" t="s">
        <v>26</v>
      </c>
      <c r="F3342" s="462" t="s">
        <v>95</v>
      </c>
      <c r="G3342" s="462" t="s">
        <v>3468</v>
      </c>
      <c r="H3342" s="145" t="s">
        <v>86</v>
      </c>
      <c r="I3342" s="462" t="s">
        <v>1688</v>
      </c>
      <c r="J3342" s="462" t="s">
        <v>1690</v>
      </c>
      <c r="K3342" s="145" t="s">
        <v>1851</v>
      </c>
      <c r="L3342" s="145" t="s">
        <v>1852</v>
      </c>
    </row>
    <row r="3343" spans="3:12">
      <c r="C3343" s="145" t="s">
        <v>1914</v>
      </c>
      <c r="D3343" s="145">
        <v>0</v>
      </c>
      <c r="E3343" s="145" t="s">
        <v>26</v>
      </c>
      <c r="F3343" s="462" t="s">
        <v>95</v>
      </c>
      <c r="G3343" s="462" t="s">
        <v>3468</v>
      </c>
      <c r="H3343" s="145" t="s">
        <v>86</v>
      </c>
      <c r="I3343" s="462" t="s">
        <v>1688</v>
      </c>
      <c r="J3343" s="462" t="s">
        <v>1690</v>
      </c>
      <c r="K3343" s="145" t="s">
        <v>1851</v>
      </c>
      <c r="L3343" s="145" t="s">
        <v>1852</v>
      </c>
    </row>
    <row r="3344" spans="3:12">
      <c r="C3344" s="145" t="s">
        <v>1915</v>
      </c>
      <c r="D3344" s="145">
        <v>0</v>
      </c>
      <c r="E3344" s="145" t="s">
        <v>26</v>
      </c>
      <c r="F3344" s="462" t="s">
        <v>95</v>
      </c>
      <c r="G3344" s="462" t="s">
        <v>3468</v>
      </c>
      <c r="H3344" s="145" t="s">
        <v>86</v>
      </c>
      <c r="I3344" s="462" t="s">
        <v>1688</v>
      </c>
      <c r="J3344" s="462" t="s">
        <v>1690</v>
      </c>
      <c r="K3344" s="145" t="s">
        <v>1851</v>
      </c>
      <c r="L3344" s="145" t="s">
        <v>1852</v>
      </c>
    </row>
    <row r="3345" spans="3:12">
      <c r="C3345" s="145" t="s">
        <v>1916</v>
      </c>
      <c r="D3345" s="145">
        <v>0</v>
      </c>
      <c r="E3345" s="145" t="s">
        <v>26</v>
      </c>
      <c r="F3345" s="462" t="s">
        <v>95</v>
      </c>
      <c r="G3345" s="462" t="s">
        <v>3468</v>
      </c>
      <c r="H3345" s="145" t="s">
        <v>86</v>
      </c>
      <c r="I3345" s="462" t="s">
        <v>1688</v>
      </c>
      <c r="J3345" s="462" t="s">
        <v>1690</v>
      </c>
      <c r="K3345" s="145" t="s">
        <v>1851</v>
      </c>
      <c r="L3345" s="145" t="s">
        <v>1852</v>
      </c>
    </row>
    <row r="3346" spans="3:12">
      <c r="C3346" s="145" t="s">
        <v>1886</v>
      </c>
      <c r="D3346" s="145">
        <v>0</v>
      </c>
      <c r="E3346" s="145" t="s">
        <v>26</v>
      </c>
      <c r="F3346" s="462" t="s">
        <v>95</v>
      </c>
      <c r="G3346" s="462" t="s">
        <v>3468</v>
      </c>
      <c r="H3346" s="145" t="s">
        <v>86</v>
      </c>
      <c r="I3346" s="462" t="s">
        <v>1688</v>
      </c>
      <c r="J3346" s="462" t="s">
        <v>1690</v>
      </c>
      <c r="K3346" s="145" t="s">
        <v>1851</v>
      </c>
      <c r="L3346" s="145" t="s">
        <v>1853</v>
      </c>
    </row>
    <row r="3347" spans="3:12">
      <c r="C3347" s="145" t="s">
        <v>1887</v>
      </c>
      <c r="D3347" s="145">
        <v>0</v>
      </c>
      <c r="E3347" s="145" t="s">
        <v>26</v>
      </c>
      <c r="F3347" s="462" t="s">
        <v>95</v>
      </c>
      <c r="G3347" s="462" t="s">
        <v>3468</v>
      </c>
      <c r="H3347" s="145" t="s">
        <v>86</v>
      </c>
      <c r="I3347" s="462" t="s">
        <v>1688</v>
      </c>
      <c r="J3347" s="462" t="s">
        <v>1690</v>
      </c>
      <c r="K3347" s="145" t="s">
        <v>1851</v>
      </c>
      <c r="L3347" s="145" t="s">
        <v>1853</v>
      </c>
    </row>
    <row r="3348" spans="3:12">
      <c r="C3348" s="145" t="s">
        <v>1889</v>
      </c>
      <c r="D3348" s="145">
        <v>0</v>
      </c>
      <c r="E3348" s="145" t="s">
        <v>26</v>
      </c>
      <c r="F3348" s="462" t="s">
        <v>95</v>
      </c>
      <c r="G3348" s="462" t="s">
        <v>3468</v>
      </c>
      <c r="H3348" s="145" t="s">
        <v>86</v>
      </c>
      <c r="I3348" s="462" t="s">
        <v>1688</v>
      </c>
      <c r="J3348" s="462" t="s">
        <v>1690</v>
      </c>
      <c r="K3348" s="145" t="s">
        <v>1851</v>
      </c>
      <c r="L3348" s="145" t="s">
        <v>1853</v>
      </c>
    </row>
    <row r="3349" spans="3:12">
      <c r="C3349" s="145" t="s">
        <v>1890</v>
      </c>
      <c r="D3349" s="145">
        <v>0</v>
      </c>
      <c r="E3349" s="145" t="s">
        <v>26</v>
      </c>
      <c r="F3349" s="462" t="s">
        <v>95</v>
      </c>
      <c r="G3349" s="462" t="s">
        <v>3468</v>
      </c>
      <c r="H3349" s="145" t="s">
        <v>86</v>
      </c>
      <c r="I3349" s="462" t="s">
        <v>1688</v>
      </c>
      <c r="J3349" s="462" t="s">
        <v>1690</v>
      </c>
      <c r="K3349" s="145" t="s">
        <v>1851</v>
      </c>
      <c r="L3349" s="145" t="s">
        <v>1853</v>
      </c>
    </row>
    <row r="3350" spans="3:12">
      <c r="C3350" s="145" t="s">
        <v>1891</v>
      </c>
      <c r="D3350" s="145">
        <v>0</v>
      </c>
      <c r="E3350" s="145" t="s">
        <v>26</v>
      </c>
      <c r="F3350" s="462" t="s">
        <v>95</v>
      </c>
      <c r="G3350" s="462" t="s">
        <v>3468</v>
      </c>
      <c r="H3350" s="145" t="s">
        <v>86</v>
      </c>
      <c r="I3350" s="462" t="s">
        <v>1688</v>
      </c>
      <c r="J3350" s="462" t="s">
        <v>1690</v>
      </c>
      <c r="K3350" s="145" t="s">
        <v>1851</v>
      </c>
      <c r="L3350" s="145" t="s">
        <v>1853</v>
      </c>
    </row>
    <row r="3351" spans="3:12">
      <c r="C3351" s="145" t="s">
        <v>1892</v>
      </c>
      <c r="D3351" s="145">
        <v>0</v>
      </c>
      <c r="E3351" s="145" t="s">
        <v>26</v>
      </c>
      <c r="F3351" s="462" t="s">
        <v>95</v>
      </c>
      <c r="G3351" s="462" t="s">
        <v>3468</v>
      </c>
      <c r="H3351" s="145" t="s">
        <v>86</v>
      </c>
      <c r="I3351" s="462" t="s">
        <v>1688</v>
      </c>
      <c r="J3351" s="462" t="s">
        <v>1690</v>
      </c>
      <c r="K3351" s="145" t="s">
        <v>1851</v>
      </c>
      <c r="L3351" s="145" t="s">
        <v>1853</v>
      </c>
    </row>
    <row r="3352" spans="3:12">
      <c r="C3352" s="145" t="s">
        <v>1893</v>
      </c>
      <c r="D3352" s="145">
        <v>0</v>
      </c>
      <c r="E3352" s="145" t="s">
        <v>26</v>
      </c>
      <c r="F3352" s="462" t="s">
        <v>95</v>
      </c>
      <c r="G3352" s="462" t="s">
        <v>3468</v>
      </c>
      <c r="H3352" s="145" t="s">
        <v>86</v>
      </c>
      <c r="I3352" s="462" t="s">
        <v>1688</v>
      </c>
      <c r="J3352" s="462" t="s">
        <v>1690</v>
      </c>
      <c r="K3352" s="145" t="s">
        <v>1851</v>
      </c>
      <c r="L3352" s="145" t="s">
        <v>1853</v>
      </c>
    </row>
    <row r="3353" spans="3:12">
      <c r="C3353" s="145" t="s">
        <v>1894</v>
      </c>
      <c r="D3353" s="145">
        <v>0</v>
      </c>
      <c r="E3353" s="145" t="s">
        <v>26</v>
      </c>
      <c r="F3353" s="462" t="s">
        <v>95</v>
      </c>
      <c r="G3353" s="462" t="s">
        <v>3468</v>
      </c>
      <c r="H3353" s="145" t="s">
        <v>86</v>
      </c>
      <c r="I3353" s="462" t="s">
        <v>1688</v>
      </c>
      <c r="J3353" s="462" t="s">
        <v>1690</v>
      </c>
      <c r="K3353" s="145" t="s">
        <v>1851</v>
      </c>
      <c r="L3353" s="145" t="s">
        <v>1853</v>
      </c>
    </row>
    <row r="3354" spans="3:12">
      <c r="C3354" s="145" t="s">
        <v>1895</v>
      </c>
      <c r="D3354" s="145">
        <v>0</v>
      </c>
      <c r="E3354" s="145" t="s">
        <v>26</v>
      </c>
      <c r="F3354" s="462" t="s">
        <v>95</v>
      </c>
      <c r="G3354" s="462" t="s">
        <v>3468</v>
      </c>
      <c r="H3354" s="145" t="s">
        <v>86</v>
      </c>
      <c r="I3354" s="462" t="s">
        <v>1688</v>
      </c>
      <c r="J3354" s="462" t="s">
        <v>1690</v>
      </c>
      <c r="K3354" s="145" t="s">
        <v>1851</v>
      </c>
      <c r="L3354" s="145" t="s">
        <v>1853</v>
      </c>
    </row>
    <row r="3355" spans="3:12">
      <c r="C3355" s="145" t="s">
        <v>1896</v>
      </c>
      <c r="D3355" s="145">
        <v>0</v>
      </c>
      <c r="E3355" s="145" t="s">
        <v>26</v>
      </c>
      <c r="F3355" s="462" t="s">
        <v>95</v>
      </c>
      <c r="G3355" s="462" t="s">
        <v>3468</v>
      </c>
      <c r="H3355" s="145" t="s">
        <v>86</v>
      </c>
      <c r="I3355" s="462" t="s">
        <v>1688</v>
      </c>
      <c r="J3355" s="462" t="s">
        <v>1690</v>
      </c>
      <c r="K3355" s="145" t="s">
        <v>1851</v>
      </c>
      <c r="L3355" s="145" t="s">
        <v>1853</v>
      </c>
    </row>
    <row r="3356" spans="3:12">
      <c r="C3356" s="145" t="s">
        <v>1897</v>
      </c>
      <c r="D3356" s="145">
        <v>0</v>
      </c>
      <c r="E3356" s="145" t="s">
        <v>26</v>
      </c>
      <c r="F3356" s="462" t="s">
        <v>95</v>
      </c>
      <c r="G3356" s="462" t="s">
        <v>3468</v>
      </c>
      <c r="H3356" s="145" t="s">
        <v>86</v>
      </c>
      <c r="I3356" s="462" t="s">
        <v>1688</v>
      </c>
      <c r="J3356" s="462" t="s">
        <v>1690</v>
      </c>
      <c r="K3356" s="145" t="s">
        <v>1851</v>
      </c>
      <c r="L3356" s="145" t="s">
        <v>1853</v>
      </c>
    </row>
    <row r="3357" spans="3:12">
      <c r="C3357" s="145" t="s">
        <v>1898</v>
      </c>
      <c r="D3357" s="145">
        <v>0</v>
      </c>
      <c r="E3357" s="145" t="s">
        <v>26</v>
      </c>
      <c r="F3357" s="462" t="s">
        <v>95</v>
      </c>
      <c r="G3357" s="462" t="s">
        <v>3468</v>
      </c>
      <c r="H3357" s="145" t="s">
        <v>86</v>
      </c>
      <c r="I3357" s="462" t="s">
        <v>1688</v>
      </c>
      <c r="J3357" s="462" t="s">
        <v>1690</v>
      </c>
      <c r="K3357" s="145" t="s">
        <v>1851</v>
      </c>
      <c r="L3357" s="145" t="s">
        <v>1853</v>
      </c>
    </row>
    <row r="3358" spans="3:12">
      <c r="C3358" s="145" t="s">
        <v>1899</v>
      </c>
      <c r="D3358" s="145">
        <v>0</v>
      </c>
      <c r="E3358" s="145" t="s">
        <v>26</v>
      </c>
      <c r="F3358" s="462" t="s">
        <v>95</v>
      </c>
      <c r="G3358" s="462" t="s">
        <v>3468</v>
      </c>
      <c r="H3358" s="145" t="s">
        <v>86</v>
      </c>
      <c r="I3358" s="462" t="s">
        <v>1688</v>
      </c>
      <c r="J3358" s="462" t="s">
        <v>1690</v>
      </c>
      <c r="K3358" s="145" t="s">
        <v>1851</v>
      </c>
      <c r="L3358" s="145" t="s">
        <v>1853</v>
      </c>
    </row>
    <row r="3359" spans="3:12">
      <c r="C3359" s="145" t="s">
        <v>1900</v>
      </c>
      <c r="D3359" s="145">
        <v>0</v>
      </c>
      <c r="E3359" s="145" t="s">
        <v>26</v>
      </c>
      <c r="F3359" s="462" t="s">
        <v>95</v>
      </c>
      <c r="G3359" s="462" t="s">
        <v>3468</v>
      </c>
      <c r="H3359" s="145" t="s">
        <v>86</v>
      </c>
      <c r="I3359" s="462" t="s">
        <v>1688</v>
      </c>
      <c r="J3359" s="462" t="s">
        <v>1690</v>
      </c>
      <c r="K3359" s="145" t="s">
        <v>1851</v>
      </c>
      <c r="L3359" s="145" t="s">
        <v>1853</v>
      </c>
    </row>
    <row r="3360" spans="3:12">
      <c r="C3360" s="145" t="s">
        <v>1902</v>
      </c>
      <c r="D3360" s="145">
        <v>0</v>
      </c>
      <c r="E3360" s="145" t="s">
        <v>26</v>
      </c>
      <c r="F3360" s="462" t="s">
        <v>95</v>
      </c>
      <c r="G3360" s="462" t="s">
        <v>3468</v>
      </c>
      <c r="H3360" s="145" t="s">
        <v>86</v>
      </c>
      <c r="I3360" s="462" t="s">
        <v>1688</v>
      </c>
      <c r="J3360" s="462" t="s">
        <v>1690</v>
      </c>
      <c r="K3360" s="145" t="s">
        <v>1851</v>
      </c>
      <c r="L3360" s="145" t="s">
        <v>1853</v>
      </c>
    </row>
    <row r="3361" spans="3:12">
      <c r="C3361" s="145" t="s">
        <v>1903</v>
      </c>
      <c r="D3361" s="145">
        <v>0</v>
      </c>
      <c r="E3361" s="145" t="s">
        <v>26</v>
      </c>
      <c r="F3361" s="462" t="s">
        <v>95</v>
      </c>
      <c r="G3361" s="462" t="s">
        <v>3468</v>
      </c>
      <c r="H3361" s="145" t="s">
        <v>86</v>
      </c>
      <c r="I3361" s="462" t="s">
        <v>1688</v>
      </c>
      <c r="J3361" s="462" t="s">
        <v>1690</v>
      </c>
      <c r="K3361" s="145" t="s">
        <v>1851</v>
      </c>
      <c r="L3361" s="145" t="s">
        <v>1853</v>
      </c>
    </row>
    <row r="3362" spans="3:12">
      <c r="C3362" s="145" t="s">
        <v>1905</v>
      </c>
      <c r="D3362" s="145">
        <v>0</v>
      </c>
      <c r="E3362" s="145" t="s">
        <v>26</v>
      </c>
      <c r="F3362" s="462" t="s">
        <v>95</v>
      </c>
      <c r="G3362" s="462" t="s">
        <v>3468</v>
      </c>
      <c r="H3362" s="145" t="s">
        <v>86</v>
      </c>
      <c r="I3362" s="462" t="s">
        <v>1688</v>
      </c>
      <c r="J3362" s="462" t="s">
        <v>1690</v>
      </c>
      <c r="K3362" s="145" t="s">
        <v>1851</v>
      </c>
      <c r="L3362" s="145" t="s">
        <v>1853</v>
      </c>
    </row>
    <row r="3363" spans="3:12">
      <c r="C3363" s="145" t="s">
        <v>1906</v>
      </c>
      <c r="D3363" s="145">
        <v>0</v>
      </c>
      <c r="E3363" s="145" t="s">
        <v>26</v>
      </c>
      <c r="F3363" s="462" t="s">
        <v>95</v>
      </c>
      <c r="G3363" s="462" t="s">
        <v>3468</v>
      </c>
      <c r="H3363" s="145" t="s">
        <v>86</v>
      </c>
      <c r="I3363" s="462" t="s">
        <v>1688</v>
      </c>
      <c r="J3363" s="462" t="s">
        <v>1690</v>
      </c>
      <c r="K3363" s="145" t="s">
        <v>1851</v>
      </c>
      <c r="L3363" s="145" t="s">
        <v>1853</v>
      </c>
    </row>
    <row r="3364" spans="3:12">
      <c r="C3364" s="145" t="s">
        <v>1907</v>
      </c>
      <c r="D3364" s="145">
        <v>0</v>
      </c>
      <c r="E3364" s="145" t="s">
        <v>26</v>
      </c>
      <c r="F3364" s="462" t="s">
        <v>95</v>
      </c>
      <c r="G3364" s="462" t="s">
        <v>3468</v>
      </c>
      <c r="H3364" s="145" t="s">
        <v>86</v>
      </c>
      <c r="I3364" s="462" t="s">
        <v>1688</v>
      </c>
      <c r="J3364" s="462" t="s">
        <v>1690</v>
      </c>
      <c r="K3364" s="145" t="s">
        <v>1851</v>
      </c>
      <c r="L3364" s="145" t="s">
        <v>1853</v>
      </c>
    </row>
    <row r="3365" spans="3:12">
      <c r="C3365" s="145" t="s">
        <v>1908</v>
      </c>
      <c r="D3365" s="145">
        <v>0</v>
      </c>
      <c r="E3365" s="145" t="s">
        <v>26</v>
      </c>
      <c r="F3365" s="462" t="s">
        <v>95</v>
      </c>
      <c r="G3365" s="462" t="s">
        <v>3468</v>
      </c>
      <c r="H3365" s="145" t="s">
        <v>86</v>
      </c>
      <c r="I3365" s="462" t="s">
        <v>1688</v>
      </c>
      <c r="J3365" s="462" t="s">
        <v>1690</v>
      </c>
      <c r="K3365" s="145" t="s">
        <v>1851</v>
      </c>
      <c r="L3365" s="145" t="s">
        <v>1853</v>
      </c>
    </row>
    <row r="3366" spans="3:12">
      <c r="C3366" s="145" t="s">
        <v>1909</v>
      </c>
      <c r="D3366" s="145">
        <v>0</v>
      </c>
      <c r="E3366" s="145" t="s">
        <v>26</v>
      </c>
      <c r="F3366" s="462" t="s">
        <v>95</v>
      </c>
      <c r="G3366" s="462" t="s">
        <v>3468</v>
      </c>
      <c r="H3366" s="145" t="s">
        <v>86</v>
      </c>
      <c r="I3366" s="462" t="s">
        <v>1688</v>
      </c>
      <c r="J3366" s="462" t="s">
        <v>1690</v>
      </c>
      <c r="K3366" s="145" t="s">
        <v>1851</v>
      </c>
      <c r="L3366" s="145" t="s">
        <v>1853</v>
      </c>
    </row>
    <row r="3367" spans="3:12">
      <c r="C3367" s="145" t="s">
        <v>1910</v>
      </c>
      <c r="D3367" s="145">
        <v>0</v>
      </c>
      <c r="E3367" s="145" t="s">
        <v>26</v>
      </c>
      <c r="F3367" s="462" t="s">
        <v>95</v>
      </c>
      <c r="G3367" s="462" t="s">
        <v>3468</v>
      </c>
      <c r="H3367" s="145" t="s">
        <v>86</v>
      </c>
      <c r="I3367" s="462" t="s">
        <v>1688</v>
      </c>
      <c r="J3367" s="462" t="s">
        <v>1690</v>
      </c>
      <c r="K3367" s="145" t="s">
        <v>1851</v>
      </c>
      <c r="L3367" s="145" t="s">
        <v>1853</v>
      </c>
    </row>
    <row r="3368" spans="3:12">
      <c r="C3368" s="145" t="s">
        <v>1911</v>
      </c>
      <c r="D3368" s="145">
        <v>0</v>
      </c>
      <c r="E3368" s="145" t="s">
        <v>26</v>
      </c>
      <c r="F3368" s="462" t="s">
        <v>95</v>
      </c>
      <c r="G3368" s="462" t="s">
        <v>3468</v>
      </c>
      <c r="H3368" s="145" t="s">
        <v>86</v>
      </c>
      <c r="I3368" s="462" t="s">
        <v>1688</v>
      </c>
      <c r="J3368" s="462" t="s">
        <v>1690</v>
      </c>
      <c r="K3368" s="145" t="s">
        <v>1851</v>
      </c>
      <c r="L3368" s="145" t="s">
        <v>1853</v>
      </c>
    </row>
    <row r="3369" spans="3:12">
      <c r="C3369" s="145" t="s">
        <v>1912</v>
      </c>
      <c r="D3369" s="145">
        <v>0</v>
      </c>
      <c r="E3369" s="145" t="s">
        <v>26</v>
      </c>
      <c r="F3369" s="462" t="s">
        <v>95</v>
      </c>
      <c r="G3369" s="462" t="s">
        <v>3468</v>
      </c>
      <c r="H3369" s="145" t="s">
        <v>86</v>
      </c>
      <c r="I3369" s="462" t="s">
        <v>1688</v>
      </c>
      <c r="J3369" s="462" t="s">
        <v>1690</v>
      </c>
      <c r="K3369" s="145" t="s">
        <v>1851</v>
      </c>
      <c r="L3369" s="145" t="s">
        <v>1853</v>
      </c>
    </row>
    <row r="3370" spans="3:12">
      <c r="C3370" s="145" t="s">
        <v>1913</v>
      </c>
      <c r="D3370" s="145">
        <v>0</v>
      </c>
      <c r="E3370" s="145" t="s">
        <v>26</v>
      </c>
      <c r="F3370" s="462" t="s">
        <v>95</v>
      </c>
      <c r="G3370" s="462" t="s">
        <v>3468</v>
      </c>
      <c r="H3370" s="145" t="s">
        <v>86</v>
      </c>
      <c r="I3370" s="462" t="s">
        <v>1688</v>
      </c>
      <c r="J3370" s="462" t="s">
        <v>1690</v>
      </c>
      <c r="K3370" s="145" t="s">
        <v>1851</v>
      </c>
      <c r="L3370" s="145" t="s">
        <v>1853</v>
      </c>
    </row>
    <row r="3371" spans="3:12">
      <c r="C3371" s="145" t="s">
        <v>1914</v>
      </c>
      <c r="D3371" s="145">
        <v>0</v>
      </c>
      <c r="E3371" s="145" t="s">
        <v>26</v>
      </c>
      <c r="F3371" s="462" t="s">
        <v>95</v>
      </c>
      <c r="G3371" s="462" t="s">
        <v>3468</v>
      </c>
      <c r="H3371" s="145" t="s">
        <v>86</v>
      </c>
      <c r="I3371" s="462" t="s">
        <v>1688</v>
      </c>
      <c r="J3371" s="462" t="s">
        <v>1690</v>
      </c>
      <c r="K3371" s="145" t="s">
        <v>1851</v>
      </c>
      <c r="L3371" s="145" t="s">
        <v>1853</v>
      </c>
    </row>
    <row r="3372" spans="3:12">
      <c r="C3372" s="145" t="s">
        <v>1915</v>
      </c>
      <c r="D3372" s="145">
        <v>0</v>
      </c>
      <c r="E3372" s="145" t="s">
        <v>26</v>
      </c>
      <c r="F3372" s="462" t="s">
        <v>95</v>
      </c>
      <c r="G3372" s="462" t="s">
        <v>3468</v>
      </c>
      <c r="H3372" s="145" t="s">
        <v>86</v>
      </c>
      <c r="I3372" s="462" t="s">
        <v>1688</v>
      </c>
      <c r="J3372" s="462" t="s">
        <v>1690</v>
      </c>
      <c r="K3372" s="145" t="s">
        <v>1851</v>
      </c>
      <c r="L3372" s="145" t="s">
        <v>1853</v>
      </c>
    </row>
    <row r="3373" spans="3:12">
      <c r="C3373" s="145" t="s">
        <v>1916</v>
      </c>
      <c r="D3373" s="145">
        <v>0</v>
      </c>
      <c r="E3373" s="145" t="s">
        <v>26</v>
      </c>
      <c r="F3373" s="462" t="s">
        <v>95</v>
      </c>
      <c r="G3373" s="462" t="s">
        <v>3468</v>
      </c>
      <c r="H3373" s="145" t="s">
        <v>86</v>
      </c>
      <c r="I3373" s="462" t="s">
        <v>1688</v>
      </c>
      <c r="J3373" s="462" t="s">
        <v>1690</v>
      </c>
      <c r="K3373" s="145" t="s">
        <v>1851</v>
      </c>
      <c r="L3373" s="145" t="s">
        <v>1853</v>
      </c>
    </row>
    <row r="3374" spans="3:12">
      <c r="C3374" s="145" t="s">
        <v>1886</v>
      </c>
      <c r="D3374" s="145">
        <v>0</v>
      </c>
      <c r="E3374" s="145" t="s">
        <v>26</v>
      </c>
      <c r="F3374" s="462" t="s">
        <v>95</v>
      </c>
      <c r="G3374" s="462" t="s">
        <v>3468</v>
      </c>
      <c r="H3374" s="145" t="s">
        <v>86</v>
      </c>
      <c r="I3374" s="462" t="s">
        <v>1688</v>
      </c>
      <c r="J3374" s="462" t="s">
        <v>1690</v>
      </c>
      <c r="K3374" s="145" t="s">
        <v>1851</v>
      </c>
      <c r="L3374" s="145" t="s">
        <v>1854</v>
      </c>
    </row>
    <row r="3375" spans="3:12">
      <c r="C3375" s="145" t="s">
        <v>1887</v>
      </c>
      <c r="D3375" s="145">
        <v>0</v>
      </c>
      <c r="E3375" s="145" t="s">
        <v>26</v>
      </c>
      <c r="F3375" s="462" t="s">
        <v>95</v>
      </c>
      <c r="G3375" s="462" t="s">
        <v>3468</v>
      </c>
      <c r="H3375" s="145" t="s">
        <v>86</v>
      </c>
      <c r="I3375" s="462" t="s">
        <v>1688</v>
      </c>
      <c r="J3375" s="462" t="s">
        <v>1690</v>
      </c>
      <c r="K3375" s="145" t="s">
        <v>1851</v>
      </c>
      <c r="L3375" s="145" t="s">
        <v>1854</v>
      </c>
    </row>
    <row r="3376" spans="3:12">
      <c r="C3376" s="145" t="s">
        <v>1889</v>
      </c>
      <c r="D3376" s="145">
        <v>0</v>
      </c>
      <c r="E3376" s="145" t="s">
        <v>26</v>
      </c>
      <c r="F3376" s="462" t="s">
        <v>95</v>
      </c>
      <c r="G3376" s="462" t="s">
        <v>3468</v>
      </c>
      <c r="H3376" s="145" t="s">
        <v>86</v>
      </c>
      <c r="I3376" s="462" t="s">
        <v>1688</v>
      </c>
      <c r="J3376" s="462" t="s">
        <v>1690</v>
      </c>
      <c r="K3376" s="145" t="s">
        <v>1851</v>
      </c>
      <c r="L3376" s="145" t="s">
        <v>1854</v>
      </c>
    </row>
    <row r="3377" spans="3:12">
      <c r="C3377" s="145" t="s">
        <v>1890</v>
      </c>
      <c r="D3377" s="145">
        <v>0</v>
      </c>
      <c r="E3377" s="145" t="s">
        <v>26</v>
      </c>
      <c r="F3377" s="462" t="s">
        <v>95</v>
      </c>
      <c r="G3377" s="462" t="s">
        <v>3468</v>
      </c>
      <c r="H3377" s="145" t="s">
        <v>86</v>
      </c>
      <c r="I3377" s="462" t="s">
        <v>1688</v>
      </c>
      <c r="J3377" s="462" t="s">
        <v>1690</v>
      </c>
      <c r="K3377" s="145" t="s">
        <v>1851</v>
      </c>
      <c r="L3377" s="145" t="s">
        <v>1854</v>
      </c>
    </row>
    <row r="3378" spans="3:12">
      <c r="C3378" s="145" t="s">
        <v>1891</v>
      </c>
      <c r="D3378" s="145">
        <v>0</v>
      </c>
      <c r="E3378" s="145" t="s">
        <v>26</v>
      </c>
      <c r="F3378" s="462" t="s">
        <v>95</v>
      </c>
      <c r="G3378" s="462" t="s">
        <v>3468</v>
      </c>
      <c r="H3378" s="145" t="s">
        <v>86</v>
      </c>
      <c r="I3378" s="462" t="s">
        <v>1688</v>
      </c>
      <c r="J3378" s="462" t="s">
        <v>1690</v>
      </c>
      <c r="K3378" s="145" t="s">
        <v>1851</v>
      </c>
      <c r="L3378" s="145" t="s">
        <v>1854</v>
      </c>
    </row>
    <row r="3379" spans="3:12">
      <c r="C3379" s="145" t="s">
        <v>1892</v>
      </c>
      <c r="D3379" s="145">
        <v>0</v>
      </c>
      <c r="E3379" s="145" t="s">
        <v>26</v>
      </c>
      <c r="F3379" s="462" t="s">
        <v>95</v>
      </c>
      <c r="G3379" s="462" t="s">
        <v>3468</v>
      </c>
      <c r="H3379" s="145" t="s">
        <v>86</v>
      </c>
      <c r="I3379" s="462" t="s">
        <v>1688</v>
      </c>
      <c r="J3379" s="462" t="s">
        <v>1690</v>
      </c>
      <c r="K3379" s="145" t="s">
        <v>1851</v>
      </c>
      <c r="L3379" s="145" t="s">
        <v>1854</v>
      </c>
    </row>
    <row r="3380" spans="3:12">
      <c r="C3380" s="145" t="s">
        <v>1893</v>
      </c>
      <c r="D3380" s="145">
        <v>0</v>
      </c>
      <c r="E3380" s="145" t="s">
        <v>26</v>
      </c>
      <c r="F3380" s="462" t="s">
        <v>95</v>
      </c>
      <c r="G3380" s="462" t="s">
        <v>3468</v>
      </c>
      <c r="H3380" s="145" t="s">
        <v>86</v>
      </c>
      <c r="I3380" s="462" t="s">
        <v>1688</v>
      </c>
      <c r="J3380" s="462" t="s">
        <v>1690</v>
      </c>
      <c r="K3380" s="145" t="s">
        <v>1851</v>
      </c>
      <c r="L3380" s="145" t="s">
        <v>1854</v>
      </c>
    </row>
    <row r="3381" spans="3:12">
      <c r="C3381" s="145" t="s">
        <v>1894</v>
      </c>
      <c r="D3381" s="145">
        <v>0</v>
      </c>
      <c r="E3381" s="145" t="s">
        <v>26</v>
      </c>
      <c r="F3381" s="462" t="s">
        <v>95</v>
      </c>
      <c r="G3381" s="462" t="s">
        <v>3468</v>
      </c>
      <c r="H3381" s="145" t="s">
        <v>86</v>
      </c>
      <c r="I3381" s="462" t="s">
        <v>1688</v>
      </c>
      <c r="J3381" s="462" t="s">
        <v>1690</v>
      </c>
      <c r="K3381" s="145" t="s">
        <v>1851</v>
      </c>
      <c r="L3381" s="145" t="s">
        <v>1854</v>
      </c>
    </row>
    <row r="3382" spans="3:12">
      <c r="C3382" s="145" t="s">
        <v>1895</v>
      </c>
      <c r="D3382" s="145">
        <v>0</v>
      </c>
      <c r="E3382" s="145" t="s">
        <v>26</v>
      </c>
      <c r="F3382" s="462" t="s">
        <v>95</v>
      </c>
      <c r="G3382" s="462" t="s">
        <v>3468</v>
      </c>
      <c r="H3382" s="145" t="s">
        <v>86</v>
      </c>
      <c r="I3382" s="462" t="s">
        <v>1688</v>
      </c>
      <c r="J3382" s="462" t="s">
        <v>1690</v>
      </c>
      <c r="K3382" s="145" t="s">
        <v>1851</v>
      </c>
      <c r="L3382" s="145" t="s">
        <v>1854</v>
      </c>
    </row>
    <row r="3383" spans="3:12">
      <c r="C3383" s="145" t="s">
        <v>1896</v>
      </c>
      <c r="D3383" s="145">
        <v>0</v>
      </c>
      <c r="E3383" s="145" t="s">
        <v>26</v>
      </c>
      <c r="F3383" s="462" t="s">
        <v>95</v>
      </c>
      <c r="G3383" s="462" t="s">
        <v>3468</v>
      </c>
      <c r="H3383" s="145" t="s">
        <v>86</v>
      </c>
      <c r="I3383" s="462" t="s">
        <v>1688</v>
      </c>
      <c r="J3383" s="462" t="s">
        <v>1690</v>
      </c>
      <c r="K3383" s="145" t="s">
        <v>1851</v>
      </c>
      <c r="L3383" s="145" t="s">
        <v>1854</v>
      </c>
    </row>
    <row r="3384" spans="3:12">
      <c r="C3384" s="145" t="s">
        <v>1897</v>
      </c>
      <c r="D3384" s="145">
        <v>0</v>
      </c>
      <c r="E3384" s="145" t="s">
        <v>26</v>
      </c>
      <c r="F3384" s="462" t="s">
        <v>95</v>
      </c>
      <c r="G3384" s="462" t="s">
        <v>3468</v>
      </c>
      <c r="H3384" s="145" t="s">
        <v>86</v>
      </c>
      <c r="I3384" s="462" t="s">
        <v>1688</v>
      </c>
      <c r="J3384" s="462" t="s">
        <v>1690</v>
      </c>
      <c r="K3384" s="145" t="s">
        <v>1851</v>
      </c>
      <c r="L3384" s="145" t="s">
        <v>1854</v>
      </c>
    </row>
    <row r="3385" spans="3:12">
      <c r="C3385" s="145" t="s">
        <v>1898</v>
      </c>
      <c r="D3385" s="145">
        <v>0</v>
      </c>
      <c r="E3385" s="145" t="s">
        <v>26</v>
      </c>
      <c r="F3385" s="462" t="s">
        <v>95</v>
      </c>
      <c r="G3385" s="462" t="s">
        <v>3468</v>
      </c>
      <c r="H3385" s="145" t="s">
        <v>86</v>
      </c>
      <c r="I3385" s="462" t="s">
        <v>1688</v>
      </c>
      <c r="J3385" s="462" t="s">
        <v>1690</v>
      </c>
      <c r="K3385" s="145" t="s">
        <v>1851</v>
      </c>
      <c r="L3385" s="145" t="s">
        <v>1854</v>
      </c>
    </row>
    <row r="3386" spans="3:12">
      <c r="C3386" s="145" t="s">
        <v>1899</v>
      </c>
      <c r="D3386" s="145">
        <v>0</v>
      </c>
      <c r="E3386" s="145" t="s">
        <v>26</v>
      </c>
      <c r="F3386" s="462" t="s">
        <v>95</v>
      </c>
      <c r="G3386" s="462" t="s">
        <v>3468</v>
      </c>
      <c r="H3386" s="145" t="s">
        <v>86</v>
      </c>
      <c r="I3386" s="462" t="s">
        <v>1688</v>
      </c>
      <c r="J3386" s="462" t="s">
        <v>1690</v>
      </c>
      <c r="K3386" s="145" t="s">
        <v>1851</v>
      </c>
      <c r="L3386" s="145" t="s">
        <v>1854</v>
      </c>
    </row>
    <row r="3387" spans="3:12">
      <c r="C3387" s="145" t="s">
        <v>1900</v>
      </c>
      <c r="D3387" s="145">
        <v>0</v>
      </c>
      <c r="E3387" s="145" t="s">
        <v>26</v>
      </c>
      <c r="F3387" s="462" t="s">
        <v>95</v>
      </c>
      <c r="G3387" s="462" t="s">
        <v>3468</v>
      </c>
      <c r="H3387" s="145" t="s">
        <v>86</v>
      </c>
      <c r="I3387" s="462" t="s">
        <v>1688</v>
      </c>
      <c r="J3387" s="462" t="s">
        <v>1690</v>
      </c>
      <c r="K3387" s="145" t="s">
        <v>1851</v>
      </c>
      <c r="L3387" s="145" t="s">
        <v>1854</v>
      </c>
    </row>
    <row r="3388" spans="3:12">
      <c r="C3388" s="145" t="s">
        <v>1902</v>
      </c>
      <c r="D3388" s="145">
        <v>0</v>
      </c>
      <c r="E3388" s="145" t="s">
        <v>26</v>
      </c>
      <c r="F3388" s="462" t="s">
        <v>95</v>
      </c>
      <c r="G3388" s="462" t="s">
        <v>3468</v>
      </c>
      <c r="H3388" s="145" t="s">
        <v>86</v>
      </c>
      <c r="I3388" s="462" t="s">
        <v>1688</v>
      </c>
      <c r="J3388" s="462" t="s">
        <v>1690</v>
      </c>
      <c r="K3388" s="145" t="s">
        <v>1851</v>
      </c>
      <c r="L3388" s="145" t="s">
        <v>1854</v>
      </c>
    </row>
    <row r="3389" spans="3:12">
      <c r="C3389" s="145" t="s">
        <v>1903</v>
      </c>
      <c r="D3389" s="145">
        <v>0</v>
      </c>
      <c r="E3389" s="145" t="s">
        <v>26</v>
      </c>
      <c r="F3389" s="462" t="s">
        <v>95</v>
      </c>
      <c r="G3389" s="462" t="s">
        <v>3468</v>
      </c>
      <c r="H3389" s="145" t="s">
        <v>86</v>
      </c>
      <c r="I3389" s="462" t="s">
        <v>1688</v>
      </c>
      <c r="J3389" s="462" t="s">
        <v>1690</v>
      </c>
      <c r="K3389" s="145" t="s">
        <v>1851</v>
      </c>
      <c r="L3389" s="145" t="s">
        <v>1854</v>
      </c>
    </row>
    <row r="3390" spans="3:12">
      <c r="C3390" s="145" t="s">
        <v>1905</v>
      </c>
      <c r="D3390" s="145">
        <v>0</v>
      </c>
      <c r="E3390" s="145" t="s">
        <v>26</v>
      </c>
      <c r="F3390" s="462" t="s">
        <v>95</v>
      </c>
      <c r="G3390" s="462" t="s">
        <v>3468</v>
      </c>
      <c r="H3390" s="145" t="s">
        <v>86</v>
      </c>
      <c r="I3390" s="462" t="s">
        <v>1688</v>
      </c>
      <c r="J3390" s="462" t="s">
        <v>1690</v>
      </c>
      <c r="K3390" s="145" t="s">
        <v>1851</v>
      </c>
      <c r="L3390" s="145" t="s">
        <v>1854</v>
      </c>
    </row>
    <row r="3391" spans="3:12">
      <c r="C3391" s="145" t="s">
        <v>1906</v>
      </c>
      <c r="D3391" s="145">
        <v>0</v>
      </c>
      <c r="E3391" s="145" t="s">
        <v>26</v>
      </c>
      <c r="F3391" s="462" t="s">
        <v>95</v>
      </c>
      <c r="G3391" s="462" t="s">
        <v>3468</v>
      </c>
      <c r="H3391" s="145" t="s">
        <v>86</v>
      </c>
      <c r="I3391" s="462" t="s">
        <v>1688</v>
      </c>
      <c r="J3391" s="462" t="s">
        <v>1690</v>
      </c>
      <c r="K3391" s="145" t="s">
        <v>1851</v>
      </c>
      <c r="L3391" s="145" t="s">
        <v>1854</v>
      </c>
    </row>
    <row r="3392" spans="3:12">
      <c r="C3392" s="145" t="s">
        <v>1907</v>
      </c>
      <c r="D3392" s="145">
        <v>0</v>
      </c>
      <c r="E3392" s="145" t="s">
        <v>26</v>
      </c>
      <c r="F3392" s="462" t="s">
        <v>95</v>
      </c>
      <c r="G3392" s="462" t="s">
        <v>3468</v>
      </c>
      <c r="H3392" s="145" t="s">
        <v>86</v>
      </c>
      <c r="I3392" s="462" t="s">
        <v>1688</v>
      </c>
      <c r="J3392" s="462" t="s">
        <v>1690</v>
      </c>
      <c r="K3392" s="145" t="s">
        <v>1851</v>
      </c>
      <c r="L3392" s="145" t="s">
        <v>1854</v>
      </c>
    </row>
    <row r="3393" spans="3:12">
      <c r="C3393" s="145" t="s">
        <v>1908</v>
      </c>
      <c r="D3393" s="145">
        <v>0</v>
      </c>
      <c r="E3393" s="145" t="s">
        <v>26</v>
      </c>
      <c r="F3393" s="462" t="s">
        <v>95</v>
      </c>
      <c r="G3393" s="462" t="s">
        <v>3468</v>
      </c>
      <c r="H3393" s="145" t="s">
        <v>86</v>
      </c>
      <c r="I3393" s="462" t="s">
        <v>1688</v>
      </c>
      <c r="J3393" s="462" t="s">
        <v>1690</v>
      </c>
      <c r="K3393" s="145" t="s">
        <v>1851</v>
      </c>
      <c r="L3393" s="145" t="s">
        <v>1854</v>
      </c>
    </row>
    <row r="3394" spans="3:12">
      <c r="C3394" s="145" t="s">
        <v>1909</v>
      </c>
      <c r="D3394" s="145">
        <v>0</v>
      </c>
      <c r="E3394" s="145" t="s">
        <v>26</v>
      </c>
      <c r="F3394" s="462" t="s">
        <v>95</v>
      </c>
      <c r="G3394" s="462" t="s">
        <v>3468</v>
      </c>
      <c r="H3394" s="145" t="s">
        <v>86</v>
      </c>
      <c r="I3394" s="462" t="s">
        <v>1688</v>
      </c>
      <c r="J3394" s="462" t="s">
        <v>1690</v>
      </c>
      <c r="K3394" s="145" t="s">
        <v>1851</v>
      </c>
      <c r="L3394" s="145" t="s">
        <v>1854</v>
      </c>
    </row>
    <row r="3395" spans="3:12">
      <c r="C3395" s="145" t="s">
        <v>1910</v>
      </c>
      <c r="D3395" s="145">
        <v>0</v>
      </c>
      <c r="E3395" s="145" t="s">
        <v>26</v>
      </c>
      <c r="F3395" s="462" t="s">
        <v>95</v>
      </c>
      <c r="G3395" s="462" t="s">
        <v>3468</v>
      </c>
      <c r="H3395" s="145" t="s">
        <v>86</v>
      </c>
      <c r="I3395" s="462" t="s">
        <v>1688</v>
      </c>
      <c r="J3395" s="462" t="s">
        <v>1690</v>
      </c>
      <c r="K3395" s="145" t="s">
        <v>1851</v>
      </c>
      <c r="L3395" s="145" t="s">
        <v>1854</v>
      </c>
    </row>
    <row r="3396" spans="3:12">
      <c r="C3396" s="145" t="s">
        <v>1911</v>
      </c>
      <c r="D3396" s="145">
        <v>0</v>
      </c>
      <c r="E3396" s="145" t="s">
        <v>26</v>
      </c>
      <c r="F3396" s="462" t="s">
        <v>95</v>
      </c>
      <c r="G3396" s="462" t="s">
        <v>3468</v>
      </c>
      <c r="H3396" s="145" t="s">
        <v>86</v>
      </c>
      <c r="I3396" s="462" t="s">
        <v>1688</v>
      </c>
      <c r="J3396" s="462" t="s">
        <v>1690</v>
      </c>
      <c r="K3396" s="145" t="s">
        <v>1851</v>
      </c>
      <c r="L3396" s="145" t="s">
        <v>1854</v>
      </c>
    </row>
    <row r="3397" spans="3:12">
      <c r="C3397" s="145" t="s">
        <v>1912</v>
      </c>
      <c r="D3397" s="145">
        <v>0</v>
      </c>
      <c r="E3397" s="145" t="s">
        <v>26</v>
      </c>
      <c r="F3397" s="462" t="s">
        <v>95</v>
      </c>
      <c r="G3397" s="462" t="s">
        <v>3468</v>
      </c>
      <c r="H3397" s="145" t="s">
        <v>86</v>
      </c>
      <c r="I3397" s="462" t="s">
        <v>1688</v>
      </c>
      <c r="J3397" s="462" t="s">
        <v>1690</v>
      </c>
      <c r="K3397" s="145" t="s">
        <v>1851</v>
      </c>
      <c r="L3397" s="145" t="s">
        <v>1854</v>
      </c>
    </row>
    <row r="3398" spans="3:12">
      <c r="C3398" s="145" t="s">
        <v>1913</v>
      </c>
      <c r="D3398" s="145">
        <v>0</v>
      </c>
      <c r="E3398" s="145" t="s">
        <v>26</v>
      </c>
      <c r="F3398" s="462" t="s">
        <v>95</v>
      </c>
      <c r="G3398" s="462" t="s">
        <v>3468</v>
      </c>
      <c r="H3398" s="145" t="s">
        <v>86</v>
      </c>
      <c r="I3398" s="462" t="s">
        <v>1688</v>
      </c>
      <c r="J3398" s="462" t="s">
        <v>1690</v>
      </c>
      <c r="K3398" s="145" t="s">
        <v>1851</v>
      </c>
      <c r="L3398" s="145" t="s">
        <v>1854</v>
      </c>
    </row>
    <row r="3399" spans="3:12">
      <c r="C3399" s="145" t="s">
        <v>1914</v>
      </c>
      <c r="D3399" s="145">
        <v>0</v>
      </c>
      <c r="E3399" s="145" t="s">
        <v>26</v>
      </c>
      <c r="F3399" s="462" t="s">
        <v>95</v>
      </c>
      <c r="G3399" s="462" t="s">
        <v>3468</v>
      </c>
      <c r="H3399" s="145" t="s">
        <v>86</v>
      </c>
      <c r="I3399" s="462" t="s">
        <v>1688</v>
      </c>
      <c r="J3399" s="462" t="s">
        <v>1690</v>
      </c>
      <c r="K3399" s="145" t="s">
        <v>1851</v>
      </c>
      <c r="L3399" s="145" t="s">
        <v>1854</v>
      </c>
    </row>
    <row r="3400" spans="3:12">
      <c r="C3400" s="145" t="s">
        <v>1915</v>
      </c>
      <c r="D3400" s="145">
        <v>0</v>
      </c>
      <c r="E3400" s="145" t="s">
        <v>26</v>
      </c>
      <c r="F3400" s="462" t="s">
        <v>95</v>
      </c>
      <c r="G3400" s="462" t="s">
        <v>3468</v>
      </c>
      <c r="H3400" s="145" t="s">
        <v>86</v>
      </c>
      <c r="I3400" s="462" t="s">
        <v>1688</v>
      </c>
      <c r="J3400" s="462" t="s">
        <v>1690</v>
      </c>
      <c r="K3400" s="145" t="s">
        <v>1851</v>
      </c>
      <c r="L3400" s="145" t="s">
        <v>1854</v>
      </c>
    </row>
    <row r="3401" spans="3:12">
      <c r="C3401" s="145" t="s">
        <v>1916</v>
      </c>
      <c r="D3401" s="145">
        <v>0</v>
      </c>
      <c r="E3401" s="145" t="s">
        <v>26</v>
      </c>
      <c r="F3401" s="462" t="s">
        <v>95</v>
      </c>
      <c r="G3401" s="462" t="s">
        <v>3468</v>
      </c>
      <c r="H3401" s="145" t="s">
        <v>86</v>
      </c>
      <c r="I3401" s="462" t="s">
        <v>1688</v>
      </c>
      <c r="J3401" s="462" t="s">
        <v>1690</v>
      </c>
      <c r="K3401" s="145" t="s">
        <v>1851</v>
      </c>
      <c r="L3401" s="145" t="s">
        <v>1854</v>
      </c>
    </row>
    <row r="3402" spans="3:12">
      <c r="C3402" s="145" t="s">
        <v>1886</v>
      </c>
      <c r="D3402" s="145">
        <v>0</v>
      </c>
      <c r="E3402" s="145" t="s">
        <v>26</v>
      </c>
      <c r="F3402" s="462" t="s">
        <v>95</v>
      </c>
      <c r="G3402" s="462" t="s">
        <v>3468</v>
      </c>
      <c r="H3402" s="145" t="s">
        <v>86</v>
      </c>
      <c r="I3402" s="462" t="s">
        <v>1688</v>
      </c>
      <c r="J3402" s="462" t="s">
        <v>1690</v>
      </c>
      <c r="K3402" s="145" t="s">
        <v>1851</v>
      </c>
      <c r="L3402" s="145" t="s">
        <v>1855</v>
      </c>
    </row>
    <row r="3403" spans="3:12">
      <c r="C3403" s="145" t="s">
        <v>1887</v>
      </c>
      <c r="D3403" s="145">
        <v>0</v>
      </c>
      <c r="E3403" s="145" t="s">
        <v>26</v>
      </c>
      <c r="F3403" s="462" t="s">
        <v>95</v>
      </c>
      <c r="G3403" s="462" t="s">
        <v>3468</v>
      </c>
      <c r="H3403" s="145" t="s">
        <v>86</v>
      </c>
      <c r="I3403" s="462" t="s">
        <v>1688</v>
      </c>
      <c r="J3403" s="462" t="s">
        <v>1690</v>
      </c>
      <c r="K3403" s="145" t="s">
        <v>1851</v>
      </c>
      <c r="L3403" s="145" t="s">
        <v>1855</v>
      </c>
    </row>
    <row r="3404" spans="3:12">
      <c r="C3404" s="145" t="s">
        <v>1889</v>
      </c>
      <c r="D3404" s="145">
        <v>0</v>
      </c>
      <c r="E3404" s="145" t="s">
        <v>26</v>
      </c>
      <c r="F3404" s="462" t="s">
        <v>95</v>
      </c>
      <c r="G3404" s="462" t="s">
        <v>3468</v>
      </c>
      <c r="H3404" s="145" t="s">
        <v>86</v>
      </c>
      <c r="I3404" s="462" t="s">
        <v>1688</v>
      </c>
      <c r="J3404" s="462" t="s">
        <v>1690</v>
      </c>
      <c r="K3404" s="145" t="s">
        <v>1851</v>
      </c>
      <c r="L3404" s="145" t="s">
        <v>1855</v>
      </c>
    </row>
    <row r="3405" spans="3:12">
      <c r="C3405" s="145" t="s">
        <v>1890</v>
      </c>
      <c r="D3405" s="145">
        <v>0</v>
      </c>
      <c r="E3405" s="145" t="s">
        <v>26</v>
      </c>
      <c r="F3405" s="462" t="s">
        <v>95</v>
      </c>
      <c r="G3405" s="462" t="s">
        <v>3468</v>
      </c>
      <c r="H3405" s="145" t="s">
        <v>86</v>
      </c>
      <c r="I3405" s="462" t="s">
        <v>1688</v>
      </c>
      <c r="J3405" s="462" t="s">
        <v>1690</v>
      </c>
      <c r="K3405" s="145" t="s">
        <v>1851</v>
      </c>
      <c r="L3405" s="145" t="s">
        <v>1855</v>
      </c>
    </row>
    <row r="3406" spans="3:12">
      <c r="C3406" s="145" t="s">
        <v>1891</v>
      </c>
      <c r="D3406" s="145">
        <v>0</v>
      </c>
      <c r="E3406" s="145" t="s">
        <v>26</v>
      </c>
      <c r="F3406" s="462" t="s">
        <v>95</v>
      </c>
      <c r="G3406" s="462" t="s">
        <v>3468</v>
      </c>
      <c r="H3406" s="145" t="s">
        <v>86</v>
      </c>
      <c r="I3406" s="462" t="s">
        <v>1688</v>
      </c>
      <c r="J3406" s="462" t="s">
        <v>1690</v>
      </c>
      <c r="K3406" s="145" t="s">
        <v>1851</v>
      </c>
      <c r="L3406" s="145" t="s">
        <v>1855</v>
      </c>
    </row>
    <row r="3407" spans="3:12">
      <c r="C3407" s="145" t="s">
        <v>1892</v>
      </c>
      <c r="D3407" s="145">
        <v>0</v>
      </c>
      <c r="E3407" s="145" t="s">
        <v>26</v>
      </c>
      <c r="F3407" s="462" t="s">
        <v>95</v>
      </c>
      <c r="G3407" s="462" t="s">
        <v>3468</v>
      </c>
      <c r="H3407" s="145" t="s">
        <v>86</v>
      </c>
      <c r="I3407" s="462" t="s">
        <v>1688</v>
      </c>
      <c r="J3407" s="462" t="s">
        <v>1690</v>
      </c>
      <c r="K3407" s="145" t="s">
        <v>1851</v>
      </c>
      <c r="L3407" s="145" t="s">
        <v>1855</v>
      </c>
    </row>
    <row r="3408" spans="3:12">
      <c r="C3408" s="145" t="s">
        <v>1893</v>
      </c>
      <c r="D3408" s="145">
        <v>0</v>
      </c>
      <c r="E3408" s="145" t="s">
        <v>26</v>
      </c>
      <c r="F3408" s="462" t="s">
        <v>95</v>
      </c>
      <c r="G3408" s="462" t="s">
        <v>3468</v>
      </c>
      <c r="H3408" s="145" t="s">
        <v>86</v>
      </c>
      <c r="I3408" s="462" t="s">
        <v>1688</v>
      </c>
      <c r="J3408" s="462" t="s">
        <v>1690</v>
      </c>
      <c r="K3408" s="145" t="s">
        <v>1851</v>
      </c>
      <c r="L3408" s="145" t="s">
        <v>1855</v>
      </c>
    </row>
    <row r="3409" spans="3:12">
      <c r="C3409" s="145" t="s">
        <v>1894</v>
      </c>
      <c r="D3409" s="145">
        <v>0</v>
      </c>
      <c r="E3409" s="145" t="s">
        <v>26</v>
      </c>
      <c r="F3409" s="462" t="s">
        <v>95</v>
      </c>
      <c r="G3409" s="462" t="s">
        <v>3468</v>
      </c>
      <c r="H3409" s="145" t="s">
        <v>86</v>
      </c>
      <c r="I3409" s="462" t="s">
        <v>1688</v>
      </c>
      <c r="J3409" s="462" t="s">
        <v>1690</v>
      </c>
      <c r="K3409" s="145" t="s">
        <v>1851</v>
      </c>
      <c r="L3409" s="145" t="s">
        <v>1855</v>
      </c>
    </row>
    <row r="3410" spans="3:12">
      <c r="C3410" s="145" t="s">
        <v>1895</v>
      </c>
      <c r="D3410" s="145">
        <v>0</v>
      </c>
      <c r="E3410" s="145" t="s">
        <v>26</v>
      </c>
      <c r="F3410" s="462" t="s">
        <v>95</v>
      </c>
      <c r="G3410" s="462" t="s">
        <v>3468</v>
      </c>
      <c r="H3410" s="145" t="s">
        <v>86</v>
      </c>
      <c r="I3410" s="462" t="s">
        <v>1688</v>
      </c>
      <c r="J3410" s="462" t="s">
        <v>1690</v>
      </c>
      <c r="K3410" s="145" t="s">
        <v>1851</v>
      </c>
      <c r="L3410" s="145" t="s">
        <v>1855</v>
      </c>
    </row>
    <row r="3411" spans="3:12">
      <c r="C3411" s="145" t="s">
        <v>1896</v>
      </c>
      <c r="D3411" s="145">
        <v>0</v>
      </c>
      <c r="E3411" s="145" t="s">
        <v>26</v>
      </c>
      <c r="F3411" s="462" t="s">
        <v>95</v>
      </c>
      <c r="G3411" s="462" t="s">
        <v>3468</v>
      </c>
      <c r="H3411" s="145" t="s">
        <v>86</v>
      </c>
      <c r="I3411" s="462" t="s">
        <v>1688</v>
      </c>
      <c r="J3411" s="462" t="s">
        <v>1690</v>
      </c>
      <c r="K3411" s="145" t="s">
        <v>1851</v>
      </c>
      <c r="L3411" s="145" t="s">
        <v>1855</v>
      </c>
    </row>
    <row r="3412" spans="3:12">
      <c r="C3412" s="145" t="s">
        <v>1897</v>
      </c>
      <c r="D3412" s="145">
        <v>0</v>
      </c>
      <c r="E3412" s="145" t="s">
        <v>26</v>
      </c>
      <c r="F3412" s="462" t="s">
        <v>95</v>
      </c>
      <c r="G3412" s="462" t="s">
        <v>3468</v>
      </c>
      <c r="H3412" s="145" t="s">
        <v>86</v>
      </c>
      <c r="I3412" s="462" t="s">
        <v>1688</v>
      </c>
      <c r="J3412" s="462" t="s">
        <v>1690</v>
      </c>
      <c r="K3412" s="145" t="s">
        <v>1851</v>
      </c>
      <c r="L3412" s="145" t="s">
        <v>1855</v>
      </c>
    </row>
    <row r="3413" spans="3:12">
      <c r="C3413" s="145" t="s">
        <v>1898</v>
      </c>
      <c r="D3413" s="145">
        <v>0</v>
      </c>
      <c r="E3413" s="145" t="s">
        <v>26</v>
      </c>
      <c r="F3413" s="462" t="s">
        <v>95</v>
      </c>
      <c r="G3413" s="462" t="s">
        <v>3468</v>
      </c>
      <c r="H3413" s="145" t="s">
        <v>86</v>
      </c>
      <c r="I3413" s="462" t="s">
        <v>1688</v>
      </c>
      <c r="J3413" s="462" t="s">
        <v>1690</v>
      </c>
      <c r="K3413" s="145" t="s">
        <v>1851</v>
      </c>
      <c r="L3413" s="145" t="s">
        <v>1855</v>
      </c>
    </row>
    <row r="3414" spans="3:12">
      <c r="C3414" s="145" t="s">
        <v>1899</v>
      </c>
      <c r="D3414" s="145">
        <v>0</v>
      </c>
      <c r="E3414" s="145" t="s">
        <v>26</v>
      </c>
      <c r="F3414" s="462" t="s">
        <v>95</v>
      </c>
      <c r="G3414" s="462" t="s">
        <v>3468</v>
      </c>
      <c r="H3414" s="145" t="s">
        <v>86</v>
      </c>
      <c r="I3414" s="462" t="s">
        <v>1688</v>
      </c>
      <c r="J3414" s="462" t="s">
        <v>1690</v>
      </c>
      <c r="K3414" s="145" t="s">
        <v>1851</v>
      </c>
      <c r="L3414" s="145" t="s">
        <v>1855</v>
      </c>
    </row>
    <row r="3415" spans="3:12">
      <c r="C3415" s="145" t="s">
        <v>1900</v>
      </c>
      <c r="D3415" s="145">
        <v>0</v>
      </c>
      <c r="E3415" s="145" t="s">
        <v>26</v>
      </c>
      <c r="F3415" s="462" t="s">
        <v>95</v>
      </c>
      <c r="G3415" s="462" t="s">
        <v>3468</v>
      </c>
      <c r="H3415" s="145" t="s">
        <v>86</v>
      </c>
      <c r="I3415" s="462" t="s">
        <v>1688</v>
      </c>
      <c r="J3415" s="462" t="s">
        <v>1690</v>
      </c>
      <c r="K3415" s="145" t="s">
        <v>1851</v>
      </c>
      <c r="L3415" s="145" t="s">
        <v>1855</v>
      </c>
    </row>
    <row r="3416" spans="3:12">
      <c r="C3416" s="145" t="s">
        <v>1902</v>
      </c>
      <c r="D3416" s="145">
        <v>0</v>
      </c>
      <c r="E3416" s="145" t="s">
        <v>26</v>
      </c>
      <c r="F3416" s="462" t="s">
        <v>95</v>
      </c>
      <c r="G3416" s="462" t="s">
        <v>3468</v>
      </c>
      <c r="H3416" s="145" t="s">
        <v>86</v>
      </c>
      <c r="I3416" s="462" t="s">
        <v>1688</v>
      </c>
      <c r="J3416" s="462" t="s">
        <v>1690</v>
      </c>
      <c r="K3416" s="145" t="s">
        <v>1851</v>
      </c>
      <c r="L3416" s="145" t="s">
        <v>1855</v>
      </c>
    </row>
    <row r="3417" spans="3:12">
      <c r="C3417" s="145" t="s">
        <v>1903</v>
      </c>
      <c r="D3417" s="145">
        <v>0</v>
      </c>
      <c r="E3417" s="145" t="s">
        <v>26</v>
      </c>
      <c r="F3417" s="462" t="s">
        <v>95</v>
      </c>
      <c r="G3417" s="462" t="s">
        <v>3468</v>
      </c>
      <c r="H3417" s="145" t="s">
        <v>86</v>
      </c>
      <c r="I3417" s="462" t="s">
        <v>1688</v>
      </c>
      <c r="J3417" s="462" t="s">
        <v>1690</v>
      </c>
      <c r="K3417" s="145" t="s">
        <v>1851</v>
      </c>
      <c r="L3417" s="145" t="s">
        <v>1855</v>
      </c>
    </row>
    <row r="3418" spans="3:12">
      <c r="C3418" s="145" t="s">
        <v>1905</v>
      </c>
      <c r="D3418" s="145">
        <v>0</v>
      </c>
      <c r="E3418" s="145" t="s">
        <v>26</v>
      </c>
      <c r="F3418" s="462" t="s">
        <v>95</v>
      </c>
      <c r="G3418" s="462" t="s">
        <v>3468</v>
      </c>
      <c r="H3418" s="145" t="s">
        <v>86</v>
      </c>
      <c r="I3418" s="462" t="s">
        <v>1688</v>
      </c>
      <c r="J3418" s="462" t="s">
        <v>1690</v>
      </c>
      <c r="K3418" s="145" t="s">
        <v>1851</v>
      </c>
      <c r="L3418" s="145" t="s">
        <v>1855</v>
      </c>
    </row>
    <row r="3419" spans="3:12">
      <c r="C3419" s="145" t="s">
        <v>1906</v>
      </c>
      <c r="D3419" s="145">
        <v>0</v>
      </c>
      <c r="E3419" s="145" t="s">
        <v>26</v>
      </c>
      <c r="F3419" s="462" t="s">
        <v>95</v>
      </c>
      <c r="G3419" s="462" t="s">
        <v>3468</v>
      </c>
      <c r="H3419" s="145" t="s">
        <v>86</v>
      </c>
      <c r="I3419" s="462" t="s">
        <v>1688</v>
      </c>
      <c r="J3419" s="462" t="s">
        <v>1690</v>
      </c>
      <c r="K3419" s="145" t="s">
        <v>1851</v>
      </c>
      <c r="L3419" s="145" t="s">
        <v>1855</v>
      </c>
    </row>
    <row r="3420" spans="3:12">
      <c r="C3420" s="145" t="s">
        <v>1907</v>
      </c>
      <c r="D3420" s="145">
        <v>0</v>
      </c>
      <c r="E3420" s="145" t="s">
        <v>26</v>
      </c>
      <c r="F3420" s="462" t="s">
        <v>95</v>
      </c>
      <c r="G3420" s="462" t="s">
        <v>3468</v>
      </c>
      <c r="H3420" s="145" t="s">
        <v>86</v>
      </c>
      <c r="I3420" s="462" t="s">
        <v>1688</v>
      </c>
      <c r="J3420" s="462" t="s">
        <v>1690</v>
      </c>
      <c r="K3420" s="145" t="s">
        <v>1851</v>
      </c>
      <c r="L3420" s="145" t="s">
        <v>1855</v>
      </c>
    </row>
    <row r="3421" spans="3:12">
      <c r="C3421" s="145" t="s">
        <v>1908</v>
      </c>
      <c r="D3421" s="145">
        <v>0</v>
      </c>
      <c r="E3421" s="145" t="s">
        <v>26</v>
      </c>
      <c r="F3421" s="462" t="s">
        <v>95</v>
      </c>
      <c r="G3421" s="462" t="s">
        <v>3468</v>
      </c>
      <c r="H3421" s="145" t="s">
        <v>86</v>
      </c>
      <c r="I3421" s="462" t="s">
        <v>1688</v>
      </c>
      <c r="J3421" s="462" t="s">
        <v>1690</v>
      </c>
      <c r="K3421" s="145" t="s">
        <v>1851</v>
      </c>
      <c r="L3421" s="145" t="s">
        <v>1855</v>
      </c>
    </row>
    <row r="3422" spans="3:12">
      <c r="C3422" s="145" t="s">
        <v>1909</v>
      </c>
      <c r="D3422" s="145">
        <v>0</v>
      </c>
      <c r="E3422" s="145" t="s">
        <v>26</v>
      </c>
      <c r="F3422" s="462" t="s">
        <v>95</v>
      </c>
      <c r="G3422" s="462" t="s">
        <v>3468</v>
      </c>
      <c r="H3422" s="145" t="s">
        <v>86</v>
      </c>
      <c r="I3422" s="462" t="s">
        <v>1688</v>
      </c>
      <c r="J3422" s="462" t="s">
        <v>1690</v>
      </c>
      <c r="K3422" s="145" t="s">
        <v>1851</v>
      </c>
      <c r="L3422" s="145" t="s">
        <v>1855</v>
      </c>
    </row>
    <row r="3423" spans="3:12">
      <c r="C3423" s="145" t="s">
        <v>1910</v>
      </c>
      <c r="D3423" s="145">
        <v>0</v>
      </c>
      <c r="E3423" s="145" t="s">
        <v>26</v>
      </c>
      <c r="F3423" s="462" t="s">
        <v>95</v>
      </c>
      <c r="G3423" s="462" t="s">
        <v>3468</v>
      </c>
      <c r="H3423" s="145" t="s">
        <v>86</v>
      </c>
      <c r="I3423" s="462" t="s">
        <v>1688</v>
      </c>
      <c r="J3423" s="462" t="s">
        <v>1690</v>
      </c>
      <c r="K3423" s="145" t="s">
        <v>1851</v>
      </c>
      <c r="L3423" s="145" t="s">
        <v>1855</v>
      </c>
    </row>
    <row r="3424" spans="3:12">
      <c r="C3424" s="145" t="s">
        <v>1911</v>
      </c>
      <c r="D3424" s="145">
        <v>0</v>
      </c>
      <c r="E3424" s="145" t="s">
        <v>26</v>
      </c>
      <c r="F3424" s="462" t="s">
        <v>95</v>
      </c>
      <c r="G3424" s="462" t="s">
        <v>3468</v>
      </c>
      <c r="H3424" s="145" t="s">
        <v>86</v>
      </c>
      <c r="I3424" s="462" t="s">
        <v>1688</v>
      </c>
      <c r="J3424" s="462" t="s">
        <v>1690</v>
      </c>
      <c r="K3424" s="145" t="s">
        <v>1851</v>
      </c>
      <c r="L3424" s="145" t="s">
        <v>1855</v>
      </c>
    </row>
    <row r="3425" spans="3:12">
      <c r="C3425" s="145" t="s">
        <v>1912</v>
      </c>
      <c r="D3425" s="145">
        <v>0</v>
      </c>
      <c r="E3425" s="145" t="s">
        <v>26</v>
      </c>
      <c r="F3425" s="462" t="s">
        <v>95</v>
      </c>
      <c r="G3425" s="462" t="s">
        <v>3468</v>
      </c>
      <c r="H3425" s="145" t="s">
        <v>86</v>
      </c>
      <c r="I3425" s="462" t="s">
        <v>1688</v>
      </c>
      <c r="J3425" s="462" t="s">
        <v>1690</v>
      </c>
      <c r="K3425" s="145" t="s">
        <v>1851</v>
      </c>
      <c r="L3425" s="145" t="s">
        <v>1855</v>
      </c>
    </row>
    <row r="3426" spans="3:12">
      <c r="C3426" s="145" t="s">
        <v>1913</v>
      </c>
      <c r="D3426" s="145">
        <v>0</v>
      </c>
      <c r="E3426" s="145" t="s">
        <v>26</v>
      </c>
      <c r="F3426" s="462" t="s">
        <v>95</v>
      </c>
      <c r="G3426" s="462" t="s">
        <v>3468</v>
      </c>
      <c r="H3426" s="145" t="s">
        <v>86</v>
      </c>
      <c r="I3426" s="462" t="s">
        <v>1688</v>
      </c>
      <c r="J3426" s="462" t="s">
        <v>1690</v>
      </c>
      <c r="K3426" s="145" t="s">
        <v>1851</v>
      </c>
      <c r="L3426" s="145" t="s">
        <v>1855</v>
      </c>
    </row>
    <row r="3427" spans="3:12">
      <c r="C3427" s="145" t="s">
        <v>1914</v>
      </c>
      <c r="D3427" s="145">
        <v>0</v>
      </c>
      <c r="E3427" s="145" t="s">
        <v>26</v>
      </c>
      <c r="F3427" s="462" t="s">
        <v>95</v>
      </c>
      <c r="G3427" s="462" t="s">
        <v>3468</v>
      </c>
      <c r="H3427" s="145" t="s">
        <v>86</v>
      </c>
      <c r="I3427" s="462" t="s">
        <v>1688</v>
      </c>
      <c r="J3427" s="462" t="s">
        <v>1690</v>
      </c>
      <c r="K3427" s="145" t="s">
        <v>1851</v>
      </c>
      <c r="L3427" s="145" t="s">
        <v>1855</v>
      </c>
    </row>
    <row r="3428" spans="3:12">
      <c r="C3428" s="145" t="s">
        <v>1915</v>
      </c>
      <c r="D3428" s="145">
        <v>0</v>
      </c>
      <c r="E3428" s="145" t="s">
        <v>26</v>
      </c>
      <c r="F3428" s="462" t="s">
        <v>95</v>
      </c>
      <c r="G3428" s="462" t="s">
        <v>3468</v>
      </c>
      <c r="H3428" s="145" t="s">
        <v>86</v>
      </c>
      <c r="I3428" s="462" t="s">
        <v>1688</v>
      </c>
      <c r="J3428" s="462" t="s">
        <v>1690</v>
      </c>
      <c r="K3428" s="145" t="s">
        <v>1851</v>
      </c>
      <c r="L3428" s="145" t="s">
        <v>1855</v>
      </c>
    </row>
    <row r="3429" spans="3:12">
      <c r="C3429" s="145" t="s">
        <v>1916</v>
      </c>
      <c r="D3429" s="145">
        <v>0</v>
      </c>
      <c r="E3429" s="145" t="s">
        <v>26</v>
      </c>
      <c r="F3429" s="462" t="s">
        <v>95</v>
      </c>
      <c r="G3429" s="462" t="s">
        <v>3468</v>
      </c>
      <c r="H3429" s="145" t="s">
        <v>86</v>
      </c>
      <c r="I3429" s="462" t="s">
        <v>1688</v>
      </c>
      <c r="J3429" s="462" t="s">
        <v>1690</v>
      </c>
      <c r="K3429" s="145" t="s">
        <v>1851</v>
      </c>
      <c r="L3429" s="145" t="s">
        <v>1855</v>
      </c>
    </row>
    <row r="3430" spans="3:12">
      <c r="C3430" s="145" t="s">
        <v>1886</v>
      </c>
      <c r="D3430" s="145">
        <v>0</v>
      </c>
      <c r="E3430" s="145" t="s">
        <v>26</v>
      </c>
      <c r="F3430" s="462" t="s">
        <v>95</v>
      </c>
      <c r="G3430" s="462" t="s">
        <v>3468</v>
      </c>
      <c r="H3430" s="145" t="s">
        <v>86</v>
      </c>
      <c r="I3430" s="462" t="s">
        <v>1688</v>
      </c>
      <c r="J3430" s="462" t="s">
        <v>1690</v>
      </c>
      <c r="K3430" s="145" t="s">
        <v>1851</v>
      </c>
      <c r="L3430" s="145" t="s">
        <v>1856</v>
      </c>
    </row>
    <row r="3431" spans="3:12">
      <c r="C3431" s="145" t="s">
        <v>1887</v>
      </c>
      <c r="D3431" s="145">
        <v>0</v>
      </c>
      <c r="E3431" s="145" t="s">
        <v>26</v>
      </c>
      <c r="F3431" s="462" t="s">
        <v>95</v>
      </c>
      <c r="G3431" s="462" t="s">
        <v>3468</v>
      </c>
      <c r="H3431" s="145" t="s">
        <v>86</v>
      </c>
      <c r="I3431" s="462" t="s">
        <v>1688</v>
      </c>
      <c r="J3431" s="462" t="s">
        <v>1690</v>
      </c>
      <c r="K3431" s="145" t="s">
        <v>1851</v>
      </c>
      <c r="L3431" s="145" t="s">
        <v>1856</v>
      </c>
    </row>
    <row r="3432" spans="3:12">
      <c r="C3432" s="145" t="s">
        <v>1889</v>
      </c>
      <c r="D3432" s="145">
        <v>0</v>
      </c>
      <c r="E3432" s="145" t="s">
        <v>26</v>
      </c>
      <c r="F3432" s="462" t="s">
        <v>95</v>
      </c>
      <c r="G3432" s="462" t="s">
        <v>3468</v>
      </c>
      <c r="H3432" s="145" t="s">
        <v>86</v>
      </c>
      <c r="I3432" s="462" t="s">
        <v>1688</v>
      </c>
      <c r="J3432" s="462" t="s">
        <v>1690</v>
      </c>
      <c r="K3432" s="145" t="s">
        <v>1851</v>
      </c>
      <c r="L3432" s="145" t="s">
        <v>1856</v>
      </c>
    </row>
    <row r="3433" spans="3:12">
      <c r="C3433" s="145" t="s">
        <v>1890</v>
      </c>
      <c r="D3433" s="145">
        <v>0</v>
      </c>
      <c r="E3433" s="145" t="s">
        <v>26</v>
      </c>
      <c r="F3433" s="462" t="s">
        <v>95</v>
      </c>
      <c r="G3433" s="462" t="s">
        <v>3468</v>
      </c>
      <c r="H3433" s="145" t="s">
        <v>86</v>
      </c>
      <c r="I3433" s="462" t="s">
        <v>1688</v>
      </c>
      <c r="J3433" s="462" t="s">
        <v>1690</v>
      </c>
      <c r="K3433" s="145" t="s">
        <v>1851</v>
      </c>
      <c r="L3433" s="145" t="s">
        <v>1856</v>
      </c>
    </row>
    <row r="3434" spans="3:12">
      <c r="C3434" s="145" t="s">
        <v>1891</v>
      </c>
      <c r="D3434" s="145">
        <v>0</v>
      </c>
      <c r="E3434" s="145" t="s">
        <v>26</v>
      </c>
      <c r="F3434" s="462" t="s">
        <v>95</v>
      </c>
      <c r="G3434" s="462" t="s">
        <v>3468</v>
      </c>
      <c r="H3434" s="145" t="s">
        <v>86</v>
      </c>
      <c r="I3434" s="462" t="s">
        <v>1688</v>
      </c>
      <c r="J3434" s="462" t="s">
        <v>1690</v>
      </c>
      <c r="K3434" s="145" t="s">
        <v>1851</v>
      </c>
      <c r="L3434" s="145" t="s">
        <v>1856</v>
      </c>
    </row>
    <row r="3435" spans="3:12">
      <c r="C3435" s="145" t="s">
        <v>1892</v>
      </c>
      <c r="D3435" s="145">
        <v>0</v>
      </c>
      <c r="E3435" s="145" t="s">
        <v>26</v>
      </c>
      <c r="F3435" s="462" t="s">
        <v>95</v>
      </c>
      <c r="G3435" s="462" t="s">
        <v>3468</v>
      </c>
      <c r="H3435" s="145" t="s">
        <v>86</v>
      </c>
      <c r="I3435" s="462" t="s">
        <v>1688</v>
      </c>
      <c r="J3435" s="462" t="s">
        <v>1690</v>
      </c>
      <c r="K3435" s="145" t="s">
        <v>1851</v>
      </c>
      <c r="L3435" s="145" t="s">
        <v>1856</v>
      </c>
    </row>
    <row r="3436" spans="3:12">
      <c r="C3436" s="145" t="s">
        <v>1893</v>
      </c>
      <c r="D3436" s="145">
        <v>0</v>
      </c>
      <c r="E3436" s="145" t="s">
        <v>26</v>
      </c>
      <c r="F3436" s="462" t="s">
        <v>95</v>
      </c>
      <c r="G3436" s="462" t="s">
        <v>3468</v>
      </c>
      <c r="H3436" s="145" t="s">
        <v>86</v>
      </c>
      <c r="I3436" s="462" t="s">
        <v>1688</v>
      </c>
      <c r="J3436" s="462" t="s">
        <v>1690</v>
      </c>
      <c r="K3436" s="145" t="s">
        <v>1851</v>
      </c>
      <c r="L3436" s="145" t="s">
        <v>1856</v>
      </c>
    </row>
    <row r="3437" spans="3:12">
      <c r="C3437" s="145" t="s">
        <v>1894</v>
      </c>
      <c r="D3437" s="145">
        <v>0</v>
      </c>
      <c r="E3437" s="145" t="s">
        <v>26</v>
      </c>
      <c r="F3437" s="462" t="s">
        <v>95</v>
      </c>
      <c r="G3437" s="462" t="s">
        <v>3468</v>
      </c>
      <c r="H3437" s="145" t="s">
        <v>86</v>
      </c>
      <c r="I3437" s="462" t="s">
        <v>1688</v>
      </c>
      <c r="J3437" s="462" t="s">
        <v>1690</v>
      </c>
      <c r="K3437" s="145" t="s">
        <v>1851</v>
      </c>
      <c r="L3437" s="145" t="s">
        <v>1856</v>
      </c>
    </row>
    <row r="3438" spans="3:12">
      <c r="C3438" s="145" t="s">
        <v>1895</v>
      </c>
      <c r="D3438" s="145">
        <v>0</v>
      </c>
      <c r="E3438" s="145" t="s">
        <v>26</v>
      </c>
      <c r="F3438" s="462" t="s">
        <v>95</v>
      </c>
      <c r="G3438" s="462" t="s">
        <v>3468</v>
      </c>
      <c r="H3438" s="145" t="s">
        <v>86</v>
      </c>
      <c r="I3438" s="462" t="s">
        <v>1688</v>
      </c>
      <c r="J3438" s="462" t="s">
        <v>1690</v>
      </c>
      <c r="K3438" s="145" t="s">
        <v>1851</v>
      </c>
      <c r="L3438" s="145" t="s">
        <v>1856</v>
      </c>
    </row>
    <row r="3439" spans="3:12">
      <c r="C3439" s="145" t="s">
        <v>1896</v>
      </c>
      <c r="D3439" s="145">
        <v>0</v>
      </c>
      <c r="E3439" s="145" t="s">
        <v>26</v>
      </c>
      <c r="F3439" s="462" t="s">
        <v>95</v>
      </c>
      <c r="G3439" s="462" t="s">
        <v>3468</v>
      </c>
      <c r="H3439" s="145" t="s">
        <v>86</v>
      </c>
      <c r="I3439" s="462" t="s">
        <v>1688</v>
      </c>
      <c r="J3439" s="462" t="s">
        <v>1690</v>
      </c>
      <c r="K3439" s="145" t="s">
        <v>1851</v>
      </c>
      <c r="L3439" s="145" t="s">
        <v>1856</v>
      </c>
    </row>
    <row r="3440" spans="3:12">
      <c r="C3440" s="145" t="s">
        <v>1897</v>
      </c>
      <c r="D3440" s="145">
        <v>0</v>
      </c>
      <c r="E3440" s="145" t="s">
        <v>26</v>
      </c>
      <c r="F3440" s="462" t="s">
        <v>95</v>
      </c>
      <c r="G3440" s="462" t="s">
        <v>3468</v>
      </c>
      <c r="H3440" s="145" t="s">
        <v>86</v>
      </c>
      <c r="I3440" s="462" t="s">
        <v>1688</v>
      </c>
      <c r="J3440" s="462" t="s">
        <v>1690</v>
      </c>
      <c r="K3440" s="145" t="s">
        <v>1851</v>
      </c>
      <c r="L3440" s="145" t="s">
        <v>1856</v>
      </c>
    </row>
    <row r="3441" spans="3:12">
      <c r="C3441" s="145" t="s">
        <v>1898</v>
      </c>
      <c r="D3441" s="145">
        <v>0</v>
      </c>
      <c r="E3441" s="145" t="s">
        <v>26</v>
      </c>
      <c r="F3441" s="462" t="s">
        <v>95</v>
      </c>
      <c r="G3441" s="462" t="s">
        <v>3468</v>
      </c>
      <c r="H3441" s="145" t="s">
        <v>86</v>
      </c>
      <c r="I3441" s="462" t="s">
        <v>1688</v>
      </c>
      <c r="J3441" s="462" t="s">
        <v>1690</v>
      </c>
      <c r="K3441" s="145" t="s">
        <v>1851</v>
      </c>
      <c r="L3441" s="145" t="s">
        <v>1856</v>
      </c>
    </row>
    <row r="3442" spans="3:12">
      <c r="C3442" s="145" t="s">
        <v>1899</v>
      </c>
      <c r="D3442" s="145">
        <v>0</v>
      </c>
      <c r="E3442" s="145" t="s">
        <v>26</v>
      </c>
      <c r="F3442" s="462" t="s">
        <v>95</v>
      </c>
      <c r="G3442" s="462" t="s">
        <v>3468</v>
      </c>
      <c r="H3442" s="145" t="s">
        <v>86</v>
      </c>
      <c r="I3442" s="462" t="s">
        <v>1688</v>
      </c>
      <c r="J3442" s="462" t="s">
        <v>1690</v>
      </c>
      <c r="K3442" s="145" t="s">
        <v>1851</v>
      </c>
      <c r="L3442" s="145" t="s">
        <v>1856</v>
      </c>
    </row>
    <row r="3443" spans="3:12">
      <c r="C3443" s="145" t="s">
        <v>1900</v>
      </c>
      <c r="D3443" s="145">
        <v>0</v>
      </c>
      <c r="E3443" s="145" t="s">
        <v>26</v>
      </c>
      <c r="F3443" s="462" t="s">
        <v>95</v>
      </c>
      <c r="G3443" s="462" t="s">
        <v>3468</v>
      </c>
      <c r="H3443" s="145" t="s">
        <v>86</v>
      </c>
      <c r="I3443" s="462" t="s">
        <v>1688</v>
      </c>
      <c r="J3443" s="462" t="s">
        <v>1690</v>
      </c>
      <c r="K3443" s="145" t="s">
        <v>1851</v>
      </c>
      <c r="L3443" s="145" t="s">
        <v>1856</v>
      </c>
    </row>
    <row r="3444" spans="3:12">
      <c r="C3444" s="145" t="s">
        <v>1902</v>
      </c>
      <c r="D3444" s="145">
        <v>0</v>
      </c>
      <c r="E3444" s="145" t="s">
        <v>26</v>
      </c>
      <c r="F3444" s="462" t="s">
        <v>95</v>
      </c>
      <c r="G3444" s="462" t="s">
        <v>3468</v>
      </c>
      <c r="H3444" s="145" t="s">
        <v>86</v>
      </c>
      <c r="I3444" s="462" t="s">
        <v>1688</v>
      </c>
      <c r="J3444" s="462" t="s">
        <v>1690</v>
      </c>
      <c r="K3444" s="145" t="s">
        <v>1851</v>
      </c>
      <c r="L3444" s="145" t="s">
        <v>1856</v>
      </c>
    </row>
    <row r="3445" spans="3:12">
      <c r="C3445" s="145" t="s">
        <v>1903</v>
      </c>
      <c r="D3445" s="145">
        <v>0</v>
      </c>
      <c r="E3445" s="145" t="s">
        <v>26</v>
      </c>
      <c r="F3445" s="462" t="s">
        <v>95</v>
      </c>
      <c r="G3445" s="462" t="s">
        <v>3468</v>
      </c>
      <c r="H3445" s="145" t="s">
        <v>86</v>
      </c>
      <c r="I3445" s="462" t="s">
        <v>1688</v>
      </c>
      <c r="J3445" s="462" t="s">
        <v>1690</v>
      </c>
      <c r="K3445" s="145" t="s">
        <v>1851</v>
      </c>
      <c r="L3445" s="145" t="s">
        <v>1856</v>
      </c>
    </row>
    <row r="3446" spans="3:12">
      <c r="C3446" s="145" t="s">
        <v>1905</v>
      </c>
      <c r="D3446" s="145">
        <v>0</v>
      </c>
      <c r="E3446" s="145" t="s">
        <v>26</v>
      </c>
      <c r="F3446" s="462" t="s">
        <v>95</v>
      </c>
      <c r="G3446" s="462" t="s">
        <v>3468</v>
      </c>
      <c r="H3446" s="145" t="s">
        <v>86</v>
      </c>
      <c r="I3446" s="462" t="s">
        <v>1688</v>
      </c>
      <c r="J3446" s="462" t="s">
        <v>1690</v>
      </c>
      <c r="K3446" s="145" t="s">
        <v>1851</v>
      </c>
      <c r="L3446" s="145" t="s">
        <v>1856</v>
      </c>
    </row>
    <row r="3447" spans="3:12">
      <c r="C3447" s="145" t="s">
        <v>1906</v>
      </c>
      <c r="D3447" s="145">
        <v>0</v>
      </c>
      <c r="E3447" s="145" t="s">
        <v>26</v>
      </c>
      <c r="F3447" s="462" t="s">
        <v>95</v>
      </c>
      <c r="G3447" s="462" t="s">
        <v>3468</v>
      </c>
      <c r="H3447" s="145" t="s">
        <v>86</v>
      </c>
      <c r="I3447" s="462" t="s">
        <v>1688</v>
      </c>
      <c r="J3447" s="462" t="s">
        <v>1690</v>
      </c>
      <c r="K3447" s="145" t="s">
        <v>1851</v>
      </c>
      <c r="L3447" s="145" t="s">
        <v>1856</v>
      </c>
    </row>
    <row r="3448" spans="3:12">
      <c r="C3448" s="145" t="s">
        <v>1907</v>
      </c>
      <c r="D3448" s="145">
        <v>0</v>
      </c>
      <c r="E3448" s="145" t="s">
        <v>26</v>
      </c>
      <c r="F3448" s="462" t="s">
        <v>95</v>
      </c>
      <c r="G3448" s="462" t="s">
        <v>3468</v>
      </c>
      <c r="H3448" s="145" t="s">
        <v>86</v>
      </c>
      <c r="I3448" s="462" t="s">
        <v>1688</v>
      </c>
      <c r="J3448" s="462" t="s">
        <v>1690</v>
      </c>
      <c r="K3448" s="145" t="s">
        <v>1851</v>
      </c>
      <c r="L3448" s="145" t="s">
        <v>1856</v>
      </c>
    </row>
    <row r="3449" spans="3:12">
      <c r="C3449" s="145" t="s">
        <v>1908</v>
      </c>
      <c r="D3449" s="145">
        <v>0</v>
      </c>
      <c r="E3449" s="145" t="s">
        <v>26</v>
      </c>
      <c r="F3449" s="462" t="s">
        <v>95</v>
      </c>
      <c r="G3449" s="462" t="s">
        <v>3468</v>
      </c>
      <c r="H3449" s="145" t="s">
        <v>86</v>
      </c>
      <c r="I3449" s="462" t="s">
        <v>1688</v>
      </c>
      <c r="J3449" s="462" t="s">
        <v>1690</v>
      </c>
      <c r="K3449" s="145" t="s">
        <v>1851</v>
      </c>
      <c r="L3449" s="145" t="s">
        <v>1856</v>
      </c>
    </row>
    <row r="3450" spans="3:12">
      <c r="C3450" s="145" t="s">
        <v>1909</v>
      </c>
      <c r="D3450" s="145">
        <v>0</v>
      </c>
      <c r="E3450" s="145" t="s">
        <v>26</v>
      </c>
      <c r="F3450" s="462" t="s">
        <v>95</v>
      </c>
      <c r="G3450" s="462" t="s">
        <v>3468</v>
      </c>
      <c r="H3450" s="145" t="s">
        <v>86</v>
      </c>
      <c r="I3450" s="462" t="s">
        <v>1688</v>
      </c>
      <c r="J3450" s="462" t="s">
        <v>1690</v>
      </c>
      <c r="K3450" s="145" t="s">
        <v>1851</v>
      </c>
      <c r="L3450" s="145" t="s">
        <v>1856</v>
      </c>
    </row>
    <row r="3451" spans="3:12">
      <c r="C3451" s="145" t="s">
        <v>1910</v>
      </c>
      <c r="D3451" s="145">
        <v>0</v>
      </c>
      <c r="E3451" s="145" t="s">
        <v>26</v>
      </c>
      <c r="F3451" s="462" t="s">
        <v>95</v>
      </c>
      <c r="G3451" s="462" t="s">
        <v>3468</v>
      </c>
      <c r="H3451" s="145" t="s">
        <v>86</v>
      </c>
      <c r="I3451" s="462" t="s">
        <v>1688</v>
      </c>
      <c r="J3451" s="462" t="s">
        <v>1690</v>
      </c>
      <c r="K3451" s="145" t="s">
        <v>1851</v>
      </c>
      <c r="L3451" s="145" t="s">
        <v>1856</v>
      </c>
    </row>
    <row r="3452" spans="3:12">
      <c r="C3452" s="145" t="s">
        <v>1911</v>
      </c>
      <c r="D3452" s="145">
        <v>0</v>
      </c>
      <c r="E3452" s="145" t="s">
        <v>26</v>
      </c>
      <c r="F3452" s="462" t="s">
        <v>95</v>
      </c>
      <c r="G3452" s="462" t="s">
        <v>3468</v>
      </c>
      <c r="H3452" s="145" t="s">
        <v>86</v>
      </c>
      <c r="I3452" s="462" t="s">
        <v>1688</v>
      </c>
      <c r="J3452" s="462" t="s">
        <v>1690</v>
      </c>
      <c r="K3452" s="145" t="s">
        <v>1851</v>
      </c>
      <c r="L3452" s="145" t="s">
        <v>1856</v>
      </c>
    </row>
    <row r="3453" spans="3:12">
      <c r="C3453" s="145" t="s">
        <v>1912</v>
      </c>
      <c r="D3453" s="145">
        <v>0</v>
      </c>
      <c r="E3453" s="145" t="s">
        <v>26</v>
      </c>
      <c r="F3453" s="462" t="s">
        <v>95</v>
      </c>
      <c r="G3453" s="462" t="s">
        <v>3468</v>
      </c>
      <c r="H3453" s="145" t="s">
        <v>86</v>
      </c>
      <c r="I3453" s="462" t="s">
        <v>1688</v>
      </c>
      <c r="J3453" s="462" t="s">
        <v>1690</v>
      </c>
      <c r="K3453" s="145" t="s">
        <v>1851</v>
      </c>
      <c r="L3453" s="145" t="s">
        <v>1856</v>
      </c>
    </row>
    <row r="3454" spans="3:12">
      <c r="C3454" s="145" t="s">
        <v>1913</v>
      </c>
      <c r="D3454" s="145">
        <v>0</v>
      </c>
      <c r="E3454" s="145" t="s">
        <v>26</v>
      </c>
      <c r="F3454" s="462" t="s">
        <v>95</v>
      </c>
      <c r="G3454" s="462" t="s">
        <v>3468</v>
      </c>
      <c r="H3454" s="145" t="s">
        <v>86</v>
      </c>
      <c r="I3454" s="462" t="s">
        <v>1688</v>
      </c>
      <c r="J3454" s="462" t="s">
        <v>1690</v>
      </c>
      <c r="K3454" s="145" t="s">
        <v>1851</v>
      </c>
      <c r="L3454" s="145" t="s">
        <v>1856</v>
      </c>
    </row>
    <row r="3455" spans="3:12">
      <c r="C3455" s="145" t="s">
        <v>1914</v>
      </c>
      <c r="D3455" s="145">
        <v>0</v>
      </c>
      <c r="E3455" s="145" t="s">
        <v>26</v>
      </c>
      <c r="F3455" s="462" t="s">
        <v>95</v>
      </c>
      <c r="G3455" s="462" t="s">
        <v>3468</v>
      </c>
      <c r="H3455" s="145" t="s">
        <v>86</v>
      </c>
      <c r="I3455" s="462" t="s">
        <v>1688</v>
      </c>
      <c r="J3455" s="462" t="s">
        <v>1690</v>
      </c>
      <c r="K3455" s="145" t="s">
        <v>1851</v>
      </c>
      <c r="L3455" s="145" t="s">
        <v>1856</v>
      </c>
    </row>
    <row r="3456" spans="3:12">
      <c r="C3456" s="145" t="s">
        <v>1915</v>
      </c>
      <c r="D3456" s="145">
        <v>0</v>
      </c>
      <c r="E3456" s="145" t="s">
        <v>26</v>
      </c>
      <c r="F3456" s="462" t="s">
        <v>95</v>
      </c>
      <c r="G3456" s="462" t="s">
        <v>3468</v>
      </c>
      <c r="H3456" s="145" t="s">
        <v>86</v>
      </c>
      <c r="I3456" s="462" t="s">
        <v>1688</v>
      </c>
      <c r="J3456" s="462" t="s">
        <v>1690</v>
      </c>
      <c r="K3456" s="145" t="s">
        <v>1851</v>
      </c>
      <c r="L3456" s="145" t="s">
        <v>1856</v>
      </c>
    </row>
    <row r="3457" spans="3:12">
      <c r="C3457" s="145" t="s">
        <v>1916</v>
      </c>
      <c r="D3457" s="145">
        <v>0</v>
      </c>
      <c r="E3457" s="145" t="s">
        <v>26</v>
      </c>
      <c r="F3457" s="462" t="s">
        <v>95</v>
      </c>
      <c r="G3457" s="462" t="s">
        <v>3468</v>
      </c>
      <c r="H3457" s="145" t="s">
        <v>86</v>
      </c>
      <c r="I3457" s="462" t="s">
        <v>1688</v>
      </c>
      <c r="J3457" s="462" t="s">
        <v>1690</v>
      </c>
      <c r="K3457" s="145" t="s">
        <v>1851</v>
      </c>
      <c r="L3457" s="145" t="s">
        <v>1856</v>
      </c>
    </row>
    <row r="3458" spans="3:12">
      <c r="C3458" s="145" t="s">
        <v>1886</v>
      </c>
      <c r="D3458" s="145">
        <v>0</v>
      </c>
      <c r="E3458" s="145" t="s">
        <v>26</v>
      </c>
      <c r="F3458" s="462" t="s">
        <v>95</v>
      </c>
      <c r="G3458" s="462" t="s">
        <v>3468</v>
      </c>
      <c r="H3458" s="145" t="s">
        <v>86</v>
      </c>
      <c r="I3458" s="462" t="s">
        <v>1688</v>
      </c>
      <c r="J3458" s="462" t="s">
        <v>1690</v>
      </c>
      <c r="K3458" s="145" t="s">
        <v>1851</v>
      </c>
      <c r="L3458" s="145" t="s">
        <v>1857</v>
      </c>
    </row>
    <row r="3459" spans="3:12">
      <c r="C3459" s="145" t="s">
        <v>1887</v>
      </c>
      <c r="D3459" s="145">
        <v>0</v>
      </c>
      <c r="E3459" s="145" t="s">
        <v>26</v>
      </c>
      <c r="F3459" s="462" t="s">
        <v>95</v>
      </c>
      <c r="G3459" s="462" t="s">
        <v>3468</v>
      </c>
      <c r="H3459" s="145" t="s">
        <v>86</v>
      </c>
      <c r="I3459" s="462" t="s">
        <v>1688</v>
      </c>
      <c r="J3459" s="462" t="s">
        <v>1690</v>
      </c>
      <c r="K3459" s="145" t="s">
        <v>1851</v>
      </c>
      <c r="L3459" s="145" t="s">
        <v>1857</v>
      </c>
    </row>
    <row r="3460" spans="3:12">
      <c r="C3460" s="145" t="s">
        <v>1889</v>
      </c>
      <c r="D3460" s="145">
        <v>0</v>
      </c>
      <c r="E3460" s="145" t="s">
        <v>26</v>
      </c>
      <c r="F3460" s="462" t="s">
        <v>95</v>
      </c>
      <c r="G3460" s="462" t="s">
        <v>3468</v>
      </c>
      <c r="H3460" s="145" t="s">
        <v>86</v>
      </c>
      <c r="I3460" s="462" t="s">
        <v>1688</v>
      </c>
      <c r="J3460" s="462" t="s">
        <v>1690</v>
      </c>
      <c r="K3460" s="145" t="s">
        <v>1851</v>
      </c>
      <c r="L3460" s="145" t="s">
        <v>1857</v>
      </c>
    </row>
    <row r="3461" spans="3:12">
      <c r="C3461" s="145" t="s">
        <v>1890</v>
      </c>
      <c r="D3461" s="145">
        <v>0</v>
      </c>
      <c r="E3461" s="145" t="s">
        <v>26</v>
      </c>
      <c r="F3461" s="462" t="s">
        <v>95</v>
      </c>
      <c r="G3461" s="462" t="s">
        <v>3468</v>
      </c>
      <c r="H3461" s="145" t="s">
        <v>86</v>
      </c>
      <c r="I3461" s="462" t="s">
        <v>1688</v>
      </c>
      <c r="J3461" s="462" t="s">
        <v>1690</v>
      </c>
      <c r="K3461" s="145" t="s">
        <v>1851</v>
      </c>
      <c r="L3461" s="145" t="s">
        <v>1857</v>
      </c>
    </row>
    <row r="3462" spans="3:12">
      <c r="C3462" s="145" t="s">
        <v>1891</v>
      </c>
      <c r="D3462" s="145">
        <v>0</v>
      </c>
      <c r="E3462" s="145" t="s">
        <v>26</v>
      </c>
      <c r="F3462" s="462" t="s">
        <v>95</v>
      </c>
      <c r="G3462" s="462" t="s">
        <v>3468</v>
      </c>
      <c r="H3462" s="145" t="s">
        <v>86</v>
      </c>
      <c r="I3462" s="462" t="s">
        <v>1688</v>
      </c>
      <c r="J3462" s="462" t="s">
        <v>1690</v>
      </c>
      <c r="K3462" s="145" t="s">
        <v>1851</v>
      </c>
      <c r="L3462" s="145" t="s">
        <v>1857</v>
      </c>
    </row>
    <row r="3463" spans="3:12">
      <c r="C3463" s="145" t="s">
        <v>1892</v>
      </c>
      <c r="D3463" s="145">
        <v>0</v>
      </c>
      <c r="E3463" s="145" t="s">
        <v>26</v>
      </c>
      <c r="F3463" s="462" t="s">
        <v>95</v>
      </c>
      <c r="G3463" s="462" t="s">
        <v>3468</v>
      </c>
      <c r="H3463" s="145" t="s">
        <v>86</v>
      </c>
      <c r="I3463" s="462" t="s">
        <v>1688</v>
      </c>
      <c r="J3463" s="462" t="s">
        <v>1690</v>
      </c>
      <c r="K3463" s="145" t="s">
        <v>1851</v>
      </c>
      <c r="L3463" s="145" t="s">
        <v>1857</v>
      </c>
    </row>
    <row r="3464" spans="3:12">
      <c r="C3464" s="145" t="s">
        <v>1893</v>
      </c>
      <c r="D3464" s="145">
        <v>0</v>
      </c>
      <c r="E3464" s="145" t="s">
        <v>26</v>
      </c>
      <c r="F3464" s="462" t="s">
        <v>95</v>
      </c>
      <c r="G3464" s="462" t="s">
        <v>3468</v>
      </c>
      <c r="H3464" s="145" t="s">
        <v>86</v>
      </c>
      <c r="I3464" s="462" t="s">
        <v>1688</v>
      </c>
      <c r="J3464" s="462" t="s">
        <v>1690</v>
      </c>
      <c r="K3464" s="145" t="s">
        <v>1851</v>
      </c>
      <c r="L3464" s="145" t="s">
        <v>1857</v>
      </c>
    </row>
    <row r="3465" spans="3:12">
      <c r="C3465" s="145" t="s">
        <v>1894</v>
      </c>
      <c r="D3465" s="145">
        <v>0</v>
      </c>
      <c r="E3465" s="145" t="s">
        <v>26</v>
      </c>
      <c r="F3465" s="462" t="s">
        <v>95</v>
      </c>
      <c r="G3465" s="462" t="s">
        <v>3468</v>
      </c>
      <c r="H3465" s="145" t="s">
        <v>86</v>
      </c>
      <c r="I3465" s="462" t="s">
        <v>1688</v>
      </c>
      <c r="J3465" s="462" t="s">
        <v>1690</v>
      </c>
      <c r="K3465" s="145" t="s">
        <v>1851</v>
      </c>
      <c r="L3465" s="145" t="s">
        <v>1857</v>
      </c>
    </row>
    <row r="3466" spans="3:12">
      <c r="C3466" s="145" t="s">
        <v>1895</v>
      </c>
      <c r="D3466" s="145">
        <v>0</v>
      </c>
      <c r="E3466" s="145" t="s">
        <v>26</v>
      </c>
      <c r="F3466" s="462" t="s">
        <v>95</v>
      </c>
      <c r="G3466" s="462" t="s">
        <v>3468</v>
      </c>
      <c r="H3466" s="145" t="s">
        <v>86</v>
      </c>
      <c r="I3466" s="462" t="s">
        <v>1688</v>
      </c>
      <c r="J3466" s="462" t="s">
        <v>1690</v>
      </c>
      <c r="K3466" s="145" t="s">
        <v>1851</v>
      </c>
      <c r="L3466" s="145" t="s">
        <v>1857</v>
      </c>
    </row>
    <row r="3467" spans="3:12">
      <c r="C3467" s="145" t="s">
        <v>1896</v>
      </c>
      <c r="D3467" s="145">
        <v>0</v>
      </c>
      <c r="E3467" s="145" t="s">
        <v>26</v>
      </c>
      <c r="F3467" s="462" t="s">
        <v>95</v>
      </c>
      <c r="G3467" s="462" t="s">
        <v>3468</v>
      </c>
      <c r="H3467" s="145" t="s">
        <v>86</v>
      </c>
      <c r="I3467" s="462" t="s">
        <v>1688</v>
      </c>
      <c r="J3467" s="462" t="s">
        <v>1690</v>
      </c>
      <c r="K3467" s="145" t="s">
        <v>1851</v>
      </c>
      <c r="L3467" s="145" t="s">
        <v>1857</v>
      </c>
    </row>
    <row r="3468" spans="3:12">
      <c r="C3468" s="145" t="s">
        <v>1897</v>
      </c>
      <c r="D3468" s="145">
        <v>0</v>
      </c>
      <c r="E3468" s="145" t="s">
        <v>26</v>
      </c>
      <c r="F3468" s="462" t="s">
        <v>95</v>
      </c>
      <c r="G3468" s="462" t="s">
        <v>3468</v>
      </c>
      <c r="H3468" s="145" t="s">
        <v>86</v>
      </c>
      <c r="I3468" s="462" t="s">
        <v>1688</v>
      </c>
      <c r="J3468" s="462" t="s">
        <v>1690</v>
      </c>
      <c r="K3468" s="145" t="s">
        <v>1851</v>
      </c>
      <c r="L3468" s="145" t="s">
        <v>1857</v>
      </c>
    </row>
    <row r="3469" spans="3:12">
      <c r="C3469" s="145" t="s">
        <v>1898</v>
      </c>
      <c r="D3469" s="145">
        <v>0</v>
      </c>
      <c r="E3469" s="145" t="s">
        <v>26</v>
      </c>
      <c r="F3469" s="462" t="s">
        <v>95</v>
      </c>
      <c r="G3469" s="462" t="s">
        <v>3468</v>
      </c>
      <c r="H3469" s="145" t="s">
        <v>86</v>
      </c>
      <c r="I3469" s="462" t="s">
        <v>1688</v>
      </c>
      <c r="J3469" s="462" t="s">
        <v>1690</v>
      </c>
      <c r="K3469" s="145" t="s">
        <v>1851</v>
      </c>
      <c r="L3469" s="145" t="s">
        <v>1857</v>
      </c>
    </row>
    <row r="3470" spans="3:12">
      <c r="C3470" s="145" t="s">
        <v>1899</v>
      </c>
      <c r="D3470" s="145">
        <v>0</v>
      </c>
      <c r="E3470" s="145" t="s">
        <v>26</v>
      </c>
      <c r="F3470" s="462" t="s">
        <v>95</v>
      </c>
      <c r="G3470" s="462" t="s">
        <v>3468</v>
      </c>
      <c r="H3470" s="145" t="s">
        <v>86</v>
      </c>
      <c r="I3470" s="462" t="s">
        <v>1688</v>
      </c>
      <c r="J3470" s="462" t="s">
        <v>1690</v>
      </c>
      <c r="K3470" s="145" t="s">
        <v>1851</v>
      </c>
      <c r="L3470" s="145" t="s">
        <v>1857</v>
      </c>
    </row>
    <row r="3471" spans="3:12">
      <c r="C3471" s="145" t="s">
        <v>1900</v>
      </c>
      <c r="D3471" s="145">
        <v>0</v>
      </c>
      <c r="E3471" s="145" t="s">
        <v>26</v>
      </c>
      <c r="F3471" s="462" t="s">
        <v>95</v>
      </c>
      <c r="G3471" s="462" t="s">
        <v>3468</v>
      </c>
      <c r="H3471" s="145" t="s">
        <v>86</v>
      </c>
      <c r="I3471" s="462" t="s">
        <v>1688</v>
      </c>
      <c r="J3471" s="462" t="s">
        <v>1690</v>
      </c>
      <c r="K3471" s="145" t="s">
        <v>1851</v>
      </c>
      <c r="L3471" s="145" t="s">
        <v>1857</v>
      </c>
    </row>
    <row r="3472" spans="3:12">
      <c r="C3472" s="145" t="s">
        <v>1902</v>
      </c>
      <c r="D3472" s="145">
        <v>0</v>
      </c>
      <c r="E3472" s="145" t="s">
        <v>26</v>
      </c>
      <c r="F3472" s="462" t="s">
        <v>95</v>
      </c>
      <c r="G3472" s="462" t="s">
        <v>3468</v>
      </c>
      <c r="H3472" s="145" t="s">
        <v>86</v>
      </c>
      <c r="I3472" s="462" t="s">
        <v>1688</v>
      </c>
      <c r="J3472" s="462" t="s">
        <v>1690</v>
      </c>
      <c r="K3472" s="145" t="s">
        <v>1851</v>
      </c>
      <c r="L3472" s="145" t="s">
        <v>1857</v>
      </c>
    </row>
    <row r="3473" spans="3:12">
      <c r="C3473" s="145" t="s">
        <v>1903</v>
      </c>
      <c r="D3473" s="145">
        <v>0</v>
      </c>
      <c r="E3473" s="145" t="s">
        <v>26</v>
      </c>
      <c r="F3473" s="462" t="s">
        <v>95</v>
      </c>
      <c r="G3473" s="462" t="s">
        <v>3468</v>
      </c>
      <c r="H3473" s="145" t="s">
        <v>86</v>
      </c>
      <c r="I3473" s="462" t="s">
        <v>1688</v>
      </c>
      <c r="J3473" s="462" t="s">
        <v>1690</v>
      </c>
      <c r="K3473" s="145" t="s">
        <v>1851</v>
      </c>
      <c r="L3473" s="145" t="s">
        <v>1857</v>
      </c>
    </row>
    <row r="3474" spans="3:12">
      <c r="C3474" s="145" t="s">
        <v>1905</v>
      </c>
      <c r="D3474" s="145">
        <v>0</v>
      </c>
      <c r="E3474" s="145" t="s">
        <v>26</v>
      </c>
      <c r="F3474" s="462" t="s">
        <v>95</v>
      </c>
      <c r="G3474" s="462" t="s">
        <v>3468</v>
      </c>
      <c r="H3474" s="145" t="s">
        <v>86</v>
      </c>
      <c r="I3474" s="462" t="s">
        <v>1688</v>
      </c>
      <c r="J3474" s="462" t="s">
        <v>1690</v>
      </c>
      <c r="K3474" s="145" t="s">
        <v>1851</v>
      </c>
      <c r="L3474" s="145" t="s">
        <v>1857</v>
      </c>
    </row>
    <row r="3475" spans="3:12">
      <c r="C3475" s="145" t="s">
        <v>1906</v>
      </c>
      <c r="D3475" s="145">
        <v>0</v>
      </c>
      <c r="E3475" s="145" t="s">
        <v>26</v>
      </c>
      <c r="F3475" s="462" t="s">
        <v>95</v>
      </c>
      <c r="G3475" s="462" t="s">
        <v>3468</v>
      </c>
      <c r="H3475" s="145" t="s">
        <v>86</v>
      </c>
      <c r="I3475" s="462" t="s">
        <v>1688</v>
      </c>
      <c r="J3475" s="462" t="s">
        <v>1690</v>
      </c>
      <c r="K3475" s="145" t="s">
        <v>1851</v>
      </c>
      <c r="L3475" s="145" t="s">
        <v>1857</v>
      </c>
    </row>
    <row r="3476" spans="3:12">
      <c r="C3476" s="145" t="s">
        <v>1907</v>
      </c>
      <c r="D3476" s="145">
        <v>0</v>
      </c>
      <c r="E3476" s="145" t="s">
        <v>26</v>
      </c>
      <c r="F3476" s="462" t="s">
        <v>95</v>
      </c>
      <c r="G3476" s="462" t="s">
        <v>3468</v>
      </c>
      <c r="H3476" s="145" t="s">
        <v>86</v>
      </c>
      <c r="I3476" s="462" t="s">
        <v>1688</v>
      </c>
      <c r="J3476" s="462" t="s">
        <v>1690</v>
      </c>
      <c r="K3476" s="145" t="s">
        <v>1851</v>
      </c>
      <c r="L3476" s="145" t="s">
        <v>1857</v>
      </c>
    </row>
    <row r="3477" spans="3:12">
      <c r="C3477" s="145" t="s">
        <v>1908</v>
      </c>
      <c r="D3477" s="145">
        <v>0</v>
      </c>
      <c r="E3477" s="145" t="s">
        <v>26</v>
      </c>
      <c r="F3477" s="462" t="s">
        <v>95</v>
      </c>
      <c r="G3477" s="462" t="s">
        <v>3468</v>
      </c>
      <c r="H3477" s="145" t="s">
        <v>86</v>
      </c>
      <c r="I3477" s="462" t="s">
        <v>1688</v>
      </c>
      <c r="J3477" s="462" t="s">
        <v>1690</v>
      </c>
      <c r="K3477" s="145" t="s">
        <v>1851</v>
      </c>
      <c r="L3477" s="145" t="s">
        <v>1857</v>
      </c>
    </row>
    <row r="3478" spans="3:12">
      <c r="C3478" s="145" t="s">
        <v>1909</v>
      </c>
      <c r="D3478" s="145">
        <v>0</v>
      </c>
      <c r="E3478" s="145" t="s">
        <v>26</v>
      </c>
      <c r="F3478" s="462" t="s">
        <v>95</v>
      </c>
      <c r="G3478" s="462" t="s">
        <v>3468</v>
      </c>
      <c r="H3478" s="145" t="s">
        <v>86</v>
      </c>
      <c r="I3478" s="462" t="s">
        <v>1688</v>
      </c>
      <c r="J3478" s="462" t="s">
        <v>1690</v>
      </c>
      <c r="K3478" s="145" t="s">
        <v>1851</v>
      </c>
      <c r="L3478" s="145" t="s">
        <v>1857</v>
      </c>
    </row>
    <row r="3479" spans="3:12">
      <c r="C3479" s="145" t="s">
        <v>1910</v>
      </c>
      <c r="D3479" s="145">
        <v>0</v>
      </c>
      <c r="E3479" s="145" t="s">
        <v>26</v>
      </c>
      <c r="F3479" s="462" t="s">
        <v>95</v>
      </c>
      <c r="G3479" s="462" t="s">
        <v>3468</v>
      </c>
      <c r="H3479" s="145" t="s">
        <v>86</v>
      </c>
      <c r="I3479" s="462" t="s">
        <v>1688</v>
      </c>
      <c r="J3479" s="462" t="s">
        <v>1690</v>
      </c>
      <c r="K3479" s="145" t="s">
        <v>1851</v>
      </c>
      <c r="L3479" s="145" t="s">
        <v>1857</v>
      </c>
    </row>
    <row r="3480" spans="3:12">
      <c r="C3480" s="145" t="s">
        <v>1911</v>
      </c>
      <c r="D3480" s="145">
        <v>0</v>
      </c>
      <c r="E3480" s="145" t="s">
        <v>26</v>
      </c>
      <c r="F3480" s="462" t="s">
        <v>95</v>
      </c>
      <c r="G3480" s="462" t="s">
        <v>3468</v>
      </c>
      <c r="H3480" s="145" t="s">
        <v>86</v>
      </c>
      <c r="I3480" s="462" t="s">
        <v>1688</v>
      </c>
      <c r="J3480" s="462" t="s">
        <v>1690</v>
      </c>
      <c r="K3480" s="145" t="s">
        <v>1851</v>
      </c>
      <c r="L3480" s="145" t="s">
        <v>1857</v>
      </c>
    </row>
    <row r="3481" spans="3:12">
      <c r="C3481" s="145" t="s">
        <v>1912</v>
      </c>
      <c r="D3481" s="145">
        <v>0</v>
      </c>
      <c r="E3481" s="145" t="s">
        <v>26</v>
      </c>
      <c r="F3481" s="462" t="s">
        <v>95</v>
      </c>
      <c r="G3481" s="462" t="s">
        <v>3468</v>
      </c>
      <c r="H3481" s="145" t="s">
        <v>86</v>
      </c>
      <c r="I3481" s="462" t="s">
        <v>1688</v>
      </c>
      <c r="J3481" s="462" t="s">
        <v>1690</v>
      </c>
      <c r="K3481" s="145" t="s">
        <v>1851</v>
      </c>
      <c r="L3481" s="145" t="s">
        <v>1857</v>
      </c>
    </row>
    <row r="3482" spans="3:12">
      <c r="C3482" s="145" t="s">
        <v>1913</v>
      </c>
      <c r="D3482" s="145">
        <v>0</v>
      </c>
      <c r="E3482" s="145" t="s">
        <v>26</v>
      </c>
      <c r="F3482" s="462" t="s">
        <v>95</v>
      </c>
      <c r="G3482" s="462" t="s">
        <v>3468</v>
      </c>
      <c r="H3482" s="145" t="s">
        <v>86</v>
      </c>
      <c r="I3482" s="462" t="s">
        <v>1688</v>
      </c>
      <c r="J3482" s="462" t="s">
        <v>1690</v>
      </c>
      <c r="K3482" s="145" t="s">
        <v>1851</v>
      </c>
      <c r="L3482" s="145" t="s">
        <v>1857</v>
      </c>
    </row>
    <row r="3483" spans="3:12">
      <c r="C3483" s="145" t="s">
        <v>1914</v>
      </c>
      <c r="D3483" s="145">
        <v>0</v>
      </c>
      <c r="E3483" s="145" t="s">
        <v>26</v>
      </c>
      <c r="F3483" s="462" t="s">
        <v>95</v>
      </c>
      <c r="G3483" s="462" t="s">
        <v>3468</v>
      </c>
      <c r="H3483" s="145" t="s">
        <v>86</v>
      </c>
      <c r="I3483" s="462" t="s">
        <v>1688</v>
      </c>
      <c r="J3483" s="462" t="s">
        <v>1690</v>
      </c>
      <c r="K3483" s="145" t="s">
        <v>1851</v>
      </c>
      <c r="L3483" s="145" t="s">
        <v>1857</v>
      </c>
    </row>
    <row r="3484" spans="3:12">
      <c r="C3484" s="145" t="s">
        <v>1915</v>
      </c>
      <c r="D3484" s="145">
        <v>0</v>
      </c>
      <c r="E3484" s="145" t="s">
        <v>26</v>
      </c>
      <c r="F3484" s="462" t="s">
        <v>95</v>
      </c>
      <c r="G3484" s="462" t="s">
        <v>3468</v>
      </c>
      <c r="H3484" s="145" t="s">
        <v>86</v>
      </c>
      <c r="I3484" s="462" t="s">
        <v>1688</v>
      </c>
      <c r="J3484" s="462" t="s">
        <v>1690</v>
      </c>
      <c r="K3484" s="145" t="s">
        <v>1851</v>
      </c>
      <c r="L3484" s="145" t="s">
        <v>1857</v>
      </c>
    </row>
    <row r="3485" spans="3:12">
      <c r="C3485" s="145" t="s">
        <v>1916</v>
      </c>
      <c r="D3485" s="145">
        <v>0</v>
      </c>
      <c r="E3485" s="145" t="s">
        <v>26</v>
      </c>
      <c r="F3485" s="462" t="s">
        <v>95</v>
      </c>
      <c r="G3485" s="462" t="s">
        <v>3468</v>
      </c>
      <c r="H3485" s="145" t="s">
        <v>86</v>
      </c>
      <c r="I3485" s="462" t="s">
        <v>1688</v>
      </c>
      <c r="J3485" s="462" t="s">
        <v>1690</v>
      </c>
      <c r="K3485" s="145" t="s">
        <v>1851</v>
      </c>
      <c r="L3485" s="145" t="s">
        <v>1857</v>
      </c>
    </row>
    <row r="3486" spans="3:12">
      <c r="C3486" s="145" t="s">
        <v>1886</v>
      </c>
      <c r="D3486" s="145">
        <v>0</v>
      </c>
      <c r="E3486" s="145" t="s">
        <v>26</v>
      </c>
      <c r="F3486" s="462" t="s">
        <v>95</v>
      </c>
      <c r="G3486" s="462" t="s">
        <v>3468</v>
      </c>
      <c r="H3486" s="145" t="s">
        <v>86</v>
      </c>
      <c r="I3486" s="462" t="s">
        <v>1688</v>
      </c>
      <c r="J3486" s="462" t="s">
        <v>1690</v>
      </c>
      <c r="K3486" s="145" t="s">
        <v>1851</v>
      </c>
      <c r="L3486" s="145" t="s">
        <v>1858</v>
      </c>
    </row>
    <row r="3487" spans="3:12">
      <c r="C3487" s="145" t="s">
        <v>1887</v>
      </c>
      <c r="D3487" s="145">
        <v>0</v>
      </c>
      <c r="E3487" s="145" t="s">
        <v>26</v>
      </c>
      <c r="F3487" s="462" t="s">
        <v>95</v>
      </c>
      <c r="G3487" s="462" t="s">
        <v>3468</v>
      </c>
      <c r="H3487" s="145" t="s">
        <v>86</v>
      </c>
      <c r="I3487" s="462" t="s">
        <v>1688</v>
      </c>
      <c r="J3487" s="462" t="s">
        <v>1690</v>
      </c>
      <c r="K3487" s="145" t="s">
        <v>1851</v>
      </c>
      <c r="L3487" s="145" t="s">
        <v>1858</v>
      </c>
    </row>
    <row r="3488" spans="3:12">
      <c r="C3488" s="145" t="s">
        <v>1889</v>
      </c>
      <c r="D3488" s="145">
        <v>0</v>
      </c>
      <c r="E3488" s="145" t="s">
        <v>26</v>
      </c>
      <c r="F3488" s="462" t="s">
        <v>95</v>
      </c>
      <c r="G3488" s="462" t="s">
        <v>3468</v>
      </c>
      <c r="H3488" s="145" t="s">
        <v>86</v>
      </c>
      <c r="I3488" s="462" t="s">
        <v>1688</v>
      </c>
      <c r="J3488" s="462" t="s">
        <v>1690</v>
      </c>
      <c r="K3488" s="145" t="s">
        <v>1851</v>
      </c>
      <c r="L3488" s="145" t="s">
        <v>1858</v>
      </c>
    </row>
    <row r="3489" spans="3:12">
      <c r="C3489" s="145" t="s">
        <v>1890</v>
      </c>
      <c r="D3489" s="145">
        <v>0</v>
      </c>
      <c r="E3489" s="145" t="s">
        <v>26</v>
      </c>
      <c r="F3489" s="462" t="s">
        <v>95</v>
      </c>
      <c r="G3489" s="462" t="s">
        <v>3468</v>
      </c>
      <c r="H3489" s="145" t="s">
        <v>86</v>
      </c>
      <c r="I3489" s="462" t="s">
        <v>1688</v>
      </c>
      <c r="J3489" s="462" t="s">
        <v>1690</v>
      </c>
      <c r="K3489" s="145" t="s">
        <v>1851</v>
      </c>
      <c r="L3489" s="145" t="s">
        <v>1858</v>
      </c>
    </row>
    <row r="3490" spans="3:12">
      <c r="C3490" s="145" t="s">
        <v>1891</v>
      </c>
      <c r="D3490" s="145">
        <v>0</v>
      </c>
      <c r="E3490" s="145" t="s">
        <v>26</v>
      </c>
      <c r="F3490" s="462" t="s">
        <v>95</v>
      </c>
      <c r="G3490" s="462" t="s">
        <v>3468</v>
      </c>
      <c r="H3490" s="145" t="s">
        <v>86</v>
      </c>
      <c r="I3490" s="462" t="s">
        <v>1688</v>
      </c>
      <c r="J3490" s="462" t="s">
        <v>1690</v>
      </c>
      <c r="K3490" s="145" t="s">
        <v>1851</v>
      </c>
      <c r="L3490" s="145" t="s">
        <v>1858</v>
      </c>
    </row>
    <row r="3491" spans="3:12">
      <c r="C3491" s="145" t="s">
        <v>1892</v>
      </c>
      <c r="D3491" s="145">
        <v>0</v>
      </c>
      <c r="E3491" s="145" t="s">
        <v>26</v>
      </c>
      <c r="F3491" s="462" t="s">
        <v>95</v>
      </c>
      <c r="G3491" s="462" t="s">
        <v>3468</v>
      </c>
      <c r="H3491" s="145" t="s">
        <v>86</v>
      </c>
      <c r="I3491" s="462" t="s">
        <v>1688</v>
      </c>
      <c r="J3491" s="462" t="s">
        <v>1690</v>
      </c>
      <c r="K3491" s="145" t="s">
        <v>1851</v>
      </c>
      <c r="L3491" s="145" t="s">
        <v>1858</v>
      </c>
    </row>
    <row r="3492" spans="3:12">
      <c r="C3492" s="145" t="s">
        <v>1893</v>
      </c>
      <c r="D3492" s="145">
        <v>0</v>
      </c>
      <c r="E3492" s="145" t="s">
        <v>26</v>
      </c>
      <c r="F3492" s="462" t="s">
        <v>95</v>
      </c>
      <c r="G3492" s="462" t="s">
        <v>3468</v>
      </c>
      <c r="H3492" s="145" t="s">
        <v>86</v>
      </c>
      <c r="I3492" s="462" t="s">
        <v>1688</v>
      </c>
      <c r="J3492" s="462" t="s">
        <v>1690</v>
      </c>
      <c r="K3492" s="145" t="s">
        <v>1851</v>
      </c>
      <c r="L3492" s="145" t="s">
        <v>1858</v>
      </c>
    </row>
    <row r="3493" spans="3:12">
      <c r="C3493" s="145" t="s">
        <v>1894</v>
      </c>
      <c r="D3493" s="145">
        <v>0</v>
      </c>
      <c r="E3493" s="145" t="s">
        <v>26</v>
      </c>
      <c r="F3493" s="462" t="s">
        <v>95</v>
      </c>
      <c r="G3493" s="462" t="s">
        <v>3468</v>
      </c>
      <c r="H3493" s="145" t="s">
        <v>86</v>
      </c>
      <c r="I3493" s="462" t="s">
        <v>1688</v>
      </c>
      <c r="J3493" s="462" t="s">
        <v>1690</v>
      </c>
      <c r="K3493" s="145" t="s">
        <v>1851</v>
      </c>
      <c r="L3493" s="145" t="s">
        <v>1858</v>
      </c>
    </row>
    <row r="3494" spans="3:12">
      <c r="C3494" s="145" t="s">
        <v>1895</v>
      </c>
      <c r="D3494" s="145">
        <v>0</v>
      </c>
      <c r="E3494" s="145" t="s">
        <v>26</v>
      </c>
      <c r="F3494" s="462" t="s">
        <v>95</v>
      </c>
      <c r="G3494" s="462" t="s">
        <v>3468</v>
      </c>
      <c r="H3494" s="145" t="s">
        <v>86</v>
      </c>
      <c r="I3494" s="462" t="s">
        <v>1688</v>
      </c>
      <c r="J3494" s="462" t="s">
        <v>1690</v>
      </c>
      <c r="K3494" s="145" t="s">
        <v>1851</v>
      </c>
      <c r="L3494" s="145" t="s">
        <v>1858</v>
      </c>
    </row>
    <row r="3495" spans="3:12">
      <c r="C3495" s="145" t="s">
        <v>1896</v>
      </c>
      <c r="D3495" s="145">
        <v>0</v>
      </c>
      <c r="E3495" s="145" t="s">
        <v>26</v>
      </c>
      <c r="F3495" s="462" t="s">
        <v>95</v>
      </c>
      <c r="G3495" s="462" t="s">
        <v>3468</v>
      </c>
      <c r="H3495" s="145" t="s">
        <v>86</v>
      </c>
      <c r="I3495" s="462" t="s">
        <v>1688</v>
      </c>
      <c r="J3495" s="462" t="s">
        <v>1690</v>
      </c>
      <c r="K3495" s="145" t="s">
        <v>1851</v>
      </c>
      <c r="L3495" s="145" t="s">
        <v>1858</v>
      </c>
    </row>
    <row r="3496" spans="3:12">
      <c r="C3496" s="145" t="s">
        <v>1897</v>
      </c>
      <c r="D3496" s="145">
        <v>0</v>
      </c>
      <c r="E3496" s="145" t="s">
        <v>26</v>
      </c>
      <c r="F3496" s="462" t="s">
        <v>95</v>
      </c>
      <c r="G3496" s="462" t="s">
        <v>3468</v>
      </c>
      <c r="H3496" s="145" t="s">
        <v>86</v>
      </c>
      <c r="I3496" s="462" t="s">
        <v>1688</v>
      </c>
      <c r="J3496" s="462" t="s">
        <v>1690</v>
      </c>
      <c r="K3496" s="145" t="s">
        <v>1851</v>
      </c>
      <c r="L3496" s="145" t="s">
        <v>1858</v>
      </c>
    </row>
    <row r="3497" spans="3:12">
      <c r="C3497" s="145" t="s">
        <v>1898</v>
      </c>
      <c r="D3497" s="145">
        <v>0</v>
      </c>
      <c r="E3497" s="145" t="s">
        <v>26</v>
      </c>
      <c r="F3497" s="462" t="s">
        <v>95</v>
      </c>
      <c r="G3497" s="462" t="s">
        <v>3468</v>
      </c>
      <c r="H3497" s="145" t="s">
        <v>86</v>
      </c>
      <c r="I3497" s="462" t="s">
        <v>1688</v>
      </c>
      <c r="J3497" s="462" t="s">
        <v>1690</v>
      </c>
      <c r="K3497" s="145" t="s">
        <v>1851</v>
      </c>
      <c r="L3497" s="145" t="s">
        <v>1858</v>
      </c>
    </row>
    <row r="3498" spans="3:12">
      <c r="C3498" s="145" t="s">
        <v>1899</v>
      </c>
      <c r="D3498" s="145">
        <v>0</v>
      </c>
      <c r="E3498" s="145" t="s">
        <v>26</v>
      </c>
      <c r="F3498" s="462" t="s">
        <v>95</v>
      </c>
      <c r="G3498" s="462" t="s">
        <v>3468</v>
      </c>
      <c r="H3498" s="145" t="s">
        <v>86</v>
      </c>
      <c r="I3498" s="462" t="s">
        <v>1688</v>
      </c>
      <c r="J3498" s="462" t="s">
        <v>1690</v>
      </c>
      <c r="K3498" s="145" t="s">
        <v>1851</v>
      </c>
      <c r="L3498" s="145" t="s">
        <v>1858</v>
      </c>
    </row>
    <row r="3499" spans="3:12">
      <c r="C3499" s="145" t="s">
        <v>1900</v>
      </c>
      <c r="D3499" s="145">
        <v>0</v>
      </c>
      <c r="E3499" s="145" t="s">
        <v>26</v>
      </c>
      <c r="F3499" s="462" t="s">
        <v>95</v>
      </c>
      <c r="G3499" s="462" t="s">
        <v>3468</v>
      </c>
      <c r="H3499" s="145" t="s">
        <v>86</v>
      </c>
      <c r="I3499" s="462" t="s">
        <v>1688</v>
      </c>
      <c r="J3499" s="462" t="s">
        <v>1690</v>
      </c>
      <c r="K3499" s="145" t="s">
        <v>1851</v>
      </c>
      <c r="L3499" s="145" t="s">
        <v>1858</v>
      </c>
    </row>
    <row r="3500" spans="3:12">
      <c r="C3500" s="145" t="s">
        <v>1902</v>
      </c>
      <c r="D3500" s="145">
        <v>0</v>
      </c>
      <c r="E3500" s="145" t="s">
        <v>26</v>
      </c>
      <c r="F3500" s="462" t="s">
        <v>95</v>
      </c>
      <c r="G3500" s="462" t="s">
        <v>3468</v>
      </c>
      <c r="H3500" s="145" t="s">
        <v>86</v>
      </c>
      <c r="I3500" s="462" t="s">
        <v>1688</v>
      </c>
      <c r="J3500" s="462" t="s">
        <v>1690</v>
      </c>
      <c r="K3500" s="145" t="s">
        <v>1851</v>
      </c>
      <c r="L3500" s="145" t="s">
        <v>1858</v>
      </c>
    </row>
    <row r="3501" spans="3:12">
      <c r="C3501" s="145" t="s">
        <v>1903</v>
      </c>
      <c r="D3501" s="145">
        <v>0</v>
      </c>
      <c r="E3501" s="145" t="s">
        <v>26</v>
      </c>
      <c r="F3501" s="462" t="s">
        <v>95</v>
      </c>
      <c r="G3501" s="462" t="s">
        <v>3468</v>
      </c>
      <c r="H3501" s="145" t="s">
        <v>86</v>
      </c>
      <c r="I3501" s="462" t="s">
        <v>1688</v>
      </c>
      <c r="J3501" s="462" t="s">
        <v>1690</v>
      </c>
      <c r="K3501" s="145" t="s">
        <v>1851</v>
      </c>
      <c r="L3501" s="145" t="s">
        <v>1858</v>
      </c>
    </row>
    <row r="3502" spans="3:12">
      <c r="C3502" s="145" t="s">
        <v>1905</v>
      </c>
      <c r="D3502" s="145">
        <v>0</v>
      </c>
      <c r="E3502" s="145" t="s">
        <v>26</v>
      </c>
      <c r="F3502" s="462" t="s">
        <v>95</v>
      </c>
      <c r="G3502" s="462" t="s">
        <v>3468</v>
      </c>
      <c r="H3502" s="145" t="s">
        <v>86</v>
      </c>
      <c r="I3502" s="462" t="s">
        <v>1688</v>
      </c>
      <c r="J3502" s="462" t="s">
        <v>1690</v>
      </c>
      <c r="K3502" s="145" t="s">
        <v>1851</v>
      </c>
      <c r="L3502" s="145" t="s">
        <v>1858</v>
      </c>
    </row>
    <row r="3503" spans="3:12">
      <c r="C3503" s="145" t="s">
        <v>1906</v>
      </c>
      <c r="D3503" s="145">
        <v>0</v>
      </c>
      <c r="E3503" s="145" t="s">
        <v>26</v>
      </c>
      <c r="F3503" s="462" t="s">
        <v>95</v>
      </c>
      <c r="G3503" s="462" t="s">
        <v>3468</v>
      </c>
      <c r="H3503" s="145" t="s">
        <v>86</v>
      </c>
      <c r="I3503" s="462" t="s">
        <v>1688</v>
      </c>
      <c r="J3503" s="462" t="s">
        <v>1690</v>
      </c>
      <c r="K3503" s="145" t="s">
        <v>1851</v>
      </c>
      <c r="L3503" s="145" t="s">
        <v>1858</v>
      </c>
    </row>
    <row r="3504" spans="3:12">
      <c r="C3504" s="145" t="s">
        <v>1907</v>
      </c>
      <c r="D3504" s="145">
        <v>0</v>
      </c>
      <c r="E3504" s="145" t="s">
        <v>26</v>
      </c>
      <c r="F3504" s="462" t="s">
        <v>95</v>
      </c>
      <c r="G3504" s="462" t="s">
        <v>3468</v>
      </c>
      <c r="H3504" s="145" t="s">
        <v>86</v>
      </c>
      <c r="I3504" s="462" t="s">
        <v>1688</v>
      </c>
      <c r="J3504" s="462" t="s">
        <v>1690</v>
      </c>
      <c r="K3504" s="145" t="s">
        <v>1851</v>
      </c>
      <c r="L3504" s="145" t="s">
        <v>1858</v>
      </c>
    </row>
    <row r="3505" spans="3:12">
      <c r="C3505" s="145" t="s">
        <v>1908</v>
      </c>
      <c r="D3505" s="145">
        <v>0</v>
      </c>
      <c r="E3505" s="145" t="s">
        <v>26</v>
      </c>
      <c r="F3505" s="462" t="s">
        <v>95</v>
      </c>
      <c r="G3505" s="462" t="s">
        <v>3468</v>
      </c>
      <c r="H3505" s="145" t="s">
        <v>86</v>
      </c>
      <c r="I3505" s="462" t="s">
        <v>1688</v>
      </c>
      <c r="J3505" s="462" t="s">
        <v>1690</v>
      </c>
      <c r="K3505" s="145" t="s">
        <v>1851</v>
      </c>
      <c r="L3505" s="145" t="s">
        <v>1858</v>
      </c>
    </row>
    <row r="3506" spans="3:12">
      <c r="C3506" s="145" t="s">
        <v>1909</v>
      </c>
      <c r="D3506" s="145">
        <v>0</v>
      </c>
      <c r="E3506" s="145" t="s">
        <v>26</v>
      </c>
      <c r="F3506" s="462" t="s">
        <v>95</v>
      </c>
      <c r="G3506" s="462" t="s">
        <v>3468</v>
      </c>
      <c r="H3506" s="145" t="s">
        <v>86</v>
      </c>
      <c r="I3506" s="462" t="s">
        <v>1688</v>
      </c>
      <c r="J3506" s="462" t="s">
        <v>1690</v>
      </c>
      <c r="K3506" s="145" t="s">
        <v>1851</v>
      </c>
      <c r="L3506" s="145" t="s">
        <v>1858</v>
      </c>
    </row>
    <row r="3507" spans="3:12">
      <c r="C3507" s="145" t="s">
        <v>1910</v>
      </c>
      <c r="D3507" s="145">
        <v>0</v>
      </c>
      <c r="E3507" s="145" t="s">
        <v>26</v>
      </c>
      <c r="F3507" s="462" t="s">
        <v>95</v>
      </c>
      <c r="G3507" s="462" t="s">
        <v>3468</v>
      </c>
      <c r="H3507" s="145" t="s">
        <v>86</v>
      </c>
      <c r="I3507" s="462" t="s">
        <v>1688</v>
      </c>
      <c r="J3507" s="462" t="s">
        <v>1690</v>
      </c>
      <c r="K3507" s="145" t="s">
        <v>1851</v>
      </c>
      <c r="L3507" s="145" t="s">
        <v>1858</v>
      </c>
    </row>
    <row r="3508" spans="3:12">
      <c r="C3508" s="145" t="s">
        <v>1911</v>
      </c>
      <c r="D3508" s="145">
        <v>0</v>
      </c>
      <c r="E3508" s="145" t="s">
        <v>26</v>
      </c>
      <c r="F3508" s="462" t="s">
        <v>95</v>
      </c>
      <c r="G3508" s="462" t="s">
        <v>3468</v>
      </c>
      <c r="H3508" s="145" t="s">
        <v>86</v>
      </c>
      <c r="I3508" s="462" t="s">
        <v>1688</v>
      </c>
      <c r="J3508" s="462" t="s">
        <v>1690</v>
      </c>
      <c r="K3508" s="145" t="s">
        <v>1851</v>
      </c>
      <c r="L3508" s="145" t="s">
        <v>1858</v>
      </c>
    </row>
    <row r="3509" spans="3:12">
      <c r="C3509" s="145" t="s">
        <v>1912</v>
      </c>
      <c r="D3509" s="145">
        <v>0</v>
      </c>
      <c r="E3509" s="145" t="s">
        <v>26</v>
      </c>
      <c r="F3509" s="462" t="s">
        <v>95</v>
      </c>
      <c r="G3509" s="462" t="s">
        <v>3468</v>
      </c>
      <c r="H3509" s="145" t="s">
        <v>86</v>
      </c>
      <c r="I3509" s="462" t="s">
        <v>1688</v>
      </c>
      <c r="J3509" s="462" t="s">
        <v>1690</v>
      </c>
      <c r="K3509" s="145" t="s">
        <v>1851</v>
      </c>
      <c r="L3509" s="145" t="s">
        <v>1858</v>
      </c>
    </row>
    <row r="3510" spans="3:12">
      <c r="C3510" s="145" t="s">
        <v>1913</v>
      </c>
      <c r="D3510" s="145">
        <v>0</v>
      </c>
      <c r="E3510" s="145" t="s">
        <v>26</v>
      </c>
      <c r="F3510" s="462" t="s">
        <v>95</v>
      </c>
      <c r="G3510" s="462" t="s">
        <v>3468</v>
      </c>
      <c r="H3510" s="145" t="s">
        <v>86</v>
      </c>
      <c r="I3510" s="462" t="s">
        <v>1688</v>
      </c>
      <c r="J3510" s="462" t="s">
        <v>1690</v>
      </c>
      <c r="K3510" s="145" t="s">
        <v>1851</v>
      </c>
      <c r="L3510" s="145" t="s">
        <v>1858</v>
      </c>
    </row>
    <row r="3511" spans="3:12">
      <c r="C3511" s="145" t="s">
        <v>1914</v>
      </c>
      <c r="D3511" s="145">
        <v>0</v>
      </c>
      <c r="E3511" s="145" t="s">
        <v>26</v>
      </c>
      <c r="F3511" s="462" t="s">
        <v>95</v>
      </c>
      <c r="G3511" s="462" t="s">
        <v>3468</v>
      </c>
      <c r="H3511" s="145" t="s">
        <v>86</v>
      </c>
      <c r="I3511" s="462" t="s">
        <v>1688</v>
      </c>
      <c r="J3511" s="462" t="s">
        <v>1690</v>
      </c>
      <c r="K3511" s="145" t="s">
        <v>1851</v>
      </c>
      <c r="L3511" s="145" t="s">
        <v>1858</v>
      </c>
    </row>
    <row r="3512" spans="3:12">
      <c r="C3512" s="145" t="s">
        <v>1915</v>
      </c>
      <c r="D3512" s="145">
        <v>0</v>
      </c>
      <c r="E3512" s="145" t="s">
        <v>26</v>
      </c>
      <c r="F3512" s="462" t="s">
        <v>95</v>
      </c>
      <c r="G3512" s="462" t="s">
        <v>3468</v>
      </c>
      <c r="H3512" s="145" t="s">
        <v>86</v>
      </c>
      <c r="I3512" s="462" t="s">
        <v>1688</v>
      </c>
      <c r="J3512" s="462" t="s">
        <v>1690</v>
      </c>
      <c r="K3512" s="145" t="s">
        <v>1851</v>
      </c>
      <c r="L3512" s="145" t="s">
        <v>1858</v>
      </c>
    </row>
    <row r="3513" spans="3:12">
      <c r="C3513" s="145" t="s">
        <v>1916</v>
      </c>
      <c r="D3513" s="145">
        <v>0</v>
      </c>
      <c r="E3513" s="145" t="s">
        <v>26</v>
      </c>
      <c r="F3513" s="462" t="s">
        <v>95</v>
      </c>
      <c r="G3513" s="462" t="s">
        <v>3468</v>
      </c>
      <c r="H3513" s="145" t="s">
        <v>86</v>
      </c>
      <c r="I3513" s="462" t="s">
        <v>1688</v>
      </c>
      <c r="J3513" s="462" t="s">
        <v>1690</v>
      </c>
      <c r="K3513" s="145" t="s">
        <v>1851</v>
      </c>
      <c r="L3513" s="145" t="s">
        <v>1858</v>
      </c>
    </row>
    <row r="3514" spans="3:12">
      <c r="C3514" s="145" t="s">
        <v>1886</v>
      </c>
      <c r="D3514" s="145">
        <v>0</v>
      </c>
      <c r="E3514" s="145" t="s">
        <v>26</v>
      </c>
      <c r="F3514" s="462" t="s">
        <v>95</v>
      </c>
      <c r="G3514" s="462" t="s">
        <v>3468</v>
      </c>
      <c r="H3514" s="145" t="s">
        <v>86</v>
      </c>
      <c r="I3514" s="462" t="s">
        <v>1688</v>
      </c>
      <c r="J3514" s="462" t="s">
        <v>1690</v>
      </c>
      <c r="K3514" s="145" t="s">
        <v>1851</v>
      </c>
      <c r="L3514" s="145" t="s">
        <v>1859</v>
      </c>
    </row>
    <row r="3515" spans="3:12">
      <c r="C3515" s="145" t="s">
        <v>1887</v>
      </c>
      <c r="D3515" s="145">
        <v>0</v>
      </c>
      <c r="E3515" s="145" t="s">
        <v>26</v>
      </c>
      <c r="F3515" s="462" t="s">
        <v>95</v>
      </c>
      <c r="G3515" s="462" t="s">
        <v>3468</v>
      </c>
      <c r="H3515" s="145" t="s">
        <v>86</v>
      </c>
      <c r="I3515" s="462" t="s">
        <v>1688</v>
      </c>
      <c r="J3515" s="462" t="s">
        <v>1690</v>
      </c>
      <c r="K3515" s="145" t="s">
        <v>1851</v>
      </c>
      <c r="L3515" s="145" t="s">
        <v>1859</v>
      </c>
    </row>
    <row r="3516" spans="3:12">
      <c r="C3516" s="145" t="s">
        <v>1889</v>
      </c>
      <c r="D3516" s="145">
        <v>0</v>
      </c>
      <c r="E3516" s="145" t="s">
        <v>26</v>
      </c>
      <c r="F3516" s="462" t="s">
        <v>95</v>
      </c>
      <c r="G3516" s="462" t="s">
        <v>3468</v>
      </c>
      <c r="H3516" s="145" t="s">
        <v>86</v>
      </c>
      <c r="I3516" s="462" t="s">
        <v>1688</v>
      </c>
      <c r="J3516" s="462" t="s">
        <v>1690</v>
      </c>
      <c r="K3516" s="145" t="s">
        <v>1851</v>
      </c>
      <c r="L3516" s="145" t="s">
        <v>1859</v>
      </c>
    </row>
    <row r="3517" spans="3:12">
      <c r="C3517" s="145" t="s">
        <v>1890</v>
      </c>
      <c r="D3517" s="145">
        <v>0</v>
      </c>
      <c r="E3517" s="145" t="s">
        <v>26</v>
      </c>
      <c r="F3517" s="462" t="s">
        <v>95</v>
      </c>
      <c r="G3517" s="462" t="s">
        <v>3468</v>
      </c>
      <c r="H3517" s="145" t="s">
        <v>86</v>
      </c>
      <c r="I3517" s="462" t="s">
        <v>1688</v>
      </c>
      <c r="J3517" s="462" t="s">
        <v>1690</v>
      </c>
      <c r="K3517" s="145" t="s">
        <v>1851</v>
      </c>
      <c r="L3517" s="145" t="s">
        <v>1859</v>
      </c>
    </row>
    <row r="3518" spans="3:12">
      <c r="C3518" s="145" t="s">
        <v>1891</v>
      </c>
      <c r="D3518" s="145">
        <v>0</v>
      </c>
      <c r="E3518" s="145" t="s">
        <v>26</v>
      </c>
      <c r="F3518" s="462" t="s">
        <v>95</v>
      </c>
      <c r="G3518" s="462" t="s">
        <v>3468</v>
      </c>
      <c r="H3518" s="145" t="s">
        <v>86</v>
      </c>
      <c r="I3518" s="462" t="s">
        <v>1688</v>
      </c>
      <c r="J3518" s="462" t="s">
        <v>1690</v>
      </c>
      <c r="K3518" s="145" t="s">
        <v>1851</v>
      </c>
      <c r="L3518" s="145" t="s">
        <v>1859</v>
      </c>
    </row>
    <row r="3519" spans="3:12">
      <c r="C3519" s="145" t="s">
        <v>1892</v>
      </c>
      <c r="D3519" s="145">
        <v>0</v>
      </c>
      <c r="E3519" s="145" t="s">
        <v>26</v>
      </c>
      <c r="F3519" s="462" t="s">
        <v>95</v>
      </c>
      <c r="G3519" s="462" t="s">
        <v>3468</v>
      </c>
      <c r="H3519" s="145" t="s">
        <v>86</v>
      </c>
      <c r="I3519" s="462" t="s">
        <v>1688</v>
      </c>
      <c r="J3519" s="462" t="s">
        <v>1690</v>
      </c>
      <c r="K3519" s="145" t="s">
        <v>1851</v>
      </c>
      <c r="L3519" s="145" t="s">
        <v>1859</v>
      </c>
    </row>
    <row r="3520" spans="3:12">
      <c r="C3520" s="145" t="s">
        <v>1893</v>
      </c>
      <c r="D3520" s="145">
        <v>0</v>
      </c>
      <c r="E3520" s="145" t="s">
        <v>26</v>
      </c>
      <c r="F3520" s="462" t="s">
        <v>95</v>
      </c>
      <c r="G3520" s="462" t="s">
        <v>3468</v>
      </c>
      <c r="H3520" s="145" t="s">
        <v>86</v>
      </c>
      <c r="I3520" s="462" t="s">
        <v>1688</v>
      </c>
      <c r="J3520" s="462" t="s">
        <v>1690</v>
      </c>
      <c r="K3520" s="145" t="s">
        <v>1851</v>
      </c>
      <c r="L3520" s="145" t="s">
        <v>1859</v>
      </c>
    </row>
    <row r="3521" spans="3:12">
      <c r="C3521" s="145" t="s">
        <v>1894</v>
      </c>
      <c r="D3521" s="145">
        <v>0</v>
      </c>
      <c r="E3521" s="145" t="s">
        <v>26</v>
      </c>
      <c r="F3521" s="462" t="s">
        <v>95</v>
      </c>
      <c r="G3521" s="462" t="s">
        <v>3468</v>
      </c>
      <c r="H3521" s="145" t="s">
        <v>86</v>
      </c>
      <c r="I3521" s="462" t="s">
        <v>1688</v>
      </c>
      <c r="J3521" s="462" t="s">
        <v>1690</v>
      </c>
      <c r="K3521" s="145" t="s">
        <v>1851</v>
      </c>
      <c r="L3521" s="145" t="s">
        <v>1859</v>
      </c>
    </row>
    <row r="3522" spans="3:12">
      <c r="C3522" s="145" t="s">
        <v>1895</v>
      </c>
      <c r="D3522" s="145">
        <v>0</v>
      </c>
      <c r="E3522" s="145" t="s">
        <v>26</v>
      </c>
      <c r="F3522" s="462" t="s">
        <v>95</v>
      </c>
      <c r="G3522" s="462" t="s">
        <v>3468</v>
      </c>
      <c r="H3522" s="145" t="s">
        <v>86</v>
      </c>
      <c r="I3522" s="462" t="s">
        <v>1688</v>
      </c>
      <c r="J3522" s="462" t="s">
        <v>1690</v>
      </c>
      <c r="K3522" s="145" t="s">
        <v>1851</v>
      </c>
      <c r="L3522" s="145" t="s">
        <v>1859</v>
      </c>
    </row>
    <row r="3523" spans="3:12">
      <c r="C3523" s="145" t="s">
        <v>1896</v>
      </c>
      <c r="D3523" s="145">
        <v>0</v>
      </c>
      <c r="E3523" s="145" t="s">
        <v>26</v>
      </c>
      <c r="F3523" s="462" t="s">
        <v>95</v>
      </c>
      <c r="G3523" s="462" t="s">
        <v>3468</v>
      </c>
      <c r="H3523" s="145" t="s">
        <v>86</v>
      </c>
      <c r="I3523" s="462" t="s">
        <v>1688</v>
      </c>
      <c r="J3523" s="462" t="s">
        <v>1690</v>
      </c>
      <c r="K3523" s="145" t="s">
        <v>1851</v>
      </c>
      <c r="L3523" s="145" t="s">
        <v>1859</v>
      </c>
    </row>
    <row r="3524" spans="3:12">
      <c r="C3524" s="145" t="s">
        <v>1897</v>
      </c>
      <c r="D3524" s="145">
        <v>0</v>
      </c>
      <c r="E3524" s="145" t="s">
        <v>26</v>
      </c>
      <c r="F3524" s="462" t="s">
        <v>95</v>
      </c>
      <c r="G3524" s="462" t="s">
        <v>3468</v>
      </c>
      <c r="H3524" s="145" t="s">
        <v>86</v>
      </c>
      <c r="I3524" s="462" t="s">
        <v>1688</v>
      </c>
      <c r="J3524" s="462" t="s">
        <v>1690</v>
      </c>
      <c r="K3524" s="145" t="s">
        <v>1851</v>
      </c>
      <c r="L3524" s="145" t="s">
        <v>1859</v>
      </c>
    </row>
    <row r="3525" spans="3:12">
      <c r="C3525" s="145" t="s">
        <v>1898</v>
      </c>
      <c r="D3525" s="145">
        <v>0</v>
      </c>
      <c r="E3525" s="145" t="s">
        <v>26</v>
      </c>
      <c r="F3525" s="462" t="s">
        <v>95</v>
      </c>
      <c r="G3525" s="462" t="s">
        <v>3468</v>
      </c>
      <c r="H3525" s="145" t="s">
        <v>86</v>
      </c>
      <c r="I3525" s="462" t="s">
        <v>1688</v>
      </c>
      <c r="J3525" s="462" t="s">
        <v>1690</v>
      </c>
      <c r="K3525" s="145" t="s">
        <v>1851</v>
      </c>
      <c r="L3525" s="145" t="s">
        <v>1859</v>
      </c>
    </row>
    <row r="3526" spans="3:12">
      <c r="C3526" s="145" t="s">
        <v>1899</v>
      </c>
      <c r="D3526" s="145">
        <v>0</v>
      </c>
      <c r="E3526" s="145" t="s">
        <v>26</v>
      </c>
      <c r="F3526" s="462" t="s">
        <v>95</v>
      </c>
      <c r="G3526" s="462" t="s">
        <v>3468</v>
      </c>
      <c r="H3526" s="145" t="s">
        <v>86</v>
      </c>
      <c r="I3526" s="462" t="s">
        <v>1688</v>
      </c>
      <c r="J3526" s="462" t="s">
        <v>1690</v>
      </c>
      <c r="K3526" s="145" t="s">
        <v>1851</v>
      </c>
      <c r="L3526" s="145" t="s">
        <v>1859</v>
      </c>
    </row>
    <row r="3527" spans="3:12">
      <c r="C3527" s="145" t="s">
        <v>1900</v>
      </c>
      <c r="D3527" s="145">
        <v>0</v>
      </c>
      <c r="E3527" s="145" t="s">
        <v>26</v>
      </c>
      <c r="F3527" s="462" t="s">
        <v>95</v>
      </c>
      <c r="G3527" s="462" t="s">
        <v>3468</v>
      </c>
      <c r="H3527" s="145" t="s">
        <v>86</v>
      </c>
      <c r="I3527" s="462" t="s">
        <v>1688</v>
      </c>
      <c r="J3527" s="462" t="s">
        <v>1690</v>
      </c>
      <c r="K3527" s="145" t="s">
        <v>1851</v>
      </c>
      <c r="L3527" s="145" t="s">
        <v>1859</v>
      </c>
    </row>
    <row r="3528" spans="3:12">
      <c r="C3528" s="145" t="s">
        <v>1902</v>
      </c>
      <c r="D3528" s="145">
        <v>0</v>
      </c>
      <c r="E3528" s="145" t="s">
        <v>26</v>
      </c>
      <c r="F3528" s="462" t="s">
        <v>95</v>
      </c>
      <c r="G3528" s="462" t="s">
        <v>3468</v>
      </c>
      <c r="H3528" s="145" t="s">
        <v>86</v>
      </c>
      <c r="I3528" s="462" t="s">
        <v>1688</v>
      </c>
      <c r="J3528" s="462" t="s">
        <v>1690</v>
      </c>
      <c r="K3528" s="145" t="s">
        <v>1851</v>
      </c>
      <c r="L3528" s="145" t="s">
        <v>1859</v>
      </c>
    </row>
    <row r="3529" spans="3:12">
      <c r="C3529" s="145" t="s">
        <v>1903</v>
      </c>
      <c r="D3529" s="145">
        <v>0</v>
      </c>
      <c r="E3529" s="145" t="s">
        <v>26</v>
      </c>
      <c r="F3529" s="462" t="s">
        <v>95</v>
      </c>
      <c r="G3529" s="462" t="s">
        <v>3468</v>
      </c>
      <c r="H3529" s="145" t="s">
        <v>86</v>
      </c>
      <c r="I3529" s="462" t="s">
        <v>1688</v>
      </c>
      <c r="J3529" s="462" t="s">
        <v>1690</v>
      </c>
      <c r="K3529" s="145" t="s">
        <v>1851</v>
      </c>
      <c r="L3529" s="145" t="s">
        <v>1859</v>
      </c>
    </row>
    <row r="3530" spans="3:12">
      <c r="C3530" s="145" t="s">
        <v>1905</v>
      </c>
      <c r="D3530" s="145">
        <v>0</v>
      </c>
      <c r="E3530" s="145" t="s">
        <v>26</v>
      </c>
      <c r="F3530" s="462" t="s">
        <v>95</v>
      </c>
      <c r="G3530" s="462" t="s">
        <v>3468</v>
      </c>
      <c r="H3530" s="145" t="s">
        <v>86</v>
      </c>
      <c r="I3530" s="462" t="s">
        <v>1688</v>
      </c>
      <c r="J3530" s="462" t="s">
        <v>1690</v>
      </c>
      <c r="K3530" s="145" t="s">
        <v>1851</v>
      </c>
      <c r="L3530" s="145" t="s">
        <v>1859</v>
      </c>
    </row>
    <row r="3531" spans="3:12">
      <c r="C3531" s="145" t="s">
        <v>1906</v>
      </c>
      <c r="D3531" s="145">
        <v>0</v>
      </c>
      <c r="E3531" s="145" t="s">
        <v>26</v>
      </c>
      <c r="F3531" s="462" t="s">
        <v>95</v>
      </c>
      <c r="G3531" s="462" t="s">
        <v>3468</v>
      </c>
      <c r="H3531" s="145" t="s">
        <v>86</v>
      </c>
      <c r="I3531" s="462" t="s">
        <v>1688</v>
      </c>
      <c r="J3531" s="462" t="s">
        <v>1690</v>
      </c>
      <c r="K3531" s="145" t="s">
        <v>1851</v>
      </c>
      <c r="L3531" s="145" t="s">
        <v>1859</v>
      </c>
    </row>
    <row r="3532" spans="3:12">
      <c r="C3532" s="145" t="s">
        <v>1907</v>
      </c>
      <c r="D3532" s="145">
        <v>0</v>
      </c>
      <c r="E3532" s="145" t="s">
        <v>26</v>
      </c>
      <c r="F3532" s="462" t="s">
        <v>95</v>
      </c>
      <c r="G3532" s="462" t="s">
        <v>3468</v>
      </c>
      <c r="H3532" s="145" t="s">
        <v>86</v>
      </c>
      <c r="I3532" s="462" t="s">
        <v>1688</v>
      </c>
      <c r="J3532" s="462" t="s">
        <v>1690</v>
      </c>
      <c r="K3532" s="145" t="s">
        <v>1851</v>
      </c>
      <c r="L3532" s="145" t="s">
        <v>1859</v>
      </c>
    </row>
    <row r="3533" spans="3:12">
      <c r="C3533" s="145" t="s">
        <v>1908</v>
      </c>
      <c r="D3533" s="145">
        <v>0</v>
      </c>
      <c r="E3533" s="145" t="s">
        <v>26</v>
      </c>
      <c r="F3533" s="462" t="s">
        <v>95</v>
      </c>
      <c r="G3533" s="462" t="s">
        <v>3468</v>
      </c>
      <c r="H3533" s="145" t="s">
        <v>86</v>
      </c>
      <c r="I3533" s="462" t="s">
        <v>1688</v>
      </c>
      <c r="J3533" s="462" t="s">
        <v>1690</v>
      </c>
      <c r="K3533" s="145" t="s">
        <v>1851</v>
      </c>
      <c r="L3533" s="145" t="s">
        <v>1859</v>
      </c>
    </row>
    <row r="3534" spans="3:12">
      <c r="C3534" s="145" t="s">
        <v>1909</v>
      </c>
      <c r="D3534" s="145">
        <v>0</v>
      </c>
      <c r="E3534" s="145" t="s">
        <v>26</v>
      </c>
      <c r="F3534" s="462" t="s">
        <v>95</v>
      </c>
      <c r="G3534" s="462" t="s">
        <v>3468</v>
      </c>
      <c r="H3534" s="145" t="s">
        <v>86</v>
      </c>
      <c r="I3534" s="462" t="s">
        <v>1688</v>
      </c>
      <c r="J3534" s="462" t="s">
        <v>1690</v>
      </c>
      <c r="K3534" s="145" t="s">
        <v>1851</v>
      </c>
      <c r="L3534" s="145" t="s">
        <v>1859</v>
      </c>
    </row>
    <row r="3535" spans="3:12">
      <c r="C3535" s="145" t="s">
        <v>1910</v>
      </c>
      <c r="D3535" s="145">
        <v>0</v>
      </c>
      <c r="E3535" s="145" t="s">
        <v>26</v>
      </c>
      <c r="F3535" s="462" t="s">
        <v>95</v>
      </c>
      <c r="G3535" s="462" t="s">
        <v>3468</v>
      </c>
      <c r="H3535" s="145" t="s">
        <v>86</v>
      </c>
      <c r="I3535" s="462" t="s">
        <v>1688</v>
      </c>
      <c r="J3535" s="462" t="s">
        <v>1690</v>
      </c>
      <c r="K3535" s="145" t="s">
        <v>1851</v>
      </c>
      <c r="L3535" s="145" t="s">
        <v>1859</v>
      </c>
    </row>
    <row r="3536" spans="3:12">
      <c r="C3536" s="145" t="s">
        <v>1911</v>
      </c>
      <c r="D3536" s="145">
        <v>0</v>
      </c>
      <c r="E3536" s="145" t="s">
        <v>26</v>
      </c>
      <c r="F3536" s="462" t="s">
        <v>95</v>
      </c>
      <c r="G3536" s="462" t="s">
        <v>3468</v>
      </c>
      <c r="H3536" s="145" t="s">
        <v>86</v>
      </c>
      <c r="I3536" s="462" t="s">
        <v>1688</v>
      </c>
      <c r="J3536" s="462" t="s">
        <v>1690</v>
      </c>
      <c r="K3536" s="145" t="s">
        <v>1851</v>
      </c>
      <c r="L3536" s="145" t="s">
        <v>1859</v>
      </c>
    </row>
    <row r="3537" spans="3:12">
      <c r="C3537" s="145" t="s">
        <v>1912</v>
      </c>
      <c r="D3537" s="145">
        <v>0</v>
      </c>
      <c r="E3537" s="145" t="s">
        <v>26</v>
      </c>
      <c r="F3537" s="462" t="s">
        <v>95</v>
      </c>
      <c r="G3537" s="462" t="s">
        <v>3468</v>
      </c>
      <c r="H3537" s="145" t="s">
        <v>86</v>
      </c>
      <c r="I3537" s="462" t="s">
        <v>1688</v>
      </c>
      <c r="J3537" s="462" t="s">
        <v>1690</v>
      </c>
      <c r="K3537" s="145" t="s">
        <v>1851</v>
      </c>
      <c r="L3537" s="145" t="s">
        <v>1859</v>
      </c>
    </row>
    <row r="3538" spans="3:12">
      <c r="C3538" s="145" t="s">
        <v>1913</v>
      </c>
      <c r="D3538" s="145">
        <v>0</v>
      </c>
      <c r="E3538" s="145" t="s">
        <v>26</v>
      </c>
      <c r="F3538" s="462" t="s">
        <v>95</v>
      </c>
      <c r="G3538" s="462" t="s">
        <v>3468</v>
      </c>
      <c r="H3538" s="145" t="s">
        <v>86</v>
      </c>
      <c r="I3538" s="462" t="s">
        <v>1688</v>
      </c>
      <c r="J3538" s="462" t="s">
        <v>1690</v>
      </c>
      <c r="K3538" s="145" t="s">
        <v>1851</v>
      </c>
      <c r="L3538" s="145" t="s">
        <v>1859</v>
      </c>
    </row>
    <row r="3539" spans="3:12">
      <c r="C3539" s="145" t="s">
        <v>1914</v>
      </c>
      <c r="D3539" s="145">
        <v>0</v>
      </c>
      <c r="E3539" s="145" t="s">
        <v>26</v>
      </c>
      <c r="F3539" s="462" t="s">
        <v>95</v>
      </c>
      <c r="G3539" s="462" t="s">
        <v>3468</v>
      </c>
      <c r="H3539" s="145" t="s">
        <v>86</v>
      </c>
      <c r="I3539" s="462" t="s">
        <v>1688</v>
      </c>
      <c r="J3539" s="462" t="s">
        <v>1690</v>
      </c>
      <c r="K3539" s="145" t="s">
        <v>1851</v>
      </c>
      <c r="L3539" s="145" t="s">
        <v>1859</v>
      </c>
    </row>
    <row r="3540" spans="3:12">
      <c r="C3540" s="145" t="s">
        <v>1915</v>
      </c>
      <c r="D3540" s="145">
        <v>0</v>
      </c>
      <c r="E3540" s="145" t="s">
        <v>26</v>
      </c>
      <c r="F3540" s="462" t="s">
        <v>95</v>
      </c>
      <c r="G3540" s="462" t="s">
        <v>3468</v>
      </c>
      <c r="H3540" s="145" t="s">
        <v>86</v>
      </c>
      <c r="I3540" s="462" t="s">
        <v>1688</v>
      </c>
      <c r="J3540" s="462" t="s">
        <v>1690</v>
      </c>
      <c r="K3540" s="145" t="s">
        <v>1851</v>
      </c>
      <c r="L3540" s="145" t="s">
        <v>1859</v>
      </c>
    </row>
    <row r="3541" spans="3:12">
      <c r="C3541" s="145" t="s">
        <v>1916</v>
      </c>
      <c r="D3541" s="145">
        <v>0</v>
      </c>
      <c r="E3541" s="145" t="s">
        <v>26</v>
      </c>
      <c r="F3541" s="462" t="s">
        <v>95</v>
      </c>
      <c r="G3541" s="462" t="s">
        <v>3468</v>
      </c>
      <c r="H3541" s="145" t="s">
        <v>86</v>
      </c>
      <c r="I3541" s="462" t="s">
        <v>1688</v>
      </c>
      <c r="J3541" s="462" t="s">
        <v>1690</v>
      </c>
      <c r="K3541" s="145" t="s">
        <v>1851</v>
      </c>
      <c r="L3541" s="145" t="s">
        <v>1859</v>
      </c>
    </row>
    <row r="3542" spans="3:12">
      <c r="C3542" s="145" t="s">
        <v>1886</v>
      </c>
      <c r="D3542" s="145">
        <v>0</v>
      </c>
      <c r="E3542" s="145" t="s">
        <v>26</v>
      </c>
      <c r="F3542" s="462" t="s">
        <v>95</v>
      </c>
      <c r="G3542" s="462" t="s">
        <v>3468</v>
      </c>
      <c r="H3542" s="145" t="s">
        <v>86</v>
      </c>
      <c r="I3542" s="462" t="s">
        <v>1688</v>
      </c>
      <c r="J3542" s="462" t="s">
        <v>1690</v>
      </c>
      <c r="K3542" s="145" t="s">
        <v>1851</v>
      </c>
      <c r="L3542" s="145" t="s">
        <v>1860</v>
      </c>
    </row>
    <row r="3543" spans="3:12">
      <c r="C3543" s="145" t="s">
        <v>1887</v>
      </c>
      <c r="D3543" s="145">
        <v>0</v>
      </c>
      <c r="E3543" s="145" t="s">
        <v>26</v>
      </c>
      <c r="F3543" s="462" t="s">
        <v>95</v>
      </c>
      <c r="G3543" s="462" t="s">
        <v>3468</v>
      </c>
      <c r="H3543" s="145" t="s">
        <v>86</v>
      </c>
      <c r="I3543" s="462" t="s">
        <v>1688</v>
      </c>
      <c r="J3543" s="462" t="s">
        <v>1690</v>
      </c>
      <c r="K3543" s="145" t="s">
        <v>1851</v>
      </c>
      <c r="L3543" s="145" t="s">
        <v>1860</v>
      </c>
    </row>
    <row r="3544" spans="3:12">
      <c r="C3544" s="145" t="s">
        <v>1889</v>
      </c>
      <c r="D3544" s="145">
        <v>0</v>
      </c>
      <c r="E3544" s="145" t="s">
        <v>26</v>
      </c>
      <c r="F3544" s="462" t="s">
        <v>95</v>
      </c>
      <c r="G3544" s="462" t="s">
        <v>3468</v>
      </c>
      <c r="H3544" s="145" t="s">
        <v>86</v>
      </c>
      <c r="I3544" s="462" t="s">
        <v>1688</v>
      </c>
      <c r="J3544" s="462" t="s">
        <v>1690</v>
      </c>
      <c r="K3544" s="145" t="s">
        <v>1851</v>
      </c>
      <c r="L3544" s="145" t="s">
        <v>1860</v>
      </c>
    </row>
    <row r="3545" spans="3:12">
      <c r="C3545" s="145" t="s">
        <v>1890</v>
      </c>
      <c r="D3545" s="145">
        <v>0</v>
      </c>
      <c r="E3545" s="145" t="s">
        <v>26</v>
      </c>
      <c r="F3545" s="462" t="s">
        <v>95</v>
      </c>
      <c r="G3545" s="462" t="s">
        <v>3468</v>
      </c>
      <c r="H3545" s="145" t="s">
        <v>86</v>
      </c>
      <c r="I3545" s="462" t="s">
        <v>1688</v>
      </c>
      <c r="J3545" s="462" t="s">
        <v>1690</v>
      </c>
      <c r="K3545" s="145" t="s">
        <v>1851</v>
      </c>
      <c r="L3545" s="145" t="s">
        <v>1860</v>
      </c>
    </row>
    <row r="3546" spans="3:12">
      <c r="C3546" s="145" t="s">
        <v>1891</v>
      </c>
      <c r="D3546" s="145">
        <v>0</v>
      </c>
      <c r="E3546" s="145" t="s">
        <v>26</v>
      </c>
      <c r="F3546" s="462" t="s">
        <v>95</v>
      </c>
      <c r="G3546" s="462" t="s">
        <v>3468</v>
      </c>
      <c r="H3546" s="145" t="s">
        <v>86</v>
      </c>
      <c r="I3546" s="462" t="s">
        <v>1688</v>
      </c>
      <c r="J3546" s="462" t="s">
        <v>1690</v>
      </c>
      <c r="K3546" s="145" t="s">
        <v>1851</v>
      </c>
      <c r="L3546" s="145" t="s">
        <v>1860</v>
      </c>
    </row>
    <row r="3547" spans="3:12">
      <c r="C3547" s="145" t="s">
        <v>1892</v>
      </c>
      <c r="D3547" s="145">
        <v>0</v>
      </c>
      <c r="E3547" s="145" t="s">
        <v>26</v>
      </c>
      <c r="F3547" s="462" t="s">
        <v>95</v>
      </c>
      <c r="G3547" s="462" t="s">
        <v>3468</v>
      </c>
      <c r="H3547" s="145" t="s">
        <v>86</v>
      </c>
      <c r="I3547" s="462" t="s">
        <v>1688</v>
      </c>
      <c r="J3547" s="462" t="s">
        <v>1690</v>
      </c>
      <c r="K3547" s="145" t="s">
        <v>1851</v>
      </c>
      <c r="L3547" s="145" t="s">
        <v>1860</v>
      </c>
    </row>
    <row r="3548" spans="3:12">
      <c r="C3548" s="145" t="s">
        <v>1893</v>
      </c>
      <c r="D3548" s="145">
        <v>0</v>
      </c>
      <c r="E3548" s="145" t="s">
        <v>26</v>
      </c>
      <c r="F3548" s="462" t="s">
        <v>95</v>
      </c>
      <c r="G3548" s="462" t="s">
        <v>3468</v>
      </c>
      <c r="H3548" s="145" t="s">
        <v>86</v>
      </c>
      <c r="I3548" s="462" t="s">
        <v>1688</v>
      </c>
      <c r="J3548" s="462" t="s">
        <v>1690</v>
      </c>
      <c r="K3548" s="145" t="s">
        <v>1851</v>
      </c>
      <c r="L3548" s="145" t="s">
        <v>1860</v>
      </c>
    </row>
    <row r="3549" spans="3:12">
      <c r="C3549" s="145" t="s">
        <v>1894</v>
      </c>
      <c r="D3549" s="145">
        <v>0</v>
      </c>
      <c r="E3549" s="145" t="s">
        <v>26</v>
      </c>
      <c r="F3549" s="462" t="s">
        <v>95</v>
      </c>
      <c r="G3549" s="462" t="s">
        <v>3468</v>
      </c>
      <c r="H3549" s="145" t="s">
        <v>86</v>
      </c>
      <c r="I3549" s="462" t="s">
        <v>1688</v>
      </c>
      <c r="J3549" s="462" t="s">
        <v>1690</v>
      </c>
      <c r="K3549" s="145" t="s">
        <v>1851</v>
      </c>
      <c r="L3549" s="145" t="s">
        <v>1860</v>
      </c>
    </row>
    <row r="3550" spans="3:12">
      <c r="C3550" s="145" t="s">
        <v>1895</v>
      </c>
      <c r="D3550" s="145">
        <v>0</v>
      </c>
      <c r="E3550" s="145" t="s">
        <v>26</v>
      </c>
      <c r="F3550" s="462" t="s">
        <v>95</v>
      </c>
      <c r="G3550" s="462" t="s">
        <v>3468</v>
      </c>
      <c r="H3550" s="145" t="s">
        <v>86</v>
      </c>
      <c r="I3550" s="462" t="s">
        <v>1688</v>
      </c>
      <c r="J3550" s="462" t="s">
        <v>1690</v>
      </c>
      <c r="K3550" s="145" t="s">
        <v>1851</v>
      </c>
      <c r="L3550" s="145" t="s">
        <v>1860</v>
      </c>
    </row>
    <row r="3551" spans="3:12">
      <c r="C3551" s="145" t="s">
        <v>1896</v>
      </c>
      <c r="D3551" s="145">
        <v>0</v>
      </c>
      <c r="E3551" s="145" t="s">
        <v>26</v>
      </c>
      <c r="F3551" s="462" t="s">
        <v>95</v>
      </c>
      <c r="G3551" s="462" t="s">
        <v>3468</v>
      </c>
      <c r="H3551" s="145" t="s">
        <v>86</v>
      </c>
      <c r="I3551" s="462" t="s">
        <v>1688</v>
      </c>
      <c r="J3551" s="462" t="s">
        <v>1690</v>
      </c>
      <c r="K3551" s="145" t="s">
        <v>1851</v>
      </c>
      <c r="L3551" s="145" t="s">
        <v>1860</v>
      </c>
    </row>
    <row r="3552" spans="3:12">
      <c r="C3552" s="145" t="s">
        <v>1897</v>
      </c>
      <c r="D3552" s="145">
        <v>0</v>
      </c>
      <c r="E3552" s="145" t="s">
        <v>26</v>
      </c>
      <c r="F3552" s="462" t="s">
        <v>95</v>
      </c>
      <c r="G3552" s="462" t="s">
        <v>3468</v>
      </c>
      <c r="H3552" s="145" t="s">
        <v>86</v>
      </c>
      <c r="I3552" s="462" t="s">
        <v>1688</v>
      </c>
      <c r="J3552" s="462" t="s">
        <v>1690</v>
      </c>
      <c r="K3552" s="145" t="s">
        <v>1851</v>
      </c>
      <c r="L3552" s="145" t="s">
        <v>1860</v>
      </c>
    </row>
    <row r="3553" spans="3:12">
      <c r="C3553" s="145" t="s">
        <v>1898</v>
      </c>
      <c r="D3553" s="145">
        <v>0</v>
      </c>
      <c r="E3553" s="145" t="s">
        <v>26</v>
      </c>
      <c r="F3553" s="462" t="s">
        <v>95</v>
      </c>
      <c r="G3553" s="462" t="s">
        <v>3468</v>
      </c>
      <c r="H3553" s="145" t="s">
        <v>86</v>
      </c>
      <c r="I3553" s="462" t="s">
        <v>1688</v>
      </c>
      <c r="J3553" s="462" t="s">
        <v>1690</v>
      </c>
      <c r="K3553" s="145" t="s">
        <v>1851</v>
      </c>
      <c r="L3553" s="145" t="s">
        <v>1860</v>
      </c>
    </row>
    <row r="3554" spans="3:12">
      <c r="C3554" s="145" t="s">
        <v>1899</v>
      </c>
      <c r="D3554" s="145">
        <v>0</v>
      </c>
      <c r="E3554" s="145" t="s">
        <v>26</v>
      </c>
      <c r="F3554" s="462" t="s">
        <v>95</v>
      </c>
      <c r="G3554" s="462" t="s">
        <v>3468</v>
      </c>
      <c r="H3554" s="145" t="s">
        <v>86</v>
      </c>
      <c r="I3554" s="462" t="s">
        <v>1688</v>
      </c>
      <c r="J3554" s="462" t="s">
        <v>1690</v>
      </c>
      <c r="K3554" s="145" t="s">
        <v>1851</v>
      </c>
      <c r="L3554" s="145" t="s">
        <v>1860</v>
      </c>
    </row>
    <row r="3555" spans="3:12">
      <c r="C3555" s="145" t="s">
        <v>1900</v>
      </c>
      <c r="D3555" s="145">
        <v>0</v>
      </c>
      <c r="E3555" s="145" t="s">
        <v>26</v>
      </c>
      <c r="F3555" s="462" t="s">
        <v>95</v>
      </c>
      <c r="G3555" s="462" t="s">
        <v>3468</v>
      </c>
      <c r="H3555" s="145" t="s">
        <v>86</v>
      </c>
      <c r="I3555" s="462" t="s">
        <v>1688</v>
      </c>
      <c r="J3555" s="462" t="s">
        <v>1690</v>
      </c>
      <c r="K3555" s="145" t="s">
        <v>1851</v>
      </c>
      <c r="L3555" s="145" t="s">
        <v>1860</v>
      </c>
    </row>
    <row r="3556" spans="3:12">
      <c r="C3556" s="145" t="s">
        <v>1902</v>
      </c>
      <c r="D3556" s="145">
        <v>0</v>
      </c>
      <c r="E3556" s="145" t="s">
        <v>26</v>
      </c>
      <c r="F3556" s="462" t="s">
        <v>95</v>
      </c>
      <c r="G3556" s="462" t="s">
        <v>3468</v>
      </c>
      <c r="H3556" s="145" t="s">
        <v>86</v>
      </c>
      <c r="I3556" s="462" t="s">
        <v>1688</v>
      </c>
      <c r="J3556" s="462" t="s">
        <v>1690</v>
      </c>
      <c r="K3556" s="145" t="s">
        <v>1851</v>
      </c>
      <c r="L3556" s="145" t="s">
        <v>1860</v>
      </c>
    </row>
    <row r="3557" spans="3:12">
      <c r="C3557" s="145" t="s">
        <v>1903</v>
      </c>
      <c r="D3557" s="145">
        <v>0</v>
      </c>
      <c r="E3557" s="145" t="s">
        <v>26</v>
      </c>
      <c r="F3557" s="462" t="s">
        <v>95</v>
      </c>
      <c r="G3557" s="462" t="s">
        <v>3468</v>
      </c>
      <c r="H3557" s="145" t="s">
        <v>86</v>
      </c>
      <c r="I3557" s="462" t="s">
        <v>1688</v>
      </c>
      <c r="J3557" s="462" t="s">
        <v>1690</v>
      </c>
      <c r="K3557" s="145" t="s">
        <v>1851</v>
      </c>
      <c r="L3557" s="145" t="s">
        <v>1860</v>
      </c>
    </row>
    <row r="3558" spans="3:12">
      <c r="C3558" s="145" t="s">
        <v>1905</v>
      </c>
      <c r="D3558" s="145">
        <v>0</v>
      </c>
      <c r="E3558" s="145" t="s">
        <v>26</v>
      </c>
      <c r="F3558" s="462" t="s">
        <v>95</v>
      </c>
      <c r="G3558" s="462" t="s">
        <v>3468</v>
      </c>
      <c r="H3558" s="145" t="s">
        <v>86</v>
      </c>
      <c r="I3558" s="462" t="s">
        <v>1688</v>
      </c>
      <c r="J3558" s="462" t="s">
        <v>1690</v>
      </c>
      <c r="K3558" s="145" t="s">
        <v>1851</v>
      </c>
      <c r="L3558" s="145" t="s">
        <v>1860</v>
      </c>
    </row>
    <row r="3559" spans="3:12">
      <c r="C3559" s="145" t="s">
        <v>1906</v>
      </c>
      <c r="D3559" s="145">
        <v>0</v>
      </c>
      <c r="E3559" s="145" t="s">
        <v>26</v>
      </c>
      <c r="F3559" s="462" t="s">
        <v>95</v>
      </c>
      <c r="G3559" s="462" t="s">
        <v>3468</v>
      </c>
      <c r="H3559" s="145" t="s">
        <v>86</v>
      </c>
      <c r="I3559" s="462" t="s">
        <v>1688</v>
      </c>
      <c r="J3559" s="462" t="s">
        <v>1690</v>
      </c>
      <c r="K3559" s="145" t="s">
        <v>1851</v>
      </c>
      <c r="L3559" s="145" t="s">
        <v>1860</v>
      </c>
    </row>
    <row r="3560" spans="3:12">
      <c r="C3560" s="145" t="s">
        <v>1907</v>
      </c>
      <c r="D3560" s="145">
        <v>0</v>
      </c>
      <c r="E3560" s="145" t="s">
        <v>26</v>
      </c>
      <c r="F3560" s="462" t="s">
        <v>95</v>
      </c>
      <c r="G3560" s="462" t="s">
        <v>3468</v>
      </c>
      <c r="H3560" s="145" t="s">
        <v>86</v>
      </c>
      <c r="I3560" s="462" t="s">
        <v>1688</v>
      </c>
      <c r="J3560" s="462" t="s">
        <v>1690</v>
      </c>
      <c r="K3560" s="145" t="s">
        <v>1851</v>
      </c>
      <c r="L3560" s="145" t="s">
        <v>1860</v>
      </c>
    </row>
    <row r="3561" spans="3:12">
      <c r="C3561" s="145" t="s">
        <v>1908</v>
      </c>
      <c r="D3561" s="145">
        <v>0</v>
      </c>
      <c r="E3561" s="145" t="s">
        <v>26</v>
      </c>
      <c r="F3561" s="462" t="s">
        <v>95</v>
      </c>
      <c r="G3561" s="462" t="s">
        <v>3468</v>
      </c>
      <c r="H3561" s="145" t="s">
        <v>86</v>
      </c>
      <c r="I3561" s="462" t="s">
        <v>1688</v>
      </c>
      <c r="J3561" s="462" t="s">
        <v>1690</v>
      </c>
      <c r="K3561" s="145" t="s">
        <v>1851</v>
      </c>
      <c r="L3561" s="145" t="s">
        <v>1860</v>
      </c>
    </row>
    <row r="3562" spans="3:12">
      <c r="C3562" s="145" t="s">
        <v>1909</v>
      </c>
      <c r="D3562" s="145">
        <v>0</v>
      </c>
      <c r="E3562" s="145" t="s">
        <v>26</v>
      </c>
      <c r="F3562" s="462" t="s">
        <v>95</v>
      </c>
      <c r="G3562" s="462" t="s">
        <v>3468</v>
      </c>
      <c r="H3562" s="145" t="s">
        <v>86</v>
      </c>
      <c r="I3562" s="462" t="s">
        <v>1688</v>
      </c>
      <c r="J3562" s="462" t="s">
        <v>1690</v>
      </c>
      <c r="K3562" s="145" t="s">
        <v>1851</v>
      </c>
      <c r="L3562" s="145" t="s">
        <v>1860</v>
      </c>
    </row>
    <row r="3563" spans="3:12">
      <c r="C3563" s="145" t="s">
        <v>1910</v>
      </c>
      <c r="D3563" s="145">
        <v>0</v>
      </c>
      <c r="E3563" s="145" t="s">
        <v>26</v>
      </c>
      <c r="F3563" s="462" t="s">
        <v>95</v>
      </c>
      <c r="G3563" s="462" t="s">
        <v>3468</v>
      </c>
      <c r="H3563" s="145" t="s">
        <v>86</v>
      </c>
      <c r="I3563" s="462" t="s">
        <v>1688</v>
      </c>
      <c r="J3563" s="462" t="s">
        <v>1690</v>
      </c>
      <c r="K3563" s="145" t="s">
        <v>1851</v>
      </c>
      <c r="L3563" s="145" t="s">
        <v>1860</v>
      </c>
    </row>
    <row r="3564" spans="3:12">
      <c r="C3564" s="145" t="s">
        <v>1911</v>
      </c>
      <c r="D3564" s="145">
        <v>0</v>
      </c>
      <c r="E3564" s="145" t="s">
        <v>26</v>
      </c>
      <c r="F3564" s="462" t="s">
        <v>95</v>
      </c>
      <c r="G3564" s="462" t="s">
        <v>3468</v>
      </c>
      <c r="H3564" s="145" t="s">
        <v>86</v>
      </c>
      <c r="I3564" s="462" t="s">
        <v>1688</v>
      </c>
      <c r="J3564" s="462" t="s">
        <v>1690</v>
      </c>
      <c r="K3564" s="145" t="s">
        <v>1851</v>
      </c>
      <c r="L3564" s="145" t="s">
        <v>1860</v>
      </c>
    </row>
    <row r="3565" spans="3:12">
      <c r="C3565" s="145" t="s">
        <v>1912</v>
      </c>
      <c r="D3565" s="145">
        <v>0</v>
      </c>
      <c r="E3565" s="145" t="s">
        <v>26</v>
      </c>
      <c r="F3565" s="462" t="s">
        <v>95</v>
      </c>
      <c r="G3565" s="462" t="s">
        <v>3468</v>
      </c>
      <c r="H3565" s="145" t="s">
        <v>86</v>
      </c>
      <c r="I3565" s="462" t="s">
        <v>1688</v>
      </c>
      <c r="J3565" s="462" t="s">
        <v>1690</v>
      </c>
      <c r="K3565" s="145" t="s">
        <v>1851</v>
      </c>
      <c r="L3565" s="145" t="s">
        <v>1860</v>
      </c>
    </row>
    <row r="3566" spans="3:12">
      <c r="C3566" s="145" t="s">
        <v>1913</v>
      </c>
      <c r="D3566" s="145">
        <v>0</v>
      </c>
      <c r="E3566" s="145" t="s">
        <v>26</v>
      </c>
      <c r="F3566" s="462" t="s">
        <v>95</v>
      </c>
      <c r="G3566" s="462" t="s">
        <v>3468</v>
      </c>
      <c r="H3566" s="145" t="s">
        <v>86</v>
      </c>
      <c r="I3566" s="462" t="s">
        <v>1688</v>
      </c>
      <c r="J3566" s="462" t="s">
        <v>1690</v>
      </c>
      <c r="K3566" s="145" t="s">
        <v>1851</v>
      </c>
      <c r="L3566" s="145" t="s">
        <v>1860</v>
      </c>
    </row>
    <row r="3567" spans="3:12">
      <c r="C3567" s="145" t="s">
        <v>1914</v>
      </c>
      <c r="D3567" s="145">
        <v>0</v>
      </c>
      <c r="E3567" s="145" t="s">
        <v>26</v>
      </c>
      <c r="F3567" s="462" t="s">
        <v>95</v>
      </c>
      <c r="G3567" s="462" t="s">
        <v>3468</v>
      </c>
      <c r="H3567" s="145" t="s">
        <v>86</v>
      </c>
      <c r="I3567" s="462" t="s">
        <v>1688</v>
      </c>
      <c r="J3567" s="462" t="s">
        <v>1690</v>
      </c>
      <c r="K3567" s="145" t="s">
        <v>1851</v>
      </c>
      <c r="L3567" s="145" t="s">
        <v>1860</v>
      </c>
    </row>
    <row r="3568" spans="3:12">
      <c r="C3568" s="145" t="s">
        <v>1915</v>
      </c>
      <c r="D3568" s="145">
        <v>0</v>
      </c>
      <c r="E3568" s="145" t="s">
        <v>26</v>
      </c>
      <c r="F3568" s="462" t="s">
        <v>95</v>
      </c>
      <c r="G3568" s="462" t="s">
        <v>3468</v>
      </c>
      <c r="H3568" s="145" t="s">
        <v>86</v>
      </c>
      <c r="I3568" s="462" t="s">
        <v>1688</v>
      </c>
      <c r="J3568" s="462" t="s">
        <v>1690</v>
      </c>
      <c r="K3568" s="145" t="s">
        <v>1851</v>
      </c>
      <c r="L3568" s="145" t="s">
        <v>1860</v>
      </c>
    </row>
    <row r="3569" spans="3:12">
      <c r="C3569" s="145" t="s">
        <v>1916</v>
      </c>
      <c r="D3569" s="145">
        <v>0</v>
      </c>
      <c r="E3569" s="145" t="s">
        <v>26</v>
      </c>
      <c r="F3569" s="462" t="s">
        <v>95</v>
      </c>
      <c r="G3569" s="462" t="s">
        <v>3468</v>
      </c>
      <c r="H3569" s="145" t="s">
        <v>86</v>
      </c>
      <c r="I3569" s="462" t="s">
        <v>1688</v>
      </c>
      <c r="J3569" s="462" t="s">
        <v>1690</v>
      </c>
      <c r="K3569" s="145" t="s">
        <v>1851</v>
      </c>
      <c r="L3569" s="145" t="s">
        <v>1860</v>
      </c>
    </row>
    <row r="3570" spans="3:12">
      <c r="C3570" s="145" t="s">
        <v>1886</v>
      </c>
      <c r="D3570" s="145">
        <v>0</v>
      </c>
      <c r="E3570" s="145" t="s">
        <v>26</v>
      </c>
      <c r="F3570" s="462" t="s">
        <v>95</v>
      </c>
      <c r="G3570" s="462" t="s">
        <v>3468</v>
      </c>
      <c r="H3570" s="145" t="s">
        <v>86</v>
      </c>
      <c r="I3570" s="462" t="s">
        <v>1688</v>
      </c>
      <c r="J3570" s="462" t="s">
        <v>1690</v>
      </c>
      <c r="K3570" s="145" t="s">
        <v>1851</v>
      </c>
      <c r="L3570" s="145" t="s">
        <v>1861</v>
      </c>
    </row>
    <row r="3571" spans="3:12">
      <c r="C3571" s="145" t="s">
        <v>1887</v>
      </c>
      <c r="D3571" s="145">
        <v>0</v>
      </c>
      <c r="E3571" s="145" t="s">
        <v>26</v>
      </c>
      <c r="F3571" s="462" t="s">
        <v>95</v>
      </c>
      <c r="G3571" s="462" t="s">
        <v>3468</v>
      </c>
      <c r="H3571" s="145" t="s">
        <v>86</v>
      </c>
      <c r="I3571" s="462" t="s">
        <v>1688</v>
      </c>
      <c r="J3571" s="462" t="s">
        <v>1690</v>
      </c>
      <c r="K3571" s="145" t="s">
        <v>1851</v>
      </c>
      <c r="L3571" s="145" t="s">
        <v>1861</v>
      </c>
    </row>
    <row r="3572" spans="3:12">
      <c r="C3572" s="145" t="s">
        <v>1889</v>
      </c>
      <c r="D3572" s="145">
        <v>0</v>
      </c>
      <c r="E3572" s="145" t="s">
        <v>26</v>
      </c>
      <c r="F3572" s="462" t="s">
        <v>95</v>
      </c>
      <c r="G3572" s="462" t="s">
        <v>3468</v>
      </c>
      <c r="H3572" s="145" t="s">
        <v>86</v>
      </c>
      <c r="I3572" s="462" t="s">
        <v>1688</v>
      </c>
      <c r="J3572" s="462" t="s">
        <v>1690</v>
      </c>
      <c r="K3572" s="145" t="s">
        <v>1851</v>
      </c>
      <c r="L3572" s="145" t="s">
        <v>1861</v>
      </c>
    </row>
    <row r="3573" spans="3:12">
      <c r="C3573" s="145" t="s">
        <v>1890</v>
      </c>
      <c r="D3573" s="145">
        <v>0</v>
      </c>
      <c r="E3573" s="145" t="s">
        <v>26</v>
      </c>
      <c r="F3573" s="462" t="s">
        <v>95</v>
      </c>
      <c r="G3573" s="462" t="s">
        <v>3468</v>
      </c>
      <c r="H3573" s="145" t="s">
        <v>86</v>
      </c>
      <c r="I3573" s="462" t="s">
        <v>1688</v>
      </c>
      <c r="J3573" s="462" t="s">
        <v>1690</v>
      </c>
      <c r="K3573" s="145" t="s">
        <v>1851</v>
      </c>
      <c r="L3573" s="145" t="s">
        <v>1861</v>
      </c>
    </row>
    <row r="3574" spans="3:12">
      <c r="C3574" s="145" t="s">
        <v>1891</v>
      </c>
      <c r="D3574" s="145">
        <v>0</v>
      </c>
      <c r="E3574" s="145" t="s">
        <v>26</v>
      </c>
      <c r="F3574" s="462" t="s">
        <v>95</v>
      </c>
      <c r="G3574" s="462" t="s">
        <v>3468</v>
      </c>
      <c r="H3574" s="145" t="s">
        <v>86</v>
      </c>
      <c r="I3574" s="462" t="s">
        <v>1688</v>
      </c>
      <c r="J3574" s="462" t="s">
        <v>1690</v>
      </c>
      <c r="K3574" s="145" t="s">
        <v>1851</v>
      </c>
      <c r="L3574" s="145" t="s">
        <v>1861</v>
      </c>
    </row>
    <row r="3575" spans="3:12">
      <c r="C3575" s="145" t="s">
        <v>1892</v>
      </c>
      <c r="D3575" s="145">
        <v>0</v>
      </c>
      <c r="E3575" s="145" t="s">
        <v>26</v>
      </c>
      <c r="F3575" s="462" t="s">
        <v>95</v>
      </c>
      <c r="G3575" s="462" t="s">
        <v>3468</v>
      </c>
      <c r="H3575" s="145" t="s">
        <v>86</v>
      </c>
      <c r="I3575" s="462" t="s">
        <v>1688</v>
      </c>
      <c r="J3575" s="462" t="s">
        <v>1690</v>
      </c>
      <c r="K3575" s="145" t="s">
        <v>1851</v>
      </c>
      <c r="L3575" s="145" t="s">
        <v>1861</v>
      </c>
    </row>
    <row r="3576" spans="3:12">
      <c r="C3576" s="145" t="s">
        <v>1893</v>
      </c>
      <c r="D3576" s="145">
        <v>0</v>
      </c>
      <c r="E3576" s="145" t="s">
        <v>26</v>
      </c>
      <c r="F3576" s="462" t="s">
        <v>95</v>
      </c>
      <c r="G3576" s="462" t="s">
        <v>3468</v>
      </c>
      <c r="H3576" s="145" t="s">
        <v>86</v>
      </c>
      <c r="I3576" s="462" t="s">
        <v>1688</v>
      </c>
      <c r="J3576" s="462" t="s">
        <v>1690</v>
      </c>
      <c r="K3576" s="145" t="s">
        <v>1851</v>
      </c>
      <c r="L3576" s="145" t="s">
        <v>1861</v>
      </c>
    </row>
    <row r="3577" spans="3:12">
      <c r="C3577" s="145" t="s">
        <v>1894</v>
      </c>
      <c r="D3577" s="145">
        <v>0</v>
      </c>
      <c r="E3577" s="145" t="s">
        <v>26</v>
      </c>
      <c r="F3577" s="462" t="s">
        <v>95</v>
      </c>
      <c r="G3577" s="462" t="s">
        <v>3468</v>
      </c>
      <c r="H3577" s="145" t="s">
        <v>86</v>
      </c>
      <c r="I3577" s="462" t="s">
        <v>1688</v>
      </c>
      <c r="J3577" s="462" t="s">
        <v>1690</v>
      </c>
      <c r="K3577" s="145" t="s">
        <v>1851</v>
      </c>
      <c r="L3577" s="145" t="s">
        <v>1861</v>
      </c>
    </row>
    <row r="3578" spans="3:12">
      <c r="C3578" s="145" t="s">
        <v>1895</v>
      </c>
      <c r="D3578" s="145">
        <v>0</v>
      </c>
      <c r="E3578" s="145" t="s">
        <v>26</v>
      </c>
      <c r="F3578" s="462" t="s">
        <v>95</v>
      </c>
      <c r="G3578" s="462" t="s">
        <v>3468</v>
      </c>
      <c r="H3578" s="145" t="s">
        <v>86</v>
      </c>
      <c r="I3578" s="462" t="s">
        <v>1688</v>
      </c>
      <c r="J3578" s="462" t="s">
        <v>1690</v>
      </c>
      <c r="K3578" s="145" t="s">
        <v>1851</v>
      </c>
      <c r="L3578" s="145" t="s">
        <v>1861</v>
      </c>
    </row>
    <row r="3579" spans="3:12">
      <c r="C3579" s="145" t="s">
        <v>1896</v>
      </c>
      <c r="D3579" s="145">
        <v>0</v>
      </c>
      <c r="E3579" s="145" t="s">
        <v>26</v>
      </c>
      <c r="F3579" s="462" t="s">
        <v>95</v>
      </c>
      <c r="G3579" s="462" t="s">
        <v>3468</v>
      </c>
      <c r="H3579" s="145" t="s">
        <v>86</v>
      </c>
      <c r="I3579" s="462" t="s">
        <v>1688</v>
      </c>
      <c r="J3579" s="462" t="s">
        <v>1690</v>
      </c>
      <c r="K3579" s="145" t="s">
        <v>1851</v>
      </c>
      <c r="L3579" s="145" t="s">
        <v>1861</v>
      </c>
    </row>
    <row r="3580" spans="3:12">
      <c r="C3580" s="145" t="s">
        <v>1897</v>
      </c>
      <c r="D3580" s="145">
        <v>0</v>
      </c>
      <c r="E3580" s="145" t="s">
        <v>26</v>
      </c>
      <c r="F3580" s="462" t="s">
        <v>95</v>
      </c>
      <c r="G3580" s="462" t="s">
        <v>3468</v>
      </c>
      <c r="H3580" s="145" t="s">
        <v>86</v>
      </c>
      <c r="I3580" s="462" t="s">
        <v>1688</v>
      </c>
      <c r="J3580" s="462" t="s">
        <v>1690</v>
      </c>
      <c r="K3580" s="145" t="s">
        <v>1851</v>
      </c>
      <c r="L3580" s="145" t="s">
        <v>1861</v>
      </c>
    </row>
    <row r="3581" spans="3:12">
      <c r="C3581" s="145" t="s">
        <v>1898</v>
      </c>
      <c r="D3581" s="145">
        <v>0</v>
      </c>
      <c r="E3581" s="145" t="s">
        <v>26</v>
      </c>
      <c r="F3581" s="462" t="s">
        <v>95</v>
      </c>
      <c r="G3581" s="462" t="s">
        <v>3468</v>
      </c>
      <c r="H3581" s="145" t="s">
        <v>86</v>
      </c>
      <c r="I3581" s="462" t="s">
        <v>1688</v>
      </c>
      <c r="J3581" s="462" t="s">
        <v>1690</v>
      </c>
      <c r="K3581" s="145" t="s">
        <v>1851</v>
      </c>
      <c r="L3581" s="145" t="s">
        <v>1861</v>
      </c>
    </row>
    <row r="3582" spans="3:12">
      <c r="C3582" s="145" t="s">
        <v>1899</v>
      </c>
      <c r="D3582" s="145">
        <v>0</v>
      </c>
      <c r="E3582" s="145" t="s">
        <v>26</v>
      </c>
      <c r="F3582" s="462" t="s">
        <v>95</v>
      </c>
      <c r="G3582" s="462" t="s">
        <v>3468</v>
      </c>
      <c r="H3582" s="145" t="s">
        <v>86</v>
      </c>
      <c r="I3582" s="462" t="s">
        <v>1688</v>
      </c>
      <c r="J3582" s="462" t="s">
        <v>1690</v>
      </c>
      <c r="K3582" s="145" t="s">
        <v>1851</v>
      </c>
      <c r="L3582" s="145" t="s">
        <v>1861</v>
      </c>
    </row>
    <row r="3583" spans="3:12">
      <c r="C3583" s="145" t="s">
        <v>1900</v>
      </c>
      <c r="D3583" s="145">
        <v>0</v>
      </c>
      <c r="E3583" s="145" t="s">
        <v>26</v>
      </c>
      <c r="F3583" s="462" t="s">
        <v>95</v>
      </c>
      <c r="G3583" s="462" t="s">
        <v>3468</v>
      </c>
      <c r="H3583" s="145" t="s">
        <v>86</v>
      </c>
      <c r="I3583" s="462" t="s">
        <v>1688</v>
      </c>
      <c r="J3583" s="462" t="s">
        <v>1690</v>
      </c>
      <c r="K3583" s="145" t="s">
        <v>1851</v>
      </c>
      <c r="L3583" s="145" t="s">
        <v>1861</v>
      </c>
    </row>
    <row r="3584" spans="3:12">
      <c r="C3584" s="145" t="s">
        <v>1902</v>
      </c>
      <c r="D3584" s="145">
        <v>0</v>
      </c>
      <c r="E3584" s="145" t="s">
        <v>26</v>
      </c>
      <c r="F3584" s="462" t="s">
        <v>95</v>
      </c>
      <c r="G3584" s="462" t="s">
        <v>3468</v>
      </c>
      <c r="H3584" s="145" t="s">
        <v>86</v>
      </c>
      <c r="I3584" s="462" t="s">
        <v>1688</v>
      </c>
      <c r="J3584" s="462" t="s">
        <v>1690</v>
      </c>
      <c r="K3584" s="145" t="s">
        <v>1851</v>
      </c>
      <c r="L3584" s="145" t="s">
        <v>1861</v>
      </c>
    </row>
    <row r="3585" spans="3:12">
      <c r="C3585" s="145" t="s">
        <v>1903</v>
      </c>
      <c r="D3585" s="145">
        <v>0</v>
      </c>
      <c r="E3585" s="145" t="s">
        <v>26</v>
      </c>
      <c r="F3585" s="462" t="s">
        <v>95</v>
      </c>
      <c r="G3585" s="462" t="s">
        <v>3468</v>
      </c>
      <c r="H3585" s="145" t="s">
        <v>86</v>
      </c>
      <c r="I3585" s="462" t="s">
        <v>1688</v>
      </c>
      <c r="J3585" s="462" t="s">
        <v>1690</v>
      </c>
      <c r="K3585" s="145" t="s">
        <v>1851</v>
      </c>
      <c r="L3585" s="145" t="s">
        <v>1861</v>
      </c>
    </row>
    <row r="3586" spans="3:12">
      <c r="C3586" s="145" t="s">
        <v>1905</v>
      </c>
      <c r="D3586" s="145">
        <v>0</v>
      </c>
      <c r="E3586" s="145" t="s">
        <v>26</v>
      </c>
      <c r="F3586" s="462" t="s">
        <v>95</v>
      </c>
      <c r="G3586" s="462" t="s">
        <v>3468</v>
      </c>
      <c r="H3586" s="145" t="s">
        <v>86</v>
      </c>
      <c r="I3586" s="462" t="s">
        <v>1688</v>
      </c>
      <c r="J3586" s="462" t="s">
        <v>1690</v>
      </c>
      <c r="K3586" s="145" t="s">
        <v>1851</v>
      </c>
      <c r="L3586" s="145" t="s">
        <v>1861</v>
      </c>
    </row>
    <row r="3587" spans="3:12">
      <c r="C3587" s="145" t="s">
        <v>1906</v>
      </c>
      <c r="D3587" s="145">
        <v>0</v>
      </c>
      <c r="E3587" s="145" t="s">
        <v>26</v>
      </c>
      <c r="F3587" s="462" t="s">
        <v>95</v>
      </c>
      <c r="G3587" s="462" t="s">
        <v>3468</v>
      </c>
      <c r="H3587" s="145" t="s">
        <v>86</v>
      </c>
      <c r="I3587" s="462" t="s">
        <v>1688</v>
      </c>
      <c r="J3587" s="462" t="s">
        <v>1690</v>
      </c>
      <c r="K3587" s="145" t="s">
        <v>1851</v>
      </c>
      <c r="L3587" s="145" t="s">
        <v>1861</v>
      </c>
    </row>
    <row r="3588" spans="3:12">
      <c r="C3588" s="145" t="s">
        <v>1907</v>
      </c>
      <c r="D3588" s="145">
        <v>0</v>
      </c>
      <c r="E3588" s="145" t="s">
        <v>26</v>
      </c>
      <c r="F3588" s="462" t="s">
        <v>95</v>
      </c>
      <c r="G3588" s="462" t="s">
        <v>3468</v>
      </c>
      <c r="H3588" s="145" t="s">
        <v>86</v>
      </c>
      <c r="I3588" s="462" t="s">
        <v>1688</v>
      </c>
      <c r="J3588" s="462" t="s">
        <v>1690</v>
      </c>
      <c r="K3588" s="145" t="s">
        <v>1851</v>
      </c>
      <c r="L3588" s="145" t="s">
        <v>1861</v>
      </c>
    </row>
    <row r="3589" spans="3:12">
      <c r="C3589" s="145" t="s">
        <v>1908</v>
      </c>
      <c r="D3589" s="145">
        <v>0</v>
      </c>
      <c r="E3589" s="145" t="s">
        <v>26</v>
      </c>
      <c r="F3589" s="462" t="s">
        <v>95</v>
      </c>
      <c r="G3589" s="462" t="s">
        <v>3468</v>
      </c>
      <c r="H3589" s="145" t="s">
        <v>86</v>
      </c>
      <c r="I3589" s="462" t="s">
        <v>1688</v>
      </c>
      <c r="J3589" s="462" t="s">
        <v>1690</v>
      </c>
      <c r="K3589" s="145" t="s">
        <v>1851</v>
      </c>
      <c r="L3589" s="145" t="s">
        <v>1861</v>
      </c>
    </row>
    <row r="3590" spans="3:12">
      <c r="C3590" s="145" t="s">
        <v>1909</v>
      </c>
      <c r="D3590" s="145">
        <v>0</v>
      </c>
      <c r="E3590" s="145" t="s">
        <v>26</v>
      </c>
      <c r="F3590" s="462" t="s">
        <v>95</v>
      </c>
      <c r="G3590" s="462" t="s">
        <v>3468</v>
      </c>
      <c r="H3590" s="145" t="s">
        <v>86</v>
      </c>
      <c r="I3590" s="462" t="s">
        <v>1688</v>
      </c>
      <c r="J3590" s="462" t="s">
        <v>1690</v>
      </c>
      <c r="K3590" s="145" t="s">
        <v>1851</v>
      </c>
      <c r="L3590" s="145" t="s">
        <v>1861</v>
      </c>
    </row>
    <row r="3591" spans="3:12">
      <c r="C3591" s="145" t="s">
        <v>1910</v>
      </c>
      <c r="D3591" s="145">
        <v>0</v>
      </c>
      <c r="E3591" s="145" t="s">
        <v>26</v>
      </c>
      <c r="F3591" s="462" t="s">
        <v>95</v>
      </c>
      <c r="G3591" s="462" t="s">
        <v>3468</v>
      </c>
      <c r="H3591" s="145" t="s">
        <v>86</v>
      </c>
      <c r="I3591" s="462" t="s">
        <v>1688</v>
      </c>
      <c r="J3591" s="462" t="s">
        <v>1690</v>
      </c>
      <c r="K3591" s="145" t="s">
        <v>1851</v>
      </c>
      <c r="L3591" s="145" t="s">
        <v>1861</v>
      </c>
    </row>
    <row r="3592" spans="3:12">
      <c r="C3592" s="145" t="s">
        <v>1911</v>
      </c>
      <c r="D3592" s="145">
        <v>0</v>
      </c>
      <c r="E3592" s="145" t="s">
        <v>26</v>
      </c>
      <c r="F3592" s="462" t="s">
        <v>95</v>
      </c>
      <c r="G3592" s="462" t="s">
        <v>3468</v>
      </c>
      <c r="H3592" s="145" t="s">
        <v>86</v>
      </c>
      <c r="I3592" s="462" t="s">
        <v>1688</v>
      </c>
      <c r="J3592" s="462" t="s">
        <v>1690</v>
      </c>
      <c r="K3592" s="145" t="s">
        <v>1851</v>
      </c>
      <c r="L3592" s="145" t="s">
        <v>1861</v>
      </c>
    </row>
    <row r="3593" spans="3:12">
      <c r="C3593" s="145" t="s">
        <v>1912</v>
      </c>
      <c r="D3593" s="145">
        <v>0</v>
      </c>
      <c r="E3593" s="145" t="s">
        <v>26</v>
      </c>
      <c r="F3593" s="462" t="s">
        <v>95</v>
      </c>
      <c r="G3593" s="462" t="s">
        <v>3468</v>
      </c>
      <c r="H3593" s="145" t="s">
        <v>86</v>
      </c>
      <c r="I3593" s="462" t="s">
        <v>1688</v>
      </c>
      <c r="J3593" s="462" t="s">
        <v>1690</v>
      </c>
      <c r="K3593" s="145" t="s">
        <v>1851</v>
      </c>
      <c r="L3593" s="145" t="s">
        <v>1861</v>
      </c>
    </row>
    <row r="3594" spans="3:12">
      <c r="C3594" s="145" t="s">
        <v>1913</v>
      </c>
      <c r="D3594" s="145">
        <v>0</v>
      </c>
      <c r="E3594" s="145" t="s">
        <v>26</v>
      </c>
      <c r="F3594" s="462" t="s">
        <v>95</v>
      </c>
      <c r="G3594" s="462" t="s">
        <v>3468</v>
      </c>
      <c r="H3594" s="145" t="s">
        <v>86</v>
      </c>
      <c r="I3594" s="462" t="s">
        <v>1688</v>
      </c>
      <c r="J3594" s="462" t="s">
        <v>1690</v>
      </c>
      <c r="K3594" s="145" t="s">
        <v>1851</v>
      </c>
      <c r="L3594" s="145" t="s">
        <v>1861</v>
      </c>
    </row>
    <row r="3595" spans="3:12">
      <c r="C3595" s="145" t="s">
        <v>1914</v>
      </c>
      <c r="D3595" s="145">
        <v>0</v>
      </c>
      <c r="E3595" s="145" t="s">
        <v>26</v>
      </c>
      <c r="F3595" s="462" t="s">
        <v>95</v>
      </c>
      <c r="G3595" s="462" t="s">
        <v>3468</v>
      </c>
      <c r="H3595" s="145" t="s">
        <v>86</v>
      </c>
      <c r="I3595" s="462" t="s">
        <v>1688</v>
      </c>
      <c r="J3595" s="462" t="s">
        <v>1690</v>
      </c>
      <c r="K3595" s="145" t="s">
        <v>1851</v>
      </c>
      <c r="L3595" s="145" t="s">
        <v>1861</v>
      </c>
    </row>
    <row r="3596" spans="3:12">
      <c r="C3596" s="145" t="s">
        <v>1915</v>
      </c>
      <c r="D3596" s="145">
        <v>0</v>
      </c>
      <c r="E3596" s="145" t="s">
        <v>26</v>
      </c>
      <c r="F3596" s="462" t="s">
        <v>95</v>
      </c>
      <c r="G3596" s="462" t="s">
        <v>3468</v>
      </c>
      <c r="H3596" s="145" t="s">
        <v>86</v>
      </c>
      <c r="I3596" s="462" t="s">
        <v>1688</v>
      </c>
      <c r="J3596" s="462" t="s">
        <v>1690</v>
      </c>
      <c r="K3596" s="145" t="s">
        <v>1851</v>
      </c>
      <c r="L3596" s="145" t="s">
        <v>1861</v>
      </c>
    </row>
    <row r="3597" spans="3:12">
      <c r="C3597" s="145" t="s">
        <v>1916</v>
      </c>
      <c r="D3597" s="145">
        <v>0</v>
      </c>
      <c r="E3597" s="145" t="s">
        <v>26</v>
      </c>
      <c r="F3597" s="462" t="s">
        <v>95</v>
      </c>
      <c r="G3597" s="462" t="s">
        <v>3468</v>
      </c>
      <c r="H3597" s="145" t="s">
        <v>86</v>
      </c>
      <c r="I3597" s="462" t="s">
        <v>1688</v>
      </c>
      <c r="J3597" s="462" t="s">
        <v>1690</v>
      </c>
      <c r="K3597" s="145" t="s">
        <v>1851</v>
      </c>
      <c r="L3597" s="145" t="s">
        <v>1861</v>
      </c>
    </row>
    <row r="3598" spans="3:12">
      <c r="C3598" s="145" t="s">
        <v>1918</v>
      </c>
      <c r="D3598" s="145">
        <v>0</v>
      </c>
      <c r="E3598" s="145" t="s">
        <v>26</v>
      </c>
      <c r="F3598" s="462" t="s">
        <v>95</v>
      </c>
      <c r="G3598" s="462" t="s">
        <v>3468</v>
      </c>
      <c r="H3598" s="145" t="s">
        <v>86</v>
      </c>
      <c r="I3598" s="462" t="s">
        <v>1688</v>
      </c>
      <c r="J3598" s="462" t="s">
        <v>1690</v>
      </c>
      <c r="K3598" s="145" t="s">
        <v>1862</v>
      </c>
      <c r="L3598" s="145" t="s">
        <v>1852</v>
      </c>
    </row>
    <row r="3599" spans="3:12">
      <c r="C3599" s="145" t="s">
        <v>1919</v>
      </c>
      <c r="D3599" s="145">
        <v>0</v>
      </c>
      <c r="E3599" s="145" t="s">
        <v>26</v>
      </c>
      <c r="F3599" s="462" t="s">
        <v>95</v>
      </c>
      <c r="G3599" s="462" t="s">
        <v>3468</v>
      </c>
      <c r="H3599" s="145" t="s">
        <v>86</v>
      </c>
      <c r="I3599" s="462" t="s">
        <v>1688</v>
      </c>
      <c r="J3599" s="462" t="s">
        <v>1690</v>
      </c>
      <c r="K3599" s="145" t="s">
        <v>1862</v>
      </c>
      <c r="L3599" s="145" t="s">
        <v>1852</v>
      </c>
    </row>
    <row r="3600" spans="3:12">
      <c r="C3600" s="145" t="s">
        <v>1921</v>
      </c>
      <c r="D3600" s="145">
        <v>0</v>
      </c>
      <c r="E3600" s="145" t="s">
        <v>26</v>
      </c>
      <c r="F3600" s="462" t="s">
        <v>95</v>
      </c>
      <c r="G3600" s="462" t="s">
        <v>3468</v>
      </c>
      <c r="H3600" s="145" t="s">
        <v>86</v>
      </c>
      <c r="I3600" s="462" t="s">
        <v>1688</v>
      </c>
      <c r="J3600" s="462" t="s">
        <v>1690</v>
      </c>
      <c r="K3600" s="145" t="s">
        <v>1862</v>
      </c>
      <c r="L3600" s="145" t="s">
        <v>1852</v>
      </c>
    </row>
    <row r="3601" spans="3:12">
      <c r="C3601" s="145" t="s">
        <v>1922</v>
      </c>
      <c r="D3601" s="145">
        <v>0</v>
      </c>
      <c r="E3601" s="145" t="s">
        <v>26</v>
      </c>
      <c r="F3601" s="462" t="s">
        <v>95</v>
      </c>
      <c r="G3601" s="462" t="s">
        <v>3468</v>
      </c>
      <c r="H3601" s="145" t="s">
        <v>86</v>
      </c>
      <c r="I3601" s="462" t="s">
        <v>1688</v>
      </c>
      <c r="J3601" s="462" t="s">
        <v>1690</v>
      </c>
      <c r="K3601" s="145" t="s">
        <v>1862</v>
      </c>
      <c r="L3601" s="145" t="s">
        <v>1852</v>
      </c>
    </row>
    <row r="3602" spans="3:12">
      <c r="C3602" s="145" t="s">
        <v>1923</v>
      </c>
      <c r="D3602" s="145">
        <v>0</v>
      </c>
      <c r="E3602" s="145" t="s">
        <v>26</v>
      </c>
      <c r="F3602" s="462" t="s">
        <v>95</v>
      </c>
      <c r="G3602" s="462" t="s">
        <v>3468</v>
      </c>
      <c r="H3602" s="145" t="s">
        <v>86</v>
      </c>
      <c r="I3602" s="462" t="s">
        <v>1688</v>
      </c>
      <c r="J3602" s="462" t="s">
        <v>1690</v>
      </c>
      <c r="K3602" s="145" t="s">
        <v>1862</v>
      </c>
      <c r="L3602" s="145" t="s">
        <v>1852</v>
      </c>
    </row>
    <row r="3603" spans="3:12">
      <c r="C3603" s="145" t="s">
        <v>1924</v>
      </c>
      <c r="D3603" s="145">
        <v>0</v>
      </c>
      <c r="E3603" s="145" t="s">
        <v>26</v>
      </c>
      <c r="F3603" s="462" t="s">
        <v>95</v>
      </c>
      <c r="G3603" s="462" t="s">
        <v>3468</v>
      </c>
      <c r="H3603" s="145" t="s">
        <v>86</v>
      </c>
      <c r="I3603" s="462" t="s">
        <v>1688</v>
      </c>
      <c r="J3603" s="462" t="s">
        <v>1690</v>
      </c>
      <c r="K3603" s="145" t="s">
        <v>1862</v>
      </c>
      <c r="L3603" s="145" t="s">
        <v>1852</v>
      </c>
    </row>
    <row r="3604" spans="3:12">
      <c r="C3604" s="145" t="s">
        <v>1925</v>
      </c>
      <c r="D3604" s="145">
        <v>0</v>
      </c>
      <c r="E3604" s="145" t="s">
        <v>26</v>
      </c>
      <c r="F3604" s="462" t="s">
        <v>95</v>
      </c>
      <c r="G3604" s="462" t="s">
        <v>3468</v>
      </c>
      <c r="H3604" s="145" t="s">
        <v>86</v>
      </c>
      <c r="I3604" s="462" t="s">
        <v>1688</v>
      </c>
      <c r="J3604" s="462" t="s">
        <v>1690</v>
      </c>
      <c r="K3604" s="145" t="s">
        <v>1862</v>
      </c>
      <c r="L3604" s="145" t="s">
        <v>1852</v>
      </c>
    </row>
    <row r="3605" spans="3:12">
      <c r="C3605" s="145" t="s">
        <v>1926</v>
      </c>
      <c r="D3605" s="145">
        <v>0</v>
      </c>
      <c r="E3605" s="145" t="s">
        <v>26</v>
      </c>
      <c r="F3605" s="462" t="s">
        <v>95</v>
      </c>
      <c r="G3605" s="462" t="s">
        <v>3468</v>
      </c>
      <c r="H3605" s="145" t="s">
        <v>86</v>
      </c>
      <c r="I3605" s="462" t="s">
        <v>1688</v>
      </c>
      <c r="J3605" s="462" t="s">
        <v>1690</v>
      </c>
      <c r="K3605" s="145" t="s">
        <v>1862</v>
      </c>
      <c r="L3605" s="145" t="s">
        <v>1852</v>
      </c>
    </row>
    <row r="3606" spans="3:12">
      <c r="C3606" s="145" t="s">
        <v>1927</v>
      </c>
      <c r="D3606" s="145">
        <v>0</v>
      </c>
      <c r="E3606" s="145" t="s">
        <v>26</v>
      </c>
      <c r="F3606" s="462" t="s">
        <v>95</v>
      </c>
      <c r="G3606" s="462" t="s">
        <v>3468</v>
      </c>
      <c r="H3606" s="145" t="s">
        <v>86</v>
      </c>
      <c r="I3606" s="462" t="s">
        <v>1688</v>
      </c>
      <c r="J3606" s="462" t="s">
        <v>1690</v>
      </c>
      <c r="K3606" s="145" t="s">
        <v>1862</v>
      </c>
      <c r="L3606" s="145" t="s">
        <v>1852</v>
      </c>
    </row>
    <row r="3607" spans="3:12">
      <c r="C3607" s="145" t="s">
        <v>1928</v>
      </c>
      <c r="D3607" s="145">
        <v>0</v>
      </c>
      <c r="E3607" s="145" t="s">
        <v>26</v>
      </c>
      <c r="F3607" s="462" t="s">
        <v>95</v>
      </c>
      <c r="G3607" s="462" t="s">
        <v>3468</v>
      </c>
      <c r="H3607" s="145" t="s">
        <v>86</v>
      </c>
      <c r="I3607" s="462" t="s">
        <v>1688</v>
      </c>
      <c r="J3607" s="462" t="s">
        <v>1690</v>
      </c>
      <c r="K3607" s="145" t="s">
        <v>1862</v>
      </c>
      <c r="L3607" s="145" t="s">
        <v>1852</v>
      </c>
    </row>
    <row r="3608" spans="3:12">
      <c r="C3608" s="145" t="s">
        <v>1929</v>
      </c>
      <c r="D3608" s="145">
        <v>0</v>
      </c>
      <c r="E3608" s="145" t="s">
        <v>26</v>
      </c>
      <c r="F3608" s="462" t="s">
        <v>95</v>
      </c>
      <c r="G3608" s="462" t="s">
        <v>3468</v>
      </c>
      <c r="H3608" s="145" t="s">
        <v>86</v>
      </c>
      <c r="I3608" s="462" t="s">
        <v>1688</v>
      </c>
      <c r="J3608" s="462" t="s">
        <v>1690</v>
      </c>
      <c r="K3608" s="145" t="s">
        <v>1862</v>
      </c>
      <c r="L3608" s="145" t="s">
        <v>1852</v>
      </c>
    </row>
    <row r="3609" spans="3:12">
      <c r="C3609" s="145" t="s">
        <v>1930</v>
      </c>
      <c r="D3609" s="145">
        <v>0</v>
      </c>
      <c r="E3609" s="145" t="s">
        <v>26</v>
      </c>
      <c r="F3609" s="462" t="s">
        <v>95</v>
      </c>
      <c r="G3609" s="462" t="s">
        <v>3468</v>
      </c>
      <c r="H3609" s="145" t="s">
        <v>86</v>
      </c>
      <c r="I3609" s="462" t="s">
        <v>1688</v>
      </c>
      <c r="J3609" s="462" t="s">
        <v>1690</v>
      </c>
      <c r="K3609" s="145" t="s">
        <v>1862</v>
      </c>
      <c r="L3609" s="145" t="s">
        <v>1852</v>
      </c>
    </row>
    <row r="3610" spans="3:12">
      <c r="C3610" s="145" t="s">
        <v>1931</v>
      </c>
      <c r="D3610" s="145">
        <v>0</v>
      </c>
      <c r="E3610" s="145" t="s">
        <v>26</v>
      </c>
      <c r="F3610" s="462" t="s">
        <v>95</v>
      </c>
      <c r="G3610" s="462" t="s">
        <v>3468</v>
      </c>
      <c r="H3610" s="145" t="s">
        <v>86</v>
      </c>
      <c r="I3610" s="462" t="s">
        <v>1688</v>
      </c>
      <c r="J3610" s="462" t="s">
        <v>1690</v>
      </c>
      <c r="K3610" s="145" t="s">
        <v>1862</v>
      </c>
      <c r="L3610" s="145" t="s">
        <v>1852</v>
      </c>
    </row>
    <row r="3611" spans="3:12">
      <c r="C3611" s="145" t="s">
        <v>1932</v>
      </c>
      <c r="D3611" s="145">
        <v>0</v>
      </c>
      <c r="E3611" s="145" t="s">
        <v>26</v>
      </c>
      <c r="F3611" s="462" t="s">
        <v>95</v>
      </c>
      <c r="G3611" s="462" t="s">
        <v>3468</v>
      </c>
      <c r="H3611" s="145" t="s">
        <v>86</v>
      </c>
      <c r="I3611" s="462" t="s">
        <v>1688</v>
      </c>
      <c r="J3611" s="462" t="s">
        <v>1690</v>
      </c>
      <c r="K3611" s="145" t="s">
        <v>1862</v>
      </c>
      <c r="L3611" s="145" t="s">
        <v>1852</v>
      </c>
    </row>
    <row r="3612" spans="3:12">
      <c r="C3612" s="145" t="s">
        <v>1934</v>
      </c>
      <c r="D3612" s="145">
        <v>0</v>
      </c>
      <c r="E3612" s="145" t="s">
        <v>26</v>
      </c>
      <c r="F3612" s="462" t="s">
        <v>95</v>
      </c>
      <c r="G3612" s="462" t="s">
        <v>3468</v>
      </c>
      <c r="H3612" s="145" t="s">
        <v>86</v>
      </c>
      <c r="I3612" s="462" t="s">
        <v>1688</v>
      </c>
      <c r="J3612" s="462" t="s">
        <v>1690</v>
      </c>
      <c r="K3612" s="145" t="s">
        <v>1862</v>
      </c>
      <c r="L3612" s="145" t="s">
        <v>1852</v>
      </c>
    </row>
    <row r="3613" spans="3:12">
      <c r="C3613" s="145" t="s">
        <v>1935</v>
      </c>
      <c r="D3613" s="145">
        <v>0</v>
      </c>
      <c r="E3613" s="145" t="s">
        <v>26</v>
      </c>
      <c r="F3613" s="462" t="s">
        <v>95</v>
      </c>
      <c r="G3613" s="462" t="s">
        <v>3468</v>
      </c>
      <c r="H3613" s="145" t="s">
        <v>86</v>
      </c>
      <c r="I3613" s="462" t="s">
        <v>1688</v>
      </c>
      <c r="J3613" s="462" t="s">
        <v>1690</v>
      </c>
      <c r="K3613" s="145" t="s">
        <v>1862</v>
      </c>
      <c r="L3613" s="145" t="s">
        <v>1852</v>
      </c>
    </row>
    <row r="3614" spans="3:12">
      <c r="C3614" s="145" t="s">
        <v>1937</v>
      </c>
      <c r="D3614" s="145">
        <v>0</v>
      </c>
      <c r="E3614" s="145" t="s">
        <v>26</v>
      </c>
      <c r="F3614" s="462" t="s">
        <v>95</v>
      </c>
      <c r="G3614" s="462" t="s">
        <v>3468</v>
      </c>
      <c r="H3614" s="145" t="s">
        <v>86</v>
      </c>
      <c r="I3614" s="462" t="s">
        <v>1688</v>
      </c>
      <c r="J3614" s="462" t="s">
        <v>1690</v>
      </c>
      <c r="K3614" s="145" t="s">
        <v>1862</v>
      </c>
      <c r="L3614" s="145" t="s">
        <v>1852</v>
      </c>
    </row>
    <row r="3615" spans="3:12">
      <c r="C3615" s="145" t="s">
        <v>1938</v>
      </c>
      <c r="D3615" s="145">
        <v>0</v>
      </c>
      <c r="E3615" s="145" t="s">
        <v>26</v>
      </c>
      <c r="F3615" s="462" t="s">
        <v>95</v>
      </c>
      <c r="G3615" s="462" t="s">
        <v>3468</v>
      </c>
      <c r="H3615" s="145" t="s">
        <v>86</v>
      </c>
      <c r="I3615" s="462" t="s">
        <v>1688</v>
      </c>
      <c r="J3615" s="462" t="s">
        <v>1690</v>
      </c>
      <c r="K3615" s="145" t="s">
        <v>1862</v>
      </c>
      <c r="L3615" s="145" t="s">
        <v>1852</v>
      </c>
    </row>
    <row r="3616" spans="3:12">
      <c r="C3616" s="145" t="s">
        <v>1939</v>
      </c>
      <c r="D3616" s="145">
        <v>0</v>
      </c>
      <c r="E3616" s="145" t="s">
        <v>26</v>
      </c>
      <c r="F3616" s="462" t="s">
        <v>95</v>
      </c>
      <c r="G3616" s="462" t="s">
        <v>3468</v>
      </c>
      <c r="H3616" s="145" t="s">
        <v>86</v>
      </c>
      <c r="I3616" s="462" t="s">
        <v>1688</v>
      </c>
      <c r="J3616" s="462" t="s">
        <v>1690</v>
      </c>
      <c r="K3616" s="145" t="s">
        <v>1862</v>
      </c>
      <c r="L3616" s="145" t="s">
        <v>1852</v>
      </c>
    </row>
    <row r="3617" spans="3:12">
      <c r="C3617" s="145" t="s">
        <v>1940</v>
      </c>
      <c r="D3617" s="145">
        <v>0</v>
      </c>
      <c r="E3617" s="145" t="s">
        <v>26</v>
      </c>
      <c r="F3617" s="462" t="s">
        <v>95</v>
      </c>
      <c r="G3617" s="462" t="s">
        <v>3468</v>
      </c>
      <c r="H3617" s="145" t="s">
        <v>86</v>
      </c>
      <c r="I3617" s="462" t="s">
        <v>1688</v>
      </c>
      <c r="J3617" s="462" t="s">
        <v>1690</v>
      </c>
      <c r="K3617" s="145" t="s">
        <v>1862</v>
      </c>
      <c r="L3617" s="145" t="s">
        <v>1852</v>
      </c>
    </row>
    <row r="3618" spans="3:12">
      <c r="C3618" s="145" t="s">
        <v>1941</v>
      </c>
      <c r="D3618" s="145">
        <v>0</v>
      </c>
      <c r="E3618" s="145" t="s">
        <v>26</v>
      </c>
      <c r="F3618" s="462" t="s">
        <v>95</v>
      </c>
      <c r="G3618" s="462" t="s">
        <v>3468</v>
      </c>
      <c r="H3618" s="145" t="s">
        <v>86</v>
      </c>
      <c r="I3618" s="462" t="s">
        <v>1688</v>
      </c>
      <c r="J3618" s="462" t="s">
        <v>1690</v>
      </c>
      <c r="K3618" s="145" t="s">
        <v>1862</v>
      </c>
      <c r="L3618" s="145" t="s">
        <v>1852</v>
      </c>
    </row>
    <row r="3619" spans="3:12">
      <c r="C3619" s="145" t="s">
        <v>1942</v>
      </c>
      <c r="D3619" s="145">
        <v>0</v>
      </c>
      <c r="E3619" s="145" t="s">
        <v>26</v>
      </c>
      <c r="F3619" s="462" t="s">
        <v>95</v>
      </c>
      <c r="G3619" s="462" t="s">
        <v>3468</v>
      </c>
      <c r="H3619" s="145" t="s">
        <v>86</v>
      </c>
      <c r="I3619" s="462" t="s">
        <v>1688</v>
      </c>
      <c r="J3619" s="462" t="s">
        <v>1690</v>
      </c>
      <c r="K3619" s="145" t="s">
        <v>1862</v>
      </c>
      <c r="L3619" s="145" t="s">
        <v>1852</v>
      </c>
    </row>
    <row r="3620" spans="3:12">
      <c r="C3620" s="145" t="s">
        <v>1943</v>
      </c>
      <c r="D3620" s="145">
        <v>0</v>
      </c>
      <c r="E3620" s="145" t="s">
        <v>26</v>
      </c>
      <c r="F3620" s="462" t="s">
        <v>95</v>
      </c>
      <c r="G3620" s="462" t="s">
        <v>3468</v>
      </c>
      <c r="H3620" s="145" t="s">
        <v>86</v>
      </c>
      <c r="I3620" s="462" t="s">
        <v>1688</v>
      </c>
      <c r="J3620" s="462" t="s">
        <v>1690</v>
      </c>
      <c r="K3620" s="145" t="s">
        <v>1862</v>
      </c>
      <c r="L3620" s="145" t="s">
        <v>1852</v>
      </c>
    </row>
    <row r="3621" spans="3:12">
      <c r="C3621" s="145" t="s">
        <v>1944</v>
      </c>
      <c r="D3621" s="145">
        <v>0</v>
      </c>
      <c r="E3621" s="145" t="s">
        <v>26</v>
      </c>
      <c r="F3621" s="462" t="s">
        <v>95</v>
      </c>
      <c r="G3621" s="462" t="s">
        <v>3468</v>
      </c>
      <c r="H3621" s="145" t="s">
        <v>86</v>
      </c>
      <c r="I3621" s="462" t="s">
        <v>1688</v>
      </c>
      <c r="J3621" s="462" t="s">
        <v>1690</v>
      </c>
      <c r="K3621" s="145" t="s">
        <v>1862</v>
      </c>
      <c r="L3621" s="145" t="s">
        <v>1852</v>
      </c>
    </row>
    <row r="3622" spans="3:12">
      <c r="C3622" s="145" t="s">
        <v>1945</v>
      </c>
      <c r="D3622" s="145">
        <v>0</v>
      </c>
      <c r="E3622" s="145" t="s">
        <v>26</v>
      </c>
      <c r="F3622" s="462" t="s">
        <v>95</v>
      </c>
      <c r="G3622" s="462" t="s">
        <v>3468</v>
      </c>
      <c r="H3622" s="145" t="s">
        <v>86</v>
      </c>
      <c r="I3622" s="462" t="s">
        <v>1688</v>
      </c>
      <c r="J3622" s="462" t="s">
        <v>1690</v>
      </c>
      <c r="K3622" s="145" t="s">
        <v>1862</v>
      </c>
      <c r="L3622" s="145" t="s">
        <v>1852</v>
      </c>
    </row>
    <row r="3623" spans="3:12">
      <c r="C3623" s="145" t="s">
        <v>1946</v>
      </c>
      <c r="D3623" s="145">
        <v>0</v>
      </c>
      <c r="E3623" s="145" t="s">
        <v>26</v>
      </c>
      <c r="F3623" s="462" t="s">
        <v>95</v>
      </c>
      <c r="G3623" s="462" t="s">
        <v>3468</v>
      </c>
      <c r="H3623" s="145" t="s">
        <v>86</v>
      </c>
      <c r="I3623" s="462" t="s">
        <v>1688</v>
      </c>
      <c r="J3623" s="462" t="s">
        <v>1690</v>
      </c>
      <c r="K3623" s="145" t="s">
        <v>1862</v>
      </c>
      <c r="L3623" s="145" t="s">
        <v>1852</v>
      </c>
    </row>
    <row r="3624" spans="3:12">
      <c r="C3624" s="145" t="s">
        <v>1947</v>
      </c>
      <c r="D3624" s="145">
        <v>0</v>
      </c>
      <c r="E3624" s="145" t="s">
        <v>26</v>
      </c>
      <c r="F3624" s="462" t="s">
        <v>95</v>
      </c>
      <c r="G3624" s="462" t="s">
        <v>3468</v>
      </c>
      <c r="H3624" s="145" t="s">
        <v>86</v>
      </c>
      <c r="I3624" s="462" t="s">
        <v>1688</v>
      </c>
      <c r="J3624" s="462" t="s">
        <v>1690</v>
      </c>
      <c r="K3624" s="145" t="s">
        <v>1862</v>
      </c>
      <c r="L3624" s="145" t="s">
        <v>1852</v>
      </c>
    </row>
    <row r="3625" spans="3:12">
      <c r="C3625" s="145" t="s">
        <v>1948</v>
      </c>
      <c r="D3625" s="145">
        <v>0</v>
      </c>
      <c r="E3625" s="145" t="s">
        <v>26</v>
      </c>
      <c r="F3625" s="462" t="s">
        <v>95</v>
      </c>
      <c r="G3625" s="462" t="s">
        <v>3468</v>
      </c>
      <c r="H3625" s="145" t="s">
        <v>86</v>
      </c>
      <c r="I3625" s="462" t="s">
        <v>1688</v>
      </c>
      <c r="J3625" s="462" t="s">
        <v>1690</v>
      </c>
      <c r="K3625" s="145" t="s">
        <v>1862</v>
      </c>
      <c r="L3625" s="145" t="s">
        <v>1852</v>
      </c>
    </row>
    <row r="3626" spans="3:12">
      <c r="C3626" s="145" t="s">
        <v>1918</v>
      </c>
      <c r="D3626" s="145">
        <v>0</v>
      </c>
      <c r="E3626" s="145" t="s">
        <v>26</v>
      </c>
      <c r="F3626" s="462" t="s">
        <v>95</v>
      </c>
      <c r="G3626" s="462" t="s">
        <v>3468</v>
      </c>
      <c r="H3626" s="145" t="s">
        <v>86</v>
      </c>
      <c r="I3626" s="462" t="s">
        <v>1688</v>
      </c>
      <c r="J3626" s="462" t="s">
        <v>1690</v>
      </c>
      <c r="K3626" s="145" t="s">
        <v>1862</v>
      </c>
      <c r="L3626" s="145" t="s">
        <v>1853</v>
      </c>
    </row>
    <row r="3627" spans="3:12">
      <c r="C3627" s="145" t="s">
        <v>1919</v>
      </c>
      <c r="D3627" s="145">
        <v>0</v>
      </c>
      <c r="E3627" s="145" t="s">
        <v>26</v>
      </c>
      <c r="F3627" s="462" t="s">
        <v>95</v>
      </c>
      <c r="G3627" s="462" t="s">
        <v>3468</v>
      </c>
      <c r="H3627" s="145" t="s">
        <v>86</v>
      </c>
      <c r="I3627" s="462" t="s">
        <v>1688</v>
      </c>
      <c r="J3627" s="462" t="s">
        <v>1690</v>
      </c>
      <c r="K3627" s="145" t="s">
        <v>1862</v>
      </c>
      <c r="L3627" s="145" t="s">
        <v>1853</v>
      </c>
    </row>
    <row r="3628" spans="3:12">
      <c r="C3628" s="145" t="s">
        <v>1921</v>
      </c>
      <c r="D3628" s="145">
        <v>0</v>
      </c>
      <c r="E3628" s="145" t="s">
        <v>26</v>
      </c>
      <c r="F3628" s="462" t="s">
        <v>95</v>
      </c>
      <c r="G3628" s="462" t="s">
        <v>3468</v>
      </c>
      <c r="H3628" s="145" t="s">
        <v>86</v>
      </c>
      <c r="I3628" s="462" t="s">
        <v>1688</v>
      </c>
      <c r="J3628" s="462" t="s">
        <v>1690</v>
      </c>
      <c r="K3628" s="145" t="s">
        <v>1862</v>
      </c>
      <c r="L3628" s="145" t="s">
        <v>1853</v>
      </c>
    </row>
    <row r="3629" spans="3:12">
      <c r="C3629" s="145" t="s">
        <v>1922</v>
      </c>
      <c r="D3629" s="145">
        <v>0</v>
      </c>
      <c r="E3629" s="145" t="s">
        <v>26</v>
      </c>
      <c r="F3629" s="462" t="s">
        <v>95</v>
      </c>
      <c r="G3629" s="462" t="s">
        <v>3468</v>
      </c>
      <c r="H3629" s="145" t="s">
        <v>86</v>
      </c>
      <c r="I3629" s="462" t="s">
        <v>1688</v>
      </c>
      <c r="J3629" s="462" t="s">
        <v>1690</v>
      </c>
      <c r="K3629" s="145" t="s">
        <v>1862</v>
      </c>
      <c r="L3629" s="145" t="s">
        <v>1853</v>
      </c>
    </row>
    <row r="3630" spans="3:12">
      <c r="C3630" s="145" t="s">
        <v>1923</v>
      </c>
      <c r="D3630" s="145">
        <v>0</v>
      </c>
      <c r="E3630" s="145" t="s">
        <v>26</v>
      </c>
      <c r="F3630" s="462" t="s">
        <v>95</v>
      </c>
      <c r="G3630" s="462" t="s">
        <v>3468</v>
      </c>
      <c r="H3630" s="145" t="s">
        <v>86</v>
      </c>
      <c r="I3630" s="462" t="s">
        <v>1688</v>
      </c>
      <c r="J3630" s="462" t="s">
        <v>1690</v>
      </c>
      <c r="K3630" s="145" t="s">
        <v>1862</v>
      </c>
      <c r="L3630" s="145" t="s">
        <v>1853</v>
      </c>
    </row>
    <row r="3631" spans="3:12">
      <c r="C3631" s="145" t="s">
        <v>1924</v>
      </c>
      <c r="D3631" s="145">
        <v>0</v>
      </c>
      <c r="E3631" s="145" t="s">
        <v>26</v>
      </c>
      <c r="F3631" s="462" t="s">
        <v>95</v>
      </c>
      <c r="G3631" s="462" t="s">
        <v>3468</v>
      </c>
      <c r="H3631" s="145" t="s">
        <v>86</v>
      </c>
      <c r="I3631" s="462" t="s">
        <v>1688</v>
      </c>
      <c r="J3631" s="462" t="s">
        <v>1690</v>
      </c>
      <c r="K3631" s="145" t="s">
        <v>1862</v>
      </c>
      <c r="L3631" s="145" t="s">
        <v>1853</v>
      </c>
    </row>
    <row r="3632" spans="3:12">
      <c r="C3632" s="145" t="s">
        <v>1925</v>
      </c>
      <c r="D3632" s="145">
        <v>0</v>
      </c>
      <c r="E3632" s="145" t="s">
        <v>26</v>
      </c>
      <c r="F3632" s="462" t="s">
        <v>95</v>
      </c>
      <c r="G3632" s="462" t="s">
        <v>3468</v>
      </c>
      <c r="H3632" s="145" t="s">
        <v>86</v>
      </c>
      <c r="I3632" s="462" t="s">
        <v>1688</v>
      </c>
      <c r="J3632" s="462" t="s">
        <v>1690</v>
      </c>
      <c r="K3632" s="145" t="s">
        <v>1862</v>
      </c>
      <c r="L3632" s="145" t="s">
        <v>1853</v>
      </c>
    </row>
    <row r="3633" spans="3:12">
      <c r="C3633" s="145" t="s">
        <v>1926</v>
      </c>
      <c r="D3633" s="145">
        <v>0</v>
      </c>
      <c r="E3633" s="145" t="s">
        <v>26</v>
      </c>
      <c r="F3633" s="462" t="s">
        <v>95</v>
      </c>
      <c r="G3633" s="462" t="s">
        <v>3468</v>
      </c>
      <c r="H3633" s="145" t="s">
        <v>86</v>
      </c>
      <c r="I3633" s="462" t="s">
        <v>1688</v>
      </c>
      <c r="J3633" s="462" t="s">
        <v>1690</v>
      </c>
      <c r="K3633" s="145" t="s">
        <v>1862</v>
      </c>
      <c r="L3633" s="145" t="s">
        <v>1853</v>
      </c>
    </row>
    <row r="3634" spans="3:12">
      <c r="C3634" s="145" t="s">
        <v>1927</v>
      </c>
      <c r="D3634" s="145">
        <v>0</v>
      </c>
      <c r="E3634" s="145" t="s">
        <v>26</v>
      </c>
      <c r="F3634" s="462" t="s">
        <v>95</v>
      </c>
      <c r="G3634" s="462" t="s">
        <v>3468</v>
      </c>
      <c r="H3634" s="145" t="s">
        <v>86</v>
      </c>
      <c r="I3634" s="462" t="s">
        <v>1688</v>
      </c>
      <c r="J3634" s="462" t="s">
        <v>1690</v>
      </c>
      <c r="K3634" s="145" t="s">
        <v>1862</v>
      </c>
      <c r="L3634" s="145" t="s">
        <v>1853</v>
      </c>
    </row>
    <row r="3635" spans="3:12">
      <c r="C3635" s="145" t="s">
        <v>1928</v>
      </c>
      <c r="D3635" s="145">
        <v>0</v>
      </c>
      <c r="E3635" s="145" t="s">
        <v>26</v>
      </c>
      <c r="F3635" s="462" t="s">
        <v>95</v>
      </c>
      <c r="G3635" s="462" t="s">
        <v>3468</v>
      </c>
      <c r="H3635" s="145" t="s">
        <v>86</v>
      </c>
      <c r="I3635" s="462" t="s">
        <v>1688</v>
      </c>
      <c r="J3635" s="462" t="s">
        <v>1690</v>
      </c>
      <c r="K3635" s="145" t="s">
        <v>1862</v>
      </c>
      <c r="L3635" s="145" t="s">
        <v>1853</v>
      </c>
    </row>
    <row r="3636" spans="3:12">
      <c r="C3636" s="145" t="s">
        <v>1929</v>
      </c>
      <c r="D3636" s="145">
        <v>0</v>
      </c>
      <c r="E3636" s="145" t="s">
        <v>26</v>
      </c>
      <c r="F3636" s="462" t="s">
        <v>95</v>
      </c>
      <c r="G3636" s="462" t="s">
        <v>3468</v>
      </c>
      <c r="H3636" s="145" t="s">
        <v>86</v>
      </c>
      <c r="I3636" s="462" t="s">
        <v>1688</v>
      </c>
      <c r="J3636" s="462" t="s">
        <v>1690</v>
      </c>
      <c r="K3636" s="145" t="s">
        <v>1862</v>
      </c>
      <c r="L3636" s="145" t="s">
        <v>1853</v>
      </c>
    </row>
    <row r="3637" spans="3:12">
      <c r="C3637" s="145" t="s">
        <v>1930</v>
      </c>
      <c r="D3637" s="145">
        <v>0</v>
      </c>
      <c r="E3637" s="145" t="s">
        <v>26</v>
      </c>
      <c r="F3637" s="462" t="s">
        <v>95</v>
      </c>
      <c r="G3637" s="462" t="s">
        <v>3468</v>
      </c>
      <c r="H3637" s="145" t="s">
        <v>86</v>
      </c>
      <c r="I3637" s="462" t="s">
        <v>1688</v>
      </c>
      <c r="J3637" s="462" t="s">
        <v>1690</v>
      </c>
      <c r="K3637" s="145" t="s">
        <v>1862</v>
      </c>
      <c r="L3637" s="145" t="s">
        <v>1853</v>
      </c>
    </row>
    <row r="3638" spans="3:12">
      <c r="C3638" s="145" t="s">
        <v>1931</v>
      </c>
      <c r="D3638" s="145">
        <v>0</v>
      </c>
      <c r="E3638" s="145" t="s">
        <v>26</v>
      </c>
      <c r="F3638" s="462" t="s">
        <v>95</v>
      </c>
      <c r="G3638" s="462" t="s">
        <v>3468</v>
      </c>
      <c r="H3638" s="145" t="s">
        <v>86</v>
      </c>
      <c r="I3638" s="462" t="s">
        <v>1688</v>
      </c>
      <c r="J3638" s="462" t="s">
        <v>1690</v>
      </c>
      <c r="K3638" s="145" t="s">
        <v>1862</v>
      </c>
      <c r="L3638" s="145" t="s">
        <v>1853</v>
      </c>
    </row>
    <row r="3639" spans="3:12">
      <c r="C3639" s="145" t="s">
        <v>1932</v>
      </c>
      <c r="D3639" s="145">
        <v>0</v>
      </c>
      <c r="E3639" s="145" t="s">
        <v>26</v>
      </c>
      <c r="F3639" s="462" t="s">
        <v>95</v>
      </c>
      <c r="G3639" s="462" t="s">
        <v>3468</v>
      </c>
      <c r="H3639" s="145" t="s">
        <v>86</v>
      </c>
      <c r="I3639" s="462" t="s">
        <v>1688</v>
      </c>
      <c r="J3639" s="462" t="s">
        <v>1690</v>
      </c>
      <c r="K3639" s="145" t="s">
        <v>1862</v>
      </c>
      <c r="L3639" s="145" t="s">
        <v>1853</v>
      </c>
    </row>
    <row r="3640" spans="3:12">
      <c r="C3640" s="145" t="s">
        <v>1934</v>
      </c>
      <c r="D3640" s="145">
        <v>0</v>
      </c>
      <c r="E3640" s="145" t="s">
        <v>26</v>
      </c>
      <c r="F3640" s="462" t="s">
        <v>95</v>
      </c>
      <c r="G3640" s="462" t="s">
        <v>3468</v>
      </c>
      <c r="H3640" s="145" t="s">
        <v>86</v>
      </c>
      <c r="I3640" s="462" t="s">
        <v>1688</v>
      </c>
      <c r="J3640" s="462" t="s">
        <v>1690</v>
      </c>
      <c r="K3640" s="145" t="s">
        <v>1862</v>
      </c>
      <c r="L3640" s="145" t="s">
        <v>1853</v>
      </c>
    </row>
    <row r="3641" spans="3:12">
      <c r="C3641" s="145" t="s">
        <v>1935</v>
      </c>
      <c r="D3641" s="145">
        <v>0</v>
      </c>
      <c r="E3641" s="145" t="s">
        <v>26</v>
      </c>
      <c r="F3641" s="462" t="s">
        <v>95</v>
      </c>
      <c r="G3641" s="462" t="s">
        <v>3468</v>
      </c>
      <c r="H3641" s="145" t="s">
        <v>86</v>
      </c>
      <c r="I3641" s="462" t="s">
        <v>1688</v>
      </c>
      <c r="J3641" s="462" t="s">
        <v>1690</v>
      </c>
      <c r="K3641" s="145" t="s">
        <v>1862</v>
      </c>
      <c r="L3641" s="145" t="s">
        <v>1853</v>
      </c>
    </row>
    <row r="3642" spans="3:12">
      <c r="C3642" s="145" t="s">
        <v>1937</v>
      </c>
      <c r="D3642" s="145">
        <v>0</v>
      </c>
      <c r="E3642" s="145" t="s">
        <v>26</v>
      </c>
      <c r="F3642" s="462" t="s">
        <v>95</v>
      </c>
      <c r="G3642" s="462" t="s">
        <v>3468</v>
      </c>
      <c r="H3642" s="145" t="s">
        <v>86</v>
      </c>
      <c r="I3642" s="462" t="s">
        <v>1688</v>
      </c>
      <c r="J3642" s="462" t="s">
        <v>1690</v>
      </c>
      <c r="K3642" s="145" t="s">
        <v>1862</v>
      </c>
      <c r="L3642" s="145" t="s">
        <v>1853</v>
      </c>
    </row>
    <row r="3643" spans="3:12">
      <c r="C3643" s="145" t="s">
        <v>1938</v>
      </c>
      <c r="D3643" s="145">
        <v>0</v>
      </c>
      <c r="E3643" s="145" t="s">
        <v>26</v>
      </c>
      <c r="F3643" s="462" t="s">
        <v>95</v>
      </c>
      <c r="G3643" s="462" t="s">
        <v>3468</v>
      </c>
      <c r="H3643" s="145" t="s">
        <v>86</v>
      </c>
      <c r="I3643" s="462" t="s">
        <v>1688</v>
      </c>
      <c r="J3643" s="462" t="s">
        <v>1690</v>
      </c>
      <c r="K3643" s="145" t="s">
        <v>1862</v>
      </c>
      <c r="L3643" s="145" t="s">
        <v>1853</v>
      </c>
    </row>
    <row r="3644" spans="3:12">
      <c r="C3644" s="145" t="s">
        <v>1939</v>
      </c>
      <c r="D3644" s="145">
        <v>0</v>
      </c>
      <c r="E3644" s="145" t="s">
        <v>26</v>
      </c>
      <c r="F3644" s="462" t="s">
        <v>95</v>
      </c>
      <c r="G3644" s="462" t="s">
        <v>3468</v>
      </c>
      <c r="H3644" s="145" t="s">
        <v>86</v>
      </c>
      <c r="I3644" s="462" t="s">
        <v>1688</v>
      </c>
      <c r="J3644" s="462" t="s">
        <v>1690</v>
      </c>
      <c r="K3644" s="145" t="s">
        <v>1862</v>
      </c>
      <c r="L3644" s="145" t="s">
        <v>1853</v>
      </c>
    </row>
    <row r="3645" spans="3:12">
      <c r="C3645" s="145" t="s">
        <v>1940</v>
      </c>
      <c r="D3645" s="145">
        <v>0</v>
      </c>
      <c r="E3645" s="145" t="s">
        <v>26</v>
      </c>
      <c r="F3645" s="462" t="s">
        <v>95</v>
      </c>
      <c r="G3645" s="462" t="s">
        <v>3468</v>
      </c>
      <c r="H3645" s="145" t="s">
        <v>86</v>
      </c>
      <c r="I3645" s="462" t="s">
        <v>1688</v>
      </c>
      <c r="J3645" s="462" t="s">
        <v>1690</v>
      </c>
      <c r="K3645" s="145" t="s">
        <v>1862</v>
      </c>
      <c r="L3645" s="145" t="s">
        <v>1853</v>
      </c>
    </row>
    <row r="3646" spans="3:12">
      <c r="C3646" s="145" t="s">
        <v>1941</v>
      </c>
      <c r="D3646" s="145">
        <v>0</v>
      </c>
      <c r="E3646" s="145" t="s">
        <v>26</v>
      </c>
      <c r="F3646" s="462" t="s">
        <v>95</v>
      </c>
      <c r="G3646" s="462" t="s">
        <v>3468</v>
      </c>
      <c r="H3646" s="145" t="s">
        <v>86</v>
      </c>
      <c r="I3646" s="462" t="s">
        <v>1688</v>
      </c>
      <c r="J3646" s="462" t="s">
        <v>1690</v>
      </c>
      <c r="K3646" s="145" t="s">
        <v>1862</v>
      </c>
      <c r="L3646" s="145" t="s">
        <v>1853</v>
      </c>
    </row>
    <row r="3647" spans="3:12">
      <c r="C3647" s="145" t="s">
        <v>1942</v>
      </c>
      <c r="D3647" s="145">
        <v>0</v>
      </c>
      <c r="E3647" s="145" t="s">
        <v>26</v>
      </c>
      <c r="F3647" s="462" t="s">
        <v>95</v>
      </c>
      <c r="G3647" s="462" t="s">
        <v>3468</v>
      </c>
      <c r="H3647" s="145" t="s">
        <v>86</v>
      </c>
      <c r="I3647" s="462" t="s">
        <v>1688</v>
      </c>
      <c r="J3647" s="462" t="s">
        <v>1690</v>
      </c>
      <c r="K3647" s="145" t="s">
        <v>1862</v>
      </c>
      <c r="L3647" s="145" t="s">
        <v>1853</v>
      </c>
    </row>
    <row r="3648" spans="3:12">
      <c r="C3648" s="145" t="s">
        <v>1943</v>
      </c>
      <c r="D3648" s="145">
        <v>0</v>
      </c>
      <c r="E3648" s="145" t="s">
        <v>26</v>
      </c>
      <c r="F3648" s="462" t="s">
        <v>95</v>
      </c>
      <c r="G3648" s="462" t="s">
        <v>3468</v>
      </c>
      <c r="H3648" s="145" t="s">
        <v>86</v>
      </c>
      <c r="I3648" s="462" t="s">
        <v>1688</v>
      </c>
      <c r="J3648" s="462" t="s">
        <v>1690</v>
      </c>
      <c r="K3648" s="145" t="s">
        <v>1862</v>
      </c>
      <c r="L3648" s="145" t="s">
        <v>1853</v>
      </c>
    </row>
    <row r="3649" spans="3:12">
      <c r="C3649" s="145" t="s">
        <v>1944</v>
      </c>
      <c r="D3649" s="145">
        <v>0</v>
      </c>
      <c r="E3649" s="145" t="s">
        <v>26</v>
      </c>
      <c r="F3649" s="462" t="s">
        <v>95</v>
      </c>
      <c r="G3649" s="462" t="s">
        <v>3468</v>
      </c>
      <c r="H3649" s="145" t="s">
        <v>86</v>
      </c>
      <c r="I3649" s="462" t="s">
        <v>1688</v>
      </c>
      <c r="J3649" s="462" t="s">
        <v>1690</v>
      </c>
      <c r="K3649" s="145" t="s">
        <v>1862</v>
      </c>
      <c r="L3649" s="145" t="s">
        <v>1853</v>
      </c>
    </row>
    <row r="3650" spans="3:12">
      <c r="C3650" s="145" t="s">
        <v>1945</v>
      </c>
      <c r="D3650" s="145">
        <v>0</v>
      </c>
      <c r="E3650" s="145" t="s">
        <v>26</v>
      </c>
      <c r="F3650" s="462" t="s">
        <v>95</v>
      </c>
      <c r="G3650" s="462" t="s">
        <v>3468</v>
      </c>
      <c r="H3650" s="145" t="s">
        <v>86</v>
      </c>
      <c r="I3650" s="462" t="s">
        <v>1688</v>
      </c>
      <c r="J3650" s="462" t="s">
        <v>1690</v>
      </c>
      <c r="K3650" s="145" t="s">
        <v>1862</v>
      </c>
      <c r="L3650" s="145" t="s">
        <v>1853</v>
      </c>
    </row>
    <row r="3651" spans="3:12">
      <c r="C3651" s="145" t="s">
        <v>1946</v>
      </c>
      <c r="D3651" s="145">
        <v>0</v>
      </c>
      <c r="E3651" s="145" t="s">
        <v>26</v>
      </c>
      <c r="F3651" s="462" t="s">
        <v>95</v>
      </c>
      <c r="G3651" s="462" t="s">
        <v>3468</v>
      </c>
      <c r="H3651" s="145" t="s">
        <v>86</v>
      </c>
      <c r="I3651" s="462" t="s">
        <v>1688</v>
      </c>
      <c r="J3651" s="462" t="s">
        <v>1690</v>
      </c>
      <c r="K3651" s="145" t="s">
        <v>1862</v>
      </c>
      <c r="L3651" s="145" t="s">
        <v>1853</v>
      </c>
    </row>
    <row r="3652" spans="3:12">
      <c r="C3652" s="145" t="s">
        <v>1947</v>
      </c>
      <c r="D3652" s="145">
        <v>0</v>
      </c>
      <c r="E3652" s="145" t="s">
        <v>26</v>
      </c>
      <c r="F3652" s="462" t="s">
        <v>95</v>
      </c>
      <c r="G3652" s="462" t="s">
        <v>3468</v>
      </c>
      <c r="H3652" s="145" t="s">
        <v>86</v>
      </c>
      <c r="I3652" s="462" t="s">
        <v>1688</v>
      </c>
      <c r="J3652" s="462" t="s">
        <v>1690</v>
      </c>
      <c r="K3652" s="145" t="s">
        <v>1862</v>
      </c>
      <c r="L3652" s="145" t="s">
        <v>1853</v>
      </c>
    </row>
    <row r="3653" spans="3:12">
      <c r="C3653" s="145" t="s">
        <v>1948</v>
      </c>
      <c r="D3653" s="145">
        <v>0</v>
      </c>
      <c r="E3653" s="145" t="s">
        <v>26</v>
      </c>
      <c r="F3653" s="462" t="s">
        <v>95</v>
      </c>
      <c r="G3653" s="462" t="s">
        <v>3468</v>
      </c>
      <c r="H3653" s="145" t="s">
        <v>86</v>
      </c>
      <c r="I3653" s="462" t="s">
        <v>1688</v>
      </c>
      <c r="J3653" s="462" t="s">
        <v>1690</v>
      </c>
      <c r="K3653" s="145" t="s">
        <v>1862</v>
      </c>
      <c r="L3653" s="145" t="s">
        <v>1853</v>
      </c>
    </row>
    <row r="3654" spans="3:12">
      <c r="C3654" s="145" t="s">
        <v>1918</v>
      </c>
      <c r="D3654" s="145">
        <v>0</v>
      </c>
      <c r="E3654" s="145" t="s">
        <v>26</v>
      </c>
      <c r="F3654" s="462" t="s">
        <v>95</v>
      </c>
      <c r="G3654" s="462" t="s">
        <v>3468</v>
      </c>
      <c r="H3654" s="145" t="s">
        <v>86</v>
      </c>
      <c r="I3654" s="462" t="s">
        <v>1688</v>
      </c>
      <c r="J3654" s="462" t="s">
        <v>1690</v>
      </c>
      <c r="K3654" s="145" t="s">
        <v>1862</v>
      </c>
      <c r="L3654" s="145" t="s">
        <v>1854</v>
      </c>
    </row>
    <row r="3655" spans="3:12">
      <c r="C3655" s="145" t="s">
        <v>1919</v>
      </c>
      <c r="D3655" s="145">
        <v>0</v>
      </c>
      <c r="E3655" s="145" t="s">
        <v>26</v>
      </c>
      <c r="F3655" s="462" t="s">
        <v>95</v>
      </c>
      <c r="G3655" s="462" t="s">
        <v>3468</v>
      </c>
      <c r="H3655" s="145" t="s">
        <v>86</v>
      </c>
      <c r="I3655" s="462" t="s">
        <v>1688</v>
      </c>
      <c r="J3655" s="462" t="s">
        <v>1690</v>
      </c>
      <c r="K3655" s="145" t="s">
        <v>1862</v>
      </c>
      <c r="L3655" s="145" t="s">
        <v>1854</v>
      </c>
    </row>
    <row r="3656" spans="3:12">
      <c r="C3656" s="145" t="s">
        <v>1921</v>
      </c>
      <c r="D3656" s="145">
        <v>0</v>
      </c>
      <c r="E3656" s="145" t="s">
        <v>26</v>
      </c>
      <c r="F3656" s="462" t="s">
        <v>95</v>
      </c>
      <c r="G3656" s="462" t="s">
        <v>3468</v>
      </c>
      <c r="H3656" s="145" t="s">
        <v>86</v>
      </c>
      <c r="I3656" s="462" t="s">
        <v>1688</v>
      </c>
      <c r="J3656" s="462" t="s">
        <v>1690</v>
      </c>
      <c r="K3656" s="145" t="s">
        <v>1862</v>
      </c>
      <c r="L3656" s="145" t="s">
        <v>1854</v>
      </c>
    </row>
    <row r="3657" spans="3:12">
      <c r="C3657" s="145" t="s">
        <v>1922</v>
      </c>
      <c r="D3657" s="145">
        <v>0</v>
      </c>
      <c r="E3657" s="145" t="s">
        <v>26</v>
      </c>
      <c r="F3657" s="462" t="s">
        <v>95</v>
      </c>
      <c r="G3657" s="462" t="s">
        <v>3468</v>
      </c>
      <c r="H3657" s="145" t="s">
        <v>86</v>
      </c>
      <c r="I3657" s="462" t="s">
        <v>1688</v>
      </c>
      <c r="J3657" s="462" t="s">
        <v>1690</v>
      </c>
      <c r="K3657" s="145" t="s">
        <v>1862</v>
      </c>
      <c r="L3657" s="145" t="s">
        <v>1854</v>
      </c>
    </row>
    <row r="3658" spans="3:12">
      <c r="C3658" s="145" t="s">
        <v>1923</v>
      </c>
      <c r="D3658" s="145">
        <v>0</v>
      </c>
      <c r="E3658" s="145" t="s">
        <v>26</v>
      </c>
      <c r="F3658" s="462" t="s">
        <v>95</v>
      </c>
      <c r="G3658" s="462" t="s">
        <v>3468</v>
      </c>
      <c r="H3658" s="145" t="s">
        <v>86</v>
      </c>
      <c r="I3658" s="462" t="s">
        <v>1688</v>
      </c>
      <c r="J3658" s="462" t="s">
        <v>1690</v>
      </c>
      <c r="K3658" s="145" t="s">
        <v>1862</v>
      </c>
      <c r="L3658" s="145" t="s">
        <v>1854</v>
      </c>
    </row>
    <row r="3659" spans="3:12">
      <c r="C3659" s="145" t="s">
        <v>1924</v>
      </c>
      <c r="D3659" s="145">
        <v>0</v>
      </c>
      <c r="E3659" s="145" t="s">
        <v>26</v>
      </c>
      <c r="F3659" s="462" t="s">
        <v>95</v>
      </c>
      <c r="G3659" s="462" t="s">
        <v>3468</v>
      </c>
      <c r="H3659" s="145" t="s">
        <v>86</v>
      </c>
      <c r="I3659" s="462" t="s">
        <v>1688</v>
      </c>
      <c r="J3659" s="462" t="s">
        <v>1690</v>
      </c>
      <c r="K3659" s="145" t="s">
        <v>1862</v>
      </c>
      <c r="L3659" s="145" t="s">
        <v>1854</v>
      </c>
    </row>
    <row r="3660" spans="3:12">
      <c r="C3660" s="145" t="s">
        <v>1925</v>
      </c>
      <c r="D3660" s="145">
        <v>0</v>
      </c>
      <c r="E3660" s="145" t="s">
        <v>26</v>
      </c>
      <c r="F3660" s="462" t="s">
        <v>95</v>
      </c>
      <c r="G3660" s="462" t="s">
        <v>3468</v>
      </c>
      <c r="H3660" s="145" t="s">
        <v>86</v>
      </c>
      <c r="I3660" s="462" t="s">
        <v>1688</v>
      </c>
      <c r="J3660" s="462" t="s">
        <v>1690</v>
      </c>
      <c r="K3660" s="145" t="s">
        <v>1862</v>
      </c>
      <c r="L3660" s="145" t="s">
        <v>1854</v>
      </c>
    </row>
    <row r="3661" spans="3:12">
      <c r="C3661" s="145" t="s">
        <v>1926</v>
      </c>
      <c r="D3661" s="145">
        <v>0</v>
      </c>
      <c r="E3661" s="145" t="s">
        <v>26</v>
      </c>
      <c r="F3661" s="462" t="s">
        <v>95</v>
      </c>
      <c r="G3661" s="462" t="s">
        <v>3468</v>
      </c>
      <c r="H3661" s="145" t="s">
        <v>86</v>
      </c>
      <c r="I3661" s="462" t="s">
        <v>1688</v>
      </c>
      <c r="J3661" s="462" t="s">
        <v>1690</v>
      </c>
      <c r="K3661" s="145" t="s">
        <v>1862</v>
      </c>
      <c r="L3661" s="145" t="s">
        <v>1854</v>
      </c>
    </row>
    <row r="3662" spans="3:12">
      <c r="C3662" s="145" t="s">
        <v>1927</v>
      </c>
      <c r="D3662" s="145">
        <v>0</v>
      </c>
      <c r="E3662" s="145" t="s">
        <v>26</v>
      </c>
      <c r="F3662" s="462" t="s">
        <v>95</v>
      </c>
      <c r="G3662" s="462" t="s">
        <v>3468</v>
      </c>
      <c r="H3662" s="145" t="s">
        <v>86</v>
      </c>
      <c r="I3662" s="462" t="s">
        <v>1688</v>
      </c>
      <c r="J3662" s="462" t="s">
        <v>1690</v>
      </c>
      <c r="K3662" s="145" t="s">
        <v>1862</v>
      </c>
      <c r="L3662" s="145" t="s">
        <v>1854</v>
      </c>
    </row>
    <row r="3663" spans="3:12">
      <c r="C3663" s="145" t="s">
        <v>1928</v>
      </c>
      <c r="D3663" s="145">
        <v>0</v>
      </c>
      <c r="E3663" s="145" t="s">
        <v>26</v>
      </c>
      <c r="F3663" s="462" t="s">
        <v>95</v>
      </c>
      <c r="G3663" s="462" t="s">
        <v>3468</v>
      </c>
      <c r="H3663" s="145" t="s">
        <v>86</v>
      </c>
      <c r="I3663" s="462" t="s">
        <v>1688</v>
      </c>
      <c r="J3663" s="462" t="s">
        <v>1690</v>
      </c>
      <c r="K3663" s="145" t="s">
        <v>1862</v>
      </c>
      <c r="L3663" s="145" t="s">
        <v>1854</v>
      </c>
    </row>
    <row r="3664" spans="3:12">
      <c r="C3664" s="145" t="s">
        <v>1929</v>
      </c>
      <c r="D3664" s="145">
        <v>0</v>
      </c>
      <c r="E3664" s="145" t="s">
        <v>26</v>
      </c>
      <c r="F3664" s="462" t="s">
        <v>95</v>
      </c>
      <c r="G3664" s="462" t="s">
        <v>3468</v>
      </c>
      <c r="H3664" s="145" t="s">
        <v>86</v>
      </c>
      <c r="I3664" s="462" t="s">
        <v>1688</v>
      </c>
      <c r="J3664" s="462" t="s">
        <v>1690</v>
      </c>
      <c r="K3664" s="145" t="s">
        <v>1862</v>
      </c>
      <c r="L3664" s="145" t="s">
        <v>1854</v>
      </c>
    </row>
    <row r="3665" spans="3:12">
      <c r="C3665" s="145" t="s">
        <v>1930</v>
      </c>
      <c r="D3665" s="145">
        <v>0</v>
      </c>
      <c r="E3665" s="145" t="s">
        <v>26</v>
      </c>
      <c r="F3665" s="462" t="s">
        <v>95</v>
      </c>
      <c r="G3665" s="462" t="s">
        <v>3468</v>
      </c>
      <c r="H3665" s="145" t="s">
        <v>86</v>
      </c>
      <c r="I3665" s="462" t="s">
        <v>1688</v>
      </c>
      <c r="J3665" s="462" t="s">
        <v>1690</v>
      </c>
      <c r="K3665" s="145" t="s">
        <v>1862</v>
      </c>
      <c r="L3665" s="145" t="s">
        <v>1854</v>
      </c>
    </row>
    <row r="3666" spans="3:12">
      <c r="C3666" s="145" t="s">
        <v>1931</v>
      </c>
      <c r="D3666" s="145">
        <v>0</v>
      </c>
      <c r="E3666" s="145" t="s">
        <v>26</v>
      </c>
      <c r="F3666" s="462" t="s">
        <v>95</v>
      </c>
      <c r="G3666" s="462" t="s">
        <v>3468</v>
      </c>
      <c r="H3666" s="145" t="s">
        <v>86</v>
      </c>
      <c r="I3666" s="462" t="s">
        <v>1688</v>
      </c>
      <c r="J3666" s="462" t="s">
        <v>1690</v>
      </c>
      <c r="K3666" s="145" t="s">
        <v>1862</v>
      </c>
      <c r="L3666" s="145" t="s">
        <v>1854</v>
      </c>
    </row>
    <row r="3667" spans="3:12">
      <c r="C3667" s="145" t="s">
        <v>1932</v>
      </c>
      <c r="D3667" s="145">
        <v>0</v>
      </c>
      <c r="E3667" s="145" t="s">
        <v>26</v>
      </c>
      <c r="F3667" s="462" t="s">
        <v>95</v>
      </c>
      <c r="G3667" s="462" t="s">
        <v>3468</v>
      </c>
      <c r="H3667" s="145" t="s">
        <v>86</v>
      </c>
      <c r="I3667" s="462" t="s">
        <v>1688</v>
      </c>
      <c r="J3667" s="462" t="s">
        <v>1690</v>
      </c>
      <c r="K3667" s="145" t="s">
        <v>1862</v>
      </c>
      <c r="L3667" s="145" t="s">
        <v>1854</v>
      </c>
    </row>
    <row r="3668" spans="3:12">
      <c r="C3668" s="145" t="s">
        <v>1934</v>
      </c>
      <c r="D3668" s="145">
        <v>0</v>
      </c>
      <c r="E3668" s="145" t="s">
        <v>26</v>
      </c>
      <c r="F3668" s="462" t="s">
        <v>95</v>
      </c>
      <c r="G3668" s="462" t="s">
        <v>3468</v>
      </c>
      <c r="H3668" s="145" t="s">
        <v>86</v>
      </c>
      <c r="I3668" s="462" t="s">
        <v>1688</v>
      </c>
      <c r="J3668" s="462" t="s">
        <v>1690</v>
      </c>
      <c r="K3668" s="145" t="s">
        <v>1862</v>
      </c>
      <c r="L3668" s="145" t="s">
        <v>1854</v>
      </c>
    </row>
    <row r="3669" spans="3:12">
      <c r="C3669" s="145" t="s">
        <v>1935</v>
      </c>
      <c r="D3669" s="145">
        <v>0</v>
      </c>
      <c r="E3669" s="145" t="s">
        <v>26</v>
      </c>
      <c r="F3669" s="462" t="s">
        <v>95</v>
      </c>
      <c r="G3669" s="462" t="s">
        <v>3468</v>
      </c>
      <c r="H3669" s="145" t="s">
        <v>86</v>
      </c>
      <c r="I3669" s="462" t="s">
        <v>1688</v>
      </c>
      <c r="J3669" s="462" t="s">
        <v>1690</v>
      </c>
      <c r="K3669" s="145" t="s">
        <v>1862</v>
      </c>
      <c r="L3669" s="145" t="s">
        <v>1854</v>
      </c>
    </row>
    <row r="3670" spans="3:12">
      <c r="C3670" s="145" t="s">
        <v>1937</v>
      </c>
      <c r="D3670" s="145">
        <v>0</v>
      </c>
      <c r="E3670" s="145" t="s">
        <v>26</v>
      </c>
      <c r="F3670" s="462" t="s">
        <v>95</v>
      </c>
      <c r="G3670" s="462" t="s">
        <v>3468</v>
      </c>
      <c r="H3670" s="145" t="s">
        <v>86</v>
      </c>
      <c r="I3670" s="462" t="s">
        <v>1688</v>
      </c>
      <c r="J3670" s="462" t="s">
        <v>1690</v>
      </c>
      <c r="K3670" s="145" t="s">
        <v>1862</v>
      </c>
      <c r="L3670" s="145" t="s">
        <v>1854</v>
      </c>
    </row>
    <row r="3671" spans="3:12">
      <c r="C3671" s="145" t="s">
        <v>1938</v>
      </c>
      <c r="D3671" s="145">
        <v>0</v>
      </c>
      <c r="E3671" s="145" t="s">
        <v>26</v>
      </c>
      <c r="F3671" s="462" t="s">
        <v>95</v>
      </c>
      <c r="G3671" s="462" t="s">
        <v>3468</v>
      </c>
      <c r="H3671" s="145" t="s">
        <v>86</v>
      </c>
      <c r="I3671" s="462" t="s">
        <v>1688</v>
      </c>
      <c r="J3671" s="462" t="s">
        <v>1690</v>
      </c>
      <c r="K3671" s="145" t="s">
        <v>1862</v>
      </c>
      <c r="L3671" s="145" t="s">
        <v>1854</v>
      </c>
    </row>
    <row r="3672" spans="3:12">
      <c r="C3672" s="145" t="s">
        <v>1939</v>
      </c>
      <c r="D3672" s="145">
        <v>0</v>
      </c>
      <c r="E3672" s="145" t="s">
        <v>26</v>
      </c>
      <c r="F3672" s="462" t="s">
        <v>95</v>
      </c>
      <c r="G3672" s="462" t="s">
        <v>3468</v>
      </c>
      <c r="H3672" s="145" t="s">
        <v>86</v>
      </c>
      <c r="I3672" s="462" t="s">
        <v>1688</v>
      </c>
      <c r="J3672" s="462" t="s">
        <v>1690</v>
      </c>
      <c r="K3672" s="145" t="s">
        <v>1862</v>
      </c>
      <c r="L3672" s="145" t="s">
        <v>1854</v>
      </c>
    </row>
    <row r="3673" spans="3:12">
      <c r="C3673" s="145" t="s">
        <v>1940</v>
      </c>
      <c r="D3673" s="145">
        <v>0</v>
      </c>
      <c r="E3673" s="145" t="s">
        <v>26</v>
      </c>
      <c r="F3673" s="462" t="s">
        <v>95</v>
      </c>
      <c r="G3673" s="462" t="s">
        <v>3468</v>
      </c>
      <c r="H3673" s="145" t="s">
        <v>86</v>
      </c>
      <c r="I3673" s="462" t="s">
        <v>1688</v>
      </c>
      <c r="J3673" s="462" t="s">
        <v>1690</v>
      </c>
      <c r="K3673" s="145" t="s">
        <v>1862</v>
      </c>
      <c r="L3673" s="145" t="s">
        <v>1854</v>
      </c>
    </row>
    <row r="3674" spans="3:12">
      <c r="C3674" s="145" t="s">
        <v>1941</v>
      </c>
      <c r="D3674" s="145">
        <v>0</v>
      </c>
      <c r="E3674" s="145" t="s">
        <v>26</v>
      </c>
      <c r="F3674" s="462" t="s">
        <v>95</v>
      </c>
      <c r="G3674" s="462" t="s">
        <v>3468</v>
      </c>
      <c r="H3674" s="145" t="s">
        <v>86</v>
      </c>
      <c r="I3674" s="462" t="s">
        <v>1688</v>
      </c>
      <c r="J3674" s="462" t="s">
        <v>1690</v>
      </c>
      <c r="K3674" s="145" t="s">
        <v>1862</v>
      </c>
      <c r="L3674" s="145" t="s">
        <v>1854</v>
      </c>
    </row>
    <row r="3675" spans="3:12">
      <c r="C3675" s="145" t="s">
        <v>1942</v>
      </c>
      <c r="D3675" s="145">
        <v>0</v>
      </c>
      <c r="E3675" s="145" t="s">
        <v>26</v>
      </c>
      <c r="F3675" s="462" t="s">
        <v>95</v>
      </c>
      <c r="G3675" s="462" t="s">
        <v>3468</v>
      </c>
      <c r="H3675" s="145" t="s">
        <v>86</v>
      </c>
      <c r="I3675" s="462" t="s">
        <v>1688</v>
      </c>
      <c r="J3675" s="462" t="s">
        <v>1690</v>
      </c>
      <c r="K3675" s="145" t="s">
        <v>1862</v>
      </c>
      <c r="L3675" s="145" t="s">
        <v>1854</v>
      </c>
    </row>
    <row r="3676" spans="3:12">
      <c r="C3676" s="145" t="s">
        <v>1943</v>
      </c>
      <c r="D3676" s="145">
        <v>0</v>
      </c>
      <c r="E3676" s="145" t="s">
        <v>26</v>
      </c>
      <c r="F3676" s="462" t="s">
        <v>95</v>
      </c>
      <c r="G3676" s="462" t="s">
        <v>3468</v>
      </c>
      <c r="H3676" s="145" t="s">
        <v>86</v>
      </c>
      <c r="I3676" s="462" t="s">
        <v>1688</v>
      </c>
      <c r="J3676" s="462" t="s">
        <v>1690</v>
      </c>
      <c r="K3676" s="145" t="s">
        <v>1862</v>
      </c>
      <c r="L3676" s="145" t="s">
        <v>1854</v>
      </c>
    </row>
    <row r="3677" spans="3:12">
      <c r="C3677" s="145" t="s">
        <v>1944</v>
      </c>
      <c r="D3677" s="145">
        <v>0</v>
      </c>
      <c r="E3677" s="145" t="s">
        <v>26</v>
      </c>
      <c r="F3677" s="462" t="s">
        <v>95</v>
      </c>
      <c r="G3677" s="462" t="s">
        <v>3468</v>
      </c>
      <c r="H3677" s="145" t="s">
        <v>86</v>
      </c>
      <c r="I3677" s="462" t="s">
        <v>1688</v>
      </c>
      <c r="J3677" s="462" t="s">
        <v>1690</v>
      </c>
      <c r="K3677" s="145" t="s">
        <v>1862</v>
      </c>
      <c r="L3677" s="145" t="s">
        <v>1854</v>
      </c>
    </row>
    <row r="3678" spans="3:12">
      <c r="C3678" s="145" t="s">
        <v>1945</v>
      </c>
      <c r="D3678" s="145">
        <v>0</v>
      </c>
      <c r="E3678" s="145" t="s">
        <v>26</v>
      </c>
      <c r="F3678" s="462" t="s">
        <v>95</v>
      </c>
      <c r="G3678" s="462" t="s">
        <v>3468</v>
      </c>
      <c r="H3678" s="145" t="s">
        <v>86</v>
      </c>
      <c r="I3678" s="462" t="s">
        <v>1688</v>
      </c>
      <c r="J3678" s="462" t="s">
        <v>1690</v>
      </c>
      <c r="K3678" s="145" t="s">
        <v>1862</v>
      </c>
      <c r="L3678" s="145" t="s">
        <v>1854</v>
      </c>
    </row>
    <row r="3679" spans="3:12">
      <c r="C3679" s="145" t="s">
        <v>1946</v>
      </c>
      <c r="D3679" s="145">
        <v>0</v>
      </c>
      <c r="E3679" s="145" t="s">
        <v>26</v>
      </c>
      <c r="F3679" s="462" t="s">
        <v>95</v>
      </c>
      <c r="G3679" s="462" t="s">
        <v>3468</v>
      </c>
      <c r="H3679" s="145" t="s">
        <v>86</v>
      </c>
      <c r="I3679" s="462" t="s">
        <v>1688</v>
      </c>
      <c r="J3679" s="462" t="s">
        <v>1690</v>
      </c>
      <c r="K3679" s="145" t="s">
        <v>1862</v>
      </c>
      <c r="L3679" s="145" t="s">
        <v>1854</v>
      </c>
    </row>
    <row r="3680" spans="3:12">
      <c r="C3680" s="145" t="s">
        <v>1947</v>
      </c>
      <c r="D3680" s="145">
        <v>0</v>
      </c>
      <c r="E3680" s="145" t="s">
        <v>26</v>
      </c>
      <c r="F3680" s="462" t="s">
        <v>95</v>
      </c>
      <c r="G3680" s="462" t="s">
        <v>3468</v>
      </c>
      <c r="H3680" s="145" t="s">
        <v>86</v>
      </c>
      <c r="I3680" s="462" t="s">
        <v>1688</v>
      </c>
      <c r="J3680" s="462" t="s">
        <v>1690</v>
      </c>
      <c r="K3680" s="145" t="s">
        <v>1862</v>
      </c>
      <c r="L3680" s="145" t="s">
        <v>1854</v>
      </c>
    </row>
    <row r="3681" spans="3:12">
      <c r="C3681" s="145" t="s">
        <v>1948</v>
      </c>
      <c r="D3681" s="145">
        <v>0</v>
      </c>
      <c r="E3681" s="145" t="s">
        <v>26</v>
      </c>
      <c r="F3681" s="462" t="s">
        <v>95</v>
      </c>
      <c r="G3681" s="462" t="s">
        <v>3468</v>
      </c>
      <c r="H3681" s="145" t="s">
        <v>86</v>
      </c>
      <c r="I3681" s="462" t="s">
        <v>1688</v>
      </c>
      <c r="J3681" s="462" t="s">
        <v>1690</v>
      </c>
      <c r="K3681" s="145" t="s">
        <v>1862</v>
      </c>
      <c r="L3681" s="145" t="s">
        <v>1854</v>
      </c>
    </row>
    <row r="3682" spans="3:12">
      <c r="C3682" s="145" t="s">
        <v>1918</v>
      </c>
      <c r="D3682" s="145">
        <v>0</v>
      </c>
      <c r="E3682" s="145" t="s">
        <v>26</v>
      </c>
      <c r="F3682" s="462" t="s">
        <v>95</v>
      </c>
      <c r="G3682" s="462" t="s">
        <v>3468</v>
      </c>
      <c r="H3682" s="145" t="s">
        <v>86</v>
      </c>
      <c r="I3682" s="462" t="s">
        <v>1688</v>
      </c>
      <c r="J3682" s="462" t="s">
        <v>1690</v>
      </c>
      <c r="K3682" s="145" t="s">
        <v>1862</v>
      </c>
      <c r="L3682" s="145" t="s">
        <v>1855</v>
      </c>
    </row>
    <row r="3683" spans="3:12">
      <c r="C3683" s="145" t="s">
        <v>1919</v>
      </c>
      <c r="D3683" s="145">
        <v>0</v>
      </c>
      <c r="E3683" s="145" t="s">
        <v>26</v>
      </c>
      <c r="F3683" s="462" t="s">
        <v>95</v>
      </c>
      <c r="G3683" s="462" t="s">
        <v>3468</v>
      </c>
      <c r="H3683" s="145" t="s">
        <v>86</v>
      </c>
      <c r="I3683" s="462" t="s">
        <v>1688</v>
      </c>
      <c r="J3683" s="462" t="s">
        <v>1690</v>
      </c>
      <c r="K3683" s="145" t="s">
        <v>1862</v>
      </c>
      <c r="L3683" s="145" t="s">
        <v>1855</v>
      </c>
    </row>
    <row r="3684" spans="3:12">
      <c r="C3684" s="145" t="s">
        <v>1921</v>
      </c>
      <c r="D3684" s="145">
        <v>0</v>
      </c>
      <c r="E3684" s="145" t="s">
        <v>26</v>
      </c>
      <c r="F3684" s="462" t="s">
        <v>95</v>
      </c>
      <c r="G3684" s="462" t="s">
        <v>3468</v>
      </c>
      <c r="H3684" s="145" t="s">
        <v>86</v>
      </c>
      <c r="I3684" s="462" t="s">
        <v>1688</v>
      </c>
      <c r="J3684" s="462" t="s">
        <v>1690</v>
      </c>
      <c r="K3684" s="145" t="s">
        <v>1862</v>
      </c>
      <c r="L3684" s="145" t="s">
        <v>1855</v>
      </c>
    </row>
    <row r="3685" spans="3:12">
      <c r="C3685" s="145" t="s">
        <v>1922</v>
      </c>
      <c r="D3685" s="145">
        <v>0</v>
      </c>
      <c r="E3685" s="145" t="s">
        <v>26</v>
      </c>
      <c r="F3685" s="462" t="s">
        <v>95</v>
      </c>
      <c r="G3685" s="462" t="s">
        <v>3468</v>
      </c>
      <c r="H3685" s="145" t="s">
        <v>86</v>
      </c>
      <c r="I3685" s="462" t="s">
        <v>1688</v>
      </c>
      <c r="J3685" s="462" t="s">
        <v>1690</v>
      </c>
      <c r="K3685" s="145" t="s">
        <v>1862</v>
      </c>
      <c r="L3685" s="145" t="s">
        <v>1855</v>
      </c>
    </row>
    <row r="3686" spans="3:12">
      <c r="C3686" s="145" t="s">
        <v>1923</v>
      </c>
      <c r="D3686" s="145">
        <v>0</v>
      </c>
      <c r="E3686" s="145" t="s">
        <v>26</v>
      </c>
      <c r="F3686" s="462" t="s">
        <v>95</v>
      </c>
      <c r="G3686" s="462" t="s">
        <v>3468</v>
      </c>
      <c r="H3686" s="145" t="s">
        <v>86</v>
      </c>
      <c r="I3686" s="462" t="s">
        <v>1688</v>
      </c>
      <c r="J3686" s="462" t="s">
        <v>1690</v>
      </c>
      <c r="K3686" s="145" t="s">
        <v>1862</v>
      </c>
      <c r="L3686" s="145" t="s">
        <v>1855</v>
      </c>
    </row>
    <row r="3687" spans="3:12">
      <c r="C3687" s="145" t="s">
        <v>1924</v>
      </c>
      <c r="D3687" s="145">
        <v>0</v>
      </c>
      <c r="E3687" s="145" t="s">
        <v>26</v>
      </c>
      <c r="F3687" s="462" t="s">
        <v>95</v>
      </c>
      <c r="G3687" s="462" t="s">
        <v>3468</v>
      </c>
      <c r="H3687" s="145" t="s">
        <v>86</v>
      </c>
      <c r="I3687" s="462" t="s">
        <v>1688</v>
      </c>
      <c r="J3687" s="462" t="s">
        <v>1690</v>
      </c>
      <c r="K3687" s="145" t="s">
        <v>1862</v>
      </c>
      <c r="L3687" s="145" t="s">
        <v>1855</v>
      </c>
    </row>
    <row r="3688" spans="3:12">
      <c r="C3688" s="145" t="s">
        <v>1925</v>
      </c>
      <c r="D3688" s="145">
        <v>0</v>
      </c>
      <c r="E3688" s="145" t="s">
        <v>26</v>
      </c>
      <c r="F3688" s="462" t="s">
        <v>95</v>
      </c>
      <c r="G3688" s="462" t="s">
        <v>3468</v>
      </c>
      <c r="H3688" s="145" t="s">
        <v>86</v>
      </c>
      <c r="I3688" s="462" t="s">
        <v>1688</v>
      </c>
      <c r="J3688" s="462" t="s">
        <v>1690</v>
      </c>
      <c r="K3688" s="145" t="s">
        <v>1862</v>
      </c>
      <c r="L3688" s="145" t="s">
        <v>1855</v>
      </c>
    </row>
    <row r="3689" spans="3:12">
      <c r="C3689" s="145" t="s">
        <v>1926</v>
      </c>
      <c r="D3689" s="145">
        <v>0</v>
      </c>
      <c r="E3689" s="145" t="s">
        <v>26</v>
      </c>
      <c r="F3689" s="462" t="s">
        <v>95</v>
      </c>
      <c r="G3689" s="462" t="s">
        <v>3468</v>
      </c>
      <c r="H3689" s="145" t="s">
        <v>86</v>
      </c>
      <c r="I3689" s="462" t="s">
        <v>1688</v>
      </c>
      <c r="J3689" s="462" t="s">
        <v>1690</v>
      </c>
      <c r="K3689" s="145" t="s">
        <v>1862</v>
      </c>
      <c r="L3689" s="145" t="s">
        <v>1855</v>
      </c>
    </row>
    <row r="3690" spans="3:12">
      <c r="C3690" s="145" t="s">
        <v>1927</v>
      </c>
      <c r="D3690" s="145">
        <v>0</v>
      </c>
      <c r="E3690" s="145" t="s">
        <v>26</v>
      </c>
      <c r="F3690" s="462" t="s">
        <v>95</v>
      </c>
      <c r="G3690" s="462" t="s">
        <v>3468</v>
      </c>
      <c r="H3690" s="145" t="s">
        <v>86</v>
      </c>
      <c r="I3690" s="462" t="s">
        <v>1688</v>
      </c>
      <c r="J3690" s="462" t="s">
        <v>1690</v>
      </c>
      <c r="K3690" s="145" t="s">
        <v>1862</v>
      </c>
      <c r="L3690" s="145" t="s">
        <v>1855</v>
      </c>
    </row>
    <row r="3691" spans="3:12">
      <c r="C3691" s="145" t="s">
        <v>1928</v>
      </c>
      <c r="D3691" s="145">
        <v>0</v>
      </c>
      <c r="E3691" s="145" t="s">
        <v>26</v>
      </c>
      <c r="F3691" s="462" t="s">
        <v>95</v>
      </c>
      <c r="G3691" s="462" t="s">
        <v>3468</v>
      </c>
      <c r="H3691" s="145" t="s">
        <v>86</v>
      </c>
      <c r="I3691" s="462" t="s">
        <v>1688</v>
      </c>
      <c r="J3691" s="462" t="s">
        <v>1690</v>
      </c>
      <c r="K3691" s="145" t="s">
        <v>1862</v>
      </c>
      <c r="L3691" s="145" t="s">
        <v>1855</v>
      </c>
    </row>
    <row r="3692" spans="3:12">
      <c r="C3692" s="145" t="s">
        <v>1929</v>
      </c>
      <c r="D3692" s="145">
        <v>0</v>
      </c>
      <c r="E3692" s="145" t="s">
        <v>26</v>
      </c>
      <c r="F3692" s="462" t="s">
        <v>95</v>
      </c>
      <c r="G3692" s="462" t="s">
        <v>3468</v>
      </c>
      <c r="H3692" s="145" t="s">
        <v>86</v>
      </c>
      <c r="I3692" s="462" t="s">
        <v>1688</v>
      </c>
      <c r="J3692" s="462" t="s">
        <v>1690</v>
      </c>
      <c r="K3692" s="145" t="s">
        <v>1862</v>
      </c>
      <c r="L3692" s="145" t="s">
        <v>1855</v>
      </c>
    </row>
    <row r="3693" spans="3:12">
      <c r="C3693" s="145" t="s">
        <v>1930</v>
      </c>
      <c r="D3693" s="145">
        <v>0</v>
      </c>
      <c r="E3693" s="145" t="s">
        <v>26</v>
      </c>
      <c r="F3693" s="462" t="s">
        <v>95</v>
      </c>
      <c r="G3693" s="462" t="s">
        <v>3468</v>
      </c>
      <c r="H3693" s="145" t="s">
        <v>86</v>
      </c>
      <c r="I3693" s="462" t="s">
        <v>1688</v>
      </c>
      <c r="J3693" s="462" t="s">
        <v>1690</v>
      </c>
      <c r="K3693" s="145" t="s">
        <v>1862</v>
      </c>
      <c r="L3693" s="145" t="s">
        <v>1855</v>
      </c>
    </row>
    <row r="3694" spans="3:12">
      <c r="C3694" s="145" t="s">
        <v>1931</v>
      </c>
      <c r="D3694" s="145">
        <v>0</v>
      </c>
      <c r="E3694" s="145" t="s">
        <v>26</v>
      </c>
      <c r="F3694" s="462" t="s">
        <v>95</v>
      </c>
      <c r="G3694" s="462" t="s">
        <v>3468</v>
      </c>
      <c r="H3694" s="145" t="s">
        <v>86</v>
      </c>
      <c r="I3694" s="462" t="s">
        <v>1688</v>
      </c>
      <c r="J3694" s="462" t="s">
        <v>1690</v>
      </c>
      <c r="K3694" s="145" t="s">
        <v>1862</v>
      </c>
      <c r="L3694" s="145" t="s">
        <v>1855</v>
      </c>
    </row>
    <row r="3695" spans="3:12">
      <c r="C3695" s="145" t="s">
        <v>1932</v>
      </c>
      <c r="D3695" s="145">
        <v>0</v>
      </c>
      <c r="E3695" s="145" t="s">
        <v>26</v>
      </c>
      <c r="F3695" s="462" t="s">
        <v>95</v>
      </c>
      <c r="G3695" s="462" t="s">
        <v>3468</v>
      </c>
      <c r="H3695" s="145" t="s">
        <v>86</v>
      </c>
      <c r="I3695" s="462" t="s">
        <v>1688</v>
      </c>
      <c r="J3695" s="462" t="s">
        <v>1690</v>
      </c>
      <c r="K3695" s="145" t="s">
        <v>1862</v>
      </c>
      <c r="L3695" s="145" t="s">
        <v>1855</v>
      </c>
    </row>
    <row r="3696" spans="3:12">
      <c r="C3696" s="145" t="s">
        <v>1934</v>
      </c>
      <c r="D3696" s="145">
        <v>0</v>
      </c>
      <c r="E3696" s="145" t="s">
        <v>26</v>
      </c>
      <c r="F3696" s="462" t="s">
        <v>95</v>
      </c>
      <c r="G3696" s="462" t="s">
        <v>3468</v>
      </c>
      <c r="H3696" s="145" t="s">
        <v>86</v>
      </c>
      <c r="I3696" s="462" t="s">
        <v>1688</v>
      </c>
      <c r="J3696" s="462" t="s">
        <v>1690</v>
      </c>
      <c r="K3696" s="145" t="s">
        <v>1862</v>
      </c>
      <c r="L3696" s="145" t="s">
        <v>1855</v>
      </c>
    </row>
    <row r="3697" spans="3:12">
      <c r="C3697" s="145" t="s">
        <v>1935</v>
      </c>
      <c r="D3697" s="145">
        <v>0</v>
      </c>
      <c r="E3697" s="145" t="s">
        <v>26</v>
      </c>
      <c r="F3697" s="462" t="s">
        <v>95</v>
      </c>
      <c r="G3697" s="462" t="s">
        <v>3468</v>
      </c>
      <c r="H3697" s="145" t="s">
        <v>86</v>
      </c>
      <c r="I3697" s="462" t="s">
        <v>1688</v>
      </c>
      <c r="J3697" s="462" t="s">
        <v>1690</v>
      </c>
      <c r="K3697" s="145" t="s">
        <v>1862</v>
      </c>
      <c r="L3697" s="145" t="s">
        <v>1855</v>
      </c>
    </row>
    <row r="3698" spans="3:12">
      <c r="C3698" s="145" t="s">
        <v>1937</v>
      </c>
      <c r="D3698" s="145">
        <v>0</v>
      </c>
      <c r="E3698" s="145" t="s">
        <v>26</v>
      </c>
      <c r="F3698" s="462" t="s">
        <v>95</v>
      </c>
      <c r="G3698" s="462" t="s">
        <v>3468</v>
      </c>
      <c r="H3698" s="145" t="s">
        <v>86</v>
      </c>
      <c r="I3698" s="462" t="s">
        <v>1688</v>
      </c>
      <c r="J3698" s="462" t="s">
        <v>1690</v>
      </c>
      <c r="K3698" s="145" t="s">
        <v>1862</v>
      </c>
      <c r="L3698" s="145" t="s">
        <v>1855</v>
      </c>
    </row>
    <row r="3699" spans="3:12">
      <c r="C3699" s="145" t="s">
        <v>1938</v>
      </c>
      <c r="D3699" s="145">
        <v>0</v>
      </c>
      <c r="E3699" s="145" t="s">
        <v>26</v>
      </c>
      <c r="F3699" s="462" t="s">
        <v>95</v>
      </c>
      <c r="G3699" s="462" t="s">
        <v>3468</v>
      </c>
      <c r="H3699" s="145" t="s">
        <v>86</v>
      </c>
      <c r="I3699" s="462" t="s">
        <v>1688</v>
      </c>
      <c r="J3699" s="462" t="s">
        <v>1690</v>
      </c>
      <c r="K3699" s="145" t="s">
        <v>1862</v>
      </c>
      <c r="L3699" s="145" t="s">
        <v>1855</v>
      </c>
    </row>
    <row r="3700" spans="3:12">
      <c r="C3700" s="145" t="s">
        <v>1939</v>
      </c>
      <c r="D3700" s="145">
        <v>0</v>
      </c>
      <c r="E3700" s="145" t="s">
        <v>26</v>
      </c>
      <c r="F3700" s="462" t="s">
        <v>95</v>
      </c>
      <c r="G3700" s="462" t="s">
        <v>3468</v>
      </c>
      <c r="H3700" s="145" t="s">
        <v>86</v>
      </c>
      <c r="I3700" s="462" t="s">
        <v>1688</v>
      </c>
      <c r="J3700" s="462" t="s">
        <v>1690</v>
      </c>
      <c r="K3700" s="145" t="s">
        <v>1862</v>
      </c>
      <c r="L3700" s="145" t="s">
        <v>1855</v>
      </c>
    </row>
    <row r="3701" spans="3:12">
      <c r="C3701" s="145" t="s">
        <v>1940</v>
      </c>
      <c r="D3701" s="145">
        <v>0</v>
      </c>
      <c r="E3701" s="145" t="s">
        <v>26</v>
      </c>
      <c r="F3701" s="462" t="s">
        <v>95</v>
      </c>
      <c r="G3701" s="462" t="s">
        <v>3468</v>
      </c>
      <c r="H3701" s="145" t="s">
        <v>86</v>
      </c>
      <c r="I3701" s="462" t="s">
        <v>1688</v>
      </c>
      <c r="J3701" s="462" t="s">
        <v>1690</v>
      </c>
      <c r="K3701" s="145" t="s">
        <v>1862</v>
      </c>
      <c r="L3701" s="145" t="s">
        <v>1855</v>
      </c>
    </row>
    <row r="3702" spans="3:12">
      <c r="C3702" s="145" t="s">
        <v>1941</v>
      </c>
      <c r="D3702" s="145">
        <v>0</v>
      </c>
      <c r="E3702" s="145" t="s">
        <v>26</v>
      </c>
      <c r="F3702" s="462" t="s">
        <v>95</v>
      </c>
      <c r="G3702" s="462" t="s">
        <v>3468</v>
      </c>
      <c r="H3702" s="145" t="s">
        <v>86</v>
      </c>
      <c r="I3702" s="462" t="s">
        <v>1688</v>
      </c>
      <c r="J3702" s="462" t="s">
        <v>1690</v>
      </c>
      <c r="K3702" s="145" t="s">
        <v>1862</v>
      </c>
      <c r="L3702" s="145" t="s">
        <v>1855</v>
      </c>
    </row>
    <row r="3703" spans="3:12">
      <c r="C3703" s="145" t="s">
        <v>1942</v>
      </c>
      <c r="D3703" s="145">
        <v>0</v>
      </c>
      <c r="E3703" s="145" t="s">
        <v>26</v>
      </c>
      <c r="F3703" s="462" t="s">
        <v>95</v>
      </c>
      <c r="G3703" s="462" t="s">
        <v>3468</v>
      </c>
      <c r="H3703" s="145" t="s">
        <v>86</v>
      </c>
      <c r="I3703" s="462" t="s">
        <v>1688</v>
      </c>
      <c r="J3703" s="462" t="s">
        <v>1690</v>
      </c>
      <c r="K3703" s="145" t="s">
        <v>1862</v>
      </c>
      <c r="L3703" s="145" t="s">
        <v>1855</v>
      </c>
    </row>
    <row r="3704" spans="3:12">
      <c r="C3704" s="145" t="s">
        <v>1943</v>
      </c>
      <c r="D3704" s="145">
        <v>0</v>
      </c>
      <c r="E3704" s="145" t="s">
        <v>26</v>
      </c>
      <c r="F3704" s="462" t="s">
        <v>95</v>
      </c>
      <c r="G3704" s="462" t="s">
        <v>3468</v>
      </c>
      <c r="H3704" s="145" t="s">
        <v>86</v>
      </c>
      <c r="I3704" s="462" t="s">
        <v>1688</v>
      </c>
      <c r="J3704" s="462" t="s">
        <v>1690</v>
      </c>
      <c r="K3704" s="145" t="s">
        <v>1862</v>
      </c>
      <c r="L3704" s="145" t="s">
        <v>1855</v>
      </c>
    </row>
    <row r="3705" spans="3:12">
      <c r="C3705" s="145" t="s">
        <v>1944</v>
      </c>
      <c r="D3705" s="145">
        <v>0</v>
      </c>
      <c r="E3705" s="145" t="s">
        <v>26</v>
      </c>
      <c r="F3705" s="462" t="s">
        <v>95</v>
      </c>
      <c r="G3705" s="462" t="s">
        <v>3468</v>
      </c>
      <c r="H3705" s="145" t="s">
        <v>86</v>
      </c>
      <c r="I3705" s="462" t="s">
        <v>1688</v>
      </c>
      <c r="J3705" s="462" t="s">
        <v>1690</v>
      </c>
      <c r="K3705" s="145" t="s">
        <v>1862</v>
      </c>
      <c r="L3705" s="145" t="s">
        <v>1855</v>
      </c>
    </row>
    <row r="3706" spans="3:12">
      <c r="C3706" s="145" t="s">
        <v>1945</v>
      </c>
      <c r="D3706" s="145">
        <v>0</v>
      </c>
      <c r="E3706" s="145" t="s">
        <v>26</v>
      </c>
      <c r="F3706" s="462" t="s">
        <v>95</v>
      </c>
      <c r="G3706" s="462" t="s">
        <v>3468</v>
      </c>
      <c r="H3706" s="145" t="s">
        <v>86</v>
      </c>
      <c r="I3706" s="462" t="s">
        <v>1688</v>
      </c>
      <c r="J3706" s="462" t="s">
        <v>1690</v>
      </c>
      <c r="K3706" s="145" t="s">
        <v>1862</v>
      </c>
      <c r="L3706" s="145" t="s">
        <v>1855</v>
      </c>
    </row>
    <row r="3707" spans="3:12">
      <c r="C3707" s="145" t="s">
        <v>1946</v>
      </c>
      <c r="D3707" s="145">
        <v>0</v>
      </c>
      <c r="E3707" s="145" t="s">
        <v>26</v>
      </c>
      <c r="F3707" s="462" t="s">
        <v>95</v>
      </c>
      <c r="G3707" s="462" t="s">
        <v>3468</v>
      </c>
      <c r="H3707" s="145" t="s">
        <v>86</v>
      </c>
      <c r="I3707" s="462" t="s">
        <v>1688</v>
      </c>
      <c r="J3707" s="462" t="s">
        <v>1690</v>
      </c>
      <c r="K3707" s="145" t="s">
        <v>1862</v>
      </c>
      <c r="L3707" s="145" t="s">
        <v>1855</v>
      </c>
    </row>
    <row r="3708" spans="3:12">
      <c r="C3708" s="145" t="s">
        <v>1947</v>
      </c>
      <c r="D3708" s="145">
        <v>0</v>
      </c>
      <c r="E3708" s="145" t="s">
        <v>26</v>
      </c>
      <c r="F3708" s="462" t="s">
        <v>95</v>
      </c>
      <c r="G3708" s="462" t="s">
        <v>3468</v>
      </c>
      <c r="H3708" s="145" t="s">
        <v>86</v>
      </c>
      <c r="I3708" s="462" t="s">
        <v>1688</v>
      </c>
      <c r="J3708" s="462" t="s">
        <v>1690</v>
      </c>
      <c r="K3708" s="145" t="s">
        <v>1862</v>
      </c>
      <c r="L3708" s="145" t="s">
        <v>1855</v>
      </c>
    </row>
    <row r="3709" spans="3:12">
      <c r="C3709" s="145" t="s">
        <v>1948</v>
      </c>
      <c r="D3709" s="145">
        <v>0</v>
      </c>
      <c r="E3709" s="145" t="s">
        <v>26</v>
      </c>
      <c r="F3709" s="462" t="s">
        <v>95</v>
      </c>
      <c r="G3709" s="462" t="s">
        <v>3468</v>
      </c>
      <c r="H3709" s="145" t="s">
        <v>86</v>
      </c>
      <c r="I3709" s="462" t="s">
        <v>1688</v>
      </c>
      <c r="J3709" s="462" t="s">
        <v>1690</v>
      </c>
      <c r="K3709" s="145" t="s">
        <v>1862</v>
      </c>
      <c r="L3709" s="145" t="s">
        <v>1855</v>
      </c>
    </row>
    <row r="3710" spans="3:12">
      <c r="C3710" s="145" t="s">
        <v>1918</v>
      </c>
      <c r="D3710" s="145">
        <v>0</v>
      </c>
      <c r="E3710" s="145" t="s">
        <v>26</v>
      </c>
      <c r="F3710" s="462" t="s">
        <v>95</v>
      </c>
      <c r="G3710" s="462" t="s">
        <v>3468</v>
      </c>
      <c r="H3710" s="145" t="s">
        <v>86</v>
      </c>
      <c r="I3710" s="462" t="s">
        <v>1688</v>
      </c>
      <c r="J3710" s="462" t="s">
        <v>1690</v>
      </c>
      <c r="K3710" s="145" t="s">
        <v>1862</v>
      </c>
      <c r="L3710" s="145" t="s">
        <v>1856</v>
      </c>
    </row>
    <row r="3711" spans="3:12">
      <c r="C3711" s="145" t="s">
        <v>1919</v>
      </c>
      <c r="D3711" s="145">
        <v>0</v>
      </c>
      <c r="E3711" s="145" t="s">
        <v>26</v>
      </c>
      <c r="F3711" s="462" t="s">
        <v>95</v>
      </c>
      <c r="G3711" s="462" t="s">
        <v>3468</v>
      </c>
      <c r="H3711" s="145" t="s">
        <v>86</v>
      </c>
      <c r="I3711" s="462" t="s">
        <v>1688</v>
      </c>
      <c r="J3711" s="462" t="s">
        <v>1690</v>
      </c>
      <c r="K3711" s="145" t="s">
        <v>1862</v>
      </c>
      <c r="L3711" s="145" t="s">
        <v>1856</v>
      </c>
    </row>
    <row r="3712" spans="3:12">
      <c r="C3712" s="145" t="s">
        <v>1921</v>
      </c>
      <c r="D3712" s="145">
        <v>0</v>
      </c>
      <c r="E3712" s="145" t="s">
        <v>26</v>
      </c>
      <c r="F3712" s="462" t="s">
        <v>95</v>
      </c>
      <c r="G3712" s="462" t="s">
        <v>3468</v>
      </c>
      <c r="H3712" s="145" t="s">
        <v>86</v>
      </c>
      <c r="I3712" s="462" t="s">
        <v>1688</v>
      </c>
      <c r="J3712" s="462" t="s">
        <v>1690</v>
      </c>
      <c r="K3712" s="145" t="s">
        <v>1862</v>
      </c>
      <c r="L3712" s="145" t="s">
        <v>1856</v>
      </c>
    </row>
    <row r="3713" spans="3:12">
      <c r="C3713" s="145" t="s">
        <v>1922</v>
      </c>
      <c r="D3713" s="145">
        <v>0</v>
      </c>
      <c r="E3713" s="145" t="s">
        <v>26</v>
      </c>
      <c r="F3713" s="462" t="s">
        <v>95</v>
      </c>
      <c r="G3713" s="462" t="s">
        <v>3468</v>
      </c>
      <c r="H3713" s="145" t="s">
        <v>86</v>
      </c>
      <c r="I3713" s="462" t="s">
        <v>1688</v>
      </c>
      <c r="J3713" s="462" t="s">
        <v>1690</v>
      </c>
      <c r="K3713" s="145" t="s">
        <v>1862</v>
      </c>
      <c r="L3713" s="145" t="s">
        <v>1856</v>
      </c>
    </row>
    <row r="3714" spans="3:12">
      <c r="C3714" s="145" t="s">
        <v>1923</v>
      </c>
      <c r="D3714" s="145">
        <v>0</v>
      </c>
      <c r="E3714" s="145" t="s">
        <v>26</v>
      </c>
      <c r="F3714" s="462" t="s">
        <v>95</v>
      </c>
      <c r="G3714" s="462" t="s">
        <v>3468</v>
      </c>
      <c r="H3714" s="145" t="s">
        <v>86</v>
      </c>
      <c r="I3714" s="462" t="s">
        <v>1688</v>
      </c>
      <c r="J3714" s="462" t="s">
        <v>1690</v>
      </c>
      <c r="K3714" s="145" t="s">
        <v>1862</v>
      </c>
      <c r="L3714" s="145" t="s">
        <v>1856</v>
      </c>
    </row>
    <row r="3715" spans="3:12">
      <c r="C3715" s="145" t="s">
        <v>1924</v>
      </c>
      <c r="D3715" s="145">
        <v>0</v>
      </c>
      <c r="E3715" s="145" t="s">
        <v>26</v>
      </c>
      <c r="F3715" s="462" t="s">
        <v>95</v>
      </c>
      <c r="G3715" s="462" t="s">
        <v>3468</v>
      </c>
      <c r="H3715" s="145" t="s">
        <v>86</v>
      </c>
      <c r="I3715" s="462" t="s">
        <v>1688</v>
      </c>
      <c r="J3715" s="462" t="s">
        <v>1690</v>
      </c>
      <c r="K3715" s="145" t="s">
        <v>1862</v>
      </c>
      <c r="L3715" s="145" t="s">
        <v>1856</v>
      </c>
    </row>
    <row r="3716" spans="3:12">
      <c r="C3716" s="145" t="s">
        <v>1925</v>
      </c>
      <c r="D3716" s="145">
        <v>0</v>
      </c>
      <c r="E3716" s="145" t="s">
        <v>26</v>
      </c>
      <c r="F3716" s="462" t="s">
        <v>95</v>
      </c>
      <c r="G3716" s="462" t="s">
        <v>3468</v>
      </c>
      <c r="H3716" s="145" t="s">
        <v>86</v>
      </c>
      <c r="I3716" s="462" t="s">
        <v>1688</v>
      </c>
      <c r="J3716" s="462" t="s">
        <v>1690</v>
      </c>
      <c r="K3716" s="145" t="s">
        <v>1862</v>
      </c>
      <c r="L3716" s="145" t="s">
        <v>1856</v>
      </c>
    </row>
    <row r="3717" spans="3:12">
      <c r="C3717" s="145" t="s">
        <v>1926</v>
      </c>
      <c r="D3717" s="145">
        <v>0</v>
      </c>
      <c r="E3717" s="145" t="s">
        <v>26</v>
      </c>
      <c r="F3717" s="462" t="s">
        <v>95</v>
      </c>
      <c r="G3717" s="462" t="s">
        <v>3468</v>
      </c>
      <c r="H3717" s="145" t="s">
        <v>86</v>
      </c>
      <c r="I3717" s="462" t="s">
        <v>1688</v>
      </c>
      <c r="J3717" s="462" t="s">
        <v>1690</v>
      </c>
      <c r="K3717" s="145" t="s">
        <v>1862</v>
      </c>
      <c r="L3717" s="145" t="s">
        <v>1856</v>
      </c>
    </row>
    <row r="3718" spans="3:12">
      <c r="C3718" s="145" t="s">
        <v>1927</v>
      </c>
      <c r="D3718" s="145">
        <v>0</v>
      </c>
      <c r="E3718" s="145" t="s">
        <v>26</v>
      </c>
      <c r="F3718" s="462" t="s">
        <v>95</v>
      </c>
      <c r="G3718" s="462" t="s">
        <v>3468</v>
      </c>
      <c r="H3718" s="145" t="s">
        <v>86</v>
      </c>
      <c r="I3718" s="462" t="s">
        <v>1688</v>
      </c>
      <c r="J3718" s="462" t="s">
        <v>1690</v>
      </c>
      <c r="K3718" s="145" t="s">
        <v>1862</v>
      </c>
      <c r="L3718" s="145" t="s">
        <v>1856</v>
      </c>
    </row>
    <row r="3719" spans="3:12">
      <c r="C3719" s="145" t="s">
        <v>1928</v>
      </c>
      <c r="D3719" s="145">
        <v>0</v>
      </c>
      <c r="E3719" s="145" t="s">
        <v>26</v>
      </c>
      <c r="F3719" s="462" t="s">
        <v>95</v>
      </c>
      <c r="G3719" s="462" t="s">
        <v>3468</v>
      </c>
      <c r="H3719" s="145" t="s">
        <v>86</v>
      </c>
      <c r="I3719" s="462" t="s">
        <v>1688</v>
      </c>
      <c r="J3719" s="462" t="s">
        <v>1690</v>
      </c>
      <c r="K3719" s="145" t="s">
        <v>1862</v>
      </c>
      <c r="L3719" s="145" t="s">
        <v>1856</v>
      </c>
    </row>
    <row r="3720" spans="3:12">
      <c r="C3720" s="145" t="s">
        <v>1929</v>
      </c>
      <c r="D3720" s="145">
        <v>0</v>
      </c>
      <c r="E3720" s="145" t="s">
        <v>26</v>
      </c>
      <c r="F3720" s="462" t="s">
        <v>95</v>
      </c>
      <c r="G3720" s="462" t="s">
        <v>3468</v>
      </c>
      <c r="H3720" s="145" t="s">
        <v>86</v>
      </c>
      <c r="I3720" s="462" t="s">
        <v>1688</v>
      </c>
      <c r="J3720" s="462" t="s">
        <v>1690</v>
      </c>
      <c r="K3720" s="145" t="s">
        <v>1862</v>
      </c>
      <c r="L3720" s="145" t="s">
        <v>1856</v>
      </c>
    </row>
    <row r="3721" spans="3:12">
      <c r="C3721" s="145" t="s">
        <v>1930</v>
      </c>
      <c r="D3721" s="145">
        <v>0</v>
      </c>
      <c r="E3721" s="145" t="s">
        <v>26</v>
      </c>
      <c r="F3721" s="462" t="s">
        <v>95</v>
      </c>
      <c r="G3721" s="462" t="s">
        <v>3468</v>
      </c>
      <c r="H3721" s="145" t="s">
        <v>86</v>
      </c>
      <c r="I3721" s="462" t="s">
        <v>1688</v>
      </c>
      <c r="J3721" s="462" t="s">
        <v>1690</v>
      </c>
      <c r="K3721" s="145" t="s">
        <v>1862</v>
      </c>
      <c r="L3721" s="145" t="s">
        <v>1856</v>
      </c>
    </row>
    <row r="3722" spans="3:12">
      <c r="C3722" s="145" t="s">
        <v>1931</v>
      </c>
      <c r="D3722" s="145">
        <v>0</v>
      </c>
      <c r="E3722" s="145" t="s">
        <v>26</v>
      </c>
      <c r="F3722" s="462" t="s">
        <v>95</v>
      </c>
      <c r="G3722" s="462" t="s">
        <v>3468</v>
      </c>
      <c r="H3722" s="145" t="s">
        <v>86</v>
      </c>
      <c r="I3722" s="462" t="s">
        <v>1688</v>
      </c>
      <c r="J3722" s="462" t="s">
        <v>1690</v>
      </c>
      <c r="K3722" s="145" t="s">
        <v>1862</v>
      </c>
      <c r="L3722" s="145" t="s">
        <v>1856</v>
      </c>
    </row>
    <row r="3723" spans="3:12">
      <c r="C3723" s="145" t="s">
        <v>1932</v>
      </c>
      <c r="D3723" s="145">
        <v>0</v>
      </c>
      <c r="E3723" s="145" t="s">
        <v>26</v>
      </c>
      <c r="F3723" s="462" t="s">
        <v>95</v>
      </c>
      <c r="G3723" s="462" t="s">
        <v>3468</v>
      </c>
      <c r="H3723" s="145" t="s">
        <v>86</v>
      </c>
      <c r="I3723" s="462" t="s">
        <v>1688</v>
      </c>
      <c r="J3723" s="462" t="s">
        <v>1690</v>
      </c>
      <c r="K3723" s="145" t="s">
        <v>1862</v>
      </c>
      <c r="L3723" s="145" t="s">
        <v>1856</v>
      </c>
    </row>
    <row r="3724" spans="3:12">
      <c r="C3724" s="145" t="s">
        <v>1934</v>
      </c>
      <c r="D3724" s="145">
        <v>0</v>
      </c>
      <c r="E3724" s="145" t="s">
        <v>26</v>
      </c>
      <c r="F3724" s="462" t="s">
        <v>95</v>
      </c>
      <c r="G3724" s="462" t="s">
        <v>3468</v>
      </c>
      <c r="H3724" s="145" t="s">
        <v>86</v>
      </c>
      <c r="I3724" s="462" t="s">
        <v>1688</v>
      </c>
      <c r="J3724" s="462" t="s">
        <v>1690</v>
      </c>
      <c r="K3724" s="145" t="s">
        <v>1862</v>
      </c>
      <c r="L3724" s="145" t="s">
        <v>1856</v>
      </c>
    </row>
    <row r="3725" spans="3:12">
      <c r="C3725" s="145" t="s">
        <v>1935</v>
      </c>
      <c r="D3725" s="145">
        <v>0</v>
      </c>
      <c r="E3725" s="145" t="s">
        <v>26</v>
      </c>
      <c r="F3725" s="462" t="s">
        <v>95</v>
      </c>
      <c r="G3725" s="462" t="s">
        <v>3468</v>
      </c>
      <c r="H3725" s="145" t="s">
        <v>86</v>
      </c>
      <c r="I3725" s="462" t="s">
        <v>1688</v>
      </c>
      <c r="J3725" s="462" t="s">
        <v>1690</v>
      </c>
      <c r="K3725" s="145" t="s">
        <v>1862</v>
      </c>
      <c r="L3725" s="145" t="s">
        <v>1856</v>
      </c>
    </row>
    <row r="3726" spans="3:12">
      <c r="C3726" s="145" t="s">
        <v>1937</v>
      </c>
      <c r="D3726" s="145">
        <v>0</v>
      </c>
      <c r="E3726" s="145" t="s">
        <v>26</v>
      </c>
      <c r="F3726" s="462" t="s">
        <v>95</v>
      </c>
      <c r="G3726" s="462" t="s">
        <v>3468</v>
      </c>
      <c r="H3726" s="145" t="s">
        <v>86</v>
      </c>
      <c r="I3726" s="462" t="s">
        <v>1688</v>
      </c>
      <c r="J3726" s="462" t="s">
        <v>1690</v>
      </c>
      <c r="K3726" s="145" t="s">
        <v>1862</v>
      </c>
      <c r="L3726" s="145" t="s">
        <v>1856</v>
      </c>
    </row>
    <row r="3727" spans="3:12">
      <c r="C3727" s="145" t="s">
        <v>1938</v>
      </c>
      <c r="D3727" s="145">
        <v>0</v>
      </c>
      <c r="E3727" s="145" t="s">
        <v>26</v>
      </c>
      <c r="F3727" s="462" t="s">
        <v>95</v>
      </c>
      <c r="G3727" s="462" t="s">
        <v>3468</v>
      </c>
      <c r="H3727" s="145" t="s">
        <v>86</v>
      </c>
      <c r="I3727" s="462" t="s">
        <v>1688</v>
      </c>
      <c r="J3727" s="462" t="s">
        <v>1690</v>
      </c>
      <c r="K3727" s="145" t="s">
        <v>1862</v>
      </c>
      <c r="L3727" s="145" t="s">
        <v>1856</v>
      </c>
    </row>
    <row r="3728" spans="3:12">
      <c r="C3728" s="145" t="s">
        <v>1939</v>
      </c>
      <c r="D3728" s="145">
        <v>0</v>
      </c>
      <c r="E3728" s="145" t="s">
        <v>26</v>
      </c>
      <c r="F3728" s="462" t="s">
        <v>95</v>
      </c>
      <c r="G3728" s="462" t="s">
        <v>3468</v>
      </c>
      <c r="H3728" s="145" t="s">
        <v>86</v>
      </c>
      <c r="I3728" s="462" t="s">
        <v>1688</v>
      </c>
      <c r="J3728" s="462" t="s">
        <v>1690</v>
      </c>
      <c r="K3728" s="145" t="s">
        <v>1862</v>
      </c>
      <c r="L3728" s="145" t="s">
        <v>1856</v>
      </c>
    </row>
    <row r="3729" spans="3:12">
      <c r="C3729" s="145" t="s">
        <v>1940</v>
      </c>
      <c r="D3729" s="145">
        <v>0</v>
      </c>
      <c r="E3729" s="145" t="s">
        <v>26</v>
      </c>
      <c r="F3729" s="462" t="s">
        <v>95</v>
      </c>
      <c r="G3729" s="462" t="s">
        <v>3468</v>
      </c>
      <c r="H3729" s="145" t="s">
        <v>86</v>
      </c>
      <c r="I3729" s="462" t="s">
        <v>1688</v>
      </c>
      <c r="J3729" s="462" t="s">
        <v>1690</v>
      </c>
      <c r="K3729" s="145" t="s">
        <v>1862</v>
      </c>
      <c r="L3729" s="145" t="s">
        <v>1856</v>
      </c>
    </row>
    <row r="3730" spans="3:12">
      <c r="C3730" s="145" t="s">
        <v>1941</v>
      </c>
      <c r="D3730" s="145">
        <v>0</v>
      </c>
      <c r="E3730" s="145" t="s">
        <v>26</v>
      </c>
      <c r="F3730" s="462" t="s">
        <v>95</v>
      </c>
      <c r="G3730" s="462" t="s">
        <v>3468</v>
      </c>
      <c r="H3730" s="145" t="s">
        <v>86</v>
      </c>
      <c r="I3730" s="462" t="s">
        <v>1688</v>
      </c>
      <c r="J3730" s="462" t="s">
        <v>1690</v>
      </c>
      <c r="K3730" s="145" t="s">
        <v>1862</v>
      </c>
      <c r="L3730" s="145" t="s">
        <v>1856</v>
      </c>
    </row>
    <row r="3731" spans="3:12">
      <c r="C3731" s="145" t="s">
        <v>1942</v>
      </c>
      <c r="D3731" s="145">
        <v>0</v>
      </c>
      <c r="E3731" s="145" t="s">
        <v>26</v>
      </c>
      <c r="F3731" s="462" t="s">
        <v>95</v>
      </c>
      <c r="G3731" s="462" t="s">
        <v>3468</v>
      </c>
      <c r="H3731" s="145" t="s">
        <v>86</v>
      </c>
      <c r="I3731" s="462" t="s">
        <v>1688</v>
      </c>
      <c r="J3731" s="462" t="s">
        <v>1690</v>
      </c>
      <c r="K3731" s="145" t="s">
        <v>1862</v>
      </c>
      <c r="L3731" s="145" t="s">
        <v>1856</v>
      </c>
    </row>
    <row r="3732" spans="3:12">
      <c r="C3732" s="145" t="s">
        <v>1943</v>
      </c>
      <c r="D3732" s="145">
        <v>0</v>
      </c>
      <c r="E3732" s="145" t="s">
        <v>26</v>
      </c>
      <c r="F3732" s="462" t="s">
        <v>95</v>
      </c>
      <c r="G3732" s="462" t="s">
        <v>3468</v>
      </c>
      <c r="H3732" s="145" t="s">
        <v>86</v>
      </c>
      <c r="I3732" s="462" t="s">
        <v>1688</v>
      </c>
      <c r="J3732" s="462" t="s">
        <v>1690</v>
      </c>
      <c r="K3732" s="145" t="s">
        <v>1862</v>
      </c>
      <c r="L3732" s="145" t="s">
        <v>1856</v>
      </c>
    </row>
    <row r="3733" spans="3:12">
      <c r="C3733" s="145" t="s">
        <v>1944</v>
      </c>
      <c r="D3733" s="145">
        <v>0</v>
      </c>
      <c r="E3733" s="145" t="s">
        <v>26</v>
      </c>
      <c r="F3733" s="462" t="s">
        <v>95</v>
      </c>
      <c r="G3733" s="462" t="s">
        <v>3468</v>
      </c>
      <c r="H3733" s="145" t="s">
        <v>86</v>
      </c>
      <c r="I3733" s="462" t="s">
        <v>1688</v>
      </c>
      <c r="J3733" s="462" t="s">
        <v>1690</v>
      </c>
      <c r="K3733" s="145" t="s">
        <v>1862</v>
      </c>
      <c r="L3733" s="145" t="s">
        <v>1856</v>
      </c>
    </row>
    <row r="3734" spans="3:12">
      <c r="C3734" s="145" t="s">
        <v>1945</v>
      </c>
      <c r="D3734" s="145">
        <v>0</v>
      </c>
      <c r="E3734" s="145" t="s">
        <v>26</v>
      </c>
      <c r="F3734" s="462" t="s">
        <v>95</v>
      </c>
      <c r="G3734" s="462" t="s">
        <v>3468</v>
      </c>
      <c r="H3734" s="145" t="s">
        <v>86</v>
      </c>
      <c r="I3734" s="462" t="s">
        <v>1688</v>
      </c>
      <c r="J3734" s="462" t="s">
        <v>1690</v>
      </c>
      <c r="K3734" s="145" t="s">
        <v>1862</v>
      </c>
      <c r="L3734" s="145" t="s">
        <v>1856</v>
      </c>
    </row>
    <row r="3735" spans="3:12">
      <c r="C3735" s="145" t="s">
        <v>1946</v>
      </c>
      <c r="D3735" s="145">
        <v>0</v>
      </c>
      <c r="E3735" s="145" t="s">
        <v>26</v>
      </c>
      <c r="F3735" s="462" t="s">
        <v>95</v>
      </c>
      <c r="G3735" s="462" t="s">
        <v>3468</v>
      </c>
      <c r="H3735" s="145" t="s">
        <v>86</v>
      </c>
      <c r="I3735" s="462" t="s">
        <v>1688</v>
      </c>
      <c r="J3735" s="462" t="s">
        <v>1690</v>
      </c>
      <c r="K3735" s="145" t="s">
        <v>1862</v>
      </c>
      <c r="L3735" s="145" t="s">
        <v>1856</v>
      </c>
    </row>
    <row r="3736" spans="3:12">
      <c r="C3736" s="145" t="s">
        <v>1947</v>
      </c>
      <c r="D3736" s="145">
        <v>0</v>
      </c>
      <c r="E3736" s="145" t="s">
        <v>26</v>
      </c>
      <c r="F3736" s="462" t="s">
        <v>95</v>
      </c>
      <c r="G3736" s="462" t="s">
        <v>3468</v>
      </c>
      <c r="H3736" s="145" t="s">
        <v>86</v>
      </c>
      <c r="I3736" s="462" t="s">
        <v>1688</v>
      </c>
      <c r="J3736" s="462" t="s">
        <v>1690</v>
      </c>
      <c r="K3736" s="145" t="s">
        <v>1862</v>
      </c>
      <c r="L3736" s="145" t="s">
        <v>1856</v>
      </c>
    </row>
    <row r="3737" spans="3:12">
      <c r="C3737" s="145" t="s">
        <v>1948</v>
      </c>
      <c r="D3737" s="145">
        <v>0</v>
      </c>
      <c r="E3737" s="145" t="s">
        <v>26</v>
      </c>
      <c r="F3737" s="462" t="s">
        <v>95</v>
      </c>
      <c r="G3737" s="462" t="s">
        <v>3468</v>
      </c>
      <c r="H3737" s="145" t="s">
        <v>86</v>
      </c>
      <c r="I3737" s="462" t="s">
        <v>1688</v>
      </c>
      <c r="J3737" s="462" t="s">
        <v>1690</v>
      </c>
      <c r="K3737" s="145" t="s">
        <v>1862</v>
      </c>
      <c r="L3737" s="145" t="s">
        <v>1856</v>
      </c>
    </row>
    <row r="3738" spans="3:12">
      <c r="C3738" s="145" t="s">
        <v>1918</v>
      </c>
      <c r="D3738" s="145">
        <v>0</v>
      </c>
      <c r="E3738" s="145" t="s">
        <v>26</v>
      </c>
      <c r="F3738" s="462" t="s">
        <v>95</v>
      </c>
      <c r="G3738" s="462" t="s">
        <v>3468</v>
      </c>
      <c r="H3738" s="145" t="s">
        <v>86</v>
      </c>
      <c r="I3738" s="462" t="s">
        <v>1688</v>
      </c>
      <c r="J3738" s="462" t="s">
        <v>1690</v>
      </c>
      <c r="K3738" s="145" t="s">
        <v>1862</v>
      </c>
      <c r="L3738" s="145" t="s">
        <v>1857</v>
      </c>
    </row>
    <row r="3739" spans="3:12">
      <c r="C3739" s="145" t="s">
        <v>1919</v>
      </c>
      <c r="D3739" s="145">
        <v>0</v>
      </c>
      <c r="E3739" s="145" t="s">
        <v>26</v>
      </c>
      <c r="F3739" s="462" t="s">
        <v>95</v>
      </c>
      <c r="G3739" s="462" t="s">
        <v>3468</v>
      </c>
      <c r="H3739" s="145" t="s">
        <v>86</v>
      </c>
      <c r="I3739" s="462" t="s">
        <v>1688</v>
      </c>
      <c r="J3739" s="462" t="s">
        <v>1690</v>
      </c>
      <c r="K3739" s="145" t="s">
        <v>1862</v>
      </c>
      <c r="L3739" s="145" t="s">
        <v>1857</v>
      </c>
    </row>
    <row r="3740" spans="3:12">
      <c r="C3740" s="145" t="s">
        <v>1921</v>
      </c>
      <c r="D3740" s="145">
        <v>0</v>
      </c>
      <c r="E3740" s="145" t="s">
        <v>26</v>
      </c>
      <c r="F3740" s="462" t="s">
        <v>95</v>
      </c>
      <c r="G3740" s="462" t="s">
        <v>3468</v>
      </c>
      <c r="H3740" s="145" t="s">
        <v>86</v>
      </c>
      <c r="I3740" s="462" t="s">
        <v>1688</v>
      </c>
      <c r="J3740" s="462" t="s">
        <v>1690</v>
      </c>
      <c r="K3740" s="145" t="s">
        <v>1862</v>
      </c>
      <c r="L3740" s="145" t="s">
        <v>1857</v>
      </c>
    </row>
    <row r="3741" spans="3:12">
      <c r="C3741" s="145" t="s">
        <v>1922</v>
      </c>
      <c r="D3741" s="145">
        <v>0</v>
      </c>
      <c r="E3741" s="145" t="s">
        <v>26</v>
      </c>
      <c r="F3741" s="462" t="s">
        <v>95</v>
      </c>
      <c r="G3741" s="462" t="s">
        <v>3468</v>
      </c>
      <c r="H3741" s="145" t="s">
        <v>86</v>
      </c>
      <c r="I3741" s="462" t="s">
        <v>1688</v>
      </c>
      <c r="J3741" s="462" t="s">
        <v>1690</v>
      </c>
      <c r="K3741" s="145" t="s">
        <v>1862</v>
      </c>
      <c r="L3741" s="145" t="s">
        <v>1857</v>
      </c>
    </row>
    <row r="3742" spans="3:12">
      <c r="C3742" s="145" t="s">
        <v>1923</v>
      </c>
      <c r="D3742" s="145">
        <v>0</v>
      </c>
      <c r="E3742" s="145" t="s">
        <v>26</v>
      </c>
      <c r="F3742" s="462" t="s">
        <v>95</v>
      </c>
      <c r="G3742" s="462" t="s">
        <v>3468</v>
      </c>
      <c r="H3742" s="145" t="s">
        <v>86</v>
      </c>
      <c r="I3742" s="462" t="s">
        <v>1688</v>
      </c>
      <c r="J3742" s="462" t="s">
        <v>1690</v>
      </c>
      <c r="K3742" s="145" t="s">
        <v>1862</v>
      </c>
      <c r="L3742" s="145" t="s">
        <v>1857</v>
      </c>
    </row>
    <row r="3743" spans="3:12">
      <c r="C3743" s="145" t="s">
        <v>1924</v>
      </c>
      <c r="D3743" s="145">
        <v>0</v>
      </c>
      <c r="E3743" s="145" t="s">
        <v>26</v>
      </c>
      <c r="F3743" s="462" t="s">
        <v>95</v>
      </c>
      <c r="G3743" s="462" t="s">
        <v>3468</v>
      </c>
      <c r="H3743" s="145" t="s">
        <v>86</v>
      </c>
      <c r="I3743" s="462" t="s">
        <v>1688</v>
      </c>
      <c r="J3743" s="462" t="s">
        <v>1690</v>
      </c>
      <c r="K3743" s="145" t="s">
        <v>1862</v>
      </c>
      <c r="L3743" s="145" t="s">
        <v>1857</v>
      </c>
    </row>
    <row r="3744" spans="3:12">
      <c r="C3744" s="145" t="s">
        <v>1925</v>
      </c>
      <c r="D3744" s="145">
        <v>0</v>
      </c>
      <c r="E3744" s="145" t="s">
        <v>26</v>
      </c>
      <c r="F3744" s="462" t="s">
        <v>95</v>
      </c>
      <c r="G3744" s="462" t="s">
        <v>3468</v>
      </c>
      <c r="H3744" s="145" t="s">
        <v>86</v>
      </c>
      <c r="I3744" s="462" t="s">
        <v>1688</v>
      </c>
      <c r="J3744" s="462" t="s">
        <v>1690</v>
      </c>
      <c r="K3744" s="145" t="s">
        <v>1862</v>
      </c>
      <c r="L3744" s="145" t="s">
        <v>1857</v>
      </c>
    </row>
    <row r="3745" spans="3:12">
      <c r="C3745" s="145" t="s">
        <v>1926</v>
      </c>
      <c r="D3745" s="145">
        <v>0</v>
      </c>
      <c r="E3745" s="145" t="s">
        <v>26</v>
      </c>
      <c r="F3745" s="462" t="s">
        <v>95</v>
      </c>
      <c r="G3745" s="462" t="s">
        <v>3468</v>
      </c>
      <c r="H3745" s="145" t="s">
        <v>86</v>
      </c>
      <c r="I3745" s="462" t="s">
        <v>1688</v>
      </c>
      <c r="J3745" s="462" t="s">
        <v>1690</v>
      </c>
      <c r="K3745" s="145" t="s">
        <v>1862</v>
      </c>
      <c r="L3745" s="145" t="s">
        <v>1857</v>
      </c>
    </row>
    <row r="3746" spans="3:12">
      <c r="C3746" s="145" t="s">
        <v>1927</v>
      </c>
      <c r="D3746" s="145">
        <v>0</v>
      </c>
      <c r="E3746" s="145" t="s">
        <v>26</v>
      </c>
      <c r="F3746" s="462" t="s">
        <v>95</v>
      </c>
      <c r="G3746" s="462" t="s">
        <v>3468</v>
      </c>
      <c r="H3746" s="145" t="s">
        <v>86</v>
      </c>
      <c r="I3746" s="462" t="s">
        <v>1688</v>
      </c>
      <c r="J3746" s="462" t="s">
        <v>1690</v>
      </c>
      <c r="K3746" s="145" t="s">
        <v>1862</v>
      </c>
      <c r="L3746" s="145" t="s">
        <v>1857</v>
      </c>
    </row>
    <row r="3747" spans="3:12">
      <c r="C3747" s="145" t="s">
        <v>1928</v>
      </c>
      <c r="D3747" s="145">
        <v>0</v>
      </c>
      <c r="E3747" s="145" t="s">
        <v>26</v>
      </c>
      <c r="F3747" s="462" t="s">
        <v>95</v>
      </c>
      <c r="G3747" s="462" t="s">
        <v>3468</v>
      </c>
      <c r="H3747" s="145" t="s">
        <v>86</v>
      </c>
      <c r="I3747" s="462" t="s">
        <v>1688</v>
      </c>
      <c r="J3747" s="462" t="s">
        <v>1690</v>
      </c>
      <c r="K3747" s="145" t="s">
        <v>1862</v>
      </c>
      <c r="L3747" s="145" t="s">
        <v>1857</v>
      </c>
    </row>
    <row r="3748" spans="3:12">
      <c r="C3748" s="145" t="s">
        <v>1929</v>
      </c>
      <c r="D3748" s="145">
        <v>0</v>
      </c>
      <c r="E3748" s="145" t="s">
        <v>26</v>
      </c>
      <c r="F3748" s="462" t="s">
        <v>95</v>
      </c>
      <c r="G3748" s="462" t="s">
        <v>3468</v>
      </c>
      <c r="H3748" s="145" t="s">
        <v>86</v>
      </c>
      <c r="I3748" s="462" t="s">
        <v>1688</v>
      </c>
      <c r="J3748" s="462" t="s">
        <v>1690</v>
      </c>
      <c r="K3748" s="145" t="s">
        <v>1862</v>
      </c>
      <c r="L3748" s="145" t="s">
        <v>1857</v>
      </c>
    </row>
    <row r="3749" spans="3:12">
      <c r="C3749" s="145" t="s">
        <v>1930</v>
      </c>
      <c r="D3749" s="145">
        <v>0</v>
      </c>
      <c r="E3749" s="145" t="s">
        <v>26</v>
      </c>
      <c r="F3749" s="462" t="s">
        <v>95</v>
      </c>
      <c r="G3749" s="462" t="s">
        <v>3468</v>
      </c>
      <c r="H3749" s="145" t="s">
        <v>86</v>
      </c>
      <c r="I3749" s="462" t="s">
        <v>1688</v>
      </c>
      <c r="J3749" s="462" t="s">
        <v>1690</v>
      </c>
      <c r="K3749" s="145" t="s">
        <v>1862</v>
      </c>
      <c r="L3749" s="145" t="s">
        <v>1857</v>
      </c>
    </row>
    <row r="3750" spans="3:12">
      <c r="C3750" s="145" t="s">
        <v>1931</v>
      </c>
      <c r="D3750" s="145">
        <v>0</v>
      </c>
      <c r="E3750" s="145" t="s">
        <v>26</v>
      </c>
      <c r="F3750" s="462" t="s">
        <v>95</v>
      </c>
      <c r="G3750" s="462" t="s">
        <v>3468</v>
      </c>
      <c r="H3750" s="145" t="s">
        <v>86</v>
      </c>
      <c r="I3750" s="462" t="s">
        <v>1688</v>
      </c>
      <c r="J3750" s="462" t="s">
        <v>1690</v>
      </c>
      <c r="K3750" s="145" t="s">
        <v>1862</v>
      </c>
      <c r="L3750" s="145" t="s">
        <v>1857</v>
      </c>
    </row>
    <row r="3751" spans="3:12">
      <c r="C3751" s="145" t="s">
        <v>1932</v>
      </c>
      <c r="D3751" s="145">
        <v>0</v>
      </c>
      <c r="E3751" s="145" t="s">
        <v>26</v>
      </c>
      <c r="F3751" s="462" t="s">
        <v>95</v>
      </c>
      <c r="G3751" s="462" t="s">
        <v>3468</v>
      </c>
      <c r="H3751" s="145" t="s">
        <v>86</v>
      </c>
      <c r="I3751" s="462" t="s">
        <v>1688</v>
      </c>
      <c r="J3751" s="462" t="s">
        <v>1690</v>
      </c>
      <c r="K3751" s="145" t="s">
        <v>1862</v>
      </c>
      <c r="L3751" s="145" t="s">
        <v>1857</v>
      </c>
    </row>
    <row r="3752" spans="3:12">
      <c r="C3752" s="145" t="s">
        <v>1934</v>
      </c>
      <c r="D3752" s="145">
        <v>0</v>
      </c>
      <c r="E3752" s="145" t="s">
        <v>26</v>
      </c>
      <c r="F3752" s="462" t="s">
        <v>95</v>
      </c>
      <c r="G3752" s="462" t="s">
        <v>3468</v>
      </c>
      <c r="H3752" s="145" t="s">
        <v>86</v>
      </c>
      <c r="I3752" s="462" t="s">
        <v>1688</v>
      </c>
      <c r="J3752" s="462" t="s">
        <v>1690</v>
      </c>
      <c r="K3752" s="145" t="s">
        <v>1862</v>
      </c>
      <c r="L3752" s="145" t="s">
        <v>1857</v>
      </c>
    </row>
    <row r="3753" spans="3:12">
      <c r="C3753" s="145" t="s">
        <v>1935</v>
      </c>
      <c r="D3753" s="145">
        <v>0</v>
      </c>
      <c r="E3753" s="145" t="s">
        <v>26</v>
      </c>
      <c r="F3753" s="462" t="s">
        <v>95</v>
      </c>
      <c r="G3753" s="462" t="s">
        <v>3468</v>
      </c>
      <c r="H3753" s="145" t="s">
        <v>86</v>
      </c>
      <c r="I3753" s="462" t="s">
        <v>1688</v>
      </c>
      <c r="J3753" s="462" t="s">
        <v>1690</v>
      </c>
      <c r="K3753" s="145" t="s">
        <v>1862</v>
      </c>
      <c r="L3753" s="145" t="s">
        <v>1857</v>
      </c>
    </row>
    <row r="3754" spans="3:12">
      <c r="C3754" s="145" t="s">
        <v>1937</v>
      </c>
      <c r="D3754" s="145">
        <v>0</v>
      </c>
      <c r="E3754" s="145" t="s">
        <v>26</v>
      </c>
      <c r="F3754" s="462" t="s">
        <v>95</v>
      </c>
      <c r="G3754" s="462" t="s">
        <v>3468</v>
      </c>
      <c r="H3754" s="145" t="s">
        <v>86</v>
      </c>
      <c r="I3754" s="462" t="s">
        <v>1688</v>
      </c>
      <c r="J3754" s="462" t="s">
        <v>1690</v>
      </c>
      <c r="K3754" s="145" t="s">
        <v>1862</v>
      </c>
      <c r="L3754" s="145" t="s">
        <v>1857</v>
      </c>
    </row>
    <row r="3755" spans="3:12">
      <c r="C3755" s="145" t="s">
        <v>1938</v>
      </c>
      <c r="D3755" s="145">
        <v>0</v>
      </c>
      <c r="E3755" s="145" t="s">
        <v>26</v>
      </c>
      <c r="F3755" s="462" t="s">
        <v>95</v>
      </c>
      <c r="G3755" s="462" t="s">
        <v>3468</v>
      </c>
      <c r="H3755" s="145" t="s">
        <v>86</v>
      </c>
      <c r="I3755" s="462" t="s">
        <v>1688</v>
      </c>
      <c r="J3755" s="462" t="s">
        <v>1690</v>
      </c>
      <c r="K3755" s="145" t="s">
        <v>1862</v>
      </c>
      <c r="L3755" s="145" t="s">
        <v>1857</v>
      </c>
    </row>
    <row r="3756" spans="3:12">
      <c r="C3756" s="145" t="s">
        <v>1939</v>
      </c>
      <c r="D3756" s="145">
        <v>0</v>
      </c>
      <c r="E3756" s="145" t="s">
        <v>26</v>
      </c>
      <c r="F3756" s="462" t="s">
        <v>95</v>
      </c>
      <c r="G3756" s="462" t="s">
        <v>3468</v>
      </c>
      <c r="H3756" s="145" t="s">
        <v>86</v>
      </c>
      <c r="I3756" s="462" t="s">
        <v>1688</v>
      </c>
      <c r="J3756" s="462" t="s">
        <v>1690</v>
      </c>
      <c r="K3756" s="145" t="s">
        <v>1862</v>
      </c>
      <c r="L3756" s="145" t="s">
        <v>1857</v>
      </c>
    </row>
    <row r="3757" spans="3:12">
      <c r="C3757" s="145" t="s">
        <v>1940</v>
      </c>
      <c r="D3757" s="145">
        <v>0</v>
      </c>
      <c r="E3757" s="145" t="s">
        <v>26</v>
      </c>
      <c r="F3757" s="462" t="s">
        <v>95</v>
      </c>
      <c r="G3757" s="462" t="s">
        <v>3468</v>
      </c>
      <c r="H3757" s="145" t="s">
        <v>86</v>
      </c>
      <c r="I3757" s="462" t="s">
        <v>1688</v>
      </c>
      <c r="J3757" s="462" t="s">
        <v>1690</v>
      </c>
      <c r="K3757" s="145" t="s">
        <v>1862</v>
      </c>
      <c r="L3757" s="145" t="s">
        <v>1857</v>
      </c>
    </row>
    <row r="3758" spans="3:12">
      <c r="C3758" s="145" t="s">
        <v>1941</v>
      </c>
      <c r="D3758" s="145">
        <v>0</v>
      </c>
      <c r="E3758" s="145" t="s">
        <v>26</v>
      </c>
      <c r="F3758" s="462" t="s">
        <v>95</v>
      </c>
      <c r="G3758" s="462" t="s">
        <v>3468</v>
      </c>
      <c r="H3758" s="145" t="s">
        <v>86</v>
      </c>
      <c r="I3758" s="462" t="s">
        <v>1688</v>
      </c>
      <c r="J3758" s="462" t="s">
        <v>1690</v>
      </c>
      <c r="K3758" s="145" t="s">
        <v>1862</v>
      </c>
      <c r="L3758" s="145" t="s">
        <v>1857</v>
      </c>
    </row>
    <row r="3759" spans="3:12">
      <c r="C3759" s="145" t="s">
        <v>1942</v>
      </c>
      <c r="D3759" s="145">
        <v>0</v>
      </c>
      <c r="E3759" s="145" t="s">
        <v>26</v>
      </c>
      <c r="F3759" s="462" t="s">
        <v>95</v>
      </c>
      <c r="G3759" s="462" t="s">
        <v>3468</v>
      </c>
      <c r="H3759" s="145" t="s">
        <v>86</v>
      </c>
      <c r="I3759" s="462" t="s">
        <v>1688</v>
      </c>
      <c r="J3759" s="462" t="s">
        <v>1690</v>
      </c>
      <c r="K3759" s="145" t="s">
        <v>1862</v>
      </c>
      <c r="L3759" s="145" t="s">
        <v>1857</v>
      </c>
    </row>
    <row r="3760" spans="3:12">
      <c r="C3760" s="145" t="s">
        <v>1943</v>
      </c>
      <c r="D3760" s="145">
        <v>0</v>
      </c>
      <c r="E3760" s="145" t="s">
        <v>26</v>
      </c>
      <c r="F3760" s="462" t="s">
        <v>95</v>
      </c>
      <c r="G3760" s="462" t="s">
        <v>3468</v>
      </c>
      <c r="H3760" s="145" t="s">
        <v>86</v>
      </c>
      <c r="I3760" s="462" t="s">
        <v>1688</v>
      </c>
      <c r="J3760" s="462" t="s">
        <v>1690</v>
      </c>
      <c r="K3760" s="145" t="s">
        <v>1862</v>
      </c>
      <c r="L3760" s="145" t="s">
        <v>1857</v>
      </c>
    </row>
    <row r="3761" spans="3:12">
      <c r="C3761" s="145" t="s">
        <v>1944</v>
      </c>
      <c r="D3761" s="145">
        <v>0</v>
      </c>
      <c r="E3761" s="145" t="s">
        <v>26</v>
      </c>
      <c r="F3761" s="462" t="s">
        <v>95</v>
      </c>
      <c r="G3761" s="462" t="s">
        <v>3468</v>
      </c>
      <c r="H3761" s="145" t="s">
        <v>86</v>
      </c>
      <c r="I3761" s="462" t="s">
        <v>1688</v>
      </c>
      <c r="J3761" s="462" t="s">
        <v>1690</v>
      </c>
      <c r="K3761" s="145" t="s">
        <v>1862</v>
      </c>
      <c r="L3761" s="145" t="s">
        <v>1857</v>
      </c>
    </row>
    <row r="3762" spans="3:12">
      <c r="C3762" s="145" t="s">
        <v>1945</v>
      </c>
      <c r="D3762" s="145">
        <v>0</v>
      </c>
      <c r="E3762" s="145" t="s">
        <v>26</v>
      </c>
      <c r="F3762" s="462" t="s">
        <v>95</v>
      </c>
      <c r="G3762" s="462" t="s">
        <v>3468</v>
      </c>
      <c r="H3762" s="145" t="s">
        <v>86</v>
      </c>
      <c r="I3762" s="462" t="s">
        <v>1688</v>
      </c>
      <c r="J3762" s="462" t="s">
        <v>1690</v>
      </c>
      <c r="K3762" s="145" t="s">
        <v>1862</v>
      </c>
      <c r="L3762" s="145" t="s">
        <v>1857</v>
      </c>
    </row>
    <row r="3763" spans="3:12">
      <c r="C3763" s="145" t="s">
        <v>1946</v>
      </c>
      <c r="D3763" s="145">
        <v>0</v>
      </c>
      <c r="E3763" s="145" t="s">
        <v>26</v>
      </c>
      <c r="F3763" s="462" t="s">
        <v>95</v>
      </c>
      <c r="G3763" s="462" t="s">
        <v>3468</v>
      </c>
      <c r="H3763" s="145" t="s">
        <v>86</v>
      </c>
      <c r="I3763" s="462" t="s">
        <v>1688</v>
      </c>
      <c r="J3763" s="462" t="s">
        <v>1690</v>
      </c>
      <c r="K3763" s="145" t="s">
        <v>1862</v>
      </c>
      <c r="L3763" s="145" t="s">
        <v>1857</v>
      </c>
    </row>
    <row r="3764" spans="3:12">
      <c r="C3764" s="145" t="s">
        <v>1947</v>
      </c>
      <c r="D3764" s="145">
        <v>0</v>
      </c>
      <c r="E3764" s="145" t="s">
        <v>26</v>
      </c>
      <c r="F3764" s="462" t="s">
        <v>95</v>
      </c>
      <c r="G3764" s="462" t="s">
        <v>3468</v>
      </c>
      <c r="H3764" s="145" t="s">
        <v>86</v>
      </c>
      <c r="I3764" s="462" t="s">
        <v>1688</v>
      </c>
      <c r="J3764" s="462" t="s">
        <v>1690</v>
      </c>
      <c r="K3764" s="145" t="s">
        <v>1862</v>
      </c>
      <c r="L3764" s="145" t="s">
        <v>1857</v>
      </c>
    </row>
    <row r="3765" spans="3:12">
      <c r="C3765" s="145" t="s">
        <v>1948</v>
      </c>
      <c r="D3765" s="145">
        <v>0</v>
      </c>
      <c r="E3765" s="145" t="s">
        <v>26</v>
      </c>
      <c r="F3765" s="462" t="s">
        <v>95</v>
      </c>
      <c r="G3765" s="462" t="s">
        <v>3468</v>
      </c>
      <c r="H3765" s="145" t="s">
        <v>86</v>
      </c>
      <c r="I3765" s="462" t="s">
        <v>1688</v>
      </c>
      <c r="J3765" s="462" t="s">
        <v>1690</v>
      </c>
      <c r="K3765" s="145" t="s">
        <v>1862</v>
      </c>
      <c r="L3765" s="145" t="s">
        <v>1857</v>
      </c>
    </row>
    <row r="3766" spans="3:12">
      <c r="C3766" s="145" t="s">
        <v>1918</v>
      </c>
      <c r="D3766" s="145">
        <v>0</v>
      </c>
      <c r="E3766" s="145" t="s">
        <v>26</v>
      </c>
      <c r="F3766" s="462" t="s">
        <v>95</v>
      </c>
      <c r="G3766" s="462" t="s">
        <v>3468</v>
      </c>
      <c r="H3766" s="145" t="s">
        <v>86</v>
      </c>
      <c r="I3766" s="462" t="s">
        <v>1688</v>
      </c>
      <c r="J3766" s="462" t="s">
        <v>1690</v>
      </c>
      <c r="K3766" s="145" t="s">
        <v>1862</v>
      </c>
      <c r="L3766" s="145" t="s">
        <v>1858</v>
      </c>
    </row>
    <row r="3767" spans="3:12">
      <c r="C3767" s="145" t="s">
        <v>1919</v>
      </c>
      <c r="D3767" s="145">
        <v>0</v>
      </c>
      <c r="E3767" s="145" t="s">
        <v>26</v>
      </c>
      <c r="F3767" s="462" t="s">
        <v>95</v>
      </c>
      <c r="G3767" s="462" t="s">
        <v>3468</v>
      </c>
      <c r="H3767" s="145" t="s">
        <v>86</v>
      </c>
      <c r="I3767" s="462" t="s">
        <v>1688</v>
      </c>
      <c r="J3767" s="462" t="s">
        <v>1690</v>
      </c>
      <c r="K3767" s="145" t="s">
        <v>1862</v>
      </c>
      <c r="L3767" s="145" t="s">
        <v>1858</v>
      </c>
    </row>
    <row r="3768" spans="3:12">
      <c r="C3768" s="145" t="s">
        <v>1921</v>
      </c>
      <c r="D3768" s="145">
        <v>0</v>
      </c>
      <c r="E3768" s="145" t="s">
        <v>26</v>
      </c>
      <c r="F3768" s="462" t="s">
        <v>95</v>
      </c>
      <c r="G3768" s="462" t="s">
        <v>3468</v>
      </c>
      <c r="H3768" s="145" t="s">
        <v>86</v>
      </c>
      <c r="I3768" s="462" t="s">
        <v>1688</v>
      </c>
      <c r="J3768" s="462" t="s">
        <v>1690</v>
      </c>
      <c r="K3768" s="145" t="s">
        <v>1862</v>
      </c>
      <c r="L3768" s="145" t="s">
        <v>1858</v>
      </c>
    </row>
    <row r="3769" spans="3:12">
      <c r="C3769" s="145" t="s">
        <v>1922</v>
      </c>
      <c r="D3769" s="145">
        <v>0</v>
      </c>
      <c r="E3769" s="145" t="s">
        <v>26</v>
      </c>
      <c r="F3769" s="462" t="s">
        <v>95</v>
      </c>
      <c r="G3769" s="462" t="s">
        <v>3468</v>
      </c>
      <c r="H3769" s="145" t="s">
        <v>86</v>
      </c>
      <c r="I3769" s="462" t="s">
        <v>1688</v>
      </c>
      <c r="J3769" s="462" t="s">
        <v>1690</v>
      </c>
      <c r="K3769" s="145" t="s">
        <v>1862</v>
      </c>
      <c r="L3769" s="145" t="s">
        <v>1858</v>
      </c>
    </row>
    <row r="3770" spans="3:12">
      <c r="C3770" s="145" t="s">
        <v>1923</v>
      </c>
      <c r="D3770" s="145">
        <v>0</v>
      </c>
      <c r="E3770" s="145" t="s">
        <v>26</v>
      </c>
      <c r="F3770" s="462" t="s">
        <v>95</v>
      </c>
      <c r="G3770" s="462" t="s">
        <v>3468</v>
      </c>
      <c r="H3770" s="145" t="s">
        <v>86</v>
      </c>
      <c r="I3770" s="462" t="s">
        <v>1688</v>
      </c>
      <c r="J3770" s="462" t="s">
        <v>1690</v>
      </c>
      <c r="K3770" s="145" t="s">
        <v>1862</v>
      </c>
      <c r="L3770" s="145" t="s">
        <v>1858</v>
      </c>
    </row>
    <row r="3771" spans="3:12">
      <c r="C3771" s="145" t="s">
        <v>1924</v>
      </c>
      <c r="D3771" s="145">
        <v>0</v>
      </c>
      <c r="E3771" s="145" t="s">
        <v>26</v>
      </c>
      <c r="F3771" s="462" t="s">
        <v>95</v>
      </c>
      <c r="G3771" s="462" t="s">
        <v>3468</v>
      </c>
      <c r="H3771" s="145" t="s">
        <v>86</v>
      </c>
      <c r="I3771" s="462" t="s">
        <v>1688</v>
      </c>
      <c r="J3771" s="462" t="s">
        <v>1690</v>
      </c>
      <c r="K3771" s="145" t="s">
        <v>1862</v>
      </c>
      <c r="L3771" s="145" t="s">
        <v>1858</v>
      </c>
    </row>
    <row r="3772" spans="3:12">
      <c r="C3772" s="145" t="s">
        <v>1925</v>
      </c>
      <c r="D3772" s="145">
        <v>0</v>
      </c>
      <c r="E3772" s="145" t="s">
        <v>26</v>
      </c>
      <c r="F3772" s="462" t="s">
        <v>95</v>
      </c>
      <c r="G3772" s="462" t="s">
        <v>3468</v>
      </c>
      <c r="H3772" s="145" t="s">
        <v>86</v>
      </c>
      <c r="I3772" s="462" t="s">
        <v>1688</v>
      </c>
      <c r="J3772" s="462" t="s">
        <v>1690</v>
      </c>
      <c r="K3772" s="145" t="s">
        <v>1862</v>
      </c>
      <c r="L3772" s="145" t="s">
        <v>1858</v>
      </c>
    </row>
    <row r="3773" spans="3:12">
      <c r="C3773" s="145" t="s">
        <v>1926</v>
      </c>
      <c r="D3773" s="145">
        <v>0</v>
      </c>
      <c r="E3773" s="145" t="s">
        <v>26</v>
      </c>
      <c r="F3773" s="462" t="s">
        <v>95</v>
      </c>
      <c r="G3773" s="462" t="s">
        <v>3468</v>
      </c>
      <c r="H3773" s="145" t="s">
        <v>86</v>
      </c>
      <c r="I3773" s="462" t="s">
        <v>1688</v>
      </c>
      <c r="J3773" s="462" t="s">
        <v>1690</v>
      </c>
      <c r="K3773" s="145" t="s">
        <v>1862</v>
      </c>
      <c r="L3773" s="145" t="s">
        <v>1858</v>
      </c>
    </row>
    <row r="3774" spans="3:12">
      <c r="C3774" s="145" t="s">
        <v>1927</v>
      </c>
      <c r="D3774" s="145">
        <v>0</v>
      </c>
      <c r="E3774" s="145" t="s">
        <v>26</v>
      </c>
      <c r="F3774" s="462" t="s">
        <v>95</v>
      </c>
      <c r="G3774" s="462" t="s">
        <v>3468</v>
      </c>
      <c r="H3774" s="145" t="s">
        <v>86</v>
      </c>
      <c r="I3774" s="462" t="s">
        <v>1688</v>
      </c>
      <c r="J3774" s="462" t="s">
        <v>1690</v>
      </c>
      <c r="K3774" s="145" t="s">
        <v>1862</v>
      </c>
      <c r="L3774" s="145" t="s">
        <v>1858</v>
      </c>
    </row>
    <row r="3775" spans="3:12">
      <c r="C3775" s="145" t="s">
        <v>1928</v>
      </c>
      <c r="D3775" s="145">
        <v>0</v>
      </c>
      <c r="E3775" s="145" t="s">
        <v>26</v>
      </c>
      <c r="F3775" s="462" t="s">
        <v>95</v>
      </c>
      <c r="G3775" s="462" t="s">
        <v>3468</v>
      </c>
      <c r="H3775" s="145" t="s">
        <v>86</v>
      </c>
      <c r="I3775" s="462" t="s">
        <v>1688</v>
      </c>
      <c r="J3775" s="462" t="s">
        <v>1690</v>
      </c>
      <c r="K3775" s="145" t="s">
        <v>1862</v>
      </c>
      <c r="L3775" s="145" t="s">
        <v>1858</v>
      </c>
    </row>
    <row r="3776" spans="3:12">
      <c r="C3776" s="145" t="s">
        <v>1929</v>
      </c>
      <c r="D3776" s="145">
        <v>0</v>
      </c>
      <c r="E3776" s="145" t="s">
        <v>26</v>
      </c>
      <c r="F3776" s="462" t="s">
        <v>95</v>
      </c>
      <c r="G3776" s="462" t="s">
        <v>3468</v>
      </c>
      <c r="H3776" s="145" t="s">
        <v>86</v>
      </c>
      <c r="I3776" s="462" t="s">
        <v>1688</v>
      </c>
      <c r="J3776" s="462" t="s">
        <v>1690</v>
      </c>
      <c r="K3776" s="145" t="s">
        <v>1862</v>
      </c>
      <c r="L3776" s="145" t="s">
        <v>1858</v>
      </c>
    </row>
    <row r="3777" spans="3:12">
      <c r="C3777" s="145" t="s">
        <v>1930</v>
      </c>
      <c r="D3777" s="145">
        <v>0</v>
      </c>
      <c r="E3777" s="145" t="s">
        <v>26</v>
      </c>
      <c r="F3777" s="462" t="s">
        <v>95</v>
      </c>
      <c r="G3777" s="462" t="s">
        <v>3468</v>
      </c>
      <c r="H3777" s="145" t="s">
        <v>86</v>
      </c>
      <c r="I3777" s="462" t="s">
        <v>1688</v>
      </c>
      <c r="J3777" s="462" t="s">
        <v>1690</v>
      </c>
      <c r="K3777" s="145" t="s">
        <v>1862</v>
      </c>
      <c r="L3777" s="145" t="s">
        <v>1858</v>
      </c>
    </row>
    <row r="3778" spans="3:12">
      <c r="C3778" s="145" t="s">
        <v>1931</v>
      </c>
      <c r="D3778" s="145">
        <v>0</v>
      </c>
      <c r="E3778" s="145" t="s">
        <v>26</v>
      </c>
      <c r="F3778" s="462" t="s">
        <v>95</v>
      </c>
      <c r="G3778" s="462" t="s">
        <v>3468</v>
      </c>
      <c r="H3778" s="145" t="s">
        <v>86</v>
      </c>
      <c r="I3778" s="462" t="s">
        <v>1688</v>
      </c>
      <c r="J3778" s="462" t="s">
        <v>1690</v>
      </c>
      <c r="K3778" s="145" t="s">
        <v>1862</v>
      </c>
      <c r="L3778" s="145" t="s">
        <v>1858</v>
      </c>
    </row>
    <row r="3779" spans="3:12">
      <c r="C3779" s="145" t="s">
        <v>1932</v>
      </c>
      <c r="D3779" s="145">
        <v>0</v>
      </c>
      <c r="E3779" s="145" t="s">
        <v>26</v>
      </c>
      <c r="F3779" s="462" t="s">
        <v>95</v>
      </c>
      <c r="G3779" s="462" t="s">
        <v>3468</v>
      </c>
      <c r="H3779" s="145" t="s">
        <v>86</v>
      </c>
      <c r="I3779" s="462" t="s">
        <v>1688</v>
      </c>
      <c r="J3779" s="462" t="s">
        <v>1690</v>
      </c>
      <c r="K3779" s="145" t="s">
        <v>1862</v>
      </c>
      <c r="L3779" s="145" t="s">
        <v>1858</v>
      </c>
    </row>
    <row r="3780" spans="3:12">
      <c r="C3780" s="145" t="s">
        <v>1934</v>
      </c>
      <c r="D3780" s="145">
        <v>0</v>
      </c>
      <c r="E3780" s="145" t="s">
        <v>26</v>
      </c>
      <c r="F3780" s="462" t="s">
        <v>95</v>
      </c>
      <c r="G3780" s="462" t="s">
        <v>3468</v>
      </c>
      <c r="H3780" s="145" t="s">
        <v>86</v>
      </c>
      <c r="I3780" s="462" t="s">
        <v>1688</v>
      </c>
      <c r="J3780" s="462" t="s">
        <v>1690</v>
      </c>
      <c r="K3780" s="145" t="s">
        <v>1862</v>
      </c>
      <c r="L3780" s="145" t="s">
        <v>1858</v>
      </c>
    </row>
    <row r="3781" spans="3:12">
      <c r="C3781" s="145" t="s">
        <v>1935</v>
      </c>
      <c r="D3781" s="145">
        <v>0</v>
      </c>
      <c r="E3781" s="145" t="s">
        <v>26</v>
      </c>
      <c r="F3781" s="462" t="s">
        <v>95</v>
      </c>
      <c r="G3781" s="462" t="s">
        <v>3468</v>
      </c>
      <c r="H3781" s="145" t="s">
        <v>86</v>
      </c>
      <c r="I3781" s="462" t="s">
        <v>1688</v>
      </c>
      <c r="J3781" s="462" t="s">
        <v>1690</v>
      </c>
      <c r="K3781" s="145" t="s">
        <v>1862</v>
      </c>
      <c r="L3781" s="145" t="s">
        <v>1858</v>
      </c>
    </row>
    <row r="3782" spans="3:12">
      <c r="C3782" s="145" t="s">
        <v>1937</v>
      </c>
      <c r="D3782" s="145">
        <v>0</v>
      </c>
      <c r="E3782" s="145" t="s">
        <v>26</v>
      </c>
      <c r="F3782" s="462" t="s">
        <v>95</v>
      </c>
      <c r="G3782" s="462" t="s">
        <v>3468</v>
      </c>
      <c r="H3782" s="145" t="s">
        <v>86</v>
      </c>
      <c r="I3782" s="462" t="s">
        <v>1688</v>
      </c>
      <c r="J3782" s="462" t="s">
        <v>1690</v>
      </c>
      <c r="K3782" s="145" t="s">
        <v>1862</v>
      </c>
      <c r="L3782" s="145" t="s">
        <v>1858</v>
      </c>
    </row>
    <row r="3783" spans="3:12">
      <c r="C3783" s="145" t="s">
        <v>1938</v>
      </c>
      <c r="D3783" s="145">
        <v>0</v>
      </c>
      <c r="E3783" s="145" t="s">
        <v>26</v>
      </c>
      <c r="F3783" s="462" t="s">
        <v>95</v>
      </c>
      <c r="G3783" s="462" t="s">
        <v>3468</v>
      </c>
      <c r="H3783" s="145" t="s">
        <v>86</v>
      </c>
      <c r="I3783" s="462" t="s">
        <v>1688</v>
      </c>
      <c r="J3783" s="462" t="s">
        <v>1690</v>
      </c>
      <c r="K3783" s="145" t="s">
        <v>1862</v>
      </c>
      <c r="L3783" s="145" t="s">
        <v>1858</v>
      </c>
    </row>
    <row r="3784" spans="3:12">
      <c r="C3784" s="145" t="s">
        <v>1939</v>
      </c>
      <c r="D3784" s="145">
        <v>0</v>
      </c>
      <c r="E3784" s="145" t="s">
        <v>26</v>
      </c>
      <c r="F3784" s="462" t="s">
        <v>95</v>
      </c>
      <c r="G3784" s="462" t="s">
        <v>3468</v>
      </c>
      <c r="H3784" s="145" t="s">
        <v>86</v>
      </c>
      <c r="I3784" s="462" t="s">
        <v>1688</v>
      </c>
      <c r="J3784" s="462" t="s">
        <v>1690</v>
      </c>
      <c r="K3784" s="145" t="s">
        <v>1862</v>
      </c>
      <c r="L3784" s="145" t="s">
        <v>1858</v>
      </c>
    </row>
    <row r="3785" spans="3:12">
      <c r="C3785" s="145" t="s">
        <v>1940</v>
      </c>
      <c r="D3785" s="145">
        <v>0</v>
      </c>
      <c r="E3785" s="145" t="s">
        <v>26</v>
      </c>
      <c r="F3785" s="462" t="s">
        <v>95</v>
      </c>
      <c r="G3785" s="462" t="s">
        <v>3468</v>
      </c>
      <c r="H3785" s="145" t="s">
        <v>86</v>
      </c>
      <c r="I3785" s="462" t="s">
        <v>1688</v>
      </c>
      <c r="J3785" s="462" t="s">
        <v>1690</v>
      </c>
      <c r="K3785" s="145" t="s">
        <v>1862</v>
      </c>
      <c r="L3785" s="145" t="s">
        <v>1858</v>
      </c>
    </row>
    <row r="3786" spans="3:12">
      <c r="C3786" s="145" t="s">
        <v>1941</v>
      </c>
      <c r="D3786" s="145">
        <v>0</v>
      </c>
      <c r="E3786" s="145" t="s">
        <v>26</v>
      </c>
      <c r="F3786" s="462" t="s">
        <v>95</v>
      </c>
      <c r="G3786" s="462" t="s">
        <v>3468</v>
      </c>
      <c r="H3786" s="145" t="s">
        <v>86</v>
      </c>
      <c r="I3786" s="462" t="s">
        <v>1688</v>
      </c>
      <c r="J3786" s="462" t="s">
        <v>1690</v>
      </c>
      <c r="K3786" s="145" t="s">
        <v>1862</v>
      </c>
      <c r="L3786" s="145" t="s">
        <v>1858</v>
      </c>
    </row>
    <row r="3787" spans="3:12">
      <c r="C3787" s="145" t="s">
        <v>1942</v>
      </c>
      <c r="D3787" s="145">
        <v>0</v>
      </c>
      <c r="E3787" s="145" t="s">
        <v>26</v>
      </c>
      <c r="F3787" s="462" t="s">
        <v>95</v>
      </c>
      <c r="G3787" s="462" t="s">
        <v>3468</v>
      </c>
      <c r="H3787" s="145" t="s">
        <v>86</v>
      </c>
      <c r="I3787" s="462" t="s">
        <v>1688</v>
      </c>
      <c r="J3787" s="462" t="s">
        <v>1690</v>
      </c>
      <c r="K3787" s="145" t="s">
        <v>1862</v>
      </c>
      <c r="L3787" s="145" t="s">
        <v>1858</v>
      </c>
    </row>
    <row r="3788" spans="3:12">
      <c r="C3788" s="145" t="s">
        <v>1943</v>
      </c>
      <c r="D3788" s="145">
        <v>0</v>
      </c>
      <c r="E3788" s="145" t="s">
        <v>26</v>
      </c>
      <c r="F3788" s="462" t="s">
        <v>95</v>
      </c>
      <c r="G3788" s="462" t="s">
        <v>3468</v>
      </c>
      <c r="H3788" s="145" t="s">
        <v>86</v>
      </c>
      <c r="I3788" s="462" t="s">
        <v>1688</v>
      </c>
      <c r="J3788" s="462" t="s">
        <v>1690</v>
      </c>
      <c r="K3788" s="145" t="s">
        <v>1862</v>
      </c>
      <c r="L3788" s="145" t="s">
        <v>1858</v>
      </c>
    </row>
    <row r="3789" spans="3:12">
      <c r="C3789" s="145" t="s">
        <v>1944</v>
      </c>
      <c r="D3789" s="145">
        <v>0</v>
      </c>
      <c r="E3789" s="145" t="s">
        <v>26</v>
      </c>
      <c r="F3789" s="462" t="s">
        <v>95</v>
      </c>
      <c r="G3789" s="462" t="s">
        <v>3468</v>
      </c>
      <c r="H3789" s="145" t="s">
        <v>86</v>
      </c>
      <c r="I3789" s="462" t="s">
        <v>1688</v>
      </c>
      <c r="J3789" s="462" t="s">
        <v>1690</v>
      </c>
      <c r="K3789" s="145" t="s">
        <v>1862</v>
      </c>
      <c r="L3789" s="145" t="s">
        <v>1858</v>
      </c>
    </row>
    <row r="3790" spans="3:12">
      <c r="C3790" s="145" t="s">
        <v>1945</v>
      </c>
      <c r="D3790" s="145">
        <v>0</v>
      </c>
      <c r="E3790" s="145" t="s">
        <v>26</v>
      </c>
      <c r="F3790" s="462" t="s">
        <v>95</v>
      </c>
      <c r="G3790" s="462" t="s">
        <v>3468</v>
      </c>
      <c r="H3790" s="145" t="s">
        <v>86</v>
      </c>
      <c r="I3790" s="462" t="s">
        <v>1688</v>
      </c>
      <c r="J3790" s="462" t="s">
        <v>1690</v>
      </c>
      <c r="K3790" s="145" t="s">
        <v>1862</v>
      </c>
      <c r="L3790" s="145" t="s">
        <v>1858</v>
      </c>
    </row>
    <row r="3791" spans="3:12">
      <c r="C3791" s="145" t="s">
        <v>1946</v>
      </c>
      <c r="D3791" s="145">
        <v>0</v>
      </c>
      <c r="E3791" s="145" t="s">
        <v>26</v>
      </c>
      <c r="F3791" s="462" t="s">
        <v>95</v>
      </c>
      <c r="G3791" s="462" t="s">
        <v>3468</v>
      </c>
      <c r="H3791" s="145" t="s">
        <v>86</v>
      </c>
      <c r="I3791" s="462" t="s">
        <v>1688</v>
      </c>
      <c r="J3791" s="462" t="s">
        <v>1690</v>
      </c>
      <c r="K3791" s="145" t="s">
        <v>1862</v>
      </c>
      <c r="L3791" s="145" t="s">
        <v>1858</v>
      </c>
    </row>
    <row r="3792" spans="3:12">
      <c r="C3792" s="145" t="s">
        <v>1947</v>
      </c>
      <c r="D3792" s="145">
        <v>0</v>
      </c>
      <c r="E3792" s="145" t="s">
        <v>26</v>
      </c>
      <c r="F3792" s="462" t="s">
        <v>95</v>
      </c>
      <c r="G3792" s="462" t="s">
        <v>3468</v>
      </c>
      <c r="H3792" s="145" t="s">
        <v>86</v>
      </c>
      <c r="I3792" s="462" t="s">
        <v>1688</v>
      </c>
      <c r="J3792" s="462" t="s">
        <v>1690</v>
      </c>
      <c r="K3792" s="145" t="s">
        <v>1862</v>
      </c>
      <c r="L3792" s="145" t="s">
        <v>1858</v>
      </c>
    </row>
    <row r="3793" spans="3:12">
      <c r="C3793" s="145" t="s">
        <v>1948</v>
      </c>
      <c r="D3793" s="145">
        <v>0</v>
      </c>
      <c r="E3793" s="145" t="s">
        <v>26</v>
      </c>
      <c r="F3793" s="462" t="s">
        <v>95</v>
      </c>
      <c r="G3793" s="462" t="s">
        <v>3468</v>
      </c>
      <c r="H3793" s="145" t="s">
        <v>86</v>
      </c>
      <c r="I3793" s="462" t="s">
        <v>1688</v>
      </c>
      <c r="J3793" s="462" t="s">
        <v>1690</v>
      </c>
      <c r="K3793" s="145" t="s">
        <v>1862</v>
      </c>
      <c r="L3793" s="145" t="s">
        <v>1858</v>
      </c>
    </row>
    <row r="3794" spans="3:12">
      <c r="C3794" s="145" t="s">
        <v>1918</v>
      </c>
      <c r="D3794" s="145">
        <v>0</v>
      </c>
      <c r="E3794" s="145" t="s">
        <v>26</v>
      </c>
      <c r="F3794" s="462" t="s">
        <v>95</v>
      </c>
      <c r="G3794" s="462" t="s">
        <v>3468</v>
      </c>
      <c r="H3794" s="145" t="s">
        <v>86</v>
      </c>
      <c r="I3794" s="462" t="s">
        <v>1688</v>
      </c>
      <c r="J3794" s="462" t="s">
        <v>1690</v>
      </c>
      <c r="K3794" s="145" t="s">
        <v>1862</v>
      </c>
      <c r="L3794" s="145" t="s">
        <v>1859</v>
      </c>
    </row>
    <row r="3795" spans="3:12">
      <c r="C3795" s="145" t="s">
        <v>1919</v>
      </c>
      <c r="D3795" s="145">
        <v>0</v>
      </c>
      <c r="E3795" s="145" t="s">
        <v>26</v>
      </c>
      <c r="F3795" s="462" t="s">
        <v>95</v>
      </c>
      <c r="G3795" s="462" t="s">
        <v>3468</v>
      </c>
      <c r="H3795" s="145" t="s">
        <v>86</v>
      </c>
      <c r="I3795" s="462" t="s">
        <v>1688</v>
      </c>
      <c r="J3795" s="462" t="s">
        <v>1690</v>
      </c>
      <c r="K3795" s="145" t="s">
        <v>1862</v>
      </c>
      <c r="L3795" s="145" t="s">
        <v>1859</v>
      </c>
    </row>
    <row r="3796" spans="3:12">
      <c r="C3796" s="145" t="s">
        <v>1921</v>
      </c>
      <c r="D3796" s="145">
        <v>0</v>
      </c>
      <c r="E3796" s="145" t="s">
        <v>26</v>
      </c>
      <c r="F3796" s="462" t="s">
        <v>95</v>
      </c>
      <c r="G3796" s="462" t="s">
        <v>3468</v>
      </c>
      <c r="H3796" s="145" t="s">
        <v>86</v>
      </c>
      <c r="I3796" s="462" t="s">
        <v>1688</v>
      </c>
      <c r="J3796" s="462" t="s">
        <v>1690</v>
      </c>
      <c r="K3796" s="145" t="s">
        <v>1862</v>
      </c>
      <c r="L3796" s="145" t="s">
        <v>1859</v>
      </c>
    </row>
    <row r="3797" spans="3:12">
      <c r="C3797" s="145" t="s">
        <v>1922</v>
      </c>
      <c r="D3797" s="145">
        <v>0</v>
      </c>
      <c r="E3797" s="145" t="s">
        <v>26</v>
      </c>
      <c r="F3797" s="462" t="s">
        <v>95</v>
      </c>
      <c r="G3797" s="462" t="s">
        <v>3468</v>
      </c>
      <c r="H3797" s="145" t="s">
        <v>86</v>
      </c>
      <c r="I3797" s="462" t="s">
        <v>1688</v>
      </c>
      <c r="J3797" s="462" t="s">
        <v>1690</v>
      </c>
      <c r="K3797" s="145" t="s">
        <v>1862</v>
      </c>
      <c r="L3797" s="145" t="s">
        <v>1859</v>
      </c>
    </row>
    <row r="3798" spans="3:12">
      <c r="C3798" s="145" t="s">
        <v>1923</v>
      </c>
      <c r="D3798" s="145">
        <v>0</v>
      </c>
      <c r="E3798" s="145" t="s">
        <v>26</v>
      </c>
      <c r="F3798" s="462" t="s">
        <v>95</v>
      </c>
      <c r="G3798" s="462" t="s">
        <v>3468</v>
      </c>
      <c r="H3798" s="145" t="s">
        <v>86</v>
      </c>
      <c r="I3798" s="462" t="s">
        <v>1688</v>
      </c>
      <c r="J3798" s="462" t="s">
        <v>1690</v>
      </c>
      <c r="K3798" s="145" t="s">
        <v>1862</v>
      </c>
      <c r="L3798" s="145" t="s">
        <v>1859</v>
      </c>
    </row>
    <row r="3799" spans="3:12">
      <c r="C3799" s="145" t="s">
        <v>1924</v>
      </c>
      <c r="D3799" s="145">
        <v>0</v>
      </c>
      <c r="E3799" s="145" t="s">
        <v>26</v>
      </c>
      <c r="F3799" s="462" t="s">
        <v>95</v>
      </c>
      <c r="G3799" s="462" t="s">
        <v>3468</v>
      </c>
      <c r="H3799" s="145" t="s">
        <v>86</v>
      </c>
      <c r="I3799" s="462" t="s">
        <v>1688</v>
      </c>
      <c r="J3799" s="462" t="s">
        <v>1690</v>
      </c>
      <c r="K3799" s="145" t="s">
        <v>1862</v>
      </c>
      <c r="L3799" s="145" t="s">
        <v>1859</v>
      </c>
    </row>
    <row r="3800" spans="3:12">
      <c r="C3800" s="145" t="s">
        <v>1925</v>
      </c>
      <c r="D3800" s="145">
        <v>0</v>
      </c>
      <c r="E3800" s="145" t="s">
        <v>26</v>
      </c>
      <c r="F3800" s="462" t="s">
        <v>95</v>
      </c>
      <c r="G3800" s="462" t="s">
        <v>3468</v>
      </c>
      <c r="H3800" s="145" t="s">
        <v>86</v>
      </c>
      <c r="I3800" s="462" t="s">
        <v>1688</v>
      </c>
      <c r="J3800" s="462" t="s">
        <v>1690</v>
      </c>
      <c r="K3800" s="145" t="s">
        <v>1862</v>
      </c>
      <c r="L3800" s="145" t="s">
        <v>1859</v>
      </c>
    </row>
    <row r="3801" spans="3:12">
      <c r="C3801" s="145" t="s">
        <v>1926</v>
      </c>
      <c r="D3801" s="145">
        <v>0</v>
      </c>
      <c r="E3801" s="145" t="s">
        <v>26</v>
      </c>
      <c r="F3801" s="462" t="s">
        <v>95</v>
      </c>
      <c r="G3801" s="462" t="s">
        <v>3468</v>
      </c>
      <c r="H3801" s="145" t="s">
        <v>86</v>
      </c>
      <c r="I3801" s="462" t="s">
        <v>1688</v>
      </c>
      <c r="J3801" s="462" t="s">
        <v>1690</v>
      </c>
      <c r="K3801" s="145" t="s">
        <v>1862</v>
      </c>
      <c r="L3801" s="145" t="s">
        <v>1859</v>
      </c>
    </row>
    <row r="3802" spans="3:12">
      <c r="C3802" s="145" t="s">
        <v>1927</v>
      </c>
      <c r="D3802" s="145">
        <v>0</v>
      </c>
      <c r="E3802" s="145" t="s">
        <v>26</v>
      </c>
      <c r="F3802" s="462" t="s">
        <v>95</v>
      </c>
      <c r="G3802" s="462" t="s">
        <v>3468</v>
      </c>
      <c r="H3802" s="145" t="s">
        <v>86</v>
      </c>
      <c r="I3802" s="462" t="s">
        <v>1688</v>
      </c>
      <c r="J3802" s="462" t="s">
        <v>1690</v>
      </c>
      <c r="K3802" s="145" t="s">
        <v>1862</v>
      </c>
      <c r="L3802" s="145" t="s">
        <v>1859</v>
      </c>
    </row>
    <row r="3803" spans="3:12">
      <c r="C3803" s="145" t="s">
        <v>1928</v>
      </c>
      <c r="D3803" s="145">
        <v>0</v>
      </c>
      <c r="E3803" s="145" t="s">
        <v>26</v>
      </c>
      <c r="F3803" s="462" t="s">
        <v>95</v>
      </c>
      <c r="G3803" s="462" t="s">
        <v>3468</v>
      </c>
      <c r="H3803" s="145" t="s">
        <v>86</v>
      </c>
      <c r="I3803" s="462" t="s">
        <v>1688</v>
      </c>
      <c r="J3803" s="462" t="s">
        <v>1690</v>
      </c>
      <c r="K3803" s="145" t="s">
        <v>1862</v>
      </c>
      <c r="L3803" s="145" t="s">
        <v>1859</v>
      </c>
    </row>
    <row r="3804" spans="3:12">
      <c r="C3804" s="145" t="s">
        <v>1929</v>
      </c>
      <c r="D3804" s="145">
        <v>0</v>
      </c>
      <c r="E3804" s="145" t="s">
        <v>26</v>
      </c>
      <c r="F3804" s="462" t="s">
        <v>95</v>
      </c>
      <c r="G3804" s="462" t="s">
        <v>3468</v>
      </c>
      <c r="H3804" s="145" t="s">
        <v>86</v>
      </c>
      <c r="I3804" s="462" t="s">
        <v>1688</v>
      </c>
      <c r="J3804" s="462" t="s">
        <v>1690</v>
      </c>
      <c r="K3804" s="145" t="s">
        <v>1862</v>
      </c>
      <c r="L3804" s="145" t="s">
        <v>1859</v>
      </c>
    </row>
    <row r="3805" spans="3:12">
      <c r="C3805" s="145" t="s">
        <v>1930</v>
      </c>
      <c r="D3805" s="145">
        <v>0</v>
      </c>
      <c r="E3805" s="145" t="s">
        <v>26</v>
      </c>
      <c r="F3805" s="462" t="s">
        <v>95</v>
      </c>
      <c r="G3805" s="462" t="s">
        <v>3468</v>
      </c>
      <c r="H3805" s="145" t="s">
        <v>86</v>
      </c>
      <c r="I3805" s="462" t="s">
        <v>1688</v>
      </c>
      <c r="J3805" s="462" t="s">
        <v>1690</v>
      </c>
      <c r="K3805" s="145" t="s">
        <v>1862</v>
      </c>
      <c r="L3805" s="145" t="s">
        <v>1859</v>
      </c>
    </row>
    <row r="3806" spans="3:12">
      <c r="C3806" s="145" t="s">
        <v>1931</v>
      </c>
      <c r="D3806" s="145">
        <v>0</v>
      </c>
      <c r="E3806" s="145" t="s">
        <v>26</v>
      </c>
      <c r="F3806" s="462" t="s">
        <v>95</v>
      </c>
      <c r="G3806" s="462" t="s">
        <v>3468</v>
      </c>
      <c r="H3806" s="145" t="s">
        <v>86</v>
      </c>
      <c r="I3806" s="462" t="s">
        <v>1688</v>
      </c>
      <c r="J3806" s="462" t="s">
        <v>1690</v>
      </c>
      <c r="K3806" s="145" t="s">
        <v>1862</v>
      </c>
      <c r="L3806" s="145" t="s">
        <v>1859</v>
      </c>
    </row>
    <row r="3807" spans="3:12">
      <c r="C3807" s="145" t="s">
        <v>1932</v>
      </c>
      <c r="D3807" s="145">
        <v>0</v>
      </c>
      <c r="E3807" s="145" t="s">
        <v>26</v>
      </c>
      <c r="F3807" s="462" t="s">
        <v>95</v>
      </c>
      <c r="G3807" s="462" t="s">
        <v>3468</v>
      </c>
      <c r="H3807" s="145" t="s">
        <v>86</v>
      </c>
      <c r="I3807" s="462" t="s">
        <v>1688</v>
      </c>
      <c r="J3807" s="462" t="s">
        <v>1690</v>
      </c>
      <c r="K3807" s="145" t="s">
        <v>1862</v>
      </c>
      <c r="L3807" s="145" t="s">
        <v>1859</v>
      </c>
    </row>
    <row r="3808" spans="3:12">
      <c r="C3808" s="145" t="s">
        <v>1934</v>
      </c>
      <c r="D3808" s="145">
        <v>0</v>
      </c>
      <c r="E3808" s="145" t="s">
        <v>26</v>
      </c>
      <c r="F3808" s="462" t="s">
        <v>95</v>
      </c>
      <c r="G3808" s="462" t="s">
        <v>3468</v>
      </c>
      <c r="H3808" s="145" t="s">
        <v>86</v>
      </c>
      <c r="I3808" s="462" t="s">
        <v>1688</v>
      </c>
      <c r="J3808" s="462" t="s">
        <v>1690</v>
      </c>
      <c r="K3808" s="145" t="s">
        <v>1862</v>
      </c>
      <c r="L3808" s="145" t="s">
        <v>1859</v>
      </c>
    </row>
    <row r="3809" spans="3:12">
      <c r="C3809" s="145" t="s">
        <v>1935</v>
      </c>
      <c r="D3809" s="145">
        <v>0</v>
      </c>
      <c r="E3809" s="145" t="s">
        <v>26</v>
      </c>
      <c r="F3809" s="462" t="s">
        <v>95</v>
      </c>
      <c r="G3809" s="462" t="s">
        <v>3468</v>
      </c>
      <c r="H3809" s="145" t="s">
        <v>86</v>
      </c>
      <c r="I3809" s="462" t="s">
        <v>1688</v>
      </c>
      <c r="J3809" s="462" t="s">
        <v>1690</v>
      </c>
      <c r="K3809" s="145" t="s">
        <v>1862</v>
      </c>
      <c r="L3809" s="145" t="s">
        <v>1859</v>
      </c>
    </row>
    <row r="3810" spans="3:12">
      <c r="C3810" s="145" t="s">
        <v>1937</v>
      </c>
      <c r="D3810" s="145">
        <v>0</v>
      </c>
      <c r="E3810" s="145" t="s">
        <v>26</v>
      </c>
      <c r="F3810" s="462" t="s">
        <v>95</v>
      </c>
      <c r="G3810" s="462" t="s">
        <v>3468</v>
      </c>
      <c r="H3810" s="145" t="s">
        <v>86</v>
      </c>
      <c r="I3810" s="462" t="s">
        <v>1688</v>
      </c>
      <c r="J3810" s="462" t="s">
        <v>1690</v>
      </c>
      <c r="K3810" s="145" t="s">
        <v>1862</v>
      </c>
      <c r="L3810" s="145" t="s">
        <v>1859</v>
      </c>
    </row>
    <row r="3811" spans="3:12">
      <c r="C3811" s="145" t="s">
        <v>1938</v>
      </c>
      <c r="D3811" s="145">
        <v>0</v>
      </c>
      <c r="E3811" s="145" t="s">
        <v>26</v>
      </c>
      <c r="F3811" s="462" t="s">
        <v>95</v>
      </c>
      <c r="G3811" s="462" t="s">
        <v>3468</v>
      </c>
      <c r="H3811" s="145" t="s">
        <v>86</v>
      </c>
      <c r="I3811" s="462" t="s">
        <v>1688</v>
      </c>
      <c r="J3811" s="462" t="s">
        <v>1690</v>
      </c>
      <c r="K3811" s="145" t="s">
        <v>1862</v>
      </c>
      <c r="L3811" s="145" t="s">
        <v>1859</v>
      </c>
    </row>
    <row r="3812" spans="3:12">
      <c r="C3812" s="145" t="s">
        <v>1939</v>
      </c>
      <c r="D3812" s="145">
        <v>0</v>
      </c>
      <c r="E3812" s="145" t="s">
        <v>26</v>
      </c>
      <c r="F3812" s="462" t="s">
        <v>95</v>
      </c>
      <c r="G3812" s="462" t="s">
        <v>3468</v>
      </c>
      <c r="H3812" s="145" t="s">
        <v>86</v>
      </c>
      <c r="I3812" s="462" t="s">
        <v>1688</v>
      </c>
      <c r="J3812" s="462" t="s">
        <v>1690</v>
      </c>
      <c r="K3812" s="145" t="s">
        <v>1862</v>
      </c>
      <c r="L3812" s="145" t="s">
        <v>1859</v>
      </c>
    </row>
    <row r="3813" spans="3:12">
      <c r="C3813" s="145" t="s">
        <v>1940</v>
      </c>
      <c r="D3813" s="145">
        <v>0</v>
      </c>
      <c r="E3813" s="145" t="s">
        <v>26</v>
      </c>
      <c r="F3813" s="462" t="s">
        <v>95</v>
      </c>
      <c r="G3813" s="462" t="s">
        <v>3468</v>
      </c>
      <c r="H3813" s="145" t="s">
        <v>86</v>
      </c>
      <c r="I3813" s="462" t="s">
        <v>1688</v>
      </c>
      <c r="J3813" s="462" t="s">
        <v>1690</v>
      </c>
      <c r="K3813" s="145" t="s">
        <v>1862</v>
      </c>
      <c r="L3813" s="145" t="s">
        <v>1859</v>
      </c>
    </row>
    <row r="3814" spans="3:12">
      <c r="C3814" s="145" t="s">
        <v>1941</v>
      </c>
      <c r="D3814" s="145">
        <v>0</v>
      </c>
      <c r="E3814" s="145" t="s">
        <v>26</v>
      </c>
      <c r="F3814" s="462" t="s">
        <v>95</v>
      </c>
      <c r="G3814" s="462" t="s">
        <v>3468</v>
      </c>
      <c r="H3814" s="145" t="s">
        <v>86</v>
      </c>
      <c r="I3814" s="462" t="s">
        <v>1688</v>
      </c>
      <c r="J3814" s="462" t="s">
        <v>1690</v>
      </c>
      <c r="K3814" s="145" t="s">
        <v>1862</v>
      </c>
      <c r="L3814" s="145" t="s">
        <v>1859</v>
      </c>
    </row>
    <row r="3815" spans="3:12">
      <c r="C3815" s="145" t="s">
        <v>1942</v>
      </c>
      <c r="D3815" s="145">
        <v>0</v>
      </c>
      <c r="E3815" s="145" t="s">
        <v>26</v>
      </c>
      <c r="F3815" s="462" t="s">
        <v>95</v>
      </c>
      <c r="G3815" s="462" t="s">
        <v>3468</v>
      </c>
      <c r="H3815" s="145" t="s">
        <v>86</v>
      </c>
      <c r="I3815" s="462" t="s">
        <v>1688</v>
      </c>
      <c r="J3815" s="462" t="s">
        <v>1690</v>
      </c>
      <c r="K3815" s="145" t="s">
        <v>1862</v>
      </c>
      <c r="L3815" s="145" t="s">
        <v>1859</v>
      </c>
    </row>
    <row r="3816" spans="3:12">
      <c r="C3816" s="145" t="s">
        <v>1943</v>
      </c>
      <c r="D3816" s="145">
        <v>0</v>
      </c>
      <c r="E3816" s="145" t="s">
        <v>26</v>
      </c>
      <c r="F3816" s="462" t="s">
        <v>95</v>
      </c>
      <c r="G3816" s="462" t="s">
        <v>3468</v>
      </c>
      <c r="H3816" s="145" t="s">
        <v>86</v>
      </c>
      <c r="I3816" s="462" t="s">
        <v>1688</v>
      </c>
      <c r="J3816" s="462" t="s">
        <v>1690</v>
      </c>
      <c r="K3816" s="145" t="s">
        <v>1862</v>
      </c>
      <c r="L3816" s="145" t="s">
        <v>1859</v>
      </c>
    </row>
    <row r="3817" spans="3:12">
      <c r="C3817" s="145" t="s">
        <v>1944</v>
      </c>
      <c r="D3817" s="145">
        <v>0</v>
      </c>
      <c r="E3817" s="145" t="s">
        <v>26</v>
      </c>
      <c r="F3817" s="462" t="s">
        <v>95</v>
      </c>
      <c r="G3817" s="462" t="s">
        <v>3468</v>
      </c>
      <c r="H3817" s="145" t="s">
        <v>86</v>
      </c>
      <c r="I3817" s="462" t="s">
        <v>1688</v>
      </c>
      <c r="J3817" s="462" t="s">
        <v>1690</v>
      </c>
      <c r="K3817" s="145" t="s">
        <v>1862</v>
      </c>
      <c r="L3817" s="145" t="s">
        <v>1859</v>
      </c>
    </row>
    <row r="3818" spans="3:12">
      <c r="C3818" s="145" t="s">
        <v>1945</v>
      </c>
      <c r="D3818" s="145">
        <v>0</v>
      </c>
      <c r="E3818" s="145" t="s">
        <v>26</v>
      </c>
      <c r="F3818" s="462" t="s">
        <v>95</v>
      </c>
      <c r="G3818" s="462" t="s">
        <v>3468</v>
      </c>
      <c r="H3818" s="145" t="s">
        <v>86</v>
      </c>
      <c r="I3818" s="462" t="s">
        <v>1688</v>
      </c>
      <c r="J3818" s="462" t="s">
        <v>1690</v>
      </c>
      <c r="K3818" s="145" t="s">
        <v>1862</v>
      </c>
      <c r="L3818" s="145" t="s">
        <v>1859</v>
      </c>
    </row>
    <row r="3819" spans="3:12">
      <c r="C3819" s="145" t="s">
        <v>1946</v>
      </c>
      <c r="D3819" s="145">
        <v>0</v>
      </c>
      <c r="E3819" s="145" t="s">
        <v>26</v>
      </c>
      <c r="F3819" s="462" t="s">
        <v>95</v>
      </c>
      <c r="G3819" s="462" t="s">
        <v>3468</v>
      </c>
      <c r="H3819" s="145" t="s">
        <v>86</v>
      </c>
      <c r="I3819" s="462" t="s">
        <v>1688</v>
      </c>
      <c r="J3819" s="462" t="s">
        <v>1690</v>
      </c>
      <c r="K3819" s="145" t="s">
        <v>1862</v>
      </c>
      <c r="L3819" s="145" t="s">
        <v>1859</v>
      </c>
    </row>
    <row r="3820" spans="3:12">
      <c r="C3820" s="145" t="s">
        <v>1947</v>
      </c>
      <c r="D3820" s="145">
        <v>0</v>
      </c>
      <c r="E3820" s="145" t="s">
        <v>26</v>
      </c>
      <c r="F3820" s="462" t="s">
        <v>95</v>
      </c>
      <c r="G3820" s="462" t="s">
        <v>3468</v>
      </c>
      <c r="H3820" s="145" t="s">
        <v>86</v>
      </c>
      <c r="I3820" s="462" t="s">
        <v>1688</v>
      </c>
      <c r="J3820" s="462" t="s">
        <v>1690</v>
      </c>
      <c r="K3820" s="145" t="s">
        <v>1862</v>
      </c>
      <c r="L3820" s="145" t="s">
        <v>1859</v>
      </c>
    </row>
    <row r="3821" spans="3:12">
      <c r="C3821" s="145" t="s">
        <v>1948</v>
      </c>
      <c r="D3821" s="145">
        <v>0</v>
      </c>
      <c r="E3821" s="145" t="s">
        <v>26</v>
      </c>
      <c r="F3821" s="462" t="s">
        <v>95</v>
      </c>
      <c r="G3821" s="462" t="s">
        <v>3468</v>
      </c>
      <c r="H3821" s="145" t="s">
        <v>86</v>
      </c>
      <c r="I3821" s="462" t="s">
        <v>1688</v>
      </c>
      <c r="J3821" s="462" t="s">
        <v>1690</v>
      </c>
      <c r="K3821" s="145" t="s">
        <v>1862</v>
      </c>
      <c r="L3821" s="145" t="s">
        <v>1859</v>
      </c>
    </row>
    <row r="3822" spans="3:12">
      <c r="C3822" s="145" t="s">
        <v>1918</v>
      </c>
      <c r="D3822" s="145">
        <v>0</v>
      </c>
      <c r="E3822" s="145" t="s">
        <v>26</v>
      </c>
      <c r="F3822" s="462" t="s">
        <v>95</v>
      </c>
      <c r="G3822" s="462" t="s">
        <v>3468</v>
      </c>
      <c r="H3822" s="145" t="s">
        <v>86</v>
      </c>
      <c r="I3822" s="462" t="s">
        <v>1688</v>
      </c>
      <c r="J3822" s="462" t="s">
        <v>1690</v>
      </c>
      <c r="K3822" s="145" t="s">
        <v>1862</v>
      </c>
      <c r="L3822" s="145" t="s">
        <v>1860</v>
      </c>
    </row>
    <row r="3823" spans="3:12">
      <c r="C3823" s="145" t="s">
        <v>1919</v>
      </c>
      <c r="D3823" s="145">
        <v>0</v>
      </c>
      <c r="E3823" s="145" t="s">
        <v>26</v>
      </c>
      <c r="F3823" s="462" t="s">
        <v>95</v>
      </c>
      <c r="G3823" s="462" t="s">
        <v>3468</v>
      </c>
      <c r="H3823" s="145" t="s">
        <v>86</v>
      </c>
      <c r="I3823" s="462" t="s">
        <v>1688</v>
      </c>
      <c r="J3823" s="462" t="s">
        <v>1690</v>
      </c>
      <c r="K3823" s="145" t="s">
        <v>1862</v>
      </c>
      <c r="L3823" s="145" t="s">
        <v>1860</v>
      </c>
    </row>
    <row r="3824" spans="3:12">
      <c r="C3824" s="145" t="s">
        <v>1921</v>
      </c>
      <c r="D3824" s="145">
        <v>0</v>
      </c>
      <c r="E3824" s="145" t="s">
        <v>26</v>
      </c>
      <c r="F3824" s="462" t="s">
        <v>95</v>
      </c>
      <c r="G3824" s="462" t="s">
        <v>3468</v>
      </c>
      <c r="H3824" s="145" t="s">
        <v>86</v>
      </c>
      <c r="I3824" s="462" t="s">
        <v>1688</v>
      </c>
      <c r="J3824" s="462" t="s">
        <v>1690</v>
      </c>
      <c r="K3824" s="145" t="s">
        <v>1862</v>
      </c>
      <c r="L3824" s="145" t="s">
        <v>1860</v>
      </c>
    </row>
    <row r="3825" spans="3:12">
      <c r="C3825" s="145" t="s">
        <v>1922</v>
      </c>
      <c r="D3825" s="145">
        <v>0</v>
      </c>
      <c r="E3825" s="145" t="s">
        <v>26</v>
      </c>
      <c r="F3825" s="462" t="s">
        <v>95</v>
      </c>
      <c r="G3825" s="462" t="s">
        <v>3468</v>
      </c>
      <c r="H3825" s="145" t="s">
        <v>86</v>
      </c>
      <c r="I3825" s="462" t="s">
        <v>1688</v>
      </c>
      <c r="J3825" s="462" t="s">
        <v>1690</v>
      </c>
      <c r="K3825" s="145" t="s">
        <v>1862</v>
      </c>
      <c r="L3825" s="145" t="s">
        <v>1860</v>
      </c>
    </row>
    <row r="3826" spans="3:12">
      <c r="C3826" s="145" t="s">
        <v>1923</v>
      </c>
      <c r="D3826" s="145">
        <v>0</v>
      </c>
      <c r="E3826" s="145" t="s">
        <v>26</v>
      </c>
      <c r="F3826" s="462" t="s">
        <v>95</v>
      </c>
      <c r="G3826" s="462" t="s">
        <v>3468</v>
      </c>
      <c r="H3826" s="145" t="s">
        <v>86</v>
      </c>
      <c r="I3826" s="462" t="s">
        <v>1688</v>
      </c>
      <c r="J3826" s="462" t="s">
        <v>1690</v>
      </c>
      <c r="K3826" s="145" t="s">
        <v>1862</v>
      </c>
      <c r="L3826" s="145" t="s">
        <v>1860</v>
      </c>
    </row>
    <row r="3827" spans="3:12">
      <c r="C3827" s="145" t="s">
        <v>1924</v>
      </c>
      <c r="D3827" s="145">
        <v>0</v>
      </c>
      <c r="E3827" s="145" t="s">
        <v>26</v>
      </c>
      <c r="F3827" s="462" t="s">
        <v>95</v>
      </c>
      <c r="G3827" s="462" t="s">
        <v>3468</v>
      </c>
      <c r="H3827" s="145" t="s">
        <v>86</v>
      </c>
      <c r="I3827" s="462" t="s">
        <v>1688</v>
      </c>
      <c r="J3827" s="462" t="s">
        <v>1690</v>
      </c>
      <c r="K3827" s="145" t="s">
        <v>1862</v>
      </c>
      <c r="L3827" s="145" t="s">
        <v>1860</v>
      </c>
    </row>
    <row r="3828" spans="3:12">
      <c r="C3828" s="145" t="s">
        <v>1925</v>
      </c>
      <c r="D3828" s="145">
        <v>0</v>
      </c>
      <c r="E3828" s="145" t="s">
        <v>26</v>
      </c>
      <c r="F3828" s="462" t="s">
        <v>95</v>
      </c>
      <c r="G3828" s="462" t="s">
        <v>3468</v>
      </c>
      <c r="H3828" s="145" t="s">
        <v>86</v>
      </c>
      <c r="I3828" s="462" t="s">
        <v>1688</v>
      </c>
      <c r="J3828" s="462" t="s">
        <v>1690</v>
      </c>
      <c r="K3828" s="145" t="s">
        <v>1862</v>
      </c>
      <c r="L3828" s="145" t="s">
        <v>1860</v>
      </c>
    </row>
    <row r="3829" spans="3:12">
      <c r="C3829" s="145" t="s">
        <v>1926</v>
      </c>
      <c r="D3829" s="145">
        <v>0</v>
      </c>
      <c r="E3829" s="145" t="s">
        <v>26</v>
      </c>
      <c r="F3829" s="462" t="s">
        <v>95</v>
      </c>
      <c r="G3829" s="462" t="s">
        <v>3468</v>
      </c>
      <c r="H3829" s="145" t="s">
        <v>86</v>
      </c>
      <c r="I3829" s="462" t="s">
        <v>1688</v>
      </c>
      <c r="J3829" s="462" t="s">
        <v>1690</v>
      </c>
      <c r="K3829" s="145" t="s">
        <v>1862</v>
      </c>
      <c r="L3829" s="145" t="s">
        <v>1860</v>
      </c>
    </row>
    <row r="3830" spans="3:12">
      <c r="C3830" s="145" t="s">
        <v>1927</v>
      </c>
      <c r="D3830" s="145">
        <v>0</v>
      </c>
      <c r="E3830" s="145" t="s">
        <v>26</v>
      </c>
      <c r="F3830" s="462" t="s">
        <v>95</v>
      </c>
      <c r="G3830" s="462" t="s">
        <v>3468</v>
      </c>
      <c r="H3830" s="145" t="s">
        <v>86</v>
      </c>
      <c r="I3830" s="462" t="s">
        <v>1688</v>
      </c>
      <c r="J3830" s="462" t="s">
        <v>1690</v>
      </c>
      <c r="K3830" s="145" t="s">
        <v>1862</v>
      </c>
      <c r="L3830" s="145" t="s">
        <v>1860</v>
      </c>
    </row>
    <row r="3831" spans="3:12">
      <c r="C3831" s="145" t="s">
        <v>1928</v>
      </c>
      <c r="D3831" s="145">
        <v>0</v>
      </c>
      <c r="E3831" s="145" t="s">
        <v>26</v>
      </c>
      <c r="F3831" s="462" t="s">
        <v>95</v>
      </c>
      <c r="G3831" s="462" t="s">
        <v>3468</v>
      </c>
      <c r="H3831" s="145" t="s">
        <v>86</v>
      </c>
      <c r="I3831" s="462" t="s">
        <v>1688</v>
      </c>
      <c r="J3831" s="462" t="s">
        <v>1690</v>
      </c>
      <c r="K3831" s="145" t="s">
        <v>1862</v>
      </c>
      <c r="L3831" s="145" t="s">
        <v>1860</v>
      </c>
    </row>
    <row r="3832" spans="3:12">
      <c r="C3832" s="145" t="s">
        <v>1929</v>
      </c>
      <c r="D3832" s="145">
        <v>0</v>
      </c>
      <c r="E3832" s="145" t="s">
        <v>26</v>
      </c>
      <c r="F3832" s="462" t="s">
        <v>95</v>
      </c>
      <c r="G3832" s="462" t="s">
        <v>3468</v>
      </c>
      <c r="H3832" s="145" t="s">
        <v>86</v>
      </c>
      <c r="I3832" s="462" t="s">
        <v>1688</v>
      </c>
      <c r="J3832" s="462" t="s">
        <v>1690</v>
      </c>
      <c r="K3832" s="145" t="s">
        <v>1862</v>
      </c>
      <c r="L3832" s="145" t="s">
        <v>1860</v>
      </c>
    </row>
    <row r="3833" spans="3:12">
      <c r="C3833" s="145" t="s">
        <v>1930</v>
      </c>
      <c r="D3833" s="145">
        <v>0</v>
      </c>
      <c r="E3833" s="145" t="s">
        <v>26</v>
      </c>
      <c r="F3833" s="462" t="s">
        <v>95</v>
      </c>
      <c r="G3833" s="462" t="s">
        <v>3468</v>
      </c>
      <c r="H3833" s="145" t="s">
        <v>86</v>
      </c>
      <c r="I3833" s="462" t="s">
        <v>1688</v>
      </c>
      <c r="J3833" s="462" t="s">
        <v>1690</v>
      </c>
      <c r="K3833" s="145" t="s">
        <v>1862</v>
      </c>
      <c r="L3833" s="145" t="s">
        <v>1860</v>
      </c>
    </row>
    <row r="3834" spans="3:12">
      <c r="C3834" s="145" t="s">
        <v>1931</v>
      </c>
      <c r="D3834" s="145">
        <v>0</v>
      </c>
      <c r="E3834" s="145" t="s">
        <v>26</v>
      </c>
      <c r="F3834" s="462" t="s">
        <v>95</v>
      </c>
      <c r="G3834" s="462" t="s">
        <v>3468</v>
      </c>
      <c r="H3834" s="145" t="s">
        <v>86</v>
      </c>
      <c r="I3834" s="462" t="s">
        <v>1688</v>
      </c>
      <c r="J3834" s="462" t="s">
        <v>1690</v>
      </c>
      <c r="K3834" s="145" t="s">
        <v>1862</v>
      </c>
      <c r="L3834" s="145" t="s">
        <v>1860</v>
      </c>
    </row>
    <row r="3835" spans="3:12">
      <c r="C3835" s="145" t="s">
        <v>1932</v>
      </c>
      <c r="D3835" s="145">
        <v>0</v>
      </c>
      <c r="E3835" s="145" t="s">
        <v>26</v>
      </c>
      <c r="F3835" s="462" t="s">
        <v>95</v>
      </c>
      <c r="G3835" s="462" t="s">
        <v>3468</v>
      </c>
      <c r="H3835" s="145" t="s">
        <v>86</v>
      </c>
      <c r="I3835" s="462" t="s">
        <v>1688</v>
      </c>
      <c r="J3835" s="462" t="s">
        <v>1690</v>
      </c>
      <c r="K3835" s="145" t="s">
        <v>1862</v>
      </c>
      <c r="L3835" s="145" t="s">
        <v>1860</v>
      </c>
    </row>
    <row r="3836" spans="3:12">
      <c r="C3836" s="145" t="s">
        <v>1934</v>
      </c>
      <c r="D3836" s="145">
        <v>0</v>
      </c>
      <c r="E3836" s="145" t="s">
        <v>26</v>
      </c>
      <c r="F3836" s="462" t="s">
        <v>95</v>
      </c>
      <c r="G3836" s="462" t="s">
        <v>3468</v>
      </c>
      <c r="H3836" s="145" t="s">
        <v>86</v>
      </c>
      <c r="I3836" s="462" t="s">
        <v>1688</v>
      </c>
      <c r="J3836" s="462" t="s">
        <v>1690</v>
      </c>
      <c r="K3836" s="145" t="s">
        <v>1862</v>
      </c>
      <c r="L3836" s="145" t="s">
        <v>1860</v>
      </c>
    </row>
    <row r="3837" spans="3:12">
      <c r="C3837" s="145" t="s">
        <v>1935</v>
      </c>
      <c r="D3837" s="145">
        <v>0</v>
      </c>
      <c r="E3837" s="145" t="s">
        <v>26</v>
      </c>
      <c r="F3837" s="462" t="s">
        <v>95</v>
      </c>
      <c r="G3837" s="462" t="s">
        <v>3468</v>
      </c>
      <c r="H3837" s="145" t="s">
        <v>86</v>
      </c>
      <c r="I3837" s="462" t="s">
        <v>1688</v>
      </c>
      <c r="J3837" s="462" t="s">
        <v>1690</v>
      </c>
      <c r="K3837" s="145" t="s">
        <v>1862</v>
      </c>
      <c r="L3837" s="145" t="s">
        <v>1860</v>
      </c>
    </row>
    <row r="3838" spans="3:12">
      <c r="C3838" s="145" t="s">
        <v>1937</v>
      </c>
      <c r="D3838" s="145">
        <v>0</v>
      </c>
      <c r="E3838" s="145" t="s">
        <v>26</v>
      </c>
      <c r="F3838" s="462" t="s">
        <v>95</v>
      </c>
      <c r="G3838" s="462" t="s">
        <v>3468</v>
      </c>
      <c r="H3838" s="145" t="s">
        <v>86</v>
      </c>
      <c r="I3838" s="462" t="s">
        <v>1688</v>
      </c>
      <c r="J3838" s="462" t="s">
        <v>1690</v>
      </c>
      <c r="K3838" s="145" t="s">
        <v>1862</v>
      </c>
      <c r="L3838" s="145" t="s">
        <v>1860</v>
      </c>
    </row>
    <row r="3839" spans="3:12">
      <c r="C3839" s="145" t="s">
        <v>1938</v>
      </c>
      <c r="D3839" s="145">
        <v>0</v>
      </c>
      <c r="E3839" s="145" t="s">
        <v>26</v>
      </c>
      <c r="F3839" s="462" t="s">
        <v>95</v>
      </c>
      <c r="G3839" s="462" t="s">
        <v>3468</v>
      </c>
      <c r="H3839" s="145" t="s">
        <v>86</v>
      </c>
      <c r="I3839" s="462" t="s">
        <v>1688</v>
      </c>
      <c r="J3839" s="462" t="s">
        <v>1690</v>
      </c>
      <c r="K3839" s="145" t="s">
        <v>1862</v>
      </c>
      <c r="L3839" s="145" t="s">
        <v>1860</v>
      </c>
    </row>
    <row r="3840" spans="3:12">
      <c r="C3840" s="145" t="s">
        <v>1939</v>
      </c>
      <c r="D3840" s="145">
        <v>0</v>
      </c>
      <c r="E3840" s="145" t="s">
        <v>26</v>
      </c>
      <c r="F3840" s="462" t="s">
        <v>95</v>
      </c>
      <c r="G3840" s="462" t="s">
        <v>3468</v>
      </c>
      <c r="H3840" s="145" t="s">
        <v>86</v>
      </c>
      <c r="I3840" s="462" t="s">
        <v>1688</v>
      </c>
      <c r="J3840" s="462" t="s">
        <v>1690</v>
      </c>
      <c r="K3840" s="145" t="s">
        <v>1862</v>
      </c>
      <c r="L3840" s="145" t="s">
        <v>1860</v>
      </c>
    </row>
    <row r="3841" spans="3:12">
      <c r="C3841" s="145" t="s">
        <v>1940</v>
      </c>
      <c r="D3841" s="145">
        <v>0</v>
      </c>
      <c r="E3841" s="145" t="s">
        <v>26</v>
      </c>
      <c r="F3841" s="462" t="s">
        <v>95</v>
      </c>
      <c r="G3841" s="462" t="s">
        <v>3468</v>
      </c>
      <c r="H3841" s="145" t="s">
        <v>86</v>
      </c>
      <c r="I3841" s="462" t="s">
        <v>1688</v>
      </c>
      <c r="J3841" s="462" t="s">
        <v>1690</v>
      </c>
      <c r="K3841" s="145" t="s">
        <v>1862</v>
      </c>
      <c r="L3841" s="145" t="s">
        <v>1860</v>
      </c>
    </row>
    <row r="3842" spans="3:12">
      <c r="C3842" s="145" t="s">
        <v>1941</v>
      </c>
      <c r="D3842" s="145">
        <v>0</v>
      </c>
      <c r="E3842" s="145" t="s">
        <v>26</v>
      </c>
      <c r="F3842" s="462" t="s">
        <v>95</v>
      </c>
      <c r="G3842" s="462" t="s">
        <v>3468</v>
      </c>
      <c r="H3842" s="145" t="s">
        <v>86</v>
      </c>
      <c r="I3842" s="462" t="s">
        <v>1688</v>
      </c>
      <c r="J3842" s="462" t="s">
        <v>1690</v>
      </c>
      <c r="K3842" s="145" t="s">
        <v>1862</v>
      </c>
      <c r="L3842" s="145" t="s">
        <v>1860</v>
      </c>
    </row>
    <row r="3843" spans="3:12">
      <c r="C3843" s="145" t="s">
        <v>1942</v>
      </c>
      <c r="D3843" s="145">
        <v>0</v>
      </c>
      <c r="E3843" s="145" t="s">
        <v>26</v>
      </c>
      <c r="F3843" s="462" t="s">
        <v>95</v>
      </c>
      <c r="G3843" s="462" t="s">
        <v>3468</v>
      </c>
      <c r="H3843" s="145" t="s">
        <v>86</v>
      </c>
      <c r="I3843" s="462" t="s">
        <v>1688</v>
      </c>
      <c r="J3843" s="462" t="s">
        <v>1690</v>
      </c>
      <c r="K3843" s="145" t="s">
        <v>1862</v>
      </c>
      <c r="L3843" s="145" t="s">
        <v>1860</v>
      </c>
    </row>
    <row r="3844" spans="3:12">
      <c r="C3844" s="145" t="s">
        <v>1943</v>
      </c>
      <c r="D3844" s="145">
        <v>0</v>
      </c>
      <c r="E3844" s="145" t="s">
        <v>26</v>
      </c>
      <c r="F3844" s="462" t="s">
        <v>95</v>
      </c>
      <c r="G3844" s="462" t="s">
        <v>3468</v>
      </c>
      <c r="H3844" s="145" t="s">
        <v>86</v>
      </c>
      <c r="I3844" s="462" t="s">
        <v>1688</v>
      </c>
      <c r="J3844" s="462" t="s">
        <v>1690</v>
      </c>
      <c r="K3844" s="145" t="s">
        <v>1862</v>
      </c>
      <c r="L3844" s="145" t="s">
        <v>1860</v>
      </c>
    </row>
    <row r="3845" spans="3:12">
      <c r="C3845" s="145" t="s">
        <v>1944</v>
      </c>
      <c r="D3845" s="145">
        <v>0</v>
      </c>
      <c r="E3845" s="145" t="s">
        <v>26</v>
      </c>
      <c r="F3845" s="462" t="s">
        <v>95</v>
      </c>
      <c r="G3845" s="462" t="s">
        <v>3468</v>
      </c>
      <c r="H3845" s="145" t="s">
        <v>86</v>
      </c>
      <c r="I3845" s="462" t="s">
        <v>1688</v>
      </c>
      <c r="J3845" s="462" t="s">
        <v>1690</v>
      </c>
      <c r="K3845" s="145" t="s">
        <v>1862</v>
      </c>
      <c r="L3845" s="145" t="s">
        <v>1860</v>
      </c>
    </row>
    <row r="3846" spans="3:12">
      <c r="C3846" s="145" t="s">
        <v>1945</v>
      </c>
      <c r="D3846" s="145">
        <v>0</v>
      </c>
      <c r="E3846" s="145" t="s">
        <v>26</v>
      </c>
      <c r="F3846" s="462" t="s">
        <v>95</v>
      </c>
      <c r="G3846" s="462" t="s">
        <v>3468</v>
      </c>
      <c r="H3846" s="145" t="s">
        <v>86</v>
      </c>
      <c r="I3846" s="462" t="s">
        <v>1688</v>
      </c>
      <c r="J3846" s="462" t="s">
        <v>1690</v>
      </c>
      <c r="K3846" s="145" t="s">
        <v>1862</v>
      </c>
      <c r="L3846" s="145" t="s">
        <v>1860</v>
      </c>
    </row>
    <row r="3847" spans="3:12">
      <c r="C3847" s="145" t="s">
        <v>1946</v>
      </c>
      <c r="D3847" s="145">
        <v>0</v>
      </c>
      <c r="E3847" s="145" t="s">
        <v>26</v>
      </c>
      <c r="F3847" s="462" t="s">
        <v>95</v>
      </c>
      <c r="G3847" s="462" t="s">
        <v>3468</v>
      </c>
      <c r="H3847" s="145" t="s">
        <v>86</v>
      </c>
      <c r="I3847" s="462" t="s">
        <v>1688</v>
      </c>
      <c r="J3847" s="462" t="s">
        <v>1690</v>
      </c>
      <c r="K3847" s="145" t="s">
        <v>1862</v>
      </c>
      <c r="L3847" s="145" t="s">
        <v>1860</v>
      </c>
    </row>
    <row r="3848" spans="3:12">
      <c r="C3848" s="145" t="s">
        <v>1947</v>
      </c>
      <c r="D3848" s="145">
        <v>0</v>
      </c>
      <c r="E3848" s="145" t="s">
        <v>26</v>
      </c>
      <c r="F3848" s="462" t="s">
        <v>95</v>
      </c>
      <c r="G3848" s="462" t="s">
        <v>3468</v>
      </c>
      <c r="H3848" s="145" t="s">
        <v>86</v>
      </c>
      <c r="I3848" s="462" t="s">
        <v>1688</v>
      </c>
      <c r="J3848" s="462" t="s">
        <v>1690</v>
      </c>
      <c r="K3848" s="145" t="s">
        <v>1862</v>
      </c>
      <c r="L3848" s="145" t="s">
        <v>1860</v>
      </c>
    </row>
    <row r="3849" spans="3:12">
      <c r="C3849" s="145" t="s">
        <v>1948</v>
      </c>
      <c r="D3849" s="145">
        <v>0</v>
      </c>
      <c r="E3849" s="145" t="s">
        <v>26</v>
      </c>
      <c r="F3849" s="462" t="s">
        <v>95</v>
      </c>
      <c r="G3849" s="462" t="s">
        <v>3468</v>
      </c>
      <c r="H3849" s="145" t="s">
        <v>86</v>
      </c>
      <c r="I3849" s="462" t="s">
        <v>1688</v>
      </c>
      <c r="J3849" s="462" t="s">
        <v>1690</v>
      </c>
      <c r="K3849" s="145" t="s">
        <v>1862</v>
      </c>
      <c r="L3849" s="145" t="s">
        <v>1860</v>
      </c>
    </row>
    <row r="3850" spans="3:12">
      <c r="C3850" s="145" t="s">
        <v>1918</v>
      </c>
      <c r="D3850" s="145">
        <v>0</v>
      </c>
      <c r="E3850" s="145" t="s">
        <v>26</v>
      </c>
      <c r="F3850" s="462" t="s">
        <v>95</v>
      </c>
      <c r="G3850" s="462" t="s">
        <v>3468</v>
      </c>
      <c r="H3850" s="145" t="s">
        <v>86</v>
      </c>
      <c r="I3850" s="462" t="s">
        <v>1688</v>
      </c>
      <c r="J3850" s="462" t="s">
        <v>1690</v>
      </c>
      <c r="K3850" s="145" t="s">
        <v>1862</v>
      </c>
      <c r="L3850" s="145" t="s">
        <v>1861</v>
      </c>
    </row>
    <row r="3851" spans="3:12">
      <c r="C3851" s="145" t="s">
        <v>1919</v>
      </c>
      <c r="D3851" s="145">
        <v>0</v>
      </c>
      <c r="E3851" s="145" t="s">
        <v>26</v>
      </c>
      <c r="F3851" s="462" t="s">
        <v>95</v>
      </c>
      <c r="G3851" s="462" t="s">
        <v>3468</v>
      </c>
      <c r="H3851" s="145" t="s">
        <v>86</v>
      </c>
      <c r="I3851" s="462" t="s">
        <v>1688</v>
      </c>
      <c r="J3851" s="462" t="s">
        <v>1690</v>
      </c>
      <c r="K3851" s="145" t="s">
        <v>1862</v>
      </c>
      <c r="L3851" s="145" t="s">
        <v>1861</v>
      </c>
    </row>
    <row r="3852" spans="3:12">
      <c r="C3852" s="145" t="s">
        <v>1921</v>
      </c>
      <c r="D3852" s="145">
        <v>0</v>
      </c>
      <c r="E3852" s="145" t="s">
        <v>26</v>
      </c>
      <c r="F3852" s="462" t="s">
        <v>95</v>
      </c>
      <c r="G3852" s="462" t="s">
        <v>3468</v>
      </c>
      <c r="H3852" s="145" t="s">
        <v>86</v>
      </c>
      <c r="I3852" s="462" t="s">
        <v>1688</v>
      </c>
      <c r="J3852" s="462" t="s">
        <v>1690</v>
      </c>
      <c r="K3852" s="145" t="s">
        <v>1862</v>
      </c>
      <c r="L3852" s="145" t="s">
        <v>1861</v>
      </c>
    </row>
    <row r="3853" spans="3:12">
      <c r="C3853" s="145" t="s">
        <v>1922</v>
      </c>
      <c r="D3853" s="145">
        <v>0</v>
      </c>
      <c r="E3853" s="145" t="s">
        <v>26</v>
      </c>
      <c r="F3853" s="462" t="s">
        <v>95</v>
      </c>
      <c r="G3853" s="462" t="s">
        <v>3468</v>
      </c>
      <c r="H3853" s="145" t="s">
        <v>86</v>
      </c>
      <c r="I3853" s="462" t="s">
        <v>1688</v>
      </c>
      <c r="J3853" s="462" t="s">
        <v>1690</v>
      </c>
      <c r="K3853" s="145" t="s">
        <v>1862</v>
      </c>
      <c r="L3853" s="145" t="s">
        <v>1861</v>
      </c>
    </row>
    <row r="3854" spans="3:12">
      <c r="C3854" s="145" t="s">
        <v>1923</v>
      </c>
      <c r="D3854" s="145">
        <v>0</v>
      </c>
      <c r="E3854" s="145" t="s">
        <v>26</v>
      </c>
      <c r="F3854" s="462" t="s">
        <v>95</v>
      </c>
      <c r="G3854" s="462" t="s">
        <v>3468</v>
      </c>
      <c r="H3854" s="145" t="s">
        <v>86</v>
      </c>
      <c r="I3854" s="462" t="s">
        <v>1688</v>
      </c>
      <c r="J3854" s="462" t="s">
        <v>1690</v>
      </c>
      <c r="K3854" s="145" t="s">
        <v>1862</v>
      </c>
      <c r="L3854" s="145" t="s">
        <v>1861</v>
      </c>
    </row>
    <row r="3855" spans="3:12">
      <c r="C3855" s="145" t="s">
        <v>1924</v>
      </c>
      <c r="D3855" s="145">
        <v>0</v>
      </c>
      <c r="E3855" s="145" t="s">
        <v>26</v>
      </c>
      <c r="F3855" s="462" t="s">
        <v>95</v>
      </c>
      <c r="G3855" s="462" t="s">
        <v>3468</v>
      </c>
      <c r="H3855" s="145" t="s">
        <v>86</v>
      </c>
      <c r="I3855" s="462" t="s">
        <v>1688</v>
      </c>
      <c r="J3855" s="462" t="s">
        <v>1690</v>
      </c>
      <c r="K3855" s="145" t="s">
        <v>1862</v>
      </c>
      <c r="L3855" s="145" t="s">
        <v>1861</v>
      </c>
    </row>
    <row r="3856" spans="3:12">
      <c r="C3856" s="145" t="s">
        <v>1925</v>
      </c>
      <c r="D3856" s="145">
        <v>0</v>
      </c>
      <c r="E3856" s="145" t="s">
        <v>26</v>
      </c>
      <c r="F3856" s="462" t="s">
        <v>95</v>
      </c>
      <c r="G3856" s="462" t="s">
        <v>3468</v>
      </c>
      <c r="H3856" s="145" t="s">
        <v>86</v>
      </c>
      <c r="I3856" s="462" t="s">
        <v>1688</v>
      </c>
      <c r="J3856" s="462" t="s">
        <v>1690</v>
      </c>
      <c r="K3856" s="145" t="s">
        <v>1862</v>
      </c>
      <c r="L3856" s="145" t="s">
        <v>1861</v>
      </c>
    </row>
    <row r="3857" spans="3:12">
      <c r="C3857" s="145" t="s">
        <v>1926</v>
      </c>
      <c r="D3857" s="145">
        <v>0</v>
      </c>
      <c r="E3857" s="145" t="s">
        <v>26</v>
      </c>
      <c r="F3857" s="462" t="s">
        <v>95</v>
      </c>
      <c r="G3857" s="462" t="s">
        <v>3468</v>
      </c>
      <c r="H3857" s="145" t="s">
        <v>86</v>
      </c>
      <c r="I3857" s="462" t="s">
        <v>1688</v>
      </c>
      <c r="J3857" s="462" t="s">
        <v>1690</v>
      </c>
      <c r="K3857" s="145" t="s">
        <v>1862</v>
      </c>
      <c r="L3857" s="145" t="s">
        <v>1861</v>
      </c>
    </row>
    <row r="3858" spans="3:12">
      <c r="C3858" s="145" t="s">
        <v>1927</v>
      </c>
      <c r="D3858" s="145">
        <v>0</v>
      </c>
      <c r="E3858" s="145" t="s">
        <v>26</v>
      </c>
      <c r="F3858" s="462" t="s">
        <v>95</v>
      </c>
      <c r="G3858" s="462" t="s">
        <v>3468</v>
      </c>
      <c r="H3858" s="145" t="s">
        <v>86</v>
      </c>
      <c r="I3858" s="462" t="s">
        <v>1688</v>
      </c>
      <c r="J3858" s="462" t="s">
        <v>1690</v>
      </c>
      <c r="K3858" s="145" t="s">
        <v>1862</v>
      </c>
      <c r="L3858" s="145" t="s">
        <v>1861</v>
      </c>
    </row>
    <row r="3859" spans="3:12">
      <c r="C3859" s="145" t="s">
        <v>1928</v>
      </c>
      <c r="D3859" s="145">
        <v>0</v>
      </c>
      <c r="E3859" s="145" t="s">
        <v>26</v>
      </c>
      <c r="F3859" s="462" t="s">
        <v>95</v>
      </c>
      <c r="G3859" s="462" t="s">
        <v>3468</v>
      </c>
      <c r="H3859" s="145" t="s">
        <v>86</v>
      </c>
      <c r="I3859" s="462" t="s">
        <v>1688</v>
      </c>
      <c r="J3859" s="462" t="s">
        <v>1690</v>
      </c>
      <c r="K3859" s="145" t="s">
        <v>1862</v>
      </c>
      <c r="L3859" s="145" t="s">
        <v>1861</v>
      </c>
    </row>
    <row r="3860" spans="3:12">
      <c r="C3860" s="145" t="s">
        <v>1929</v>
      </c>
      <c r="D3860" s="145">
        <v>0</v>
      </c>
      <c r="E3860" s="145" t="s">
        <v>26</v>
      </c>
      <c r="F3860" s="462" t="s">
        <v>95</v>
      </c>
      <c r="G3860" s="462" t="s">
        <v>3468</v>
      </c>
      <c r="H3860" s="145" t="s">
        <v>86</v>
      </c>
      <c r="I3860" s="462" t="s">
        <v>1688</v>
      </c>
      <c r="J3860" s="462" t="s">
        <v>1690</v>
      </c>
      <c r="K3860" s="145" t="s">
        <v>1862</v>
      </c>
      <c r="L3860" s="145" t="s">
        <v>1861</v>
      </c>
    </row>
    <row r="3861" spans="3:12">
      <c r="C3861" s="145" t="s">
        <v>1930</v>
      </c>
      <c r="D3861" s="145">
        <v>0</v>
      </c>
      <c r="E3861" s="145" t="s">
        <v>26</v>
      </c>
      <c r="F3861" s="462" t="s">
        <v>95</v>
      </c>
      <c r="G3861" s="462" t="s">
        <v>3468</v>
      </c>
      <c r="H3861" s="145" t="s">
        <v>86</v>
      </c>
      <c r="I3861" s="462" t="s">
        <v>1688</v>
      </c>
      <c r="J3861" s="462" t="s">
        <v>1690</v>
      </c>
      <c r="K3861" s="145" t="s">
        <v>1862</v>
      </c>
      <c r="L3861" s="145" t="s">
        <v>1861</v>
      </c>
    </row>
    <row r="3862" spans="3:12">
      <c r="C3862" s="145" t="s">
        <v>1931</v>
      </c>
      <c r="D3862" s="145">
        <v>0</v>
      </c>
      <c r="E3862" s="145" t="s">
        <v>26</v>
      </c>
      <c r="F3862" s="462" t="s">
        <v>95</v>
      </c>
      <c r="G3862" s="462" t="s">
        <v>3468</v>
      </c>
      <c r="H3862" s="145" t="s">
        <v>86</v>
      </c>
      <c r="I3862" s="462" t="s">
        <v>1688</v>
      </c>
      <c r="J3862" s="462" t="s">
        <v>1690</v>
      </c>
      <c r="K3862" s="145" t="s">
        <v>1862</v>
      </c>
      <c r="L3862" s="145" t="s">
        <v>1861</v>
      </c>
    </row>
    <row r="3863" spans="3:12">
      <c r="C3863" s="145" t="s">
        <v>1932</v>
      </c>
      <c r="D3863" s="145">
        <v>0</v>
      </c>
      <c r="E3863" s="145" t="s">
        <v>26</v>
      </c>
      <c r="F3863" s="462" t="s">
        <v>95</v>
      </c>
      <c r="G3863" s="462" t="s">
        <v>3468</v>
      </c>
      <c r="H3863" s="145" t="s">
        <v>86</v>
      </c>
      <c r="I3863" s="462" t="s">
        <v>1688</v>
      </c>
      <c r="J3863" s="462" t="s">
        <v>1690</v>
      </c>
      <c r="K3863" s="145" t="s">
        <v>1862</v>
      </c>
      <c r="L3863" s="145" t="s">
        <v>1861</v>
      </c>
    </row>
    <row r="3864" spans="3:12">
      <c r="C3864" s="145" t="s">
        <v>1934</v>
      </c>
      <c r="D3864" s="145">
        <v>0</v>
      </c>
      <c r="E3864" s="145" t="s">
        <v>26</v>
      </c>
      <c r="F3864" s="462" t="s">
        <v>95</v>
      </c>
      <c r="G3864" s="462" t="s">
        <v>3468</v>
      </c>
      <c r="H3864" s="145" t="s">
        <v>86</v>
      </c>
      <c r="I3864" s="462" t="s">
        <v>1688</v>
      </c>
      <c r="J3864" s="462" t="s">
        <v>1690</v>
      </c>
      <c r="K3864" s="145" t="s">
        <v>1862</v>
      </c>
      <c r="L3864" s="145" t="s">
        <v>1861</v>
      </c>
    </row>
    <row r="3865" spans="3:12">
      <c r="C3865" s="145" t="s">
        <v>1935</v>
      </c>
      <c r="D3865" s="145">
        <v>0</v>
      </c>
      <c r="E3865" s="145" t="s">
        <v>26</v>
      </c>
      <c r="F3865" s="462" t="s">
        <v>95</v>
      </c>
      <c r="G3865" s="462" t="s">
        <v>3468</v>
      </c>
      <c r="H3865" s="145" t="s">
        <v>86</v>
      </c>
      <c r="I3865" s="462" t="s">
        <v>1688</v>
      </c>
      <c r="J3865" s="462" t="s">
        <v>1690</v>
      </c>
      <c r="K3865" s="145" t="s">
        <v>1862</v>
      </c>
      <c r="L3865" s="145" t="s">
        <v>1861</v>
      </c>
    </row>
    <row r="3866" spans="3:12">
      <c r="C3866" s="145" t="s">
        <v>1937</v>
      </c>
      <c r="D3866" s="145">
        <v>0</v>
      </c>
      <c r="E3866" s="145" t="s">
        <v>26</v>
      </c>
      <c r="F3866" s="462" t="s">
        <v>95</v>
      </c>
      <c r="G3866" s="462" t="s">
        <v>3468</v>
      </c>
      <c r="H3866" s="145" t="s">
        <v>86</v>
      </c>
      <c r="I3866" s="462" t="s">
        <v>1688</v>
      </c>
      <c r="J3866" s="462" t="s">
        <v>1690</v>
      </c>
      <c r="K3866" s="145" t="s">
        <v>1862</v>
      </c>
      <c r="L3866" s="145" t="s">
        <v>1861</v>
      </c>
    </row>
    <row r="3867" spans="3:12">
      <c r="C3867" s="145" t="s">
        <v>1938</v>
      </c>
      <c r="D3867" s="145">
        <v>0</v>
      </c>
      <c r="E3867" s="145" t="s">
        <v>26</v>
      </c>
      <c r="F3867" s="462" t="s">
        <v>95</v>
      </c>
      <c r="G3867" s="462" t="s">
        <v>3468</v>
      </c>
      <c r="H3867" s="145" t="s">
        <v>86</v>
      </c>
      <c r="I3867" s="462" t="s">
        <v>1688</v>
      </c>
      <c r="J3867" s="462" t="s">
        <v>1690</v>
      </c>
      <c r="K3867" s="145" t="s">
        <v>1862</v>
      </c>
      <c r="L3867" s="145" t="s">
        <v>1861</v>
      </c>
    </row>
    <row r="3868" spans="3:12">
      <c r="C3868" s="145" t="s">
        <v>1939</v>
      </c>
      <c r="D3868" s="145">
        <v>0</v>
      </c>
      <c r="E3868" s="145" t="s">
        <v>26</v>
      </c>
      <c r="F3868" s="462" t="s">
        <v>95</v>
      </c>
      <c r="G3868" s="462" t="s">
        <v>3468</v>
      </c>
      <c r="H3868" s="145" t="s">
        <v>86</v>
      </c>
      <c r="I3868" s="462" t="s">
        <v>1688</v>
      </c>
      <c r="J3868" s="462" t="s">
        <v>1690</v>
      </c>
      <c r="K3868" s="145" t="s">
        <v>1862</v>
      </c>
      <c r="L3868" s="145" t="s">
        <v>1861</v>
      </c>
    </row>
    <row r="3869" spans="3:12">
      <c r="C3869" s="145" t="s">
        <v>1940</v>
      </c>
      <c r="D3869" s="145">
        <v>0</v>
      </c>
      <c r="E3869" s="145" t="s">
        <v>26</v>
      </c>
      <c r="F3869" s="462" t="s">
        <v>95</v>
      </c>
      <c r="G3869" s="462" t="s">
        <v>3468</v>
      </c>
      <c r="H3869" s="145" t="s">
        <v>86</v>
      </c>
      <c r="I3869" s="462" t="s">
        <v>1688</v>
      </c>
      <c r="J3869" s="462" t="s">
        <v>1690</v>
      </c>
      <c r="K3869" s="145" t="s">
        <v>1862</v>
      </c>
      <c r="L3869" s="145" t="s">
        <v>1861</v>
      </c>
    </row>
    <row r="3870" spans="3:12">
      <c r="C3870" s="145" t="s">
        <v>1941</v>
      </c>
      <c r="D3870" s="145">
        <v>0</v>
      </c>
      <c r="E3870" s="145" t="s">
        <v>26</v>
      </c>
      <c r="F3870" s="462" t="s">
        <v>95</v>
      </c>
      <c r="G3870" s="462" t="s">
        <v>3468</v>
      </c>
      <c r="H3870" s="145" t="s">
        <v>86</v>
      </c>
      <c r="I3870" s="462" t="s">
        <v>1688</v>
      </c>
      <c r="J3870" s="462" t="s">
        <v>1690</v>
      </c>
      <c r="K3870" s="145" t="s">
        <v>1862</v>
      </c>
      <c r="L3870" s="145" t="s">
        <v>1861</v>
      </c>
    </row>
    <row r="3871" spans="3:12">
      <c r="C3871" s="145" t="s">
        <v>1942</v>
      </c>
      <c r="D3871" s="145">
        <v>0</v>
      </c>
      <c r="E3871" s="145" t="s">
        <v>26</v>
      </c>
      <c r="F3871" s="462" t="s">
        <v>95</v>
      </c>
      <c r="G3871" s="462" t="s">
        <v>3468</v>
      </c>
      <c r="H3871" s="145" t="s">
        <v>86</v>
      </c>
      <c r="I3871" s="462" t="s">
        <v>1688</v>
      </c>
      <c r="J3871" s="462" t="s">
        <v>1690</v>
      </c>
      <c r="K3871" s="145" t="s">
        <v>1862</v>
      </c>
      <c r="L3871" s="145" t="s">
        <v>1861</v>
      </c>
    </row>
    <row r="3872" spans="3:12">
      <c r="C3872" s="145" t="s">
        <v>1943</v>
      </c>
      <c r="D3872" s="145">
        <v>0</v>
      </c>
      <c r="E3872" s="145" t="s">
        <v>26</v>
      </c>
      <c r="F3872" s="462" t="s">
        <v>95</v>
      </c>
      <c r="G3872" s="462" t="s">
        <v>3468</v>
      </c>
      <c r="H3872" s="145" t="s">
        <v>86</v>
      </c>
      <c r="I3872" s="462" t="s">
        <v>1688</v>
      </c>
      <c r="J3872" s="462" t="s">
        <v>1690</v>
      </c>
      <c r="K3872" s="145" t="s">
        <v>1862</v>
      </c>
      <c r="L3872" s="145" t="s">
        <v>1861</v>
      </c>
    </row>
    <row r="3873" spans="3:12">
      <c r="C3873" s="145" t="s">
        <v>1944</v>
      </c>
      <c r="D3873" s="145">
        <v>0</v>
      </c>
      <c r="E3873" s="145" t="s">
        <v>26</v>
      </c>
      <c r="F3873" s="462" t="s">
        <v>95</v>
      </c>
      <c r="G3873" s="462" t="s">
        <v>3468</v>
      </c>
      <c r="H3873" s="145" t="s">
        <v>86</v>
      </c>
      <c r="I3873" s="462" t="s">
        <v>1688</v>
      </c>
      <c r="J3873" s="462" t="s">
        <v>1690</v>
      </c>
      <c r="K3873" s="145" t="s">
        <v>1862</v>
      </c>
      <c r="L3873" s="145" t="s">
        <v>1861</v>
      </c>
    </row>
    <row r="3874" spans="3:12">
      <c r="C3874" s="145" t="s">
        <v>1945</v>
      </c>
      <c r="D3874" s="145">
        <v>0</v>
      </c>
      <c r="E3874" s="145" t="s">
        <v>26</v>
      </c>
      <c r="F3874" s="462" t="s">
        <v>95</v>
      </c>
      <c r="G3874" s="462" t="s">
        <v>3468</v>
      </c>
      <c r="H3874" s="145" t="s">
        <v>86</v>
      </c>
      <c r="I3874" s="462" t="s">
        <v>1688</v>
      </c>
      <c r="J3874" s="462" t="s">
        <v>1690</v>
      </c>
      <c r="K3874" s="145" t="s">
        <v>1862</v>
      </c>
      <c r="L3874" s="145" t="s">
        <v>1861</v>
      </c>
    </row>
    <row r="3875" spans="3:12">
      <c r="C3875" s="145" t="s">
        <v>1946</v>
      </c>
      <c r="D3875" s="145">
        <v>0</v>
      </c>
      <c r="E3875" s="145" t="s">
        <v>26</v>
      </c>
      <c r="F3875" s="462" t="s">
        <v>95</v>
      </c>
      <c r="G3875" s="462" t="s">
        <v>3468</v>
      </c>
      <c r="H3875" s="145" t="s">
        <v>86</v>
      </c>
      <c r="I3875" s="462" t="s">
        <v>1688</v>
      </c>
      <c r="J3875" s="462" t="s">
        <v>1690</v>
      </c>
      <c r="K3875" s="145" t="s">
        <v>1862</v>
      </c>
      <c r="L3875" s="145" t="s">
        <v>1861</v>
      </c>
    </row>
    <row r="3876" spans="3:12">
      <c r="C3876" s="145" t="s">
        <v>1947</v>
      </c>
      <c r="D3876" s="145">
        <v>0</v>
      </c>
      <c r="E3876" s="145" t="s">
        <v>26</v>
      </c>
      <c r="F3876" s="462" t="s">
        <v>95</v>
      </c>
      <c r="G3876" s="462" t="s">
        <v>3468</v>
      </c>
      <c r="H3876" s="145" t="s">
        <v>86</v>
      </c>
      <c r="I3876" s="462" t="s">
        <v>1688</v>
      </c>
      <c r="J3876" s="462" t="s">
        <v>1690</v>
      </c>
      <c r="K3876" s="145" t="s">
        <v>1862</v>
      </c>
      <c r="L3876" s="145" t="s">
        <v>1861</v>
      </c>
    </row>
    <row r="3877" spans="3:12">
      <c r="C3877" s="145" t="s">
        <v>1948</v>
      </c>
      <c r="D3877" s="145">
        <v>0</v>
      </c>
      <c r="E3877" s="145" t="s">
        <v>26</v>
      </c>
      <c r="F3877" s="462" t="s">
        <v>95</v>
      </c>
      <c r="G3877" s="462" t="s">
        <v>3468</v>
      </c>
      <c r="H3877" s="145" t="s">
        <v>86</v>
      </c>
      <c r="I3877" s="462" t="s">
        <v>1688</v>
      </c>
      <c r="J3877" s="462" t="s">
        <v>1690</v>
      </c>
      <c r="K3877" s="145" t="s">
        <v>1862</v>
      </c>
      <c r="L3877" s="145" t="s">
        <v>1861</v>
      </c>
    </row>
    <row r="3878" spans="3:12">
      <c r="C3878" s="145" t="s">
        <v>1950</v>
      </c>
      <c r="D3878" s="145">
        <v>0</v>
      </c>
      <c r="E3878" s="145" t="s">
        <v>26</v>
      </c>
      <c r="F3878" s="462" t="s">
        <v>95</v>
      </c>
      <c r="G3878" s="462" t="s">
        <v>3468</v>
      </c>
      <c r="H3878" s="145" t="s">
        <v>86</v>
      </c>
      <c r="I3878" s="462" t="s">
        <v>1688</v>
      </c>
      <c r="J3878" s="462" t="s">
        <v>1690</v>
      </c>
      <c r="K3878" s="145" t="s">
        <v>1863</v>
      </c>
      <c r="L3878" s="145" t="s">
        <v>1852</v>
      </c>
    </row>
    <row r="3879" spans="3:12">
      <c r="C3879" s="145" t="s">
        <v>1951</v>
      </c>
      <c r="D3879" s="145">
        <v>0</v>
      </c>
      <c r="E3879" s="145" t="s">
        <v>26</v>
      </c>
      <c r="F3879" s="462" t="s">
        <v>95</v>
      </c>
      <c r="G3879" s="462" t="s">
        <v>3468</v>
      </c>
      <c r="H3879" s="145" t="s">
        <v>86</v>
      </c>
      <c r="I3879" s="462" t="s">
        <v>1688</v>
      </c>
      <c r="J3879" s="462" t="s">
        <v>1690</v>
      </c>
      <c r="K3879" s="145" t="s">
        <v>1863</v>
      </c>
      <c r="L3879" s="145" t="s">
        <v>1852</v>
      </c>
    </row>
    <row r="3880" spans="3:12">
      <c r="C3880" s="145" t="s">
        <v>1952</v>
      </c>
      <c r="D3880" s="145">
        <v>0</v>
      </c>
      <c r="E3880" s="145" t="s">
        <v>26</v>
      </c>
      <c r="F3880" s="462" t="s">
        <v>95</v>
      </c>
      <c r="G3880" s="462" t="s">
        <v>3468</v>
      </c>
      <c r="H3880" s="145" t="s">
        <v>86</v>
      </c>
      <c r="I3880" s="462" t="s">
        <v>1688</v>
      </c>
      <c r="J3880" s="462" t="s">
        <v>1690</v>
      </c>
      <c r="K3880" s="145" t="s">
        <v>1863</v>
      </c>
      <c r="L3880" s="145" t="s">
        <v>1852</v>
      </c>
    </row>
    <row r="3881" spans="3:12">
      <c r="C3881" s="145" t="s">
        <v>1953</v>
      </c>
      <c r="D3881" s="145">
        <v>0</v>
      </c>
      <c r="E3881" s="145" t="s">
        <v>26</v>
      </c>
      <c r="F3881" s="462" t="s">
        <v>95</v>
      </c>
      <c r="G3881" s="462" t="s">
        <v>3468</v>
      </c>
      <c r="H3881" s="145" t="s">
        <v>86</v>
      </c>
      <c r="I3881" s="462" t="s">
        <v>1688</v>
      </c>
      <c r="J3881" s="462" t="s">
        <v>1690</v>
      </c>
      <c r="K3881" s="145" t="s">
        <v>1863</v>
      </c>
      <c r="L3881" s="145" t="s">
        <v>1852</v>
      </c>
    </row>
    <row r="3882" spans="3:12">
      <c r="C3882" s="145" t="s">
        <v>1954</v>
      </c>
      <c r="D3882" s="145">
        <v>0</v>
      </c>
      <c r="E3882" s="145" t="s">
        <v>26</v>
      </c>
      <c r="F3882" s="462" t="s">
        <v>95</v>
      </c>
      <c r="G3882" s="462" t="s">
        <v>3468</v>
      </c>
      <c r="H3882" s="145" t="s">
        <v>86</v>
      </c>
      <c r="I3882" s="462" t="s">
        <v>1688</v>
      </c>
      <c r="J3882" s="462" t="s">
        <v>1690</v>
      </c>
      <c r="K3882" s="145" t="s">
        <v>1863</v>
      </c>
      <c r="L3882" s="145" t="s">
        <v>1852</v>
      </c>
    </row>
    <row r="3883" spans="3:12">
      <c r="C3883" s="145" t="s">
        <v>1955</v>
      </c>
      <c r="D3883" s="145">
        <v>0</v>
      </c>
      <c r="E3883" s="145" t="s">
        <v>26</v>
      </c>
      <c r="F3883" s="462" t="s">
        <v>95</v>
      </c>
      <c r="G3883" s="462" t="s">
        <v>3468</v>
      </c>
      <c r="H3883" s="145" t="s">
        <v>86</v>
      </c>
      <c r="I3883" s="462" t="s">
        <v>1688</v>
      </c>
      <c r="J3883" s="462" t="s">
        <v>1690</v>
      </c>
      <c r="K3883" s="145" t="s">
        <v>1863</v>
      </c>
      <c r="L3883" s="145" t="s">
        <v>1852</v>
      </c>
    </row>
    <row r="3884" spans="3:12">
      <c r="C3884" s="145" t="s">
        <v>1956</v>
      </c>
      <c r="D3884" s="145">
        <v>0</v>
      </c>
      <c r="E3884" s="145" t="s">
        <v>26</v>
      </c>
      <c r="F3884" s="462" t="s">
        <v>95</v>
      </c>
      <c r="G3884" s="462" t="s">
        <v>3468</v>
      </c>
      <c r="H3884" s="145" t="s">
        <v>86</v>
      </c>
      <c r="I3884" s="462" t="s">
        <v>1688</v>
      </c>
      <c r="J3884" s="462" t="s">
        <v>1690</v>
      </c>
      <c r="K3884" s="145" t="s">
        <v>1863</v>
      </c>
      <c r="L3884" s="145" t="s">
        <v>1852</v>
      </c>
    </row>
    <row r="3885" spans="3:12">
      <c r="C3885" s="145" t="s">
        <v>1957</v>
      </c>
      <c r="D3885" s="145">
        <v>0</v>
      </c>
      <c r="E3885" s="145" t="s">
        <v>26</v>
      </c>
      <c r="F3885" s="462" t="s">
        <v>95</v>
      </c>
      <c r="G3885" s="462" t="s">
        <v>3468</v>
      </c>
      <c r="H3885" s="145" t="s">
        <v>86</v>
      </c>
      <c r="I3885" s="462" t="s">
        <v>1688</v>
      </c>
      <c r="J3885" s="462" t="s">
        <v>1690</v>
      </c>
      <c r="K3885" s="145" t="s">
        <v>1863</v>
      </c>
      <c r="L3885" s="145" t="s">
        <v>1852</v>
      </c>
    </row>
    <row r="3886" spans="3:12">
      <c r="C3886" s="145" t="s">
        <v>1958</v>
      </c>
      <c r="D3886" s="145">
        <v>0</v>
      </c>
      <c r="E3886" s="145" t="s">
        <v>26</v>
      </c>
      <c r="F3886" s="462" t="s">
        <v>95</v>
      </c>
      <c r="G3886" s="462" t="s">
        <v>3468</v>
      </c>
      <c r="H3886" s="145" t="s">
        <v>86</v>
      </c>
      <c r="I3886" s="462" t="s">
        <v>1688</v>
      </c>
      <c r="J3886" s="462" t="s">
        <v>1690</v>
      </c>
      <c r="K3886" s="145" t="s">
        <v>1863</v>
      </c>
      <c r="L3886" s="145" t="s">
        <v>1852</v>
      </c>
    </row>
    <row r="3887" spans="3:12">
      <c r="C3887" s="145" t="s">
        <v>3278</v>
      </c>
      <c r="D3887" s="145">
        <v>0</v>
      </c>
      <c r="E3887" s="145" t="s">
        <v>26</v>
      </c>
      <c r="F3887" s="462" t="s">
        <v>95</v>
      </c>
      <c r="G3887" s="462" t="s">
        <v>3468</v>
      </c>
      <c r="H3887" s="145" t="s">
        <v>86</v>
      </c>
      <c r="I3887" s="462" t="s">
        <v>1688</v>
      </c>
      <c r="J3887" s="462" t="s">
        <v>1690</v>
      </c>
      <c r="K3887" s="145" t="s">
        <v>1863</v>
      </c>
      <c r="L3887" s="145" t="s">
        <v>1852</v>
      </c>
    </row>
    <row r="3888" spans="3:12">
      <c r="C3888" s="145" t="s">
        <v>3279</v>
      </c>
      <c r="D3888" s="145">
        <v>0</v>
      </c>
      <c r="E3888" s="145" t="s">
        <v>26</v>
      </c>
      <c r="F3888" s="462" t="s">
        <v>95</v>
      </c>
      <c r="G3888" s="462" t="s">
        <v>3468</v>
      </c>
      <c r="H3888" s="145" t="s">
        <v>86</v>
      </c>
      <c r="I3888" s="462" t="s">
        <v>1688</v>
      </c>
      <c r="J3888" s="462" t="s">
        <v>1690</v>
      </c>
      <c r="K3888" s="145" t="s">
        <v>1863</v>
      </c>
      <c r="L3888" s="145" t="s">
        <v>1852</v>
      </c>
    </row>
    <row r="3889" spans="3:12">
      <c r="C3889" s="145" t="s">
        <v>1960</v>
      </c>
      <c r="D3889" s="145">
        <v>0</v>
      </c>
      <c r="E3889" s="145" t="s">
        <v>26</v>
      </c>
      <c r="F3889" s="462" t="s">
        <v>95</v>
      </c>
      <c r="G3889" s="462" t="s">
        <v>3468</v>
      </c>
      <c r="H3889" s="145" t="s">
        <v>86</v>
      </c>
      <c r="I3889" s="462" t="s">
        <v>1688</v>
      </c>
      <c r="J3889" s="462" t="s">
        <v>1690</v>
      </c>
      <c r="K3889" s="145" t="s">
        <v>1863</v>
      </c>
      <c r="L3889" s="145" t="s">
        <v>1852</v>
      </c>
    </row>
    <row r="3890" spans="3:12">
      <c r="C3890" s="145" t="s">
        <v>1961</v>
      </c>
      <c r="D3890" s="145">
        <v>0</v>
      </c>
      <c r="E3890" s="145" t="s">
        <v>26</v>
      </c>
      <c r="F3890" s="462" t="s">
        <v>95</v>
      </c>
      <c r="G3890" s="462" t="s">
        <v>3468</v>
      </c>
      <c r="H3890" s="145" t="s">
        <v>86</v>
      </c>
      <c r="I3890" s="462" t="s">
        <v>1688</v>
      </c>
      <c r="J3890" s="462" t="s">
        <v>1690</v>
      </c>
      <c r="K3890" s="145" t="s">
        <v>1863</v>
      </c>
      <c r="L3890" s="145" t="s">
        <v>1852</v>
      </c>
    </row>
    <row r="3891" spans="3:12">
      <c r="C3891" s="145" t="s">
        <v>1962</v>
      </c>
      <c r="D3891" s="145">
        <v>0</v>
      </c>
      <c r="E3891" s="145" t="s">
        <v>26</v>
      </c>
      <c r="F3891" s="462" t="s">
        <v>95</v>
      </c>
      <c r="G3891" s="462" t="s">
        <v>3468</v>
      </c>
      <c r="H3891" s="145" t="s">
        <v>86</v>
      </c>
      <c r="I3891" s="462" t="s">
        <v>1688</v>
      </c>
      <c r="J3891" s="462" t="s">
        <v>1690</v>
      </c>
      <c r="K3891" s="145" t="s">
        <v>1863</v>
      </c>
      <c r="L3891" s="145" t="s">
        <v>1852</v>
      </c>
    </row>
    <row r="3892" spans="3:12">
      <c r="C3892" s="145" t="s">
        <v>1963</v>
      </c>
      <c r="D3892" s="145">
        <v>0</v>
      </c>
      <c r="E3892" s="145" t="s">
        <v>26</v>
      </c>
      <c r="F3892" s="462" t="s">
        <v>95</v>
      </c>
      <c r="G3892" s="462" t="s">
        <v>3468</v>
      </c>
      <c r="H3892" s="145" t="s">
        <v>86</v>
      </c>
      <c r="I3892" s="462" t="s">
        <v>1688</v>
      </c>
      <c r="J3892" s="462" t="s">
        <v>1690</v>
      </c>
      <c r="K3892" s="145" t="s">
        <v>1863</v>
      </c>
      <c r="L3892" s="145" t="s">
        <v>1852</v>
      </c>
    </row>
    <row r="3893" spans="3:12">
      <c r="C3893" s="145" t="s">
        <v>1964</v>
      </c>
      <c r="D3893" s="145">
        <v>0</v>
      </c>
      <c r="E3893" s="145" t="s">
        <v>26</v>
      </c>
      <c r="F3893" s="462" t="s">
        <v>95</v>
      </c>
      <c r="G3893" s="462" t="s">
        <v>3468</v>
      </c>
      <c r="H3893" s="145" t="s">
        <v>86</v>
      </c>
      <c r="I3893" s="462" t="s">
        <v>1688</v>
      </c>
      <c r="J3893" s="462" t="s">
        <v>1690</v>
      </c>
      <c r="K3893" s="145" t="s">
        <v>1863</v>
      </c>
      <c r="L3893" s="145" t="s">
        <v>1852</v>
      </c>
    </row>
    <row r="3894" spans="3:12">
      <c r="C3894" s="145" t="s">
        <v>1965</v>
      </c>
      <c r="D3894" s="145">
        <v>0</v>
      </c>
      <c r="E3894" s="145" t="s">
        <v>26</v>
      </c>
      <c r="F3894" s="462" t="s">
        <v>95</v>
      </c>
      <c r="G3894" s="462" t="s">
        <v>3468</v>
      </c>
      <c r="H3894" s="145" t="s">
        <v>86</v>
      </c>
      <c r="I3894" s="462" t="s">
        <v>1688</v>
      </c>
      <c r="J3894" s="462" t="s">
        <v>1690</v>
      </c>
      <c r="K3894" s="145" t="s">
        <v>1863</v>
      </c>
      <c r="L3894" s="145" t="s">
        <v>1852</v>
      </c>
    </row>
    <row r="3895" spans="3:12">
      <c r="C3895" s="145" t="s">
        <v>1966</v>
      </c>
      <c r="D3895" s="145">
        <v>0</v>
      </c>
      <c r="E3895" s="145" t="s">
        <v>26</v>
      </c>
      <c r="F3895" s="462" t="s">
        <v>95</v>
      </c>
      <c r="G3895" s="462" t="s">
        <v>3468</v>
      </c>
      <c r="H3895" s="145" t="s">
        <v>86</v>
      </c>
      <c r="I3895" s="462" t="s">
        <v>1688</v>
      </c>
      <c r="J3895" s="462" t="s">
        <v>1690</v>
      </c>
      <c r="K3895" s="145" t="s">
        <v>1863</v>
      </c>
      <c r="L3895" s="145" t="s">
        <v>1852</v>
      </c>
    </row>
    <row r="3896" spans="3:12">
      <c r="C3896" s="145" t="s">
        <v>1967</v>
      </c>
      <c r="D3896" s="145">
        <v>0</v>
      </c>
      <c r="E3896" s="145" t="s">
        <v>26</v>
      </c>
      <c r="F3896" s="462" t="s">
        <v>95</v>
      </c>
      <c r="G3896" s="462" t="s">
        <v>3468</v>
      </c>
      <c r="H3896" s="145" t="s">
        <v>86</v>
      </c>
      <c r="I3896" s="462" t="s">
        <v>1688</v>
      </c>
      <c r="J3896" s="462" t="s">
        <v>1690</v>
      </c>
      <c r="K3896" s="145" t="s">
        <v>1863</v>
      </c>
      <c r="L3896" s="145" t="s">
        <v>1852</v>
      </c>
    </row>
    <row r="3897" spans="3:12">
      <c r="C3897" s="145" t="s">
        <v>1968</v>
      </c>
      <c r="D3897" s="145">
        <v>0</v>
      </c>
      <c r="E3897" s="145" t="s">
        <v>26</v>
      </c>
      <c r="F3897" s="462" t="s">
        <v>95</v>
      </c>
      <c r="G3897" s="462" t="s">
        <v>3468</v>
      </c>
      <c r="H3897" s="145" t="s">
        <v>86</v>
      </c>
      <c r="I3897" s="462" t="s">
        <v>1688</v>
      </c>
      <c r="J3897" s="462" t="s">
        <v>1690</v>
      </c>
      <c r="K3897" s="145" t="s">
        <v>1863</v>
      </c>
      <c r="L3897" s="145" t="s">
        <v>1852</v>
      </c>
    </row>
    <row r="3898" spans="3:12">
      <c r="C3898" s="145" t="s">
        <v>1969</v>
      </c>
      <c r="D3898" s="145">
        <v>0</v>
      </c>
      <c r="E3898" s="145" t="s">
        <v>26</v>
      </c>
      <c r="F3898" s="462" t="s">
        <v>95</v>
      </c>
      <c r="G3898" s="462" t="s">
        <v>3468</v>
      </c>
      <c r="H3898" s="145" t="s">
        <v>86</v>
      </c>
      <c r="I3898" s="462" t="s">
        <v>1688</v>
      </c>
      <c r="J3898" s="462" t="s">
        <v>1690</v>
      </c>
      <c r="K3898" s="145" t="s">
        <v>1863</v>
      </c>
      <c r="L3898" s="145" t="s">
        <v>1852</v>
      </c>
    </row>
    <row r="3899" spans="3:12">
      <c r="C3899" s="145" t="s">
        <v>1971</v>
      </c>
      <c r="D3899" s="145">
        <v>0</v>
      </c>
      <c r="E3899" s="145" t="s">
        <v>26</v>
      </c>
      <c r="F3899" s="462" t="s">
        <v>95</v>
      </c>
      <c r="G3899" s="462" t="s">
        <v>3468</v>
      </c>
      <c r="H3899" s="145" t="s">
        <v>86</v>
      </c>
      <c r="I3899" s="462" t="s">
        <v>1688</v>
      </c>
      <c r="J3899" s="462" t="s">
        <v>1690</v>
      </c>
      <c r="K3899" s="145" t="s">
        <v>1863</v>
      </c>
      <c r="L3899" s="145" t="s">
        <v>1852</v>
      </c>
    </row>
    <row r="3900" spans="3:12">
      <c r="C3900" s="145" t="s">
        <v>1972</v>
      </c>
      <c r="D3900" s="145">
        <v>0</v>
      </c>
      <c r="E3900" s="145" t="s">
        <v>26</v>
      </c>
      <c r="F3900" s="462" t="s">
        <v>95</v>
      </c>
      <c r="G3900" s="462" t="s">
        <v>3468</v>
      </c>
      <c r="H3900" s="145" t="s">
        <v>86</v>
      </c>
      <c r="I3900" s="462" t="s">
        <v>1688</v>
      </c>
      <c r="J3900" s="462" t="s">
        <v>1690</v>
      </c>
      <c r="K3900" s="145" t="s">
        <v>1863</v>
      </c>
      <c r="L3900" s="145" t="s">
        <v>1852</v>
      </c>
    </row>
    <row r="3901" spans="3:12">
      <c r="C3901" s="145" t="s">
        <v>1973</v>
      </c>
      <c r="D3901" s="145">
        <v>0</v>
      </c>
      <c r="E3901" s="145" t="s">
        <v>26</v>
      </c>
      <c r="F3901" s="462" t="s">
        <v>95</v>
      </c>
      <c r="G3901" s="462" t="s">
        <v>3468</v>
      </c>
      <c r="H3901" s="145" t="s">
        <v>86</v>
      </c>
      <c r="I3901" s="462" t="s">
        <v>1688</v>
      </c>
      <c r="J3901" s="462" t="s">
        <v>1690</v>
      </c>
      <c r="K3901" s="145" t="s">
        <v>1863</v>
      </c>
      <c r="L3901" s="145" t="s">
        <v>1852</v>
      </c>
    </row>
    <row r="3902" spans="3:12">
      <c r="C3902" s="145" t="s">
        <v>1974</v>
      </c>
      <c r="D3902" s="145">
        <v>0</v>
      </c>
      <c r="E3902" s="145" t="s">
        <v>26</v>
      </c>
      <c r="F3902" s="462" t="s">
        <v>95</v>
      </c>
      <c r="G3902" s="462" t="s">
        <v>3468</v>
      </c>
      <c r="H3902" s="145" t="s">
        <v>86</v>
      </c>
      <c r="I3902" s="462" t="s">
        <v>1688</v>
      </c>
      <c r="J3902" s="462" t="s">
        <v>1690</v>
      </c>
      <c r="K3902" s="145" t="s">
        <v>1863</v>
      </c>
      <c r="L3902" s="145" t="s">
        <v>1852</v>
      </c>
    </row>
    <row r="3903" spans="3:12">
      <c r="C3903" s="145" t="s">
        <v>1975</v>
      </c>
      <c r="D3903" s="145">
        <v>0</v>
      </c>
      <c r="E3903" s="145" t="s">
        <v>26</v>
      </c>
      <c r="F3903" s="462" t="s">
        <v>95</v>
      </c>
      <c r="G3903" s="462" t="s">
        <v>3468</v>
      </c>
      <c r="H3903" s="145" t="s">
        <v>86</v>
      </c>
      <c r="I3903" s="462" t="s">
        <v>1688</v>
      </c>
      <c r="J3903" s="462" t="s">
        <v>1690</v>
      </c>
      <c r="K3903" s="145" t="s">
        <v>1863</v>
      </c>
      <c r="L3903" s="145" t="s">
        <v>1852</v>
      </c>
    </row>
    <row r="3904" spans="3:12">
      <c r="C3904" s="145" t="s">
        <v>1976</v>
      </c>
      <c r="D3904" s="145">
        <v>0</v>
      </c>
      <c r="E3904" s="145" t="s">
        <v>26</v>
      </c>
      <c r="F3904" s="462" t="s">
        <v>95</v>
      </c>
      <c r="G3904" s="462" t="s">
        <v>3468</v>
      </c>
      <c r="H3904" s="145" t="s">
        <v>86</v>
      </c>
      <c r="I3904" s="462" t="s">
        <v>1688</v>
      </c>
      <c r="J3904" s="462" t="s">
        <v>1690</v>
      </c>
      <c r="K3904" s="145" t="s">
        <v>1863</v>
      </c>
      <c r="L3904" s="145" t="s">
        <v>1852</v>
      </c>
    </row>
    <row r="3905" spans="3:12">
      <c r="C3905" s="145" t="s">
        <v>1977</v>
      </c>
      <c r="D3905" s="145">
        <v>0</v>
      </c>
      <c r="E3905" s="145" t="s">
        <v>26</v>
      </c>
      <c r="F3905" s="462" t="s">
        <v>95</v>
      </c>
      <c r="G3905" s="462" t="s">
        <v>3468</v>
      </c>
      <c r="H3905" s="145" t="s">
        <v>86</v>
      </c>
      <c r="I3905" s="462" t="s">
        <v>1688</v>
      </c>
      <c r="J3905" s="462" t="s">
        <v>1690</v>
      </c>
      <c r="K3905" s="145" t="s">
        <v>1863</v>
      </c>
      <c r="L3905" s="145" t="s">
        <v>1852</v>
      </c>
    </row>
    <row r="3906" spans="3:12">
      <c r="C3906" s="145" t="s">
        <v>1978</v>
      </c>
      <c r="D3906" s="145">
        <v>0</v>
      </c>
      <c r="E3906" s="145" t="s">
        <v>26</v>
      </c>
      <c r="F3906" s="462" t="s">
        <v>95</v>
      </c>
      <c r="G3906" s="462" t="s">
        <v>3468</v>
      </c>
      <c r="H3906" s="145" t="s">
        <v>86</v>
      </c>
      <c r="I3906" s="462" t="s">
        <v>1688</v>
      </c>
      <c r="J3906" s="462" t="s">
        <v>1690</v>
      </c>
      <c r="K3906" s="145" t="s">
        <v>1863</v>
      </c>
      <c r="L3906" s="145" t="s">
        <v>1852</v>
      </c>
    </row>
    <row r="3907" spans="3:12">
      <c r="C3907" s="145" t="s">
        <v>1979</v>
      </c>
      <c r="D3907" s="145">
        <v>0</v>
      </c>
      <c r="E3907" s="145" t="s">
        <v>26</v>
      </c>
      <c r="F3907" s="462" t="s">
        <v>95</v>
      </c>
      <c r="G3907" s="462" t="s">
        <v>3468</v>
      </c>
      <c r="H3907" s="145" t="s">
        <v>86</v>
      </c>
      <c r="I3907" s="462" t="s">
        <v>1688</v>
      </c>
      <c r="J3907" s="462" t="s">
        <v>1690</v>
      </c>
      <c r="K3907" s="145" t="s">
        <v>1863</v>
      </c>
      <c r="L3907" s="145" t="s">
        <v>1852</v>
      </c>
    </row>
    <row r="3908" spans="3:12">
      <c r="C3908" s="145" t="s">
        <v>1981</v>
      </c>
      <c r="D3908" s="145">
        <v>0</v>
      </c>
      <c r="E3908" s="145" t="s">
        <v>26</v>
      </c>
      <c r="F3908" s="462" t="s">
        <v>95</v>
      </c>
      <c r="G3908" s="462" t="s">
        <v>3468</v>
      </c>
      <c r="H3908" s="145" t="s">
        <v>86</v>
      </c>
      <c r="I3908" s="462" t="s">
        <v>1688</v>
      </c>
      <c r="J3908" s="462" t="s">
        <v>1690</v>
      </c>
      <c r="K3908" s="145" t="s">
        <v>1863</v>
      </c>
      <c r="L3908" s="145" t="s">
        <v>1852</v>
      </c>
    </row>
    <row r="3909" spans="3:12">
      <c r="C3909" s="145" t="s">
        <v>1982</v>
      </c>
      <c r="D3909" s="145">
        <v>0</v>
      </c>
      <c r="E3909" s="145" t="s">
        <v>26</v>
      </c>
      <c r="F3909" s="462" t="s">
        <v>95</v>
      </c>
      <c r="G3909" s="462" t="s">
        <v>3468</v>
      </c>
      <c r="H3909" s="145" t="s">
        <v>86</v>
      </c>
      <c r="I3909" s="462" t="s">
        <v>1688</v>
      </c>
      <c r="J3909" s="462" t="s">
        <v>1690</v>
      </c>
      <c r="K3909" s="145" t="s">
        <v>1863</v>
      </c>
      <c r="L3909" s="145" t="s">
        <v>1852</v>
      </c>
    </row>
    <row r="3910" spans="3:12">
      <c r="C3910" s="145" t="s">
        <v>1983</v>
      </c>
      <c r="D3910" s="145">
        <v>0</v>
      </c>
      <c r="E3910" s="145" t="s">
        <v>26</v>
      </c>
      <c r="F3910" s="462" t="s">
        <v>95</v>
      </c>
      <c r="G3910" s="462" t="s">
        <v>3468</v>
      </c>
      <c r="H3910" s="145" t="s">
        <v>86</v>
      </c>
      <c r="I3910" s="462" t="s">
        <v>1688</v>
      </c>
      <c r="J3910" s="462" t="s">
        <v>1690</v>
      </c>
      <c r="K3910" s="145" t="s">
        <v>1863</v>
      </c>
      <c r="L3910" s="145" t="s">
        <v>1852</v>
      </c>
    </row>
    <row r="3911" spans="3:12">
      <c r="C3911" s="145" t="s">
        <v>1984</v>
      </c>
      <c r="D3911" s="145">
        <v>0</v>
      </c>
      <c r="E3911" s="145" t="s">
        <v>26</v>
      </c>
      <c r="F3911" s="462" t="s">
        <v>95</v>
      </c>
      <c r="G3911" s="462" t="s">
        <v>3468</v>
      </c>
      <c r="H3911" s="145" t="s">
        <v>86</v>
      </c>
      <c r="I3911" s="462" t="s">
        <v>1688</v>
      </c>
      <c r="J3911" s="462" t="s">
        <v>1690</v>
      </c>
      <c r="K3911" s="145" t="s">
        <v>1863</v>
      </c>
      <c r="L3911" s="145" t="s">
        <v>1852</v>
      </c>
    </row>
    <row r="3912" spans="3:12">
      <c r="C3912" s="145" t="s">
        <v>1985</v>
      </c>
      <c r="D3912" s="145">
        <v>0</v>
      </c>
      <c r="E3912" s="145" t="s">
        <v>26</v>
      </c>
      <c r="F3912" s="462" t="s">
        <v>95</v>
      </c>
      <c r="G3912" s="462" t="s">
        <v>3468</v>
      </c>
      <c r="H3912" s="145" t="s">
        <v>86</v>
      </c>
      <c r="I3912" s="462" t="s">
        <v>1688</v>
      </c>
      <c r="J3912" s="462" t="s">
        <v>1690</v>
      </c>
      <c r="K3912" s="145" t="s">
        <v>1863</v>
      </c>
      <c r="L3912" s="145" t="s">
        <v>1852</v>
      </c>
    </row>
    <row r="3913" spans="3:12">
      <c r="C3913" s="145" t="s">
        <v>1986</v>
      </c>
      <c r="D3913" s="145">
        <v>0</v>
      </c>
      <c r="E3913" s="145" t="s">
        <v>26</v>
      </c>
      <c r="F3913" s="462" t="s">
        <v>95</v>
      </c>
      <c r="G3913" s="462" t="s">
        <v>3468</v>
      </c>
      <c r="H3913" s="145" t="s">
        <v>86</v>
      </c>
      <c r="I3913" s="462" t="s">
        <v>1688</v>
      </c>
      <c r="J3913" s="462" t="s">
        <v>1690</v>
      </c>
      <c r="K3913" s="145" t="s">
        <v>1863</v>
      </c>
      <c r="L3913" s="145" t="s">
        <v>1852</v>
      </c>
    </row>
    <row r="3914" spans="3:12">
      <c r="C3914" s="145" t="s">
        <v>1987</v>
      </c>
      <c r="D3914" s="145">
        <v>0</v>
      </c>
      <c r="E3914" s="145" t="s">
        <v>26</v>
      </c>
      <c r="F3914" s="462" t="s">
        <v>95</v>
      </c>
      <c r="G3914" s="462" t="s">
        <v>3468</v>
      </c>
      <c r="H3914" s="145" t="s">
        <v>86</v>
      </c>
      <c r="I3914" s="462" t="s">
        <v>1688</v>
      </c>
      <c r="J3914" s="462" t="s">
        <v>1690</v>
      </c>
      <c r="K3914" s="145" t="s">
        <v>1863</v>
      </c>
      <c r="L3914" s="145" t="s">
        <v>1852</v>
      </c>
    </row>
    <row r="3915" spans="3:12">
      <c r="C3915" s="145" t="s">
        <v>1988</v>
      </c>
      <c r="D3915" s="145">
        <v>0</v>
      </c>
      <c r="E3915" s="145" t="s">
        <v>26</v>
      </c>
      <c r="F3915" s="462" t="s">
        <v>95</v>
      </c>
      <c r="G3915" s="462" t="s">
        <v>3468</v>
      </c>
      <c r="H3915" s="145" t="s">
        <v>86</v>
      </c>
      <c r="I3915" s="462" t="s">
        <v>1688</v>
      </c>
      <c r="J3915" s="462" t="s">
        <v>1690</v>
      </c>
      <c r="K3915" s="145" t="s">
        <v>1863</v>
      </c>
      <c r="L3915" s="145" t="s">
        <v>1852</v>
      </c>
    </row>
    <row r="3916" spans="3:12">
      <c r="C3916" s="145" t="s">
        <v>1989</v>
      </c>
      <c r="D3916" s="145">
        <v>0</v>
      </c>
      <c r="E3916" s="145" t="s">
        <v>26</v>
      </c>
      <c r="F3916" s="462" t="s">
        <v>95</v>
      </c>
      <c r="G3916" s="462" t="s">
        <v>3468</v>
      </c>
      <c r="H3916" s="145" t="s">
        <v>86</v>
      </c>
      <c r="I3916" s="462" t="s">
        <v>1688</v>
      </c>
      <c r="J3916" s="462" t="s">
        <v>1690</v>
      </c>
      <c r="K3916" s="145" t="s">
        <v>1863</v>
      </c>
      <c r="L3916" s="145" t="s">
        <v>1852</v>
      </c>
    </row>
    <row r="3917" spans="3:12">
      <c r="C3917" s="145" t="s">
        <v>1990</v>
      </c>
      <c r="D3917" s="145">
        <v>0</v>
      </c>
      <c r="E3917" s="145" t="s">
        <v>26</v>
      </c>
      <c r="F3917" s="462" t="s">
        <v>95</v>
      </c>
      <c r="G3917" s="462" t="s">
        <v>3468</v>
      </c>
      <c r="H3917" s="145" t="s">
        <v>86</v>
      </c>
      <c r="I3917" s="462" t="s">
        <v>1688</v>
      </c>
      <c r="J3917" s="462" t="s">
        <v>1690</v>
      </c>
      <c r="K3917" s="145" t="s">
        <v>1863</v>
      </c>
      <c r="L3917" s="145" t="s">
        <v>1852</v>
      </c>
    </row>
    <row r="3918" spans="3:12">
      <c r="C3918" s="145" t="s">
        <v>1991</v>
      </c>
      <c r="D3918" s="145">
        <v>0</v>
      </c>
      <c r="E3918" s="145" t="s">
        <v>26</v>
      </c>
      <c r="F3918" s="462" t="s">
        <v>95</v>
      </c>
      <c r="G3918" s="462" t="s">
        <v>3468</v>
      </c>
      <c r="H3918" s="145" t="s">
        <v>86</v>
      </c>
      <c r="I3918" s="462" t="s">
        <v>1688</v>
      </c>
      <c r="J3918" s="462" t="s">
        <v>1690</v>
      </c>
      <c r="K3918" s="145" t="s">
        <v>1863</v>
      </c>
      <c r="L3918" s="145" t="s">
        <v>1852</v>
      </c>
    </row>
    <row r="3919" spans="3:12">
      <c r="C3919" s="145" t="s">
        <v>1992</v>
      </c>
      <c r="D3919" s="145">
        <v>0</v>
      </c>
      <c r="E3919" s="145" t="s">
        <v>26</v>
      </c>
      <c r="F3919" s="462" t="s">
        <v>95</v>
      </c>
      <c r="G3919" s="462" t="s">
        <v>3468</v>
      </c>
      <c r="H3919" s="145" t="s">
        <v>86</v>
      </c>
      <c r="I3919" s="462" t="s">
        <v>1688</v>
      </c>
      <c r="J3919" s="462" t="s">
        <v>1690</v>
      </c>
      <c r="K3919" s="145" t="s">
        <v>1863</v>
      </c>
      <c r="L3919" s="145" t="s">
        <v>1852</v>
      </c>
    </row>
    <row r="3920" spans="3:12">
      <c r="C3920" s="145" t="s">
        <v>1950</v>
      </c>
      <c r="D3920" s="145">
        <v>0</v>
      </c>
      <c r="E3920" s="145" t="s">
        <v>26</v>
      </c>
      <c r="F3920" s="462" t="s">
        <v>95</v>
      </c>
      <c r="G3920" s="462" t="s">
        <v>3468</v>
      </c>
      <c r="H3920" s="145" t="s">
        <v>86</v>
      </c>
      <c r="I3920" s="462" t="s">
        <v>1688</v>
      </c>
      <c r="J3920" s="462" t="s">
        <v>1690</v>
      </c>
      <c r="K3920" s="145" t="s">
        <v>1863</v>
      </c>
      <c r="L3920" s="145" t="s">
        <v>1853</v>
      </c>
    </row>
    <row r="3921" spans="3:12">
      <c r="C3921" s="145" t="s">
        <v>1951</v>
      </c>
      <c r="D3921" s="145">
        <v>0</v>
      </c>
      <c r="E3921" s="145" t="s">
        <v>26</v>
      </c>
      <c r="F3921" s="462" t="s">
        <v>95</v>
      </c>
      <c r="G3921" s="462" t="s">
        <v>3468</v>
      </c>
      <c r="H3921" s="145" t="s">
        <v>86</v>
      </c>
      <c r="I3921" s="462" t="s">
        <v>1688</v>
      </c>
      <c r="J3921" s="462" t="s">
        <v>1690</v>
      </c>
      <c r="K3921" s="145" t="s">
        <v>1863</v>
      </c>
      <c r="L3921" s="145" t="s">
        <v>1853</v>
      </c>
    </row>
    <row r="3922" spans="3:12">
      <c r="C3922" s="145" t="s">
        <v>1952</v>
      </c>
      <c r="D3922" s="145">
        <v>0</v>
      </c>
      <c r="E3922" s="145" t="s">
        <v>26</v>
      </c>
      <c r="F3922" s="462" t="s">
        <v>95</v>
      </c>
      <c r="G3922" s="462" t="s">
        <v>3468</v>
      </c>
      <c r="H3922" s="145" t="s">
        <v>86</v>
      </c>
      <c r="I3922" s="462" t="s">
        <v>1688</v>
      </c>
      <c r="J3922" s="462" t="s">
        <v>1690</v>
      </c>
      <c r="K3922" s="145" t="s">
        <v>1863</v>
      </c>
      <c r="L3922" s="145" t="s">
        <v>1853</v>
      </c>
    </row>
    <row r="3923" spans="3:12">
      <c r="C3923" s="145" t="s">
        <v>1953</v>
      </c>
      <c r="D3923" s="145">
        <v>0</v>
      </c>
      <c r="E3923" s="145" t="s">
        <v>26</v>
      </c>
      <c r="F3923" s="462" t="s">
        <v>95</v>
      </c>
      <c r="G3923" s="462" t="s">
        <v>3468</v>
      </c>
      <c r="H3923" s="145" t="s">
        <v>86</v>
      </c>
      <c r="I3923" s="462" t="s">
        <v>1688</v>
      </c>
      <c r="J3923" s="462" t="s">
        <v>1690</v>
      </c>
      <c r="K3923" s="145" t="s">
        <v>1863</v>
      </c>
      <c r="L3923" s="145" t="s">
        <v>1853</v>
      </c>
    </row>
    <row r="3924" spans="3:12">
      <c r="C3924" s="145" t="s">
        <v>1954</v>
      </c>
      <c r="D3924" s="145">
        <v>0</v>
      </c>
      <c r="E3924" s="145" t="s">
        <v>26</v>
      </c>
      <c r="F3924" s="462" t="s">
        <v>95</v>
      </c>
      <c r="G3924" s="462" t="s">
        <v>3468</v>
      </c>
      <c r="H3924" s="145" t="s">
        <v>86</v>
      </c>
      <c r="I3924" s="462" t="s">
        <v>1688</v>
      </c>
      <c r="J3924" s="462" t="s">
        <v>1690</v>
      </c>
      <c r="K3924" s="145" t="s">
        <v>1863</v>
      </c>
      <c r="L3924" s="145" t="s">
        <v>1853</v>
      </c>
    </row>
    <row r="3925" spans="3:12">
      <c r="C3925" s="145" t="s">
        <v>1955</v>
      </c>
      <c r="D3925" s="145">
        <v>0</v>
      </c>
      <c r="E3925" s="145" t="s">
        <v>26</v>
      </c>
      <c r="F3925" s="462" t="s">
        <v>95</v>
      </c>
      <c r="G3925" s="462" t="s">
        <v>3468</v>
      </c>
      <c r="H3925" s="145" t="s">
        <v>86</v>
      </c>
      <c r="I3925" s="462" t="s">
        <v>1688</v>
      </c>
      <c r="J3925" s="462" t="s">
        <v>1690</v>
      </c>
      <c r="K3925" s="145" t="s">
        <v>1863</v>
      </c>
      <c r="L3925" s="145" t="s">
        <v>1853</v>
      </c>
    </row>
    <row r="3926" spans="3:12">
      <c r="C3926" s="145" t="s">
        <v>1956</v>
      </c>
      <c r="D3926" s="145">
        <v>0</v>
      </c>
      <c r="E3926" s="145" t="s">
        <v>26</v>
      </c>
      <c r="F3926" s="462" t="s">
        <v>95</v>
      </c>
      <c r="G3926" s="462" t="s">
        <v>3468</v>
      </c>
      <c r="H3926" s="145" t="s">
        <v>86</v>
      </c>
      <c r="I3926" s="462" t="s">
        <v>1688</v>
      </c>
      <c r="J3926" s="462" t="s">
        <v>1690</v>
      </c>
      <c r="K3926" s="145" t="s">
        <v>1863</v>
      </c>
      <c r="L3926" s="145" t="s">
        <v>1853</v>
      </c>
    </row>
    <row r="3927" spans="3:12">
      <c r="C3927" s="145" t="s">
        <v>1957</v>
      </c>
      <c r="D3927" s="145">
        <v>0</v>
      </c>
      <c r="E3927" s="145" t="s">
        <v>26</v>
      </c>
      <c r="F3927" s="462" t="s">
        <v>95</v>
      </c>
      <c r="G3927" s="462" t="s">
        <v>3468</v>
      </c>
      <c r="H3927" s="145" t="s">
        <v>86</v>
      </c>
      <c r="I3927" s="462" t="s">
        <v>1688</v>
      </c>
      <c r="J3927" s="462" t="s">
        <v>1690</v>
      </c>
      <c r="K3927" s="145" t="s">
        <v>1863</v>
      </c>
      <c r="L3927" s="145" t="s">
        <v>1853</v>
      </c>
    </row>
    <row r="3928" spans="3:12">
      <c r="C3928" s="145" t="s">
        <v>1958</v>
      </c>
      <c r="D3928" s="145">
        <v>0</v>
      </c>
      <c r="E3928" s="145" t="s">
        <v>26</v>
      </c>
      <c r="F3928" s="462" t="s">
        <v>95</v>
      </c>
      <c r="G3928" s="462" t="s">
        <v>3468</v>
      </c>
      <c r="H3928" s="145" t="s">
        <v>86</v>
      </c>
      <c r="I3928" s="462" t="s">
        <v>1688</v>
      </c>
      <c r="J3928" s="462" t="s">
        <v>1690</v>
      </c>
      <c r="K3928" s="145" t="s">
        <v>1863</v>
      </c>
      <c r="L3928" s="145" t="s">
        <v>1853</v>
      </c>
    </row>
    <row r="3929" spans="3:12">
      <c r="C3929" s="145" t="s">
        <v>3278</v>
      </c>
      <c r="D3929" s="145">
        <v>0</v>
      </c>
      <c r="E3929" s="145" t="s">
        <v>26</v>
      </c>
      <c r="F3929" s="462" t="s">
        <v>95</v>
      </c>
      <c r="G3929" s="462" t="s">
        <v>3468</v>
      </c>
      <c r="H3929" s="145" t="s">
        <v>86</v>
      </c>
      <c r="I3929" s="462" t="s">
        <v>1688</v>
      </c>
      <c r="J3929" s="462" t="s">
        <v>1690</v>
      </c>
      <c r="K3929" s="145" t="s">
        <v>1863</v>
      </c>
      <c r="L3929" s="145" t="s">
        <v>1853</v>
      </c>
    </row>
    <row r="3930" spans="3:12">
      <c r="C3930" s="145" t="s">
        <v>3279</v>
      </c>
      <c r="D3930" s="145">
        <v>0</v>
      </c>
      <c r="E3930" s="145" t="s">
        <v>26</v>
      </c>
      <c r="F3930" s="462" t="s">
        <v>95</v>
      </c>
      <c r="G3930" s="462" t="s">
        <v>3468</v>
      </c>
      <c r="H3930" s="145" t="s">
        <v>86</v>
      </c>
      <c r="I3930" s="462" t="s">
        <v>1688</v>
      </c>
      <c r="J3930" s="462" t="s">
        <v>1690</v>
      </c>
      <c r="K3930" s="145" t="s">
        <v>1863</v>
      </c>
      <c r="L3930" s="145" t="s">
        <v>1853</v>
      </c>
    </row>
    <row r="3931" spans="3:12">
      <c r="C3931" s="145" t="s">
        <v>1960</v>
      </c>
      <c r="D3931" s="145">
        <v>0</v>
      </c>
      <c r="E3931" s="145" t="s">
        <v>26</v>
      </c>
      <c r="F3931" s="462" t="s">
        <v>95</v>
      </c>
      <c r="G3931" s="462" t="s">
        <v>3468</v>
      </c>
      <c r="H3931" s="145" t="s">
        <v>86</v>
      </c>
      <c r="I3931" s="462" t="s">
        <v>1688</v>
      </c>
      <c r="J3931" s="462" t="s">
        <v>1690</v>
      </c>
      <c r="K3931" s="145" t="s">
        <v>1863</v>
      </c>
      <c r="L3931" s="145" t="s">
        <v>1853</v>
      </c>
    </row>
    <row r="3932" spans="3:12">
      <c r="C3932" s="145" t="s">
        <v>1961</v>
      </c>
      <c r="D3932" s="145">
        <v>0</v>
      </c>
      <c r="E3932" s="145" t="s">
        <v>26</v>
      </c>
      <c r="F3932" s="462" t="s">
        <v>95</v>
      </c>
      <c r="G3932" s="462" t="s">
        <v>3468</v>
      </c>
      <c r="H3932" s="145" t="s">
        <v>86</v>
      </c>
      <c r="I3932" s="462" t="s">
        <v>1688</v>
      </c>
      <c r="J3932" s="462" t="s">
        <v>1690</v>
      </c>
      <c r="K3932" s="145" t="s">
        <v>1863</v>
      </c>
      <c r="L3932" s="145" t="s">
        <v>1853</v>
      </c>
    </row>
    <row r="3933" spans="3:12">
      <c r="C3933" s="145" t="s">
        <v>1962</v>
      </c>
      <c r="D3933" s="145">
        <v>0</v>
      </c>
      <c r="E3933" s="145" t="s">
        <v>26</v>
      </c>
      <c r="F3933" s="462" t="s">
        <v>95</v>
      </c>
      <c r="G3933" s="462" t="s">
        <v>3468</v>
      </c>
      <c r="H3933" s="145" t="s">
        <v>86</v>
      </c>
      <c r="I3933" s="462" t="s">
        <v>1688</v>
      </c>
      <c r="J3933" s="462" t="s">
        <v>1690</v>
      </c>
      <c r="K3933" s="145" t="s">
        <v>1863</v>
      </c>
      <c r="L3933" s="145" t="s">
        <v>1853</v>
      </c>
    </row>
    <row r="3934" spans="3:12">
      <c r="C3934" s="145" t="s">
        <v>1963</v>
      </c>
      <c r="D3934" s="145">
        <v>0</v>
      </c>
      <c r="E3934" s="145" t="s">
        <v>26</v>
      </c>
      <c r="F3934" s="462" t="s">
        <v>95</v>
      </c>
      <c r="G3934" s="462" t="s">
        <v>3468</v>
      </c>
      <c r="H3934" s="145" t="s">
        <v>86</v>
      </c>
      <c r="I3934" s="462" t="s">
        <v>1688</v>
      </c>
      <c r="J3934" s="462" t="s">
        <v>1690</v>
      </c>
      <c r="K3934" s="145" t="s">
        <v>1863</v>
      </c>
      <c r="L3934" s="145" t="s">
        <v>1853</v>
      </c>
    </row>
    <row r="3935" spans="3:12">
      <c r="C3935" s="145" t="s">
        <v>1964</v>
      </c>
      <c r="D3935" s="145">
        <v>0</v>
      </c>
      <c r="E3935" s="145" t="s">
        <v>26</v>
      </c>
      <c r="F3935" s="462" t="s">
        <v>95</v>
      </c>
      <c r="G3935" s="462" t="s">
        <v>3468</v>
      </c>
      <c r="H3935" s="145" t="s">
        <v>86</v>
      </c>
      <c r="I3935" s="462" t="s">
        <v>1688</v>
      </c>
      <c r="J3935" s="462" t="s">
        <v>1690</v>
      </c>
      <c r="K3935" s="145" t="s">
        <v>1863</v>
      </c>
      <c r="L3935" s="145" t="s">
        <v>1853</v>
      </c>
    </row>
    <row r="3936" spans="3:12">
      <c r="C3936" s="145" t="s">
        <v>1965</v>
      </c>
      <c r="D3936" s="145">
        <v>0</v>
      </c>
      <c r="E3936" s="145" t="s">
        <v>26</v>
      </c>
      <c r="F3936" s="462" t="s">
        <v>95</v>
      </c>
      <c r="G3936" s="462" t="s">
        <v>3468</v>
      </c>
      <c r="H3936" s="145" t="s">
        <v>86</v>
      </c>
      <c r="I3936" s="462" t="s">
        <v>1688</v>
      </c>
      <c r="J3936" s="462" t="s">
        <v>1690</v>
      </c>
      <c r="K3936" s="145" t="s">
        <v>1863</v>
      </c>
      <c r="L3936" s="145" t="s">
        <v>1853</v>
      </c>
    </row>
    <row r="3937" spans="3:12">
      <c r="C3937" s="145" t="s">
        <v>1966</v>
      </c>
      <c r="D3937" s="145">
        <v>0</v>
      </c>
      <c r="E3937" s="145" t="s">
        <v>26</v>
      </c>
      <c r="F3937" s="462" t="s">
        <v>95</v>
      </c>
      <c r="G3937" s="462" t="s">
        <v>3468</v>
      </c>
      <c r="H3937" s="145" t="s">
        <v>86</v>
      </c>
      <c r="I3937" s="462" t="s">
        <v>1688</v>
      </c>
      <c r="J3937" s="462" t="s">
        <v>1690</v>
      </c>
      <c r="K3937" s="145" t="s">
        <v>1863</v>
      </c>
      <c r="L3937" s="145" t="s">
        <v>1853</v>
      </c>
    </row>
    <row r="3938" spans="3:12">
      <c r="C3938" s="145" t="s">
        <v>1967</v>
      </c>
      <c r="D3938" s="145">
        <v>0</v>
      </c>
      <c r="E3938" s="145" t="s">
        <v>26</v>
      </c>
      <c r="F3938" s="462" t="s">
        <v>95</v>
      </c>
      <c r="G3938" s="462" t="s">
        <v>3468</v>
      </c>
      <c r="H3938" s="145" t="s">
        <v>86</v>
      </c>
      <c r="I3938" s="462" t="s">
        <v>1688</v>
      </c>
      <c r="J3938" s="462" t="s">
        <v>1690</v>
      </c>
      <c r="K3938" s="145" t="s">
        <v>1863</v>
      </c>
      <c r="L3938" s="145" t="s">
        <v>1853</v>
      </c>
    </row>
    <row r="3939" spans="3:12">
      <c r="C3939" s="145" t="s">
        <v>1968</v>
      </c>
      <c r="D3939" s="145">
        <v>0</v>
      </c>
      <c r="E3939" s="145" t="s">
        <v>26</v>
      </c>
      <c r="F3939" s="462" t="s">
        <v>95</v>
      </c>
      <c r="G3939" s="462" t="s">
        <v>3468</v>
      </c>
      <c r="H3939" s="145" t="s">
        <v>86</v>
      </c>
      <c r="I3939" s="462" t="s">
        <v>1688</v>
      </c>
      <c r="J3939" s="462" t="s">
        <v>1690</v>
      </c>
      <c r="K3939" s="145" t="s">
        <v>1863</v>
      </c>
      <c r="L3939" s="145" t="s">
        <v>1853</v>
      </c>
    </row>
    <row r="3940" spans="3:12">
      <c r="C3940" s="145" t="s">
        <v>1969</v>
      </c>
      <c r="D3940" s="145">
        <v>0</v>
      </c>
      <c r="E3940" s="145" t="s">
        <v>26</v>
      </c>
      <c r="F3940" s="462" t="s">
        <v>95</v>
      </c>
      <c r="G3940" s="462" t="s">
        <v>3468</v>
      </c>
      <c r="H3940" s="145" t="s">
        <v>86</v>
      </c>
      <c r="I3940" s="462" t="s">
        <v>1688</v>
      </c>
      <c r="J3940" s="462" t="s">
        <v>1690</v>
      </c>
      <c r="K3940" s="145" t="s">
        <v>1863</v>
      </c>
      <c r="L3940" s="145" t="s">
        <v>1853</v>
      </c>
    </row>
    <row r="3941" spans="3:12">
      <c r="C3941" s="145" t="s">
        <v>1971</v>
      </c>
      <c r="D3941" s="145">
        <v>0</v>
      </c>
      <c r="E3941" s="145" t="s">
        <v>26</v>
      </c>
      <c r="F3941" s="462" t="s">
        <v>95</v>
      </c>
      <c r="G3941" s="462" t="s">
        <v>3468</v>
      </c>
      <c r="H3941" s="145" t="s">
        <v>86</v>
      </c>
      <c r="I3941" s="462" t="s">
        <v>1688</v>
      </c>
      <c r="J3941" s="462" t="s">
        <v>1690</v>
      </c>
      <c r="K3941" s="145" t="s">
        <v>1863</v>
      </c>
      <c r="L3941" s="145" t="s">
        <v>1853</v>
      </c>
    </row>
    <row r="3942" spans="3:12">
      <c r="C3942" s="145" t="s">
        <v>1972</v>
      </c>
      <c r="D3942" s="145">
        <v>0</v>
      </c>
      <c r="E3942" s="145" t="s">
        <v>26</v>
      </c>
      <c r="F3942" s="462" t="s">
        <v>95</v>
      </c>
      <c r="G3942" s="462" t="s">
        <v>3468</v>
      </c>
      <c r="H3942" s="145" t="s">
        <v>86</v>
      </c>
      <c r="I3942" s="462" t="s">
        <v>1688</v>
      </c>
      <c r="J3942" s="462" t="s">
        <v>1690</v>
      </c>
      <c r="K3942" s="145" t="s">
        <v>1863</v>
      </c>
      <c r="L3942" s="145" t="s">
        <v>1853</v>
      </c>
    </row>
    <row r="3943" spans="3:12">
      <c r="C3943" s="145" t="s">
        <v>1973</v>
      </c>
      <c r="D3943" s="145">
        <v>0</v>
      </c>
      <c r="E3943" s="145" t="s">
        <v>26</v>
      </c>
      <c r="F3943" s="462" t="s">
        <v>95</v>
      </c>
      <c r="G3943" s="462" t="s">
        <v>3468</v>
      </c>
      <c r="H3943" s="145" t="s">
        <v>86</v>
      </c>
      <c r="I3943" s="462" t="s">
        <v>1688</v>
      </c>
      <c r="J3943" s="462" t="s">
        <v>1690</v>
      </c>
      <c r="K3943" s="145" t="s">
        <v>1863</v>
      </c>
      <c r="L3943" s="145" t="s">
        <v>1853</v>
      </c>
    </row>
    <row r="3944" spans="3:12">
      <c r="C3944" s="145" t="s">
        <v>1974</v>
      </c>
      <c r="D3944" s="145">
        <v>0</v>
      </c>
      <c r="E3944" s="145" t="s">
        <v>26</v>
      </c>
      <c r="F3944" s="462" t="s">
        <v>95</v>
      </c>
      <c r="G3944" s="462" t="s">
        <v>3468</v>
      </c>
      <c r="H3944" s="145" t="s">
        <v>86</v>
      </c>
      <c r="I3944" s="462" t="s">
        <v>1688</v>
      </c>
      <c r="J3944" s="462" t="s">
        <v>1690</v>
      </c>
      <c r="K3944" s="145" t="s">
        <v>1863</v>
      </c>
      <c r="L3944" s="145" t="s">
        <v>1853</v>
      </c>
    </row>
    <row r="3945" spans="3:12">
      <c r="C3945" s="145" t="s">
        <v>1975</v>
      </c>
      <c r="D3945" s="145">
        <v>0</v>
      </c>
      <c r="E3945" s="145" t="s">
        <v>26</v>
      </c>
      <c r="F3945" s="462" t="s">
        <v>95</v>
      </c>
      <c r="G3945" s="462" t="s">
        <v>3468</v>
      </c>
      <c r="H3945" s="145" t="s">
        <v>86</v>
      </c>
      <c r="I3945" s="462" t="s">
        <v>1688</v>
      </c>
      <c r="J3945" s="462" t="s">
        <v>1690</v>
      </c>
      <c r="K3945" s="145" t="s">
        <v>1863</v>
      </c>
      <c r="L3945" s="145" t="s">
        <v>1853</v>
      </c>
    </row>
    <row r="3946" spans="3:12">
      <c r="C3946" s="145" t="s">
        <v>1976</v>
      </c>
      <c r="D3946" s="145">
        <v>0</v>
      </c>
      <c r="E3946" s="145" t="s">
        <v>26</v>
      </c>
      <c r="F3946" s="462" t="s">
        <v>95</v>
      </c>
      <c r="G3946" s="462" t="s">
        <v>3468</v>
      </c>
      <c r="H3946" s="145" t="s">
        <v>86</v>
      </c>
      <c r="I3946" s="462" t="s">
        <v>1688</v>
      </c>
      <c r="J3946" s="462" t="s">
        <v>1690</v>
      </c>
      <c r="K3946" s="145" t="s">
        <v>1863</v>
      </c>
      <c r="L3946" s="145" t="s">
        <v>1853</v>
      </c>
    </row>
    <row r="3947" spans="3:12">
      <c r="C3947" s="145" t="s">
        <v>1977</v>
      </c>
      <c r="D3947" s="145">
        <v>0</v>
      </c>
      <c r="E3947" s="145" t="s">
        <v>26</v>
      </c>
      <c r="F3947" s="462" t="s">
        <v>95</v>
      </c>
      <c r="G3947" s="462" t="s">
        <v>3468</v>
      </c>
      <c r="H3947" s="145" t="s">
        <v>86</v>
      </c>
      <c r="I3947" s="462" t="s">
        <v>1688</v>
      </c>
      <c r="J3947" s="462" t="s">
        <v>1690</v>
      </c>
      <c r="K3947" s="145" t="s">
        <v>1863</v>
      </c>
      <c r="L3947" s="145" t="s">
        <v>1853</v>
      </c>
    </row>
    <row r="3948" spans="3:12">
      <c r="C3948" s="145" t="s">
        <v>1978</v>
      </c>
      <c r="D3948" s="145">
        <v>0</v>
      </c>
      <c r="E3948" s="145" t="s">
        <v>26</v>
      </c>
      <c r="F3948" s="462" t="s">
        <v>95</v>
      </c>
      <c r="G3948" s="462" t="s">
        <v>3468</v>
      </c>
      <c r="H3948" s="145" t="s">
        <v>86</v>
      </c>
      <c r="I3948" s="462" t="s">
        <v>1688</v>
      </c>
      <c r="J3948" s="462" t="s">
        <v>1690</v>
      </c>
      <c r="K3948" s="145" t="s">
        <v>1863</v>
      </c>
      <c r="L3948" s="145" t="s">
        <v>1853</v>
      </c>
    </row>
    <row r="3949" spans="3:12">
      <c r="C3949" s="145" t="s">
        <v>1979</v>
      </c>
      <c r="D3949" s="145">
        <v>0</v>
      </c>
      <c r="E3949" s="145" t="s">
        <v>26</v>
      </c>
      <c r="F3949" s="462" t="s">
        <v>95</v>
      </c>
      <c r="G3949" s="462" t="s">
        <v>3468</v>
      </c>
      <c r="H3949" s="145" t="s">
        <v>86</v>
      </c>
      <c r="I3949" s="462" t="s">
        <v>1688</v>
      </c>
      <c r="J3949" s="462" t="s">
        <v>1690</v>
      </c>
      <c r="K3949" s="145" t="s">
        <v>1863</v>
      </c>
      <c r="L3949" s="145" t="s">
        <v>1853</v>
      </c>
    </row>
    <row r="3950" spans="3:12">
      <c r="C3950" s="145" t="s">
        <v>1981</v>
      </c>
      <c r="D3950" s="145">
        <v>0</v>
      </c>
      <c r="E3950" s="145" t="s">
        <v>26</v>
      </c>
      <c r="F3950" s="462" t="s">
        <v>95</v>
      </c>
      <c r="G3950" s="462" t="s">
        <v>3468</v>
      </c>
      <c r="H3950" s="145" t="s">
        <v>86</v>
      </c>
      <c r="I3950" s="462" t="s">
        <v>1688</v>
      </c>
      <c r="J3950" s="462" t="s">
        <v>1690</v>
      </c>
      <c r="K3950" s="145" t="s">
        <v>1863</v>
      </c>
      <c r="L3950" s="145" t="s">
        <v>1853</v>
      </c>
    </row>
    <row r="3951" spans="3:12">
      <c r="C3951" s="145" t="s">
        <v>1982</v>
      </c>
      <c r="D3951" s="145">
        <v>0</v>
      </c>
      <c r="E3951" s="145" t="s">
        <v>26</v>
      </c>
      <c r="F3951" s="462" t="s">
        <v>95</v>
      </c>
      <c r="G3951" s="462" t="s">
        <v>3468</v>
      </c>
      <c r="H3951" s="145" t="s">
        <v>86</v>
      </c>
      <c r="I3951" s="462" t="s">
        <v>1688</v>
      </c>
      <c r="J3951" s="462" t="s">
        <v>1690</v>
      </c>
      <c r="K3951" s="145" t="s">
        <v>1863</v>
      </c>
      <c r="L3951" s="145" t="s">
        <v>1853</v>
      </c>
    </row>
    <row r="3952" spans="3:12">
      <c r="C3952" s="145" t="s">
        <v>1983</v>
      </c>
      <c r="D3952" s="145">
        <v>0</v>
      </c>
      <c r="E3952" s="145" t="s">
        <v>26</v>
      </c>
      <c r="F3952" s="462" t="s">
        <v>95</v>
      </c>
      <c r="G3952" s="462" t="s">
        <v>3468</v>
      </c>
      <c r="H3952" s="145" t="s">
        <v>86</v>
      </c>
      <c r="I3952" s="462" t="s">
        <v>1688</v>
      </c>
      <c r="J3952" s="462" t="s">
        <v>1690</v>
      </c>
      <c r="K3952" s="145" t="s">
        <v>1863</v>
      </c>
      <c r="L3952" s="145" t="s">
        <v>1853</v>
      </c>
    </row>
    <row r="3953" spans="3:12">
      <c r="C3953" s="145" t="s">
        <v>1984</v>
      </c>
      <c r="D3953" s="145">
        <v>0</v>
      </c>
      <c r="E3953" s="145" t="s">
        <v>26</v>
      </c>
      <c r="F3953" s="462" t="s">
        <v>95</v>
      </c>
      <c r="G3953" s="462" t="s">
        <v>3468</v>
      </c>
      <c r="H3953" s="145" t="s">
        <v>86</v>
      </c>
      <c r="I3953" s="462" t="s">
        <v>1688</v>
      </c>
      <c r="J3953" s="462" t="s">
        <v>1690</v>
      </c>
      <c r="K3953" s="145" t="s">
        <v>1863</v>
      </c>
      <c r="L3953" s="145" t="s">
        <v>1853</v>
      </c>
    </row>
    <row r="3954" spans="3:12">
      <c r="C3954" s="145" t="s">
        <v>1985</v>
      </c>
      <c r="D3954" s="145">
        <v>0</v>
      </c>
      <c r="E3954" s="145" t="s">
        <v>26</v>
      </c>
      <c r="F3954" s="462" t="s">
        <v>95</v>
      </c>
      <c r="G3954" s="462" t="s">
        <v>3468</v>
      </c>
      <c r="H3954" s="145" t="s">
        <v>86</v>
      </c>
      <c r="I3954" s="462" t="s">
        <v>1688</v>
      </c>
      <c r="J3954" s="462" t="s">
        <v>1690</v>
      </c>
      <c r="K3954" s="145" t="s">
        <v>1863</v>
      </c>
      <c r="L3954" s="145" t="s">
        <v>1853</v>
      </c>
    </row>
    <row r="3955" spans="3:12">
      <c r="C3955" s="145" t="s">
        <v>1986</v>
      </c>
      <c r="D3955" s="145">
        <v>0</v>
      </c>
      <c r="E3955" s="145" t="s">
        <v>26</v>
      </c>
      <c r="F3955" s="462" t="s">
        <v>95</v>
      </c>
      <c r="G3955" s="462" t="s">
        <v>3468</v>
      </c>
      <c r="H3955" s="145" t="s">
        <v>86</v>
      </c>
      <c r="I3955" s="462" t="s">
        <v>1688</v>
      </c>
      <c r="J3955" s="462" t="s">
        <v>1690</v>
      </c>
      <c r="K3955" s="145" t="s">
        <v>1863</v>
      </c>
      <c r="L3955" s="145" t="s">
        <v>1853</v>
      </c>
    </row>
    <row r="3956" spans="3:12">
      <c r="C3956" s="145" t="s">
        <v>1987</v>
      </c>
      <c r="D3956" s="145">
        <v>0</v>
      </c>
      <c r="E3956" s="145" t="s">
        <v>26</v>
      </c>
      <c r="F3956" s="462" t="s">
        <v>95</v>
      </c>
      <c r="G3956" s="462" t="s">
        <v>3468</v>
      </c>
      <c r="H3956" s="145" t="s">
        <v>86</v>
      </c>
      <c r="I3956" s="462" t="s">
        <v>1688</v>
      </c>
      <c r="J3956" s="462" t="s">
        <v>1690</v>
      </c>
      <c r="K3956" s="145" t="s">
        <v>1863</v>
      </c>
      <c r="L3956" s="145" t="s">
        <v>1853</v>
      </c>
    </row>
    <row r="3957" spans="3:12">
      <c r="C3957" s="145" t="s">
        <v>1988</v>
      </c>
      <c r="D3957" s="145">
        <v>0</v>
      </c>
      <c r="E3957" s="145" t="s">
        <v>26</v>
      </c>
      <c r="F3957" s="462" t="s">
        <v>95</v>
      </c>
      <c r="G3957" s="462" t="s">
        <v>3468</v>
      </c>
      <c r="H3957" s="145" t="s">
        <v>86</v>
      </c>
      <c r="I3957" s="462" t="s">
        <v>1688</v>
      </c>
      <c r="J3957" s="462" t="s">
        <v>1690</v>
      </c>
      <c r="K3957" s="145" t="s">
        <v>1863</v>
      </c>
      <c r="L3957" s="145" t="s">
        <v>1853</v>
      </c>
    </row>
    <row r="3958" spans="3:12">
      <c r="C3958" s="145" t="s">
        <v>1989</v>
      </c>
      <c r="D3958" s="145">
        <v>0</v>
      </c>
      <c r="E3958" s="145" t="s">
        <v>26</v>
      </c>
      <c r="F3958" s="462" t="s">
        <v>95</v>
      </c>
      <c r="G3958" s="462" t="s">
        <v>3468</v>
      </c>
      <c r="H3958" s="145" t="s">
        <v>86</v>
      </c>
      <c r="I3958" s="462" t="s">
        <v>1688</v>
      </c>
      <c r="J3958" s="462" t="s">
        <v>1690</v>
      </c>
      <c r="K3958" s="145" t="s">
        <v>1863</v>
      </c>
      <c r="L3958" s="145" t="s">
        <v>1853</v>
      </c>
    </row>
    <row r="3959" spans="3:12">
      <c r="C3959" s="145" t="s">
        <v>1990</v>
      </c>
      <c r="D3959" s="145">
        <v>0</v>
      </c>
      <c r="E3959" s="145" t="s">
        <v>26</v>
      </c>
      <c r="F3959" s="462" t="s">
        <v>95</v>
      </c>
      <c r="G3959" s="462" t="s">
        <v>3468</v>
      </c>
      <c r="H3959" s="145" t="s">
        <v>86</v>
      </c>
      <c r="I3959" s="462" t="s">
        <v>1688</v>
      </c>
      <c r="J3959" s="462" t="s">
        <v>1690</v>
      </c>
      <c r="K3959" s="145" t="s">
        <v>1863</v>
      </c>
      <c r="L3959" s="145" t="s">
        <v>1853</v>
      </c>
    </row>
    <row r="3960" spans="3:12">
      <c r="C3960" s="145" t="s">
        <v>1991</v>
      </c>
      <c r="D3960" s="145">
        <v>0</v>
      </c>
      <c r="E3960" s="145" t="s">
        <v>26</v>
      </c>
      <c r="F3960" s="462" t="s">
        <v>95</v>
      </c>
      <c r="G3960" s="462" t="s">
        <v>3468</v>
      </c>
      <c r="H3960" s="145" t="s">
        <v>86</v>
      </c>
      <c r="I3960" s="462" t="s">
        <v>1688</v>
      </c>
      <c r="J3960" s="462" t="s">
        <v>1690</v>
      </c>
      <c r="K3960" s="145" t="s">
        <v>1863</v>
      </c>
      <c r="L3960" s="145" t="s">
        <v>1853</v>
      </c>
    </row>
    <row r="3961" spans="3:12">
      <c r="C3961" s="145" t="s">
        <v>1992</v>
      </c>
      <c r="D3961" s="145">
        <v>0</v>
      </c>
      <c r="E3961" s="145" t="s">
        <v>26</v>
      </c>
      <c r="F3961" s="462" t="s">
        <v>95</v>
      </c>
      <c r="G3961" s="462" t="s">
        <v>3468</v>
      </c>
      <c r="H3961" s="145" t="s">
        <v>86</v>
      </c>
      <c r="I3961" s="462" t="s">
        <v>1688</v>
      </c>
      <c r="J3961" s="462" t="s">
        <v>1690</v>
      </c>
      <c r="K3961" s="145" t="s">
        <v>1863</v>
      </c>
      <c r="L3961" s="145" t="s">
        <v>1853</v>
      </c>
    </row>
    <row r="3962" spans="3:12">
      <c r="C3962" s="145" t="s">
        <v>1950</v>
      </c>
      <c r="D3962" s="145">
        <v>0</v>
      </c>
      <c r="E3962" s="145" t="s">
        <v>26</v>
      </c>
      <c r="F3962" s="462" t="s">
        <v>95</v>
      </c>
      <c r="G3962" s="462" t="s">
        <v>3468</v>
      </c>
      <c r="H3962" s="145" t="s">
        <v>86</v>
      </c>
      <c r="I3962" s="462" t="s">
        <v>1688</v>
      </c>
      <c r="J3962" s="462" t="s">
        <v>1690</v>
      </c>
      <c r="K3962" s="145" t="s">
        <v>1863</v>
      </c>
      <c r="L3962" s="145" t="s">
        <v>1854</v>
      </c>
    </row>
    <row r="3963" spans="3:12">
      <c r="C3963" s="145" t="s">
        <v>1951</v>
      </c>
      <c r="D3963" s="145">
        <v>0</v>
      </c>
      <c r="E3963" s="145" t="s">
        <v>26</v>
      </c>
      <c r="F3963" s="462" t="s">
        <v>95</v>
      </c>
      <c r="G3963" s="462" t="s">
        <v>3468</v>
      </c>
      <c r="H3963" s="145" t="s">
        <v>86</v>
      </c>
      <c r="I3963" s="462" t="s">
        <v>1688</v>
      </c>
      <c r="J3963" s="462" t="s">
        <v>1690</v>
      </c>
      <c r="K3963" s="145" t="s">
        <v>1863</v>
      </c>
      <c r="L3963" s="145" t="s">
        <v>1854</v>
      </c>
    </row>
    <row r="3964" spans="3:12">
      <c r="C3964" s="145" t="s">
        <v>1952</v>
      </c>
      <c r="D3964" s="145">
        <v>0</v>
      </c>
      <c r="E3964" s="145" t="s">
        <v>26</v>
      </c>
      <c r="F3964" s="462" t="s">
        <v>95</v>
      </c>
      <c r="G3964" s="462" t="s">
        <v>3468</v>
      </c>
      <c r="H3964" s="145" t="s">
        <v>86</v>
      </c>
      <c r="I3964" s="462" t="s">
        <v>1688</v>
      </c>
      <c r="J3964" s="462" t="s">
        <v>1690</v>
      </c>
      <c r="K3964" s="145" t="s">
        <v>1863</v>
      </c>
      <c r="L3964" s="145" t="s">
        <v>1854</v>
      </c>
    </row>
    <row r="3965" spans="3:12">
      <c r="C3965" s="145" t="s">
        <v>1953</v>
      </c>
      <c r="D3965" s="145">
        <v>0</v>
      </c>
      <c r="E3965" s="145" t="s">
        <v>26</v>
      </c>
      <c r="F3965" s="462" t="s">
        <v>95</v>
      </c>
      <c r="G3965" s="462" t="s">
        <v>3468</v>
      </c>
      <c r="H3965" s="145" t="s">
        <v>86</v>
      </c>
      <c r="I3965" s="462" t="s">
        <v>1688</v>
      </c>
      <c r="J3965" s="462" t="s">
        <v>1690</v>
      </c>
      <c r="K3965" s="145" t="s">
        <v>1863</v>
      </c>
      <c r="L3965" s="145" t="s">
        <v>1854</v>
      </c>
    </row>
    <row r="3966" spans="3:12">
      <c r="C3966" s="145" t="s">
        <v>1954</v>
      </c>
      <c r="D3966" s="145">
        <v>0</v>
      </c>
      <c r="E3966" s="145" t="s">
        <v>26</v>
      </c>
      <c r="F3966" s="462" t="s">
        <v>95</v>
      </c>
      <c r="G3966" s="462" t="s">
        <v>3468</v>
      </c>
      <c r="H3966" s="145" t="s">
        <v>86</v>
      </c>
      <c r="I3966" s="462" t="s">
        <v>1688</v>
      </c>
      <c r="J3966" s="462" t="s">
        <v>1690</v>
      </c>
      <c r="K3966" s="145" t="s">
        <v>1863</v>
      </c>
      <c r="L3966" s="145" t="s">
        <v>1854</v>
      </c>
    </row>
    <row r="3967" spans="3:12">
      <c r="C3967" s="145" t="s">
        <v>1955</v>
      </c>
      <c r="D3967" s="145">
        <v>0</v>
      </c>
      <c r="E3967" s="145" t="s">
        <v>26</v>
      </c>
      <c r="F3967" s="462" t="s">
        <v>95</v>
      </c>
      <c r="G3967" s="462" t="s">
        <v>3468</v>
      </c>
      <c r="H3967" s="145" t="s">
        <v>86</v>
      </c>
      <c r="I3967" s="462" t="s">
        <v>1688</v>
      </c>
      <c r="J3967" s="462" t="s">
        <v>1690</v>
      </c>
      <c r="K3967" s="145" t="s">
        <v>1863</v>
      </c>
      <c r="L3967" s="145" t="s">
        <v>1854</v>
      </c>
    </row>
    <row r="3968" spans="3:12">
      <c r="C3968" s="145" t="s">
        <v>1956</v>
      </c>
      <c r="D3968" s="145">
        <v>0</v>
      </c>
      <c r="E3968" s="145" t="s">
        <v>26</v>
      </c>
      <c r="F3968" s="462" t="s">
        <v>95</v>
      </c>
      <c r="G3968" s="462" t="s">
        <v>3468</v>
      </c>
      <c r="H3968" s="145" t="s">
        <v>86</v>
      </c>
      <c r="I3968" s="462" t="s">
        <v>1688</v>
      </c>
      <c r="J3968" s="462" t="s">
        <v>1690</v>
      </c>
      <c r="K3968" s="145" t="s">
        <v>1863</v>
      </c>
      <c r="L3968" s="145" t="s">
        <v>1854</v>
      </c>
    </row>
    <row r="3969" spans="3:12">
      <c r="C3969" s="145" t="s">
        <v>1957</v>
      </c>
      <c r="D3969" s="145">
        <v>0</v>
      </c>
      <c r="E3969" s="145" t="s">
        <v>26</v>
      </c>
      <c r="F3969" s="462" t="s">
        <v>95</v>
      </c>
      <c r="G3969" s="462" t="s">
        <v>3468</v>
      </c>
      <c r="H3969" s="145" t="s">
        <v>86</v>
      </c>
      <c r="I3969" s="462" t="s">
        <v>1688</v>
      </c>
      <c r="J3969" s="462" t="s">
        <v>1690</v>
      </c>
      <c r="K3969" s="145" t="s">
        <v>1863</v>
      </c>
      <c r="L3969" s="145" t="s">
        <v>1854</v>
      </c>
    </row>
    <row r="3970" spans="3:12">
      <c r="C3970" s="145" t="s">
        <v>1958</v>
      </c>
      <c r="D3970" s="145">
        <v>0</v>
      </c>
      <c r="E3970" s="145" t="s">
        <v>26</v>
      </c>
      <c r="F3970" s="462" t="s">
        <v>95</v>
      </c>
      <c r="G3970" s="462" t="s">
        <v>3468</v>
      </c>
      <c r="H3970" s="145" t="s">
        <v>86</v>
      </c>
      <c r="I3970" s="462" t="s">
        <v>1688</v>
      </c>
      <c r="J3970" s="462" t="s">
        <v>1690</v>
      </c>
      <c r="K3970" s="145" t="s">
        <v>1863</v>
      </c>
      <c r="L3970" s="145" t="s">
        <v>1854</v>
      </c>
    </row>
    <row r="3971" spans="3:12">
      <c r="C3971" s="145" t="s">
        <v>3278</v>
      </c>
      <c r="D3971" s="145">
        <v>0</v>
      </c>
      <c r="E3971" s="145" t="s">
        <v>26</v>
      </c>
      <c r="F3971" s="462" t="s">
        <v>95</v>
      </c>
      <c r="G3971" s="462" t="s">
        <v>3468</v>
      </c>
      <c r="H3971" s="145" t="s">
        <v>86</v>
      </c>
      <c r="I3971" s="462" t="s">
        <v>1688</v>
      </c>
      <c r="J3971" s="462" t="s">
        <v>1690</v>
      </c>
      <c r="K3971" s="145" t="s">
        <v>1863</v>
      </c>
      <c r="L3971" s="145" t="s">
        <v>1854</v>
      </c>
    </row>
    <row r="3972" spans="3:12">
      <c r="C3972" s="145" t="s">
        <v>3279</v>
      </c>
      <c r="D3972" s="145">
        <v>0</v>
      </c>
      <c r="E3972" s="145" t="s">
        <v>26</v>
      </c>
      <c r="F3972" s="462" t="s">
        <v>95</v>
      </c>
      <c r="G3972" s="462" t="s">
        <v>3468</v>
      </c>
      <c r="H3972" s="145" t="s">
        <v>86</v>
      </c>
      <c r="I3972" s="462" t="s">
        <v>1688</v>
      </c>
      <c r="J3972" s="462" t="s">
        <v>1690</v>
      </c>
      <c r="K3972" s="145" t="s">
        <v>1863</v>
      </c>
      <c r="L3972" s="145" t="s">
        <v>1854</v>
      </c>
    </row>
    <row r="3973" spans="3:12">
      <c r="C3973" s="145" t="s">
        <v>1960</v>
      </c>
      <c r="D3973" s="145">
        <v>0</v>
      </c>
      <c r="E3973" s="145" t="s">
        <v>26</v>
      </c>
      <c r="F3973" s="462" t="s">
        <v>95</v>
      </c>
      <c r="G3973" s="462" t="s">
        <v>3468</v>
      </c>
      <c r="H3973" s="145" t="s">
        <v>86</v>
      </c>
      <c r="I3973" s="462" t="s">
        <v>1688</v>
      </c>
      <c r="J3973" s="462" t="s">
        <v>1690</v>
      </c>
      <c r="K3973" s="145" t="s">
        <v>1863</v>
      </c>
      <c r="L3973" s="145" t="s">
        <v>1854</v>
      </c>
    </row>
    <row r="3974" spans="3:12">
      <c r="C3974" s="145" t="s">
        <v>1961</v>
      </c>
      <c r="D3974" s="145">
        <v>0</v>
      </c>
      <c r="E3974" s="145" t="s">
        <v>26</v>
      </c>
      <c r="F3974" s="462" t="s">
        <v>95</v>
      </c>
      <c r="G3974" s="462" t="s">
        <v>3468</v>
      </c>
      <c r="H3974" s="145" t="s">
        <v>86</v>
      </c>
      <c r="I3974" s="462" t="s">
        <v>1688</v>
      </c>
      <c r="J3974" s="462" t="s">
        <v>1690</v>
      </c>
      <c r="K3974" s="145" t="s">
        <v>1863</v>
      </c>
      <c r="L3974" s="145" t="s">
        <v>1854</v>
      </c>
    </row>
    <row r="3975" spans="3:12">
      <c r="C3975" s="145" t="s">
        <v>1962</v>
      </c>
      <c r="D3975" s="145">
        <v>0</v>
      </c>
      <c r="E3975" s="145" t="s">
        <v>26</v>
      </c>
      <c r="F3975" s="462" t="s">
        <v>95</v>
      </c>
      <c r="G3975" s="462" t="s">
        <v>3468</v>
      </c>
      <c r="H3975" s="145" t="s">
        <v>86</v>
      </c>
      <c r="I3975" s="462" t="s">
        <v>1688</v>
      </c>
      <c r="J3975" s="462" t="s">
        <v>1690</v>
      </c>
      <c r="K3975" s="145" t="s">
        <v>1863</v>
      </c>
      <c r="L3975" s="145" t="s">
        <v>1854</v>
      </c>
    </row>
    <row r="3976" spans="3:12">
      <c r="C3976" s="145" t="s">
        <v>1963</v>
      </c>
      <c r="D3976" s="145">
        <v>0</v>
      </c>
      <c r="E3976" s="145" t="s">
        <v>26</v>
      </c>
      <c r="F3976" s="462" t="s">
        <v>95</v>
      </c>
      <c r="G3976" s="462" t="s">
        <v>3468</v>
      </c>
      <c r="H3976" s="145" t="s">
        <v>86</v>
      </c>
      <c r="I3976" s="462" t="s">
        <v>1688</v>
      </c>
      <c r="J3976" s="462" t="s">
        <v>1690</v>
      </c>
      <c r="K3976" s="145" t="s">
        <v>1863</v>
      </c>
      <c r="L3976" s="145" t="s">
        <v>1854</v>
      </c>
    </row>
    <row r="3977" spans="3:12">
      <c r="C3977" s="145" t="s">
        <v>1964</v>
      </c>
      <c r="D3977" s="145">
        <v>0</v>
      </c>
      <c r="E3977" s="145" t="s">
        <v>26</v>
      </c>
      <c r="F3977" s="462" t="s">
        <v>95</v>
      </c>
      <c r="G3977" s="462" t="s">
        <v>3468</v>
      </c>
      <c r="H3977" s="145" t="s">
        <v>86</v>
      </c>
      <c r="I3977" s="462" t="s">
        <v>1688</v>
      </c>
      <c r="J3977" s="462" t="s">
        <v>1690</v>
      </c>
      <c r="K3977" s="145" t="s">
        <v>1863</v>
      </c>
      <c r="L3977" s="145" t="s">
        <v>1854</v>
      </c>
    </row>
    <row r="3978" spans="3:12">
      <c r="C3978" s="145" t="s">
        <v>1965</v>
      </c>
      <c r="D3978" s="145">
        <v>0</v>
      </c>
      <c r="E3978" s="145" t="s">
        <v>26</v>
      </c>
      <c r="F3978" s="462" t="s">
        <v>95</v>
      </c>
      <c r="G3978" s="462" t="s">
        <v>3468</v>
      </c>
      <c r="H3978" s="145" t="s">
        <v>86</v>
      </c>
      <c r="I3978" s="462" t="s">
        <v>1688</v>
      </c>
      <c r="J3978" s="462" t="s">
        <v>1690</v>
      </c>
      <c r="K3978" s="145" t="s">
        <v>1863</v>
      </c>
      <c r="L3978" s="145" t="s">
        <v>1854</v>
      </c>
    </row>
    <row r="3979" spans="3:12">
      <c r="C3979" s="145" t="s">
        <v>1966</v>
      </c>
      <c r="D3979" s="145">
        <v>0</v>
      </c>
      <c r="E3979" s="145" t="s">
        <v>26</v>
      </c>
      <c r="F3979" s="462" t="s">
        <v>95</v>
      </c>
      <c r="G3979" s="462" t="s">
        <v>3468</v>
      </c>
      <c r="H3979" s="145" t="s">
        <v>86</v>
      </c>
      <c r="I3979" s="462" t="s">
        <v>1688</v>
      </c>
      <c r="J3979" s="462" t="s">
        <v>1690</v>
      </c>
      <c r="K3979" s="145" t="s">
        <v>1863</v>
      </c>
      <c r="L3979" s="145" t="s">
        <v>1854</v>
      </c>
    </row>
    <row r="3980" spans="3:12">
      <c r="C3980" s="145" t="s">
        <v>1967</v>
      </c>
      <c r="D3980" s="145">
        <v>0</v>
      </c>
      <c r="E3980" s="145" t="s">
        <v>26</v>
      </c>
      <c r="F3980" s="462" t="s">
        <v>95</v>
      </c>
      <c r="G3980" s="462" t="s">
        <v>3468</v>
      </c>
      <c r="H3980" s="145" t="s">
        <v>86</v>
      </c>
      <c r="I3980" s="462" t="s">
        <v>1688</v>
      </c>
      <c r="J3980" s="462" t="s">
        <v>1690</v>
      </c>
      <c r="K3980" s="145" t="s">
        <v>1863</v>
      </c>
      <c r="L3980" s="145" t="s">
        <v>1854</v>
      </c>
    </row>
    <row r="3981" spans="3:12">
      <c r="C3981" s="145" t="s">
        <v>1968</v>
      </c>
      <c r="D3981" s="145">
        <v>0</v>
      </c>
      <c r="E3981" s="145" t="s">
        <v>26</v>
      </c>
      <c r="F3981" s="462" t="s">
        <v>95</v>
      </c>
      <c r="G3981" s="462" t="s">
        <v>3468</v>
      </c>
      <c r="H3981" s="145" t="s">
        <v>86</v>
      </c>
      <c r="I3981" s="462" t="s">
        <v>1688</v>
      </c>
      <c r="J3981" s="462" t="s">
        <v>1690</v>
      </c>
      <c r="K3981" s="145" t="s">
        <v>1863</v>
      </c>
      <c r="L3981" s="145" t="s">
        <v>1854</v>
      </c>
    </row>
    <row r="3982" spans="3:12">
      <c r="C3982" s="145" t="s">
        <v>1969</v>
      </c>
      <c r="D3982" s="145">
        <v>0</v>
      </c>
      <c r="E3982" s="145" t="s">
        <v>26</v>
      </c>
      <c r="F3982" s="462" t="s">
        <v>95</v>
      </c>
      <c r="G3982" s="462" t="s">
        <v>3468</v>
      </c>
      <c r="H3982" s="145" t="s">
        <v>86</v>
      </c>
      <c r="I3982" s="462" t="s">
        <v>1688</v>
      </c>
      <c r="J3982" s="462" t="s">
        <v>1690</v>
      </c>
      <c r="K3982" s="145" t="s">
        <v>1863</v>
      </c>
      <c r="L3982" s="145" t="s">
        <v>1854</v>
      </c>
    </row>
    <row r="3983" spans="3:12">
      <c r="C3983" s="145" t="s">
        <v>1971</v>
      </c>
      <c r="D3983" s="145">
        <v>0</v>
      </c>
      <c r="E3983" s="145" t="s">
        <v>26</v>
      </c>
      <c r="F3983" s="462" t="s">
        <v>95</v>
      </c>
      <c r="G3983" s="462" t="s">
        <v>3468</v>
      </c>
      <c r="H3983" s="145" t="s">
        <v>86</v>
      </c>
      <c r="I3983" s="462" t="s">
        <v>1688</v>
      </c>
      <c r="J3983" s="462" t="s">
        <v>1690</v>
      </c>
      <c r="K3983" s="145" t="s">
        <v>1863</v>
      </c>
      <c r="L3983" s="145" t="s">
        <v>1854</v>
      </c>
    </row>
    <row r="3984" spans="3:12">
      <c r="C3984" s="145" t="s">
        <v>1972</v>
      </c>
      <c r="D3984" s="145">
        <v>0</v>
      </c>
      <c r="E3984" s="145" t="s">
        <v>26</v>
      </c>
      <c r="F3984" s="462" t="s">
        <v>95</v>
      </c>
      <c r="G3984" s="462" t="s">
        <v>3468</v>
      </c>
      <c r="H3984" s="145" t="s">
        <v>86</v>
      </c>
      <c r="I3984" s="462" t="s">
        <v>1688</v>
      </c>
      <c r="J3984" s="462" t="s">
        <v>1690</v>
      </c>
      <c r="K3984" s="145" t="s">
        <v>1863</v>
      </c>
      <c r="L3984" s="145" t="s">
        <v>1854</v>
      </c>
    </row>
    <row r="3985" spans="3:12">
      <c r="C3985" s="145" t="s">
        <v>1973</v>
      </c>
      <c r="D3985" s="145">
        <v>0</v>
      </c>
      <c r="E3985" s="145" t="s">
        <v>26</v>
      </c>
      <c r="F3985" s="462" t="s">
        <v>95</v>
      </c>
      <c r="G3985" s="462" t="s">
        <v>3468</v>
      </c>
      <c r="H3985" s="145" t="s">
        <v>86</v>
      </c>
      <c r="I3985" s="462" t="s">
        <v>1688</v>
      </c>
      <c r="J3985" s="462" t="s">
        <v>1690</v>
      </c>
      <c r="K3985" s="145" t="s">
        <v>1863</v>
      </c>
      <c r="L3985" s="145" t="s">
        <v>1854</v>
      </c>
    </row>
    <row r="3986" spans="3:12">
      <c r="C3986" s="145" t="s">
        <v>1974</v>
      </c>
      <c r="D3986" s="145">
        <v>0</v>
      </c>
      <c r="E3986" s="145" t="s">
        <v>26</v>
      </c>
      <c r="F3986" s="462" t="s">
        <v>95</v>
      </c>
      <c r="G3986" s="462" t="s">
        <v>3468</v>
      </c>
      <c r="H3986" s="145" t="s">
        <v>86</v>
      </c>
      <c r="I3986" s="462" t="s">
        <v>1688</v>
      </c>
      <c r="J3986" s="462" t="s">
        <v>1690</v>
      </c>
      <c r="K3986" s="145" t="s">
        <v>1863</v>
      </c>
      <c r="L3986" s="145" t="s">
        <v>1854</v>
      </c>
    </row>
    <row r="3987" spans="3:12">
      <c r="C3987" s="145" t="s">
        <v>1975</v>
      </c>
      <c r="D3987" s="145">
        <v>0</v>
      </c>
      <c r="E3987" s="145" t="s">
        <v>26</v>
      </c>
      <c r="F3987" s="462" t="s">
        <v>95</v>
      </c>
      <c r="G3987" s="462" t="s">
        <v>3468</v>
      </c>
      <c r="H3987" s="145" t="s">
        <v>86</v>
      </c>
      <c r="I3987" s="462" t="s">
        <v>1688</v>
      </c>
      <c r="J3987" s="462" t="s">
        <v>1690</v>
      </c>
      <c r="K3987" s="145" t="s">
        <v>1863</v>
      </c>
      <c r="L3987" s="145" t="s">
        <v>1854</v>
      </c>
    </row>
    <row r="3988" spans="3:12">
      <c r="C3988" s="145" t="s">
        <v>1976</v>
      </c>
      <c r="D3988" s="145">
        <v>0</v>
      </c>
      <c r="E3988" s="145" t="s">
        <v>26</v>
      </c>
      <c r="F3988" s="462" t="s">
        <v>95</v>
      </c>
      <c r="G3988" s="462" t="s">
        <v>3468</v>
      </c>
      <c r="H3988" s="145" t="s">
        <v>86</v>
      </c>
      <c r="I3988" s="462" t="s">
        <v>1688</v>
      </c>
      <c r="J3988" s="462" t="s">
        <v>1690</v>
      </c>
      <c r="K3988" s="145" t="s">
        <v>1863</v>
      </c>
      <c r="L3988" s="145" t="s">
        <v>1854</v>
      </c>
    </row>
    <row r="3989" spans="3:12">
      <c r="C3989" s="145" t="s">
        <v>1977</v>
      </c>
      <c r="D3989" s="145">
        <v>0</v>
      </c>
      <c r="E3989" s="145" t="s">
        <v>26</v>
      </c>
      <c r="F3989" s="462" t="s">
        <v>95</v>
      </c>
      <c r="G3989" s="462" t="s">
        <v>3468</v>
      </c>
      <c r="H3989" s="145" t="s">
        <v>86</v>
      </c>
      <c r="I3989" s="462" t="s">
        <v>1688</v>
      </c>
      <c r="J3989" s="462" t="s">
        <v>1690</v>
      </c>
      <c r="K3989" s="145" t="s">
        <v>1863</v>
      </c>
      <c r="L3989" s="145" t="s">
        <v>1854</v>
      </c>
    </row>
    <row r="3990" spans="3:12">
      <c r="C3990" s="145" t="s">
        <v>1978</v>
      </c>
      <c r="D3990" s="145">
        <v>0</v>
      </c>
      <c r="E3990" s="145" t="s">
        <v>26</v>
      </c>
      <c r="F3990" s="462" t="s">
        <v>95</v>
      </c>
      <c r="G3990" s="462" t="s">
        <v>3468</v>
      </c>
      <c r="H3990" s="145" t="s">
        <v>86</v>
      </c>
      <c r="I3990" s="462" t="s">
        <v>1688</v>
      </c>
      <c r="J3990" s="462" t="s">
        <v>1690</v>
      </c>
      <c r="K3990" s="145" t="s">
        <v>1863</v>
      </c>
      <c r="L3990" s="145" t="s">
        <v>1854</v>
      </c>
    </row>
    <row r="3991" spans="3:12">
      <c r="C3991" s="145" t="s">
        <v>1979</v>
      </c>
      <c r="D3991" s="145">
        <v>0</v>
      </c>
      <c r="E3991" s="145" t="s">
        <v>26</v>
      </c>
      <c r="F3991" s="462" t="s">
        <v>95</v>
      </c>
      <c r="G3991" s="462" t="s">
        <v>3468</v>
      </c>
      <c r="H3991" s="145" t="s">
        <v>86</v>
      </c>
      <c r="I3991" s="462" t="s">
        <v>1688</v>
      </c>
      <c r="J3991" s="462" t="s">
        <v>1690</v>
      </c>
      <c r="K3991" s="145" t="s">
        <v>1863</v>
      </c>
      <c r="L3991" s="145" t="s">
        <v>1854</v>
      </c>
    </row>
    <row r="3992" spans="3:12">
      <c r="C3992" s="145" t="s">
        <v>1981</v>
      </c>
      <c r="D3992" s="145">
        <v>0</v>
      </c>
      <c r="E3992" s="145" t="s">
        <v>26</v>
      </c>
      <c r="F3992" s="462" t="s">
        <v>95</v>
      </c>
      <c r="G3992" s="462" t="s">
        <v>3468</v>
      </c>
      <c r="H3992" s="145" t="s">
        <v>86</v>
      </c>
      <c r="I3992" s="462" t="s">
        <v>1688</v>
      </c>
      <c r="J3992" s="462" t="s">
        <v>1690</v>
      </c>
      <c r="K3992" s="145" t="s">
        <v>1863</v>
      </c>
      <c r="L3992" s="145" t="s">
        <v>1854</v>
      </c>
    </row>
    <row r="3993" spans="3:12">
      <c r="C3993" s="145" t="s">
        <v>1982</v>
      </c>
      <c r="D3993" s="145">
        <v>0</v>
      </c>
      <c r="E3993" s="145" t="s">
        <v>26</v>
      </c>
      <c r="F3993" s="462" t="s">
        <v>95</v>
      </c>
      <c r="G3993" s="462" t="s">
        <v>3468</v>
      </c>
      <c r="H3993" s="145" t="s">
        <v>86</v>
      </c>
      <c r="I3993" s="462" t="s">
        <v>1688</v>
      </c>
      <c r="J3993" s="462" t="s">
        <v>1690</v>
      </c>
      <c r="K3993" s="145" t="s">
        <v>1863</v>
      </c>
      <c r="L3993" s="145" t="s">
        <v>1854</v>
      </c>
    </row>
    <row r="3994" spans="3:12">
      <c r="C3994" s="145" t="s">
        <v>1983</v>
      </c>
      <c r="D3994" s="145">
        <v>0</v>
      </c>
      <c r="E3994" s="145" t="s">
        <v>26</v>
      </c>
      <c r="F3994" s="462" t="s">
        <v>95</v>
      </c>
      <c r="G3994" s="462" t="s">
        <v>3468</v>
      </c>
      <c r="H3994" s="145" t="s">
        <v>86</v>
      </c>
      <c r="I3994" s="462" t="s">
        <v>1688</v>
      </c>
      <c r="J3994" s="462" t="s">
        <v>1690</v>
      </c>
      <c r="K3994" s="145" t="s">
        <v>1863</v>
      </c>
      <c r="L3994" s="145" t="s">
        <v>1854</v>
      </c>
    </row>
    <row r="3995" spans="3:12">
      <c r="C3995" s="145" t="s">
        <v>1984</v>
      </c>
      <c r="D3995" s="145">
        <v>0</v>
      </c>
      <c r="E3995" s="145" t="s">
        <v>26</v>
      </c>
      <c r="F3995" s="462" t="s">
        <v>95</v>
      </c>
      <c r="G3995" s="462" t="s">
        <v>3468</v>
      </c>
      <c r="H3995" s="145" t="s">
        <v>86</v>
      </c>
      <c r="I3995" s="462" t="s">
        <v>1688</v>
      </c>
      <c r="J3995" s="462" t="s">
        <v>1690</v>
      </c>
      <c r="K3995" s="145" t="s">
        <v>1863</v>
      </c>
      <c r="L3995" s="145" t="s">
        <v>1854</v>
      </c>
    </row>
    <row r="3996" spans="3:12">
      <c r="C3996" s="145" t="s">
        <v>1985</v>
      </c>
      <c r="D3996" s="145">
        <v>0</v>
      </c>
      <c r="E3996" s="145" t="s">
        <v>26</v>
      </c>
      <c r="F3996" s="462" t="s">
        <v>95</v>
      </c>
      <c r="G3996" s="462" t="s">
        <v>3468</v>
      </c>
      <c r="H3996" s="145" t="s">
        <v>86</v>
      </c>
      <c r="I3996" s="462" t="s">
        <v>1688</v>
      </c>
      <c r="J3996" s="462" t="s">
        <v>1690</v>
      </c>
      <c r="K3996" s="145" t="s">
        <v>1863</v>
      </c>
      <c r="L3996" s="145" t="s">
        <v>1854</v>
      </c>
    </row>
    <row r="3997" spans="3:12">
      <c r="C3997" s="145" t="s">
        <v>1986</v>
      </c>
      <c r="D3997" s="145">
        <v>0</v>
      </c>
      <c r="E3997" s="145" t="s">
        <v>26</v>
      </c>
      <c r="F3997" s="462" t="s">
        <v>95</v>
      </c>
      <c r="G3997" s="462" t="s">
        <v>3468</v>
      </c>
      <c r="H3997" s="145" t="s">
        <v>86</v>
      </c>
      <c r="I3997" s="462" t="s">
        <v>1688</v>
      </c>
      <c r="J3997" s="462" t="s">
        <v>1690</v>
      </c>
      <c r="K3997" s="145" t="s">
        <v>1863</v>
      </c>
      <c r="L3997" s="145" t="s">
        <v>1854</v>
      </c>
    </row>
    <row r="3998" spans="3:12">
      <c r="C3998" s="145" t="s">
        <v>1987</v>
      </c>
      <c r="D3998" s="145">
        <v>0</v>
      </c>
      <c r="E3998" s="145" t="s">
        <v>26</v>
      </c>
      <c r="F3998" s="462" t="s">
        <v>95</v>
      </c>
      <c r="G3998" s="462" t="s">
        <v>3468</v>
      </c>
      <c r="H3998" s="145" t="s">
        <v>86</v>
      </c>
      <c r="I3998" s="462" t="s">
        <v>1688</v>
      </c>
      <c r="J3998" s="462" t="s">
        <v>1690</v>
      </c>
      <c r="K3998" s="145" t="s">
        <v>1863</v>
      </c>
      <c r="L3998" s="145" t="s">
        <v>1854</v>
      </c>
    </row>
    <row r="3999" spans="3:12">
      <c r="C3999" s="145" t="s">
        <v>1988</v>
      </c>
      <c r="D3999" s="145">
        <v>0</v>
      </c>
      <c r="E3999" s="145" t="s">
        <v>26</v>
      </c>
      <c r="F3999" s="462" t="s">
        <v>95</v>
      </c>
      <c r="G3999" s="462" t="s">
        <v>3468</v>
      </c>
      <c r="H3999" s="145" t="s">
        <v>86</v>
      </c>
      <c r="I3999" s="462" t="s">
        <v>1688</v>
      </c>
      <c r="J3999" s="462" t="s">
        <v>1690</v>
      </c>
      <c r="K3999" s="145" t="s">
        <v>1863</v>
      </c>
      <c r="L3999" s="145" t="s">
        <v>1854</v>
      </c>
    </row>
    <row r="4000" spans="3:12">
      <c r="C4000" s="145" t="s">
        <v>1989</v>
      </c>
      <c r="D4000" s="145">
        <v>0</v>
      </c>
      <c r="E4000" s="145" t="s">
        <v>26</v>
      </c>
      <c r="F4000" s="462" t="s">
        <v>95</v>
      </c>
      <c r="G4000" s="462" t="s">
        <v>3468</v>
      </c>
      <c r="H4000" s="145" t="s">
        <v>86</v>
      </c>
      <c r="I4000" s="462" t="s">
        <v>1688</v>
      </c>
      <c r="J4000" s="462" t="s">
        <v>1690</v>
      </c>
      <c r="K4000" s="145" t="s">
        <v>1863</v>
      </c>
      <c r="L4000" s="145" t="s">
        <v>1854</v>
      </c>
    </row>
    <row r="4001" spans="3:12">
      <c r="C4001" s="145" t="s">
        <v>1990</v>
      </c>
      <c r="D4001" s="145">
        <v>0</v>
      </c>
      <c r="E4001" s="145" t="s">
        <v>26</v>
      </c>
      <c r="F4001" s="462" t="s">
        <v>95</v>
      </c>
      <c r="G4001" s="462" t="s">
        <v>3468</v>
      </c>
      <c r="H4001" s="145" t="s">
        <v>86</v>
      </c>
      <c r="I4001" s="462" t="s">
        <v>1688</v>
      </c>
      <c r="J4001" s="462" t="s">
        <v>1690</v>
      </c>
      <c r="K4001" s="145" t="s">
        <v>1863</v>
      </c>
      <c r="L4001" s="145" t="s">
        <v>1854</v>
      </c>
    </row>
    <row r="4002" spans="3:12">
      <c r="C4002" s="145" t="s">
        <v>1991</v>
      </c>
      <c r="D4002" s="145">
        <v>0</v>
      </c>
      <c r="E4002" s="145" t="s">
        <v>26</v>
      </c>
      <c r="F4002" s="462" t="s">
        <v>95</v>
      </c>
      <c r="G4002" s="462" t="s">
        <v>3468</v>
      </c>
      <c r="H4002" s="145" t="s">
        <v>86</v>
      </c>
      <c r="I4002" s="462" t="s">
        <v>1688</v>
      </c>
      <c r="J4002" s="462" t="s">
        <v>1690</v>
      </c>
      <c r="K4002" s="145" t="s">
        <v>1863</v>
      </c>
      <c r="L4002" s="145" t="s">
        <v>1854</v>
      </c>
    </row>
    <row r="4003" spans="3:12">
      <c r="C4003" s="145" t="s">
        <v>1992</v>
      </c>
      <c r="D4003" s="145">
        <v>0</v>
      </c>
      <c r="E4003" s="145" t="s">
        <v>26</v>
      </c>
      <c r="F4003" s="462" t="s">
        <v>95</v>
      </c>
      <c r="G4003" s="462" t="s">
        <v>3468</v>
      </c>
      <c r="H4003" s="145" t="s">
        <v>86</v>
      </c>
      <c r="I4003" s="462" t="s">
        <v>1688</v>
      </c>
      <c r="J4003" s="462" t="s">
        <v>1690</v>
      </c>
      <c r="K4003" s="145" t="s">
        <v>1863</v>
      </c>
      <c r="L4003" s="145" t="s">
        <v>1854</v>
      </c>
    </row>
    <row r="4004" spans="3:12">
      <c r="C4004" s="145" t="s">
        <v>1950</v>
      </c>
      <c r="D4004" s="145">
        <v>0</v>
      </c>
      <c r="E4004" s="145" t="s">
        <v>26</v>
      </c>
      <c r="F4004" s="462" t="s">
        <v>95</v>
      </c>
      <c r="G4004" s="462" t="s">
        <v>3468</v>
      </c>
      <c r="H4004" s="145" t="s">
        <v>86</v>
      </c>
      <c r="I4004" s="462" t="s">
        <v>1688</v>
      </c>
      <c r="J4004" s="462" t="s">
        <v>1690</v>
      </c>
      <c r="K4004" s="145" t="s">
        <v>1863</v>
      </c>
      <c r="L4004" s="145" t="s">
        <v>1855</v>
      </c>
    </row>
    <row r="4005" spans="3:12">
      <c r="C4005" s="145" t="s">
        <v>1951</v>
      </c>
      <c r="D4005" s="145">
        <v>0</v>
      </c>
      <c r="E4005" s="145" t="s">
        <v>26</v>
      </c>
      <c r="F4005" s="462" t="s">
        <v>95</v>
      </c>
      <c r="G4005" s="462" t="s">
        <v>3468</v>
      </c>
      <c r="H4005" s="145" t="s">
        <v>86</v>
      </c>
      <c r="I4005" s="462" t="s">
        <v>1688</v>
      </c>
      <c r="J4005" s="462" t="s">
        <v>1690</v>
      </c>
      <c r="K4005" s="145" t="s">
        <v>1863</v>
      </c>
      <c r="L4005" s="145" t="s">
        <v>1855</v>
      </c>
    </row>
    <row r="4006" spans="3:12">
      <c r="C4006" s="145" t="s">
        <v>1952</v>
      </c>
      <c r="D4006" s="145">
        <v>0</v>
      </c>
      <c r="E4006" s="145" t="s">
        <v>26</v>
      </c>
      <c r="F4006" s="462" t="s">
        <v>95</v>
      </c>
      <c r="G4006" s="462" t="s">
        <v>3468</v>
      </c>
      <c r="H4006" s="145" t="s">
        <v>86</v>
      </c>
      <c r="I4006" s="462" t="s">
        <v>1688</v>
      </c>
      <c r="J4006" s="462" t="s">
        <v>1690</v>
      </c>
      <c r="K4006" s="145" t="s">
        <v>1863</v>
      </c>
      <c r="L4006" s="145" t="s">
        <v>1855</v>
      </c>
    </row>
    <row r="4007" spans="3:12">
      <c r="C4007" s="145" t="s">
        <v>1953</v>
      </c>
      <c r="D4007" s="145">
        <v>0</v>
      </c>
      <c r="E4007" s="145" t="s">
        <v>26</v>
      </c>
      <c r="F4007" s="462" t="s">
        <v>95</v>
      </c>
      <c r="G4007" s="462" t="s">
        <v>3468</v>
      </c>
      <c r="H4007" s="145" t="s">
        <v>86</v>
      </c>
      <c r="I4007" s="462" t="s">
        <v>1688</v>
      </c>
      <c r="J4007" s="462" t="s">
        <v>1690</v>
      </c>
      <c r="K4007" s="145" t="s">
        <v>1863</v>
      </c>
      <c r="L4007" s="145" t="s">
        <v>1855</v>
      </c>
    </row>
    <row r="4008" spans="3:12">
      <c r="C4008" s="145" t="s">
        <v>1954</v>
      </c>
      <c r="D4008" s="145">
        <v>0</v>
      </c>
      <c r="E4008" s="145" t="s">
        <v>26</v>
      </c>
      <c r="F4008" s="462" t="s">
        <v>95</v>
      </c>
      <c r="G4008" s="462" t="s">
        <v>3468</v>
      </c>
      <c r="H4008" s="145" t="s">
        <v>86</v>
      </c>
      <c r="I4008" s="462" t="s">
        <v>1688</v>
      </c>
      <c r="J4008" s="462" t="s">
        <v>1690</v>
      </c>
      <c r="K4008" s="145" t="s">
        <v>1863</v>
      </c>
      <c r="L4008" s="145" t="s">
        <v>1855</v>
      </c>
    </row>
    <row r="4009" spans="3:12">
      <c r="C4009" s="145" t="s">
        <v>1955</v>
      </c>
      <c r="D4009" s="145">
        <v>0</v>
      </c>
      <c r="E4009" s="145" t="s">
        <v>26</v>
      </c>
      <c r="F4009" s="462" t="s">
        <v>95</v>
      </c>
      <c r="G4009" s="462" t="s">
        <v>3468</v>
      </c>
      <c r="H4009" s="145" t="s">
        <v>86</v>
      </c>
      <c r="I4009" s="462" t="s">
        <v>1688</v>
      </c>
      <c r="J4009" s="462" t="s">
        <v>1690</v>
      </c>
      <c r="K4009" s="145" t="s">
        <v>1863</v>
      </c>
      <c r="L4009" s="145" t="s">
        <v>1855</v>
      </c>
    </row>
    <row r="4010" spans="3:12">
      <c r="C4010" s="145" t="s">
        <v>1956</v>
      </c>
      <c r="D4010" s="145">
        <v>0</v>
      </c>
      <c r="E4010" s="145" t="s">
        <v>26</v>
      </c>
      <c r="F4010" s="462" t="s">
        <v>95</v>
      </c>
      <c r="G4010" s="462" t="s">
        <v>3468</v>
      </c>
      <c r="H4010" s="145" t="s">
        <v>86</v>
      </c>
      <c r="I4010" s="462" t="s">
        <v>1688</v>
      </c>
      <c r="J4010" s="462" t="s">
        <v>1690</v>
      </c>
      <c r="K4010" s="145" t="s">
        <v>1863</v>
      </c>
      <c r="L4010" s="145" t="s">
        <v>1855</v>
      </c>
    </row>
    <row r="4011" spans="3:12">
      <c r="C4011" s="145" t="s">
        <v>1957</v>
      </c>
      <c r="D4011" s="145">
        <v>0</v>
      </c>
      <c r="E4011" s="145" t="s">
        <v>26</v>
      </c>
      <c r="F4011" s="462" t="s">
        <v>95</v>
      </c>
      <c r="G4011" s="462" t="s">
        <v>3468</v>
      </c>
      <c r="H4011" s="145" t="s">
        <v>86</v>
      </c>
      <c r="I4011" s="462" t="s">
        <v>1688</v>
      </c>
      <c r="J4011" s="462" t="s">
        <v>1690</v>
      </c>
      <c r="K4011" s="145" t="s">
        <v>1863</v>
      </c>
      <c r="L4011" s="145" t="s">
        <v>1855</v>
      </c>
    </row>
    <row r="4012" spans="3:12">
      <c r="C4012" s="145" t="s">
        <v>1958</v>
      </c>
      <c r="D4012" s="145">
        <v>0</v>
      </c>
      <c r="E4012" s="145" t="s">
        <v>26</v>
      </c>
      <c r="F4012" s="462" t="s">
        <v>95</v>
      </c>
      <c r="G4012" s="462" t="s">
        <v>3468</v>
      </c>
      <c r="H4012" s="145" t="s">
        <v>86</v>
      </c>
      <c r="I4012" s="462" t="s">
        <v>1688</v>
      </c>
      <c r="J4012" s="462" t="s">
        <v>1690</v>
      </c>
      <c r="K4012" s="145" t="s">
        <v>1863</v>
      </c>
      <c r="L4012" s="145" t="s">
        <v>1855</v>
      </c>
    </row>
    <row r="4013" spans="3:12">
      <c r="C4013" s="145" t="s">
        <v>3278</v>
      </c>
      <c r="D4013" s="145">
        <v>0</v>
      </c>
      <c r="E4013" s="145" t="s">
        <v>26</v>
      </c>
      <c r="F4013" s="462" t="s">
        <v>95</v>
      </c>
      <c r="G4013" s="462" t="s">
        <v>3468</v>
      </c>
      <c r="H4013" s="145" t="s">
        <v>86</v>
      </c>
      <c r="I4013" s="462" t="s">
        <v>1688</v>
      </c>
      <c r="J4013" s="462" t="s">
        <v>1690</v>
      </c>
      <c r="K4013" s="145" t="s">
        <v>1863</v>
      </c>
      <c r="L4013" s="145" t="s">
        <v>1855</v>
      </c>
    </row>
    <row r="4014" spans="3:12">
      <c r="C4014" s="145" t="s">
        <v>3279</v>
      </c>
      <c r="D4014" s="145">
        <v>0</v>
      </c>
      <c r="E4014" s="145" t="s">
        <v>26</v>
      </c>
      <c r="F4014" s="462" t="s">
        <v>95</v>
      </c>
      <c r="G4014" s="462" t="s">
        <v>3468</v>
      </c>
      <c r="H4014" s="145" t="s">
        <v>86</v>
      </c>
      <c r="I4014" s="462" t="s">
        <v>1688</v>
      </c>
      <c r="J4014" s="462" t="s">
        <v>1690</v>
      </c>
      <c r="K4014" s="145" t="s">
        <v>1863</v>
      </c>
      <c r="L4014" s="145" t="s">
        <v>1855</v>
      </c>
    </row>
    <row r="4015" spans="3:12">
      <c r="C4015" s="145" t="s">
        <v>1960</v>
      </c>
      <c r="D4015" s="145">
        <v>0</v>
      </c>
      <c r="E4015" s="145" t="s">
        <v>26</v>
      </c>
      <c r="F4015" s="462" t="s">
        <v>95</v>
      </c>
      <c r="G4015" s="462" t="s">
        <v>3468</v>
      </c>
      <c r="H4015" s="145" t="s">
        <v>86</v>
      </c>
      <c r="I4015" s="462" t="s">
        <v>1688</v>
      </c>
      <c r="J4015" s="462" t="s">
        <v>1690</v>
      </c>
      <c r="K4015" s="145" t="s">
        <v>1863</v>
      </c>
      <c r="L4015" s="145" t="s">
        <v>1855</v>
      </c>
    </row>
    <row r="4016" spans="3:12">
      <c r="C4016" s="145" t="s">
        <v>1961</v>
      </c>
      <c r="D4016" s="145">
        <v>0</v>
      </c>
      <c r="E4016" s="145" t="s">
        <v>26</v>
      </c>
      <c r="F4016" s="462" t="s">
        <v>95</v>
      </c>
      <c r="G4016" s="462" t="s">
        <v>3468</v>
      </c>
      <c r="H4016" s="145" t="s">
        <v>86</v>
      </c>
      <c r="I4016" s="462" t="s">
        <v>1688</v>
      </c>
      <c r="J4016" s="462" t="s">
        <v>1690</v>
      </c>
      <c r="K4016" s="145" t="s">
        <v>1863</v>
      </c>
      <c r="L4016" s="145" t="s">
        <v>1855</v>
      </c>
    </row>
    <row r="4017" spans="3:12">
      <c r="C4017" s="145" t="s">
        <v>1962</v>
      </c>
      <c r="D4017" s="145">
        <v>0</v>
      </c>
      <c r="E4017" s="145" t="s">
        <v>26</v>
      </c>
      <c r="F4017" s="462" t="s">
        <v>95</v>
      </c>
      <c r="G4017" s="462" t="s">
        <v>3468</v>
      </c>
      <c r="H4017" s="145" t="s">
        <v>86</v>
      </c>
      <c r="I4017" s="462" t="s">
        <v>1688</v>
      </c>
      <c r="J4017" s="462" t="s">
        <v>1690</v>
      </c>
      <c r="K4017" s="145" t="s">
        <v>1863</v>
      </c>
      <c r="L4017" s="145" t="s">
        <v>1855</v>
      </c>
    </row>
    <row r="4018" spans="3:12">
      <c r="C4018" s="145" t="s">
        <v>1963</v>
      </c>
      <c r="D4018" s="145">
        <v>0</v>
      </c>
      <c r="E4018" s="145" t="s">
        <v>26</v>
      </c>
      <c r="F4018" s="462" t="s">
        <v>95</v>
      </c>
      <c r="G4018" s="462" t="s">
        <v>3468</v>
      </c>
      <c r="H4018" s="145" t="s">
        <v>86</v>
      </c>
      <c r="I4018" s="462" t="s">
        <v>1688</v>
      </c>
      <c r="J4018" s="462" t="s">
        <v>1690</v>
      </c>
      <c r="K4018" s="145" t="s">
        <v>1863</v>
      </c>
      <c r="L4018" s="145" t="s">
        <v>1855</v>
      </c>
    </row>
    <row r="4019" spans="3:12">
      <c r="C4019" s="145" t="s">
        <v>1964</v>
      </c>
      <c r="D4019" s="145">
        <v>0</v>
      </c>
      <c r="E4019" s="145" t="s">
        <v>26</v>
      </c>
      <c r="F4019" s="462" t="s">
        <v>95</v>
      </c>
      <c r="G4019" s="462" t="s">
        <v>3468</v>
      </c>
      <c r="H4019" s="145" t="s">
        <v>86</v>
      </c>
      <c r="I4019" s="462" t="s">
        <v>1688</v>
      </c>
      <c r="J4019" s="462" t="s">
        <v>1690</v>
      </c>
      <c r="K4019" s="145" t="s">
        <v>1863</v>
      </c>
      <c r="L4019" s="145" t="s">
        <v>1855</v>
      </c>
    </row>
    <row r="4020" spans="3:12">
      <c r="C4020" s="145" t="s">
        <v>1965</v>
      </c>
      <c r="D4020" s="145">
        <v>0</v>
      </c>
      <c r="E4020" s="145" t="s">
        <v>26</v>
      </c>
      <c r="F4020" s="462" t="s">
        <v>95</v>
      </c>
      <c r="G4020" s="462" t="s">
        <v>3468</v>
      </c>
      <c r="H4020" s="145" t="s">
        <v>86</v>
      </c>
      <c r="I4020" s="462" t="s">
        <v>1688</v>
      </c>
      <c r="J4020" s="462" t="s">
        <v>1690</v>
      </c>
      <c r="K4020" s="145" t="s">
        <v>1863</v>
      </c>
      <c r="L4020" s="145" t="s">
        <v>1855</v>
      </c>
    </row>
    <row r="4021" spans="3:12">
      <c r="C4021" s="145" t="s">
        <v>1966</v>
      </c>
      <c r="D4021" s="145">
        <v>0</v>
      </c>
      <c r="E4021" s="145" t="s">
        <v>26</v>
      </c>
      <c r="F4021" s="462" t="s">
        <v>95</v>
      </c>
      <c r="G4021" s="462" t="s">
        <v>3468</v>
      </c>
      <c r="H4021" s="145" t="s">
        <v>86</v>
      </c>
      <c r="I4021" s="462" t="s">
        <v>1688</v>
      </c>
      <c r="J4021" s="462" t="s">
        <v>1690</v>
      </c>
      <c r="K4021" s="145" t="s">
        <v>1863</v>
      </c>
      <c r="L4021" s="145" t="s">
        <v>1855</v>
      </c>
    </row>
    <row r="4022" spans="3:12">
      <c r="C4022" s="145" t="s">
        <v>1967</v>
      </c>
      <c r="D4022" s="145">
        <v>0</v>
      </c>
      <c r="E4022" s="145" t="s">
        <v>26</v>
      </c>
      <c r="F4022" s="462" t="s">
        <v>95</v>
      </c>
      <c r="G4022" s="462" t="s">
        <v>3468</v>
      </c>
      <c r="H4022" s="145" t="s">
        <v>86</v>
      </c>
      <c r="I4022" s="462" t="s">
        <v>1688</v>
      </c>
      <c r="J4022" s="462" t="s">
        <v>1690</v>
      </c>
      <c r="K4022" s="145" t="s">
        <v>1863</v>
      </c>
      <c r="L4022" s="145" t="s">
        <v>1855</v>
      </c>
    </row>
    <row r="4023" spans="3:12">
      <c r="C4023" s="145" t="s">
        <v>1968</v>
      </c>
      <c r="D4023" s="145">
        <v>0</v>
      </c>
      <c r="E4023" s="145" t="s">
        <v>26</v>
      </c>
      <c r="F4023" s="462" t="s">
        <v>95</v>
      </c>
      <c r="G4023" s="462" t="s">
        <v>3468</v>
      </c>
      <c r="H4023" s="145" t="s">
        <v>86</v>
      </c>
      <c r="I4023" s="462" t="s">
        <v>1688</v>
      </c>
      <c r="J4023" s="462" t="s">
        <v>1690</v>
      </c>
      <c r="K4023" s="145" t="s">
        <v>1863</v>
      </c>
      <c r="L4023" s="145" t="s">
        <v>1855</v>
      </c>
    </row>
    <row r="4024" spans="3:12">
      <c r="C4024" s="145" t="s">
        <v>1969</v>
      </c>
      <c r="D4024" s="145">
        <v>0</v>
      </c>
      <c r="E4024" s="145" t="s">
        <v>26</v>
      </c>
      <c r="F4024" s="462" t="s">
        <v>95</v>
      </c>
      <c r="G4024" s="462" t="s">
        <v>3468</v>
      </c>
      <c r="H4024" s="145" t="s">
        <v>86</v>
      </c>
      <c r="I4024" s="462" t="s">
        <v>1688</v>
      </c>
      <c r="J4024" s="462" t="s">
        <v>1690</v>
      </c>
      <c r="K4024" s="145" t="s">
        <v>1863</v>
      </c>
      <c r="L4024" s="145" t="s">
        <v>1855</v>
      </c>
    </row>
    <row r="4025" spans="3:12">
      <c r="C4025" s="145" t="s">
        <v>1971</v>
      </c>
      <c r="D4025" s="145">
        <v>0</v>
      </c>
      <c r="E4025" s="145" t="s">
        <v>26</v>
      </c>
      <c r="F4025" s="462" t="s">
        <v>95</v>
      </c>
      <c r="G4025" s="462" t="s">
        <v>3468</v>
      </c>
      <c r="H4025" s="145" t="s">
        <v>86</v>
      </c>
      <c r="I4025" s="462" t="s">
        <v>1688</v>
      </c>
      <c r="J4025" s="462" t="s">
        <v>1690</v>
      </c>
      <c r="K4025" s="145" t="s">
        <v>1863</v>
      </c>
      <c r="L4025" s="145" t="s">
        <v>1855</v>
      </c>
    </row>
    <row r="4026" spans="3:12">
      <c r="C4026" s="145" t="s">
        <v>1972</v>
      </c>
      <c r="D4026" s="145">
        <v>0</v>
      </c>
      <c r="E4026" s="145" t="s">
        <v>26</v>
      </c>
      <c r="F4026" s="462" t="s">
        <v>95</v>
      </c>
      <c r="G4026" s="462" t="s">
        <v>3468</v>
      </c>
      <c r="H4026" s="145" t="s">
        <v>86</v>
      </c>
      <c r="I4026" s="462" t="s">
        <v>1688</v>
      </c>
      <c r="J4026" s="462" t="s">
        <v>1690</v>
      </c>
      <c r="K4026" s="145" t="s">
        <v>1863</v>
      </c>
      <c r="L4026" s="145" t="s">
        <v>1855</v>
      </c>
    </row>
    <row r="4027" spans="3:12">
      <c r="C4027" s="145" t="s">
        <v>1973</v>
      </c>
      <c r="D4027" s="145">
        <v>0</v>
      </c>
      <c r="E4027" s="145" t="s">
        <v>26</v>
      </c>
      <c r="F4027" s="462" t="s">
        <v>95</v>
      </c>
      <c r="G4027" s="462" t="s">
        <v>3468</v>
      </c>
      <c r="H4027" s="145" t="s">
        <v>86</v>
      </c>
      <c r="I4027" s="462" t="s">
        <v>1688</v>
      </c>
      <c r="J4027" s="462" t="s">
        <v>1690</v>
      </c>
      <c r="K4027" s="145" t="s">
        <v>1863</v>
      </c>
      <c r="L4027" s="145" t="s">
        <v>1855</v>
      </c>
    </row>
    <row r="4028" spans="3:12">
      <c r="C4028" s="145" t="s">
        <v>1974</v>
      </c>
      <c r="D4028" s="145">
        <v>0</v>
      </c>
      <c r="E4028" s="145" t="s">
        <v>26</v>
      </c>
      <c r="F4028" s="462" t="s">
        <v>95</v>
      </c>
      <c r="G4028" s="462" t="s">
        <v>3468</v>
      </c>
      <c r="H4028" s="145" t="s">
        <v>86</v>
      </c>
      <c r="I4028" s="462" t="s">
        <v>1688</v>
      </c>
      <c r="J4028" s="462" t="s">
        <v>1690</v>
      </c>
      <c r="K4028" s="145" t="s">
        <v>1863</v>
      </c>
      <c r="L4028" s="145" t="s">
        <v>1855</v>
      </c>
    </row>
    <row r="4029" spans="3:12">
      <c r="C4029" s="145" t="s">
        <v>1975</v>
      </c>
      <c r="D4029" s="145">
        <v>0</v>
      </c>
      <c r="E4029" s="145" t="s">
        <v>26</v>
      </c>
      <c r="F4029" s="462" t="s">
        <v>95</v>
      </c>
      <c r="G4029" s="462" t="s">
        <v>3468</v>
      </c>
      <c r="H4029" s="145" t="s">
        <v>86</v>
      </c>
      <c r="I4029" s="462" t="s">
        <v>1688</v>
      </c>
      <c r="J4029" s="462" t="s">
        <v>1690</v>
      </c>
      <c r="K4029" s="145" t="s">
        <v>1863</v>
      </c>
      <c r="L4029" s="145" t="s">
        <v>1855</v>
      </c>
    </row>
    <row r="4030" spans="3:12">
      <c r="C4030" s="145" t="s">
        <v>1976</v>
      </c>
      <c r="D4030" s="145">
        <v>0</v>
      </c>
      <c r="E4030" s="145" t="s">
        <v>26</v>
      </c>
      <c r="F4030" s="462" t="s">
        <v>95</v>
      </c>
      <c r="G4030" s="462" t="s">
        <v>3468</v>
      </c>
      <c r="H4030" s="145" t="s">
        <v>86</v>
      </c>
      <c r="I4030" s="462" t="s">
        <v>1688</v>
      </c>
      <c r="J4030" s="462" t="s">
        <v>1690</v>
      </c>
      <c r="K4030" s="145" t="s">
        <v>1863</v>
      </c>
      <c r="L4030" s="145" t="s">
        <v>1855</v>
      </c>
    </row>
    <row r="4031" spans="3:12">
      <c r="C4031" s="145" t="s">
        <v>1977</v>
      </c>
      <c r="D4031" s="145">
        <v>0</v>
      </c>
      <c r="E4031" s="145" t="s">
        <v>26</v>
      </c>
      <c r="F4031" s="462" t="s">
        <v>95</v>
      </c>
      <c r="G4031" s="462" t="s">
        <v>3468</v>
      </c>
      <c r="H4031" s="145" t="s">
        <v>86</v>
      </c>
      <c r="I4031" s="462" t="s">
        <v>1688</v>
      </c>
      <c r="J4031" s="462" t="s">
        <v>1690</v>
      </c>
      <c r="K4031" s="145" t="s">
        <v>1863</v>
      </c>
      <c r="L4031" s="145" t="s">
        <v>1855</v>
      </c>
    </row>
    <row r="4032" spans="3:12">
      <c r="C4032" s="145" t="s">
        <v>1978</v>
      </c>
      <c r="D4032" s="145">
        <v>0</v>
      </c>
      <c r="E4032" s="145" t="s">
        <v>26</v>
      </c>
      <c r="F4032" s="462" t="s">
        <v>95</v>
      </c>
      <c r="G4032" s="462" t="s">
        <v>3468</v>
      </c>
      <c r="H4032" s="145" t="s">
        <v>86</v>
      </c>
      <c r="I4032" s="462" t="s">
        <v>1688</v>
      </c>
      <c r="J4032" s="462" t="s">
        <v>1690</v>
      </c>
      <c r="K4032" s="145" t="s">
        <v>1863</v>
      </c>
      <c r="L4032" s="145" t="s">
        <v>1855</v>
      </c>
    </row>
    <row r="4033" spans="3:12">
      <c r="C4033" s="145" t="s">
        <v>1979</v>
      </c>
      <c r="D4033" s="145">
        <v>0</v>
      </c>
      <c r="E4033" s="145" t="s">
        <v>26</v>
      </c>
      <c r="F4033" s="462" t="s">
        <v>95</v>
      </c>
      <c r="G4033" s="462" t="s">
        <v>3468</v>
      </c>
      <c r="H4033" s="145" t="s">
        <v>86</v>
      </c>
      <c r="I4033" s="462" t="s">
        <v>1688</v>
      </c>
      <c r="J4033" s="462" t="s">
        <v>1690</v>
      </c>
      <c r="K4033" s="145" t="s">
        <v>1863</v>
      </c>
      <c r="L4033" s="145" t="s">
        <v>1855</v>
      </c>
    </row>
    <row r="4034" spans="3:12">
      <c r="C4034" s="145" t="s">
        <v>1981</v>
      </c>
      <c r="D4034" s="145">
        <v>0</v>
      </c>
      <c r="E4034" s="145" t="s">
        <v>26</v>
      </c>
      <c r="F4034" s="462" t="s">
        <v>95</v>
      </c>
      <c r="G4034" s="462" t="s">
        <v>3468</v>
      </c>
      <c r="H4034" s="145" t="s">
        <v>86</v>
      </c>
      <c r="I4034" s="462" t="s">
        <v>1688</v>
      </c>
      <c r="J4034" s="462" t="s">
        <v>1690</v>
      </c>
      <c r="K4034" s="145" t="s">
        <v>1863</v>
      </c>
      <c r="L4034" s="145" t="s">
        <v>1855</v>
      </c>
    </row>
    <row r="4035" spans="3:12">
      <c r="C4035" s="145" t="s">
        <v>1982</v>
      </c>
      <c r="D4035" s="145">
        <v>0</v>
      </c>
      <c r="E4035" s="145" t="s">
        <v>26</v>
      </c>
      <c r="F4035" s="462" t="s">
        <v>95</v>
      </c>
      <c r="G4035" s="462" t="s">
        <v>3468</v>
      </c>
      <c r="H4035" s="145" t="s">
        <v>86</v>
      </c>
      <c r="I4035" s="462" t="s">
        <v>1688</v>
      </c>
      <c r="J4035" s="462" t="s">
        <v>1690</v>
      </c>
      <c r="K4035" s="145" t="s">
        <v>1863</v>
      </c>
      <c r="L4035" s="145" t="s">
        <v>1855</v>
      </c>
    </row>
    <row r="4036" spans="3:12">
      <c r="C4036" s="145" t="s">
        <v>1983</v>
      </c>
      <c r="D4036" s="145">
        <v>0</v>
      </c>
      <c r="E4036" s="145" t="s">
        <v>26</v>
      </c>
      <c r="F4036" s="462" t="s">
        <v>95</v>
      </c>
      <c r="G4036" s="462" t="s">
        <v>3468</v>
      </c>
      <c r="H4036" s="145" t="s">
        <v>86</v>
      </c>
      <c r="I4036" s="462" t="s">
        <v>1688</v>
      </c>
      <c r="J4036" s="462" t="s">
        <v>1690</v>
      </c>
      <c r="K4036" s="145" t="s">
        <v>1863</v>
      </c>
      <c r="L4036" s="145" t="s">
        <v>1855</v>
      </c>
    </row>
    <row r="4037" spans="3:12">
      <c r="C4037" s="145" t="s">
        <v>1984</v>
      </c>
      <c r="D4037" s="145">
        <v>0</v>
      </c>
      <c r="E4037" s="145" t="s">
        <v>26</v>
      </c>
      <c r="F4037" s="462" t="s">
        <v>95</v>
      </c>
      <c r="G4037" s="462" t="s">
        <v>3468</v>
      </c>
      <c r="H4037" s="145" t="s">
        <v>86</v>
      </c>
      <c r="I4037" s="462" t="s">
        <v>1688</v>
      </c>
      <c r="J4037" s="462" t="s">
        <v>1690</v>
      </c>
      <c r="K4037" s="145" t="s">
        <v>1863</v>
      </c>
      <c r="L4037" s="145" t="s">
        <v>1855</v>
      </c>
    </row>
    <row r="4038" spans="3:12">
      <c r="C4038" s="145" t="s">
        <v>1985</v>
      </c>
      <c r="D4038" s="145">
        <v>0</v>
      </c>
      <c r="E4038" s="145" t="s">
        <v>26</v>
      </c>
      <c r="F4038" s="462" t="s">
        <v>95</v>
      </c>
      <c r="G4038" s="462" t="s">
        <v>3468</v>
      </c>
      <c r="H4038" s="145" t="s">
        <v>86</v>
      </c>
      <c r="I4038" s="462" t="s">
        <v>1688</v>
      </c>
      <c r="J4038" s="462" t="s">
        <v>1690</v>
      </c>
      <c r="K4038" s="145" t="s">
        <v>1863</v>
      </c>
      <c r="L4038" s="145" t="s">
        <v>1855</v>
      </c>
    </row>
    <row r="4039" spans="3:12">
      <c r="C4039" s="145" t="s">
        <v>1986</v>
      </c>
      <c r="D4039" s="145">
        <v>0</v>
      </c>
      <c r="E4039" s="145" t="s">
        <v>26</v>
      </c>
      <c r="F4039" s="462" t="s">
        <v>95</v>
      </c>
      <c r="G4039" s="462" t="s">
        <v>3468</v>
      </c>
      <c r="H4039" s="145" t="s">
        <v>86</v>
      </c>
      <c r="I4039" s="462" t="s">
        <v>1688</v>
      </c>
      <c r="J4039" s="462" t="s">
        <v>1690</v>
      </c>
      <c r="K4039" s="145" t="s">
        <v>1863</v>
      </c>
      <c r="L4039" s="145" t="s">
        <v>1855</v>
      </c>
    </row>
    <row r="4040" spans="3:12">
      <c r="C4040" s="145" t="s">
        <v>1987</v>
      </c>
      <c r="D4040" s="145">
        <v>0</v>
      </c>
      <c r="E4040" s="145" t="s">
        <v>26</v>
      </c>
      <c r="F4040" s="462" t="s">
        <v>95</v>
      </c>
      <c r="G4040" s="462" t="s">
        <v>3468</v>
      </c>
      <c r="H4040" s="145" t="s">
        <v>86</v>
      </c>
      <c r="I4040" s="462" t="s">
        <v>1688</v>
      </c>
      <c r="J4040" s="462" t="s">
        <v>1690</v>
      </c>
      <c r="K4040" s="145" t="s">
        <v>1863</v>
      </c>
      <c r="L4040" s="145" t="s">
        <v>1855</v>
      </c>
    </row>
    <row r="4041" spans="3:12">
      <c r="C4041" s="145" t="s">
        <v>1988</v>
      </c>
      <c r="D4041" s="145">
        <v>0</v>
      </c>
      <c r="E4041" s="145" t="s">
        <v>26</v>
      </c>
      <c r="F4041" s="462" t="s">
        <v>95</v>
      </c>
      <c r="G4041" s="462" t="s">
        <v>3468</v>
      </c>
      <c r="H4041" s="145" t="s">
        <v>86</v>
      </c>
      <c r="I4041" s="462" t="s">
        <v>1688</v>
      </c>
      <c r="J4041" s="462" t="s">
        <v>1690</v>
      </c>
      <c r="K4041" s="145" t="s">
        <v>1863</v>
      </c>
      <c r="L4041" s="145" t="s">
        <v>1855</v>
      </c>
    </row>
    <row r="4042" spans="3:12">
      <c r="C4042" s="145" t="s">
        <v>1989</v>
      </c>
      <c r="D4042" s="145">
        <v>0</v>
      </c>
      <c r="E4042" s="145" t="s">
        <v>26</v>
      </c>
      <c r="F4042" s="462" t="s">
        <v>95</v>
      </c>
      <c r="G4042" s="462" t="s">
        <v>3468</v>
      </c>
      <c r="H4042" s="145" t="s">
        <v>86</v>
      </c>
      <c r="I4042" s="462" t="s">
        <v>1688</v>
      </c>
      <c r="J4042" s="462" t="s">
        <v>1690</v>
      </c>
      <c r="K4042" s="145" t="s">
        <v>1863</v>
      </c>
      <c r="L4042" s="145" t="s">
        <v>1855</v>
      </c>
    </row>
    <row r="4043" spans="3:12">
      <c r="C4043" s="145" t="s">
        <v>1990</v>
      </c>
      <c r="D4043" s="145">
        <v>0</v>
      </c>
      <c r="E4043" s="145" t="s">
        <v>26</v>
      </c>
      <c r="F4043" s="462" t="s">
        <v>95</v>
      </c>
      <c r="G4043" s="462" t="s">
        <v>3468</v>
      </c>
      <c r="H4043" s="145" t="s">
        <v>86</v>
      </c>
      <c r="I4043" s="462" t="s">
        <v>1688</v>
      </c>
      <c r="J4043" s="462" t="s">
        <v>1690</v>
      </c>
      <c r="K4043" s="145" t="s">
        <v>1863</v>
      </c>
      <c r="L4043" s="145" t="s">
        <v>1855</v>
      </c>
    </row>
    <row r="4044" spans="3:12">
      <c r="C4044" s="145" t="s">
        <v>1991</v>
      </c>
      <c r="D4044" s="145">
        <v>0</v>
      </c>
      <c r="E4044" s="145" t="s">
        <v>26</v>
      </c>
      <c r="F4044" s="462" t="s">
        <v>95</v>
      </c>
      <c r="G4044" s="462" t="s">
        <v>3468</v>
      </c>
      <c r="H4044" s="145" t="s">
        <v>86</v>
      </c>
      <c r="I4044" s="462" t="s">
        <v>1688</v>
      </c>
      <c r="J4044" s="462" t="s">
        <v>1690</v>
      </c>
      <c r="K4044" s="145" t="s">
        <v>1863</v>
      </c>
      <c r="L4044" s="145" t="s">
        <v>1855</v>
      </c>
    </row>
    <row r="4045" spans="3:12">
      <c r="C4045" s="145" t="s">
        <v>1992</v>
      </c>
      <c r="D4045" s="145">
        <v>0</v>
      </c>
      <c r="E4045" s="145" t="s">
        <v>26</v>
      </c>
      <c r="F4045" s="462" t="s">
        <v>95</v>
      </c>
      <c r="G4045" s="462" t="s">
        <v>3468</v>
      </c>
      <c r="H4045" s="145" t="s">
        <v>86</v>
      </c>
      <c r="I4045" s="462" t="s">
        <v>1688</v>
      </c>
      <c r="J4045" s="462" t="s">
        <v>1690</v>
      </c>
      <c r="K4045" s="145" t="s">
        <v>1863</v>
      </c>
      <c r="L4045" s="145" t="s">
        <v>1855</v>
      </c>
    </row>
    <row r="4046" spans="3:12">
      <c r="C4046" s="145" t="s">
        <v>1950</v>
      </c>
      <c r="D4046" s="145">
        <v>0</v>
      </c>
      <c r="E4046" s="145" t="s">
        <v>26</v>
      </c>
      <c r="F4046" s="462" t="s">
        <v>95</v>
      </c>
      <c r="G4046" s="462" t="s">
        <v>3468</v>
      </c>
      <c r="H4046" s="145" t="s">
        <v>86</v>
      </c>
      <c r="I4046" s="462" t="s">
        <v>1688</v>
      </c>
      <c r="J4046" s="462" t="s">
        <v>1690</v>
      </c>
      <c r="K4046" s="145" t="s">
        <v>1863</v>
      </c>
      <c r="L4046" s="145" t="s">
        <v>1856</v>
      </c>
    </row>
    <row r="4047" spans="3:12">
      <c r="C4047" s="145" t="s">
        <v>1951</v>
      </c>
      <c r="D4047" s="145">
        <v>0</v>
      </c>
      <c r="E4047" s="145" t="s">
        <v>26</v>
      </c>
      <c r="F4047" s="462" t="s">
        <v>95</v>
      </c>
      <c r="G4047" s="462" t="s">
        <v>3468</v>
      </c>
      <c r="H4047" s="145" t="s">
        <v>86</v>
      </c>
      <c r="I4047" s="462" t="s">
        <v>1688</v>
      </c>
      <c r="J4047" s="462" t="s">
        <v>1690</v>
      </c>
      <c r="K4047" s="145" t="s">
        <v>1863</v>
      </c>
      <c r="L4047" s="145" t="s">
        <v>1856</v>
      </c>
    </row>
    <row r="4048" spans="3:12">
      <c r="C4048" s="145" t="s">
        <v>1952</v>
      </c>
      <c r="D4048" s="145">
        <v>0</v>
      </c>
      <c r="E4048" s="145" t="s">
        <v>26</v>
      </c>
      <c r="F4048" s="462" t="s">
        <v>95</v>
      </c>
      <c r="G4048" s="462" t="s">
        <v>3468</v>
      </c>
      <c r="H4048" s="145" t="s">
        <v>86</v>
      </c>
      <c r="I4048" s="462" t="s">
        <v>1688</v>
      </c>
      <c r="J4048" s="462" t="s">
        <v>1690</v>
      </c>
      <c r="K4048" s="145" t="s">
        <v>1863</v>
      </c>
      <c r="L4048" s="145" t="s">
        <v>1856</v>
      </c>
    </row>
    <row r="4049" spans="3:12">
      <c r="C4049" s="145" t="s">
        <v>1953</v>
      </c>
      <c r="D4049" s="145">
        <v>0</v>
      </c>
      <c r="E4049" s="145" t="s">
        <v>26</v>
      </c>
      <c r="F4049" s="462" t="s">
        <v>95</v>
      </c>
      <c r="G4049" s="462" t="s">
        <v>3468</v>
      </c>
      <c r="H4049" s="145" t="s">
        <v>86</v>
      </c>
      <c r="I4049" s="462" t="s">
        <v>1688</v>
      </c>
      <c r="J4049" s="462" t="s">
        <v>1690</v>
      </c>
      <c r="K4049" s="145" t="s">
        <v>1863</v>
      </c>
      <c r="L4049" s="145" t="s">
        <v>1856</v>
      </c>
    </row>
    <row r="4050" spans="3:12">
      <c r="C4050" s="145" t="s">
        <v>1954</v>
      </c>
      <c r="D4050" s="145">
        <v>0</v>
      </c>
      <c r="E4050" s="145" t="s">
        <v>26</v>
      </c>
      <c r="F4050" s="462" t="s">
        <v>95</v>
      </c>
      <c r="G4050" s="462" t="s">
        <v>3468</v>
      </c>
      <c r="H4050" s="145" t="s">
        <v>86</v>
      </c>
      <c r="I4050" s="462" t="s">
        <v>1688</v>
      </c>
      <c r="J4050" s="462" t="s">
        <v>1690</v>
      </c>
      <c r="K4050" s="145" t="s">
        <v>1863</v>
      </c>
      <c r="L4050" s="145" t="s">
        <v>1856</v>
      </c>
    </row>
    <row r="4051" spans="3:12">
      <c r="C4051" s="145" t="s">
        <v>1955</v>
      </c>
      <c r="D4051" s="145">
        <v>0</v>
      </c>
      <c r="E4051" s="145" t="s">
        <v>26</v>
      </c>
      <c r="F4051" s="462" t="s">
        <v>95</v>
      </c>
      <c r="G4051" s="462" t="s">
        <v>3468</v>
      </c>
      <c r="H4051" s="145" t="s">
        <v>86</v>
      </c>
      <c r="I4051" s="462" t="s">
        <v>1688</v>
      </c>
      <c r="J4051" s="462" t="s">
        <v>1690</v>
      </c>
      <c r="K4051" s="145" t="s">
        <v>1863</v>
      </c>
      <c r="L4051" s="145" t="s">
        <v>1856</v>
      </c>
    </row>
    <row r="4052" spans="3:12">
      <c r="C4052" s="145" t="s">
        <v>1956</v>
      </c>
      <c r="D4052" s="145">
        <v>0</v>
      </c>
      <c r="E4052" s="145" t="s">
        <v>26</v>
      </c>
      <c r="F4052" s="462" t="s">
        <v>95</v>
      </c>
      <c r="G4052" s="462" t="s">
        <v>3468</v>
      </c>
      <c r="H4052" s="145" t="s">
        <v>86</v>
      </c>
      <c r="I4052" s="462" t="s">
        <v>1688</v>
      </c>
      <c r="J4052" s="462" t="s">
        <v>1690</v>
      </c>
      <c r="K4052" s="145" t="s">
        <v>1863</v>
      </c>
      <c r="L4052" s="145" t="s">
        <v>1856</v>
      </c>
    </row>
    <row r="4053" spans="3:12">
      <c r="C4053" s="145" t="s">
        <v>1957</v>
      </c>
      <c r="D4053" s="145">
        <v>0</v>
      </c>
      <c r="E4053" s="145" t="s">
        <v>26</v>
      </c>
      <c r="F4053" s="462" t="s">
        <v>95</v>
      </c>
      <c r="G4053" s="462" t="s">
        <v>3468</v>
      </c>
      <c r="H4053" s="145" t="s">
        <v>86</v>
      </c>
      <c r="I4053" s="462" t="s">
        <v>1688</v>
      </c>
      <c r="J4053" s="462" t="s">
        <v>1690</v>
      </c>
      <c r="K4053" s="145" t="s">
        <v>1863</v>
      </c>
      <c r="L4053" s="145" t="s">
        <v>1856</v>
      </c>
    </row>
    <row r="4054" spans="3:12">
      <c r="C4054" s="145" t="s">
        <v>1958</v>
      </c>
      <c r="D4054" s="145">
        <v>0</v>
      </c>
      <c r="E4054" s="145" t="s">
        <v>26</v>
      </c>
      <c r="F4054" s="462" t="s">
        <v>95</v>
      </c>
      <c r="G4054" s="462" t="s">
        <v>3468</v>
      </c>
      <c r="H4054" s="145" t="s">
        <v>86</v>
      </c>
      <c r="I4054" s="462" t="s">
        <v>1688</v>
      </c>
      <c r="J4054" s="462" t="s">
        <v>1690</v>
      </c>
      <c r="K4054" s="145" t="s">
        <v>1863</v>
      </c>
      <c r="L4054" s="145" t="s">
        <v>1856</v>
      </c>
    </row>
    <row r="4055" spans="3:12">
      <c r="C4055" s="145" t="s">
        <v>3278</v>
      </c>
      <c r="D4055" s="145">
        <v>0</v>
      </c>
      <c r="E4055" s="145" t="s">
        <v>26</v>
      </c>
      <c r="F4055" s="462" t="s">
        <v>95</v>
      </c>
      <c r="G4055" s="462" t="s">
        <v>3468</v>
      </c>
      <c r="H4055" s="145" t="s">
        <v>86</v>
      </c>
      <c r="I4055" s="462" t="s">
        <v>1688</v>
      </c>
      <c r="J4055" s="462" t="s">
        <v>1690</v>
      </c>
      <c r="K4055" s="145" t="s">
        <v>1863</v>
      </c>
      <c r="L4055" s="145" t="s">
        <v>1856</v>
      </c>
    </row>
    <row r="4056" spans="3:12">
      <c r="C4056" s="145" t="s">
        <v>3279</v>
      </c>
      <c r="D4056" s="145">
        <v>0</v>
      </c>
      <c r="E4056" s="145" t="s">
        <v>26</v>
      </c>
      <c r="F4056" s="462" t="s">
        <v>95</v>
      </c>
      <c r="G4056" s="462" t="s">
        <v>3468</v>
      </c>
      <c r="H4056" s="145" t="s">
        <v>86</v>
      </c>
      <c r="I4056" s="462" t="s">
        <v>1688</v>
      </c>
      <c r="J4056" s="462" t="s">
        <v>1690</v>
      </c>
      <c r="K4056" s="145" t="s">
        <v>1863</v>
      </c>
      <c r="L4056" s="145" t="s">
        <v>1856</v>
      </c>
    </row>
    <row r="4057" spans="3:12">
      <c r="C4057" s="145" t="s">
        <v>1960</v>
      </c>
      <c r="D4057" s="145">
        <v>0</v>
      </c>
      <c r="E4057" s="145" t="s">
        <v>26</v>
      </c>
      <c r="F4057" s="462" t="s">
        <v>95</v>
      </c>
      <c r="G4057" s="462" t="s">
        <v>3468</v>
      </c>
      <c r="H4057" s="145" t="s">
        <v>86</v>
      </c>
      <c r="I4057" s="462" t="s">
        <v>1688</v>
      </c>
      <c r="J4057" s="462" t="s">
        <v>1690</v>
      </c>
      <c r="K4057" s="145" t="s">
        <v>1863</v>
      </c>
      <c r="L4057" s="145" t="s">
        <v>1856</v>
      </c>
    </row>
    <row r="4058" spans="3:12">
      <c r="C4058" s="145" t="s">
        <v>1961</v>
      </c>
      <c r="D4058" s="145">
        <v>0</v>
      </c>
      <c r="E4058" s="145" t="s">
        <v>26</v>
      </c>
      <c r="F4058" s="462" t="s">
        <v>95</v>
      </c>
      <c r="G4058" s="462" t="s">
        <v>3468</v>
      </c>
      <c r="H4058" s="145" t="s">
        <v>86</v>
      </c>
      <c r="I4058" s="462" t="s">
        <v>1688</v>
      </c>
      <c r="J4058" s="462" t="s">
        <v>1690</v>
      </c>
      <c r="K4058" s="145" t="s">
        <v>1863</v>
      </c>
      <c r="L4058" s="145" t="s">
        <v>1856</v>
      </c>
    </row>
    <row r="4059" spans="3:12">
      <c r="C4059" s="145" t="s">
        <v>1962</v>
      </c>
      <c r="D4059" s="145">
        <v>0</v>
      </c>
      <c r="E4059" s="145" t="s">
        <v>26</v>
      </c>
      <c r="F4059" s="462" t="s">
        <v>95</v>
      </c>
      <c r="G4059" s="462" t="s">
        <v>3468</v>
      </c>
      <c r="H4059" s="145" t="s">
        <v>86</v>
      </c>
      <c r="I4059" s="462" t="s">
        <v>1688</v>
      </c>
      <c r="J4059" s="462" t="s">
        <v>1690</v>
      </c>
      <c r="K4059" s="145" t="s">
        <v>1863</v>
      </c>
      <c r="L4059" s="145" t="s">
        <v>1856</v>
      </c>
    </row>
    <row r="4060" spans="3:12">
      <c r="C4060" s="145" t="s">
        <v>1963</v>
      </c>
      <c r="D4060" s="145">
        <v>0</v>
      </c>
      <c r="E4060" s="145" t="s">
        <v>26</v>
      </c>
      <c r="F4060" s="462" t="s">
        <v>95</v>
      </c>
      <c r="G4060" s="462" t="s">
        <v>3468</v>
      </c>
      <c r="H4060" s="145" t="s">
        <v>86</v>
      </c>
      <c r="I4060" s="462" t="s">
        <v>1688</v>
      </c>
      <c r="J4060" s="462" t="s">
        <v>1690</v>
      </c>
      <c r="K4060" s="145" t="s">
        <v>1863</v>
      </c>
      <c r="L4060" s="145" t="s">
        <v>1856</v>
      </c>
    </row>
    <row r="4061" spans="3:12">
      <c r="C4061" s="145" t="s">
        <v>1964</v>
      </c>
      <c r="D4061" s="145">
        <v>0</v>
      </c>
      <c r="E4061" s="145" t="s">
        <v>26</v>
      </c>
      <c r="F4061" s="462" t="s">
        <v>95</v>
      </c>
      <c r="G4061" s="462" t="s">
        <v>3468</v>
      </c>
      <c r="H4061" s="145" t="s">
        <v>86</v>
      </c>
      <c r="I4061" s="462" t="s">
        <v>1688</v>
      </c>
      <c r="J4061" s="462" t="s">
        <v>1690</v>
      </c>
      <c r="K4061" s="145" t="s">
        <v>1863</v>
      </c>
      <c r="L4061" s="145" t="s">
        <v>1856</v>
      </c>
    </row>
    <row r="4062" spans="3:12">
      <c r="C4062" s="145" t="s">
        <v>1965</v>
      </c>
      <c r="D4062" s="145">
        <v>0</v>
      </c>
      <c r="E4062" s="145" t="s">
        <v>26</v>
      </c>
      <c r="F4062" s="462" t="s">
        <v>95</v>
      </c>
      <c r="G4062" s="462" t="s">
        <v>3468</v>
      </c>
      <c r="H4062" s="145" t="s">
        <v>86</v>
      </c>
      <c r="I4062" s="462" t="s">
        <v>1688</v>
      </c>
      <c r="J4062" s="462" t="s">
        <v>1690</v>
      </c>
      <c r="K4062" s="145" t="s">
        <v>1863</v>
      </c>
      <c r="L4062" s="145" t="s">
        <v>1856</v>
      </c>
    </row>
    <row r="4063" spans="3:12">
      <c r="C4063" s="145" t="s">
        <v>1966</v>
      </c>
      <c r="D4063" s="145">
        <v>0</v>
      </c>
      <c r="E4063" s="145" t="s">
        <v>26</v>
      </c>
      <c r="F4063" s="462" t="s">
        <v>95</v>
      </c>
      <c r="G4063" s="462" t="s">
        <v>3468</v>
      </c>
      <c r="H4063" s="145" t="s">
        <v>86</v>
      </c>
      <c r="I4063" s="462" t="s">
        <v>1688</v>
      </c>
      <c r="J4063" s="462" t="s">
        <v>1690</v>
      </c>
      <c r="K4063" s="145" t="s">
        <v>1863</v>
      </c>
      <c r="L4063" s="145" t="s">
        <v>1856</v>
      </c>
    </row>
    <row r="4064" spans="3:12">
      <c r="C4064" s="145" t="s">
        <v>1967</v>
      </c>
      <c r="D4064" s="145">
        <v>0</v>
      </c>
      <c r="E4064" s="145" t="s">
        <v>26</v>
      </c>
      <c r="F4064" s="462" t="s">
        <v>95</v>
      </c>
      <c r="G4064" s="462" t="s">
        <v>3468</v>
      </c>
      <c r="H4064" s="145" t="s">
        <v>86</v>
      </c>
      <c r="I4064" s="462" t="s">
        <v>1688</v>
      </c>
      <c r="J4064" s="462" t="s">
        <v>1690</v>
      </c>
      <c r="K4064" s="145" t="s">
        <v>1863</v>
      </c>
      <c r="L4064" s="145" t="s">
        <v>1856</v>
      </c>
    </row>
    <row r="4065" spans="3:12">
      <c r="C4065" s="145" t="s">
        <v>1968</v>
      </c>
      <c r="D4065" s="145">
        <v>0</v>
      </c>
      <c r="E4065" s="145" t="s">
        <v>26</v>
      </c>
      <c r="F4065" s="462" t="s">
        <v>95</v>
      </c>
      <c r="G4065" s="462" t="s">
        <v>3468</v>
      </c>
      <c r="H4065" s="145" t="s">
        <v>86</v>
      </c>
      <c r="I4065" s="462" t="s">
        <v>1688</v>
      </c>
      <c r="J4065" s="462" t="s">
        <v>1690</v>
      </c>
      <c r="K4065" s="145" t="s">
        <v>1863</v>
      </c>
      <c r="L4065" s="145" t="s">
        <v>1856</v>
      </c>
    </row>
    <row r="4066" spans="3:12">
      <c r="C4066" s="145" t="s">
        <v>1969</v>
      </c>
      <c r="D4066" s="145">
        <v>0</v>
      </c>
      <c r="E4066" s="145" t="s">
        <v>26</v>
      </c>
      <c r="F4066" s="462" t="s">
        <v>95</v>
      </c>
      <c r="G4066" s="462" t="s">
        <v>3468</v>
      </c>
      <c r="H4066" s="145" t="s">
        <v>86</v>
      </c>
      <c r="I4066" s="462" t="s">
        <v>1688</v>
      </c>
      <c r="J4066" s="462" t="s">
        <v>1690</v>
      </c>
      <c r="K4066" s="145" t="s">
        <v>1863</v>
      </c>
      <c r="L4066" s="145" t="s">
        <v>1856</v>
      </c>
    </row>
    <row r="4067" spans="3:12">
      <c r="C4067" s="145" t="s">
        <v>1971</v>
      </c>
      <c r="D4067" s="145">
        <v>0</v>
      </c>
      <c r="E4067" s="145" t="s">
        <v>26</v>
      </c>
      <c r="F4067" s="462" t="s">
        <v>95</v>
      </c>
      <c r="G4067" s="462" t="s">
        <v>3468</v>
      </c>
      <c r="H4067" s="145" t="s">
        <v>86</v>
      </c>
      <c r="I4067" s="462" t="s">
        <v>1688</v>
      </c>
      <c r="J4067" s="462" t="s">
        <v>1690</v>
      </c>
      <c r="K4067" s="145" t="s">
        <v>1863</v>
      </c>
      <c r="L4067" s="145" t="s">
        <v>1856</v>
      </c>
    </row>
    <row r="4068" spans="3:12">
      <c r="C4068" s="145" t="s">
        <v>1972</v>
      </c>
      <c r="D4068" s="145">
        <v>0</v>
      </c>
      <c r="E4068" s="145" t="s">
        <v>26</v>
      </c>
      <c r="F4068" s="462" t="s">
        <v>95</v>
      </c>
      <c r="G4068" s="462" t="s">
        <v>3468</v>
      </c>
      <c r="H4068" s="145" t="s">
        <v>86</v>
      </c>
      <c r="I4068" s="462" t="s">
        <v>1688</v>
      </c>
      <c r="J4068" s="462" t="s">
        <v>1690</v>
      </c>
      <c r="K4068" s="145" t="s">
        <v>1863</v>
      </c>
      <c r="L4068" s="145" t="s">
        <v>1856</v>
      </c>
    </row>
    <row r="4069" spans="3:12">
      <c r="C4069" s="145" t="s">
        <v>1973</v>
      </c>
      <c r="D4069" s="145">
        <v>0</v>
      </c>
      <c r="E4069" s="145" t="s">
        <v>26</v>
      </c>
      <c r="F4069" s="462" t="s">
        <v>95</v>
      </c>
      <c r="G4069" s="462" t="s">
        <v>3468</v>
      </c>
      <c r="H4069" s="145" t="s">
        <v>86</v>
      </c>
      <c r="I4069" s="462" t="s">
        <v>1688</v>
      </c>
      <c r="J4069" s="462" t="s">
        <v>1690</v>
      </c>
      <c r="K4069" s="145" t="s">
        <v>1863</v>
      </c>
      <c r="L4069" s="145" t="s">
        <v>1856</v>
      </c>
    </row>
    <row r="4070" spans="3:12">
      <c r="C4070" s="145" t="s">
        <v>1974</v>
      </c>
      <c r="D4070" s="145">
        <v>0</v>
      </c>
      <c r="E4070" s="145" t="s">
        <v>26</v>
      </c>
      <c r="F4070" s="462" t="s">
        <v>95</v>
      </c>
      <c r="G4070" s="462" t="s">
        <v>3468</v>
      </c>
      <c r="H4070" s="145" t="s">
        <v>86</v>
      </c>
      <c r="I4070" s="462" t="s">
        <v>1688</v>
      </c>
      <c r="J4070" s="462" t="s">
        <v>1690</v>
      </c>
      <c r="K4070" s="145" t="s">
        <v>1863</v>
      </c>
      <c r="L4070" s="145" t="s">
        <v>1856</v>
      </c>
    </row>
    <row r="4071" spans="3:12">
      <c r="C4071" s="145" t="s">
        <v>1975</v>
      </c>
      <c r="D4071" s="145">
        <v>0</v>
      </c>
      <c r="E4071" s="145" t="s">
        <v>26</v>
      </c>
      <c r="F4071" s="462" t="s">
        <v>95</v>
      </c>
      <c r="G4071" s="462" t="s">
        <v>3468</v>
      </c>
      <c r="H4071" s="145" t="s">
        <v>86</v>
      </c>
      <c r="I4071" s="462" t="s">
        <v>1688</v>
      </c>
      <c r="J4071" s="462" t="s">
        <v>1690</v>
      </c>
      <c r="K4071" s="145" t="s">
        <v>1863</v>
      </c>
      <c r="L4071" s="145" t="s">
        <v>1856</v>
      </c>
    </row>
    <row r="4072" spans="3:12">
      <c r="C4072" s="145" t="s">
        <v>1976</v>
      </c>
      <c r="D4072" s="145">
        <v>0</v>
      </c>
      <c r="E4072" s="145" t="s">
        <v>26</v>
      </c>
      <c r="F4072" s="462" t="s">
        <v>95</v>
      </c>
      <c r="G4072" s="462" t="s">
        <v>3468</v>
      </c>
      <c r="H4072" s="145" t="s">
        <v>86</v>
      </c>
      <c r="I4072" s="462" t="s">
        <v>1688</v>
      </c>
      <c r="J4072" s="462" t="s">
        <v>1690</v>
      </c>
      <c r="K4072" s="145" t="s">
        <v>1863</v>
      </c>
      <c r="L4072" s="145" t="s">
        <v>1856</v>
      </c>
    </row>
    <row r="4073" spans="3:12">
      <c r="C4073" s="145" t="s">
        <v>1977</v>
      </c>
      <c r="D4073" s="145">
        <v>0</v>
      </c>
      <c r="E4073" s="145" t="s">
        <v>26</v>
      </c>
      <c r="F4073" s="462" t="s">
        <v>95</v>
      </c>
      <c r="G4073" s="462" t="s">
        <v>3468</v>
      </c>
      <c r="H4073" s="145" t="s">
        <v>86</v>
      </c>
      <c r="I4073" s="462" t="s">
        <v>1688</v>
      </c>
      <c r="J4073" s="462" t="s">
        <v>1690</v>
      </c>
      <c r="K4073" s="145" t="s">
        <v>1863</v>
      </c>
      <c r="L4073" s="145" t="s">
        <v>1856</v>
      </c>
    </row>
    <row r="4074" spans="3:12">
      <c r="C4074" s="145" t="s">
        <v>1978</v>
      </c>
      <c r="D4074" s="145">
        <v>0</v>
      </c>
      <c r="E4074" s="145" t="s">
        <v>26</v>
      </c>
      <c r="F4074" s="462" t="s">
        <v>95</v>
      </c>
      <c r="G4074" s="462" t="s">
        <v>3468</v>
      </c>
      <c r="H4074" s="145" t="s">
        <v>86</v>
      </c>
      <c r="I4074" s="462" t="s">
        <v>1688</v>
      </c>
      <c r="J4074" s="462" t="s">
        <v>1690</v>
      </c>
      <c r="K4074" s="145" t="s">
        <v>1863</v>
      </c>
      <c r="L4074" s="145" t="s">
        <v>1856</v>
      </c>
    </row>
    <row r="4075" spans="3:12">
      <c r="C4075" s="145" t="s">
        <v>1979</v>
      </c>
      <c r="D4075" s="145">
        <v>0</v>
      </c>
      <c r="E4075" s="145" t="s">
        <v>26</v>
      </c>
      <c r="F4075" s="462" t="s">
        <v>95</v>
      </c>
      <c r="G4075" s="462" t="s">
        <v>3468</v>
      </c>
      <c r="H4075" s="145" t="s">
        <v>86</v>
      </c>
      <c r="I4075" s="462" t="s">
        <v>1688</v>
      </c>
      <c r="J4075" s="462" t="s">
        <v>1690</v>
      </c>
      <c r="K4075" s="145" t="s">
        <v>1863</v>
      </c>
      <c r="L4075" s="145" t="s">
        <v>1856</v>
      </c>
    </row>
    <row r="4076" spans="3:12">
      <c r="C4076" s="145" t="s">
        <v>1981</v>
      </c>
      <c r="D4076" s="145">
        <v>0</v>
      </c>
      <c r="E4076" s="145" t="s">
        <v>26</v>
      </c>
      <c r="F4076" s="462" t="s">
        <v>95</v>
      </c>
      <c r="G4076" s="462" t="s">
        <v>3468</v>
      </c>
      <c r="H4076" s="145" t="s">
        <v>86</v>
      </c>
      <c r="I4076" s="462" t="s">
        <v>1688</v>
      </c>
      <c r="J4076" s="462" t="s">
        <v>1690</v>
      </c>
      <c r="K4076" s="145" t="s">
        <v>1863</v>
      </c>
      <c r="L4076" s="145" t="s">
        <v>1856</v>
      </c>
    </row>
    <row r="4077" spans="3:12">
      <c r="C4077" s="145" t="s">
        <v>1982</v>
      </c>
      <c r="D4077" s="145">
        <v>0</v>
      </c>
      <c r="E4077" s="145" t="s">
        <v>26</v>
      </c>
      <c r="F4077" s="462" t="s">
        <v>95</v>
      </c>
      <c r="G4077" s="462" t="s">
        <v>3468</v>
      </c>
      <c r="H4077" s="145" t="s">
        <v>86</v>
      </c>
      <c r="I4077" s="462" t="s">
        <v>1688</v>
      </c>
      <c r="J4077" s="462" t="s">
        <v>1690</v>
      </c>
      <c r="K4077" s="145" t="s">
        <v>1863</v>
      </c>
      <c r="L4077" s="145" t="s">
        <v>1856</v>
      </c>
    </row>
    <row r="4078" spans="3:12">
      <c r="C4078" s="145" t="s">
        <v>1983</v>
      </c>
      <c r="D4078" s="145">
        <v>0</v>
      </c>
      <c r="E4078" s="145" t="s">
        <v>26</v>
      </c>
      <c r="F4078" s="462" t="s">
        <v>95</v>
      </c>
      <c r="G4078" s="462" t="s">
        <v>3468</v>
      </c>
      <c r="H4078" s="145" t="s">
        <v>86</v>
      </c>
      <c r="I4078" s="462" t="s">
        <v>1688</v>
      </c>
      <c r="J4078" s="462" t="s">
        <v>1690</v>
      </c>
      <c r="K4078" s="145" t="s">
        <v>1863</v>
      </c>
      <c r="L4078" s="145" t="s">
        <v>1856</v>
      </c>
    </row>
    <row r="4079" spans="3:12">
      <c r="C4079" s="145" t="s">
        <v>1984</v>
      </c>
      <c r="D4079" s="145">
        <v>0</v>
      </c>
      <c r="E4079" s="145" t="s">
        <v>26</v>
      </c>
      <c r="F4079" s="462" t="s">
        <v>95</v>
      </c>
      <c r="G4079" s="462" t="s">
        <v>3468</v>
      </c>
      <c r="H4079" s="145" t="s">
        <v>86</v>
      </c>
      <c r="I4079" s="462" t="s">
        <v>1688</v>
      </c>
      <c r="J4079" s="462" t="s">
        <v>1690</v>
      </c>
      <c r="K4079" s="145" t="s">
        <v>1863</v>
      </c>
      <c r="L4079" s="145" t="s">
        <v>1856</v>
      </c>
    </row>
    <row r="4080" spans="3:12">
      <c r="C4080" s="145" t="s">
        <v>1985</v>
      </c>
      <c r="D4080" s="145">
        <v>0</v>
      </c>
      <c r="E4080" s="145" t="s">
        <v>26</v>
      </c>
      <c r="F4080" s="462" t="s">
        <v>95</v>
      </c>
      <c r="G4080" s="462" t="s">
        <v>3468</v>
      </c>
      <c r="H4080" s="145" t="s">
        <v>86</v>
      </c>
      <c r="I4080" s="462" t="s">
        <v>1688</v>
      </c>
      <c r="J4080" s="462" t="s">
        <v>1690</v>
      </c>
      <c r="K4080" s="145" t="s">
        <v>1863</v>
      </c>
      <c r="L4080" s="145" t="s">
        <v>1856</v>
      </c>
    </row>
    <row r="4081" spans="3:12">
      <c r="C4081" s="145" t="s">
        <v>1986</v>
      </c>
      <c r="D4081" s="145">
        <v>0</v>
      </c>
      <c r="E4081" s="145" t="s">
        <v>26</v>
      </c>
      <c r="F4081" s="462" t="s">
        <v>95</v>
      </c>
      <c r="G4081" s="462" t="s">
        <v>3468</v>
      </c>
      <c r="H4081" s="145" t="s">
        <v>86</v>
      </c>
      <c r="I4081" s="462" t="s">
        <v>1688</v>
      </c>
      <c r="J4081" s="462" t="s">
        <v>1690</v>
      </c>
      <c r="K4081" s="145" t="s">
        <v>1863</v>
      </c>
      <c r="L4081" s="145" t="s">
        <v>1856</v>
      </c>
    </row>
    <row r="4082" spans="3:12">
      <c r="C4082" s="145" t="s">
        <v>1987</v>
      </c>
      <c r="D4082" s="145">
        <v>0</v>
      </c>
      <c r="E4082" s="145" t="s">
        <v>26</v>
      </c>
      <c r="F4082" s="462" t="s">
        <v>95</v>
      </c>
      <c r="G4082" s="462" t="s">
        <v>3468</v>
      </c>
      <c r="H4082" s="145" t="s">
        <v>86</v>
      </c>
      <c r="I4082" s="462" t="s">
        <v>1688</v>
      </c>
      <c r="J4082" s="462" t="s">
        <v>1690</v>
      </c>
      <c r="K4082" s="145" t="s">
        <v>1863</v>
      </c>
      <c r="L4082" s="145" t="s">
        <v>1856</v>
      </c>
    </row>
    <row r="4083" spans="3:12">
      <c r="C4083" s="145" t="s">
        <v>1988</v>
      </c>
      <c r="D4083" s="145">
        <v>0</v>
      </c>
      <c r="E4083" s="145" t="s">
        <v>26</v>
      </c>
      <c r="F4083" s="462" t="s">
        <v>95</v>
      </c>
      <c r="G4083" s="462" t="s">
        <v>3468</v>
      </c>
      <c r="H4083" s="145" t="s">
        <v>86</v>
      </c>
      <c r="I4083" s="462" t="s">
        <v>1688</v>
      </c>
      <c r="J4083" s="462" t="s">
        <v>1690</v>
      </c>
      <c r="K4083" s="145" t="s">
        <v>1863</v>
      </c>
      <c r="L4083" s="145" t="s">
        <v>1856</v>
      </c>
    </row>
    <row r="4084" spans="3:12">
      <c r="C4084" s="145" t="s">
        <v>1989</v>
      </c>
      <c r="D4084" s="145">
        <v>0</v>
      </c>
      <c r="E4084" s="145" t="s">
        <v>26</v>
      </c>
      <c r="F4084" s="462" t="s">
        <v>95</v>
      </c>
      <c r="G4084" s="462" t="s">
        <v>3468</v>
      </c>
      <c r="H4084" s="145" t="s">
        <v>86</v>
      </c>
      <c r="I4084" s="462" t="s">
        <v>1688</v>
      </c>
      <c r="J4084" s="462" t="s">
        <v>1690</v>
      </c>
      <c r="K4084" s="145" t="s">
        <v>1863</v>
      </c>
      <c r="L4084" s="145" t="s">
        <v>1856</v>
      </c>
    </row>
    <row r="4085" spans="3:12">
      <c r="C4085" s="145" t="s">
        <v>1990</v>
      </c>
      <c r="D4085" s="145">
        <v>0</v>
      </c>
      <c r="E4085" s="145" t="s">
        <v>26</v>
      </c>
      <c r="F4085" s="462" t="s">
        <v>95</v>
      </c>
      <c r="G4085" s="462" t="s">
        <v>3468</v>
      </c>
      <c r="H4085" s="145" t="s">
        <v>86</v>
      </c>
      <c r="I4085" s="462" t="s">
        <v>1688</v>
      </c>
      <c r="J4085" s="462" t="s">
        <v>1690</v>
      </c>
      <c r="K4085" s="145" t="s">
        <v>1863</v>
      </c>
      <c r="L4085" s="145" t="s">
        <v>1856</v>
      </c>
    </row>
    <row r="4086" spans="3:12">
      <c r="C4086" s="145" t="s">
        <v>1991</v>
      </c>
      <c r="D4086" s="145">
        <v>0</v>
      </c>
      <c r="E4086" s="145" t="s">
        <v>26</v>
      </c>
      <c r="F4086" s="462" t="s">
        <v>95</v>
      </c>
      <c r="G4086" s="462" t="s">
        <v>3468</v>
      </c>
      <c r="H4086" s="145" t="s">
        <v>86</v>
      </c>
      <c r="I4086" s="462" t="s">
        <v>1688</v>
      </c>
      <c r="J4086" s="462" t="s">
        <v>1690</v>
      </c>
      <c r="K4086" s="145" t="s">
        <v>1863</v>
      </c>
      <c r="L4086" s="145" t="s">
        <v>1856</v>
      </c>
    </row>
    <row r="4087" spans="3:12">
      <c r="C4087" s="145" t="s">
        <v>1992</v>
      </c>
      <c r="D4087" s="145">
        <v>0</v>
      </c>
      <c r="E4087" s="145" t="s">
        <v>26</v>
      </c>
      <c r="F4087" s="462" t="s">
        <v>95</v>
      </c>
      <c r="G4087" s="462" t="s">
        <v>3468</v>
      </c>
      <c r="H4087" s="145" t="s">
        <v>86</v>
      </c>
      <c r="I4087" s="462" t="s">
        <v>1688</v>
      </c>
      <c r="J4087" s="462" t="s">
        <v>1690</v>
      </c>
      <c r="K4087" s="145" t="s">
        <v>1863</v>
      </c>
      <c r="L4087" s="145" t="s">
        <v>1856</v>
      </c>
    </row>
    <row r="4088" spans="3:12">
      <c r="C4088" s="145" t="s">
        <v>1950</v>
      </c>
      <c r="D4088" s="145">
        <v>0</v>
      </c>
      <c r="E4088" s="145" t="s">
        <v>26</v>
      </c>
      <c r="F4088" s="462" t="s">
        <v>95</v>
      </c>
      <c r="G4088" s="462" t="s">
        <v>3468</v>
      </c>
      <c r="H4088" s="145" t="s">
        <v>86</v>
      </c>
      <c r="I4088" s="462" t="s">
        <v>1688</v>
      </c>
      <c r="J4088" s="462" t="s">
        <v>1690</v>
      </c>
      <c r="K4088" s="145" t="s">
        <v>1863</v>
      </c>
      <c r="L4088" s="145" t="s">
        <v>1857</v>
      </c>
    </row>
    <row r="4089" spans="3:12">
      <c r="C4089" s="145" t="s">
        <v>1951</v>
      </c>
      <c r="D4089" s="145">
        <v>0</v>
      </c>
      <c r="E4089" s="145" t="s">
        <v>26</v>
      </c>
      <c r="F4089" s="462" t="s">
        <v>95</v>
      </c>
      <c r="G4089" s="462" t="s">
        <v>3468</v>
      </c>
      <c r="H4089" s="145" t="s">
        <v>86</v>
      </c>
      <c r="I4089" s="462" t="s">
        <v>1688</v>
      </c>
      <c r="J4089" s="462" t="s">
        <v>1690</v>
      </c>
      <c r="K4089" s="145" t="s">
        <v>1863</v>
      </c>
      <c r="L4089" s="145" t="s">
        <v>1857</v>
      </c>
    </row>
    <row r="4090" spans="3:12">
      <c r="C4090" s="145" t="s">
        <v>1952</v>
      </c>
      <c r="D4090" s="145">
        <v>0</v>
      </c>
      <c r="E4090" s="145" t="s">
        <v>26</v>
      </c>
      <c r="F4090" s="462" t="s">
        <v>95</v>
      </c>
      <c r="G4090" s="462" t="s">
        <v>3468</v>
      </c>
      <c r="H4090" s="145" t="s">
        <v>86</v>
      </c>
      <c r="I4090" s="462" t="s">
        <v>1688</v>
      </c>
      <c r="J4090" s="462" t="s">
        <v>1690</v>
      </c>
      <c r="K4090" s="145" t="s">
        <v>1863</v>
      </c>
      <c r="L4090" s="145" t="s">
        <v>1857</v>
      </c>
    </row>
    <row r="4091" spans="3:12">
      <c r="C4091" s="145" t="s">
        <v>1953</v>
      </c>
      <c r="D4091" s="145">
        <v>0</v>
      </c>
      <c r="E4091" s="145" t="s">
        <v>26</v>
      </c>
      <c r="F4091" s="462" t="s">
        <v>95</v>
      </c>
      <c r="G4091" s="462" t="s">
        <v>3468</v>
      </c>
      <c r="H4091" s="145" t="s">
        <v>86</v>
      </c>
      <c r="I4091" s="462" t="s">
        <v>1688</v>
      </c>
      <c r="J4091" s="462" t="s">
        <v>1690</v>
      </c>
      <c r="K4091" s="145" t="s">
        <v>1863</v>
      </c>
      <c r="L4091" s="145" t="s">
        <v>1857</v>
      </c>
    </row>
    <row r="4092" spans="3:12">
      <c r="C4092" s="145" t="s">
        <v>1954</v>
      </c>
      <c r="D4092" s="145">
        <v>0</v>
      </c>
      <c r="E4092" s="145" t="s">
        <v>26</v>
      </c>
      <c r="F4092" s="462" t="s">
        <v>95</v>
      </c>
      <c r="G4092" s="462" t="s">
        <v>3468</v>
      </c>
      <c r="H4092" s="145" t="s">
        <v>86</v>
      </c>
      <c r="I4092" s="462" t="s">
        <v>1688</v>
      </c>
      <c r="J4092" s="462" t="s">
        <v>1690</v>
      </c>
      <c r="K4092" s="145" t="s">
        <v>1863</v>
      </c>
      <c r="L4092" s="145" t="s">
        <v>1857</v>
      </c>
    </row>
    <row r="4093" spans="3:12">
      <c r="C4093" s="145" t="s">
        <v>1955</v>
      </c>
      <c r="D4093" s="145">
        <v>0</v>
      </c>
      <c r="E4093" s="145" t="s">
        <v>26</v>
      </c>
      <c r="F4093" s="462" t="s">
        <v>95</v>
      </c>
      <c r="G4093" s="462" t="s">
        <v>3468</v>
      </c>
      <c r="H4093" s="145" t="s">
        <v>86</v>
      </c>
      <c r="I4093" s="462" t="s">
        <v>1688</v>
      </c>
      <c r="J4093" s="462" t="s">
        <v>1690</v>
      </c>
      <c r="K4093" s="145" t="s">
        <v>1863</v>
      </c>
      <c r="L4093" s="145" t="s">
        <v>1857</v>
      </c>
    </row>
    <row r="4094" spans="3:12">
      <c r="C4094" s="145" t="s">
        <v>1956</v>
      </c>
      <c r="D4094" s="145">
        <v>0</v>
      </c>
      <c r="E4094" s="145" t="s">
        <v>26</v>
      </c>
      <c r="F4094" s="462" t="s">
        <v>95</v>
      </c>
      <c r="G4094" s="462" t="s">
        <v>3468</v>
      </c>
      <c r="H4094" s="145" t="s">
        <v>86</v>
      </c>
      <c r="I4094" s="462" t="s">
        <v>1688</v>
      </c>
      <c r="J4094" s="462" t="s">
        <v>1690</v>
      </c>
      <c r="K4094" s="145" t="s">
        <v>1863</v>
      </c>
      <c r="L4094" s="145" t="s">
        <v>1857</v>
      </c>
    </row>
    <row r="4095" spans="3:12">
      <c r="C4095" s="145" t="s">
        <v>1957</v>
      </c>
      <c r="D4095" s="145">
        <v>0</v>
      </c>
      <c r="E4095" s="145" t="s">
        <v>26</v>
      </c>
      <c r="F4095" s="462" t="s">
        <v>95</v>
      </c>
      <c r="G4095" s="462" t="s">
        <v>3468</v>
      </c>
      <c r="H4095" s="145" t="s">
        <v>86</v>
      </c>
      <c r="I4095" s="462" t="s">
        <v>1688</v>
      </c>
      <c r="J4095" s="462" t="s">
        <v>1690</v>
      </c>
      <c r="K4095" s="145" t="s">
        <v>1863</v>
      </c>
      <c r="L4095" s="145" t="s">
        <v>1857</v>
      </c>
    </row>
    <row r="4096" spans="3:12">
      <c r="C4096" s="145" t="s">
        <v>1958</v>
      </c>
      <c r="D4096" s="145">
        <v>0</v>
      </c>
      <c r="E4096" s="145" t="s">
        <v>26</v>
      </c>
      <c r="F4096" s="462" t="s">
        <v>95</v>
      </c>
      <c r="G4096" s="462" t="s">
        <v>3468</v>
      </c>
      <c r="H4096" s="145" t="s">
        <v>86</v>
      </c>
      <c r="I4096" s="462" t="s">
        <v>1688</v>
      </c>
      <c r="J4096" s="462" t="s">
        <v>1690</v>
      </c>
      <c r="K4096" s="145" t="s">
        <v>1863</v>
      </c>
      <c r="L4096" s="145" t="s">
        <v>1857</v>
      </c>
    </row>
    <row r="4097" spans="3:12">
      <c r="C4097" s="145" t="s">
        <v>3278</v>
      </c>
      <c r="D4097" s="145">
        <v>0</v>
      </c>
      <c r="E4097" s="145" t="s">
        <v>26</v>
      </c>
      <c r="F4097" s="462" t="s">
        <v>95</v>
      </c>
      <c r="G4097" s="462" t="s">
        <v>3468</v>
      </c>
      <c r="H4097" s="145" t="s">
        <v>86</v>
      </c>
      <c r="I4097" s="462" t="s">
        <v>1688</v>
      </c>
      <c r="J4097" s="462" t="s">
        <v>1690</v>
      </c>
      <c r="K4097" s="145" t="s">
        <v>1863</v>
      </c>
      <c r="L4097" s="145" t="s">
        <v>1857</v>
      </c>
    </row>
    <row r="4098" spans="3:12">
      <c r="C4098" s="145" t="s">
        <v>3279</v>
      </c>
      <c r="D4098" s="145">
        <v>0</v>
      </c>
      <c r="E4098" s="145" t="s">
        <v>26</v>
      </c>
      <c r="F4098" s="462" t="s">
        <v>95</v>
      </c>
      <c r="G4098" s="462" t="s">
        <v>3468</v>
      </c>
      <c r="H4098" s="145" t="s">
        <v>86</v>
      </c>
      <c r="I4098" s="462" t="s">
        <v>1688</v>
      </c>
      <c r="J4098" s="462" t="s">
        <v>1690</v>
      </c>
      <c r="K4098" s="145" t="s">
        <v>1863</v>
      </c>
      <c r="L4098" s="145" t="s">
        <v>1857</v>
      </c>
    </row>
    <row r="4099" spans="3:12">
      <c r="C4099" s="145" t="s">
        <v>1960</v>
      </c>
      <c r="D4099" s="145">
        <v>0</v>
      </c>
      <c r="E4099" s="145" t="s">
        <v>26</v>
      </c>
      <c r="F4099" s="462" t="s">
        <v>95</v>
      </c>
      <c r="G4099" s="462" t="s">
        <v>3468</v>
      </c>
      <c r="H4099" s="145" t="s">
        <v>86</v>
      </c>
      <c r="I4099" s="462" t="s">
        <v>1688</v>
      </c>
      <c r="J4099" s="462" t="s">
        <v>1690</v>
      </c>
      <c r="K4099" s="145" t="s">
        <v>1863</v>
      </c>
      <c r="L4099" s="145" t="s">
        <v>1857</v>
      </c>
    </row>
    <row r="4100" spans="3:12">
      <c r="C4100" s="145" t="s">
        <v>1961</v>
      </c>
      <c r="D4100" s="145">
        <v>0</v>
      </c>
      <c r="E4100" s="145" t="s">
        <v>26</v>
      </c>
      <c r="F4100" s="462" t="s">
        <v>95</v>
      </c>
      <c r="G4100" s="462" t="s">
        <v>3468</v>
      </c>
      <c r="H4100" s="145" t="s">
        <v>86</v>
      </c>
      <c r="I4100" s="462" t="s">
        <v>1688</v>
      </c>
      <c r="J4100" s="462" t="s">
        <v>1690</v>
      </c>
      <c r="K4100" s="145" t="s">
        <v>1863</v>
      </c>
      <c r="L4100" s="145" t="s">
        <v>1857</v>
      </c>
    </row>
    <row r="4101" spans="3:12">
      <c r="C4101" s="145" t="s">
        <v>1962</v>
      </c>
      <c r="D4101" s="145">
        <v>0</v>
      </c>
      <c r="E4101" s="145" t="s">
        <v>26</v>
      </c>
      <c r="F4101" s="462" t="s">
        <v>95</v>
      </c>
      <c r="G4101" s="462" t="s">
        <v>3468</v>
      </c>
      <c r="H4101" s="145" t="s">
        <v>86</v>
      </c>
      <c r="I4101" s="462" t="s">
        <v>1688</v>
      </c>
      <c r="J4101" s="462" t="s">
        <v>1690</v>
      </c>
      <c r="K4101" s="145" t="s">
        <v>1863</v>
      </c>
      <c r="L4101" s="145" t="s">
        <v>1857</v>
      </c>
    </row>
    <row r="4102" spans="3:12">
      <c r="C4102" s="145" t="s">
        <v>1963</v>
      </c>
      <c r="D4102" s="145">
        <v>0</v>
      </c>
      <c r="E4102" s="145" t="s">
        <v>26</v>
      </c>
      <c r="F4102" s="462" t="s">
        <v>95</v>
      </c>
      <c r="G4102" s="462" t="s">
        <v>3468</v>
      </c>
      <c r="H4102" s="145" t="s">
        <v>86</v>
      </c>
      <c r="I4102" s="462" t="s">
        <v>1688</v>
      </c>
      <c r="J4102" s="462" t="s">
        <v>1690</v>
      </c>
      <c r="K4102" s="145" t="s">
        <v>1863</v>
      </c>
      <c r="L4102" s="145" t="s">
        <v>1857</v>
      </c>
    </row>
    <row r="4103" spans="3:12">
      <c r="C4103" s="145" t="s">
        <v>1964</v>
      </c>
      <c r="D4103" s="145">
        <v>0</v>
      </c>
      <c r="E4103" s="145" t="s">
        <v>26</v>
      </c>
      <c r="F4103" s="462" t="s">
        <v>95</v>
      </c>
      <c r="G4103" s="462" t="s">
        <v>3468</v>
      </c>
      <c r="H4103" s="145" t="s">
        <v>86</v>
      </c>
      <c r="I4103" s="462" t="s">
        <v>1688</v>
      </c>
      <c r="J4103" s="462" t="s">
        <v>1690</v>
      </c>
      <c r="K4103" s="145" t="s">
        <v>1863</v>
      </c>
      <c r="L4103" s="145" t="s">
        <v>1857</v>
      </c>
    </row>
    <row r="4104" spans="3:12">
      <c r="C4104" s="145" t="s">
        <v>1965</v>
      </c>
      <c r="D4104" s="145">
        <v>0</v>
      </c>
      <c r="E4104" s="145" t="s">
        <v>26</v>
      </c>
      <c r="F4104" s="462" t="s">
        <v>95</v>
      </c>
      <c r="G4104" s="462" t="s">
        <v>3468</v>
      </c>
      <c r="H4104" s="145" t="s">
        <v>86</v>
      </c>
      <c r="I4104" s="462" t="s">
        <v>1688</v>
      </c>
      <c r="J4104" s="462" t="s">
        <v>1690</v>
      </c>
      <c r="K4104" s="145" t="s">
        <v>1863</v>
      </c>
      <c r="L4104" s="145" t="s">
        <v>1857</v>
      </c>
    </row>
    <row r="4105" spans="3:12">
      <c r="C4105" s="145" t="s">
        <v>1966</v>
      </c>
      <c r="D4105" s="145">
        <v>0</v>
      </c>
      <c r="E4105" s="145" t="s">
        <v>26</v>
      </c>
      <c r="F4105" s="462" t="s">
        <v>95</v>
      </c>
      <c r="G4105" s="462" t="s">
        <v>3468</v>
      </c>
      <c r="H4105" s="145" t="s">
        <v>86</v>
      </c>
      <c r="I4105" s="462" t="s">
        <v>1688</v>
      </c>
      <c r="J4105" s="462" t="s">
        <v>1690</v>
      </c>
      <c r="K4105" s="145" t="s">
        <v>1863</v>
      </c>
      <c r="L4105" s="145" t="s">
        <v>1857</v>
      </c>
    </row>
    <row r="4106" spans="3:12">
      <c r="C4106" s="145" t="s">
        <v>1967</v>
      </c>
      <c r="D4106" s="145">
        <v>0</v>
      </c>
      <c r="E4106" s="145" t="s">
        <v>26</v>
      </c>
      <c r="F4106" s="462" t="s">
        <v>95</v>
      </c>
      <c r="G4106" s="462" t="s">
        <v>3468</v>
      </c>
      <c r="H4106" s="145" t="s">
        <v>86</v>
      </c>
      <c r="I4106" s="462" t="s">
        <v>1688</v>
      </c>
      <c r="J4106" s="462" t="s">
        <v>1690</v>
      </c>
      <c r="K4106" s="145" t="s">
        <v>1863</v>
      </c>
      <c r="L4106" s="145" t="s">
        <v>1857</v>
      </c>
    </row>
    <row r="4107" spans="3:12">
      <c r="C4107" s="145" t="s">
        <v>1968</v>
      </c>
      <c r="D4107" s="145">
        <v>0</v>
      </c>
      <c r="E4107" s="145" t="s">
        <v>26</v>
      </c>
      <c r="F4107" s="462" t="s">
        <v>95</v>
      </c>
      <c r="G4107" s="462" t="s">
        <v>3468</v>
      </c>
      <c r="H4107" s="145" t="s">
        <v>86</v>
      </c>
      <c r="I4107" s="462" t="s">
        <v>1688</v>
      </c>
      <c r="J4107" s="462" t="s">
        <v>1690</v>
      </c>
      <c r="K4107" s="145" t="s">
        <v>1863</v>
      </c>
      <c r="L4107" s="145" t="s">
        <v>1857</v>
      </c>
    </row>
    <row r="4108" spans="3:12">
      <c r="C4108" s="145" t="s">
        <v>1969</v>
      </c>
      <c r="D4108" s="145">
        <v>0</v>
      </c>
      <c r="E4108" s="145" t="s">
        <v>26</v>
      </c>
      <c r="F4108" s="462" t="s">
        <v>95</v>
      </c>
      <c r="G4108" s="462" t="s">
        <v>3468</v>
      </c>
      <c r="H4108" s="145" t="s">
        <v>86</v>
      </c>
      <c r="I4108" s="462" t="s">
        <v>1688</v>
      </c>
      <c r="J4108" s="462" t="s">
        <v>1690</v>
      </c>
      <c r="K4108" s="145" t="s">
        <v>1863</v>
      </c>
      <c r="L4108" s="145" t="s">
        <v>1857</v>
      </c>
    </row>
    <row r="4109" spans="3:12">
      <c r="C4109" s="145" t="s">
        <v>1971</v>
      </c>
      <c r="D4109" s="145">
        <v>0</v>
      </c>
      <c r="E4109" s="145" t="s">
        <v>26</v>
      </c>
      <c r="F4109" s="462" t="s">
        <v>95</v>
      </c>
      <c r="G4109" s="462" t="s">
        <v>3468</v>
      </c>
      <c r="H4109" s="145" t="s">
        <v>86</v>
      </c>
      <c r="I4109" s="462" t="s">
        <v>1688</v>
      </c>
      <c r="J4109" s="462" t="s">
        <v>1690</v>
      </c>
      <c r="K4109" s="145" t="s">
        <v>1863</v>
      </c>
      <c r="L4109" s="145" t="s">
        <v>1857</v>
      </c>
    </row>
    <row r="4110" spans="3:12">
      <c r="C4110" s="145" t="s">
        <v>1972</v>
      </c>
      <c r="D4110" s="145">
        <v>0</v>
      </c>
      <c r="E4110" s="145" t="s">
        <v>26</v>
      </c>
      <c r="F4110" s="462" t="s">
        <v>95</v>
      </c>
      <c r="G4110" s="462" t="s">
        <v>3468</v>
      </c>
      <c r="H4110" s="145" t="s">
        <v>86</v>
      </c>
      <c r="I4110" s="462" t="s">
        <v>1688</v>
      </c>
      <c r="J4110" s="462" t="s">
        <v>1690</v>
      </c>
      <c r="K4110" s="145" t="s">
        <v>1863</v>
      </c>
      <c r="L4110" s="145" t="s">
        <v>1857</v>
      </c>
    </row>
    <row r="4111" spans="3:12">
      <c r="C4111" s="145" t="s">
        <v>1973</v>
      </c>
      <c r="D4111" s="145">
        <v>0</v>
      </c>
      <c r="E4111" s="145" t="s">
        <v>26</v>
      </c>
      <c r="F4111" s="462" t="s">
        <v>95</v>
      </c>
      <c r="G4111" s="462" t="s">
        <v>3468</v>
      </c>
      <c r="H4111" s="145" t="s">
        <v>86</v>
      </c>
      <c r="I4111" s="462" t="s">
        <v>1688</v>
      </c>
      <c r="J4111" s="462" t="s">
        <v>1690</v>
      </c>
      <c r="K4111" s="145" t="s">
        <v>1863</v>
      </c>
      <c r="L4111" s="145" t="s">
        <v>1857</v>
      </c>
    </row>
    <row r="4112" spans="3:12">
      <c r="C4112" s="145" t="s">
        <v>1974</v>
      </c>
      <c r="D4112" s="145">
        <v>0</v>
      </c>
      <c r="E4112" s="145" t="s">
        <v>26</v>
      </c>
      <c r="F4112" s="462" t="s">
        <v>95</v>
      </c>
      <c r="G4112" s="462" t="s">
        <v>3468</v>
      </c>
      <c r="H4112" s="145" t="s">
        <v>86</v>
      </c>
      <c r="I4112" s="462" t="s">
        <v>1688</v>
      </c>
      <c r="J4112" s="462" t="s">
        <v>1690</v>
      </c>
      <c r="K4112" s="145" t="s">
        <v>1863</v>
      </c>
      <c r="L4112" s="145" t="s">
        <v>1857</v>
      </c>
    </row>
    <row r="4113" spans="3:12">
      <c r="C4113" s="145" t="s">
        <v>1975</v>
      </c>
      <c r="D4113" s="145">
        <v>0</v>
      </c>
      <c r="E4113" s="145" t="s">
        <v>26</v>
      </c>
      <c r="F4113" s="462" t="s">
        <v>95</v>
      </c>
      <c r="G4113" s="462" t="s">
        <v>3468</v>
      </c>
      <c r="H4113" s="145" t="s">
        <v>86</v>
      </c>
      <c r="I4113" s="462" t="s">
        <v>1688</v>
      </c>
      <c r="J4113" s="462" t="s">
        <v>1690</v>
      </c>
      <c r="K4113" s="145" t="s">
        <v>1863</v>
      </c>
      <c r="L4113" s="145" t="s">
        <v>1857</v>
      </c>
    </row>
    <row r="4114" spans="3:12">
      <c r="C4114" s="145" t="s">
        <v>1976</v>
      </c>
      <c r="D4114" s="145">
        <v>0</v>
      </c>
      <c r="E4114" s="145" t="s">
        <v>26</v>
      </c>
      <c r="F4114" s="462" t="s">
        <v>95</v>
      </c>
      <c r="G4114" s="462" t="s">
        <v>3468</v>
      </c>
      <c r="H4114" s="145" t="s">
        <v>86</v>
      </c>
      <c r="I4114" s="462" t="s">
        <v>1688</v>
      </c>
      <c r="J4114" s="462" t="s">
        <v>1690</v>
      </c>
      <c r="K4114" s="145" t="s">
        <v>1863</v>
      </c>
      <c r="L4114" s="145" t="s">
        <v>1857</v>
      </c>
    </row>
    <row r="4115" spans="3:12">
      <c r="C4115" s="145" t="s">
        <v>1977</v>
      </c>
      <c r="D4115" s="145">
        <v>0</v>
      </c>
      <c r="E4115" s="145" t="s">
        <v>26</v>
      </c>
      <c r="F4115" s="462" t="s">
        <v>95</v>
      </c>
      <c r="G4115" s="462" t="s">
        <v>3468</v>
      </c>
      <c r="H4115" s="145" t="s">
        <v>86</v>
      </c>
      <c r="I4115" s="462" t="s">
        <v>1688</v>
      </c>
      <c r="J4115" s="462" t="s">
        <v>1690</v>
      </c>
      <c r="K4115" s="145" t="s">
        <v>1863</v>
      </c>
      <c r="L4115" s="145" t="s">
        <v>1857</v>
      </c>
    </row>
    <row r="4116" spans="3:12">
      <c r="C4116" s="145" t="s">
        <v>1978</v>
      </c>
      <c r="D4116" s="145">
        <v>0</v>
      </c>
      <c r="E4116" s="145" t="s">
        <v>26</v>
      </c>
      <c r="F4116" s="462" t="s">
        <v>95</v>
      </c>
      <c r="G4116" s="462" t="s">
        <v>3468</v>
      </c>
      <c r="H4116" s="145" t="s">
        <v>86</v>
      </c>
      <c r="I4116" s="462" t="s">
        <v>1688</v>
      </c>
      <c r="J4116" s="462" t="s">
        <v>1690</v>
      </c>
      <c r="K4116" s="145" t="s">
        <v>1863</v>
      </c>
      <c r="L4116" s="145" t="s">
        <v>1857</v>
      </c>
    </row>
    <row r="4117" spans="3:12">
      <c r="C4117" s="145" t="s">
        <v>1979</v>
      </c>
      <c r="D4117" s="145">
        <v>0</v>
      </c>
      <c r="E4117" s="145" t="s">
        <v>26</v>
      </c>
      <c r="F4117" s="462" t="s">
        <v>95</v>
      </c>
      <c r="G4117" s="462" t="s">
        <v>3468</v>
      </c>
      <c r="H4117" s="145" t="s">
        <v>86</v>
      </c>
      <c r="I4117" s="462" t="s">
        <v>1688</v>
      </c>
      <c r="J4117" s="462" t="s">
        <v>1690</v>
      </c>
      <c r="K4117" s="145" t="s">
        <v>1863</v>
      </c>
      <c r="L4117" s="145" t="s">
        <v>1857</v>
      </c>
    </row>
    <row r="4118" spans="3:12">
      <c r="C4118" s="145" t="s">
        <v>1981</v>
      </c>
      <c r="D4118" s="145">
        <v>0</v>
      </c>
      <c r="E4118" s="145" t="s">
        <v>26</v>
      </c>
      <c r="F4118" s="462" t="s">
        <v>95</v>
      </c>
      <c r="G4118" s="462" t="s">
        <v>3468</v>
      </c>
      <c r="H4118" s="145" t="s">
        <v>86</v>
      </c>
      <c r="I4118" s="462" t="s">
        <v>1688</v>
      </c>
      <c r="J4118" s="462" t="s">
        <v>1690</v>
      </c>
      <c r="K4118" s="145" t="s">
        <v>1863</v>
      </c>
      <c r="L4118" s="145" t="s">
        <v>1857</v>
      </c>
    </row>
    <row r="4119" spans="3:12">
      <c r="C4119" s="145" t="s">
        <v>1982</v>
      </c>
      <c r="D4119" s="145">
        <v>0</v>
      </c>
      <c r="E4119" s="145" t="s">
        <v>26</v>
      </c>
      <c r="F4119" s="462" t="s">
        <v>95</v>
      </c>
      <c r="G4119" s="462" t="s">
        <v>3468</v>
      </c>
      <c r="H4119" s="145" t="s">
        <v>86</v>
      </c>
      <c r="I4119" s="462" t="s">
        <v>1688</v>
      </c>
      <c r="J4119" s="462" t="s">
        <v>1690</v>
      </c>
      <c r="K4119" s="145" t="s">
        <v>1863</v>
      </c>
      <c r="L4119" s="145" t="s">
        <v>1857</v>
      </c>
    </row>
    <row r="4120" spans="3:12">
      <c r="C4120" s="145" t="s">
        <v>1983</v>
      </c>
      <c r="D4120" s="145">
        <v>0</v>
      </c>
      <c r="E4120" s="145" t="s">
        <v>26</v>
      </c>
      <c r="F4120" s="462" t="s">
        <v>95</v>
      </c>
      <c r="G4120" s="462" t="s">
        <v>3468</v>
      </c>
      <c r="H4120" s="145" t="s">
        <v>86</v>
      </c>
      <c r="I4120" s="462" t="s">
        <v>1688</v>
      </c>
      <c r="J4120" s="462" t="s">
        <v>1690</v>
      </c>
      <c r="K4120" s="145" t="s">
        <v>1863</v>
      </c>
      <c r="L4120" s="145" t="s">
        <v>1857</v>
      </c>
    </row>
    <row r="4121" spans="3:12">
      <c r="C4121" s="145" t="s">
        <v>1984</v>
      </c>
      <c r="D4121" s="145">
        <v>0</v>
      </c>
      <c r="E4121" s="145" t="s">
        <v>26</v>
      </c>
      <c r="F4121" s="462" t="s">
        <v>95</v>
      </c>
      <c r="G4121" s="462" t="s">
        <v>3468</v>
      </c>
      <c r="H4121" s="145" t="s">
        <v>86</v>
      </c>
      <c r="I4121" s="462" t="s">
        <v>1688</v>
      </c>
      <c r="J4121" s="462" t="s">
        <v>1690</v>
      </c>
      <c r="K4121" s="145" t="s">
        <v>1863</v>
      </c>
      <c r="L4121" s="145" t="s">
        <v>1857</v>
      </c>
    </row>
    <row r="4122" spans="3:12">
      <c r="C4122" s="145" t="s">
        <v>1985</v>
      </c>
      <c r="D4122" s="145">
        <v>0</v>
      </c>
      <c r="E4122" s="145" t="s">
        <v>26</v>
      </c>
      <c r="F4122" s="462" t="s">
        <v>95</v>
      </c>
      <c r="G4122" s="462" t="s">
        <v>3468</v>
      </c>
      <c r="H4122" s="145" t="s">
        <v>86</v>
      </c>
      <c r="I4122" s="462" t="s">
        <v>1688</v>
      </c>
      <c r="J4122" s="462" t="s">
        <v>1690</v>
      </c>
      <c r="K4122" s="145" t="s">
        <v>1863</v>
      </c>
      <c r="L4122" s="145" t="s">
        <v>1857</v>
      </c>
    </row>
    <row r="4123" spans="3:12">
      <c r="C4123" s="145" t="s">
        <v>1986</v>
      </c>
      <c r="D4123" s="145">
        <v>0</v>
      </c>
      <c r="E4123" s="145" t="s">
        <v>26</v>
      </c>
      <c r="F4123" s="462" t="s">
        <v>95</v>
      </c>
      <c r="G4123" s="462" t="s">
        <v>3468</v>
      </c>
      <c r="H4123" s="145" t="s">
        <v>86</v>
      </c>
      <c r="I4123" s="462" t="s">
        <v>1688</v>
      </c>
      <c r="J4123" s="462" t="s">
        <v>1690</v>
      </c>
      <c r="K4123" s="145" t="s">
        <v>1863</v>
      </c>
      <c r="L4123" s="145" t="s">
        <v>1857</v>
      </c>
    </row>
    <row r="4124" spans="3:12">
      <c r="C4124" s="145" t="s">
        <v>1987</v>
      </c>
      <c r="D4124" s="145">
        <v>0</v>
      </c>
      <c r="E4124" s="145" t="s">
        <v>26</v>
      </c>
      <c r="F4124" s="462" t="s">
        <v>95</v>
      </c>
      <c r="G4124" s="462" t="s">
        <v>3468</v>
      </c>
      <c r="H4124" s="145" t="s">
        <v>86</v>
      </c>
      <c r="I4124" s="462" t="s">
        <v>1688</v>
      </c>
      <c r="J4124" s="462" t="s">
        <v>1690</v>
      </c>
      <c r="K4124" s="145" t="s">
        <v>1863</v>
      </c>
      <c r="L4124" s="145" t="s">
        <v>1857</v>
      </c>
    </row>
    <row r="4125" spans="3:12">
      <c r="C4125" s="145" t="s">
        <v>1988</v>
      </c>
      <c r="D4125" s="145">
        <v>0</v>
      </c>
      <c r="E4125" s="145" t="s">
        <v>26</v>
      </c>
      <c r="F4125" s="462" t="s">
        <v>95</v>
      </c>
      <c r="G4125" s="462" t="s">
        <v>3468</v>
      </c>
      <c r="H4125" s="145" t="s">
        <v>86</v>
      </c>
      <c r="I4125" s="462" t="s">
        <v>1688</v>
      </c>
      <c r="J4125" s="462" t="s">
        <v>1690</v>
      </c>
      <c r="K4125" s="145" t="s">
        <v>1863</v>
      </c>
      <c r="L4125" s="145" t="s">
        <v>1857</v>
      </c>
    </row>
    <row r="4126" spans="3:12">
      <c r="C4126" s="145" t="s">
        <v>1989</v>
      </c>
      <c r="D4126" s="145">
        <v>0</v>
      </c>
      <c r="E4126" s="145" t="s">
        <v>26</v>
      </c>
      <c r="F4126" s="462" t="s">
        <v>95</v>
      </c>
      <c r="G4126" s="462" t="s">
        <v>3468</v>
      </c>
      <c r="H4126" s="145" t="s">
        <v>86</v>
      </c>
      <c r="I4126" s="462" t="s">
        <v>1688</v>
      </c>
      <c r="J4126" s="462" t="s">
        <v>1690</v>
      </c>
      <c r="K4126" s="145" t="s">
        <v>1863</v>
      </c>
      <c r="L4126" s="145" t="s">
        <v>1857</v>
      </c>
    </row>
    <row r="4127" spans="3:12">
      <c r="C4127" s="145" t="s">
        <v>1990</v>
      </c>
      <c r="D4127" s="145">
        <v>0</v>
      </c>
      <c r="E4127" s="145" t="s">
        <v>26</v>
      </c>
      <c r="F4127" s="462" t="s">
        <v>95</v>
      </c>
      <c r="G4127" s="462" t="s">
        <v>3468</v>
      </c>
      <c r="H4127" s="145" t="s">
        <v>86</v>
      </c>
      <c r="I4127" s="462" t="s">
        <v>1688</v>
      </c>
      <c r="J4127" s="462" t="s">
        <v>1690</v>
      </c>
      <c r="K4127" s="145" t="s">
        <v>1863</v>
      </c>
      <c r="L4127" s="145" t="s">
        <v>1857</v>
      </c>
    </row>
    <row r="4128" spans="3:12">
      <c r="C4128" s="145" t="s">
        <v>1991</v>
      </c>
      <c r="D4128" s="145">
        <v>0</v>
      </c>
      <c r="E4128" s="145" t="s">
        <v>26</v>
      </c>
      <c r="F4128" s="462" t="s">
        <v>95</v>
      </c>
      <c r="G4128" s="462" t="s">
        <v>3468</v>
      </c>
      <c r="H4128" s="145" t="s">
        <v>86</v>
      </c>
      <c r="I4128" s="462" t="s">
        <v>1688</v>
      </c>
      <c r="J4128" s="462" t="s">
        <v>1690</v>
      </c>
      <c r="K4128" s="145" t="s">
        <v>1863</v>
      </c>
      <c r="L4128" s="145" t="s">
        <v>1857</v>
      </c>
    </row>
    <row r="4129" spans="3:12">
      <c r="C4129" s="145" t="s">
        <v>1992</v>
      </c>
      <c r="D4129" s="145">
        <v>0</v>
      </c>
      <c r="E4129" s="145" t="s">
        <v>26</v>
      </c>
      <c r="F4129" s="462" t="s">
        <v>95</v>
      </c>
      <c r="G4129" s="462" t="s">
        <v>3468</v>
      </c>
      <c r="H4129" s="145" t="s">
        <v>86</v>
      </c>
      <c r="I4129" s="462" t="s">
        <v>1688</v>
      </c>
      <c r="J4129" s="462" t="s">
        <v>1690</v>
      </c>
      <c r="K4129" s="145" t="s">
        <v>1863</v>
      </c>
      <c r="L4129" s="145" t="s">
        <v>1857</v>
      </c>
    </row>
    <row r="4130" spans="3:12">
      <c r="C4130" s="145" t="s">
        <v>1950</v>
      </c>
      <c r="D4130" s="145">
        <v>0</v>
      </c>
      <c r="E4130" s="145" t="s">
        <v>26</v>
      </c>
      <c r="F4130" s="462" t="s">
        <v>95</v>
      </c>
      <c r="G4130" s="462" t="s">
        <v>3468</v>
      </c>
      <c r="H4130" s="145" t="s">
        <v>86</v>
      </c>
      <c r="I4130" s="462" t="s">
        <v>1688</v>
      </c>
      <c r="J4130" s="462" t="s">
        <v>1690</v>
      </c>
      <c r="K4130" s="145" t="s">
        <v>1863</v>
      </c>
      <c r="L4130" s="145" t="s">
        <v>1858</v>
      </c>
    </row>
    <row r="4131" spans="3:12">
      <c r="C4131" s="145" t="s">
        <v>1951</v>
      </c>
      <c r="D4131" s="145">
        <v>0</v>
      </c>
      <c r="E4131" s="145" t="s">
        <v>26</v>
      </c>
      <c r="F4131" s="462" t="s">
        <v>95</v>
      </c>
      <c r="G4131" s="462" t="s">
        <v>3468</v>
      </c>
      <c r="H4131" s="145" t="s">
        <v>86</v>
      </c>
      <c r="I4131" s="462" t="s">
        <v>1688</v>
      </c>
      <c r="J4131" s="462" t="s">
        <v>1690</v>
      </c>
      <c r="K4131" s="145" t="s">
        <v>1863</v>
      </c>
      <c r="L4131" s="145" t="s">
        <v>1858</v>
      </c>
    </row>
    <row r="4132" spans="3:12">
      <c r="C4132" s="145" t="s">
        <v>1952</v>
      </c>
      <c r="D4132" s="145">
        <v>0</v>
      </c>
      <c r="E4132" s="145" t="s">
        <v>26</v>
      </c>
      <c r="F4132" s="462" t="s">
        <v>95</v>
      </c>
      <c r="G4132" s="462" t="s">
        <v>3468</v>
      </c>
      <c r="H4132" s="145" t="s">
        <v>86</v>
      </c>
      <c r="I4132" s="462" t="s">
        <v>1688</v>
      </c>
      <c r="J4132" s="462" t="s">
        <v>1690</v>
      </c>
      <c r="K4132" s="145" t="s">
        <v>1863</v>
      </c>
      <c r="L4132" s="145" t="s">
        <v>1858</v>
      </c>
    </row>
    <row r="4133" spans="3:12">
      <c r="C4133" s="145" t="s">
        <v>1953</v>
      </c>
      <c r="D4133" s="145">
        <v>0</v>
      </c>
      <c r="E4133" s="145" t="s">
        <v>26</v>
      </c>
      <c r="F4133" s="462" t="s">
        <v>95</v>
      </c>
      <c r="G4133" s="462" t="s">
        <v>3468</v>
      </c>
      <c r="H4133" s="145" t="s">
        <v>86</v>
      </c>
      <c r="I4133" s="462" t="s">
        <v>1688</v>
      </c>
      <c r="J4133" s="462" t="s">
        <v>1690</v>
      </c>
      <c r="K4133" s="145" t="s">
        <v>1863</v>
      </c>
      <c r="L4133" s="145" t="s">
        <v>1858</v>
      </c>
    </row>
    <row r="4134" spans="3:12">
      <c r="C4134" s="145" t="s">
        <v>1954</v>
      </c>
      <c r="D4134" s="145">
        <v>0</v>
      </c>
      <c r="E4134" s="145" t="s">
        <v>26</v>
      </c>
      <c r="F4134" s="462" t="s">
        <v>95</v>
      </c>
      <c r="G4134" s="462" t="s">
        <v>3468</v>
      </c>
      <c r="H4134" s="145" t="s">
        <v>86</v>
      </c>
      <c r="I4134" s="462" t="s">
        <v>1688</v>
      </c>
      <c r="J4134" s="462" t="s">
        <v>1690</v>
      </c>
      <c r="K4134" s="145" t="s">
        <v>1863</v>
      </c>
      <c r="L4134" s="145" t="s">
        <v>1858</v>
      </c>
    </row>
    <row r="4135" spans="3:12">
      <c r="C4135" s="145" t="s">
        <v>1955</v>
      </c>
      <c r="D4135" s="145">
        <v>0</v>
      </c>
      <c r="E4135" s="145" t="s">
        <v>26</v>
      </c>
      <c r="F4135" s="462" t="s">
        <v>95</v>
      </c>
      <c r="G4135" s="462" t="s">
        <v>3468</v>
      </c>
      <c r="H4135" s="145" t="s">
        <v>86</v>
      </c>
      <c r="I4135" s="462" t="s">
        <v>1688</v>
      </c>
      <c r="J4135" s="462" t="s">
        <v>1690</v>
      </c>
      <c r="K4135" s="145" t="s">
        <v>1863</v>
      </c>
      <c r="L4135" s="145" t="s">
        <v>1858</v>
      </c>
    </row>
    <row r="4136" spans="3:12">
      <c r="C4136" s="145" t="s">
        <v>1956</v>
      </c>
      <c r="D4136" s="145">
        <v>0</v>
      </c>
      <c r="E4136" s="145" t="s">
        <v>26</v>
      </c>
      <c r="F4136" s="462" t="s">
        <v>95</v>
      </c>
      <c r="G4136" s="462" t="s">
        <v>3468</v>
      </c>
      <c r="H4136" s="145" t="s">
        <v>86</v>
      </c>
      <c r="I4136" s="462" t="s">
        <v>1688</v>
      </c>
      <c r="J4136" s="462" t="s">
        <v>1690</v>
      </c>
      <c r="K4136" s="145" t="s">
        <v>1863</v>
      </c>
      <c r="L4136" s="145" t="s">
        <v>1858</v>
      </c>
    </row>
    <row r="4137" spans="3:12">
      <c r="C4137" s="145" t="s">
        <v>1957</v>
      </c>
      <c r="D4137" s="145">
        <v>0</v>
      </c>
      <c r="E4137" s="145" t="s">
        <v>26</v>
      </c>
      <c r="F4137" s="462" t="s">
        <v>95</v>
      </c>
      <c r="G4137" s="462" t="s">
        <v>3468</v>
      </c>
      <c r="H4137" s="145" t="s">
        <v>86</v>
      </c>
      <c r="I4137" s="462" t="s">
        <v>1688</v>
      </c>
      <c r="J4137" s="462" t="s">
        <v>1690</v>
      </c>
      <c r="K4137" s="145" t="s">
        <v>1863</v>
      </c>
      <c r="L4137" s="145" t="s">
        <v>1858</v>
      </c>
    </row>
    <row r="4138" spans="3:12">
      <c r="C4138" s="145" t="s">
        <v>1958</v>
      </c>
      <c r="D4138" s="145">
        <v>0</v>
      </c>
      <c r="E4138" s="145" t="s">
        <v>26</v>
      </c>
      <c r="F4138" s="462" t="s">
        <v>95</v>
      </c>
      <c r="G4138" s="462" t="s">
        <v>3468</v>
      </c>
      <c r="H4138" s="145" t="s">
        <v>86</v>
      </c>
      <c r="I4138" s="462" t="s">
        <v>1688</v>
      </c>
      <c r="J4138" s="462" t="s">
        <v>1690</v>
      </c>
      <c r="K4138" s="145" t="s">
        <v>1863</v>
      </c>
      <c r="L4138" s="145" t="s">
        <v>1858</v>
      </c>
    </row>
    <row r="4139" spans="3:12">
      <c r="C4139" s="145" t="s">
        <v>3278</v>
      </c>
      <c r="D4139" s="145">
        <v>0</v>
      </c>
      <c r="E4139" s="145" t="s">
        <v>26</v>
      </c>
      <c r="F4139" s="462" t="s">
        <v>95</v>
      </c>
      <c r="G4139" s="462" t="s">
        <v>3468</v>
      </c>
      <c r="H4139" s="145" t="s">
        <v>86</v>
      </c>
      <c r="I4139" s="462" t="s">
        <v>1688</v>
      </c>
      <c r="J4139" s="462" t="s">
        <v>1690</v>
      </c>
      <c r="K4139" s="145" t="s">
        <v>1863</v>
      </c>
      <c r="L4139" s="145" t="s">
        <v>1858</v>
      </c>
    </row>
    <row r="4140" spans="3:12">
      <c r="C4140" s="145" t="s">
        <v>3279</v>
      </c>
      <c r="D4140" s="145">
        <v>0</v>
      </c>
      <c r="E4140" s="145" t="s">
        <v>26</v>
      </c>
      <c r="F4140" s="462" t="s">
        <v>95</v>
      </c>
      <c r="G4140" s="462" t="s">
        <v>3468</v>
      </c>
      <c r="H4140" s="145" t="s">
        <v>86</v>
      </c>
      <c r="I4140" s="462" t="s">
        <v>1688</v>
      </c>
      <c r="J4140" s="462" t="s">
        <v>1690</v>
      </c>
      <c r="K4140" s="145" t="s">
        <v>1863</v>
      </c>
      <c r="L4140" s="145" t="s">
        <v>1858</v>
      </c>
    </row>
    <row r="4141" spans="3:12">
      <c r="C4141" s="145" t="s">
        <v>1960</v>
      </c>
      <c r="D4141" s="145">
        <v>0</v>
      </c>
      <c r="E4141" s="145" t="s">
        <v>26</v>
      </c>
      <c r="F4141" s="462" t="s">
        <v>95</v>
      </c>
      <c r="G4141" s="462" t="s">
        <v>3468</v>
      </c>
      <c r="H4141" s="145" t="s">
        <v>86</v>
      </c>
      <c r="I4141" s="462" t="s">
        <v>1688</v>
      </c>
      <c r="J4141" s="462" t="s">
        <v>1690</v>
      </c>
      <c r="K4141" s="145" t="s">
        <v>1863</v>
      </c>
      <c r="L4141" s="145" t="s">
        <v>1858</v>
      </c>
    </row>
    <row r="4142" spans="3:12">
      <c r="C4142" s="145" t="s">
        <v>1961</v>
      </c>
      <c r="D4142" s="145">
        <v>0</v>
      </c>
      <c r="E4142" s="145" t="s">
        <v>26</v>
      </c>
      <c r="F4142" s="462" t="s">
        <v>95</v>
      </c>
      <c r="G4142" s="462" t="s">
        <v>3468</v>
      </c>
      <c r="H4142" s="145" t="s">
        <v>86</v>
      </c>
      <c r="I4142" s="462" t="s">
        <v>1688</v>
      </c>
      <c r="J4142" s="462" t="s">
        <v>1690</v>
      </c>
      <c r="K4142" s="145" t="s">
        <v>1863</v>
      </c>
      <c r="L4142" s="145" t="s">
        <v>1858</v>
      </c>
    </row>
    <row r="4143" spans="3:12">
      <c r="C4143" s="145" t="s">
        <v>1962</v>
      </c>
      <c r="D4143" s="145">
        <v>0</v>
      </c>
      <c r="E4143" s="145" t="s">
        <v>26</v>
      </c>
      <c r="F4143" s="462" t="s">
        <v>95</v>
      </c>
      <c r="G4143" s="462" t="s">
        <v>3468</v>
      </c>
      <c r="H4143" s="145" t="s">
        <v>86</v>
      </c>
      <c r="I4143" s="462" t="s">
        <v>1688</v>
      </c>
      <c r="J4143" s="462" t="s">
        <v>1690</v>
      </c>
      <c r="K4143" s="145" t="s">
        <v>1863</v>
      </c>
      <c r="L4143" s="145" t="s">
        <v>1858</v>
      </c>
    </row>
    <row r="4144" spans="3:12">
      <c r="C4144" s="145" t="s">
        <v>1963</v>
      </c>
      <c r="D4144" s="145">
        <v>0</v>
      </c>
      <c r="E4144" s="145" t="s">
        <v>26</v>
      </c>
      <c r="F4144" s="462" t="s">
        <v>95</v>
      </c>
      <c r="G4144" s="462" t="s">
        <v>3468</v>
      </c>
      <c r="H4144" s="145" t="s">
        <v>86</v>
      </c>
      <c r="I4144" s="462" t="s">
        <v>1688</v>
      </c>
      <c r="J4144" s="462" t="s">
        <v>1690</v>
      </c>
      <c r="K4144" s="145" t="s">
        <v>1863</v>
      </c>
      <c r="L4144" s="145" t="s">
        <v>1858</v>
      </c>
    </row>
    <row r="4145" spans="3:12">
      <c r="C4145" s="145" t="s">
        <v>1964</v>
      </c>
      <c r="D4145" s="145">
        <v>0</v>
      </c>
      <c r="E4145" s="145" t="s">
        <v>26</v>
      </c>
      <c r="F4145" s="462" t="s">
        <v>95</v>
      </c>
      <c r="G4145" s="462" t="s">
        <v>3468</v>
      </c>
      <c r="H4145" s="145" t="s">
        <v>86</v>
      </c>
      <c r="I4145" s="462" t="s">
        <v>1688</v>
      </c>
      <c r="J4145" s="462" t="s">
        <v>1690</v>
      </c>
      <c r="K4145" s="145" t="s">
        <v>1863</v>
      </c>
      <c r="L4145" s="145" t="s">
        <v>1858</v>
      </c>
    </row>
    <row r="4146" spans="3:12">
      <c r="C4146" s="145" t="s">
        <v>1965</v>
      </c>
      <c r="D4146" s="145">
        <v>0</v>
      </c>
      <c r="E4146" s="145" t="s">
        <v>26</v>
      </c>
      <c r="F4146" s="462" t="s">
        <v>95</v>
      </c>
      <c r="G4146" s="462" t="s">
        <v>3468</v>
      </c>
      <c r="H4146" s="145" t="s">
        <v>86</v>
      </c>
      <c r="I4146" s="462" t="s">
        <v>1688</v>
      </c>
      <c r="J4146" s="462" t="s">
        <v>1690</v>
      </c>
      <c r="K4146" s="145" t="s">
        <v>1863</v>
      </c>
      <c r="L4146" s="145" t="s">
        <v>1858</v>
      </c>
    </row>
    <row r="4147" spans="3:12">
      <c r="C4147" s="145" t="s">
        <v>1966</v>
      </c>
      <c r="D4147" s="145">
        <v>0</v>
      </c>
      <c r="E4147" s="145" t="s">
        <v>26</v>
      </c>
      <c r="F4147" s="462" t="s">
        <v>95</v>
      </c>
      <c r="G4147" s="462" t="s">
        <v>3468</v>
      </c>
      <c r="H4147" s="145" t="s">
        <v>86</v>
      </c>
      <c r="I4147" s="462" t="s">
        <v>1688</v>
      </c>
      <c r="J4147" s="462" t="s">
        <v>1690</v>
      </c>
      <c r="K4147" s="145" t="s">
        <v>1863</v>
      </c>
      <c r="L4147" s="145" t="s">
        <v>1858</v>
      </c>
    </row>
    <row r="4148" spans="3:12">
      <c r="C4148" s="145" t="s">
        <v>1967</v>
      </c>
      <c r="D4148" s="145">
        <v>0</v>
      </c>
      <c r="E4148" s="145" t="s">
        <v>26</v>
      </c>
      <c r="F4148" s="462" t="s">
        <v>95</v>
      </c>
      <c r="G4148" s="462" t="s">
        <v>3468</v>
      </c>
      <c r="H4148" s="145" t="s">
        <v>86</v>
      </c>
      <c r="I4148" s="462" t="s">
        <v>1688</v>
      </c>
      <c r="J4148" s="462" t="s">
        <v>1690</v>
      </c>
      <c r="K4148" s="145" t="s">
        <v>1863</v>
      </c>
      <c r="L4148" s="145" t="s">
        <v>1858</v>
      </c>
    </row>
    <row r="4149" spans="3:12">
      <c r="C4149" s="145" t="s">
        <v>1968</v>
      </c>
      <c r="D4149" s="145">
        <v>0</v>
      </c>
      <c r="E4149" s="145" t="s">
        <v>26</v>
      </c>
      <c r="F4149" s="462" t="s">
        <v>95</v>
      </c>
      <c r="G4149" s="462" t="s">
        <v>3468</v>
      </c>
      <c r="H4149" s="145" t="s">
        <v>86</v>
      </c>
      <c r="I4149" s="462" t="s">
        <v>1688</v>
      </c>
      <c r="J4149" s="462" t="s">
        <v>1690</v>
      </c>
      <c r="K4149" s="145" t="s">
        <v>1863</v>
      </c>
      <c r="L4149" s="145" t="s">
        <v>1858</v>
      </c>
    </row>
    <row r="4150" spans="3:12">
      <c r="C4150" s="145" t="s">
        <v>1969</v>
      </c>
      <c r="D4150" s="145">
        <v>0</v>
      </c>
      <c r="E4150" s="145" t="s">
        <v>26</v>
      </c>
      <c r="F4150" s="462" t="s">
        <v>95</v>
      </c>
      <c r="G4150" s="462" t="s">
        <v>3468</v>
      </c>
      <c r="H4150" s="145" t="s">
        <v>86</v>
      </c>
      <c r="I4150" s="462" t="s">
        <v>1688</v>
      </c>
      <c r="J4150" s="462" t="s">
        <v>1690</v>
      </c>
      <c r="K4150" s="145" t="s">
        <v>1863</v>
      </c>
      <c r="L4150" s="145" t="s">
        <v>1858</v>
      </c>
    </row>
    <row r="4151" spans="3:12">
      <c r="C4151" s="145" t="s">
        <v>1971</v>
      </c>
      <c r="D4151" s="145">
        <v>0</v>
      </c>
      <c r="E4151" s="145" t="s">
        <v>26</v>
      </c>
      <c r="F4151" s="462" t="s">
        <v>95</v>
      </c>
      <c r="G4151" s="462" t="s">
        <v>3468</v>
      </c>
      <c r="H4151" s="145" t="s">
        <v>86</v>
      </c>
      <c r="I4151" s="462" t="s">
        <v>1688</v>
      </c>
      <c r="J4151" s="462" t="s">
        <v>1690</v>
      </c>
      <c r="K4151" s="145" t="s">
        <v>1863</v>
      </c>
      <c r="L4151" s="145" t="s">
        <v>1858</v>
      </c>
    </row>
    <row r="4152" spans="3:12">
      <c r="C4152" s="145" t="s">
        <v>1972</v>
      </c>
      <c r="D4152" s="145">
        <v>0</v>
      </c>
      <c r="E4152" s="145" t="s">
        <v>26</v>
      </c>
      <c r="F4152" s="462" t="s">
        <v>95</v>
      </c>
      <c r="G4152" s="462" t="s">
        <v>3468</v>
      </c>
      <c r="H4152" s="145" t="s">
        <v>86</v>
      </c>
      <c r="I4152" s="462" t="s">
        <v>1688</v>
      </c>
      <c r="J4152" s="462" t="s">
        <v>1690</v>
      </c>
      <c r="K4152" s="145" t="s">
        <v>1863</v>
      </c>
      <c r="L4152" s="145" t="s">
        <v>1858</v>
      </c>
    </row>
    <row r="4153" spans="3:12">
      <c r="C4153" s="145" t="s">
        <v>1973</v>
      </c>
      <c r="D4153" s="145">
        <v>0</v>
      </c>
      <c r="E4153" s="145" t="s">
        <v>26</v>
      </c>
      <c r="F4153" s="462" t="s">
        <v>95</v>
      </c>
      <c r="G4153" s="462" t="s">
        <v>3468</v>
      </c>
      <c r="H4153" s="145" t="s">
        <v>86</v>
      </c>
      <c r="I4153" s="462" t="s">
        <v>1688</v>
      </c>
      <c r="J4153" s="462" t="s">
        <v>1690</v>
      </c>
      <c r="K4153" s="145" t="s">
        <v>1863</v>
      </c>
      <c r="L4153" s="145" t="s">
        <v>1858</v>
      </c>
    </row>
    <row r="4154" spans="3:12">
      <c r="C4154" s="145" t="s">
        <v>1974</v>
      </c>
      <c r="D4154" s="145">
        <v>0</v>
      </c>
      <c r="E4154" s="145" t="s">
        <v>26</v>
      </c>
      <c r="F4154" s="462" t="s">
        <v>95</v>
      </c>
      <c r="G4154" s="462" t="s">
        <v>3468</v>
      </c>
      <c r="H4154" s="145" t="s">
        <v>86</v>
      </c>
      <c r="I4154" s="462" t="s">
        <v>1688</v>
      </c>
      <c r="J4154" s="462" t="s">
        <v>1690</v>
      </c>
      <c r="K4154" s="145" t="s">
        <v>1863</v>
      </c>
      <c r="L4154" s="145" t="s">
        <v>1858</v>
      </c>
    </row>
    <row r="4155" spans="3:12">
      <c r="C4155" s="145" t="s">
        <v>1975</v>
      </c>
      <c r="D4155" s="145">
        <v>0</v>
      </c>
      <c r="E4155" s="145" t="s">
        <v>26</v>
      </c>
      <c r="F4155" s="462" t="s">
        <v>95</v>
      </c>
      <c r="G4155" s="462" t="s">
        <v>3468</v>
      </c>
      <c r="H4155" s="145" t="s">
        <v>86</v>
      </c>
      <c r="I4155" s="462" t="s">
        <v>1688</v>
      </c>
      <c r="J4155" s="462" t="s">
        <v>1690</v>
      </c>
      <c r="K4155" s="145" t="s">
        <v>1863</v>
      </c>
      <c r="L4155" s="145" t="s">
        <v>1858</v>
      </c>
    </row>
    <row r="4156" spans="3:12">
      <c r="C4156" s="145" t="s">
        <v>1976</v>
      </c>
      <c r="D4156" s="145">
        <v>0</v>
      </c>
      <c r="E4156" s="145" t="s">
        <v>26</v>
      </c>
      <c r="F4156" s="462" t="s">
        <v>95</v>
      </c>
      <c r="G4156" s="462" t="s">
        <v>3468</v>
      </c>
      <c r="H4156" s="145" t="s">
        <v>86</v>
      </c>
      <c r="I4156" s="462" t="s">
        <v>1688</v>
      </c>
      <c r="J4156" s="462" t="s">
        <v>1690</v>
      </c>
      <c r="K4156" s="145" t="s">
        <v>1863</v>
      </c>
      <c r="L4156" s="145" t="s">
        <v>1858</v>
      </c>
    </row>
    <row r="4157" spans="3:12">
      <c r="C4157" s="145" t="s">
        <v>1977</v>
      </c>
      <c r="D4157" s="145">
        <v>0</v>
      </c>
      <c r="E4157" s="145" t="s">
        <v>26</v>
      </c>
      <c r="F4157" s="462" t="s">
        <v>95</v>
      </c>
      <c r="G4157" s="462" t="s">
        <v>3468</v>
      </c>
      <c r="H4157" s="145" t="s">
        <v>86</v>
      </c>
      <c r="I4157" s="462" t="s">
        <v>1688</v>
      </c>
      <c r="J4157" s="462" t="s">
        <v>1690</v>
      </c>
      <c r="K4157" s="145" t="s">
        <v>1863</v>
      </c>
      <c r="L4157" s="145" t="s">
        <v>1858</v>
      </c>
    </row>
    <row r="4158" spans="3:12">
      <c r="C4158" s="145" t="s">
        <v>1978</v>
      </c>
      <c r="D4158" s="145">
        <v>0</v>
      </c>
      <c r="E4158" s="145" t="s">
        <v>26</v>
      </c>
      <c r="F4158" s="462" t="s">
        <v>95</v>
      </c>
      <c r="G4158" s="462" t="s">
        <v>3468</v>
      </c>
      <c r="H4158" s="145" t="s">
        <v>86</v>
      </c>
      <c r="I4158" s="462" t="s">
        <v>1688</v>
      </c>
      <c r="J4158" s="462" t="s">
        <v>1690</v>
      </c>
      <c r="K4158" s="145" t="s">
        <v>1863</v>
      </c>
      <c r="L4158" s="145" t="s">
        <v>1858</v>
      </c>
    </row>
    <row r="4159" spans="3:12">
      <c r="C4159" s="145" t="s">
        <v>1979</v>
      </c>
      <c r="D4159" s="145">
        <v>0</v>
      </c>
      <c r="E4159" s="145" t="s">
        <v>26</v>
      </c>
      <c r="F4159" s="462" t="s">
        <v>95</v>
      </c>
      <c r="G4159" s="462" t="s">
        <v>3468</v>
      </c>
      <c r="H4159" s="145" t="s">
        <v>86</v>
      </c>
      <c r="I4159" s="462" t="s">
        <v>1688</v>
      </c>
      <c r="J4159" s="462" t="s">
        <v>1690</v>
      </c>
      <c r="K4159" s="145" t="s">
        <v>1863</v>
      </c>
      <c r="L4159" s="145" t="s">
        <v>1858</v>
      </c>
    </row>
    <row r="4160" spans="3:12">
      <c r="C4160" s="145" t="s">
        <v>1981</v>
      </c>
      <c r="D4160" s="145">
        <v>0</v>
      </c>
      <c r="E4160" s="145" t="s">
        <v>26</v>
      </c>
      <c r="F4160" s="462" t="s">
        <v>95</v>
      </c>
      <c r="G4160" s="462" t="s">
        <v>3468</v>
      </c>
      <c r="H4160" s="145" t="s">
        <v>86</v>
      </c>
      <c r="I4160" s="462" t="s">
        <v>1688</v>
      </c>
      <c r="J4160" s="462" t="s">
        <v>1690</v>
      </c>
      <c r="K4160" s="145" t="s">
        <v>1863</v>
      </c>
      <c r="L4160" s="145" t="s">
        <v>1858</v>
      </c>
    </row>
    <row r="4161" spans="3:12">
      <c r="C4161" s="145" t="s">
        <v>1982</v>
      </c>
      <c r="D4161" s="145">
        <v>0</v>
      </c>
      <c r="E4161" s="145" t="s">
        <v>26</v>
      </c>
      <c r="F4161" s="462" t="s">
        <v>95</v>
      </c>
      <c r="G4161" s="462" t="s">
        <v>3468</v>
      </c>
      <c r="H4161" s="145" t="s">
        <v>86</v>
      </c>
      <c r="I4161" s="462" t="s">
        <v>1688</v>
      </c>
      <c r="J4161" s="462" t="s">
        <v>1690</v>
      </c>
      <c r="K4161" s="145" t="s">
        <v>1863</v>
      </c>
      <c r="L4161" s="145" t="s">
        <v>1858</v>
      </c>
    </row>
    <row r="4162" spans="3:12">
      <c r="C4162" s="145" t="s">
        <v>1983</v>
      </c>
      <c r="D4162" s="145">
        <v>0</v>
      </c>
      <c r="E4162" s="145" t="s">
        <v>26</v>
      </c>
      <c r="F4162" s="462" t="s">
        <v>95</v>
      </c>
      <c r="G4162" s="462" t="s">
        <v>3468</v>
      </c>
      <c r="H4162" s="145" t="s">
        <v>86</v>
      </c>
      <c r="I4162" s="462" t="s">
        <v>1688</v>
      </c>
      <c r="J4162" s="462" t="s">
        <v>1690</v>
      </c>
      <c r="K4162" s="145" t="s">
        <v>1863</v>
      </c>
      <c r="L4162" s="145" t="s">
        <v>1858</v>
      </c>
    </row>
    <row r="4163" spans="3:12">
      <c r="C4163" s="145" t="s">
        <v>1984</v>
      </c>
      <c r="D4163" s="145">
        <v>0</v>
      </c>
      <c r="E4163" s="145" t="s">
        <v>26</v>
      </c>
      <c r="F4163" s="462" t="s">
        <v>95</v>
      </c>
      <c r="G4163" s="462" t="s">
        <v>3468</v>
      </c>
      <c r="H4163" s="145" t="s">
        <v>86</v>
      </c>
      <c r="I4163" s="462" t="s">
        <v>1688</v>
      </c>
      <c r="J4163" s="462" t="s">
        <v>1690</v>
      </c>
      <c r="K4163" s="145" t="s">
        <v>1863</v>
      </c>
      <c r="L4163" s="145" t="s">
        <v>1858</v>
      </c>
    </row>
    <row r="4164" spans="3:12">
      <c r="C4164" s="145" t="s">
        <v>1985</v>
      </c>
      <c r="D4164" s="145">
        <v>0</v>
      </c>
      <c r="E4164" s="145" t="s">
        <v>26</v>
      </c>
      <c r="F4164" s="462" t="s">
        <v>95</v>
      </c>
      <c r="G4164" s="462" t="s">
        <v>3468</v>
      </c>
      <c r="H4164" s="145" t="s">
        <v>86</v>
      </c>
      <c r="I4164" s="462" t="s">
        <v>1688</v>
      </c>
      <c r="J4164" s="462" t="s">
        <v>1690</v>
      </c>
      <c r="K4164" s="145" t="s">
        <v>1863</v>
      </c>
      <c r="L4164" s="145" t="s">
        <v>1858</v>
      </c>
    </row>
    <row r="4165" spans="3:12">
      <c r="C4165" s="145" t="s">
        <v>1986</v>
      </c>
      <c r="D4165" s="145">
        <v>0</v>
      </c>
      <c r="E4165" s="145" t="s">
        <v>26</v>
      </c>
      <c r="F4165" s="462" t="s">
        <v>95</v>
      </c>
      <c r="G4165" s="462" t="s">
        <v>3468</v>
      </c>
      <c r="H4165" s="145" t="s">
        <v>86</v>
      </c>
      <c r="I4165" s="462" t="s">
        <v>1688</v>
      </c>
      <c r="J4165" s="462" t="s">
        <v>1690</v>
      </c>
      <c r="K4165" s="145" t="s">
        <v>1863</v>
      </c>
      <c r="L4165" s="145" t="s">
        <v>1858</v>
      </c>
    </row>
    <row r="4166" spans="3:12">
      <c r="C4166" s="145" t="s">
        <v>1987</v>
      </c>
      <c r="D4166" s="145">
        <v>0</v>
      </c>
      <c r="E4166" s="145" t="s">
        <v>26</v>
      </c>
      <c r="F4166" s="462" t="s">
        <v>95</v>
      </c>
      <c r="G4166" s="462" t="s">
        <v>3468</v>
      </c>
      <c r="H4166" s="145" t="s">
        <v>86</v>
      </c>
      <c r="I4166" s="462" t="s">
        <v>1688</v>
      </c>
      <c r="J4166" s="462" t="s">
        <v>1690</v>
      </c>
      <c r="K4166" s="145" t="s">
        <v>1863</v>
      </c>
      <c r="L4166" s="145" t="s">
        <v>1858</v>
      </c>
    </row>
    <row r="4167" spans="3:12">
      <c r="C4167" s="145" t="s">
        <v>1988</v>
      </c>
      <c r="D4167" s="145">
        <v>0</v>
      </c>
      <c r="E4167" s="145" t="s">
        <v>26</v>
      </c>
      <c r="F4167" s="462" t="s">
        <v>95</v>
      </c>
      <c r="G4167" s="462" t="s">
        <v>3468</v>
      </c>
      <c r="H4167" s="145" t="s">
        <v>86</v>
      </c>
      <c r="I4167" s="462" t="s">
        <v>1688</v>
      </c>
      <c r="J4167" s="462" t="s">
        <v>1690</v>
      </c>
      <c r="K4167" s="145" t="s">
        <v>1863</v>
      </c>
      <c r="L4167" s="145" t="s">
        <v>1858</v>
      </c>
    </row>
    <row r="4168" spans="3:12">
      <c r="C4168" s="145" t="s">
        <v>1989</v>
      </c>
      <c r="D4168" s="145">
        <v>0</v>
      </c>
      <c r="E4168" s="145" t="s">
        <v>26</v>
      </c>
      <c r="F4168" s="462" t="s">
        <v>95</v>
      </c>
      <c r="G4168" s="462" t="s">
        <v>3468</v>
      </c>
      <c r="H4168" s="145" t="s">
        <v>86</v>
      </c>
      <c r="I4168" s="462" t="s">
        <v>1688</v>
      </c>
      <c r="J4168" s="462" t="s">
        <v>1690</v>
      </c>
      <c r="K4168" s="145" t="s">
        <v>1863</v>
      </c>
      <c r="L4168" s="145" t="s">
        <v>1858</v>
      </c>
    </row>
    <row r="4169" spans="3:12">
      <c r="C4169" s="145" t="s">
        <v>1990</v>
      </c>
      <c r="D4169" s="145">
        <v>0</v>
      </c>
      <c r="E4169" s="145" t="s">
        <v>26</v>
      </c>
      <c r="F4169" s="462" t="s">
        <v>95</v>
      </c>
      <c r="G4169" s="462" t="s">
        <v>3468</v>
      </c>
      <c r="H4169" s="145" t="s">
        <v>86</v>
      </c>
      <c r="I4169" s="462" t="s">
        <v>1688</v>
      </c>
      <c r="J4169" s="462" t="s">
        <v>1690</v>
      </c>
      <c r="K4169" s="145" t="s">
        <v>1863</v>
      </c>
      <c r="L4169" s="145" t="s">
        <v>1858</v>
      </c>
    </row>
    <row r="4170" spans="3:12">
      <c r="C4170" s="145" t="s">
        <v>1991</v>
      </c>
      <c r="D4170" s="145">
        <v>0</v>
      </c>
      <c r="E4170" s="145" t="s">
        <v>26</v>
      </c>
      <c r="F4170" s="462" t="s">
        <v>95</v>
      </c>
      <c r="G4170" s="462" t="s">
        <v>3468</v>
      </c>
      <c r="H4170" s="145" t="s">
        <v>86</v>
      </c>
      <c r="I4170" s="462" t="s">
        <v>1688</v>
      </c>
      <c r="J4170" s="462" t="s">
        <v>1690</v>
      </c>
      <c r="K4170" s="145" t="s">
        <v>1863</v>
      </c>
      <c r="L4170" s="145" t="s">
        <v>1858</v>
      </c>
    </row>
    <row r="4171" spans="3:12">
      <c r="C4171" s="145" t="s">
        <v>1992</v>
      </c>
      <c r="D4171" s="145">
        <v>0</v>
      </c>
      <c r="E4171" s="145" t="s">
        <v>26</v>
      </c>
      <c r="F4171" s="462" t="s">
        <v>95</v>
      </c>
      <c r="G4171" s="462" t="s">
        <v>3468</v>
      </c>
      <c r="H4171" s="145" t="s">
        <v>86</v>
      </c>
      <c r="I4171" s="462" t="s">
        <v>1688</v>
      </c>
      <c r="J4171" s="462" t="s">
        <v>1690</v>
      </c>
      <c r="K4171" s="145" t="s">
        <v>1863</v>
      </c>
      <c r="L4171" s="145" t="s">
        <v>1858</v>
      </c>
    </row>
    <row r="4172" spans="3:12">
      <c r="C4172" s="145" t="s">
        <v>1950</v>
      </c>
      <c r="D4172" s="145">
        <v>0</v>
      </c>
      <c r="E4172" s="145" t="s">
        <v>26</v>
      </c>
      <c r="F4172" s="462" t="s">
        <v>95</v>
      </c>
      <c r="G4172" s="462" t="s">
        <v>3468</v>
      </c>
      <c r="H4172" s="145" t="s">
        <v>86</v>
      </c>
      <c r="I4172" s="462" t="s">
        <v>1688</v>
      </c>
      <c r="J4172" s="462" t="s">
        <v>1690</v>
      </c>
      <c r="K4172" s="145" t="s">
        <v>1863</v>
      </c>
      <c r="L4172" s="145" t="s">
        <v>1859</v>
      </c>
    </row>
    <row r="4173" spans="3:12">
      <c r="C4173" s="145" t="s">
        <v>1951</v>
      </c>
      <c r="D4173" s="145">
        <v>0</v>
      </c>
      <c r="E4173" s="145" t="s">
        <v>26</v>
      </c>
      <c r="F4173" s="462" t="s">
        <v>95</v>
      </c>
      <c r="G4173" s="462" t="s">
        <v>3468</v>
      </c>
      <c r="H4173" s="145" t="s">
        <v>86</v>
      </c>
      <c r="I4173" s="462" t="s">
        <v>1688</v>
      </c>
      <c r="J4173" s="462" t="s">
        <v>1690</v>
      </c>
      <c r="K4173" s="145" t="s">
        <v>1863</v>
      </c>
      <c r="L4173" s="145" t="s">
        <v>1859</v>
      </c>
    </row>
    <row r="4174" spans="3:12">
      <c r="C4174" s="145" t="s">
        <v>1952</v>
      </c>
      <c r="D4174" s="145">
        <v>0</v>
      </c>
      <c r="E4174" s="145" t="s">
        <v>26</v>
      </c>
      <c r="F4174" s="462" t="s">
        <v>95</v>
      </c>
      <c r="G4174" s="462" t="s">
        <v>3468</v>
      </c>
      <c r="H4174" s="145" t="s">
        <v>86</v>
      </c>
      <c r="I4174" s="462" t="s">
        <v>1688</v>
      </c>
      <c r="J4174" s="462" t="s">
        <v>1690</v>
      </c>
      <c r="K4174" s="145" t="s">
        <v>1863</v>
      </c>
      <c r="L4174" s="145" t="s">
        <v>1859</v>
      </c>
    </row>
    <row r="4175" spans="3:12">
      <c r="C4175" s="145" t="s">
        <v>1953</v>
      </c>
      <c r="D4175" s="145">
        <v>0</v>
      </c>
      <c r="E4175" s="145" t="s">
        <v>26</v>
      </c>
      <c r="F4175" s="462" t="s">
        <v>95</v>
      </c>
      <c r="G4175" s="462" t="s">
        <v>3468</v>
      </c>
      <c r="H4175" s="145" t="s">
        <v>86</v>
      </c>
      <c r="I4175" s="462" t="s">
        <v>1688</v>
      </c>
      <c r="J4175" s="462" t="s">
        <v>1690</v>
      </c>
      <c r="K4175" s="145" t="s">
        <v>1863</v>
      </c>
      <c r="L4175" s="145" t="s">
        <v>1859</v>
      </c>
    </row>
    <row r="4176" spans="3:12">
      <c r="C4176" s="145" t="s">
        <v>1954</v>
      </c>
      <c r="D4176" s="145">
        <v>0</v>
      </c>
      <c r="E4176" s="145" t="s">
        <v>26</v>
      </c>
      <c r="F4176" s="462" t="s">
        <v>95</v>
      </c>
      <c r="G4176" s="462" t="s">
        <v>3468</v>
      </c>
      <c r="H4176" s="145" t="s">
        <v>86</v>
      </c>
      <c r="I4176" s="462" t="s">
        <v>1688</v>
      </c>
      <c r="J4176" s="462" t="s">
        <v>1690</v>
      </c>
      <c r="K4176" s="145" t="s">
        <v>1863</v>
      </c>
      <c r="L4176" s="145" t="s">
        <v>1859</v>
      </c>
    </row>
    <row r="4177" spans="3:12">
      <c r="C4177" s="145" t="s">
        <v>1955</v>
      </c>
      <c r="D4177" s="145">
        <v>0</v>
      </c>
      <c r="E4177" s="145" t="s">
        <v>26</v>
      </c>
      <c r="F4177" s="462" t="s">
        <v>95</v>
      </c>
      <c r="G4177" s="462" t="s">
        <v>3468</v>
      </c>
      <c r="H4177" s="145" t="s">
        <v>86</v>
      </c>
      <c r="I4177" s="462" t="s">
        <v>1688</v>
      </c>
      <c r="J4177" s="462" t="s">
        <v>1690</v>
      </c>
      <c r="K4177" s="145" t="s">
        <v>1863</v>
      </c>
      <c r="L4177" s="145" t="s">
        <v>1859</v>
      </c>
    </row>
    <row r="4178" spans="3:12">
      <c r="C4178" s="145" t="s">
        <v>1956</v>
      </c>
      <c r="D4178" s="145">
        <v>0</v>
      </c>
      <c r="E4178" s="145" t="s">
        <v>26</v>
      </c>
      <c r="F4178" s="462" t="s">
        <v>95</v>
      </c>
      <c r="G4178" s="462" t="s">
        <v>3468</v>
      </c>
      <c r="H4178" s="145" t="s">
        <v>86</v>
      </c>
      <c r="I4178" s="462" t="s">
        <v>1688</v>
      </c>
      <c r="J4178" s="462" t="s">
        <v>1690</v>
      </c>
      <c r="K4178" s="145" t="s">
        <v>1863</v>
      </c>
      <c r="L4178" s="145" t="s">
        <v>1859</v>
      </c>
    </row>
    <row r="4179" spans="3:12">
      <c r="C4179" s="145" t="s">
        <v>1957</v>
      </c>
      <c r="D4179" s="145">
        <v>0</v>
      </c>
      <c r="E4179" s="145" t="s">
        <v>26</v>
      </c>
      <c r="F4179" s="462" t="s">
        <v>95</v>
      </c>
      <c r="G4179" s="462" t="s">
        <v>3468</v>
      </c>
      <c r="H4179" s="145" t="s">
        <v>86</v>
      </c>
      <c r="I4179" s="462" t="s">
        <v>1688</v>
      </c>
      <c r="J4179" s="462" t="s">
        <v>1690</v>
      </c>
      <c r="K4179" s="145" t="s">
        <v>1863</v>
      </c>
      <c r="L4179" s="145" t="s">
        <v>1859</v>
      </c>
    </row>
    <row r="4180" spans="3:12">
      <c r="C4180" s="145" t="s">
        <v>1958</v>
      </c>
      <c r="D4180" s="145">
        <v>0</v>
      </c>
      <c r="E4180" s="145" t="s">
        <v>26</v>
      </c>
      <c r="F4180" s="462" t="s">
        <v>95</v>
      </c>
      <c r="G4180" s="462" t="s">
        <v>3468</v>
      </c>
      <c r="H4180" s="145" t="s">
        <v>86</v>
      </c>
      <c r="I4180" s="462" t="s">
        <v>1688</v>
      </c>
      <c r="J4180" s="462" t="s">
        <v>1690</v>
      </c>
      <c r="K4180" s="145" t="s">
        <v>1863</v>
      </c>
      <c r="L4180" s="145" t="s">
        <v>1859</v>
      </c>
    </row>
    <row r="4181" spans="3:12">
      <c r="C4181" s="145" t="s">
        <v>3278</v>
      </c>
      <c r="D4181" s="145">
        <v>0</v>
      </c>
      <c r="E4181" s="145" t="s">
        <v>26</v>
      </c>
      <c r="F4181" s="462" t="s">
        <v>95</v>
      </c>
      <c r="G4181" s="462" t="s">
        <v>3468</v>
      </c>
      <c r="H4181" s="145" t="s">
        <v>86</v>
      </c>
      <c r="I4181" s="462" t="s">
        <v>1688</v>
      </c>
      <c r="J4181" s="462" t="s">
        <v>1690</v>
      </c>
      <c r="K4181" s="145" t="s">
        <v>1863</v>
      </c>
      <c r="L4181" s="145" t="s">
        <v>1859</v>
      </c>
    </row>
    <row r="4182" spans="3:12">
      <c r="C4182" s="145" t="s">
        <v>3279</v>
      </c>
      <c r="D4182" s="145">
        <v>0</v>
      </c>
      <c r="E4182" s="145" t="s">
        <v>26</v>
      </c>
      <c r="F4182" s="462" t="s">
        <v>95</v>
      </c>
      <c r="G4182" s="462" t="s">
        <v>3468</v>
      </c>
      <c r="H4182" s="145" t="s">
        <v>86</v>
      </c>
      <c r="I4182" s="462" t="s">
        <v>1688</v>
      </c>
      <c r="J4182" s="462" t="s">
        <v>1690</v>
      </c>
      <c r="K4182" s="145" t="s">
        <v>1863</v>
      </c>
      <c r="L4182" s="145" t="s">
        <v>1859</v>
      </c>
    </row>
    <row r="4183" spans="3:12">
      <c r="C4183" s="145" t="s">
        <v>1960</v>
      </c>
      <c r="D4183" s="145">
        <v>0</v>
      </c>
      <c r="E4183" s="145" t="s">
        <v>26</v>
      </c>
      <c r="F4183" s="462" t="s">
        <v>95</v>
      </c>
      <c r="G4183" s="462" t="s">
        <v>3468</v>
      </c>
      <c r="H4183" s="145" t="s">
        <v>86</v>
      </c>
      <c r="I4183" s="462" t="s">
        <v>1688</v>
      </c>
      <c r="J4183" s="462" t="s">
        <v>1690</v>
      </c>
      <c r="K4183" s="145" t="s">
        <v>1863</v>
      </c>
      <c r="L4183" s="145" t="s">
        <v>1859</v>
      </c>
    </row>
    <row r="4184" spans="3:12">
      <c r="C4184" s="145" t="s">
        <v>1961</v>
      </c>
      <c r="D4184" s="145">
        <v>0</v>
      </c>
      <c r="E4184" s="145" t="s">
        <v>26</v>
      </c>
      <c r="F4184" s="462" t="s">
        <v>95</v>
      </c>
      <c r="G4184" s="462" t="s">
        <v>3468</v>
      </c>
      <c r="H4184" s="145" t="s">
        <v>86</v>
      </c>
      <c r="I4184" s="462" t="s">
        <v>1688</v>
      </c>
      <c r="J4184" s="462" t="s">
        <v>1690</v>
      </c>
      <c r="K4184" s="145" t="s">
        <v>1863</v>
      </c>
      <c r="L4184" s="145" t="s">
        <v>1859</v>
      </c>
    </row>
    <row r="4185" spans="3:12">
      <c r="C4185" s="145" t="s">
        <v>1962</v>
      </c>
      <c r="D4185" s="145">
        <v>0</v>
      </c>
      <c r="E4185" s="145" t="s">
        <v>26</v>
      </c>
      <c r="F4185" s="462" t="s">
        <v>95</v>
      </c>
      <c r="G4185" s="462" t="s">
        <v>3468</v>
      </c>
      <c r="H4185" s="145" t="s">
        <v>86</v>
      </c>
      <c r="I4185" s="462" t="s">
        <v>1688</v>
      </c>
      <c r="J4185" s="462" t="s">
        <v>1690</v>
      </c>
      <c r="K4185" s="145" t="s">
        <v>1863</v>
      </c>
      <c r="L4185" s="145" t="s">
        <v>1859</v>
      </c>
    </row>
    <row r="4186" spans="3:12">
      <c r="C4186" s="145" t="s">
        <v>1963</v>
      </c>
      <c r="D4186" s="145">
        <v>0</v>
      </c>
      <c r="E4186" s="145" t="s">
        <v>26</v>
      </c>
      <c r="F4186" s="462" t="s">
        <v>95</v>
      </c>
      <c r="G4186" s="462" t="s">
        <v>3468</v>
      </c>
      <c r="H4186" s="145" t="s">
        <v>86</v>
      </c>
      <c r="I4186" s="462" t="s">
        <v>1688</v>
      </c>
      <c r="J4186" s="462" t="s">
        <v>1690</v>
      </c>
      <c r="K4186" s="145" t="s">
        <v>1863</v>
      </c>
      <c r="L4186" s="145" t="s">
        <v>1859</v>
      </c>
    </row>
    <row r="4187" spans="3:12">
      <c r="C4187" s="145" t="s">
        <v>1964</v>
      </c>
      <c r="D4187" s="145">
        <v>0</v>
      </c>
      <c r="E4187" s="145" t="s">
        <v>26</v>
      </c>
      <c r="F4187" s="462" t="s">
        <v>95</v>
      </c>
      <c r="G4187" s="462" t="s">
        <v>3468</v>
      </c>
      <c r="H4187" s="145" t="s">
        <v>86</v>
      </c>
      <c r="I4187" s="462" t="s">
        <v>1688</v>
      </c>
      <c r="J4187" s="462" t="s">
        <v>1690</v>
      </c>
      <c r="K4187" s="145" t="s">
        <v>1863</v>
      </c>
      <c r="L4187" s="145" t="s">
        <v>1859</v>
      </c>
    </row>
    <row r="4188" spans="3:12">
      <c r="C4188" s="145" t="s">
        <v>1965</v>
      </c>
      <c r="D4188" s="145">
        <v>0</v>
      </c>
      <c r="E4188" s="145" t="s">
        <v>26</v>
      </c>
      <c r="F4188" s="462" t="s">
        <v>95</v>
      </c>
      <c r="G4188" s="462" t="s">
        <v>3468</v>
      </c>
      <c r="H4188" s="145" t="s">
        <v>86</v>
      </c>
      <c r="I4188" s="462" t="s">
        <v>1688</v>
      </c>
      <c r="J4188" s="462" t="s">
        <v>1690</v>
      </c>
      <c r="K4188" s="145" t="s">
        <v>1863</v>
      </c>
      <c r="L4188" s="145" t="s">
        <v>1859</v>
      </c>
    </row>
    <row r="4189" spans="3:12">
      <c r="C4189" s="145" t="s">
        <v>1966</v>
      </c>
      <c r="D4189" s="145">
        <v>0</v>
      </c>
      <c r="E4189" s="145" t="s">
        <v>26</v>
      </c>
      <c r="F4189" s="462" t="s">
        <v>95</v>
      </c>
      <c r="G4189" s="462" t="s">
        <v>3468</v>
      </c>
      <c r="H4189" s="145" t="s">
        <v>86</v>
      </c>
      <c r="I4189" s="462" t="s">
        <v>1688</v>
      </c>
      <c r="J4189" s="462" t="s">
        <v>1690</v>
      </c>
      <c r="K4189" s="145" t="s">
        <v>1863</v>
      </c>
      <c r="L4189" s="145" t="s">
        <v>1859</v>
      </c>
    </row>
    <row r="4190" spans="3:12">
      <c r="C4190" s="145" t="s">
        <v>1967</v>
      </c>
      <c r="D4190" s="145">
        <v>0</v>
      </c>
      <c r="E4190" s="145" t="s">
        <v>26</v>
      </c>
      <c r="F4190" s="462" t="s">
        <v>95</v>
      </c>
      <c r="G4190" s="462" t="s">
        <v>3468</v>
      </c>
      <c r="H4190" s="145" t="s">
        <v>86</v>
      </c>
      <c r="I4190" s="462" t="s">
        <v>1688</v>
      </c>
      <c r="J4190" s="462" t="s">
        <v>1690</v>
      </c>
      <c r="K4190" s="145" t="s">
        <v>1863</v>
      </c>
      <c r="L4190" s="145" t="s">
        <v>1859</v>
      </c>
    </row>
    <row r="4191" spans="3:12">
      <c r="C4191" s="145" t="s">
        <v>1968</v>
      </c>
      <c r="D4191" s="145">
        <v>0</v>
      </c>
      <c r="E4191" s="145" t="s">
        <v>26</v>
      </c>
      <c r="F4191" s="462" t="s">
        <v>95</v>
      </c>
      <c r="G4191" s="462" t="s">
        <v>3468</v>
      </c>
      <c r="H4191" s="145" t="s">
        <v>86</v>
      </c>
      <c r="I4191" s="462" t="s">
        <v>1688</v>
      </c>
      <c r="J4191" s="462" t="s">
        <v>1690</v>
      </c>
      <c r="K4191" s="145" t="s">
        <v>1863</v>
      </c>
      <c r="L4191" s="145" t="s">
        <v>1859</v>
      </c>
    </row>
    <row r="4192" spans="3:12">
      <c r="C4192" s="145" t="s">
        <v>1969</v>
      </c>
      <c r="D4192" s="145">
        <v>0</v>
      </c>
      <c r="E4192" s="145" t="s">
        <v>26</v>
      </c>
      <c r="F4192" s="462" t="s">
        <v>95</v>
      </c>
      <c r="G4192" s="462" t="s">
        <v>3468</v>
      </c>
      <c r="H4192" s="145" t="s">
        <v>86</v>
      </c>
      <c r="I4192" s="462" t="s">
        <v>1688</v>
      </c>
      <c r="J4192" s="462" t="s">
        <v>1690</v>
      </c>
      <c r="K4192" s="145" t="s">
        <v>1863</v>
      </c>
      <c r="L4192" s="145" t="s">
        <v>1859</v>
      </c>
    </row>
    <row r="4193" spans="3:12">
      <c r="C4193" s="145" t="s">
        <v>1971</v>
      </c>
      <c r="D4193" s="145">
        <v>0</v>
      </c>
      <c r="E4193" s="145" t="s">
        <v>26</v>
      </c>
      <c r="F4193" s="462" t="s">
        <v>95</v>
      </c>
      <c r="G4193" s="462" t="s">
        <v>3468</v>
      </c>
      <c r="H4193" s="145" t="s">
        <v>86</v>
      </c>
      <c r="I4193" s="462" t="s">
        <v>1688</v>
      </c>
      <c r="J4193" s="462" t="s">
        <v>1690</v>
      </c>
      <c r="K4193" s="145" t="s">
        <v>1863</v>
      </c>
      <c r="L4193" s="145" t="s">
        <v>1859</v>
      </c>
    </row>
    <row r="4194" spans="3:12">
      <c r="C4194" s="145" t="s">
        <v>1972</v>
      </c>
      <c r="D4194" s="145">
        <v>0</v>
      </c>
      <c r="E4194" s="145" t="s">
        <v>26</v>
      </c>
      <c r="F4194" s="462" t="s">
        <v>95</v>
      </c>
      <c r="G4194" s="462" t="s">
        <v>3468</v>
      </c>
      <c r="H4194" s="145" t="s">
        <v>86</v>
      </c>
      <c r="I4194" s="462" t="s">
        <v>1688</v>
      </c>
      <c r="J4194" s="462" t="s">
        <v>1690</v>
      </c>
      <c r="K4194" s="145" t="s">
        <v>1863</v>
      </c>
      <c r="L4194" s="145" t="s">
        <v>1859</v>
      </c>
    </row>
    <row r="4195" spans="3:12">
      <c r="C4195" s="145" t="s">
        <v>1973</v>
      </c>
      <c r="D4195" s="145">
        <v>0</v>
      </c>
      <c r="E4195" s="145" t="s">
        <v>26</v>
      </c>
      <c r="F4195" s="462" t="s">
        <v>95</v>
      </c>
      <c r="G4195" s="462" t="s">
        <v>3468</v>
      </c>
      <c r="H4195" s="145" t="s">
        <v>86</v>
      </c>
      <c r="I4195" s="462" t="s">
        <v>1688</v>
      </c>
      <c r="J4195" s="462" t="s">
        <v>1690</v>
      </c>
      <c r="K4195" s="145" t="s">
        <v>1863</v>
      </c>
      <c r="L4195" s="145" t="s">
        <v>1859</v>
      </c>
    </row>
    <row r="4196" spans="3:12">
      <c r="C4196" s="145" t="s">
        <v>1974</v>
      </c>
      <c r="D4196" s="145">
        <v>0</v>
      </c>
      <c r="E4196" s="145" t="s">
        <v>26</v>
      </c>
      <c r="F4196" s="462" t="s">
        <v>95</v>
      </c>
      <c r="G4196" s="462" t="s">
        <v>3468</v>
      </c>
      <c r="H4196" s="145" t="s">
        <v>86</v>
      </c>
      <c r="I4196" s="462" t="s">
        <v>1688</v>
      </c>
      <c r="J4196" s="462" t="s">
        <v>1690</v>
      </c>
      <c r="K4196" s="145" t="s">
        <v>1863</v>
      </c>
      <c r="L4196" s="145" t="s">
        <v>1859</v>
      </c>
    </row>
    <row r="4197" spans="3:12">
      <c r="C4197" s="145" t="s">
        <v>1975</v>
      </c>
      <c r="D4197" s="145">
        <v>0</v>
      </c>
      <c r="E4197" s="145" t="s">
        <v>26</v>
      </c>
      <c r="F4197" s="462" t="s">
        <v>95</v>
      </c>
      <c r="G4197" s="462" t="s">
        <v>3468</v>
      </c>
      <c r="H4197" s="145" t="s">
        <v>86</v>
      </c>
      <c r="I4197" s="462" t="s">
        <v>1688</v>
      </c>
      <c r="J4197" s="462" t="s">
        <v>1690</v>
      </c>
      <c r="K4197" s="145" t="s">
        <v>1863</v>
      </c>
      <c r="L4197" s="145" t="s">
        <v>1859</v>
      </c>
    </row>
    <row r="4198" spans="3:12">
      <c r="C4198" s="145" t="s">
        <v>1976</v>
      </c>
      <c r="D4198" s="145">
        <v>0</v>
      </c>
      <c r="E4198" s="145" t="s">
        <v>26</v>
      </c>
      <c r="F4198" s="462" t="s">
        <v>95</v>
      </c>
      <c r="G4198" s="462" t="s">
        <v>3468</v>
      </c>
      <c r="H4198" s="145" t="s">
        <v>86</v>
      </c>
      <c r="I4198" s="462" t="s">
        <v>1688</v>
      </c>
      <c r="J4198" s="462" t="s">
        <v>1690</v>
      </c>
      <c r="K4198" s="145" t="s">
        <v>1863</v>
      </c>
      <c r="L4198" s="145" t="s">
        <v>1859</v>
      </c>
    </row>
    <row r="4199" spans="3:12">
      <c r="C4199" s="145" t="s">
        <v>1977</v>
      </c>
      <c r="D4199" s="145">
        <v>0</v>
      </c>
      <c r="E4199" s="145" t="s">
        <v>26</v>
      </c>
      <c r="F4199" s="462" t="s">
        <v>95</v>
      </c>
      <c r="G4199" s="462" t="s">
        <v>3468</v>
      </c>
      <c r="H4199" s="145" t="s">
        <v>86</v>
      </c>
      <c r="I4199" s="462" t="s">
        <v>1688</v>
      </c>
      <c r="J4199" s="462" t="s">
        <v>1690</v>
      </c>
      <c r="K4199" s="145" t="s">
        <v>1863</v>
      </c>
      <c r="L4199" s="145" t="s">
        <v>1859</v>
      </c>
    </row>
    <row r="4200" spans="3:12">
      <c r="C4200" s="145" t="s">
        <v>1978</v>
      </c>
      <c r="D4200" s="145">
        <v>0</v>
      </c>
      <c r="E4200" s="145" t="s">
        <v>26</v>
      </c>
      <c r="F4200" s="462" t="s">
        <v>95</v>
      </c>
      <c r="G4200" s="462" t="s">
        <v>3468</v>
      </c>
      <c r="H4200" s="145" t="s">
        <v>86</v>
      </c>
      <c r="I4200" s="462" t="s">
        <v>1688</v>
      </c>
      <c r="J4200" s="462" t="s">
        <v>1690</v>
      </c>
      <c r="K4200" s="145" t="s">
        <v>1863</v>
      </c>
      <c r="L4200" s="145" t="s">
        <v>1859</v>
      </c>
    </row>
    <row r="4201" spans="3:12">
      <c r="C4201" s="145" t="s">
        <v>1979</v>
      </c>
      <c r="D4201" s="145">
        <v>0</v>
      </c>
      <c r="E4201" s="145" t="s">
        <v>26</v>
      </c>
      <c r="F4201" s="462" t="s">
        <v>95</v>
      </c>
      <c r="G4201" s="462" t="s">
        <v>3468</v>
      </c>
      <c r="H4201" s="145" t="s">
        <v>86</v>
      </c>
      <c r="I4201" s="462" t="s">
        <v>1688</v>
      </c>
      <c r="J4201" s="462" t="s">
        <v>1690</v>
      </c>
      <c r="K4201" s="145" t="s">
        <v>1863</v>
      </c>
      <c r="L4201" s="145" t="s">
        <v>1859</v>
      </c>
    </row>
    <row r="4202" spans="3:12">
      <c r="C4202" s="145" t="s">
        <v>1981</v>
      </c>
      <c r="D4202" s="145">
        <v>0</v>
      </c>
      <c r="E4202" s="145" t="s">
        <v>26</v>
      </c>
      <c r="F4202" s="462" t="s">
        <v>95</v>
      </c>
      <c r="G4202" s="462" t="s">
        <v>3468</v>
      </c>
      <c r="H4202" s="145" t="s">
        <v>86</v>
      </c>
      <c r="I4202" s="462" t="s">
        <v>1688</v>
      </c>
      <c r="J4202" s="462" t="s">
        <v>1690</v>
      </c>
      <c r="K4202" s="145" t="s">
        <v>1863</v>
      </c>
      <c r="L4202" s="145" t="s">
        <v>1859</v>
      </c>
    </row>
    <row r="4203" spans="3:12">
      <c r="C4203" s="145" t="s">
        <v>1982</v>
      </c>
      <c r="D4203" s="145">
        <v>0</v>
      </c>
      <c r="E4203" s="145" t="s">
        <v>26</v>
      </c>
      <c r="F4203" s="462" t="s">
        <v>95</v>
      </c>
      <c r="G4203" s="462" t="s">
        <v>3468</v>
      </c>
      <c r="H4203" s="145" t="s">
        <v>86</v>
      </c>
      <c r="I4203" s="462" t="s">
        <v>1688</v>
      </c>
      <c r="J4203" s="462" t="s">
        <v>1690</v>
      </c>
      <c r="K4203" s="145" t="s">
        <v>1863</v>
      </c>
      <c r="L4203" s="145" t="s">
        <v>1859</v>
      </c>
    </row>
    <row r="4204" spans="3:12">
      <c r="C4204" s="145" t="s">
        <v>1983</v>
      </c>
      <c r="D4204" s="145">
        <v>0</v>
      </c>
      <c r="E4204" s="145" t="s">
        <v>26</v>
      </c>
      <c r="F4204" s="462" t="s">
        <v>95</v>
      </c>
      <c r="G4204" s="462" t="s">
        <v>3468</v>
      </c>
      <c r="H4204" s="145" t="s">
        <v>86</v>
      </c>
      <c r="I4204" s="462" t="s">
        <v>1688</v>
      </c>
      <c r="J4204" s="462" t="s">
        <v>1690</v>
      </c>
      <c r="K4204" s="145" t="s">
        <v>1863</v>
      </c>
      <c r="L4204" s="145" t="s">
        <v>1859</v>
      </c>
    </row>
    <row r="4205" spans="3:12">
      <c r="C4205" s="145" t="s">
        <v>1984</v>
      </c>
      <c r="D4205" s="145">
        <v>0</v>
      </c>
      <c r="E4205" s="145" t="s">
        <v>26</v>
      </c>
      <c r="F4205" s="462" t="s">
        <v>95</v>
      </c>
      <c r="G4205" s="462" t="s">
        <v>3468</v>
      </c>
      <c r="H4205" s="145" t="s">
        <v>86</v>
      </c>
      <c r="I4205" s="462" t="s">
        <v>1688</v>
      </c>
      <c r="J4205" s="462" t="s">
        <v>1690</v>
      </c>
      <c r="K4205" s="145" t="s">
        <v>1863</v>
      </c>
      <c r="L4205" s="145" t="s">
        <v>1859</v>
      </c>
    </row>
    <row r="4206" spans="3:12">
      <c r="C4206" s="145" t="s">
        <v>1985</v>
      </c>
      <c r="D4206" s="145">
        <v>0</v>
      </c>
      <c r="E4206" s="145" t="s">
        <v>26</v>
      </c>
      <c r="F4206" s="462" t="s">
        <v>95</v>
      </c>
      <c r="G4206" s="462" t="s">
        <v>3468</v>
      </c>
      <c r="H4206" s="145" t="s">
        <v>86</v>
      </c>
      <c r="I4206" s="462" t="s">
        <v>1688</v>
      </c>
      <c r="J4206" s="462" t="s">
        <v>1690</v>
      </c>
      <c r="K4206" s="145" t="s">
        <v>1863</v>
      </c>
      <c r="L4206" s="145" t="s">
        <v>1859</v>
      </c>
    </row>
    <row r="4207" spans="3:12">
      <c r="C4207" s="145" t="s">
        <v>1986</v>
      </c>
      <c r="D4207" s="145">
        <v>0</v>
      </c>
      <c r="E4207" s="145" t="s">
        <v>26</v>
      </c>
      <c r="F4207" s="462" t="s">
        <v>95</v>
      </c>
      <c r="G4207" s="462" t="s">
        <v>3468</v>
      </c>
      <c r="H4207" s="145" t="s">
        <v>86</v>
      </c>
      <c r="I4207" s="462" t="s">
        <v>1688</v>
      </c>
      <c r="J4207" s="462" t="s">
        <v>1690</v>
      </c>
      <c r="K4207" s="145" t="s">
        <v>1863</v>
      </c>
      <c r="L4207" s="145" t="s">
        <v>1859</v>
      </c>
    </row>
    <row r="4208" spans="3:12">
      <c r="C4208" s="145" t="s">
        <v>1987</v>
      </c>
      <c r="D4208" s="145">
        <v>0</v>
      </c>
      <c r="E4208" s="145" t="s">
        <v>26</v>
      </c>
      <c r="F4208" s="462" t="s">
        <v>95</v>
      </c>
      <c r="G4208" s="462" t="s">
        <v>3468</v>
      </c>
      <c r="H4208" s="145" t="s">
        <v>86</v>
      </c>
      <c r="I4208" s="462" t="s">
        <v>1688</v>
      </c>
      <c r="J4208" s="462" t="s">
        <v>1690</v>
      </c>
      <c r="K4208" s="145" t="s">
        <v>1863</v>
      </c>
      <c r="L4208" s="145" t="s">
        <v>1859</v>
      </c>
    </row>
    <row r="4209" spans="3:12">
      <c r="C4209" s="145" t="s">
        <v>1988</v>
      </c>
      <c r="D4209" s="145">
        <v>0</v>
      </c>
      <c r="E4209" s="145" t="s">
        <v>26</v>
      </c>
      <c r="F4209" s="462" t="s">
        <v>95</v>
      </c>
      <c r="G4209" s="462" t="s">
        <v>3468</v>
      </c>
      <c r="H4209" s="145" t="s">
        <v>86</v>
      </c>
      <c r="I4209" s="462" t="s">
        <v>1688</v>
      </c>
      <c r="J4209" s="462" t="s">
        <v>1690</v>
      </c>
      <c r="K4209" s="145" t="s">
        <v>1863</v>
      </c>
      <c r="L4209" s="145" t="s">
        <v>1859</v>
      </c>
    </row>
    <row r="4210" spans="3:12">
      <c r="C4210" s="145" t="s">
        <v>1989</v>
      </c>
      <c r="D4210" s="145">
        <v>0</v>
      </c>
      <c r="E4210" s="145" t="s">
        <v>26</v>
      </c>
      <c r="F4210" s="462" t="s">
        <v>95</v>
      </c>
      <c r="G4210" s="462" t="s">
        <v>3468</v>
      </c>
      <c r="H4210" s="145" t="s">
        <v>86</v>
      </c>
      <c r="I4210" s="462" t="s">
        <v>1688</v>
      </c>
      <c r="J4210" s="462" t="s">
        <v>1690</v>
      </c>
      <c r="K4210" s="145" t="s">
        <v>1863</v>
      </c>
      <c r="L4210" s="145" t="s">
        <v>1859</v>
      </c>
    </row>
    <row r="4211" spans="3:12">
      <c r="C4211" s="145" t="s">
        <v>1990</v>
      </c>
      <c r="D4211" s="145">
        <v>0</v>
      </c>
      <c r="E4211" s="145" t="s">
        <v>26</v>
      </c>
      <c r="F4211" s="462" t="s">
        <v>95</v>
      </c>
      <c r="G4211" s="462" t="s">
        <v>3468</v>
      </c>
      <c r="H4211" s="145" t="s">
        <v>86</v>
      </c>
      <c r="I4211" s="462" t="s">
        <v>1688</v>
      </c>
      <c r="J4211" s="462" t="s">
        <v>1690</v>
      </c>
      <c r="K4211" s="145" t="s">
        <v>1863</v>
      </c>
      <c r="L4211" s="145" t="s">
        <v>1859</v>
      </c>
    </row>
    <row r="4212" spans="3:12">
      <c r="C4212" s="145" t="s">
        <v>1991</v>
      </c>
      <c r="D4212" s="145">
        <v>0</v>
      </c>
      <c r="E4212" s="145" t="s">
        <v>26</v>
      </c>
      <c r="F4212" s="462" t="s">
        <v>95</v>
      </c>
      <c r="G4212" s="462" t="s">
        <v>3468</v>
      </c>
      <c r="H4212" s="145" t="s">
        <v>86</v>
      </c>
      <c r="I4212" s="462" t="s">
        <v>1688</v>
      </c>
      <c r="J4212" s="462" t="s">
        <v>1690</v>
      </c>
      <c r="K4212" s="145" t="s">
        <v>1863</v>
      </c>
      <c r="L4212" s="145" t="s">
        <v>1859</v>
      </c>
    </row>
    <row r="4213" spans="3:12">
      <c r="C4213" s="145" t="s">
        <v>1992</v>
      </c>
      <c r="D4213" s="145">
        <v>0</v>
      </c>
      <c r="E4213" s="145" t="s">
        <v>26</v>
      </c>
      <c r="F4213" s="462" t="s">
        <v>95</v>
      </c>
      <c r="G4213" s="462" t="s">
        <v>3468</v>
      </c>
      <c r="H4213" s="145" t="s">
        <v>86</v>
      </c>
      <c r="I4213" s="462" t="s">
        <v>1688</v>
      </c>
      <c r="J4213" s="462" t="s">
        <v>1690</v>
      </c>
      <c r="K4213" s="145" t="s">
        <v>1863</v>
      </c>
      <c r="L4213" s="145" t="s">
        <v>1859</v>
      </c>
    </row>
    <row r="4214" spans="3:12">
      <c r="C4214" s="145" t="s">
        <v>1950</v>
      </c>
      <c r="D4214" s="145">
        <v>0</v>
      </c>
      <c r="E4214" s="145" t="s">
        <v>26</v>
      </c>
      <c r="F4214" s="462" t="s">
        <v>95</v>
      </c>
      <c r="G4214" s="462" t="s">
        <v>3468</v>
      </c>
      <c r="H4214" s="145" t="s">
        <v>86</v>
      </c>
      <c r="I4214" s="462" t="s">
        <v>1688</v>
      </c>
      <c r="J4214" s="462" t="s">
        <v>1690</v>
      </c>
      <c r="K4214" s="145" t="s">
        <v>1863</v>
      </c>
      <c r="L4214" s="145" t="s">
        <v>1860</v>
      </c>
    </row>
    <row r="4215" spans="3:12">
      <c r="C4215" s="145" t="s">
        <v>1951</v>
      </c>
      <c r="D4215" s="145">
        <v>0</v>
      </c>
      <c r="E4215" s="145" t="s">
        <v>26</v>
      </c>
      <c r="F4215" s="462" t="s">
        <v>95</v>
      </c>
      <c r="G4215" s="462" t="s">
        <v>3468</v>
      </c>
      <c r="H4215" s="145" t="s">
        <v>86</v>
      </c>
      <c r="I4215" s="462" t="s">
        <v>1688</v>
      </c>
      <c r="J4215" s="462" t="s">
        <v>1690</v>
      </c>
      <c r="K4215" s="145" t="s">
        <v>1863</v>
      </c>
      <c r="L4215" s="145" t="s">
        <v>1860</v>
      </c>
    </row>
    <row r="4216" spans="3:12">
      <c r="C4216" s="145" t="s">
        <v>1952</v>
      </c>
      <c r="D4216" s="145">
        <v>0</v>
      </c>
      <c r="E4216" s="145" t="s">
        <v>26</v>
      </c>
      <c r="F4216" s="462" t="s">
        <v>95</v>
      </c>
      <c r="G4216" s="462" t="s">
        <v>3468</v>
      </c>
      <c r="H4216" s="145" t="s">
        <v>86</v>
      </c>
      <c r="I4216" s="462" t="s">
        <v>1688</v>
      </c>
      <c r="J4216" s="462" t="s">
        <v>1690</v>
      </c>
      <c r="K4216" s="145" t="s">
        <v>1863</v>
      </c>
      <c r="L4216" s="145" t="s">
        <v>1860</v>
      </c>
    </row>
    <row r="4217" spans="3:12">
      <c r="C4217" s="145" t="s">
        <v>1953</v>
      </c>
      <c r="D4217" s="145">
        <v>0</v>
      </c>
      <c r="E4217" s="145" t="s">
        <v>26</v>
      </c>
      <c r="F4217" s="462" t="s">
        <v>95</v>
      </c>
      <c r="G4217" s="462" t="s">
        <v>3468</v>
      </c>
      <c r="H4217" s="145" t="s">
        <v>86</v>
      </c>
      <c r="I4217" s="462" t="s">
        <v>1688</v>
      </c>
      <c r="J4217" s="462" t="s">
        <v>1690</v>
      </c>
      <c r="K4217" s="145" t="s">
        <v>1863</v>
      </c>
      <c r="L4217" s="145" t="s">
        <v>1860</v>
      </c>
    </row>
    <row r="4218" spans="3:12">
      <c r="C4218" s="145" t="s">
        <v>1954</v>
      </c>
      <c r="D4218" s="145">
        <v>0</v>
      </c>
      <c r="E4218" s="145" t="s">
        <v>26</v>
      </c>
      <c r="F4218" s="462" t="s">
        <v>95</v>
      </c>
      <c r="G4218" s="462" t="s">
        <v>3468</v>
      </c>
      <c r="H4218" s="145" t="s">
        <v>86</v>
      </c>
      <c r="I4218" s="462" t="s">
        <v>1688</v>
      </c>
      <c r="J4218" s="462" t="s">
        <v>1690</v>
      </c>
      <c r="K4218" s="145" t="s">
        <v>1863</v>
      </c>
      <c r="L4218" s="145" t="s">
        <v>1860</v>
      </c>
    </row>
    <row r="4219" spans="3:12">
      <c r="C4219" s="145" t="s">
        <v>1955</v>
      </c>
      <c r="D4219" s="145">
        <v>0</v>
      </c>
      <c r="E4219" s="145" t="s">
        <v>26</v>
      </c>
      <c r="F4219" s="462" t="s">
        <v>95</v>
      </c>
      <c r="G4219" s="462" t="s">
        <v>3468</v>
      </c>
      <c r="H4219" s="145" t="s">
        <v>86</v>
      </c>
      <c r="I4219" s="462" t="s">
        <v>1688</v>
      </c>
      <c r="J4219" s="462" t="s">
        <v>1690</v>
      </c>
      <c r="K4219" s="145" t="s">
        <v>1863</v>
      </c>
      <c r="L4219" s="145" t="s">
        <v>1860</v>
      </c>
    </row>
    <row r="4220" spans="3:12">
      <c r="C4220" s="145" t="s">
        <v>1956</v>
      </c>
      <c r="D4220" s="145">
        <v>0</v>
      </c>
      <c r="E4220" s="145" t="s">
        <v>26</v>
      </c>
      <c r="F4220" s="462" t="s">
        <v>95</v>
      </c>
      <c r="G4220" s="462" t="s">
        <v>3468</v>
      </c>
      <c r="H4220" s="145" t="s">
        <v>86</v>
      </c>
      <c r="I4220" s="462" t="s">
        <v>1688</v>
      </c>
      <c r="J4220" s="462" t="s">
        <v>1690</v>
      </c>
      <c r="K4220" s="145" t="s">
        <v>1863</v>
      </c>
      <c r="L4220" s="145" t="s">
        <v>1860</v>
      </c>
    </row>
    <row r="4221" spans="3:12">
      <c r="C4221" s="145" t="s">
        <v>1957</v>
      </c>
      <c r="D4221" s="145">
        <v>0</v>
      </c>
      <c r="E4221" s="145" t="s">
        <v>26</v>
      </c>
      <c r="F4221" s="462" t="s">
        <v>95</v>
      </c>
      <c r="G4221" s="462" t="s">
        <v>3468</v>
      </c>
      <c r="H4221" s="145" t="s">
        <v>86</v>
      </c>
      <c r="I4221" s="462" t="s">
        <v>1688</v>
      </c>
      <c r="J4221" s="462" t="s">
        <v>1690</v>
      </c>
      <c r="K4221" s="145" t="s">
        <v>1863</v>
      </c>
      <c r="L4221" s="145" t="s">
        <v>1860</v>
      </c>
    </row>
    <row r="4222" spans="3:12">
      <c r="C4222" s="145" t="s">
        <v>1958</v>
      </c>
      <c r="D4222" s="145">
        <v>0</v>
      </c>
      <c r="E4222" s="145" t="s">
        <v>26</v>
      </c>
      <c r="F4222" s="462" t="s">
        <v>95</v>
      </c>
      <c r="G4222" s="462" t="s">
        <v>3468</v>
      </c>
      <c r="H4222" s="145" t="s">
        <v>86</v>
      </c>
      <c r="I4222" s="462" t="s">
        <v>1688</v>
      </c>
      <c r="J4222" s="462" t="s">
        <v>1690</v>
      </c>
      <c r="K4222" s="145" t="s">
        <v>1863</v>
      </c>
      <c r="L4222" s="145" t="s">
        <v>1860</v>
      </c>
    </row>
    <row r="4223" spans="3:12">
      <c r="C4223" s="145" t="s">
        <v>3278</v>
      </c>
      <c r="D4223" s="145">
        <v>0</v>
      </c>
      <c r="E4223" s="145" t="s">
        <v>26</v>
      </c>
      <c r="F4223" s="462" t="s">
        <v>95</v>
      </c>
      <c r="G4223" s="462" t="s">
        <v>3468</v>
      </c>
      <c r="H4223" s="145" t="s">
        <v>86</v>
      </c>
      <c r="I4223" s="462" t="s">
        <v>1688</v>
      </c>
      <c r="J4223" s="462" t="s">
        <v>1690</v>
      </c>
      <c r="K4223" s="145" t="s">
        <v>1863</v>
      </c>
      <c r="L4223" s="145" t="s">
        <v>1860</v>
      </c>
    </row>
    <row r="4224" spans="3:12">
      <c r="C4224" s="145" t="s">
        <v>3279</v>
      </c>
      <c r="D4224" s="145">
        <v>0</v>
      </c>
      <c r="E4224" s="145" t="s">
        <v>26</v>
      </c>
      <c r="F4224" s="462" t="s">
        <v>95</v>
      </c>
      <c r="G4224" s="462" t="s">
        <v>3468</v>
      </c>
      <c r="H4224" s="145" t="s">
        <v>86</v>
      </c>
      <c r="I4224" s="462" t="s">
        <v>1688</v>
      </c>
      <c r="J4224" s="462" t="s">
        <v>1690</v>
      </c>
      <c r="K4224" s="145" t="s">
        <v>1863</v>
      </c>
      <c r="L4224" s="145" t="s">
        <v>1860</v>
      </c>
    </row>
    <row r="4225" spans="3:12">
      <c r="C4225" s="145" t="s">
        <v>1960</v>
      </c>
      <c r="D4225" s="145">
        <v>0</v>
      </c>
      <c r="E4225" s="145" t="s">
        <v>26</v>
      </c>
      <c r="F4225" s="462" t="s">
        <v>95</v>
      </c>
      <c r="G4225" s="462" t="s">
        <v>3468</v>
      </c>
      <c r="H4225" s="145" t="s">
        <v>86</v>
      </c>
      <c r="I4225" s="462" t="s">
        <v>1688</v>
      </c>
      <c r="J4225" s="462" t="s">
        <v>1690</v>
      </c>
      <c r="K4225" s="145" t="s">
        <v>1863</v>
      </c>
      <c r="L4225" s="145" t="s">
        <v>1860</v>
      </c>
    </row>
    <row r="4226" spans="3:12">
      <c r="C4226" s="145" t="s">
        <v>1961</v>
      </c>
      <c r="D4226" s="145">
        <v>0</v>
      </c>
      <c r="E4226" s="145" t="s">
        <v>26</v>
      </c>
      <c r="F4226" s="462" t="s">
        <v>95</v>
      </c>
      <c r="G4226" s="462" t="s">
        <v>3468</v>
      </c>
      <c r="H4226" s="145" t="s">
        <v>86</v>
      </c>
      <c r="I4226" s="462" t="s">
        <v>1688</v>
      </c>
      <c r="J4226" s="462" t="s">
        <v>1690</v>
      </c>
      <c r="K4226" s="145" t="s">
        <v>1863</v>
      </c>
      <c r="L4226" s="145" t="s">
        <v>1860</v>
      </c>
    </row>
    <row r="4227" spans="3:12">
      <c r="C4227" s="145" t="s">
        <v>1962</v>
      </c>
      <c r="D4227" s="145">
        <v>0</v>
      </c>
      <c r="E4227" s="145" t="s">
        <v>26</v>
      </c>
      <c r="F4227" s="462" t="s">
        <v>95</v>
      </c>
      <c r="G4227" s="462" t="s">
        <v>3468</v>
      </c>
      <c r="H4227" s="145" t="s">
        <v>86</v>
      </c>
      <c r="I4227" s="462" t="s">
        <v>1688</v>
      </c>
      <c r="J4227" s="462" t="s">
        <v>1690</v>
      </c>
      <c r="K4227" s="145" t="s">
        <v>1863</v>
      </c>
      <c r="L4227" s="145" t="s">
        <v>1860</v>
      </c>
    </row>
    <row r="4228" spans="3:12">
      <c r="C4228" s="145" t="s">
        <v>1963</v>
      </c>
      <c r="D4228" s="145">
        <v>0</v>
      </c>
      <c r="E4228" s="145" t="s">
        <v>26</v>
      </c>
      <c r="F4228" s="462" t="s">
        <v>95</v>
      </c>
      <c r="G4228" s="462" t="s">
        <v>3468</v>
      </c>
      <c r="H4228" s="145" t="s">
        <v>86</v>
      </c>
      <c r="I4228" s="462" t="s">
        <v>1688</v>
      </c>
      <c r="J4228" s="462" t="s">
        <v>1690</v>
      </c>
      <c r="K4228" s="145" t="s">
        <v>1863</v>
      </c>
      <c r="L4228" s="145" t="s">
        <v>1860</v>
      </c>
    </row>
    <row r="4229" spans="3:12">
      <c r="C4229" s="145" t="s">
        <v>1964</v>
      </c>
      <c r="D4229" s="145">
        <v>0</v>
      </c>
      <c r="E4229" s="145" t="s">
        <v>26</v>
      </c>
      <c r="F4229" s="462" t="s">
        <v>95</v>
      </c>
      <c r="G4229" s="462" t="s">
        <v>3468</v>
      </c>
      <c r="H4229" s="145" t="s">
        <v>86</v>
      </c>
      <c r="I4229" s="462" t="s">
        <v>1688</v>
      </c>
      <c r="J4229" s="462" t="s">
        <v>1690</v>
      </c>
      <c r="K4229" s="145" t="s">
        <v>1863</v>
      </c>
      <c r="L4229" s="145" t="s">
        <v>1860</v>
      </c>
    </row>
    <row r="4230" spans="3:12">
      <c r="C4230" s="145" t="s">
        <v>1965</v>
      </c>
      <c r="D4230" s="145">
        <v>0</v>
      </c>
      <c r="E4230" s="145" t="s">
        <v>26</v>
      </c>
      <c r="F4230" s="462" t="s">
        <v>95</v>
      </c>
      <c r="G4230" s="462" t="s">
        <v>3468</v>
      </c>
      <c r="H4230" s="145" t="s">
        <v>86</v>
      </c>
      <c r="I4230" s="462" t="s">
        <v>1688</v>
      </c>
      <c r="J4230" s="462" t="s">
        <v>1690</v>
      </c>
      <c r="K4230" s="145" t="s">
        <v>1863</v>
      </c>
      <c r="L4230" s="145" t="s">
        <v>1860</v>
      </c>
    </row>
    <row r="4231" spans="3:12">
      <c r="C4231" s="145" t="s">
        <v>1966</v>
      </c>
      <c r="D4231" s="145">
        <v>0</v>
      </c>
      <c r="E4231" s="145" t="s">
        <v>26</v>
      </c>
      <c r="F4231" s="462" t="s">
        <v>95</v>
      </c>
      <c r="G4231" s="462" t="s">
        <v>3468</v>
      </c>
      <c r="H4231" s="145" t="s">
        <v>86</v>
      </c>
      <c r="I4231" s="462" t="s">
        <v>1688</v>
      </c>
      <c r="J4231" s="462" t="s">
        <v>1690</v>
      </c>
      <c r="K4231" s="145" t="s">
        <v>1863</v>
      </c>
      <c r="L4231" s="145" t="s">
        <v>1860</v>
      </c>
    </row>
    <row r="4232" spans="3:12">
      <c r="C4232" s="145" t="s">
        <v>1967</v>
      </c>
      <c r="D4232" s="145">
        <v>0</v>
      </c>
      <c r="E4232" s="145" t="s">
        <v>26</v>
      </c>
      <c r="F4232" s="462" t="s">
        <v>95</v>
      </c>
      <c r="G4232" s="462" t="s">
        <v>3468</v>
      </c>
      <c r="H4232" s="145" t="s">
        <v>86</v>
      </c>
      <c r="I4232" s="462" t="s">
        <v>1688</v>
      </c>
      <c r="J4232" s="462" t="s">
        <v>1690</v>
      </c>
      <c r="K4232" s="145" t="s">
        <v>1863</v>
      </c>
      <c r="L4232" s="145" t="s">
        <v>1860</v>
      </c>
    </row>
    <row r="4233" spans="3:12">
      <c r="C4233" s="145" t="s">
        <v>1968</v>
      </c>
      <c r="D4233" s="145">
        <v>0</v>
      </c>
      <c r="E4233" s="145" t="s">
        <v>26</v>
      </c>
      <c r="F4233" s="462" t="s">
        <v>95</v>
      </c>
      <c r="G4233" s="462" t="s">
        <v>3468</v>
      </c>
      <c r="H4233" s="145" t="s">
        <v>86</v>
      </c>
      <c r="I4233" s="462" t="s">
        <v>1688</v>
      </c>
      <c r="J4233" s="462" t="s">
        <v>1690</v>
      </c>
      <c r="K4233" s="145" t="s">
        <v>1863</v>
      </c>
      <c r="L4233" s="145" t="s">
        <v>1860</v>
      </c>
    </row>
    <row r="4234" spans="3:12">
      <c r="C4234" s="145" t="s">
        <v>1969</v>
      </c>
      <c r="D4234" s="145">
        <v>0</v>
      </c>
      <c r="E4234" s="145" t="s">
        <v>26</v>
      </c>
      <c r="F4234" s="462" t="s">
        <v>95</v>
      </c>
      <c r="G4234" s="462" t="s">
        <v>3468</v>
      </c>
      <c r="H4234" s="145" t="s">
        <v>86</v>
      </c>
      <c r="I4234" s="462" t="s">
        <v>1688</v>
      </c>
      <c r="J4234" s="462" t="s">
        <v>1690</v>
      </c>
      <c r="K4234" s="145" t="s">
        <v>1863</v>
      </c>
      <c r="L4234" s="145" t="s">
        <v>1860</v>
      </c>
    </row>
    <row r="4235" spans="3:12">
      <c r="C4235" s="145" t="s">
        <v>1971</v>
      </c>
      <c r="D4235" s="145">
        <v>0</v>
      </c>
      <c r="E4235" s="145" t="s">
        <v>26</v>
      </c>
      <c r="F4235" s="462" t="s">
        <v>95</v>
      </c>
      <c r="G4235" s="462" t="s">
        <v>3468</v>
      </c>
      <c r="H4235" s="145" t="s">
        <v>86</v>
      </c>
      <c r="I4235" s="462" t="s">
        <v>1688</v>
      </c>
      <c r="J4235" s="462" t="s">
        <v>1690</v>
      </c>
      <c r="K4235" s="145" t="s">
        <v>1863</v>
      </c>
      <c r="L4235" s="145" t="s">
        <v>1860</v>
      </c>
    </row>
    <row r="4236" spans="3:12">
      <c r="C4236" s="145" t="s">
        <v>1972</v>
      </c>
      <c r="D4236" s="145">
        <v>0</v>
      </c>
      <c r="E4236" s="145" t="s">
        <v>26</v>
      </c>
      <c r="F4236" s="462" t="s">
        <v>95</v>
      </c>
      <c r="G4236" s="462" t="s">
        <v>3468</v>
      </c>
      <c r="H4236" s="145" t="s">
        <v>86</v>
      </c>
      <c r="I4236" s="462" t="s">
        <v>1688</v>
      </c>
      <c r="J4236" s="462" t="s">
        <v>1690</v>
      </c>
      <c r="K4236" s="145" t="s">
        <v>1863</v>
      </c>
      <c r="L4236" s="145" t="s">
        <v>1860</v>
      </c>
    </row>
    <row r="4237" spans="3:12">
      <c r="C4237" s="145" t="s">
        <v>1973</v>
      </c>
      <c r="D4237" s="145">
        <v>0</v>
      </c>
      <c r="E4237" s="145" t="s">
        <v>26</v>
      </c>
      <c r="F4237" s="462" t="s">
        <v>95</v>
      </c>
      <c r="G4237" s="462" t="s">
        <v>3468</v>
      </c>
      <c r="H4237" s="145" t="s">
        <v>86</v>
      </c>
      <c r="I4237" s="462" t="s">
        <v>1688</v>
      </c>
      <c r="J4237" s="462" t="s">
        <v>1690</v>
      </c>
      <c r="K4237" s="145" t="s">
        <v>1863</v>
      </c>
      <c r="L4237" s="145" t="s">
        <v>1860</v>
      </c>
    </row>
    <row r="4238" spans="3:12">
      <c r="C4238" s="145" t="s">
        <v>1974</v>
      </c>
      <c r="D4238" s="145">
        <v>0</v>
      </c>
      <c r="E4238" s="145" t="s">
        <v>26</v>
      </c>
      <c r="F4238" s="462" t="s">
        <v>95</v>
      </c>
      <c r="G4238" s="462" t="s">
        <v>3468</v>
      </c>
      <c r="H4238" s="145" t="s">
        <v>86</v>
      </c>
      <c r="I4238" s="462" t="s">
        <v>1688</v>
      </c>
      <c r="J4238" s="462" t="s">
        <v>1690</v>
      </c>
      <c r="K4238" s="145" t="s">
        <v>1863</v>
      </c>
      <c r="L4238" s="145" t="s">
        <v>1860</v>
      </c>
    </row>
    <row r="4239" spans="3:12">
      <c r="C4239" s="145" t="s">
        <v>1975</v>
      </c>
      <c r="D4239" s="145">
        <v>0</v>
      </c>
      <c r="E4239" s="145" t="s">
        <v>26</v>
      </c>
      <c r="F4239" s="462" t="s">
        <v>95</v>
      </c>
      <c r="G4239" s="462" t="s">
        <v>3468</v>
      </c>
      <c r="H4239" s="145" t="s">
        <v>86</v>
      </c>
      <c r="I4239" s="462" t="s">
        <v>1688</v>
      </c>
      <c r="J4239" s="462" t="s">
        <v>1690</v>
      </c>
      <c r="K4239" s="145" t="s">
        <v>1863</v>
      </c>
      <c r="L4239" s="145" t="s">
        <v>1860</v>
      </c>
    </row>
    <row r="4240" spans="3:12">
      <c r="C4240" s="145" t="s">
        <v>1976</v>
      </c>
      <c r="D4240" s="145">
        <v>0</v>
      </c>
      <c r="E4240" s="145" t="s">
        <v>26</v>
      </c>
      <c r="F4240" s="462" t="s">
        <v>95</v>
      </c>
      <c r="G4240" s="462" t="s">
        <v>3468</v>
      </c>
      <c r="H4240" s="145" t="s">
        <v>86</v>
      </c>
      <c r="I4240" s="462" t="s">
        <v>1688</v>
      </c>
      <c r="J4240" s="462" t="s">
        <v>1690</v>
      </c>
      <c r="K4240" s="145" t="s">
        <v>1863</v>
      </c>
      <c r="L4240" s="145" t="s">
        <v>1860</v>
      </c>
    </row>
    <row r="4241" spans="3:12">
      <c r="C4241" s="145" t="s">
        <v>1977</v>
      </c>
      <c r="D4241" s="145">
        <v>0</v>
      </c>
      <c r="E4241" s="145" t="s">
        <v>26</v>
      </c>
      <c r="F4241" s="462" t="s">
        <v>95</v>
      </c>
      <c r="G4241" s="462" t="s">
        <v>3468</v>
      </c>
      <c r="H4241" s="145" t="s">
        <v>86</v>
      </c>
      <c r="I4241" s="462" t="s">
        <v>1688</v>
      </c>
      <c r="J4241" s="462" t="s">
        <v>1690</v>
      </c>
      <c r="K4241" s="145" t="s">
        <v>1863</v>
      </c>
      <c r="L4241" s="145" t="s">
        <v>1860</v>
      </c>
    </row>
    <row r="4242" spans="3:12">
      <c r="C4242" s="145" t="s">
        <v>1978</v>
      </c>
      <c r="D4242" s="145">
        <v>0</v>
      </c>
      <c r="E4242" s="145" t="s">
        <v>26</v>
      </c>
      <c r="F4242" s="462" t="s">
        <v>95</v>
      </c>
      <c r="G4242" s="462" t="s">
        <v>3468</v>
      </c>
      <c r="H4242" s="145" t="s">
        <v>86</v>
      </c>
      <c r="I4242" s="462" t="s">
        <v>1688</v>
      </c>
      <c r="J4242" s="462" t="s">
        <v>1690</v>
      </c>
      <c r="K4242" s="145" t="s">
        <v>1863</v>
      </c>
      <c r="L4242" s="145" t="s">
        <v>1860</v>
      </c>
    </row>
    <row r="4243" spans="3:12">
      <c r="C4243" s="145" t="s">
        <v>1979</v>
      </c>
      <c r="D4243" s="145">
        <v>0</v>
      </c>
      <c r="E4243" s="145" t="s">
        <v>26</v>
      </c>
      <c r="F4243" s="462" t="s">
        <v>95</v>
      </c>
      <c r="G4243" s="462" t="s">
        <v>3468</v>
      </c>
      <c r="H4243" s="145" t="s">
        <v>86</v>
      </c>
      <c r="I4243" s="462" t="s">
        <v>1688</v>
      </c>
      <c r="J4243" s="462" t="s">
        <v>1690</v>
      </c>
      <c r="K4243" s="145" t="s">
        <v>1863</v>
      </c>
      <c r="L4243" s="145" t="s">
        <v>1860</v>
      </c>
    </row>
    <row r="4244" spans="3:12">
      <c r="C4244" s="145" t="s">
        <v>1981</v>
      </c>
      <c r="D4244" s="145">
        <v>0</v>
      </c>
      <c r="E4244" s="145" t="s">
        <v>26</v>
      </c>
      <c r="F4244" s="462" t="s">
        <v>95</v>
      </c>
      <c r="G4244" s="462" t="s">
        <v>3468</v>
      </c>
      <c r="H4244" s="145" t="s">
        <v>86</v>
      </c>
      <c r="I4244" s="462" t="s">
        <v>1688</v>
      </c>
      <c r="J4244" s="462" t="s">
        <v>1690</v>
      </c>
      <c r="K4244" s="145" t="s">
        <v>1863</v>
      </c>
      <c r="L4244" s="145" t="s">
        <v>1860</v>
      </c>
    </row>
    <row r="4245" spans="3:12">
      <c r="C4245" s="145" t="s">
        <v>1982</v>
      </c>
      <c r="D4245" s="145">
        <v>0</v>
      </c>
      <c r="E4245" s="145" t="s">
        <v>26</v>
      </c>
      <c r="F4245" s="462" t="s">
        <v>95</v>
      </c>
      <c r="G4245" s="462" t="s">
        <v>3468</v>
      </c>
      <c r="H4245" s="145" t="s">
        <v>86</v>
      </c>
      <c r="I4245" s="462" t="s">
        <v>1688</v>
      </c>
      <c r="J4245" s="462" t="s">
        <v>1690</v>
      </c>
      <c r="K4245" s="145" t="s">
        <v>1863</v>
      </c>
      <c r="L4245" s="145" t="s">
        <v>1860</v>
      </c>
    </row>
    <row r="4246" spans="3:12">
      <c r="C4246" s="145" t="s">
        <v>1983</v>
      </c>
      <c r="D4246" s="145">
        <v>0</v>
      </c>
      <c r="E4246" s="145" t="s">
        <v>26</v>
      </c>
      <c r="F4246" s="462" t="s">
        <v>95</v>
      </c>
      <c r="G4246" s="462" t="s">
        <v>3468</v>
      </c>
      <c r="H4246" s="145" t="s">
        <v>86</v>
      </c>
      <c r="I4246" s="462" t="s">
        <v>1688</v>
      </c>
      <c r="J4246" s="462" t="s">
        <v>1690</v>
      </c>
      <c r="K4246" s="145" t="s">
        <v>1863</v>
      </c>
      <c r="L4246" s="145" t="s">
        <v>1860</v>
      </c>
    </row>
    <row r="4247" spans="3:12">
      <c r="C4247" s="145" t="s">
        <v>1984</v>
      </c>
      <c r="D4247" s="145">
        <v>0</v>
      </c>
      <c r="E4247" s="145" t="s">
        <v>26</v>
      </c>
      <c r="F4247" s="462" t="s">
        <v>95</v>
      </c>
      <c r="G4247" s="462" t="s">
        <v>3468</v>
      </c>
      <c r="H4247" s="145" t="s">
        <v>86</v>
      </c>
      <c r="I4247" s="462" t="s">
        <v>1688</v>
      </c>
      <c r="J4247" s="462" t="s">
        <v>1690</v>
      </c>
      <c r="K4247" s="145" t="s">
        <v>1863</v>
      </c>
      <c r="L4247" s="145" t="s">
        <v>1860</v>
      </c>
    </row>
    <row r="4248" spans="3:12">
      <c r="C4248" s="145" t="s">
        <v>1985</v>
      </c>
      <c r="D4248" s="145">
        <v>0</v>
      </c>
      <c r="E4248" s="145" t="s">
        <v>26</v>
      </c>
      <c r="F4248" s="462" t="s">
        <v>95</v>
      </c>
      <c r="G4248" s="462" t="s">
        <v>3468</v>
      </c>
      <c r="H4248" s="145" t="s">
        <v>86</v>
      </c>
      <c r="I4248" s="462" t="s">
        <v>1688</v>
      </c>
      <c r="J4248" s="462" t="s">
        <v>1690</v>
      </c>
      <c r="K4248" s="145" t="s">
        <v>1863</v>
      </c>
      <c r="L4248" s="145" t="s">
        <v>1860</v>
      </c>
    </row>
    <row r="4249" spans="3:12">
      <c r="C4249" s="145" t="s">
        <v>1986</v>
      </c>
      <c r="D4249" s="145">
        <v>0</v>
      </c>
      <c r="E4249" s="145" t="s">
        <v>26</v>
      </c>
      <c r="F4249" s="462" t="s">
        <v>95</v>
      </c>
      <c r="G4249" s="462" t="s">
        <v>3468</v>
      </c>
      <c r="H4249" s="145" t="s">
        <v>86</v>
      </c>
      <c r="I4249" s="462" t="s">
        <v>1688</v>
      </c>
      <c r="J4249" s="462" t="s">
        <v>1690</v>
      </c>
      <c r="K4249" s="145" t="s">
        <v>1863</v>
      </c>
      <c r="L4249" s="145" t="s">
        <v>1860</v>
      </c>
    </row>
    <row r="4250" spans="3:12">
      <c r="C4250" s="145" t="s">
        <v>1987</v>
      </c>
      <c r="D4250" s="145">
        <v>0</v>
      </c>
      <c r="E4250" s="145" t="s">
        <v>26</v>
      </c>
      <c r="F4250" s="462" t="s">
        <v>95</v>
      </c>
      <c r="G4250" s="462" t="s">
        <v>3468</v>
      </c>
      <c r="H4250" s="145" t="s">
        <v>86</v>
      </c>
      <c r="I4250" s="462" t="s">
        <v>1688</v>
      </c>
      <c r="J4250" s="462" t="s">
        <v>1690</v>
      </c>
      <c r="K4250" s="145" t="s">
        <v>1863</v>
      </c>
      <c r="L4250" s="145" t="s">
        <v>1860</v>
      </c>
    </row>
    <row r="4251" spans="3:12">
      <c r="C4251" s="145" t="s">
        <v>1988</v>
      </c>
      <c r="D4251" s="145">
        <v>0</v>
      </c>
      <c r="E4251" s="145" t="s">
        <v>26</v>
      </c>
      <c r="F4251" s="462" t="s">
        <v>95</v>
      </c>
      <c r="G4251" s="462" t="s">
        <v>3468</v>
      </c>
      <c r="H4251" s="145" t="s">
        <v>86</v>
      </c>
      <c r="I4251" s="462" t="s">
        <v>1688</v>
      </c>
      <c r="J4251" s="462" t="s">
        <v>1690</v>
      </c>
      <c r="K4251" s="145" t="s">
        <v>1863</v>
      </c>
      <c r="L4251" s="145" t="s">
        <v>1860</v>
      </c>
    </row>
    <row r="4252" spans="3:12">
      <c r="C4252" s="145" t="s">
        <v>1989</v>
      </c>
      <c r="D4252" s="145">
        <v>0</v>
      </c>
      <c r="E4252" s="145" t="s">
        <v>26</v>
      </c>
      <c r="F4252" s="462" t="s">
        <v>95</v>
      </c>
      <c r="G4252" s="462" t="s">
        <v>3468</v>
      </c>
      <c r="H4252" s="145" t="s">
        <v>86</v>
      </c>
      <c r="I4252" s="462" t="s">
        <v>1688</v>
      </c>
      <c r="J4252" s="462" t="s">
        <v>1690</v>
      </c>
      <c r="K4252" s="145" t="s">
        <v>1863</v>
      </c>
      <c r="L4252" s="145" t="s">
        <v>1860</v>
      </c>
    </row>
    <row r="4253" spans="3:12">
      <c r="C4253" s="145" t="s">
        <v>1990</v>
      </c>
      <c r="D4253" s="145">
        <v>0</v>
      </c>
      <c r="E4253" s="145" t="s">
        <v>26</v>
      </c>
      <c r="F4253" s="462" t="s">
        <v>95</v>
      </c>
      <c r="G4253" s="462" t="s">
        <v>3468</v>
      </c>
      <c r="H4253" s="145" t="s">
        <v>86</v>
      </c>
      <c r="I4253" s="462" t="s">
        <v>1688</v>
      </c>
      <c r="J4253" s="462" t="s">
        <v>1690</v>
      </c>
      <c r="K4253" s="145" t="s">
        <v>1863</v>
      </c>
      <c r="L4253" s="145" t="s">
        <v>1860</v>
      </c>
    </row>
    <row r="4254" spans="3:12">
      <c r="C4254" s="145" t="s">
        <v>1991</v>
      </c>
      <c r="D4254" s="145">
        <v>0</v>
      </c>
      <c r="E4254" s="145" t="s">
        <v>26</v>
      </c>
      <c r="F4254" s="462" t="s">
        <v>95</v>
      </c>
      <c r="G4254" s="462" t="s">
        <v>3468</v>
      </c>
      <c r="H4254" s="145" t="s">
        <v>86</v>
      </c>
      <c r="I4254" s="462" t="s">
        <v>1688</v>
      </c>
      <c r="J4254" s="462" t="s">
        <v>1690</v>
      </c>
      <c r="K4254" s="145" t="s">
        <v>1863</v>
      </c>
      <c r="L4254" s="145" t="s">
        <v>1860</v>
      </c>
    </row>
    <row r="4255" spans="3:12">
      <c r="C4255" s="145" t="s">
        <v>1992</v>
      </c>
      <c r="D4255" s="145">
        <v>0</v>
      </c>
      <c r="E4255" s="145" t="s">
        <v>26</v>
      </c>
      <c r="F4255" s="462" t="s">
        <v>95</v>
      </c>
      <c r="G4255" s="462" t="s">
        <v>3468</v>
      </c>
      <c r="H4255" s="145" t="s">
        <v>86</v>
      </c>
      <c r="I4255" s="462" t="s">
        <v>1688</v>
      </c>
      <c r="J4255" s="462" t="s">
        <v>1690</v>
      </c>
      <c r="K4255" s="145" t="s">
        <v>1863</v>
      </c>
      <c r="L4255" s="145" t="s">
        <v>1860</v>
      </c>
    </row>
    <row r="4256" spans="3:12">
      <c r="C4256" s="145" t="s">
        <v>1950</v>
      </c>
      <c r="D4256" s="145">
        <v>0</v>
      </c>
      <c r="E4256" s="145" t="s">
        <v>26</v>
      </c>
      <c r="F4256" s="462" t="s">
        <v>95</v>
      </c>
      <c r="G4256" s="462" t="s">
        <v>3468</v>
      </c>
      <c r="H4256" s="145" t="s">
        <v>86</v>
      </c>
      <c r="I4256" s="462" t="s">
        <v>1688</v>
      </c>
      <c r="J4256" s="462" t="s">
        <v>1690</v>
      </c>
      <c r="K4256" s="145" t="s">
        <v>1863</v>
      </c>
      <c r="L4256" s="145" t="s">
        <v>1861</v>
      </c>
    </row>
    <row r="4257" spans="3:12">
      <c r="C4257" s="145" t="s">
        <v>1951</v>
      </c>
      <c r="D4257" s="145">
        <v>0</v>
      </c>
      <c r="E4257" s="145" t="s">
        <v>26</v>
      </c>
      <c r="F4257" s="462" t="s">
        <v>95</v>
      </c>
      <c r="G4257" s="462" t="s">
        <v>3468</v>
      </c>
      <c r="H4257" s="145" t="s">
        <v>86</v>
      </c>
      <c r="I4257" s="462" t="s">
        <v>1688</v>
      </c>
      <c r="J4257" s="462" t="s">
        <v>1690</v>
      </c>
      <c r="K4257" s="145" t="s">
        <v>1863</v>
      </c>
      <c r="L4257" s="145" t="s">
        <v>1861</v>
      </c>
    </row>
    <row r="4258" spans="3:12">
      <c r="C4258" s="145" t="s">
        <v>1952</v>
      </c>
      <c r="D4258" s="145">
        <v>0</v>
      </c>
      <c r="E4258" s="145" t="s">
        <v>26</v>
      </c>
      <c r="F4258" s="462" t="s">
        <v>95</v>
      </c>
      <c r="G4258" s="462" t="s">
        <v>3468</v>
      </c>
      <c r="H4258" s="145" t="s">
        <v>86</v>
      </c>
      <c r="I4258" s="462" t="s">
        <v>1688</v>
      </c>
      <c r="J4258" s="462" t="s">
        <v>1690</v>
      </c>
      <c r="K4258" s="145" t="s">
        <v>1863</v>
      </c>
      <c r="L4258" s="145" t="s">
        <v>1861</v>
      </c>
    </row>
    <row r="4259" spans="3:12">
      <c r="C4259" s="145" t="s">
        <v>1953</v>
      </c>
      <c r="D4259" s="145">
        <v>0</v>
      </c>
      <c r="E4259" s="145" t="s">
        <v>26</v>
      </c>
      <c r="F4259" s="462" t="s">
        <v>95</v>
      </c>
      <c r="G4259" s="462" t="s">
        <v>3468</v>
      </c>
      <c r="H4259" s="145" t="s">
        <v>86</v>
      </c>
      <c r="I4259" s="462" t="s">
        <v>1688</v>
      </c>
      <c r="J4259" s="462" t="s">
        <v>1690</v>
      </c>
      <c r="K4259" s="145" t="s">
        <v>1863</v>
      </c>
      <c r="L4259" s="145" t="s">
        <v>1861</v>
      </c>
    </row>
    <row r="4260" spans="3:12">
      <c r="C4260" s="145" t="s">
        <v>1954</v>
      </c>
      <c r="D4260" s="145">
        <v>0</v>
      </c>
      <c r="E4260" s="145" t="s">
        <v>26</v>
      </c>
      <c r="F4260" s="462" t="s">
        <v>95</v>
      </c>
      <c r="G4260" s="462" t="s">
        <v>3468</v>
      </c>
      <c r="H4260" s="145" t="s">
        <v>86</v>
      </c>
      <c r="I4260" s="462" t="s">
        <v>1688</v>
      </c>
      <c r="J4260" s="462" t="s">
        <v>1690</v>
      </c>
      <c r="K4260" s="145" t="s">
        <v>1863</v>
      </c>
      <c r="L4260" s="145" t="s">
        <v>1861</v>
      </c>
    </row>
    <row r="4261" spans="3:12">
      <c r="C4261" s="145" t="s">
        <v>1955</v>
      </c>
      <c r="D4261" s="145">
        <v>0</v>
      </c>
      <c r="E4261" s="145" t="s">
        <v>26</v>
      </c>
      <c r="F4261" s="462" t="s">
        <v>95</v>
      </c>
      <c r="G4261" s="462" t="s">
        <v>3468</v>
      </c>
      <c r="H4261" s="145" t="s">
        <v>86</v>
      </c>
      <c r="I4261" s="462" t="s">
        <v>1688</v>
      </c>
      <c r="J4261" s="462" t="s">
        <v>1690</v>
      </c>
      <c r="K4261" s="145" t="s">
        <v>1863</v>
      </c>
      <c r="L4261" s="145" t="s">
        <v>1861</v>
      </c>
    </row>
    <row r="4262" spans="3:12">
      <c r="C4262" s="145" t="s">
        <v>1956</v>
      </c>
      <c r="D4262" s="145">
        <v>0</v>
      </c>
      <c r="E4262" s="145" t="s">
        <v>26</v>
      </c>
      <c r="F4262" s="462" t="s">
        <v>95</v>
      </c>
      <c r="G4262" s="462" t="s">
        <v>3468</v>
      </c>
      <c r="H4262" s="145" t="s">
        <v>86</v>
      </c>
      <c r="I4262" s="462" t="s">
        <v>1688</v>
      </c>
      <c r="J4262" s="462" t="s">
        <v>1690</v>
      </c>
      <c r="K4262" s="145" t="s">
        <v>1863</v>
      </c>
      <c r="L4262" s="145" t="s">
        <v>1861</v>
      </c>
    </row>
    <row r="4263" spans="3:12">
      <c r="C4263" s="145" t="s">
        <v>1957</v>
      </c>
      <c r="D4263" s="145">
        <v>0</v>
      </c>
      <c r="E4263" s="145" t="s">
        <v>26</v>
      </c>
      <c r="F4263" s="462" t="s">
        <v>95</v>
      </c>
      <c r="G4263" s="462" t="s">
        <v>3468</v>
      </c>
      <c r="H4263" s="145" t="s">
        <v>86</v>
      </c>
      <c r="I4263" s="462" t="s">
        <v>1688</v>
      </c>
      <c r="J4263" s="462" t="s">
        <v>1690</v>
      </c>
      <c r="K4263" s="145" t="s">
        <v>1863</v>
      </c>
      <c r="L4263" s="145" t="s">
        <v>1861</v>
      </c>
    </row>
    <row r="4264" spans="3:12">
      <c r="C4264" s="145" t="s">
        <v>1958</v>
      </c>
      <c r="D4264" s="145">
        <v>0</v>
      </c>
      <c r="E4264" s="145" t="s">
        <v>26</v>
      </c>
      <c r="F4264" s="462" t="s">
        <v>95</v>
      </c>
      <c r="G4264" s="462" t="s">
        <v>3468</v>
      </c>
      <c r="H4264" s="145" t="s">
        <v>86</v>
      </c>
      <c r="I4264" s="462" t="s">
        <v>1688</v>
      </c>
      <c r="J4264" s="462" t="s">
        <v>1690</v>
      </c>
      <c r="K4264" s="145" t="s">
        <v>1863</v>
      </c>
      <c r="L4264" s="145" t="s">
        <v>1861</v>
      </c>
    </row>
    <row r="4265" spans="3:12">
      <c r="C4265" s="145" t="s">
        <v>3278</v>
      </c>
      <c r="D4265" s="145">
        <v>0</v>
      </c>
      <c r="E4265" s="145" t="s">
        <v>26</v>
      </c>
      <c r="F4265" s="462" t="s">
        <v>95</v>
      </c>
      <c r="G4265" s="462" t="s">
        <v>3468</v>
      </c>
      <c r="H4265" s="145" t="s">
        <v>86</v>
      </c>
      <c r="I4265" s="462" t="s">
        <v>1688</v>
      </c>
      <c r="J4265" s="462" t="s">
        <v>1690</v>
      </c>
      <c r="K4265" s="145" t="s">
        <v>1863</v>
      </c>
      <c r="L4265" s="145" t="s">
        <v>1861</v>
      </c>
    </row>
    <row r="4266" spans="3:12">
      <c r="C4266" s="145" t="s">
        <v>3279</v>
      </c>
      <c r="D4266" s="145">
        <v>0</v>
      </c>
      <c r="E4266" s="145" t="s">
        <v>26</v>
      </c>
      <c r="F4266" s="462" t="s">
        <v>95</v>
      </c>
      <c r="G4266" s="462" t="s">
        <v>3468</v>
      </c>
      <c r="H4266" s="145" t="s">
        <v>86</v>
      </c>
      <c r="I4266" s="462" t="s">
        <v>1688</v>
      </c>
      <c r="J4266" s="462" t="s">
        <v>1690</v>
      </c>
      <c r="K4266" s="145" t="s">
        <v>1863</v>
      </c>
      <c r="L4266" s="145" t="s">
        <v>1861</v>
      </c>
    </row>
    <row r="4267" spans="3:12">
      <c r="C4267" s="145" t="s">
        <v>1960</v>
      </c>
      <c r="D4267" s="145">
        <v>0</v>
      </c>
      <c r="E4267" s="145" t="s">
        <v>26</v>
      </c>
      <c r="F4267" s="462" t="s">
        <v>95</v>
      </c>
      <c r="G4267" s="462" t="s">
        <v>3468</v>
      </c>
      <c r="H4267" s="145" t="s">
        <v>86</v>
      </c>
      <c r="I4267" s="462" t="s">
        <v>1688</v>
      </c>
      <c r="J4267" s="462" t="s">
        <v>1690</v>
      </c>
      <c r="K4267" s="145" t="s">
        <v>1863</v>
      </c>
      <c r="L4267" s="145" t="s">
        <v>1861</v>
      </c>
    </row>
    <row r="4268" spans="3:12">
      <c r="C4268" s="145" t="s">
        <v>1961</v>
      </c>
      <c r="D4268" s="145">
        <v>0</v>
      </c>
      <c r="E4268" s="145" t="s">
        <v>26</v>
      </c>
      <c r="F4268" s="462" t="s">
        <v>95</v>
      </c>
      <c r="G4268" s="462" t="s">
        <v>3468</v>
      </c>
      <c r="H4268" s="145" t="s">
        <v>86</v>
      </c>
      <c r="I4268" s="462" t="s">
        <v>1688</v>
      </c>
      <c r="J4268" s="462" t="s">
        <v>1690</v>
      </c>
      <c r="K4268" s="145" t="s">
        <v>1863</v>
      </c>
      <c r="L4268" s="145" t="s">
        <v>1861</v>
      </c>
    </row>
    <row r="4269" spans="3:12">
      <c r="C4269" s="145" t="s">
        <v>1962</v>
      </c>
      <c r="D4269" s="145">
        <v>0</v>
      </c>
      <c r="E4269" s="145" t="s">
        <v>26</v>
      </c>
      <c r="F4269" s="462" t="s">
        <v>95</v>
      </c>
      <c r="G4269" s="462" t="s">
        <v>3468</v>
      </c>
      <c r="H4269" s="145" t="s">
        <v>86</v>
      </c>
      <c r="I4269" s="462" t="s">
        <v>1688</v>
      </c>
      <c r="J4269" s="462" t="s">
        <v>1690</v>
      </c>
      <c r="K4269" s="145" t="s">
        <v>1863</v>
      </c>
      <c r="L4269" s="145" t="s">
        <v>1861</v>
      </c>
    </row>
    <row r="4270" spans="3:12">
      <c r="C4270" s="145" t="s">
        <v>1963</v>
      </c>
      <c r="D4270" s="145">
        <v>0</v>
      </c>
      <c r="E4270" s="145" t="s">
        <v>26</v>
      </c>
      <c r="F4270" s="462" t="s">
        <v>95</v>
      </c>
      <c r="G4270" s="462" t="s">
        <v>3468</v>
      </c>
      <c r="H4270" s="145" t="s">
        <v>86</v>
      </c>
      <c r="I4270" s="462" t="s">
        <v>1688</v>
      </c>
      <c r="J4270" s="462" t="s">
        <v>1690</v>
      </c>
      <c r="K4270" s="145" t="s">
        <v>1863</v>
      </c>
      <c r="L4270" s="145" t="s">
        <v>1861</v>
      </c>
    </row>
    <row r="4271" spans="3:12">
      <c r="C4271" s="145" t="s">
        <v>1964</v>
      </c>
      <c r="D4271" s="145">
        <v>0</v>
      </c>
      <c r="E4271" s="145" t="s">
        <v>26</v>
      </c>
      <c r="F4271" s="462" t="s">
        <v>95</v>
      </c>
      <c r="G4271" s="462" t="s">
        <v>3468</v>
      </c>
      <c r="H4271" s="145" t="s">
        <v>86</v>
      </c>
      <c r="I4271" s="462" t="s">
        <v>1688</v>
      </c>
      <c r="J4271" s="462" t="s">
        <v>1690</v>
      </c>
      <c r="K4271" s="145" t="s">
        <v>1863</v>
      </c>
      <c r="L4271" s="145" t="s">
        <v>1861</v>
      </c>
    </row>
    <row r="4272" spans="3:12">
      <c r="C4272" s="145" t="s">
        <v>1965</v>
      </c>
      <c r="D4272" s="145">
        <v>0</v>
      </c>
      <c r="E4272" s="145" t="s">
        <v>26</v>
      </c>
      <c r="F4272" s="462" t="s">
        <v>95</v>
      </c>
      <c r="G4272" s="462" t="s">
        <v>3468</v>
      </c>
      <c r="H4272" s="145" t="s">
        <v>86</v>
      </c>
      <c r="I4272" s="462" t="s">
        <v>1688</v>
      </c>
      <c r="J4272" s="462" t="s">
        <v>1690</v>
      </c>
      <c r="K4272" s="145" t="s">
        <v>1863</v>
      </c>
      <c r="L4272" s="145" t="s">
        <v>1861</v>
      </c>
    </row>
    <row r="4273" spans="3:12">
      <c r="C4273" s="145" t="s">
        <v>1966</v>
      </c>
      <c r="D4273" s="145">
        <v>0</v>
      </c>
      <c r="E4273" s="145" t="s">
        <v>26</v>
      </c>
      <c r="F4273" s="462" t="s">
        <v>95</v>
      </c>
      <c r="G4273" s="462" t="s">
        <v>3468</v>
      </c>
      <c r="H4273" s="145" t="s">
        <v>86</v>
      </c>
      <c r="I4273" s="462" t="s">
        <v>1688</v>
      </c>
      <c r="J4273" s="462" t="s">
        <v>1690</v>
      </c>
      <c r="K4273" s="145" t="s">
        <v>1863</v>
      </c>
      <c r="L4273" s="145" t="s">
        <v>1861</v>
      </c>
    </row>
    <row r="4274" spans="3:12">
      <c r="C4274" s="145" t="s">
        <v>1967</v>
      </c>
      <c r="D4274" s="145">
        <v>0</v>
      </c>
      <c r="E4274" s="145" t="s">
        <v>26</v>
      </c>
      <c r="F4274" s="462" t="s">
        <v>95</v>
      </c>
      <c r="G4274" s="462" t="s">
        <v>3468</v>
      </c>
      <c r="H4274" s="145" t="s">
        <v>86</v>
      </c>
      <c r="I4274" s="462" t="s">
        <v>1688</v>
      </c>
      <c r="J4274" s="462" t="s">
        <v>1690</v>
      </c>
      <c r="K4274" s="145" t="s">
        <v>1863</v>
      </c>
      <c r="L4274" s="145" t="s">
        <v>1861</v>
      </c>
    </row>
    <row r="4275" spans="3:12">
      <c r="C4275" s="145" t="s">
        <v>1968</v>
      </c>
      <c r="D4275" s="145">
        <v>0</v>
      </c>
      <c r="E4275" s="145" t="s">
        <v>26</v>
      </c>
      <c r="F4275" s="462" t="s">
        <v>95</v>
      </c>
      <c r="G4275" s="462" t="s">
        <v>3468</v>
      </c>
      <c r="H4275" s="145" t="s">
        <v>86</v>
      </c>
      <c r="I4275" s="462" t="s">
        <v>1688</v>
      </c>
      <c r="J4275" s="462" t="s">
        <v>1690</v>
      </c>
      <c r="K4275" s="145" t="s">
        <v>1863</v>
      </c>
      <c r="L4275" s="145" t="s">
        <v>1861</v>
      </c>
    </row>
    <row r="4276" spans="3:12">
      <c r="C4276" s="145" t="s">
        <v>1969</v>
      </c>
      <c r="D4276" s="145">
        <v>0</v>
      </c>
      <c r="E4276" s="145" t="s">
        <v>26</v>
      </c>
      <c r="F4276" s="462" t="s">
        <v>95</v>
      </c>
      <c r="G4276" s="462" t="s">
        <v>3468</v>
      </c>
      <c r="H4276" s="145" t="s">
        <v>86</v>
      </c>
      <c r="I4276" s="462" t="s">
        <v>1688</v>
      </c>
      <c r="J4276" s="462" t="s">
        <v>1690</v>
      </c>
      <c r="K4276" s="145" t="s">
        <v>1863</v>
      </c>
      <c r="L4276" s="145" t="s">
        <v>1861</v>
      </c>
    </row>
    <row r="4277" spans="3:12">
      <c r="C4277" s="145" t="s">
        <v>1971</v>
      </c>
      <c r="D4277" s="145">
        <v>0</v>
      </c>
      <c r="E4277" s="145" t="s">
        <v>26</v>
      </c>
      <c r="F4277" s="462" t="s">
        <v>95</v>
      </c>
      <c r="G4277" s="462" t="s">
        <v>3468</v>
      </c>
      <c r="H4277" s="145" t="s">
        <v>86</v>
      </c>
      <c r="I4277" s="462" t="s">
        <v>1688</v>
      </c>
      <c r="J4277" s="462" t="s">
        <v>1690</v>
      </c>
      <c r="K4277" s="145" t="s">
        <v>1863</v>
      </c>
      <c r="L4277" s="145" t="s">
        <v>1861</v>
      </c>
    </row>
    <row r="4278" spans="3:12">
      <c r="C4278" s="145" t="s">
        <v>1972</v>
      </c>
      <c r="D4278" s="145">
        <v>0</v>
      </c>
      <c r="E4278" s="145" t="s">
        <v>26</v>
      </c>
      <c r="F4278" s="462" t="s">
        <v>95</v>
      </c>
      <c r="G4278" s="462" t="s">
        <v>3468</v>
      </c>
      <c r="H4278" s="145" t="s">
        <v>86</v>
      </c>
      <c r="I4278" s="462" t="s">
        <v>1688</v>
      </c>
      <c r="J4278" s="462" t="s">
        <v>1690</v>
      </c>
      <c r="K4278" s="145" t="s">
        <v>1863</v>
      </c>
      <c r="L4278" s="145" t="s">
        <v>1861</v>
      </c>
    </row>
    <row r="4279" spans="3:12">
      <c r="C4279" s="145" t="s">
        <v>1973</v>
      </c>
      <c r="D4279" s="145">
        <v>0</v>
      </c>
      <c r="E4279" s="145" t="s">
        <v>26</v>
      </c>
      <c r="F4279" s="462" t="s">
        <v>95</v>
      </c>
      <c r="G4279" s="462" t="s">
        <v>3468</v>
      </c>
      <c r="H4279" s="145" t="s">
        <v>86</v>
      </c>
      <c r="I4279" s="462" t="s">
        <v>1688</v>
      </c>
      <c r="J4279" s="462" t="s">
        <v>1690</v>
      </c>
      <c r="K4279" s="145" t="s">
        <v>1863</v>
      </c>
      <c r="L4279" s="145" t="s">
        <v>1861</v>
      </c>
    </row>
    <row r="4280" spans="3:12">
      <c r="C4280" s="145" t="s">
        <v>1974</v>
      </c>
      <c r="D4280" s="145">
        <v>0</v>
      </c>
      <c r="E4280" s="145" t="s">
        <v>26</v>
      </c>
      <c r="F4280" s="462" t="s">
        <v>95</v>
      </c>
      <c r="G4280" s="462" t="s">
        <v>3468</v>
      </c>
      <c r="H4280" s="145" t="s">
        <v>86</v>
      </c>
      <c r="I4280" s="462" t="s">
        <v>1688</v>
      </c>
      <c r="J4280" s="462" t="s">
        <v>1690</v>
      </c>
      <c r="K4280" s="145" t="s">
        <v>1863</v>
      </c>
      <c r="L4280" s="145" t="s">
        <v>1861</v>
      </c>
    </row>
    <row r="4281" spans="3:12">
      <c r="C4281" s="145" t="s">
        <v>1975</v>
      </c>
      <c r="D4281" s="145">
        <v>0</v>
      </c>
      <c r="E4281" s="145" t="s">
        <v>26</v>
      </c>
      <c r="F4281" s="462" t="s">
        <v>95</v>
      </c>
      <c r="G4281" s="462" t="s">
        <v>3468</v>
      </c>
      <c r="H4281" s="145" t="s">
        <v>86</v>
      </c>
      <c r="I4281" s="462" t="s">
        <v>1688</v>
      </c>
      <c r="J4281" s="462" t="s">
        <v>1690</v>
      </c>
      <c r="K4281" s="145" t="s">
        <v>1863</v>
      </c>
      <c r="L4281" s="145" t="s">
        <v>1861</v>
      </c>
    </row>
    <row r="4282" spans="3:12">
      <c r="C4282" s="145" t="s">
        <v>1976</v>
      </c>
      <c r="D4282" s="145">
        <v>0</v>
      </c>
      <c r="E4282" s="145" t="s">
        <v>26</v>
      </c>
      <c r="F4282" s="462" t="s">
        <v>95</v>
      </c>
      <c r="G4282" s="462" t="s">
        <v>3468</v>
      </c>
      <c r="H4282" s="145" t="s">
        <v>86</v>
      </c>
      <c r="I4282" s="462" t="s">
        <v>1688</v>
      </c>
      <c r="J4282" s="462" t="s">
        <v>1690</v>
      </c>
      <c r="K4282" s="145" t="s">
        <v>1863</v>
      </c>
      <c r="L4282" s="145" t="s">
        <v>1861</v>
      </c>
    </row>
    <row r="4283" spans="3:12">
      <c r="C4283" s="145" t="s">
        <v>1977</v>
      </c>
      <c r="D4283" s="145">
        <v>0</v>
      </c>
      <c r="E4283" s="145" t="s">
        <v>26</v>
      </c>
      <c r="F4283" s="462" t="s">
        <v>95</v>
      </c>
      <c r="G4283" s="462" t="s">
        <v>3468</v>
      </c>
      <c r="H4283" s="145" t="s">
        <v>86</v>
      </c>
      <c r="I4283" s="462" t="s">
        <v>1688</v>
      </c>
      <c r="J4283" s="462" t="s">
        <v>1690</v>
      </c>
      <c r="K4283" s="145" t="s">
        <v>1863</v>
      </c>
      <c r="L4283" s="145" t="s">
        <v>1861</v>
      </c>
    </row>
    <row r="4284" spans="3:12">
      <c r="C4284" s="145" t="s">
        <v>1978</v>
      </c>
      <c r="D4284" s="145">
        <v>0</v>
      </c>
      <c r="E4284" s="145" t="s">
        <v>26</v>
      </c>
      <c r="F4284" s="462" t="s">
        <v>95</v>
      </c>
      <c r="G4284" s="462" t="s">
        <v>3468</v>
      </c>
      <c r="H4284" s="145" t="s">
        <v>86</v>
      </c>
      <c r="I4284" s="462" t="s">
        <v>1688</v>
      </c>
      <c r="J4284" s="462" t="s">
        <v>1690</v>
      </c>
      <c r="K4284" s="145" t="s">
        <v>1863</v>
      </c>
      <c r="L4284" s="145" t="s">
        <v>1861</v>
      </c>
    </row>
    <row r="4285" spans="3:12">
      <c r="C4285" s="145" t="s">
        <v>1979</v>
      </c>
      <c r="D4285" s="145">
        <v>0</v>
      </c>
      <c r="E4285" s="145" t="s">
        <v>26</v>
      </c>
      <c r="F4285" s="462" t="s">
        <v>95</v>
      </c>
      <c r="G4285" s="462" t="s">
        <v>3468</v>
      </c>
      <c r="H4285" s="145" t="s">
        <v>86</v>
      </c>
      <c r="I4285" s="462" t="s">
        <v>1688</v>
      </c>
      <c r="J4285" s="462" t="s">
        <v>1690</v>
      </c>
      <c r="K4285" s="145" t="s">
        <v>1863</v>
      </c>
      <c r="L4285" s="145" t="s">
        <v>1861</v>
      </c>
    </row>
    <row r="4286" spans="3:12">
      <c r="C4286" s="145" t="s">
        <v>1981</v>
      </c>
      <c r="D4286" s="145">
        <v>0</v>
      </c>
      <c r="E4286" s="145" t="s">
        <v>26</v>
      </c>
      <c r="F4286" s="462" t="s">
        <v>95</v>
      </c>
      <c r="G4286" s="462" t="s">
        <v>3468</v>
      </c>
      <c r="H4286" s="145" t="s">
        <v>86</v>
      </c>
      <c r="I4286" s="462" t="s">
        <v>1688</v>
      </c>
      <c r="J4286" s="462" t="s">
        <v>1690</v>
      </c>
      <c r="K4286" s="145" t="s">
        <v>1863</v>
      </c>
      <c r="L4286" s="145" t="s">
        <v>1861</v>
      </c>
    </row>
    <row r="4287" spans="3:12">
      <c r="C4287" s="145" t="s">
        <v>1982</v>
      </c>
      <c r="D4287" s="145">
        <v>0</v>
      </c>
      <c r="E4287" s="145" t="s">
        <v>26</v>
      </c>
      <c r="F4287" s="462" t="s">
        <v>95</v>
      </c>
      <c r="G4287" s="462" t="s">
        <v>3468</v>
      </c>
      <c r="H4287" s="145" t="s">
        <v>86</v>
      </c>
      <c r="I4287" s="462" t="s">
        <v>1688</v>
      </c>
      <c r="J4287" s="462" t="s">
        <v>1690</v>
      </c>
      <c r="K4287" s="145" t="s">
        <v>1863</v>
      </c>
      <c r="L4287" s="145" t="s">
        <v>1861</v>
      </c>
    </row>
    <row r="4288" spans="3:12">
      <c r="C4288" s="145" t="s">
        <v>1983</v>
      </c>
      <c r="D4288" s="145">
        <v>0</v>
      </c>
      <c r="E4288" s="145" t="s">
        <v>26</v>
      </c>
      <c r="F4288" s="462" t="s">
        <v>95</v>
      </c>
      <c r="G4288" s="462" t="s">
        <v>3468</v>
      </c>
      <c r="H4288" s="145" t="s">
        <v>86</v>
      </c>
      <c r="I4288" s="462" t="s">
        <v>1688</v>
      </c>
      <c r="J4288" s="462" t="s">
        <v>1690</v>
      </c>
      <c r="K4288" s="145" t="s">
        <v>1863</v>
      </c>
      <c r="L4288" s="145" t="s">
        <v>1861</v>
      </c>
    </row>
    <row r="4289" spans="3:12">
      <c r="C4289" s="145" t="s">
        <v>1984</v>
      </c>
      <c r="D4289" s="145">
        <v>0</v>
      </c>
      <c r="E4289" s="145" t="s">
        <v>26</v>
      </c>
      <c r="F4289" s="462" t="s">
        <v>95</v>
      </c>
      <c r="G4289" s="462" t="s">
        <v>3468</v>
      </c>
      <c r="H4289" s="145" t="s">
        <v>86</v>
      </c>
      <c r="I4289" s="462" t="s">
        <v>1688</v>
      </c>
      <c r="J4289" s="462" t="s">
        <v>1690</v>
      </c>
      <c r="K4289" s="145" t="s">
        <v>1863</v>
      </c>
      <c r="L4289" s="145" t="s">
        <v>1861</v>
      </c>
    </row>
    <row r="4290" spans="3:12">
      <c r="C4290" s="145" t="s">
        <v>1985</v>
      </c>
      <c r="D4290" s="145">
        <v>0</v>
      </c>
      <c r="E4290" s="145" t="s">
        <v>26</v>
      </c>
      <c r="F4290" s="462" t="s">
        <v>95</v>
      </c>
      <c r="G4290" s="462" t="s">
        <v>3468</v>
      </c>
      <c r="H4290" s="145" t="s">
        <v>86</v>
      </c>
      <c r="I4290" s="462" t="s">
        <v>1688</v>
      </c>
      <c r="J4290" s="462" t="s">
        <v>1690</v>
      </c>
      <c r="K4290" s="145" t="s">
        <v>1863</v>
      </c>
      <c r="L4290" s="145" t="s">
        <v>1861</v>
      </c>
    </row>
    <row r="4291" spans="3:12">
      <c r="C4291" s="145" t="s">
        <v>1986</v>
      </c>
      <c r="D4291" s="145">
        <v>0</v>
      </c>
      <c r="E4291" s="145" t="s">
        <v>26</v>
      </c>
      <c r="F4291" s="462" t="s">
        <v>95</v>
      </c>
      <c r="G4291" s="462" t="s">
        <v>3468</v>
      </c>
      <c r="H4291" s="145" t="s">
        <v>86</v>
      </c>
      <c r="I4291" s="462" t="s">
        <v>1688</v>
      </c>
      <c r="J4291" s="462" t="s">
        <v>1690</v>
      </c>
      <c r="K4291" s="145" t="s">
        <v>1863</v>
      </c>
      <c r="L4291" s="145" t="s">
        <v>1861</v>
      </c>
    </row>
    <row r="4292" spans="3:12">
      <c r="C4292" s="145" t="s">
        <v>1987</v>
      </c>
      <c r="D4292" s="145">
        <v>0</v>
      </c>
      <c r="E4292" s="145" t="s">
        <v>26</v>
      </c>
      <c r="F4292" s="462" t="s">
        <v>95</v>
      </c>
      <c r="G4292" s="462" t="s">
        <v>3468</v>
      </c>
      <c r="H4292" s="145" t="s">
        <v>86</v>
      </c>
      <c r="I4292" s="462" t="s">
        <v>1688</v>
      </c>
      <c r="J4292" s="462" t="s">
        <v>1690</v>
      </c>
      <c r="K4292" s="145" t="s">
        <v>1863</v>
      </c>
      <c r="L4292" s="145" t="s">
        <v>1861</v>
      </c>
    </row>
    <row r="4293" spans="3:12">
      <c r="C4293" s="145" t="s">
        <v>1988</v>
      </c>
      <c r="D4293" s="145">
        <v>0</v>
      </c>
      <c r="E4293" s="145" t="s">
        <v>26</v>
      </c>
      <c r="F4293" s="462" t="s">
        <v>95</v>
      </c>
      <c r="G4293" s="462" t="s">
        <v>3468</v>
      </c>
      <c r="H4293" s="145" t="s">
        <v>86</v>
      </c>
      <c r="I4293" s="462" t="s">
        <v>1688</v>
      </c>
      <c r="J4293" s="462" t="s">
        <v>1690</v>
      </c>
      <c r="K4293" s="145" t="s">
        <v>1863</v>
      </c>
      <c r="L4293" s="145" t="s">
        <v>1861</v>
      </c>
    </row>
    <row r="4294" spans="3:12">
      <c r="C4294" s="145" t="s">
        <v>1989</v>
      </c>
      <c r="D4294" s="145">
        <v>0</v>
      </c>
      <c r="E4294" s="145" t="s">
        <v>26</v>
      </c>
      <c r="F4294" s="462" t="s">
        <v>95</v>
      </c>
      <c r="G4294" s="462" t="s">
        <v>3468</v>
      </c>
      <c r="H4294" s="145" t="s">
        <v>86</v>
      </c>
      <c r="I4294" s="462" t="s">
        <v>1688</v>
      </c>
      <c r="J4294" s="462" t="s">
        <v>1690</v>
      </c>
      <c r="K4294" s="145" t="s">
        <v>1863</v>
      </c>
      <c r="L4294" s="145" t="s">
        <v>1861</v>
      </c>
    </row>
    <row r="4295" spans="3:12">
      <c r="C4295" s="145" t="s">
        <v>1990</v>
      </c>
      <c r="D4295" s="145">
        <v>0</v>
      </c>
      <c r="E4295" s="145" t="s">
        <v>26</v>
      </c>
      <c r="F4295" s="462" t="s">
        <v>95</v>
      </c>
      <c r="G4295" s="462" t="s">
        <v>3468</v>
      </c>
      <c r="H4295" s="145" t="s">
        <v>86</v>
      </c>
      <c r="I4295" s="462" t="s">
        <v>1688</v>
      </c>
      <c r="J4295" s="462" t="s">
        <v>1690</v>
      </c>
      <c r="K4295" s="145" t="s">
        <v>1863</v>
      </c>
      <c r="L4295" s="145" t="s">
        <v>1861</v>
      </c>
    </row>
    <row r="4296" spans="3:12">
      <c r="C4296" s="145" t="s">
        <v>1991</v>
      </c>
      <c r="D4296" s="145">
        <v>0</v>
      </c>
      <c r="E4296" s="145" t="s">
        <v>26</v>
      </c>
      <c r="F4296" s="462" t="s">
        <v>95</v>
      </c>
      <c r="G4296" s="462" t="s">
        <v>3468</v>
      </c>
      <c r="H4296" s="145" t="s">
        <v>86</v>
      </c>
      <c r="I4296" s="462" t="s">
        <v>1688</v>
      </c>
      <c r="J4296" s="462" t="s">
        <v>1690</v>
      </c>
      <c r="K4296" s="145" t="s">
        <v>1863</v>
      </c>
      <c r="L4296" s="145" t="s">
        <v>1861</v>
      </c>
    </row>
    <row r="4297" spans="3:12">
      <c r="C4297" s="145" t="s">
        <v>1992</v>
      </c>
      <c r="D4297" s="145">
        <v>0</v>
      </c>
      <c r="E4297" s="145" t="s">
        <v>26</v>
      </c>
      <c r="F4297" s="462" t="s">
        <v>95</v>
      </c>
      <c r="G4297" s="462" t="s">
        <v>3468</v>
      </c>
      <c r="H4297" s="145" t="s">
        <v>86</v>
      </c>
      <c r="I4297" s="462" t="s">
        <v>1688</v>
      </c>
      <c r="J4297" s="462" t="s">
        <v>1690</v>
      </c>
      <c r="K4297" s="145" t="s">
        <v>1863</v>
      </c>
      <c r="L4297" s="145" t="s">
        <v>1861</v>
      </c>
    </row>
    <row r="4298" spans="3:12">
      <c r="C4298" s="145" t="s">
        <v>1995</v>
      </c>
      <c r="D4298" s="145">
        <v>0</v>
      </c>
      <c r="E4298" s="145" t="s">
        <v>26</v>
      </c>
      <c r="F4298" s="462" t="s">
        <v>95</v>
      </c>
      <c r="G4298" s="462" t="s">
        <v>3468</v>
      </c>
      <c r="H4298" s="145" t="s">
        <v>86</v>
      </c>
      <c r="I4298" s="462" t="s">
        <v>1688</v>
      </c>
      <c r="J4298" s="462" t="s">
        <v>1690</v>
      </c>
      <c r="K4298" s="145" t="s">
        <v>1864</v>
      </c>
      <c r="L4298" s="145" t="s">
        <v>1852</v>
      </c>
    </row>
    <row r="4299" spans="3:12">
      <c r="C4299" s="145" t="s">
        <v>1996</v>
      </c>
      <c r="D4299" s="145">
        <v>0</v>
      </c>
      <c r="E4299" s="145" t="s">
        <v>26</v>
      </c>
      <c r="F4299" s="462" t="s">
        <v>95</v>
      </c>
      <c r="G4299" s="462" t="s">
        <v>3468</v>
      </c>
      <c r="H4299" s="145" t="s">
        <v>86</v>
      </c>
      <c r="I4299" s="462" t="s">
        <v>1688</v>
      </c>
      <c r="J4299" s="462" t="s">
        <v>1690</v>
      </c>
      <c r="K4299" s="145" t="s">
        <v>1864</v>
      </c>
      <c r="L4299" s="145" t="s">
        <v>1852</v>
      </c>
    </row>
    <row r="4300" spans="3:12">
      <c r="C4300" s="145" t="s">
        <v>1997</v>
      </c>
      <c r="D4300" s="145">
        <v>0</v>
      </c>
      <c r="E4300" s="145" t="s">
        <v>26</v>
      </c>
      <c r="F4300" s="462" t="s">
        <v>95</v>
      </c>
      <c r="G4300" s="462" t="s">
        <v>3468</v>
      </c>
      <c r="H4300" s="145" t="s">
        <v>86</v>
      </c>
      <c r="I4300" s="462" t="s">
        <v>1688</v>
      </c>
      <c r="J4300" s="462" t="s">
        <v>1690</v>
      </c>
      <c r="K4300" s="145" t="s">
        <v>1864</v>
      </c>
      <c r="L4300" s="145" t="s">
        <v>1852</v>
      </c>
    </row>
    <row r="4301" spans="3:12">
      <c r="C4301" s="145" t="s">
        <v>1998</v>
      </c>
      <c r="D4301" s="145">
        <v>0</v>
      </c>
      <c r="E4301" s="145" t="s">
        <v>26</v>
      </c>
      <c r="F4301" s="462" t="s">
        <v>95</v>
      </c>
      <c r="G4301" s="462" t="s">
        <v>3468</v>
      </c>
      <c r="H4301" s="145" t="s">
        <v>86</v>
      </c>
      <c r="I4301" s="462" t="s">
        <v>1688</v>
      </c>
      <c r="J4301" s="462" t="s">
        <v>1690</v>
      </c>
      <c r="K4301" s="145" t="s">
        <v>1864</v>
      </c>
      <c r="L4301" s="145" t="s">
        <v>1852</v>
      </c>
    </row>
    <row r="4302" spans="3:12">
      <c r="C4302" s="145" t="s">
        <v>1999</v>
      </c>
      <c r="D4302" s="145">
        <v>0</v>
      </c>
      <c r="E4302" s="145" t="s">
        <v>26</v>
      </c>
      <c r="F4302" s="462" t="s">
        <v>95</v>
      </c>
      <c r="G4302" s="462" t="s">
        <v>3468</v>
      </c>
      <c r="H4302" s="145" t="s">
        <v>86</v>
      </c>
      <c r="I4302" s="462" t="s">
        <v>1688</v>
      </c>
      <c r="J4302" s="462" t="s">
        <v>1690</v>
      </c>
      <c r="K4302" s="145" t="s">
        <v>1864</v>
      </c>
      <c r="L4302" s="145" t="s">
        <v>1852</v>
      </c>
    </row>
    <row r="4303" spans="3:12">
      <c r="C4303" s="145" t="s">
        <v>2001</v>
      </c>
      <c r="D4303" s="145">
        <v>0</v>
      </c>
      <c r="E4303" s="145" t="s">
        <v>26</v>
      </c>
      <c r="F4303" s="462" t="s">
        <v>95</v>
      </c>
      <c r="G4303" s="462" t="s">
        <v>3468</v>
      </c>
      <c r="H4303" s="145" t="s">
        <v>86</v>
      </c>
      <c r="I4303" s="462" t="s">
        <v>1688</v>
      </c>
      <c r="J4303" s="462" t="s">
        <v>1690</v>
      </c>
      <c r="K4303" s="145" t="s">
        <v>1864</v>
      </c>
      <c r="L4303" s="145" t="s">
        <v>1852</v>
      </c>
    </row>
    <row r="4304" spans="3:12">
      <c r="C4304" s="145" t="s">
        <v>2002</v>
      </c>
      <c r="D4304" s="145">
        <v>0</v>
      </c>
      <c r="E4304" s="145" t="s">
        <v>26</v>
      </c>
      <c r="F4304" s="462" t="s">
        <v>95</v>
      </c>
      <c r="G4304" s="462" t="s">
        <v>3468</v>
      </c>
      <c r="H4304" s="145" t="s">
        <v>86</v>
      </c>
      <c r="I4304" s="462" t="s">
        <v>1688</v>
      </c>
      <c r="J4304" s="462" t="s">
        <v>1690</v>
      </c>
      <c r="K4304" s="145" t="s">
        <v>1864</v>
      </c>
      <c r="L4304" s="145" t="s">
        <v>1852</v>
      </c>
    </row>
    <row r="4305" spans="3:12">
      <c r="C4305" s="145" t="s">
        <v>2003</v>
      </c>
      <c r="D4305" s="145">
        <v>0</v>
      </c>
      <c r="E4305" s="145" t="s">
        <v>26</v>
      </c>
      <c r="F4305" s="462" t="s">
        <v>95</v>
      </c>
      <c r="G4305" s="462" t="s">
        <v>3468</v>
      </c>
      <c r="H4305" s="145" t="s">
        <v>86</v>
      </c>
      <c r="I4305" s="462" t="s">
        <v>1688</v>
      </c>
      <c r="J4305" s="462" t="s">
        <v>1690</v>
      </c>
      <c r="K4305" s="145" t="s">
        <v>1864</v>
      </c>
      <c r="L4305" s="145" t="s">
        <v>1852</v>
      </c>
    </row>
    <row r="4306" spans="3:12">
      <c r="C4306" s="145" t="s">
        <v>2004</v>
      </c>
      <c r="D4306" s="145">
        <v>0</v>
      </c>
      <c r="E4306" s="145" t="s">
        <v>26</v>
      </c>
      <c r="F4306" s="462" t="s">
        <v>95</v>
      </c>
      <c r="G4306" s="462" t="s">
        <v>3468</v>
      </c>
      <c r="H4306" s="145" t="s">
        <v>86</v>
      </c>
      <c r="I4306" s="462" t="s">
        <v>1688</v>
      </c>
      <c r="J4306" s="462" t="s">
        <v>1690</v>
      </c>
      <c r="K4306" s="145" t="s">
        <v>1864</v>
      </c>
      <c r="L4306" s="145" t="s">
        <v>1852</v>
      </c>
    </row>
    <row r="4307" spans="3:12">
      <c r="C4307" s="145" t="s">
        <v>2006</v>
      </c>
      <c r="D4307" s="145">
        <v>0</v>
      </c>
      <c r="E4307" s="145" t="s">
        <v>26</v>
      </c>
      <c r="F4307" s="462" t="s">
        <v>95</v>
      </c>
      <c r="G4307" s="462" t="s">
        <v>3468</v>
      </c>
      <c r="H4307" s="145" t="s">
        <v>86</v>
      </c>
      <c r="I4307" s="462" t="s">
        <v>1688</v>
      </c>
      <c r="J4307" s="462" t="s">
        <v>1690</v>
      </c>
      <c r="K4307" s="145" t="s">
        <v>1864</v>
      </c>
      <c r="L4307" s="145" t="s">
        <v>1852</v>
      </c>
    </row>
    <row r="4308" spans="3:12">
      <c r="C4308" s="145" t="s">
        <v>2007</v>
      </c>
      <c r="D4308" s="145">
        <v>0</v>
      </c>
      <c r="E4308" s="145" t="s">
        <v>26</v>
      </c>
      <c r="F4308" s="462" t="s">
        <v>95</v>
      </c>
      <c r="G4308" s="462" t="s">
        <v>3468</v>
      </c>
      <c r="H4308" s="145" t="s">
        <v>86</v>
      </c>
      <c r="I4308" s="462" t="s">
        <v>1688</v>
      </c>
      <c r="J4308" s="462" t="s">
        <v>1690</v>
      </c>
      <c r="K4308" s="145" t="s">
        <v>1864</v>
      </c>
      <c r="L4308" s="145" t="s">
        <v>1852</v>
      </c>
    </row>
    <row r="4309" spans="3:12">
      <c r="C4309" s="145" t="s">
        <v>2008</v>
      </c>
      <c r="D4309" s="145">
        <v>0</v>
      </c>
      <c r="E4309" s="145" t="s">
        <v>26</v>
      </c>
      <c r="F4309" s="462" t="s">
        <v>95</v>
      </c>
      <c r="G4309" s="462" t="s">
        <v>3468</v>
      </c>
      <c r="H4309" s="145" t="s">
        <v>86</v>
      </c>
      <c r="I4309" s="462" t="s">
        <v>1688</v>
      </c>
      <c r="J4309" s="462" t="s">
        <v>1690</v>
      </c>
      <c r="K4309" s="145" t="s">
        <v>1864</v>
      </c>
      <c r="L4309" s="145" t="s">
        <v>1852</v>
      </c>
    </row>
    <row r="4310" spans="3:12">
      <c r="C4310" s="145" t="s">
        <v>2009</v>
      </c>
      <c r="D4310" s="145">
        <v>0</v>
      </c>
      <c r="E4310" s="145" t="s">
        <v>26</v>
      </c>
      <c r="F4310" s="462" t="s">
        <v>95</v>
      </c>
      <c r="G4310" s="462" t="s">
        <v>3468</v>
      </c>
      <c r="H4310" s="145" t="s">
        <v>86</v>
      </c>
      <c r="I4310" s="462" t="s">
        <v>1688</v>
      </c>
      <c r="J4310" s="462" t="s">
        <v>1690</v>
      </c>
      <c r="K4310" s="145" t="s">
        <v>1864</v>
      </c>
      <c r="L4310" s="145" t="s">
        <v>1852</v>
      </c>
    </row>
    <row r="4311" spans="3:12">
      <c r="C4311" s="145" t="s">
        <v>2010</v>
      </c>
      <c r="D4311" s="145">
        <v>0</v>
      </c>
      <c r="E4311" s="145" t="s">
        <v>26</v>
      </c>
      <c r="F4311" s="462" t="s">
        <v>95</v>
      </c>
      <c r="G4311" s="462" t="s">
        <v>3468</v>
      </c>
      <c r="H4311" s="145" t="s">
        <v>86</v>
      </c>
      <c r="I4311" s="462" t="s">
        <v>1688</v>
      </c>
      <c r="J4311" s="462" t="s">
        <v>1690</v>
      </c>
      <c r="K4311" s="145" t="s">
        <v>1864</v>
      </c>
      <c r="L4311" s="145" t="s">
        <v>1852</v>
      </c>
    </row>
    <row r="4312" spans="3:12">
      <c r="C4312" s="145" t="s">
        <v>2012</v>
      </c>
      <c r="D4312" s="145">
        <v>0</v>
      </c>
      <c r="E4312" s="145" t="s">
        <v>26</v>
      </c>
      <c r="F4312" s="462" t="s">
        <v>95</v>
      </c>
      <c r="G4312" s="462" t="s">
        <v>3468</v>
      </c>
      <c r="H4312" s="145" t="s">
        <v>86</v>
      </c>
      <c r="I4312" s="462" t="s">
        <v>1688</v>
      </c>
      <c r="J4312" s="462" t="s">
        <v>1690</v>
      </c>
      <c r="K4312" s="145" t="s">
        <v>1864</v>
      </c>
      <c r="L4312" s="145" t="s">
        <v>1852</v>
      </c>
    </row>
    <row r="4313" spans="3:12">
      <c r="C4313" s="145" t="s">
        <v>2013</v>
      </c>
      <c r="D4313" s="145">
        <v>0</v>
      </c>
      <c r="E4313" s="145" t="s">
        <v>26</v>
      </c>
      <c r="F4313" s="462" t="s">
        <v>95</v>
      </c>
      <c r="G4313" s="462" t="s">
        <v>3468</v>
      </c>
      <c r="H4313" s="145" t="s">
        <v>86</v>
      </c>
      <c r="I4313" s="462" t="s">
        <v>1688</v>
      </c>
      <c r="J4313" s="462" t="s">
        <v>1690</v>
      </c>
      <c r="K4313" s="145" t="s">
        <v>1864</v>
      </c>
      <c r="L4313" s="145" t="s">
        <v>1852</v>
      </c>
    </row>
    <row r="4314" spans="3:12">
      <c r="C4314" s="145" t="s">
        <v>2014</v>
      </c>
      <c r="D4314" s="145">
        <v>0</v>
      </c>
      <c r="E4314" s="145" t="s">
        <v>26</v>
      </c>
      <c r="F4314" s="462" t="s">
        <v>95</v>
      </c>
      <c r="G4314" s="462" t="s">
        <v>3468</v>
      </c>
      <c r="H4314" s="145" t="s">
        <v>86</v>
      </c>
      <c r="I4314" s="462" t="s">
        <v>1688</v>
      </c>
      <c r="J4314" s="462" t="s">
        <v>1690</v>
      </c>
      <c r="K4314" s="145" t="s">
        <v>1864</v>
      </c>
      <c r="L4314" s="145" t="s">
        <v>1852</v>
      </c>
    </row>
    <row r="4315" spans="3:12">
      <c r="C4315" s="145" t="s">
        <v>2015</v>
      </c>
      <c r="D4315" s="145">
        <v>0</v>
      </c>
      <c r="E4315" s="145" t="s">
        <v>26</v>
      </c>
      <c r="F4315" s="462" t="s">
        <v>95</v>
      </c>
      <c r="G4315" s="462" t="s">
        <v>3468</v>
      </c>
      <c r="H4315" s="145" t="s">
        <v>86</v>
      </c>
      <c r="I4315" s="462" t="s">
        <v>1688</v>
      </c>
      <c r="J4315" s="462" t="s">
        <v>1690</v>
      </c>
      <c r="K4315" s="145" t="s">
        <v>1864</v>
      </c>
      <c r="L4315" s="145" t="s">
        <v>1852</v>
      </c>
    </row>
    <row r="4316" spans="3:12">
      <c r="C4316" s="145" t="s">
        <v>2016</v>
      </c>
      <c r="D4316" s="145">
        <v>0</v>
      </c>
      <c r="E4316" s="145" t="s">
        <v>26</v>
      </c>
      <c r="F4316" s="462" t="s">
        <v>95</v>
      </c>
      <c r="G4316" s="462" t="s">
        <v>3468</v>
      </c>
      <c r="H4316" s="145" t="s">
        <v>86</v>
      </c>
      <c r="I4316" s="462" t="s">
        <v>1688</v>
      </c>
      <c r="J4316" s="462" t="s">
        <v>1690</v>
      </c>
      <c r="K4316" s="145" t="s">
        <v>1864</v>
      </c>
      <c r="L4316" s="145" t="s">
        <v>1852</v>
      </c>
    </row>
    <row r="4317" spans="3:12">
      <c r="C4317" s="145" t="s">
        <v>2017</v>
      </c>
      <c r="D4317" s="145">
        <v>0</v>
      </c>
      <c r="E4317" s="145" t="s">
        <v>26</v>
      </c>
      <c r="F4317" s="462" t="s">
        <v>95</v>
      </c>
      <c r="G4317" s="462" t="s">
        <v>3468</v>
      </c>
      <c r="H4317" s="145" t="s">
        <v>86</v>
      </c>
      <c r="I4317" s="462" t="s">
        <v>1688</v>
      </c>
      <c r="J4317" s="462" t="s">
        <v>1690</v>
      </c>
      <c r="K4317" s="145" t="s">
        <v>1864</v>
      </c>
      <c r="L4317" s="145" t="s">
        <v>1852</v>
      </c>
    </row>
    <row r="4318" spans="3:12">
      <c r="C4318" s="145" t="s">
        <v>2018</v>
      </c>
      <c r="D4318" s="145">
        <v>0</v>
      </c>
      <c r="E4318" s="145" t="s">
        <v>26</v>
      </c>
      <c r="F4318" s="462" t="s">
        <v>95</v>
      </c>
      <c r="G4318" s="462" t="s">
        <v>3468</v>
      </c>
      <c r="H4318" s="145" t="s">
        <v>86</v>
      </c>
      <c r="I4318" s="462" t="s">
        <v>1688</v>
      </c>
      <c r="J4318" s="462" t="s">
        <v>1690</v>
      </c>
      <c r="K4318" s="145" t="s">
        <v>1864</v>
      </c>
      <c r="L4318" s="145" t="s">
        <v>1852</v>
      </c>
    </row>
    <row r="4319" spans="3:12">
      <c r="C4319" s="145" t="s">
        <v>2019</v>
      </c>
      <c r="D4319" s="145">
        <v>0</v>
      </c>
      <c r="E4319" s="145" t="s">
        <v>26</v>
      </c>
      <c r="F4319" s="462" t="s">
        <v>95</v>
      </c>
      <c r="G4319" s="462" t="s">
        <v>3468</v>
      </c>
      <c r="H4319" s="145" t="s">
        <v>86</v>
      </c>
      <c r="I4319" s="462" t="s">
        <v>1688</v>
      </c>
      <c r="J4319" s="462" t="s">
        <v>1690</v>
      </c>
      <c r="K4319" s="145" t="s">
        <v>1864</v>
      </c>
      <c r="L4319" s="145" t="s">
        <v>1852</v>
      </c>
    </row>
    <row r="4320" spans="3:12">
      <c r="C4320" s="145" t="s">
        <v>2020</v>
      </c>
      <c r="D4320" s="145">
        <v>0</v>
      </c>
      <c r="E4320" s="145" t="s">
        <v>26</v>
      </c>
      <c r="F4320" s="462" t="s">
        <v>95</v>
      </c>
      <c r="G4320" s="462" t="s">
        <v>3468</v>
      </c>
      <c r="H4320" s="145" t="s">
        <v>86</v>
      </c>
      <c r="I4320" s="462" t="s">
        <v>1688</v>
      </c>
      <c r="J4320" s="462" t="s">
        <v>1690</v>
      </c>
      <c r="K4320" s="145" t="s">
        <v>1864</v>
      </c>
      <c r="L4320" s="145" t="s">
        <v>1852</v>
      </c>
    </row>
    <row r="4321" spans="3:12">
      <c r="C4321" s="145" t="s">
        <v>2021</v>
      </c>
      <c r="D4321" s="145">
        <v>0</v>
      </c>
      <c r="E4321" s="145" t="s">
        <v>26</v>
      </c>
      <c r="F4321" s="462" t="s">
        <v>95</v>
      </c>
      <c r="G4321" s="462" t="s">
        <v>3468</v>
      </c>
      <c r="H4321" s="145" t="s">
        <v>86</v>
      </c>
      <c r="I4321" s="462" t="s">
        <v>1688</v>
      </c>
      <c r="J4321" s="462" t="s">
        <v>1690</v>
      </c>
      <c r="K4321" s="145" t="s">
        <v>1864</v>
      </c>
      <c r="L4321" s="145" t="s">
        <v>1852</v>
      </c>
    </row>
    <row r="4322" spans="3:12">
      <c r="C4322" s="145" t="s">
        <v>2022</v>
      </c>
      <c r="D4322" s="145">
        <v>0</v>
      </c>
      <c r="E4322" s="145" t="s">
        <v>26</v>
      </c>
      <c r="F4322" s="462" t="s">
        <v>95</v>
      </c>
      <c r="G4322" s="462" t="s">
        <v>3468</v>
      </c>
      <c r="H4322" s="145" t="s">
        <v>86</v>
      </c>
      <c r="I4322" s="462" t="s">
        <v>1688</v>
      </c>
      <c r="J4322" s="462" t="s">
        <v>1690</v>
      </c>
      <c r="K4322" s="145" t="s">
        <v>1864</v>
      </c>
      <c r="L4322" s="145" t="s">
        <v>1852</v>
      </c>
    </row>
    <row r="4323" spans="3:12">
      <c r="C4323" s="145" t="s">
        <v>2023</v>
      </c>
      <c r="D4323" s="145">
        <v>0</v>
      </c>
      <c r="E4323" s="145" t="s">
        <v>26</v>
      </c>
      <c r="F4323" s="462" t="s">
        <v>95</v>
      </c>
      <c r="G4323" s="462" t="s">
        <v>3468</v>
      </c>
      <c r="H4323" s="145" t="s">
        <v>86</v>
      </c>
      <c r="I4323" s="462" t="s">
        <v>1688</v>
      </c>
      <c r="J4323" s="462" t="s">
        <v>1690</v>
      </c>
      <c r="K4323" s="145" t="s">
        <v>1864</v>
      </c>
      <c r="L4323" s="145" t="s">
        <v>1852</v>
      </c>
    </row>
    <row r="4324" spans="3:12">
      <c r="C4324" s="145" t="s">
        <v>2024</v>
      </c>
      <c r="D4324" s="145">
        <v>0</v>
      </c>
      <c r="E4324" s="145" t="s">
        <v>26</v>
      </c>
      <c r="F4324" s="462" t="s">
        <v>95</v>
      </c>
      <c r="G4324" s="462" t="s">
        <v>3468</v>
      </c>
      <c r="H4324" s="145" t="s">
        <v>86</v>
      </c>
      <c r="I4324" s="462" t="s">
        <v>1688</v>
      </c>
      <c r="J4324" s="462" t="s">
        <v>1690</v>
      </c>
      <c r="K4324" s="145" t="s">
        <v>1864</v>
      </c>
      <c r="L4324" s="145" t="s">
        <v>1852</v>
      </c>
    </row>
    <row r="4325" spans="3:12">
      <c r="C4325" s="145" t="s">
        <v>2025</v>
      </c>
      <c r="D4325" s="145">
        <v>0</v>
      </c>
      <c r="E4325" s="145" t="s">
        <v>26</v>
      </c>
      <c r="F4325" s="462" t="s">
        <v>95</v>
      </c>
      <c r="G4325" s="462" t="s">
        <v>3468</v>
      </c>
      <c r="H4325" s="145" t="s">
        <v>86</v>
      </c>
      <c r="I4325" s="462" t="s">
        <v>1688</v>
      </c>
      <c r="J4325" s="462" t="s">
        <v>1690</v>
      </c>
      <c r="K4325" s="145" t="s">
        <v>1864</v>
      </c>
      <c r="L4325" s="145" t="s">
        <v>1852</v>
      </c>
    </row>
    <row r="4326" spans="3:12">
      <c r="C4326" s="145" t="s">
        <v>2026</v>
      </c>
      <c r="D4326" s="145">
        <v>0</v>
      </c>
      <c r="E4326" s="145" t="s">
        <v>26</v>
      </c>
      <c r="F4326" s="462" t="s">
        <v>95</v>
      </c>
      <c r="G4326" s="462" t="s">
        <v>3468</v>
      </c>
      <c r="H4326" s="145" t="s">
        <v>86</v>
      </c>
      <c r="I4326" s="462" t="s">
        <v>1688</v>
      </c>
      <c r="J4326" s="462" t="s">
        <v>1690</v>
      </c>
      <c r="K4326" s="145" t="s">
        <v>1864</v>
      </c>
      <c r="L4326" s="145" t="s">
        <v>1852</v>
      </c>
    </row>
    <row r="4327" spans="3:12">
      <c r="C4327" s="145" t="s">
        <v>2029</v>
      </c>
      <c r="D4327" s="145">
        <v>0</v>
      </c>
      <c r="E4327" s="145" t="s">
        <v>26</v>
      </c>
      <c r="F4327" s="462" t="s">
        <v>95</v>
      </c>
      <c r="G4327" s="462" t="s">
        <v>3468</v>
      </c>
      <c r="H4327" s="145" t="s">
        <v>86</v>
      </c>
      <c r="I4327" s="462" t="s">
        <v>1688</v>
      </c>
      <c r="J4327" s="462" t="s">
        <v>1690</v>
      </c>
      <c r="K4327" s="145" t="s">
        <v>1864</v>
      </c>
      <c r="L4327" s="145" t="s">
        <v>1852</v>
      </c>
    </row>
    <row r="4328" spans="3:12">
      <c r="C4328" s="145" t="s">
        <v>2030</v>
      </c>
      <c r="D4328" s="145">
        <v>0</v>
      </c>
      <c r="E4328" s="145" t="s">
        <v>26</v>
      </c>
      <c r="F4328" s="462" t="s">
        <v>95</v>
      </c>
      <c r="G4328" s="462" t="s">
        <v>3468</v>
      </c>
      <c r="H4328" s="145" t="s">
        <v>86</v>
      </c>
      <c r="I4328" s="462" t="s">
        <v>1688</v>
      </c>
      <c r="J4328" s="462" t="s">
        <v>1690</v>
      </c>
      <c r="K4328" s="145" t="s">
        <v>1864</v>
      </c>
      <c r="L4328" s="145" t="s">
        <v>1852</v>
      </c>
    </row>
    <row r="4329" spans="3:12">
      <c r="C4329" s="145" t="s">
        <v>2031</v>
      </c>
      <c r="D4329" s="145">
        <v>0</v>
      </c>
      <c r="E4329" s="145" t="s">
        <v>26</v>
      </c>
      <c r="F4329" s="462" t="s">
        <v>95</v>
      </c>
      <c r="G4329" s="462" t="s">
        <v>3468</v>
      </c>
      <c r="H4329" s="145" t="s">
        <v>86</v>
      </c>
      <c r="I4329" s="462" t="s">
        <v>1688</v>
      </c>
      <c r="J4329" s="462" t="s">
        <v>1690</v>
      </c>
      <c r="K4329" s="145" t="s">
        <v>1864</v>
      </c>
      <c r="L4329" s="145" t="s">
        <v>1852</v>
      </c>
    </row>
    <row r="4330" spans="3:12">
      <c r="C4330" s="145" t="s">
        <v>2032</v>
      </c>
      <c r="D4330" s="145">
        <v>0</v>
      </c>
      <c r="E4330" s="145" t="s">
        <v>26</v>
      </c>
      <c r="F4330" s="462" t="s">
        <v>95</v>
      </c>
      <c r="G4330" s="462" t="s">
        <v>3468</v>
      </c>
      <c r="H4330" s="145" t="s">
        <v>86</v>
      </c>
      <c r="I4330" s="462" t="s">
        <v>1688</v>
      </c>
      <c r="J4330" s="462" t="s">
        <v>1690</v>
      </c>
      <c r="K4330" s="145" t="s">
        <v>1864</v>
      </c>
      <c r="L4330" s="145" t="s">
        <v>1852</v>
      </c>
    </row>
    <row r="4331" spans="3:12">
      <c r="C4331" s="145" t="s">
        <v>2033</v>
      </c>
      <c r="D4331" s="145">
        <v>0</v>
      </c>
      <c r="E4331" s="145" t="s">
        <v>26</v>
      </c>
      <c r="F4331" s="462" t="s">
        <v>95</v>
      </c>
      <c r="G4331" s="462" t="s">
        <v>3468</v>
      </c>
      <c r="H4331" s="145" t="s">
        <v>86</v>
      </c>
      <c r="I4331" s="462" t="s">
        <v>1688</v>
      </c>
      <c r="J4331" s="462" t="s">
        <v>1690</v>
      </c>
      <c r="K4331" s="145" t="s">
        <v>1864</v>
      </c>
      <c r="L4331" s="145" t="s">
        <v>1852</v>
      </c>
    </row>
    <row r="4332" spans="3:12">
      <c r="C4332" s="145" t="s">
        <v>2035</v>
      </c>
      <c r="D4332" s="145">
        <v>0</v>
      </c>
      <c r="E4332" s="145" t="s">
        <v>26</v>
      </c>
      <c r="F4332" s="462" t="s">
        <v>95</v>
      </c>
      <c r="G4332" s="462" t="s">
        <v>3468</v>
      </c>
      <c r="H4332" s="145" t="s">
        <v>86</v>
      </c>
      <c r="I4332" s="462" t="s">
        <v>1688</v>
      </c>
      <c r="J4332" s="462" t="s">
        <v>1690</v>
      </c>
      <c r="K4332" s="145" t="s">
        <v>1864</v>
      </c>
      <c r="L4332" s="145" t="s">
        <v>1852</v>
      </c>
    </row>
    <row r="4333" spans="3:12">
      <c r="C4333" s="145" t="s">
        <v>2036</v>
      </c>
      <c r="D4333" s="145">
        <v>0</v>
      </c>
      <c r="E4333" s="145" t="s">
        <v>26</v>
      </c>
      <c r="F4333" s="462" t="s">
        <v>95</v>
      </c>
      <c r="G4333" s="462" t="s">
        <v>3468</v>
      </c>
      <c r="H4333" s="145" t="s">
        <v>86</v>
      </c>
      <c r="I4333" s="462" t="s">
        <v>1688</v>
      </c>
      <c r="J4333" s="462" t="s">
        <v>1690</v>
      </c>
      <c r="K4333" s="145" t="s">
        <v>1864</v>
      </c>
      <c r="L4333" s="145" t="s">
        <v>1852</v>
      </c>
    </row>
    <row r="4334" spans="3:12">
      <c r="C4334" s="145" t="s">
        <v>2037</v>
      </c>
      <c r="D4334" s="145">
        <v>0</v>
      </c>
      <c r="E4334" s="145" t="s">
        <v>26</v>
      </c>
      <c r="F4334" s="462" t="s">
        <v>95</v>
      </c>
      <c r="G4334" s="462" t="s">
        <v>3468</v>
      </c>
      <c r="H4334" s="145" t="s">
        <v>86</v>
      </c>
      <c r="I4334" s="462" t="s">
        <v>1688</v>
      </c>
      <c r="J4334" s="462" t="s">
        <v>1690</v>
      </c>
      <c r="K4334" s="145" t="s">
        <v>1864</v>
      </c>
      <c r="L4334" s="145" t="s">
        <v>1852</v>
      </c>
    </row>
    <row r="4335" spans="3:12">
      <c r="C4335" s="145" t="s">
        <v>2038</v>
      </c>
      <c r="D4335" s="145">
        <v>0</v>
      </c>
      <c r="E4335" s="145" t="s">
        <v>26</v>
      </c>
      <c r="F4335" s="462" t="s">
        <v>95</v>
      </c>
      <c r="G4335" s="462" t="s">
        <v>3468</v>
      </c>
      <c r="H4335" s="145" t="s">
        <v>86</v>
      </c>
      <c r="I4335" s="462" t="s">
        <v>1688</v>
      </c>
      <c r="J4335" s="462" t="s">
        <v>1690</v>
      </c>
      <c r="K4335" s="145" t="s">
        <v>1864</v>
      </c>
      <c r="L4335" s="145" t="s">
        <v>1852</v>
      </c>
    </row>
    <row r="4336" spans="3:12">
      <c r="C4336" s="145" t="s">
        <v>2040</v>
      </c>
      <c r="D4336" s="145">
        <v>0</v>
      </c>
      <c r="E4336" s="145" t="s">
        <v>26</v>
      </c>
      <c r="F4336" s="462" t="s">
        <v>95</v>
      </c>
      <c r="G4336" s="462" t="s">
        <v>3468</v>
      </c>
      <c r="H4336" s="145" t="s">
        <v>86</v>
      </c>
      <c r="I4336" s="462" t="s">
        <v>1688</v>
      </c>
      <c r="J4336" s="462" t="s">
        <v>1690</v>
      </c>
      <c r="K4336" s="145" t="s">
        <v>1864</v>
      </c>
      <c r="L4336" s="145" t="s">
        <v>1852</v>
      </c>
    </row>
    <row r="4337" spans="3:12">
      <c r="C4337" s="145" t="s">
        <v>2041</v>
      </c>
      <c r="D4337" s="145">
        <v>0</v>
      </c>
      <c r="E4337" s="145" t="s">
        <v>26</v>
      </c>
      <c r="F4337" s="462" t="s">
        <v>95</v>
      </c>
      <c r="G4337" s="462" t="s">
        <v>3468</v>
      </c>
      <c r="H4337" s="145" t="s">
        <v>86</v>
      </c>
      <c r="I4337" s="462" t="s">
        <v>1688</v>
      </c>
      <c r="J4337" s="462" t="s">
        <v>1690</v>
      </c>
      <c r="K4337" s="145" t="s">
        <v>1864</v>
      </c>
      <c r="L4337" s="145" t="s">
        <v>1852</v>
      </c>
    </row>
    <row r="4338" spans="3:12">
      <c r="C4338" s="145" t="s">
        <v>2042</v>
      </c>
      <c r="D4338" s="145">
        <v>0</v>
      </c>
      <c r="E4338" s="145" t="s">
        <v>26</v>
      </c>
      <c r="F4338" s="462" t="s">
        <v>95</v>
      </c>
      <c r="G4338" s="462" t="s">
        <v>3468</v>
      </c>
      <c r="H4338" s="145" t="s">
        <v>86</v>
      </c>
      <c r="I4338" s="462" t="s">
        <v>1688</v>
      </c>
      <c r="J4338" s="462" t="s">
        <v>1690</v>
      </c>
      <c r="K4338" s="145" t="s">
        <v>1864</v>
      </c>
      <c r="L4338" s="145" t="s">
        <v>1852</v>
      </c>
    </row>
    <row r="4339" spans="3:12">
      <c r="C4339" s="145" t="s">
        <v>2043</v>
      </c>
      <c r="D4339" s="145">
        <v>0</v>
      </c>
      <c r="E4339" s="145" t="s">
        <v>26</v>
      </c>
      <c r="F4339" s="462" t="s">
        <v>95</v>
      </c>
      <c r="G4339" s="462" t="s">
        <v>3468</v>
      </c>
      <c r="H4339" s="145" t="s">
        <v>86</v>
      </c>
      <c r="I4339" s="462" t="s">
        <v>1688</v>
      </c>
      <c r="J4339" s="462" t="s">
        <v>1690</v>
      </c>
      <c r="K4339" s="145" t="s">
        <v>1864</v>
      </c>
      <c r="L4339" s="145" t="s">
        <v>1852</v>
      </c>
    </row>
    <row r="4340" spans="3:12">
      <c r="C4340" s="145" t="s">
        <v>2044</v>
      </c>
      <c r="D4340" s="145">
        <v>0</v>
      </c>
      <c r="E4340" s="145" t="s">
        <v>26</v>
      </c>
      <c r="F4340" s="462" t="s">
        <v>95</v>
      </c>
      <c r="G4340" s="462" t="s">
        <v>3468</v>
      </c>
      <c r="H4340" s="145" t="s">
        <v>86</v>
      </c>
      <c r="I4340" s="462" t="s">
        <v>1688</v>
      </c>
      <c r="J4340" s="462" t="s">
        <v>1690</v>
      </c>
      <c r="K4340" s="145" t="s">
        <v>1864</v>
      </c>
      <c r="L4340" s="145" t="s">
        <v>1852</v>
      </c>
    </row>
    <row r="4341" spans="3:12">
      <c r="C4341" s="145" t="s">
        <v>2046</v>
      </c>
      <c r="D4341" s="145">
        <v>0</v>
      </c>
      <c r="E4341" s="145" t="s">
        <v>26</v>
      </c>
      <c r="F4341" s="462" t="s">
        <v>95</v>
      </c>
      <c r="G4341" s="462" t="s">
        <v>3468</v>
      </c>
      <c r="H4341" s="145" t="s">
        <v>86</v>
      </c>
      <c r="I4341" s="462" t="s">
        <v>1688</v>
      </c>
      <c r="J4341" s="462" t="s">
        <v>1690</v>
      </c>
      <c r="K4341" s="145" t="s">
        <v>1864</v>
      </c>
      <c r="L4341" s="145" t="s">
        <v>1852</v>
      </c>
    </row>
    <row r="4342" spans="3:12">
      <c r="C4342" s="145" t="s">
        <v>2047</v>
      </c>
      <c r="D4342" s="145">
        <v>0</v>
      </c>
      <c r="E4342" s="145" t="s">
        <v>26</v>
      </c>
      <c r="F4342" s="462" t="s">
        <v>95</v>
      </c>
      <c r="G4342" s="462" t="s">
        <v>3468</v>
      </c>
      <c r="H4342" s="145" t="s">
        <v>86</v>
      </c>
      <c r="I4342" s="462" t="s">
        <v>1688</v>
      </c>
      <c r="J4342" s="462" t="s">
        <v>1690</v>
      </c>
      <c r="K4342" s="145" t="s">
        <v>1864</v>
      </c>
      <c r="L4342" s="145" t="s">
        <v>1852</v>
      </c>
    </row>
    <row r="4343" spans="3:12">
      <c r="C4343" s="145" t="s">
        <v>2048</v>
      </c>
      <c r="D4343" s="145">
        <v>0</v>
      </c>
      <c r="E4343" s="145" t="s">
        <v>26</v>
      </c>
      <c r="F4343" s="462" t="s">
        <v>95</v>
      </c>
      <c r="G4343" s="462" t="s">
        <v>3468</v>
      </c>
      <c r="H4343" s="145" t="s">
        <v>86</v>
      </c>
      <c r="I4343" s="462" t="s">
        <v>1688</v>
      </c>
      <c r="J4343" s="462" t="s">
        <v>1690</v>
      </c>
      <c r="K4343" s="145" t="s">
        <v>1864</v>
      </c>
      <c r="L4343" s="145" t="s">
        <v>1852</v>
      </c>
    </row>
    <row r="4344" spans="3:12">
      <c r="C4344" s="145" t="s">
        <v>2049</v>
      </c>
      <c r="D4344" s="145">
        <v>0</v>
      </c>
      <c r="E4344" s="145" t="s">
        <v>26</v>
      </c>
      <c r="F4344" s="462" t="s">
        <v>95</v>
      </c>
      <c r="G4344" s="462" t="s">
        <v>3468</v>
      </c>
      <c r="H4344" s="145" t="s">
        <v>86</v>
      </c>
      <c r="I4344" s="462" t="s">
        <v>1688</v>
      </c>
      <c r="J4344" s="462" t="s">
        <v>1690</v>
      </c>
      <c r="K4344" s="145" t="s">
        <v>1864</v>
      </c>
      <c r="L4344" s="145" t="s">
        <v>1852</v>
      </c>
    </row>
    <row r="4345" spans="3:12">
      <c r="C4345" s="145" t="s">
        <v>2050</v>
      </c>
      <c r="D4345" s="145">
        <v>0</v>
      </c>
      <c r="E4345" s="145" t="s">
        <v>26</v>
      </c>
      <c r="F4345" s="462" t="s">
        <v>95</v>
      </c>
      <c r="G4345" s="462" t="s">
        <v>3468</v>
      </c>
      <c r="H4345" s="145" t="s">
        <v>86</v>
      </c>
      <c r="I4345" s="462" t="s">
        <v>1688</v>
      </c>
      <c r="J4345" s="462" t="s">
        <v>1690</v>
      </c>
      <c r="K4345" s="145" t="s">
        <v>1864</v>
      </c>
      <c r="L4345" s="145" t="s">
        <v>1852</v>
      </c>
    </row>
    <row r="4346" spans="3:12">
      <c r="C4346" s="145" t="s">
        <v>2051</v>
      </c>
      <c r="D4346" s="145">
        <v>0</v>
      </c>
      <c r="E4346" s="145" t="s">
        <v>26</v>
      </c>
      <c r="F4346" s="462" t="s">
        <v>95</v>
      </c>
      <c r="G4346" s="462" t="s">
        <v>3468</v>
      </c>
      <c r="H4346" s="145" t="s">
        <v>86</v>
      </c>
      <c r="I4346" s="462" t="s">
        <v>1688</v>
      </c>
      <c r="J4346" s="462" t="s">
        <v>1690</v>
      </c>
      <c r="K4346" s="145" t="s">
        <v>1864</v>
      </c>
      <c r="L4346" s="145" t="s">
        <v>1852</v>
      </c>
    </row>
    <row r="4347" spans="3:12">
      <c r="C4347" s="145" t="s">
        <v>2052</v>
      </c>
      <c r="D4347" s="145">
        <v>0</v>
      </c>
      <c r="E4347" s="145" t="s">
        <v>26</v>
      </c>
      <c r="F4347" s="462" t="s">
        <v>95</v>
      </c>
      <c r="G4347" s="462" t="s">
        <v>3468</v>
      </c>
      <c r="H4347" s="145" t="s">
        <v>86</v>
      </c>
      <c r="I4347" s="462" t="s">
        <v>1688</v>
      </c>
      <c r="J4347" s="462" t="s">
        <v>1690</v>
      </c>
      <c r="K4347" s="145" t="s">
        <v>1864</v>
      </c>
      <c r="L4347" s="145" t="s">
        <v>1852</v>
      </c>
    </row>
    <row r="4348" spans="3:12">
      <c r="C4348" s="145" t="s">
        <v>2053</v>
      </c>
      <c r="D4348" s="145">
        <v>0</v>
      </c>
      <c r="E4348" s="145" t="s">
        <v>26</v>
      </c>
      <c r="F4348" s="462" t="s">
        <v>95</v>
      </c>
      <c r="G4348" s="462" t="s">
        <v>3468</v>
      </c>
      <c r="H4348" s="145" t="s">
        <v>86</v>
      </c>
      <c r="I4348" s="462" t="s">
        <v>1688</v>
      </c>
      <c r="J4348" s="462" t="s">
        <v>1690</v>
      </c>
      <c r="K4348" s="145" t="s">
        <v>1864</v>
      </c>
      <c r="L4348" s="145" t="s">
        <v>1852</v>
      </c>
    </row>
    <row r="4349" spans="3:12">
      <c r="C4349" s="145" t="s">
        <v>2054</v>
      </c>
      <c r="D4349" s="145">
        <v>0</v>
      </c>
      <c r="E4349" s="145" t="s">
        <v>26</v>
      </c>
      <c r="F4349" s="462" t="s">
        <v>95</v>
      </c>
      <c r="G4349" s="462" t="s">
        <v>3468</v>
      </c>
      <c r="H4349" s="145" t="s">
        <v>86</v>
      </c>
      <c r="I4349" s="462" t="s">
        <v>1688</v>
      </c>
      <c r="J4349" s="462" t="s">
        <v>1690</v>
      </c>
      <c r="K4349" s="145" t="s">
        <v>1864</v>
      </c>
      <c r="L4349" s="145" t="s">
        <v>1852</v>
      </c>
    </row>
    <row r="4350" spans="3:12">
      <c r="C4350" s="145" t="s">
        <v>2055</v>
      </c>
      <c r="D4350" s="145">
        <v>0</v>
      </c>
      <c r="E4350" s="145" t="s">
        <v>26</v>
      </c>
      <c r="F4350" s="462" t="s">
        <v>95</v>
      </c>
      <c r="G4350" s="462" t="s">
        <v>3468</v>
      </c>
      <c r="H4350" s="145" t="s">
        <v>86</v>
      </c>
      <c r="I4350" s="462" t="s">
        <v>1688</v>
      </c>
      <c r="J4350" s="462" t="s">
        <v>1690</v>
      </c>
      <c r="K4350" s="145" t="s">
        <v>1864</v>
      </c>
      <c r="L4350" s="145" t="s">
        <v>1852</v>
      </c>
    </row>
    <row r="4351" spans="3:12">
      <c r="C4351" s="145" t="s">
        <v>2056</v>
      </c>
      <c r="D4351" s="145">
        <v>0</v>
      </c>
      <c r="E4351" s="145" t="s">
        <v>26</v>
      </c>
      <c r="F4351" s="462" t="s">
        <v>95</v>
      </c>
      <c r="G4351" s="462" t="s">
        <v>3468</v>
      </c>
      <c r="H4351" s="145" t="s">
        <v>86</v>
      </c>
      <c r="I4351" s="462" t="s">
        <v>1688</v>
      </c>
      <c r="J4351" s="462" t="s">
        <v>1690</v>
      </c>
      <c r="K4351" s="145" t="s">
        <v>1864</v>
      </c>
      <c r="L4351" s="145" t="s">
        <v>1852</v>
      </c>
    </row>
    <row r="4352" spans="3:12">
      <c r="C4352" s="145" t="s">
        <v>2057</v>
      </c>
      <c r="D4352" s="145">
        <v>0</v>
      </c>
      <c r="E4352" s="145" t="s">
        <v>26</v>
      </c>
      <c r="F4352" s="462" t="s">
        <v>95</v>
      </c>
      <c r="G4352" s="462" t="s">
        <v>3468</v>
      </c>
      <c r="H4352" s="145" t="s">
        <v>86</v>
      </c>
      <c r="I4352" s="462" t="s">
        <v>1688</v>
      </c>
      <c r="J4352" s="462" t="s">
        <v>1690</v>
      </c>
      <c r="K4352" s="145" t="s">
        <v>1864</v>
      </c>
      <c r="L4352" s="145" t="s">
        <v>1852</v>
      </c>
    </row>
    <row r="4353" spans="3:12">
      <c r="C4353" s="145" t="s">
        <v>2058</v>
      </c>
      <c r="D4353" s="145">
        <v>0</v>
      </c>
      <c r="E4353" s="145" t="s">
        <v>26</v>
      </c>
      <c r="F4353" s="462" t="s">
        <v>95</v>
      </c>
      <c r="G4353" s="462" t="s">
        <v>3468</v>
      </c>
      <c r="H4353" s="145" t="s">
        <v>86</v>
      </c>
      <c r="I4353" s="462" t="s">
        <v>1688</v>
      </c>
      <c r="J4353" s="462" t="s">
        <v>1690</v>
      </c>
      <c r="K4353" s="145" t="s">
        <v>1864</v>
      </c>
      <c r="L4353" s="145" t="s">
        <v>1852</v>
      </c>
    </row>
    <row r="4354" spans="3:12">
      <c r="C4354" s="145" t="s">
        <v>2059</v>
      </c>
      <c r="D4354" s="145">
        <v>0</v>
      </c>
      <c r="E4354" s="145" t="s">
        <v>26</v>
      </c>
      <c r="F4354" s="462" t="s">
        <v>95</v>
      </c>
      <c r="G4354" s="462" t="s">
        <v>3468</v>
      </c>
      <c r="H4354" s="145" t="s">
        <v>86</v>
      </c>
      <c r="I4354" s="462" t="s">
        <v>1688</v>
      </c>
      <c r="J4354" s="462" t="s">
        <v>1690</v>
      </c>
      <c r="K4354" s="145" t="s">
        <v>1864</v>
      </c>
      <c r="L4354" s="145" t="s">
        <v>1852</v>
      </c>
    </row>
    <row r="4355" spans="3:12">
      <c r="C4355" s="145" t="s">
        <v>2060</v>
      </c>
      <c r="D4355" s="145">
        <v>0</v>
      </c>
      <c r="E4355" s="145" t="s">
        <v>26</v>
      </c>
      <c r="F4355" s="462" t="s">
        <v>95</v>
      </c>
      <c r="G4355" s="462" t="s">
        <v>3468</v>
      </c>
      <c r="H4355" s="145" t="s">
        <v>86</v>
      </c>
      <c r="I4355" s="462" t="s">
        <v>1688</v>
      </c>
      <c r="J4355" s="462" t="s">
        <v>1690</v>
      </c>
      <c r="K4355" s="145" t="s">
        <v>1864</v>
      </c>
      <c r="L4355" s="145" t="s">
        <v>1852</v>
      </c>
    </row>
    <row r="4356" spans="3:12">
      <c r="C4356" s="145" t="s">
        <v>1995</v>
      </c>
      <c r="D4356" s="145">
        <v>0</v>
      </c>
      <c r="E4356" s="145" t="s">
        <v>26</v>
      </c>
      <c r="F4356" s="462" t="s">
        <v>95</v>
      </c>
      <c r="G4356" s="462" t="s">
        <v>3468</v>
      </c>
      <c r="H4356" s="145" t="s">
        <v>86</v>
      </c>
      <c r="I4356" s="462" t="s">
        <v>1688</v>
      </c>
      <c r="J4356" s="462" t="s">
        <v>1690</v>
      </c>
      <c r="K4356" s="145" t="s">
        <v>1864</v>
      </c>
      <c r="L4356" s="145" t="s">
        <v>1853</v>
      </c>
    </row>
    <row r="4357" spans="3:12">
      <c r="C4357" s="145" t="s">
        <v>1996</v>
      </c>
      <c r="D4357" s="145">
        <v>0</v>
      </c>
      <c r="E4357" s="145" t="s">
        <v>26</v>
      </c>
      <c r="F4357" s="462" t="s">
        <v>95</v>
      </c>
      <c r="G4357" s="462" t="s">
        <v>3468</v>
      </c>
      <c r="H4357" s="145" t="s">
        <v>86</v>
      </c>
      <c r="I4357" s="462" t="s">
        <v>1688</v>
      </c>
      <c r="J4357" s="462" t="s">
        <v>1690</v>
      </c>
      <c r="K4357" s="145" t="s">
        <v>1864</v>
      </c>
      <c r="L4357" s="145" t="s">
        <v>1853</v>
      </c>
    </row>
    <row r="4358" spans="3:12">
      <c r="C4358" s="145" t="s">
        <v>1997</v>
      </c>
      <c r="D4358" s="145">
        <v>0</v>
      </c>
      <c r="E4358" s="145" t="s">
        <v>26</v>
      </c>
      <c r="F4358" s="462" t="s">
        <v>95</v>
      </c>
      <c r="G4358" s="462" t="s">
        <v>3468</v>
      </c>
      <c r="H4358" s="145" t="s">
        <v>86</v>
      </c>
      <c r="I4358" s="462" t="s">
        <v>1688</v>
      </c>
      <c r="J4358" s="462" t="s">
        <v>1690</v>
      </c>
      <c r="K4358" s="145" t="s">
        <v>1864</v>
      </c>
      <c r="L4358" s="145" t="s">
        <v>1853</v>
      </c>
    </row>
    <row r="4359" spans="3:12">
      <c r="C4359" s="145" t="s">
        <v>1998</v>
      </c>
      <c r="D4359" s="145">
        <v>0</v>
      </c>
      <c r="E4359" s="145" t="s">
        <v>26</v>
      </c>
      <c r="F4359" s="462" t="s">
        <v>95</v>
      </c>
      <c r="G4359" s="462" t="s">
        <v>3468</v>
      </c>
      <c r="H4359" s="145" t="s">
        <v>86</v>
      </c>
      <c r="I4359" s="462" t="s">
        <v>1688</v>
      </c>
      <c r="J4359" s="462" t="s">
        <v>1690</v>
      </c>
      <c r="K4359" s="145" t="s">
        <v>1864</v>
      </c>
      <c r="L4359" s="145" t="s">
        <v>1853</v>
      </c>
    </row>
    <row r="4360" spans="3:12">
      <c r="C4360" s="145" t="s">
        <v>1999</v>
      </c>
      <c r="D4360" s="145">
        <v>0</v>
      </c>
      <c r="E4360" s="145" t="s">
        <v>26</v>
      </c>
      <c r="F4360" s="462" t="s">
        <v>95</v>
      </c>
      <c r="G4360" s="462" t="s">
        <v>3468</v>
      </c>
      <c r="H4360" s="145" t="s">
        <v>86</v>
      </c>
      <c r="I4360" s="462" t="s">
        <v>1688</v>
      </c>
      <c r="J4360" s="462" t="s">
        <v>1690</v>
      </c>
      <c r="K4360" s="145" t="s">
        <v>1864</v>
      </c>
      <c r="L4360" s="145" t="s">
        <v>1853</v>
      </c>
    </row>
    <row r="4361" spans="3:12">
      <c r="C4361" s="145" t="s">
        <v>2001</v>
      </c>
      <c r="D4361" s="145">
        <v>0</v>
      </c>
      <c r="E4361" s="145" t="s">
        <v>26</v>
      </c>
      <c r="F4361" s="462" t="s">
        <v>95</v>
      </c>
      <c r="G4361" s="462" t="s">
        <v>3468</v>
      </c>
      <c r="H4361" s="145" t="s">
        <v>86</v>
      </c>
      <c r="I4361" s="462" t="s">
        <v>1688</v>
      </c>
      <c r="J4361" s="462" t="s">
        <v>1690</v>
      </c>
      <c r="K4361" s="145" t="s">
        <v>1864</v>
      </c>
      <c r="L4361" s="145" t="s">
        <v>1853</v>
      </c>
    </row>
    <row r="4362" spans="3:12">
      <c r="C4362" s="145" t="s">
        <v>2002</v>
      </c>
      <c r="D4362" s="145">
        <v>0</v>
      </c>
      <c r="E4362" s="145" t="s">
        <v>26</v>
      </c>
      <c r="F4362" s="462" t="s">
        <v>95</v>
      </c>
      <c r="G4362" s="462" t="s">
        <v>3468</v>
      </c>
      <c r="H4362" s="145" t="s">
        <v>86</v>
      </c>
      <c r="I4362" s="462" t="s">
        <v>1688</v>
      </c>
      <c r="J4362" s="462" t="s">
        <v>1690</v>
      </c>
      <c r="K4362" s="145" t="s">
        <v>1864</v>
      </c>
      <c r="L4362" s="145" t="s">
        <v>1853</v>
      </c>
    </row>
    <row r="4363" spans="3:12">
      <c r="C4363" s="145" t="s">
        <v>2003</v>
      </c>
      <c r="D4363" s="145">
        <v>0</v>
      </c>
      <c r="E4363" s="145" t="s">
        <v>26</v>
      </c>
      <c r="F4363" s="462" t="s">
        <v>95</v>
      </c>
      <c r="G4363" s="462" t="s">
        <v>3468</v>
      </c>
      <c r="H4363" s="145" t="s">
        <v>86</v>
      </c>
      <c r="I4363" s="462" t="s">
        <v>1688</v>
      </c>
      <c r="J4363" s="462" t="s">
        <v>1690</v>
      </c>
      <c r="K4363" s="145" t="s">
        <v>1864</v>
      </c>
      <c r="L4363" s="145" t="s">
        <v>1853</v>
      </c>
    </row>
    <row r="4364" spans="3:12">
      <c r="C4364" s="145" t="s">
        <v>2004</v>
      </c>
      <c r="D4364" s="145">
        <v>0</v>
      </c>
      <c r="E4364" s="145" t="s">
        <v>26</v>
      </c>
      <c r="F4364" s="462" t="s">
        <v>95</v>
      </c>
      <c r="G4364" s="462" t="s">
        <v>3468</v>
      </c>
      <c r="H4364" s="145" t="s">
        <v>86</v>
      </c>
      <c r="I4364" s="462" t="s">
        <v>1688</v>
      </c>
      <c r="J4364" s="462" t="s">
        <v>1690</v>
      </c>
      <c r="K4364" s="145" t="s">
        <v>1864</v>
      </c>
      <c r="L4364" s="145" t="s">
        <v>1853</v>
      </c>
    </row>
    <row r="4365" spans="3:12">
      <c r="C4365" s="145" t="s">
        <v>2006</v>
      </c>
      <c r="D4365" s="145">
        <v>0</v>
      </c>
      <c r="E4365" s="145" t="s">
        <v>26</v>
      </c>
      <c r="F4365" s="462" t="s">
        <v>95</v>
      </c>
      <c r="G4365" s="462" t="s">
        <v>3468</v>
      </c>
      <c r="H4365" s="145" t="s">
        <v>86</v>
      </c>
      <c r="I4365" s="462" t="s">
        <v>1688</v>
      </c>
      <c r="J4365" s="462" t="s">
        <v>1690</v>
      </c>
      <c r="K4365" s="145" t="s">
        <v>1864</v>
      </c>
      <c r="L4365" s="145" t="s">
        <v>1853</v>
      </c>
    </row>
    <row r="4366" spans="3:12">
      <c r="C4366" s="145" t="s">
        <v>2007</v>
      </c>
      <c r="D4366" s="145">
        <v>0</v>
      </c>
      <c r="E4366" s="145" t="s">
        <v>26</v>
      </c>
      <c r="F4366" s="462" t="s">
        <v>95</v>
      </c>
      <c r="G4366" s="462" t="s">
        <v>3468</v>
      </c>
      <c r="H4366" s="145" t="s">
        <v>86</v>
      </c>
      <c r="I4366" s="462" t="s">
        <v>1688</v>
      </c>
      <c r="J4366" s="462" t="s">
        <v>1690</v>
      </c>
      <c r="K4366" s="145" t="s">
        <v>1864</v>
      </c>
      <c r="L4366" s="145" t="s">
        <v>1853</v>
      </c>
    </row>
    <row r="4367" spans="3:12">
      <c r="C4367" s="145" t="s">
        <v>2008</v>
      </c>
      <c r="D4367" s="145">
        <v>0</v>
      </c>
      <c r="E4367" s="145" t="s">
        <v>26</v>
      </c>
      <c r="F4367" s="462" t="s">
        <v>95</v>
      </c>
      <c r="G4367" s="462" t="s">
        <v>3468</v>
      </c>
      <c r="H4367" s="145" t="s">
        <v>86</v>
      </c>
      <c r="I4367" s="462" t="s">
        <v>1688</v>
      </c>
      <c r="J4367" s="462" t="s">
        <v>1690</v>
      </c>
      <c r="K4367" s="145" t="s">
        <v>1864</v>
      </c>
      <c r="L4367" s="145" t="s">
        <v>1853</v>
      </c>
    </row>
    <row r="4368" spans="3:12">
      <c r="C4368" s="145" t="s">
        <v>2009</v>
      </c>
      <c r="D4368" s="145">
        <v>0</v>
      </c>
      <c r="E4368" s="145" t="s">
        <v>26</v>
      </c>
      <c r="F4368" s="462" t="s">
        <v>95</v>
      </c>
      <c r="G4368" s="462" t="s">
        <v>3468</v>
      </c>
      <c r="H4368" s="145" t="s">
        <v>86</v>
      </c>
      <c r="I4368" s="462" t="s">
        <v>1688</v>
      </c>
      <c r="J4368" s="462" t="s">
        <v>1690</v>
      </c>
      <c r="K4368" s="145" t="s">
        <v>1864</v>
      </c>
      <c r="L4368" s="145" t="s">
        <v>1853</v>
      </c>
    </row>
    <row r="4369" spans="3:12">
      <c r="C4369" s="145" t="s">
        <v>2010</v>
      </c>
      <c r="D4369" s="145">
        <v>0</v>
      </c>
      <c r="E4369" s="145" t="s">
        <v>26</v>
      </c>
      <c r="F4369" s="462" t="s">
        <v>95</v>
      </c>
      <c r="G4369" s="462" t="s">
        <v>3468</v>
      </c>
      <c r="H4369" s="145" t="s">
        <v>86</v>
      </c>
      <c r="I4369" s="462" t="s">
        <v>1688</v>
      </c>
      <c r="J4369" s="462" t="s">
        <v>1690</v>
      </c>
      <c r="K4369" s="145" t="s">
        <v>1864</v>
      </c>
      <c r="L4369" s="145" t="s">
        <v>1853</v>
      </c>
    </row>
    <row r="4370" spans="3:12">
      <c r="C4370" s="145" t="s">
        <v>2012</v>
      </c>
      <c r="D4370" s="145">
        <v>0</v>
      </c>
      <c r="E4370" s="145" t="s">
        <v>26</v>
      </c>
      <c r="F4370" s="462" t="s">
        <v>95</v>
      </c>
      <c r="G4370" s="462" t="s">
        <v>3468</v>
      </c>
      <c r="H4370" s="145" t="s">
        <v>86</v>
      </c>
      <c r="I4370" s="462" t="s">
        <v>1688</v>
      </c>
      <c r="J4370" s="462" t="s">
        <v>1690</v>
      </c>
      <c r="K4370" s="145" t="s">
        <v>1864</v>
      </c>
      <c r="L4370" s="145" t="s">
        <v>1853</v>
      </c>
    </row>
    <row r="4371" spans="3:12">
      <c r="C4371" s="145" t="s">
        <v>2013</v>
      </c>
      <c r="D4371" s="145">
        <v>0</v>
      </c>
      <c r="E4371" s="145" t="s">
        <v>26</v>
      </c>
      <c r="F4371" s="462" t="s">
        <v>95</v>
      </c>
      <c r="G4371" s="462" t="s">
        <v>3468</v>
      </c>
      <c r="H4371" s="145" t="s">
        <v>86</v>
      </c>
      <c r="I4371" s="462" t="s">
        <v>1688</v>
      </c>
      <c r="J4371" s="462" t="s">
        <v>1690</v>
      </c>
      <c r="K4371" s="145" t="s">
        <v>1864</v>
      </c>
      <c r="L4371" s="145" t="s">
        <v>1853</v>
      </c>
    </row>
    <row r="4372" spans="3:12">
      <c r="C4372" s="145" t="s">
        <v>2014</v>
      </c>
      <c r="D4372" s="145">
        <v>0</v>
      </c>
      <c r="E4372" s="145" t="s">
        <v>26</v>
      </c>
      <c r="F4372" s="462" t="s">
        <v>95</v>
      </c>
      <c r="G4372" s="462" t="s">
        <v>3468</v>
      </c>
      <c r="H4372" s="145" t="s">
        <v>86</v>
      </c>
      <c r="I4372" s="462" t="s">
        <v>1688</v>
      </c>
      <c r="J4372" s="462" t="s">
        <v>1690</v>
      </c>
      <c r="K4372" s="145" t="s">
        <v>1864</v>
      </c>
      <c r="L4372" s="145" t="s">
        <v>1853</v>
      </c>
    </row>
    <row r="4373" spans="3:12">
      <c r="C4373" s="145" t="s">
        <v>2015</v>
      </c>
      <c r="D4373" s="145">
        <v>0</v>
      </c>
      <c r="E4373" s="145" t="s">
        <v>26</v>
      </c>
      <c r="F4373" s="462" t="s">
        <v>95</v>
      </c>
      <c r="G4373" s="462" t="s">
        <v>3468</v>
      </c>
      <c r="H4373" s="145" t="s">
        <v>86</v>
      </c>
      <c r="I4373" s="462" t="s">
        <v>1688</v>
      </c>
      <c r="J4373" s="462" t="s">
        <v>1690</v>
      </c>
      <c r="K4373" s="145" t="s">
        <v>1864</v>
      </c>
      <c r="L4373" s="145" t="s">
        <v>1853</v>
      </c>
    </row>
    <row r="4374" spans="3:12">
      <c r="C4374" s="145" t="s">
        <v>2016</v>
      </c>
      <c r="D4374" s="145">
        <v>0</v>
      </c>
      <c r="E4374" s="145" t="s">
        <v>26</v>
      </c>
      <c r="F4374" s="462" t="s">
        <v>95</v>
      </c>
      <c r="G4374" s="462" t="s">
        <v>3468</v>
      </c>
      <c r="H4374" s="145" t="s">
        <v>86</v>
      </c>
      <c r="I4374" s="462" t="s">
        <v>1688</v>
      </c>
      <c r="J4374" s="462" t="s">
        <v>1690</v>
      </c>
      <c r="K4374" s="145" t="s">
        <v>1864</v>
      </c>
      <c r="L4374" s="145" t="s">
        <v>1853</v>
      </c>
    </row>
    <row r="4375" spans="3:12">
      <c r="C4375" s="145" t="s">
        <v>2017</v>
      </c>
      <c r="D4375" s="145">
        <v>0</v>
      </c>
      <c r="E4375" s="145" t="s">
        <v>26</v>
      </c>
      <c r="F4375" s="462" t="s">
        <v>95</v>
      </c>
      <c r="G4375" s="462" t="s">
        <v>3468</v>
      </c>
      <c r="H4375" s="145" t="s">
        <v>86</v>
      </c>
      <c r="I4375" s="462" t="s">
        <v>1688</v>
      </c>
      <c r="J4375" s="462" t="s">
        <v>1690</v>
      </c>
      <c r="K4375" s="145" t="s">
        <v>1864</v>
      </c>
      <c r="L4375" s="145" t="s">
        <v>1853</v>
      </c>
    </row>
    <row r="4376" spans="3:12">
      <c r="C4376" s="145" t="s">
        <v>2018</v>
      </c>
      <c r="D4376" s="145">
        <v>0</v>
      </c>
      <c r="E4376" s="145" t="s">
        <v>26</v>
      </c>
      <c r="F4376" s="462" t="s">
        <v>95</v>
      </c>
      <c r="G4376" s="462" t="s">
        <v>3468</v>
      </c>
      <c r="H4376" s="145" t="s">
        <v>86</v>
      </c>
      <c r="I4376" s="462" t="s">
        <v>1688</v>
      </c>
      <c r="J4376" s="462" t="s">
        <v>1690</v>
      </c>
      <c r="K4376" s="145" t="s">
        <v>1864</v>
      </c>
      <c r="L4376" s="145" t="s">
        <v>1853</v>
      </c>
    </row>
    <row r="4377" spans="3:12">
      <c r="C4377" s="145" t="s">
        <v>2019</v>
      </c>
      <c r="D4377" s="145">
        <v>0</v>
      </c>
      <c r="E4377" s="145" t="s">
        <v>26</v>
      </c>
      <c r="F4377" s="462" t="s">
        <v>95</v>
      </c>
      <c r="G4377" s="462" t="s">
        <v>3468</v>
      </c>
      <c r="H4377" s="145" t="s">
        <v>86</v>
      </c>
      <c r="I4377" s="462" t="s">
        <v>1688</v>
      </c>
      <c r="J4377" s="462" t="s">
        <v>1690</v>
      </c>
      <c r="K4377" s="145" t="s">
        <v>1864</v>
      </c>
      <c r="L4377" s="145" t="s">
        <v>1853</v>
      </c>
    </row>
    <row r="4378" spans="3:12">
      <c r="C4378" s="145" t="s">
        <v>2020</v>
      </c>
      <c r="D4378" s="145">
        <v>0</v>
      </c>
      <c r="E4378" s="145" t="s">
        <v>26</v>
      </c>
      <c r="F4378" s="462" t="s">
        <v>95</v>
      </c>
      <c r="G4378" s="462" t="s">
        <v>3468</v>
      </c>
      <c r="H4378" s="145" t="s">
        <v>86</v>
      </c>
      <c r="I4378" s="462" t="s">
        <v>1688</v>
      </c>
      <c r="J4378" s="462" t="s">
        <v>1690</v>
      </c>
      <c r="K4378" s="145" t="s">
        <v>1864</v>
      </c>
      <c r="L4378" s="145" t="s">
        <v>1853</v>
      </c>
    </row>
    <row r="4379" spans="3:12">
      <c r="C4379" s="145" t="s">
        <v>2021</v>
      </c>
      <c r="D4379" s="145">
        <v>0</v>
      </c>
      <c r="E4379" s="145" t="s">
        <v>26</v>
      </c>
      <c r="F4379" s="462" t="s">
        <v>95</v>
      </c>
      <c r="G4379" s="462" t="s">
        <v>3468</v>
      </c>
      <c r="H4379" s="145" t="s">
        <v>86</v>
      </c>
      <c r="I4379" s="462" t="s">
        <v>1688</v>
      </c>
      <c r="J4379" s="462" t="s">
        <v>1690</v>
      </c>
      <c r="K4379" s="145" t="s">
        <v>1864</v>
      </c>
      <c r="L4379" s="145" t="s">
        <v>1853</v>
      </c>
    </row>
    <row r="4380" spans="3:12">
      <c r="C4380" s="145" t="s">
        <v>2022</v>
      </c>
      <c r="D4380" s="145">
        <v>0</v>
      </c>
      <c r="E4380" s="145" t="s">
        <v>26</v>
      </c>
      <c r="F4380" s="462" t="s">
        <v>95</v>
      </c>
      <c r="G4380" s="462" t="s">
        <v>3468</v>
      </c>
      <c r="H4380" s="145" t="s">
        <v>86</v>
      </c>
      <c r="I4380" s="462" t="s">
        <v>1688</v>
      </c>
      <c r="J4380" s="462" t="s">
        <v>1690</v>
      </c>
      <c r="K4380" s="145" t="s">
        <v>1864</v>
      </c>
      <c r="L4380" s="145" t="s">
        <v>1853</v>
      </c>
    </row>
    <row r="4381" spans="3:12">
      <c r="C4381" s="145" t="s">
        <v>2023</v>
      </c>
      <c r="D4381" s="145">
        <v>0</v>
      </c>
      <c r="E4381" s="145" t="s">
        <v>26</v>
      </c>
      <c r="F4381" s="462" t="s">
        <v>95</v>
      </c>
      <c r="G4381" s="462" t="s">
        <v>3468</v>
      </c>
      <c r="H4381" s="145" t="s">
        <v>86</v>
      </c>
      <c r="I4381" s="462" t="s">
        <v>1688</v>
      </c>
      <c r="J4381" s="462" t="s">
        <v>1690</v>
      </c>
      <c r="K4381" s="145" t="s">
        <v>1864</v>
      </c>
      <c r="L4381" s="145" t="s">
        <v>1853</v>
      </c>
    </row>
    <row r="4382" spans="3:12">
      <c r="C4382" s="145" t="s">
        <v>2024</v>
      </c>
      <c r="D4382" s="145">
        <v>0</v>
      </c>
      <c r="E4382" s="145" t="s">
        <v>26</v>
      </c>
      <c r="F4382" s="462" t="s">
        <v>95</v>
      </c>
      <c r="G4382" s="462" t="s">
        <v>3468</v>
      </c>
      <c r="H4382" s="145" t="s">
        <v>86</v>
      </c>
      <c r="I4382" s="462" t="s">
        <v>1688</v>
      </c>
      <c r="J4382" s="462" t="s">
        <v>1690</v>
      </c>
      <c r="K4382" s="145" t="s">
        <v>1864</v>
      </c>
      <c r="L4382" s="145" t="s">
        <v>1853</v>
      </c>
    </row>
    <row r="4383" spans="3:12">
      <c r="C4383" s="145" t="s">
        <v>2025</v>
      </c>
      <c r="D4383" s="145">
        <v>0</v>
      </c>
      <c r="E4383" s="145" t="s">
        <v>26</v>
      </c>
      <c r="F4383" s="462" t="s">
        <v>95</v>
      </c>
      <c r="G4383" s="462" t="s">
        <v>3468</v>
      </c>
      <c r="H4383" s="145" t="s">
        <v>86</v>
      </c>
      <c r="I4383" s="462" t="s">
        <v>1688</v>
      </c>
      <c r="J4383" s="462" t="s">
        <v>1690</v>
      </c>
      <c r="K4383" s="145" t="s">
        <v>1864</v>
      </c>
      <c r="L4383" s="145" t="s">
        <v>1853</v>
      </c>
    </row>
    <row r="4384" spans="3:12">
      <c r="C4384" s="145" t="s">
        <v>2026</v>
      </c>
      <c r="D4384" s="145">
        <v>0</v>
      </c>
      <c r="E4384" s="145" t="s">
        <v>26</v>
      </c>
      <c r="F4384" s="462" t="s">
        <v>95</v>
      </c>
      <c r="G4384" s="462" t="s">
        <v>3468</v>
      </c>
      <c r="H4384" s="145" t="s">
        <v>86</v>
      </c>
      <c r="I4384" s="462" t="s">
        <v>1688</v>
      </c>
      <c r="J4384" s="462" t="s">
        <v>1690</v>
      </c>
      <c r="K4384" s="145" t="s">
        <v>1864</v>
      </c>
      <c r="L4384" s="145" t="s">
        <v>1853</v>
      </c>
    </row>
    <row r="4385" spans="3:12">
      <c r="C4385" s="145" t="s">
        <v>2029</v>
      </c>
      <c r="D4385" s="145">
        <v>0</v>
      </c>
      <c r="E4385" s="145" t="s">
        <v>26</v>
      </c>
      <c r="F4385" s="462" t="s">
        <v>95</v>
      </c>
      <c r="G4385" s="462" t="s">
        <v>3468</v>
      </c>
      <c r="H4385" s="145" t="s">
        <v>86</v>
      </c>
      <c r="I4385" s="462" t="s">
        <v>1688</v>
      </c>
      <c r="J4385" s="462" t="s">
        <v>1690</v>
      </c>
      <c r="K4385" s="145" t="s">
        <v>1864</v>
      </c>
      <c r="L4385" s="145" t="s">
        <v>1853</v>
      </c>
    </row>
    <row r="4386" spans="3:12">
      <c r="C4386" s="145" t="s">
        <v>2030</v>
      </c>
      <c r="D4386" s="145">
        <v>0</v>
      </c>
      <c r="E4386" s="145" t="s">
        <v>26</v>
      </c>
      <c r="F4386" s="462" t="s">
        <v>95</v>
      </c>
      <c r="G4386" s="462" t="s">
        <v>3468</v>
      </c>
      <c r="H4386" s="145" t="s">
        <v>86</v>
      </c>
      <c r="I4386" s="462" t="s">
        <v>1688</v>
      </c>
      <c r="J4386" s="462" t="s">
        <v>1690</v>
      </c>
      <c r="K4386" s="145" t="s">
        <v>1864</v>
      </c>
      <c r="L4386" s="145" t="s">
        <v>1853</v>
      </c>
    </row>
    <row r="4387" spans="3:12">
      <c r="C4387" s="145" t="s">
        <v>2031</v>
      </c>
      <c r="D4387" s="145">
        <v>0</v>
      </c>
      <c r="E4387" s="145" t="s">
        <v>26</v>
      </c>
      <c r="F4387" s="462" t="s">
        <v>95</v>
      </c>
      <c r="G4387" s="462" t="s">
        <v>3468</v>
      </c>
      <c r="H4387" s="145" t="s">
        <v>86</v>
      </c>
      <c r="I4387" s="462" t="s">
        <v>1688</v>
      </c>
      <c r="J4387" s="462" t="s">
        <v>1690</v>
      </c>
      <c r="K4387" s="145" t="s">
        <v>1864</v>
      </c>
      <c r="L4387" s="145" t="s">
        <v>1853</v>
      </c>
    </row>
    <row r="4388" spans="3:12">
      <c r="C4388" s="145" t="s">
        <v>2032</v>
      </c>
      <c r="D4388" s="145">
        <v>0</v>
      </c>
      <c r="E4388" s="145" t="s">
        <v>26</v>
      </c>
      <c r="F4388" s="462" t="s">
        <v>95</v>
      </c>
      <c r="G4388" s="462" t="s">
        <v>3468</v>
      </c>
      <c r="H4388" s="145" t="s">
        <v>86</v>
      </c>
      <c r="I4388" s="462" t="s">
        <v>1688</v>
      </c>
      <c r="J4388" s="462" t="s">
        <v>1690</v>
      </c>
      <c r="K4388" s="145" t="s">
        <v>1864</v>
      </c>
      <c r="L4388" s="145" t="s">
        <v>1853</v>
      </c>
    </row>
    <row r="4389" spans="3:12">
      <c r="C4389" s="145" t="s">
        <v>2033</v>
      </c>
      <c r="D4389" s="145">
        <v>0</v>
      </c>
      <c r="E4389" s="145" t="s">
        <v>26</v>
      </c>
      <c r="F4389" s="462" t="s">
        <v>95</v>
      </c>
      <c r="G4389" s="462" t="s">
        <v>3468</v>
      </c>
      <c r="H4389" s="145" t="s">
        <v>86</v>
      </c>
      <c r="I4389" s="462" t="s">
        <v>1688</v>
      </c>
      <c r="J4389" s="462" t="s">
        <v>1690</v>
      </c>
      <c r="K4389" s="145" t="s">
        <v>1864</v>
      </c>
      <c r="L4389" s="145" t="s">
        <v>1853</v>
      </c>
    </row>
    <row r="4390" spans="3:12">
      <c r="C4390" s="145" t="s">
        <v>2035</v>
      </c>
      <c r="D4390" s="145">
        <v>0</v>
      </c>
      <c r="E4390" s="145" t="s">
        <v>26</v>
      </c>
      <c r="F4390" s="462" t="s">
        <v>95</v>
      </c>
      <c r="G4390" s="462" t="s">
        <v>3468</v>
      </c>
      <c r="H4390" s="145" t="s">
        <v>86</v>
      </c>
      <c r="I4390" s="462" t="s">
        <v>1688</v>
      </c>
      <c r="J4390" s="462" t="s">
        <v>1690</v>
      </c>
      <c r="K4390" s="145" t="s">
        <v>1864</v>
      </c>
      <c r="L4390" s="145" t="s">
        <v>1853</v>
      </c>
    </row>
    <row r="4391" spans="3:12">
      <c r="C4391" s="145" t="s">
        <v>2036</v>
      </c>
      <c r="D4391" s="145">
        <v>0</v>
      </c>
      <c r="E4391" s="145" t="s">
        <v>26</v>
      </c>
      <c r="F4391" s="462" t="s">
        <v>95</v>
      </c>
      <c r="G4391" s="462" t="s">
        <v>3468</v>
      </c>
      <c r="H4391" s="145" t="s">
        <v>86</v>
      </c>
      <c r="I4391" s="462" t="s">
        <v>1688</v>
      </c>
      <c r="J4391" s="462" t="s">
        <v>1690</v>
      </c>
      <c r="K4391" s="145" t="s">
        <v>1864</v>
      </c>
      <c r="L4391" s="145" t="s">
        <v>1853</v>
      </c>
    </row>
    <row r="4392" spans="3:12">
      <c r="C4392" s="145" t="s">
        <v>2037</v>
      </c>
      <c r="D4392" s="145">
        <v>0</v>
      </c>
      <c r="E4392" s="145" t="s">
        <v>26</v>
      </c>
      <c r="F4392" s="462" t="s">
        <v>95</v>
      </c>
      <c r="G4392" s="462" t="s">
        <v>3468</v>
      </c>
      <c r="H4392" s="145" t="s">
        <v>86</v>
      </c>
      <c r="I4392" s="462" t="s">
        <v>1688</v>
      </c>
      <c r="J4392" s="462" t="s">
        <v>1690</v>
      </c>
      <c r="K4392" s="145" t="s">
        <v>1864</v>
      </c>
      <c r="L4392" s="145" t="s">
        <v>1853</v>
      </c>
    </row>
    <row r="4393" spans="3:12">
      <c r="C4393" s="145" t="s">
        <v>2038</v>
      </c>
      <c r="D4393" s="145">
        <v>0</v>
      </c>
      <c r="E4393" s="145" t="s">
        <v>26</v>
      </c>
      <c r="F4393" s="462" t="s">
        <v>95</v>
      </c>
      <c r="G4393" s="462" t="s">
        <v>3468</v>
      </c>
      <c r="H4393" s="145" t="s">
        <v>86</v>
      </c>
      <c r="I4393" s="462" t="s">
        <v>1688</v>
      </c>
      <c r="J4393" s="462" t="s">
        <v>1690</v>
      </c>
      <c r="K4393" s="145" t="s">
        <v>1864</v>
      </c>
      <c r="L4393" s="145" t="s">
        <v>1853</v>
      </c>
    </row>
    <row r="4394" spans="3:12">
      <c r="C4394" s="145" t="s">
        <v>2040</v>
      </c>
      <c r="D4394" s="145">
        <v>0</v>
      </c>
      <c r="E4394" s="145" t="s">
        <v>26</v>
      </c>
      <c r="F4394" s="462" t="s">
        <v>95</v>
      </c>
      <c r="G4394" s="462" t="s">
        <v>3468</v>
      </c>
      <c r="H4394" s="145" t="s">
        <v>86</v>
      </c>
      <c r="I4394" s="462" t="s">
        <v>1688</v>
      </c>
      <c r="J4394" s="462" t="s">
        <v>1690</v>
      </c>
      <c r="K4394" s="145" t="s">
        <v>1864</v>
      </c>
      <c r="L4394" s="145" t="s">
        <v>1853</v>
      </c>
    </row>
    <row r="4395" spans="3:12">
      <c r="C4395" s="145" t="s">
        <v>2041</v>
      </c>
      <c r="D4395" s="145">
        <v>0</v>
      </c>
      <c r="E4395" s="145" t="s">
        <v>26</v>
      </c>
      <c r="F4395" s="462" t="s">
        <v>95</v>
      </c>
      <c r="G4395" s="462" t="s">
        <v>3468</v>
      </c>
      <c r="H4395" s="145" t="s">
        <v>86</v>
      </c>
      <c r="I4395" s="462" t="s">
        <v>1688</v>
      </c>
      <c r="J4395" s="462" t="s">
        <v>1690</v>
      </c>
      <c r="K4395" s="145" t="s">
        <v>1864</v>
      </c>
      <c r="L4395" s="145" t="s">
        <v>1853</v>
      </c>
    </row>
    <row r="4396" spans="3:12">
      <c r="C4396" s="145" t="s">
        <v>2042</v>
      </c>
      <c r="D4396" s="145">
        <v>0</v>
      </c>
      <c r="E4396" s="145" t="s">
        <v>26</v>
      </c>
      <c r="F4396" s="462" t="s">
        <v>95</v>
      </c>
      <c r="G4396" s="462" t="s">
        <v>3468</v>
      </c>
      <c r="H4396" s="145" t="s">
        <v>86</v>
      </c>
      <c r="I4396" s="462" t="s">
        <v>1688</v>
      </c>
      <c r="J4396" s="462" t="s">
        <v>1690</v>
      </c>
      <c r="K4396" s="145" t="s">
        <v>1864</v>
      </c>
      <c r="L4396" s="145" t="s">
        <v>1853</v>
      </c>
    </row>
    <row r="4397" spans="3:12">
      <c r="C4397" s="145" t="s">
        <v>2043</v>
      </c>
      <c r="D4397" s="145">
        <v>0</v>
      </c>
      <c r="E4397" s="145" t="s">
        <v>26</v>
      </c>
      <c r="F4397" s="462" t="s">
        <v>95</v>
      </c>
      <c r="G4397" s="462" t="s">
        <v>3468</v>
      </c>
      <c r="H4397" s="145" t="s">
        <v>86</v>
      </c>
      <c r="I4397" s="462" t="s">
        <v>1688</v>
      </c>
      <c r="J4397" s="462" t="s">
        <v>1690</v>
      </c>
      <c r="K4397" s="145" t="s">
        <v>1864</v>
      </c>
      <c r="L4397" s="145" t="s">
        <v>1853</v>
      </c>
    </row>
    <row r="4398" spans="3:12">
      <c r="C4398" s="145" t="s">
        <v>2044</v>
      </c>
      <c r="D4398" s="145">
        <v>0</v>
      </c>
      <c r="E4398" s="145" t="s">
        <v>26</v>
      </c>
      <c r="F4398" s="462" t="s">
        <v>95</v>
      </c>
      <c r="G4398" s="462" t="s">
        <v>3468</v>
      </c>
      <c r="H4398" s="145" t="s">
        <v>86</v>
      </c>
      <c r="I4398" s="462" t="s">
        <v>1688</v>
      </c>
      <c r="J4398" s="462" t="s">
        <v>1690</v>
      </c>
      <c r="K4398" s="145" t="s">
        <v>1864</v>
      </c>
      <c r="L4398" s="145" t="s">
        <v>1853</v>
      </c>
    </row>
    <row r="4399" spans="3:12">
      <c r="C4399" s="145" t="s">
        <v>2046</v>
      </c>
      <c r="D4399" s="145">
        <v>0</v>
      </c>
      <c r="E4399" s="145" t="s">
        <v>26</v>
      </c>
      <c r="F4399" s="462" t="s">
        <v>95</v>
      </c>
      <c r="G4399" s="462" t="s">
        <v>3468</v>
      </c>
      <c r="H4399" s="145" t="s">
        <v>86</v>
      </c>
      <c r="I4399" s="462" t="s">
        <v>1688</v>
      </c>
      <c r="J4399" s="462" t="s">
        <v>1690</v>
      </c>
      <c r="K4399" s="145" t="s">
        <v>1864</v>
      </c>
      <c r="L4399" s="145" t="s">
        <v>1853</v>
      </c>
    </row>
    <row r="4400" spans="3:12">
      <c r="C4400" s="145" t="s">
        <v>2047</v>
      </c>
      <c r="D4400" s="145">
        <v>0</v>
      </c>
      <c r="E4400" s="145" t="s">
        <v>26</v>
      </c>
      <c r="F4400" s="462" t="s">
        <v>95</v>
      </c>
      <c r="G4400" s="462" t="s">
        <v>3468</v>
      </c>
      <c r="H4400" s="145" t="s">
        <v>86</v>
      </c>
      <c r="I4400" s="462" t="s">
        <v>1688</v>
      </c>
      <c r="J4400" s="462" t="s">
        <v>1690</v>
      </c>
      <c r="K4400" s="145" t="s">
        <v>1864</v>
      </c>
      <c r="L4400" s="145" t="s">
        <v>1853</v>
      </c>
    </row>
    <row r="4401" spans="3:12">
      <c r="C4401" s="145" t="s">
        <v>2048</v>
      </c>
      <c r="D4401" s="145">
        <v>0</v>
      </c>
      <c r="E4401" s="145" t="s">
        <v>26</v>
      </c>
      <c r="F4401" s="462" t="s">
        <v>95</v>
      </c>
      <c r="G4401" s="462" t="s">
        <v>3468</v>
      </c>
      <c r="H4401" s="145" t="s">
        <v>86</v>
      </c>
      <c r="I4401" s="462" t="s">
        <v>1688</v>
      </c>
      <c r="J4401" s="462" t="s">
        <v>1690</v>
      </c>
      <c r="K4401" s="145" t="s">
        <v>1864</v>
      </c>
      <c r="L4401" s="145" t="s">
        <v>1853</v>
      </c>
    </row>
    <row r="4402" spans="3:12">
      <c r="C4402" s="145" t="s">
        <v>2049</v>
      </c>
      <c r="D4402" s="145">
        <v>0</v>
      </c>
      <c r="E4402" s="145" t="s">
        <v>26</v>
      </c>
      <c r="F4402" s="462" t="s">
        <v>95</v>
      </c>
      <c r="G4402" s="462" t="s">
        <v>3468</v>
      </c>
      <c r="H4402" s="145" t="s">
        <v>86</v>
      </c>
      <c r="I4402" s="462" t="s">
        <v>1688</v>
      </c>
      <c r="J4402" s="462" t="s">
        <v>1690</v>
      </c>
      <c r="K4402" s="145" t="s">
        <v>1864</v>
      </c>
      <c r="L4402" s="145" t="s">
        <v>1853</v>
      </c>
    </row>
    <row r="4403" spans="3:12">
      <c r="C4403" s="145" t="s">
        <v>2050</v>
      </c>
      <c r="D4403" s="145">
        <v>0</v>
      </c>
      <c r="E4403" s="145" t="s">
        <v>26</v>
      </c>
      <c r="F4403" s="462" t="s">
        <v>95</v>
      </c>
      <c r="G4403" s="462" t="s">
        <v>3468</v>
      </c>
      <c r="H4403" s="145" t="s">
        <v>86</v>
      </c>
      <c r="I4403" s="462" t="s">
        <v>1688</v>
      </c>
      <c r="J4403" s="462" t="s">
        <v>1690</v>
      </c>
      <c r="K4403" s="145" t="s">
        <v>1864</v>
      </c>
      <c r="L4403" s="145" t="s">
        <v>1853</v>
      </c>
    </row>
    <row r="4404" spans="3:12">
      <c r="C4404" s="145" t="s">
        <v>2051</v>
      </c>
      <c r="D4404" s="145">
        <v>0</v>
      </c>
      <c r="E4404" s="145" t="s">
        <v>26</v>
      </c>
      <c r="F4404" s="462" t="s">
        <v>95</v>
      </c>
      <c r="G4404" s="462" t="s">
        <v>3468</v>
      </c>
      <c r="H4404" s="145" t="s">
        <v>86</v>
      </c>
      <c r="I4404" s="462" t="s">
        <v>1688</v>
      </c>
      <c r="J4404" s="462" t="s">
        <v>1690</v>
      </c>
      <c r="K4404" s="145" t="s">
        <v>1864</v>
      </c>
      <c r="L4404" s="145" t="s">
        <v>1853</v>
      </c>
    </row>
    <row r="4405" spans="3:12">
      <c r="C4405" s="145" t="s">
        <v>2052</v>
      </c>
      <c r="D4405" s="145">
        <v>0</v>
      </c>
      <c r="E4405" s="145" t="s">
        <v>26</v>
      </c>
      <c r="F4405" s="462" t="s">
        <v>95</v>
      </c>
      <c r="G4405" s="462" t="s">
        <v>3468</v>
      </c>
      <c r="H4405" s="145" t="s">
        <v>86</v>
      </c>
      <c r="I4405" s="462" t="s">
        <v>1688</v>
      </c>
      <c r="J4405" s="462" t="s">
        <v>1690</v>
      </c>
      <c r="K4405" s="145" t="s">
        <v>1864</v>
      </c>
      <c r="L4405" s="145" t="s">
        <v>1853</v>
      </c>
    </row>
    <row r="4406" spans="3:12">
      <c r="C4406" s="145" t="s">
        <v>2053</v>
      </c>
      <c r="D4406" s="145">
        <v>0</v>
      </c>
      <c r="E4406" s="145" t="s">
        <v>26</v>
      </c>
      <c r="F4406" s="462" t="s">
        <v>95</v>
      </c>
      <c r="G4406" s="462" t="s">
        <v>3468</v>
      </c>
      <c r="H4406" s="145" t="s">
        <v>86</v>
      </c>
      <c r="I4406" s="462" t="s">
        <v>1688</v>
      </c>
      <c r="J4406" s="462" t="s">
        <v>1690</v>
      </c>
      <c r="K4406" s="145" t="s">
        <v>1864</v>
      </c>
      <c r="L4406" s="145" t="s">
        <v>1853</v>
      </c>
    </row>
    <row r="4407" spans="3:12">
      <c r="C4407" s="145" t="s">
        <v>2054</v>
      </c>
      <c r="D4407" s="145">
        <v>0</v>
      </c>
      <c r="E4407" s="145" t="s">
        <v>26</v>
      </c>
      <c r="F4407" s="462" t="s">
        <v>95</v>
      </c>
      <c r="G4407" s="462" t="s">
        <v>3468</v>
      </c>
      <c r="H4407" s="145" t="s">
        <v>86</v>
      </c>
      <c r="I4407" s="462" t="s">
        <v>1688</v>
      </c>
      <c r="J4407" s="462" t="s">
        <v>1690</v>
      </c>
      <c r="K4407" s="145" t="s">
        <v>1864</v>
      </c>
      <c r="L4407" s="145" t="s">
        <v>1853</v>
      </c>
    </row>
    <row r="4408" spans="3:12">
      <c r="C4408" s="145" t="s">
        <v>2055</v>
      </c>
      <c r="D4408" s="145">
        <v>0</v>
      </c>
      <c r="E4408" s="145" t="s">
        <v>26</v>
      </c>
      <c r="F4408" s="462" t="s">
        <v>95</v>
      </c>
      <c r="G4408" s="462" t="s">
        <v>3468</v>
      </c>
      <c r="H4408" s="145" t="s">
        <v>86</v>
      </c>
      <c r="I4408" s="462" t="s">
        <v>1688</v>
      </c>
      <c r="J4408" s="462" t="s">
        <v>1690</v>
      </c>
      <c r="K4408" s="145" t="s">
        <v>1864</v>
      </c>
      <c r="L4408" s="145" t="s">
        <v>1853</v>
      </c>
    </row>
    <row r="4409" spans="3:12">
      <c r="C4409" s="145" t="s">
        <v>2056</v>
      </c>
      <c r="D4409" s="145">
        <v>0</v>
      </c>
      <c r="E4409" s="145" t="s">
        <v>26</v>
      </c>
      <c r="F4409" s="462" t="s">
        <v>95</v>
      </c>
      <c r="G4409" s="462" t="s">
        <v>3468</v>
      </c>
      <c r="H4409" s="145" t="s">
        <v>86</v>
      </c>
      <c r="I4409" s="462" t="s">
        <v>1688</v>
      </c>
      <c r="J4409" s="462" t="s">
        <v>1690</v>
      </c>
      <c r="K4409" s="145" t="s">
        <v>1864</v>
      </c>
      <c r="L4409" s="145" t="s">
        <v>1853</v>
      </c>
    </row>
    <row r="4410" spans="3:12">
      <c r="C4410" s="145" t="s">
        <v>2057</v>
      </c>
      <c r="D4410" s="145">
        <v>0</v>
      </c>
      <c r="E4410" s="145" t="s">
        <v>26</v>
      </c>
      <c r="F4410" s="462" t="s">
        <v>95</v>
      </c>
      <c r="G4410" s="462" t="s">
        <v>3468</v>
      </c>
      <c r="H4410" s="145" t="s">
        <v>86</v>
      </c>
      <c r="I4410" s="462" t="s">
        <v>1688</v>
      </c>
      <c r="J4410" s="462" t="s">
        <v>1690</v>
      </c>
      <c r="K4410" s="145" t="s">
        <v>1864</v>
      </c>
      <c r="L4410" s="145" t="s">
        <v>1853</v>
      </c>
    </row>
    <row r="4411" spans="3:12">
      <c r="C4411" s="145" t="s">
        <v>2058</v>
      </c>
      <c r="D4411" s="145">
        <v>0</v>
      </c>
      <c r="E4411" s="145" t="s">
        <v>26</v>
      </c>
      <c r="F4411" s="462" t="s">
        <v>95</v>
      </c>
      <c r="G4411" s="462" t="s">
        <v>3468</v>
      </c>
      <c r="H4411" s="145" t="s">
        <v>86</v>
      </c>
      <c r="I4411" s="462" t="s">
        <v>1688</v>
      </c>
      <c r="J4411" s="462" t="s">
        <v>1690</v>
      </c>
      <c r="K4411" s="145" t="s">
        <v>1864</v>
      </c>
      <c r="L4411" s="145" t="s">
        <v>1853</v>
      </c>
    </row>
    <row r="4412" spans="3:12">
      <c r="C4412" s="145" t="s">
        <v>2059</v>
      </c>
      <c r="D4412" s="145">
        <v>0</v>
      </c>
      <c r="E4412" s="145" t="s">
        <v>26</v>
      </c>
      <c r="F4412" s="462" t="s">
        <v>95</v>
      </c>
      <c r="G4412" s="462" t="s">
        <v>3468</v>
      </c>
      <c r="H4412" s="145" t="s">
        <v>86</v>
      </c>
      <c r="I4412" s="462" t="s">
        <v>1688</v>
      </c>
      <c r="J4412" s="462" t="s">
        <v>1690</v>
      </c>
      <c r="K4412" s="145" t="s">
        <v>1864</v>
      </c>
      <c r="L4412" s="145" t="s">
        <v>1853</v>
      </c>
    </row>
    <row r="4413" spans="3:12">
      <c r="C4413" s="145" t="s">
        <v>2060</v>
      </c>
      <c r="D4413" s="145">
        <v>0</v>
      </c>
      <c r="E4413" s="145" t="s">
        <v>26</v>
      </c>
      <c r="F4413" s="462" t="s">
        <v>95</v>
      </c>
      <c r="G4413" s="462" t="s">
        <v>3468</v>
      </c>
      <c r="H4413" s="145" t="s">
        <v>86</v>
      </c>
      <c r="I4413" s="462" t="s">
        <v>1688</v>
      </c>
      <c r="J4413" s="462" t="s">
        <v>1690</v>
      </c>
      <c r="K4413" s="145" t="s">
        <v>1864</v>
      </c>
      <c r="L4413" s="145" t="s">
        <v>1853</v>
      </c>
    </row>
    <row r="4414" spans="3:12">
      <c r="C4414" s="145" t="s">
        <v>1995</v>
      </c>
      <c r="D4414" s="145">
        <v>0</v>
      </c>
      <c r="E4414" s="145" t="s">
        <v>26</v>
      </c>
      <c r="F4414" s="462" t="s">
        <v>95</v>
      </c>
      <c r="G4414" s="462" t="s">
        <v>3468</v>
      </c>
      <c r="H4414" s="145" t="s">
        <v>86</v>
      </c>
      <c r="I4414" s="462" t="s">
        <v>1688</v>
      </c>
      <c r="J4414" s="462" t="s">
        <v>1690</v>
      </c>
      <c r="K4414" s="145" t="s">
        <v>1864</v>
      </c>
      <c r="L4414" s="145" t="s">
        <v>1854</v>
      </c>
    </row>
    <row r="4415" spans="3:12">
      <c r="C4415" s="145" t="s">
        <v>1996</v>
      </c>
      <c r="D4415" s="145">
        <v>0</v>
      </c>
      <c r="E4415" s="145" t="s">
        <v>26</v>
      </c>
      <c r="F4415" s="462" t="s">
        <v>95</v>
      </c>
      <c r="G4415" s="462" t="s">
        <v>3468</v>
      </c>
      <c r="H4415" s="145" t="s">
        <v>86</v>
      </c>
      <c r="I4415" s="462" t="s">
        <v>1688</v>
      </c>
      <c r="J4415" s="462" t="s">
        <v>1690</v>
      </c>
      <c r="K4415" s="145" t="s">
        <v>1864</v>
      </c>
      <c r="L4415" s="145" t="s">
        <v>1854</v>
      </c>
    </row>
    <row r="4416" spans="3:12">
      <c r="C4416" s="145" t="s">
        <v>1997</v>
      </c>
      <c r="D4416" s="145">
        <v>0</v>
      </c>
      <c r="E4416" s="145" t="s">
        <v>26</v>
      </c>
      <c r="F4416" s="462" t="s">
        <v>95</v>
      </c>
      <c r="G4416" s="462" t="s">
        <v>3468</v>
      </c>
      <c r="H4416" s="145" t="s">
        <v>86</v>
      </c>
      <c r="I4416" s="462" t="s">
        <v>1688</v>
      </c>
      <c r="J4416" s="462" t="s">
        <v>1690</v>
      </c>
      <c r="K4416" s="145" t="s">
        <v>1864</v>
      </c>
      <c r="L4416" s="145" t="s">
        <v>1854</v>
      </c>
    </row>
    <row r="4417" spans="3:12">
      <c r="C4417" s="145" t="s">
        <v>1998</v>
      </c>
      <c r="D4417" s="145">
        <v>0</v>
      </c>
      <c r="E4417" s="145" t="s">
        <v>26</v>
      </c>
      <c r="F4417" s="462" t="s">
        <v>95</v>
      </c>
      <c r="G4417" s="462" t="s">
        <v>3468</v>
      </c>
      <c r="H4417" s="145" t="s">
        <v>86</v>
      </c>
      <c r="I4417" s="462" t="s">
        <v>1688</v>
      </c>
      <c r="J4417" s="462" t="s">
        <v>1690</v>
      </c>
      <c r="K4417" s="145" t="s">
        <v>1864</v>
      </c>
      <c r="L4417" s="145" t="s">
        <v>1854</v>
      </c>
    </row>
    <row r="4418" spans="3:12">
      <c r="C4418" s="145" t="s">
        <v>1999</v>
      </c>
      <c r="D4418" s="145">
        <v>0</v>
      </c>
      <c r="E4418" s="145" t="s">
        <v>26</v>
      </c>
      <c r="F4418" s="462" t="s">
        <v>95</v>
      </c>
      <c r="G4418" s="462" t="s">
        <v>3468</v>
      </c>
      <c r="H4418" s="145" t="s">
        <v>86</v>
      </c>
      <c r="I4418" s="462" t="s">
        <v>1688</v>
      </c>
      <c r="J4418" s="462" t="s">
        <v>1690</v>
      </c>
      <c r="K4418" s="145" t="s">
        <v>1864</v>
      </c>
      <c r="L4418" s="145" t="s">
        <v>1854</v>
      </c>
    </row>
    <row r="4419" spans="3:12">
      <c r="C4419" s="145" t="s">
        <v>2001</v>
      </c>
      <c r="D4419" s="145">
        <v>0</v>
      </c>
      <c r="E4419" s="145" t="s">
        <v>26</v>
      </c>
      <c r="F4419" s="462" t="s">
        <v>95</v>
      </c>
      <c r="G4419" s="462" t="s">
        <v>3468</v>
      </c>
      <c r="H4419" s="145" t="s">
        <v>86</v>
      </c>
      <c r="I4419" s="462" t="s">
        <v>1688</v>
      </c>
      <c r="J4419" s="462" t="s">
        <v>1690</v>
      </c>
      <c r="K4419" s="145" t="s">
        <v>1864</v>
      </c>
      <c r="L4419" s="145" t="s">
        <v>1854</v>
      </c>
    </row>
    <row r="4420" spans="3:12">
      <c r="C4420" s="145" t="s">
        <v>2002</v>
      </c>
      <c r="D4420" s="145">
        <v>0</v>
      </c>
      <c r="E4420" s="145" t="s">
        <v>26</v>
      </c>
      <c r="F4420" s="462" t="s">
        <v>95</v>
      </c>
      <c r="G4420" s="462" t="s">
        <v>3468</v>
      </c>
      <c r="H4420" s="145" t="s">
        <v>86</v>
      </c>
      <c r="I4420" s="462" t="s">
        <v>1688</v>
      </c>
      <c r="J4420" s="462" t="s">
        <v>1690</v>
      </c>
      <c r="K4420" s="145" t="s">
        <v>1864</v>
      </c>
      <c r="L4420" s="145" t="s">
        <v>1854</v>
      </c>
    </row>
    <row r="4421" spans="3:12">
      <c r="C4421" s="145" t="s">
        <v>2003</v>
      </c>
      <c r="D4421" s="145">
        <v>0</v>
      </c>
      <c r="E4421" s="145" t="s">
        <v>26</v>
      </c>
      <c r="F4421" s="462" t="s">
        <v>95</v>
      </c>
      <c r="G4421" s="462" t="s">
        <v>3468</v>
      </c>
      <c r="H4421" s="145" t="s">
        <v>86</v>
      </c>
      <c r="I4421" s="462" t="s">
        <v>1688</v>
      </c>
      <c r="J4421" s="462" t="s">
        <v>1690</v>
      </c>
      <c r="K4421" s="145" t="s">
        <v>1864</v>
      </c>
      <c r="L4421" s="145" t="s">
        <v>1854</v>
      </c>
    </row>
    <row r="4422" spans="3:12">
      <c r="C4422" s="145" t="s">
        <v>2004</v>
      </c>
      <c r="D4422" s="145">
        <v>0</v>
      </c>
      <c r="E4422" s="145" t="s">
        <v>26</v>
      </c>
      <c r="F4422" s="462" t="s">
        <v>95</v>
      </c>
      <c r="G4422" s="462" t="s">
        <v>3468</v>
      </c>
      <c r="H4422" s="145" t="s">
        <v>86</v>
      </c>
      <c r="I4422" s="462" t="s">
        <v>1688</v>
      </c>
      <c r="J4422" s="462" t="s">
        <v>1690</v>
      </c>
      <c r="K4422" s="145" t="s">
        <v>1864</v>
      </c>
      <c r="L4422" s="145" t="s">
        <v>1854</v>
      </c>
    </row>
    <row r="4423" spans="3:12">
      <c r="C4423" s="145" t="s">
        <v>2006</v>
      </c>
      <c r="D4423" s="145">
        <v>0</v>
      </c>
      <c r="E4423" s="145" t="s">
        <v>26</v>
      </c>
      <c r="F4423" s="462" t="s">
        <v>95</v>
      </c>
      <c r="G4423" s="462" t="s">
        <v>3468</v>
      </c>
      <c r="H4423" s="145" t="s">
        <v>86</v>
      </c>
      <c r="I4423" s="462" t="s">
        <v>1688</v>
      </c>
      <c r="J4423" s="462" t="s">
        <v>1690</v>
      </c>
      <c r="K4423" s="145" t="s">
        <v>1864</v>
      </c>
      <c r="L4423" s="145" t="s">
        <v>1854</v>
      </c>
    </row>
    <row r="4424" spans="3:12">
      <c r="C4424" s="145" t="s">
        <v>2007</v>
      </c>
      <c r="D4424" s="145">
        <v>0</v>
      </c>
      <c r="E4424" s="145" t="s">
        <v>26</v>
      </c>
      <c r="F4424" s="462" t="s">
        <v>95</v>
      </c>
      <c r="G4424" s="462" t="s">
        <v>3468</v>
      </c>
      <c r="H4424" s="145" t="s">
        <v>86</v>
      </c>
      <c r="I4424" s="462" t="s">
        <v>1688</v>
      </c>
      <c r="J4424" s="462" t="s">
        <v>1690</v>
      </c>
      <c r="K4424" s="145" t="s">
        <v>1864</v>
      </c>
      <c r="L4424" s="145" t="s">
        <v>1854</v>
      </c>
    </row>
    <row r="4425" spans="3:12">
      <c r="C4425" s="145" t="s">
        <v>2008</v>
      </c>
      <c r="D4425" s="145">
        <v>0</v>
      </c>
      <c r="E4425" s="145" t="s">
        <v>26</v>
      </c>
      <c r="F4425" s="462" t="s">
        <v>95</v>
      </c>
      <c r="G4425" s="462" t="s">
        <v>3468</v>
      </c>
      <c r="H4425" s="145" t="s">
        <v>86</v>
      </c>
      <c r="I4425" s="462" t="s">
        <v>1688</v>
      </c>
      <c r="J4425" s="462" t="s">
        <v>1690</v>
      </c>
      <c r="K4425" s="145" t="s">
        <v>1864</v>
      </c>
      <c r="L4425" s="145" t="s">
        <v>1854</v>
      </c>
    </row>
    <row r="4426" spans="3:12">
      <c r="C4426" s="145" t="s">
        <v>2009</v>
      </c>
      <c r="D4426" s="145">
        <v>0</v>
      </c>
      <c r="E4426" s="145" t="s">
        <v>26</v>
      </c>
      <c r="F4426" s="462" t="s">
        <v>95</v>
      </c>
      <c r="G4426" s="462" t="s">
        <v>3468</v>
      </c>
      <c r="H4426" s="145" t="s">
        <v>86</v>
      </c>
      <c r="I4426" s="462" t="s">
        <v>1688</v>
      </c>
      <c r="J4426" s="462" t="s">
        <v>1690</v>
      </c>
      <c r="K4426" s="145" t="s">
        <v>1864</v>
      </c>
      <c r="L4426" s="145" t="s">
        <v>1854</v>
      </c>
    </row>
    <row r="4427" spans="3:12">
      <c r="C4427" s="145" t="s">
        <v>2010</v>
      </c>
      <c r="D4427" s="145">
        <v>0</v>
      </c>
      <c r="E4427" s="145" t="s">
        <v>26</v>
      </c>
      <c r="F4427" s="462" t="s">
        <v>95</v>
      </c>
      <c r="G4427" s="462" t="s">
        <v>3468</v>
      </c>
      <c r="H4427" s="145" t="s">
        <v>86</v>
      </c>
      <c r="I4427" s="462" t="s">
        <v>1688</v>
      </c>
      <c r="J4427" s="462" t="s">
        <v>1690</v>
      </c>
      <c r="K4427" s="145" t="s">
        <v>1864</v>
      </c>
      <c r="L4427" s="145" t="s">
        <v>1854</v>
      </c>
    </row>
    <row r="4428" spans="3:12">
      <c r="C4428" s="145" t="s">
        <v>2012</v>
      </c>
      <c r="D4428" s="145">
        <v>0</v>
      </c>
      <c r="E4428" s="145" t="s">
        <v>26</v>
      </c>
      <c r="F4428" s="462" t="s">
        <v>95</v>
      </c>
      <c r="G4428" s="462" t="s">
        <v>3468</v>
      </c>
      <c r="H4428" s="145" t="s">
        <v>86</v>
      </c>
      <c r="I4428" s="462" t="s">
        <v>1688</v>
      </c>
      <c r="J4428" s="462" t="s">
        <v>1690</v>
      </c>
      <c r="K4428" s="145" t="s">
        <v>1864</v>
      </c>
      <c r="L4428" s="145" t="s">
        <v>1854</v>
      </c>
    </row>
    <row r="4429" spans="3:12">
      <c r="C4429" s="145" t="s">
        <v>2013</v>
      </c>
      <c r="D4429" s="145">
        <v>0</v>
      </c>
      <c r="E4429" s="145" t="s">
        <v>26</v>
      </c>
      <c r="F4429" s="462" t="s">
        <v>95</v>
      </c>
      <c r="G4429" s="462" t="s">
        <v>3468</v>
      </c>
      <c r="H4429" s="145" t="s">
        <v>86</v>
      </c>
      <c r="I4429" s="462" t="s">
        <v>1688</v>
      </c>
      <c r="J4429" s="462" t="s">
        <v>1690</v>
      </c>
      <c r="K4429" s="145" t="s">
        <v>1864</v>
      </c>
      <c r="L4429" s="145" t="s">
        <v>1854</v>
      </c>
    </row>
    <row r="4430" spans="3:12">
      <c r="C4430" s="145" t="s">
        <v>2014</v>
      </c>
      <c r="D4430" s="145">
        <v>0</v>
      </c>
      <c r="E4430" s="145" t="s">
        <v>26</v>
      </c>
      <c r="F4430" s="462" t="s">
        <v>95</v>
      </c>
      <c r="G4430" s="462" t="s">
        <v>3468</v>
      </c>
      <c r="H4430" s="145" t="s">
        <v>86</v>
      </c>
      <c r="I4430" s="462" t="s">
        <v>1688</v>
      </c>
      <c r="J4430" s="462" t="s">
        <v>1690</v>
      </c>
      <c r="K4430" s="145" t="s">
        <v>1864</v>
      </c>
      <c r="L4430" s="145" t="s">
        <v>1854</v>
      </c>
    </row>
    <row r="4431" spans="3:12">
      <c r="C4431" s="145" t="s">
        <v>2015</v>
      </c>
      <c r="D4431" s="145">
        <v>0</v>
      </c>
      <c r="E4431" s="145" t="s">
        <v>26</v>
      </c>
      <c r="F4431" s="462" t="s">
        <v>95</v>
      </c>
      <c r="G4431" s="462" t="s">
        <v>3468</v>
      </c>
      <c r="H4431" s="145" t="s">
        <v>86</v>
      </c>
      <c r="I4431" s="462" t="s">
        <v>1688</v>
      </c>
      <c r="J4431" s="462" t="s">
        <v>1690</v>
      </c>
      <c r="K4431" s="145" t="s">
        <v>1864</v>
      </c>
      <c r="L4431" s="145" t="s">
        <v>1854</v>
      </c>
    </row>
    <row r="4432" spans="3:12">
      <c r="C4432" s="145" t="s">
        <v>2016</v>
      </c>
      <c r="D4432" s="145">
        <v>0</v>
      </c>
      <c r="E4432" s="145" t="s">
        <v>26</v>
      </c>
      <c r="F4432" s="462" t="s">
        <v>95</v>
      </c>
      <c r="G4432" s="462" t="s">
        <v>3468</v>
      </c>
      <c r="H4432" s="145" t="s">
        <v>86</v>
      </c>
      <c r="I4432" s="462" t="s">
        <v>1688</v>
      </c>
      <c r="J4432" s="462" t="s">
        <v>1690</v>
      </c>
      <c r="K4432" s="145" t="s">
        <v>1864</v>
      </c>
      <c r="L4432" s="145" t="s">
        <v>1854</v>
      </c>
    </row>
    <row r="4433" spans="3:12">
      <c r="C4433" s="145" t="s">
        <v>2017</v>
      </c>
      <c r="D4433" s="145">
        <v>0</v>
      </c>
      <c r="E4433" s="145" t="s">
        <v>26</v>
      </c>
      <c r="F4433" s="462" t="s">
        <v>95</v>
      </c>
      <c r="G4433" s="462" t="s">
        <v>3468</v>
      </c>
      <c r="H4433" s="145" t="s">
        <v>86</v>
      </c>
      <c r="I4433" s="462" t="s">
        <v>1688</v>
      </c>
      <c r="J4433" s="462" t="s">
        <v>1690</v>
      </c>
      <c r="K4433" s="145" t="s">
        <v>1864</v>
      </c>
      <c r="L4433" s="145" t="s">
        <v>1854</v>
      </c>
    </row>
    <row r="4434" spans="3:12">
      <c r="C4434" s="145" t="s">
        <v>2018</v>
      </c>
      <c r="D4434" s="145">
        <v>0</v>
      </c>
      <c r="E4434" s="145" t="s">
        <v>26</v>
      </c>
      <c r="F4434" s="462" t="s">
        <v>95</v>
      </c>
      <c r="G4434" s="462" t="s">
        <v>3468</v>
      </c>
      <c r="H4434" s="145" t="s">
        <v>86</v>
      </c>
      <c r="I4434" s="462" t="s">
        <v>1688</v>
      </c>
      <c r="J4434" s="462" t="s">
        <v>1690</v>
      </c>
      <c r="K4434" s="145" t="s">
        <v>1864</v>
      </c>
      <c r="L4434" s="145" t="s">
        <v>1854</v>
      </c>
    </row>
    <row r="4435" spans="3:12">
      <c r="C4435" s="145" t="s">
        <v>2019</v>
      </c>
      <c r="D4435" s="145">
        <v>0</v>
      </c>
      <c r="E4435" s="145" t="s">
        <v>26</v>
      </c>
      <c r="F4435" s="462" t="s">
        <v>95</v>
      </c>
      <c r="G4435" s="462" t="s">
        <v>3468</v>
      </c>
      <c r="H4435" s="145" t="s">
        <v>86</v>
      </c>
      <c r="I4435" s="462" t="s">
        <v>1688</v>
      </c>
      <c r="J4435" s="462" t="s">
        <v>1690</v>
      </c>
      <c r="K4435" s="145" t="s">
        <v>1864</v>
      </c>
      <c r="L4435" s="145" t="s">
        <v>1854</v>
      </c>
    </row>
    <row r="4436" spans="3:12">
      <c r="C4436" s="145" t="s">
        <v>2020</v>
      </c>
      <c r="D4436" s="145">
        <v>0</v>
      </c>
      <c r="E4436" s="145" t="s">
        <v>26</v>
      </c>
      <c r="F4436" s="462" t="s">
        <v>95</v>
      </c>
      <c r="G4436" s="462" t="s">
        <v>3468</v>
      </c>
      <c r="H4436" s="145" t="s">
        <v>86</v>
      </c>
      <c r="I4436" s="462" t="s">
        <v>1688</v>
      </c>
      <c r="J4436" s="462" t="s">
        <v>1690</v>
      </c>
      <c r="K4436" s="145" t="s">
        <v>1864</v>
      </c>
      <c r="L4436" s="145" t="s">
        <v>1854</v>
      </c>
    </row>
    <row r="4437" spans="3:12">
      <c r="C4437" s="145" t="s">
        <v>2021</v>
      </c>
      <c r="D4437" s="145">
        <v>0</v>
      </c>
      <c r="E4437" s="145" t="s">
        <v>26</v>
      </c>
      <c r="F4437" s="462" t="s">
        <v>95</v>
      </c>
      <c r="G4437" s="462" t="s">
        <v>3468</v>
      </c>
      <c r="H4437" s="145" t="s">
        <v>86</v>
      </c>
      <c r="I4437" s="462" t="s">
        <v>1688</v>
      </c>
      <c r="J4437" s="462" t="s">
        <v>1690</v>
      </c>
      <c r="K4437" s="145" t="s">
        <v>1864</v>
      </c>
      <c r="L4437" s="145" t="s">
        <v>1854</v>
      </c>
    </row>
    <row r="4438" spans="3:12">
      <c r="C4438" s="145" t="s">
        <v>2022</v>
      </c>
      <c r="D4438" s="145">
        <v>0</v>
      </c>
      <c r="E4438" s="145" t="s">
        <v>26</v>
      </c>
      <c r="F4438" s="462" t="s">
        <v>95</v>
      </c>
      <c r="G4438" s="462" t="s">
        <v>3468</v>
      </c>
      <c r="H4438" s="145" t="s">
        <v>86</v>
      </c>
      <c r="I4438" s="462" t="s">
        <v>1688</v>
      </c>
      <c r="J4438" s="462" t="s">
        <v>1690</v>
      </c>
      <c r="K4438" s="145" t="s">
        <v>1864</v>
      </c>
      <c r="L4438" s="145" t="s">
        <v>1854</v>
      </c>
    </row>
    <row r="4439" spans="3:12">
      <c r="C4439" s="145" t="s">
        <v>2023</v>
      </c>
      <c r="D4439" s="145">
        <v>0</v>
      </c>
      <c r="E4439" s="145" t="s">
        <v>26</v>
      </c>
      <c r="F4439" s="462" t="s">
        <v>95</v>
      </c>
      <c r="G4439" s="462" t="s">
        <v>3468</v>
      </c>
      <c r="H4439" s="145" t="s">
        <v>86</v>
      </c>
      <c r="I4439" s="462" t="s">
        <v>1688</v>
      </c>
      <c r="J4439" s="462" t="s">
        <v>1690</v>
      </c>
      <c r="K4439" s="145" t="s">
        <v>1864</v>
      </c>
      <c r="L4439" s="145" t="s">
        <v>1854</v>
      </c>
    </row>
    <row r="4440" spans="3:12">
      <c r="C4440" s="145" t="s">
        <v>2024</v>
      </c>
      <c r="D4440" s="145">
        <v>0</v>
      </c>
      <c r="E4440" s="145" t="s">
        <v>26</v>
      </c>
      <c r="F4440" s="462" t="s">
        <v>95</v>
      </c>
      <c r="G4440" s="462" t="s">
        <v>3468</v>
      </c>
      <c r="H4440" s="145" t="s">
        <v>86</v>
      </c>
      <c r="I4440" s="462" t="s">
        <v>1688</v>
      </c>
      <c r="J4440" s="462" t="s">
        <v>1690</v>
      </c>
      <c r="K4440" s="145" t="s">
        <v>1864</v>
      </c>
      <c r="L4440" s="145" t="s">
        <v>1854</v>
      </c>
    </row>
    <row r="4441" spans="3:12">
      <c r="C4441" s="145" t="s">
        <v>2025</v>
      </c>
      <c r="D4441" s="145">
        <v>0</v>
      </c>
      <c r="E4441" s="145" t="s">
        <v>26</v>
      </c>
      <c r="F4441" s="462" t="s">
        <v>95</v>
      </c>
      <c r="G4441" s="462" t="s">
        <v>3468</v>
      </c>
      <c r="H4441" s="145" t="s">
        <v>86</v>
      </c>
      <c r="I4441" s="462" t="s">
        <v>1688</v>
      </c>
      <c r="J4441" s="462" t="s">
        <v>1690</v>
      </c>
      <c r="K4441" s="145" t="s">
        <v>1864</v>
      </c>
      <c r="L4441" s="145" t="s">
        <v>1854</v>
      </c>
    </row>
    <row r="4442" spans="3:12">
      <c r="C4442" s="145" t="s">
        <v>2026</v>
      </c>
      <c r="D4442" s="145">
        <v>0</v>
      </c>
      <c r="E4442" s="145" t="s">
        <v>26</v>
      </c>
      <c r="F4442" s="462" t="s">
        <v>95</v>
      </c>
      <c r="G4442" s="462" t="s">
        <v>3468</v>
      </c>
      <c r="H4442" s="145" t="s">
        <v>86</v>
      </c>
      <c r="I4442" s="462" t="s">
        <v>1688</v>
      </c>
      <c r="J4442" s="462" t="s">
        <v>1690</v>
      </c>
      <c r="K4442" s="145" t="s">
        <v>1864</v>
      </c>
      <c r="L4442" s="145" t="s">
        <v>1854</v>
      </c>
    </row>
    <row r="4443" spans="3:12">
      <c r="C4443" s="145" t="s">
        <v>2029</v>
      </c>
      <c r="D4443" s="145">
        <v>0</v>
      </c>
      <c r="E4443" s="145" t="s">
        <v>26</v>
      </c>
      <c r="F4443" s="462" t="s">
        <v>95</v>
      </c>
      <c r="G4443" s="462" t="s">
        <v>3468</v>
      </c>
      <c r="H4443" s="145" t="s">
        <v>86</v>
      </c>
      <c r="I4443" s="462" t="s">
        <v>1688</v>
      </c>
      <c r="J4443" s="462" t="s">
        <v>1690</v>
      </c>
      <c r="K4443" s="145" t="s">
        <v>1864</v>
      </c>
      <c r="L4443" s="145" t="s">
        <v>1854</v>
      </c>
    </row>
    <row r="4444" spans="3:12">
      <c r="C4444" s="145" t="s">
        <v>2030</v>
      </c>
      <c r="D4444" s="145">
        <v>0</v>
      </c>
      <c r="E4444" s="145" t="s">
        <v>26</v>
      </c>
      <c r="F4444" s="462" t="s">
        <v>95</v>
      </c>
      <c r="G4444" s="462" t="s">
        <v>3468</v>
      </c>
      <c r="H4444" s="145" t="s">
        <v>86</v>
      </c>
      <c r="I4444" s="462" t="s">
        <v>1688</v>
      </c>
      <c r="J4444" s="462" t="s">
        <v>1690</v>
      </c>
      <c r="K4444" s="145" t="s">
        <v>1864</v>
      </c>
      <c r="L4444" s="145" t="s">
        <v>1854</v>
      </c>
    </row>
    <row r="4445" spans="3:12">
      <c r="C4445" s="145" t="s">
        <v>2031</v>
      </c>
      <c r="D4445" s="145">
        <v>0</v>
      </c>
      <c r="E4445" s="145" t="s">
        <v>26</v>
      </c>
      <c r="F4445" s="462" t="s">
        <v>95</v>
      </c>
      <c r="G4445" s="462" t="s">
        <v>3468</v>
      </c>
      <c r="H4445" s="145" t="s">
        <v>86</v>
      </c>
      <c r="I4445" s="462" t="s">
        <v>1688</v>
      </c>
      <c r="J4445" s="462" t="s">
        <v>1690</v>
      </c>
      <c r="K4445" s="145" t="s">
        <v>1864</v>
      </c>
      <c r="L4445" s="145" t="s">
        <v>1854</v>
      </c>
    </row>
    <row r="4446" spans="3:12">
      <c r="C4446" s="145" t="s">
        <v>2032</v>
      </c>
      <c r="D4446" s="145">
        <v>0</v>
      </c>
      <c r="E4446" s="145" t="s">
        <v>26</v>
      </c>
      <c r="F4446" s="462" t="s">
        <v>95</v>
      </c>
      <c r="G4446" s="462" t="s">
        <v>3468</v>
      </c>
      <c r="H4446" s="145" t="s">
        <v>86</v>
      </c>
      <c r="I4446" s="462" t="s">
        <v>1688</v>
      </c>
      <c r="J4446" s="462" t="s">
        <v>1690</v>
      </c>
      <c r="K4446" s="145" t="s">
        <v>1864</v>
      </c>
      <c r="L4446" s="145" t="s">
        <v>1854</v>
      </c>
    </row>
    <row r="4447" spans="3:12">
      <c r="C4447" s="145" t="s">
        <v>2033</v>
      </c>
      <c r="D4447" s="145">
        <v>0</v>
      </c>
      <c r="E4447" s="145" t="s">
        <v>26</v>
      </c>
      <c r="F4447" s="462" t="s">
        <v>95</v>
      </c>
      <c r="G4447" s="462" t="s">
        <v>3468</v>
      </c>
      <c r="H4447" s="145" t="s">
        <v>86</v>
      </c>
      <c r="I4447" s="462" t="s">
        <v>1688</v>
      </c>
      <c r="J4447" s="462" t="s">
        <v>1690</v>
      </c>
      <c r="K4447" s="145" t="s">
        <v>1864</v>
      </c>
      <c r="L4447" s="145" t="s">
        <v>1854</v>
      </c>
    </row>
    <row r="4448" spans="3:12">
      <c r="C4448" s="145" t="s">
        <v>2035</v>
      </c>
      <c r="D4448" s="145">
        <v>0</v>
      </c>
      <c r="E4448" s="145" t="s">
        <v>26</v>
      </c>
      <c r="F4448" s="462" t="s">
        <v>95</v>
      </c>
      <c r="G4448" s="462" t="s">
        <v>3468</v>
      </c>
      <c r="H4448" s="145" t="s">
        <v>86</v>
      </c>
      <c r="I4448" s="462" t="s">
        <v>1688</v>
      </c>
      <c r="J4448" s="462" t="s">
        <v>1690</v>
      </c>
      <c r="K4448" s="145" t="s">
        <v>1864</v>
      </c>
      <c r="L4448" s="145" t="s">
        <v>1854</v>
      </c>
    </row>
    <row r="4449" spans="3:12">
      <c r="C4449" s="145" t="s">
        <v>2036</v>
      </c>
      <c r="D4449" s="145">
        <v>0</v>
      </c>
      <c r="E4449" s="145" t="s">
        <v>26</v>
      </c>
      <c r="F4449" s="462" t="s">
        <v>95</v>
      </c>
      <c r="G4449" s="462" t="s">
        <v>3468</v>
      </c>
      <c r="H4449" s="145" t="s">
        <v>86</v>
      </c>
      <c r="I4449" s="462" t="s">
        <v>1688</v>
      </c>
      <c r="J4449" s="462" t="s">
        <v>1690</v>
      </c>
      <c r="K4449" s="145" t="s">
        <v>1864</v>
      </c>
      <c r="L4449" s="145" t="s">
        <v>1854</v>
      </c>
    </row>
    <row r="4450" spans="3:12">
      <c r="C4450" s="145" t="s">
        <v>2037</v>
      </c>
      <c r="D4450" s="145">
        <v>0</v>
      </c>
      <c r="E4450" s="145" t="s">
        <v>26</v>
      </c>
      <c r="F4450" s="462" t="s">
        <v>95</v>
      </c>
      <c r="G4450" s="462" t="s">
        <v>3468</v>
      </c>
      <c r="H4450" s="145" t="s">
        <v>86</v>
      </c>
      <c r="I4450" s="462" t="s">
        <v>1688</v>
      </c>
      <c r="J4450" s="462" t="s">
        <v>1690</v>
      </c>
      <c r="K4450" s="145" t="s">
        <v>1864</v>
      </c>
      <c r="L4450" s="145" t="s">
        <v>1854</v>
      </c>
    </row>
    <row r="4451" spans="3:12">
      <c r="C4451" s="145" t="s">
        <v>2038</v>
      </c>
      <c r="D4451" s="145">
        <v>0</v>
      </c>
      <c r="E4451" s="145" t="s">
        <v>26</v>
      </c>
      <c r="F4451" s="462" t="s">
        <v>95</v>
      </c>
      <c r="G4451" s="462" t="s">
        <v>3468</v>
      </c>
      <c r="H4451" s="145" t="s">
        <v>86</v>
      </c>
      <c r="I4451" s="462" t="s">
        <v>1688</v>
      </c>
      <c r="J4451" s="462" t="s">
        <v>1690</v>
      </c>
      <c r="K4451" s="145" t="s">
        <v>1864</v>
      </c>
      <c r="L4451" s="145" t="s">
        <v>1854</v>
      </c>
    </row>
    <row r="4452" spans="3:12">
      <c r="C4452" s="145" t="s">
        <v>2040</v>
      </c>
      <c r="D4452" s="145">
        <v>0</v>
      </c>
      <c r="E4452" s="145" t="s">
        <v>26</v>
      </c>
      <c r="F4452" s="462" t="s">
        <v>95</v>
      </c>
      <c r="G4452" s="462" t="s">
        <v>3468</v>
      </c>
      <c r="H4452" s="145" t="s">
        <v>86</v>
      </c>
      <c r="I4452" s="462" t="s">
        <v>1688</v>
      </c>
      <c r="J4452" s="462" t="s">
        <v>1690</v>
      </c>
      <c r="K4452" s="145" t="s">
        <v>1864</v>
      </c>
      <c r="L4452" s="145" t="s">
        <v>1854</v>
      </c>
    </row>
    <row r="4453" spans="3:12">
      <c r="C4453" s="145" t="s">
        <v>2041</v>
      </c>
      <c r="D4453" s="145">
        <v>0</v>
      </c>
      <c r="E4453" s="145" t="s">
        <v>26</v>
      </c>
      <c r="F4453" s="462" t="s">
        <v>95</v>
      </c>
      <c r="G4453" s="462" t="s">
        <v>3468</v>
      </c>
      <c r="H4453" s="145" t="s">
        <v>86</v>
      </c>
      <c r="I4453" s="462" t="s">
        <v>1688</v>
      </c>
      <c r="J4453" s="462" t="s">
        <v>1690</v>
      </c>
      <c r="K4453" s="145" t="s">
        <v>1864</v>
      </c>
      <c r="L4453" s="145" t="s">
        <v>1854</v>
      </c>
    </row>
    <row r="4454" spans="3:12">
      <c r="C4454" s="145" t="s">
        <v>2042</v>
      </c>
      <c r="D4454" s="145">
        <v>0</v>
      </c>
      <c r="E4454" s="145" t="s">
        <v>26</v>
      </c>
      <c r="F4454" s="462" t="s">
        <v>95</v>
      </c>
      <c r="G4454" s="462" t="s">
        <v>3468</v>
      </c>
      <c r="H4454" s="145" t="s">
        <v>86</v>
      </c>
      <c r="I4454" s="462" t="s">
        <v>1688</v>
      </c>
      <c r="J4454" s="462" t="s">
        <v>1690</v>
      </c>
      <c r="K4454" s="145" t="s">
        <v>1864</v>
      </c>
      <c r="L4454" s="145" t="s">
        <v>1854</v>
      </c>
    </row>
    <row r="4455" spans="3:12">
      <c r="C4455" s="145" t="s">
        <v>2043</v>
      </c>
      <c r="D4455" s="145">
        <v>0</v>
      </c>
      <c r="E4455" s="145" t="s">
        <v>26</v>
      </c>
      <c r="F4455" s="462" t="s">
        <v>95</v>
      </c>
      <c r="G4455" s="462" t="s">
        <v>3468</v>
      </c>
      <c r="H4455" s="145" t="s">
        <v>86</v>
      </c>
      <c r="I4455" s="462" t="s">
        <v>1688</v>
      </c>
      <c r="J4455" s="462" t="s">
        <v>1690</v>
      </c>
      <c r="K4455" s="145" t="s">
        <v>1864</v>
      </c>
      <c r="L4455" s="145" t="s">
        <v>1854</v>
      </c>
    </row>
    <row r="4456" spans="3:12">
      <c r="C4456" s="145" t="s">
        <v>2044</v>
      </c>
      <c r="D4456" s="145">
        <v>0</v>
      </c>
      <c r="E4456" s="145" t="s">
        <v>26</v>
      </c>
      <c r="F4456" s="462" t="s">
        <v>95</v>
      </c>
      <c r="G4456" s="462" t="s">
        <v>3468</v>
      </c>
      <c r="H4456" s="145" t="s">
        <v>86</v>
      </c>
      <c r="I4456" s="462" t="s">
        <v>1688</v>
      </c>
      <c r="J4456" s="462" t="s">
        <v>1690</v>
      </c>
      <c r="K4456" s="145" t="s">
        <v>1864</v>
      </c>
      <c r="L4456" s="145" t="s">
        <v>1854</v>
      </c>
    </row>
    <row r="4457" spans="3:12">
      <c r="C4457" s="145" t="s">
        <v>2046</v>
      </c>
      <c r="D4457" s="145">
        <v>0</v>
      </c>
      <c r="E4457" s="145" t="s">
        <v>26</v>
      </c>
      <c r="F4457" s="462" t="s">
        <v>95</v>
      </c>
      <c r="G4457" s="462" t="s">
        <v>3468</v>
      </c>
      <c r="H4457" s="145" t="s">
        <v>86</v>
      </c>
      <c r="I4457" s="462" t="s">
        <v>1688</v>
      </c>
      <c r="J4457" s="462" t="s">
        <v>1690</v>
      </c>
      <c r="K4457" s="145" t="s">
        <v>1864</v>
      </c>
      <c r="L4457" s="145" t="s">
        <v>1854</v>
      </c>
    </row>
    <row r="4458" spans="3:12">
      <c r="C4458" s="145" t="s">
        <v>2047</v>
      </c>
      <c r="D4458" s="145">
        <v>0</v>
      </c>
      <c r="E4458" s="145" t="s">
        <v>26</v>
      </c>
      <c r="F4458" s="462" t="s">
        <v>95</v>
      </c>
      <c r="G4458" s="462" t="s">
        <v>3468</v>
      </c>
      <c r="H4458" s="145" t="s">
        <v>86</v>
      </c>
      <c r="I4458" s="462" t="s">
        <v>1688</v>
      </c>
      <c r="J4458" s="462" t="s">
        <v>1690</v>
      </c>
      <c r="K4458" s="145" t="s">
        <v>1864</v>
      </c>
      <c r="L4458" s="145" t="s">
        <v>1854</v>
      </c>
    </row>
    <row r="4459" spans="3:12">
      <c r="C4459" s="145" t="s">
        <v>2048</v>
      </c>
      <c r="D4459" s="145">
        <v>0</v>
      </c>
      <c r="E4459" s="145" t="s">
        <v>26</v>
      </c>
      <c r="F4459" s="462" t="s">
        <v>95</v>
      </c>
      <c r="G4459" s="462" t="s">
        <v>3468</v>
      </c>
      <c r="H4459" s="145" t="s">
        <v>86</v>
      </c>
      <c r="I4459" s="462" t="s">
        <v>1688</v>
      </c>
      <c r="J4459" s="462" t="s">
        <v>1690</v>
      </c>
      <c r="K4459" s="145" t="s">
        <v>1864</v>
      </c>
      <c r="L4459" s="145" t="s">
        <v>1854</v>
      </c>
    </row>
    <row r="4460" spans="3:12">
      <c r="C4460" s="145" t="s">
        <v>2049</v>
      </c>
      <c r="D4460" s="145">
        <v>0</v>
      </c>
      <c r="E4460" s="145" t="s">
        <v>26</v>
      </c>
      <c r="F4460" s="462" t="s">
        <v>95</v>
      </c>
      <c r="G4460" s="462" t="s">
        <v>3468</v>
      </c>
      <c r="H4460" s="145" t="s">
        <v>86</v>
      </c>
      <c r="I4460" s="462" t="s">
        <v>1688</v>
      </c>
      <c r="J4460" s="462" t="s">
        <v>1690</v>
      </c>
      <c r="K4460" s="145" t="s">
        <v>1864</v>
      </c>
      <c r="L4460" s="145" t="s">
        <v>1854</v>
      </c>
    </row>
    <row r="4461" spans="3:12">
      <c r="C4461" s="145" t="s">
        <v>2050</v>
      </c>
      <c r="D4461" s="145">
        <v>0</v>
      </c>
      <c r="E4461" s="145" t="s">
        <v>26</v>
      </c>
      <c r="F4461" s="462" t="s">
        <v>95</v>
      </c>
      <c r="G4461" s="462" t="s">
        <v>3468</v>
      </c>
      <c r="H4461" s="145" t="s">
        <v>86</v>
      </c>
      <c r="I4461" s="462" t="s">
        <v>1688</v>
      </c>
      <c r="J4461" s="462" t="s">
        <v>1690</v>
      </c>
      <c r="K4461" s="145" t="s">
        <v>1864</v>
      </c>
      <c r="L4461" s="145" t="s">
        <v>1854</v>
      </c>
    </row>
    <row r="4462" spans="3:12">
      <c r="C4462" s="145" t="s">
        <v>2051</v>
      </c>
      <c r="D4462" s="145">
        <v>0</v>
      </c>
      <c r="E4462" s="145" t="s">
        <v>26</v>
      </c>
      <c r="F4462" s="462" t="s">
        <v>95</v>
      </c>
      <c r="G4462" s="462" t="s">
        <v>3468</v>
      </c>
      <c r="H4462" s="145" t="s">
        <v>86</v>
      </c>
      <c r="I4462" s="462" t="s">
        <v>1688</v>
      </c>
      <c r="J4462" s="462" t="s">
        <v>1690</v>
      </c>
      <c r="K4462" s="145" t="s">
        <v>1864</v>
      </c>
      <c r="L4462" s="145" t="s">
        <v>1854</v>
      </c>
    </row>
    <row r="4463" spans="3:12">
      <c r="C4463" s="145" t="s">
        <v>2052</v>
      </c>
      <c r="D4463" s="145">
        <v>0</v>
      </c>
      <c r="E4463" s="145" t="s">
        <v>26</v>
      </c>
      <c r="F4463" s="462" t="s">
        <v>95</v>
      </c>
      <c r="G4463" s="462" t="s">
        <v>3468</v>
      </c>
      <c r="H4463" s="145" t="s">
        <v>86</v>
      </c>
      <c r="I4463" s="462" t="s">
        <v>1688</v>
      </c>
      <c r="J4463" s="462" t="s">
        <v>1690</v>
      </c>
      <c r="K4463" s="145" t="s">
        <v>1864</v>
      </c>
      <c r="L4463" s="145" t="s">
        <v>1854</v>
      </c>
    </row>
    <row r="4464" spans="3:12">
      <c r="C4464" s="145" t="s">
        <v>2053</v>
      </c>
      <c r="D4464" s="145">
        <v>0</v>
      </c>
      <c r="E4464" s="145" t="s">
        <v>26</v>
      </c>
      <c r="F4464" s="462" t="s">
        <v>95</v>
      </c>
      <c r="G4464" s="462" t="s">
        <v>3468</v>
      </c>
      <c r="H4464" s="145" t="s">
        <v>86</v>
      </c>
      <c r="I4464" s="462" t="s">
        <v>1688</v>
      </c>
      <c r="J4464" s="462" t="s">
        <v>1690</v>
      </c>
      <c r="K4464" s="145" t="s">
        <v>1864</v>
      </c>
      <c r="L4464" s="145" t="s">
        <v>1854</v>
      </c>
    </row>
    <row r="4465" spans="3:12">
      <c r="C4465" s="145" t="s">
        <v>2054</v>
      </c>
      <c r="D4465" s="145">
        <v>0</v>
      </c>
      <c r="E4465" s="145" t="s">
        <v>26</v>
      </c>
      <c r="F4465" s="462" t="s">
        <v>95</v>
      </c>
      <c r="G4465" s="462" t="s">
        <v>3468</v>
      </c>
      <c r="H4465" s="145" t="s">
        <v>86</v>
      </c>
      <c r="I4465" s="462" t="s">
        <v>1688</v>
      </c>
      <c r="J4465" s="462" t="s">
        <v>1690</v>
      </c>
      <c r="K4465" s="145" t="s">
        <v>1864</v>
      </c>
      <c r="L4465" s="145" t="s">
        <v>1854</v>
      </c>
    </row>
    <row r="4466" spans="3:12">
      <c r="C4466" s="145" t="s">
        <v>2055</v>
      </c>
      <c r="D4466" s="145">
        <v>0</v>
      </c>
      <c r="E4466" s="145" t="s">
        <v>26</v>
      </c>
      <c r="F4466" s="462" t="s">
        <v>95</v>
      </c>
      <c r="G4466" s="462" t="s">
        <v>3468</v>
      </c>
      <c r="H4466" s="145" t="s">
        <v>86</v>
      </c>
      <c r="I4466" s="462" t="s">
        <v>1688</v>
      </c>
      <c r="J4466" s="462" t="s">
        <v>1690</v>
      </c>
      <c r="K4466" s="145" t="s">
        <v>1864</v>
      </c>
      <c r="L4466" s="145" t="s">
        <v>1854</v>
      </c>
    </row>
    <row r="4467" spans="3:12">
      <c r="C4467" s="145" t="s">
        <v>2056</v>
      </c>
      <c r="D4467" s="145">
        <v>0</v>
      </c>
      <c r="E4467" s="145" t="s">
        <v>26</v>
      </c>
      <c r="F4467" s="462" t="s">
        <v>95</v>
      </c>
      <c r="G4467" s="462" t="s">
        <v>3468</v>
      </c>
      <c r="H4467" s="145" t="s">
        <v>86</v>
      </c>
      <c r="I4467" s="462" t="s">
        <v>1688</v>
      </c>
      <c r="J4467" s="462" t="s">
        <v>1690</v>
      </c>
      <c r="K4467" s="145" t="s">
        <v>1864</v>
      </c>
      <c r="L4467" s="145" t="s">
        <v>1854</v>
      </c>
    </row>
    <row r="4468" spans="3:12">
      <c r="C4468" s="145" t="s">
        <v>2057</v>
      </c>
      <c r="D4468" s="145">
        <v>0</v>
      </c>
      <c r="E4468" s="145" t="s">
        <v>26</v>
      </c>
      <c r="F4468" s="462" t="s">
        <v>95</v>
      </c>
      <c r="G4468" s="462" t="s">
        <v>3468</v>
      </c>
      <c r="H4468" s="145" t="s">
        <v>86</v>
      </c>
      <c r="I4468" s="462" t="s">
        <v>1688</v>
      </c>
      <c r="J4468" s="462" t="s">
        <v>1690</v>
      </c>
      <c r="K4468" s="145" t="s">
        <v>1864</v>
      </c>
      <c r="L4468" s="145" t="s">
        <v>1854</v>
      </c>
    </row>
    <row r="4469" spans="3:12">
      <c r="C4469" s="145" t="s">
        <v>2058</v>
      </c>
      <c r="D4469" s="145">
        <v>0</v>
      </c>
      <c r="E4469" s="145" t="s">
        <v>26</v>
      </c>
      <c r="F4469" s="462" t="s">
        <v>95</v>
      </c>
      <c r="G4469" s="462" t="s">
        <v>3468</v>
      </c>
      <c r="H4469" s="145" t="s">
        <v>86</v>
      </c>
      <c r="I4469" s="462" t="s">
        <v>1688</v>
      </c>
      <c r="J4469" s="462" t="s">
        <v>1690</v>
      </c>
      <c r="K4469" s="145" t="s">
        <v>1864</v>
      </c>
      <c r="L4469" s="145" t="s">
        <v>1854</v>
      </c>
    </row>
    <row r="4470" spans="3:12">
      <c r="C4470" s="145" t="s">
        <v>2059</v>
      </c>
      <c r="D4470" s="145">
        <v>0</v>
      </c>
      <c r="E4470" s="145" t="s">
        <v>26</v>
      </c>
      <c r="F4470" s="462" t="s">
        <v>95</v>
      </c>
      <c r="G4470" s="462" t="s">
        <v>3468</v>
      </c>
      <c r="H4470" s="145" t="s">
        <v>86</v>
      </c>
      <c r="I4470" s="462" t="s">
        <v>1688</v>
      </c>
      <c r="J4470" s="462" t="s">
        <v>1690</v>
      </c>
      <c r="K4470" s="145" t="s">
        <v>1864</v>
      </c>
      <c r="L4470" s="145" t="s">
        <v>1854</v>
      </c>
    </row>
    <row r="4471" spans="3:12">
      <c r="C4471" s="145" t="s">
        <v>2060</v>
      </c>
      <c r="D4471" s="145">
        <v>0</v>
      </c>
      <c r="E4471" s="145" t="s">
        <v>26</v>
      </c>
      <c r="F4471" s="462" t="s">
        <v>95</v>
      </c>
      <c r="G4471" s="462" t="s">
        <v>3468</v>
      </c>
      <c r="H4471" s="145" t="s">
        <v>86</v>
      </c>
      <c r="I4471" s="462" t="s">
        <v>1688</v>
      </c>
      <c r="J4471" s="462" t="s">
        <v>1690</v>
      </c>
      <c r="K4471" s="145" t="s">
        <v>1864</v>
      </c>
      <c r="L4471" s="145" t="s">
        <v>1854</v>
      </c>
    </row>
    <row r="4472" spans="3:12">
      <c r="C4472" s="145" t="s">
        <v>1995</v>
      </c>
      <c r="D4472" s="145">
        <v>0</v>
      </c>
      <c r="E4472" s="145" t="s">
        <v>26</v>
      </c>
      <c r="F4472" s="462" t="s">
        <v>95</v>
      </c>
      <c r="G4472" s="462" t="s">
        <v>3468</v>
      </c>
      <c r="H4472" s="145" t="s">
        <v>86</v>
      </c>
      <c r="I4472" s="462" t="s">
        <v>1688</v>
      </c>
      <c r="J4472" s="462" t="s">
        <v>1690</v>
      </c>
      <c r="K4472" s="145" t="s">
        <v>1864</v>
      </c>
      <c r="L4472" s="145" t="s">
        <v>1855</v>
      </c>
    </row>
    <row r="4473" spans="3:12">
      <c r="C4473" s="145" t="s">
        <v>1996</v>
      </c>
      <c r="D4473" s="145">
        <v>0</v>
      </c>
      <c r="E4473" s="145" t="s">
        <v>26</v>
      </c>
      <c r="F4473" s="462" t="s">
        <v>95</v>
      </c>
      <c r="G4473" s="462" t="s">
        <v>3468</v>
      </c>
      <c r="H4473" s="145" t="s">
        <v>86</v>
      </c>
      <c r="I4473" s="462" t="s">
        <v>1688</v>
      </c>
      <c r="J4473" s="462" t="s">
        <v>1690</v>
      </c>
      <c r="K4473" s="145" t="s">
        <v>1864</v>
      </c>
      <c r="L4473" s="145" t="s">
        <v>1855</v>
      </c>
    </row>
    <row r="4474" spans="3:12">
      <c r="C4474" s="145" t="s">
        <v>1997</v>
      </c>
      <c r="D4474" s="145">
        <v>0</v>
      </c>
      <c r="E4474" s="145" t="s">
        <v>26</v>
      </c>
      <c r="F4474" s="462" t="s">
        <v>95</v>
      </c>
      <c r="G4474" s="462" t="s">
        <v>3468</v>
      </c>
      <c r="H4474" s="145" t="s">
        <v>86</v>
      </c>
      <c r="I4474" s="462" t="s">
        <v>1688</v>
      </c>
      <c r="J4474" s="462" t="s">
        <v>1690</v>
      </c>
      <c r="K4474" s="145" t="s">
        <v>1864</v>
      </c>
      <c r="L4474" s="145" t="s">
        <v>1855</v>
      </c>
    </row>
    <row r="4475" spans="3:12">
      <c r="C4475" s="145" t="s">
        <v>1998</v>
      </c>
      <c r="D4475" s="145">
        <v>0</v>
      </c>
      <c r="E4475" s="145" t="s">
        <v>26</v>
      </c>
      <c r="F4475" s="462" t="s">
        <v>95</v>
      </c>
      <c r="G4475" s="462" t="s">
        <v>3468</v>
      </c>
      <c r="H4475" s="145" t="s">
        <v>86</v>
      </c>
      <c r="I4475" s="462" t="s">
        <v>1688</v>
      </c>
      <c r="J4475" s="462" t="s">
        <v>1690</v>
      </c>
      <c r="K4475" s="145" t="s">
        <v>1864</v>
      </c>
      <c r="L4475" s="145" t="s">
        <v>1855</v>
      </c>
    </row>
    <row r="4476" spans="3:12">
      <c r="C4476" s="145" t="s">
        <v>1999</v>
      </c>
      <c r="D4476" s="145">
        <v>0</v>
      </c>
      <c r="E4476" s="145" t="s">
        <v>26</v>
      </c>
      <c r="F4476" s="462" t="s">
        <v>95</v>
      </c>
      <c r="G4476" s="462" t="s">
        <v>3468</v>
      </c>
      <c r="H4476" s="145" t="s">
        <v>86</v>
      </c>
      <c r="I4476" s="462" t="s">
        <v>1688</v>
      </c>
      <c r="J4476" s="462" t="s">
        <v>1690</v>
      </c>
      <c r="K4476" s="145" t="s">
        <v>1864</v>
      </c>
      <c r="L4476" s="145" t="s">
        <v>1855</v>
      </c>
    </row>
    <row r="4477" spans="3:12">
      <c r="C4477" s="145" t="s">
        <v>2001</v>
      </c>
      <c r="D4477" s="145">
        <v>0</v>
      </c>
      <c r="E4477" s="145" t="s">
        <v>26</v>
      </c>
      <c r="F4477" s="462" t="s">
        <v>95</v>
      </c>
      <c r="G4477" s="462" t="s">
        <v>3468</v>
      </c>
      <c r="H4477" s="145" t="s">
        <v>86</v>
      </c>
      <c r="I4477" s="462" t="s">
        <v>1688</v>
      </c>
      <c r="J4477" s="462" t="s">
        <v>1690</v>
      </c>
      <c r="K4477" s="145" t="s">
        <v>1864</v>
      </c>
      <c r="L4477" s="145" t="s">
        <v>1855</v>
      </c>
    </row>
    <row r="4478" spans="3:12">
      <c r="C4478" s="145" t="s">
        <v>2002</v>
      </c>
      <c r="D4478" s="145">
        <v>0</v>
      </c>
      <c r="E4478" s="145" t="s">
        <v>26</v>
      </c>
      <c r="F4478" s="462" t="s">
        <v>95</v>
      </c>
      <c r="G4478" s="462" t="s">
        <v>3468</v>
      </c>
      <c r="H4478" s="145" t="s">
        <v>86</v>
      </c>
      <c r="I4478" s="462" t="s">
        <v>1688</v>
      </c>
      <c r="J4478" s="462" t="s">
        <v>1690</v>
      </c>
      <c r="K4478" s="145" t="s">
        <v>1864</v>
      </c>
      <c r="L4478" s="145" t="s">
        <v>1855</v>
      </c>
    </row>
    <row r="4479" spans="3:12">
      <c r="C4479" s="145" t="s">
        <v>2003</v>
      </c>
      <c r="D4479" s="145">
        <v>0</v>
      </c>
      <c r="E4479" s="145" t="s">
        <v>26</v>
      </c>
      <c r="F4479" s="462" t="s">
        <v>95</v>
      </c>
      <c r="G4479" s="462" t="s">
        <v>3468</v>
      </c>
      <c r="H4479" s="145" t="s">
        <v>86</v>
      </c>
      <c r="I4479" s="462" t="s">
        <v>1688</v>
      </c>
      <c r="J4479" s="462" t="s">
        <v>1690</v>
      </c>
      <c r="K4479" s="145" t="s">
        <v>1864</v>
      </c>
      <c r="L4479" s="145" t="s">
        <v>1855</v>
      </c>
    </row>
    <row r="4480" spans="3:12">
      <c r="C4480" s="145" t="s">
        <v>2004</v>
      </c>
      <c r="D4480" s="145">
        <v>0</v>
      </c>
      <c r="E4480" s="145" t="s">
        <v>26</v>
      </c>
      <c r="F4480" s="462" t="s">
        <v>95</v>
      </c>
      <c r="G4480" s="462" t="s">
        <v>3468</v>
      </c>
      <c r="H4480" s="145" t="s">
        <v>86</v>
      </c>
      <c r="I4480" s="462" t="s">
        <v>1688</v>
      </c>
      <c r="J4480" s="462" t="s">
        <v>1690</v>
      </c>
      <c r="K4480" s="145" t="s">
        <v>1864</v>
      </c>
      <c r="L4480" s="145" t="s">
        <v>1855</v>
      </c>
    </row>
    <row r="4481" spans="3:12">
      <c r="C4481" s="145" t="s">
        <v>2006</v>
      </c>
      <c r="D4481" s="145">
        <v>0</v>
      </c>
      <c r="E4481" s="145" t="s">
        <v>26</v>
      </c>
      <c r="F4481" s="462" t="s">
        <v>95</v>
      </c>
      <c r="G4481" s="462" t="s">
        <v>3468</v>
      </c>
      <c r="H4481" s="145" t="s">
        <v>86</v>
      </c>
      <c r="I4481" s="462" t="s">
        <v>1688</v>
      </c>
      <c r="J4481" s="462" t="s">
        <v>1690</v>
      </c>
      <c r="K4481" s="145" t="s">
        <v>1864</v>
      </c>
      <c r="L4481" s="145" t="s">
        <v>1855</v>
      </c>
    </row>
    <row r="4482" spans="3:12">
      <c r="C4482" s="145" t="s">
        <v>2007</v>
      </c>
      <c r="D4482" s="145">
        <v>0</v>
      </c>
      <c r="E4482" s="145" t="s">
        <v>26</v>
      </c>
      <c r="F4482" s="462" t="s">
        <v>95</v>
      </c>
      <c r="G4482" s="462" t="s">
        <v>3468</v>
      </c>
      <c r="H4482" s="145" t="s">
        <v>86</v>
      </c>
      <c r="I4482" s="462" t="s">
        <v>1688</v>
      </c>
      <c r="J4482" s="462" t="s">
        <v>1690</v>
      </c>
      <c r="K4482" s="145" t="s">
        <v>1864</v>
      </c>
      <c r="L4482" s="145" t="s">
        <v>1855</v>
      </c>
    </row>
    <row r="4483" spans="3:12">
      <c r="C4483" s="145" t="s">
        <v>2008</v>
      </c>
      <c r="D4483" s="145">
        <v>0</v>
      </c>
      <c r="E4483" s="145" t="s">
        <v>26</v>
      </c>
      <c r="F4483" s="462" t="s">
        <v>95</v>
      </c>
      <c r="G4483" s="462" t="s">
        <v>3468</v>
      </c>
      <c r="H4483" s="145" t="s">
        <v>86</v>
      </c>
      <c r="I4483" s="462" t="s">
        <v>1688</v>
      </c>
      <c r="J4483" s="462" t="s">
        <v>1690</v>
      </c>
      <c r="K4483" s="145" t="s">
        <v>1864</v>
      </c>
      <c r="L4483" s="145" t="s">
        <v>1855</v>
      </c>
    </row>
    <row r="4484" spans="3:12">
      <c r="C4484" s="145" t="s">
        <v>2009</v>
      </c>
      <c r="D4484" s="145">
        <v>0</v>
      </c>
      <c r="E4484" s="145" t="s">
        <v>26</v>
      </c>
      <c r="F4484" s="462" t="s">
        <v>95</v>
      </c>
      <c r="G4484" s="462" t="s">
        <v>3468</v>
      </c>
      <c r="H4484" s="145" t="s">
        <v>86</v>
      </c>
      <c r="I4484" s="462" t="s">
        <v>1688</v>
      </c>
      <c r="J4484" s="462" t="s">
        <v>1690</v>
      </c>
      <c r="K4484" s="145" t="s">
        <v>1864</v>
      </c>
      <c r="L4484" s="145" t="s">
        <v>1855</v>
      </c>
    </row>
    <row r="4485" spans="3:12">
      <c r="C4485" s="145" t="s">
        <v>2010</v>
      </c>
      <c r="D4485" s="145">
        <v>0</v>
      </c>
      <c r="E4485" s="145" t="s">
        <v>26</v>
      </c>
      <c r="F4485" s="462" t="s">
        <v>95</v>
      </c>
      <c r="G4485" s="462" t="s">
        <v>3468</v>
      </c>
      <c r="H4485" s="145" t="s">
        <v>86</v>
      </c>
      <c r="I4485" s="462" t="s">
        <v>1688</v>
      </c>
      <c r="J4485" s="462" t="s">
        <v>1690</v>
      </c>
      <c r="K4485" s="145" t="s">
        <v>1864</v>
      </c>
      <c r="L4485" s="145" t="s">
        <v>1855</v>
      </c>
    </row>
    <row r="4486" spans="3:12">
      <c r="C4486" s="145" t="s">
        <v>2012</v>
      </c>
      <c r="D4486" s="145">
        <v>0</v>
      </c>
      <c r="E4486" s="145" t="s">
        <v>26</v>
      </c>
      <c r="F4486" s="462" t="s">
        <v>95</v>
      </c>
      <c r="G4486" s="462" t="s">
        <v>3468</v>
      </c>
      <c r="H4486" s="145" t="s">
        <v>86</v>
      </c>
      <c r="I4486" s="462" t="s">
        <v>1688</v>
      </c>
      <c r="J4486" s="462" t="s">
        <v>1690</v>
      </c>
      <c r="K4486" s="145" t="s">
        <v>1864</v>
      </c>
      <c r="L4486" s="145" t="s">
        <v>1855</v>
      </c>
    </row>
    <row r="4487" spans="3:12">
      <c r="C4487" s="145" t="s">
        <v>2013</v>
      </c>
      <c r="D4487" s="145">
        <v>0</v>
      </c>
      <c r="E4487" s="145" t="s">
        <v>26</v>
      </c>
      <c r="F4487" s="462" t="s">
        <v>95</v>
      </c>
      <c r="G4487" s="462" t="s">
        <v>3468</v>
      </c>
      <c r="H4487" s="145" t="s">
        <v>86</v>
      </c>
      <c r="I4487" s="462" t="s">
        <v>1688</v>
      </c>
      <c r="J4487" s="462" t="s">
        <v>1690</v>
      </c>
      <c r="K4487" s="145" t="s">
        <v>1864</v>
      </c>
      <c r="L4487" s="145" t="s">
        <v>1855</v>
      </c>
    </row>
    <row r="4488" spans="3:12">
      <c r="C4488" s="145" t="s">
        <v>2014</v>
      </c>
      <c r="D4488" s="145">
        <v>0</v>
      </c>
      <c r="E4488" s="145" t="s">
        <v>26</v>
      </c>
      <c r="F4488" s="462" t="s">
        <v>95</v>
      </c>
      <c r="G4488" s="462" t="s">
        <v>3468</v>
      </c>
      <c r="H4488" s="145" t="s">
        <v>86</v>
      </c>
      <c r="I4488" s="462" t="s">
        <v>1688</v>
      </c>
      <c r="J4488" s="462" t="s">
        <v>1690</v>
      </c>
      <c r="K4488" s="145" t="s">
        <v>1864</v>
      </c>
      <c r="L4488" s="145" t="s">
        <v>1855</v>
      </c>
    </row>
    <row r="4489" spans="3:12">
      <c r="C4489" s="145" t="s">
        <v>2015</v>
      </c>
      <c r="D4489" s="145">
        <v>0</v>
      </c>
      <c r="E4489" s="145" t="s">
        <v>26</v>
      </c>
      <c r="F4489" s="462" t="s">
        <v>95</v>
      </c>
      <c r="G4489" s="462" t="s">
        <v>3468</v>
      </c>
      <c r="H4489" s="145" t="s">
        <v>86</v>
      </c>
      <c r="I4489" s="462" t="s">
        <v>1688</v>
      </c>
      <c r="J4489" s="462" t="s">
        <v>1690</v>
      </c>
      <c r="K4489" s="145" t="s">
        <v>1864</v>
      </c>
      <c r="L4489" s="145" t="s">
        <v>1855</v>
      </c>
    </row>
    <row r="4490" spans="3:12">
      <c r="C4490" s="145" t="s">
        <v>2016</v>
      </c>
      <c r="D4490" s="145">
        <v>0</v>
      </c>
      <c r="E4490" s="145" t="s">
        <v>26</v>
      </c>
      <c r="F4490" s="462" t="s">
        <v>95</v>
      </c>
      <c r="G4490" s="462" t="s">
        <v>3468</v>
      </c>
      <c r="H4490" s="145" t="s">
        <v>86</v>
      </c>
      <c r="I4490" s="462" t="s">
        <v>1688</v>
      </c>
      <c r="J4490" s="462" t="s">
        <v>1690</v>
      </c>
      <c r="K4490" s="145" t="s">
        <v>1864</v>
      </c>
      <c r="L4490" s="145" t="s">
        <v>1855</v>
      </c>
    </row>
    <row r="4491" spans="3:12">
      <c r="C4491" s="145" t="s">
        <v>2017</v>
      </c>
      <c r="D4491" s="145">
        <v>0</v>
      </c>
      <c r="E4491" s="145" t="s">
        <v>26</v>
      </c>
      <c r="F4491" s="462" t="s">
        <v>95</v>
      </c>
      <c r="G4491" s="462" t="s">
        <v>3468</v>
      </c>
      <c r="H4491" s="145" t="s">
        <v>86</v>
      </c>
      <c r="I4491" s="462" t="s">
        <v>1688</v>
      </c>
      <c r="J4491" s="462" t="s">
        <v>1690</v>
      </c>
      <c r="K4491" s="145" t="s">
        <v>1864</v>
      </c>
      <c r="L4491" s="145" t="s">
        <v>1855</v>
      </c>
    </row>
    <row r="4492" spans="3:12">
      <c r="C4492" s="145" t="s">
        <v>2018</v>
      </c>
      <c r="D4492" s="145">
        <v>0</v>
      </c>
      <c r="E4492" s="145" t="s">
        <v>26</v>
      </c>
      <c r="F4492" s="462" t="s">
        <v>95</v>
      </c>
      <c r="G4492" s="462" t="s">
        <v>3468</v>
      </c>
      <c r="H4492" s="145" t="s">
        <v>86</v>
      </c>
      <c r="I4492" s="462" t="s">
        <v>1688</v>
      </c>
      <c r="J4492" s="462" t="s">
        <v>1690</v>
      </c>
      <c r="K4492" s="145" t="s">
        <v>1864</v>
      </c>
      <c r="L4492" s="145" t="s">
        <v>1855</v>
      </c>
    </row>
    <row r="4493" spans="3:12">
      <c r="C4493" s="145" t="s">
        <v>2019</v>
      </c>
      <c r="D4493" s="145">
        <v>0</v>
      </c>
      <c r="E4493" s="145" t="s">
        <v>26</v>
      </c>
      <c r="F4493" s="462" t="s">
        <v>95</v>
      </c>
      <c r="G4493" s="462" t="s">
        <v>3468</v>
      </c>
      <c r="H4493" s="145" t="s">
        <v>86</v>
      </c>
      <c r="I4493" s="462" t="s">
        <v>1688</v>
      </c>
      <c r="J4493" s="462" t="s">
        <v>1690</v>
      </c>
      <c r="K4493" s="145" t="s">
        <v>1864</v>
      </c>
      <c r="L4493" s="145" t="s">
        <v>1855</v>
      </c>
    </row>
    <row r="4494" spans="3:12">
      <c r="C4494" s="145" t="s">
        <v>2020</v>
      </c>
      <c r="D4494" s="145">
        <v>0</v>
      </c>
      <c r="E4494" s="145" t="s">
        <v>26</v>
      </c>
      <c r="F4494" s="462" t="s">
        <v>95</v>
      </c>
      <c r="G4494" s="462" t="s">
        <v>3468</v>
      </c>
      <c r="H4494" s="145" t="s">
        <v>86</v>
      </c>
      <c r="I4494" s="462" t="s">
        <v>1688</v>
      </c>
      <c r="J4494" s="462" t="s">
        <v>1690</v>
      </c>
      <c r="K4494" s="145" t="s">
        <v>1864</v>
      </c>
      <c r="L4494" s="145" t="s">
        <v>1855</v>
      </c>
    </row>
    <row r="4495" spans="3:12">
      <c r="C4495" s="145" t="s">
        <v>2021</v>
      </c>
      <c r="D4495" s="145">
        <v>0</v>
      </c>
      <c r="E4495" s="145" t="s">
        <v>26</v>
      </c>
      <c r="F4495" s="462" t="s">
        <v>95</v>
      </c>
      <c r="G4495" s="462" t="s">
        <v>3468</v>
      </c>
      <c r="H4495" s="145" t="s">
        <v>86</v>
      </c>
      <c r="I4495" s="462" t="s">
        <v>1688</v>
      </c>
      <c r="J4495" s="462" t="s">
        <v>1690</v>
      </c>
      <c r="K4495" s="145" t="s">
        <v>1864</v>
      </c>
      <c r="L4495" s="145" t="s">
        <v>1855</v>
      </c>
    </row>
    <row r="4496" spans="3:12">
      <c r="C4496" s="145" t="s">
        <v>2022</v>
      </c>
      <c r="D4496" s="145">
        <v>0</v>
      </c>
      <c r="E4496" s="145" t="s">
        <v>26</v>
      </c>
      <c r="F4496" s="462" t="s">
        <v>95</v>
      </c>
      <c r="G4496" s="462" t="s">
        <v>3468</v>
      </c>
      <c r="H4496" s="145" t="s">
        <v>86</v>
      </c>
      <c r="I4496" s="462" t="s">
        <v>1688</v>
      </c>
      <c r="J4496" s="462" t="s">
        <v>1690</v>
      </c>
      <c r="K4496" s="145" t="s">
        <v>1864</v>
      </c>
      <c r="L4496" s="145" t="s">
        <v>1855</v>
      </c>
    </row>
    <row r="4497" spans="3:12">
      <c r="C4497" s="145" t="s">
        <v>2023</v>
      </c>
      <c r="D4497" s="145">
        <v>0</v>
      </c>
      <c r="E4497" s="145" t="s">
        <v>26</v>
      </c>
      <c r="F4497" s="462" t="s">
        <v>95</v>
      </c>
      <c r="G4497" s="462" t="s">
        <v>3468</v>
      </c>
      <c r="H4497" s="145" t="s">
        <v>86</v>
      </c>
      <c r="I4497" s="462" t="s">
        <v>1688</v>
      </c>
      <c r="J4497" s="462" t="s">
        <v>1690</v>
      </c>
      <c r="K4497" s="145" t="s">
        <v>1864</v>
      </c>
      <c r="L4497" s="145" t="s">
        <v>1855</v>
      </c>
    </row>
    <row r="4498" spans="3:12">
      <c r="C4498" s="145" t="s">
        <v>2024</v>
      </c>
      <c r="D4498" s="145">
        <v>0</v>
      </c>
      <c r="E4498" s="145" t="s">
        <v>26</v>
      </c>
      <c r="F4498" s="462" t="s">
        <v>95</v>
      </c>
      <c r="G4498" s="462" t="s">
        <v>3468</v>
      </c>
      <c r="H4498" s="145" t="s">
        <v>86</v>
      </c>
      <c r="I4498" s="462" t="s">
        <v>1688</v>
      </c>
      <c r="J4498" s="462" t="s">
        <v>1690</v>
      </c>
      <c r="K4498" s="145" t="s">
        <v>1864</v>
      </c>
      <c r="L4498" s="145" t="s">
        <v>1855</v>
      </c>
    </row>
    <row r="4499" spans="3:12">
      <c r="C4499" s="145" t="s">
        <v>2025</v>
      </c>
      <c r="D4499" s="145">
        <v>0</v>
      </c>
      <c r="E4499" s="145" t="s">
        <v>26</v>
      </c>
      <c r="F4499" s="462" t="s">
        <v>95</v>
      </c>
      <c r="G4499" s="462" t="s">
        <v>3468</v>
      </c>
      <c r="H4499" s="145" t="s">
        <v>86</v>
      </c>
      <c r="I4499" s="462" t="s">
        <v>1688</v>
      </c>
      <c r="J4499" s="462" t="s">
        <v>1690</v>
      </c>
      <c r="K4499" s="145" t="s">
        <v>1864</v>
      </c>
      <c r="L4499" s="145" t="s">
        <v>1855</v>
      </c>
    </row>
    <row r="4500" spans="3:12">
      <c r="C4500" s="145" t="s">
        <v>2026</v>
      </c>
      <c r="D4500" s="145">
        <v>0</v>
      </c>
      <c r="E4500" s="145" t="s">
        <v>26</v>
      </c>
      <c r="F4500" s="462" t="s">
        <v>95</v>
      </c>
      <c r="G4500" s="462" t="s">
        <v>3468</v>
      </c>
      <c r="H4500" s="145" t="s">
        <v>86</v>
      </c>
      <c r="I4500" s="462" t="s">
        <v>1688</v>
      </c>
      <c r="J4500" s="462" t="s">
        <v>1690</v>
      </c>
      <c r="K4500" s="145" t="s">
        <v>1864</v>
      </c>
      <c r="L4500" s="145" t="s">
        <v>1855</v>
      </c>
    </row>
    <row r="4501" spans="3:12">
      <c r="C4501" s="145" t="s">
        <v>2029</v>
      </c>
      <c r="D4501" s="145">
        <v>0</v>
      </c>
      <c r="E4501" s="145" t="s">
        <v>26</v>
      </c>
      <c r="F4501" s="462" t="s">
        <v>95</v>
      </c>
      <c r="G4501" s="462" t="s">
        <v>3468</v>
      </c>
      <c r="H4501" s="145" t="s">
        <v>86</v>
      </c>
      <c r="I4501" s="462" t="s">
        <v>1688</v>
      </c>
      <c r="J4501" s="462" t="s">
        <v>1690</v>
      </c>
      <c r="K4501" s="145" t="s">
        <v>1864</v>
      </c>
      <c r="L4501" s="145" t="s">
        <v>1855</v>
      </c>
    </row>
    <row r="4502" spans="3:12">
      <c r="C4502" s="145" t="s">
        <v>2030</v>
      </c>
      <c r="D4502" s="145">
        <v>0</v>
      </c>
      <c r="E4502" s="145" t="s">
        <v>26</v>
      </c>
      <c r="F4502" s="462" t="s">
        <v>95</v>
      </c>
      <c r="G4502" s="462" t="s">
        <v>3468</v>
      </c>
      <c r="H4502" s="145" t="s">
        <v>86</v>
      </c>
      <c r="I4502" s="462" t="s">
        <v>1688</v>
      </c>
      <c r="J4502" s="462" t="s">
        <v>1690</v>
      </c>
      <c r="K4502" s="145" t="s">
        <v>1864</v>
      </c>
      <c r="L4502" s="145" t="s">
        <v>1855</v>
      </c>
    </row>
    <row r="4503" spans="3:12">
      <c r="C4503" s="145" t="s">
        <v>2031</v>
      </c>
      <c r="D4503" s="145">
        <v>0</v>
      </c>
      <c r="E4503" s="145" t="s">
        <v>26</v>
      </c>
      <c r="F4503" s="462" t="s">
        <v>95</v>
      </c>
      <c r="G4503" s="462" t="s">
        <v>3468</v>
      </c>
      <c r="H4503" s="145" t="s">
        <v>86</v>
      </c>
      <c r="I4503" s="462" t="s">
        <v>1688</v>
      </c>
      <c r="J4503" s="462" t="s">
        <v>1690</v>
      </c>
      <c r="K4503" s="145" t="s">
        <v>1864</v>
      </c>
      <c r="L4503" s="145" t="s">
        <v>1855</v>
      </c>
    </row>
    <row r="4504" spans="3:12">
      <c r="C4504" s="145" t="s">
        <v>2032</v>
      </c>
      <c r="D4504" s="145">
        <v>0</v>
      </c>
      <c r="E4504" s="145" t="s">
        <v>26</v>
      </c>
      <c r="F4504" s="462" t="s">
        <v>95</v>
      </c>
      <c r="G4504" s="462" t="s">
        <v>3468</v>
      </c>
      <c r="H4504" s="145" t="s">
        <v>86</v>
      </c>
      <c r="I4504" s="462" t="s">
        <v>1688</v>
      </c>
      <c r="J4504" s="462" t="s">
        <v>1690</v>
      </c>
      <c r="K4504" s="145" t="s">
        <v>1864</v>
      </c>
      <c r="L4504" s="145" t="s">
        <v>1855</v>
      </c>
    </row>
    <row r="4505" spans="3:12">
      <c r="C4505" s="145" t="s">
        <v>2033</v>
      </c>
      <c r="D4505" s="145">
        <v>0</v>
      </c>
      <c r="E4505" s="145" t="s">
        <v>26</v>
      </c>
      <c r="F4505" s="462" t="s">
        <v>95</v>
      </c>
      <c r="G4505" s="462" t="s">
        <v>3468</v>
      </c>
      <c r="H4505" s="145" t="s">
        <v>86</v>
      </c>
      <c r="I4505" s="462" t="s">
        <v>1688</v>
      </c>
      <c r="J4505" s="462" t="s">
        <v>1690</v>
      </c>
      <c r="K4505" s="145" t="s">
        <v>1864</v>
      </c>
      <c r="L4505" s="145" t="s">
        <v>1855</v>
      </c>
    </row>
    <row r="4506" spans="3:12">
      <c r="C4506" s="145" t="s">
        <v>2035</v>
      </c>
      <c r="D4506" s="145">
        <v>0</v>
      </c>
      <c r="E4506" s="145" t="s">
        <v>26</v>
      </c>
      <c r="F4506" s="462" t="s">
        <v>95</v>
      </c>
      <c r="G4506" s="462" t="s">
        <v>3468</v>
      </c>
      <c r="H4506" s="145" t="s">
        <v>86</v>
      </c>
      <c r="I4506" s="462" t="s">
        <v>1688</v>
      </c>
      <c r="J4506" s="462" t="s">
        <v>1690</v>
      </c>
      <c r="K4506" s="145" t="s">
        <v>1864</v>
      </c>
      <c r="L4506" s="145" t="s">
        <v>1855</v>
      </c>
    </row>
    <row r="4507" spans="3:12">
      <c r="C4507" s="145" t="s">
        <v>2036</v>
      </c>
      <c r="D4507" s="145">
        <v>0</v>
      </c>
      <c r="E4507" s="145" t="s">
        <v>26</v>
      </c>
      <c r="F4507" s="462" t="s">
        <v>95</v>
      </c>
      <c r="G4507" s="462" t="s">
        <v>3468</v>
      </c>
      <c r="H4507" s="145" t="s">
        <v>86</v>
      </c>
      <c r="I4507" s="462" t="s">
        <v>1688</v>
      </c>
      <c r="J4507" s="462" t="s">
        <v>1690</v>
      </c>
      <c r="K4507" s="145" t="s">
        <v>1864</v>
      </c>
      <c r="L4507" s="145" t="s">
        <v>1855</v>
      </c>
    </row>
    <row r="4508" spans="3:12">
      <c r="C4508" s="145" t="s">
        <v>2037</v>
      </c>
      <c r="D4508" s="145">
        <v>0</v>
      </c>
      <c r="E4508" s="145" t="s">
        <v>26</v>
      </c>
      <c r="F4508" s="462" t="s">
        <v>95</v>
      </c>
      <c r="G4508" s="462" t="s">
        <v>3468</v>
      </c>
      <c r="H4508" s="145" t="s">
        <v>86</v>
      </c>
      <c r="I4508" s="462" t="s">
        <v>1688</v>
      </c>
      <c r="J4508" s="462" t="s">
        <v>1690</v>
      </c>
      <c r="K4508" s="145" t="s">
        <v>1864</v>
      </c>
      <c r="L4508" s="145" t="s">
        <v>1855</v>
      </c>
    </row>
    <row r="4509" spans="3:12">
      <c r="C4509" s="145" t="s">
        <v>2038</v>
      </c>
      <c r="D4509" s="145">
        <v>0</v>
      </c>
      <c r="E4509" s="145" t="s">
        <v>26</v>
      </c>
      <c r="F4509" s="462" t="s">
        <v>95</v>
      </c>
      <c r="G4509" s="462" t="s">
        <v>3468</v>
      </c>
      <c r="H4509" s="145" t="s">
        <v>86</v>
      </c>
      <c r="I4509" s="462" t="s">
        <v>1688</v>
      </c>
      <c r="J4509" s="462" t="s">
        <v>1690</v>
      </c>
      <c r="K4509" s="145" t="s">
        <v>1864</v>
      </c>
      <c r="L4509" s="145" t="s">
        <v>1855</v>
      </c>
    </row>
    <row r="4510" spans="3:12">
      <c r="C4510" s="145" t="s">
        <v>2040</v>
      </c>
      <c r="D4510" s="145">
        <v>0</v>
      </c>
      <c r="E4510" s="145" t="s">
        <v>26</v>
      </c>
      <c r="F4510" s="462" t="s">
        <v>95</v>
      </c>
      <c r="G4510" s="462" t="s">
        <v>3468</v>
      </c>
      <c r="H4510" s="145" t="s">
        <v>86</v>
      </c>
      <c r="I4510" s="462" t="s">
        <v>1688</v>
      </c>
      <c r="J4510" s="462" t="s">
        <v>1690</v>
      </c>
      <c r="K4510" s="145" t="s">
        <v>1864</v>
      </c>
      <c r="L4510" s="145" t="s">
        <v>1855</v>
      </c>
    </row>
    <row r="4511" spans="3:12">
      <c r="C4511" s="145" t="s">
        <v>2041</v>
      </c>
      <c r="D4511" s="145">
        <v>0</v>
      </c>
      <c r="E4511" s="145" t="s">
        <v>26</v>
      </c>
      <c r="F4511" s="462" t="s">
        <v>95</v>
      </c>
      <c r="G4511" s="462" t="s">
        <v>3468</v>
      </c>
      <c r="H4511" s="145" t="s">
        <v>86</v>
      </c>
      <c r="I4511" s="462" t="s">
        <v>1688</v>
      </c>
      <c r="J4511" s="462" t="s">
        <v>1690</v>
      </c>
      <c r="K4511" s="145" t="s">
        <v>1864</v>
      </c>
      <c r="L4511" s="145" t="s">
        <v>1855</v>
      </c>
    </row>
    <row r="4512" spans="3:12">
      <c r="C4512" s="145" t="s">
        <v>2042</v>
      </c>
      <c r="D4512" s="145">
        <v>0</v>
      </c>
      <c r="E4512" s="145" t="s">
        <v>26</v>
      </c>
      <c r="F4512" s="462" t="s">
        <v>95</v>
      </c>
      <c r="G4512" s="462" t="s">
        <v>3468</v>
      </c>
      <c r="H4512" s="145" t="s">
        <v>86</v>
      </c>
      <c r="I4512" s="462" t="s">
        <v>1688</v>
      </c>
      <c r="J4512" s="462" t="s">
        <v>1690</v>
      </c>
      <c r="K4512" s="145" t="s">
        <v>1864</v>
      </c>
      <c r="L4512" s="145" t="s">
        <v>1855</v>
      </c>
    </row>
    <row r="4513" spans="3:12">
      <c r="C4513" s="145" t="s">
        <v>2043</v>
      </c>
      <c r="D4513" s="145">
        <v>0</v>
      </c>
      <c r="E4513" s="145" t="s">
        <v>26</v>
      </c>
      <c r="F4513" s="462" t="s">
        <v>95</v>
      </c>
      <c r="G4513" s="462" t="s">
        <v>3468</v>
      </c>
      <c r="H4513" s="145" t="s">
        <v>86</v>
      </c>
      <c r="I4513" s="462" t="s">
        <v>1688</v>
      </c>
      <c r="J4513" s="462" t="s">
        <v>1690</v>
      </c>
      <c r="K4513" s="145" t="s">
        <v>1864</v>
      </c>
      <c r="L4513" s="145" t="s">
        <v>1855</v>
      </c>
    </row>
    <row r="4514" spans="3:12">
      <c r="C4514" s="145" t="s">
        <v>2044</v>
      </c>
      <c r="D4514" s="145">
        <v>0</v>
      </c>
      <c r="E4514" s="145" t="s">
        <v>26</v>
      </c>
      <c r="F4514" s="462" t="s">
        <v>95</v>
      </c>
      <c r="G4514" s="462" t="s">
        <v>3468</v>
      </c>
      <c r="H4514" s="145" t="s">
        <v>86</v>
      </c>
      <c r="I4514" s="462" t="s">
        <v>1688</v>
      </c>
      <c r="J4514" s="462" t="s">
        <v>1690</v>
      </c>
      <c r="K4514" s="145" t="s">
        <v>1864</v>
      </c>
      <c r="L4514" s="145" t="s">
        <v>1855</v>
      </c>
    </row>
    <row r="4515" spans="3:12">
      <c r="C4515" s="145" t="s">
        <v>2046</v>
      </c>
      <c r="D4515" s="145">
        <v>0</v>
      </c>
      <c r="E4515" s="145" t="s">
        <v>26</v>
      </c>
      <c r="F4515" s="462" t="s">
        <v>95</v>
      </c>
      <c r="G4515" s="462" t="s">
        <v>3468</v>
      </c>
      <c r="H4515" s="145" t="s">
        <v>86</v>
      </c>
      <c r="I4515" s="462" t="s">
        <v>1688</v>
      </c>
      <c r="J4515" s="462" t="s">
        <v>1690</v>
      </c>
      <c r="K4515" s="145" t="s">
        <v>1864</v>
      </c>
      <c r="L4515" s="145" t="s">
        <v>1855</v>
      </c>
    </row>
    <row r="4516" spans="3:12">
      <c r="C4516" s="145" t="s">
        <v>2047</v>
      </c>
      <c r="D4516" s="145">
        <v>0</v>
      </c>
      <c r="E4516" s="145" t="s">
        <v>26</v>
      </c>
      <c r="F4516" s="462" t="s">
        <v>95</v>
      </c>
      <c r="G4516" s="462" t="s">
        <v>3468</v>
      </c>
      <c r="H4516" s="145" t="s">
        <v>86</v>
      </c>
      <c r="I4516" s="462" t="s">
        <v>1688</v>
      </c>
      <c r="J4516" s="462" t="s">
        <v>1690</v>
      </c>
      <c r="K4516" s="145" t="s">
        <v>1864</v>
      </c>
      <c r="L4516" s="145" t="s">
        <v>1855</v>
      </c>
    </row>
    <row r="4517" spans="3:12">
      <c r="C4517" s="145" t="s">
        <v>2048</v>
      </c>
      <c r="D4517" s="145">
        <v>0</v>
      </c>
      <c r="E4517" s="145" t="s">
        <v>26</v>
      </c>
      <c r="F4517" s="462" t="s">
        <v>95</v>
      </c>
      <c r="G4517" s="462" t="s">
        <v>3468</v>
      </c>
      <c r="H4517" s="145" t="s">
        <v>86</v>
      </c>
      <c r="I4517" s="462" t="s">
        <v>1688</v>
      </c>
      <c r="J4517" s="462" t="s">
        <v>1690</v>
      </c>
      <c r="K4517" s="145" t="s">
        <v>1864</v>
      </c>
      <c r="L4517" s="145" t="s">
        <v>1855</v>
      </c>
    </row>
    <row r="4518" spans="3:12">
      <c r="C4518" s="145" t="s">
        <v>2049</v>
      </c>
      <c r="D4518" s="145">
        <v>0</v>
      </c>
      <c r="E4518" s="145" t="s">
        <v>26</v>
      </c>
      <c r="F4518" s="462" t="s">
        <v>95</v>
      </c>
      <c r="G4518" s="462" t="s">
        <v>3468</v>
      </c>
      <c r="H4518" s="145" t="s">
        <v>86</v>
      </c>
      <c r="I4518" s="462" t="s">
        <v>1688</v>
      </c>
      <c r="J4518" s="462" t="s">
        <v>1690</v>
      </c>
      <c r="K4518" s="145" t="s">
        <v>1864</v>
      </c>
      <c r="L4518" s="145" t="s">
        <v>1855</v>
      </c>
    </row>
    <row r="4519" spans="3:12">
      <c r="C4519" s="145" t="s">
        <v>2050</v>
      </c>
      <c r="D4519" s="145">
        <v>0</v>
      </c>
      <c r="E4519" s="145" t="s">
        <v>26</v>
      </c>
      <c r="F4519" s="462" t="s">
        <v>95</v>
      </c>
      <c r="G4519" s="462" t="s">
        <v>3468</v>
      </c>
      <c r="H4519" s="145" t="s">
        <v>86</v>
      </c>
      <c r="I4519" s="462" t="s">
        <v>1688</v>
      </c>
      <c r="J4519" s="462" t="s">
        <v>1690</v>
      </c>
      <c r="K4519" s="145" t="s">
        <v>1864</v>
      </c>
      <c r="L4519" s="145" t="s">
        <v>1855</v>
      </c>
    </row>
    <row r="4520" spans="3:12">
      <c r="C4520" s="145" t="s">
        <v>2051</v>
      </c>
      <c r="D4520" s="145">
        <v>0</v>
      </c>
      <c r="E4520" s="145" t="s">
        <v>26</v>
      </c>
      <c r="F4520" s="462" t="s">
        <v>95</v>
      </c>
      <c r="G4520" s="462" t="s">
        <v>3468</v>
      </c>
      <c r="H4520" s="145" t="s">
        <v>86</v>
      </c>
      <c r="I4520" s="462" t="s">
        <v>1688</v>
      </c>
      <c r="J4520" s="462" t="s">
        <v>1690</v>
      </c>
      <c r="K4520" s="145" t="s">
        <v>1864</v>
      </c>
      <c r="L4520" s="145" t="s">
        <v>1855</v>
      </c>
    </row>
    <row r="4521" spans="3:12">
      <c r="C4521" s="145" t="s">
        <v>2052</v>
      </c>
      <c r="D4521" s="145">
        <v>0</v>
      </c>
      <c r="E4521" s="145" t="s">
        <v>26</v>
      </c>
      <c r="F4521" s="462" t="s">
        <v>95</v>
      </c>
      <c r="G4521" s="462" t="s">
        <v>3468</v>
      </c>
      <c r="H4521" s="145" t="s">
        <v>86</v>
      </c>
      <c r="I4521" s="462" t="s">
        <v>1688</v>
      </c>
      <c r="J4521" s="462" t="s">
        <v>1690</v>
      </c>
      <c r="K4521" s="145" t="s">
        <v>1864</v>
      </c>
      <c r="L4521" s="145" t="s">
        <v>1855</v>
      </c>
    </row>
    <row r="4522" spans="3:12">
      <c r="C4522" s="145" t="s">
        <v>2053</v>
      </c>
      <c r="D4522" s="145">
        <v>0</v>
      </c>
      <c r="E4522" s="145" t="s">
        <v>26</v>
      </c>
      <c r="F4522" s="462" t="s">
        <v>95</v>
      </c>
      <c r="G4522" s="462" t="s">
        <v>3468</v>
      </c>
      <c r="H4522" s="145" t="s">
        <v>86</v>
      </c>
      <c r="I4522" s="462" t="s">
        <v>1688</v>
      </c>
      <c r="J4522" s="462" t="s">
        <v>1690</v>
      </c>
      <c r="K4522" s="145" t="s">
        <v>1864</v>
      </c>
      <c r="L4522" s="145" t="s">
        <v>1855</v>
      </c>
    </row>
    <row r="4523" spans="3:12">
      <c r="C4523" s="145" t="s">
        <v>2054</v>
      </c>
      <c r="D4523" s="145">
        <v>0</v>
      </c>
      <c r="E4523" s="145" t="s">
        <v>26</v>
      </c>
      <c r="F4523" s="462" t="s">
        <v>95</v>
      </c>
      <c r="G4523" s="462" t="s">
        <v>3468</v>
      </c>
      <c r="H4523" s="145" t="s">
        <v>86</v>
      </c>
      <c r="I4523" s="462" t="s">
        <v>1688</v>
      </c>
      <c r="J4523" s="462" t="s">
        <v>1690</v>
      </c>
      <c r="K4523" s="145" t="s">
        <v>1864</v>
      </c>
      <c r="L4523" s="145" t="s">
        <v>1855</v>
      </c>
    </row>
    <row r="4524" spans="3:12">
      <c r="C4524" s="145" t="s">
        <v>2055</v>
      </c>
      <c r="D4524" s="145">
        <v>0</v>
      </c>
      <c r="E4524" s="145" t="s">
        <v>26</v>
      </c>
      <c r="F4524" s="462" t="s">
        <v>95</v>
      </c>
      <c r="G4524" s="462" t="s">
        <v>3468</v>
      </c>
      <c r="H4524" s="145" t="s">
        <v>86</v>
      </c>
      <c r="I4524" s="462" t="s">
        <v>1688</v>
      </c>
      <c r="J4524" s="462" t="s">
        <v>1690</v>
      </c>
      <c r="K4524" s="145" t="s">
        <v>1864</v>
      </c>
      <c r="L4524" s="145" t="s">
        <v>1855</v>
      </c>
    </row>
    <row r="4525" spans="3:12">
      <c r="C4525" s="145" t="s">
        <v>2056</v>
      </c>
      <c r="D4525" s="145">
        <v>0</v>
      </c>
      <c r="E4525" s="145" t="s">
        <v>26</v>
      </c>
      <c r="F4525" s="462" t="s">
        <v>95</v>
      </c>
      <c r="G4525" s="462" t="s">
        <v>3468</v>
      </c>
      <c r="H4525" s="145" t="s">
        <v>86</v>
      </c>
      <c r="I4525" s="462" t="s">
        <v>1688</v>
      </c>
      <c r="J4525" s="462" t="s">
        <v>1690</v>
      </c>
      <c r="K4525" s="145" t="s">
        <v>1864</v>
      </c>
      <c r="L4525" s="145" t="s">
        <v>1855</v>
      </c>
    </row>
    <row r="4526" spans="3:12">
      <c r="C4526" s="145" t="s">
        <v>2057</v>
      </c>
      <c r="D4526" s="145">
        <v>0</v>
      </c>
      <c r="E4526" s="145" t="s">
        <v>26</v>
      </c>
      <c r="F4526" s="462" t="s">
        <v>95</v>
      </c>
      <c r="G4526" s="462" t="s">
        <v>3468</v>
      </c>
      <c r="H4526" s="145" t="s">
        <v>86</v>
      </c>
      <c r="I4526" s="462" t="s">
        <v>1688</v>
      </c>
      <c r="J4526" s="462" t="s">
        <v>1690</v>
      </c>
      <c r="K4526" s="145" t="s">
        <v>1864</v>
      </c>
      <c r="L4526" s="145" t="s">
        <v>1855</v>
      </c>
    </row>
    <row r="4527" spans="3:12">
      <c r="C4527" s="145" t="s">
        <v>2058</v>
      </c>
      <c r="D4527" s="145">
        <v>0</v>
      </c>
      <c r="E4527" s="145" t="s">
        <v>26</v>
      </c>
      <c r="F4527" s="462" t="s">
        <v>95</v>
      </c>
      <c r="G4527" s="462" t="s">
        <v>3468</v>
      </c>
      <c r="H4527" s="145" t="s">
        <v>86</v>
      </c>
      <c r="I4527" s="462" t="s">
        <v>1688</v>
      </c>
      <c r="J4527" s="462" t="s">
        <v>1690</v>
      </c>
      <c r="K4527" s="145" t="s">
        <v>1864</v>
      </c>
      <c r="L4527" s="145" t="s">
        <v>1855</v>
      </c>
    </row>
    <row r="4528" spans="3:12">
      <c r="C4528" s="145" t="s">
        <v>2059</v>
      </c>
      <c r="D4528" s="145">
        <v>0</v>
      </c>
      <c r="E4528" s="145" t="s">
        <v>26</v>
      </c>
      <c r="F4528" s="462" t="s">
        <v>95</v>
      </c>
      <c r="G4528" s="462" t="s">
        <v>3468</v>
      </c>
      <c r="H4528" s="145" t="s">
        <v>86</v>
      </c>
      <c r="I4528" s="462" t="s">
        <v>1688</v>
      </c>
      <c r="J4528" s="462" t="s">
        <v>1690</v>
      </c>
      <c r="K4528" s="145" t="s">
        <v>1864</v>
      </c>
      <c r="L4528" s="145" t="s">
        <v>1855</v>
      </c>
    </row>
    <row r="4529" spans="3:12">
      <c r="C4529" s="145" t="s">
        <v>2060</v>
      </c>
      <c r="D4529" s="145">
        <v>0</v>
      </c>
      <c r="E4529" s="145" t="s">
        <v>26</v>
      </c>
      <c r="F4529" s="462" t="s">
        <v>95</v>
      </c>
      <c r="G4529" s="462" t="s">
        <v>3468</v>
      </c>
      <c r="H4529" s="145" t="s">
        <v>86</v>
      </c>
      <c r="I4529" s="462" t="s">
        <v>1688</v>
      </c>
      <c r="J4529" s="462" t="s">
        <v>1690</v>
      </c>
      <c r="K4529" s="145" t="s">
        <v>1864</v>
      </c>
      <c r="L4529" s="145" t="s">
        <v>1855</v>
      </c>
    </row>
    <row r="4530" spans="3:12">
      <c r="C4530" s="145" t="s">
        <v>1995</v>
      </c>
      <c r="D4530" s="145">
        <v>0</v>
      </c>
      <c r="E4530" s="145" t="s">
        <v>26</v>
      </c>
      <c r="F4530" s="462" t="s">
        <v>95</v>
      </c>
      <c r="G4530" s="462" t="s">
        <v>3468</v>
      </c>
      <c r="H4530" s="145" t="s">
        <v>86</v>
      </c>
      <c r="I4530" s="462" t="s">
        <v>1688</v>
      </c>
      <c r="J4530" s="462" t="s">
        <v>1690</v>
      </c>
      <c r="K4530" s="145" t="s">
        <v>1864</v>
      </c>
      <c r="L4530" s="145" t="s">
        <v>1856</v>
      </c>
    </row>
    <row r="4531" spans="3:12">
      <c r="C4531" s="145" t="s">
        <v>1996</v>
      </c>
      <c r="D4531" s="145">
        <v>0</v>
      </c>
      <c r="E4531" s="145" t="s">
        <v>26</v>
      </c>
      <c r="F4531" s="462" t="s">
        <v>95</v>
      </c>
      <c r="G4531" s="462" t="s">
        <v>3468</v>
      </c>
      <c r="H4531" s="145" t="s">
        <v>86</v>
      </c>
      <c r="I4531" s="462" t="s">
        <v>1688</v>
      </c>
      <c r="J4531" s="462" t="s">
        <v>1690</v>
      </c>
      <c r="K4531" s="145" t="s">
        <v>1864</v>
      </c>
      <c r="L4531" s="145" t="s">
        <v>1856</v>
      </c>
    </row>
    <row r="4532" spans="3:12">
      <c r="C4532" s="145" t="s">
        <v>1997</v>
      </c>
      <c r="D4532" s="145">
        <v>0</v>
      </c>
      <c r="E4532" s="145" t="s">
        <v>26</v>
      </c>
      <c r="F4532" s="462" t="s">
        <v>95</v>
      </c>
      <c r="G4532" s="462" t="s">
        <v>3468</v>
      </c>
      <c r="H4532" s="145" t="s">
        <v>86</v>
      </c>
      <c r="I4532" s="462" t="s">
        <v>1688</v>
      </c>
      <c r="J4532" s="462" t="s">
        <v>1690</v>
      </c>
      <c r="K4532" s="145" t="s">
        <v>1864</v>
      </c>
      <c r="L4532" s="145" t="s">
        <v>1856</v>
      </c>
    </row>
    <row r="4533" spans="3:12">
      <c r="C4533" s="145" t="s">
        <v>1998</v>
      </c>
      <c r="D4533" s="145">
        <v>0</v>
      </c>
      <c r="E4533" s="145" t="s">
        <v>26</v>
      </c>
      <c r="F4533" s="462" t="s">
        <v>95</v>
      </c>
      <c r="G4533" s="462" t="s">
        <v>3468</v>
      </c>
      <c r="H4533" s="145" t="s">
        <v>86</v>
      </c>
      <c r="I4533" s="462" t="s">
        <v>1688</v>
      </c>
      <c r="J4533" s="462" t="s">
        <v>1690</v>
      </c>
      <c r="K4533" s="145" t="s">
        <v>1864</v>
      </c>
      <c r="L4533" s="145" t="s">
        <v>1856</v>
      </c>
    </row>
    <row r="4534" spans="3:12">
      <c r="C4534" s="145" t="s">
        <v>1999</v>
      </c>
      <c r="D4534" s="145">
        <v>0</v>
      </c>
      <c r="E4534" s="145" t="s">
        <v>26</v>
      </c>
      <c r="F4534" s="462" t="s">
        <v>95</v>
      </c>
      <c r="G4534" s="462" t="s">
        <v>3468</v>
      </c>
      <c r="H4534" s="145" t="s">
        <v>86</v>
      </c>
      <c r="I4534" s="462" t="s">
        <v>1688</v>
      </c>
      <c r="J4534" s="462" t="s">
        <v>1690</v>
      </c>
      <c r="K4534" s="145" t="s">
        <v>1864</v>
      </c>
      <c r="L4534" s="145" t="s">
        <v>1856</v>
      </c>
    </row>
    <row r="4535" spans="3:12">
      <c r="C4535" s="145" t="s">
        <v>2001</v>
      </c>
      <c r="D4535" s="145">
        <v>0</v>
      </c>
      <c r="E4535" s="145" t="s">
        <v>26</v>
      </c>
      <c r="F4535" s="462" t="s">
        <v>95</v>
      </c>
      <c r="G4535" s="462" t="s">
        <v>3468</v>
      </c>
      <c r="H4535" s="145" t="s">
        <v>86</v>
      </c>
      <c r="I4535" s="462" t="s">
        <v>1688</v>
      </c>
      <c r="J4535" s="462" t="s">
        <v>1690</v>
      </c>
      <c r="K4535" s="145" t="s">
        <v>1864</v>
      </c>
      <c r="L4535" s="145" t="s">
        <v>1856</v>
      </c>
    </row>
    <row r="4536" spans="3:12">
      <c r="C4536" s="145" t="s">
        <v>2002</v>
      </c>
      <c r="D4536" s="145">
        <v>0</v>
      </c>
      <c r="E4536" s="145" t="s">
        <v>26</v>
      </c>
      <c r="F4536" s="462" t="s">
        <v>95</v>
      </c>
      <c r="G4536" s="462" t="s">
        <v>3468</v>
      </c>
      <c r="H4536" s="145" t="s">
        <v>86</v>
      </c>
      <c r="I4536" s="462" t="s">
        <v>1688</v>
      </c>
      <c r="J4536" s="462" t="s">
        <v>1690</v>
      </c>
      <c r="K4536" s="145" t="s">
        <v>1864</v>
      </c>
      <c r="L4536" s="145" t="s">
        <v>1856</v>
      </c>
    </row>
    <row r="4537" spans="3:12">
      <c r="C4537" s="145" t="s">
        <v>2003</v>
      </c>
      <c r="D4537" s="145">
        <v>0</v>
      </c>
      <c r="E4537" s="145" t="s">
        <v>26</v>
      </c>
      <c r="F4537" s="462" t="s">
        <v>95</v>
      </c>
      <c r="G4537" s="462" t="s">
        <v>3468</v>
      </c>
      <c r="H4537" s="145" t="s">
        <v>86</v>
      </c>
      <c r="I4537" s="462" t="s">
        <v>1688</v>
      </c>
      <c r="J4537" s="462" t="s">
        <v>1690</v>
      </c>
      <c r="K4537" s="145" t="s">
        <v>1864</v>
      </c>
      <c r="L4537" s="145" t="s">
        <v>1856</v>
      </c>
    </row>
    <row r="4538" spans="3:12">
      <c r="C4538" s="145" t="s">
        <v>2004</v>
      </c>
      <c r="D4538" s="145">
        <v>0</v>
      </c>
      <c r="E4538" s="145" t="s">
        <v>26</v>
      </c>
      <c r="F4538" s="462" t="s">
        <v>95</v>
      </c>
      <c r="G4538" s="462" t="s">
        <v>3468</v>
      </c>
      <c r="H4538" s="145" t="s">
        <v>86</v>
      </c>
      <c r="I4538" s="462" t="s">
        <v>1688</v>
      </c>
      <c r="J4538" s="462" t="s">
        <v>1690</v>
      </c>
      <c r="K4538" s="145" t="s">
        <v>1864</v>
      </c>
      <c r="L4538" s="145" t="s">
        <v>1856</v>
      </c>
    </row>
    <row r="4539" spans="3:12">
      <c r="C4539" s="145" t="s">
        <v>2006</v>
      </c>
      <c r="D4539" s="145">
        <v>0</v>
      </c>
      <c r="E4539" s="145" t="s">
        <v>26</v>
      </c>
      <c r="F4539" s="462" t="s">
        <v>95</v>
      </c>
      <c r="G4539" s="462" t="s">
        <v>3468</v>
      </c>
      <c r="H4539" s="145" t="s">
        <v>86</v>
      </c>
      <c r="I4539" s="462" t="s">
        <v>1688</v>
      </c>
      <c r="J4539" s="462" t="s">
        <v>1690</v>
      </c>
      <c r="K4539" s="145" t="s">
        <v>1864</v>
      </c>
      <c r="L4539" s="145" t="s">
        <v>1856</v>
      </c>
    </row>
    <row r="4540" spans="3:12">
      <c r="C4540" s="145" t="s">
        <v>2007</v>
      </c>
      <c r="D4540" s="145">
        <v>0</v>
      </c>
      <c r="E4540" s="145" t="s">
        <v>26</v>
      </c>
      <c r="F4540" s="462" t="s">
        <v>95</v>
      </c>
      <c r="G4540" s="462" t="s">
        <v>3468</v>
      </c>
      <c r="H4540" s="145" t="s">
        <v>86</v>
      </c>
      <c r="I4540" s="462" t="s">
        <v>1688</v>
      </c>
      <c r="J4540" s="462" t="s">
        <v>1690</v>
      </c>
      <c r="K4540" s="145" t="s">
        <v>1864</v>
      </c>
      <c r="L4540" s="145" t="s">
        <v>1856</v>
      </c>
    </row>
    <row r="4541" spans="3:12">
      <c r="C4541" s="145" t="s">
        <v>2008</v>
      </c>
      <c r="D4541" s="145">
        <v>0</v>
      </c>
      <c r="E4541" s="145" t="s">
        <v>26</v>
      </c>
      <c r="F4541" s="462" t="s">
        <v>95</v>
      </c>
      <c r="G4541" s="462" t="s">
        <v>3468</v>
      </c>
      <c r="H4541" s="145" t="s">
        <v>86</v>
      </c>
      <c r="I4541" s="462" t="s">
        <v>1688</v>
      </c>
      <c r="J4541" s="462" t="s">
        <v>1690</v>
      </c>
      <c r="K4541" s="145" t="s">
        <v>1864</v>
      </c>
      <c r="L4541" s="145" t="s">
        <v>1856</v>
      </c>
    </row>
    <row r="4542" spans="3:12">
      <c r="C4542" s="145" t="s">
        <v>2009</v>
      </c>
      <c r="D4542" s="145">
        <v>0</v>
      </c>
      <c r="E4542" s="145" t="s">
        <v>26</v>
      </c>
      <c r="F4542" s="462" t="s">
        <v>95</v>
      </c>
      <c r="G4542" s="462" t="s">
        <v>3468</v>
      </c>
      <c r="H4542" s="145" t="s">
        <v>86</v>
      </c>
      <c r="I4542" s="462" t="s">
        <v>1688</v>
      </c>
      <c r="J4542" s="462" t="s">
        <v>1690</v>
      </c>
      <c r="K4542" s="145" t="s">
        <v>1864</v>
      </c>
      <c r="L4542" s="145" t="s">
        <v>1856</v>
      </c>
    </row>
    <row r="4543" spans="3:12">
      <c r="C4543" s="145" t="s">
        <v>2010</v>
      </c>
      <c r="D4543" s="145">
        <v>0</v>
      </c>
      <c r="E4543" s="145" t="s">
        <v>26</v>
      </c>
      <c r="F4543" s="462" t="s">
        <v>95</v>
      </c>
      <c r="G4543" s="462" t="s">
        <v>3468</v>
      </c>
      <c r="H4543" s="145" t="s">
        <v>86</v>
      </c>
      <c r="I4543" s="462" t="s">
        <v>1688</v>
      </c>
      <c r="J4543" s="462" t="s">
        <v>1690</v>
      </c>
      <c r="K4543" s="145" t="s">
        <v>1864</v>
      </c>
      <c r="L4543" s="145" t="s">
        <v>1856</v>
      </c>
    </row>
    <row r="4544" spans="3:12">
      <c r="C4544" s="145" t="s">
        <v>2012</v>
      </c>
      <c r="D4544" s="145">
        <v>0</v>
      </c>
      <c r="E4544" s="145" t="s">
        <v>26</v>
      </c>
      <c r="F4544" s="462" t="s">
        <v>95</v>
      </c>
      <c r="G4544" s="462" t="s">
        <v>3468</v>
      </c>
      <c r="H4544" s="145" t="s">
        <v>86</v>
      </c>
      <c r="I4544" s="462" t="s">
        <v>1688</v>
      </c>
      <c r="J4544" s="462" t="s">
        <v>1690</v>
      </c>
      <c r="K4544" s="145" t="s">
        <v>1864</v>
      </c>
      <c r="L4544" s="145" t="s">
        <v>1856</v>
      </c>
    </row>
    <row r="4545" spans="3:12">
      <c r="C4545" s="145" t="s">
        <v>2013</v>
      </c>
      <c r="D4545" s="145">
        <v>0</v>
      </c>
      <c r="E4545" s="145" t="s">
        <v>26</v>
      </c>
      <c r="F4545" s="462" t="s">
        <v>95</v>
      </c>
      <c r="G4545" s="462" t="s">
        <v>3468</v>
      </c>
      <c r="H4545" s="145" t="s">
        <v>86</v>
      </c>
      <c r="I4545" s="462" t="s">
        <v>1688</v>
      </c>
      <c r="J4545" s="462" t="s">
        <v>1690</v>
      </c>
      <c r="K4545" s="145" t="s">
        <v>1864</v>
      </c>
      <c r="L4545" s="145" t="s">
        <v>1856</v>
      </c>
    </row>
    <row r="4546" spans="3:12">
      <c r="C4546" s="145" t="s">
        <v>2014</v>
      </c>
      <c r="D4546" s="145">
        <v>0</v>
      </c>
      <c r="E4546" s="145" t="s">
        <v>26</v>
      </c>
      <c r="F4546" s="462" t="s">
        <v>95</v>
      </c>
      <c r="G4546" s="462" t="s">
        <v>3468</v>
      </c>
      <c r="H4546" s="145" t="s">
        <v>86</v>
      </c>
      <c r="I4546" s="462" t="s">
        <v>1688</v>
      </c>
      <c r="J4546" s="462" t="s">
        <v>1690</v>
      </c>
      <c r="K4546" s="145" t="s">
        <v>1864</v>
      </c>
      <c r="L4546" s="145" t="s">
        <v>1856</v>
      </c>
    </row>
    <row r="4547" spans="3:12">
      <c r="C4547" s="145" t="s">
        <v>2015</v>
      </c>
      <c r="D4547" s="145">
        <v>0</v>
      </c>
      <c r="E4547" s="145" t="s">
        <v>26</v>
      </c>
      <c r="F4547" s="462" t="s">
        <v>95</v>
      </c>
      <c r="G4547" s="462" t="s">
        <v>3468</v>
      </c>
      <c r="H4547" s="145" t="s">
        <v>86</v>
      </c>
      <c r="I4547" s="462" t="s">
        <v>1688</v>
      </c>
      <c r="J4547" s="462" t="s">
        <v>1690</v>
      </c>
      <c r="K4547" s="145" t="s">
        <v>1864</v>
      </c>
      <c r="L4547" s="145" t="s">
        <v>1856</v>
      </c>
    </row>
    <row r="4548" spans="3:12">
      <c r="C4548" s="145" t="s">
        <v>2016</v>
      </c>
      <c r="D4548" s="145">
        <v>0</v>
      </c>
      <c r="E4548" s="145" t="s">
        <v>26</v>
      </c>
      <c r="F4548" s="462" t="s">
        <v>95</v>
      </c>
      <c r="G4548" s="462" t="s">
        <v>3468</v>
      </c>
      <c r="H4548" s="145" t="s">
        <v>86</v>
      </c>
      <c r="I4548" s="462" t="s">
        <v>1688</v>
      </c>
      <c r="J4548" s="462" t="s">
        <v>1690</v>
      </c>
      <c r="K4548" s="145" t="s">
        <v>1864</v>
      </c>
      <c r="L4548" s="145" t="s">
        <v>1856</v>
      </c>
    </row>
    <row r="4549" spans="3:12">
      <c r="C4549" s="145" t="s">
        <v>2017</v>
      </c>
      <c r="D4549" s="145">
        <v>0</v>
      </c>
      <c r="E4549" s="145" t="s">
        <v>26</v>
      </c>
      <c r="F4549" s="462" t="s">
        <v>95</v>
      </c>
      <c r="G4549" s="462" t="s">
        <v>3468</v>
      </c>
      <c r="H4549" s="145" t="s">
        <v>86</v>
      </c>
      <c r="I4549" s="462" t="s">
        <v>1688</v>
      </c>
      <c r="J4549" s="462" t="s">
        <v>1690</v>
      </c>
      <c r="K4549" s="145" t="s">
        <v>1864</v>
      </c>
      <c r="L4549" s="145" t="s">
        <v>1856</v>
      </c>
    </row>
    <row r="4550" spans="3:12">
      <c r="C4550" s="145" t="s">
        <v>2018</v>
      </c>
      <c r="D4550" s="145">
        <v>0</v>
      </c>
      <c r="E4550" s="145" t="s">
        <v>26</v>
      </c>
      <c r="F4550" s="462" t="s">
        <v>95</v>
      </c>
      <c r="G4550" s="462" t="s">
        <v>3468</v>
      </c>
      <c r="H4550" s="145" t="s">
        <v>86</v>
      </c>
      <c r="I4550" s="462" t="s">
        <v>1688</v>
      </c>
      <c r="J4550" s="462" t="s">
        <v>1690</v>
      </c>
      <c r="K4550" s="145" t="s">
        <v>1864</v>
      </c>
      <c r="L4550" s="145" t="s">
        <v>1856</v>
      </c>
    </row>
    <row r="4551" spans="3:12">
      <c r="C4551" s="145" t="s">
        <v>2019</v>
      </c>
      <c r="D4551" s="145">
        <v>0</v>
      </c>
      <c r="E4551" s="145" t="s">
        <v>26</v>
      </c>
      <c r="F4551" s="462" t="s">
        <v>95</v>
      </c>
      <c r="G4551" s="462" t="s">
        <v>3468</v>
      </c>
      <c r="H4551" s="145" t="s">
        <v>86</v>
      </c>
      <c r="I4551" s="462" t="s">
        <v>1688</v>
      </c>
      <c r="J4551" s="462" t="s">
        <v>1690</v>
      </c>
      <c r="K4551" s="145" t="s">
        <v>1864</v>
      </c>
      <c r="L4551" s="145" t="s">
        <v>1856</v>
      </c>
    </row>
    <row r="4552" spans="3:12">
      <c r="C4552" s="145" t="s">
        <v>2020</v>
      </c>
      <c r="D4552" s="145">
        <v>0</v>
      </c>
      <c r="E4552" s="145" t="s">
        <v>26</v>
      </c>
      <c r="F4552" s="462" t="s">
        <v>95</v>
      </c>
      <c r="G4552" s="462" t="s">
        <v>3468</v>
      </c>
      <c r="H4552" s="145" t="s">
        <v>86</v>
      </c>
      <c r="I4552" s="462" t="s">
        <v>1688</v>
      </c>
      <c r="J4552" s="462" t="s">
        <v>1690</v>
      </c>
      <c r="K4552" s="145" t="s">
        <v>1864</v>
      </c>
      <c r="L4552" s="145" t="s">
        <v>1856</v>
      </c>
    </row>
    <row r="4553" spans="3:12">
      <c r="C4553" s="145" t="s">
        <v>2021</v>
      </c>
      <c r="D4553" s="145">
        <v>0</v>
      </c>
      <c r="E4553" s="145" t="s">
        <v>26</v>
      </c>
      <c r="F4553" s="462" t="s">
        <v>95</v>
      </c>
      <c r="G4553" s="462" t="s">
        <v>3468</v>
      </c>
      <c r="H4553" s="145" t="s">
        <v>86</v>
      </c>
      <c r="I4553" s="462" t="s">
        <v>1688</v>
      </c>
      <c r="J4553" s="462" t="s">
        <v>1690</v>
      </c>
      <c r="K4553" s="145" t="s">
        <v>1864</v>
      </c>
      <c r="L4553" s="145" t="s">
        <v>1856</v>
      </c>
    </row>
    <row r="4554" spans="3:12">
      <c r="C4554" s="145" t="s">
        <v>2022</v>
      </c>
      <c r="D4554" s="145">
        <v>0</v>
      </c>
      <c r="E4554" s="145" t="s">
        <v>26</v>
      </c>
      <c r="F4554" s="462" t="s">
        <v>95</v>
      </c>
      <c r="G4554" s="462" t="s">
        <v>3468</v>
      </c>
      <c r="H4554" s="145" t="s">
        <v>86</v>
      </c>
      <c r="I4554" s="462" t="s">
        <v>1688</v>
      </c>
      <c r="J4554" s="462" t="s">
        <v>1690</v>
      </c>
      <c r="K4554" s="145" t="s">
        <v>1864</v>
      </c>
      <c r="L4554" s="145" t="s">
        <v>1856</v>
      </c>
    </row>
    <row r="4555" spans="3:12">
      <c r="C4555" s="145" t="s">
        <v>2023</v>
      </c>
      <c r="D4555" s="145">
        <v>0</v>
      </c>
      <c r="E4555" s="145" t="s">
        <v>26</v>
      </c>
      <c r="F4555" s="462" t="s">
        <v>95</v>
      </c>
      <c r="G4555" s="462" t="s">
        <v>3468</v>
      </c>
      <c r="H4555" s="145" t="s">
        <v>86</v>
      </c>
      <c r="I4555" s="462" t="s">
        <v>1688</v>
      </c>
      <c r="J4555" s="462" t="s">
        <v>1690</v>
      </c>
      <c r="K4555" s="145" t="s">
        <v>1864</v>
      </c>
      <c r="L4555" s="145" t="s">
        <v>1856</v>
      </c>
    </row>
    <row r="4556" spans="3:12">
      <c r="C4556" s="145" t="s">
        <v>2024</v>
      </c>
      <c r="D4556" s="145">
        <v>0</v>
      </c>
      <c r="E4556" s="145" t="s">
        <v>26</v>
      </c>
      <c r="F4556" s="462" t="s">
        <v>95</v>
      </c>
      <c r="G4556" s="462" t="s">
        <v>3468</v>
      </c>
      <c r="H4556" s="145" t="s">
        <v>86</v>
      </c>
      <c r="I4556" s="462" t="s">
        <v>1688</v>
      </c>
      <c r="J4556" s="462" t="s">
        <v>1690</v>
      </c>
      <c r="K4556" s="145" t="s">
        <v>1864</v>
      </c>
      <c r="L4556" s="145" t="s">
        <v>1856</v>
      </c>
    </row>
    <row r="4557" spans="3:12">
      <c r="C4557" s="145" t="s">
        <v>2025</v>
      </c>
      <c r="D4557" s="145">
        <v>0</v>
      </c>
      <c r="E4557" s="145" t="s">
        <v>26</v>
      </c>
      <c r="F4557" s="462" t="s">
        <v>95</v>
      </c>
      <c r="G4557" s="462" t="s">
        <v>3468</v>
      </c>
      <c r="H4557" s="145" t="s">
        <v>86</v>
      </c>
      <c r="I4557" s="462" t="s">
        <v>1688</v>
      </c>
      <c r="J4557" s="462" t="s">
        <v>1690</v>
      </c>
      <c r="K4557" s="145" t="s">
        <v>1864</v>
      </c>
      <c r="L4557" s="145" t="s">
        <v>1856</v>
      </c>
    </row>
    <row r="4558" spans="3:12">
      <c r="C4558" s="145" t="s">
        <v>2026</v>
      </c>
      <c r="D4558" s="145">
        <v>0</v>
      </c>
      <c r="E4558" s="145" t="s">
        <v>26</v>
      </c>
      <c r="F4558" s="462" t="s">
        <v>95</v>
      </c>
      <c r="G4558" s="462" t="s">
        <v>3468</v>
      </c>
      <c r="H4558" s="145" t="s">
        <v>86</v>
      </c>
      <c r="I4558" s="462" t="s">
        <v>1688</v>
      </c>
      <c r="J4558" s="462" t="s">
        <v>1690</v>
      </c>
      <c r="K4558" s="145" t="s">
        <v>1864</v>
      </c>
      <c r="L4558" s="145" t="s">
        <v>1856</v>
      </c>
    </row>
    <row r="4559" spans="3:12">
      <c r="C4559" s="145" t="s">
        <v>2029</v>
      </c>
      <c r="D4559" s="145">
        <v>0</v>
      </c>
      <c r="E4559" s="145" t="s">
        <v>26</v>
      </c>
      <c r="F4559" s="462" t="s">
        <v>95</v>
      </c>
      <c r="G4559" s="462" t="s">
        <v>3468</v>
      </c>
      <c r="H4559" s="145" t="s">
        <v>86</v>
      </c>
      <c r="I4559" s="462" t="s">
        <v>1688</v>
      </c>
      <c r="J4559" s="462" t="s">
        <v>1690</v>
      </c>
      <c r="K4559" s="145" t="s">
        <v>1864</v>
      </c>
      <c r="L4559" s="145" t="s">
        <v>1856</v>
      </c>
    </row>
    <row r="4560" spans="3:12">
      <c r="C4560" s="145" t="s">
        <v>2030</v>
      </c>
      <c r="D4560" s="145">
        <v>0</v>
      </c>
      <c r="E4560" s="145" t="s">
        <v>26</v>
      </c>
      <c r="F4560" s="462" t="s">
        <v>95</v>
      </c>
      <c r="G4560" s="462" t="s">
        <v>3468</v>
      </c>
      <c r="H4560" s="145" t="s">
        <v>86</v>
      </c>
      <c r="I4560" s="462" t="s">
        <v>1688</v>
      </c>
      <c r="J4560" s="462" t="s">
        <v>1690</v>
      </c>
      <c r="K4560" s="145" t="s">
        <v>1864</v>
      </c>
      <c r="L4560" s="145" t="s">
        <v>1856</v>
      </c>
    </row>
    <row r="4561" spans="3:12">
      <c r="C4561" s="145" t="s">
        <v>2031</v>
      </c>
      <c r="D4561" s="145">
        <v>0</v>
      </c>
      <c r="E4561" s="145" t="s">
        <v>26</v>
      </c>
      <c r="F4561" s="462" t="s">
        <v>95</v>
      </c>
      <c r="G4561" s="462" t="s">
        <v>3468</v>
      </c>
      <c r="H4561" s="145" t="s">
        <v>86</v>
      </c>
      <c r="I4561" s="462" t="s">
        <v>1688</v>
      </c>
      <c r="J4561" s="462" t="s">
        <v>1690</v>
      </c>
      <c r="K4561" s="145" t="s">
        <v>1864</v>
      </c>
      <c r="L4561" s="145" t="s">
        <v>1856</v>
      </c>
    </row>
    <row r="4562" spans="3:12">
      <c r="C4562" s="145" t="s">
        <v>2032</v>
      </c>
      <c r="D4562" s="145">
        <v>0</v>
      </c>
      <c r="E4562" s="145" t="s">
        <v>26</v>
      </c>
      <c r="F4562" s="462" t="s">
        <v>95</v>
      </c>
      <c r="G4562" s="462" t="s">
        <v>3468</v>
      </c>
      <c r="H4562" s="145" t="s">
        <v>86</v>
      </c>
      <c r="I4562" s="462" t="s">
        <v>1688</v>
      </c>
      <c r="J4562" s="462" t="s">
        <v>1690</v>
      </c>
      <c r="K4562" s="145" t="s">
        <v>1864</v>
      </c>
      <c r="L4562" s="145" t="s">
        <v>1856</v>
      </c>
    </row>
    <row r="4563" spans="3:12">
      <c r="C4563" s="145" t="s">
        <v>2033</v>
      </c>
      <c r="D4563" s="145">
        <v>0</v>
      </c>
      <c r="E4563" s="145" t="s">
        <v>26</v>
      </c>
      <c r="F4563" s="462" t="s">
        <v>95</v>
      </c>
      <c r="G4563" s="462" t="s">
        <v>3468</v>
      </c>
      <c r="H4563" s="145" t="s">
        <v>86</v>
      </c>
      <c r="I4563" s="462" t="s">
        <v>1688</v>
      </c>
      <c r="J4563" s="462" t="s">
        <v>1690</v>
      </c>
      <c r="K4563" s="145" t="s">
        <v>1864</v>
      </c>
      <c r="L4563" s="145" t="s">
        <v>1856</v>
      </c>
    </row>
    <row r="4564" spans="3:12">
      <c r="C4564" s="145" t="s">
        <v>2035</v>
      </c>
      <c r="D4564" s="145">
        <v>0</v>
      </c>
      <c r="E4564" s="145" t="s">
        <v>26</v>
      </c>
      <c r="F4564" s="462" t="s">
        <v>95</v>
      </c>
      <c r="G4564" s="462" t="s">
        <v>3468</v>
      </c>
      <c r="H4564" s="145" t="s">
        <v>86</v>
      </c>
      <c r="I4564" s="462" t="s">
        <v>1688</v>
      </c>
      <c r="J4564" s="462" t="s">
        <v>1690</v>
      </c>
      <c r="K4564" s="145" t="s">
        <v>1864</v>
      </c>
      <c r="L4564" s="145" t="s">
        <v>1856</v>
      </c>
    </row>
    <row r="4565" spans="3:12">
      <c r="C4565" s="145" t="s">
        <v>2036</v>
      </c>
      <c r="D4565" s="145">
        <v>0</v>
      </c>
      <c r="E4565" s="145" t="s">
        <v>26</v>
      </c>
      <c r="F4565" s="462" t="s">
        <v>95</v>
      </c>
      <c r="G4565" s="462" t="s">
        <v>3468</v>
      </c>
      <c r="H4565" s="145" t="s">
        <v>86</v>
      </c>
      <c r="I4565" s="462" t="s">
        <v>1688</v>
      </c>
      <c r="J4565" s="462" t="s">
        <v>1690</v>
      </c>
      <c r="K4565" s="145" t="s">
        <v>1864</v>
      </c>
      <c r="L4565" s="145" t="s">
        <v>1856</v>
      </c>
    </row>
    <row r="4566" spans="3:12">
      <c r="C4566" s="145" t="s">
        <v>2037</v>
      </c>
      <c r="D4566" s="145">
        <v>0</v>
      </c>
      <c r="E4566" s="145" t="s">
        <v>26</v>
      </c>
      <c r="F4566" s="462" t="s">
        <v>95</v>
      </c>
      <c r="G4566" s="462" t="s">
        <v>3468</v>
      </c>
      <c r="H4566" s="145" t="s">
        <v>86</v>
      </c>
      <c r="I4566" s="462" t="s">
        <v>1688</v>
      </c>
      <c r="J4566" s="462" t="s">
        <v>1690</v>
      </c>
      <c r="K4566" s="145" t="s">
        <v>1864</v>
      </c>
      <c r="L4566" s="145" t="s">
        <v>1856</v>
      </c>
    </row>
    <row r="4567" spans="3:12">
      <c r="C4567" s="145" t="s">
        <v>2038</v>
      </c>
      <c r="D4567" s="145">
        <v>0</v>
      </c>
      <c r="E4567" s="145" t="s">
        <v>26</v>
      </c>
      <c r="F4567" s="462" t="s">
        <v>95</v>
      </c>
      <c r="G4567" s="462" t="s">
        <v>3468</v>
      </c>
      <c r="H4567" s="145" t="s">
        <v>86</v>
      </c>
      <c r="I4567" s="462" t="s">
        <v>1688</v>
      </c>
      <c r="J4567" s="462" t="s">
        <v>1690</v>
      </c>
      <c r="K4567" s="145" t="s">
        <v>1864</v>
      </c>
      <c r="L4567" s="145" t="s">
        <v>1856</v>
      </c>
    </row>
    <row r="4568" spans="3:12">
      <c r="C4568" s="145" t="s">
        <v>2040</v>
      </c>
      <c r="D4568" s="145">
        <v>0</v>
      </c>
      <c r="E4568" s="145" t="s">
        <v>26</v>
      </c>
      <c r="F4568" s="462" t="s">
        <v>95</v>
      </c>
      <c r="G4568" s="462" t="s">
        <v>3468</v>
      </c>
      <c r="H4568" s="145" t="s">
        <v>86</v>
      </c>
      <c r="I4568" s="462" t="s">
        <v>1688</v>
      </c>
      <c r="J4568" s="462" t="s">
        <v>1690</v>
      </c>
      <c r="K4568" s="145" t="s">
        <v>1864</v>
      </c>
      <c r="L4568" s="145" t="s">
        <v>1856</v>
      </c>
    </row>
    <row r="4569" spans="3:12">
      <c r="C4569" s="145" t="s">
        <v>2041</v>
      </c>
      <c r="D4569" s="145">
        <v>0</v>
      </c>
      <c r="E4569" s="145" t="s">
        <v>26</v>
      </c>
      <c r="F4569" s="462" t="s">
        <v>95</v>
      </c>
      <c r="G4569" s="462" t="s">
        <v>3468</v>
      </c>
      <c r="H4569" s="145" t="s">
        <v>86</v>
      </c>
      <c r="I4569" s="462" t="s">
        <v>1688</v>
      </c>
      <c r="J4569" s="462" t="s">
        <v>1690</v>
      </c>
      <c r="K4569" s="145" t="s">
        <v>1864</v>
      </c>
      <c r="L4569" s="145" t="s">
        <v>1856</v>
      </c>
    </row>
    <row r="4570" spans="3:12">
      <c r="C4570" s="145" t="s">
        <v>2042</v>
      </c>
      <c r="D4570" s="145">
        <v>0</v>
      </c>
      <c r="E4570" s="145" t="s">
        <v>26</v>
      </c>
      <c r="F4570" s="462" t="s">
        <v>95</v>
      </c>
      <c r="G4570" s="462" t="s">
        <v>3468</v>
      </c>
      <c r="H4570" s="145" t="s">
        <v>86</v>
      </c>
      <c r="I4570" s="462" t="s">
        <v>1688</v>
      </c>
      <c r="J4570" s="462" t="s">
        <v>1690</v>
      </c>
      <c r="K4570" s="145" t="s">
        <v>1864</v>
      </c>
      <c r="L4570" s="145" t="s">
        <v>1856</v>
      </c>
    </row>
    <row r="4571" spans="3:12">
      <c r="C4571" s="145" t="s">
        <v>2043</v>
      </c>
      <c r="D4571" s="145">
        <v>0</v>
      </c>
      <c r="E4571" s="145" t="s">
        <v>26</v>
      </c>
      <c r="F4571" s="462" t="s">
        <v>95</v>
      </c>
      <c r="G4571" s="462" t="s">
        <v>3468</v>
      </c>
      <c r="H4571" s="145" t="s">
        <v>86</v>
      </c>
      <c r="I4571" s="462" t="s">
        <v>1688</v>
      </c>
      <c r="J4571" s="462" t="s">
        <v>1690</v>
      </c>
      <c r="K4571" s="145" t="s">
        <v>1864</v>
      </c>
      <c r="L4571" s="145" t="s">
        <v>1856</v>
      </c>
    </row>
    <row r="4572" spans="3:12">
      <c r="C4572" s="145" t="s">
        <v>2044</v>
      </c>
      <c r="D4572" s="145">
        <v>0</v>
      </c>
      <c r="E4572" s="145" t="s">
        <v>26</v>
      </c>
      <c r="F4572" s="462" t="s">
        <v>95</v>
      </c>
      <c r="G4572" s="462" t="s">
        <v>3468</v>
      </c>
      <c r="H4572" s="145" t="s">
        <v>86</v>
      </c>
      <c r="I4572" s="462" t="s">
        <v>1688</v>
      </c>
      <c r="J4572" s="462" t="s">
        <v>1690</v>
      </c>
      <c r="K4572" s="145" t="s">
        <v>1864</v>
      </c>
      <c r="L4572" s="145" t="s">
        <v>1856</v>
      </c>
    </row>
    <row r="4573" spans="3:12">
      <c r="C4573" s="145" t="s">
        <v>2046</v>
      </c>
      <c r="D4573" s="145">
        <v>0</v>
      </c>
      <c r="E4573" s="145" t="s">
        <v>26</v>
      </c>
      <c r="F4573" s="462" t="s">
        <v>95</v>
      </c>
      <c r="G4573" s="462" t="s">
        <v>3468</v>
      </c>
      <c r="H4573" s="145" t="s">
        <v>86</v>
      </c>
      <c r="I4573" s="462" t="s">
        <v>1688</v>
      </c>
      <c r="J4573" s="462" t="s">
        <v>1690</v>
      </c>
      <c r="K4573" s="145" t="s">
        <v>1864</v>
      </c>
      <c r="L4573" s="145" t="s">
        <v>1856</v>
      </c>
    </row>
    <row r="4574" spans="3:12">
      <c r="C4574" s="145" t="s">
        <v>2047</v>
      </c>
      <c r="D4574" s="145">
        <v>0</v>
      </c>
      <c r="E4574" s="145" t="s">
        <v>26</v>
      </c>
      <c r="F4574" s="462" t="s">
        <v>95</v>
      </c>
      <c r="G4574" s="462" t="s">
        <v>3468</v>
      </c>
      <c r="H4574" s="145" t="s">
        <v>86</v>
      </c>
      <c r="I4574" s="462" t="s">
        <v>1688</v>
      </c>
      <c r="J4574" s="462" t="s">
        <v>1690</v>
      </c>
      <c r="K4574" s="145" t="s">
        <v>1864</v>
      </c>
      <c r="L4574" s="145" t="s">
        <v>1856</v>
      </c>
    </row>
    <row r="4575" spans="3:12">
      <c r="C4575" s="145" t="s">
        <v>2048</v>
      </c>
      <c r="D4575" s="145">
        <v>0</v>
      </c>
      <c r="E4575" s="145" t="s">
        <v>26</v>
      </c>
      <c r="F4575" s="462" t="s">
        <v>95</v>
      </c>
      <c r="G4575" s="462" t="s">
        <v>3468</v>
      </c>
      <c r="H4575" s="145" t="s">
        <v>86</v>
      </c>
      <c r="I4575" s="462" t="s">
        <v>1688</v>
      </c>
      <c r="J4575" s="462" t="s">
        <v>1690</v>
      </c>
      <c r="K4575" s="145" t="s">
        <v>1864</v>
      </c>
      <c r="L4575" s="145" t="s">
        <v>1856</v>
      </c>
    </row>
    <row r="4576" spans="3:12">
      <c r="C4576" s="145" t="s">
        <v>2049</v>
      </c>
      <c r="D4576" s="145">
        <v>0</v>
      </c>
      <c r="E4576" s="145" t="s">
        <v>26</v>
      </c>
      <c r="F4576" s="462" t="s">
        <v>95</v>
      </c>
      <c r="G4576" s="462" t="s">
        <v>3468</v>
      </c>
      <c r="H4576" s="145" t="s">
        <v>86</v>
      </c>
      <c r="I4576" s="462" t="s">
        <v>1688</v>
      </c>
      <c r="J4576" s="462" t="s">
        <v>1690</v>
      </c>
      <c r="K4576" s="145" t="s">
        <v>1864</v>
      </c>
      <c r="L4576" s="145" t="s">
        <v>1856</v>
      </c>
    </row>
    <row r="4577" spans="3:12">
      <c r="C4577" s="145" t="s">
        <v>2050</v>
      </c>
      <c r="D4577" s="145">
        <v>0</v>
      </c>
      <c r="E4577" s="145" t="s">
        <v>26</v>
      </c>
      <c r="F4577" s="462" t="s">
        <v>95</v>
      </c>
      <c r="G4577" s="462" t="s">
        <v>3468</v>
      </c>
      <c r="H4577" s="145" t="s">
        <v>86</v>
      </c>
      <c r="I4577" s="462" t="s">
        <v>1688</v>
      </c>
      <c r="J4577" s="462" t="s">
        <v>1690</v>
      </c>
      <c r="K4577" s="145" t="s">
        <v>1864</v>
      </c>
      <c r="L4577" s="145" t="s">
        <v>1856</v>
      </c>
    </row>
    <row r="4578" spans="3:12">
      <c r="C4578" s="145" t="s">
        <v>2051</v>
      </c>
      <c r="D4578" s="145">
        <v>0</v>
      </c>
      <c r="E4578" s="145" t="s">
        <v>26</v>
      </c>
      <c r="F4578" s="462" t="s">
        <v>95</v>
      </c>
      <c r="G4578" s="462" t="s">
        <v>3468</v>
      </c>
      <c r="H4578" s="145" t="s">
        <v>86</v>
      </c>
      <c r="I4578" s="462" t="s">
        <v>1688</v>
      </c>
      <c r="J4578" s="462" t="s">
        <v>1690</v>
      </c>
      <c r="K4578" s="145" t="s">
        <v>1864</v>
      </c>
      <c r="L4578" s="145" t="s">
        <v>1856</v>
      </c>
    </row>
    <row r="4579" spans="3:12">
      <c r="C4579" s="145" t="s">
        <v>2052</v>
      </c>
      <c r="D4579" s="145">
        <v>0</v>
      </c>
      <c r="E4579" s="145" t="s">
        <v>26</v>
      </c>
      <c r="F4579" s="462" t="s">
        <v>95</v>
      </c>
      <c r="G4579" s="462" t="s">
        <v>3468</v>
      </c>
      <c r="H4579" s="145" t="s">
        <v>86</v>
      </c>
      <c r="I4579" s="462" t="s">
        <v>1688</v>
      </c>
      <c r="J4579" s="462" t="s">
        <v>1690</v>
      </c>
      <c r="K4579" s="145" t="s">
        <v>1864</v>
      </c>
      <c r="L4579" s="145" t="s">
        <v>1856</v>
      </c>
    </row>
    <row r="4580" spans="3:12">
      <c r="C4580" s="145" t="s">
        <v>2053</v>
      </c>
      <c r="D4580" s="145">
        <v>0</v>
      </c>
      <c r="E4580" s="145" t="s">
        <v>26</v>
      </c>
      <c r="F4580" s="462" t="s">
        <v>95</v>
      </c>
      <c r="G4580" s="462" t="s">
        <v>3468</v>
      </c>
      <c r="H4580" s="145" t="s">
        <v>86</v>
      </c>
      <c r="I4580" s="462" t="s">
        <v>1688</v>
      </c>
      <c r="J4580" s="462" t="s">
        <v>1690</v>
      </c>
      <c r="K4580" s="145" t="s">
        <v>1864</v>
      </c>
      <c r="L4580" s="145" t="s">
        <v>1856</v>
      </c>
    </row>
    <row r="4581" spans="3:12">
      <c r="C4581" s="145" t="s">
        <v>2054</v>
      </c>
      <c r="D4581" s="145">
        <v>0</v>
      </c>
      <c r="E4581" s="145" t="s">
        <v>26</v>
      </c>
      <c r="F4581" s="462" t="s">
        <v>95</v>
      </c>
      <c r="G4581" s="462" t="s">
        <v>3468</v>
      </c>
      <c r="H4581" s="145" t="s">
        <v>86</v>
      </c>
      <c r="I4581" s="462" t="s">
        <v>1688</v>
      </c>
      <c r="J4581" s="462" t="s">
        <v>1690</v>
      </c>
      <c r="K4581" s="145" t="s">
        <v>1864</v>
      </c>
      <c r="L4581" s="145" t="s">
        <v>1856</v>
      </c>
    </row>
    <row r="4582" spans="3:12">
      <c r="C4582" s="145" t="s">
        <v>2055</v>
      </c>
      <c r="D4582" s="145">
        <v>0</v>
      </c>
      <c r="E4582" s="145" t="s">
        <v>26</v>
      </c>
      <c r="F4582" s="462" t="s">
        <v>95</v>
      </c>
      <c r="G4582" s="462" t="s">
        <v>3468</v>
      </c>
      <c r="H4582" s="145" t="s">
        <v>86</v>
      </c>
      <c r="I4582" s="462" t="s">
        <v>1688</v>
      </c>
      <c r="J4582" s="462" t="s">
        <v>1690</v>
      </c>
      <c r="K4582" s="145" t="s">
        <v>1864</v>
      </c>
      <c r="L4582" s="145" t="s">
        <v>1856</v>
      </c>
    </row>
    <row r="4583" spans="3:12">
      <c r="C4583" s="145" t="s">
        <v>2056</v>
      </c>
      <c r="D4583" s="145">
        <v>0</v>
      </c>
      <c r="E4583" s="145" t="s">
        <v>26</v>
      </c>
      <c r="F4583" s="462" t="s">
        <v>95</v>
      </c>
      <c r="G4583" s="462" t="s">
        <v>3468</v>
      </c>
      <c r="H4583" s="145" t="s">
        <v>86</v>
      </c>
      <c r="I4583" s="462" t="s">
        <v>1688</v>
      </c>
      <c r="J4583" s="462" t="s">
        <v>1690</v>
      </c>
      <c r="K4583" s="145" t="s">
        <v>1864</v>
      </c>
      <c r="L4583" s="145" t="s">
        <v>1856</v>
      </c>
    </row>
    <row r="4584" spans="3:12">
      <c r="C4584" s="145" t="s">
        <v>2057</v>
      </c>
      <c r="D4584" s="145">
        <v>0</v>
      </c>
      <c r="E4584" s="145" t="s">
        <v>26</v>
      </c>
      <c r="F4584" s="462" t="s">
        <v>95</v>
      </c>
      <c r="G4584" s="462" t="s">
        <v>3468</v>
      </c>
      <c r="H4584" s="145" t="s">
        <v>86</v>
      </c>
      <c r="I4584" s="462" t="s">
        <v>1688</v>
      </c>
      <c r="J4584" s="462" t="s">
        <v>1690</v>
      </c>
      <c r="K4584" s="145" t="s">
        <v>1864</v>
      </c>
      <c r="L4584" s="145" t="s">
        <v>1856</v>
      </c>
    </row>
    <row r="4585" spans="3:12">
      <c r="C4585" s="145" t="s">
        <v>2058</v>
      </c>
      <c r="D4585" s="145">
        <v>0</v>
      </c>
      <c r="E4585" s="145" t="s">
        <v>26</v>
      </c>
      <c r="F4585" s="462" t="s">
        <v>95</v>
      </c>
      <c r="G4585" s="462" t="s">
        <v>3468</v>
      </c>
      <c r="H4585" s="145" t="s">
        <v>86</v>
      </c>
      <c r="I4585" s="462" t="s">
        <v>1688</v>
      </c>
      <c r="J4585" s="462" t="s">
        <v>1690</v>
      </c>
      <c r="K4585" s="145" t="s">
        <v>1864</v>
      </c>
      <c r="L4585" s="145" t="s">
        <v>1856</v>
      </c>
    </row>
    <row r="4586" spans="3:12">
      <c r="C4586" s="145" t="s">
        <v>2059</v>
      </c>
      <c r="D4586" s="145">
        <v>0</v>
      </c>
      <c r="E4586" s="145" t="s">
        <v>26</v>
      </c>
      <c r="F4586" s="462" t="s">
        <v>95</v>
      </c>
      <c r="G4586" s="462" t="s">
        <v>3468</v>
      </c>
      <c r="H4586" s="145" t="s">
        <v>86</v>
      </c>
      <c r="I4586" s="462" t="s">
        <v>1688</v>
      </c>
      <c r="J4586" s="462" t="s">
        <v>1690</v>
      </c>
      <c r="K4586" s="145" t="s">
        <v>1864</v>
      </c>
      <c r="L4586" s="145" t="s">
        <v>1856</v>
      </c>
    </row>
    <row r="4587" spans="3:12">
      <c r="C4587" s="145" t="s">
        <v>2060</v>
      </c>
      <c r="D4587" s="145">
        <v>0</v>
      </c>
      <c r="E4587" s="145" t="s">
        <v>26</v>
      </c>
      <c r="F4587" s="462" t="s">
        <v>95</v>
      </c>
      <c r="G4587" s="462" t="s">
        <v>3468</v>
      </c>
      <c r="H4587" s="145" t="s">
        <v>86</v>
      </c>
      <c r="I4587" s="462" t="s">
        <v>1688</v>
      </c>
      <c r="J4587" s="462" t="s">
        <v>1690</v>
      </c>
      <c r="K4587" s="145" t="s">
        <v>1864</v>
      </c>
      <c r="L4587" s="145" t="s">
        <v>1856</v>
      </c>
    </row>
    <row r="4588" spans="3:12">
      <c r="C4588" s="145" t="s">
        <v>1995</v>
      </c>
      <c r="D4588" s="145">
        <v>0</v>
      </c>
      <c r="E4588" s="145" t="s">
        <v>26</v>
      </c>
      <c r="F4588" s="462" t="s">
        <v>95</v>
      </c>
      <c r="G4588" s="462" t="s">
        <v>3468</v>
      </c>
      <c r="H4588" s="145" t="s">
        <v>86</v>
      </c>
      <c r="I4588" s="462" t="s">
        <v>1688</v>
      </c>
      <c r="J4588" s="462" t="s">
        <v>1690</v>
      </c>
      <c r="K4588" s="145" t="s">
        <v>1864</v>
      </c>
      <c r="L4588" s="145" t="s">
        <v>1857</v>
      </c>
    </row>
    <row r="4589" spans="3:12">
      <c r="C4589" s="145" t="s">
        <v>1996</v>
      </c>
      <c r="D4589" s="145">
        <v>0</v>
      </c>
      <c r="E4589" s="145" t="s">
        <v>26</v>
      </c>
      <c r="F4589" s="462" t="s">
        <v>95</v>
      </c>
      <c r="G4589" s="462" t="s">
        <v>3468</v>
      </c>
      <c r="H4589" s="145" t="s">
        <v>86</v>
      </c>
      <c r="I4589" s="462" t="s">
        <v>1688</v>
      </c>
      <c r="J4589" s="462" t="s">
        <v>1690</v>
      </c>
      <c r="K4589" s="145" t="s">
        <v>1864</v>
      </c>
      <c r="L4589" s="145" t="s">
        <v>1857</v>
      </c>
    </row>
    <row r="4590" spans="3:12">
      <c r="C4590" s="145" t="s">
        <v>1997</v>
      </c>
      <c r="D4590" s="145">
        <v>0</v>
      </c>
      <c r="E4590" s="145" t="s">
        <v>26</v>
      </c>
      <c r="F4590" s="462" t="s">
        <v>95</v>
      </c>
      <c r="G4590" s="462" t="s">
        <v>3468</v>
      </c>
      <c r="H4590" s="145" t="s">
        <v>86</v>
      </c>
      <c r="I4590" s="462" t="s">
        <v>1688</v>
      </c>
      <c r="J4590" s="462" t="s">
        <v>1690</v>
      </c>
      <c r="K4590" s="145" t="s">
        <v>1864</v>
      </c>
      <c r="L4590" s="145" t="s">
        <v>1857</v>
      </c>
    </row>
    <row r="4591" spans="3:12">
      <c r="C4591" s="145" t="s">
        <v>1998</v>
      </c>
      <c r="D4591" s="145">
        <v>0</v>
      </c>
      <c r="E4591" s="145" t="s">
        <v>26</v>
      </c>
      <c r="F4591" s="462" t="s">
        <v>95</v>
      </c>
      <c r="G4591" s="462" t="s">
        <v>3468</v>
      </c>
      <c r="H4591" s="145" t="s">
        <v>86</v>
      </c>
      <c r="I4591" s="462" t="s">
        <v>1688</v>
      </c>
      <c r="J4591" s="462" t="s">
        <v>1690</v>
      </c>
      <c r="K4591" s="145" t="s">
        <v>1864</v>
      </c>
      <c r="L4591" s="145" t="s">
        <v>1857</v>
      </c>
    </row>
    <row r="4592" spans="3:12">
      <c r="C4592" s="145" t="s">
        <v>1999</v>
      </c>
      <c r="D4592" s="145">
        <v>0</v>
      </c>
      <c r="E4592" s="145" t="s">
        <v>26</v>
      </c>
      <c r="F4592" s="462" t="s">
        <v>95</v>
      </c>
      <c r="G4592" s="462" t="s">
        <v>3468</v>
      </c>
      <c r="H4592" s="145" t="s">
        <v>86</v>
      </c>
      <c r="I4592" s="462" t="s">
        <v>1688</v>
      </c>
      <c r="J4592" s="462" t="s">
        <v>1690</v>
      </c>
      <c r="K4592" s="145" t="s">
        <v>1864</v>
      </c>
      <c r="L4592" s="145" t="s">
        <v>1857</v>
      </c>
    </row>
    <row r="4593" spans="3:12">
      <c r="C4593" s="145" t="s">
        <v>2001</v>
      </c>
      <c r="D4593" s="145">
        <v>0</v>
      </c>
      <c r="E4593" s="145" t="s">
        <v>26</v>
      </c>
      <c r="F4593" s="462" t="s">
        <v>95</v>
      </c>
      <c r="G4593" s="462" t="s">
        <v>3468</v>
      </c>
      <c r="H4593" s="145" t="s">
        <v>86</v>
      </c>
      <c r="I4593" s="462" t="s">
        <v>1688</v>
      </c>
      <c r="J4593" s="462" t="s">
        <v>1690</v>
      </c>
      <c r="K4593" s="145" t="s">
        <v>1864</v>
      </c>
      <c r="L4593" s="145" t="s">
        <v>1857</v>
      </c>
    </row>
    <row r="4594" spans="3:12">
      <c r="C4594" s="145" t="s">
        <v>2002</v>
      </c>
      <c r="D4594" s="145">
        <v>0</v>
      </c>
      <c r="E4594" s="145" t="s">
        <v>26</v>
      </c>
      <c r="F4594" s="462" t="s">
        <v>95</v>
      </c>
      <c r="G4594" s="462" t="s">
        <v>3468</v>
      </c>
      <c r="H4594" s="145" t="s">
        <v>86</v>
      </c>
      <c r="I4594" s="462" t="s">
        <v>1688</v>
      </c>
      <c r="J4594" s="462" t="s">
        <v>1690</v>
      </c>
      <c r="K4594" s="145" t="s">
        <v>1864</v>
      </c>
      <c r="L4594" s="145" t="s">
        <v>1857</v>
      </c>
    </row>
    <row r="4595" spans="3:12">
      <c r="C4595" s="145" t="s">
        <v>2003</v>
      </c>
      <c r="D4595" s="145">
        <v>0</v>
      </c>
      <c r="E4595" s="145" t="s">
        <v>26</v>
      </c>
      <c r="F4595" s="462" t="s">
        <v>95</v>
      </c>
      <c r="G4595" s="462" t="s">
        <v>3468</v>
      </c>
      <c r="H4595" s="145" t="s">
        <v>86</v>
      </c>
      <c r="I4595" s="462" t="s">
        <v>1688</v>
      </c>
      <c r="J4595" s="462" t="s">
        <v>1690</v>
      </c>
      <c r="K4595" s="145" t="s">
        <v>1864</v>
      </c>
      <c r="L4595" s="145" t="s">
        <v>1857</v>
      </c>
    </row>
    <row r="4596" spans="3:12">
      <c r="C4596" s="145" t="s">
        <v>2004</v>
      </c>
      <c r="D4596" s="145">
        <v>0</v>
      </c>
      <c r="E4596" s="145" t="s">
        <v>26</v>
      </c>
      <c r="F4596" s="462" t="s">
        <v>95</v>
      </c>
      <c r="G4596" s="462" t="s">
        <v>3468</v>
      </c>
      <c r="H4596" s="145" t="s">
        <v>86</v>
      </c>
      <c r="I4596" s="462" t="s">
        <v>1688</v>
      </c>
      <c r="J4596" s="462" t="s">
        <v>1690</v>
      </c>
      <c r="K4596" s="145" t="s">
        <v>1864</v>
      </c>
      <c r="L4596" s="145" t="s">
        <v>1857</v>
      </c>
    </row>
    <row r="4597" spans="3:12">
      <c r="C4597" s="145" t="s">
        <v>2006</v>
      </c>
      <c r="D4597" s="145">
        <v>0</v>
      </c>
      <c r="E4597" s="145" t="s">
        <v>26</v>
      </c>
      <c r="F4597" s="462" t="s">
        <v>95</v>
      </c>
      <c r="G4597" s="462" t="s">
        <v>3468</v>
      </c>
      <c r="H4597" s="145" t="s">
        <v>86</v>
      </c>
      <c r="I4597" s="462" t="s">
        <v>1688</v>
      </c>
      <c r="J4597" s="462" t="s">
        <v>1690</v>
      </c>
      <c r="K4597" s="145" t="s">
        <v>1864</v>
      </c>
      <c r="L4597" s="145" t="s">
        <v>1857</v>
      </c>
    </row>
    <row r="4598" spans="3:12">
      <c r="C4598" s="145" t="s">
        <v>2007</v>
      </c>
      <c r="D4598" s="145">
        <v>0</v>
      </c>
      <c r="E4598" s="145" t="s">
        <v>26</v>
      </c>
      <c r="F4598" s="462" t="s">
        <v>95</v>
      </c>
      <c r="G4598" s="462" t="s">
        <v>3468</v>
      </c>
      <c r="H4598" s="145" t="s">
        <v>86</v>
      </c>
      <c r="I4598" s="462" t="s">
        <v>1688</v>
      </c>
      <c r="J4598" s="462" t="s">
        <v>1690</v>
      </c>
      <c r="K4598" s="145" t="s">
        <v>1864</v>
      </c>
      <c r="L4598" s="145" t="s">
        <v>1857</v>
      </c>
    </row>
    <row r="4599" spans="3:12">
      <c r="C4599" s="145" t="s">
        <v>2008</v>
      </c>
      <c r="D4599" s="145">
        <v>0</v>
      </c>
      <c r="E4599" s="145" t="s">
        <v>26</v>
      </c>
      <c r="F4599" s="462" t="s">
        <v>95</v>
      </c>
      <c r="G4599" s="462" t="s">
        <v>3468</v>
      </c>
      <c r="H4599" s="145" t="s">
        <v>86</v>
      </c>
      <c r="I4599" s="462" t="s">
        <v>1688</v>
      </c>
      <c r="J4599" s="462" t="s">
        <v>1690</v>
      </c>
      <c r="K4599" s="145" t="s">
        <v>1864</v>
      </c>
      <c r="L4599" s="145" t="s">
        <v>1857</v>
      </c>
    </row>
    <row r="4600" spans="3:12">
      <c r="C4600" s="145" t="s">
        <v>2009</v>
      </c>
      <c r="D4600" s="145">
        <v>0</v>
      </c>
      <c r="E4600" s="145" t="s">
        <v>26</v>
      </c>
      <c r="F4600" s="462" t="s">
        <v>95</v>
      </c>
      <c r="G4600" s="462" t="s">
        <v>3468</v>
      </c>
      <c r="H4600" s="145" t="s">
        <v>86</v>
      </c>
      <c r="I4600" s="462" t="s">
        <v>1688</v>
      </c>
      <c r="J4600" s="462" t="s">
        <v>1690</v>
      </c>
      <c r="K4600" s="145" t="s">
        <v>1864</v>
      </c>
      <c r="L4600" s="145" t="s">
        <v>1857</v>
      </c>
    </row>
    <row r="4601" spans="3:12">
      <c r="C4601" s="145" t="s">
        <v>2010</v>
      </c>
      <c r="D4601" s="145">
        <v>0</v>
      </c>
      <c r="E4601" s="145" t="s">
        <v>26</v>
      </c>
      <c r="F4601" s="462" t="s">
        <v>95</v>
      </c>
      <c r="G4601" s="462" t="s">
        <v>3468</v>
      </c>
      <c r="H4601" s="145" t="s">
        <v>86</v>
      </c>
      <c r="I4601" s="462" t="s">
        <v>1688</v>
      </c>
      <c r="J4601" s="462" t="s">
        <v>1690</v>
      </c>
      <c r="K4601" s="145" t="s">
        <v>1864</v>
      </c>
      <c r="L4601" s="145" t="s">
        <v>1857</v>
      </c>
    </row>
    <row r="4602" spans="3:12">
      <c r="C4602" s="145" t="s">
        <v>2012</v>
      </c>
      <c r="D4602" s="145">
        <v>0</v>
      </c>
      <c r="E4602" s="145" t="s">
        <v>26</v>
      </c>
      <c r="F4602" s="462" t="s">
        <v>95</v>
      </c>
      <c r="G4602" s="462" t="s">
        <v>3468</v>
      </c>
      <c r="H4602" s="145" t="s">
        <v>86</v>
      </c>
      <c r="I4602" s="462" t="s">
        <v>1688</v>
      </c>
      <c r="J4602" s="462" t="s">
        <v>1690</v>
      </c>
      <c r="K4602" s="145" t="s">
        <v>1864</v>
      </c>
      <c r="L4602" s="145" t="s">
        <v>1857</v>
      </c>
    </row>
    <row r="4603" spans="3:12">
      <c r="C4603" s="145" t="s">
        <v>2013</v>
      </c>
      <c r="D4603" s="145">
        <v>0</v>
      </c>
      <c r="E4603" s="145" t="s">
        <v>26</v>
      </c>
      <c r="F4603" s="462" t="s">
        <v>95</v>
      </c>
      <c r="G4603" s="462" t="s">
        <v>3468</v>
      </c>
      <c r="H4603" s="145" t="s">
        <v>86</v>
      </c>
      <c r="I4603" s="462" t="s">
        <v>1688</v>
      </c>
      <c r="J4603" s="462" t="s">
        <v>1690</v>
      </c>
      <c r="K4603" s="145" t="s">
        <v>1864</v>
      </c>
      <c r="L4603" s="145" t="s">
        <v>1857</v>
      </c>
    </row>
    <row r="4604" spans="3:12">
      <c r="C4604" s="145" t="s">
        <v>2014</v>
      </c>
      <c r="D4604" s="145">
        <v>0</v>
      </c>
      <c r="E4604" s="145" t="s">
        <v>26</v>
      </c>
      <c r="F4604" s="462" t="s">
        <v>95</v>
      </c>
      <c r="G4604" s="462" t="s">
        <v>3468</v>
      </c>
      <c r="H4604" s="145" t="s">
        <v>86</v>
      </c>
      <c r="I4604" s="462" t="s">
        <v>1688</v>
      </c>
      <c r="J4604" s="462" t="s">
        <v>1690</v>
      </c>
      <c r="K4604" s="145" t="s">
        <v>1864</v>
      </c>
      <c r="L4604" s="145" t="s">
        <v>1857</v>
      </c>
    </row>
    <row r="4605" spans="3:12">
      <c r="C4605" s="145" t="s">
        <v>2015</v>
      </c>
      <c r="D4605" s="145">
        <v>0</v>
      </c>
      <c r="E4605" s="145" t="s">
        <v>26</v>
      </c>
      <c r="F4605" s="462" t="s">
        <v>95</v>
      </c>
      <c r="G4605" s="462" t="s">
        <v>3468</v>
      </c>
      <c r="H4605" s="145" t="s">
        <v>86</v>
      </c>
      <c r="I4605" s="462" t="s">
        <v>1688</v>
      </c>
      <c r="J4605" s="462" t="s">
        <v>1690</v>
      </c>
      <c r="K4605" s="145" t="s">
        <v>1864</v>
      </c>
      <c r="L4605" s="145" t="s">
        <v>1857</v>
      </c>
    </row>
    <row r="4606" spans="3:12">
      <c r="C4606" s="145" t="s">
        <v>2016</v>
      </c>
      <c r="D4606" s="145">
        <v>0</v>
      </c>
      <c r="E4606" s="145" t="s">
        <v>26</v>
      </c>
      <c r="F4606" s="462" t="s">
        <v>95</v>
      </c>
      <c r="G4606" s="462" t="s">
        <v>3468</v>
      </c>
      <c r="H4606" s="145" t="s">
        <v>86</v>
      </c>
      <c r="I4606" s="462" t="s">
        <v>1688</v>
      </c>
      <c r="J4606" s="462" t="s">
        <v>1690</v>
      </c>
      <c r="K4606" s="145" t="s">
        <v>1864</v>
      </c>
      <c r="L4606" s="145" t="s">
        <v>1857</v>
      </c>
    </row>
    <row r="4607" spans="3:12">
      <c r="C4607" s="145" t="s">
        <v>2017</v>
      </c>
      <c r="D4607" s="145">
        <v>0</v>
      </c>
      <c r="E4607" s="145" t="s">
        <v>26</v>
      </c>
      <c r="F4607" s="462" t="s">
        <v>95</v>
      </c>
      <c r="G4607" s="462" t="s">
        <v>3468</v>
      </c>
      <c r="H4607" s="145" t="s">
        <v>86</v>
      </c>
      <c r="I4607" s="462" t="s">
        <v>1688</v>
      </c>
      <c r="J4607" s="462" t="s">
        <v>1690</v>
      </c>
      <c r="K4607" s="145" t="s">
        <v>1864</v>
      </c>
      <c r="L4607" s="145" t="s">
        <v>1857</v>
      </c>
    </row>
    <row r="4608" spans="3:12">
      <c r="C4608" s="145" t="s">
        <v>2018</v>
      </c>
      <c r="D4608" s="145">
        <v>0</v>
      </c>
      <c r="E4608" s="145" t="s">
        <v>26</v>
      </c>
      <c r="F4608" s="462" t="s">
        <v>95</v>
      </c>
      <c r="G4608" s="462" t="s">
        <v>3468</v>
      </c>
      <c r="H4608" s="145" t="s">
        <v>86</v>
      </c>
      <c r="I4608" s="462" t="s">
        <v>1688</v>
      </c>
      <c r="J4608" s="462" t="s">
        <v>1690</v>
      </c>
      <c r="K4608" s="145" t="s">
        <v>1864</v>
      </c>
      <c r="L4608" s="145" t="s">
        <v>1857</v>
      </c>
    </row>
    <row r="4609" spans="3:12">
      <c r="C4609" s="145" t="s">
        <v>2019</v>
      </c>
      <c r="D4609" s="145">
        <v>0</v>
      </c>
      <c r="E4609" s="145" t="s">
        <v>26</v>
      </c>
      <c r="F4609" s="462" t="s">
        <v>95</v>
      </c>
      <c r="G4609" s="462" t="s">
        <v>3468</v>
      </c>
      <c r="H4609" s="145" t="s">
        <v>86</v>
      </c>
      <c r="I4609" s="462" t="s">
        <v>1688</v>
      </c>
      <c r="J4609" s="462" t="s">
        <v>1690</v>
      </c>
      <c r="K4609" s="145" t="s">
        <v>1864</v>
      </c>
      <c r="L4609" s="145" t="s">
        <v>1857</v>
      </c>
    </row>
    <row r="4610" spans="3:12">
      <c r="C4610" s="145" t="s">
        <v>2020</v>
      </c>
      <c r="D4610" s="145">
        <v>0</v>
      </c>
      <c r="E4610" s="145" t="s">
        <v>26</v>
      </c>
      <c r="F4610" s="462" t="s">
        <v>95</v>
      </c>
      <c r="G4610" s="462" t="s">
        <v>3468</v>
      </c>
      <c r="H4610" s="145" t="s">
        <v>86</v>
      </c>
      <c r="I4610" s="462" t="s">
        <v>1688</v>
      </c>
      <c r="J4610" s="462" t="s">
        <v>1690</v>
      </c>
      <c r="K4610" s="145" t="s">
        <v>1864</v>
      </c>
      <c r="L4610" s="145" t="s">
        <v>1857</v>
      </c>
    </row>
    <row r="4611" spans="3:12">
      <c r="C4611" s="145" t="s">
        <v>2021</v>
      </c>
      <c r="D4611" s="145">
        <v>0</v>
      </c>
      <c r="E4611" s="145" t="s">
        <v>26</v>
      </c>
      <c r="F4611" s="462" t="s">
        <v>95</v>
      </c>
      <c r="G4611" s="462" t="s">
        <v>3468</v>
      </c>
      <c r="H4611" s="145" t="s">
        <v>86</v>
      </c>
      <c r="I4611" s="462" t="s">
        <v>1688</v>
      </c>
      <c r="J4611" s="462" t="s">
        <v>1690</v>
      </c>
      <c r="K4611" s="145" t="s">
        <v>1864</v>
      </c>
      <c r="L4611" s="145" t="s">
        <v>1857</v>
      </c>
    </row>
    <row r="4612" spans="3:12">
      <c r="C4612" s="145" t="s">
        <v>2022</v>
      </c>
      <c r="D4612" s="145">
        <v>0</v>
      </c>
      <c r="E4612" s="145" t="s">
        <v>26</v>
      </c>
      <c r="F4612" s="462" t="s">
        <v>95</v>
      </c>
      <c r="G4612" s="462" t="s">
        <v>3468</v>
      </c>
      <c r="H4612" s="145" t="s">
        <v>86</v>
      </c>
      <c r="I4612" s="462" t="s">
        <v>1688</v>
      </c>
      <c r="J4612" s="462" t="s">
        <v>1690</v>
      </c>
      <c r="K4612" s="145" t="s">
        <v>1864</v>
      </c>
      <c r="L4612" s="145" t="s">
        <v>1857</v>
      </c>
    </row>
    <row r="4613" spans="3:12">
      <c r="C4613" s="145" t="s">
        <v>2023</v>
      </c>
      <c r="D4613" s="145">
        <v>0</v>
      </c>
      <c r="E4613" s="145" t="s">
        <v>26</v>
      </c>
      <c r="F4613" s="462" t="s">
        <v>95</v>
      </c>
      <c r="G4613" s="462" t="s">
        <v>3468</v>
      </c>
      <c r="H4613" s="145" t="s">
        <v>86</v>
      </c>
      <c r="I4613" s="462" t="s">
        <v>1688</v>
      </c>
      <c r="J4613" s="462" t="s">
        <v>1690</v>
      </c>
      <c r="K4613" s="145" t="s">
        <v>1864</v>
      </c>
      <c r="L4613" s="145" t="s">
        <v>1857</v>
      </c>
    </row>
    <row r="4614" spans="3:12">
      <c r="C4614" s="145" t="s">
        <v>2024</v>
      </c>
      <c r="D4614" s="145">
        <v>0</v>
      </c>
      <c r="E4614" s="145" t="s">
        <v>26</v>
      </c>
      <c r="F4614" s="462" t="s">
        <v>95</v>
      </c>
      <c r="G4614" s="462" t="s">
        <v>3468</v>
      </c>
      <c r="H4614" s="145" t="s">
        <v>86</v>
      </c>
      <c r="I4614" s="462" t="s">
        <v>1688</v>
      </c>
      <c r="J4614" s="462" t="s">
        <v>1690</v>
      </c>
      <c r="K4614" s="145" t="s">
        <v>1864</v>
      </c>
      <c r="L4614" s="145" t="s">
        <v>1857</v>
      </c>
    </row>
    <row r="4615" spans="3:12">
      <c r="C4615" s="145" t="s">
        <v>2025</v>
      </c>
      <c r="D4615" s="145">
        <v>0</v>
      </c>
      <c r="E4615" s="145" t="s">
        <v>26</v>
      </c>
      <c r="F4615" s="462" t="s">
        <v>95</v>
      </c>
      <c r="G4615" s="462" t="s">
        <v>3468</v>
      </c>
      <c r="H4615" s="145" t="s">
        <v>86</v>
      </c>
      <c r="I4615" s="462" t="s">
        <v>1688</v>
      </c>
      <c r="J4615" s="462" t="s">
        <v>1690</v>
      </c>
      <c r="K4615" s="145" t="s">
        <v>1864</v>
      </c>
      <c r="L4615" s="145" t="s">
        <v>1857</v>
      </c>
    </row>
    <row r="4616" spans="3:12">
      <c r="C4616" s="145" t="s">
        <v>2026</v>
      </c>
      <c r="D4616" s="145">
        <v>0</v>
      </c>
      <c r="E4616" s="145" t="s">
        <v>26</v>
      </c>
      <c r="F4616" s="462" t="s">
        <v>95</v>
      </c>
      <c r="G4616" s="462" t="s">
        <v>3468</v>
      </c>
      <c r="H4616" s="145" t="s">
        <v>86</v>
      </c>
      <c r="I4616" s="462" t="s">
        <v>1688</v>
      </c>
      <c r="J4616" s="462" t="s">
        <v>1690</v>
      </c>
      <c r="K4616" s="145" t="s">
        <v>1864</v>
      </c>
      <c r="L4616" s="145" t="s">
        <v>1857</v>
      </c>
    </row>
    <row r="4617" spans="3:12">
      <c r="C4617" s="145" t="s">
        <v>2029</v>
      </c>
      <c r="D4617" s="145">
        <v>0</v>
      </c>
      <c r="E4617" s="145" t="s">
        <v>26</v>
      </c>
      <c r="F4617" s="462" t="s">
        <v>95</v>
      </c>
      <c r="G4617" s="462" t="s">
        <v>3468</v>
      </c>
      <c r="H4617" s="145" t="s">
        <v>86</v>
      </c>
      <c r="I4617" s="462" t="s">
        <v>1688</v>
      </c>
      <c r="J4617" s="462" t="s">
        <v>1690</v>
      </c>
      <c r="K4617" s="145" t="s">
        <v>1864</v>
      </c>
      <c r="L4617" s="145" t="s">
        <v>1857</v>
      </c>
    </row>
    <row r="4618" spans="3:12">
      <c r="C4618" s="145" t="s">
        <v>2030</v>
      </c>
      <c r="D4618" s="145">
        <v>0</v>
      </c>
      <c r="E4618" s="145" t="s">
        <v>26</v>
      </c>
      <c r="F4618" s="462" t="s">
        <v>95</v>
      </c>
      <c r="G4618" s="462" t="s">
        <v>3468</v>
      </c>
      <c r="H4618" s="145" t="s">
        <v>86</v>
      </c>
      <c r="I4618" s="462" t="s">
        <v>1688</v>
      </c>
      <c r="J4618" s="462" t="s">
        <v>1690</v>
      </c>
      <c r="K4618" s="145" t="s">
        <v>1864</v>
      </c>
      <c r="L4618" s="145" t="s">
        <v>1857</v>
      </c>
    </row>
    <row r="4619" spans="3:12">
      <c r="C4619" s="145" t="s">
        <v>2031</v>
      </c>
      <c r="D4619" s="145">
        <v>0</v>
      </c>
      <c r="E4619" s="145" t="s">
        <v>26</v>
      </c>
      <c r="F4619" s="462" t="s">
        <v>95</v>
      </c>
      <c r="G4619" s="462" t="s">
        <v>3468</v>
      </c>
      <c r="H4619" s="145" t="s">
        <v>86</v>
      </c>
      <c r="I4619" s="462" t="s">
        <v>1688</v>
      </c>
      <c r="J4619" s="462" t="s">
        <v>1690</v>
      </c>
      <c r="K4619" s="145" t="s">
        <v>1864</v>
      </c>
      <c r="L4619" s="145" t="s">
        <v>1857</v>
      </c>
    </row>
    <row r="4620" spans="3:12">
      <c r="C4620" s="145" t="s">
        <v>2032</v>
      </c>
      <c r="D4620" s="145">
        <v>0</v>
      </c>
      <c r="E4620" s="145" t="s">
        <v>26</v>
      </c>
      <c r="F4620" s="462" t="s">
        <v>95</v>
      </c>
      <c r="G4620" s="462" t="s">
        <v>3468</v>
      </c>
      <c r="H4620" s="145" t="s">
        <v>86</v>
      </c>
      <c r="I4620" s="462" t="s">
        <v>1688</v>
      </c>
      <c r="J4620" s="462" t="s">
        <v>1690</v>
      </c>
      <c r="K4620" s="145" t="s">
        <v>1864</v>
      </c>
      <c r="L4620" s="145" t="s">
        <v>1857</v>
      </c>
    </row>
    <row r="4621" spans="3:12">
      <c r="C4621" s="145" t="s">
        <v>2033</v>
      </c>
      <c r="D4621" s="145">
        <v>0</v>
      </c>
      <c r="E4621" s="145" t="s">
        <v>26</v>
      </c>
      <c r="F4621" s="462" t="s">
        <v>95</v>
      </c>
      <c r="G4621" s="462" t="s">
        <v>3468</v>
      </c>
      <c r="H4621" s="145" t="s">
        <v>86</v>
      </c>
      <c r="I4621" s="462" t="s">
        <v>1688</v>
      </c>
      <c r="J4621" s="462" t="s">
        <v>1690</v>
      </c>
      <c r="K4621" s="145" t="s">
        <v>1864</v>
      </c>
      <c r="L4621" s="145" t="s">
        <v>1857</v>
      </c>
    </row>
    <row r="4622" spans="3:12">
      <c r="C4622" s="145" t="s">
        <v>2035</v>
      </c>
      <c r="D4622" s="145">
        <v>0</v>
      </c>
      <c r="E4622" s="145" t="s">
        <v>26</v>
      </c>
      <c r="F4622" s="462" t="s">
        <v>95</v>
      </c>
      <c r="G4622" s="462" t="s">
        <v>3468</v>
      </c>
      <c r="H4622" s="145" t="s">
        <v>86</v>
      </c>
      <c r="I4622" s="462" t="s">
        <v>1688</v>
      </c>
      <c r="J4622" s="462" t="s">
        <v>1690</v>
      </c>
      <c r="K4622" s="145" t="s">
        <v>1864</v>
      </c>
      <c r="L4622" s="145" t="s">
        <v>1857</v>
      </c>
    </row>
    <row r="4623" spans="3:12">
      <c r="C4623" s="145" t="s">
        <v>2036</v>
      </c>
      <c r="D4623" s="145">
        <v>0</v>
      </c>
      <c r="E4623" s="145" t="s">
        <v>26</v>
      </c>
      <c r="F4623" s="462" t="s">
        <v>95</v>
      </c>
      <c r="G4623" s="462" t="s">
        <v>3468</v>
      </c>
      <c r="H4623" s="145" t="s">
        <v>86</v>
      </c>
      <c r="I4623" s="462" t="s">
        <v>1688</v>
      </c>
      <c r="J4623" s="462" t="s">
        <v>1690</v>
      </c>
      <c r="K4623" s="145" t="s">
        <v>1864</v>
      </c>
      <c r="L4623" s="145" t="s">
        <v>1857</v>
      </c>
    </row>
    <row r="4624" spans="3:12">
      <c r="C4624" s="145" t="s">
        <v>2037</v>
      </c>
      <c r="D4624" s="145">
        <v>0</v>
      </c>
      <c r="E4624" s="145" t="s">
        <v>26</v>
      </c>
      <c r="F4624" s="462" t="s">
        <v>95</v>
      </c>
      <c r="G4624" s="462" t="s">
        <v>3468</v>
      </c>
      <c r="H4624" s="145" t="s">
        <v>86</v>
      </c>
      <c r="I4624" s="462" t="s">
        <v>1688</v>
      </c>
      <c r="J4624" s="462" t="s">
        <v>1690</v>
      </c>
      <c r="K4624" s="145" t="s">
        <v>1864</v>
      </c>
      <c r="L4624" s="145" t="s">
        <v>1857</v>
      </c>
    </row>
    <row r="4625" spans="3:12">
      <c r="C4625" s="145" t="s">
        <v>2038</v>
      </c>
      <c r="D4625" s="145">
        <v>0</v>
      </c>
      <c r="E4625" s="145" t="s">
        <v>26</v>
      </c>
      <c r="F4625" s="462" t="s">
        <v>95</v>
      </c>
      <c r="G4625" s="462" t="s">
        <v>3468</v>
      </c>
      <c r="H4625" s="145" t="s">
        <v>86</v>
      </c>
      <c r="I4625" s="462" t="s">
        <v>1688</v>
      </c>
      <c r="J4625" s="462" t="s">
        <v>1690</v>
      </c>
      <c r="K4625" s="145" t="s">
        <v>1864</v>
      </c>
      <c r="L4625" s="145" t="s">
        <v>1857</v>
      </c>
    </row>
    <row r="4626" spans="3:12">
      <c r="C4626" s="145" t="s">
        <v>2040</v>
      </c>
      <c r="D4626" s="145">
        <v>0</v>
      </c>
      <c r="E4626" s="145" t="s">
        <v>26</v>
      </c>
      <c r="F4626" s="462" t="s">
        <v>95</v>
      </c>
      <c r="G4626" s="462" t="s">
        <v>3468</v>
      </c>
      <c r="H4626" s="145" t="s">
        <v>86</v>
      </c>
      <c r="I4626" s="462" t="s">
        <v>1688</v>
      </c>
      <c r="J4626" s="462" t="s">
        <v>1690</v>
      </c>
      <c r="K4626" s="145" t="s">
        <v>1864</v>
      </c>
      <c r="L4626" s="145" t="s">
        <v>1857</v>
      </c>
    </row>
    <row r="4627" spans="3:12">
      <c r="C4627" s="145" t="s">
        <v>2041</v>
      </c>
      <c r="D4627" s="145">
        <v>0</v>
      </c>
      <c r="E4627" s="145" t="s">
        <v>26</v>
      </c>
      <c r="F4627" s="462" t="s">
        <v>95</v>
      </c>
      <c r="G4627" s="462" t="s">
        <v>3468</v>
      </c>
      <c r="H4627" s="145" t="s">
        <v>86</v>
      </c>
      <c r="I4627" s="462" t="s">
        <v>1688</v>
      </c>
      <c r="J4627" s="462" t="s">
        <v>1690</v>
      </c>
      <c r="K4627" s="145" t="s">
        <v>1864</v>
      </c>
      <c r="L4627" s="145" t="s">
        <v>1857</v>
      </c>
    </row>
    <row r="4628" spans="3:12">
      <c r="C4628" s="145" t="s">
        <v>2042</v>
      </c>
      <c r="D4628" s="145">
        <v>0</v>
      </c>
      <c r="E4628" s="145" t="s">
        <v>26</v>
      </c>
      <c r="F4628" s="462" t="s">
        <v>95</v>
      </c>
      <c r="G4628" s="462" t="s">
        <v>3468</v>
      </c>
      <c r="H4628" s="145" t="s">
        <v>86</v>
      </c>
      <c r="I4628" s="462" t="s">
        <v>1688</v>
      </c>
      <c r="J4628" s="462" t="s">
        <v>1690</v>
      </c>
      <c r="K4628" s="145" t="s">
        <v>1864</v>
      </c>
      <c r="L4628" s="145" t="s">
        <v>1857</v>
      </c>
    </row>
    <row r="4629" spans="3:12">
      <c r="C4629" s="145" t="s">
        <v>2043</v>
      </c>
      <c r="D4629" s="145">
        <v>0</v>
      </c>
      <c r="E4629" s="145" t="s">
        <v>26</v>
      </c>
      <c r="F4629" s="462" t="s">
        <v>95</v>
      </c>
      <c r="G4629" s="462" t="s">
        <v>3468</v>
      </c>
      <c r="H4629" s="145" t="s">
        <v>86</v>
      </c>
      <c r="I4629" s="462" t="s">
        <v>1688</v>
      </c>
      <c r="J4629" s="462" t="s">
        <v>1690</v>
      </c>
      <c r="K4629" s="145" t="s">
        <v>1864</v>
      </c>
      <c r="L4629" s="145" t="s">
        <v>1857</v>
      </c>
    </row>
    <row r="4630" spans="3:12">
      <c r="C4630" s="145" t="s">
        <v>2044</v>
      </c>
      <c r="D4630" s="145">
        <v>0</v>
      </c>
      <c r="E4630" s="145" t="s">
        <v>26</v>
      </c>
      <c r="F4630" s="462" t="s">
        <v>95</v>
      </c>
      <c r="G4630" s="462" t="s">
        <v>3468</v>
      </c>
      <c r="H4630" s="145" t="s">
        <v>86</v>
      </c>
      <c r="I4630" s="462" t="s">
        <v>1688</v>
      </c>
      <c r="J4630" s="462" t="s">
        <v>1690</v>
      </c>
      <c r="K4630" s="145" t="s">
        <v>1864</v>
      </c>
      <c r="L4630" s="145" t="s">
        <v>1857</v>
      </c>
    </row>
    <row r="4631" spans="3:12">
      <c r="C4631" s="145" t="s">
        <v>2046</v>
      </c>
      <c r="D4631" s="145">
        <v>0</v>
      </c>
      <c r="E4631" s="145" t="s">
        <v>26</v>
      </c>
      <c r="F4631" s="462" t="s">
        <v>95</v>
      </c>
      <c r="G4631" s="462" t="s">
        <v>3468</v>
      </c>
      <c r="H4631" s="145" t="s">
        <v>86</v>
      </c>
      <c r="I4631" s="462" t="s">
        <v>1688</v>
      </c>
      <c r="J4631" s="462" t="s">
        <v>1690</v>
      </c>
      <c r="K4631" s="145" t="s">
        <v>1864</v>
      </c>
      <c r="L4631" s="145" t="s">
        <v>1857</v>
      </c>
    </row>
    <row r="4632" spans="3:12">
      <c r="C4632" s="145" t="s">
        <v>2047</v>
      </c>
      <c r="D4632" s="145">
        <v>0</v>
      </c>
      <c r="E4632" s="145" t="s">
        <v>26</v>
      </c>
      <c r="F4632" s="462" t="s">
        <v>95</v>
      </c>
      <c r="G4632" s="462" t="s">
        <v>3468</v>
      </c>
      <c r="H4632" s="145" t="s">
        <v>86</v>
      </c>
      <c r="I4632" s="462" t="s">
        <v>1688</v>
      </c>
      <c r="J4632" s="462" t="s">
        <v>1690</v>
      </c>
      <c r="K4632" s="145" t="s">
        <v>1864</v>
      </c>
      <c r="L4632" s="145" t="s">
        <v>1857</v>
      </c>
    </row>
    <row r="4633" spans="3:12">
      <c r="C4633" s="145" t="s">
        <v>2048</v>
      </c>
      <c r="D4633" s="145">
        <v>0</v>
      </c>
      <c r="E4633" s="145" t="s">
        <v>26</v>
      </c>
      <c r="F4633" s="462" t="s">
        <v>95</v>
      </c>
      <c r="G4633" s="462" t="s">
        <v>3468</v>
      </c>
      <c r="H4633" s="145" t="s">
        <v>86</v>
      </c>
      <c r="I4633" s="462" t="s">
        <v>1688</v>
      </c>
      <c r="J4633" s="462" t="s">
        <v>1690</v>
      </c>
      <c r="K4633" s="145" t="s">
        <v>1864</v>
      </c>
      <c r="L4633" s="145" t="s">
        <v>1857</v>
      </c>
    </row>
    <row r="4634" spans="3:12">
      <c r="C4634" s="145" t="s">
        <v>2049</v>
      </c>
      <c r="D4634" s="145">
        <v>0</v>
      </c>
      <c r="E4634" s="145" t="s">
        <v>26</v>
      </c>
      <c r="F4634" s="462" t="s">
        <v>95</v>
      </c>
      <c r="G4634" s="462" t="s">
        <v>3468</v>
      </c>
      <c r="H4634" s="145" t="s">
        <v>86</v>
      </c>
      <c r="I4634" s="462" t="s">
        <v>1688</v>
      </c>
      <c r="J4634" s="462" t="s">
        <v>1690</v>
      </c>
      <c r="K4634" s="145" t="s">
        <v>1864</v>
      </c>
      <c r="L4634" s="145" t="s">
        <v>1857</v>
      </c>
    </row>
    <row r="4635" spans="3:12">
      <c r="C4635" s="145" t="s">
        <v>2050</v>
      </c>
      <c r="D4635" s="145">
        <v>0</v>
      </c>
      <c r="E4635" s="145" t="s">
        <v>26</v>
      </c>
      <c r="F4635" s="462" t="s">
        <v>95</v>
      </c>
      <c r="G4635" s="462" t="s">
        <v>3468</v>
      </c>
      <c r="H4635" s="145" t="s">
        <v>86</v>
      </c>
      <c r="I4635" s="462" t="s">
        <v>1688</v>
      </c>
      <c r="J4635" s="462" t="s">
        <v>1690</v>
      </c>
      <c r="K4635" s="145" t="s">
        <v>1864</v>
      </c>
      <c r="L4635" s="145" t="s">
        <v>1857</v>
      </c>
    </row>
    <row r="4636" spans="3:12">
      <c r="C4636" s="145" t="s">
        <v>2051</v>
      </c>
      <c r="D4636" s="145">
        <v>0</v>
      </c>
      <c r="E4636" s="145" t="s">
        <v>26</v>
      </c>
      <c r="F4636" s="462" t="s">
        <v>95</v>
      </c>
      <c r="G4636" s="462" t="s">
        <v>3468</v>
      </c>
      <c r="H4636" s="145" t="s">
        <v>86</v>
      </c>
      <c r="I4636" s="462" t="s">
        <v>1688</v>
      </c>
      <c r="J4636" s="462" t="s">
        <v>1690</v>
      </c>
      <c r="K4636" s="145" t="s">
        <v>1864</v>
      </c>
      <c r="L4636" s="145" t="s">
        <v>1857</v>
      </c>
    </row>
    <row r="4637" spans="3:12">
      <c r="C4637" s="145" t="s">
        <v>2052</v>
      </c>
      <c r="D4637" s="145">
        <v>0</v>
      </c>
      <c r="E4637" s="145" t="s">
        <v>26</v>
      </c>
      <c r="F4637" s="462" t="s">
        <v>95</v>
      </c>
      <c r="G4637" s="462" t="s">
        <v>3468</v>
      </c>
      <c r="H4637" s="145" t="s">
        <v>86</v>
      </c>
      <c r="I4637" s="462" t="s">
        <v>1688</v>
      </c>
      <c r="J4637" s="462" t="s">
        <v>1690</v>
      </c>
      <c r="K4637" s="145" t="s">
        <v>1864</v>
      </c>
      <c r="L4637" s="145" t="s">
        <v>1857</v>
      </c>
    </row>
    <row r="4638" spans="3:12">
      <c r="C4638" s="145" t="s">
        <v>2053</v>
      </c>
      <c r="D4638" s="145">
        <v>0</v>
      </c>
      <c r="E4638" s="145" t="s">
        <v>26</v>
      </c>
      <c r="F4638" s="462" t="s">
        <v>95</v>
      </c>
      <c r="G4638" s="462" t="s">
        <v>3468</v>
      </c>
      <c r="H4638" s="145" t="s">
        <v>86</v>
      </c>
      <c r="I4638" s="462" t="s">
        <v>1688</v>
      </c>
      <c r="J4638" s="462" t="s">
        <v>1690</v>
      </c>
      <c r="K4638" s="145" t="s">
        <v>1864</v>
      </c>
      <c r="L4638" s="145" t="s">
        <v>1857</v>
      </c>
    </row>
    <row r="4639" spans="3:12">
      <c r="C4639" s="145" t="s">
        <v>2054</v>
      </c>
      <c r="D4639" s="145">
        <v>0</v>
      </c>
      <c r="E4639" s="145" t="s">
        <v>26</v>
      </c>
      <c r="F4639" s="462" t="s">
        <v>95</v>
      </c>
      <c r="G4639" s="462" t="s">
        <v>3468</v>
      </c>
      <c r="H4639" s="145" t="s">
        <v>86</v>
      </c>
      <c r="I4639" s="462" t="s">
        <v>1688</v>
      </c>
      <c r="J4639" s="462" t="s">
        <v>1690</v>
      </c>
      <c r="K4639" s="145" t="s">
        <v>1864</v>
      </c>
      <c r="L4639" s="145" t="s">
        <v>1857</v>
      </c>
    </row>
    <row r="4640" spans="3:12">
      <c r="C4640" s="145" t="s">
        <v>2055</v>
      </c>
      <c r="D4640" s="145">
        <v>0</v>
      </c>
      <c r="E4640" s="145" t="s">
        <v>26</v>
      </c>
      <c r="F4640" s="462" t="s">
        <v>95</v>
      </c>
      <c r="G4640" s="462" t="s">
        <v>3468</v>
      </c>
      <c r="H4640" s="145" t="s">
        <v>86</v>
      </c>
      <c r="I4640" s="462" t="s">
        <v>1688</v>
      </c>
      <c r="J4640" s="462" t="s">
        <v>1690</v>
      </c>
      <c r="K4640" s="145" t="s">
        <v>1864</v>
      </c>
      <c r="L4640" s="145" t="s">
        <v>1857</v>
      </c>
    </row>
    <row r="4641" spans="3:12">
      <c r="C4641" s="145" t="s">
        <v>2056</v>
      </c>
      <c r="D4641" s="145">
        <v>0</v>
      </c>
      <c r="E4641" s="145" t="s">
        <v>26</v>
      </c>
      <c r="F4641" s="462" t="s">
        <v>95</v>
      </c>
      <c r="G4641" s="462" t="s">
        <v>3468</v>
      </c>
      <c r="H4641" s="145" t="s">
        <v>86</v>
      </c>
      <c r="I4641" s="462" t="s">
        <v>1688</v>
      </c>
      <c r="J4641" s="462" t="s">
        <v>1690</v>
      </c>
      <c r="K4641" s="145" t="s">
        <v>1864</v>
      </c>
      <c r="L4641" s="145" t="s">
        <v>1857</v>
      </c>
    </row>
    <row r="4642" spans="3:12">
      <c r="C4642" s="145" t="s">
        <v>2057</v>
      </c>
      <c r="D4642" s="145">
        <v>0</v>
      </c>
      <c r="E4642" s="145" t="s">
        <v>26</v>
      </c>
      <c r="F4642" s="462" t="s">
        <v>95</v>
      </c>
      <c r="G4642" s="462" t="s">
        <v>3468</v>
      </c>
      <c r="H4642" s="145" t="s">
        <v>86</v>
      </c>
      <c r="I4642" s="462" t="s">
        <v>1688</v>
      </c>
      <c r="J4642" s="462" t="s">
        <v>1690</v>
      </c>
      <c r="K4642" s="145" t="s">
        <v>1864</v>
      </c>
      <c r="L4642" s="145" t="s">
        <v>1857</v>
      </c>
    </row>
    <row r="4643" spans="3:12">
      <c r="C4643" s="145" t="s">
        <v>2058</v>
      </c>
      <c r="D4643" s="145">
        <v>0</v>
      </c>
      <c r="E4643" s="145" t="s">
        <v>26</v>
      </c>
      <c r="F4643" s="462" t="s">
        <v>95</v>
      </c>
      <c r="G4643" s="462" t="s">
        <v>3468</v>
      </c>
      <c r="H4643" s="145" t="s">
        <v>86</v>
      </c>
      <c r="I4643" s="462" t="s">
        <v>1688</v>
      </c>
      <c r="J4643" s="462" t="s">
        <v>1690</v>
      </c>
      <c r="K4643" s="145" t="s">
        <v>1864</v>
      </c>
      <c r="L4643" s="145" t="s">
        <v>1857</v>
      </c>
    </row>
    <row r="4644" spans="3:12">
      <c r="C4644" s="145" t="s">
        <v>2059</v>
      </c>
      <c r="D4644" s="145">
        <v>0</v>
      </c>
      <c r="E4644" s="145" t="s">
        <v>26</v>
      </c>
      <c r="F4644" s="462" t="s">
        <v>95</v>
      </c>
      <c r="G4644" s="462" t="s">
        <v>3468</v>
      </c>
      <c r="H4644" s="145" t="s">
        <v>86</v>
      </c>
      <c r="I4644" s="462" t="s">
        <v>1688</v>
      </c>
      <c r="J4644" s="462" t="s">
        <v>1690</v>
      </c>
      <c r="K4644" s="145" t="s">
        <v>1864</v>
      </c>
      <c r="L4644" s="145" t="s">
        <v>1857</v>
      </c>
    </row>
    <row r="4645" spans="3:12">
      <c r="C4645" s="145" t="s">
        <v>2060</v>
      </c>
      <c r="D4645" s="145">
        <v>0</v>
      </c>
      <c r="E4645" s="145" t="s">
        <v>26</v>
      </c>
      <c r="F4645" s="462" t="s">
        <v>95</v>
      </c>
      <c r="G4645" s="462" t="s">
        <v>3468</v>
      </c>
      <c r="H4645" s="145" t="s">
        <v>86</v>
      </c>
      <c r="I4645" s="462" t="s">
        <v>1688</v>
      </c>
      <c r="J4645" s="462" t="s">
        <v>1690</v>
      </c>
      <c r="K4645" s="145" t="s">
        <v>1864</v>
      </c>
      <c r="L4645" s="145" t="s">
        <v>1857</v>
      </c>
    </row>
    <row r="4646" spans="3:12">
      <c r="C4646" s="145" t="s">
        <v>1995</v>
      </c>
      <c r="D4646" s="145">
        <v>0</v>
      </c>
      <c r="E4646" s="145" t="s">
        <v>26</v>
      </c>
      <c r="F4646" s="462" t="s">
        <v>95</v>
      </c>
      <c r="G4646" s="462" t="s">
        <v>3468</v>
      </c>
      <c r="H4646" s="145" t="s">
        <v>86</v>
      </c>
      <c r="I4646" s="462" t="s">
        <v>1688</v>
      </c>
      <c r="J4646" s="462" t="s">
        <v>1690</v>
      </c>
      <c r="K4646" s="145" t="s">
        <v>1864</v>
      </c>
      <c r="L4646" s="145" t="s">
        <v>1858</v>
      </c>
    </row>
    <row r="4647" spans="3:12">
      <c r="C4647" s="145" t="s">
        <v>1996</v>
      </c>
      <c r="D4647" s="145">
        <v>0</v>
      </c>
      <c r="E4647" s="145" t="s">
        <v>26</v>
      </c>
      <c r="F4647" s="462" t="s">
        <v>95</v>
      </c>
      <c r="G4647" s="462" t="s">
        <v>3468</v>
      </c>
      <c r="H4647" s="145" t="s">
        <v>86</v>
      </c>
      <c r="I4647" s="462" t="s">
        <v>1688</v>
      </c>
      <c r="J4647" s="462" t="s">
        <v>1690</v>
      </c>
      <c r="K4647" s="145" t="s">
        <v>1864</v>
      </c>
      <c r="L4647" s="145" t="s">
        <v>1858</v>
      </c>
    </row>
    <row r="4648" spans="3:12">
      <c r="C4648" s="145" t="s">
        <v>1997</v>
      </c>
      <c r="D4648" s="145">
        <v>0</v>
      </c>
      <c r="E4648" s="145" t="s">
        <v>26</v>
      </c>
      <c r="F4648" s="462" t="s">
        <v>95</v>
      </c>
      <c r="G4648" s="462" t="s">
        <v>3468</v>
      </c>
      <c r="H4648" s="145" t="s">
        <v>86</v>
      </c>
      <c r="I4648" s="462" t="s">
        <v>1688</v>
      </c>
      <c r="J4648" s="462" t="s">
        <v>1690</v>
      </c>
      <c r="K4648" s="145" t="s">
        <v>1864</v>
      </c>
      <c r="L4648" s="145" t="s">
        <v>1858</v>
      </c>
    </row>
    <row r="4649" spans="3:12">
      <c r="C4649" s="145" t="s">
        <v>1998</v>
      </c>
      <c r="D4649" s="145">
        <v>0</v>
      </c>
      <c r="E4649" s="145" t="s">
        <v>26</v>
      </c>
      <c r="F4649" s="462" t="s">
        <v>95</v>
      </c>
      <c r="G4649" s="462" t="s">
        <v>3468</v>
      </c>
      <c r="H4649" s="145" t="s">
        <v>86</v>
      </c>
      <c r="I4649" s="462" t="s">
        <v>1688</v>
      </c>
      <c r="J4649" s="462" t="s">
        <v>1690</v>
      </c>
      <c r="K4649" s="145" t="s">
        <v>1864</v>
      </c>
      <c r="L4649" s="145" t="s">
        <v>1858</v>
      </c>
    </row>
    <row r="4650" spans="3:12">
      <c r="C4650" s="145" t="s">
        <v>1999</v>
      </c>
      <c r="D4650" s="145">
        <v>0</v>
      </c>
      <c r="E4650" s="145" t="s">
        <v>26</v>
      </c>
      <c r="F4650" s="462" t="s">
        <v>95</v>
      </c>
      <c r="G4650" s="462" t="s">
        <v>3468</v>
      </c>
      <c r="H4650" s="145" t="s">
        <v>86</v>
      </c>
      <c r="I4650" s="462" t="s">
        <v>1688</v>
      </c>
      <c r="J4650" s="462" t="s">
        <v>1690</v>
      </c>
      <c r="K4650" s="145" t="s">
        <v>1864</v>
      </c>
      <c r="L4650" s="145" t="s">
        <v>1858</v>
      </c>
    </row>
    <row r="4651" spans="3:12">
      <c r="C4651" s="145" t="s">
        <v>2001</v>
      </c>
      <c r="D4651" s="145">
        <v>0</v>
      </c>
      <c r="E4651" s="145" t="s">
        <v>26</v>
      </c>
      <c r="F4651" s="462" t="s">
        <v>95</v>
      </c>
      <c r="G4651" s="462" t="s">
        <v>3468</v>
      </c>
      <c r="H4651" s="145" t="s">
        <v>86</v>
      </c>
      <c r="I4651" s="462" t="s">
        <v>1688</v>
      </c>
      <c r="J4651" s="462" t="s">
        <v>1690</v>
      </c>
      <c r="K4651" s="145" t="s">
        <v>1864</v>
      </c>
      <c r="L4651" s="145" t="s">
        <v>1858</v>
      </c>
    </row>
    <row r="4652" spans="3:12">
      <c r="C4652" s="145" t="s">
        <v>2002</v>
      </c>
      <c r="D4652" s="145">
        <v>0</v>
      </c>
      <c r="E4652" s="145" t="s">
        <v>26</v>
      </c>
      <c r="F4652" s="462" t="s">
        <v>95</v>
      </c>
      <c r="G4652" s="462" t="s">
        <v>3468</v>
      </c>
      <c r="H4652" s="145" t="s">
        <v>86</v>
      </c>
      <c r="I4652" s="462" t="s">
        <v>1688</v>
      </c>
      <c r="J4652" s="462" t="s">
        <v>1690</v>
      </c>
      <c r="K4652" s="145" t="s">
        <v>1864</v>
      </c>
      <c r="L4652" s="145" t="s">
        <v>1858</v>
      </c>
    </row>
    <row r="4653" spans="3:12">
      <c r="C4653" s="145" t="s">
        <v>2003</v>
      </c>
      <c r="D4653" s="145">
        <v>0</v>
      </c>
      <c r="E4653" s="145" t="s">
        <v>26</v>
      </c>
      <c r="F4653" s="462" t="s">
        <v>95</v>
      </c>
      <c r="G4653" s="462" t="s">
        <v>3468</v>
      </c>
      <c r="H4653" s="145" t="s">
        <v>86</v>
      </c>
      <c r="I4653" s="462" t="s">
        <v>1688</v>
      </c>
      <c r="J4653" s="462" t="s">
        <v>1690</v>
      </c>
      <c r="K4653" s="145" t="s">
        <v>1864</v>
      </c>
      <c r="L4653" s="145" t="s">
        <v>1858</v>
      </c>
    </row>
    <row r="4654" spans="3:12">
      <c r="C4654" s="145" t="s">
        <v>2004</v>
      </c>
      <c r="D4654" s="145">
        <v>0</v>
      </c>
      <c r="E4654" s="145" t="s">
        <v>26</v>
      </c>
      <c r="F4654" s="462" t="s">
        <v>95</v>
      </c>
      <c r="G4654" s="462" t="s">
        <v>3468</v>
      </c>
      <c r="H4654" s="145" t="s">
        <v>86</v>
      </c>
      <c r="I4654" s="462" t="s">
        <v>1688</v>
      </c>
      <c r="J4654" s="462" t="s">
        <v>1690</v>
      </c>
      <c r="K4654" s="145" t="s">
        <v>1864</v>
      </c>
      <c r="L4654" s="145" t="s">
        <v>1858</v>
      </c>
    </row>
    <row r="4655" spans="3:12">
      <c r="C4655" s="145" t="s">
        <v>2006</v>
      </c>
      <c r="D4655" s="145">
        <v>0</v>
      </c>
      <c r="E4655" s="145" t="s">
        <v>26</v>
      </c>
      <c r="F4655" s="462" t="s">
        <v>95</v>
      </c>
      <c r="G4655" s="462" t="s">
        <v>3468</v>
      </c>
      <c r="H4655" s="145" t="s">
        <v>86</v>
      </c>
      <c r="I4655" s="462" t="s">
        <v>1688</v>
      </c>
      <c r="J4655" s="462" t="s">
        <v>1690</v>
      </c>
      <c r="K4655" s="145" t="s">
        <v>1864</v>
      </c>
      <c r="L4655" s="145" t="s">
        <v>1858</v>
      </c>
    </row>
    <row r="4656" spans="3:12">
      <c r="C4656" s="145" t="s">
        <v>2007</v>
      </c>
      <c r="D4656" s="145">
        <v>0</v>
      </c>
      <c r="E4656" s="145" t="s">
        <v>26</v>
      </c>
      <c r="F4656" s="462" t="s">
        <v>95</v>
      </c>
      <c r="G4656" s="462" t="s">
        <v>3468</v>
      </c>
      <c r="H4656" s="145" t="s">
        <v>86</v>
      </c>
      <c r="I4656" s="462" t="s">
        <v>1688</v>
      </c>
      <c r="J4656" s="462" t="s">
        <v>1690</v>
      </c>
      <c r="K4656" s="145" t="s">
        <v>1864</v>
      </c>
      <c r="L4656" s="145" t="s">
        <v>1858</v>
      </c>
    </row>
    <row r="4657" spans="3:12">
      <c r="C4657" s="145" t="s">
        <v>2008</v>
      </c>
      <c r="D4657" s="145">
        <v>0</v>
      </c>
      <c r="E4657" s="145" t="s">
        <v>26</v>
      </c>
      <c r="F4657" s="462" t="s">
        <v>95</v>
      </c>
      <c r="G4657" s="462" t="s">
        <v>3468</v>
      </c>
      <c r="H4657" s="145" t="s">
        <v>86</v>
      </c>
      <c r="I4657" s="462" t="s">
        <v>1688</v>
      </c>
      <c r="J4657" s="462" t="s">
        <v>1690</v>
      </c>
      <c r="K4657" s="145" t="s">
        <v>1864</v>
      </c>
      <c r="L4657" s="145" t="s">
        <v>1858</v>
      </c>
    </row>
    <row r="4658" spans="3:12">
      <c r="C4658" s="145" t="s">
        <v>2009</v>
      </c>
      <c r="D4658" s="145">
        <v>0</v>
      </c>
      <c r="E4658" s="145" t="s">
        <v>26</v>
      </c>
      <c r="F4658" s="462" t="s">
        <v>95</v>
      </c>
      <c r="G4658" s="462" t="s">
        <v>3468</v>
      </c>
      <c r="H4658" s="145" t="s">
        <v>86</v>
      </c>
      <c r="I4658" s="462" t="s">
        <v>1688</v>
      </c>
      <c r="J4658" s="462" t="s">
        <v>1690</v>
      </c>
      <c r="K4658" s="145" t="s">
        <v>1864</v>
      </c>
      <c r="L4658" s="145" t="s">
        <v>1858</v>
      </c>
    </row>
    <row r="4659" spans="3:12">
      <c r="C4659" s="145" t="s">
        <v>2010</v>
      </c>
      <c r="D4659" s="145">
        <v>0</v>
      </c>
      <c r="E4659" s="145" t="s">
        <v>26</v>
      </c>
      <c r="F4659" s="462" t="s">
        <v>95</v>
      </c>
      <c r="G4659" s="462" t="s">
        <v>3468</v>
      </c>
      <c r="H4659" s="145" t="s">
        <v>86</v>
      </c>
      <c r="I4659" s="462" t="s">
        <v>1688</v>
      </c>
      <c r="J4659" s="462" t="s">
        <v>1690</v>
      </c>
      <c r="K4659" s="145" t="s">
        <v>1864</v>
      </c>
      <c r="L4659" s="145" t="s">
        <v>1858</v>
      </c>
    </row>
    <row r="4660" spans="3:12">
      <c r="C4660" s="145" t="s">
        <v>2012</v>
      </c>
      <c r="D4660" s="145">
        <v>0</v>
      </c>
      <c r="E4660" s="145" t="s">
        <v>26</v>
      </c>
      <c r="F4660" s="462" t="s">
        <v>95</v>
      </c>
      <c r="G4660" s="462" t="s">
        <v>3468</v>
      </c>
      <c r="H4660" s="145" t="s">
        <v>86</v>
      </c>
      <c r="I4660" s="462" t="s">
        <v>1688</v>
      </c>
      <c r="J4660" s="462" t="s">
        <v>1690</v>
      </c>
      <c r="K4660" s="145" t="s">
        <v>1864</v>
      </c>
      <c r="L4660" s="145" t="s">
        <v>1858</v>
      </c>
    </row>
    <row r="4661" spans="3:12">
      <c r="C4661" s="145" t="s">
        <v>2013</v>
      </c>
      <c r="D4661" s="145">
        <v>0</v>
      </c>
      <c r="E4661" s="145" t="s">
        <v>26</v>
      </c>
      <c r="F4661" s="462" t="s">
        <v>95</v>
      </c>
      <c r="G4661" s="462" t="s">
        <v>3468</v>
      </c>
      <c r="H4661" s="145" t="s">
        <v>86</v>
      </c>
      <c r="I4661" s="462" t="s">
        <v>1688</v>
      </c>
      <c r="J4661" s="462" t="s">
        <v>1690</v>
      </c>
      <c r="K4661" s="145" t="s">
        <v>1864</v>
      </c>
      <c r="L4661" s="145" t="s">
        <v>1858</v>
      </c>
    </row>
    <row r="4662" spans="3:12">
      <c r="C4662" s="145" t="s">
        <v>2014</v>
      </c>
      <c r="D4662" s="145">
        <v>0</v>
      </c>
      <c r="E4662" s="145" t="s">
        <v>26</v>
      </c>
      <c r="F4662" s="462" t="s">
        <v>95</v>
      </c>
      <c r="G4662" s="462" t="s">
        <v>3468</v>
      </c>
      <c r="H4662" s="145" t="s">
        <v>86</v>
      </c>
      <c r="I4662" s="462" t="s">
        <v>1688</v>
      </c>
      <c r="J4662" s="462" t="s">
        <v>1690</v>
      </c>
      <c r="K4662" s="145" t="s">
        <v>1864</v>
      </c>
      <c r="L4662" s="145" t="s">
        <v>1858</v>
      </c>
    </row>
    <row r="4663" spans="3:12">
      <c r="C4663" s="145" t="s">
        <v>2015</v>
      </c>
      <c r="D4663" s="145">
        <v>0</v>
      </c>
      <c r="E4663" s="145" t="s">
        <v>26</v>
      </c>
      <c r="F4663" s="462" t="s">
        <v>95</v>
      </c>
      <c r="G4663" s="462" t="s">
        <v>3468</v>
      </c>
      <c r="H4663" s="145" t="s">
        <v>86</v>
      </c>
      <c r="I4663" s="462" t="s">
        <v>1688</v>
      </c>
      <c r="J4663" s="462" t="s">
        <v>1690</v>
      </c>
      <c r="K4663" s="145" t="s">
        <v>1864</v>
      </c>
      <c r="L4663" s="145" t="s">
        <v>1858</v>
      </c>
    </row>
    <row r="4664" spans="3:12">
      <c r="C4664" s="145" t="s">
        <v>2016</v>
      </c>
      <c r="D4664" s="145">
        <v>0</v>
      </c>
      <c r="E4664" s="145" t="s">
        <v>26</v>
      </c>
      <c r="F4664" s="462" t="s">
        <v>95</v>
      </c>
      <c r="G4664" s="462" t="s">
        <v>3468</v>
      </c>
      <c r="H4664" s="145" t="s">
        <v>86</v>
      </c>
      <c r="I4664" s="462" t="s">
        <v>1688</v>
      </c>
      <c r="J4664" s="462" t="s">
        <v>1690</v>
      </c>
      <c r="K4664" s="145" t="s">
        <v>1864</v>
      </c>
      <c r="L4664" s="145" t="s">
        <v>1858</v>
      </c>
    </row>
    <row r="4665" spans="3:12">
      <c r="C4665" s="145" t="s">
        <v>2017</v>
      </c>
      <c r="D4665" s="145">
        <v>0</v>
      </c>
      <c r="E4665" s="145" t="s">
        <v>26</v>
      </c>
      <c r="F4665" s="462" t="s">
        <v>95</v>
      </c>
      <c r="G4665" s="462" t="s">
        <v>3468</v>
      </c>
      <c r="H4665" s="145" t="s">
        <v>86</v>
      </c>
      <c r="I4665" s="462" t="s">
        <v>1688</v>
      </c>
      <c r="J4665" s="462" t="s">
        <v>1690</v>
      </c>
      <c r="K4665" s="145" t="s">
        <v>1864</v>
      </c>
      <c r="L4665" s="145" t="s">
        <v>1858</v>
      </c>
    </row>
    <row r="4666" spans="3:12">
      <c r="C4666" s="145" t="s">
        <v>2018</v>
      </c>
      <c r="D4666" s="145">
        <v>0</v>
      </c>
      <c r="E4666" s="145" t="s">
        <v>26</v>
      </c>
      <c r="F4666" s="462" t="s">
        <v>95</v>
      </c>
      <c r="G4666" s="462" t="s">
        <v>3468</v>
      </c>
      <c r="H4666" s="145" t="s">
        <v>86</v>
      </c>
      <c r="I4666" s="462" t="s">
        <v>1688</v>
      </c>
      <c r="J4666" s="462" t="s">
        <v>1690</v>
      </c>
      <c r="K4666" s="145" t="s">
        <v>1864</v>
      </c>
      <c r="L4666" s="145" t="s">
        <v>1858</v>
      </c>
    </row>
    <row r="4667" spans="3:12">
      <c r="C4667" s="145" t="s">
        <v>2019</v>
      </c>
      <c r="D4667" s="145">
        <v>0</v>
      </c>
      <c r="E4667" s="145" t="s">
        <v>26</v>
      </c>
      <c r="F4667" s="462" t="s">
        <v>95</v>
      </c>
      <c r="G4667" s="462" t="s">
        <v>3468</v>
      </c>
      <c r="H4667" s="145" t="s">
        <v>86</v>
      </c>
      <c r="I4667" s="462" t="s">
        <v>1688</v>
      </c>
      <c r="J4667" s="462" t="s">
        <v>1690</v>
      </c>
      <c r="K4667" s="145" t="s">
        <v>1864</v>
      </c>
      <c r="L4667" s="145" t="s">
        <v>1858</v>
      </c>
    </row>
    <row r="4668" spans="3:12">
      <c r="C4668" s="145" t="s">
        <v>2020</v>
      </c>
      <c r="D4668" s="145">
        <v>0</v>
      </c>
      <c r="E4668" s="145" t="s">
        <v>26</v>
      </c>
      <c r="F4668" s="462" t="s">
        <v>95</v>
      </c>
      <c r="G4668" s="462" t="s">
        <v>3468</v>
      </c>
      <c r="H4668" s="145" t="s">
        <v>86</v>
      </c>
      <c r="I4668" s="462" t="s">
        <v>1688</v>
      </c>
      <c r="J4668" s="462" t="s">
        <v>1690</v>
      </c>
      <c r="K4668" s="145" t="s">
        <v>1864</v>
      </c>
      <c r="L4668" s="145" t="s">
        <v>1858</v>
      </c>
    </row>
    <row r="4669" spans="3:12">
      <c r="C4669" s="145" t="s">
        <v>2021</v>
      </c>
      <c r="D4669" s="145">
        <v>0</v>
      </c>
      <c r="E4669" s="145" t="s">
        <v>26</v>
      </c>
      <c r="F4669" s="462" t="s">
        <v>95</v>
      </c>
      <c r="G4669" s="462" t="s">
        <v>3468</v>
      </c>
      <c r="H4669" s="145" t="s">
        <v>86</v>
      </c>
      <c r="I4669" s="462" t="s">
        <v>1688</v>
      </c>
      <c r="J4669" s="462" t="s">
        <v>1690</v>
      </c>
      <c r="K4669" s="145" t="s">
        <v>1864</v>
      </c>
      <c r="L4669" s="145" t="s">
        <v>1858</v>
      </c>
    </row>
    <row r="4670" spans="3:12">
      <c r="C4670" s="145" t="s">
        <v>2022</v>
      </c>
      <c r="D4670" s="145">
        <v>0</v>
      </c>
      <c r="E4670" s="145" t="s">
        <v>26</v>
      </c>
      <c r="F4670" s="462" t="s">
        <v>95</v>
      </c>
      <c r="G4670" s="462" t="s">
        <v>3468</v>
      </c>
      <c r="H4670" s="145" t="s">
        <v>86</v>
      </c>
      <c r="I4670" s="462" t="s">
        <v>1688</v>
      </c>
      <c r="J4670" s="462" t="s">
        <v>1690</v>
      </c>
      <c r="K4670" s="145" t="s">
        <v>1864</v>
      </c>
      <c r="L4670" s="145" t="s">
        <v>1858</v>
      </c>
    </row>
    <row r="4671" spans="3:12">
      <c r="C4671" s="145" t="s">
        <v>2023</v>
      </c>
      <c r="D4671" s="145">
        <v>0</v>
      </c>
      <c r="E4671" s="145" t="s">
        <v>26</v>
      </c>
      <c r="F4671" s="462" t="s">
        <v>95</v>
      </c>
      <c r="G4671" s="462" t="s">
        <v>3468</v>
      </c>
      <c r="H4671" s="145" t="s">
        <v>86</v>
      </c>
      <c r="I4671" s="462" t="s">
        <v>1688</v>
      </c>
      <c r="J4671" s="462" t="s">
        <v>1690</v>
      </c>
      <c r="K4671" s="145" t="s">
        <v>1864</v>
      </c>
      <c r="L4671" s="145" t="s">
        <v>1858</v>
      </c>
    </row>
    <row r="4672" spans="3:12">
      <c r="C4672" s="145" t="s">
        <v>2024</v>
      </c>
      <c r="D4672" s="145">
        <v>0</v>
      </c>
      <c r="E4672" s="145" t="s">
        <v>26</v>
      </c>
      <c r="F4672" s="462" t="s">
        <v>95</v>
      </c>
      <c r="G4672" s="462" t="s">
        <v>3468</v>
      </c>
      <c r="H4672" s="145" t="s">
        <v>86</v>
      </c>
      <c r="I4672" s="462" t="s">
        <v>1688</v>
      </c>
      <c r="J4672" s="462" t="s">
        <v>1690</v>
      </c>
      <c r="K4672" s="145" t="s">
        <v>1864</v>
      </c>
      <c r="L4672" s="145" t="s">
        <v>1858</v>
      </c>
    </row>
    <row r="4673" spans="3:12">
      <c r="C4673" s="145" t="s">
        <v>2025</v>
      </c>
      <c r="D4673" s="145">
        <v>0</v>
      </c>
      <c r="E4673" s="145" t="s">
        <v>26</v>
      </c>
      <c r="F4673" s="462" t="s">
        <v>95</v>
      </c>
      <c r="G4673" s="462" t="s">
        <v>3468</v>
      </c>
      <c r="H4673" s="145" t="s">
        <v>86</v>
      </c>
      <c r="I4673" s="462" t="s">
        <v>1688</v>
      </c>
      <c r="J4673" s="462" t="s">
        <v>1690</v>
      </c>
      <c r="K4673" s="145" t="s">
        <v>1864</v>
      </c>
      <c r="L4673" s="145" t="s">
        <v>1858</v>
      </c>
    </row>
    <row r="4674" spans="3:12">
      <c r="C4674" s="145" t="s">
        <v>2026</v>
      </c>
      <c r="D4674" s="145">
        <v>0</v>
      </c>
      <c r="E4674" s="145" t="s">
        <v>26</v>
      </c>
      <c r="F4674" s="462" t="s">
        <v>95</v>
      </c>
      <c r="G4674" s="462" t="s">
        <v>3468</v>
      </c>
      <c r="H4674" s="145" t="s">
        <v>86</v>
      </c>
      <c r="I4674" s="462" t="s">
        <v>1688</v>
      </c>
      <c r="J4674" s="462" t="s">
        <v>1690</v>
      </c>
      <c r="K4674" s="145" t="s">
        <v>1864</v>
      </c>
      <c r="L4674" s="145" t="s">
        <v>1858</v>
      </c>
    </row>
    <row r="4675" spans="3:12">
      <c r="C4675" s="145" t="s">
        <v>2029</v>
      </c>
      <c r="D4675" s="145">
        <v>0</v>
      </c>
      <c r="E4675" s="145" t="s">
        <v>26</v>
      </c>
      <c r="F4675" s="462" t="s">
        <v>95</v>
      </c>
      <c r="G4675" s="462" t="s">
        <v>3468</v>
      </c>
      <c r="H4675" s="145" t="s">
        <v>86</v>
      </c>
      <c r="I4675" s="462" t="s">
        <v>1688</v>
      </c>
      <c r="J4675" s="462" t="s">
        <v>1690</v>
      </c>
      <c r="K4675" s="145" t="s">
        <v>1864</v>
      </c>
      <c r="L4675" s="145" t="s">
        <v>1858</v>
      </c>
    </row>
    <row r="4676" spans="3:12">
      <c r="C4676" s="145" t="s">
        <v>2030</v>
      </c>
      <c r="D4676" s="145">
        <v>0</v>
      </c>
      <c r="E4676" s="145" t="s">
        <v>26</v>
      </c>
      <c r="F4676" s="462" t="s">
        <v>95</v>
      </c>
      <c r="G4676" s="462" t="s">
        <v>3468</v>
      </c>
      <c r="H4676" s="145" t="s">
        <v>86</v>
      </c>
      <c r="I4676" s="462" t="s">
        <v>1688</v>
      </c>
      <c r="J4676" s="462" t="s">
        <v>1690</v>
      </c>
      <c r="K4676" s="145" t="s">
        <v>1864</v>
      </c>
      <c r="L4676" s="145" t="s">
        <v>1858</v>
      </c>
    </row>
    <row r="4677" spans="3:12">
      <c r="C4677" s="145" t="s">
        <v>2031</v>
      </c>
      <c r="D4677" s="145">
        <v>0</v>
      </c>
      <c r="E4677" s="145" t="s">
        <v>26</v>
      </c>
      <c r="F4677" s="462" t="s">
        <v>95</v>
      </c>
      <c r="G4677" s="462" t="s">
        <v>3468</v>
      </c>
      <c r="H4677" s="145" t="s">
        <v>86</v>
      </c>
      <c r="I4677" s="462" t="s">
        <v>1688</v>
      </c>
      <c r="J4677" s="462" t="s">
        <v>1690</v>
      </c>
      <c r="K4677" s="145" t="s">
        <v>1864</v>
      </c>
      <c r="L4677" s="145" t="s">
        <v>1858</v>
      </c>
    </row>
    <row r="4678" spans="3:12">
      <c r="C4678" s="145" t="s">
        <v>2032</v>
      </c>
      <c r="D4678" s="145">
        <v>0</v>
      </c>
      <c r="E4678" s="145" t="s">
        <v>26</v>
      </c>
      <c r="F4678" s="462" t="s">
        <v>95</v>
      </c>
      <c r="G4678" s="462" t="s">
        <v>3468</v>
      </c>
      <c r="H4678" s="145" t="s">
        <v>86</v>
      </c>
      <c r="I4678" s="462" t="s">
        <v>1688</v>
      </c>
      <c r="J4678" s="462" t="s">
        <v>1690</v>
      </c>
      <c r="K4678" s="145" t="s">
        <v>1864</v>
      </c>
      <c r="L4678" s="145" t="s">
        <v>1858</v>
      </c>
    </row>
    <row r="4679" spans="3:12">
      <c r="C4679" s="145" t="s">
        <v>2033</v>
      </c>
      <c r="D4679" s="145">
        <v>0</v>
      </c>
      <c r="E4679" s="145" t="s">
        <v>26</v>
      </c>
      <c r="F4679" s="462" t="s">
        <v>95</v>
      </c>
      <c r="G4679" s="462" t="s">
        <v>3468</v>
      </c>
      <c r="H4679" s="145" t="s">
        <v>86</v>
      </c>
      <c r="I4679" s="462" t="s">
        <v>1688</v>
      </c>
      <c r="J4679" s="462" t="s">
        <v>1690</v>
      </c>
      <c r="K4679" s="145" t="s">
        <v>1864</v>
      </c>
      <c r="L4679" s="145" t="s">
        <v>1858</v>
      </c>
    </row>
    <row r="4680" spans="3:12">
      <c r="C4680" s="145" t="s">
        <v>2035</v>
      </c>
      <c r="D4680" s="145">
        <v>0</v>
      </c>
      <c r="E4680" s="145" t="s">
        <v>26</v>
      </c>
      <c r="F4680" s="462" t="s">
        <v>95</v>
      </c>
      <c r="G4680" s="462" t="s">
        <v>3468</v>
      </c>
      <c r="H4680" s="145" t="s">
        <v>86</v>
      </c>
      <c r="I4680" s="462" t="s">
        <v>1688</v>
      </c>
      <c r="J4680" s="462" t="s">
        <v>1690</v>
      </c>
      <c r="K4680" s="145" t="s">
        <v>1864</v>
      </c>
      <c r="L4680" s="145" t="s">
        <v>1858</v>
      </c>
    </row>
    <row r="4681" spans="3:12">
      <c r="C4681" s="145" t="s">
        <v>2036</v>
      </c>
      <c r="D4681" s="145">
        <v>0</v>
      </c>
      <c r="E4681" s="145" t="s">
        <v>26</v>
      </c>
      <c r="F4681" s="462" t="s">
        <v>95</v>
      </c>
      <c r="G4681" s="462" t="s">
        <v>3468</v>
      </c>
      <c r="H4681" s="145" t="s">
        <v>86</v>
      </c>
      <c r="I4681" s="462" t="s">
        <v>1688</v>
      </c>
      <c r="J4681" s="462" t="s">
        <v>1690</v>
      </c>
      <c r="K4681" s="145" t="s">
        <v>1864</v>
      </c>
      <c r="L4681" s="145" t="s">
        <v>1858</v>
      </c>
    </row>
    <row r="4682" spans="3:12">
      <c r="C4682" s="145" t="s">
        <v>2037</v>
      </c>
      <c r="D4682" s="145">
        <v>0</v>
      </c>
      <c r="E4682" s="145" t="s">
        <v>26</v>
      </c>
      <c r="F4682" s="462" t="s">
        <v>95</v>
      </c>
      <c r="G4682" s="462" t="s">
        <v>3468</v>
      </c>
      <c r="H4682" s="145" t="s">
        <v>86</v>
      </c>
      <c r="I4682" s="462" t="s">
        <v>1688</v>
      </c>
      <c r="J4682" s="462" t="s">
        <v>1690</v>
      </c>
      <c r="K4682" s="145" t="s">
        <v>1864</v>
      </c>
      <c r="L4682" s="145" t="s">
        <v>1858</v>
      </c>
    </row>
    <row r="4683" spans="3:12">
      <c r="C4683" s="145" t="s">
        <v>2038</v>
      </c>
      <c r="D4683" s="145">
        <v>0</v>
      </c>
      <c r="E4683" s="145" t="s">
        <v>26</v>
      </c>
      <c r="F4683" s="462" t="s">
        <v>95</v>
      </c>
      <c r="G4683" s="462" t="s">
        <v>3468</v>
      </c>
      <c r="H4683" s="145" t="s">
        <v>86</v>
      </c>
      <c r="I4683" s="462" t="s">
        <v>1688</v>
      </c>
      <c r="J4683" s="462" t="s">
        <v>1690</v>
      </c>
      <c r="K4683" s="145" t="s">
        <v>1864</v>
      </c>
      <c r="L4683" s="145" t="s">
        <v>1858</v>
      </c>
    </row>
    <row r="4684" spans="3:12">
      <c r="C4684" s="145" t="s">
        <v>2040</v>
      </c>
      <c r="D4684" s="145">
        <v>0</v>
      </c>
      <c r="E4684" s="145" t="s">
        <v>26</v>
      </c>
      <c r="F4684" s="462" t="s">
        <v>95</v>
      </c>
      <c r="G4684" s="462" t="s">
        <v>3468</v>
      </c>
      <c r="H4684" s="145" t="s">
        <v>86</v>
      </c>
      <c r="I4684" s="462" t="s">
        <v>1688</v>
      </c>
      <c r="J4684" s="462" t="s">
        <v>1690</v>
      </c>
      <c r="K4684" s="145" t="s">
        <v>1864</v>
      </c>
      <c r="L4684" s="145" t="s">
        <v>1858</v>
      </c>
    </row>
    <row r="4685" spans="3:12">
      <c r="C4685" s="145" t="s">
        <v>2041</v>
      </c>
      <c r="D4685" s="145">
        <v>0</v>
      </c>
      <c r="E4685" s="145" t="s">
        <v>26</v>
      </c>
      <c r="F4685" s="462" t="s">
        <v>95</v>
      </c>
      <c r="G4685" s="462" t="s">
        <v>3468</v>
      </c>
      <c r="H4685" s="145" t="s">
        <v>86</v>
      </c>
      <c r="I4685" s="462" t="s">
        <v>1688</v>
      </c>
      <c r="J4685" s="462" t="s">
        <v>1690</v>
      </c>
      <c r="K4685" s="145" t="s">
        <v>1864</v>
      </c>
      <c r="L4685" s="145" t="s">
        <v>1858</v>
      </c>
    </row>
    <row r="4686" spans="3:12">
      <c r="C4686" s="145" t="s">
        <v>2042</v>
      </c>
      <c r="D4686" s="145">
        <v>0</v>
      </c>
      <c r="E4686" s="145" t="s">
        <v>26</v>
      </c>
      <c r="F4686" s="462" t="s">
        <v>95</v>
      </c>
      <c r="G4686" s="462" t="s">
        <v>3468</v>
      </c>
      <c r="H4686" s="145" t="s">
        <v>86</v>
      </c>
      <c r="I4686" s="462" t="s">
        <v>1688</v>
      </c>
      <c r="J4686" s="462" t="s">
        <v>1690</v>
      </c>
      <c r="K4686" s="145" t="s">
        <v>1864</v>
      </c>
      <c r="L4686" s="145" t="s">
        <v>1858</v>
      </c>
    </row>
    <row r="4687" spans="3:12">
      <c r="C4687" s="145" t="s">
        <v>2043</v>
      </c>
      <c r="D4687" s="145">
        <v>0</v>
      </c>
      <c r="E4687" s="145" t="s">
        <v>26</v>
      </c>
      <c r="F4687" s="462" t="s">
        <v>95</v>
      </c>
      <c r="G4687" s="462" t="s">
        <v>3468</v>
      </c>
      <c r="H4687" s="145" t="s">
        <v>86</v>
      </c>
      <c r="I4687" s="462" t="s">
        <v>1688</v>
      </c>
      <c r="J4687" s="462" t="s">
        <v>1690</v>
      </c>
      <c r="K4687" s="145" t="s">
        <v>1864</v>
      </c>
      <c r="L4687" s="145" t="s">
        <v>1858</v>
      </c>
    </row>
    <row r="4688" spans="3:12">
      <c r="C4688" s="145" t="s">
        <v>2044</v>
      </c>
      <c r="D4688" s="145">
        <v>0</v>
      </c>
      <c r="E4688" s="145" t="s">
        <v>26</v>
      </c>
      <c r="F4688" s="462" t="s">
        <v>95</v>
      </c>
      <c r="G4688" s="462" t="s">
        <v>3468</v>
      </c>
      <c r="H4688" s="145" t="s">
        <v>86</v>
      </c>
      <c r="I4688" s="462" t="s">
        <v>1688</v>
      </c>
      <c r="J4688" s="462" t="s">
        <v>1690</v>
      </c>
      <c r="K4688" s="145" t="s">
        <v>1864</v>
      </c>
      <c r="L4688" s="145" t="s">
        <v>1858</v>
      </c>
    </row>
    <row r="4689" spans="3:12">
      <c r="C4689" s="145" t="s">
        <v>2046</v>
      </c>
      <c r="D4689" s="145">
        <v>0</v>
      </c>
      <c r="E4689" s="145" t="s">
        <v>26</v>
      </c>
      <c r="F4689" s="462" t="s">
        <v>95</v>
      </c>
      <c r="G4689" s="462" t="s">
        <v>3468</v>
      </c>
      <c r="H4689" s="145" t="s">
        <v>86</v>
      </c>
      <c r="I4689" s="462" t="s">
        <v>1688</v>
      </c>
      <c r="J4689" s="462" t="s">
        <v>1690</v>
      </c>
      <c r="K4689" s="145" t="s">
        <v>1864</v>
      </c>
      <c r="L4689" s="145" t="s">
        <v>1858</v>
      </c>
    </row>
    <row r="4690" spans="3:12">
      <c r="C4690" s="145" t="s">
        <v>2047</v>
      </c>
      <c r="D4690" s="145">
        <v>0</v>
      </c>
      <c r="E4690" s="145" t="s">
        <v>26</v>
      </c>
      <c r="F4690" s="462" t="s">
        <v>95</v>
      </c>
      <c r="G4690" s="462" t="s">
        <v>3468</v>
      </c>
      <c r="H4690" s="145" t="s">
        <v>86</v>
      </c>
      <c r="I4690" s="462" t="s">
        <v>1688</v>
      </c>
      <c r="J4690" s="462" t="s">
        <v>1690</v>
      </c>
      <c r="K4690" s="145" t="s">
        <v>1864</v>
      </c>
      <c r="L4690" s="145" t="s">
        <v>1858</v>
      </c>
    </row>
    <row r="4691" spans="3:12">
      <c r="C4691" s="145" t="s">
        <v>2048</v>
      </c>
      <c r="D4691" s="145">
        <v>0</v>
      </c>
      <c r="E4691" s="145" t="s">
        <v>26</v>
      </c>
      <c r="F4691" s="462" t="s">
        <v>95</v>
      </c>
      <c r="G4691" s="462" t="s">
        <v>3468</v>
      </c>
      <c r="H4691" s="145" t="s">
        <v>86</v>
      </c>
      <c r="I4691" s="462" t="s">
        <v>1688</v>
      </c>
      <c r="J4691" s="462" t="s">
        <v>1690</v>
      </c>
      <c r="K4691" s="145" t="s">
        <v>1864</v>
      </c>
      <c r="L4691" s="145" t="s">
        <v>1858</v>
      </c>
    </row>
    <row r="4692" spans="3:12">
      <c r="C4692" s="145" t="s">
        <v>2049</v>
      </c>
      <c r="D4692" s="145">
        <v>0</v>
      </c>
      <c r="E4692" s="145" t="s">
        <v>26</v>
      </c>
      <c r="F4692" s="462" t="s">
        <v>95</v>
      </c>
      <c r="G4692" s="462" t="s">
        <v>3468</v>
      </c>
      <c r="H4692" s="145" t="s">
        <v>86</v>
      </c>
      <c r="I4692" s="462" t="s">
        <v>1688</v>
      </c>
      <c r="J4692" s="462" t="s">
        <v>1690</v>
      </c>
      <c r="K4692" s="145" t="s">
        <v>1864</v>
      </c>
      <c r="L4692" s="145" t="s">
        <v>1858</v>
      </c>
    </row>
    <row r="4693" spans="3:12">
      <c r="C4693" s="145" t="s">
        <v>2050</v>
      </c>
      <c r="D4693" s="145">
        <v>0</v>
      </c>
      <c r="E4693" s="145" t="s">
        <v>26</v>
      </c>
      <c r="F4693" s="462" t="s">
        <v>95</v>
      </c>
      <c r="G4693" s="462" t="s">
        <v>3468</v>
      </c>
      <c r="H4693" s="145" t="s">
        <v>86</v>
      </c>
      <c r="I4693" s="462" t="s">
        <v>1688</v>
      </c>
      <c r="J4693" s="462" t="s">
        <v>1690</v>
      </c>
      <c r="K4693" s="145" t="s">
        <v>1864</v>
      </c>
      <c r="L4693" s="145" t="s">
        <v>1858</v>
      </c>
    </row>
    <row r="4694" spans="3:12">
      <c r="C4694" s="145" t="s">
        <v>2051</v>
      </c>
      <c r="D4694" s="145">
        <v>0</v>
      </c>
      <c r="E4694" s="145" t="s">
        <v>26</v>
      </c>
      <c r="F4694" s="462" t="s">
        <v>95</v>
      </c>
      <c r="G4694" s="462" t="s">
        <v>3468</v>
      </c>
      <c r="H4694" s="145" t="s">
        <v>86</v>
      </c>
      <c r="I4694" s="462" t="s">
        <v>1688</v>
      </c>
      <c r="J4694" s="462" t="s">
        <v>1690</v>
      </c>
      <c r="K4694" s="145" t="s">
        <v>1864</v>
      </c>
      <c r="L4694" s="145" t="s">
        <v>1858</v>
      </c>
    </row>
    <row r="4695" spans="3:12">
      <c r="C4695" s="145" t="s">
        <v>2052</v>
      </c>
      <c r="D4695" s="145">
        <v>0</v>
      </c>
      <c r="E4695" s="145" t="s">
        <v>26</v>
      </c>
      <c r="F4695" s="462" t="s">
        <v>95</v>
      </c>
      <c r="G4695" s="462" t="s">
        <v>3468</v>
      </c>
      <c r="H4695" s="145" t="s">
        <v>86</v>
      </c>
      <c r="I4695" s="462" t="s">
        <v>1688</v>
      </c>
      <c r="J4695" s="462" t="s">
        <v>1690</v>
      </c>
      <c r="K4695" s="145" t="s">
        <v>1864</v>
      </c>
      <c r="L4695" s="145" t="s">
        <v>1858</v>
      </c>
    </row>
    <row r="4696" spans="3:12">
      <c r="C4696" s="145" t="s">
        <v>2053</v>
      </c>
      <c r="D4696" s="145">
        <v>0</v>
      </c>
      <c r="E4696" s="145" t="s">
        <v>26</v>
      </c>
      <c r="F4696" s="462" t="s">
        <v>95</v>
      </c>
      <c r="G4696" s="462" t="s">
        <v>3468</v>
      </c>
      <c r="H4696" s="145" t="s">
        <v>86</v>
      </c>
      <c r="I4696" s="462" t="s">
        <v>1688</v>
      </c>
      <c r="J4696" s="462" t="s">
        <v>1690</v>
      </c>
      <c r="K4696" s="145" t="s">
        <v>1864</v>
      </c>
      <c r="L4696" s="145" t="s">
        <v>1858</v>
      </c>
    </row>
    <row r="4697" spans="3:12">
      <c r="C4697" s="145" t="s">
        <v>2054</v>
      </c>
      <c r="D4697" s="145">
        <v>0</v>
      </c>
      <c r="E4697" s="145" t="s">
        <v>26</v>
      </c>
      <c r="F4697" s="462" t="s">
        <v>95</v>
      </c>
      <c r="G4697" s="462" t="s">
        <v>3468</v>
      </c>
      <c r="H4697" s="145" t="s">
        <v>86</v>
      </c>
      <c r="I4697" s="462" t="s">
        <v>1688</v>
      </c>
      <c r="J4697" s="462" t="s">
        <v>1690</v>
      </c>
      <c r="K4697" s="145" t="s">
        <v>1864</v>
      </c>
      <c r="L4697" s="145" t="s">
        <v>1858</v>
      </c>
    </row>
    <row r="4698" spans="3:12">
      <c r="C4698" s="145" t="s">
        <v>2055</v>
      </c>
      <c r="D4698" s="145">
        <v>0</v>
      </c>
      <c r="E4698" s="145" t="s">
        <v>26</v>
      </c>
      <c r="F4698" s="462" t="s">
        <v>95</v>
      </c>
      <c r="G4698" s="462" t="s">
        <v>3468</v>
      </c>
      <c r="H4698" s="145" t="s">
        <v>86</v>
      </c>
      <c r="I4698" s="462" t="s">
        <v>1688</v>
      </c>
      <c r="J4698" s="462" t="s">
        <v>1690</v>
      </c>
      <c r="K4698" s="145" t="s">
        <v>1864</v>
      </c>
      <c r="L4698" s="145" t="s">
        <v>1858</v>
      </c>
    </row>
    <row r="4699" spans="3:12">
      <c r="C4699" s="145" t="s">
        <v>2056</v>
      </c>
      <c r="D4699" s="145">
        <v>0</v>
      </c>
      <c r="E4699" s="145" t="s">
        <v>26</v>
      </c>
      <c r="F4699" s="462" t="s">
        <v>95</v>
      </c>
      <c r="G4699" s="462" t="s">
        <v>3468</v>
      </c>
      <c r="H4699" s="145" t="s">
        <v>86</v>
      </c>
      <c r="I4699" s="462" t="s">
        <v>1688</v>
      </c>
      <c r="J4699" s="462" t="s">
        <v>1690</v>
      </c>
      <c r="K4699" s="145" t="s">
        <v>1864</v>
      </c>
      <c r="L4699" s="145" t="s">
        <v>1858</v>
      </c>
    </row>
    <row r="4700" spans="3:12">
      <c r="C4700" s="145" t="s">
        <v>2057</v>
      </c>
      <c r="D4700" s="145">
        <v>0</v>
      </c>
      <c r="E4700" s="145" t="s">
        <v>26</v>
      </c>
      <c r="F4700" s="462" t="s">
        <v>95</v>
      </c>
      <c r="G4700" s="462" t="s">
        <v>3468</v>
      </c>
      <c r="H4700" s="145" t="s">
        <v>86</v>
      </c>
      <c r="I4700" s="462" t="s">
        <v>1688</v>
      </c>
      <c r="J4700" s="462" t="s">
        <v>1690</v>
      </c>
      <c r="K4700" s="145" t="s">
        <v>1864</v>
      </c>
      <c r="L4700" s="145" t="s">
        <v>1858</v>
      </c>
    </row>
    <row r="4701" spans="3:12">
      <c r="C4701" s="145" t="s">
        <v>2058</v>
      </c>
      <c r="D4701" s="145">
        <v>0</v>
      </c>
      <c r="E4701" s="145" t="s">
        <v>26</v>
      </c>
      <c r="F4701" s="462" t="s">
        <v>95</v>
      </c>
      <c r="G4701" s="462" t="s">
        <v>3468</v>
      </c>
      <c r="H4701" s="145" t="s">
        <v>86</v>
      </c>
      <c r="I4701" s="462" t="s">
        <v>1688</v>
      </c>
      <c r="J4701" s="462" t="s">
        <v>1690</v>
      </c>
      <c r="K4701" s="145" t="s">
        <v>1864</v>
      </c>
      <c r="L4701" s="145" t="s">
        <v>1858</v>
      </c>
    </row>
    <row r="4702" spans="3:12">
      <c r="C4702" s="145" t="s">
        <v>2059</v>
      </c>
      <c r="D4702" s="145">
        <v>0</v>
      </c>
      <c r="E4702" s="145" t="s">
        <v>26</v>
      </c>
      <c r="F4702" s="462" t="s">
        <v>95</v>
      </c>
      <c r="G4702" s="462" t="s">
        <v>3468</v>
      </c>
      <c r="H4702" s="145" t="s">
        <v>86</v>
      </c>
      <c r="I4702" s="462" t="s">
        <v>1688</v>
      </c>
      <c r="J4702" s="462" t="s">
        <v>1690</v>
      </c>
      <c r="K4702" s="145" t="s">
        <v>1864</v>
      </c>
      <c r="L4702" s="145" t="s">
        <v>1858</v>
      </c>
    </row>
    <row r="4703" spans="3:12">
      <c r="C4703" s="145" t="s">
        <v>2060</v>
      </c>
      <c r="D4703" s="145">
        <v>0</v>
      </c>
      <c r="E4703" s="145" t="s">
        <v>26</v>
      </c>
      <c r="F4703" s="462" t="s">
        <v>95</v>
      </c>
      <c r="G4703" s="462" t="s">
        <v>3468</v>
      </c>
      <c r="H4703" s="145" t="s">
        <v>86</v>
      </c>
      <c r="I4703" s="462" t="s">
        <v>1688</v>
      </c>
      <c r="J4703" s="462" t="s">
        <v>1690</v>
      </c>
      <c r="K4703" s="145" t="s">
        <v>1864</v>
      </c>
      <c r="L4703" s="145" t="s">
        <v>1858</v>
      </c>
    </row>
    <row r="4704" spans="3:12">
      <c r="C4704" s="145" t="s">
        <v>1995</v>
      </c>
      <c r="D4704" s="145">
        <v>0</v>
      </c>
      <c r="E4704" s="145" t="s">
        <v>26</v>
      </c>
      <c r="F4704" s="462" t="s">
        <v>95</v>
      </c>
      <c r="G4704" s="462" t="s">
        <v>3468</v>
      </c>
      <c r="H4704" s="145" t="s">
        <v>86</v>
      </c>
      <c r="I4704" s="462" t="s">
        <v>1688</v>
      </c>
      <c r="J4704" s="462" t="s">
        <v>1690</v>
      </c>
      <c r="K4704" s="145" t="s">
        <v>1864</v>
      </c>
      <c r="L4704" s="145" t="s">
        <v>1859</v>
      </c>
    </row>
    <row r="4705" spans="3:12">
      <c r="C4705" s="145" t="s">
        <v>1996</v>
      </c>
      <c r="D4705" s="145">
        <v>0</v>
      </c>
      <c r="E4705" s="145" t="s">
        <v>26</v>
      </c>
      <c r="F4705" s="462" t="s">
        <v>95</v>
      </c>
      <c r="G4705" s="462" t="s">
        <v>3468</v>
      </c>
      <c r="H4705" s="145" t="s">
        <v>86</v>
      </c>
      <c r="I4705" s="462" t="s">
        <v>1688</v>
      </c>
      <c r="J4705" s="462" t="s">
        <v>1690</v>
      </c>
      <c r="K4705" s="145" t="s">
        <v>1864</v>
      </c>
      <c r="L4705" s="145" t="s">
        <v>1859</v>
      </c>
    </row>
    <row r="4706" spans="3:12">
      <c r="C4706" s="145" t="s">
        <v>1997</v>
      </c>
      <c r="D4706" s="145">
        <v>0</v>
      </c>
      <c r="E4706" s="145" t="s">
        <v>26</v>
      </c>
      <c r="F4706" s="462" t="s">
        <v>95</v>
      </c>
      <c r="G4706" s="462" t="s">
        <v>3468</v>
      </c>
      <c r="H4706" s="145" t="s">
        <v>86</v>
      </c>
      <c r="I4706" s="462" t="s">
        <v>1688</v>
      </c>
      <c r="J4706" s="462" t="s">
        <v>1690</v>
      </c>
      <c r="K4706" s="145" t="s">
        <v>1864</v>
      </c>
      <c r="L4706" s="145" t="s">
        <v>1859</v>
      </c>
    </row>
    <row r="4707" spans="3:12">
      <c r="C4707" s="145" t="s">
        <v>1998</v>
      </c>
      <c r="D4707" s="145">
        <v>0</v>
      </c>
      <c r="E4707" s="145" t="s">
        <v>26</v>
      </c>
      <c r="F4707" s="462" t="s">
        <v>95</v>
      </c>
      <c r="G4707" s="462" t="s">
        <v>3468</v>
      </c>
      <c r="H4707" s="145" t="s">
        <v>86</v>
      </c>
      <c r="I4707" s="462" t="s">
        <v>1688</v>
      </c>
      <c r="J4707" s="462" t="s">
        <v>1690</v>
      </c>
      <c r="K4707" s="145" t="s">
        <v>1864</v>
      </c>
      <c r="L4707" s="145" t="s">
        <v>1859</v>
      </c>
    </row>
    <row r="4708" spans="3:12">
      <c r="C4708" s="145" t="s">
        <v>1999</v>
      </c>
      <c r="D4708" s="145">
        <v>0</v>
      </c>
      <c r="E4708" s="145" t="s">
        <v>26</v>
      </c>
      <c r="F4708" s="462" t="s">
        <v>95</v>
      </c>
      <c r="G4708" s="462" t="s">
        <v>3468</v>
      </c>
      <c r="H4708" s="145" t="s">
        <v>86</v>
      </c>
      <c r="I4708" s="462" t="s">
        <v>1688</v>
      </c>
      <c r="J4708" s="462" t="s">
        <v>1690</v>
      </c>
      <c r="K4708" s="145" t="s">
        <v>1864</v>
      </c>
      <c r="L4708" s="145" t="s">
        <v>1859</v>
      </c>
    </row>
    <row r="4709" spans="3:12">
      <c r="C4709" s="145" t="s">
        <v>2001</v>
      </c>
      <c r="D4709" s="145">
        <v>0</v>
      </c>
      <c r="E4709" s="145" t="s">
        <v>26</v>
      </c>
      <c r="F4709" s="462" t="s">
        <v>95</v>
      </c>
      <c r="G4709" s="462" t="s">
        <v>3468</v>
      </c>
      <c r="H4709" s="145" t="s">
        <v>86</v>
      </c>
      <c r="I4709" s="462" t="s">
        <v>1688</v>
      </c>
      <c r="J4709" s="462" t="s">
        <v>1690</v>
      </c>
      <c r="K4709" s="145" t="s">
        <v>1864</v>
      </c>
      <c r="L4709" s="145" t="s">
        <v>1859</v>
      </c>
    </row>
    <row r="4710" spans="3:12">
      <c r="C4710" s="145" t="s">
        <v>2002</v>
      </c>
      <c r="D4710" s="145">
        <v>0</v>
      </c>
      <c r="E4710" s="145" t="s">
        <v>26</v>
      </c>
      <c r="F4710" s="462" t="s">
        <v>95</v>
      </c>
      <c r="G4710" s="462" t="s">
        <v>3468</v>
      </c>
      <c r="H4710" s="145" t="s">
        <v>86</v>
      </c>
      <c r="I4710" s="462" t="s">
        <v>1688</v>
      </c>
      <c r="J4710" s="462" t="s">
        <v>1690</v>
      </c>
      <c r="K4710" s="145" t="s">
        <v>1864</v>
      </c>
      <c r="L4710" s="145" t="s">
        <v>1859</v>
      </c>
    </row>
    <row r="4711" spans="3:12">
      <c r="C4711" s="145" t="s">
        <v>2003</v>
      </c>
      <c r="D4711" s="145">
        <v>0</v>
      </c>
      <c r="E4711" s="145" t="s">
        <v>26</v>
      </c>
      <c r="F4711" s="462" t="s">
        <v>95</v>
      </c>
      <c r="G4711" s="462" t="s">
        <v>3468</v>
      </c>
      <c r="H4711" s="145" t="s">
        <v>86</v>
      </c>
      <c r="I4711" s="462" t="s">
        <v>1688</v>
      </c>
      <c r="J4711" s="462" t="s">
        <v>1690</v>
      </c>
      <c r="K4711" s="145" t="s">
        <v>1864</v>
      </c>
      <c r="L4711" s="145" t="s">
        <v>1859</v>
      </c>
    </row>
    <row r="4712" spans="3:12">
      <c r="C4712" s="145" t="s">
        <v>2004</v>
      </c>
      <c r="D4712" s="145">
        <v>0</v>
      </c>
      <c r="E4712" s="145" t="s">
        <v>26</v>
      </c>
      <c r="F4712" s="462" t="s">
        <v>95</v>
      </c>
      <c r="G4712" s="462" t="s">
        <v>3468</v>
      </c>
      <c r="H4712" s="145" t="s">
        <v>86</v>
      </c>
      <c r="I4712" s="462" t="s">
        <v>1688</v>
      </c>
      <c r="J4712" s="462" t="s">
        <v>1690</v>
      </c>
      <c r="K4712" s="145" t="s">
        <v>1864</v>
      </c>
      <c r="L4712" s="145" t="s">
        <v>1859</v>
      </c>
    </row>
    <row r="4713" spans="3:12">
      <c r="C4713" s="145" t="s">
        <v>2006</v>
      </c>
      <c r="D4713" s="145">
        <v>0</v>
      </c>
      <c r="E4713" s="145" t="s">
        <v>26</v>
      </c>
      <c r="F4713" s="462" t="s">
        <v>95</v>
      </c>
      <c r="G4713" s="462" t="s">
        <v>3468</v>
      </c>
      <c r="H4713" s="145" t="s">
        <v>86</v>
      </c>
      <c r="I4713" s="462" t="s">
        <v>1688</v>
      </c>
      <c r="J4713" s="462" t="s">
        <v>1690</v>
      </c>
      <c r="K4713" s="145" t="s">
        <v>1864</v>
      </c>
      <c r="L4713" s="145" t="s">
        <v>1859</v>
      </c>
    </row>
    <row r="4714" spans="3:12">
      <c r="C4714" s="145" t="s">
        <v>2007</v>
      </c>
      <c r="D4714" s="145">
        <v>0</v>
      </c>
      <c r="E4714" s="145" t="s">
        <v>26</v>
      </c>
      <c r="F4714" s="462" t="s">
        <v>95</v>
      </c>
      <c r="G4714" s="462" t="s">
        <v>3468</v>
      </c>
      <c r="H4714" s="145" t="s">
        <v>86</v>
      </c>
      <c r="I4714" s="462" t="s">
        <v>1688</v>
      </c>
      <c r="J4714" s="462" t="s">
        <v>1690</v>
      </c>
      <c r="K4714" s="145" t="s">
        <v>1864</v>
      </c>
      <c r="L4714" s="145" t="s">
        <v>1859</v>
      </c>
    </row>
    <row r="4715" spans="3:12">
      <c r="C4715" s="145" t="s">
        <v>2008</v>
      </c>
      <c r="D4715" s="145">
        <v>0</v>
      </c>
      <c r="E4715" s="145" t="s">
        <v>26</v>
      </c>
      <c r="F4715" s="462" t="s">
        <v>95</v>
      </c>
      <c r="G4715" s="462" t="s">
        <v>3468</v>
      </c>
      <c r="H4715" s="145" t="s">
        <v>86</v>
      </c>
      <c r="I4715" s="462" t="s">
        <v>1688</v>
      </c>
      <c r="J4715" s="462" t="s">
        <v>1690</v>
      </c>
      <c r="K4715" s="145" t="s">
        <v>1864</v>
      </c>
      <c r="L4715" s="145" t="s">
        <v>1859</v>
      </c>
    </row>
    <row r="4716" spans="3:12">
      <c r="C4716" s="145" t="s">
        <v>2009</v>
      </c>
      <c r="D4716" s="145">
        <v>0</v>
      </c>
      <c r="E4716" s="145" t="s">
        <v>26</v>
      </c>
      <c r="F4716" s="462" t="s">
        <v>95</v>
      </c>
      <c r="G4716" s="462" t="s">
        <v>3468</v>
      </c>
      <c r="H4716" s="145" t="s">
        <v>86</v>
      </c>
      <c r="I4716" s="462" t="s">
        <v>1688</v>
      </c>
      <c r="J4716" s="462" t="s">
        <v>1690</v>
      </c>
      <c r="K4716" s="145" t="s">
        <v>1864</v>
      </c>
      <c r="L4716" s="145" t="s">
        <v>1859</v>
      </c>
    </row>
    <row r="4717" spans="3:12">
      <c r="C4717" s="145" t="s">
        <v>2010</v>
      </c>
      <c r="D4717" s="145">
        <v>0</v>
      </c>
      <c r="E4717" s="145" t="s">
        <v>26</v>
      </c>
      <c r="F4717" s="462" t="s">
        <v>95</v>
      </c>
      <c r="G4717" s="462" t="s">
        <v>3468</v>
      </c>
      <c r="H4717" s="145" t="s">
        <v>86</v>
      </c>
      <c r="I4717" s="462" t="s">
        <v>1688</v>
      </c>
      <c r="J4717" s="462" t="s">
        <v>1690</v>
      </c>
      <c r="K4717" s="145" t="s">
        <v>1864</v>
      </c>
      <c r="L4717" s="145" t="s">
        <v>1859</v>
      </c>
    </row>
    <row r="4718" spans="3:12">
      <c r="C4718" s="145" t="s">
        <v>2012</v>
      </c>
      <c r="D4718" s="145">
        <v>0</v>
      </c>
      <c r="E4718" s="145" t="s">
        <v>26</v>
      </c>
      <c r="F4718" s="462" t="s">
        <v>95</v>
      </c>
      <c r="G4718" s="462" t="s">
        <v>3468</v>
      </c>
      <c r="H4718" s="145" t="s">
        <v>86</v>
      </c>
      <c r="I4718" s="462" t="s">
        <v>1688</v>
      </c>
      <c r="J4718" s="462" t="s">
        <v>1690</v>
      </c>
      <c r="K4718" s="145" t="s">
        <v>1864</v>
      </c>
      <c r="L4718" s="145" t="s">
        <v>1859</v>
      </c>
    </row>
    <row r="4719" spans="3:12">
      <c r="C4719" s="145" t="s">
        <v>2013</v>
      </c>
      <c r="D4719" s="145">
        <v>0</v>
      </c>
      <c r="E4719" s="145" t="s">
        <v>26</v>
      </c>
      <c r="F4719" s="462" t="s">
        <v>95</v>
      </c>
      <c r="G4719" s="462" t="s">
        <v>3468</v>
      </c>
      <c r="H4719" s="145" t="s">
        <v>86</v>
      </c>
      <c r="I4719" s="462" t="s">
        <v>1688</v>
      </c>
      <c r="J4719" s="462" t="s">
        <v>1690</v>
      </c>
      <c r="K4719" s="145" t="s">
        <v>1864</v>
      </c>
      <c r="L4719" s="145" t="s">
        <v>1859</v>
      </c>
    </row>
    <row r="4720" spans="3:12">
      <c r="C4720" s="145" t="s">
        <v>2014</v>
      </c>
      <c r="D4720" s="145">
        <v>0</v>
      </c>
      <c r="E4720" s="145" t="s">
        <v>26</v>
      </c>
      <c r="F4720" s="462" t="s">
        <v>95</v>
      </c>
      <c r="G4720" s="462" t="s">
        <v>3468</v>
      </c>
      <c r="H4720" s="145" t="s">
        <v>86</v>
      </c>
      <c r="I4720" s="462" t="s">
        <v>1688</v>
      </c>
      <c r="J4720" s="462" t="s">
        <v>1690</v>
      </c>
      <c r="K4720" s="145" t="s">
        <v>1864</v>
      </c>
      <c r="L4720" s="145" t="s">
        <v>1859</v>
      </c>
    </row>
    <row r="4721" spans="3:12">
      <c r="C4721" s="145" t="s">
        <v>2015</v>
      </c>
      <c r="D4721" s="145">
        <v>0</v>
      </c>
      <c r="E4721" s="145" t="s">
        <v>26</v>
      </c>
      <c r="F4721" s="462" t="s">
        <v>95</v>
      </c>
      <c r="G4721" s="462" t="s">
        <v>3468</v>
      </c>
      <c r="H4721" s="145" t="s">
        <v>86</v>
      </c>
      <c r="I4721" s="462" t="s">
        <v>1688</v>
      </c>
      <c r="J4721" s="462" t="s">
        <v>1690</v>
      </c>
      <c r="K4721" s="145" t="s">
        <v>1864</v>
      </c>
      <c r="L4721" s="145" t="s">
        <v>1859</v>
      </c>
    </row>
    <row r="4722" spans="3:12">
      <c r="C4722" s="145" t="s">
        <v>2016</v>
      </c>
      <c r="D4722" s="145">
        <v>0</v>
      </c>
      <c r="E4722" s="145" t="s">
        <v>26</v>
      </c>
      <c r="F4722" s="462" t="s">
        <v>95</v>
      </c>
      <c r="G4722" s="462" t="s">
        <v>3468</v>
      </c>
      <c r="H4722" s="145" t="s">
        <v>86</v>
      </c>
      <c r="I4722" s="462" t="s">
        <v>1688</v>
      </c>
      <c r="J4722" s="462" t="s">
        <v>1690</v>
      </c>
      <c r="K4722" s="145" t="s">
        <v>1864</v>
      </c>
      <c r="L4722" s="145" t="s">
        <v>1859</v>
      </c>
    </row>
    <row r="4723" spans="3:12">
      <c r="C4723" s="145" t="s">
        <v>2017</v>
      </c>
      <c r="D4723" s="145">
        <v>0</v>
      </c>
      <c r="E4723" s="145" t="s">
        <v>26</v>
      </c>
      <c r="F4723" s="462" t="s">
        <v>95</v>
      </c>
      <c r="G4723" s="462" t="s">
        <v>3468</v>
      </c>
      <c r="H4723" s="145" t="s">
        <v>86</v>
      </c>
      <c r="I4723" s="462" t="s">
        <v>1688</v>
      </c>
      <c r="J4723" s="462" t="s">
        <v>1690</v>
      </c>
      <c r="K4723" s="145" t="s">
        <v>1864</v>
      </c>
      <c r="L4723" s="145" t="s">
        <v>1859</v>
      </c>
    </row>
    <row r="4724" spans="3:12">
      <c r="C4724" s="145" t="s">
        <v>2018</v>
      </c>
      <c r="D4724" s="145">
        <v>0</v>
      </c>
      <c r="E4724" s="145" t="s">
        <v>26</v>
      </c>
      <c r="F4724" s="462" t="s">
        <v>95</v>
      </c>
      <c r="G4724" s="462" t="s">
        <v>3468</v>
      </c>
      <c r="H4724" s="145" t="s">
        <v>86</v>
      </c>
      <c r="I4724" s="462" t="s">
        <v>1688</v>
      </c>
      <c r="J4724" s="462" t="s">
        <v>1690</v>
      </c>
      <c r="K4724" s="145" t="s">
        <v>1864</v>
      </c>
      <c r="L4724" s="145" t="s">
        <v>1859</v>
      </c>
    </row>
    <row r="4725" spans="3:12">
      <c r="C4725" s="145" t="s">
        <v>2019</v>
      </c>
      <c r="D4725" s="145">
        <v>0</v>
      </c>
      <c r="E4725" s="145" t="s">
        <v>26</v>
      </c>
      <c r="F4725" s="462" t="s">
        <v>95</v>
      </c>
      <c r="G4725" s="462" t="s">
        <v>3468</v>
      </c>
      <c r="H4725" s="145" t="s">
        <v>86</v>
      </c>
      <c r="I4725" s="462" t="s">
        <v>1688</v>
      </c>
      <c r="J4725" s="462" t="s">
        <v>1690</v>
      </c>
      <c r="K4725" s="145" t="s">
        <v>1864</v>
      </c>
      <c r="L4725" s="145" t="s">
        <v>1859</v>
      </c>
    </row>
    <row r="4726" spans="3:12">
      <c r="C4726" s="145" t="s">
        <v>2020</v>
      </c>
      <c r="D4726" s="145">
        <v>0</v>
      </c>
      <c r="E4726" s="145" t="s">
        <v>26</v>
      </c>
      <c r="F4726" s="462" t="s">
        <v>95</v>
      </c>
      <c r="G4726" s="462" t="s">
        <v>3468</v>
      </c>
      <c r="H4726" s="145" t="s">
        <v>86</v>
      </c>
      <c r="I4726" s="462" t="s">
        <v>1688</v>
      </c>
      <c r="J4726" s="462" t="s">
        <v>1690</v>
      </c>
      <c r="K4726" s="145" t="s">
        <v>1864</v>
      </c>
      <c r="L4726" s="145" t="s">
        <v>1859</v>
      </c>
    </row>
    <row r="4727" spans="3:12">
      <c r="C4727" s="145" t="s">
        <v>2021</v>
      </c>
      <c r="D4727" s="145">
        <v>0</v>
      </c>
      <c r="E4727" s="145" t="s">
        <v>26</v>
      </c>
      <c r="F4727" s="462" t="s">
        <v>95</v>
      </c>
      <c r="G4727" s="462" t="s">
        <v>3468</v>
      </c>
      <c r="H4727" s="145" t="s">
        <v>86</v>
      </c>
      <c r="I4727" s="462" t="s">
        <v>1688</v>
      </c>
      <c r="J4727" s="462" t="s">
        <v>1690</v>
      </c>
      <c r="K4727" s="145" t="s">
        <v>1864</v>
      </c>
      <c r="L4727" s="145" t="s">
        <v>1859</v>
      </c>
    </row>
    <row r="4728" spans="3:12">
      <c r="C4728" s="145" t="s">
        <v>2022</v>
      </c>
      <c r="D4728" s="145">
        <v>0</v>
      </c>
      <c r="E4728" s="145" t="s">
        <v>26</v>
      </c>
      <c r="F4728" s="462" t="s">
        <v>95</v>
      </c>
      <c r="G4728" s="462" t="s">
        <v>3468</v>
      </c>
      <c r="H4728" s="145" t="s">
        <v>86</v>
      </c>
      <c r="I4728" s="462" t="s">
        <v>1688</v>
      </c>
      <c r="J4728" s="462" t="s">
        <v>1690</v>
      </c>
      <c r="K4728" s="145" t="s">
        <v>1864</v>
      </c>
      <c r="L4728" s="145" t="s">
        <v>1859</v>
      </c>
    </row>
    <row r="4729" spans="3:12">
      <c r="C4729" s="145" t="s">
        <v>2023</v>
      </c>
      <c r="D4729" s="145">
        <v>0</v>
      </c>
      <c r="E4729" s="145" t="s">
        <v>26</v>
      </c>
      <c r="F4729" s="462" t="s">
        <v>95</v>
      </c>
      <c r="G4729" s="462" t="s">
        <v>3468</v>
      </c>
      <c r="H4729" s="145" t="s">
        <v>86</v>
      </c>
      <c r="I4729" s="462" t="s">
        <v>1688</v>
      </c>
      <c r="J4729" s="462" t="s">
        <v>1690</v>
      </c>
      <c r="K4729" s="145" t="s">
        <v>1864</v>
      </c>
      <c r="L4729" s="145" t="s">
        <v>1859</v>
      </c>
    </row>
    <row r="4730" spans="3:12">
      <c r="C4730" s="145" t="s">
        <v>2024</v>
      </c>
      <c r="D4730" s="145">
        <v>0</v>
      </c>
      <c r="E4730" s="145" t="s">
        <v>26</v>
      </c>
      <c r="F4730" s="462" t="s">
        <v>95</v>
      </c>
      <c r="G4730" s="462" t="s">
        <v>3468</v>
      </c>
      <c r="H4730" s="145" t="s">
        <v>86</v>
      </c>
      <c r="I4730" s="462" t="s">
        <v>1688</v>
      </c>
      <c r="J4730" s="462" t="s">
        <v>1690</v>
      </c>
      <c r="K4730" s="145" t="s">
        <v>1864</v>
      </c>
      <c r="L4730" s="145" t="s">
        <v>1859</v>
      </c>
    </row>
    <row r="4731" spans="3:12">
      <c r="C4731" s="145" t="s">
        <v>2025</v>
      </c>
      <c r="D4731" s="145">
        <v>0</v>
      </c>
      <c r="E4731" s="145" t="s">
        <v>26</v>
      </c>
      <c r="F4731" s="462" t="s">
        <v>95</v>
      </c>
      <c r="G4731" s="462" t="s">
        <v>3468</v>
      </c>
      <c r="H4731" s="145" t="s">
        <v>86</v>
      </c>
      <c r="I4731" s="462" t="s">
        <v>1688</v>
      </c>
      <c r="J4731" s="462" t="s">
        <v>1690</v>
      </c>
      <c r="K4731" s="145" t="s">
        <v>1864</v>
      </c>
      <c r="L4731" s="145" t="s">
        <v>1859</v>
      </c>
    </row>
    <row r="4732" spans="3:12">
      <c r="C4732" s="145" t="s">
        <v>2026</v>
      </c>
      <c r="D4732" s="145">
        <v>0</v>
      </c>
      <c r="E4732" s="145" t="s">
        <v>26</v>
      </c>
      <c r="F4732" s="462" t="s">
        <v>95</v>
      </c>
      <c r="G4732" s="462" t="s">
        <v>3468</v>
      </c>
      <c r="H4732" s="145" t="s">
        <v>86</v>
      </c>
      <c r="I4732" s="462" t="s">
        <v>1688</v>
      </c>
      <c r="J4732" s="462" t="s">
        <v>1690</v>
      </c>
      <c r="K4732" s="145" t="s">
        <v>1864</v>
      </c>
      <c r="L4732" s="145" t="s">
        <v>1859</v>
      </c>
    </row>
    <row r="4733" spans="3:12">
      <c r="C4733" s="145" t="s">
        <v>2029</v>
      </c>
      <c r="D4733" s="145">
        <v>0</v>
      </c>
      <c r="E4733" s="145" t="s">
        <v>26</v>
      </c>
      <c r="F4733" s="462" t="s">
        <v>95</v>
      </c>
      <c r="G4733" s="462" t="s">
        <v>3468</v>
      </c>
      <c r="H4733" s="145" t="s">
        <v>86</v>
      </c>
      <c r="I4733" s="462" t="s">
        <v>1688</v>
      </c>
      <c r="J4733" s="462" t="s">
        <v>1690</v>
      </c>
      <c r="K4733" s="145" t="s">
        <v>1864</v>
      </c>
      <c r="L4733" s="145" t="s">
        <v>1859</v>
      </c>
    </row>
    <row r="4734" spans="3:12">
      <c r="C4734" s="145" t="s">
        <v>2030</v>
      </c>
      <c r="D4734" s="145">
        <v>0</v>
      </c>
      <c r="E4734" s="145" t="s">
        <v>26</v>
      </c>
      <c r="F4734" s="462" t="s">
        <v>95</v>
      </c>
      <c r="G4734" s="462" t="s">
        <v>3468</v>
      </c>
      <c r="H4734" s="145" t="s">
        <v>86</v>
      </c>
      <c r="I4734" s="462" t="s">
        <v>1688</v>
      </c>
      <c r="J4734" s="462" t="s">
        <v>1690</v>
      </c>
      <c r="K4734" s="145" t="s">
        <v>1864</v>
      </c>
      <c r="L4734" s="145" t="s">
        <v>1859</v>
      </c>
    </row>
    <row r="4735" spans="3:12">
      <c r="C4735" s="145" t="s">
        <v>2031</v>
      </c>
      <c r="D4735" s="145">
        <v>0</v>
      </c>
      <c r="E4735" s="145" t="s">
        <v>26</v>
      </c>
      <c r="F4735" s="462" t="s">
        <v>95</v>
      </c>
      <c r="G4735" s="462" t="s">
        <v>3468</v>
      </c>
      <c r="H4735" s="145" t="s">
        <v>86</v>
      </c>
      <c r="I4735" s="462" t="s">
        <v>1688</v>
      </c>
      <c r="J4735" s="462" t="s">
        <v>1690</v>
      </c>
      <c r="K4735" s="145" t="s">
        <v>1864</v>
      </c>
      <c r="L4735" s="145" t="s">
        <v>1859</v>
      </c>
    </row>
    <row r="4736" spans="3:12">
      <c r="C4736" s="145" t="s">
        <v>2032</v>
      </c>
      <c r="D4736" s="145">
        <v>0</v>
      </c>
      <c r="E4736" s="145" t="s">
        <v>26</v>
      </c>
      <c r="F4736" s="462" t="s">
        <v>95</v>
      </c>
      <c r="G4736" s="462" t="s">
        <v>3468</v>
      </c>
      <c r="H4736" s="145" t="s">
        <v>86</v>
      </c>
      <c r="I4736" s="462" t="s">
        <v>1688</v>
      </c>
      <c r="J4736" s="462" t="s">
        <v>1690</v>
      </c>
      <c r="K4736" s="145" t="s">
        <v>1864</v>
      </c>
      <c r="L4736" s="145" t="s">
        <v>1859</v>
      </c>
    </row>
    <row r="4737" spans="3:12">
      <c r="C4737" s="145" t="s">
        <v>2033</v>
      </c>
      <c r="D4737" s="145">
        <v>0</v>
      </c>
      <c r="E4737" s="145" t="s">
        <v>26</v>
      </c>
      <c r="F4737" s="462" t="s">
        <v>95</v>
      </c>
      <c r="G4737" s="462" t="s">
        <v>3468</v>
      </c>
      <c r="H4737" s="145" t="s">
        <v>86</v>
      </c>
      <c r="I4737" s="462" t="s">
        <v>1688</v>
      </c>
      <c r="J4737" s="462" t="s">
        <v>1690</v>
      </c>
      <c r="K4737" s="145" t="s">
        <v>1864</v>
      </c>
      <c r="L4737" s="145" t="s">
        <v>1859</v>
      </c>
    </row>
    <row r="4738" spans="3:12">
      <c r="C4738" s="145" t="s">
        <v>2035</v>
      </c>
      <c r="D4738" s="145">
        <v>0</v>
      </c>
      <c r="E4738" s="145" t="s">
        <v>26</v>
      </c>
      <c r="F4738" s="462" t="s">
        <v>95</v>
      </c>
      <c r="G4738" s="462" t="s">
        <v>3468</v>
      </c>
      <c r="H4738" s="145" t="s">
        <v>86</v>
      </c>
      <c r="I4738" s="462" t="s">
        <v>1688</v>
      </c>
      <c r="J4738" s="462" t="s">
        <v>1690</v>
      </c>
      <c r="K4738" s="145" t="s">
        <v>1864</v>
      </c>
      <c r="L4738" s="145" t="s">
        <v>1859</v>
      </c>
    </row>
    <row r="4739" spans="3:12">
      <c r="C4739" s="145" t="s">
        <v>2036</v>
      </c>
      <c r="D4739" s="145">
        <v>0</v>
      </c>
      <c r="E4739" s="145" t="s">
        <v>26</v>
      </c>
      <c r="F4739" s="462" t="s">
        <v>95</v>
      </c>
      <c r="G4739" s="462" t="s">
        <v>3468</v>
      </c>
      <c r="H4739" s="145" t="s">
        <v>86</v>
      </c>
      <c r="I4739" s="462" t="s">
        <v>1688</v>
      </c>
      <c r="J4739" s="462" t="s">
        <v>1690</v>
      </c>
      <c r="K4739" s="145" t="s">
        <v>1864</v>
      </c>
      <c r="L4739" s="145" t="s">
        <v>1859</v>
      </c>
    </row>
    <row r="4740" spans="3:12">
      <c r="C4740" s="145" t="s">
        <v>2037</v>
      </c>
      <c r="D4740" s="145">
        <v>0</v>
      </c>
      <c r="E4740" s="145" t="s">
        <v>26</v>
      </c>
      <c r="F4740" s="462" t="s">
        <v>95</v>
      </c>
      <c r="G4740" s="462" t="s">
        <v>3468</v>
      </c>
      <c r="H4740" s="145" t="s">
        <v>86</v>
      </c>
      <c r="I4740" s="462" t="s">
        <v>1688</v>
      </c>
      <c r="J4740" s="462" t="s">
        <v>1690</v>
      </c>
      <c r="K4740" s="145" t="s">
        <v>1864</v>
      </c>
      <c r="L4740" s="145" t="s">
        <v>1859</v>
      </c>
    </row>
    <row r="4741" spans="3:12">
      <c r="C4741" s="145" t="s">
        <v>2038</v>
      </c>
      <c r="D4741" s="145">
        <v>0</v>
      </c>
      <c r="E4741" s="145" t="s">
        <v>26</v>
      </c>
      <c r="F4741" s="462" t="s">
        <v>95</v>
      </c>
      <c r="G4741" s="462" t="s">
        <v>3468</v>
      </c>
      <c r="H4741" s="145" t="s">
        <v>86</v>
      </c>
      <c r="I4741" s="462" t="s">
        <v>1688</v>
      </c>
      <c r="J4741" s="462" t="s">
        <v>1690</v>
      </c>
      <c r="K4741" s="145" t="s">
        <v>1864</v>
      </c>
      <c r="L4741" s="145" t="s">
        <v>1859</v>
      </c>
    </row>
    <row r="4742" spans="3:12">
      <c r="C4742" s="145" t="s">
        <v>2040</v>
      </c>
      <c r="D4742" s="145">
        <v>0</v>
      </c>
      <c r="E4742" s="145" t="s">
        <v>26</v>
      </c>
      <c r="F4742" s="462" t="s">
        <v>95</v>
      </c>
      <c r="G4742" s="462" t="s">
        <v>3468</v>
      </c>
      <c r="H4742" s="145" t="s">
        <v>86</v>
      </c>
      <c r="I4742" s="462" t="s">
        <v>1688</v>
      </c>
      <c r="J4742" s="462" t="s">
        <v>1690</v>
      </c>
      <c r="K4742" s="145" t="s">
        <v>1864</v>
      </c>
      <c r="L4742" s="145" t="s">
        <v>1859</v>
      </c>
    </row>
    <row r="4743" spans="3:12">
      <c r="C4743" s="145" t="s">
        <v>2041</v>
      </c>
      <c r="D4743" s="145">
        <v>0</v>
      </c>
      <c r="E4743" s="145" t="s">
        <v>26</v>
      </c>
      <c r="F4743" s="462" t="s">
        <v>95</v>
      </c>
      <c r="G4743" s="462" t="s">
        <v>3468</v>
      </c>
      <c r="H4743" s="145" t="s">
        <v>86</v>
      </c>
      <c r="I4743" s="462" t="s">
        <v>1688</v>
      </c>
      <c r="J4743" s="462" t="s">
        <v>1690</v>
      </c>
      <c r="K4743" s="145" t="s">
        <v>1864</v>
      </c>
      <c r="L4743" s="145" t="s">
        <v>1859</v>
      </c>
    </row>
    <row r="4744" spans="3:12">
      <c r="C4744" s="145" t="s">
        <v>2042</v>
      </c>
      <c r="D4744" s="145">
        <v>0</v>
      </c>
      <c r="E4744" s="145" t="s">
        <v>26</v>
      </c>
      <c r="F4744" s="462" t="s">
        <v>95</v>
      </c>
      <c r="G4744" s="462" t="s">
        <v>3468</v>
      </c>
      <c r="H4744" s="145" t="s">
        <v>86</v>
      </c>
      <c r="I4744" s="462" t="s">
        <v>1688</v>
      </c>
      <c r="J4744" s="462" t="s">
        <v>1690</v>
      </c>
      <c r="K4744" s="145" t="s">
        <v>1864</v>
      </c>
      <c r="L4744" s="145" t="s">
        <v>1859</v>
      </c>
    </row>
    <row r="4745" spans="3:12">
      <c r="C4745" s="145" t="s">
        <v>2043</v>
      </c>
      <c r="D4745" s="145">
        <v>0</v>
      </c>
      <c r="E4745" s="145" t="s">
        <v>26</v>
      </c>
      <c r="F4745" s="462" t="s">
        <v>95</v>
      </c>
      <c r="G4745" s="462" t="s">
        <v>3468</v>
      </c>
      <c r="H4745" s="145" t="s">
        <v>86</v>
      </c>
      <c r="I4745" s="462" t="s">
        <v>1688</v>
      </c>
      <c r="J4745" s="462" t="s">
        <v>1690</v>
      </c>
      <c r="K4745" s="145" t="s">
        <v>1864</v>
      </c>
      <c r="L4745" s="145" t="s">
        <v>1859</v>
      </c>
    </row>
    <row r="4746" spans="3:12">
      <c r="C4746" s="145" t="s">
        <v>2044</v>
      </c>
      <c r="D4746" s="145">
        <v>0</v>
      </c>
      <c r="E4746" s="145" t="s">
        <v>26</v>
      </c>
      <c r="F4746" s="462" t="s">
        <v>95</v>
      </c>
      <c r="G4746" s="462" t="s">
        <v>3468</v>
      </c>
      <c r="H4746" s="145" t="s">
        <v>86</v>
      </c>
      <c r="I4746" s="462" t="s">
        <v>1688</v>
      </c>
      <c r="J4746" s="462" t="s">
        <v>1690</v>
      </c>
      <c r="K4746" s="145" t="s">
        <v>1864</v>
      </c>
      <c r="L4746" s="145" t="s">
        <v>1859</v>
      </c>
    </row>
    <row r="4747" spans="3:12">
      <c r="C4747" s="145" t="s">
        <v>2046</v>
      </c>
      <c r="D4747" s="145">
        <v>0</v>
      </c>
      <c r="E4747" s="145" t="s">
        <v>26</v>
      </c>
      <c r="F4747" s="462" t="s">
        <v>95</v>
      </c>
      <c r="G4747" s="462" t="s">
        <v>3468</v>
      </c>
      <c r="H4747" s="145" t="s">
        <v>86</v>
      </c>
      <c r="I4747" s="462" t="s">
        <v>1688</v>
      </c>
      <c r="J4747" s="462" t="s">
        <v>1690</v>
      </c>
      <c r="K4747" s="145" t="s">
        <v>1864</v>
      </c>
      <c r="L4747" s="145" t="s">
        <v>1859</v>
      </c>
    </row>
    <row r="4748" spans="3:12">
      <c r="C4748" s="145" t="s">
        <v>2047</v>
      </c>
      <c r="D4748" s="145">
        <v>0</v>
      </c>
      <c r="E4748" s="145" t="s">
        <v>26</v>
      </c>
      <c r="F4748" s="462" t="s">
        <v>95</v>
      </c>
      <c r="G4748" s="462" t="s">
        <v>3468</v>
      </c>
      <c r="H4748" s="145" t="s">
        <v>86</v>
      </c>
      <c r="I4748" s="462" t="s">
        <v>1688</v>
      </c>
      <c r="J4748" s="462" t="s">
        <v>1690</v>
      </c>
      <c r="K4748" s="145" t="s">
        <v>1864</v>
      </c>
      <c r="L4748" s="145" t="s">
        <v>1859</v>
      </c>
    </row>
    <row r="4749" spans="3:12">
      <c r="C4749" s="145" t="s">
        <v>2048</v>
      </c>
      <c r="D4749" s="145">
        <v>0</v>
      </c>
      <c r="E4749" s="145" t="s">
        <v>26</v>
      </c>
      <c r="F4749" s="462" t="s">
        <v>95</v>
      </c>
      <c r="G4749" s="462" t="s">
        <v>3468</v>
      </c>
      <c r="H4749" s="145" t="s">
        <v>86</v>
      </c>
      <c r="I4749" s="462" t="s">
        <v>1688</v>
      </c>
      <c r="J4749" s="462" t="s">
        <v>1690</v>
      </c>
      <c r="K4749" s="145" t="s">
        <v>1864</v>
      </c>
      <c r="L4749" s="145" t="s">
        <v>1859</v>
      </c>
    </row>
    <row r="4750" spans="3:12">
      <c r="C4750" s="145" t="s">
        <v>2049</v>
      </c>
      <c r="D4750" s="145">
        <v>0</v>
      </c>
      <c r="E4750" s="145" t="s">
        <v>26</v>
      </c>
      <c r="F4750" s="462" t="s">
        <v>95</v>
      </c>
      <c r="G4750" s="462" t="s">
        <v>3468</v>
      </c>
      <c r="H4750" s="145" t="s">
        <v>86</v>
      </c>
      <c r="I4750" s="462" t="s">
        <v>1688</v>
      </c>
      <c r="J4750" s="462" t="s">
        <v>1690</v>
      </c>
      <c r="K4750" s="145" t="s">
        <v>1864</v>
      </c>
      <c r="L4750" s="145" t="s">
        <v>1859</v>
      </c>
    </row>
    <row r="4751" spans="3:12">
      <c r="C4751" s="145" t="s">
        <v>2050</v>
      </c>
      <c r="D4751" s="145">
        <v>0</v>
      </c>
      <c r="E4751" s="145" t="s">
        <v>26</v>
      </c>
      <c r="F4751" s="462" t="s">
        <v>95</v>
      </c>
      <c r="G4751" s="462" t="s">
        <v>3468</v>
      </c>
      <c r="H4751" s="145" t="s">
        <v>86</v>
      </c>
      <c r="I4751" s="462" t="s">
        <v>1688</v>
      </c>
      <c r="J4751" s="462" t="s">
        <v>1690</v>
      </c>
      <c r="K4751" s="145" t="s">
        <v>1864</v>
      </c>
      <c r="L4751" s="145" t="s">
        <v>1859</v>
      </c>
    </row>
    <row r="4752" spans="3:12">
      <c r="C4752" s="145" t="s">
        <v>2051</v>
      </c>
      <c r="D4752" s="145">
        <v>0</v>
      </c>
      <c r="E4752" s="145" t="s">
        <v>26</v>
      </c>
      <c r="F4752" s="462" t="s">
        <v>95</v>
      </c>
      <c r="G4752" s="462" t="s">
        <v>3468</v>
      </c>
      <c r="H4752" s="145" t="s">
        <v>86</v>
      </c>
      <c r="I4752" s="462" t="s">
        <v>1688</v>
      </c>
      <c r="J4752" s="462" t="s">
        <v>1690</v>
      </c>
      <c r="K4752" s="145" t="s">
        <v>1864</v>
      </c>
      <c r="L4752" s="145" t="s">
        <v>1859</v>
      </c>
    </row>
    <row r="4753" spans="3:12">
      <c r="C4753" s="145" t="s">
        <v>2052</v>
      </c>
      <c r="D4753" s="145">
        <v>0</v>
      </c>
      <c r="E4753" s="145" t="s">
        <v>26</v>
      </c>
      <c r="F4753" s="462" t="s">
        <v>95</v>
      </c>
      <c r="G4753" s="462" t="s">
        <v>3468</v>
      </c>
      <c r="H4753" s="145" t="s">
        <v>86</v>
      </c>
      <c r="I4753" s="462" t="s">
        <v>1688</v>
      </c>
      <c r="J4753" s="462" t="s">
        <v>1690</v>
      </c>
      <c r="K4753" s="145" t="s">
        <v>1864</v>
      </c>
      <c r="L4753" s="145" t="s">
        <v>1859</v>
      </c>
    </row>
    <row r="4754" spans="3:12">
      <c r="C4754" s="145" t="s">
        <v>2053</v>
      </c>
      <c r="D4754" s="145">
        <v>0</v>
      </c>
      <c r="E4754" s="145" t="s">
        <v>26</v>
      </c>
      <c r="F4754" s="462" t="s">
        <v>95</v>
      </c>
      <c r="G4754" s="462" t="s">
        <v>3468</v>
      </c>
      <c r="H4754" s="145" t="s">
        <v>86</v>
      </c>
      <c r="I4754" s="462" t="s">
        <v>1688</v>
      </c>
      <c r="J4754" s="462" t="s">
        <v>1690</v>
      </c>
      <c r="K4754" s="145" t="s">
        <v>1864</v>
      </c>
      <c r="L4754" s="145" t="s">
        <v>1859</v>
      </c>
    </row>
    <row r="4755" spans="3:12">
      <c r="C4755" s="145" t="s">
        <v>2054</v>
      </c>
      <c r="D4755" s="145">
        <v>0</v>
      </c>
      <c r="E4755" s="145" t="s">
        <v>26</v>
      </c>
      <c r="F4755" s="462" t="s">
        <v>95</v>
      </c>
      <c r="G4755" s="462" t="s">
        <v>3468</v>
      </c>
      <c r="H4755" s="145" t="s">
        <v>86</v>
      </c>
      <c r="I4755" s="462" t="s">
        <v>1688</v>
      </c>
      <c r="J4755" s="462" t="s">
        <v>1690</v>
      </c>
      <c r="K4755" s="145" t="s">
        <v>1864</v>
      </c>
      <c r="L4755" s="145" t="s">
        <v>1859</v>
      </c>
    </row>
    <row r="4756" spans="3:12">
      <c r="C4756" s="145" t="s">
        <v>2055</v>
      </c>
      <c r="D4756" s="145">
        <v>0</v>
      </c>
      <c r="E4756" s="145" t="s">
        <v>26</v>
      </c>
      <c r="F4756" s="462" t="s">
        <v>95</v>
      </c>
      <c r="G4756" s="462" t="s">
        <v>3468</v>
      </c>
      <c r="H4756" s="145" t="s">
        <v>86</v>
      </c>
      <c r="I4756" s="462" t="s">
        <v>1688</v>
      </c>
      <c r="J4756" s="462" t="s">
        <v>1690</v>
      </c>
      <c r="K4756" s="145" t="s">
        <v>1864</v>
      </c>
      <c r="L4756" s="145" t="s">
        <v>1859</v>
      </c>
    </row>
    <row r="4757" spans="3:12">
      <c r="C4757" s="145" t="s">
        <v>2056</v>
      </c>
      <c r="D4757" s="145">
        <v>0</v>
      </c>
      <c r="E4757" s="145" t="s">
        <v>26</v>
      </c>
      <c r="F4757" s="462" t="s">
        <v>95</v>
      </c>
      <c r="G4757" s="462" t="s">
        <v>3468</v>
      </c>
      <c r="H4757" s="145" t="s">
        <v>86</v>
      </c>
      <c r="I4757" s="462" t="s">
        <v>1688</v>
      </c>
      <c r="J4757" s="462" t="s">
        <v>1690</v>
      </c>
      <c r="K4757" s="145" t="s">
        <v>1864</v>
      </c>
      <c r="L4757" s="145" t="s">
        <v>1859</v>
      </c>
    </row>
    <row r="4758" spans="3:12">
      <c r="C4758" s="145" t="s">
        <v>2057</v>
      </c>
      <c r="D4758" s="145">
        <v>0</v>
      </c>
      <c r="E4758" s="145" t="s">
        <v>26</v>
      </c>
      <c r="F4758" s="462" t="s">
        <v>95</v>
      </c>
      <c r="G4758" s="462" t="s">
        <v>3468</v>
      </c>
      <c r="H4758" s="145" t="s">
        <v>86</v>
      </c>
      <c r="I4758" s="462" t="s">
        <v>1688</v>
      </c>
      <c r="J4758" s="462" t="s">
        <v>1690</v>
      </c>
      <c r="K4758" s="145" t="s">
        <v>1864</v>
      </c>
      <c r="L4758" s="145" t="s">
        <v>1859</v>
      </c>
    </row>
    <row r="4759" spans="3:12">
      <c r="C4759" s="145" t="s">
        <v>2058</v>
      </c>
      <c r="D4759" s="145">
        <v>0</v>
      </c>
      <c r="E4759" s="145" t="s">
        <v>26</v>
      </c>
      <c r="F4759" s="462" t="s">
        <v>95</v>
      </c>
      <c r="G4759" s="462" t="s">
        <v>3468</v>
      </c>
      <c r="H4759" s="145" t="s">
        <v>86</v>
      </c>
      <c r="I4759" s="462" t="s">
        <v>1688</v>
      </c>
      <c r="J4759" s="462" t="s">
        <v>1690</v>
      </c>
      <c r="K4759" s="145" t="s">
        <v>1864</v>
      </c>
      <c r="L4759" s="145" t="s">
        <v>1859</v>
      </c>
    </row>
    <row r="4760" spans="3:12">
      <c r="C4760" s="145" t="s">
        <v>2059</v>
      </c>
      <c r="D4760" s="145">
        <v>0</v>
      </c>
      <c r="E4760" s="145" t="s">
        <v>26</v>
      </c>
      <c r="F4760" s="462" t="s">
        <v>95</v>
      </c>
      <c r="G4760" s="462" t="s">
        <v>3468</v>
      </c>
      <c r="H4760" s="145" t="s">
        <v>86</v>
      </c>
      <c r="I4760" s="462" t="s">
        <v>1688</v>
      </c>
      <c r="J4760" s="462" t="s">
        <v>1690</v>
      </c>
      <c r="K4760" s="145" t="s">
        <v>1864</v>
      </c>
      <c r="L4760" s="145" t="s">
        <v>1859</v>
      </c>
    </row>
    <row r="4761" spans="3:12">
      <c r="C4761" s="145" t="s">
        <v>2060</v>
      </c>
      <c r="D4761" s="145">
        <v>0</v>
      </c>
      <c r="E4761" s="145" t="s">
        <v>26</v>
      </c>
      <c r="F4761" s="462" t="s">
        <v>95</v>
      </c>
      <c r="G4761" s="462" t="s">
        <v>3468</v>
      </c>
      <c r="H4761" s="145" t="s">
        <v>86</v>
      </c>
      <c r="I4761" s="462" t="s">
        <v>1688</v>
      </c>
      <c r="J4761" s="462" t="s">
        <v>1690</v>
      </c>
      <c r="K4761" s="145" t="s">
        <v>1864</v>
      </c>
      <c r="L4761" s="145" t="s">
        <v>1859</v>
      </c>
    </row>
    <row r="4762" spans="3:12">
      <c r="C4762" s="145" t="s">
        <v>1995</v>
      </c>
      <c r="D4762" s="145">
        <v>0</v>
      </c>
      <c r="E4762" s="145" t="s">
        <v>26</v>
      </c>
      <c r="F4762" s="462" t="s">
        <v>95</v>
      </c>
      <c r="G4762" s="462" t="s">
        <v>3468</v>
      </c>
      <c r="H4762" s="145" t="s">
        <v>86</v>
      </c>
      <c r="I4762" s="462" t="s">
        <v>1688</v>
      </c>
      <c r="J4762" s="462" t="s">
        <v>1690</v>
      </c>
      <c r="K4762" s="145" t="s">
        <v>1864</v>
      </c>
      <c r="L4762" s="145" t="s">
        <v>1860</v>
      </c>
    </row>
    <row r="4763" spans="3:12">
      <c r="C4763" s="145" t="s">
        <v>1996</v>
      </c>
      <c r="D4763" s="145">
        <v>0</v>
      </c>
      <c r="E4763" s="145" t="s">
        <v>26</v>
      </c>
      <c r="F4763" s="462" t="s">
        <v>95</v>
      </c>
      <c r="G4763" s="462" t="s">
        <v>3468</v>
      </c>
      <c r="H4763" s="145" t="s">
        <v>86</v>
      </c>
      <c r="I4763" s="462" t="s">
        <v>1688</v>
      </c>
      <c r="J4763" s="462" t="s">
        <v>1690</v>
      </c>
      <c r="K4763" s="145" t="s">
        <v>1864</v>
      </c>
      <c r="L4763" s="145" t="s">
        <v>1860</v>
      </c>
    </row>
    <row r="4764" spans="3:12">
      <c r="C4764" s="145" t="s">
        <v>1997</v>
      </c>
      <c r="D4764" s="145">
        <v>0</v>
      </c>
      <c r="E4764" s="145" t="s">
        <v>26</v>
      </c>
      <c r="F4764" s="462" t="s">
        <v>95</v>
      </c>
      <c r="G4764" s="462" t="s">
        <v>3468</v>
      </c>
      <c r="H4764" s="145" t="s">
        <v>86</v>
      </c>
      <c r="I4764" s="462" t="s">
        <v>1688</v>
      </c>
      <c r="J4764" s="462" t="s">
        <v>1690</v>
      </c>
      <c r="K4764" s="145" t="s">
        <v>1864</v>
      </c>
      <c r="L4764" s="145" t="s">
        <v>1860</v>
      </c>
    </row>
    <row r="4765" spans="3:12">
      <c r="C4765" s="145" t="s">
        <v>1998</v>
      </c>
      <c r="D4765" s="145">
        <v>0</v>
      </c>
      <c r="E4765" s="145" t="s">
        <v>26</v>
      </c>
      <c r="F4765" s="462" t="s">
        <v>95</v>
      </c>
      <c r="G4765" s="462" t="s">
        <v>3468</v>
      </c>
      <c r="H4765" s="145" t="s">
        <v>86</v>
      </c>
      <c r="I4765" s="462" t="s">
        <v>1688</v>
      </c>
      <c r="J4765" s="462" t="s">
        <v>1690</v>
      </c>
      <c r="K4765" s="145" t="s">
        <v>1864</v>
      </c>
      <c r="L4765" s="145" t="s">
        <v>1860</v>
      </c>
    </row>
    <row r="4766" spans="3:12">
      <c r="C4766" s="145" t="s">
        <v>1999</v>
      </c>
      <c r="D4766" s="145">
        <v>0</v>
      </c>
      <c r="E4766" s="145" t="s">
        <v>26</v>
      </c>
      <c r="F4766" s="462" t="s">
        <v>95</v>
      </c>
      <c r="G4766" s="462" t="s">
        <v>3468</v>
      </c>
      <c r="H4766" s="145" t="s">
        <v>86</v>
      </c>
      <c r="I4766" s="462" t="s">
        <v>1688</v>
      </c>
      <c r="J4766" s="462" t="s">
        <v>1690</v>
      </c>
      <c r="K4766" s="145" t="s">
        <v>1864</v>
      </c>
      <c r="L4766" s="145" t="s">
        <v>1860</v>
      </c>
    </row>
    <row r="4767" spans="3:12">
      <c r="C4767" s="145" t="s">
        <v>2001</v>
      </c>
      <c r="D4767" s="145">
        <v>0</v>
      </c>
      <c r="E4767" s="145" t="s">
        <v>26</v>
      </c>
      <c r="F4767" s="462" t="s">
        <v>95</v>
      </c>
      <c r="G4767" s="462" t="s">
        <v>3468</v>
      </c>
      <c r="H4767" s="145" t="s">
        <v>86</v>
      </c>
      <c r="I4767" s="462" t="s">
        <v>1688</v>
      </c>
      <c r="J4767" s="462" t="s">
        <v>1690</v>
      </c>
      <c r="K4767" s="145" t="s">
        <v>1864</v>
      </c>
      <c r="L4767" s="145" t="s">
        <v>1860</v>
      </c>
    </row>
    <row r="4768" spans="3:12">
      <c r="C4768" s="145" t="s">
        <v>2002</v>
      </c>
      <c r="D4768" s="145">
        <v>0</v>
      </c>
      <c r="E4768" s="145" t="s">
        <v>26</v>
      </c>
      <c r="F4768" s="462" t="s">
        <v>95</v>
      </c>
      <c r="G4768" s="462" t="s">
        <v>3468</v>
      </c>
      <c r="H4768" s="145" t="s">
        <v>86</v>
      </c>
      <c r="I4768" s="462" t="s">
        <v>1688</v>
      </c>
      <c r="J4768" s="462" t="s">
        <v>1690</v>
      </c>
      <c r="K4768" s="145" t="s">
        <v>1864</v>
      </c>
      <c r="L4768" s="145" t="s">
        <v>1860</v>
      </c>
    </row>
    <row r="4769" spans="3:12">
      <c r="C4769" s="145" t="s">
        <v>2003</v>
      </c>
      <c r="D4769" s="145">
        <v>0</v>
      </c>
      <c r="E4769" s="145" t="s">
        <v>26</v>
      </c>
      <c r="F4769" s="462" t="s">
        <v>95</v>
      </c>
      <c r="G4769" s="462" t="s">
        <v>3468</v>
      </c>
      <c r="H4769" s="145" t="s">
        <v>86</v>
      </c>
      <c r="I4769" s="462" t="s">
        <v>1688</v>
      </c>
      <c r="J4769" s="462" t="s">
        <v>1690</v>
      </c>
      <c r="K4769" s="145" t="s">
        <v>1864</v>
      </c>
      <c r="L4769" s="145" t="s">
        <v>1860</v>
      </c>
    </row>
    <row r="4770" spans="3:12">
      <c r="C4770" s="145" t="s">
        <v>2004</v>
      </c>
      <c r="D4770" s="145">
        <v>0</v>
      </c>
      <c r="E4770" s="145" t="s">
        <v>26</v>
      </c>
      <c r="F4770" s="462" t="s">
        <v>95</v>
      </c>
      <c r="G4770" s="462" t="s">
        <v>3468</v>
      </c>
      <c r="H4770" s="145" t="s">
        <v>86</v>
      </c>
      <c r="I4770" s="462" t="s">
        <v>1688</v>
      </c>
      <c r="J4770" s="462" t="s">
        <v>1690</v>
      </c>
      <c r="K4770" s="145" t="s">
        <v>1864</v>
      </c>
      <c r="L4770" s="145" t="s">
        <v>1860</v>
      </c>
    </row>
    <row r="4771" spans="3:12">
      <c r="C4771" s="145" t="s">
        <v>2006</v>
      </c>
      <c r="D4771" s="145">
        <v>0</v>
      </c>
      <c r="E4771" s="145" t="s">
        <v>26</v>
      </c>
      <c r="F4771" s="462" t="s">
        <v>95</v>
      </c>
      <c r="G4771" s="462" t="s">
        <v>3468</v>
      </c>
      <c r="H4771" s="145" t="s">
        <v>86</v>
      </c>
      <c r="I4771" s="462" t="s">
        <v>1688</v>
      </c>
      <c r="J4771" s="462" t="s">
        <v>1690</v>
      </c>
      <c r="K4771" s="145" t="s">
        <v>1864</v>
      </c>
      <c r="L4771" s="145" t="s">
        <v>1860</v>
      </c>
    </row>
    <row r="4772" spans="3:12">
      <c r="C4772" s="145" t="s">
        <v>2007</v>
      </c>
      <c r="D4772" s="145">
        <v>0</v>
      </c>
      <c r="E4772" s="145" t="s">
        <v>26</v>
      </c>
      <c r="F4772" s="462" t="s">
        <v>95</v>
      </c>
      <c r="G4772" s="462" t="s">
        <v>3468</v>
      </c>
      <c r="H4772" s="145" t="s">
        <v>86</v>
      </c>
      <c r="I4772" s="462" t="s">
        <v>1688</v>
      </c>
      <c r="J4772" s="462" t="s">
        <v>1690</v>
      </c>
      <c r="K4772" s="145" t="s">
        <v>1864</v>
      </c>
      <c r="L4772" s="145" t="s">
        <v>1860</v>
      </c>
    </row>
    <row r="4773" spans="3:12">
      <c r="C4773" s="145" t="s">
        <v>2008</v>
      </c>
      <c r="D4773" s="145">
        <v>0</v>
      </c>
      <c r="E4773" s="145" t="s">
        <v>26</v>
      </c>
      <c r="F4773" s="462" t="s">
        <v>95</v>
      </c>
      <c r="G4773" s="462" t="s">
        <v>3468</v>
      </c>
      <c r="H4773" s="145" t="s">
        <v>86</v>
      </c>
      <c r="I4773" s="462" t="s">
        <v>1688</v>
      </c>
      <c r="J4773" s="462" t="s">
        <v>1690</v>
      </c>
      <c r="K4773" s="145" t="s">
        <v>1864</v>
      </c>
      <c r="L4773" s="145" t="s">
        <v>1860</v>
      </c>
    </row>
    <row r="4774" spans="3:12">
      <c r="C4774" s="145" t="s">
        <v>2009</v>
      </c>
      <c r="D4774" s="145">
        <v>0</v>
      </c>
      <c r="E4774" s="145" t="s">
        <v>26</v>
      </c>
      <c r="F4774" s="462" t="s">
        <v>95</v>
      </c>
      <c r="G4774" s="462" t="s">
        <v>3468</v>
      </c>
      <c r="H4774" s="145" t="s">
        <v>86</v>
      </c>
      <c r="I4774" s="462" t="s">
        <v>1688</v>
      </c>
      <c r="J4774" s="462" t="s">
        <v>1690</v>
      </c>
      <c r="K4774" s="145" t="s">
        <v>1864</v>
      </c>
      <c r="L4774" s="145" t="s">
        <v>1860</v>
      </c>
    </row>
    <row r="4775" spans="3:12">
      <c r="C4775" s="145" t="s">
        <v>2010</v>
      </c>
      <c r="D4775" s="145">
        <v>0</v>
      </c>
      <c r="E4775" s="145" t="s">
        <v>26</v>
      </c>
      <c r="F4775" s="462" t="s">
        <v>95</v>
      </c>
      <c r="G4775" s="462" t="s">
        <v>3468</v>
      </c>
      <c r="H4775" s="145" t="s">
        <v>86</v>
      </c>
      <c r="I4775" s="462" t="s">
        <v>1688</v>
      </c>
      <c r="J4775" s="462" t="s">
        <v>1690</v>
      </c>
      <c r="K4775" s="145" t="s">
        <v>1864</v>
      </c>
      <c r="L4775" s="145" t="s">
        <v>1860</v>
      </c>
    </row>
    <row r="4776" spans="3:12">
      <c r="C4776" s="145" t="s">
        <v>2012</v>
      </c>
      <c r="D4776" s="145">
        <v>0</v>
      </c>
      <c r="E4776" s="145" t="s">
        <v>26</v>
      </c>
      <c r="F4776" s="462" t="s">
        <v>95</v>
      </c>
      <c r="G4776" s="462" t="s">
        <v>3468</v>
      </c>
      <c r="H4776" s="145" t="s">
        <v>86</v>
      </c>
      <c r="I4776" s="462" t="s">
        <v>1688</v>
      </c>
      <c r="J4776" s="462" t="s">
        <v>1690</v>
      </c>
      <c r="K4776" s="145" t="s">
        <v>1864</v>
      </c>
      <c r="L4776" s="145" t="s">
        <v>1860</v>
      </c>
    </row>
    <row r="4777" spans="3:12">
      <c r="C4777" s="145" t="s">
        <v>2013</v>
      </c>
      <c r="D4777" s="145">
        <v>0</v>
      </c>
      <c r="E4777" s="145" t="s">
        <v>26</v>
      </c>
      <c r="F4777" s="462" t="s">
        <v>95</v>
      </c>
      <c r="G4777" s="462" t="s">
        <v>3468</v>
      </c>
      <c r="H4777" s="145" t="s">
        <v>86</v>
      </c>
      <c r="I4777" s="462" t="s">
        <v>1688</v>
      </c>
      <c r="J4777" s="462" t="s">
        <v>1690</v>
      </c>
      <c r="K4777" s="145" t="s">
        <v>1864</v>
      </c>
      <c r="L4777" s="145" t="s">
        <v>1860</v>
      </c>
    </row>
    <row r="4778" spans="3:12">
      <c r="C4778" s="145" t="s">
        <v>2014</v>
      </c>
      <c r="D4778" s="145">
        <v>0</v>
      </c>
      <c r="E4778" s="145" t="s">
        <v>26</v>
      </c>
      <c r="F4778" s="462" t="s">
        <v>95</v>
      </c>
      <c r="G4778" s="462" t="s">
        <v>3468</v>
      </c>
      <c r="H4778" s="145" t="s">
        <v>86</v>
      </c>
      <c r="I4778" s="462" t="s">
        <v>1688</v>
      </c>
      <c r="J4778" s="462" t="s">
        <v>1690</v>
      </c>
      <c r="K4778" s="145" t="s">
        <v>1864</v>
      </c>
      <c r="L4778" s="145" t="s">
        <v>1860</v>
      </c>
    </row>
    <row r="4779" spans="3:12">
      <c r="C4779" s="145" t="s">
        <v>2015</v>
      </c>
      <c r="D4779" s="145">
        <v>0</v>
      </c>
      <c r="E4779" s="145" t="s">
        <v>26</v>
      </c>
      <c r="F4779" s="462" t="s">
        <v>95</v>
      </c>
      <c r="G4779" s="462" t="s">
        <v>3468</v>
      </c>
      <c r="H4779" s="145" t="s">
        <v>86</v>
      </c>
      <c r="I4779" s="462" t="s">
        <v>1688</v>
      </c>
      <c r="J4779" s="462" t="s">
        <v>1690</v>
      </c>
      <c r="K4779" s="145" t="s">
        <v>1864</v>
      </c>
      <c r="L4779" s="145" t="s">
        <v>1860</v>
      </c>
    </row>
    <row r="4780" spans="3:12">
      <c r="C4780" s="145" t="s">
        <v>2016</v>
      </c>
      <c r="D4780" s="145">
        <v>0</v>
      </c>
      <c r="E4780" s="145" t="s">
        <v>26</v>
      </c>
      <c r="F4780" s="462" t="s">
        <v>95</v>
      </c>
      <c r="G4780" s="462" t="s">
        <v>3468</v>
      </c>
      <c r="H4780" s="145" t="s">
        <v>86</v>
      </c>
      <c r="I4780" s="462" t="s">
        <v>1688</v>
      </c>
      <c r="J4780" s="462" t="s">
        <v>1690</v>
      </c>
      <c r="K4780" s="145" t="s">
        <v>1864</v>
      </c>
      <c r="L4780" s="145" t="s">
        <v>1860</v>
      </c>
    </row>
    <row r="4781" spans="3:12">
      <c r="C4781" s="145" t="s">
        <v>2017</v>
      </c>
      <c r="D4781" s="145">
        <v>0</v>
      </c>
      <c r="E4781" s="145" t="s">
        <v>26</v>
      </c>
      <c r="F4781" s="462" t="s">
        <v>95</v>
      </c>
      <c r="G4781" s="462" t="s">
        <v>3468</v>
      </c>
      <c r="H4781" s="145" t="s">
        <v>86</v>
      </c>
      <c r="I4781" s="462" t="s">
        <v>1688</v>
      </c>
      <c r="J4781" s="462" t="s">
        <v>1690</v>
      </c>
      <c r="K4781" s="145" t="s">
        <v>1864</v>
      </c>
      <c r="L4781" s="145" t="s">
        <v>1860</v>
      </c>
    </row>
    <row r="4782" spans="3:12">
      <c r="C4782" s="145" t="s">
        <v>2018</v>
      </c>
      <c r="D4782" s="145">
        <v>0</v>
      </c>
      <c r="E4782" s="145" t="s">
        <v>26</v>
      </c>
      <c r="F4782" s="462" t="s">
        <v>95</v>
      </c>
      <c r="G4782" s="462" t="s">
        <v>3468</v>
      </c>
      <c r="H4782" s="145" t="s">
        <v>86</v>
      </c>
      <c r="I4782" s="462" t="s">
        <v>1688</v>
      </c>
      <c r="J4782" s="462" t="s">
        <v>1690</v>
      </c>
      <c r="K4782" s="145" t="s">
        <v>1864</v>
      </c>
      <c r="L4782" s="145" t="s">
        <v>1860</v>
      </c>
    </row>
    <row r="4783" spans="3:12">
      <c r="C4783" s="145" t="s">
        <v>2019</v>
      </c>
      <c r="D4783" s="145">
        <v>0</v>
      </c>
      <c r="E4783" s="145" t="s">
        <v>26</v>
      </c>
      <c r="F4783" s="462" t="s">
        <v>95</v>
      </c>
      <c r="G4783" s="462" t="s">
        <v>3468</v>
      </c>
      <c r="H4783" s="145" t="s">
        <v>86</v>
      </c>
      <c r="I4783" s="462" t="s">
        <v>1688</v>
      </c>
      <c r="J4783" s="462" t="s">
        <v>1690</v>
      </c>
      <c r="K4783" s="145" t="s">
        <v>1864</v>
      </c>
      <c r="L4783" s="145" t="s">
        <v>1860</v>
      </c>
    </row>
    <row r="4784" spans="3:12">
      <c r="C4784" s="145" t="s">
        <v>2020</v>
      </c>
      <c r="D4784" s="145">
        <v>0</v>
      </c>
      <c r="E4784" s="145" t="s">
        <v>26</v>
      </c>
      <c r="F4784" s="462" t="s">
        <v>95</v>
      </c>
      <c r="G4784" s="462" t="s">
        <v>3468</v>
      </c>
      <c r="H4784" s="145" t="s">
        <v>86</v>
      </c>
      <c r="I4784" s="462" t="s">
        <v>1688</v>
      </c>
      <c r="J4784" s="462" t="s">
        <v>1690</v>
      </c>
      <c r="K4784" s="145" t="s">
        <v>1864</v>
      </c>
      <c r="L4784" s="145" t="s">
        <v>1860</v>
      </c>
    </row>
    <row r="4785" spans="3:12">
      <c r="C4785" s="145" t="s">
        <v>2021</v>
      </c>
      <c r="D4785" s="145">
        <v>0</v>
      </c>
      <c r="E4785" s="145" t="s">
        <v>26</v>
      </c>
      <c r="F4785" s="462" t="s">
        <v>95</v>
      </c>
      <c r="G4785" s="462" t="s">
        <v>3468</v>
      </c>
      <c r="H4785" s="145" t="s">
        <v>86</v>
      </c>
      <c r="I4785" s="462" t="s">
        <v>1688</v>
      </c>
      <c r="J4785" s="462" t="s">
        <v>1690</v>
      </c>
      <c r="K4785" s="145" t="s">
        <v>1864</v>
      </c>
      <c r="L4785" s="145" t="s">
        <v>1860</v>
      </c>
    </row>
    <row r="4786" spans="3:12">
      <c r="C4786" s="145" t="s">
        <v>2022</v>
      </c>
      <c r="D4786" s="145">
        <v>0</v>
      </c>
      <c r="E4786" s="145" t="s">
        <v>26</v>
      </c>
      <c r="F4786" s="462" t="s">
        <v>95</v>
      </c>
      <c r="G4786" s="462" t="s">
        <v>3468</v>
      </c>
      <c r="H4786" s="145" t="s">
        <v>86</v>
      </c>
      <c r="I4786" s="462" t="s">
        <v>1688</v>
      </c>
      <c r="J4786" s="462" t="s">
        <v>1690</v>
      </c>
      <c r="K4786" s="145" t="s">
        <v>1864</v>
      </c>
      <c r="L4786" s="145" t="s">
        <v>1860</v>
      </c>
    </row>
    <row r="4787" spans="3:12">
      <c r="C4787" s="145" t="s">
        <v>2023</v>
      </c>
      <c r="D4787" s="145">
        <v>0</v>
      </c>
      <c r="E4787" s="145" t="s">
        <v>26</v>
      </c>
      <c r="F4787" s="462" t="s">
        <v>95</v>
      </c>
      <c r="G4787" s="462" t="s">
        <v>3468</v>
      </c>
      <c r="H4787" s="145" t="s">
        <v>86</v>
      </c>
      <c r="I4787" s="462" t="s">
        <v>1688</v>
      </c>
      <c r="J4787" s="462" t="s">
        <v>1690</v>
      </c>
      <c r="K4787" s="145" t="s">
        <v>1864</v>
      </c>
      <c r="L4787" s="145" t="s">
        <v>1860</v>
      </c>
    </row>
    <row r="4788" spans="3:12">
      <c r="C4788" s="145" t="s">
        <v>2024</v>
      </c>
      <c r="D4788" s="145">
        <v>0</v>
      </c>
      <c r="E4788" s="145" t="s">
        <v>26</v>
      </c>
      <c r="F4788" s="462" t="s">
        <v>95</v>
      </c>
      <c r="G4788" s="462" t="s">
        <v>3468</v>
      </c>
      <c r="H4788" s="145" t="s">
        <v>86</v>
      </c>
      <c r="I4788" s="462" t="s">
        <v>1688</v>
      </c>
      <c r="J4788" s="462" t="s">
        <v>1690</v>
      </c>
      <c r="K4788" s="145" t="s">
        <v>1864</v>
      </c>
      <c r="L4788" s="145" t="s">
        <v>1860</v>
      </c>
    </row>
    <row r="4789" spans="3:12">
      <c r="C4789" s="145" t="s">
        <v>2025</v>
      </c>
      <c r="D4789" s="145">
        <v>0</v>
      </c>
      <c r="E4789" s="145" t="s">
        <v>26</v>
      </c>
      <c r="F4789" s="462" t="s">
        <v>95</v>
      </c>
      <c r="G4789" s="462" t="s">
        <v>3468</v>
      </c>
      <c r="H4789" s="145" t="s">
        <v>86</v>
      </c>
      <c r="I4789" s="462" t="s">
        <v>1688</v>
      </c>
      <c r="J4789" s="462" t="s">
        <v>1690</v>
      </c>
      <c r="K4789" s="145" t="s">
        <v>1864</v>
      </c>
      <c r="L4789" s="145" t="s">
        <v>1860</v>
      </c>
    </row>
    <row r="4790" spans="3:12">
      <c r="C4790" s="145" t="s">
        <v>2026</v>
      </c>
      <c r="D4790" s="145">
        <v>0</v>
      </c>
      <c r="E4790" s="145" t="s">
        <v>26</v>
      </c>
      <c r="F4790" s="462" t="s">
        <v>95</v>
      </c>
      <c r="G4790" s="462" t="s">
        <v>3468</v>
      </c>
      <c r="H4790" s="145" t="s">
        <v>86</v>
      </c>
      <c r="I4790" s="462" t="s">
        <v>1688</v>
      </c>
      <c r="J4790" s="462" t="s">
        <v>1690</v>
      </c>
      <c r="K4790" s="145" t="s">
        <v>1864</v>
      </c>
      <c r="L4790" s="145" t="s">
        <v>1860</v>
      </c>
    </row>
    <row r="4791" spans="3:12">
      <c r="C4791" s="145" t="s">
        <v>2029</v>
      </c>
      <c r="D4791" s="145">
        <v>0</v>
      </c>
      <c r="E4791" s="145" t="s">
        <v>26</v>
      </c>
      <c r="F4791" s="462" t="s">
        <v>95</v>
      </c>
      <c r="G4791" s="462" t="s">
        <v>3468</v>
      </c>
      <c r="H4791" s="145" t="s">
        <v>86</v>
      </c>
      <c r="I4791" s="462" t="s">
        <v>1688</v>
      </c>
      <c r="J4791" s="462" t="s">
        <v>1690</v>
      </c>
      <c r="K4791" s="145" t="s">
        <v>1864</v>
      </c>
      <c r="L4791" s="145" t="s">
        <v>1860</v>
      </c>
    </row>
    <row r="4792" spans="3:12">
      <c r="C4792" s="145" t="s">
        <v>2030</v>
      </c>
      <c r="D4792" s="145">
        <v>0</v>
      </c>
      <c r="E4792" s="145" t="s">
        <v>26</v>
      </c>
      <c r="F4792" s="462" t="s">
        <v>95</v>
      </c>
      <c r="G4792" s="462" t="s">
        <v>3468</v>
      </c>
      <c r="H4792" s="145" t="s">
        <v>86</v>
      </c>
      <c r="I4792" s="462" t="s">
        <v>1688</v>
      </c>
      <c r="J4792" s="462" t="s">
        <v>1690</v>
      </c>
      <c r="K4792" s="145" t="s">
        <v>1864</v>
      </c>
      <c r="L4792" s="145" t="s">
        <v>1860</v>
      </c>
    </row>
    <row r="4793" spans="3:12">
      <c r="C4793" s="145" t="s">
        <v>2031</v>
      </c>
      <c r="D4793" s="145">
        <v>0</v>
      </c>
      <c r="E4793" s="145" t="s">
        <v>26</v>
      </c>
      <c r="F4793" s="462" t="s">
        <v>95</v>
      </c>
      <c r="G4793" s="462" t="s">
        <v>3468</v>
      </c>
      <c r="H4793" s="145" t="s">
        <v>86</v>
      </c>
      <c r="I4793" s="462" t="s">
        <v>1688</v>
      </c>
      <c r="J4793" s="462" t="s">
        <v>1690</v>
      </c>
      <c r="K4793" s="145" t="s">
        <v>1864</v>
      </c>
      <c r="L4793" s="145" t="s">
        <v>1860</v>
      </c>
    </row>
    <row r="4794" spans="3:12">
      <c r="C4794" s="145" t="s">
        <v>2032</v>
      </c>
      <c r="D4794" s="145">
        <v>0</v>
      </c>
      <c r="E4794" s="145" t="s">
        <v>26</v>
      </c>
      <c r="F4794" s="462" t="s">
        <v>95</v>
      </c>
      <c r="G4794" s="462" t="s">
        <v>3468</v>
      </c>
      <c r="H4794" s="145" t="s">
        <v>86</v>
      </c>
      <c r="I4794" s="462" t="s">
        <v>1688</v>
      </c>
      <c r="J4794" s="462" t="s">
        <v>1690</v>
      </c>
      <c r="K4794" s="145" t="s">
        <v>1864</v>
      </c>
      <c r="L4794" s="145" t="s">
        <v>1860</v>
      </c>
    </row>
    <row r="4795" spans="3:12">
      <c r="C4795" s="145" t="s">
        <v>2033</v>
      </c>
      <c r="D4795" s="145">
        <v>0</v>
      </c>
      <c r="E4795" s="145" t="s">
        <v>26</v>
      </c>
      <c r="F4795" s="462" t="s">
        <v>95</v>
      </c>
      <c r="G4795" s="462" t="s">
        <v>3468</v>
      </c>
      <c r="H4795" s="145" t="s">
        <v>86</v>
      </c>
      <c r="I4795" s="462" t="s">
        <v>1688</v>
      </c>
      <c r="J4795" s="462" t="s">
        <v>1690</v>
      </c>
      <c r="K4795" s="145" t="s">
        <v>1864</v>
      </c>
      <c r="L4795" s="145" t="s">
        <v>1860</v>
      </c>
    </row>
    <row r="4796" spans="3:12">
      <c r="C4796" s="145" t="s">
        <v>2035</v>
      </c>
      <c r="D4796" s="145">
        <v>0</v>
      </c>
      <c r="E4796" s="145" t="s">
        <v>26</v>
      </c>
      <c r="F4796" s="462" t="s">
        <v>95</v>
      </c>
      <c r="G4796" s="462" t="s">
        <v>3468</v>
      </c>
      <c r="H4796" s="145" t="s">
        <v>86</v>
      </c>
      <c r="I4796" s="462" t="s">
        <v>1688</v>
      </c>
      <c r="J4796" s="462" t="s">
        <v>1690</v>
      </c>
      <c r="K4796" s="145" t="s">
        <v>1864</v>
      </c>
      <c r="L4796" s="145" t="s">
        <v>1860</v>
      </c>
    </row>
    <row r="4797" spans="3:12">
      <c r="C4797" s="145" t="s">
        <v>2036</v>
      </c>
      <c r="D4797" s="145">
        <v>0</v>
      </c>
      <c r="E4797" s="145" t="s">
        <v>26</v>
      </c>
      <c r="F4797" s="462" t="s">
        <v>95</v>
      </c>
      <c r="G4797" s="462" t="s">
        <v>3468</v>
      </c>
      <c r="H4797" s="145" t="s">
        <v>86</v>
      </c>
      <c r="I4797" s="462" t="s">
        <v>1688</v>
      </c>
      <c r="J4797" s="462" t="s">
        <v>1690</v>
      </c>
      <c r="K4797" s="145" t="s">
        <v>1864</v>
      </c>
      <c r="L4797" s="145" t="s">
        <v>1860</v>
      </c>
    </row>
    <row r="4798" spans="3:12">
      <c r="C4798" s="145" t="s">
        <v>2037</v>
      </c>
      <c r="D4798" s="145">
        <v>0</v>
      </c>
      <c r="E4798" s="145" t="s">
        <v>26</v>
      </c>
      <c r="F4798" s="462" t="s">
        <v>95</v>
      </c>
      <c r="G4798" s="462" t="s">
        <v>3468</v>
      </c>
      <c r="H4798" s="145" t="s">
        <v>86</v>
      </c>
      <c r="I4798" s="462" t="s">
        <v>1688</v>
      </c>
      <c r="J4798" s="462" t="s">
        <v>1690</v>
      </c>
      <c r="K4798" s="145" t="s">
        <v>1864</v>
      </c>
      <c r="L4798" s="145" t="s">
        <v>1860</v>
      </c>
    </row>
    <row r="4799" spans="3:12">
      <c r="C4799" s="145" t="s">
        <v>2038</v>
      </c>
      <c r="D4799" s="145">
        <v>0</v>
      </c>
      <c r="E4799" s="145" t="s">
        <v>26</v>
      </c>
      <c r="F4799" s="462" t="s">
        <v>95</v>
      </c>
      <c r="G4799" s="462" t="s">
        <v>3468</v>
      </c>
      <c r="H4799" s="145" t="s">
        <v>86</v>
      </c>
      <c r="I4799" s="462" t="s">
        <v>1688</v>
      </c>
      <c r="J4799" s="462" t="s">
        <v>1690</v>
      </c>
      <c r="K4799" s="145" t="s">
        <v>1864</v>
      </c>
      <c r="L4799" s="145" t="s">
        <v>1860</v>
      </c>
    </row>
    <row r="4800" spans="3:12">
      <c r="C4800" s="145" t="s">
        <v>2040</v>
      </c>
      <c r="D4800" s="145">
        <v>0</v>
      </c>
      <c r="E4800" s="145" t="s">
        <v>26</v>
      </c>
      <c r="F4800" s="462" t="s">
        <v>95</v>
      </c>
      <c r="G4800" s="462" t="s">
        <v>3468</v>
      </c>
      <c r="H4800" s="145" t="s">
        <v>86</v>
      </c>
      <c r="I4800" s="462" t="s">
        <v>1688</v>
      </c>
      <c r="J4800" s="462" t="s">
        <v>1690</v>
      </c>
      <c r="K4800" s="145" t="s">
        <v>1864</v>
      </c>
      <c r="L4800" s="145" t="s">
        <v>1860</v>
      </c>
    </row>
    <row r="4801" spans="3:12">
      <c r="C4801" s="145" t="s">
        <v>2041</v>
      </c>
      <c r="D4801" s="145">
        <v>0</v>
      </c>
      <c r="E4801" s="145" t="s">
        <v>26</v>
      </c>
      <c r="F4801" s="462" t="s">
        <v>95</v>
      </c>
      <c r="G4801" s="462" t="s">
        <v>3468</v>
      </c>
      <c r="H4801" s="145" t="s">
        <v>86</v>
      </c>
      <c r="I4801" s="462" t="s">
        <v>1688</v>
      </c>
      <c r="J4801" s="462" t="s">
        <v>1690</v>
      </c>
      <c r="K4801" s="145" t="s">
        <v>1864</v>
      </c>
      <c r="L4801" s="145" t="s">
        <v>1860</v>
      </c>
    </row>
    <row r="4802" spans="3:12">
      <c r="C4802" s="145" t="s">
        <v>2042</v>
      </c>
      <c r="D4802" s="145">
        <v>0</v>
      </c>
      <c r="E4802" s="145" t="s">
        <v>26</v>
      </c>
      <c r="F4802" s="462" t="s">
        <v>95</v>
      </c>
      <c r="G4802" s="462" t="s">
        <v>3468</v>
      </c>
      <c r="H4802" s="145" t="s">
        <v>86</v>
      </c>
      <c r="I4802" s="462" t="s">
        <v>1688</v>
      </c>
      <c r="J4802" s="462" t="s">
        <v>1690</v>
      </c>
      <c r="K4802" s="145" t="s">
        <v>1864</v>
      </c>
      <c r="L4802" s="145" t="s">
        <v>1860</v>
      </c>
    </row>
    <row r="4803" spans="3:12">
      <c r="C4803" s="145" t="s">
        <v>2043</v>
      </c>
      <c r="D4803" s="145">
        <v>0</v>
      </c>
      <c r="E4803" s="145" t="s">
        <v>26</v>
      </c>
      <c r="F4803" s="462" t="s">
        <v>95</v>
      </c>
      <c r="G4803" s="462" t="s">
        <v>3468</v>
      </c>
      <c r="H4803" s="145" t="s">
        <v>86</v>
      </c>
      <c r="I4803" s="462" t="s">
        <v>1688</v>
      </c>
      <c r="J4803" s="462" t="s">
        <v>1690</v>
      </c>
      <c r="K4803" s="145" t="s">
        <v>1864</v>
      </c>
      <c r="L4803" s="145" t="s">
        <v>1860</v>
      </c>
    </row>
    <row r="4804" spans="3:12">
      <c r="C4804" s="145" t="s">
        <v>2044</v>
      </c>
      <c r="D4804" s="145">
        <v>0</v>
      </c>
      <c r="E4804" s="145" t="s">
        <v>26</v>
      </c>
      <c r="F4804" s="462" t="s">
        <v>95</v>
      </c>
      <c r="G4804" s="462" t="s">
        <v>3468</v>
      </c>
      <c r="H4804" s="145" t="s">
        <v>86</v>
      </c>
      <c r="I4804" s="462" t="s">
        <v>1688</v>
      </c>
      <c r="J4804" s="462" t="s">
        <v>1690</v>
      </c>
      <c r="K4804" s="145" t="s">
        <v>1864</v>
      </c>
      <c r="L4804" s="145" t="s">
        <v>1860</v>
      </c>
    </row>
    <row r="4805" spans="3:12">
      <c r="C4805" s="145" t="s">
        <v>2046</v>
      </c>
      <c r="D4805" s="145">
        <v>0</v>
      </c>
      <c r="E4805" s="145" t="s">
        <v>26</v>
      </c>
      <c r="F4805" s="462" t="s">
        <v>95</v>
      </c>
      <c r="G4805" s="462" t="s">
        <v>3468</v>
      </c>
      <c r="H4805" s="145" t="s">
        <v>86</v>
      </c>
      <c r="I4805" s="462" t="s">
        <v>1688</v>
      </c>
      <c r="J4805" s="462" t="s">
        <v>1690</v>
      </c>
      <c r="K4805" s="145" t="s">
        <v>1864</v>
      </c>
      <c r="L4805" s="145" t="s">
        <v>1860</v>
      </c>
    </row>
    <row r="4806" spans="3:12">
      <c r="C4806" s="145" t="s">
        <v>2047</v>
      </c>
      <c r="D4806" s="145">
        <v>0</v>
      </c>
      <c r="E4806" s="145" t="s">
        <v>26</v>
      </c>
      <c r="F4806" s="462" t="s">
        <v>95</v>
      </c>
      <c r="G4806" s="462" t="s">
        <v>3468</v>
      </c>
      <c r="H4806" s="145" t="s">
        <v>86</v>
      </c>
      <c r="I4806" s="462" t="s">
        <v>1688</v>
      </c>
      <c r="J4806" s="462" t="s">
        <v>1690</v>
      </c>
      <c r="K4806" s="145" t="s">
        <v>1864</v>
      </c>
      <c r="L4806" s="145" t="s">
        <v>1860</v>
      </c>
    </row>
    <row r="4807" spans="3:12">
      <c r="C4807" s="145" t="s">
        <v>2048</v>
      </c>
      <c r="D4807" s="145">
        <v>0</v>
      </c>
      <c r="E4807" s="145" t="s">
        <v>26</v>
      </c>
      <c r="F4807" s="462" t="s">
        <v>95</v>
      </c>
      <c r="G4807" s="462" t="s">
        <v>3468</v>
      </c>
      <c r="H4807" s="145" t="s">
        <v>86</v>
      </c>
      <c r="I4807" s="462" t="s">
        <v>1688</v>
      </c>
      <c r="J4807" s="462" t="s">
        <v>1690</v>
      </c>
      <c r="K4807" s="145" t="s">
        <v>1864</v>
      </c>
      <c r="L4807" s="145" t="s">
        <v>1860</v>
      </c>
    </row>
    <row r="4808" spans="3:12">
      <c r="C4808" s="145" t="s">
        <v>2049</v>
      </c>
      <c r="D4808" s="145">
        <v>0</v>
      </c>
      <c r="E4808" s="145" t="s">
        <v>26</v>
      </c>
      <c r="F4808" s="462" t="s">
        <v>95</v>
      </c>
      <c r="G4808" s="462" t="s">
        <v>3468</v>
      </c>
      <c r="H4808" s="145" t="s">
        <v>86</v>
      </c>
      <c r="I4808" s="462" t="s">
        <v>1688</v>
      </c>
      <c r="J4808" s="462" t="s">
        <v>1690</v>
      </c>
      <c r="K4808" s="145" t="s">
        <v>1864</v>
      </c>
      <c r="L4808" s="145" t="s">
        <v>1860</v>
      </c>
    </row>
    <row r="4809" spans="3:12">
      <c r="C4809" s="145" t="s">
        <v>2050</v>
      </c>
      <c r="D4809" s="145">
        <v>0</v>
      </c>
      <c r="E4809" s="145" t="s">
        <v>26</v>
      </c>
      <c r="F4809" s="462" t="s">
        <v>95</v>
      </c>
      <c r="G4809" s="462" t="s">
        <v>3468</v>
      </c>
      <c r="H4809" s="145" t="s">
        <v>86</v>
      </c>
      <c r="I4809" s="462" t="s">
        <v>1688</v>
      </c>
      <c r="J4809" s="462" t="s">
        <v>1690</v>
      </c>
      <c r="K4809" s="145" t="s">
        <v>1864</v>
      </c>
      <c r="L4809" s="145" t="s">
        <v>1860</v>
      </c>
    </row>
    <row r="4810" spans="3:12">
      <c r="C4810" s="145" t="s">
        <v>2051</v>
      </c>
      <c r="D4810" s="145">
        <v>0</v>
      </c>
      <c r="E4810" s="145" t="s">
        <v>26</v>
      </c>
      <c r="F4810" s="462" t="s">
        <v>95</v>
      </c>
      <c r="G4810" s="462" t="s">
        <v>3468</v>
      </c>
      <c r="H4810" s="145" t="s">
        <v>86</v>
      </c>
      <c r="I4810" s="462" t="s">
        <v>1688</v>
      </c>
      <c r="J4810" s="462" t="s">
        <v>1690</v>
      </c>
      <c r="K4810" s="145" t="s">
        <v>1864</v>
      </c>
      <c r="L4810" s="145" t="s">
        <v>1860</v>
      </c>
    </row>
    <row r="4811" spans="3:12">
      <c r="C4811" s="145" t="s">
        <v>2052</v>
      </c>
      <c r="D4811" s="145">
        <v>0</v>
      </c>
      <c r="E4811" s="145" t="s">
        <v>26</v>
      </c>
      <c r="F4811" s="462" t="s">
        <v>95</v>
      </c>
      <c r="G4811" s="462" t="s">
        <v>3468</v>
      </c>
      <c r="H4811" s="145" t="s">
        <v>86</v>
      </c>
      <c r="I4811" s="462" t="s">
        <v>1688</v>
      </c>
      <c r="J4811" s="462" t="s">
        <v>1690</v>
      </c>
      <c r="K4811" s="145" t="s">
        <v>1864</v>
      </c>
      <c r="L4811" s="145" t="s">
        <v>1860</v>
      </c>
    </row>
    <row r="4812" spans="3:12">
      <c r="C4812" s="145" t="s">
        <v>2053</v>
      </c>
      <c r="D4812" s="145">
        <v>0</v>
      </c>
      <c r="E4812" s="145" t="s">
        <v>26</v>
      </c>
      <c r="F4812" s="462" t="s">
        <v>95</v>
      </c>
      <c r="G4812" s="462" t="s">
        <v>3468</v>
      </c>
      <c r="H4812" s="145" t="s">
        <v>86</v>
      </c>
      <c r="I4812" s="462" t="s">
        <v>1688</v>
      </c>
      <c r="J4812" s="462" t="s">
        <v>1690</v>
      </c>
      <c r="K4812" s="145" t="s">
        <v>1864</v>
      </c>
      <c r="L4812" s="145" t="s">
        <v>1860</v>
      </c>
    </row>
    <row r="4813" spans="3:12">
      <c r="C4813" s="145" t="s">
        <v>2054</v>
      </c>
      <c r="D4813" s="145">
        <v>0</v>
      </c>
      <c r="E4813" s="145" t="s">
        <v>26</v>
      </c>
      <c r="F4813" s="462" t="s">
        <v>95</v>
      </c>
      <c r="G4813" s="462" t="s">
        <v>3468</v>
      </c>
      <c r="H4813" s="145" t="s">
        <v>86</v>
      </c>
      <c r="I4813" s="462" t="s">
        <v>1688</v>
      </c>
      <c r="J4813" s="462" t="s">
        <v>1690</v>
      </c>
      <c r="K4813" s="145" t="s">
        <v>1864</v>
      </c>
      <c r="L4813" s="145" t="s">
        <v>1860</v>
      </c>
    </row>
    <row r="4814" spans="3:12">
      <c r="C4814" s="145" t="s">
        <v>2055</v>
      </c>
      <c r="D4814" s="145">
        <v>0</v>
      </c>
      <c r="E4814" s="145" t="s">
        <v>26</v>
      </c>
      <c r="F4814" s="462" t="s">
        <v>95</v>
      </c>
      <c r="G4814" s="462" t="s">
        <v>3468</v>
      </c>
      <c r="H4814" s="145" t="s">
        <v>86</v>
      </c>
      <c r="I4814" s="462" t="s">
        <v>1688</v>
      </c>
      <c r="J4814" s="462" t="s">
        <v>1690</v>
      </c>
      <c r="K4814" s="145" t="s">
        <v>1864</v>
      </c>
      <c r="L4814" s="145" t="s">
        <v>1860</v>
      </c>
    </row>
    <row r="4815" spans="3:12">
      <c r="C4815" s="145" t="s">
        <v>2056</v>
      </c>
      <c r="D4815" s="145">
        <v>0</v>
      </c>
      <c r="E4815" s="145" t="s">
        <v>26</v>
      </c>
      <c r="F4815" s="462" t="s">
        <v>95</v>
      </c>
      <c r="G4815" s="462" t="s">
        <v>3468</v>
      </c>
      <c r="H4815" s="145" t="s">
        <v>86</v>
      </c>
      <c r="I4815" s="462" t="s">
        <v>1688</v>
      </c>
      <c r="J4815" s="462" t="s">
        <v>1690</v>
      </c>
      <c r="K4815" s="145" t="s">
        <v>1864</v>
      </c>
      <c r="L4815" s="145" t="s">
        <v>1860</v>
      </c>
    </row>
    <row r="4816" spans="3:12">
      <c r="C4816" s="145" t="s">
        <v>2057</v>
      </c>
      <c r="D4816" s="145">
        <v>0</v>
      </c>
      <c r="E4816" s="145" t="s">
        <v>26</v>
      </c>
      <c r="F4816" s="462" t="s">
        <v>95</v>
      </c>
      <c r="G4816" s="462" t="s">
        <v>3468</v>
      </c>
      <c r="H4816" s="145" t="s">
        <v>86</v>
      </c>
      <c r="I4816" s="462" t="s">
        <v>1688</v>
      </c>
      <c r="J4816" s="462" t="s">
        <v>1690</v>
      </c>
      <c r="K4816" s="145" t="s">
        <v>1864</v>
      </c>
      <c r="L4816" s="145" t="s">
        <v>1860</v>
      </c>
    </row>
    <row r="4817" spans="3:12">
      <c r="C4817" s="145" t="s">
        <v>2058</v>
      </c>
      <c r="D4817" s="145">
        <v>0</v>
      </c>
      <c r="E4817" s="145" t="s">
        <v>26</v>
      </c>
      <c r="F4817" s="462" t="s">
        <v>95</v>
      </c>
      <c r="G4817" s="462" t="s">
        <v>3468</v>
      </c>
      <c r="H4817" s="145" t="s">
        <v>86</v>
      </c>
      <c r="I4817" s="462" t="s">
        <v>1688</v>
      </c>
      <c r="J4817" s="462" t="s">
        <v>1690</v>
      </c>
      <c r="K4817" s="145" t="s">
        <v>1864</v>
      </c>
      <c r="L4817" s="145" t="s">
        <v>1860</v>
      </c>
    </row>
    <row r="4818" spans="3:12">
      <c r="C4818" s="145" t="s">
        <v>2059</v>
      </c>
      <c r="D4818" s="145">
        <v>0</v>
      </c>
      <c r="E4818" s="145" t="s">
        <v>26</v>
      </c>
      <c r="F4818" s="462" t="s">
        <v>95</v>
      </c>
      <c r="G4818" s="462" t="s">
        <v>3468</v>
      </c>
      <c r="H4818" s="145" t="s">
        <v>86</v>
      </c>
      <c r="I4818" s="462" t="s">
        <v>1688</v>
      </c>
      <c r="J4818" s="462" t="s">
        <v>1690</v>
      </c>
      <c r="K4818" s="145" t="s">
        <v>1864</v>
      </c>
      <c r="L4818" s="145" t="s">
        <v>1860</v>
      </c>
    </row>
    <row r="4819" spans="3:12">
      <c r="C4819" s="145" t="s">
        <v>2060</v>
      </c>
      <c r="D4819" s="145">
        <v>0</v>
      </c>
      <c r="E4819" s="145" t="s">
        <v>26</v>
      </c>
      <c r="F4819" s="462" t="s">
        <v>95</v>
      </c>
      <c r="G4819" s="462" t="s">
        <v>3468</v>
      </c>
      <c r="H4819" s="145" t="s">
        <v>86</v>
      </c>
      <c r="I4819" s="462" t="s">
        <v>1688</v>
      </c>
      <c r="J4819" s="462" t="s">
        <v>1690</v>
      </c>
      <c r="K4819" s="145" t="s">
        <v>1864</v>
      </c>
      <c r="L4819" s="145" t="s">
        <v>1860</v>
      </c>
    </row>
    <row r="4820" spans="3:12">
      <c r="C4820" s="145" t="s">
        <v>1995</v>
      </c>
      <c r="D4820" s="145">
        <v>0</v>
      </c>
      <c r="E4820" s="145" t="s">
        <v>26</v>
      </c>
      <c r="F4820" s="462" t="s">
        <v>95</v>
      </c>
      <c r="G4820" s="462" t="s">
        <v>3468</v>
      </c>
      <c r="H4820" s="145" t="s">
        <v>86</v>
      </c>
      <c r="I4820" s="462" t="s">
        <v>1688</v>
      </c>
      <c r="J4820" s="462" t="s">
        <v>1690</v>
      </c>
      <c r="K4820" s="145" t="s">
        <v>1864</v>
      </c>
      <c r="L4820" s="145" t="s">
        <v>1861</v>
      </c>
    </row>
    <row r="4821" spans="3:12">
      <c r="C4821" s="145" t="s">
        <v>1996</v>
      </c>
      <c r="D4821" s="145">
        <v>0</v>
      </c>
      <c r="E4821" s="145" t="s">
        <v>26</v>
      </c>
      <c r="F4821" s="462" t="s">
        <v>95</v>
      </c>
      <c r="G4821" s="462" t="s">
        <v>3468</v>
      </c>
      <c r="H4821" s="145" t="s">
        <v>86</v>
      </c>
      <c r="I4821" s="462" t="s">
        <v>1688</v>
      </c>
      <c r="J4821" s="462" t="s">
        <v>1690</v>
      </c>
      <c r="K4821" s="145" t="s">
        <v>1864</v>
      </c>
      <c r="L4821" s="145" t="s">
        <v>1861</v>
      </c>
    </row>
    <row r="4822" spans="3:12">
      <c r="C4822" s="145" t="s">
        <v>1997</v>
      </c>
      <c r="D4822" s="145">
        <v>0</v>
      </c>
      <c r="E4822" s="145" t="s">
        <v>26</v>
      </c>
      <c r="F4822" s="462" t="s">
        <v>95</v>
      </c>
      <c r="G4822" s="462" t="s">
        <v>3468</v>
      </c>
      <c r="H4822" s="145" t="s">
        <v>86</v>
      </c>
      <c r="I4822" s="462" t="s">
        <v>1688</v>
      </c>
      <c r="J4822" s="462" t="s">
        <v>1690</v>
      </c>
      <c r="K4822" s="145" t="s">
        <v>1864</v>
      </c>
      <c r="L4822" s="145" t="s">
        <v>1861</v>
      </c>
    </row>
    <row r="4823" spans="3:12">
      <c r="C4823" s="145" t="s">
        <v>1998</v>
      </c>
      <c r="D4823" s="145">
        <v>0</v>
      </c>
      <c r="E4823" s="145" t="s">
        <v>26</v>
      </c>
      <c r="F4823" s="462" t="s">
        <v>95</v>
      </c>
      <c r="G4823" s="462" t="s">
        <v>3468</v>
      </c>
      <c r="H4823" s="145" t="s">
        <v>86</v>
      </c>
      <c r="I4823" s="462" t="s">
        <v>1688</v>
      </c>
      <c r="J4823" s="462" t="s">
        <v>1690</v>
      </c>
      <c r="K4823" s="145" t="s">
        <v>1864</v>
      </c>
      <c r="L4823" s="145" t="s">
        <v>1861</v>
      </c>
    </row>
    <row r="4824" spans="3:12">
      <c r="C4824" s="145" t="s">
        <v>1999</v>
      </c>
      <c r="D4824" s="145">
        <v>0</v>
      </c>
      <c r="E4824" s="145" t="s">
        <v>26</v>
      </c>
      <c r="F4824" s="462" t="s">
        <v>95</v>
      </c>
      <c r="G4824" s="462" t="s">
        <v>3468</v>
      </c>
      <c r="H4824" s="145" t="s">
        <v>86</v>
      </c>
      <c r="I4824" s="462" t="s">
        <v>1688</v>
      </c>
      <c r="J4824" s="462" t="s">
        <v>1690</v>
      </c>
      <c r="K4824" s="145" t="s">
        <v>1864</v>
      </c>
      <c r="L4824" s="145" t="s">
        <v>1861</v>
      </c>
    </row>
    <row r="4825" spans="3:12">
      <c r="C4825" s="145" t="s">
        <v>2001</v>
      </c>
      <c r="D4825" s="145">
        <v>0</v>
      </c>
      <c r="E4825" s="145" t="s">
        <v>26</v>
      </c>
      <c r="F4825" s="462" t="s">
        <v>95</v>
      </c>
      <c r="G4825" s="462" t="s">
        <v>3468</v>
      </c>
      <c r="H4825" s="145" t="s">
        <v>86</v>
      </c>
      <c r="I4825" s="462" t="s">
        <v>1688</v>
      </c>
      <c r="J4825" s="462" t="s">
        <v>1690</v>
      </c>
      <c r="K4825" s="145" t="s">
        <v>1864</v>
      </c>
      <c r="L4825" s="145" t="s">
        <v>1861</v>
      </c>
    </row>
    <row r="4826" spans="3:12">
      <c r="C4826" s="145" t="s">
        <v>2002</v>
      </c>
      <c r="D4826" s="145">
        <v>0</v>
      </c>
      <c r="E4826" s="145" t="s">
        <v>26</v>
      </c>
      <c r="F4826" s="462" t="s">
        <v>95</v>
      </c>
      <c r="G4826" s="462" t="s">
        <v>3468</v>
      </c>
      <c r="H4826" s="145" t="s">
        <v>86</v>
      </c>
      <c r="I4826" s="462" t="s">
        <v>1688</v>
      </c>
      <c r="J4826" s="462" t="s">
        <v>1690</v>
      </c>
      <c r="K4826" s="145" t="s">
        <v>1864</v>
      </c>
      <c r="L4826" s="145" t="s">
        <v>1861</v>
      </c>
    </row>
    <row r="4827" spans="3:12">
      <c r="C4827" s="145" t="s">
        <v>2003</v>
      </c>
      <c r="D4827" s="145">
        <v>0</v>
      </c>
      <c r="E4827" s="145" t="s">
        <v>26</v>
      </c>
      <c r="F4827" s="462" t="s">
        <v>95</v>
      </c>
      <c r="G4827" s="462" t="s">
        <v>3468</v>
      </c>
      <c r="H4827" s="145" t="s">
        <v>86</v>
      </c>
      <c r="I4827" s="462" t="s">
        <v>1688</v>
      </c>
      <c r="J4827" s="462" t="s">
        <v>1690</v>
      </c>
      <c r="K4827" s="145" t="s">
        <v>1864</v>
      </c>
      <c r="L4827" s="145" t="s">
        <v>1861</v>
      </c>
    </row>
    <row r="4828" spans="3:12">
      <c r="C4828" s="145" t="s">
        <v>2004</v>
      </c>
      <c r="D4828" s="145">
        <v>0</v>
      </c>
      <c r="E4828" s="145" t="s">
        <v>26</v>
      </c>
      <c r="F4828" s="462" t="s">
        <v>95</v>
      </c>
      <c r="G4828" s="462" t="s">
        <v>3468</v>
      </c>
      <c r="H4828" s="145" t="s">
        <v>86</v>
      </c>
      <c r="I4828" s="462" t="s">
        <v>1688</v>
      </c>
      <c r="J4828" s="462" t="s">
        <v>1690</v>
      </c>
      <c r="K4828" s="145" t="s">
        <v>1864</v>
      </c>
      <c r="L4828" s="145" t="s">
        <v>1861</v>
      </c>
    </row>
    <row r="4829" spans="3:12">
      <c r="C4829" s="145" t="s">
        <v>2006</v>
      </c>
      <c r="D4829" s="145">
        <v>0</v>
      </c>
      <c r="E4829" s="145" t="s">
        <v>26</v>
      </c>
      <c r="F4829" s="462" t="s">
        <v>95</v>
      </c>
      <c r="G4829" s="462" t="s">
        <v>3468</v>
      </c>
      <c r="H4829" s="145" t="s">
        <v>86</v>
      </c>
      <c r="I4829" s="462" t="s">
        <v>1688</v>
      </c>
      <c r="J4829" s="462" t="s">
        <v>1690</v>
      </c>
      <c r="K4829" s="145" t="s">
        <v>1864</v>
      </c>
      <c r="L4829" s="145" t="s">
        <v>1861</v>
      </c>
    </row>
    <row r="4830" spans="3:12">
      <c r="C4830" s="145" t="s">
        <v>2007</v>
      </c>
      <c r="D4830" s="145">
        <v>0</v>
      </c>
      <c r="E4830" s="145" t="s">
        <v>26</v>
      </c>
      <c r="F4830" s="462" t="s">
        <v>95</v>
      </c>
      <c r="G4830" s="462" t="s">
        <v>3468</v>
      </c>
      <c r="H4830" s="145" t="s">
        <v>86</v>
      </c>
      <c r="I4830" s="462" t="s">
        <v>1688</v>
      </c>
      <c r="J4830" s="462" t="s">
        <v>1690</v>
      </c>
      <c r="K4830" s="145" t="s">
        <v>1864</v>
      </c>
      <c r="L4830" s="145" t="s">
        <v>1861</v>
      </c>
    </row>
    <row r="4831" spans="3:12">
      <c r="C4831" s="145" t="s">
        <v>2008</v>
      </c>
      <c r="D4831" s="145">
        <v>0</v>
      </c>
      <c r="E4831" s="145" t="s">
        <v>26</v>
      </c>
      <c r="F4831" s="462" t="s">
        <v>95</v>
      </c>
      <c r="G4831" s="462" t="s">
        <v>3468</v>
      </c>
      <c r="H4831" s="145" t="s">
        <v>86</v>
      </c>
      <c r="I4831" s="462" t="s">
        <v>1688</v>
      </c>
      <c r="J4831" s="462" t="s">
        <v>1690</v>
      </c>
      <c r="K4831" s="145" t="s">
        <v>1864</v>
      </c>
      <c r="L4831" s="145" t="s">
        <v>1861</v>
      </c>
    </row>
    <row r="4832" spans="3:12">
      <c r="C4832" s="145" t="s">
        <v>2009</v>
      </c>
      <c r="D4832" s="145">
        <v>0</v>
      </c>
      <c r="E4832" s="145" t="s">
        <v>26</v>
      </c>
      <c r="F4832" s="462" t="s">
        <v>95</v>
      </c>
      <c r="G4832" s="462" t="s">
        <v>3468</v>
      </c>
      <c r="H4832" s="145" t="s">
        <v>86</v>
      </c>
      <c r="I4832" s="462" t="s">
        <v>1688</v>
      </c>
      <c r="J4832" s="462" t="s">
        <v>1690</v>
      </c>
      <c r="K4832" s="145" t="s">
        <v>1864</v>
      </c>
      <c r="L4832" s="145" t="s">
        <v>1861</v>
      </c>
    </row>
    <row r="4833" spans="3:12">
      <c r="C4833" s="145" t="s">
        <v>2010</v>
      </c>
      <c r="D4833" s="145">
        <v>0</v>
      </c>
      <c r="E4833" s="145" t="s">
        <v>26</v>
      </c>
      <c r="F4833" s="462" t="s">
        <v>95</v>
      </c>
      <c r="G4833" s="462" t="s">
        <v>3468</v>
      </c>
      <c r="H4833" s="145" t="s">
        <v>86</v>
      </c>
      <c r="I4833" s="462" t="s">
        <v>1688</v>
      </c>
      <c r="J4833" s="462" t="s">
        <v>1690</v>
      </c>
      <c r="K4833" s="145" t="s">
        <v>1864</v>
      </c>
      <c r="L4833" s="145" t="s">
        <v>1861</v>
      </c>
    </row>
    <row r="4834" spans="3:12">
      <c r="C4834" s="145" t="s">
        <v>2012</v>
      </c>
      <c r="D4834" s="145">
        <v>0</v>
      </c>
      <c r="E4834" s="145" t="s">
        <v>26</v>
      </c>
      <c r="F4834" s="462" t="s">
        <v>95</v>
      </c>
      <c r="G4834" s="462" t="s">
        <v>3468</v>
      </c>
      <c r="H4834" s="145" t="s">
        <v>86</v>
      </c>
      <c r="I4834" s="462" t="s">
        <v>1688</v>
      </c>
      <c r="J4834" s="462" t="s">
        <v>1690</v>
      </c>
      <c r="K4834" s="145" t="s">
        <v>1864</v>
      </c>
      <c r="L4834" s="145" t="s">
        <v>1861</v>
      </c>
    </row>
    <row r="4835" spans="3:12">
      <c r="C4835" s="145" t="s">
        <v>2013</v>
      </c>
      <c r="D4835" s="145">
        <v>0</v>
      </c>
      <c r="E4835" s="145" t="s">
        <v>26</v>
      </c>
      <c r="F4835" s="462" t="s">
        <v>95</v>
      </c>
      <c r="G4835" s="462" t="s">
        <v>3468</v>
      </c>
      <c r="H4835" s="145" t="s">
        <v>86</v>
      </c>
      <c r="I4835" s="462" t="s">
        <v>1688</v>
      </c>
      <c r="J4835" s="462" t="s">
        <v>1690</v>
      </c>
      <c r="K4835" s="145" t="s">
        <v>1864</v>
      </c>
      <c r="L4835" s="145" t="s">
        <v>1861</v>
      </c>
    </row>
    <row r="4836" spans="3:12">
      <c r="C4836" s="145" t="s">
        <v>2014</v>
      </c>
      <c r="D4836" s="145">
        <v>0</v>
      </c>
      <c r="E4836" s="145" t="s">
        <v>26</v>
      </c>
      <c r="F4836" s="462" t="s">
        <v>95</v>
      </c>
      <c r="G4836" s="462" t="s">
        <v>3468</v>
      </c>
      <c r="H4836" s="145" t="s">
        <v>86</v>
      </c>
      <c r="I4836" s="462" t="s">
        <v>1688</v>
      </c>
      <c r="J4836" s="462" t="s">
        <v>1690</v>
      </c>
      <c r="K4836" s="145" t="s">
        <v>1864</v>
      </c>
      <c r="L4836" s="145" t="s">
        <v>1861</v>
      </c>
    </row>
    <row r="4837" spans="3:12">
      <c r="C4837" s="145" t="s">
        <v>2015</v>
      </c>
      <c r="D4837" s="145">
        <v>0</v>
      </c>
      <c r="E4837" s="145" t="s">
        <v>26</v>
      </c>
      <c r="F4837" s="462" t="s">
        <v>95</v>
      </c>
      <c r="G4837" s="462" t="s">
        <v>3468</v>
      </c>
      <c r="H4837" s="145" t="s">
        <v>86</v>
      </c>
      <c r="I4837" s="462" t="s">
        <v>1688</v>
      </c>
      <c r="J4837" s="462" t="s">
        <v>1690</v>
      </c>
      <c r="K4837" s="145" t="s">
        <v>1864</v>
      </c>
      <c r="L4837" s="145" t="s">
        <v>1861</v>
      </c>
    </row>
    <row r="4838" spans="3:12">
      <c r="C4838" s="145" t="s">
        <v>2016</v>
      </c>
      <c r="D4838" s="145">
        <v>0</v>
      </c>
      <c r="E4838" s="145" t="s">
        <v>26</v>
      </c>
      <c r="F4838" s="462" t="s">
        <v>95</v>
      </c>
      <c r="G4838" s="462" t="s">
        <v>3468</v>
      </c>
      <c r="H4838" s="145" t="s">
        <v>86</v>
      </c>
      <c r="I4838" s="462" t="s">
        <v>1688</v>
      </c>
      <c r="J4838" s="462" t="s">
        <v>1690</v>
      </c>
      <c r="K4838" s="145" t="s">
        <v>1864</v>
      </c>
      <c r="L4838" s="145" t="s">
        <v>1861</v>
      </c>
    </row>
    <row r="4839" spans="3:12">
      <c r="C4839" s="145" t="s">
        <v>2017</v>
      </c>
      <c r="D4839" s="145">
        <v>0</v>
      </c>
      <c r="E4839" s="145" t="s">
        <v>26</v>
      </c>
      <c r="F4839" s="462" t="s">
        <v>95</v>
      </c>
      <c r="G4839" s="462" t="s">
        <v>3468</v>
      </c>
      <c r="H4839" s="145" t="s">
        <v>86</v>
      </c>
      <c r="I4839" s="462" t="s">
        <v>1688</v>
      </c>
      <c r="J4839" s="462" t="s">
        <v>1690</v>
      </c>
      <c r="K4839" s="145" t="s">
        <v>1864</v>
      </c>
      <c r="L4839" s="145" t="s">
        <v>1861</v>
      </c>
    </row>
    <row r="4840" spans="3:12">
      <c r="C4840" s="145" t="s">
        <v>2018</v>
      </c>
      <c r="D4840" s="145">
        <v>0</v>
      </c>
      <c r="E4840" s="145" t="s">
        <v>26</v>
      </c>
      <c r="F4840" s="462" t="s">
        <v>95</v>
      </c>
      <c r="G4840" s="462" t="s">
        <v>3468</v>
      </c>
      <c r="H4840" s="145" t="s">
        <v>86</v>
      </c>
      <c r="I4840" s="462" t="s">
        <v>1688</v>
      </c>
      <c r="J4840" s="462" t="s">
        <v>1690</v>
      </c>
      <c r="K4840" s="145" t="s">
        <v>1864</v>
      </c>
      <c r="L4840" s="145" t="s">
        <v>1861</v>
      </c>
    </row>
    <row r="4841" spans="3:12">
      <c r="C4841" s="145" t="s">
        <v>2019</v>
      </c>
      <c r="D4841" s="145">
        <v>0</v>
      </c>
      <c r="E4841" s="145" t="s">
        <v>26</v>
      </c>
      <c r="F4841" s="462" t="s">
        <v>95</v>
      </c>
      <c r="G4841" s="462" t="s">
        <v>3468</v>
      </c>
      <c r="H4841" s="145" t="s">
        <v>86</v>
      </c>
      <c r="I4841" s="462" t="s">
        <v>1688</v>
      </c>
      <c r="J4841" s="462" t="s">
        <v>1690</v>
      </c>
      <c r="K4841" s="145" t="s">
        <v>1864</v>
      </c>
      <c r="L4841" s="145" t="s">
        <v>1861</v>
      </c>
    </row>
    <row r="4842" spans="3:12">
      <c r="C4842" s="145" t="s">
        <v>2020</v>
      </c>
      <c r="D4842" s="145">
        <v>0</v>
      </c>
      <c r="E4842" s="145" t="s">
        <v>26</v>
      </c>
      <c r="F4842" s="462" t="s">
        <v>95</v>
      </c>
      <c r="G4842" s="462" t="s">
        <v>3468</v>
      </c>
      <c r="H4842" s="145" t="s">
        <v>86</v>
      </c>
      <c r="I4842" s="462" t="s">
        <v>1688</v>
      </c>
      <c r="J4842" s="462" t="s">
        <v>1690</v>
      </c>
      <c r="K4842" s="145" t="s">
        <v>1864</v>
      </c>
      <c r="L4842" s="145" t="s">
        <v>1861</v>
      </c>
    </row>
    <row r="4843" spans="3:12">
      <c r="C4843" s="145" t="s">
        <v>2021</v>
      </c>
      <c r="D4843" s="145">
        <v>0</v>
      </c>
      <c r="E4843" s="145" t="s">
        <v>26</v>
      </c>
      <c r="F4843" s="462" t="s">
        <v>95</v>
      </c>
      <c r="G4843" s="462" t="s">
        <v>3468</v>
      </c>
      <c r="H4843" s="145" t="s">
        <v>86</v>
      </c>
      <c r="I4843" s="462" t="s">
        <v>1688</v>
      </c>
      <c r="J4843" s="462" t="s">
        <v>1690</v>
      </c>
      <c r="K4843" s="145" t="s">
        <v>1864</v>
      </c>
      <c r="L4843" s="145" t="s">
        <v>1861</v>
      </c>
    </row>
    <row r="4844" spans="3:12">
      <c r="C4844" s="145" t="s">
        <v>2022</v>
      </c>
      <c r="D4844" s="145">
        <v>0</v>
      </c>
      <c r="E4844" s="145" t="s">
        <v>26</v>
      </c>
      <c r="F4844" s="462" t="s">
        <v>95</v>
      </c>
      <c r="G4844" s="462" t="s">
        <v>3468</v>
      </c>
      <c r="H4844" s="145" t="s">
        <v>86</v>
      </c>
      <c r="I4844" s="462" t="s">
        <v>1688</v>
      </c>
      <c r="J4844" s="462" t="s">
        <v>1690</v>
      </c>
      <c r="K4844" s="145" t="s">
        <v>1864</v>
      </c>
      <c r="L4844" s="145" t="s">
        <v>1861</v>
      </c>
    </row>
    <row r="4845" spans="3:12">
      <c r="C4845" s="145" t="s">
        <v>2023</v>
      </c>
      <c r="D4845" s="145">
        <v>0</v>
      </c>
      <c r="E4845" s="145" t="s">
        <v>26</v>
      </c>
      <c r="F4845" s="462" t="s">
        <v>95</v>
      </c>
      <c r="G4845" s="462" t="s">
        <v>3468</v>
      </c>
      <c r="H4845" s="145" t="s">
        <v>86</v>
      </c>
      <c r="I4845" s="462" t="s">
        <v>1688</v>
      </c>
      <c r="J4845" s="462" t="s">
        <v>1690</v>
      </c>
      <c r="K4845" s="145" t="s">
        <v>1864</v>
      </c>
      <c r="L4845" s="145" t="s">
        <v>1861</v>
      </c>
    </row>
    <row r="4846" spans="3:12">
      <c r="C4846" s="145" t="s">
        <v>2024</v>
      </c>
      <c r="D4846" s="145">
        <v>0</v>
      </c>
      <c r="E4846" s="145" t="s">
        <v>26</v>
      </c>
      <c r="F4846" s="462" t="s">
        <v>95</v>
      </c>
      <c r="G4846" s="462" t="s">
        <v>3468</v>
      </c>
      <c r="H4846" s="145" t="s">
        <v>86</v>
      </c>
      <c r="I4846" s="462" t="s">
        <v>1688</v>
      </c>
      <c r="J4846" s="462" t="s">
        <v>1690</v>
      </c>
      <c r="K4846" s="145" t="s">
        <v>1864</v>
      </c>
      <c r="L4846" s="145" t="s">
        <v>1861</v>
      </c>
    </row>
    <row r="4847" spans="3:12">
      <c r="C4847" s="145" t="s">
        <v>2025</v>
      </c>
      <c r="D4847" s="145">
        <v>0</v>
      </c>
      <c r="E4847" s="145" t="s">
        <v>26</v>
      </c>
      <c r="F4847" s="462" t="s">
        <v>95</v>
      </c>
      <c r="G4847" s="462" t="s">
        <v>3468</v>
      </c>
      <c r="H4847" s="145" t="s">
        <v>86</v>
      </c>
      <c r="I4847" s="462" t="s">
        <v>1688</v>
      </c>
      <c r="J4847" s="462" t="s">
        <v>1690</v>
      </c>
      <c r="K4847" s="145" t="s">
        <v>1864</v>
      </c>
      <c r="L4847" s="145" t="s">
        <v>1861</v>
      </c>
    </row>
    <row r="4848" spans="3:12">
      <c r="C4848" s="145" t="s">
        <v>2026</v>
      </c>
      <c r="D4848" s="145">
        <v>0</v>
      </c>
      <c r="E4848" s="145" t="s">
        <v>26</v>
      </c>
      <c r="F4848" s="462" t="s">
        <v>95</v>
      </c>
      <c r="G4848" s="462" t="s">
        <v>3468</v>
      </c>
      <c r="H4848" s="145" t="s">
        <v>86</v>
      </c>
      <c r="I4848" s="462" t="s">
        <v>1688</v>
      </c>
      <c r="J4848" s="462" t="s">
        <v>1690</v>
      </c>
      <c r="K4848" s="145" t="s">
        <v>1864</v>
      </c>
      <c r="L4848" s="145" t="s">
        <v>1861</v>
      </c>
    </row>
    <row r="4849" spans="3:12">
      <c r="C4849" s="145" t="s">
        <v>2029</v>
      </c>
      <c r="D4849" s="145">
        <v>0</v>
      </c>
      <c r="E4849" s="145" t="s">
        <v>26</v>
      </c>
      <c r="F4849" s="462" t="s">
        <v>95</v>
      </c>
      <c r="G4849" s="462" t="s">
        <v>3468</v>
      </c>
      <c r="H4849" s="145" t="s">
        <v>86</v>
      </c>
      <c r="I4849" s="462" t="s">
        <v>1688</v>
      </c>
      <c r="J4849" s="462" t="s">
        <v>1690</v>
      </c>
      <c r="K4849" s="145" t="s">
        <v>1864</v>
      </c>
      <c r="L4849" s="145" t="s">
        <v>1861</v>
      </c>
    </row>
    <row r="4850" spans="3:12">
      <c r="C4850" s="145" t="s">
        <v>2030</v>
      </c>
      <c r="D4850" s="145">
        <v>0</v>
      </c>
      <c r="E4850" s="145" t="s">
        <v>26</v>
      </c>
      <c r="F4850" s="462" t="s">
        <v>95</v>
      </c>
      <c r="G4850" s="462" t="s">
        <v>3468</v>
      </c>
      <c r="H4850" s="145" t="s">
        <v>86</v>
      </c>
      <c r="I4850" s="462" t="s">
        <v>1688</v>
      </c>
      <c r="J4850" s="462" t="s">
        <v>1690</v>
      </c>
      <c r="K4850" s="145" t="s">
        <v>1864</v>
      </c>
      <c r="L4850" s="145" t="s">
        <v>1861</v>
      </c>
    </row>
    <row r="4851" spans="3:12">
      <c r="C4851" s="145" t="s">
        <v>2031</v>
      </c>
      <c r="D4851" s="145">
        <v>0</v>
      </c>
      <c r="E4851" s="145" t="s">
        <v>26</v>
      </c>
      <c r="F4851" s="462" t="s">
        <v>95</v>
      </c>
      <c r="G4851" s="462" t="s">
        <v>3468</v>
      </c>
      <c r="H4851" s="145" t="s">
        <v>86</v>
      </c>
      <c r="I4851" s="462" t="s">
        <v>1688</v>
      </c>
      <c r="J4851" s="462" t="s">
        <v>1690</v>
      </c>
      <c r="K4851" s="145" t="s">
        <v>1864</v>
      </c>
      <c r="L4851" s="145" t="s">
        <v>1861</v>
      </c>
    </row>
    <row r="4852" spans="3:12">
      <c r="C4852" s="145" t="s">
        <v>2032</v>
      </c>
      <c r="D4852" s="145">
        <v>0</v>
      </c>
      <c r="E4852" s="145" t="s">
        <v>26</v>
      </c>
      <c r="F4852" s="462" t="s">
        <v>95</v>
      </c>
      <c r="G4852" s="462" t="s">
        <v>3468</v>
      </c>
      <c r="H4852" s="145" t="s">
        <v>86</v>
      </c>
      <c r="I4852" s="462" t="s">
        <v>1688</v>
      </c>
      <c r="J4852" s="462" t="s">
        <v>1690</v>
      </c>
      <c r="K4852" s="145" t="s">
        <v>1864</v>
      </c>
      <c r="L4852" s="145" t="s">
        <v>1861</v>
      </c>
    </row>
    <row r="4853" spans="3:12">
      <c r="C4853" s="145" t="s">
        <v>2033</v>
      </c>
      <c r="D4853" s="145">
        <v>0</v>
      </c>
      <c r="E4853" s="145" t="s">
        <v>26</v>
      </c>
      <c r="F4853" s="462" t="s">
        <v>95</v>
      </c>
      <c r="G4853" s="462" t="s">
        <v>3468</v>
      </c>
      <c r="H4853" s="145" t="s">
        <v>86</v>
      </c>
      <c r="I4853" s="462" t="s">
        <v>1688</v>
      </c>
      <c r="J4853" s="462" t="s">
        <v>1690</v>
      </c>
      <c r="K4853" s="145" t="s">
        <v>1864</v>
      </c>
      <c r="L4853" s="145" t="s">
        <v>1861</v>
      </c>
    </row>
    <row r="4854" spans="3:12">
      <c r="C4854" s="145" t="s">
        <v>2035</v>
      </c>
      <c r="D4854" s="145">
        <v>0</v>
      </c>
      <c r="E4854" s="145" t="s">
        <v>26</v>
      </c>
      <c r="F4854" s="462" t="s">
        <v>95</v>
      </c>
      <c r="G4854" s="462" t="s">
        <v>3468</v>
      </c>
      <c r="H4854" s="145" t="s">
        <v>86</v>
      </c>
      <c r="I4854" s="462" t="s">
        <v>1688</v>
      </c>
      <c r="J4854" s="462" t="s">
        <v>1690</v>
      </c>
      <c r="K4854" s="145" t="s">
        <v>1864</v>
      </c>
      <c r="L4854" s="145" t="s">
        <v>1861</v>
      </c>
    </row>
    <row r="4855" spans="3:12">
      <c r="C4855" s="145" t="s">
        <v>2036</v>
      </c>
      <c r="D4855" s="145">
        <v>0</v>
      </c>
      <c r="E4855" s="145" t="s">
        <v>26</v>
      </c>
      <c r="F4855" s="462" t="s">
        <v>95</v>
      </c>
      <c r="G4855" s="462" t="s">
        <v>3468</v>
      </c>
      <c r="H4855" s="145" t="s">
        <v>86</v>
      </c>
      <c r="I4855" s="462" t="s">
        <v>1688</v>
      </c>
      <c r="J4855" s="462" t="s">
        <v>1690</v>
      </c>
      <c r="K4855" s="145" t="s">
        <v>1864</v>
      </c>
      <c r="L4855" s="145" t="s">
        <v>1861</v>
      </c>
    </row>
    <row r="4856" spans="3:12">
      <c r="C4856" s="145" t="s">
        <v>2037</v>
      </c>
      <c r="D4856" s="145">
        <v>0</v>
      </c>
      <c r="E4856" s="145" t="s">
        <v>26</v>
      </c>
      <c r="F4856" s="462" t="s">
        <v>95</v>
      </c>
      <c r="G4856" s="462" t="s">
        <v>3468</v>
      </c>
      <c r="H4856" s="145" t="s">
        <v>86</v>
      </c>
      <c r="I4856" s="462" t="s">
        <v>1688</v>
      </c>
      <c r="J4856" s="462" t="s">
        <v>1690</v>
      </c>
      <c r="K4856" s="145" t="s">
        <v>1864</v>
      </c>
      <c r="L4856" s="145" t="s">
        <v>1861</v>
      </c>
    </row>
    <row r="4857" spans="3:12">
      <c r="C4857" s="145" t="s">
        <v>2038</v>
      </c>
      <c r="D4857" s="145">
        <v>0</v>
      </c>
      <c r="E4857" s="145" t="s">
        <v>26</v>
      </c>
      <c r="F4857" s="462" t="s">
        <v>95</v>
      </c>
      <c r="G4857" s="462" t="s">
        <v>3468</v>
      </c>
      <c r="H4857" s="145" t="s">
        <v>86</v>
      </c>
      <c r="I4857" s="462" t="s">
        <v>1688</v>
      </c>
      <c r="J4857" s="462" t="s">
        <v>1690</v>
      </c>
      <c r="K4857" s="145" t="s">
        <v>1864</v>
      </c>
      <c r="L4857" s="145" t="s">
        <v>1861</v>
      </c>
    </row>
    <row r="4858" spans="3:12">
      <c r="C4858" s="145" t="s">
        <v>2040</v>
      </c>
      <c r="D4858" s="145">
        <v>0</v>
      </c>
      <c r="E4858" s="145" t="s">
        <v>26</v>
      </c>
      <c r="F4858" s="462" t="s">
        <v>95</v>
      </c>
      <c r="G4858" s="462" t="s">
        <v>3468</v>
      </c>
      <c r="H4858" s="145" t="s">
        <v>86</v>
      </c>
      <c r="I4858" s="462" t="s">
        <v>1688</v>
      </c>
      <c r="J4858" s="462" t="s">
        <v>1690</v>
      </c>
      <c r="K4858" s="145" t="s">
        <v>1864</v>
      </c>
      <c r="L4858" s="145" t="s">
        <v>1861</v>
      </c>
    </row>
    <row r="4859" spans="3:12">
      <c r="C4859" s="145" t="s">
        <v>2041</v>
      </c>
      <c r="D4859" s="145">
        <v>0</v>
      </c>
      <c r="E4859" s="145" t="s">
        <v>26</v>
      </c>
      <c r="F4859" s="462" t="s">
        <v>95</v>
      </c>
      <c r="G4859" s="462" t="s">
        <v>3468</v>
      </c>
      <c r="H4859" s="145" t="s">
        <v>86</v>
      </c>
      <c r="I4859" s="462" t="s">
        <v>1688</v>
      </c>
      <c r="J4859" s="462" t="s">
        <v>1690</v>
      </c>
      <c r="K4859" s="145" t="s">
        <v>1864</v>
      </c>
      <c r="L4859" s="145" t="s">
        <v>1861</v>
      </c>
    </row>
    <row r="4860" spans="3:12">
      <c r="C4860" s="145" t="s">
        <v>2042</v>
      </c>
      <c r="D4860" s="145">
        <v>0</v>
      </c>
      <c r="E4860" s="145" t="s">
        <v>26</v>
      </c>
      <c r="F4860" s="462" t="s">
        <v>95</v>
      </c>
      <c r="G4860" s="462" t="s">
        <v>3468</v>
      </c>
      <c r="H4860" s="145" t="s">
        <v>86</v>
      </c>
      <c r="I4860" s="462" t="s">
        <v>1688</v>
      </c>
      <c r="J4860" s="462" t="s">
        <v>1690</v>
      </c>
      <c r="K4860" s="145" t="s">
        <v>1864</v>
      </c>
      <c r="L4860" s="145" t="s">
        <v>1861</v>
      </c>
    </row>
    <row r="4861" spans="3:12">
      <c r="C4861" s="145" t="s">
        <v>2043</v>
      </c>
      <c r="D4861" s="145">
        <v>0</v>
      </c>
      <c r="E4861" s="145" t="s">
        <v>26</v>
      </c>
      <c r="F4861" s="462" t="s">
        <v>95</v>
      </c>
      <c r="G4861" s="462" t="s">
        <v>3468</v>
      </c>
      <c r="H4861" s="145" t="s">
        <v>86</v>
      </c>
      <c r="I4861" s="462" t="s">
        <v>1688</v>
      </c>
      <c r="J4861" s="462" t="s">
        <v>1690</v>
      </c>
      <c r="K4861" s="145" t="s">
        <v>1864</v>
      </c>
      <c r="L4861" s="145" t="s">
        <v>1861</v>
      </c>
    </row>
    <row r="4862" spans="3:12">
      <c r="C4862" s="145" t="s">
        <v>2044</v>
      </c>
      <c r="D4862" s="145">
        <v>0</v>
      </c>
      <c r="E4862" s="145" t="s">
        <v>26</v>
      </c>
      <c r="F4862" s="462" t="s">
        <v>95</v>
      </c>
      <c r="G4862" s="462" t="s">
        <v>3468</v>
      </c>
      <c r="H4862" s="145" t="s">
        <v>86</v>
      </c>
      <c r="I4862" s="462" t="s">
        <v>1688</v>
      </c>
      <c r="J4862" s="462" t="s">
        <v>1690</v>
      </c>
      <c r="K4862" s="145" t="s">
        <v>1864</v>
      </c>
      <c r="L4862" s="145" t="s">
        <v>1861</v>
      </c>
    </row>
    <row r="4863" spans="3:12">
      <c r="C4863" s="145" t="s">
        <v>2046</v>
      </c>
      <c r="D4863" s="145">
        <v>0</v>
      </c>
      <c r="E4863" s="145" t="s">
        <v>26</v>
      </c>
      <c r="F4863" s="462" t="s">
        <v>95</v>
      </c>
      <c r="G4863" s="462" t="s">
        <v>3468</v>
      </c>
      <c r="H4863" s="145" t="s">
        <v>86</v>
      </c>
      <c r="I4863" s="462" t="s">
        <v>1688</v>
      </c>
      <c r="J4863" s="462" t="s">
        <v>1690</v>
      </c>
      <c r="K4863" s="145" t="s">
        <v>1864</v>
      </c>
      <c r="L4863" s="145" t="s">
        <v>1861</v>
      </c>
    </row>
    <row r="4864" spans="3:12">
      <c r="C4864" s="145" t="s">
        <v>2047</v>
      </c>
      <c r="D4864" s="145">
        <v>0</v>
      </c>
      <c r="E4864" s="145" t="s">
        <v>26</v>
      </c>
      <c r="F4864" s="462" t="s">
        <v>95</v>
      </c>
      <c r="G4864" s="462" t="s">
        <v>3468</v>
      </c>
      <c r="H4864" s="145" t="s">
        <v>86</v>
      </c>
      <c r="I4864" s="462" t="s">
        <v>1688</v>
      </c>
      <c r="J4864" s="462" t="s">
        <v>1690</v>
      </c>
      <c r="K4864" s="145" t="s">
        <v>1864</v>
      </c>
      <c r="L4864" s="145" t="s">
        <v>1861</v>
      </c>
    </row>
    <row r="4865" spans="3:12">
      <c r="C4865" s="145" t="s">
        <v>2048</v>
      </c>
      <c r="D4865" s="145">
        <v>0</v>
      </c>
      <c r="E4865" s="145" t="s">
        <v>26</v>
      </c>
      <c r="F4865" s="462" t="s">
        <v>95</v>
      </c>
      <c r="G4865" s="462" t="s">
        <v>3468</v>
      </c>
      <c r="H4865" s="145" t="s">
        <v>86</v>
      </c>
      <c r="I4865" s="462" t="s">
        <v>1688</v>
      </c>
      <c r="J4865" s="462" t="s">
        <v>1690</v>
      </c>
      <c r="K4865" s="145" t="s">
        <v>1864</v>
      </c>
      <c r="L4865" s="145" t="s">
        <v>1861</v>
      </c>
    </row>
    <row r="4866" spans="3:12">
      <c r="C4866" s="145" t="s">
        <v>2049</v>
      </c>
      <c r="D4866" s="145">
        <v>0</v>
      </c>
      <c r="E4866" s="145" t="s">
        <v>26</v>
      </c>
      <c r="F4866" s="462" t="s">
        <v>95</v>
      </c>
      <c r="G4866" s="462" t="s">
        <v>3468</v>
      </c>
      <c r="H4866" s="145" t="s">
        <v>86</v>
      </c>
      <c r="I4866" s="462" t="s">
        <v>1688</v>
      </c>
      <c r="J4866" s="462" t="s">
        <v>1690</v>
      </c>
      <c r="K4866" s="145" t="s">
        <v>1864</v>
      </c>
      <c r="L4866" s="145" t="s">
        <v>1861</v>
      </c>
    </row>
    <row r="4867" spans="3:12">
      <c r="C4867" s="145" t="s">
        <v>2050</v>
      </c>
      <c r="D4867" s="145">
        <v>0</v>
      </c>
      <c r="E4867" s="145" t="s">
        <v>26</v>
      </c>
      <c r="F4867" s="462" t="s">
        <v>95</v>
      </c>
      <c r="G4867" s="462" t="s">
        <v>3468</v>
      </c>
      <c r="H4867" s="145" t="s">
        <v>86</v>
      </c>
      <c r="I4867" s="462" t="s">
        <v>1688</v>
      </c>
      <c r="J4867" s="462" t="s">
        <v>1690</v>
      </c>
      <c r="K4867" s="145" t="s">
        <v>1864</v>
      </c>
      <c r="L4867" s="145" t="s">
        <v>1861</v>
      </c>
    </row>
    <row r="4868" spans="3:12">
      <c r="C4868" s="145" t="s">
        <v>2051</v>
      </c>
      <c r="D4868" s="145">
        <v>0</v>
      </c>
      <c r="E4868" s="145" t="s">
        <v>26</v>
      </c>
      <c r="F4868" s="462" t="s">
        <v>95</v>
      </c>
      <c r="G4868" s="462" t="s">
        <v>3468</v>
      </c>
      <c r="H4868" s="145" t="s">
        <v>86</v>
      </c>
      <c r="I4868" s="462" t="s">
        <v>1688</v>
      </c>
      <c r="J4868" s="462" t="s">
        <v>1690</v>
      </c>
      <c r="K4868" s="145" t="s">
        <v>1864</v>
      </c>
      <c r="L4868" s="145" t="s">
        <v>1861</v>
      </c>
    </row>
    <row r="4869" spans="3:12">
      <c r="C4869" s="145" t="s">
        <v>2052</v>
      </c>
      <c r="D4869" s="145">
        <v>0</v>
      </c>
      <c r="E4869" s="145" t="s">
        <v>26</v>
      </c>
      <c r="F4869" s="462" t="s">
        <v>95</v>
      </c>
      <c r="G4869" s="462" t="s">
        <v>3468</v>
      </c>
      <c r="H4869" s="145" t="s">
        <v>86</v>
      </c>
      <c r="I4869" s="462" t="s">
        <v>1688</v>
      </c>
      <c r="J4869" s="462" t="s">
        <v>1690</v>
      </c>
      <c r="K4869" s="145" t="s">
        <v>1864</v>
      </c>
      <c r="L4869" s="145" t="s">
        <v>1861</v>
      </c>
    </row>
    <row r="4870" spans="3:12">
      <c r="C4870" s="145" t="s">
        <v>2053</v>
      </c>
      <c r="D4870" s="145">
        <v>0</v>
      </c>
      <c r="E4870" s="145" t="s">
        <v>26</v>
      </c>
      <c r="F4870" s="462" t="s">
        <v>95</v>
      </c>
      <c r="G4870" s="462" t="s">
        <v>3468</v>
      </c>
      <c r="H4870" s="145" t="s">
        <v>86</v>
      </c>
      <c r="I4870" s="462" t="s">
        <v>1688</v>
      </c>
      <c r="J4870" s="462" t="s">
        <v>1690</v>
      </c>
      <c r="K4870" s="145" t="s">
        <v>1864</v>
      </c>
      <c r="L4870" s="145" t="s">
        <v>1861</v>
      </c>
    </row>
    <row r="4871" spans="3:12">
      <c r="C4871" s="145" t="s">
        <v>2054</v>
      </c>
      <c r="D4871" s="145">
        <v>0</v>
      </c>
      <c r="E4871" s="145" t="s">
        <v>26</v>
      </c>
      <c r="F4871" s="462" t="s">
        <v>95</v>
      </c>
      <c r="G4871" s="462" t="s">
        <v>3468</v>
      </c>
      <c r="H4871" s="145" t="s">
        <v>86</v>
      </c>
      <c r="I4871" s="462" t="s">
        <v>1688</v>
      </c>
      <c r="J4871" s="462" t="s">
        <v>1690</v>
      </c>
      <c r="K4871" s="145" t="s">
        <v>1864</v>
      </c>
      <c r="L4871" s="145" t="s">
        <v>1861</v>
      </c>
    </row>
    <row r="4872" spans="3:12">
      <c r="C4872" s="145" t="s">
        <v>2055</v>
      </c>
      <c r="D4872" s="145">
        <v>0</v>
      </c>
      <c r="E4872" s="145" t="s">
        <v>26</v>
      </c>
      <c r="F4872" s="462" t="s">
        <v>95</v>
      </c>
      <c r="G4872" s="462" t="s">
        <v>3468</v>
      </c>
      <c r="H4872" s="145" t="s">
        <v>86</v>
      </c>
      <c r="I4872" s="462" t="s">
        <v>1688</v>
      </c>
      <c r="J4872" s="462" t="s">
        <v>1690</v>
      </c>
      <c r="K4872" s="145" t="s">
        <v>1864</v>
      </c>
      <c r="L4872" s="145" t="s">
        <v>1861</v>
      </c>
    </row>
    <row r="4873" spans="3:12">
      <c r="C4873" s="145" t="s">
        <v>2056</v>
      </c>
      <c r="D4873" s="145">
        <v>0</v>
      </c>
      <c r="E4873" s="145" t="s">
        <v>26</v>
      </c>
      <c r="F4873" s="462" t="s">
        <v>95</v>
      </c>
      <c r="G4873" s="462" t="s">
        <v>3468</v>
      </c>
      <c r="H4873" s="145" t="s">
        <v>86</v>
      </c>
      <c r="I4873" s="462" t="s">
        <v>1688</v>
      </c>
      <c r="J4873" s="462" t="s">
        <v>1690</v>
      </c>
      <c r="K4873" s="145" t="s">
        <v>1864</v>
      </c>
      <c r="L4873" s="145" t="s">
        <v>1861</v>
      </c>
    </row>
    <row r="4874" spans="3:12">
      <c r="C4874" s="145" t="s">
        <v>2057</v>
      </c>
      <c r="D4874" s="145">
        <v>0</v>
      </c>
      <c r="E4874" s="145" t="s">
        <v>26</v>
      </c>
      <c r="F4874" s="462" t="s">
        <v>95</v>
      </c>
      <c r="G4874" s="462" t="s">
        <v>3468</v>
      </c>
      <c r="H4874" s="145" t="s">
        <v>86</v>
      </c>
      <c r="I4874" s="462" t="s">
        <v>1688</v>
      </c>
      <c r="J4874" s="462" t="s">
        <v>1690</v>
      </c>
      <c r="K4874" s="145" t="s">
        <v>1864</v>
      </c>
      <c r="L4874" s="145" t="s">
        <v>1861</v>
      </c>
    </row>
    <row r="4875" spans="3:12">
      <c r="C4875" s="145" t="s">
        <v>2058</v>
      </c>
      <c r="D4875" s="145">
        <v>0</v>
      </c>
      <c r="E4875" s="145" t="s">
        <v>26</v>
      </c>
      <c r="F4875" s="462" t="s">
        <v>95</v>
      </c>
      <c r="G4875" s="462" t="s">
        <v>3468</v>
      </c>
      <c r="H4875" s="145" t="s">
        <v>86</v>
      </c>
      <c r="I4875" s="462" t="s">
        <v>1688</v>
      </c>
      <c r="J4875" s="462" t="s">
        <v>1690</v>
      </c>
      <c r="K4875" s="145" t="s">
        <v>1864</v>
      </c>
      <c r="L4875" s="145" t="s">
        <v>1861</v>
      </c>
    </row>
    <row r="4876" spans="3:12">
      <c r="C4876" s="145" t="s">
        <v>2059</v>
      </c>
      <c r="D4876" s="145">
        <v>0</v>
      </c>
      <c r="E4876" s="145" t="s">
        <v>26</v>
      </c>
      <c r="F4876" s="462" t="s">
        <v>95</v>
      </c>
      <c r="G4876" s="462" t="s">
        <v>3468</v>
      </c>
      <c r="H4876" s="145" t="s">
        <v>86</v>
      </c>
      <c r="I4876" s="462" t="s">
        <v>1688</v>
      </c>
      <c r="J4876" s="462" t="s">
        <v>1690</v>
      </c>
      <c r="K4876" s="145" t="s">
        <v>1864</v>
      </c>
      <c r="L4876" s="145" t="s">
        <v>1861</v>
      </c>
    </row>
    <row r="4877" spans="3:12">
      <c r="C4877" s="145" t="s">
        <v>2060</v>
      </c>
      <c r="D4877" s="145">
        <v>0</v>
      </c>
      <c r="E4877" s="145" t="s">
        <v>26</v>
      </c>
      <c r="F4877" s="462" t="s">
        <v>95</v>
      </c>
      <c r="G4877" s="462" t="s">
        <v>3468</v>
      </c>
      <c r="H4877" s="145" t="s">
        <v>86</v>
      </c>
      <c r="I4877" s="462" t="s">
        <v>1688</v>
      </c>
      <c r="J4877" s="462" t="s">
        <v>1690</v>
      </c>
      <c r="K4877" s="145" t="s">
        <v>1864</v>
      </c>
      <c r="L4877" s="145" t="s">
        <v>1861</v>
      </c>
    </row>
    <row r="4878" spans="3:12">
      <c r="C4878" s="145" t="s">
        <v>2063</v>
      </c>
      <c r="D4878" s="145">
        <v>0</v>
      </c>
      <c r="E4878" s="145" t="s">
        <v>26</v>
      </c>
      <c r="F4878" s="462" t="s">
        <v>95</v>
      </c>
      <c r="G4878" s="462" t="s">
        <v>3468</v>
      </c>
      <c r="H4878" s="145" t="s">
        <v>86</v>
      </c>
      <c r="I4878" s="462" t="s">
        <v>1688</v>
      </c>
      <c r="J4878" s="462" t="s">
        <v>1690</v>
      </c>
      <c r="K4878" s="145" t="s">
        <v>1865</v>
      </c>
      <c r="L4878" s="145" t="s">
        <v>1852</v>
      </c>
    </row>
    <row r="4879" spans="3:12">
      <c r="C4879" s="145" t="s">
        <v>2064</v>
      </c>
      <c r="D4879" s="145">
        <v>0</v>
      </c>
      <c r="E4879" s="145" t="s">
        <v>26</v>
      </c>
      <c r="F4879" s="462" t="s">
        <v>95</v>
      </c>
      <c r="G4879" s="462" t="s">
        <v>3468</v>
      </c>
      <c r="H4879" s="145" t="s">
        <v>86</v>
      </c>
      <c r="I4879" s="462" t="s">
        <v>1688</v>
      </c>
      <c r="J4879" s="462" t="s">
        <v>1690</v>
      </c>
      <c r="K4879" s="145" t="s">
        <v>1865</v>
      </c>
      <c r="L4879" s="145" t="s">
        <v>1852</v>
      </c>
    </row>
    <row r="4880" spans="3:12">
      <c r="C4880" s="145" t="s">
        <v>2065</v>
      </c>
      <c r="D4880" s="145">
        <v>0</v>
      </c>
      <c r="E4880" s="145" t="s">
        <v>26</v>
      </c>
      <c r="F4880" s="462" t="s">
        <v>95</v>
      </c>
      <c r="G4880" s="462" t="s">
        <v>3468</v>
      </c>
      <c r="H4880" s="145" t="s">
        <v>86</v>
      </c>
      <c r="I4880" s="462" t="s">
        <v>1688</v>
      </c>
      <c r="J4880" s="462" t="s">
        <v>1690</v>
      </c>
      <c r="K4880" s="145" t="s">
        <v>1865</v>
      </c>
      <c r="L4880" s="145" t="s">
        <v>1852</v>
      </c>
    </row>
    <row r="4881" spans="3:12">
      <c r="C4881" s="145" t="s">
        <v>2066</v>
      </c>
      <c r="D4881" s="145">
        <v>0</v>
      </c>
      <c r="E4881" s="145" t="s">
        <v>26</v>
      </c>
      <c r="F4881" s="462" t="s">
        <v>95</v>
      </c>
      <c r="G4881" s="462" t="s">
        <v>3468</v>
      </c>
      <c r="H4881" s="145" t="s">
        <v>86</v>
      </c>
      <c r="I4881" s="462" t="s">
        <v>1688</v>
      </c>
      <c r="J4881" s="462" t="s">
        <v>1690</v>
      </c>
      <c r="K4881" s="145" t="s">
        <v>1865</v>
      </c>
      <c r="L4881" s="145" t="s">
        <v>1852</v>
      </c>
    </row>
    <row r="4882" spans="3:12">
      <c r="C4882" s="145" t="s">
        <v>2068</v>
      </c>
      <c r="D4882" s="145">
        <v>0</v>
      </c>
      <c r="E4882" s="145" t="s">
        <v>26</v>
      </c>
      <c r="F4882" s="462" t="s">
        <v>95</v>
      </c>
      <c r="G4882" s="462" t="s">
        <v>3468</v>
      </c>
      <c r="H4882" s="145" t="s">
        <v>86</v>
      </c>
      <c r="I4882" s="462" t="s">
        <v>1688</v>
      </c>
      <c r="J4882" s="462" t="s">
        <v>1690</v>
      </c>
      <c r="K4882" s="145" t="s">
        <v>1865</v>
      </c>
      <c r="L4882" s="145" t="s">
        <v>1852</v>
      </c>
    </row>
    <row r="4883" spans="3:12">
      <c r="C4883" s="145" t="s">
        <v>2069</v>
      </c>
      <c r="D4883" s="145">
        <v>0</v>
      </c>
      <c r="E4883" s="145" t="s">
        <v>26</v>
      </c>
      <c r="F4883" s="462" t="s">
        <v>95</v>
      </c>
      <c r="G4883" s="462" t="s">
        <v>3468</v>
      </c>
      <c r="H4883" s="145" t="s">
        <v>86</v>
      </c>
      <c r="I4883" s="462" t="s">
        <v>1688</v>
      </c>
      <c r="J4883" s="462" t="s">
        <v>1690</v>
      </c>
      <c r="K4883" s="145" t="s">
        <v>1865</v>
      </c>
      <c r="L4883" s="145" t="s">
        <v>1852</v>
      </c>
    </row>
    <row r="4884" spans="3:12">
      <c r="C4884" s="145" t="s">
        <v>2070</v>
      </c>
      <c r="D4884" s="145">
        <v>0</v>
      </c>
      <c r="E4884" s="145" t="s">
        <v>26</v>
      </c>
      <c r="F4884" s="462" t="s">
        <v>95</v>
      </c>
      <c r="G4884" s="462" t="s">
        <v>3468</v>
      </c>
      <c r="H4884" s="145" t="s">
        <v>86</v>
      </c>
      <c r="I4884" s="462" t="s">
        <v>1688</v>
      </c>
      <c r="J4884" s="462" t="s">
        <v>1690</v>
      </c>
      <c r="K4884" s="145" t="s">
        <v>1865</v>
      </c>
      <c r="L4884" s="145" t="s">
        <v>1852</v>
      </c>
    </row>
    <row r="4885" spans="3:12">
      <c r="C4885" s="145" t="s">
        <v>2071</v>
      </c>
      <c r="D4885" s="145">
        <v>0</v>
      </c>
      <c r="E4885" s="145" t="s">
        <v>26</v>
      </c>
      <c r="F4885" s="462" t="s">
        <v>95</v>
      </c>
      <c r="G4885" s="462" t="s">
        <v>3468</v>
      </c>
      <c r="H4885" s="145" t="s">
        <v>86</v>
      </c>
      <c r="I4885" s="462" t="s">
        <v>1688</v>
      </c>
      <c r="J4885" s="462" t="s">
        <v>1690</v>
      </c>
      <c r="K4885" s="145" t="s">
        <v>1865</v>
      </c>
      <c r="L4885" s="145" t="s">
        <v>1852</v>
      </c>
    </row>
    <row r="4886" spans="3:12">
      <c r="C4886" s="145" t="s">
        <v>2073</v>
      </c>
      <c r="D4886" s="145">
        <v>0</v>
      </c>
      <c r="E4886" s="145" t="s">
        <v>26</v>
      </c>
      <c r="F4886" s="462" t="s">
        <v>95</v>
      </c>
      <c r="G4886" s="462" t="s">
        <v>3468</v>
      </c>
      <c r="H4886" s="145" t="s">
        <v>86</v>
      </c>
      <c r="I4886" s="462" t="s">
        <v>1688</v>
      </c>
      <c r="J4886" s="462" t="s">
        <v>1690</v>
      </c>
      <c r="K4886" s="145" t="s">
        <v>1865</v>
      </c>
      <c r="L4886" s="145" t="s">
        <v>1852</v>
      </c>
    </row>
    <row r="4887" spans="3:12">
      <c r="C4887" s="145" t="s">
        <v>2074</v>
      </c>
      <c r="D4887" s="145">
        <v>0</v>
      </c>
      <c r="E4887" s="145" t="s">
        <v>26</v>
      </c>
      <c r="F4887" s="462" t="s">
        <v>95</v>
      </c>
      <c r="G4887" s="462" t="s">
        <v>3468</v>
      </c>
      <c r="H4887" s="145" t="s">
        <v>86</v>
      </c>
      <c r="I4887" s="462" t="s">
        <v>1688</v>
      </c>
      <c r="J4887" s="462" t="s">
        <v>1690</v>
      </c>
      <c r="K4887" s="145" t="s">
        <v>1865</v>
      </c>
      <c r="L4887" s="145" t="s">
        <v>1852</v>
      </c>
    </row>
    <row r="4888" spans="3:12">
      <c r="C4888" s="145" t="s">
        <v>2075</v>
      </c>
      <c r="D4888" s="145">
        <v>0</v>
      </c>
      <c r="E4888" s="145" t="s">
        <v>26</v>
      </c>
      <c r="F4888" s="462" t="s">
        <v>95</v>
      </c>
      <c r="G4888" s="462" t="s">
        <v>3468</v>
      </c>
      <c r="H4888" s="145" t="s">
        <v>86</v>
      </c>
      <c r="I4888" s="462" t="s">
        <v>1688</v>
      </c>
      <c r="J4888" s="462" t="s">
        <v>1690</v>
      </c>
      <c r="K4888" s="145" t="s">
        <v>1865</v>
      </c>
      <c r="L4888" s="145" t="s">
        <v>1852</v>
      </c>
    </row>
    <row r="4889" spans="3:12">
      <c r="C4889" s="145" t="s">
        <v>2076</v>
      </c>
      <c r="D4889" s="145">
        <v>0</v>
      </c>
      <c r="E4889" s="145" t="s">
        <v>26</v>
      </c>
      <c r="F4889" s="462" t="s">
        <v>95</v>
      </c>
      <c r="G4889" s="462" t="s">
        <v>3468</v>
      </c>
      <c r="H4889" s="145" t="s">
        <v>86</v>
      </c>
      <c r="I4889" s="462" t="s">
        <v>1688</v>
      </c>
      <c r="J4889" s="462" t="s">
        <v>1690</v>
      </c>
      <c r="K4889" s="145" t="s">
        <v>1865</v>
      </c>
      <c r="L4889" s="145" t="s">
        <v>1852</v>
      </c>
    </row>
    <row r="4890" spans="3:12">
      <c r="C4890" s="145" t="s">
        <v>2077</v>
      </c>
      <c r="D4890" s="145">
        <v>0</v>
      </c>
      <c r="E4890" s="145" t="s">
        <v>26</v>
      </c>
      <c r="F4890" s="462" t="s">
        <v>95</v>
      </c>
      <c r="G4890" s="462" t="s">
        <v>3468</v>
      </c>
      <c r="H4890" s="145" t="s">
        <v>86</v>
      </c>
      <c r="I4890" s="462" t="s">
        <v>1688</v>
      </c>
      <c r="J4890" s="462" t="s">
        <v>1690</v>
      </c>
      <c r="K4890" s="145" t="s">
        <v>1865</v>
      </c>
      <c r="L4890" s="145" t="s">
        <v>1852</v>
      </c>
    </row>
    <row r="4891" spans="3:12">
      <c r="C4891" s="145" t="s">
        <v>2078</v>
      </c>
      <c r="D4891" s="145">
        <v>0</v>
      </c>
      <c r="E4891" s="145" t="s">
        <v>26</v>
      </c>
      <c r="F4891" s="462" t="s">
        <v>95</v>
      </c>
      <c r="G4891" s="462" t="s">
        <v>3468</v>
      </c>
      <c r="H4891" s="145" t="s">
        <v>86</v>
      </c>
      <c r="I4891" s="462" t="s">
        <v>1688</v>
      </c>
      <c r="J4891" s="462" t="s">
        <v>1690</v>
      </c>
      <c r="K4891" s="145" t="s">
        <v>1865</v>
      </c>
      <c r="L4891" s="145" t="s">
        <v>1852</v>
      </c>
    </row>
    <row r="4892" spans="3:12">
      <c r="C4892" s="145" t="s">
        <v>2079</v>
      </c>
      <c r="D4892" s="145">
        <v>0</v>
      </c>
      <c r="E4892" s="145" t="s">
        <v>26</v>
      </c>
      <c r="F4892" s="462" t="s">
        <v>95</v>
      </c>
      <c r="G4892" s="462" t="s">
        <v>3468</v>
      </c>
      <c r="H4892" s="145" t="s">
        <v>86</v>
      </c>
      <c r="I4892" s="462" t="s">
        <v>1688</v>
      </c>
      <c r="J4892" s="462" t="s">
        <v>1690</v>
      </c>
      <c r="K4892" s="145" t="s">
        <v>1865</v>
      </c>
      <c r="L4892" s="145" t="s">
        <v>1852</v>
      </c>
    </row>
    <row r="4893" spans="3:12">
      <c r="C4893" s="145" t="s">
        <v>2080</v>
      </c>
      <c r="D4893" s="145">
        <v>0</v>
      </c>
      <c r="E4893" s="145" t="s">
        <v>26</v>
      </c>
      <c r="F4893" s="462" t="s">
        <v>95</v>
      </c>
      <c r="G4893" s="462" t="s">
        <v>3468</v>
      </c>
      <c r="H4893" s="145" t="s">
        <v>86</v>
      </c>
      <c r="I4893" s="462" t="s">
        <v>1688</v>
      </c>
      <c r="J4893" s="462" t="s">
        <v>1690</v>
      </c>
      <c r="K4893" s="145" t="s">
        <v>1865</v>
      </c>
      <c r="L4893" s="145" t="s">
        <v>1852</v>
      </c>
    </row>
    <row r="4894" spans="3:12">
      <c r="C4894" s="145" t="s">
        <v>2081</v>
      </c>
      <c r="D4894" s="145">
        <v>0</v>
      </c>
      <c r="E4894" s="145" t="s">
        <v>26</v>
      </c>
      <c r="F4894" s="462" t="s">
        <v>95</v>
      </c>
      <c r="G4894" s="462" t="s">
        <v>3468</v>
      </c>
      <c r="H4894" s="145" t="s">
        <v>86</v>
      </c>
      <c r="I4894" s="462" t="s">
        <v>1688</v>
      </c>
      <c r="J4894" s="462" t="s">
        <v>1690</v>
      </c>
      <c r="K4894" s="145" t="s">
        <v>1865</v>
      </c>
      <c r="L4894" s="145" t="s">
        <v>1852</v>
      </c>
    </row>
    <row r="4895" spans="3:12">
      <c r="C4895" s="145" t="s">
        <v>2082</v>
      </c>
      <c r="D4895" s="145">
        <v>0</v>
      </c>
      <c r="E4895" s="145" t="s">
        <v>26</v>
      </c>
      <c r="F4895" s="462" t="s">
        <v>95</v>
      </c>
      <c r="G4895" s="462" t="s">
        <v>3468</v>
      </c>
      <c r="H4895" s="145" t="s">
        <v>86</v>
      </c>
      <c r="I4895" s="462" t="s">
        <v>1688</v>
      </c>
      <c r="J4895" s="462" t="s">
        <v>1690</v>
      </c>
      <c r="K4895" s="145" t="s">
        <v>1865</v>
      </c>
      <c r="L4895" s="145" t="s">
        <v>1852</v>
      </c>
    </row>
    <row r="4896" spans="3:12">
      <c r="C4896" s="145" t="s">
        <v>2083</v>
      </c>
      <c r="D4896" s="145">
        <v>0</v>
      </c>
      <c r="E4896" s="145" t="s">
        <v>26</v>
      </c>
      <c r="F4896" s="462" t="s">
        <v>95</v>
      </c>
      <c r="G4896" s="462" t="s">
        <v>3468</v>
      </c>
      <c r="H4896" s="145" t="s">
        <v>86</v>
      </c>
      <c r="I4896" s="462" t="s">
        <v>1688</v>
      </c>
      <c r="J4896" s="462" t="s">
        <v>1690</v>
      </c>
      <c r="K4896" s="145" t="s">
        <v>1865</v>
      </c>
      <c r="L4896" s="145" t="s">
        <v>1852</v>
      </c>
    </row>
    <row r="4897" spans="3:12">
      <c r="C4897" s="145" t="s">
        <v>2084</v>
      </c>
      <c r="D4897" s="145">
        <v>0</v>
      </c>
      <c r="E4897" s="145" t="s">
        <v>26</v>
      </c>
      <c r="F4897" s="462" t="s">
        <v>95</v>
      </c>
      <c r="G4897" s="462" t="s">
        <v>3468</v>
      </c>
      <c r="H4897" s="145" t="s">
        <v>86</v>
      </c>
      <c r="I4897" s="462" t="s">
        <v>1688</v>
      </c>
      <c r="J4897" s="462" t="s">
        <v>1690</v>
      </c>
      <c r="K4897" s="145" t="s">
        <v>1865</v>
      </c>
      <c r="L4897" s="145" t="s">
        <v>1852</v>
      </c>
    </row>
    <row r="4898" spans="3:12">
      <c r="C4898" s="145" t="s">
        <v>2085</v>
      </c>
      <c r="D4898" s="145">
        <v>0</v>
      </c>
      <c r="E4898" s="145" t="s">
        <v>26</v>
      </c>
      <c r="F4898" s="462" t="s">
        <v>95</v>
      </c>
      <c r="G4898" s="462" t="s">
        <v>3468</v>
      </c>
      <c r="H4898" s="145" t="s">
        <v>86</v>
      </c>
      <c r="I4898" s="462" t="s">
        <v>1688</v>
      </c>
      <c r="J4898" s="462" t="s">
        <v>1690</v>
      </c>
      <c r="K4898" s="145" t="s">
        <v>1865</v>
      </c>
      <c r="L4898" s="145" t="s">
        <v>1852</v>
      </c>
    </row>
    <row r="4899" spans="3:12">
      <c r="C4899" s="145" t="s">
        <v>2086</v>
      </c>
      <c r="D4899" s="145">
        <v>0</v>
      </c>
      <c r="E4899" s="145" t="s">
        <v>26</v>
      </c>
      <c r="F4899" s="462" t="s">
        <v>95</v>
      </c>
      <c r="G4899" s="462" t="s">
        <v>3468</v>
      </c>
      <c r="H4899" s="145" t="s">
        <v>86</v>
      </c>
      <c r="I4899" s="462" t="s">
        <v>1688</v>
      </c>
      <c r="J4899" s="462" t="s">
        <v>1690</v>
      </c>
      <c r="K4899" s="145" t="s">
        <v>1865</v>
      </c>
      <c r="L4899" s="145" t="s">
        <v>1852</v>
      </c>
    </row>
    <row r="4900" spans="3:12">
      <c r="C4900" s="145" t="s">
        <v>2087</v>
      </c>
      <c r="D4900" s="145">
        <v>0</v>
      </c>
      <c r="E4900" s="145" t="s">
        <v>26</v>
      </c>
      <c r="F4900" s="462" t="s">
        <v>95</v>
      </c>
      <c r="G4900" s="462" t="s">
        <v>3468</v>
      </c>
      <c r="H4900" s="145" t="s">
        <v>86</v>
      </c>
      <c r="I4900" s="462" t="s">
        <v>1688</v>
      </c>
      <c r="J4900" s="462" t="s">
        <v>1690</v>
      </c>
      <c r="K4900" s="145" t="s">
        <v>1865</v>
      </c>
      <c r="L4900" s="145" t="s">
        <v>1852</v>
      </c>
    </row>
    <row r="4901" spans="3:12">
      <c r="C4901" s="145" t="s">
        <v>2088</v>
      </c>
      <c r="D4901" s="145">
        <v>0</v>
      </c>
      <c r="E4901" s="145" t="s">
        <v>26</v>
      </c>
      <c r="F4901" s="462" t="s">
        <v>95</v>
      </c>
      <c r="G4901" s="462" t="s">
        <v>3468</v>
      </c>
      <c r="H4901" s="145" t="s">
        <v>86</v>
      </c>
      <c r="I4901" s="462" t="s">
        <v>1688</v>
      </c>
      <c r="J4901" s="462" t="s">
        <v>1690</v>
      </c>
      <c r="K4901" s="145" t="s">
        <v>1865</v>
      </c>
      <c r="L4901" s="145" t="s">
        <v>1852</v>
      </c>
    </row>
    <row r="4902" spans="3:12">
      <c r="C4902" s="145" t="s">
        <v>2089</v>
      </c>
      <c r="D4902" s="145">
        <v>0</v>
      </c>
      <c r="E4902" s="145" t="s">
        <v>26</v>
      </c>
      <c r="F4902" s="462" t="s">
        <v>95</v>
      </c>
      <c r="G4902" s="462" t="s">
        <v>3468</v>
      </c>
      <c r="H4902" s="145" t="s">
        <v>86</v>
      </c>
      <c r="I4902" s="462" t="s">
        <v>1688</v>
      </c>
      <c r="J4902" s="462" t="s">
        <v>1690</v>
      </c>
      <c r="K4902" s="145" t="s">
        <v>1865</v>
      </c>
      <c r="L4902" s="145" t="s">
        <v>1852</v>
      </c>
    </row>
    <row r="4903" spans="3:12">
      <c r="C4903" s="145" t="s">
        <v>2090</v>
      </c>
      <c r="D4903" s="145">
        <v>0</v>
      </c>
      <c r="E4903" s="145" t="s">
        <v>26</v>
      </c>
      <c r="F4903" s="462" t="s">
        <v>95</v>
      </c>
      <c r="G4903" s="462" t="s">
        <v>3468</v>
      </c>
      <c r="H4903" s="145" t="s">
        <v>86</v>
      </c>
      <c r="I4903" s="462" t="s">
        <v>1688</v>
      </c>
      <c r="J4903" s="462" t="s">
        <v>1690</v>
      </c>
      <c r="K4903" s="145" t="s">
        <v>1865</v>
      </c>
      <c r="L4903" s="145" t="s">
        <v>1852</v>
      </c>
    </row>
    <row r="4904" spans="3:12">
      <c r="C4904" s="145" t="s">
        <v>2093</v>
      </c>
      <c r="D4904" s="145">
        <v>0</v>
      </c>
      <c r="E4904" s="145" t="s">
        <v>26</v>
      </c>
      <c r="F4904" s="462" t="s">
        <v>95</v>
      </c>
      <c r="G4904" s="462" t="s">
        <v>3468</v>
      </c>
      <c r="H4904" s="145" t="s">
        <v>86</v>
      </c>
      <c r="I4904" s="462" t="s">
        <v>1688</v>
      </c>
      <c r="J4904" s="462" t="s">
        <v>1690</v>
      </c>
      <c r="K4904" s="145" t="s">
        <v>1865</v>
      </c>
      <c r="L4904" s="145" t="s">
        <v>1852</v>
      </c>
    </row>
    <row r="4905" spans="3:12">
      <c r="C4905" s="145" t="s">
        <v>2094</v>
      </c>
      <c r="D4905" s="145">
        <v>0</v>
      </c>
      <c r="E4905" s="145" t="s">
        <v>26</v>
      </c>
      <c r="F4905" s="462" t="s">
        <v>95</v>
      </c>
      <c r="G4905" s="462" t="s">
        <v>3468</v>
      </c>
      <c r="H4905" s="145" t="s">
        <v>86</v>
      </c>
      <c r="I4905" s="462" t="s">
        <v>1688</v>
      </c>
      <c r="J4905" s="462" t="s">
        <v>1690</v>
      </c>
      <c r="K4905" s="145" t="s">
        <v>1865</v>
      </c>
      <c r="L4905" s="145" t="s">
        <v>1852</v>
      </c>
    </row>
    <row r="4906" spans="3:12">
      <c r="C4906" s="145" t="s">
        <v>2095</v>
      </c>
      <c r="D4906" s="145">
        <v>0</v>
      </c>
      <c r="E4906" s="145" t="s">
        <v>26</v>
      </c>
      <c r="F4906" s="462" t="s">
        <v>95</v>
      </c>
      <c r="G4906" s="462" t="s">
        <v>3468</v>
      </c>
      <c r="H4906" s="145" t="s">
        <v>86</v>
      </c>
      <c r="I4906" s="462" t="s">
        <v>1688</v>
      </c>
      <c r="J4906" s="462" t="s">
        <v>1690</v>
      </c>
      <c r="K4906" s="145" t="s">
        <v>1865</v>
      </c>
      <c r="L4906" s="145" t="s">
        <v>1852</v>
      </c>
    </row>
    <row r="4907" spans="3:12">
      <c r="C4907" s="145" t="s">
        <v>2096</v>
      </c>
      <c r="D4907" s="145">
        <v>0</v>
      </c>
      <c r="E4907" s="145" t="s">
        <v>26</v>
      </c>
      <c r="F4907" s="462" t="s">
        <v>95</v>
      </c>
      <c r="G4907" s="462" t="s">
        <v>3468</v>
      </c>
      <c r="H4907" s="145" t="s">
        <v>86</v>
      </c>
      <c r="I4907" s="462" t="s">
        <v>1688</v>
      </c>
      <c r="J4907" s="462" t="s">
        <v>1690</v>
      </c>
      <c r="K4907" s="145" t="s">
        <v>1865</v>
      </c>
      <c r="L4907" s="145" t="s">
        <v>1852</v>
      </c>
    </row>
    <row r="4908" spans="3:12">
      <c r="C4908" s="145" t="s">
        <v>2098</v>
      </c>
      <c r="D4908" s="145">
        <v>0</v>
      </c>
      <c r="E4908" s="145" t="s">
        <v>26</v>
      </c>
      <c r="F4908" s="462" t="s">
        <v>95</v>
      </c>
      <c r="G4908" s="462" t="s">
        <v>3468</v>
      </c>
      <c r="H4908" s="145" t="s">
        <v>86</v>
      </c>
      <c r="I4908" s="462" t="s">
        <v>1688</v>
      </c>
      <c r="J4908" s="462" t="s">
        <v>1690</v>
      </c>
      <c r="K4908" s="145" t="s">
        <v>1865</v>
      </c>
      <c r="L4908" s="145" t="s">
        <v>1852</v>
      </c>
    </row>
    <row r="4909" spans="3:12">
      <c r="C4909" s="145" t="s">
        <v>2099</v>
      </c>
      <c r="D4909" s="145">
        <v>0</v>
      </c>
      <c r="E4909" s="145" t="s">
        <v>26</v>
      </c>
      <c r="F4909" s="462" t="s">
        <v>95</v>
      </c>
      <c r="G4909" s="462" t="s">
        <v>3468</v>
      </c>
      <c r="H4909" s="145" t="s">
        <v>86</v>
      </c>
      <c r="I4909" s="462" t="s">
        <v>1688</v>
      </c>
      <c r="J4909" s="462" t="s">
        <v>1690</v>
      </c>
      <c r="K4909" s="145" t="s">
        <v>1865</v>
      </c>
      <c r="L4909" s="145" t="s">
        <v>1852</v>
      </c>
    </row>
    <row r="4910" spans="3:12">
      <c r="C4910" s="145" t="s">
        <v>2100</v>
      </c>
      <c r="D4910" s="145">
        <v>0</v>
      </c>
      <c r="E4910" s="145" t="s">
        <v>26</v>
      </c>
      <c r="F4910" s="462" t="s">
        <v>95</v>
      </c>
      <c r="G4910" s="462" t="s">
        <v>3468</v>
      </c>
      <c r="H4910" s="145" t="s">
        <v>86</v>
      </c>
      <c r="I4910" s="462" t="s">
        <v>1688</v>
      </c>
      <c r="J4910" s="462" t="s">
        <v>1690</v>
      </c>
      <c r="K4910" s="145" t="s">
        <v>1865</v>
      </c>
      <c r="L4910" s="145" t="s">
        <v>1852</v>
      </c>
    </row>
    <row r="4911" spans="3:12">
      <c r="C4911" s="145" t="s">
        <v>2101</v>
      </c>
      <c r="D4911" s="145">
        <v>0</v>
      </c>
      <c r="E4911" s="145" t="s">
        <v>26</v>
      </c>
      <c r="F4911" s="462" t="s">
        <v>95</v>
      </c>
      <c r="G4911" s="462" t="s">
        <v>3468</v>
      </c>
      <c r="H4911" s="145" t="s">
        <v>86</v>
      </c>
      <c r="I4911" s="462" t="s">
        <v>1688</v>
      </c>
      <c r="J4911" s="462" t="s">
        <v>1690</v>
      </c>
      <c r="K4911" s="145" t="s">
        <v>1865</v>
      </c>
      <c r="L4911" s="145" t="s">
        <v>1852</v>
      </c>
    </row>
    <row r="4912" spans="3:12">
      <c r="C4912" s="145" t="s">
        <v>2103</v>
      </c>
      <c r="D4912" s="145">
        <v>0</v>
      </c>
      <c r="E4912" s="145" t="s">
        <v>26</v>
      </c>
      <c r="F4912" s="462" t="s">
        <v>95</v>
      </c>
      <c r="G4912" s="462" t="s">
        <v>3468</v>
      </c>
      <c r="H4912" s="145" t="s">
        <v>86</v>
      </c>
      <c r="I4912" s="462" t="s">
        <v>1688</v>
      </c>
      <c r="J4912" s="462" t="s">
        <v>1690</v>
      </c>
      <c r="K4912" s="145" t="s">
        <v>1865</v>
      </c>
      <c r="L4912" s="145" t="s">
        <v>1852</v>
      </c>
    </row>
    <row r="4913" spans="3:12">
      <c r="C4913" s="145" t="s">
        <v>2104</v>
      </c>
      <c r="D4913" s="145">
        <v>0</v>
      </c>
      <c r="E4913" s="145" t="s">
        <v>26</v>
      </c>
      <c r="F4913" s="462" t="s">
        <v>95</v>
      </c>
      <c r="G4913" s="462" t="s">
        <v>3468</v>
      </c>
      <c r="H4913" s="145" t="s">
        <v>86</v>
      </c>
      <c r="I4913" s="462" t="s">
        <v>1688</v>
      </c>
      <c r="J4913" s="462" t="s">
        <v>1690</v>
      </c>
      <c r="K4913" s="145" t="s">
        <v>1865</v>
      </c>
      <c r="L4913" s="145" t="s">
        <v>1852</v>
      </c>
    </row>
    <row r="4914" spans="3:12">
      <c r="C4914" s="145" t="s">
        <v>2105</v>
      </c>
      <c r="D4914" s="145">
        <v>0</v>
      </c>
      <c r="E4914" s="145" t="s">
        <v>26</v>
      </c>
      <c r="F4914" s="462" t="s">
        <v>95</v>
      </c>
      <c r="G4914" s="462" t="s">
        <v>3468</v>
      </c>
      <c r="H4914" s="145" t="s">
        <v>86</v>
      </c>
      <c r="I4914" s="462" t="s">
        <v>1688</v>
      </c>
      <c r="J4914" s="462" t="s">
        <v>1690</v>
      </c>
      <c r="K4914" s="145" t="s">
        <v>1865</v>
      </c>
      <c r="L4914" s="145" t="s">
        <v>1852</v>
      </c>
    </row>
    <row r="4915" spans="3:12">
      <c r="C4915" s="145" t="s">
        <v>2106</v>
      </c>
      <c r="D4915" s="145">
        <v>0</v>
      </c>
      <c r="E4915" s="145" t="s">
        <v>26</v>
      </c>
      <c r="F4915" s="462" t="s">
        <v>95</v>
      </c>
      <c r="G4915" s="462" t="s">
        <v>3468</v>
      </c>
      <c r="H4915" s="145" t="s">
        <v>86</v>
      </c>
      <c r="I4915" s="462" t="s">
        <v>1688</v>
      </c>
      <c r="J4915" s="462" t="s">
        <v>1690</v>
      </c>
      <c r="K4915" s="145" t="s">
        <v>1865</v>
      </c>
      <c r="L4915" s="145" t="s">
        <v>1852</v>
      </c>
    </row>
    <row r="4916" spans="3:12">
      <c r="C4916" s="145" t="s">
        <v>2107</v>
      </c>
      <c r="D4916" s="145">
        <v>0</v>
      </c>
      <c r="E4916" s="145" t="s">
        <v>26</v>
      </c>
      <c r="F4916" s="462" t="s">
        <v>95</v>
      </c>
      <c r="G4916" s="462" t="s">
        <v>3468</v>
      </c>
      <c r="H4916" s="145" t="s">
        <v>86</v>
      </c>
      <c r="I4916" s="462" t="s">
        <v>1688</v>
      </c>
      <c r="J4916" s="462" t="s">
        <v>1690</v>
      </c>
      <c r="K4916" s="145" t="s">
        <v>1865</v>
      </c>
      <c r="L4916" s="145" t="s">
        <v>1852</v>
      </c>
    </row>
    <row r="4917" spans="3:12">
      <c r="C4917" s="145" t="s">
        <v>2108</v>
      </c>
      <c r="D4917" s="145">
        <v>0</v>
      </c>
      <c r="E4917" s="145" t="s">
        <v>26</v>
      </c>
      <c r="F4917" s="462" t="s">
        <v>95</v>
      </c>
      <c r="G4917" s="462" t="s">
        <v>3468</v>
      </c>
      <c r="H4917" s="145" t="s">
        <v>86</v>
      </c>
      <c r="I4917" s="462" t="s">
        <v>1688</v>
      </c>
      <c r="J4917" s="462" t="s">
        <v>1690</v>
      </c>
      <c r="K4917" s="145" t="s">
        <v>1865</v>
      </c>
      <c r="L4917" s="145" t="s">
        <v>1852</v>
      </c>
    </row>
    <row r="4918" spans="3:12">
      <c r="C4918" s="145" t="s">
        <v>2109</v>
      </c>
      <c r="D4918" s="145">
        <v>0</v>
      </c>
      <c r="E4918" s="145" t="s">
        <v>26</v>
      </c>
      <c r="F4918" s="462" t="s">
        <v>95</v>
      </c>
      <c r="G4918" s="462" t="s">
        <v>3468</v>
      </c>
      <c r="H4918" s="145" t="s">
        <v>86</v>
      </c>
      <c r="I4918" s="462" t="s">
        <v>1688</v>
      </c>
      <c r="J4918" s="462" t="s">
        <v>1690</v>
      </c>
      <c r="K4918" s="145" t="s">
        <v>1865</v>
      </c>
      <c r="L4918" s="145" t="s">
        <v>1852</v>
      </c>
    </row>
    <row r="4919" spans="3:12">
      <c r="C4919" s="145" t="s">
        <v>2110</v>
      </c>
      <c r="D4919" s="145">
        <v>0</v>
      </c>
      <c r="E4919" s="145" t="s">
        <v>26</v>
      </c>
      <c r="F4919" s="462" t="s">
        <v>95</v>
      </c>
      <c r="G4919" s="462" t="s">
        <v>3468</v>
      </c>
      <c r="H4919" s="145" t="s">
        <v>86</v>
      </c>
      <c r="I4919" s="462" t="s">
        <v>1688</v>
      </c>
      <c r="J4919" s="462" t="s">
        <v>1690</v>
      </c>
      <c r="K4919" s="145" t="s">
        <v>1865</v>
      </c>
      <c r="L4919" s="145" t="s">
        <v>1852</v>
      </c>
    </row>
    <row r="4920" spans="3:12">
      <c r="C4920" s="145" t="s">
        <v>2111</v>
      </c>
      <c r="D4920" s="145">
        <v>0</v>
      </c>
      <c r="E4920" s="145" t="s">
        <v>26</v>
      </c>
      <c r="F4920" s="462" t="s">
        <v>95</v>
      </c>
      <c r="G4920" s="462" t="s">
        <v>3468</v>
      </c>
      <c r="H4920" s="145" t="s">
        <v>86</v>
      </c>
      <c r="I4920" s="462" t="s">
        <v>1688</v>
      </c>
      <c r="J4920" s="462" t="s">
        <v>1690</v>
      </c>
      <c r="K4920" s="145" t="s">
        <v>1865</v>
      </c>
      <c r="L4920" s="145" t="s">
        <v>1852</v>
      </c>
    </row>
    <row r="4921" spans="3:12">
      <c r="C4921" s="145" t="s">
        <v>2112</v>
      </c>
      <c r="D4921" s="145">
        <v>0</v>
      </c>
      <c r="E4921" s="145" t="s">
        <v>26</v>
      </c>
      <c r="F4921" s="462" t="s">
        <v>95</v>
      </c>
      <c r="G4921" s="462" t="s">
        <v>3468</v>
      </c>
      <c r="H4921" s="145" t="s">
        <v>86</v>
      </c>
      <c r="I4921" s="462" t="s">
        <v>1688</v>
      </c>
      <c r="J4921" s="462" t="s">
        <v>1690</v>
      </c>
      <c r="K4921" s="145" t="s">
        <v>1865</v>
      </c>
      <c r="L4921" s="145" t="s">
        <v>1852</v>
      </c>
    </row>
    <row r="4922" spans="3:12">
      <c r="C4922" s="145" t="s">
        <v>2113</v>
      </c>
      <c r="D4922" s="145">
        <v>0</v>
      </c>
      <c r="E4922" s="145" t="s">
        <v>26</v>
      </c>
      <c r="F4922" s="462" t="s">
        <v>95</v>
      </c>
      <c r="G4922" s="462" t="s">
        <v>3468</v>
      </c>
      <c r="H4922" s="145" t="s">
        <v>86</v>
      </c>
      <c r="I4922" s="462" t="s">
        <v>1688</v>
      </c>
      <c r="J4922" s="462" t="s">
        <v>1690</v>
      </c>
      <c r="K4922" s="145" t="s">
        <v>1865</v>
      </c>
      <c r="L4922" s="145" t="s">
        <v>1852</v>
      </c>
    </row>
    <row r="4923" spans="3:12">
      <c r="C4923" s="145" t="s">
        <v>2114</v>
      </c>
      <c r="D4923" s="145">
        <v>0</v>
      </c>
      <c r="E4923" s="145" t="s">
        <v>26</v>
      </c>
      <c r="F4923" s="462" t="s">
        <v>95</v>
      </c>
      <c r="G4923" s="462" t="s">
        <v>3468</v>
      </c>
      <c r="H4923" s="145" t="s">
        <v>86</v>
      </c>
      <c r="I4923" s="462" t="s">
        <v>1688</v>
      </c>
      <c r="J4923" s="462" t="s">
        <v>1690</v>
      </c>
      <c r="K4923" s="145" t="s">
        <v>1865</v>
      </c>
      <c r="L4923" s="145" t="s">
        <v>1852</v>
      </c>
    </row>
    <row r="4924" spans="3:12">
      <c r="C4924" s="145" t="s">
        <v>2115</v>
      </c>
      <c r="D4924" s="145">
        <v>0</v>
      </c>
      <c r="E4924" s="145" t="s">
        <v>26</v>
      </c>
      <c r="F4924" s="462" t="s">
        <v>95</v>
      </c>
      <c r="G4924" s="462" t="s">
        <v>3468</v>
      </c>
      <c r="H4924" s="145" t="s">
        <v>86</v>
      </c>
      <c r="I4924" s="462" t="s">
        <v>1688</v>
      </c>
      <c r="J4924" s="462" t="s">
        <v>1690</v>
      </c>
      <c r="K4924" s="145" t="s">
        <v>1865</v>
      </c>
      <c r="L4924" s="145" t="s">
        <v>1852</v>
      </c>
    </row>
    <row r="4925" spans="3:12">
      <c r="C4925" s="145" t="s">
        <v>2116</v>
      </c>
      <c r="D4925" s="145">
        <v>0</v>
      </c>
      <c r="E4925" s="145" t="s">
        <v>26</v>
      </c>
      <c r="F4925" s="462" t="s">
        <v>95</v>
      </c>
      <c r="G4925" s="462" t="s">
        <v>3468</v>
      </c>
      <c r="H4925" s="145" t="s">
        <v>86</v>
      </c>
      <c r="I4925" s="462" t="s">
        <v>1688</v>
      </c>
      <c r="J4925" s="462" t="s">
        <v>1690</v>
      </c>
      <c r="K4925" s="145" t="s">
        <v>1865</v>
      </c>
      <c r="L4925" s="145" t="s">
        <v>1852</v>
      </c>
    </row>
    <row r="4926" spans="3:12">
      <c r="C4926" s="145" t="s">
        <v>2117</v>
      </c>
      <c r="D4926" s="145">
        <v>0</v>
      </c>
      <c r="E4926" s="145" t="s">
        <v>26</v>
      </c>
      <c r="F4926" s="462" t="s">
        <v>95</v>
      </c>
      <c r="G4926" s="462" t="s">
        <v>3468</v>
      </c>
      <c r="H4926" s="145" t="s">
        <v>86</v>
      </c>
      <c r="I4926" s="462" t="s">
        <v>1688</v>
      </c>
      <c r="J4926" s="462" t="s">
        <v>1690</v>
      </c>
      <c r="K4926" s="145" t="s">
        <v>1865</v>
      </c>
      <c r="L4926" s="145" t="s">
        <v>1852</v>
      </c>
    </row>
    <row r="4927" spans="3:12">
      <c r="C4927" s="145" t="s">
        <v>2118</v>
      </c>
      <c r="D4927" s="145">
        <v>0</v>
      </c>
      <c r="E4927" s="145" t="s">
        <v>26</v>
      </c>
      <c r="F4927" s="462" t="s">
        <v>95</v>
      </c>
      <c r="G4927" s="462" t="s">
        <v>3468</v>
      </c>
      <c r="H4927" s="145" t="s">
        <v>86</v>
      </c>
      <c r="I4927" s="462" t="s">
        <v>1688</v>
      </c>
      <c r="J4927" s="462" t="s">
        <v>1690</v>
      </c>
      <c r="K4927" s="145" t="s">
        <v>1865</v>
      </c>
      <c r="L4927" s="145" t="s">
        <v>1852</v>
      </c>
    </row>
    <row r="4928" spans="3:12">
      <c r="C4928" s="145" t="s">
        <v>2063</v>
      </c>
      <c r="D4928" s="145">
        <v>0</v>
      </c>
      <c r="E4928" s="145" t="s">
        <v>26</v>
      </c>
      <c r="F4928" s="462" t="s">
        <v>95</v>
      </c>
      <c r="G4928" s="462" t="s">
        <v>3468</v>
      </c>
      <c r="H4928" s="145" t="s">
        <v>86</v>
      </c>
      <c r="I4928" s="462" t="s">
        <v>1688</v>
      </c>
      <c r="J4928" s="462" t="s">
        <v>1690</v>
      </c>
      <c r="K4928" s="145" t="s">
        <v>1865</v>
      </c>
      <c r="L4928" s="145" t="s">
        <v>1853</v>
      </c>
    </row>
    <row r="4929" spans="3:12">
      <c r="C4929" s="145" t="s">
        <v>2064</v>
      </c>
      <c r="D4929" s="145">
        <v>0</v>
      </c>
      <c r="E4929" s="145" t="s">
        <v>26</v>
      </c>
      <c r="F4929" s="462" t="s">
        <v>95</v>
      </c>
      <c r="G4929" s="462" t="s">
        <v>3468</v>
      </c>
      <c r="H4929" s="145" t="s">
        <v>86</v>
      </c>
      <c r="I4929" s="462" t="s">
        <v>1688</v>
      </c>
      <c r="J4929" s="462" t="s">
        <v>1690</v>
      </c>
      <c r="K4929" s="145" t="s">
        <v>1865</v>
      </c>
      <c r="L4929" s="145" t="s">
        <v>1853</v>
      </c>
    </row>
    <row r="4930" spans="3:12">
      <c r="C4930" s="145" t="s">
        <v>2065</v>
      </c>
      <c r="D4930" s="145">
        <v>0</v>
      </c>
      <c r="E4930" s="145" t="s">
        <v>26</v>
      </c>
      <c r="F4930" s="462" t="s">
        <v>95</v>
      </c>
      <c r="G4930" s="462" t="s">
        <v>3468</v>
      </c>
      <c r="H4930" s="145" t="s">
        <v>86</v>
      </c>
      <c r="I4930" s="462" t="s">
        <v>1688</v>
      </c>
      <c r="J4930" s="462" t="s">
        <v>1690</v>
      </c>
      <c r="K4930" s="145" t="s">
        <v>1865</v>
      </c>
      <c r="L4930" s="145" t="s">
        <v>1853</v>
      </c>
    </row>
    <row r="4931" spans="3:12">
      <c r="C4931" s="145" t="s">
        <v>2066</v>
      </c>
      <c r="D4931" s="145">
        <v>0</v>
      </c>
      <c r="E4931" s="145" t="s">
        <v>26</v>
      </c>
      <c r="F4931" s="462" t="s">
        <v>95</v>
      </c>
      <c r="G4931" s="462" t="s">
        <v>3468</v>
      </c>
      <c r="H4931" s="145" t="s">
        <v>86</v>
      </c>
      <c r="I4931" s="462" t="s">
        <v>1688</v>
      </c>
      <c r="J4931" s="462" t="s">
        <v>1690</v>
      </c>
      <c r="K4931" s="145" t="s">
        <v>1865</v>
      </c>
      <c r="L4931" s="145" t="s">
        <v>1853</v>
      </c>
    </row>
    <row r="4932" spans="3:12">
      <c r="C4932" s="145" t="s">
        <v>2068</v>
      </c>
      <c r="D4932" s="145">
        <v>0</v>
      </c>
      <c r="E4932" s="145" t="s">
        <v>26</v>
      </c>
      <c r="F4932" s="462" t="s">
        <v>95</v>
      </c>
      <c r="G4932" s="462" t="s">
        <v>3468</v>
      </c>
      <c r="H4932" s="145" t="s">
        <v>86</v>
      </c>
      <c r="I4932" s="462" t="s">
        <v>1688</v>
      </c>
      <c r="J4932" s="462" t="s">
        <v>1690</v>
      </c>
      <c r="K4932" s="145" t="s">
        <v>1865</v>
      </c>
      <c r="L4932" s="145" t="s">
        <v>1853</v>
      </c>
    </row>
    <row r="4933" spans="3:12">
      <c r="C4933" s="145" t="s">
        <v>2069</v>
      </c>
      <c r="D4933" s="145">
        <v>0</v>
      </c>
      <c r="E4933" s="145" t="s">
        <v>26</v>
      </c>
      <c r="F4933" s="462" t="s">
        <v>95</v>
      </c>
      <c r="G4933" s="462" t="s">
        <v>3468</v>
      </c>
      <c r="H4933" s="145" t="s">
        <v>86</v>
      </c>
      <c r="I4933" s="462" t="s">
        <v>1688</v>
      </c>
      <c r="J4933" s="462" t="s">
        <v>1690</v>
      </c>
      <c r="K4933" s="145" t="s">
        <v>1865</v>
      </c>
      <c r="L4933" s="145" t="s">
        <v>1853</v>
      </c>
    </row>
    <row r="4934" spans="3:12">
      <c r="C4934" s="145" t="s">
        <v>2070</v>
      </c>
      <c r="D4934" s="145">
        <v>0</v>
      </c>
      <c r="E4934" s="145" t="s">
        <v>26</v>
      </c>
      <c r="F4934" s="462" t="s">
        <v>95</v>
      </c>
      <c r="G4934" s="462" t="s">
        <v>3468</v>
      </c>
      <c r="H4934" s="145" t="s">
        <v>86</v>
      </c>
      <c r="I4934" s="462" t="s">
        <v>1688</v>
      </c>
      <c r="J4934" s="462" t="s">
        <v>1690</v>
      </c>
      <c r="K4934" s="145" t="s">
        <v>1865</v>
      </c>
      <c r="L4934" s="145" t="s">
        <v>1853</v>
      </c>
    </row>
    <row r="4935" spans="3:12">
      <c r="C4935" s="145" t="s">
        <v>2071</v>
      </c>
      <c r="D4935" s="145">
        <v>0</v>
      </c>
      <c r="E4935" s="145" t="s">
        <v>26</v>
      </c>
      <c r="F4935" s="462" t="s">
        <v>95</v>
      </c>
      <c r="G4935" s="462" t="s">
        <v>3468</v>
      </c>
      <c r="H4935" s="145" t="s">
        <v>86</v>
      </c>
      <c r="I4935" s="462" t="s">
        <v>1688</v>
      </c>
      <c r="J4935" s="462" t="s">
        <v>1690</v>
      </c>
      <c r="K4935" s="145" t="s">
        <v>1865</v>
      </c>
      <c r="L4935" s="145" t="s">
        <v>1853</v>
      </c>
    </row>
    <row r="4936" spans="3:12">
      <c r="C4936" s="145" t="s">
        <v>2073</v>
      </c>
      <c r="D4936" s="145">
        <v>0</v>
      </c>
      <c r="E4936" s="145" t="s">
        <v>26</v>
      </c>
      <c r="F4936" s="462" t="s">
        <v>95</v>
      </c>
      <c r="G4936" s="462" t="s">
        <v>3468</v>
      </c>
      <c r="H4936" s="145" t="s">
        <v>86</v>
      </c>
      <c r="I4936" s="462" t="s">
        <v>1688</v>
      </c>
      <c r="J4936" s="462" t="s">
        <v>1690</v>
      </c>
      <c r="K4936" s="145" t="s">
        <v>1865</v>
      </c>
      <c r="L4936" s="145" t="s">
        <v>1853</v>
      </c>
    </row>
    <row r="4937" spans="3:12">
      <c r="C4937" s="145" t="s">
        <v>2074</v>
      </c>
      <c r="D4937" s="145">
        <v>0</v>
      </c>
      <c r="E4937" s="145" t="s">
        <v>26</v>
      </c>
      <c r="F4937" s="462" t="s">
        <v>95</v>
      </c>
      <c r="G4937" s="462" t="s">
        <v>3468</v>
      </c>
      <c r="H4937" s="145" t="s">
        <v>86</v>
      </c>
      <c r="I4937" s="462" t="s">
        <v>1688</v>
      </c>
      <c r="J4937" s="462" t="s">
        <v>1690</v>
      </c>
      <c r="K4937" s="145" t="s">
        <v>1865</v>
      </c>
      <c r="L4937" s="145" t="s">
        <v>1853</v>
      </c>
    </row>
    <row r="4938" spans="3:12">
      <c r="C4938" s="145" t="s">
        <v>2075</v>
      </c>
      <c r="D4938" s="145">
        <v>0</v>
      </c>
      <c r="E4938" s="145" t="s">
        <v>26</v>
      </c>
      <c r="F4938" s="462" t="s">
        <v>95</v>
      </c>
      <c r="G4938" s="462" t="s">
        <v>3468</v>
      </c>
      <c r="H4938" s="145" t="s">
        <v>86</v>
      </c>
      <c r="I4938" s="462" t="s">
        <v>1688</v>
      </c>
      <c r="J4938" s="462" t="s">
        <v>1690</v>
      </c>
      <c r="K4938" s="145" t="s">
        <v>1865</v>
      </c>
      <c r="L4938" s="145" t="s">
        <v>1853</v>
      </c>
    </row>
    <row r="4939" spans="3:12">
      <c r="C4939" s="145" t="s">
        <v>2076</v>
      </c>
      <c r="D4939" s="145">
        <v>0</v>
      </c>
      <c r="E4939" s="145" t="s">
        <v>26</v>
      </c>
      <c r="F4939" s="462" t="s">
        <v>95</v>
      </c>
      <c r="G4939" s="462" t="s">
        <v>3468</v>
      </c>
      <c r="H4939" s="145" t="s">
        <v>86</v>
      </c>
      <c r="I4939" s="462" t="s">
        <v>1688</v>
      </c>
      <c r="J4939" s="462" t="s">
        <v>1690</v>
      </c>
      <c r="K4939" s="145" t="s">
        <v>1865</v>
      </c>
      <c r="L4939" s="145" t="s">
        <v>1853</v>
      </c>
    </row>
    <row r="4940" spans="3:12">
      <c r="C4940" s="145" t="s">
        <v>2077</v>
      </c>
      <c r="D4940" s="145">
        <v>0</v>
      </c>
      <c r="E4940" s="145" t="s">
        <v>26</v>
      </c>
      <c r="F4940" s="462" t="s">
        <v>95</v>
      </c>
      <c r="G4940" s="462" t="s">
        <v>3468</v>
      </c>
      <c r="H4940" s="145" t="s">
        <v>86</v>
      </c>
      <c r="I4940" s="462" t="s">
        <v>1688</v>
      </c>
      <c r="J4940" s="462" t="s">
        <v>1690</v>
      </c>
      <c r="K4940" s="145" t="s">
        <v>1865</v>
      </c>
      <c r="L4940" s="145" t="s">
        <v>1853</v>
      </c>
    </row>
    <row r="4941" spans="3:12">
      <c r="C4941" s="145" t="s">
        <v>2078</v>
      </c>
      <c r="D4941" s="145">
        <v>0</v>
      </c>
      <c r="E4941" s="145" t="s">
        <v>26</v>
      </c>
      <c r="F4941" s="462" t="s">
        <v>95</v>
      </c>
      <c r="G4941" s="462" t="s">
        <v>3468</v>
      </c>
      <c r="H4941" s="145" t="s">
        <v>86</v>
      </c>
      <c r="I4941" s="462" t="s">
        <v>1688</v>
      </c>
      <c r="J4941" s="462" t="s">
        <v>1690</v>
      </c>
      <c r="K4941" s="145" t="s">
        <v>1865</v>
      </c>
      <c r="L4941" s="145" t="s">
        <v>1853</v>
      </c>
    </row>
    <row r="4942" spans="3:12">
      <c r="C4942" s="145" t="s">
        <v>2079</v>
      </c>
      <c r="D4942" s="145">
        <v>0</v>
      </c>
      <c r="E4942" s="145" t="s">
        <v>26</v>
      </c>
      <c r="F4942" s="462" t="s">
        <v>95</v>
      </c>
      <c r="G4942" s="462" t="s">
        <v>3468</v>
      </c>
      <c r="H4942" s="145" t="s">
        <v>86</v>
      </c>
      <c r="I4942" s="462" t="s">
        <v>1688</v>
      </c>
      <c r="J4942" s="462" t="s">
        <v>1690</v>
      </c>
      <c r="K4942" s="145" t="s">
        <v>1865</v>
      </c>
      <c r="L4942" s="145" t="s">
        <v>1853</v>
      </c>
    </row>
    <row r="4943" spans="3:12">
      <c r="C4943" s="145" t="s">
        <v>2080</v>
      </c>
      <c r="D4943" s="145">
        <v>0</v>
      </c>
      <c r="E4943" s="145" t="s">
        <v>26</v>
      </c>
      <c r="F4943" s="462" t="s">
        <v>95</v>
      </c>
      <c r="G4943" s="462" t="s">
        <v>3468</v>
      </c>
      <c r="H4943" s="145" t="s">
        <v>86</v>
      </c>
      <c r="I4943" s="462" t="s">
        <v>1688</v>
      </c>
      <c r="J4943" s="462" t="s">
        <v>1690</v>
      </c>
      <c r="K4943" s="145" t="s">
        <v>1865</v>
      </c>
      <c r="L4943" s="145" t="s">
        <v>1853</v>
      </c>
    </row>
    <row r="4944" spans="3:12">
      <c r="C4944" s="145" t="s">
        <v>2081</v>
      </c>
      <c r="D4944" s="145">
        <v>0</v>
      </c>
      <c r="E4944" s="145" t="s">
        <v>26</v>
      </c>
      <c r="F4944" s="462" t="s">
        <v>95</v>
      </c>
      <c r="G4944" s="462" t="s">
        <v>3468</v>
      </c>
      <c r="H4944" s="145" t="s">
        <v>86</v>
      </c>
      <c r="I4944" s="462" t="s">
        <v>1688</v>
      </c>
      <c r="J4944" s="462" t="s">
        <v>1690</v>
      </c>
      <c r="K4944" s="145" t="s">
        <v>1865</v>
      </c>
      <c r="L4944" s="145" t="s">
        <v>1853</v>
      </c>
    </row>
    <row r="4945" spans="3:12">
      <c r="C4945" s="145" t="s">
        <v>2082</v>
      </c>
      <c r="D4945" s="145">
        <v>0</v>
      </c>
      <c r="E4945" s="145" t="s">
        <v>26</v>
      </c>
      <c r="F4945" s="462" t="s">
        <v>95</v>
      </c>
      <c r="G4945" s="462" t="s">
        <v>3468</v>
      </c>
      <c r="H4945" s="145" t="s">
        <v>86</v>
      </c>
      <c r="I4945" s="462" t="s">
        <v>1688</v>
      </c>
      <c r="J4945" s="462" t="s">
        <v>1690</v>
      </c>
      <c r="K4945" s="145" t="s">
        <v>1865</v>
      </c>
      <c r="L4945" s="145" t="s">
        <v>1853</v>
      </c>
    </row>
    <row r="4946" spans="3:12">
      <c r="C4946" s="145" t="s">
        <v>2083</v>
      </c>
      <c r="D4946" s="145">
        <v>0</v>
      </c>
      <c r="E4946" s="145" t="s">
        <v>26</v>
      </c>
      <c r="F4946" s="462" t="s">
        <v>95</v>
      </c>
      <c r="G4946" s="462" t="s">
        <v>3468</v>
      </c>
      <c r="H4946" s="145" t="s">
        <v>86</v>
      </c>
      <c r="I4946" s="462" t="s">
        <v>1688</v>
      </c>
      <c r="J4946" s="462" t="s">
        <v>1690</v>
      </c>
      <c r="K4946" s="145" t="s">
        <v>1865</v>
      </c>
      <c r="L4946" s="145" t="s">
        <v>1853</v>
      </c>
    </row>
    <row r="4947" spans="3:12">
      <c r="C4947" s="145" t="s">
        <v>2084</v>
      </c>
      <c r="D4947" s="145">
        <v>0</v>
      </c>
      <c r="E4947" s="145" t="s">
        <v>26</v>
      </c>
      <c r="F4947" s="462" t="s">
        <v>95</v>
      </c>
      <c r="G4947" s="462" t="s">
        <v>3468</v>
      </c>
      <c r="H4947" s="145" t="s">
        <v>86</v>
      </c>
      <c r="I4947" s="462" t="s">
        <v>1688</v>
      </c>
      <c r="J4947" s="462" t="s">
        <v>1690</v>
      </c>
      <c r="K4947" s="145" t="s">
        <v>1865</v>
      </c>
      <c r="L4947" s="145" t="s">
        <v>1853</v>
      </c>
    </row>
    <row r="4948" spans="3:12">
      <c r="C4948" s="145" t="s">
        <v>2085</v>
      </c>
      <c r="D4948" s="145">
        <v>0</v>
      </c>
      <c r="E4948" s="145" t="s">
        <v>26</v>
      </c>
      <c r="F4948" s="462" t="s">
        <v>95</v>
      </c>
      <c r="G4948" s="462" t="s">
        <v>3468</v>
      </c>
      <c r="H4948" s="145" t="s">
        <v>86</v>
      </c>
      <c r="I4948" s="462" t="s">
        <v>1688</v>
      </c>
      <c r="J4948" s="462" t="s">
        <v>1690</v>
      </c>
      <c r="K4948" s="145" t="s">
        <v>1865</v>
      </c>
      <c r="L4948" s="145" t="s">
        <v>1853</v>
      </c>
    </row>
    <row r="4949" spans="3:12">
      <c r="C4949" s="145" t="s">
        <v>2086</v>
      </c>
      <c r="D4949" s="145">
        <v>0</v>
      </c>
      <c r="E4949" s="145" t="s">
        <v>26</v>
      </c>
      <c r="F4949" s="462" t="s">
        <v>95</v>
      </c>
      <c r="G4949" s="462" t="s">
        <v>3468</v>
      </c>
      <c r="H4949" s="145" t="s">
        <v>86</v>
      </c>
      <c r="I4949" s="462" t="s">
        <v>1688</v>
      </c>
      <c r="J4949" s="462" t="s">
        <v>1690</v>
      </c>
      <c r="K4949" s="145" t="s">
        <v>1865</v>
      </c>
      <c r="L4949" s="145" t="s">
        <v>1853</v>
      </c>
    </row>
    <row r="4950" spans="3:12">
      <c r="C4950" s="145" t="s">
        <v>2087</v>
      </c>
      <c r="D4950" s="145">
        <v>0</v>
      </c>
      <c r="E4950" s="145" t="s">
        <v>26</v>
      </c>
      <c r="F4950" s="462" t="s">
        <v>95</v>
      </c>
      <c r="G4950" s="462" t="s">
        <v>3468</v>
      </c>
      <c r="H4950" s="145" t="s">
        <v>86</v>
      </c>
      <c r="I4950" s="462" t="s">
        <v>1688</v>
      </c>
      <c r="J4950" s="462" t="s">
        <v>1690</v>
      </c>
      <c r="K4950" s="145" t="s">
        <v>1865</v>
      </c>
      <c r="L4950" s="145" t="s">
        <v>1853</v>
      </c>
    </row>
    <row r="4951" spans="3:12">
      <c r="C4951" s="145" t="s">
        <v>2088</v>
      </c>
      <c r="D4951" s="145">
        <v>0</v>
      </c>
      <c r="E4951" s="145" t="s">
        <v>26</v>
      </c>
      <c r="F4951" s="462" t="s">
        <v>95</v>
      </c>
      <c r="G4951" s="462" t="s">
        <v>3468</v>
      </c>
      <c r="H4951" s="145" t="s">
        <v>86</v>
      </c>
      <c r="I4951" s="462" t="s">
        <v>1688</v>
      </c>
      <c r="J4951" s="462" t="s">
        <v>1690</v>
      </c>
      <c r="K4951" s="145" t="s">
        <v>1865</v>
      </c>
      <c r="L4951" s="145" t="s">
        <v>1853</v>
      </c>
    </row>
    <row r="4952" spans="3:12">
      <c r="C4952" s="145" t="s">
        <v>2089</v>
      </c>
      <c r="D4952" s="145">
        <v>0</v>
      </c>
      <c r="E4952" s="145" t="s">
        <v>26</v>
      </c>
      <c r="F4952" s="462" t="s">
        <v>95</v>
      </c>
      <c r="G4952" s="462" t="s">
        <v>3468</v>
      </c>
      <c r="H4952" s="145" t="s">
        <v>86</v>
      </c>
      <c r="I4952" s="462" t="s">
        <v>1688</v>
      </c>
      <c r="J4952" s="462" t="s">
        <v>1690</v>
      </c>
      <c r="K4952" s="145" t="s">
        <v>1865</v>
      </c>
      <c r="L4952" s="145" t="s">
        <v>1853</v>
      </c>
    </row>
    <row r="4953" spans="3:12">
      <c r="C4953" s="145" t="s">
        <v>2090</v>
      </c>
      <c r="D4953" s="145">
        <v>0</v>
      </c>
      <c r="E4953" s="145" t="s">
        <v>26</v>
      </c>
      <c r="F4953" s="462" t="s">
        <v>95</v>
      </c>
      <c r="G4953" s="462" t="s">
        <v>3468</v>
      </c>
      <c r="H4953" s="145" t="s">
        <v>86</v>
      </c>
      <c r="I4953" s="462" t="s">
        <v>1688</v>
      </c>
      <c r="J4953" s="462" t="s">
        <v>1690</v>
      </c>
      <c r="K4953" s="145" t="s">
        <v>1865</v>
      </c>
      <c r="L4953" s="145" t="s">
        <v>1853</v>
      </c>
    </row>
    <row r="4954" spans="3:12">
      <c r="C4954" s="145" t="s">
        <v>2093</v>
      </c>
      <c r="D4954" s="145">
        <v>0</v>
      </c>
      <c r="E4954" s="145" t="s">
        <v>26</v>
      </c>
      <c r="F4954" s="462" t="s">
        <v>95</v>
      </c>
      <c r="G4954" s="462" t="s">
        <v>3468</v>
      </c>
      <c r="H4954" s="145" t="s">
        <v>86</v>
      </c>
      <c r="I4954" s="462" t="s">
        <v>1688</v>
      </c>
      <c r="J4954" s="462" t="s">
        <v>1690</v>
      </c>
      <c r="K4954" s="145" t="s">
        <v>1865</v>
      </c>
      <c r="L4954" s="145" t="s">
        <v>1853</v>
      </c>
    </row>
    <row r="4955" spans="3:12">
      <c r="C4955" s="145" t="s">
        <v>2094</v>
      </c>
      <c r="D4955" s="145">
        <v>0</v>
      </c>
      <c r="E4955" s="145" t="s">
        <v>26</v>
      </c>
      <c r="F4955" s="462" t="s">
        <v>95</v>
      </c>
      <c r="G4955" s="462" t="s">
        <v>3468</v>
      </c>
      <c r="H4955" s="145" t="s">
        <v>86</v>
      </c>
      <c r="I4955" s="462" t="s">
        <v>1688</v>
      </c>
      <c r="J4955" s="462" t="s">
        <v>1690</v>
      </c>
      <c r="K4955" s="145" t="s">
        <v>1865</v>
      </c>
      <c r="L4955" s="145" t="s">
        <v>1853</v>
      </c>
    </row>
    <row r="4956" spans="3:12">
      <c r="C4956" s="145" t="s">
        <v>2095</v>
      </c>
      <c r="D4956" s="145">
        <v>0</v>
      </c>
      <c r="E4956" s="145" t="s">
        <v>26</v>
      </c>
      <c r="F4956" s="462" t="s">
        <v>95</v>
      </c>
      <c r="G4956" s="462" t="s">
        <v>3468</v>
      </c>
      <c r="H4956" s="145" t="s">
        <v>86</v>
      </c>
      <c r="I4956" s="462" t="s">
        <v>1688</v>
      </c>
      <c r="J4956" s="462" t="s">
        <v>1690</v>
      </c>
      <c r="K4956" s="145" t="s">
        <v>1865</v>
      </c>
      <c r="L4956" s="145" t="s">
        <v>1853</v>
      </c>
    </row>
    <row r="4957" spans="3:12">
      <c r="C4957" s="145" t="s">
        <v>2096</v>
      </c>
      <c r="D4957" s="145">
        <v>0</v>
      </c>
      <c r="E4957" s="145" t="s">
        <v>26</v>
      </c>
      <c r="F4957" s="462" t="s">
        <v>95</v>
      </c>
      <c r="G4957" s="462" t="s">
        <v>3468</v>
      </c>
      <c r="H4957" s="145" t="s">
        <v>86</v>
      </c>
      <c r="I4957" s="462" t="s">
        <v>1688</v>
      </c>
      <c r="J4957" s="462" t="s">
        <v>1690</v>
      </c>
      <c r="K4957" s="145" t="s">
        <v>1865</v>
      </c>
      <c r="L4957" s="145" t="s">
        <v>1853</v>
      </c>
    </row>
    <row r="4958" spans="3:12">
      <c r="C4958" s="145" t="s">
        <v>2098</v>
      </c>
      <c r="D4958" s="145">
        <v>0</v>
      </c>
      <c r="E4958" s="145" t="s">
        <v>26</v>
      </c>
      <c r="F4958" s="462" t="s">
        <v>95</v>
      </c>
      <c r="G4958" s="462" t="s">
        <v>3468</v>
      </c>
      <c r="H4958" s="145" t="s">
        <v>86</v>
      </c>
      <c r="I4958" s="462" t="s">
        <v>1688</v>
      </c>
      <c r="J4958" s="462" t="s">
        <v>1690</v>
      </c>
      <c r="K4958" s="145" t="s">
        <v>1865</v>
      </c>
      <c r="L4958" s="145" t="s">
        <v>1853</v>
      </c>
    </row>
    <row r="4959" spans="3:12">
      <c r="C4959" s="145" t="s">
        <v>2099</v>
      </c>
      <c r="D4959" s="145">
        <v>0</v>
      </c>
      <c r="E4959" s="145" t="s">
        <v>26</v>
      </c>
      <c r="F4959" s="462" t="s">
        <v>95</v>
      </c>
      <c r="G4959" s="462" t="s">
        <v>3468</v>
      </c>
      <c r="H4959" s="145" t="s">
        <v>86</v>
      </c>
      <c r="I4959" s="462" t="s">
        <v>1688</v>
      </c>
      <c r="J4959" s="462" t="s">
        <v>1690</v>
      </c>
      <c r="K4959" s="145" t="s">
        <v>1865</v>
      </c>
      <c r="L4959" s="145" t="s">
        <v>1853</v>
      </c>
    </row>
    <row r="4960" spans="3:12">
      <c r="C4960" s="145" t="s">
        <v>2100</v>
      </c>
      <c r="D4960" s="145">
        <v>0</v>
      </c>
      <c r="E4960" s="145" t="s">
        <v>26</v>
      </c>
      <c r="F4960" s="462" t="s">
        <v>95</v>
      </c>
      <c r="G4960" s="462" t="s">
        <v>3468</v>
      </c>
      <c r="H4960" s="145" t="s">
        <v>86</v>
      </c>
      <c r="I4960" s="462" t="s">
        <v>1688</v>
      </c>
      <c r="J4960" s="462" t="s">
        <v>1690</v>
      </c>
      <c r="K4960" s="145" t="s">
        <v>1865</v>
      </c>
      <c r="L4960" s="145" t="s">
        <v>1853</v>
      </c>
    </row>
    <row r="4961" spans="3:12">
      <c r="C4961" s="145" t="s">
        <v>2101</v>
      </c>
      <c r="D4961" s="145">
        <v>0</v>
      </c>
      <c r="E4961" s="145" t="s">
        <v>26</v>
      </c>
      <c r="F4961" s="462" t="s">
        <v>95</v>
      </c>
      <c r="G4961" s="462" t="s">
        <v>3468</v>
      </c>
      <c r="H4961" s="145" t="s">
        <v>86</v>
      </c>
      <c r="I4961" s="462" t="s">
        <v>1688</v>
      </c>
      <c r="J4961" s="462" t="s">
        <v>1690</v>
      </c>
      <c r="K4961" s="145" t="s">
        <v>1865</v>
      </c>
      <c r="L4961" s="145" t="s">
        <v>1853</v>
      </c>
    </row>
    <row r="4962" spans="3:12">
      <c r="C4962" s="145" t="s">
        <v>2103</v>
      </c>
      <c r="D4962" s="145">
        <v>0</v>
      </c>
      <c r="E4962" s="145" t="s">
        <v>26</v>
      </c>
      <c r="F4962" s="462" t="s">
        <v>95</v>
      </c>
      <c r="G4962" s="462" t="s">
        <v>3468</v>
      </c>
      <c r="H4962" s="145" t="s">
        <v>86</v>
      </c>
      <c r="I4962" s="462" t="s">
        <v>1688</v>
      </c>
      <c r="J4962" s="462" t="s">
        <v>1690</v>
      </c>
      <c r="K4962" s="145" t="s">
        <v>1865</v>
      </c>
      <c r="L4962" s="145" t="s">
        <v>1853</v>
      </c>
    </row>
    <row r="4963" spans="3:12">
      <c r="C4963" s="145" t="s">
        <v>2104</v>
      </c>
      <c r="D4963" s="145">
        <v>0</v>
      </c>
      <c r="E4963" s="145" t="s">
        <v>26</v>
      </c>
      <c r="F4963" s="462" t="s">
        <v>95</v>
      </c>
      <c r="G4963" s="462" t="s">
        <v>3468</v>
      </c>
      <c r="H4963" s="145" t="s">
        <v>86</v>
      </c>
      <c r="I4963" s="462" t="s">
        <v>1688</v>
      </c>
      <c r="J4963" s="462" t="s">
        <v>1690</v>
      </c>
      <c r="K4963" s="145" t="s">
        <v>1865</v>
      </c>
      <c r="L4963" s="145" t="s">
        <v>1853</v>
      </c>
    </row>
    <row r="4964" spans="3:12">
      <c r="C4964" s="145" t="s">
        <v>2105</v>
      </c>
      <c r="D4964" s="145">
        <v>0</v>
      </c>
      <c r="E4964" s="145" t="s">
        <v>26</v>
      </c>
      <c r="F4964" s="462" t="s">
        <v>95</v>
      </c>
      <c r="G4964" s="462" t="s">
        <v>3468</v>
      </c>
      <c r="H4964" s="145" t="s">
        <v>86</v>
      </c>
      <c r="I4964" s="462" t="s">
        <v>1688</v>
      </c>
      <c r="J4964" s="462" t="s">
        <v>1690</v>
      </c>
      <c r="K4964" s="145" t="s">
        <v>1865</v>
      </c>
      <c r="L4964" s="145" t="s">
        <v>1853</v>
      </c>
    </row>
    <row r="4965" spans="3:12">
      <c r="C4965" s="145" t="s">
        <v>2106</v>
      </c>
      <c r="D4965" s="145">
        <v>0</v>
      </c>
      <c r="E4965" s="145" t="s">
        <v>26</v>
      </c>
      <c r="F4965" s="462" t="s">
        <v>95</v>
      </c>
      <c r="G4965" s="462" t="s">
        <v>3468</v>
      </c>
      <c r="H4965" s="145" t="s">
        <v>86</v>
      </c>
      <c r="I4965" s="462" t="s">
        <v>1688</v>
      </c>
      <c r="J4965" s="462" t="s">
        <v>1690</v>
      </c>
      <c r="K4965" s="145" t="s">
        <v>1865</v>
      </c>
      <c r="L4965" s="145" t="s">
        <v>1853</v>
      </c>
    </row>
    <row r="4966" spans="3:12">
      <c r="C4966" s="145" t="s">
        <v>2107</v>
      </c>
      <c r="D4966" s="145">
        <v>0</v>
      </c>
      <c r="E4966" s="145" t="s">
        <v>26</v>
      </c>
      <c r="F4966" s="462" t="s">
        <v>95</v>
      </c>
      <c r="G4966" s="462" t="s">
        <v>3468</v>
      </c>
      <c r="H4966" s="145" t="s">
        <v>86</v>
      </c>
      <c r="I4966" s="462" t="s">
        <v>1688</v>
      </c>
      <c r="J4966" s="462" t="s">
        <v>1690</v>
      </c>
      <c r="K4966" s="145" t="s">
        <v>1865</v>
      </c>
      <c r="L4966" s="145" t="s">
        <v>1853</v>
      </c>
    </row>
    <row r="4967" spans="3:12">
      <c r="C4967" s="145" t="s">
        <v>2108</v>
      </c>
      <c r="D4967" s="145">
        <v>0</v>
      </c>
      <c r="E4967" s="145" t="s">
        <v>26</v>
      </c>
      <c r="F4967" s="462" t="s">
        <v>95</v>
      </c>
      <c r="G4967" s="462" t="s">
        <v>3468</v>
      </c>
      <c r="H4967" s="145" t="s">
        <v>86</v>
      </c>
      <c r="I4967" s="462" t="s">
        <v>1688</v>
      </c>
      <c r="J4967" s="462" t="s">
        <v>1690</v>
      </c>
      <c r="K4967" s="145" t="s">
        <v>1865</v>
      </c>
      <c r="L4967" s="145" t="s">
        <v>1853</v>
      </c>
    </row>
    <row r="4968" spans="3:12">
      <c r="C4968" s="145" t="s">
        <v>2109</v>
      </c>
      <c r="D4968" s="145">
        <v>0</v>
      </c>
      <c r="E4968" s="145" t="s">
        <v>26</v>
      </c>
      <c r="F4968" s="462" t="s">
        <v>95</v>
      </c>
      <c r="G4968" s="462" t="s">
        <v>3468</v>
      </c>
      <c r="H4968" s="145" t="s">
        <v>86</v>
      </c>
      <c r="I4968" s="462" t="s">
        <v>1688</v>
      </c>
      <c r="J4968" s="462" t="s">
        <v>1690</v>
      </c>
      <c r="K4968" s="145" t="s">
        <v>1865</v>
      </c>
      <c r="L4968" s="145" t="s">
        <v>1853</v>
      </c>
    </row>
    <row r="4969" spans="3:12">
      <c r="C4969" s="145" t="s">
        <v>2110</v>
      </c>
      <c r="D4969" s="145">
        <v>0</v>
      </c>
      <c r="E4969" s="145" t="s">
        <v>26</v>
      </c>
      <c r="F4969" s="462" t="s">
        <v>95</v>
      </c>
      <c r="G4969" s="462" t="s">
        <v>3468</v>
      </c>
      <c r="H4969" s="145" t="s">
        <v>86</v>
      </c>
      <c r="I4969" s="462" t="s">
        <v>1688</v>
      </c>
      <c r="J4969" s="462" t="s">
        <v>1690</v>
      </c>
      <c r="K4969" s="145" t="s">
        <v>1865</v>
      </c>
      <c r="L4969" s="145" t="s">
        <v>1853</v>
      </c>
    </row>
    <row r="4970" spans="3:12">
      <c r="C4970" s="145" t="s">
        <v>2111</v>
      </c>
      <c r="D4970" s="145">
        <v>0</v>
      </c>
      <c r="E4970" s="145" t="s">
        <v>26</v>
      </c>
      <c r="F4970" s="462" t="s">
        <v>95</v>
      </c>
      <c r="G4970" s="462" t="s">
        <v>3468</v>
      </c>
      <c r="H4970" s="145" t="s">
        <v>86</v>
      </c>
      <c r="I4970" s="462" t="s">
        <v>1688</v>
      </c>
      <c r="J4970" s="462" t="s">
        <v>1690</v>
      </c>
      <c r="K4970" s="145" t="s">
        <v>1865</v>
      </c>
      <c r="L4970" s="145" t="s">
        <v>1853</v>
      </c>
    </row>
    <row r="4971" spans="3:12">
      <c r="C4971" s="145" t="s">
        <v>2112</v>
      </c>
      <c r="D4971" s="145">
        <v>0</v>
      </c>
      <c r="E4971" s="145" t="s">
        <v>26</v>
      </c>
      <c r="F4971" s="462" t="s">
        <v>95</v>
      </c>
      <c r="G4971" s="462" t="s">
        <v>3468</v>
      </c>
      <c r="H4971" s="145" t="s">
        <v>86</v>
      </c>
      <c r="I4971" s="462" t="s">
        <v>1688</v>
      </c>
      <c r="J4971" s="462" t="s">
        <v>1690</v>
      </c>
      <c r="K4971" s="145" t="s">
        <v>1865</v>
      </c>
      <c r="L4971" s="145" t="s">
        <v>1853</v>
      </c>
    </row>
    <row r="4972" spans="3:12">
      <c r="C4972" s="145" t="s">
        <v>2113</v>
      </c>
      <c r="D4972" s="145">
        <v>0</v>
      </c>
      <c r="E4972" s="145" t="s">
        <v>26</v>
      </c>
      <c r="F4972" s="462" t="s">
        <v>95</v>
      </c>
      <c r="G4972" s="462" t="s">
        <v>3468</v>
      </c>
      <c r="H4972" s="145" t="s">
        <v>86</v>
      </c>
      <c r="I4972" s="462" t="s">
        <v>1688</v>
      </c>
      <c r="J4972" s="462" t="s">
        <v>1690</v>
      </c>
      <c r="K4972" s="145" t="s">
        <v>1865</v>
      </c>
      <c r="L4972" s="145" t="s">
        <v>1853</v>
      </c>
    </row>
    <row r="4973" spans="3:12">
      <c r="C4973" s="145" t="s">
        <v>2114</v>
      </c>
      <c r="D4973" s="145">
        <v>0</v>
      </c>
      <c r="E4973" s="145" t="s">
        <v>26</v>
      </c>
      <c r="F4973" s="462" t="s">
        <v>95</v>
      </c>
      <c r="G4973" s="462" t="s">
        <v>3468</v>
      </c>
      <c r="H4973" s="145" t="s">
        <v>86</v>
      </c>
      <c r="I4973" s="462" t="s">
        <v>1688</v>
      </c>
      <c r="J4973" s="462" t="s">
        <v>1690</v>
      </c>
      <c r="K4973" s="145" t="s">
        <v>1865</v>
      </c>
      <c r="L4973" s="145" t="s">
        <v>1853</v>
      </c>
    </row>
    <row r="4974" spans="3:12">
      <c r="C4974" s="145" t="s">
        <v>2115</v>
      </c>
      <c r="D4974" s="145">
        <v>0</v>
      </c>
      <c r="E4974" s="145" t="s">
        <v>26</v>
      </c>
      <c r="F4974" s="462" t="s">
        <v>95</v>
      </c>
      <c r="G4974" s="462" t="s">
        <v>3468</v>
      </c>
      <c r="H4974" s="145" t="s">
        <v>86</v>
      </c>
      <c r="I4974" s="462" t="s">
        <v>1688</v>
      </c>
      <c r="J4974" s="462" t="s">
        <v>1690</v>
      </c>
      <c r="K4974" s="145" t="s">
        <v>1865</v>
      </c>
      <c r="L4974" s="145" t="s">
        <v>1853</v>
      </c>
    </row>
    <row r="4975" spans="3:12">
      <c r="C4975" s="145" t="s">
        <v>2116</v>
      </c>
      <c r="D4975" s="145">
        <v>0</v>
      </c>
      <c r="E4975" s="145" t="s">
        <v>26</v>
      </c>
      <c r="F4975" s="462" t="s">
        <v>95</v>
      </c>
      <c r="G4975" s="462" t="s">
        <v>3468</v>
      </c>
      <c r="H4975" s="145" t="s">
        <v>86</v>
      </c>
      <c r="I4975" s="462" t="s">
        <v>1688</v>
      </c>
      <c r="J4975" s="462" t="s">
        <v>1690</v>
      </c>
      <c r="K4975" s="145" t="s">
        <v>1865</v>
      </c>
      <c r="L4975" s="145" t="s">
        <v>1853</v>
      </c>
    </row>
    <row r="4976" spans="3:12">
      <c r="C4976" s="145" t="s">
        <v>2117</v>
      </c>
      <c r="D4976" s="145">
        <v>0</v>
      </c>
      <c r="E4976" s="145" t="s">
        <v>26</v>
      </c>
      <c r="F4976" s="462" t="s">
        <v>95</v>
      </c>
      <c r="G4976" s="462" t="s">
        <v>3468</v>
      </c>
      <c r="H4976" s="145" t="s">
        <v>86</v>
      </c>
      <c r="I4976" s="462" t="s">
        <v>1688</v>
      </c>
      <c r="J4976" s="462" t="s">
        <v>1690</v>
      </c>
      <c r="K4976" s="145" t="s">
        <v>1865</v>
      </c>
      <c r="L4976" s="145" t="s">
        <v>1853</v>
      </c>
    </row>
    <row r="4977" spans="3:12">
      <c r="C4977" s="145" t="s">
        <v>2118</v>
      </c>
      <c r="D4977" s="145">
        <v>0</v>
      </c>
      <c r="E4977" s="145" t="s">
        <v>26</v>
      </c>
      <c r="F4977" s="462" t="s">
        <v>95</v>
      </c>
      <c r="G4977" s="462" t="s">
        <v>3468</v>
      </c>
      <c r="H4977" s="145" t="s">
        <v>86</v>
      </c>
      <c r="I4977" s="462" t="s">
        <v>1688</v>
      </c>
      <c r="J4977" s="462" t="s">
        <v>1690</v>
      </c>
      <c r="K4977" s="145" t="s">
        <v>1865</v>
      </c>
      <c r="L4977" s="145" t="s">
        <v>1853</v>
      </c>
    </row>
    <row r="4978" spans="3:12">
      <c r="C4978" s="145" t="s">
        <v>2063</v>
      </c>
      <c r="D4978" s="145">
        <v>0</v>
      </c>
      <c r="E4978" s="145" t="s">
        <v>26</v>
      </c>
      <c r="F4978" s="462" t="s">
        <v>95</v>
      </c>
      <c r="G4978" s="462" t="s">
        <v>3468</v>
      </c>
      <c r="H4978" s="145" t="s">
        <v>86</v>
      </c>
      <c r="I4978" s="462" t="s">
        <v>1688</v>
      </c>
      <c r="J4978" s="462" t="s">
        <v>1690</v>
      </c>
      <c r="K4978" s="145" t="s">
        <v>1865</v>
      </c>
      <c r="L4978" s="145" t="s">
        <v>1854</v>
      </c>
    </row>
    <row r="4979" spans="3:12">
      <c r="C4979" s="145" t="s">
        <v>2064</v>
      </c>
      <c r="D4979" s="145">
        <v>0</v>
      </c>
      <c r="E4979" s="145" t="s">
        <v>26</v>
      </c>
      <c r="F4979" s="462" t="s">
        <v>95</v>
      </c>
      <c r="G4979" s="462" t="s">
        <v>3468</v>
      </c>
      <c r="H4979" s="145" t="s">
        <v>86</v>
      </c>
      <c r="I4979" s="462" t="s">
        <v>1688</v>
      </c>
      <c r="J4979" s="462" t="s">
        <v>1690</v>
      </c>
      <c r="K4979" s="145" t="s">
        <v>1865</v>
      </c>
      <c r="L4979" s="145" t="s">
        <v>1854</v>
      </c>
    </row>
    <row r="4980" spans="3:12">
      <c r="C4980" s="145" t="s">
        <v>2065</v>
      </c>
      <c r="D4980" s="145">
        <v>0</v>
      </c>
      <c r="E4980" s="145" t="s">
        <v>26</v>
      </c>
      <c r="F4980" s="462" t="s">
        <v>95</v>
      </c>
      <c r="G4980" s="462" t="s">
        <v>3468</v>
      </c>
      <c r="H4980" s="145" t="s">
        <v>86</v>
      </c>
      <c r="I4980" s="462" t="s">
        <v>1688</v>
      </c>
      <c r="J4980" s="462" t="s">
        <v>1690</v>
      </c>
      <c r="K4980" s="145" t="s">
        <v>1865</v>
      </c>
      <c r="L4980" s="145" t="s">
        <v>1854</v>
      </c>
    </row>
    <row r="4981" spans="3:12">
      <c r="C4981" s="145" t="s">
        <v>2066</v>
      </c>
      <c r="D4981" s="145">
        <v>0</v>
      </c>
      <c r="E4981" s="145" t="s">
        <v>26</v>
      </c>
      <c r="F4981" s="462" t="s">
        <v>95</v>
      </c>
      <c r="G4981" s="462" t="s">
        <v>3468</v>
      </c>
      <c r="H4981" s="145" t="s">
        <v>86</v>
      </c>
      <c r="I4981" s="462" t="s">
        <v>1688</v>
      </c>
      <c r="J4981" s="462" t="s">
        <v>1690</v>
      </c>
      <c r="K4981" s="145" t="s">
        <v>1865</v>
      </c>
      <c r="L4981" s="145" t="s">
        <v>1854</v>
      </c>
    </row>
    <row r="4982" spans="3:12">
      <c r="C4982" s="145" t="s">
        <v>2068</v>
      </c>
      <c r="D4982" s="145">
        <v>0</v>
      </c>
      <c r="E4982" s="145" t="s">
        <v>26</v>
      </c>
      <c r="F4982" s="462" t="s">
        <v>95</v>
      </c>
      <c r="G4982" s="462" t="s">
        <v>3468</v>
      </c>
      <c r="H4982" s="145" t="s">
        <v>86</v>
      </c>
      <c r="I4982" s="462" t="s">
        <v>1688</v>
      </c>
      <c r="J4982" s="462" t="s">
        <v>1690</v>
      </c>
      <c r="K4982" s="145" t="s">
        <v>1865</v>
      </c>
      <c r="L4982" s="145" t="s">
        <v>1854</v>
      </c>
    </row>
    <row r="4983" spans="3:12">
      <c r="C4983" s="145" t="s">
        <v>2069</v>
      </c>
      <c r="D4983" s="145">
        <v>0</v>
      </c>
      <c r="E4983" s="145" t="s">
        <v>26</v>
      </c>
      <c r="F4983" s="462" t="s">
        <v>95</v>
      </c>
      <c r="G4983" s="462" t="s">
        <v>3468</v>
      </c>
      <c r="H4983" s="145" t="s">
        <v>86</v>
      </c>
      <c r="I4983" s="462" t="s">
        <v>1688</v>
      </c>
      <c r="J4983" s="462" t="s">
        <v>1690</v>
      </c>
      <c r="K4983" s="145" t="s">
        <v>1865</v>
      </c>
      <c r="L4983" s="145" t="s">
        <v>1854</v>
      </c>
    </row>
    <row r="4984" spans="3:12">
      <c r="C4984" s="145" t="s">
        <v>2070</v>
      </c>
      <c r="D4984" s="145">
        <v>0</v>
      </c>
      <c r="E4984" s="145" t="s">
        <v>26</v>
      </c>
      <c r="F4984" s="462" t="s">
        <v>95</v>
      </c>
      <c r="G4984" s="462" t="s">
        <v>3468</v>
      </c>
      <c r="H4984" s="145" t="s">
        <v>86</v>
      </c>
      <c r="I4984" s="462" t="s">
        <v>1688</v>
      </c>
      <c r="J4984" s="462" t="s">
        <v>1690</v>
      </c>
      <c r="K4984" s="145" t="s">
        <v>1865</v>
      </c>
      <c r="L4984" s="145" t="s">
        <v>1854</v>
      </c>
    </row>
    <row r="4985" spans="3:12">
      <c r="C4985" s="145" t="s">
        <v>2071</v>
      </c>
      <c r="D4985" s="145">
        <v>0</v>
      </c>
      <c r="E4985" s="145" t="s">
        <v>26</v>
      </c>
      <c r="F4985" s="462" t="s">
        <v>95</v>
      </c>
      <c r="G4985" s="462" t="s">
        <v>3468</v>
      </c>
      <c r="H4985" s="145" t="s">
        <v>86</v>
      </c>
      <c r="I4985" s="462" t="s">
        <v>1688</v>
      </c>
      <c r="J4985" s="462" t="s">
        <v>1690</v>
      </c>
      <c r="K4985" s="145" t="s">
        <v>1865</v>
      </c>
      <c r="L4985" s="145" t="s">
        <v>1854</v>
      </c>
    </row>
    <row r="4986" spans="3:12">
      <c r="C4986" s="145" t="s">
        <v>2073</v>
      </c>
      <c r="D4986" s="145">
        <v>0</v>
      </c>
      <c r="E4986" s="145" t="s">
        <v>26</v>
      </c>
      <c r="F4986" s="462" t="s">
        <v>95</v>
      </c>
      <c r="G4986" s="462" t="s">
        <v>3468</v>
      </c>
      <c r="H4986" s="145" t="s">
        <v>86</v>
      </c>
      <c r="I4986" s="462" t="s">
        <v>1688</v>
      </c>
      <c r="J4986" s="462" t="s">
        <v>1690</v>
      </c>
      <c r="K4986" s="145" t="s">
        <v>1865</v>
      </c>
      <c r="L4986" s="145" t="s">
        <v>1854</v>
      </c>
    </row>
    <row r="4987" spans="3:12">
      <c r="C4987" s="145" t="s">
        <v>2074</v>
      </c>
      <c r="D4987" s="145">
        <v>0</v>
      </c>
      <c r="E4987" s="145" t="s">
        <v>26</v>
      </c>
      <c r="F4987" s="462" t="s">
        <v>95</v>
      </c>
      <c r="G4987" s="462" t="s">
        <v>3468</v>
      </c>
      <c r="H4987" s="145" t="s">
        <v>86</v>
      </c>
      <c r="I4987" s="462" t="s">
        <v>1688</v>
      </c>
      <c r="J4987" s="462" t="s">
        <v>1690</v>
      </c>
      <c r="K4987" s="145" t="s">
        <v>1865</v>
      </c>
      <c r="L4987" s="145" t="s">
        <v>1854</v>
      </c>
    </row>
    <row r="4988" spans="3:12">
      <c r="C4988" s="145" t="s">
        <v>2075</v>
      </c>
      <c r="D4988" s="145">
        <v>0</v>
      </c>
      <c r="E4988" s="145" t="s">
        <v>26</v>
      </c>
      <c r="F4988" s="462" t="s">
        <v>95</v>
      </c>
      <c r="G4988" s="462" t="s">
        <v>3468</v>
      </c>
      <c r="H4988" s="145" t="s">
        <v>86</v>
      </c>
      <c r="I4988" s="462" t="s">
        <v>1688</v>
      </c>
      <c r="J4988" s="462" t="s">
        <v>1690</v>
      </c>
      <c r="K4988" s="145" t="s">
        <v>1865</v>
      </c>
      <c r="L4988" s="145" t="s">
        <v>1854</v>
      </c>
    </row>
    <row r="4989" spans="3:12">
      <c r="C4989" s="145" t="s">
        <v>2076</v>
      </c>
      <c r="D4989" s="145">
        <v>0</v>
      </c>
      <c r="E4989" s="145" t="s">
        <v>26</v>
      </c>
      <c r="F4989" s="462" t="s">
        <v>95</v>
      </c>
      <c r="G4989" s="462" t="s">
        <v>3468</v>
      </c>
      <c r="H4989" s="145" t="s">
        <v>86</v>
      </c>
      <c r="I4989" s="462" t="s">
        <v>1688</v>
      </c>
      <c r="J4989" s="462" t="s">
        <v>1690</v>
      </c>
      <c r="K4989" s="145" t="s">
        <v>1865</v>
      </c>
      <c r="L4989" s="145" t="s">
        <v>1854</v>
      </c>
    </row>
    <row r="4990" spans="3:12">
      <c r="C4990" s="145" t="s">
        <v>2077</v>
      </c>
      <c r="D4990" s="145">
        <v>0</v>
      </c>
      <c r="E4990" s="145" t="s">
        <v>26</v>
      </c>
      <c r="F4990" s="462" t="s">
        <v>95</v>
      </c>
      <c r="G4990" s="462" t="s">
        <v>3468</v>
      </c>
      <c r="H4990" s="145" t="s">
        <v>86</v>
      </c>
      <c r="I4990" s="462" t="s">
        <v>1688</v>
      </c>
      <c r="J4990" s="462" t="s">
        <v>1690</v>
      </c>
      <c r="K4990" s="145" t="s">
        <v>1865</v>
      </c>
      <c r="L4990" s="145" t="s">
        <v>1854</v>
      </c>
    </row>
    <row r="4991" spans="3:12">
      <c r="C4991" s="145" t="s">
        <v>2078</v>
      </c>
      <c r="D4991" s="145">
        <v>0</v>
      </c>
      <c r="E4991" s="145" t="s">
        <v>26</v>
      </c>
      <c r="F4991" s="462" t="s">
        <v>95</v>
      </c>
      <c r="G4991" s="462" t="s">
        <v>3468</v>
      </c>
      <c r="H4991" s="145" t="s">
        <v>86</v>
      </c>
      <c r="I4991" s="462" t="s">
        <v>1688</v>
      </c>
      <c r="J4991" s="462" t="s">
        <v>1690</v>
      </c>
      <c r="K4991" s="145" t="s">
        <v>1865</v>
      </c>
      <c r="L4991" s="145" t="s">
        <v>1854</v>
      </c>
    </row>
    <row r="4992" spans="3:12">
      <c r="C4992" s="145" t="s">
        <v>2079</v>
      </c>
      <c r="D4992" s="145">
        <v>0</v>
      </c>
      <c r="E4992" s="145" t="s">
        <v>26</v>
      </c>
      <c r="F4992" s="462" t="s">
        <v>95</v>
      </c>
      <c r="G4992" s="462" t="s">
        <v>3468</v>
      </c>
      <c r="H4992" s="145" t="s">
        <v>86</v>
      </c>
      <c r="I4992" s="462" t="s">
        <v>1688</v>
      </c>
      <c r="J4992" s="462" t="s">
        <v>1690</v>
      </c>
      <c r="K4992" s="145" t="s">
        <v>1865</v>
      </c>
      <c r="L4992" s="145" t="s">
        <v>1854</v>
      </c>
    </row>
    <row r="4993" spans="3:12">
      <c r="C4993" s="145" t="s">
        <v>2080</v>
      </c>
      <c r="D4993" s="145">
        <v>0</v>
      </c>
      <c r="E4993" s="145" t="s">
        <v>26</v>
      </c>
      <c r="F4993" s="462" t="s">
        <v>95</v>
      </c>
      <c r="G4993" s="462" t="s">
        <v>3468</v>
      </c>
      <c r="H4993" s="145" t="s">
        <v>86</v>
      </c>
      <c r="I4993" s="462" t="s">
        <v>1688</v>
      </c>
      <c r="J4993" s="462" t="s">
        <v>1690</v>
      </c>
      <c r="K4993" s="145" t="s">
        <v>1865</v>
      </c>
      <c r="L4993" s="145" t="s">
        <v>1854</v>
      </c>
    </row>
    <row r="4994" spans="3:12">
      <c r="C4994" s="145" t="s">
        <v>2081</v>
      </c>
      <c r="D4994" s="145">
        <v>0</v>
      </c>
      <c r="E4994" s="145" t="s">
        <v>26</v>
      </c>
      <c r="F4994" s="462" t="s">
        <v>95</v>
      </c>
      <c r="G4994" s="462" t="s">
        <v>3468</v>
      </c>
      <c r="H4994" s="145" t="s">
        <v>86</v>
      </c>
      <c r="I4994" s="462" t="s">
        <v>1688</v>
      </c>
      <c r="J4994" s="462" t="s">
        <v>1690</v>
      </c>
      <c r="K4994" s="145" t="s">
        <v>1865</v>
      </c>
      <c r="L4994" s="145" t="s">
        <v>1854</v>
      </c>
    </row>
    <row r="4995" spans="3:12">
      <c r="C4995" s="145" t="s">
        <v>2082</v>
      </c>
      <c r="D4995" s="145">
        <v>0</v>
      </c>
      <c r="E4995" s="145" t="s">
        <v>26</v>
      </c>
      <c r="F4995" s="462" t="s">
        <v>95</v>
      </c>
      <c r="G4995" s="462" t="s">
        <v>3468</v>
      </c>
      <c r="H4995" s="145" t="s">
        <v>86</v>
      </c>
      <c r="I4995" s="462" t="s">
        <v>1688</v>
      </c>
      <c r="J4995" s="462" t="s">
        <v>1690</v>
      </c>
      <c r="K4995" s="145" t="s">
        <v>1865</v>
      </c>
      <c r="L4995" s="145" t="s">
        <v>1854</v>
      </c>
    </row>
    <row r="4996" spans="3:12">
      <c r="C4996" s="145" t="s">
        <v>2083</v>
      </c>
      <c r="D4996" s="145">
        <v>0</v>
      </c>
      <c r="E4996" s="145" t="s">
        <v>26</v>
      </c>
      <c r="F4996" s="462" t="s">
        <v>95</v>
      </c>
      <c r="G4996" s="462" t="s">
        <v>3468</v>
      </c>
      <c r="H4996" s="145" t="s">
        <v>86</v>
      </c>
      <c r="I4996" s="462" t="s">
        <v>1688</v>
      </c>
      <c r="J4996" s="462" t="s">
        <v>1690</v>
      </c>
      <c r="K4996" s="145" t="s">
        <v>1865</v>
      </c>
      <c r="L4996" s="145" t="s">
        <v>1854</v>
      </c>
    </row>
    <row r="4997" spans="3:12">
      <c r="C4997" s="145" t="s">
        <v>2084</v>
      </c>
      <c r="D4997" s="145">
        <v>0</v>
      </c>
      <c r="E4997" s="145" t="s">
        <v>26</v>
      </c>
      <c r="F4997" s="462" t="s">
        <v>95</v>
      </c>
      <c r="G4997" s="462" t="s">
        <v>3468</v>
      </c>
      <c r="H4997" s="145" t="s">
        <v>86</v>
      </c>
      <c r="I4997" s="462" t="s">
        <v>1688</v>
      </c>
      <c r="J4997" s="462" t="s">
        <v>1690</v>
      </c>
      <c r="K4997" s="145" t="s">
        <v>1865</v>
      </c>
      <c r="L4997" s="145" t="s">
        <v>1854</v>
      </c>
    </row>
    <row r="4998" spans="3:12">
      <c r="C4998" s="145" t="s">
        <v>2085</v>
      </c>
      <c r="D4998" s="145">
        <v>0</v>
      </c>
      <c r="E4998" s="145" t="s">
        <v>26</v>
      </c>
      <c r="F4998" s="462" t="s">
        <v>95</v>
      </c>
      <c r="G4998" s="462" t="s">
        <v>3468</v>
      </c>
      <c r="H4998" s="145" t="s">
        <v>86</v>
      </c>
      <c r="I4998" s="462" t="s">
        <v>1688</v>
      </c>
      <c r="J4998" s="462" t="s">
        <v>1690</v>
      </c>
      <c r="K4998" s="145" t="s">
        <v>1865</v>
      </c>
      <c r="L4998" s="145" t="s">
        <v>1854</v>
      </c>
    </row>
    <row r="4999" spans="3:12">
      <c r="C4999" s="145" t="s">
        <v>2086</v>
      </c>
      <c r="D4999" s="145">
        <v>0</v>
      </c>
      <c r="E4999" s="145" t="s">
        <v>26</v>
      </c>
      <c r="F4999" s="462" t="s">
        <v>95</v>
      </c>
      <c r="G4999" s="462" t="s">
        <v>3468</v>
      </c>
      <c r="H4999" s="145" t="s">
        <v>86</v>
      </c>
      <c r="I4999" s="462" t="s">
        <v>1688</v>
      </c>
      <c r="J4999" s="462" t="s">
        <v>1690</v>
      </c>
      <c r="K4999" s="145" t="s">
        <v>1865</v>
      </c>
      <c r="L4999" s="145" t="s">
        <v>1854</v>
      </c>
    </row>
    <row r="5000" spans="3:12">
      <c r="C5000" s="145" t="s">
        <v>2087</v>
      </c>
      <c r="D5000" s="145">
        <v>0</v>
      </c>
      <c r="E5000" s="145" t="s">
        <v>26</v>
      </c>
      <c r="F5000" s="462" t="s">
        <v>95</v>
      </c>
      <c r="G5000" s="462" t="s">
        <v>3468</v>
      </c>
      <c r="H5000" s="145" t="s">
        <v>86</v>
      </c>
      <c r="I5000" s="462" t="s">
        <v>1688</v>
      </c>
      <c r="J5000" s="462" t="s">
        <v>1690</v>
      </c>
      <c r="K5000" s="145" t="s">
        <v>1865</v>
      </c>
      <c r="L5000" s="145" t="s">
        <v>1854</v>
      </c>
    </row>
    <row r="5001" spans="3:12">
      <c r="C5001" s="145" t="s">
        <v>2088</v>
      </c>
      <c r="D5001" s="145">
        <v>0</v>
      </c>
      <c r="E5001" s="145" t="s">
        <v>26</v>
      </c>
      <c r="F5001" s="462" t="s">
        <v>95</v>
      </c>
      <c r="G5001" s="462" t="s">
        <v>3468</v>
      </c>
      <c r="H5001" s="145" t="s">
        <v>86</v>
      </c>
      <c r="I5001" s="462" t="s">
        <v>1688</v>
      </c>
      <c r="J5001" s="462" t="s">
        <v>1690</v>
      </c>
      <c r="K5001" s="145" t="s">
        <v>1865</v>
      </c>
      <c r="L5001" s="145" t="s">
        <v>1854</v>
      </c>
    </row>
    <row r="5002" spans="3:12">
      <c r="C5002" s="145" t="s">
        <v>2089</v>
      </c>
      <c r="D5002" s="145">
        <v>0</v>
      </c>
      <c r="E5002" s="145" t="s">
        <v>26</v>
      </c>
      <c r="F5002" s="462" t="s">
        <v>95</v>
      </c>
      <c r="G5002" s="462" t="s">
        <v>3468</v>
      </c>
      <c r="H5002" s="145" t="s">
        <v>86</v>
      </c>
      <c r="I5002" s="462" t="s">
        <v>1688</v>
      </c>
      <c r="J5002" s="462" t="s">
        <v>1690</v>
      </c>
      <c r="K5002" s="145" t="s">
        <v>1865</v>
      </c>
      <c r="L5002" s="145" t="s">
        <v>1854</v>
      </c>
    </row>
    <row r="5003" spans="3:12">
      <c r="C5003" s="145" t="s">
        <v>2090</v>
      </c>
      <c r="D5003" s="145">
        <v>0</v>
      </c>
      <c r="E5003" s="145" t="s">
        <v>26</v>
      </c>
      <c r="F5003" s="462" t="s">
        <v>95</v>
      </c>
      <c r="G5003" s="462" t="s">
        <v>3468</v>
      </c>
      <c r="H5003" s="145" t="s">
        <v>86</v>
      </c>
      <c r="I5003" s="462" t="s">
        <v>1688</v>
      </c>
      <c r="J5003" s="462" t="s">
        <v>1690</v>
      </c>
      <c r="K5003" s="145" t="s">
        <v>1865</v>
      </c>
      <c r="L5003" s="145" t="s">
        <v>1854</v>
      </c>
    </row>
    <row r="5004" spans="3:12">
      <c r="C5004" s="145" t="s">
        <v>2093</v>
      </c>
      <c r="D5004" s="145">
        <v>0</v>
      </c>
      <c r="E5004" s="145" t="s">
        <v>26</v>
      </c>
      <c r="F5004" s="462" t="s">
        <v>95</v>
      </c>
      <c r="G5004" s="462" t="s">
        <v>3468</v>
      </c>
      <c r="H5004" s="145" t="s">
        <v>86</v>
      </c>
      <c r="I5004" s="462" t="s">
        <v>1688</v>
      </c>
      <c r="J5004" s="462" t="s">
        <v>1690</v>
      </c>
      <c r="K5004" s="145" t="s">
        <v>1865</v>
      </c>
      <c r="L5004" s="145" t="s">
        <v>1854</v>
      </c>
    </row>
    <row r="5005" spans="3:12">
      <c r="C5005" s="145" t="s">
        <v>2094</v>
      </c>
      <c r="D5005" s="145">
        <v>0</v>
      </c>
      <c r="E5005" s="145" t="s">
        <v>26</v>
      </c>
      <c r="F5005" s="462" t="s">
        <v>95</v>
      </c>
      <c r="G5005" s="462" t="s">
        <v>3468</v>
      </c>
      <c r="H5005" s="145" t="s">
        <v>86</v>
      </c>
      <c r="I5005" s="462" t="s">
        <v>1688</v>
      </c>
      <c r="J5005" s="462" t="s">
        <v>1690</v>
      </c>
      <c r="K5005" s="145" t="s">
        <v>1865</v>
      </c>
      <c r="L5005" s="145" t="s">
        <v>1854</v>
      </c>
    </row>
    <row r="5006" spans="3:12">
      <c r="C5006" s="145" t="s">
        <v>2095</v>
      </c>
      <c r="D5006" s="145">
        <v>0</v>
      </c>
      <c r="E5006" s="145" t="s">
        <v>26</v>
      </c>
      <c r="F5006" s="462" t="s">
        <v>95</v>
      </c>
      <c r="G5006" s="462" t="s">
        <v>3468</v>
      </c>
      <c r="H5006" s="145" t="s">
        <v>86</v>
      </c>
      <c r="I5006" s="462" t="s">
        <v>1688</v>
      </c>
      <c r="J5006" s="462" t="s">
        <v>1690</v>
      </c>
      <c r="K5006" s="145" t="s">
        <v>1865</v>
      </c>
      <c r="L5006" s="145" t="s">
        <v>1854</v>
      </c>
    </row>
    <row r="5007" spans="3:12">
      <c r="C5007" s="145" t="s">
        <v>2096</v>
      </c>
      <c r="D5007" s="145">
        <v>0</v>
      </c>
      <c r="E5007" s="145" t="s">
        <v>26</v>
      </c>
      <c r="F5007" s="462" t="s">
        <v>95</v>
      </c>
      <c r="G5007" s="462" t="s">
        <v>3468</v>
      </c>
      <c r="H5007" s="145" t="s">
        <v>86</v>
      </c>
      <c r="I5007" s="462" t="s">
        <v>1688</v>
      </c>
      <c r="J5007" s="462" t="s">
        <v>1690</v>
      </c>
      <c r="K5007" s="145" t="s">
        <v>1865</v>
      </c>
      <c r="L5007" s="145" t="s">
        <v>1854</v>
      </c>
    </row>
    <row r="5008" spans="3:12">
      <c r="C5008" s="145" t="s">
        <v>2098</v>
      </c>
      <c r="D5008" s="145">
        <v>0</v>
      </c>
      <c r="E5008" s="145" t="s">
        <v>26</v>
      </c>
      <c r="F5008" s="462" t="s">
        <v>95</v>
      </c>
      <c r="G5008" s="462" t="s">
        <v>3468</v>
      </c>
      <c r="H5008" s="145" t="s">
        <v>86</v>
      </c>
      <c r="I5008" s="462" t="s">
        <v>1688</v>
      </c>
      <c r="J5008" s="462" t="s">
        <v>1690</v>
      </c>
      <c r="K5008" s="145" t="s">
        <v>1865</v>
      </c>
      <c r="L5008" s="145" t="s">
        <v>1854</v>
      </c>
    </row>
    <row r="5009" spans="3:12">
      <c r="C5009" s="145" t="s">
        <v>2099</v>
      </c>
      <c r="D5009" s="145">
        <v>0</v>
      </c>
      <c r="E5009" s="145" t="s">
        <v>26</v>
      </c>
      <c r="F5009" s="462" t="s">
        <v>95</v>
      </c>
      <c r="G5009" s="462" t="s">
        <v>3468</v>
      </c>
      <c r="H5009" s="145" t="s">
        <v>86</v>
      </c>
      <c r="I5009" s="462" t="s">
        <v>1688</v>
      </c>
      <c r="J5009" s="462" t="s">
        <v>1690</v>
      </c>
      <c r="K5009" s="145" t="s">
        <v>1865</v>
      </c>
      <c r="L5009" s="145" t="s">
        <v>1854</v>
      </c>
    </row>
    <row r="5010" spans="3:12">
      <c r="C5010" s="145" t="s">
        <v>2100</v>
      </c>
      <c r="D5010" s="145">
        <v>0</v>
      </c>
      <c r="E5010" s="145" t="s">
        <v>26</v>
      </c>
      <c r="F5010" s="462" t="s">
        <v>95</v>
      </c>
      <c r="G5010" s="462" t="s">
        <v>3468</v>
      </c>
      <c r="H5010" s="145" t="s">
        <v>86</v>
      </c>
      <c r="I5010" s="462" t="s">
        <v>1688</v>
      </c>
      <c r="J5010" s="462" t="s">
        <v>1690</v>
      </c>
      <c r="K5010" s="145" t="s">
        <v>1865</v>
      </c>
      <c r="L5010" s="145" t="s">
        <v>1854</v>
      </c>
    </row>
    <row r="5011" spans="3:12">
      <c r="C5011" s="145" t="s">
        <v>2101</v>
      </c>
      <c r="D5011" s="145">
        <v>0</v>
      </c>
      <c r="E5011" s="145" t="s">
        <v>26</v>
      </c>
      <c r="F5011" s="462" t="s">
        <v>95</v>
      </c>
      <c r="G5011" s="462" t="s">
        <v>3468</v>
      </c>
      <c r="H5011" s="145" t="s">
        <v>86</v>
      </c>
      <c r="I5011" s="462" t="s">
        <v>1688</v>
      </c>
      <c r="J5011" s="462" t="s">
        <v>1690</v>
      </c>
      <c r="K5011" s="145" t="s">
        <v>1865</v>
      </c>
      <c r="L5011" s="145" t="s">
        <v>1854</v>
      </c>
    </row>
    <row r="5012" spans="3:12">
      <c r="C5012" s="145" t="s">
        <v>2103</v>
      </c>
      <c r="D5012" s="145">
        <v>0</v>
      </c>
      <c r="E5012" s="145" t="s">
        <v>26</v>
      </c>
      <c r="F5012" s="462" t="s">
        <v>95</v>
      </c>
      <c r="G5012" s="462" t="s">
        <v>3468</v>
      </c>
      <c r="H5012" s="145" t="s">
        <v>86</v>
      </c>
      <c r="I5012" s="462" t="s">
        <v>1688</v>
      </c>
      <c r="J5012" s="462" t="s">
        <v>1690</v>
      </c>
      <c r="K5012" s="145" t="s">
        <v>1865</v>
      </c>
      <c r="L5012" s="145" t="s">
        <v>1854</v>
      </c>
    </row>
    <row r="5013" spans="3:12">
      <c r="C5013" s="145" t="s">
        <v>2104</v>
      </c>
      <c r="D5013" s="145">
        <v>0</v>
      </c>
      <c r="E5013" s="145" t="s">
        <v>26</v>
      </c>
      <c r="F5013" s="462" t="s">
        <v>95</v>
      </c>
      <c r="G5013" s="462" t="s">
        <v>3468</v>
      </c>
      <c r="H5013" s="145" t="s">
        <v>86</v>
      </c>
      <c r="I5013" s="462" t="s">
        <v>1688</v>
      </c>
      <c r="J5013" s="462" t="s">
        <v>1690</v>
      </c>
      <c r="K5013" s="145" t="s">
        <v>1865</v>
      </c>
      <c r="L5013" s="145" t="s">
        <v>1854</v>
      </c>
    </row>
    <row r="5014" spans="3:12">
      <c r="C5014" s="145" t="s">
        <v>2105</v>
      </c>
      <c r="D5014" s="145">
        <v>0</v>
      </c>
      <c r="E5014" s="145" t="s">
        <v>26</v>
      </c>
      <c r="F5014" s="462" t="s">
        <v>95</v>
      </c>
      <c r="G5014" s="462" t="s">
        <v>3468</v>
      </c>
      <c r="H5014" s="145" t="s">
        <v>86</v>
      </c>
      <c r="I5014" s="462" t="s">
        <v>1688</v>
      </c>
      <c r="J5014" s="462" t="s">
        <v>1690</v>
      </c>
      <c r="K5014" s="145" t="s">
        <v>1865</v>
      </c>
      <c r="L5014" s="145" t="s">
        <v>1854</v>
      </c>
    </row>
    <row r="5015" spans="3:12">
      <c r="C5015" s="145" t="s">
        <v>2106</v>
      </c>
      <c r="D5015" s="145">
        <v>0</v>
      </c>
      <c r="E5015" s="145" t="s">
        <v>26</v>
      </c>
      <c r="F5015" s="462" t="s">
        <v>95</v>
      </c>
      <c r="G5015" s="462" t="s">
        <v>3468</v>
      </c>
      <c r="H5015" s="145" t="s">
        <v>86</v>
      </c>
      <c r="I5015" s="462" t="s">
        <v>1688</v>
      </c>
      <c r="J5015" s="462" t="s">
        <v>1690</v>
      </c>
      <c r="K5015" s="145" t="s">
        <v>1865</v>
      </c>
      <c r="L5015" s="145" t="s">
        <v>1854</v>
      </c>
    </row>
    <row r="5016" spans="3:12">
      <c r="C5016" s="145" t="s">
        <v>2107</v>
      </c>
      <c r="D5016" s="145">
        <v>0</v>
      </c>
      <c r="E5016" s="145" t="s">
        <v>26</v>
      </c>
      <c r="F5016" s="462" t="s">
        <v>95</v>
      </c>
      <c r="G5016" s="462" t="s">
        <v>3468</v>
      </c>
      <c r="H5016" s="145" t="s">
        <v>86</v>
      </c>
      <c r="I5016" s="462" t="s">
        <v>1688</v>
      </c>
      <c r="J5016" s="462" t="s">
        <v>1690</v>
      </c>
      <c r="K5016" s="145" t="s">
        <v>1865</v>
      </c>
      <c r="L5016" s="145" t="s">
        <v>1854</v>
      </c>
    </row>
    <row r="5017" spans="3:12">
      <c r="C5017" s="145" t="s">
        <v>2108</v>
      </c>
      <c r="D5017" s="145">
        <v>0</v>
      </c>
      <c r="E5017" s="145" t="s">
        <v>26</v>
      </c>
      <c r="F5017" s="462" t="s">
        <v>95</v>
      </c>
      <c r="G5017" s="462" t="s">
        <v>3468</v>
      </c>
      <c r="H5017" s="145" t="s">
        <v>86</v>
      </c>
      <c r="I5017" s="462" t="s">
        <v>1688</v>
      </c>
      <c r="J5017" s="462" t="s">
        <v>1690</v>
      </c>
      <c r="K5017" s="145" t="s">
        <v>1865</v>
      </c>
      <c r="L5017" s="145" t="s">
        <v>1854</v>
      </c>
    </row>
    <row r="5018" spans="3:12">
      <c r="C5018" s="145" t="s">
        <v>2109</v>
      </c>
      <c r="D5018" s="145">
        <v>0</v>
      </c>
      <c r="E5018" s="145" t="s">
        <v>26</v>
      </c>
      <c r="F5018" s="462" t="s">
        <v>95</v>
      </c>
      <c r="G5018" s="462" t="s">
        <v>3468</v>
      </c>
      <c r="H5018" s="145" t="s">
        <v>86</v>
      </c>
      <c r="I5018" s="462" t="s">
        <v>1688</v>
      </c>
      <c r="J5018" s="462" t="s">
        <v>1690</v>
      </c>
      <c r="K5018" s="145" t="s">
        <v>1865</v>
      </c>
      <c r="L5018" s="145" t="s">
        <v>1854</v>
      </c>
    </row>
    <row r="5019" spans="3:12">
      <c r="C5019" s="145" t="s">
        <v>2110</v>
      </c>
      <c r="D5019" s="145">
        <v>0</v>
      </c>
      <c r="E5019" s="145" t="s">
        <v>26</v>
      </c>
      <c r="F5019" s="462" t="s">
        <v>95</v>
      </c>
      <c r="G5019" s="462" t="s">
        <v>3468</v>
      </c>
      <c r="H5019" s="145" t="s">
        <v>86</v>
      </c>
      <c r="I5019" s="462" t="s">
        <v>1688</v>
      </c>
      <c r="J5019" s="462" t="s">
        <v>1690</v>
      </c>
      <c r="K5019" s="145" t="s">
        <v>1865</v>
      </c>
      <c r="L5019" s="145" t="s">
        <v>1854</v>
      </c>
    </row>
    <row r="5020" spans="3:12">
      <c r="C5020" s="145" t="s">
        <v>2111</v>
      </c>
      <c r="D5020" s="145">
        <v>0</v>
      </c>
      <c r="E5020" s="145" t="s">
        <v>26</v>
      </c>
      <c r="F5020" s="462" t="s">
        <v>95</v>
      </c>
      <c r="G5020" s="462" t="s">
        <v>3468</v>
      </c>
      <c r="H5020" s="145" t="s">
        <v>86</v>
      </c>
      <c r="I5020" s="462" t="s">
        <v>1688</v>
      </c>
      <c r="J5020" s="462" t="s">
        <v>1690</v>
      </c>
      <c r="K5020" s="145" t="s">
        <v>1865</v>
      </c>
      <c r="L5020" s="145" t="s">
        <v>1854</v>
      </c>
    </row>
    <row r="5021" spans="3:12">
      <c r="C5021" s="145" t="s">
        <v>2112</v>
      </c>
      <c r="D5021" s="145">
        <v>0</v>
      </c>
      <c r="E5021" s="145" t="s">
        <v>26</v>
      </c>
      <c r="F5021" s="462" t="s">
        <v>95</v>
      </c>
      <c r="G5021" s="462" t="s">
        <v>3468</v>
      </c>
      <c r="H5021" s="145" t="s">
        <v>86</v>
      </c>
      <c r="I5021" s="462" t="s">
        <v>1688</v>
      </c>
      <c r="J5021" s="462" t="s">
        <v>1690</v>
      </c>
      <c r="K5021" s="145" t="s">
        <v>1865</v>
      </c>
      <c r="L5021" s="145" t="s">
        <v>1854</v>
      </c>
    </row>
    <row r="5022" spans="3:12">
      <c r="C5022" s="145" t="s">
        <v>2113</v>
      </c>
      <c r="D5022" s="145">
        <v>0</v>
      </c>
      <c r="E5022" s="145" t="s">
        <v>26</v>
      </c>
      <c r="F5022" s="462" t="s">
        <v>95</v>
      </c>
      <c r="G5022" s="462" t="s">
        <v>3468</v>
      </c>
      <c r="H5022" s="145" t="s">
        <v>86</v>
      </c>
      <c r="I5022" s="462" t="s">
        <v>1688</v>
      </c>
      <c r="J5022" s="462" t="s">
        <v>1690</v>
      </c>
      <c r="K5022" s="145" t="s">
        <v>1865</v>
      </c>
      <c r="L5022" s="145" t="s">
        <v>1854</v>
      </c>
    </row>
    <row r="5023" spans="3:12">
      <c r="C5023" s="145" t="s">
        <v>2114</v>
      </c>
      <c r="D5023" s="145">
        <v>0</v>
      </c>
      <c r="E5023" s="145" t="s">
        <v>26</v>
      </c>
      <c r="F5023" s="462" t="s">
        <v>95</v>
      </c>
      <c r="G5023" s="462" t="s">
        <v>3468</v>
      </c>
      <c r="H5023" s="145" t="s">
        <v>86</v>
      </c>
      <c r="I5023" s="462" t="s">
        <v>1688</v>
      </c>
      <c r="J5023" s="462" t="s">
        <v>1690</v>
      </c>
      <c r="K5023" s="145" t="s">
        <v>1865</v>
      </c>
      <c r="L5023" s="145" t="s">
        <v>1854</v>
      </c>
    </row>
    <row r="5024" spans="3:12">
      <c r="C5024" s="145" t="s">
        <v>2115</v>
      </c>
      <c r="D5024" s="145">
        <v>0</v>
      </c>
      <c r="E5024" s="145" t="s">
        <v>26</v>
      </c>
      <c r="F5024" s="462" t="s">
        <v>95</v>
      </c>
      <c r="G5024" s="462" t="s">
        <v>3468</v>
      </c>
      <c r="H5024" s="145" t="s">
        <v>86</v>
      </c>
      <c r="I5024" s="462" t="s">
        <v>1688</v>
      </c>
      <c r="J5024" s="462" t="s">
        <v>1690</v>
      </c>
      <c r="K5024" s="145" t="s">
        <v>1865</v>
      </c>
      <c r="L5024" s="145" t="s">
        <v>1854</v>
      </c>
    </row>
    <row r="5025" spans="3:12">
      <c r="C5025" s="145" t="s">
        <v>2116</v>
      </c>
      <c r="D5025" s="145">
        <v>0</v>
      </c>
      <c r="E5025" s="145" t="s">
        <v>26</v>
      </c>
      <c r="F5025" s="462" t="s">
        <v>95</v>
      </c>
      <c r="G5025" s="462" t="s">
        <v>3468</v>
      </c>
      <c r="H5025" s="145" t="s">
        <v>86</v>
      </c>
      <c r="I5025" s="462" t="s">
        <v>1688</v>
      </c>
      <c r="J5025" s="462" t="s">
        <v>1690</v>
      </c>
      <c r="K5025" s="145" t="s">
        <v>1865</v>
      </c>
      <c r="L5025" s="145" t="s">
        <v>1854</v>
      </c>
    </row>
    <row r="5026" spans="3:12">
      <c r="C5026" s="145" t="s">
        <v>2117</v>
      </c>
      <c r="D5026" s="145">
        <v>0</v>
      </c>
      <c r="E5026" s="145" t="s">
        <v>26</v>
      </c>
      <c r="F5026" s="462" t="s">
        <v>95</v>
      </c>
      <c r="G5026" s="462" t="s">
        <v>3468</v>
      </c>
      <c r="H5026" s="145" t="s">
        <v>86</v>
      </c>
      <c r="I5026" s="462" t="s">
        <v>1688</v>
      </c>
      <c r="J5026" s="462" t="s">
        <v>1690</v>
      </c>
      <c r="K5026" s="145" t="s">
        <v>1865</v>
      </c>
      <c r="L5026" s="145" t="s">
        <v>1854</v>
      </c>
    </row>
    <row r="5027" spans="3:12">
      <c r="C5027" s="145" t="s">
        <v>2118</v>
      </c>
      <c r="D5027" s="145">
        <v>0</v>
      </c>
      <c r="E5027" s="145" t="s">
        <v>26</v>
      </c>
      <c r="F5027" s="462" t="s">
        <v>95</v>
      </c>
      <c r="G5027" s="462" t="s">
        <v>3468</v>
      </c>
      <c r="H5027" s="145" t="s">
        <v>86</v>
      </c>
      <c r="I5027" s="462" t="s">
        <v>1688</v>
      </c>
      <c r="J5027" s="462" t="s">
        <v>1690</v>
      </c>
      <c r="K5027" s="145" t="s">
        <v>1865</v>
      </c>
      <c r="L5027" s="145" t="s">
        <v>1854</v>
      </c>
    </row>
    <row r="5028" spans="3:12">
      <c r="C5028" s="145" t="s">
        <v>2063</v>
      </c>
      <c r="D5028" s="145">
        <v>0</v>
      </c>
      <c r="E5028" s="145" t="s">
        <v>26</v>
      </c>
      <c r="F5028" s="462" t="s">
        <v>95</v>
      </c>
      <c r="G5028" s="462" t="s">
        <v>3468</v>
      </c>
      <c r="H5028" s="145" t="s">
        <v>86</v>
      </c>
      <c r="I5028" s="462" t="s">
        <v>1688</v>
      </c>
      <c r="J5028" s="462" t="s">
        <v>1690</v>
      </c>
      <c r="K5028" s="145" t="s">
        <v>1865</v>
      </c>
      <c r="L5028" s="145" t="s">
        <v>1855</v>
      </c>
    </row>
    <row r="5029" spans="3:12">
      <c r="C5029" s="145" t="s">
        <v>2064</v>
      </c>
      <c r="D5029" s="145">
        <v>0</v>
      </c>
      <c r="E5029" s="145" t="s">
        <v>26</v>
      </c>
      <c r="F5029" s="462" t="s">
        <v>95</v>
      </c>
      <c r="G5029" s="462" t="s">
        <v>3468</v>
      </c>
      <c r="H5029" s="145" t="s">
        <v>86</v>
      </c>
      <c r="I5029" s="462" t="s">
        <v>1688</v>
      </c>
      <c r="J5029" s="462" t="s">
        <v>1690</v>
      </c>
      <c r="K5029" s="145" t="s">
        <v>1865</v>
      </c>
      <c r="L5029" s="145" t="s">
        <v>1855</v>
      </c>
    </row>
    <row r="5030" spans="3:12">
      <c r="C5030" s="145" t="s">
        <v>2065</v>
      </c>
      <c r="D5030" s="145">
        <v>0</v>
      </c>
      <c r="E5030" s="145" t="s">
        <v>26</v>
      </c>
      <c r="F5030" s="462" t="s">
        <v>95</v>
      </c>
      <c r="G5030" s="462" t="s">
        <v>3468</v>
      </c>
      <c r="H5030" s="145" t="s">
        <v>86</v>
      </c>
      <c r="I5030" s="462" t="s">
        <v>1688</v>
      </c>
      <c r="J5030" s="462" t="s">
        <v>1690</v>
      </c>
      <c r="K5030" s="145" t="s">
        <v>1865</v>
      </c>
      <c r="L5030" s="145" t="s">
        <v>1855</v>
      </c>
    </row>
    <row r="5031" spans="3:12">
      <c r="C5031" s="145" t="s">
        <v>2066</v>
      </c>
      <c r="D5031" s="145">
        <v>0</v>
      </c>
      <c r="E5031" s="145" t="s">
        <v>26</v>
      </c>
      <c r="F5031" s="462" t="s">
        <v>95</v>
      </c>
      <c r="G5031" s="462" t="s">
        <v>3468</v>
      </c>
      <c r="H5031" s="145" t="s">
        <v>86</v>
      </c>
      <c r="I5031" s="462" t="s">
        <v>1688</v>
      </c>
      <c r="J5031" s="462" t="s">
        <v>1690</v>
      </c>
      <c r="K5031" s="145" t="s">
        <v>1865</v>
      </c>
      <c r="L5031" s="145" t="s">
        <v>1855</v>
      </c>
    </row>
    <row r="5032" spans="3:12">
      <c r="C5032" s="145" t="s">
        <v>2068</v>
      </c>
      <c r="D5032" s="145">
        <v>0</v>
      </c>
      <c r="E5032" s="145" t="s">
        <v>26</v>
      </c>
      <c r="F5032" s="462" t="s">
        <v>95</v>
      </c>
      <c r="G5032" s="462" t="s">
        <v>3468</v>
      </c>
      <c r="H5032" s="145" t="s">
        <v>86</v>
      </c>
      <c r="I5032" s="462" t="s">
        <v>1688</v>
      </c>
      <c r="J5032" s="462" t="s">
        <v>1690</v>
      </c>
      <c r="K5032" s="145" t="s">
        <v>1865</v>
      </c>
      <c r="L5032" s="145" t="s">
        <v>1855</v>
      </c>
    </row>
    <row r="5033" spans="3:12">
      <c r="C5033" s="145" t="s">
        <v>2069</v>
      </c>
      <c r="D5033" s="145">
        <v>0</v>
      </c>
      <c r="E5033" s="145" t="s">
        <v>26</v>
      </c>
      <c r="F5033" s="462" t="s">
        <v>95</v>
      </c>
      <c r="G5033" s="462" t="s">
        <v>3468</v>
      </c>
      <c r="H5033" s="145" t="s">
        <v>86</v>
      </c>
      <c r="I5033" s="462" t="s">
        <v>1688</v>
      </c>
      <c r="J5033" s="462" t="s">
        <v>1690</v>
      </c>
      <c r="K5033" s="145" t="s">
        <v>1865</v>
      </c>
      <c r="L5033" s="145" t="s">
        <v>1855</v>
      </c>
    </row>
    <row r="5034" spans="3:12">
      <c r="C5034" s="145" t="s">
        <v>2070</v>
      </c>
      <c r="D5034" s="145">
        <v>0</v>
      </c>
      <c r="E5034" s="145" t="s">
        <v>26</v>
      </c>
      <c r="F5034" s="462" t="s">
        <v>95</v>
      </c>
      <c r="G5034" s="462" t="s">
        <v>3468</v>
      </c>
      <c r="H5034" s="145" t="s">
        <v>86</v>
      </c>
      <c r="I5034" s="462" t="s">
        <v>1688</v>
      </c>
      <c r="J5034" s="462" t="s">
        <v>1690</v>
      </c>
      <c r="K5034" s="145" t="s">
        <v>1865</v>
      </c>
      <c r="L5034" s="145" t="s">
        <v>1855</v>
      </c>
    </row>
    <row r="5035" spans="3:12">
      <c r="C5035" s="145" t="s">
        <v>2071</v>
      </c>
      <c r="D5035" s="145">
        <v>0</v>
      </c>
      <c r="E5035" s="145" t="s">
        <v>26</v>
      </c>
      <c r="F5035" s="462" t="s">
        <v>95</v>
      </c>
      <c r="G5035" s="462" t="s">
        <v>3468</v>
      </c>
      <c r="H5035" s="145" t="s">
        <v>86</v>
      </c>
      <c r="I5035" s="462" t="s">
        <v>1688</v>
      </c>
      <c r="J5035" s="462" t="s">
        <v>1690</v>
      </c>
      <c r="K5035" s="145" t="s">
        <v>1865</v>
      </c>
      <c r="L5035" s="145" t="s">
        <v>1855</v>
      </c>
    </row>
    <row r="5036" spans="3:12">
      <c r="C5036" s="145" t="s">
        <v>2073</v>
      </c>
      <c r="D5036" s="145">
        <v>0</v>
      </c>
      <c r="E5036" s="145" t="s">
        <v>26</v>
      </c>
      <c r="F5036" s="462" t="s">
        <v>95</v>
      </c>
      <c r="G5036" s="462" t="s">
        <v>3468</v>
      </c>
      <c r="H5036" s="145" t="s">
        <v>86</v>
      </c>
      <c r="I5036" s="462" t="s">
        <v>1688</v>
      </c>
      <c r="J5036" s="462" t="s">
        <v>1690</v>
      </c>
      <c r="K5036" s="145" t="s">
        <v>1865</v>
      </c>
      <c r="L5036" s="145" t="s">
        <v>1855</v>
      </c>
    </row>
    <row r="5037" spans="3:12">
      <c r="C5037" s="145" t="s">
        <v>2074</v>
      </c>
      <c r="D5037" s="145">
        <v>0</v>
      </c>
      <c r="E5037" s="145" t="s">
        <v>26</v>
      </c>
      <c r="F5037" s="462" t="s">
        <v>95</v>
      </c>
      <c r="G5037" s="462" t="s">
        <v>3468</v>
      </c>
      <c r="H5037" s="145" t="s">
        <v>86</v>
      </c>
      <c r="I5037" s="462" t="s">
        <v>1688</v>
      </c>
      <c r="J5037" s="462" t="s">
        <v>1690</v>
      </c>
      <c r="K5037" s="145" t="s">
        <v>1865</v>
      </c>
      <c r="L5037" s="145" t="s">
        <v>1855</v>
      </c>
    </row>
    <row r="5038" spans="3:12">
      <c r="C5038" s="145" t="s">
        <v>2075</v>
      </c>
      <c r="D5038" s="145">
        <v>0</v>
      </c>
      <c r="E5038" s="145" t="s">
        <v>26</v>
      </c>
      <c r="F5038" s="462" t="s">
        <v>95</v>
      </c>
      <c r="G5038" s="462" t="s">
        <v>3468</v>
      </c>
      <c r="H5038" s="145" t="s">
        <v>86</v>
      </c>
      <c r="I5038" s="462" t="s">
        <v>1688</v>
      </c>
      <c r="J5038" s="462" t="s">
        <v>1690</v>
      </c>
      <c r="K5038" s="145" t="s">
        <v>1865</v>
      </c>
      <c r="L5038" s="145" t="s">
        <v>1855</v>
      </c>
    </row>
    <row r="5039" spans="3:12">
      <c r="C5039" s="145" t="s">
        <v>2076</v>
      </c>
      <c r="D5039" s="145">
        <v>0</v>
      </c>
      <c r="E5039" s="145" t="s">
        <v>26</v>
      </c>
      <c r="F5039" s="462" t="s">
        <v>95</v>
      </c>
      <c r="G5039" s="462" t="s">
        <v>3468</v>
      </c>
      <c r="H5039" s="145" t="s">
        <v>86</v>
      </c>
      <c r="I5039" s="462" t="s">
        <v>1688</v>
      </c>
      <c r="J5039" s="462" t="s">
        <v>1690</v>
      </c>
      <c r="K5039" s="145" t="s">
        <v>1865</v>
      </c>
      <c r="L5039" s="145" t="s">
        <v>1855</v>
      </c>
    </row>
    <row r="5040" spans="3:12">
      <c r="C5040" s="145" t="s">
        <v>2077</v>
      </c>
      <c r="D5040" s="145">
        <v>0</v>
      </c>
      <c r="E5040" s="145" t="s">
        <v>26</v>
      </c>
      <c r="F5040" s="462" t="s">
        <v>95</v>
      </c>
      <c r="G5040" s="462" t="s">
        <v>3468</v>
      </c>
      <c r="H5040" s="145" t="s">
        <v>86</v>
      </c>
      <c r="I5040" s="462" t="s">
        <v>1688</v>
      </c>
      <c r="J5040" s="462" t="s">
        <v>1690</v>
      </c>
      <c r="K5040" s="145" t="s">
        <v>1865</v>
      </c>
      <c r="L5040" s="145" t="s">
        <v>1855</v>
      </c>
    </row>
    <row r="5041" spans="3:12">
      <c r="C5041" s="145" t="s">
        <v>2078</v>
      </c>
      <c r="D5041" s="145">
        <v>0</v>
      </c>
      <c r="E5041" s="145" t="s">
        <v>26</v>
      </c>
      <c r="F5041" s="462" t="s">
        <v>95</v>
      </c>
      <c r="G5041" s="462" t="s">
        <v>3468</v>
      </c>
      <c r="H5041" s="145" t="s">
        <v>86</v>
      </c>
      <c r="I5041" s="462" t="s">
        <v>1688</v>
      </c>
      <c r="J5041" s="462" t="s">
        <v>1690</v>
      </c>
      <c r="K5041" s="145" t="s">
        <v>1865</v>
      </c>
      <c r="L5041" s="145" t="s">
        <v>1855</v>
      </c>
    </row>
    <row r="5042" spans="3:12">
      <c r="C5042" s="145" t="s">
        <v>2079</v>
      </c>
      <c r="D5042" s="145">
        <v>0</v>
      </c>
      <c r="E5042" s="145" t="s">
        <v>26</v>
      </c>
      <c r="F5042" s="462" t="s">
        <v>95</v>
      </c>
      <c r="G5042" s="462" t="s">
        <v>3468</v>
      </c>
      <c r="H5042" s="145" t="s">
        <v>86</v>
      </c>
      <c r="I5042" s="462" t="s">
        <v>1688</v>
      </c>
      <c r="J5042" s="462" t="s">
        <v>1690</v>
      </c>
      <c r="K5042" s="145" t="s">
        <v>1865</v>
      </c>
      <c r="L5042" s="145" t="s">
        <v>1855</v>
      </c>
    </row>
    <row r="5043" spans="3:12">
      <c r="C5043" s="145" t="s">
        <v>2080</v>
      </c>
      <c r="D5043" s="145">
        <v>0</v>
      </c>
      <c r="E5043" s="145" t="s">
        <v>26</v>
      </c>
      <c r="F5043" s="462" t="s">
        <v>95</v>
      </c>
      <c r="G5043" s="462" t="s">
        <v>3468</v>
      </c>
      <c r="H5043" s="145" t="s">
        <v>86</v>
      </c>
      <c r="I5043" s="462" t="s">
        <v>1688</v>
      </c>
      <c r="J5043" s="462" t="s">
        <v>1690</v>
      </c>
      <c r="K5043" s="145" t="s">
        <v>1865</v>
      </c>
      <c r="L5043" s="145" t="s">
        <v>1855</v>
      </c>
    </row>
    <row r="5044" spans="3:12">
      <c r="C5044" s="145" t="s">
        <v>2081</v>
      </c>
      <c r="D5044" s="145">
        <v>0</v>
      </c>
      <c r="E5044" s="145" t="s">
        <v>26</v>
      </c>
      <c r="F5044" s="462" t="s">
        <v>95</v>
      </c>
      <c r="G5044" s="462" t="s">
        <v>3468</v>
      </c>
      <c r="H5044" s="145" t="s">
        <v>86</v>
      </c>
      <c r="I5044" s="462" t="s">
        <v>1688</v>
      </c>
      <c r="J5044" s="462" t="s">
        <v>1690</v>
      </c>
      <c r="K5044" s="145" t="s">
        <v>1865</v>
      </c>
      <c r="L5044" s="145" t="s">
        <v>1855</v>
      </c>
    </row>
    <row r="5045" spans="3:12">
      <c r="C5045" s="145" t="s">
        <v>2082</v>
      </c>
      <c r="D5045" s="145">
        <v>0</v>
      </c>
      <c r="E5045" s="145" t="s">
        <v>26</v>
      </c>
      <c r="F5045" s="462" t="s">
        <v>95</v>
      </c>
      <c r="G5045" s="462" t="s">
        <v>3468</v>
      </c>
      <c r="H5045" s="145" t="s">
        <v>86</v>
      </c>
      <c r="I5045" s="462" t="s">
        <v>1688</v>
      </c>
      <c r="J5045" s="462" t="s">
        <v>1690</v>
      </c>
      <c r="K5045" s="145" t="s">
        <v>1865</v>
      </c>
      <c r="L5045" s="145" t="s">
        <v>1855</v>
      </c>
    </row>
    <row r="5046" spans="3:12">
      <c r="C5046" s="145" t="s">
        <v>2083</v>
      </c>
      <c r="D5046" s="145">
        <v>0</v>
      </c>
      <c r="E5046" s="145" t="s">
        <v>26</v>
      </c>
      <c r="F5046" s="462" t="s">
        <v>95</v>
      </c>
      <c r="G5046" s="462" t="s">
        <v>3468</v>
      </c>
      <c r="H5046" s="145" t="s">
        <v>86</v>
      </c>
      <c r="I5046" s="462" t="s">
        <v>1688</v>
      </c>
      <c r="J5046" s="462" t="s">
        <v>1690</v>
      </c>
      <c r="K5046" s="145" t="s">
        <v>1865</v>
      </c>
      <c r="L5046" s="145" t="s">
        <v>1855</v>
      </c>
    </row>
    <row r="5047" spans="3:12">
      <c r="C5047" s="145" t="s">
        <v>2084</v>
      </c>
      <c r="D5047" s="145">
        <v>0</v>
      </c>
      <c r="E5047" s="145" t="s">
        <v>26</v>
      </c>
      <c r="F5047" s="462" t="s">
        <v>95</v>
      </c>
      <c r="G5047" s="462" t="s">
        <v>3468</v>
      </c>
      <c r="H5047" s="145" t="s">
        <v>86</v>
      </c>
      <c r="I5047" s="462" t="s">
        <v>1688</v>
      </c>
      <c r="J5047" s="462" t="s">
        <v>1690</v>
      </c>
      <c r="K5047" s="145" t="s">
        <v>1865</v>
      </c>
      <c r="L5047" s="145" t="s">
        <v>1855</v>
      </c>
    </row>
    <row r="5048" spans="3:12">
      <c r="C5048" s="145" t="s">
        <v>2085</v>
      </c>
      <c r="D5048" s="145">
        <v>0</v>
      </c>
      <c r="E5048" s="145" t="s">
        <v>26</v>
      </c>
      <c r="F5048" s="462" t="s">
        <v>95</v>
      </c>
      <c r="G5048" s="462" t="s">
        <v>3468</v>
      </c>
      <c r="H5048" s="145" t="s">
        <v>86</v>
      </c>
      <c r="I5048" s="462" t="s">
        <v>1688</v>
      </c>
      <c r="J5048" s="462" t="s">
        <v>1690</v>
      </c>
      <c r="K5048" s="145" t="s">
        <v>1865</v>
      </c>
      <c r="L5048" s="145" t="s">
        <v>1855</v>
      </c>
    </row>
    <row r="5049" spans="3:12">
      <c r="C5049" s="145" t="s">
        <v>2086</v>
      </c>
      <c r="D5049" s="145">
        <v>0</v>
      </c>
      <c r="E5049" s="145" t="s">
        <v>26</v>
      </c>
      <c r="F5049" s="462" t="s">
        <v>95</v>
      </c>
      <c r="G5049" s="462" t="s">
        <v>3468</v>
      </c>
      <c r="H5049" s="145" t="s">
        <v>86</v>
      </c>
      <c r="I5049" s="462" t="s">
        <v>1688</v>
      </c>
      <c r="J5049" s="462" t="s">
        <v>1690</v>
      </c>
      <c r="K5049" s="145" t="s">
        <v>1865</v>
      </c>
      <c r="L5049" s="145" t="s">
        <v>1855</v>
      </c>
    </row>
    <row r="5050" spans="3:12">
      <c r="C5050" s="145" t="s">
        <v>2087</v>
      </c>
      <c r="D5050" s="145">
        <v>0</v>
      </c>
      <c r="E5050" s="145" t="s">
        <v>26</v>
      </c>
      <c r="F5050" s="462" t="s">
        <v>95</v>
      </c>
      <c r="G5050" s="462" t="s">
        <v>3468</v>
      </c>
      <c r="H5050" s="145" t="s">
        <v>86</v>
      </c>
      <c r="I5050" s="462" t="s">
        <v>1688</v>
      </c>
      <c r="J5050" s="462" t="s">
        <v>1690</v>
      </c>
      <c r="K5050" s="145" t="s">
        <v>1865</v>
      </c>
      <c r="L5050" s="145" t="s">
        <v>1855</v>
      </c>
    </row>
    <row r="5051" spans="3:12">
      <c r="C5051" s="145" t="s">
        <v>2088</v>
      </c>
      <c r="D5051" s="145">
        <v>0</v>
      </c>
      <c r="E5051" s="145" t="s">
        <v>26</v>
      </c>
      <c r="F5051" s="462" t="s">
        <v>95</v>
      </c>
      <c r="G5051" s="462" t="s">
        <v>3468</v>
      </c>
      <c r="H5051" s="145" t="s">
        <v>86</v>
      </c>
      <c r="I5051" s="462" t="s">
        <v>1688</v>
      </c>
      <c r="J5051" s="462" t="s">
        <v>1690</v>
      </c>
      <c r="K5051" s="145" t="s">
        <v>1865</v>
      </c>
      <c r="L5051" s="145" t="s">
        <v>1855</v>
      </c>
    </row>
    <row r="5052" spans="3:12">
      <c r="C5052" s="145" t="s">
        <v>2089</v>
      </c>
      <c r="D5052" s="145">
        <v>0</v>
      </c>
      <c r="E5052" s="145" t="s">
        <v>26</v>
      </c>
      <c r="F5052" s="462" t="s">
        <v>95</v>
      </c>
      <c r="G5052" s="462" t="s">
        <v>3468</v>
      </c>
      <c r="H5052" s="145" t="s">
        <v>86</v>
      </c>
      <c r="I5052" s="462" t="s">
        <v>1688</v>
      </c>
      <c r="J5052" s="462" t="s">
        <v>1690</v>
      </c>
      <c r="K5052" s="145" t="s">
        <v>1865</v>
      </c>
      <c r="L5052" s="145" t="s">
        <v>1855</v>
      </c>
    </row>
    <row r="5053" spans="3:12">
      <c r="C5053" s="145" t="s">
        <v>2090</v>
      </c>
      <c r="D5053" s="145">
        <v>0</v>
      </c>
      <c r="E5053" s="145" t="s">
        <v>26</v>
      </c>
      <c r="F5053" s="462" t="s">
        <v>95</v>
      </c>
      <c r="G5053" s="462" t="s">
        <v>3468</v>
      </c>
      <c r="H5053" s="145" t="s">
        <v>86</v>
      </c>
      <c r="I5053" s="462" t="s">
        <v>1688</v>
      </c>
      <c r="J5053" s="462" t="s">
        <v>1690</v>
      </c>
      <c r="K5053" s="145" t="s">
        <v>1865</v>
      </c>
      <c r="L5053" s="145" t="s">
        <v>1855</v>
      </c>
    </row>
    <row r="5054" spans="3:12">
      <c r="C5054" s="145" t="s">
        <v>2093</v>
      </c>
      <c r="D5054" s="145">
        <v>0</v>
      </c>
      <c r="E5054" s="145" t="s">
        <v>26</v>
      </c>
      <c r="F5054" s="462" t="s">
        <v>95</v>
      </c>
      <c r="G5054" s="462" t="s">
        <v>3468</v>
      </c>
      <c r="H5054" s="145" t="s">
        <v>86</v>
      </c>
      <c r="I5054" s="462" t="s">
        <v>1688</v>
      </c>
      <c r="J5054" s="462" t="s">
        <v>1690</v>
      </c>
      <c r="K5054" s="145" t="s">
        <v>1865</v>
      </c>
      <c r="L5054" s="145" t="s">
        <v>1855</v>
      </c>
    </row>
    <row r="5055" spans="3:12">
      <c r="C5055" s="145" t="s">
        <v>2094</v>
      </c>
      <c r="D5055" s="145">
        <v>0</v>
      </c>
      <c r="E5055" s="145" t="s">
        <v>26</v>
      </c>
      <c r="F5055" s="462" t="s">
        <v>95</v>
      </c>
      <c r="G5055" s="462" t="s">
        <v>3468</v>
      </c>
      <c r="H5055" s="145" t="s">
        <v>86</v>
      </c>
      <c r="I5055" s="462" t="s">
        <v>1688</v>
      </c>
      <c r="J5055" s="462" t="s">
        <v>1690</v>
      </c>
      <c r="K5055" s="145" t="s">
        <v>1865</v>
      </c>
      <c r="L5055" s="145" t="s">
        <v>1855</v>
      </c>
    </row>
    <row r="5056" spans="3:12">
      <c r="C5056" s="145" t="s">
        <v>2095</v>
      </c>
      <c r="D5056" s="145">
        <v>0</v>
      </c>
      <c r="E5056" s="145" t="s">
        <v>26</v>
      </c>
      <c r="F5056" s="462" t="s">
        <v>95</v>
      </c>
      <c r="G5056" s="462" t="s">
        <v>3468</v>
      </c>
      <c r="H5056" s="145" t="s">
        <v>86</v>
      </c>
      <c r="I5056" s="462" t="s">
        <v>1688</v>
      </c>
      <c r="J5056" s="462" t="s">
        <v>1690</v>
      </c>
      <c r="K5056" s="145" t="s">
        <v>1865</v>
      </c>
      <c r="L5056" s="145" t="s">
        <v>1855</v>
      </c>
    </row>
    <row r="5057" spans="3:12">
      <c r="C5057" s="145" t="s">
        <v>2096</v>
      </c>
      <c r="D5057" s="145">
        <v>0</v>
      </c>
      <c r="E5057" s="145" t="s">
        <v>26</v>
      </c>
      <c r="F5057" s="462" t="s">
        <v>95</v>
      </c>
      <c r="G5057" s="462" t="s">
        <v>3468</v>
      </c>
      <c r="H5057" s="145" t="s">
        <v>86</v>
      </c>
      <c r="I5057" s="462" t="s">
        <v>1688</v>
      </c>
      <c r="J5057" s="462" t="s">
        <v>1690</v>
      </c>
      <c r="K5057" s="145" t="s">
        <v>1865</v>
      </c>
      <c r="L5057" s="145" t="s">
        <v>1855</v>
      </c>
    </row>
    <row r="5058" spans="3:12">
      <c r="C5058" s="145" t="s">
        <v>2098</v>
      </c>
      <c r="D5058" s="145">
        <v>0</v>
      </c>
      <c r="E5058" s="145" t="s">
        <v>26</v>
      </c>
      <c r="F5058" s="462" t="s">
        <v>95</v>
      </c>
      <c r="G5058" s="462" t="s">
        <v>3468</v>
      </c>
      <c r="H5058" s="145" t="s">
        <v>86</v>
      </c>
      <c r="I5058" s="462" t="s">
        <v>1688</v>
      </c>
      <c r="J5058" s="462" t="s">
        <v>1690</v>
      </c>
      <c r="K5058" s="145" t="s">
        <v>1865</v>
      </c>
      <c r="L5058" s="145" t="s">
        <v>1855</v>
      </c>
    </row>
    <row r="5059" spans="3:12">
      <c r="C5059" s="145" t="s">
        <v>2099</v>
      </c>
      <c r="D5059" s="145">
        <v>0</v>
      </c>
      <c r="E5059" s="145" t="s">
        <v>26</v>
      </c>
      <c r="F5059" s="462" t="s">
        <v>95</v>
      </c>
      <c r="G5059" s="462" t="s">
        <v>3468</v>
      </c>
      <c r="H5059" s="145" t="s">
        <v>86</v>
      </c>
      <c r="I5059" s="462" t="s">
        <v>1688</v>
      </c>
      <c r="J5059" s="462" t="s">
        <v>1690</v>
      </c>
      <c r="K5059" s="145" t="s">
        <v>1865</v>
      </c>
      <c r="L5059" s="145" t="s">
        <v>1855</v>
      </c>
    </row>
    <row r="5060" spans="3:12">
      <c r="C5060" s="145" t="s">
        <v>2100</v>
      </c>
      <c r="D5060" s="145">
        <v>0</v>
      </c>
      <c r="E5060" s="145" t="s">
        <v>26</v>
      </c>
      <c r="F5060" s="462" t="s">
        <v>95</v>
      </c>
      <c r="G5060" s="462" t="s">
        <v>3468</v>
      </c>
      <c r="H5060" s="145" t="s">
        <v>86</v>
      </c>
      <c r="I5060" s="462" t="s">
        <v>1688</v>
      </c>
      <c r="J5060" s="462" t="s">
        <v>1690</v>
      </c>
      <c r="K5060" s="145" t="s">
        <v>1865</v>
      </c>
      <c r="L5060" s="145" t="s">
        <v>1855</v>
      </c>
    </row>
    <row r="5061" spans="3:12">
      <c r="C5061" s="145" t="s">
        <v>2101</v>
      </c>
      <c r="D5061" s="145">
        <v>0</v>
      </c>
      <c r="E5061" s="145" t="s">
        <v>26</v>
      </c>
      <c r="F5061" s="462" t="s">
        <v>95</v>
      </c>
      <c r="G5061" s="462" t="s">
        <v>3468</v>
      </c>
      <c r="H5061" s="145" t="s">
        <v>86</v>
      </c>
      <c r="I5061" s="462" t="s">
        <v>1688</v>
      </c>
      <c r="J5061" s="462" t="s">
        <v>1690</v>
      </c>
      <c r="K5061" s="145" t="s">
        <v>1865</v>
      </c>
      <c r="L5061" s="145" t="s">
        <v>1855</v>
      </c>
    </row>
    <row r="5062" spans="3:12">
      <c r="C5062" s="145" t="s">
        <v>2103</v>
      </c>
      <c r="D5062" s="145">
        <v>0</v>
      </c>
      <c r="E5062" s="145" t="s">
        <v>26</v>
      </c>
      <c r="F5062" s="462" t="s">
        <v>95</v>
      </c>
      <c r="G5062" s="462" t="s">
        <v>3468</v>
      </c>
      <c r="H5062" s="145" t="s">
        <v>86</v>
      </c>
      <c r="I5062" s="462" t="s">
        <v>1688</v>
      </c>
      <c r="J5062" s="462" t="s">
        <v>1690</v>
      </c>
      <c r="K5062" s="145" t="s">
        <v>1865</v>
      </c>
      <c r="L5062" s="145" t="s">
        <v>1855</v>
      </c>
    </row>
    <row r="5063" spans="3:12">
      <c r="C5063" s="145" t="s">
        <v>2104</v>
      </c>
      <c r="D5063" s="145">
        <v>0</v>
      </c>
      <c r="E5063" s="145" t="s">
        <v>26</v>
      </c>
      <c r="F5063" s="462" t="s">
        <v>95</v>
      </c>
      <c r="G5063" s="462" t="s">
        <v>3468</v>
      </c>
      <c r="H5063" s="145" t="s">
        <v>86</v>
      </c>
      <c r="I5063" s="462" t="s">
        <v>1688</v>
      </c>
      <c r="J5063" s="462" t="s">
        <v>1690</v>
      </c>
      <c r="K5063" s="145" t="s">
        <v>1865</v>
      </c>
      <c r="L5063" s="145" t="s">
        <v>1855</v>
      </c>
    </row>
    <row r="5064" spans="3:12">
      <c r="C5064" s="145" t="s">
        <v>2105</v>
      </c>
      <c r="D5064" s="145">
        <v>0</v>
      </c>
      <c r="E5064" s="145" t="s">
        <v>26</v>
      </c>
      <c r="F5064" s="462" t="s">
        <v>95</v>
      </c>
      <c r="G5064" s="462" t="s">
        <v>3468</v>
      </c>
      <c r="H5064" s="145" t="s">
        <v>86</v>
      </c>
      <c r="I5064" s="462" t="s">
        <v>1688</v>
      </c>
      <c r="J5064" s="462" t="s">
        <v>1690</v>
      </c>
      <c r="K5064" s="145" t="s">
        <v>1865</v>
      </c>
      <c r="L5064" s="145" t="s">
        <v>1855</v>
      </c>
    </row>
    <row r="5065" spans="3:12">
      <c r="C5065" s="145" t="s">
        <v>2106</v>
      </c>
      <c r="D5065" s="145">
        <v>0</v>
      </c>
      <c r="E5065" s="145" t="s">
        <v>26</v>
      </c>
      <c r="F5065" s="462" t="s">
        <v>95</v>
      </c>
      <c r="G5065" s="462" t="s">
        <v>3468</v>
      </c>
      <c r="H5065" s="145" t="s">
        <v>86</v>
      </c>
      <c r="I5065" s="462" t="s">
        <v>1688</v>
      </c>
      <c r="J5065" s="462" t="s">
        <v>1690</v>
      </c>
      <c r="K5065" s="145" t="s">
        <v>1865</v>
      </c>
      <c r="L5065" s="145" t="s">
        <v>1855</v>
      </c>
    </row>
    <row r="5066" spans="3:12">
      <c r="C5066" s="145" t="s">
        <v>2107</v>
      </c>
      <c r="D5066" s="145">
        <v>0</v>
      </c>
      <c r="E5066" s="145" t="s">
        <v>26</v>
      </c>
      <c r="F5066" s="462" t="s">
        <v>95</v>
      </c>
      <c r="G5066" s="462" t="s">
        <v>3468</v>
      </c>
      <c r="H5066" s="145" t="s">
        <v>86</v>
      </c>
      <c r="I5066" s="462" t="s">
        <v>1688</v>
      </c>
      <c r="J5066" s="462" t="s">
        <v>1690</v>
      </c>
      <c r="K5066" s="145" t="s">
        <v>1865</v>
      </c>
      <c r="L5066" s="145" t="s">
        <v>1855</v>
      </c>
    </row>
    <row r="5067" spans="3:12">
      <c r="C5067" s="145" t="s">
        <v>2108</v>
      </c>
      <c r="D5067" s="145">
        <v>0</v>
      </c>
      <c r="E5067" s="145" t="s">
        <v>26</v>
      </c>
      <c r="F5067" s="462" t="s">
        <v>95</v>
      </c>
      <c r="G5067" s="462" t="s">
        <v>3468</v>
      </c>
      <c r="H5067" s="145" t="s">
        <v>86</v>
      </c>
      <c r="I5067" s="462" t="s">
        <v>1688</v>
      </c>
      <c r="J5067" s="462" t="s">
        <v>1690</v>
      </c>
      <c r="K5067" s="145" t="s">
        <v>1865</v>
      </c>
      <c r="L5067" s="145" t="s">
        <v>1855</v>
      </c>
    </row>
    <row r="5068" spans="3:12">
      <c r="C5068" s="145" t="s">
        <v>2109</v>
      </c>
      <c r="D5068" s="145">
        <v>0</v>
      </c>
      <c r="E5068" s="145" t="s">
        <v>26</v>
      </c>
      <c r="F5068" s="462" t="s">
        <v>95</v>
      </c>
      <c r="G5068" s="462" t="s">
        <v>3468</v>
      </c>
      <c r="H5068" s="145" t="s">
        <v>86</v>
      </c>
      <c r="I5068" s="462" t="s">
        <v>1688</v>
      </c>
      <c r="J5068" s="462" t="s">
        <v>1690</v>
      </c>
      <c r="K5068" s="145" t="s">
        <v>1865</v>
      </c>
      <c r="L5068" s="145" t="s">
        <v>1855</v>
      </c>
    </row>
    <row r="5069" spans="3:12">
      <c r="C5069" s="145" t="s">
        <v>2110</v>
      </c>
      <c r="D5069" s="145">
        <v>0</v>
      </c>
      <c r="E5069" s="145" t="s">
        <v>26</v>
      </c>
      <c r="F5069" s="462" t="s">
        <v>95</v>
      </c>
      <c r="G5069" s="462" t="s">
        <v>3468</v>
      </c>
      <c r="H5069" s="145" t="s">
        <v>86</v>
      </c>
      <c r="I5069" s="462" t="s">
        <v>1688</v>
      </c>
      <c r="J5069" s="462" t="s">
        <v>1690</v>
      </c>
      <c r="K5069" s="145" t="s">
        <v>1865</v>
      </c>
      <c r="L5069" s="145" t="s">
        <v>1855</v>
      </c>
    </row>
    <row r="5070" spans="3:12">
      <c r="C5070" s="145" t="s">
        <v>2111</v>
      </c>
      <c r="D5070" s="145">
        <v>0</v>
      </c>
      <c r="E5070" s="145" t="s">
        <v>26</v>
      </c>
      <c r="F5070" s="462" t="s">
        <v>95</v>
      </c>
      <c r="G5070" s="462" t="s">
        <v>3468</v>
      </c>
      <c r="H5070" s="145" t="s">
        <v>86</v>
      </c>
      <c r="I5070" s="462" t="s">
        <v>1688</v>
      </c>
      <c r="J5070" s="462" t="s">
        <v>1690</v>
      </c>
      <c r="K5070" s="145" t="s">
        <v>1865</v>
      </c>
      <c r="L5070" s="145" t="s">
        <v>1855</v>
      </c>
    </row>
    <row r="5071" spans="3:12">
      <c r="C5071" s="145" t="s">
        <v>2112</v>
      </c>
      <c r="D5071" s="145">
        <v>0</v>
      </c>
      <c r="E5071" s="145" t="s">
        <v>26</v>
      </c>
      <c r="F5071" s="462" t="s">
        <v>95</v>
      </c>
      <c r="G5071" s="462" t="s">
        <v>3468</v>
      </c>
      <c r="H5071" s="145" t="s">
        <v>86</v>
      </c>
      <c r="I5071" s="462" t="s">
        <v>1688</v>
      </c>
      <c r="J5071" s="462" t="s">
        <v>1690</v>
      </c>
      <c r="K5071" s="145" t="s">
        <v>1865</v>
      </c>
      <c r="L5071" s="145" t="s">
        <v>1855</v>
      </c>
    </row>
    <row r="5072" spans="3:12">
      <c r="C5072" s="145" t="s">
        <v>2113</v>
      </c>
      <c r="D5072" s="145">
        <v>0</v>
      </c>
      <c r="E5072" s="145" t="s">
        <v>26</v>
      </c>
      <c r="F5072" s="462" t="s">
        <v>95</v>
      </c>
      <c r="G5072" s="462" t="s">
        <v>3468</v>
      </c>
      <c r="H5072" s="145" t="s">
        <v>86</v>
      </c>
      <c r="I5072" s="462" t="s">
        <v>1688</v>
      </c>
      <c r="J5072" s="462" t="s">
        <v>1690</v>
      </c>
      <c r="K5072" s="145" t="s">
        <v>1865</v>
      </c>
      <c r="L5072" s="145" t="s">
        <v>1855</v>
      </c>
    </row>
    <row r="5073" spans="3:12">
      <c r="C5073" s="145" t="s">
        <v>2114</v>
      </c>
      <c r="D5073" s="145">
        <v>0</v>
      </c>
      <c r="E5073" s="145" t="s">
        <v>26</v>
      </c>
      <c r="F5073" s="462" t="s">
        <v>95</v>
      </c>
      <c r="G5073" s="462" t="s">
        <v>3468</v>
      </c>
      <c r="H5073" s="145" t="s">
        <v>86</v>
      </c>
      <c r="I5073" s="462" t="s">
        <v>1688</v>
      </c>
      <c r="J5073" s="462" t="s">
        <v>1690</v>
      </c>
      <c r="K5073" s="145" t="s">
        <v>1865</v>
      </c>
      <c r="L5073" s="145" t="s">
        <v>1855</v>
      </c>
    </row>
    <row r="5074" spans="3:12">
      <c r="C5074" s="145" t="s">
        <v>2115</v>
      </c>
      <c r="D5074" s="145">
        <v>0</v>
      </c>
      <c r="E5074" s="145" t="s">
        <v>26</v>
      </c>
      <c r="F5074" s="462" t="s">
        <v>95</v>
      </c>
      <c r="G5074" s="462" t="s">
        <v>3468</v>
      </c>
      <c r="H5074" s="145" t="s">
        <v>86</v>
      </c>
      <c r="I5074" s="462" t="s">
        <v>1688</v>
      </c>
      <c r="J5074" s="462" t="s">
        <v>1690</v>
      </c>
      <c r="K5074" s="145" t="s">
        <v>1865</v>
      </c>
      <c r="L5074" s="145" t="s">
        <v>1855</v>
      </c>
    </row>
    <row r="5075" spans="3:12">
      <c r="C5075" s="145" t="s">
        <v>2116</v>
      </c>
      <c r="D5075" s="145">
        <v>0</v>
      </c>
      <c r="E5075" s="145" t="s">
        <v>26</v>
      </c>
      <c r="F5075" s="462" t="s">
        <v>95</v>
      </c>
      <c r="G5075" s="462" t="s">
        <v>3468</v>
      </c>
      <c r="H5075" s="145" t="s">
        <v>86</v>
      </c>
      <c r="I5075" s="462" t="s">
        <v>1688</v>
      </c>
      <c r="J5075" s="462" t="s">
        <v>1690</v>
      </c>
      <c r="K5075" s="145" t="s">
        <v>1865</v>
      </c>
      <c r="L5075" s="145" t="s">
        <v>1855</v>
      </c>
    </row>
    <row r="5076" spans="3:12">
      <c r="C5076" s="145" t="s">
        <v>2117</v>
      </c>
      <c r="D5076" s="145">
        <v>0</v>
      </c>
      <c r="E5076" s="145" t="s">
        <v>26</v>
      </c>
      <c r="F5076" s="462" t="s">
        <v>95</v>
      </c>
      <c r="G5076" s="462" t="s">
        <v>3468</v>
      </c>
      <c r="H5076" s="145" t="s">
        <v>86</v>
      </c>
      <c r="I5076" s="462" t="s">
        <v>1688</v>
      </c>
      <c r="J5076" s="462" t="s">
        <v>1690</v>
      </c>
      <c r="K5076" s="145" t="s">
        <v>1865</v>
      </c>
      <c r="L5076" s="145" t="s">
        <v>1855</v>
      </c>
    </row>
    <row r="5077" spans="3:12">
      <c r="C5077" s="145" t="s">
        <v>2118</v>
      </c>
      <c r="D5077" s="145">
        <v>0</v>
      </c>
      <c r="E5077" s="145" t="s">
        <v>26</v>
      </c>
      <c r="F5077" s="462" t="s">
        <v>95</v>
      </c>
      <c r="G5077" s="462" t="s">
        <v>3468</v>
      </c>
      <c r="H5077" s="145" t="s">
        <v>86</v>
      </c>
      <c r="I5077" s="462" t="s">
        <v>1688</v>
      </c>
      <c r="J5077" s="462" t="s">
        <v>1690</v>
      </c>
      <c r="K5077" s="145" t="s">
        <v>1865</v>
      </c>
      <c r="L5077" s="145" t="s">
        <v>1855</v>
      </c>
    </row>
    <row r="5078" spans="3:12">
      <c r="C5078" s="145" t="s">
        <v>2063</v>
      </c>
      <c r="D5078" s="145">
        <v>0</v>
      </c>
      <c r="E5078" s="145" t="s">
        <v>26</v>
      </c>
      <c r="F5078" s="462" t="s">
        <v>95</v>
      </c>
      <c r="G5078" s="462" t="s">
        <v>3468</v>
      </c>
      <c r="H5078" s="145" t="s">
        <v>86</v>
      </c>
      <c r="I5078" s="462" t="s">
        <v>1688</v>
      </c>
      <c r="J5078" s="462" t="s">
        <v>1690</v>
      </c>
      <c r="K5078" s="145" t="s">
        <v>1865</v>
      </c>
      <c r="L5078" s="145" t="s">
        <v>1856</v>
      </c>
    </row>
    <row r="5079" spans="3:12">
      <c r="C5079" s="145" t="s">
        <v>2064</v>
      </c>
      <c r="D5079" s="145">
        <v>0</v>
      </c>
      <c r="E5079" s="145" t="s">
        <v>26</v>
      </c>
      <c r="F5079" s="462" t="s">
        <v>95</v>
      </c>
      <c r="G5079" s="462" t="s">
        <v>3468</v>
      </c>
      <c r="H5079" s="145" t="s">
        <v>86</v>
      </c>
      <c r="I5079" s="462" t="s">
        <v>1688</v>
      </c>
      <c r="J5079" s="462" t="s">
        <v>1690</v>
      </c>
      <c r="K5079" s="145" t="s">
        <v>1865</v>
      </c>
      <c r="L5079" s="145" t="s">
        <v>1856</v>
      </c>
    </row>
    <row r="5080" spans="3:12">
      <c r="C5080" s="145" t="s">
        <v>2065</v>
      </c>
      <c r="D5080" s="145">
        <v>0</v>
      </c>
      <c r="E5080" s="145" t="s">
        <v>26</v>
      </c>
      <c r="F5080" s="462" t="s">
        <v>95</v>
      </c>
      <c r="G5080" s="462" t="s">
        <v>3468</v>
      </c>
      <c r="H5080" s="145" t="s">
        <v>86</v>
      </c>
      <c r="I5080" s="462" t="s">
        <v>1688</v>
      </c>
      <c r="J5080" s="462" t="s">
        <v>1690</v>
      </c>
      <c r="K5080" s="145" t="s">
        <v>1865</v>
      </c>
      <c r="L5080" s="145" t="s">
        <v>1856</v>
      </c>
    </row>
    <row r="5081" spans="3:12">
      <c r="C5081" s="145" t="s">
        <v>2066</v>
      </c>
      <c r="D5081" s="145">
        <v>0</v>
      </c>
      <c r="E5081" s="145" t="s">
        <v>26</v>
      </c>
      <c r="F5081" s="462" t="s">
        <v>95</v>
      </c>
      <c r="G5081" s="462" t="s">
        <v>3468</v>
      </c>
      <c r="H5081" s="145" t="s">
        <v>86</v>
      </c>
      <c r="I5081" s="462" t="s">
        <v>1688</v>
      </c>
      <c r="J5081" s="462" t="s">
        <v>1690</v>
      </c>
      <c r="K5081" s="145" t="s">
        <v>1865</v>
      </c>
      <c r="L5081" s="145" t="s">
        <v>1856</v>
      </c>
    </row>
    <row r="5082" spans="3:12">
      <c r="C5082" s="145" t="s">
        <v>2068</v>
      </c>
      <c r="D5082" s="145">
        <v>0</v>
      </c>
      <c r="E5082" s="145" t="s">
        <v>26</v>
      </c>
      <c r="F5082" s="462" t="s">
        <v>95</v>
      </c>
      <c r="G5082" s="462" t="s">
        <v>3468</v>
      </c>
      <c r="H5082" s="145" t="s">
        <v>86</v>
      </c>
      <c r="I5082" s="462" t="s">
        <v>1688</v>
      </c>
      <c r="J5082" s="462" t="s">
        <v>1690</v>
      </c>
      <c r="K5082" s="145" t="s">
        <v>1865</v>
      </c>
      <c r="L5082" s="145" t="s">
        <v>1856</v>
      </c>
    </row>
    <row r="5083" spans="3:12">
      <c r="C5083" s="145" t="s">
        <v>2069</v>
      </c>
      <c r="D5083" s="145">
        <v>0</v>
      </c>
      <c r="E5083" s="145" t="s">
        <v>26</v>
      </c>
      <c r="F5083" s="462" t="s">
        <v>95</v>
      </c>
      <c r="G5083" s="462" t="s">
        <v>3468</v>
      </c>
      <c r="H5083" s="145" t="s">
        <v>86</v>
      </c>
      <c r="I5083" s="462" t="s">
        <v>1688</v>
      </c>
      <c r="J5083" s="462" t="s">
        <v>1690</v>
      </c>
      <c r="K5083" s="145" t="s">
        <v>1865</v>
      </c>
      <c r="L5083" s="145" t="s">
        <v>1856</v>
      </c>
    </row>
    <row r="5084" spans="3:12">
      <c r="C5084" s="145" t="s">
        <v>2070</v>
      </c>
      <c r="D5084" s="145">
        <v>0</v>
      </c>
      <c r="E5084" s="145" t="s">
        <v>26</v>
      </c>
      <c r="F5084" s="462" t="s">
        <v>95</v>
      </c>
      <c r="G5084" s="462" t="s">
        <v>3468</v>
      </c>
      <c r="H5084" s="145" t="s">
        <v>86</v>
      </c>
      <c r="I5084" s="462" t="s">
        <v>1688</v>
      </c>
      <c r="J5084" s="462" t="s">
        <v>1690</v>
      </c>
      <c r="K5084" s="145" t="s">
        <v>1865</v>
      </c>
      <c r="L5084" s="145" t="s">
        <v>1856</v>
      </c>
    </row>
    <row r="5085" spans="3:12">
      <c r="C5085" s="145" t="s">
        <v>2071</v>
      </c>
      <c r="D5085" s="145">
        <v>0</v>
      </c>
      <c r="E5085" s="145" t="s">
        <v>26</v>
      </c>
      <c r="F5085" s="462" t="s">
        <v>95</v>
      </c>
      <c r="G5085" s="462" t="s">
        <v>3468</v>
      </c>
      <c r="H5085" s="145" t="s">
        <v>86</v>
      </c>
      <c r="I5085" s="462" t="s">
        <v>1688</v>
      </c>
      <c r="J5085" s="462" t="s">
        <v>1690</v>
      </c>
      <c r="K5085" s="145" t="s">
        <v>1865</v>
      </c>
      <c r="L5085" s="145" t="s">
        <v>1856</v>
      </c>
    </row>
    <row r="5086" spans="3:12">
      <c r="C5086" s="145" t="s">
        <v>2073</v>
      </c>
      <c r="D5086" s="145">
        <v>0</v>
      </c>
      <c r="E5086" s="145" t="s">
        <v>26</v>
      </c>
      <c r="F5086" s="462" t="s">
        <v>95</v>
      </c>
      <c r="G5086" s="462" t="s">
        <v>3468</v>
      </c>
      <c r="H5086" s="145" t="s">
        <v>86</v>
      </c>
      <c r="I5086" s="462" t="s">
        <v>1688</v>
      </c>
      <c r="J5086" s="462" t="s">
        <v>1690</v>
      </c>
      <c r="K5086" s="145" t="s">
        <v>1865</v>
      </c>
      <c r="L5086" s="145" t="s">
        <v>1856</v>
      </c>
    </row>
    <row r="5087" spans="3:12">
      <c r="C5087" s="145" t="s">
        <v>2074</v>
      </c>
      <c r="D5087" s="145">
        <v>0</v>
      </c>
      <c r="E5087" s="145" t="s">
        <v>26</v>
      </c>
      <c r="F5087" s="462" t="s">
        <v>95</v>
      </c>
      <c r="G5087" s="462" t="s">
        <v>3468</v>
      </c>
      <c r="H5087" s="145" t="s">
        <v>86</v>
      </c>
      <c r="I5087" s="462" t="s">
        <v>1688</v>
      </c>
      <c r="J5087" s="462" t="s">
        <v>1690</v>
      </c>
      <c r="K5087" s="145" t="s">
        <v>1865</v>
      </c>
      <c r="L5087" s="145" t="s">
        <v>1856</v>
      </c>
    </row>
    <row r="5088" spans="3:12">
      <c r="C5088" s="145" t="s">
        <v>2075</v>
      </c>
      <c r="D5088" s="145">
        <v>0</v>
      </c>
      <c r="E5088" s="145" t="s">
        <v>26</v>
      </c>
      <c r="F5088" s="462" t="s">
        <v>95</v>
      </c>
      <c r="G5088" s="462" t="s">
        <v>3468</v>
      </c>
      <c r="H5088" s="145" t="s">
        <v>86</v>
      </c>
      <c r="I5088" s="462" t="s">
        <v>1688</v>
      </c>
      <c r="J5088" s="462" t="s">
        <v>1690</v>
      </c>
      <c r="K5088" s="145" t="s">
        <v>1865</v>
      </c>
      <c r="L5088" s="145" t="s">
        <v>1856</v>
      </c>
    </row>
    <row r="5089" spans="3:12">
      <c r="C5089" s="145" t="s">
        <v>2076</v>
      </c>
      <c r="D5089" s="145">
        <v>0</v>
      </c>
      <c r="E5089" s="145" t="s">
        <v>26</v>
      </c>
      <c r="F5089" s="462" t="s">
        <v>95</v>
      </c>
      <c r="G5089" s="462" t="s">
        <v>3468</v>
      </c>
      <c r="H5089" s="145" t="s">
        <v>86</v>
      </c>
      <c r="I5089" s="462" t="s">
        <v>1688</v>
      </c>
      <c r="J5089" s="462" t="s">
        <v>1690</v>
      </c>
      <c r="K5089" s="145" t="s">
        <v>1865</v>
      </c>
      <c r="L5089" s="145" t="s">
        <v>1856</v>
      </c>
    </row>
    <row r="5090" spans="3:12">
      <c r="C5090" s="145" t="s">
        <v>2077</v>
      </c>
      <c r="D5090" s="145">
        <v>0</v>
      </c>
      <c r="E5090" s="145" t="s">
        <v>26</v>
      </c>
      <c r="F5090" s="462" t="s">
        <v>95</v>
      </c>
      <c r="G5090" s="462" t="s">
        <v>3468</v>
      </c>
      <c r="H5090" s="145" t="s">
        <v>86</v>
      </c>
      <c r="I5090" s="462" t="s">
        <v>1688</v>
      </c>
      <c r="J5090" s="462" t="s">
        <v>1690</v>
      </c>
      <c r="K5090" s="145" t="s">
        <v>1865</v>
      </c>
      <c r="L5090" s="145" t="s">
        <v>1856</v>
      </c>
    </row>
    <row r="5091" spans="3:12">
      <c r="C5091" s="145" t="s">
        <v>2078</v>
      </c>
      <c r="D5091" s="145">
        <v>0</v>
      </c>
      <c r="E5091" s="145" t="s">
        <v>26</v>
      </c>
      <c r="F5091" s="462" t="s">
        <v>95</v>
      </c>
      <c r="G5091" s="462" t="s">
        <v>3468</v>
      </c>
      <c r="H5091" s="145" t="s">
        <v>86</v>
      </c>
      <c r="I5091" s="462" t="s">
        <v>1688</v>
      </c>
      <c r="J5091" s="462" t="s">
        <v>1690</v>
      </c>
      <c r="K5091" s="145" t="s">
        <v>1865</v>
      </c>
      <c r="L5091" s="145" t="s">
        <v>1856</v>
      </c>
    </row>
    <row r="5092" spans="3:12">
      <c r="C5092" s="145" t="s">
        <v>2079</v>
      </c>
      <c r="D5092" s="145">
        <v>0</v>
      </c>
      <c r="E5092" s="145" t="s">
        <v>26</v>
      </c>
      <c r="F5092" s="462" t="s">
        <v>95</v>
      </c>
      <c r="G5092" s="462" t="s">
        <v>3468</v>
      </c>
      <c r="H5092" s="145" t="s">
        <v>86</v>
      </c>
      <c r="I5092" s="462" t="s">
        <v>1688</v>
      </c>
      <c r="J5092" s="462" t="s">
        <v>1690</v>
      </c>
      <c r="K5092" s="145" t="s">
        <v>1865</v>
      </c>
      <c r="L5092" s="145" t="s">
        <v>1856</v>
      </c>
    </row>
    <row r="5093" spans="3:12">
      <c r="C5093" s="145" t="s">
        <v>2080</v>
      </c>
      <c r="D5093" s="145">
        <v>0</v>
      </c>
      <c r="E5093" s="145" t="s">
        <v>26</v>
      </c>
      <c r="F5093" s="462" t="s">
        <v>95</v>
      </c>
      <c r="G5093" s="462" t="s">
        <v>3468</v>
      </c>
      <c r="H5093" s="145" t="s">
        <v>86</v>
      </c>
      <c r="I5093" s="462" t="s">
        <v>1688</v>
      </c>
      <c r="J5093" s="462" t="s">
        <v>1690</v>
      </c>
      <c r="K5093" s="145" t="s">
        <v>1865</v>
      </c>
      <c r="L5093" s="145" t="s">
        <v>1856</v>
      </c>
    </row>
    <row r="5094" spans="3:12">
      <c r="C5094" s="145" t="s">
        <v>2081</v>
      </c>
      <c r="D5094" s="145">
        <v>0</v>
      </c>
      <c r="E5094" s="145" t="s">
        <v>26</v>
      </c>
      <c r="F5094" s="462" t="s">
        <v>95</v>
      </c>
      <c r="G5094" s="462" t="s">
        <v>3468</v>
      </c>
      <c r="H5094" s="145" t="s">
        <v>86</v>
      </c>
      <c r="I5094" s="462" t="s">
        <v>1688</v>
      </c>
      <c r="J5094" s="462" t="s">
        <v>1690</v>
      </c>
      <c r="K5094" s="145" t="s">
        <v>1865</v>
      </c>
      <c r="L5094" s="145" t="s">
        <v>1856</v>
      </c>
    </row>
    <row r="5095" spans="3:12">
      <c r="C5095" s="145" t="s">
        <v>2082</v>
      </c>
      <c r="D5095" s="145">
        <v>0</v>
      </c>
      <c r="E5095" s="145" t="s">
        <v>26</v>
      </c>
      <c r="F5095" s="462" t="s">
        <v>95</v>
      </c>
      <c r="G5095" s="462" t="s">
        <v>3468</v>
      </c>
      <c r="H5095" s="145" t="s">
        <v>86</v>
      </c>
      <c r="I5095" s="462" t="s">
        <v>1688</v>
      </c>
      <c r="J5095" s="462" t="s">
        <v>1690</v>
      </c>
      <c r="K5095" s="145" t="s">
        <v>1865</v>
      </c>
      <c r="L5095" s="145" t="s">
        <v>1856</v>
      </c>
    </row>
    <row r="5096" spans="3:12">
      <c r="C5096" s="145" t="s">
        <v>2083</v>
      </c>
      <c r="D5096" s="145">
        <v>0</v>
      </c>
      <c r="E5096" s="145" t="s">
        <v>26</v>
      </c>
      <c r="F5096" s="462" t="s">
        <v>95</v>
      </c>
      <c r="G5096" s="462" t="s">
        <v>3468</v>
      </c>
      <c r="H5096" s="145" t="s">
        <v>86</v>
      </c>
      <c r="I5096" s="462" t="s">
        <v>1688</v>
      </c>
      <c r="J5096" s="462" t="s">
        <v>1690</v>
      </c>
      <c r="K5096" s="145" t="s">
        <v>1865</v>
      </c>
      <c r="L5096" s="145" t="s">
        <v>1856</v>
      </c>
    </row>
    <row r="5097" spans="3:12">
      <c r="C5097" s="145" t="s">
        <v>2084</v>
      </c>
      <c r="D5097" s="145">
        <v>0</v>
      </c>
      <c r="E5097" s="145" t="s">
        <v>26</v>
      </c>
      <c r="F5097" s="462" t="s">
        <v>95</v>
      </c>
      <c r="G5097" s="462" t="s">
        <v>3468</v>
      </c>
      <c r="H5097" s="145" t="s">
        <v>86</v>
      </c>
      <c r="I5097" s="462" t="s">
        <v>1688</v>
      </c>
      <c r="J5097" s="462" t="s">
        <v>1690</v>
      </c>
      <c r="K5097" s="145" t="s">
        <v>1865</v>
      </c>
      <c r="L5097" s="145" t="s">
        <v>1856</v>
      </c>
    </row>
    <row r="5098" spans="3:12">
      <c r="C5098" s="145" t="s">
        <v>2085</v>
      </c>
      <c r="D5098" s="145">
        <v>0</v>
      </c>
      <c r="E5098" s="145" t="s">
        <v>26</v>
      </c>
      <c r="F5098" s="462" t="s">
        <v>95</v>
      </c>
      <c r="G5098" s="462" t="s">
        <v>3468</v>
      </c>
      <c r="H5098" s="145" t="s">
        <v>86</v>
      </c>
      <c r="I5098" s="462" t="s">
        <v>1688</v>
      </c>
      <c r="J5098" s="462" t="s">
        <v>1690</v>
      </c>
      <c r="K5098" s="145" t="s">
        <v>1865</v>
      </c>
      <c r="L5098" s="145" t="s">
        <v>1856</v>
      </c>
    </row>
    <row r="5099" spans="3:12">
      <c r="C5099" s="145" t="s">
        <v>2086</v>
      </c>
      <c r="D5099" s="145">
        <v>0</v>
      </c>
      <c r="E5099" s="145" t="s">
        <v>26</v>
      </c>
      <c r="F5099" s="462" t="s">
        <v>95</v>
      </c>
      <c r="G5099" s="462" t="s">
        <v>3468</v>
      </c>
      <c r="H5099" s="145" t="s">
        <v>86</v>
      </c>
      <c r="I5099" s="462" t="s">
        <v>1688</v>
      </c>
      <c r="J5099" s="462" t="s">
        <v>1690</v>
      </c>
      <c r="K5099" s="145" t="s">
        <v>1865</v>
      </c>
      <c r="L5099" s="145" t="s">
        <v>1856</v>
      </c>
    </row>
    <row r="5100" spans="3:12">
      <c r="C5100" s="145" t="s">
        <v>2087</v>
      </c>
      <c r="D5100" s="145">
        <v>0</v>
      </c>
      <c r="E5100" s="145" t="s">
        <v>26</v>
      </c>
      <c r="F5100" s="462" t="s">
        <v>95</v>
      </c>
      <c r="G5100" s="462" t="s">
        <v>3468</v>
      </c>
      <c r="H5100" s="145" t="s">
        <v>86</v>
      </c>
      <c r="I5100" s="462" t="s">
        <v>1688</v>
      </c>
      <c r="J5100" s="462" t="s">
        <v>1690</v>
      </c>
      <c r="K5100" s="145" t="s">
        <v>1865</v>
      </c>
      <c r="L5100" s="145" t="s">
        <v>1856</v>
      </c>
    </row>
    <row r="5101" spans="3:12">
      <c r="C5101" s="145" t="s">
        <v>2088</v>
      </c>
      <c r="D5101" s="145">
        <v>0</v>
      </c>
      <c r="E5101" s="145" t="s">
        <v>26</v>
      </c>
      <c r="F5101" s="462" t="s">
        <v>95</v>
      </c>
      <c r="G5101" s="462" t="s">
        <v>3468</v>
      </c>
      <c r="H5101" s="145" t="s">
        <v>86</v>
      </c>
      <c r="I5101" s="462" t="s">
        <v>1688</v>
      </c>
      <c r="J5101" s="462" t="s">
        <v>1690</v>
      </c>
      <c r="K5101" s="145" t="s">
        <v>1865</v>
      </c>
      <c r="L5101" s="145" t="s">
        <v>1856</v>
      </c>
    </row>
    <row r="5102" spans="3:12">
      <c r="C5102" s="145" t="s">
        <v>2089</v>
      </c>
      <c r="D5102" s="145">
        <v>0</v>
      </c>
      <c r="E5102" s="145" t="s">
        <v>26</v>
      </c>
      <c r="F5102" s="462" t="s">
        <v>95</v>
      </c>
      <c r="G5102" s="462" t="s">
        <v>3468</v>
      </c>
      <c r="H5102" s="145" t="s">
        <v>86</v>
      </c>
      <c r="I5102" s="462" t="s">
        <v>1688</v>
      </c>
      <c r="J5102" s="462" t="s">
        <v>1690</v>
      </c>
      <c r="K5102" s="145" t="s">
        <v>1865</v>
      </c>
      <c r="L5102" s="145" t="s">
        <v>1856</v>
      </c>
    </row>
    <row r="5103" spans="3:12">
      <c r="C5103" s="145" t="s">
        <v>2090</v>
      </c>
      <c r="D5103" s="145">
        <v>0</v>
      </c>
      <c r="E5103" s="145" t="s">
        <v>26</v>
      </c>
      <c r="F5103" s="462" t="s">
        <v>95</v>
      </c>
      <c r="G5103" s="462" t="s">
        <v>3468</v>
      </c>
      <c r="H5103" s="145" t="s">
        <v>86</v>
      </c>
      <c r="I5103" s="462" t="s">
        <v>1688</v>
      </c>
      <c r="J5103" s="462" t="s">
        <v>1690</v>
      </c>
      <c r="K5103" s="145" t="s">
        <v>1865</v>
      </c>
      <c r="L5103" s="145" t="s">
        <v>1856</v>
      </c>
    </row>
    <row r="5104" spans="3:12">
      <c r="C5104" s="145" t="s">
        <v>2093</v>
      </c>
      <c r="D5104" s="145">
        <v>0</v>
      </c>
      <c r="E5104" s="145" t="s">
        <v>26</v>
      </c>
      <c r="F5104" s="462" t="s">
        <v>95</v>
      </c>
      <c r="G5104" s="462" t="s">
        <v>3468</v>
      </c>
      <c r="H5104" s="145" t="s">
        <v>86</v>
      </c>
      <c r="I5104" s="462" t="s">
        <v>1688</v>
      </c>
      <c r="J5104" s="462" t="s">
        <v>1690</v>
      </c>
      <c r="K5104" s="145" t="s">
        <v>1865</v>
      </c>
      <c r="L5104" s="145" t="s">
        <v>1856</v>
      </c>
    </row>
    <row r="5105" spans="3:12">
      <c r="C5105" s="145" t="s">
        <v>2094</v>
      </c>
      <c r="D5105" s="145">
        <v>0</v>
      </c>
      <c r="E5105" s="145" t="s">
        <v>26</v>
      </c>
      <c r="F5105" s="462" t="s">
        <v>95</v>
      </c>
      <c r="G5105" s="462" t="s">
        <v>3468</v>
      </c>
      <c r="H5105" s="145" t="s">
        <v>86</v>
      </c>
      <c r="I5105" s="462" t="s">
        <v>1688</v>
      </c>
      <c r="J5105" s="462" t="s">
        <v>1690</v>
      </c>
      <c r="K5105" s="145" t="s">
        <v>1865</v>
      </c>
      <c r="L5105" s="145" t="s">
        <v>1856</v>
      </c>
    </row>
    <row r="5106" spans="3:12">
      <c r="C5106" s="145" t="s">
        <v>2095</v>
      </c>
      <c r="D5106" s="145">
        <v>0</v>
      </c>
      <c r="E5106" s="145" t="s">
        <v>26</v>
      </c>
      <c r="F5106" s="462" t="s">
        <v>95</v>
      </c>
      <c r="G5106" s="462" t="s">
        <v>3468</v>
      </c>
      <c r="H5106" s="145" t="s">
        <v>86</v>
      </c>
      <c r="I5106" s="462" t="s">
        <v>1688</v>
      </c>
      <c r="J5106" s="462" t="s">
        <v>1690</v>
      </c>
      <c r="K5106" s="145" t="s">
        <v>1865</v>
      </c>
      <c r="L5106" s="145" t="s">
        <v>1856</v>
      </c>
    </row>
    <row r="5107" spans="3:12">
      <c r="C5107" s="145" t="s">
        <v>2096</v>
      </c>
      <c r="D5107" s="145">
        <v>0</v>
      </c>
      <c r="E5107" s="145" t="s">
        <v>26</v>
      </c>
      <c r="F5107" s="462" t="s">
        <v>95</v>
      </c>
      <c r="G5107" s="462" t="s">
        <v>3468</v>
      </c>
      <c r="H5107" s="145" t="s">
        <v>86</v>
      </c>
      <c r="I5107" s="462" t="s">
        <v>1688</v>
      </c>
      <c r="J5107" s="462" t="s">
        <v>1690</v>
      </c>
      <c r="K5107" s="145" t="s">
        <v>1865</v>
      </c>
      <c r="L5107" s="145" t="s">
        <v>1856</v>
      </c>
    </row>
    <row r="5108" spans="3:12">
      <c r="C5108" s="145" t="s">
        <v>2098</v>
      </c>
      <c r="D5108" s="145">
        <v>0</v>
      </c>
      <c r="E5108" s="145" t="s">
        <v>26</v>
      </c>
      <c r="F5108" s="462" t="s">
        <v>95</v>
      </c>
      <c r="G5108" s="462" t="s">
        <v>3468</v>
      </c>
      <c r="H5108" s="145" t="s">
        <v>86</v>
      </c>
      <c r="I5108" s="462" t="s">
        <v>1688</v>
      </c>
      <c r="J5108" s="462" t="s">
        <v>1690</v>
      </c>
      <c r="K5108" s="145" t="s">
        <v>1865</v>
      </c>
      <c r="L5108" s="145" t="s">
        <v>1856</v>
      </c>
    </row>
    <row r="5109" spans="3:12">
      <c r="C5109" s="145" t="s">
        <v>2099</v>
      </c>
      <c r="D5109" s="145">
        <v>0</v>
      </c>
      <c r="E5109" s="145" t="s">
        <v>26</v>
      </c>
      <c r="F5109" s="462" t="s">
        <v>95</v>
      </c>
      <c r="G5109" s="462" t="s">
        <v>3468</v>
      </c>
      <c r="H5109" s="145" t="s">
        <v>86</v>
      </c>
      <c r="I5109" s="462" t="s">
        <v>1688</v>
      </c>
      <c r="J5109" s="462" t="s">
        <v>1690</v>
      </c>
      <c r="K5109" s="145" t="s">
        <v>1865</v>
      </c>
      <c r="L5109" s="145" t="s">
        <v>1856</v>
      </c>
    </row>
    <row r="5110" spans="3:12">
      <c r="C5110" s="145" t="s">
        <v>2100</v>
      </c>
      <c r="D5110" s="145">
        <v>0</v>
      </c>
      <c r="E5110" s="145" t="s">
        <v>26</v>
      </c>
      <c r="F5110" s="462" t="s">
        <v>95</v>
      </c>
      <c r="G5110" s="462" t="s">
        <v>3468</v>
      </c>
      <c r="H5110" s="145" t="s">
        <v>86</v>
      </c>
      <c r="I5110" s="462" t="s">
        <v>1688</v>
      </c>
      <c r="J5110" s="462" t="s">
        <v>1690</v>
      </c>
      <c r="K5110" s="145" t="s">
        <v>1865</v>
      </c>
      <c r="L5110" s="145" t="s">
        <v>1856</v>
      </c>
    </row>
    <row r="5111" spans="3:12">
      <c r="C5111" s="145" t="s">
        <v>2101</v>
      </c>
      <c r="D5111" s="145">
        <v>0</v>
      </c>
      <c r="E5111" s="145" t="s">
        <v>26</v>
      </c>
      <c r="F5111" s="462" t="s">
        <v>95</v>
      </c>
      <c r="G5111" s="462" t="s">
        <v>3468</v>
      </c>
      <c r="H5111" s="145" t="s">
        <v>86</v>
      </c>
      <c r="I5111" s="462" t="s">
        <v>1688</v>
      </c>
      <c r="J5111" s="462" t="s">
        <v>1690</v>
      </c>
      <c r="K5111" s="145" t="s">
        <v>1865</v>
      </c>
      <c r="L5111" s="145" t="s">
        <v>1856</v>
      </c>
    </row>
    <row r="5112" spans="3:12">
      <c r="C5112" s="145" t="s">
        <v>2103</v>
      </c>
      <c r="D5112" s="145">
        <v>0</v>
      </c>
      <c r="E5112" s="145" t="s">
        <v>26</v>
      </c>
      <c r="F5112" s="462" t="s">
        <v>95</v>
      </c>
      <c r="G5112" s="462" t="s">
        <v>3468</v>
      </c>
      <c r="H5112" s="145" t="s">
        <v>86</v>
      </c>
      <c r="I5112" s="462" t="s">
        <v>1688</v>
      </c>
      <c r="J5112" s="462" t="s">
        <v>1690</v>
      </c>
      <c r="K5112" s="145" t="s">
        <v>1865</v>
      </c>
      <c r="L5112" s="145" t="s">
        <v>1856</v>
      </c>
    </row>
    <row r="5113" spans="3:12">
      <c r="C5113" s="145" t="s">
        <v>2104</v>
      </c>
      <c r="D5113" s="145">
        <v>0</v>
      </c>
      <c r="E5113" s="145" t="s">
        <v>26</v>
      </c>
      <c r="F5113" s="462" t="s">
        <v>95</v>
      </c>
      <c r="G5113" s="462" t="s">
        <v>3468</v>
      </c>
      <c r="H5113" s="145" t="s">
        <v>86</v>
      </c>
      <c r="I5113" s="462" t="s">
        <v>1688</v>
      </c>
      <c r="J5113" s="462" t="s">
        <v>1690</v>
      </c>
      <c r="K5113" s="145" t="s">
        <v>1865</v>
      </c>
      <c r="L5113" s="145" t="s">
        <v>1856</v>
      </c>
    </row>
    <row r="5114" spans="3:12">
      <c r="C5114" s="145" t="s">
        <v>2105</v>
      </c>
      <c r="D5114" s="145">
        <v>0</v>
      </c>
      <c r="E5114" s="145" t="s">
        <v>26</v>
      </c>
      <c r="F5114" s="462" t="s">
        <v>95</v>
      </c>
      <c r="G5114" s="462" t="s">
        <v>3468</v>
      </c>
      <c r="H5114" s="145" t="s">
        <v>86</v>
      </c>
      <c r="I5114" s="462" t="s">
        <v>1688</v>
      </c>
      <c r="J5114" s="462" t="s">
        <v>1690</v>
      </c>
      <c r="K5114" s="145" t="s">
        <v>1865</v>
      </c>
      <c r="L5114" s="145" t="s">
        <v>1856</v>
      </c>
    </row>
    <row r="5115" spans="3:12">
      <c r="C5115" s="145" t="s">
        <v>2106</v>
      </c>
      <c r="D5115" s="145">
        <v>0</v>
      </c>
      <c r="E5115" s="145" t="s">
        <v>26</v>
      </c>
      <c r="F5115" s="462" t="s">
        <v>95</v>
      </c>
      <c r="G5115" s="462" t="s">
        <v>3468</v>
      </c>
      <c r="H5115" s="145" t="s">
        <v>86</v>
      </c>
      <c r="I5115" s="462" t="s">
        <v>1688</v>
      </c>
      <c r="J5115" s="462" t="s">
        <v>1690</v>
      </c>
      <c r="K5115" s="145" t="s">
        <v>1865</v>
      </c>
      <c r="L5115" s="145" t="s">
        <v>1856</v>
      </c>
    </row>
    <row r="5116" spans="3:12">
      <c r="C5116" s="145" t="s">
        <v>2107</v>
      </c>
      <c r="D5116" s="145">
        <v>0</v>
      </c>
      <c r="E5116" s="145" t="s">
        <v>26</v>
      </c>
      <c r="F5116" s="462" t="s">
        <v>95</v>
      </c>
      <c r="G5116" s="462" t="s">
        <v>3468</v>
      </c>
      <c r="H5116" s="145" t="s">
        <v>86</v>
      </c>
      <c r="I5116" s="462" t="s">
        <v>1688</v>
      </c>
      <c r="J5116" s="462" t="s">
        <v>1690</v>
      </c>
      <c r="K5116" s="145" t="s">
        <v>1865</v>
      </c>
      <c r="L5116" s="145" t="s">
        <v>1856</v>
      </c>
    </row>
    <row r="5117" spans="3:12">
      <c r="C5117" s="145" t="s">
        <v>2108</v>
      </c>
      <c r="D5117" s="145">
        <v>0</v>
      </c>
      <c r="E5117" s="145" t="s">
        <v>26</v>
      </c>
      <c r="F5117" s="462" t="s">
        <v>95</v>
      </c>
      <c r="G5117" s="462" t="s">
        <v>3468</v>
      </c>
      <c r="H5117" s="145" t="s">
        <v>86</v>
      </c>
      <c r="I5117" s="462" t="s">
        <v>1688</v>
      </c>
      <c r="J5117" s="462" t="s">
        <v>1690</v>
      </c>
      <c r="K5117" s="145" t="s">
        <v>1865</v>
      </c>
      <c r="L5117" s="145" t="s">
        <v>1856</v>
      </c>
    </row>
    <row r="5118" spans="3:12">
      <c r="C5118" s="145" t="s">
        <v>2109</v>
      </c>
      <c r="D5118" s="145">
        <v>0</v>
      </c>
      <c r="E5118" s="145" t="s">
        <v>26</v>
      </c>
      <c r="F5118" s="462" t="s">
        <v>95</v>
      </c>
      <c r="G5118" s="462" t="s">
        <v>3468</v>
      </c>
      <c r="H5118" s="145" t="s">
        <v>86</v>
      </c>
      <c r="I5118" s="462" t="s">
        <v>1688</v>
      </c>
      <c r="J5118" s="462" t="s">
        <v>1690</v>
      </c>
      <c r="K5118" s="145" t="s">
        <v>1865</v>
      </c>
      <c r="L5118" s="145" t="s">
        <v>1856</v>
      </c>
    </row>
    <row r="5119" spans="3:12">
      <c r="C5119" s="145" t="s">
        <v>2110</v>
      </c>
      <c r="D5119" s="145">
        <v>0</v>
      </c>
      <c r="E5119" s="145" t="s">
        <v>26</v>
      </c>
      <c r="F5119" s="462" t="s">
        <v>95</v>
      </c>
      <c r="G5119" s="462" t="s">
        <v>3468</v>
      </c>
      <c r="H5119" s="145" t="s">
        <v>86</v>
      </c>
      <c r="I5119" s="462" t="s">
        <v>1688</v>
      </c>
      <c r="J5119" s="462" t="s">
        <v>1690</v>
      </c>
      <c r="K5119" s="145" t="s">
        <v>1865</v>
      </c>
      <c r="L5119" s="145" t="s">
        <v>1856</v>
      </c>
    </row>
    <row r="5120" spans="3:12">
      <c r="C5120" s="145" t="s">
        <v>2111</v>
      </c>
      <c r="D5120" s="145">
        <v>0</v>
      </c>
      <c r="E5120" s="145" t="s">
        <v>26</v>
      </c>
      <c r="F5120" s="462" t="s">
        <v>95</v>
      </c>
      <c r="G5120" s="462" t="s">
        <v>3468</v>
      </c>
      <c r="H5120" s="145" t="s">
        <v>86</v>
      </c>
      <c r="I5120" s="462" t="s">
        <v>1688</v>
      </c>
      <c r="J5120" s="462" t="s">
        <v>1690</v>
      </c>
      <c r="K5120" s="145" t="s">
        <v>1865</v>
      </c>
      <c r="L5120" s="145" t="s">
        <v>1856</v>
      </c>
    </row>
    <row r="5121" spans="3:12">
      <c r="C5121" s="145" t="s">
        <v>2112</v>
      </c>
      <c r="D5121" s="145">
        <v>0</v>
      </c>
      <c r="E5121" s="145" t="s">
        <v>26</v>
      </c>
      <c r="F5121" s="462" t="s">
        <v>95</v>
      </c>
      <c r="G5121" s="462" t="s">
        <v>3468</v>
      </c>
      <c r="H5121" s="145" t="s">
        <v>86</v>
      </c>
      <c r="I5121" s="462" t="s">
        <v>1688</v>
      </c>
      <c r="J5121" s="462" t="s">
        <v>1690</v>
      </c>
      <c r="K5121" s="145" t="s">
        <v>1865</v>
      </c>
      <c r="L5121" s="145" t="s">
        <v>1856</v>
      </c>
    </row>
    <row r="5122" spans="3:12">
      <c r="C5122" s="145" t="s">
        <v>2113</v>
      </c>
      <c r="D5122" s="145">
        <v>0</v>
      </c>
      <c r="E5122" s="145" t="s">
        <v>26</v>
      </c>
      <c r="F5122" s="462" t="s">
        <v>95</v>
      </c>
      <c r="G5122" s="462" t="s">
        <v>3468</v>
      </c>
      <c r="H5122" s="145" t="s">
        <v>86</v>
      </c>
      <c r="I5122" s="462" t="s">
        <v>1688</v>
      </c>
      <c r="J5122" s="462" t="s">
        <v>1690</v>
      </c>
      <c r="K5122" s="145" t="s">
        <v>1865</v>
      </c>
      <c r="L5122" s="145" t="s">
        <v>1856</v>
      </c>
    </row>
    <row r="5123" spans="3:12">
      <c r="C5123" s="145" t="s">
        <v>2114</v>
      </c>
      <c r="D5123" s="145">
        <v>0</v>
      </c>
      <c r="E5123" s="145" t="s">
        <v>26</v>
      </c>
      <c r="F5123" s="462" t="s">
        <v>95</v>
      </c>
      <c r="G5123" s="462" t="s">
        <v>3468</v>
      </c>
      <c r="H5123" s="145" t="s">
        <v>86</v>
      </c>
      <c r="I5123" s="462" t="s">
        <v>1688</v>
      </c>
      <c r="J5123" s="462" t="s">
        <v>1690</v>
      </c>
      <c r="K5123" s="145" t="s">
        <v>1865</v>
      </c>
      <c r="L5123" s="145" t="s">
        <v>1856</v>
      </c>
    </row>
    <row r="5124" spans="3:12">
      <c r="C5124" s="145" t="s">
        <v>2115</v>
      </c>
      <c r="D5124" s="145">
        <v>0</v>
      </c>
      <c r="E5124" s="145" t="s">
        <v>26</v>
      </c>
      <c r="F5124" s="462" t="s">
        <v>95</v>
      </c>
      <c r="G5124" s="462" t="s">
        <v>3468</v>
      </c>
      <c r="H5124" s="145" t="s">
        <v>86</v>
      </c>
      <c r="I5124" s="462" t="s">
        <v>1688</v>
      </c>
      <c r="J5124" s="462" t="s">
        <v>1690</v>
      </c>
      <c r="K5124" s="145" t="s">
        <v>1865</v>
      </c>
      <c r="L5124" s="145" t="s">
        <v>1856</v>
      </c>
    </row>
    <row r="5125" spans="3:12">
      <c r="C5125" s="145" t="s">
        <v>2116</v>
      </c>
      <c r="D5125" s="145">
        <v>0</v>
      </c>
      <c r="E5125" s="145" t="s">
        <v>26</v>
      </c>
      <c r="F5125" s="462" t="s">
        <v>95</v>
      </c>
      <c r="G5125" s="462" t="s">
        <v>3468</v>
      </c>
      <c r="H5125" s="145" t="s">
        <v>86</v>
      </c>
      <c r="I5125" s="462" t="s">
        <v>1688</v>
      </c>
      <c r="J5125" s="462" t="s">
        <v>1690</v>
      </c>
      <c r="K5125" s="145" t="s">
        <v>1865</v>
      </c>
      <c r="L5125" s="145" t="s">
        <v>1856</v>
      </c>
    </row>
    <row r="5126" spans="3:12">
      <c r="C5126" s="145" t="s">
        <v>2117</v>
      </c>
      <c r="D5126" s="145">
        <v>0</v>
      </c>
      <c r="E5126" s="145" t="s">
        <v>26</v>
      </c>
      <c r="F5126" s="462" t="s">
        <v>95</v>
      </c>
      <c r="G5126" s="462" t="s">
        <v>3468</v>
      </c>
      <c r="H5126" s="145" t="s">
        <v>86</v>
      </c>
      <c r="I5126" s="462" t="s">
        <v>1688</v>
      </c>
      <c r="J5126" s="462" t="s">
        <v>1690</v>
      </c>
      <c r="K5126" s="145" t="s">
        <v>1865</v>
      </c>
      <c r="L5126" s="145" t="s">
        <v>1856</v>
      </c>
    </row>
    <row r="5127" spans="3:12">
      <c r="C5127" s="145" t="s">
        <v>2118</v>
      </c>
      <c r="D5127" s="145">
        <v>0</v>
      </c>
      <c r="E5127" s="145" t="s">
        <v>26</v>
      </c>
      <c r="F5127" s="462" t="s">
        <v>95</v>
      </c>
      <c r="G5127" s="462" t="s">
        <v>3468</v>
      </c>
      <c r="H5127" s="145" t="s">
        <v>86</v>
      </c>
      <c r="I5127" s="462" t="s">
        <v>1688</v>
      </c>
      <c r="J5127" s="462" t="s">
        <v>1690</v>
      </c>
      <c r="K5127" s="145" t="s">
        <v>1865</v>
      </c>
      <c r="L5127" s="145" t="s">
        <v>1856</v>
      </c>
    </row>
    <row r="5128" spans="3:12">
      <c r="C5128" s="145" t="s">
        <v>2063</v>
      </c>
      <c r="D5128" s="145">
        <v>0</v>
      </c>
      <c r="E5128" s="145" t="s">
        <v>26</v>
      </c>
      <c r="F5128" s="462" t="s">
        <v>95</v>
      </c>
      <c r="G5128" s="462" t="s">
        <v>3468</v>
      </c>
      <c r="H5128" s="145" t="s">
        <v>86</v>
      </c>
      <c r="I5128" s="462" t="s">
        <v>1688</v>
      </c>
      <c r="J5128" s="462" t="s">
        <v>1690</v>
      </c>
      <c r="K5128" s="145" t="s">
        <v>1865</v>
      </c>
      <c r="L5128" s="145" t="s">
        <v>1857</v>
      </c>
    </row>
    <row r="5129" spans="3:12">
      <c r="C5129" s="145" t="s">
        <v>2064</v>
      </c>
      <c r="D5129" s="145">
        <v>0</v>
      </c>
      <c r="E5129" s="145" t="s">
        <v>26</v>
      </c>
      <c r="F5129" s="462" t="s">
        <v>95</v>
      </c>
      <c r="G5129" s="462" t="s">
        <v>3468</v>
      </c>
      <c r="H5129" s="145" t="s">
        <v>86</v>
      </c>
      <c r="I5129" s="462" t="s">
        <v>1688</v>
      </c>
      <c r="J5129" s="462" t="s">
        <v>1690</v>
      </c>
      <c r="K5129" s="145" t="s">
        <v>1865</v>
      </c>
      <c r="L5129" s="145" t="s">
        <v>1857</v>
      </c>
    </row>
    <row r="5130" spans="3:12">
      <c r="C5130" s="145" t="s">
        <v>2065</v>
      </c>
      <c r="D5130" s="145">
        <v>0</v>
      </c>
      <c r="E5130" s="145" t="s">
        <v>26</v>
      </c>
      <c r="F5130" s="462" t="s">
        <v>95</v>
      </c>
      <c r="G5130" s="462" t="s">
        <v>3468</v>
      </c>
      <c r="H5130" s="145" t="s">
        <v>86</v>
      </c>
      <c r="I5130" s="462" t="s">
        <v>1688</v>
      </c>
      <c r="J5130" s="462" t="s">
        <v>1690</v>
      </c>
      <c r="K5130" s="145" t="s">
        <v>1865</v>
      </c>
      <c r="L5130" s="145" t="s">
        <v>1857</v>
      </c>
    </row>
    <row r="5131" spans="3:12">
      <c r="C5131" s="145" t="s">
        <v>2066</v>
      </c>
      <c r="D5131" s="145">
        <v>0</v>
      </c>
      <c r="E5131" s="145" t="s">
        <v>26</v>
      </c>
      <c r="F5131" s="462" t="s">
        <v>95</v>
      </c>
      <c r="G5131" s="462" t="s">
        <v>3468</v>
      </c>
      <c r="H5131" s="145" t="s">
        <v>86</v>
      </c>
      <c r="I5131" s="462" t="s">
        <v>1688</v>
      </c>
      <c r="J5131" s="462" t="s">
        <v>1690</v>
      </c>
      <c r="K5131" s="145" t="s">
        <v>1865</v>
      </c>
      <c r="L5131" s="145" t="s">
        <v>1857</v>
      </c>
    </row>
    <row r="5132" spans="3:12">
      <c r="C5132" s="145" t="s">
        <v>2068</v>
      </c>
      <c r="D5132" s="145">
        <v>0</v>
      </c>
      <c r="E5132" s="145" t="s">
        <v>26</v>
      </c>
      <c r="F5132" s="462" t="s">
        <v>95</v>
      </c>
      <c r="G5132" s="462" t="s">
        <v>3468</v>
      </c>
      <c r="H5132" s="145" t="s">
        <v>86</v>
      </c>
      <c r="I5132" s="462" t="s">
        <v>1688</v>
      </c>
      <c r="J5132" s="462" t="s">
        <v>1690</v>
      </c>
      <c r="K5132" s="145" t="s">
        <v>1865</v>
      </c>
      <c r="L5132" s="145" t="s">
        <v>1857</v>
      </c>
    </row>
    <row r="5133" spans="3:12">
      <c r="C5133" s="145" t="s">
        <v>2069</v>
      </c>
      <c r="D5133" s="145">
        <v>0</v>
      </c>
      <c r="E5133" s="145" t="s">
        <v>26</v>
      </c>
      <c r="F5133" s="462" t="s">
        <v>95</v>
      </c>
      <c r="G5133" s="462" t="s">
        <v>3468</v>
      </c>
      <c r="H5133" s="145" t="s">
        <v>86</v>
      </c>
      <c r="I5133" s="462" t="s">
        <v>1688</v>
      </c>
      <c r="J5133" s="462" t="s">
        <v>1690</v>
      </c>
      <c r="K5133" s="145" t="s">
        <v>1865</v>
      </c>
      <c r="L5133" s="145" t="s">
        <v>1857</v>
      </c>
    </row>
    <row r="5134" spans="3:12">
      <c r="C5134" s="145" t="s">
        <v>2070</v>
      </c>
      <c r="D5134" s="145">
        <v>0</v>
      </c>
      <c r="E5134" s="145" t="s">
        <v>26</v>
      </c>
      <c r="F5134" s="462" t="s">
        <v>95</v>
      </c>
      <c r="G5134" s="462" t="s">
        <v>3468</v>
      </c>
      <c r="H5134" s="145" t="s">
        <v>86</v>
      </c>
      <c r="I5134" s="462" t="s">
        <v>1688</v>
      </c>
      <c r="J5134" s="462" t="s">
        <v>1690</v>
      </c>
      <c r="K5134" s="145" t="s">
        <v>1865</v>
      </c>
      <c r="L5134" s="145" t="s">
        <v>1857</v>
      </c>
    </row>
    <row r="5135" spans="3:12">
      <c r="C5135" s="145" t="s">
        <v>2071</v>
      </c>
      <c r="D5135" s="145">
        <v>0</v>
      </c>
      <c r="E5135" s="145" t="s">
        <v>26</v>
      </c>
      <c r="F5135" s="462" t="s">
        <v>95</v>
      </c>
      <c r="G5135" s="462" t="s">
        <v>3468</v>
      </c>
      <c r="H5135" s="145" t="s">
        <v>86</v>
      </c>
      <c r="I5135" s="462" t="s">
        <v>1688</v>
      </c>
      <c r="J5135" s="462" t="s">
        <v>1690</v>
      </c>
      <c r="K5135" s="145" t="s">
        <v>1865</v>
      </c>
      <c r="L5135" s="145" t="s">
        <v>1857</v>
      </c>
    </row>
    <row r="5136" spans="3:12">
      <c r="C5136" s="145" t="s">
        <v>2073</v>
      </c>
      <c r="D5136" s="145">
        <v>0</v>
      </c>
      <c r="E5136" s="145" t="s">
        <v>26</v>
      </c>
      <c r="F5136" s="462" t="s">
        <v>95</v>
      </c>
      <c r="G5136" s="462" t="s">
        <v>3468</v>
      </c>
      <c r="H5136" s="145" t="s">
        <v>86</v>
      </c>
      <c r="I5136" s="462" t="s">
        <v>1688</v>
      </c>
      <c r="J5136" s="462" t="s">
        <v>1690</v>
      </c>
      <c r="K5136" s="145" t="s">
        <v>1865</v>
      </c>
      <c r="L5136" s="145" t="s">
        <v>1857</v>
      </c>
    </row>
    <row r="5137" spans="3:12">
      <c r="C5137" s="145" t="s">
        <v>2074</v>
      </c>
      <c r="D5137" s="145">
        <v>0</v>
      </c>
      <c r="E5137" s="145" t="s">
        <v>26</v>
      </c>
      <c r="F5137" s="462" t="s">
        <v>95</v>
      </c>
      <c r="G5137" s="462" t="s">
        <v>3468</v>
      </c>
      <c r="H5137" s="145" t="s">
        <v>86</v>
      </c>
      <c r="I5137" s="462" t="s">
        <v>1688</v>
      </c>
      <c r="J5137" s="462" t="s">
        <v>1690</v>
      </c>
      <c r="K5137" s="145" t="s">
        <v>1865</v>
      </c>
      <c r="L5137" s="145" t="s">
        <v>1857</v>
      </c>
    </row>
    <row r="5138" spans="3:12">
      <c r="C5138" s="145" t="s">
        <v>2075</v>
      </c>
      <c r="D5138" s="145">
        <v>0</v>
      </c>
      <c r="E5138" s="145" t="s">
        <v>26</v>
      </c>
      <c r="F5138" s="462" t="s">
        <v>95</v>
      </c>
      <c r="G5138" s="462" t="s">
        <v>3468</v>
      </c>
      <c r="H5138" s="145" t="s">
        <v>86</v>
      </c>
      <c r="I5138" s="462" t="s">
        <v>1688</v>
      </c>
      <c r="J5138" s="462" t="s">
        <v>1690</v>
      </c>
      <c r="K5138" s="145" t="s">
        <v>1865</v>
      </c>
      <c r="L5138" s="145" t="s">
        <v>1857</v>
      </c>
    </row>
    <row r="5139" spans="3:12">
      <c r="C5139" s="145" t="s">
        <v>2076</v>
      </c>
      <c r="D5139" s="145">
        <v>0</v>
      </c>
      <c r="E5139" s="145" t="s">
        <v>26</v>
      </c>
      <c r="F5139" s="462" t="s">
        <v>95</v>
      </c>
      <c r="G5139" s="462" t="s">
        <v>3468</v>
      </c>
      <c r="H5139" s="145" t="s">
        <v>86</v>
      </c>
      <c r="I5139" s="462" t="s">
        <v>1688</v>
      </c>
      <c r="J5139" s="462" t="s">
        <v>1690</v>
      </c>
      <c r="K5139" s="145" t="s">
        <v>1865</v>
      </c>
      <c r="L5139" s="145" t="s">
        <v>1857</v>
      </c>
    </row>
    <row r="5140" spans="3:12">
      <c r="C5140" s="145" t="s">
        <v>2077</v>
      </c>
      <c r="D5140" s="145">
        <v>0</v>
      </c>
      <c r="E5140" s="145" t="s">
        <v>26</v>
      </c>
      <c r="F5140" s="462" t="s">
        <v>95</v>
      </c>
      <c r="G5140" s="462" t="s">
        <v>3468</v>
      </c>
      <c r="H5140" s="145" t="s">
        <v>86</v>
      </c>
      <c r="I5140" s="462" t="s">
        <v>1688</v>
      </c>
      <c r="J5140" s="462" t="s">
        <v>1690</v>
      </c>
      <c r="K5140" s="145" t="s">
        <v>1865</v>
      </c>
      <c r="L5140" s="145" t="s">
        <v>1857</v>
      </c>
    </row>
    <row r="5141" spans="3:12">
      <c r="C5141" s="145" t="s">
        <v>2078</v>
      </c>
      <c r="D5141" s="145">
        <v>0</v>
      </c>
      <c r="E5141" s="145" t="s">
        <v>26</v>
      </c>
      <c r="F5141" s="462" t="s">
        <v>95</v>
      </c>
      <c r="G5141" s="462" t="s">
        <v>3468</v>
      </c>
      <c r="H5141" s="145" t="s">
        <v>86</v>
      </c>
      <c r="I5141" s="462" t="s">
        <v>1688</v>
      </c>
      <c r="J5141" s="462" t="s">
        <v>1690</v>
      </c>
      <c r="K5141" s="145" t="s">
        <v>1865</v>
      </c>
      <c r="L5141" s="145" t="s">
        <v>1857</v>
      </c>
    </row>
    <row r="5142" spans="3:12">
      <c r="C5142" s="145" t="s">
        <v>2079</v>
      </c>
      <c r="D5142" s="145">
        <v>0</v>
      </c>
      <c r="E5142" s="145" t="s">
        <v>26</v>
      </c>
      <c r="F5142" s="462" t="s">
        <v>95</v>
      </c>
      <c r="G5142" s="462" t="s">
        <v>3468</v>
      </c>
      <c r="H5142" s="145" t="s">
        <v>86</v>
      </c>
      <c r="I5142" s="462" t="s">
        <v>1688</v>
      </c>
      <c r="J5142" s="462" t="s">
        <v>1690</v>
      </c>
      <c r="K5142" s="145" t="s">
        <v>1865</v>
      </c>
      <c r="L5142" s="145" t="s">
        <v>1857</v>
      </c>
    </row>
    <row r="5143" spans="3:12">
      <c r="C5143" s="145" t="s">
        <v>2080</v>
      </c>
      <c r="D5143" s="145">
        <v>0</v>
      </c>
      <c r="E5143" s="145" t="s">
        <v>26</v>
      </c>
      <c r="F5143" s="462" t="s">
        <v>95</v>
      </c>
      <c r="G5143" s="462" t="s">
        <v>3468</v>
      </c>
      <c r="H5143" s="145" t="s">
        <v>86</v>
      </c>
      <c r="I5143" s="462" t="s">
        <v>1688</v>
      </c>
      <c r="J5143" s="462" t="s">
        <v>1690</v>
      </c>
      <c r="K5143" s="145" t="s">
        <v>1865</v>
      </c>
      <c r="L5143" s="145" t="s">
        <v>1857</v>
      </c>
    </row>
    <row r="5144" spans="3:12">
      <c r="C5144" s="145" t="s">
        <v>2081</v>
      </c>
      <c r="D5144" s="145">
        <v>0</v>
      </c>
      <c r="E5144" s="145" t="s">
        <v>26</v>
      </c>
      <c r="F5144" s="462" t="s">
        <v>95</v>
      </c>
      <c r="G5144" s="462" t="s">
        <v>3468</v>
      </c>
      <c r="H5144" s="145" t="s">
        <v>86</v>
      </c>
      <c r="I5144" s="462" t="s">
        <v>1688</v>
      </c>
      <c r="J5144" s="462" t="s">
        <v>1690</v>
      </c>
      <c r="K5144" s="145" t="s">
        <v>1865</v>
      </c>
      <c r="L5144" s="145" t="s">
        <v>1857</v>
      </c>
    </row>
    <row r="5145" spans="3:12">
      <c r="C5145" s="145" t="s">
        <v>2082</v>
      </c>
      <c r="D5145" s="145">
        <v>0</v>
      </c>
      <c r="E5145" s="145" t="s">
        <v>26</v>
      </c>
      <c r="F5145" s="462" t="s">
        <v>95</v>
      </c>
      <c r="G5145" s="462" t="s">
        <v>3468</v>
      </c>
      <c r="H5145" s="145" t="s">
        <v>86</v>
      </c>
      <c r="I5145" s="462" t="s">
        <v>1688</v>
      </c>
      <c r="J5145" s="462" t="s">
        <v>1690</v>
      </c>
      <c r="K5145" s="145" t="s">
        <v>1865</v>
      </c>
      <c r="L5145" s="145" t="s">
        <v>1857</v>
      </c>
    </row>
    <row r="5146" spans="3:12">
      <c r="C5146" s="145" t="s">
        <v>2083</v>
      </c>
      <c r="D5146" s="145">
        <v>0</v>
      </c>
      <c r="E5146" s="145" t="s">
        <v>26</v>
      </c>
      <c r="F5146" s="462" t="s">
        <v>95</v>
      </c>
      <c r="G5146" s="462" t="s">
        <v>3468</v>
      </c>
      <c r="H5146" s="145" t="s">
        <v>86</v>
      </c>
      <c r="I5146" s="462" t="s">
        <v>1688</v>
      </c>
      <c r="J5146" s="462" t="s">
        <v>1690</v>
      </c>
      <c r="K5146" s="145" t="s">
        <v>1865</v>
      </c>
      <c r="L5146" s="145" t="s">
        <v>1857</v>
      </c>
    </row>
    <row r="5147" spans="3:12">
      <c r="C5147" s="145" t="s">
        <v>2084</v>
      </c>
      <c r="D5147" s="145">
        <v>0</v>
      </c>
      <c r="E5147" s="145" t="s">
        <v>26</v>
      </c>
      <c r="F5147" s="462" t="s">
        <v>95</v>
      </c>
      <c r="G5147" s="462" t="s">
        <v>3468</v>
      </c>
      <c r="H5147" s="145" t="s">
        <v>86</v>
      </c>
      <c r="I5147" s="462" t="s">
        <v>1688</v>
      </c>
      <c r="J5147" s="462" t="s">
        <v>1690</v>
      </c>
      <c r="K5147" s="145" t="s">
        <v>1865</v>
      </c>
      <c r="L5147" s="145" t="s">
        <v>1857</v>
      </c>
    </row>
    <row r="5148" spans="3:12">
      <c r="C5148" s="145" t="s">
        <v>2085</v>
      </c>
      <c r="D5148" s="145">
        <v>0</v>
      </c>
      <c r="E5148" s="145" t="s">
        <v>26</v>
      </c>
      <c r="F5148" s="462" t="s">
        <v>95</v>
      </c>
      <c r="G5148" s="462" t="s">
        <v>3468</v>
      </c>
      <c r="H5148" s="145" t="s">
        <v>86</v>
      </c>
      <c r="I5148" s="462" t="s">
        <v>1688</v>
      </c>
      <c r="J5148" s="462" t="s">
        <v>1690</v>
      </c>
      <c r="K5148" s="145" t="s">
        <v>1865</v>
      </c>
      <c r="L5148" s="145" t="s">
        <v>1857</v>
      </c>
    </row>
    <row r="5149" spans="3:12">
      <c r="C5149" s="145" t="s">
        <v>2086</v>
      </c>
      <c r="D5149" s="145">
        <v>0</v>
      </c>
      <c r="E5149" s="145" t="s">
        <v>26</v>
      </c>
      <c r="F5149" s="462" t="s">
        <v>95</v>
      </c>
      <c r="G5149" s="462" t="s">
        <v>3468</v>
      </c>
      <c r="H5149" s="145" t="s">
        <v>86</v>
      </c>
      <c r="I5149" s="462" t="s">
        <v>1688</v>
      </c>
      <c r="J5149" s="462" t="s">
        <v>1690</v>
      </c>
      <c r="K5149" s="145" t="s">
        <v>1865</v>
      </c>
      <c r="L5149" s="145" t="s">
        <v>1857</v>
      </c>
    </row>
    <row r="5150" spans="3:12">
      <c r="C5150" s="145" t="s">
        <v>2087</v>
      </c>
      <c r="D5150" s="145">
        <v>0</v>
      </c>
      <c r="E5150" s="145" t="s">
        <v>26</v>
      </c>
      <c r="F5150" s="462" t="s">
        <v>95</v>
      </c>
      <c r="G5150" s="462" t="s">
        <v>3468</v>
      </c>
      <c r="H5150" s="145" t="s">
        <v>86</v>
      </c>
      <c r="I5150" s="462" t="s">
        <v>1688</v>
      </c>
      <c r="J5150" s="462" t="s">
        <v>1690</v>
      </c>
      <c r="K5150" s="145" t="s">
        <v>1865</v>
      </c>
      <c r="L5150" s="145" t="s">
        <v>1857</v>
      </c>
    </row>
    <row r="5151" spans="3:12">
      <c r="C5151" s="145" t="s">
        <v>2088</v>
      </c>
      <c r="D5151" s="145">
        <v>0</v>
      </c>
      <c r="E5151" s="145" t="s">
        <v>26</v>
      </c>
      <c r="F5151" s="462" t="s">
        <v>95</v>
      </c>
      <c r="G5151" s="462" t="s">
        <v>3468</v>
      </c>
      <c r="H5151" s="145" t="s">
        <v>86</v>
      </c>
      <c r="I5151" s="462" t="s">
        <v>1688</v>
      </c>
      <c r="J5151" s="462" t="s">
        <v>1690</v>
      </c>
      <c r="K5151" s="145" t="s">
        <v>1865</v>
      </c>
      <c r="L5151" s="145" t="s">
        <v>1857</v>
      </c>
    </row>
    <row r="5152" spans="3:12">
      <c r="C5152" s="145" t="s">
        <v>2089</v>
      </c>
      <c r="D5152" s="145">
        <v>0</v>
      </c>
      <c r="E5152" s="145" t="s">
        <v>26</v>
      </c>
      <c r="F5152" s="462" t="s">
        <v>95</v>
      </c>
      <c r="G5152" s="462" t="s">
        <v>3468</v>
      </c>
      <c r="H5152" s="145" t="s">
        <v>86</v>
      </c>
      <c r="I5152" s="462" t="s">
        <v>1688</v>
      </c>
      <c r="J5152" s="462" t="s">
        <v>1690</v>
      </c>
      <c r="K5152" s="145" t="s">
        <v>1865</v>
      </c>
      <c r="L5152" s="145" t="s">
        <v>1857</v>
      </c>
    </row>
    <row r="5153" spans="3:12">
      <c r="C5153" s="145" t="s">
        <v>2090</v>
      </c>
      <c r="D5153" s="145">
        <v>0</v>
      </c>
      <c r="E5153" s="145" t="s">
        <v>26</v>
      </c>
      <c r="F5153" s="462" t="s">
        <v>95</v>
      </c>
      <c r="G5153" s="462" t="s">
        <v>3468</v>
      </c>
      <c r="H5153" s="145" t="s">
        <v>86</v>
      </c>
      <c r="I5153" s="462" t="s">
        <v>1688</v>
      </c>
      <c r="J5153" s="462" t="s">
        <v>1690</v>
      </c>
      <c r="K5153" s="145" t="s">
        <v>1865</v>
      </c>
      <c r="L5153" s="145" t="s">
        <v>1857</v>
      </c>
    </row>
    <row r="5154" spans="3:12">
      <c r="C5154" s="145" t="s">
        <v>2093</v>
      </c>
      <c r="D5154" s="145">
        <v>0</v>
      </c>
      <c r="E5154" s="145" t="s">
        <v>26</v>
      </c>
      <c r="F5154" s="462" t="s">
        <v>95</v>
      </c>
      <c r="G5154" s="462" t="s">
        <v>3468</v>
      </c>
      <c r="H5154" s="145" t="s">
        <v>86</v>
      </c>
      <c r="I5154" s="462" t="s">
        <v>1688</v>
      </c>
      <c r="J5154" s="462" t="s">
        <v>1690</v>
      </c>
      <c r="K5154" s="145" t="s">
        <v>1865</v>
      </c>
      <c r="L5154" s="145" t="s">
        <v>1857</v>
      </c>
    </row>
    <row r="5155" spans="3:12">
      <c r="C5155" s="145" t="s">
        <v>2094</v>
      </c>
      <c r="D5155" s="145">
        <v>0</v>
      </c>
      <c r="E5155" s="145" t="s">
        <v>26</v>
      </c>
      <c r="F5155" s="462" t="s">
        <v>95</v>
      </c>
      <c r="G5155" s="462" t="s">
        <v>3468</v>
      </c>
      <c r="H5155" s="145" t="s">
        <v>86</v>
      </c>
      <c r="I5155" s="462" t="s">
        <v>1688</v>
      </c>
      <c r="J5155" s="462" t="s">
        <v>1690</v>
      </c>
      <c r="K5155" s="145" t="s">
        <v>1865</v>
      </c>
      <c r="L5155" s="145" t="s">
        <v>1857</v>
      </c>
    </row>
    <row r="5156" spans="3:12">
      <c r="C5156" s="145" t="s">
        <v>2095</v>
      </c>
      <c r="D5156" s="145">
        <v>0</v>
      </c>
      <c r="E5156" s="145" t="s">
        <v>26</v>
      </c>
      <c r="F5156" s="462" t="s">
        <v>95</v>
      </c>
      <c r="G5156" s="462" t="s">
        <v>3468</v>
      </c>
      <c r="H5156" s="145" t="s">
        <v>86</v>
      </c>
      <c r="I5156" s="462" t="s">
        <v>1688</v>
      </c>
      <c r="J5156" s="462" t="s">
        <v>1690</v>
      </c>
      <c r="K5156" s="145" t="s">
        <v>1865</v>
      </c>
      <c r="L5156" s="145" t="s">
        <v>1857</v>
      </c>
    </row>
    <row r="5157" spans="3:12">
      <c r="C5157" s="145" t="s">
        <v>2096</v>
      </c>
      <c r="D5157" s="145">
        <v>0</v>
      </c>
      <c r="E5157" s="145" t="s">
        <v>26</v>
      </c>
      <c r="F5157" s="462" t="s">
        <v>95</v>
      </c>
      <c r="G5157" s="462" t="s">
        <v>3468</v>
      </c>
      <c r="H5157" s="145" t="s">
        <v>86</v>
      </c>
      <c r="I5157" s="462" t="s">
        <v>1688</v>
      </c>
      <c r="J5157" s="462" t="s">
        <v>1690</v>
      </c>
      <c r="K5157" s="145" t="s">
        <v>1865</v>
      </c>
      <c r="L5157" s="145" t="s">
        <v>1857</v>
      </c>
    </row>
    <row r="5158" spans="3:12">
      <c r="C5158" s="145" t="s">
        <v>2098</v>
      </c>
      <c r="D5158" s="145">
        <v>0</v>
      </c>
      <c r="E5158" s="145" t="s">
        <v>26</v>
      </c>
      <c r="F5158" s="462" t="s">
        <v>95</v>
      </c>
      <c r="G5158" s="462" t="s">
        <v>3468</v>
      </c>
      <c r="H5158" s="145" t="s">
        <v>86</v>
      </c>
      <c r="I5158" s="462" t="s">
        <v>1688</v>
      </c>
      <c r="J5158" s="462" t="s">
        <v>1690</v>
      </c>
      <c r="K5158" s="145" t="s">
        <v>1865</v>
      </c>
      <c r="L5158" s="145" t="s">
        <v>1857</v>
      </c>
    </row>
    <row r="5159" spans="3:12">
      <c r="C5159" s="145" t="s">
        <v>2099</v>
      </c>
      <c r="D5159" s="145">
        <v>0</v>
      </c>
      <c r="E5159" s="145" t="s">
        <v>26</v>
      </c>
      <c r="F5159" s="462" t="s">
        <v>95</v>
      </c>
      <c r="G5159" s="462" t="s">
        <v>3468</v>
      </c>
      <c r="H5159" s="145" t="s">
        <v>86</v>
      </c>
      <c r="I5159" s="462" t="s">
        <v>1688</v>
      </c>
      <c r="J5159" s="462" t="s">
        <v>1690</v>
      </c>
      <c r="K5159" s="145" t="s">
        <v>1865</v>
      </c>
      <c r="L5159" s="145" t="s">
        <v>1857</v>
      </c>
    </row>
    <row r="5160" spans="3:12">
      <c r="C5160" s="145" t="s">
        <v>2100</v>
      </c>
      <c r="D5160" s="145">
        <v>0</v>
      </c>
      <c r="E5160" s="145" t="s">
        <v>26</v>
      </c>
      <c r="F5160" s="462" t="s">
        <v>95</v>
      </c>
      <c r="G5160" s="462" t="s">
        <v>3468</v>
      </c>
      <c r="H5160" s="145" t="s">
        <v>86</v>
      </c>
      <c r="I5160" s="462" t="s">
        <v>1688</v>
      </c>
      <c r="J5160" s="462" t="s">
        <v>1690</v>
      </c>
      <c r="K5160" s="145" t="s">
        <v>1865</v>
      </c>
      <c r="L5160" s="145" t="s">
        <v>1857</v>
      </c>
    </row>
    <row r="5161" spans="3:12">
      <c r="C5161" s="145" t="s">
        <v>2101</v>
      </c>
      <c r="D5161" s="145">
        <v>0</v>
      </c>
      <c r="E5161" s="145" t="s">
        <v>26</v>
      </c>
      <c r="F5161" s="462" t="s">
        <v>95</v>
      </c>
      <c r="G5161" s="462" t="s">
        <v>3468</v>
      </c>
      <c r="H5161" s="145" t="s">
        <v>86</v>
      </c>
      <c r="I5161" s="462" t="s">
        <v>1688</v>
      </c>
      <c r="J5161" s="462" t="s">
        <v>1690</v>
      </c>
      <c r="K5161" s="145" t="s">
        <v>1865</v>
      </c>
      <c r="L5161" s="145" t="s">
        <v>1857</v>
      </c>
    </row>
    <row r="5162" spans="3:12">
      <c r="C5162" s="145" t="s">
        <v>2103</v>
      </c>
      <c r="D5162" s="145">
        <v>0</v>
      </c>
      <c r="E5162" s="145" t="s">
        <v>26</v>
      </c>
      <c r="F5162" s="462" t="s">
        <v>95</v>
      </c>
      <c r="G5162" s="462" t="s">
        <v>3468</v>
      </c>
      <c r="H5162" s="145" t="s">
        <v>86</v>
      </c>
      <c r="I5162" s="462" t="s">
        <v>1688</v>
      </c>
      <c r="J5162" s="462" t="s">
        <v>1690</v>
      </c>
      <c r="K5162" s="145" t="s">
        <v>1865</v>
      </c>
      <c r="L5162" s="145" t="s">
        <v>1857</v>
      </c>
    </row>
    <row r="5163" spans="3:12">
      <c r="C5163" s="145" t="s">
        <v>2104</v>
      </c>
      <c r="D5163" s="145">
        <v>0</v>
      </c>
      <c r="E5163" s="145" t="s">
        <v>26</v>
      </c>
      <c r="F5163" s="462" t="s">
        <v>95</v>
      </c>
      <c r="G5163" s="462" t="s">
        <v>3468</v>
      </c>
      <c r="H5163" s="145" t="s">
        <v>86</v>
      </c>
      <c r="I5163" s="462" t="s">
        <v>1688</v>
      </c>
      <c r="J5163" s="462" t="s">
        <v>1690</v>
      </c>
      <c r="K5163" s="145" t="s">
        <v>1865</v>
      </c>
      <c r="L5163" s="145" t="s">
        <v>1857</v>
      </c>
    </row>
    <row r="5164" spans="3:12">
      <c r="C5164" s="145" t="s">
        <v>2105</v>
      </c>
      <c r="D5164" s="145">
        <v>0</v>
      </c>
      <c r="E5164" s="145" t="s">
        <v>26</v>
      </c>
      <c r="F5164" s="462" t="s">
        <v>95</v>
      </c>
      <c r="G5164" s="462" t="s">
        <v>3468</v>
      </c>
      <c r="H5164" s="145" t="s">
        <v>86</v>
      </c>
      <c r="I5164" s="462" t="s">
        <v>1688</v>
      </c>
      <c r="J5164" s="462" t="s">
        <v>1690</v>
      </c>
      <c r="K5164" s="145" t="s">
        <v>1865</v>
      </c>
      <c r="L5164" s="145" t="s">
        <v>1857</v>
      </c>
    </row>
    <row r="5165" spans="3:12">
      <c r="C5165" s="145" t="s">
        <v>2106</v>
      </c>
      <c r="D5165" s="145">
        <v>0</v>
      </c>
      <c r="E5165" s="145" t="s">
        <v>26</v>
      </c>
      <c r="F5165" s="462" t="s">
        <v>95</v>
      </c>
      <c r="G5165" s="462" t="s">
        <v>3468</v>
      </c>
      <c r="H5165" s="145" t="s">
        <v>86</v>
      </c>
      <c r="I5165" s="462" t="s">
        <v>1688</v>
      </c>
      <c r="J5165" s="462" t="s">
        <v>1690</v>
      </c>
      <c r="K5165" s="145" t="s">
        <v>1865</v>
      </c>
      <c r="L5165" s="145" t="s">
        <v>1857</v>
      </c>
    </row>
    <row r="5166" spans="3:12">
      <c r="C5166" s="145" t="s">
        <v>2107</v>
      </c>
      <c r="D5166" s="145">
        <v>0</v>
      </c>
      <c r="E5166" s="145" t="s">
        <v>26</v>
      </c>
      <c r="F5166" s="462" t="s">
        <v>95</v>
      </c>
      <c r="G5166" s="462" t="s">
        <v>3468</v>
      </c>
      <c r="H5166" s="145" t="s">
        <v>86</v>
      </c>
      <c r="I5166" s="462" t="s">
        <v>1688</v>
      </c>
      <c r="J5166" s="462" t="s">
        <v>1690</v>
      </c>
      <c r="K5166" s="145" t="s">
        <v>1865</v>
      </c>
      <c r="L5166" s="145" t="s">
        <v>1857</v>
      </c>
    </row>
    <row r="5167" spans="3:12">
      <c r="C5167" s="145" t="s">
        <v>2108</v>
      </c>
      <c r="D5167" s="145">
        <v>0</v>
      </c>
      <c r="E5167" s="145" t="s">
        <v>26</v>
      </c>
      <c r="F5167" s="462" t="s">
        <v>95</v>
      </c>
      <c r="G5167" s="462" t="s">
        <v>3468</v>
      </c>
      <c r="H5167" s="145" t="s">
        <v>86</v>
      </c>
      <c r="I5167" s="462" t="s">
        <v>1688</v>
      </c>
      <c r="J5167" s="462" t="s">
        <v>1690</v>
      </c>
      <c r="K5167" s="145" t="s">
        <v>1865</v>
      </c>
      <c r="L5167" s="145" t="s">
        <v>1857</v>
      </c>
    </row>
    <row r="5168" spans="3:12">
      <c r="C5168" s="145" t="s">
        <v>2109</v>
      </c>
      <c r="D5168" s="145">
        <v>0</v>
      </c>
      <c r="E5168" s="145" t="s">
        <v>26</v>
      </c>
      <c r="F5168" s="462" t="s">
        <v>95</v>
      </c>
      <c r="G5168" s="462" t="s">
        <v>3468</v>
      </c>
      <c r="H5168" s="145" t="s">
        <v>86</v>
      </c>
      <c r="I5168" s="462" t="s">
        <v>1688</v>
      </c>
      <c r="J5168" s="462" t="s">
        <v>1690</v>
      </c>
      <c r="K5168" s="145" t="s">
        <v>1865</v>
      </c>
      <c r="L5168" s="145" t="s">
        <v>1857</v>
      </c>
    </row>
    <row r="5169" spans="3:12">
      <c r="C5169" s="145" t="s">
        <v>2110</v>
      </c>
      <c r="D5169" s="145">
        <v>0</v>
      </c>
      <c r="E5169" s="145" t="s">
        <v>26</v>
      </c>
      <c r="F5169" s="462" t="s">
        <v>95</v>
      </c>
      <c r="G5169" s="462" t="s">
        <v>3468</v>
      </c>
      <c r="H5169" s="145" t="s">
        <v>86</v>
      </c>
      <c r="I5169" s="462" t="s">
        <v>1688</v>
      </c>
      <c r="J5169" s="462" t="s">
        <v>1690</v>
      </c>
      <c r="K5169" s="145" t="s">
        <v>1865</v>
      </c>
      <c r="L5169" s="145" t="s">
        <v>1857</v>
      </c>
    </row>
    <row r="5170" spans="3:12">
      <c r="C5170" s="145" t="s">
        <v>2111</v>
      </c>
      <c r="D5170" s="145">
        <v>0</v>
      </c>
      <c r="E5170" s="145" t="s">
        <v>26</v>
      </c>
      <c r="F5170" s="462" t="s">
        <v>95</v>
      </c>
      <c r="G5170" s="462" t="s">
        <v>3468</v>
      </c>
      <c r="H5170" s="145" t="s">
        <v>86</v>
      </c>
      <c r="I5170" s="462" t="s">
        <v>1688</v>
      </c>
      <c r="J5170" s="462" t="s">
        <v>1690</v>
      </c>
      <c r="K5170" s="145" t="s">
        <v>1865</v>
      </c>
      <c r="L5170" s="145" t="s">
        <v>1857</v>
      </c>
    </row>
    <row r="5171" spans="3:12">
      <c r="C5171" s="145" t="s">
        <v>2112</v>
      </c>
      <c r="D5171" s="145">
        <v>0</v>
      </c>
      <c r="E5171" s="145" t="s">
        <v>26</v>
      </c>
      <c r="F5171" s="462" t="s">
        <v>95</v>
      </c>
      <c r="G5171" s="462" t="s">
        <v>3468</v>
      </c>
      <c r="H5171" s="145" t="s">
        <v>86</v>
      </c>
      <c r="I5171" s="462" t="s">
        <v>1688</v>
      </c>
      <c r="J5171" s="462" t="s">
        <v>1690</v>
      </c>
      <c r="K5171" s="145" t="s">
        <v>1865</v>
      </c>
      <c r="L5171" s="145" t="s">
        <v>1857</v>
      </c>
    </row>
    <row r="5172" spans="3:12">
      <c r="C5172" s="145" t="s">
        <v>2113</v>
      </c>
      <c r="D5172" s="145">
        <v>0</v>
      </c>
      <c r="E5172" s="145" t="s">
        <v>26</v>
      </c>
      <c r="F5172" s="462" t="s">
        <v>95</v>
      </c>
      <c r="G5172" s="462" t="s">
        <v>3468</v>
      </c>
      <c r="H5172" s="145" t="s">
        <v>86</v>
      </c>
      <c r="I5172" s="462" t="s">
        <v>1688</v>
      </c>
      <c r="J5172" s="462" t="s">
        <v>1690</v>
      </c>
      <c r="K5172" s="145" t="s">
        <v>1865</v>
      </c>
      <c r="L5172" s="145" t="s">
        <v>1857</v>
      </c>
    </row>
    <row r="5173" spans="3:12">
      <c r="C5173" s="145" t="s">
        <v>2114</v>
      </c>
      <c r="D5173" s="145">
        <v>0</v>
      </c>
      <c r="E5173" s="145" t="s">
        <v>26</v>
      </c>
      <c r="F5173" s="462" t="s">
        <v>95</v>
      </c>
      <c r="G5173" s="462" t="s">
        <v>3468</v>
      </c>
      <c r="H5173" s="145" t="s">
        <v>86</v>
      </c>
      <c r="I5173" s="462" t="s">
        <v>1688</v>
      </c>
      <c r="J5173" s="462" t="s">
        <v>1690</v>
      </c>
      <c r="K5173" s="145" t="s">
        <v>1865</v>
      </c>
      <c r="L5173" s="145" t="s">
        <v>1857</v>
      </c>
    </row>
    <row r="5174" spans="3:12">
      <c r="C5174" s="145" t="s">
        <v>2115</v>
      </c>
      <c r="D5174" s="145">
        <v>0</v>
      </c>
      <c r="E5174" s="145" t="s">
        <v>26</v>
      </c>
      <c r="F5174" s="462" t="s">
        <v>95</v>
      </c>
      <c r="G5174" s="462" t="s">
        <v>3468</v>
      </c>
      <c r="H5174" s="145" t="s">
        <v>86</v>
      </c>
      <c r="I5174" s="462" t="s">
        <v>1688</v>
      </c>
      <c r="J5174" s="462" t="s">
        <v>1690</v>
      </c>
      <c r="K5174" s="145" t="s">
        <v>1865</v>
      </c>
      <c r="L5174" s="145" t="s">
        <v>1857</v>
      </c>
    </row>
    <row r="5175" spans="3:12">
      <c r="C5175" s="145" t="s">
        <v>2116</v>
      </c>
      <c r="D5175" s="145">
        <v>0</v>
      </c>
      <c r="E5175" s="145" t="s">
        <v>26</v>
      </c>
      <c r="F5175" s="462" t="s">
        <v>95</v>
      </c>
      <c r="G5175" s="462" t="s">
        <v>3468</v>
      </c>
      <c r="H5175" s="145" t="s">
        <v>86</v>
      </c>
      <c r="I5175" s="462" t="s">
        <v>1688</v>
      </c>
      <c r="J5175" s="462" t="s">
        <v>1690</v>
      </c>
      <c r="K5175" s="145" t="s">
        <v>1865</v>
      </c>
      <c r="L5175" s="145" t="s">
        <v>1857</v>
      </c>
    </row>
    <row r="5176" spans="3:12">
      <c r="C5176" s="145" t="s">
        <v>2117</v>
      </c>
      <c r="D5176" s="145">
        <v>0</v>
      </c>
      <c r="E5176" s="145" t="s">
        <v>26</v>
      </c>
      <c r="F5176" s="462" t="s">
        <v>95</v>
      </c>
      <c r="G5176" s="462" t="s">
        <v>3468</v>
      </c>
      <c r="H5176" s="145" t="s">
        <v>86</v>
      </c>
      <c r="I5176" s="462" t="s">
        <v>1688</v>
      </c>
      <c r="J5176" s="462" t="s">
        <v>1690</v>
      </c>
      <c r="K5176" s="145" t="s">
        <v>1865</v>
      </c>
      <c r="L5176" s="145" t="s">
        <v>1857</v>
      </c>
    </row>
    <row r="5177" spans="3:12">
      <c r="C5177" s="145" t="s">
        <v>2118</v>
      </c>
      <c r="D5177" s="145">
        <v>0</v>
      </c>
      <c r="E5177" s="145" t="s">
        <v>26</v>
      </c>
      <c r="F5177" s="462" t="s">
        <v>95</v>
      </c>
      <c r="G5177" s="462" t="s">
        <v>3468</v>
      </c>
      <c r="H5177" s="145" t="s">
        <v>86</v>
      </c>
      <c r="I5177" s="462" t="s">
        <v>1688</v>
      </c>
      <c r="J5177" s="462" t="s">
        <v>1690</v>
      </c>
      <c r="K5177" s="145" t="s">
        <v>1865</v>
      </c>
      <c r="L5177" s="145" t="s">
        <v>1857</v>
      </c>
    </row>
    <row r="5178" spans="3:12">
      <c r="C5178" s="145" t="s">
        <v>2063</v>
      </c>
      <c r="D5178" s="145">
        <v>0</v>
      </c>
      <c r="E5178" s="145" t="s">
        <v>26</v>
      </c>
      <c r="F5178" s="462" t="s">
        <v>95</v>
      </c>
      <c r="G5178" s="462" t="s">
        <v>3468</v>
      </c>
      <c r="H5178" s="145" t="s">
        <v>86</v>
      </c>
      <c r="I5178" s="462" t="s">
        <v>1688</v>
      </c>
      <c r="J5178" s="462" t="s">
        <v>1690</v>
      </c>
      <c r="K5178" s="145" t="s">
        <v>1865</v>
      </c>
      <c r="L5178" s="145" t="s">
        <v>1858</v>
      </c>
    </row>
    <row r="5179" spans="3:12">
      <c r="C5179" s="145" t="s">
        <v>2064</v>
      </c>
      <c r="D5179" s="145">
        <v>0</v>
      </c>
      <c r="E5179" s="145" t="s">
        <v>26</v>
      </c>
      <c r="F5179" s="462" t="s">
        <v>95</v>
      </c>
      <c r="G5179" s="462" t="s">
        <v>3468</v>
      </c>
      <c r="H5179" s="145" t="s">
        <v>86</v>
      </c>
      <c r="I5179" s="462" t="s">
        <v>1688</v>
      </c>
      <c r="J5179" s="462" t="s">
        <v>1690</v>
      </c>
      <c r="K5179" s="145" t="s">
        <v>1865</v>
      </c>
      <c r="L5179" s="145" t="s">
        <v>1858</v>
      </c>
    </row>
    <row r="5180" spans="3:12">
      <c r="C5180" s="145" t="s">
        <v>2065</v>
      </c>
      <c r="D5180" s="145">
        <v>0</v>
      </c>
      <c r="E5180" s="145" t="s">
        <v>26</v>
      </c>
      <c r="F5180" s="462" t="s">
        <v>95</v>
      </c>
      <c r="G5180" s="462" t="s">
        <v>3468</v>
      </c>
      <c r="H5180" s="145" t="s">
        <v>86</v>
      </c>
      <c r="I5180" s="462" t="s">
        <v>1688</v>
      </c>
      <c r="J5180" s="462" t="s">
        <v>1690</v>
      </c>
      <c r="K5180" s="145" t="s">
        <v>1865</v>
      </c>
      <c r="L5180" s="145" t="s">
        <v>1858</v>
      </c>
    </row>
    <row r="5181" spans="3:12">
      <c r="C5181" s="145" t="s">
        <v>2066</v>
      </c>
      <c r="D5181" s="145">
        <v>0</v>
      </c>
      <c r="E5181" s="145" t="s">
        <v>26</v>
      </c>
      <c r="F5181" s="462" t="s">
        <v>95</v>
      </c>
      <c r="G5181" s="462" t="s">
        <v>3468</v>
      </c>
      <c r="H5181" s="145" t="s">
        <v>86</v>
      </c>
      <c r="I5181" s="462" t="s">
        <v>1688</v>
      </c>
      <c r="J5181" s="462" t="s">
        <v>1690</v>
      </c>
      <c r="K5181" s="145" t="s">
        <v>1865</v>
      </c>
      <c r="L5181" s="145" t="s">
        <v>1858</v>
      </c>
    </row>
    <row r="5182" spans="3:12">
      <c r="C5182" s="145" t="s">
        <v>2068</v>
      </c>
      <c r="D5182" s="145">
        <v>0</v>
      </c>
      <c r="E5182" s="145" t="s">
        <v>26</v>
      </c>
      <c r="F5182" s="462" t="s">
        <v>95</v>
      </c>
      <c r="G5182" s="462" t="s">
        <v>3468</v>
      </c>
      <c r="H5182" s="145" t="s">
        <v>86</v>
      </c>
      <c r="I5182" s="462" t="s">
        <v>1688</v>
      </c>
      <c r="J5182" s="462" t="s">
        <v>1690</v>
      </c>
      <c r="K5182" s="145" t="s">
        <v>1865</v>
      </c>
      <c r="L5182" s="145" t="s">
        <v>1858</v>
      </c>
    </row>
    <row r="5183" spans="3:12">
      <c r="C5183" s="145" t="s">
        <v>2069</v>
      </c>
      <c r="D5183" s="145">
        <v>0</v>
      </c>
      <c r="E5183" s="145" t="s">
        <v>26</v>
      </c>
      <c r="F5183" s="462" t="s">
        <v>95</v>
      </c>
      <c r="G5183" s="462" t="s">
        <v>3468</v>
      </c>
      <c r="H5183" s="145" t="s">
        <v>86</v>
      </c>
      <c r="I5183" s="462" t="s">
        <v>1688</v>
      </c>
      <c r="J5183" s="462" t="s">
        <v>1690</v>
      </c>
      <c r="K5183" s="145" t="s">
        <v>1865</v>
      </c>
      <c r="L5183" s="145" t="s">
        <v>1858</v>
      </c>
    </row>
    <row r="5184" spans="3:12">
      <c r="C5184" s="145" t="s">
        <v>2070</v>
      </c>
      <c r="D5184" s="145">
        <v>0</v>
      </c>
      <c r="E5184" s="145" t="s">
        <v>26</v>
      </c>
      <c r="F5184" s="462" t="s">
        <v>95</v>
      </c>
      <c r="G5184" s="462" t="s">
        <v>3468</v>
      </c>
      <c r="H5184" s="145" t="s">
        <v>86</v>
      </c>
      <c r="I5184" s="462" t="s">
        <v>1688</v>
      </c>
      <c r="J5184" s="462" t="s">
        <v>1690</v>
      </c>
      <c r="K5184" s="145" t="s">
        <v>1865</v>
      </c>
      <c r="L5184" s="145" t="s">
        <v>1858</v>
      </c>
    </row>
    <row r="5185" spans="3:12">
      <c r="C5185" s="145" t="s">
        <v>2071</v>
      </c>
      <c r="D5185" s="145">
        <v>0</v>
      </c>
      <c r="E5185" s="145" t="s">
        <v>26</v>
      </c>
      <c r="F5185" s="462" t="s">
        <v>95</v>
      </c>
      <c r="G5185" s="462" t="s">
        <v>3468</v>
      </c>
      <c r="H5185" s="145" t="s">
        <v>86</v>
      </c>
      <c r="I5185" s="462" t="s">
        <v>1688</v>
      </c>
      <c r="J5185" s="462" t="s">
        <v>1690</v>
      </c>
      <c r="K5185" s="145" t="s">
        <v>1865</v>
      </c>
      <c r="L5185" s="145" t="s">
        <v>1858</v>
      </c>
    </row>
    <row r="5186" spans="3:12">
      <c r="C5186" s="145" t="s">
        <v>2073</v>
      </c>
      <c r="D5186" s="145">
        <v>0</v>
      </c>
      <c r="E5186" s="145" t="s">
        <v>26</v>
      </c>
      <c r="F5186" s="462" t="s">
        <v>95</v>
      </c>
      <c r="G5186" s="462" t="s">
        <v>3468</v>
      </c>
      <c r="H5186" s="145" t="s">
        <v>86</v>
      </c>
      <c r="I5186" s="462" t="s">
        <v>1688</v>
      </c>
      <c r="J5186" s="462" t="s">
        <v>1690</v>
      </c>
      <c r="K5186" s="145" t="s">
        <v>1865</v>
      </c>
      <c r="L5186" s="145" t="s">
        <v>1858</v>
      </c>
    </row>
    <row r="5187" spans="3:12">
      <c r="C5187" s="145" t="s">
        <v>2074</v>
      </c>
      <c r="D5187" s="145">
        <v>0</v>
      </c>
      <c r="E5187" s="145" t="s">
        <v>26</v>
      </c>
      <c r="F5187" s="462" t="s">
        <v>95</v>
      </c>
      <c r="G5187" s="462" t="s">
        <v>3468</v>
      </c>
      <c r="H5187" s="145" t="s">
        <v>86</v>
      </c>
      <c r="I5187" s="462" t="s">
        <v>1688</v>
      </c>
      <c r="J5187" s="462" t="s">
        <v>1690</v>
      </c>
      <c r="K5187" s="145" t="s">
        <v>1865</v>
      </c>
      <c r="L5187" s="145" t="s">
        <v>1858</v>
      </c>
    </row>
    <row r="5188" spans="3:12">
      <c r="C5188" s="145" t="s">
        <v>2075</v>
      </c>
      <c r="D5188" s="145">
        <v>0</v>
      </c>
      <c r="E5188" s="145" t="s">
        <v>26</v>
      </c>
      <c r="F5188" s="462" t="s">
        <v>95</v>
      </c>
      <c r="G5188" s="462" t="s">
        <v>3468</v>
      </c>
      <c r="H5188" s="145" t="s">
        <v>86</v>
      </c>
      <c r="I5188" s="462" t="s">
        <v>1688</v>
      </c>
      <c r="J5188" s="462" t="s">
        <v>1690</v>
      </c>
      <c r="K5188" s="145" t="s">
        <v>1865</v>
      </c>
      <c r="L5188" s="145" t="s">
        <v>1858</v>
      </c>
    </row>
    <row r="5189" spans="3:12">
      <c r="C5189" s="145" t="s">
        <v>2076</v>
      </c>
      <c r="D5189" s="145">
        <v>0</v>
      </c>
      <c r="E5189" s="145" t="s">
        <v>26</v>
      </c>
      <c r="F5189" s="462" t="s">
        <v>95</v>
      </c>
      <c r="G5189" s="462" t="s">
        <v>3468</v>
      </c>
      <c r="H5189" s="145" t="s">
        <v>86</v>
      </c>
      <c r="I5189" s="462" t="s">
        <v>1688</v>
      </c>
      <c r="J5189" s="462" t="s">
        <v>1690</v>
      </c>
      <c r="K5189" s="145" t="s">
        <v>1865</v>
      </c>
      <c r="L5189" s="145" t="s">
        <v>1858</v>
      </c>
    </row>
    <row r="5190" spans="3:12">
      <c r="C5190" s="145" t="s">
        <v>2077</v>
      </c>
      <c r="D5190" s="145">
        <v>0</v>
      </c>
      <c r="E5190" s="145" t="s">
        <v>26</v>
      </c>
      <c r="F5190" s="462" t="s">
        <v>95</v>
      </c>
      <c r="G5190" s="462" t="s">
        <v>3468</v>
      </c>
      <c r="H5190" s="145" t="s">
        <v>86</v>
      </c>
      <c r="I5190" s="462" t="s">
        <v>1688</v>
      </c>
      <c r="J5190" s="462" t="s">
        <v>1690</v>
      </c>
      <c r="K5190" s="145" t="s">
        <v>1865</v>
      </c>
      <c r="L5190" s="145" t="s">
        <v>1858</v>
      </c>
    </row>
    <row r="5191" spans="3:12">
      <c r="C5191" s="145" t="s">
        <v>2078</v>
      </c>
      <c r="D5191" s="145">
        <v>0</v>
      </c>
      <c r="E5191" s="145" t="s">
        <v>26</v>
      </c>
      <c r="F5191" s="462" t="s">
        <v>95</v>
      </c>
      <c r="G5191" s="462" t="s">
        <v>3468</v>
      </c>
      <c r="H5191" s="145" t="s">
        <v>86</v>
      </c>
      <c r="I5191" s="462" t="s">
        <v>1688</v>
      </c>
      <c r="J5191" s="462" t="s">
        <v>1690</v>
      </c>
      <c r="K5191" s="145" t="s">
        <v>1865</v>
      </c>
      <c r="L5191" s="145" t="s">
        <v>1858</v>
      </c>
    </row>
    <row r="5192" spans="3:12">
      <c r="C5192" s="145" t="s">
        <v>2079</v>
      </c>
      <c r="D5192" s="145">
        <v>0</v>
      </c>
      <c r="E5192" s="145" t="s">
        <v>26</v>
      </c>
      <c r="F5192" s="462" t="s">
        <v>95</v>
      </c>
      <c r="G5192" s="462" t="s">
        <v>3468</v>
      </c>
      <c r="H5192" s="145" t="s">
        <v>86</v>
      </c>
      <c r="I5192" s="462" t="s">
        <v>1688</v>
      </c>
      <c r="J5192" s="462" t="s">
        <v>1690</v>
      </c>
      <c r="K5192" s="145" t="s">
        <v>1865</v>
      </c>
      <c r="L5192" s="145" t="s">
        <v>1858</v>
      </c>
    </row>
    <row r="5193" spans="3:12">
      <c r="C5193" s="145" t="s">
        <v>2080</v>
      </c>
      <c r="D5193" s="145">
        <v>0</v>
      </c>
      <c r="E5193" s="145" t="s">
        <v>26</v>
      </c>
      <c r="F5193" s="462" t="s">
        <v>95</v>
      </c>
      <c r="G5193" s="462" t="s">
        <v>3468</v>
      </c>
      <c r="H5193" s="145" t="s">
        <v>86</v>
      </c>
      <c r="I5193" s="462" t="s">
        <v>1688</v>
      </c>
      <c r="J5193" s="462" t="s">
        <v>1690</v>
      </c>
      <c r="K5193" s="145" t="s">
        <v>1865</v>
      </c>
      <c r="L5193" s="145" t="s">
        <v>1858</v>
      </c>
    </row>
    <row r="5194" spans="3:12">
      <c r="C5194" s="145" t="s">
        <v>2081</v>
      </c>
      <c r="D5194" s="145">
        <v>0</v>
      </c>
      <c r="E5194" s="145" t="s">
        <v>26</v>
      </c>
      <c r="F5194" s="462" t="s">
        <v>95</v>
      </c>
      <c r="G5194" s="462" t="s">
        <v>3468</v>
      </c>
      <c r="H5194" s="145" t="s">
        <v>86</v>
      </c>
      <c r="I5194" s="462" t="s">
        <v>1688</v>
      </c>
      <c r="J5194" s="462" t="s">
        <v>1690</v>
      </c>
      <c r="K5194" s="145" t="s">
        <v>1865</v>
      </c>
      <c r="L5194" s="145" t="s">
        <v>1858</v>
      </c>
    </row>
    <row r="5195" spans="3:12">
      <c r="C5195" s="145" t="s">
        <v>2082</v>
      </c>
      <c r="D5195" s="145">
        <v>0</v>
      </c>
      <c r="E5195" s="145" t="s">
        <v>26</v>
      </c>
      <c r="F5195" s="462" t="s">
        <v>95</v>
      </c>
      <c r="G5195" s="462" t="s">
        <v>3468</v>
      </c>
      <c r="H5195" s="145" t="s">
        <v>86</v>
      </c>
      <c r="I5195" s="462" t="s">
        <v>1688</v>
      </c>
      <c r="J5195" s="462" t="s">
        <v>1690</v>
      </c>
      <c r="K5195" s="145" t="s">
        <v>1865</v>
      </c>
      <c r="L5195" s="145" t="s">
        <v>1858</v>
      </c>
    </row>
    <row r="5196" spans="3:12">
      <c r="C5196" s="145" t="s">
        <v>2083</v>
      </c>
      <c r="D5196" s="145">
        <v>0</v>
      </c>
      <c r="E5196" s="145" t="s">
        <v>26</v>
      </c>
      <c r="F5196" s="462" t="s">
        <v>95</v>
      </c>
      <c r="G5196" s="462" t="s">
        <v>3468</v>
      </c>
      <c r="H5196" s="145" t="s">
        <v>86</v>
      </c>
      <c r="I5196" s="462" t="s">
        <v>1688</v>
      </c>
      <c r="J5196" s="462" t="s">
        <v>1690</v>
      </c>
      <c r="K5196" s="145" t="s">
        <v>1865</v>
      </c>
      <c r="L5196" s="145" t="s">
        <v>1858</v>
      </c>
    </row>
    <row r="5197" spans="3:12">
      <c r="C5197" s="145" t="s">
        <v>2084</v>
      </c>
      <c r="D5197" s="145">
        <v>0</v>
      </c>
      <c r="E5197" s="145" t="s">
        <v>26</v>
      </c>
      <c r="F5197" s="462" t="s">
        <v>95</v>
      </c>
      <c r="G5197" s="462" t="s">
        <v>3468</v>
      </c>
      <c r="H5197" s="145" t="s">
        <v>86</v>
      </c>
      <c r="I5197" s="462" t="s">
        <v>1688</v>
      </c>
      <c r="J5197" s="462" t="s">
        <v>1690</v>
      </c>
      <c r="K5197" s="145" t="s">
        <v>1865</v>
      </c>
      <c r="L5197" s="145" t="s">
        <v>1858</v>
      </c>
    </row>
    <row r="5198" spans="3:12">
      <c r="C5198" s="145" t="s">
        <v>2085</v>
      </c>
      <c r="D5198" s="145">
        <v>0</v>
      </c>
      <c r="E5198" s="145" t="s">
        <v>26</v>
      </c>
      <c r="F5198" s="462" t="s">
        <v>95</v>
      </c>
      <c r="G5198" s="462" t="s">
        <v>3468</v>
      </c>
      <c r="H5198" s="145" t="s">
        <v>86</v>
      </c>
      <c r="I5198" s="462" t="s">
        <v>1688</v>
      </c>
      <c r="J5198" s="462" t="s">
        <v>1690</v>
      </c>
      <c r="K5198" s="145" t="s">
        <v>1865</v>
      </c>
      <c r="L5198" s="145" t="s">
        <v>1858</v>
      </c>
    </row>
    <row r="5199" spans="3:12">
      <c r="C5199" s="145" t="s">
        <v>2086</v>
      </c>
      <c r="D5199" s="145">
        <v>0</v>
      </c>
      <c r="E5199" s="145" t="s">
        <v>26</v>
      </c>
      <c r="F5199" s="462" t="s">
        <v>95</v>
      </c>
      <c r="G5199" s="462" t="s">
        <v>3468</v>
      </c>
      <c r="H5199" s="145" t="s">
        <v>86</v>
      </c>
      <c r="I5199" s="462" t="s">
        <v>1688</v>
      </c>
      <c r="J5199" s="462" t="s">
        <v>1690</v>
      </c>
      <c r="K5199" s="145" t="s">
        <v>1865</v>
      </c>
      <c r="L5199" s="145" t="s">
        <v>1858</v>
      </c>
    </row>
    <row r="5200" spans="3:12">
      <c r="C5200" s="145" t="s">
        <v>2087</v>
      </c>
      <c r="D5200" s="145">
        <v>0</v>
      </c>
      <c r="E5200" s="145" t="s">
        <v>26</v>
      </c>
      <c r="F5200" s="462" t="s">
        <v>95</v>
      </c>
      <c r="G5200" s="462" t="s">
        <v>3468</v>
      </c>
      <c r="H5200" s="145" t="s">
        <v>86</v>
      </c>
      <c r="I5200" s="462" t="s">
        <v>1688</v>
      </c>
      <c r="J5200" s="462" t="s">
        <v>1690</v>
      </c>
      <c r="K5200" s="145" t="s">
        <v>1865</v>
      </c>
      <c r="L5200" s="145" t="s">
        <v>1858</v>
      </c>
    </row>
    <row r="5201" spans="3:12">
      <c r="C5201" s="145" t="s">
        <v>2088</v>
      </c>
      <c r="D5201" s="145">
        <v>0</v>
      </c>
      <c r="E5201" s="145" t="s">
        <v>26</v>
      </c>
      <c r="F5201" s="462" t="s">
        <v>95</v>
      </c>
      <c r="G5201" s="462" t="s">
        <v>3468</v>
      </c>
      <c r="H5201" s="145" t="s">
        <v>86</v>
      </c>
      <c r="I5201" s="462" t="s">
        <v>1688</v>
      </c>
      <c r="J5201" s="462" t="s">
        <v>1690</v>
      </c>
      <c r="K5201" s="145" t="s">
        <v>1865</v>
      </c>
      <c r="L5201" s="145" t="s">
        <v>1858</v>
      </c>
    </row>
    <row r="5202" spans="3:12">
      <c r="C5202" s="145" t="s">
        <v>2089</v>
      </c>
      <c r="D5202" s="145">
        <v>0</v>
      </c>
      <c r="E5202" s="145" t="s">
        <v>26</v>
      </c>
      <c r="F5202" s="462" t="s">
        <v>95</v>
      </c>
      <c r="G5202" s="462" t="s">
        <v>3468</v>
      </c>
      <c r="H5202" s="145" t="s">
        <v>86</v>
      </c>
      <c r="I5202" s="462" t="s">
        <v>1688</v>
      </c>
      <c r="J5202" s="462" t="s">
        <v>1690</v>
      </c>
      <c r="K5202" s="145" t="s">
        <v>1865</v>
      </c>
      <c r="L5202" s="145" t="s">
        <v>1858</v>
      </c>
    </row>
    <row r="5203" spans="3:12">
      <c r="C5203" s="145" t="s">
        <v>2090</v>
      </c>
      <c r="D5203" s="145">
        <v>0</v>
      </c>
      <c r="E5203" s="145" t="s">
        <v>26</v>
      </c>
      <c r="F5203" s="462" t="s">
        <v>95</v>
      </c>
      <c r="G5203" s="462" t="s">
        <v>3468</v>
      </c>
      <c r="H5203" s="145" t="s">
        <v>86</v>
      </c>
      <c r="I5203" s="462" t="s">
        <v>1688</v>
      </c>
      <c r="J5203" s="462" t="s">
        <v>1690</v>
      </c>
      <c r="K5203" s="145" t="s">
        <v>1865</v>
      </c>
      <c r="L5203" s="145" t="s">
        <v>1858</v>
      </c>
    </row>
    <row r="5204" spans="3:12">
      <c r="C5204" s="145" t="s">
        <v>2093</v>
      </c>
      <c r="D5204" s="145">
        <v>0</v>
      </c>
      <c r="E5204" s="145" t="s">
        <v>26</v>
      </c>
      <c r="F5204" s="462" t="s">
        <v>95</v>
      </c>
      <c r="G5204" s="462" t="s">
        <v>3468</v>
      </c>
      <c r="H5204" s="145" t="s">
        <v>86</v>
      </c>
      <c r="I5204" s="462" t="s">
        <v>1688</v>
      </c>
      <c r="J5204" s="462" t="s">
        <v>1690</v>
      </c>
      <c r="K5204" s="145" t="s">
        <v>1865</v>
      </c>
      <c r="L5204" s="145" t="s">
        <v>1858</v>
      </c>
    </row>
    <row r="5205" spans="3:12">
      <c r="C5205" s="145" t="s">
        <v>2094</v>
      </c>
      <c r="D5205" s="145">
        <v>0</v>
      </c>
      <c r="E5205" s="145" t="s">
        <v>26</v>
      </c>
      <c r="F5205" s="462" t="s">
        <v>95</v>
      </c>
      <c r="G5205" s="462" t="s">
        <v>3468</v>
      </c>
      <c r="H5205" s="145" t="s">
        <v>86</v>
      </c>
      <c r="I5205" s="462" t="s">
        <v>1688</v>
      </c>
      <c r="J5205" s="462" t="s">
        <v>1690</v>
      </c>
      <c r="K5205" s="145" t="s">
        <v>1865</v>
      </c>
      <c r="L5205" s="145" t="s">
        <v>1858</v>
      </c>
    </row>
    <row r="5206" spans="3:12">
      <c r="C5206" s="145" t="s">
        <v>2095</v>
      </c>
      <c r="D5206" s="145">
        <v>0</v>
      </c>
      <c r="E5206" s="145" t="s">
        <v>26</v>
      </c>
      <c r="F5206" s="462" t="s">
        <v>95</v>
      </c>
      <c r="G5206" s="462" t="s">
        <v>3468</v>
      </c>
      <c r="H5206" s="145" t="s">
        <v>86</v>
      </c>
      <c r="I5206" s="462" t="s">
        <v>1688</v>
      </c>
      <c r="J5206" s="462" t="s">
        <v>1690</v>
      </c>
      <c r="K5206" s="145" t="s">
        <v>1865</v>
      </c>
      <c r="L5206" s="145" t="s">
        <v>1858</v>
      </c>
    </row>
    <row r="5207" spans="3:12">
      <c r="C5207" s="145" t="s">
        <v>2096</v>
      </c>
      <c r="D5207" s="145">
        <v>0</v>
      </c>
      <c r="E5207" s="145" t="s">
        <v>26</v>
      </c>
      <c r="F5207" s="462" t="s">
        <v>95</v>
      </c>
      <c r="G5207" s="462" t="s">
        <v>3468</v>
      </c>
      <c r="H5207" s="145" t="s">
        <v>86</v>
      </c>
      <c r="I5207" s="462" t="s">
        <v>1688</v>
      </c>
      <c r="J5207" s="462" t="s">
        <v>1690</v>
      </c>
      <c r="K5207" s="145" t="s">
        <v>1865</v>
      </c>
      <c r="L5207" s="145" t="s">
        <v>1858</v>
      </c>
    </row>
    <row r="5208" spans="3:12">
      <c r="C5208" s="145" t="s">
        <v>2098</v>
      </c>
      <c r="D5208" s="145">
        <v>0</v>
      </c>
      <c r="E5208" s="145" t="s">
        <v>26</v>
      </c>
      <c r="F5208" s="462" t="s">
        <v>95</v>
      </c>
      <c r="G5208" s="462" t="s">
        <v>3468</v>
      </c>
      <c r="H5208" s="145" t="s">
        <v>86</v>
      </c>
      <c r="I5208" s="462" t="s">
        <v>1688</v>
      </c>
      <c r="J5208" s="462" t="s">
        <v>1690</v>
      </c>
      <c r="K5208" s="145" t="s">
        <v>1865</v>
      </c>
      <c r="L5208" s="145" t="s">
        <v>1858</v>
      </c>
    </row>
    <row r="5209" spans="3:12">
      <c r="C5209" s="145" t="s">
        <v>2099</v>
      </c>
      <c r="D5209" s="145">
        <v>0</v>
      </c>
      <c r="E5209" s="145" t="s">
        <v>26</v>
      </c>
      <c r="F5209" s="462" t="s">
        <v>95</v>
      </c>
      <c r="G5209" s="462" t="s">
        <v>3468</v>
      </c>
      <c r="H5209" s="145" t="s">
        <v>86</v>
      </c>
      <c r="I5209" s="462" t="s">
        <v>1688</v>
      </c>
      <c r="J5209" s="462" t="s">
        <v>1690</v>
      </c>
      <c r="K5209" s="145" t="s">
        <v>1865</v>
      </c>
      <c r="L5209" s="145" t="s">
        <v>1858</v>
      </c>
    </row>
    <row r="5210" spans="3:12">
      <c r="C5210" s="145" t="s">
        <v>2100</v>
      </c>
      <c r="D5210" s="145">
        <v>0</v>
      </c>
      <c r="E5210" s="145" t="s">
        <v>26</v>
      </c>
      <c r="F5210" s="462" t="s">
        <v>95</v>
      </c>
      <c r="G5210" s="462" t="s">
        <v>3468</v>
      </c>
      <c r="H5210" s="145" t="s">
        <v>86</v>
      </c>
      <c r="I5210" s="462" t="s">
        <v>1688</v>
      </c>
      <c r="J5210" s="462" t="s">
        <v>1690</v>
      </c>
      <c r="K5210" s="145" t="s">
        <v>1865</v>
      </c>
      <c r="L5210" s="145" t="s">
        <v>1858</v>
      </c>
    </row>
    <row r="5211" spans="3:12">
      <c r="C5211" s="145" t="s">
        <v>2101</v>
      </c>
      <c r="D5211" s="145">
        <v>0</v>
      </c>
      <c r="E5211" s="145" t="s">
        <v>26</v>
      </c>
      <c r="F5211" s="462" t="s">
        <v>95</v>
      </c>
      <c r="G5211" s="462" t="s">
        <v>3468</v>
      </c>
      <c r="H5211" s="145" t="s">
        <v>86</v>
      </c>
      <c r="I5211" s="462" t="s">
        <v>1688</v>
      </c>
      <c r="J5211" s="462" t="s">
        <v>1690</v>
      </c>
      <c r="K5211" s="145" t="s">
        <v>1865</v>
      </c>
      <c r="L5211" s="145" t="s">
        <v>1858</v>
      </c>
    </row>
    <row r="5212" spans="3:12">
      <c r="C5212" s="145" t="s">
        <v>2103</v>
      </c>
      <c r="D5212" s="145">
        <v>0</v>
      </c>
      <c r="E5212" s="145" t="s">
        <v>26</v>
      </c>
      <c r="F5212" s="462" t="s">
        <v>95</v>
      </c>
      <c r="G5212" s="462" t="s">
        <v>3468</v>
      </c>
      <c r="H5212" s="145" t="s">
        <v>86</v>
      </c>
      <c r="I5212" s="462" t="s">
        <v>1688</v>
      </c>
      <c r="J5212" s="462" t="s">
        <v>1690</v>
      </c>
      <c r="K5212" s="145" t="s">
        <v>1865</v>
      </c>
      <c r="L5212" s="145" t="s">
        <v>1858</v>
      </c>
    </row>
    <row r="5213" spans="3:12">
      <c r="C5213" s="145" t="s">
        <v>2104</v>
      </c>
      <c r="D5213" s="145">
        <v>0</v>
      </c>
      <c r="E5213" s="145" t="s">
        <v>26</v>
      </c>
      <c r="F5213" s="462" t="s">
        <v>95</v>
      </c>
      <c r="G5213" s="462" t="s">
        <v>3468</v>
      </c>
      <c r="H5213" s="145" t="s">
        <v>86</v>
      </c>
      <c r="I5213" s="462" t="s">
        <v>1688</v>
      </c>
      <c r="J5213" s="462" t="s">
        <v>1690</v>
      </c>
      <c r="K5213" s="145" t="s">
        <v>1865</v>
      </c>
      <c r="L5213" s="145" t="s">
        <v>1858</v>
      </c>
    </row>
    <row r="5214" spans="3:12">
      <c r="C5214" s="145" t="s">
        <v>2105</v>
      </c>
      <c r="D5214" s="145">
        <v>0</v>
      </c>
      <c r="E5214" s="145" t="s">
        <v>26</v>
      </c>
      <c r="F5214" s="462" t="s">
        <v>95</v>
      </c>
      <c r="G5214" s="462" t="s">
        <v>3468</v>
      </c>
      <c r="H5214" s="145" t="s">
        <v>86</v>
      </c>
      <c r="I5214" s="462" t="s">
        <v>1688</v>
      </c>
      <c r="J5214" s="462" t="s">
        <v>1690</v>
      </c>
      <c r="K5214" s="145" t="s">
        <v>1865</v>
      </c>
      <c r="L5214" s="145" t="s">
        <v>1858</v>
      </c>
    </row>
    <row r="5215" spans="3:12">
      <c r="C5215" s="145" t="s">
        <v>2106</v>
      </c>
      <c r="D5215" s="145">
        <v>0</v>
      </c>
      <c r="E5215" s="145" t="s">
        <v>26</v>
      </c>
      <c r="F5215" s="462" t="s">
        <v>95</v>
      </c>
      <c r="G5215" s="462" t="s">
        <v>3468</v>
      </c>
      <c r="H5215" s="145" t="s">
        <v>86</v>
      </c>
      <c r="I5215" s="462" t="s">
        <v>1688</v>
      </c>
      <c r="J5215" s="462" t="s">
        <v>1690</v>
      </c>
      <c r="K5215" s="145" t="s">
        <v>1865</v>
      </c>
      <c r="L5215" s="145" t="s">
        <v>1858</v>
      </c>
    </row>
    <row r="5216" spans="3:12">
      <c r="C5216" s="145" t="s">
        <v>2107</v>
      </c>
      <c r="D5216" s="145">
        <v>0</v>
      </c>
      <c r="E5216" s="145" t="s">
        <v>26</v>
      </c>
      <c r="F5216" s="462" t="s">
        <v>95</v>
      </c>
      <c r="G5216" s="462" t="s">
        <v>3468</v>
      </c>
      <c r="H5216" s="145" t="s">
        <v>86</v>
      </c>
      <c r="I5216" s="462" t="s">
        <v>1688</v>
      </c>
      <c r="J5216" s="462" t="s">
        <v>1690</v>
      </c>
      <c r="K5216" s="145" t="s">
        <v>1865</v>
      </c>
      <c r="L5216" s="145" t="s">
        <v>1858</v>
      </c>
    </row>
    <row r="5217" spans="3:12">
      <c r="C5217" s="145" t="s">
        <v>2108</v>
      </c>
      <c r="D5217" s="145">
        <v>0</v>
      </c>
      <c r="E5217" s="145" t="s">
        <v>26</v>
      </c>
      <c r="F5217" s="462" t="s">
        <v>95</v>
      </c>
      <c r="G5217" s="462" t="s">
        <v>3468</v>
      </c>
      <c r="H5217" s="145" t="s">
        <v>86</v>
      </c>
      <c r="I5217" s="462" t="s">
        <v>1688</v>
      </c>
      <c r="J5217" s="462" t="s">
        <v>1690</v>
      </c>
      <c r="K5217" s="145" t="s">
        <v>1865</v>
      </c>
      <c r="L5217" s="145" t="s">
        <v>1858</v>
      </c>
    </row>
    <row r="5218" spans="3:12">
      <c r="C5218" s="145" t="s">
        <v>2109</v>
      </c>
      <c r="D5218" s="145">
        <v>0</v>
      </c>
      <c r="E5218" s="145" t="s">
        <v>26</v>
      </c>
      <c r="F5218" s="462" t="s">
        <v>95</v>
      </c>
      <c r="G5218" s="462" t="s">
        <v>3468</v>
      </c>
      <c r="H5218" s="145" t="s">
        <v>86</v>
      </c>
      <c r="I5218" s="462" t="s">
        <v>1688</v>
      </c>
      <c r="J5218" s="462" t="s">
        <v>1690</v>
      </c>
      <c r="K5218" s="145" t="s">
        <v>1865</v>
      </c>
      <c r="L5218" s="145" t="s">
        <v>1858</v>
      </c>
    </row>
    <row r="5219" spans="3:12">
      <c r="C5219" s="145" t="s">
        <v>2110</v>
      </c>
      <c r="D5219" s="145">
        <v>0</v>
      </c>
      <c r="E5219" s="145" t="s">
        <v>26</v>
      </c>
      <c r="F5219" s="462" t="s">
        <v>95</v>
      </c>
      <c r="G5219" s="462" t="s">
        <v>3468</v>
      </c>
      <c r="H5219" s="145" t="s">
        <v>86</v>
      </c>
      <c r="I5219" s="462" t="s">
        <v>1688</v>
      </c>
      <c r="J5219" s="462" t="s">
        <v>1690</v>
      </c>
      <c r="K5219" s="145" t="s">
        <v>1865</v>
      </c>
      <c r="L5219" s="145" t="s">
        <v>1858</v>
      </c>
    </row>
    <row r="5220" spans="3:12">
      <c r="C5220" s="145" t="s">
        <v>2111</v>
      </c>
      <c r="D5220" s="145">
        <v>0</v>
      </c>
      <c r="E5220" s="145" t="s">
        <v>26</v>
      </c>
      <c r="F5220" s="462" t="s">
        <v>95</v>
      </c>
      <c r="G5220" s="462" t="s">
        <v>3468</v>
      </c>
      <c r="H5220" s="145" t="s">
        <v>86</v>
      </c>
      <c r="I5220" s="462" t="s">
        <v>1688</v>
      </c>
      <c r="J5220" s="462" t="s">
        <v>1690</v>
      </c>
      <c r="K5220" s="145" t="s">
        <v>1865</v>
      </c>
      <c r="L5220" s="145" t="s">
        <v>1858</v>
      </c>
    </row>
    <row r="5221" spans="3:12">
      <c r="C5221" s="145" t="s">
        <v>2112</v>
      </c>
      <c r="D5221" s="145">
        <v>0</v>
      </c>
      <c r="E5221" s="145" t="s">
        <v>26</v>
      </c>
      <c r="F5221" s="462" t="s">
        <v>95</v>
      </c>
      <c r="G5221" s="462" t="s">
        <v>3468</v>
      </c>
      <c r="H5221" s="145" t="s">
        <v>86</v>
      </c>
      <c r="I5221" s="462" t="s">
        <v>1688</v>
      </c>
      <c r="J5221" s="462" t="s">
        <v>1690</v>
      </c>
      <c r="K5221" s="145" t="s">
        <v>1865</v>
      </c>
      <c r="L5221" s="145" t="s">
        <v>1858</v>
      </c>
    </row>
    <row r="5222" spans="3:12">
      <c r="C5222" s="145" t="s">
        <v>2113</v>
      </c>
      <c r="D5222" s="145">
        <v>0</v>
      </c>
      <c r="E5222" s="145" t="s">
        <v>26</v>
      </c>
      <c r="F5222" s="462" t="s">
        <v>95</v>
      </c>
      <c r="G5222" s="462" t="s">
        <v>3468</v>
      </c>
      <c r="H5222" s="145" t="s">
        <v>86</v>
      </c>
      <c r="I5222" s="462" t="s">
        <v>1688</v>
      </c>
      <c r="J5222" s="462" t="s">
        <v>1690</v>
      </c>
      <c r="K5222" s="145" t="s">
        <v>1865</v>
      </c>
      <c r="L5222" s="145" t="s">
        <v>1858</v>
      </c>
    </row>
    <row r="5223" spans="3:12">
      <c r="C5223" s="145" t="s">
        <v>2114</v>
      </c>
      <c r="D5223" s="145">
        <v>0</v>
      </c>
      <c r="E5223" s="145" t="s">
        <v>26</v>
      </c>
      <c r="F5223" s="462" t="s">
        <v>95</v>
      </c>
      <c r="G5223" s="462" t="s">
        <v>3468</v>
      </c>
      <c r="H5223" s="145" t="s">
        <v>86</v>
      </c>
      <c r="I5223" s="462" t="s">
        <v>1688</v>
      </c>
      <c r="J5223" s="462" t="s">
        <v>1690</v>
      </c>
      <c r="K5223" s="145" t="s">
        <v>1865</v>
      </c>
      <c r="L5223" s="145" t="s">
        <v>1858</v>
      </c>
    </row>
    <row r="5224" spans="3:12">
      <c r="C5224" s="145" t="s">
        <v>2115</v>
      </c>
      <c r="D5224" s="145">
        <v>0</v>
      </c>
      <c r="E5224" s="145" t="s">
        <v>26</v>
      </c>
      <c r="F5224" s="462" t="s">
        <v>95</v>
      </c>
      <c r="G5224" s="462" t="s">
        <v>3468</v>
      </c>
      <c r="H5224" s="145" t="s">
        <v>86</v>
      </c>
      <c r="I5224" s="462" t="s">
        <v>1688</v>
      </c>
      <c r="J5224" s="462" t="s">
        <v>1690</v>
      </c>
      <c r="K5224" s="145" t="s">
        <v>1865</v>
      </c>
      <c r="L5224" s="145" t="s">
        <v>1858</v>
      </c>
    </row>
    <row r="5225" spans="3:12">
      <c r="C5225" s="145" t="s">
        <v>2116</v>
      </c>
      <c r="D5225" s="145">
        <v>0</v>
      </c>
      <c r="E5225" s="145" t="s">
        <v>26</v>
      </c>
      <c r="F5225" s="462" t="s">
        <v>95</v>
      </c>
      <c r="G5225" s="462" t="s">
        <v>3468</v>
      </c>
      <c r="H5225" s="145" t="s">
        <v>86</v>
      </c>
      <c r="I5225" s="462" t="s">
        <v>1688</v>
      </c>
      <c r="J5225" s="462" t="s">
        <v>1690</v>
      </c>
      <c r="K5225" s="145" t="s">
        <v>1865</v>
      </c>
      <c r="L5225" s="145" t="s">
        <v>1858</v>
      </c>
    </row>
    <row r="5226" spans="3:12">
      <c r="C5226" s="145" t="s">
        <v>2117</v>
      </c>
      <c r="D5226" s="145">
        <v>0</v>
      </c>
      <c r="E5226" s="145" t="s">
        <v>26</v>
      </c>
      <c r="F5226" s="462" t="s">
        <v>95</v>
      </c>
      <c r="G5226" s="462" t="s">
        <v>3468</v>
      </c>
      <c r="H5226" s="145" t="s">
        <v>86</v>
      </c>
      <c r="I5226" s="462" t="s">
        <v>1688</v>
      </c>
      <c r="J5226" s="462" t="s">
        <v>1690</v>
      </c>
      <c r="K5226" s="145" t="s">
        <v>1865</v>
      </c>
      <c r="L5226" s="145" t="s">
        <v>1858</v>
      </c>
    </row>
    <row r="5227" spans="3:12">
      <c r="C5227" s="145" t="s">
        <v>2118</v>
      </c>
      <c r="D5227" s="145">
        <v>0</v>
      </c>
      <c r="E5227" s="145" t="s">
        <v>26</v>
      </c>
      <c r="F5227" s="462" t="s">
        <v>95</v>
      </c>
      <c r="G5227" s="462" t="s">
        <v>3468</v>
      </c>
      <c r="H5227" s="145" t="s">
        <v>86</v>
      </c>
      <c r="I5227" s="462" t="s">
        <v>1688</v>
      </c>
      <c r="J5227" s="462" t="s">
        <v>1690</v>
      </c>
      <c r="K5227" s="145" t="s">
        <v>1865</v>
      </c>
      <c r="L5227" s="145" t="s">
        <v>1858</v>
      </c>
    </row>
    <row r="5228" spans="3:12">
      <c r="C5228" s="145" t="s">
        <v>2063</v>
      </c>
      <c r="D5228" s="145">
        <v>0</v>
      </c>
      <c r="E5228" s="145" t="s">
        <v>26</v>
      </c>
      <c r="F5228" s="462" t="s">
        <v>95</v>
      </c>
      <c r="G5228" s="462" t="s">
        <v>3468</v>
      </c>
      <c r="H5228" s="145" t="s">
        <v>86</v>
      </c>
      <c r="I5228" s="462" t="s">
        <v>1688</v>
      </c>
      <c r="J5228" s="462" t="s">
        <v>1690</v>
      </c>
      <c r="K5228" s="145" t="s">
        <v>1865</v>
      </c>
      <c r="L5228" s="145" t="s">
        <v>1859</v>
      </c>
    </row>
    <row r="5229" spans="3:12">
      <c r="C5229" s="145" t="s">
        <v>2064</v>
      </c>
      <c r="D5229" s="145">
        <v>0</v>
      </c>
      <c r="E5229" s="145" t="s">
        <v>26</v>
      </c>
      <c r="F5229" s="462" t="s">
        <v>95</v>
      </c>
      <c r="G5229" s="462" t="s">
        <v>3468</v>
      </c>
      <c r="H5229" s="145" t="s">
        <v>86</v>
      </c>
      <c r="I5229" s="462" t="s">
        <v>1688</v>
      </c>
      <c r="J5229" s="462" t="s">
        <v>1690</v>
      </c>
      <c r="K5229" s="145" t="s">
        <v>1865</v>
      </c>
      <c r="L5229" s="145" t="s">
        <v>1859</v>
      </c>
    </row>
    <row r="5230" spans="3:12">
      <c r="C5230" s="145" t="s">
        <v>2065</v>
      </c>
      <c r="D5230" s="145">
        <v>0</v>
      </c>
      <c r="E5230" s="145" t="s">
        <v>26</v>
      </c>
      <c r="F5230" s="462" t="s">
        <v>95</v>
      </c>
      <c r="G5230" s="462" t="s">
        <v>3468</v>
      </c>
      <c r="H5230" s="145" t="s">
        <v>86</v>
      </c>
      <c r="I5230" s="462" t="s">
        <v>1688</v>
      </c>
      <c r="J5230" s="462" t="s">
        <v>1690</v>
      </c>
      <c r="K5230" s="145" t="s">
        <v>1865</v>
      </c>
      <c r="L5230" s="145" t="s">
        <v>1859</v>
      </c>
    </row>
    <row r="5231" spans="3:12">
      <c r="C5231" s="145" t="s">
        <v>2066</v>
      </c>
      <c r="D5231" s="145">
        <v>0</v>
      </c>
      <c r="E5231" s="145" t="s">
        <v>26</v>
      </c>
      <c r="F5231" s="462" t="s">
        <v>95</v>
      </c>
      <c r="G5231" s="462" t="s">
        <v>3468</v>
      </c>
      <c r="H5231" s="145" t="s">
        <v>86</v>
      </c>
      <c r="I5231" s="462" t="s">
        <v>1688</v>
      </c>
      <c r="J5231" s="462" t="s">
        <v>1690</v>
      </c>
      <c r="K5231" s="145" t="s">
        <v>1865</v>
      </c>
      <c r="L5231" s="145" t="s">
        <v>1859</v>
      </c>
    </row>
    <row r="5232" spans="3:12">
      <c r="C5232" s="145" t="s">
        <v>2068</v>
      </c>
      <c r="D5232" s="145">
        <v>0</v>
      </c>
      <c r="E5232" s="145" t="s">
        <v>26</v>
      </c>
      <c r="F5232" s="462" t="s">
        <v>95</v>
      </c>
      <c r="G5232" s="462" t="s">
        <v>3468</v>
      </c>
      <c r="H5232" s="145" t="s">
        <v>86</v>
      </c>
      <c r="I5232" s="462" t="s">
        <v>1688</v>
      </c>
      <c r="J5232" s="462" t="s">
        <v>1690</v>
      </c>
      <c r="K5232" s="145" t="s">
        <v>1865</v>
      </c>
      <c r="L5232" s="145" t="s">
        <v>1859</v>
      </c>
    </row>
    <row r="5233" spans="3:12">
      <c r="C5233" s="145" t="s">
        <v>2069</v>
      </c>
      <c r="D5233" s="145">
        <v>0</v>
      </c>
      <c r="E5233" s="145" t="s">
        <v>26</v>
      </c>
      <c r="F5233" s="462" t="s">
        <v>95</v>
      </c>
      <c r="G5233" s="462" t="s">
        <v>3468</v>
      </c>
      <c r="H5233" s="145" t="s">
        <v>86</v>
      </c>
      <c r="I5233" s="462" t="s">
        <v>1688</v>
      </c>
      <c r="J5233" s="462" t="s">
        <v>1690</v>
      </c>
      <c r="K5233" s="145" t="s">
        <v>1865</v>
      </c>
      <c r="L5233" s="145" t="s">
        <v>1859</v>
      </c>
    </row>
    <row r="5234" spans="3:12">
      <c r="C5234" s="145" t="s">
        <v>2070</v>
      </c>
      <c r="D5234" s="145">
        <v>0</v>
      </c>
      <c r="E5234" s="145" t="s">
        <v>26</v>
      </c>
      <c r="F5234" s="462" t="s">
        <v>95</v>
      </c>
      <c r="G5234" s="462" t="s">
        <v>3468</v>
      </c>
      <c r="H5234" s="145" t="s">
        <v>86</v>
      </c>
      <c r="I5234" s="462" t="s">
        <v>1688</v>
      </c>
      <c r="J5234" s="462" t="s">
        <v>1690</v>
      </c>
      <c r="K5234" s="145" t="s">
        <v>1865</v>
      </c>
      <c r="L5234" s="145" t="s">
        <v>1859</v>
      </c>
    </row>
    <row r="5235" spans="3:12">
      <c r="C5235" s="145" t="s">
        <v>2071</v>
      </c>
      <c r="D5235" s="145">
        <v>0</v>
      </c>
      <c r="E5235" s="145" t="s">
        <v>26</v>
      </c>
      <c r="F5235" s="462" t="s">
        <v>95</v>
      </c>
      <c r="G5235" s="462" t="s">
        <v>3468</v>
      </c>
      <c r="H5235" s="145" t="s">
        <v>86</v>
      </c>
      <c r="I5235" s="462" t="s">
        <v>1688</v>
      </c>
      <c r="J5235" s="462" t="s">
        <v>1690</v>
      </c>
      <c r="K5235" s="145" t="s">
        <v>1865</v>
      </c>
      <c r="L5235" s="145" t="s">
        <v>1859</v>
      </c>
    </row>
    <row r="5236" spans="3:12">
      <c r="C5236" s="145" t="s">
        <v>2073</v>
      </c>
      <c r="D5236" s="145">
        <v>0</v>
      </c>
      <c r="E5236" s="145" t="s">
        <v>26</v>
      </c>
      <c r="F5236" s="462" t="s">
        <v>95</v>
      </c>
      <c r="G5236" s="462" t="s">
        <v>3468</v>
      </c>
      <c r="H5236" s="145" t="s">
        <v>86</v>
      </c>
      <c r="I5236" s="462" t="s">
        <v>1688</v>
      </c>
      <c r="J5236" s="462" t="s">
        <v>1690</v>
      </c>
      <c r="K5236" s="145" t="s">
        <v>1865</v>
      </c>
      <c r="L5236" s="145" t="s">
        <v>1859</v>
      </c>
    </row>
    <row r="5237" spans="3:12">
      <c r="C5237" s="145" t="s">
        <v>2074</v>
      </c>
      <c r="D5237" s="145">
        <v>0</v>
      </c>
      <c r="E5237" s="145" t="s">
        <v>26</v>
      </c>
      <c r="F5237" s="462" t="s">
        <v>95</v>
      </c>
      <c r="G5237" s="462" t="s">
        <v>3468</v>
      </c>
      <c r="H5237" s="145" t="s">
        <v>86</v>
      </c>
      <c r="I5237" s="462" t="s">
        <v>1688</v>
      </c>
      <c r="J5237" s="462" t="s">
        <v>1690</v>
      </c>
      <c r="K5237" s="145" t="s">
        <v>1865</v>
      </c>
      <c r="L5237" s="145" t="s">
        <v>1859</v>
      </c>
    </row>
    <row r="5238" spans="3:12">
      <c r="C5238" s="145" t="s">
        <v>2075</v>
      </c>
      <c r="D5238" s="145">
        <v>0</v>
      </c>
      <c r="E5238" s="145" t="s">
        <v>26</v>
      </c>
      <c r="F5238" s="462" t="s">
        <v>95</v>
      </c>
      <c r="G5238" s="462" t="s">
        <v>3468</v>
      </c>
      <c r="H5238" s="145" t="s">
        <v>86</v>
      </c>
      <c r="I5238" s="462" t="s">
        <v>1688</v>
      </c>
      <c r="J5238" s="462" t="s">
        <v>1690</v>
      </c>
      <c r="K5238" s="145" t="s">
        <v>1865</v>
      </c>
      <c r="L5238" s="145" t="s">
        <v>1859</v>
      </c>
    </row>
    <row r="5239" spans="3:12">
      <c r="C5239" s="145" t="s">
        <v>2076</v>
      </c>
      <c r="D5239" s="145">
        <v>0</v>
      </c>
      <c r="E5239" s="145" t="s">
        <v>26</v>
      </c>
      <c r="F5239" s="462" t="s">
        <v>95</v>
      </c>
      <c r="G5239" s="462" t="s">
        <v>3468</v>
      </c>
      <c r="H5239" s="145" t="s">
        <v>86</v>
      </c>
      <c r="I5239" s="462" t="s">
        <v>1688</v>
      </c>
      <c r="J5239" s="462" t="s">
        <v>1690</v>
      </c>
      <c r="K5239" s="145" t="s">
        <v>1865</v>
      </c>
      <c r="L5239" s="145" t="s">
        <v>1859</v>
      </c>
    </row>
    <row r="5240" spans="3:12">
      <c r="C5240" s="145" t="s">
        <v>2077</v>
      </c>
      <c r="D5240" s="145">
        <v>0</v>
      </c>
      <c r="E5240" s="145" t="s">
        <v>26</v>
      </c>
      <c r="F5240" s="462" t="s">
        <v>95</v>
      </c>
      <c r="G5240" s="462" t="s">
        <v>3468</v>
      </c>
      <c r="H5240" s="145" t="s">
        <v>86</v>
      </c>
      <c r="I5240" s="462" t="s">
        <v>1688</v>
      </c>
      <c r="J5240" s="462" t="s">
        <v>1690</v>
      </c>
      <c r="K5240" s="145" t="s">
        <v>1865</v>
      </c>
      <c r="L5240" s="145" t="s">
        <v>1859</v>
      </c>
    </row>
    <row r="5241" spans="3:12">
      <c r="C5241" s="145" t="s">
        <v>2078</v>
      </c>
      <c r="D5241" s="145">
        <v>0</v>
      </c>
      <c r="E5241" s="145" t="s">
        <v>26</v>
      </c>
      <c r="F5241" s="462" t="s">
        <v>95</v>
      </c>
      <c r="G5241" s="462" t="s">
        <v>3468</v>
      </c>
      <c r="H5241" s="145" t="s">
        <v>86</v>
      </c>
      <c r="I5241" s="462" t="s">
        <v>1688</v>
      </c>
      <c r="J5241" s="462" t="s">
        <v>1690</v>
      </c>
      <c r="K5241" s="145" t="s">
        <v>1865</v>
      </c>
      <c r="L5241" s="145" t="s">
        <v>1859</v>
      </c>
    </row>
    <row r="5242" spans="3:12">
      <c r="C5242" s="145" t="s">
        <v>2079</v>
      </c>
      <c r="D5242" s="145">
        <v>0</v>
      </c>
      <c r="E5242" s="145" t="s">
        <v>26</v>
      </c>
      <c r="F5242" s="462" t="s">
        <v>95</v>
      </c>
      <c r="G5242" s="462" t="s">
        <v>3468</v>
      </c>
      <c r="H5242" s="145" t="s">
        <v>86</v>
      </c>
      <c r="I5242" s="462" t="s">
        <v>1688</v>
      </c>
      <c r="J5242" s="462" t="s">
        <v>1690</v>
      </c>
      <c r="K5242" s="145" t="s">
        <v>1865</v>
      </c>
      <c r="L5242" s="145" t="s">
        <v>1859</v>
      </c>
    </row>
    <row r="5243" spans="3:12">
      <c r="C5243" s="145" t="s">
        <v>2080</v>
      </c>
      <c r="D5243" s="145">
        <v>0</v>
      </c>
      <c r="E5243" s="145" t="s">
        <v>26</v>
      </c>
      <c r="F5243" s="462" t="s">
        <v>95</v>
      </c>
      <c r="G5243" s="462" t="s">
        <v>3468</v>
      </c>
      <c r="H5243" s="145" t="s">
        <v>86</v>
      </c>
      <c r="I5243" s="462" t="s">
        <v>1688</v>
      </c>
      <c r="J5243" s="462" t="s">
        <v>1690</v>
      </c>
      <c r="K5243" s="145" t="s">
        <v>1865</v>
      </c>
      <c r="L5243" s="145" t="s">
        <v>1859</v>
      </c>
    </row>
    <row r="5244" spans="3:12">
      <c r="C5244" s="145" t="s">
        <v>2081</v>
      </c>
      <c r="D5244" s="145">
        <v>0</v>
      </c>
      <c r="E5244" s="145" t="s">
        <v>26</v>
      </c>
      <c r="F5244" s="462" t="s">
        <v>95</v>
      </c>
      <c r="G5244" s="462" t="s">
        <v>3468</v>
      </c>
      <c r="H5244" s="145" t="s">
        <v>86</v>
      </c>
      <c r="I5244" s="462" t="s">
        <v>1688</v>
      </c>
      <c r="J5244" s="462" t="s">
        <v>1690</v>
      </c>
      <c r="K5244" s="145" t="s">
        <v>1865</v>
      </c>
      <c r="L5244" s="145" t="s">
        <v>1859</v>
      </c>
    </row>
    <row r="5245" spans="3:12">
      <c r="C5245" s="145" t="s">
        <v>2082</v>
      </c>
      <c r="D5245" s="145">
        <v>0</v>
      </c>
      <c r="E5245" s="145" t="s">
        <v>26</v>
      </c>
      <c r="F5245" s="462" t="s">
        <v>95</v>
      </c>
      <c r="G5245" s="462" t="s">
        <v>3468</v>
      </c>
      <c r="H5245" s="145" t="s">
        <v>86</v>
      </c>
      <c r="I5245" s="462" t="s">
        <v>1688</v>
      </c>
      <c r="J5245" s="462" t="s">
        <v>1690</v>
      </c>
      <c r="K5245" s="145" t="s">
        <v>1865</v>
      </c>
      <c r="L5245" s="145" t="s">
        <v>1859</v>
      </c>
    </row>
    <row r="5246" spans="3:12">
      <c r="C5246" s="145" t="s">
        <v>2083</v>
      </c>
      <c r="D5246" s="145">
        <v>0</v>
      </c>
      <c r="E5246" s="145" t="s">
        <v>26</v>
      </c>
      <c r="F5246" s="462" t="s">
        <v>95</v>
      </c>
      <c r="G5246" s="462" t="s">
        <v>3468</v>
      </c>
      <c r="H5246" s="145" t="s">
        <v>86</v>
      </c>
      <c r="I5246" s="462" t="s">
        <v>1688</v>
      </c>
      <c r="J5246" s="462" t="s">
        <v>1690</v>
      </c>
      <c r="K5246" s="145" t="s">
        <v>1865</v>
      </c>
      <c r="L5246" s="145" t="s">
        <v>1859</v>
      </c>
    </row>
    <row r="5247" spans="3:12">
      <c r="C5247" s="145" t="s">
        <v>2084</v>
      </c>
      <c r="D5247" s="145">
        <v>0</v>
      </c>
      <c r="E5247" s="145" t="s">
        <v>26</v>
      </c>
      <c r="F5247" s="462" t="s">
        <v>95</v>
      </c>
      <c r="G5247" s="462" t="s">
        <v>3468</v>
      </c>
      <c r="H5247" s="145" t="s">
        <v>86</v>
      </c>
      <c r="I5247" s="462" t="s">
        <v>1688</v>
      </c>
      <c r="J5247" s="462" t="s">
        <v>1690</v>
      </c>
      <c r="K5247" s="145" t="s">
        <v>1865</v>
      </c>
      <c r="L5247" s="145" t="s">
        <v>1859</v>
      </c>
    </row>
    <row r="5248" spans="3:12">
      <c r="C5248" s="145" t="s">
        <v>2085</v>
      </c>
      <c r="D5248" s="145">
        <v>0</v>
      </c>
      <c r="E5248" s="145" t="s">
        <v>26</v>
      </c>
      <c r="F5248" s="462" t="s">
        <v>95</v>
      </c>
      <c r="G5248" s="462" t="s">
        <v>3468</v>
      </c>
      <c r="H5248" s="145" t="s">
        <v>86</v>
      </c>
      <c r="I5248" s="462" t="s">
        <v>1688</v>
      </c>
      <c r="J5248" s="462" t="s">
        <v>1690</v>
      </c>
      <c r="K5248" s="145" t="s">
        <v>1865</v>
      </c>
      <c r="L5248" s="145" t="s">
        <v>1859</v>
      </c>
    </row>
    <row r="5249" spans="3:12">
      <c r="C5249" s="145" t="s">
        <v>2086</v>
      </c>
      <c r="D5249" s="145">
        <v>0</v>
      </c>
      <c r="E5249" s="145" t="s">
        <v>26</v>
      </c>
      <c r="F5249" s="462" t="s">
        <v>95</v>
      </c>
      <c r="G5249" s="462" t="s">
        <v>3468</v>
      </c>
      <c r="H5249" s="145" t="s">
        <v>86</v>
      </c>
      <c r="I5249" s="462" t="s">
        <v>1688</v>
      </c>
      <c r="J5249" s="462" t="s">
        <v>1690</v>
      </c>
      <c r="K5249" s="145" t="s">
        <v>1865</v>
      </c>
      <c r="L5249" s="145" t="s">
        <v>1859</v>
      </c>
    </row>
    <row r="5250" spans="3:12">
      <c r="C5250" s="145" t="s">
        <v>2087</v>
      </c>
      <c r="D5250" s="145">
        <v>0</v>
      </c>
      <c r="E5250" s="145" t="s">
        <v>26</v>
      </c>
      <c r="F5250" s="462" t="s">
        <v>95</v>
      </c>
      <c r="G5250" s="462" t="s">
        <v>3468</v>
      </c>
      <c r="H5250" s="145" t="s">
        <v>86</v>
      </c>
      <c r="I5250" s="462" t="s">
        <v>1688</v>
      </c>
      <c r="J5250" s="462" t="s">
        <v>1690</v>
      </c>
      <c r="K5250" s="145" t="s">
        <v>1865</v>
      </c>
      <c r="L5250" s="145" t="s">
        <v>1859</v>
      </c>
    </row>
    <row r="5251" spans="3:12">
      <c r="C5251" s="145" t="s">
        <v>2088</v>
      </c>
      <c r="D5251" s="145">
        <v>0</v>
      </c>
      <c r="E5251" s="145" t="s">
        <v>26</v>
      </c>
      <c r="F5251" s="462" t="s">
        <v>95</v>
      </c>
      <c r="G5251" s="462" t="s">
        <v>3468</v>
      </c>
      <c r="H5251" s="145" t="s">
        <v>86</v>
      </c>
      <c r="I5251" s="462" t="s">
        <v>1688</v>
      </c>
      <c r="J5251" s="462" t="s">
        <v>1690</v>
      </c>
      <c r="K5251" s="145" t="s">
        <v>1865</v>
      </c>
      <c r="L5251" s="145" t="s">
        <v>1859</v>
      </c>
    </row>
    <row r="5252" spans="3:12">
      <c r="C5252" s="145" t="s">
        <v>2089</v>
      </c>
      <c r="D5252" s="145">
        <v>0</v>
      </c>
      <c r="E5252" s="145" t="s">
        <v>26</v>
      </c>
      <c r="F5252" s="462" t="s">
        <v>95</v>
      </c>
      <c r="G5252" s="462" t="s">
        <v>3468</v>
      </c>
      <c r="H5252" s="145" t="s">
        <v>86</v>
      </c>
      <c r="I5252" s="462" t="s">
        <v>1688</v>
      </c>
      <c r="J5252" s="462" t="s">
        <v>1690</v>
      </c>
      <c r="K5252" s="145" t="s">
        <v>1865</v>
      </c>
      <c r="L5252" s="145" t="s">
        <v>1859</v>
      </c>
    </row>
    <row r="5253" spans="3:12">
      <c r="C5253" s="145" t="s">
        <v>2090</v>
      </c>
      <c r="D5253" s="145">
        <v>0</v>
      </c>
      <c r="E5253" s="145" t="s">
        <v>26</v>
      </c>
      <c r="F5253" s="462" t="s">
        <v>95</v>
      </c>
      <c r="G5253" s="462" t="s">
        <v>3468</v>
      </c>
      <c r="H5253" s="145" t="s">
        <v>86</v>
      </c>
      <c r="I5253" s="462" t="s">
        <v>1688</v>
      </c>
      <c r="J5253" s="462" t="s">
        <v>1690</v>
      </c>
      <c r="K5253" s="145" t="s">
        <v>1865</v>
      </c>
      <c r="L5253" s="145" t="s">
        <v>1859</v>
      </c>
    </row>
    <row r="5254" spans="3:12">
      <c r="C5254" s="145" t="s">
        <v>2093</v>
      </c>
      <c r="D5254" s="145">
        <v>0</v>
      </c>
      <c r="E5254" s="145" t="s">
        <v>26</v>
      </c>
      <c r="F5254" s="462" t="s">
        <v>95</v>
      </c>
      <c r="G5254" s="462" t="s">
        <v>3468</v>
      </c>
      <c r="H5254" s="145" t="s">
        <v>86</v>
      </c>
      <c r="I5254" s="462" t="s">
        <v>1688</v>
      </c>
      <c r="J5254" s="462" t="s">
        <v>1690</v>
      </c>
      <c r="K5254" s="145" t="s">
        <v>1865</v>
      </c>
      <c r="L5254" s="145" t="s">
        <v>1859</v>
      </c>
    </row>
    <row r="5255" spans="3:12">
      <c r="C5255" s="145" t="s">
        <v>2094</v>
      </c>
      <c r="D5255" s="145">
        <v>0</v>
      </c>
      <c r="E5255" s="145" t="s">
        <v>26</v>
      </c>
      <c r="F5255" s="462" t="s">
        <v>95</v>
      </c>
      <c r="G5255" s="462" t="s">
        <v>3468</v>
      </c>
      <c r="H5255" s="145" t="s">
        <v>86</v>
      </c>
      <c r="I5255" s="462" t="s">
        <v>1688</v>
      </c>
      <c r="J5255" s="462" t="s">
        <v>1690</v>
      </c>
      <c r="K5255" s="145" t="s">
        <v>1865</v>
      </c>
      <c r="L5255" s="145" t="s">
        <v>1859</v>
      </c>
    </row>
    <row r="5256" spans="3:12">
      <c r="C5256" s="145" t="s">
        <v>2095</v>
      </c>
      <c r="D5256" s="145">
        <v>0</v>
      </c>
      <c r="E5256" s="145" t="s">
        <v>26</v>
      </c>
      <c r="F5256" s="462" t="s">
        <v>95</v>
      </c>
      <c r="G5256" s="462" t="s">
        <v>3468</v>
      </c>
      <c r="H5256" s="145" t="s">
        <v>86</v>
      </c>
      <c r="I5256" s="462" t="s">
        <v>1688</v>
      </c>
      <c r="J5256" s="462" t="s">
        <v>1690</v>
      </c>
      <c r="K5256" s="145" t="s">
        <v>1865</v>
      </c>
      <c r="L5256" s="145" t="s">
        <v>1859</v>
      </c>
    </row>
    <row r="5257" spans="3:12">
      <c r="C5257" s="145" t="s">
        <v>2096</v>
      </c>
      <c r="D5257" s="145">
        <v>0</v>
      </c>
      <c r="E5257" s="145" t="s">
        <v>26</v>
      </c>
      <c r="F5257" s="462" t="s">
        <v>95</v>
      </c>
      <c r="G5257" s="462" t="s">
        <v>3468</v>
      </c>
      <c r="H5257" s="145" t="s">
        <v>86</v>
      </c>
      <c r="I5257" s="462" t="s">
        <v>1688</v>
      </c>
      <c r="J5257" s="462" t="s">
        <v>1690</v>
      </c>
      <c r="K5257" s="145" t="s">
        <v>1865</v>
      </c>
      <c r="L5257" s="145" t="s">
        <v>1859</v>
      </c>
    </row>
    <row r="5258" spans="3:12">
      <c r="C5258" s="145" t="s">
        <v>2098</v>
      </c>
      <c r="D5258" s="145">
        <v>0</v>
      </c>
      <c r="E5258" s="145" t="s">
        <v>26</v>
      </c>
      <c r="F5258" s="462" t="s">
        <v>95</v>
      </c>
      <c r="G5258" s="462" t="s">
        <v>3468</v>
      </c>
      <c r="H5258" s="145" t="s">
        <v>86</v>
      </c>
      <c r="I5258" s="462" t="s">
        <v>1688</v>
      </c>
      <c r="J5258" s="462" t="s">
        <v>1690</v>
      </c>
      <c r="K5258" s="145" t="s">
        <v>1865</v>
      </c>
      <c r="L5258" s="145" t="s">
        <v>1859</v>
      </c>
    </row>
    <row r="5259" spans="3:12">
      <c r="C5259" s="145" t="s">
        <v>2099</v>
      </c>
      <c r="D5259" s="145">
        <v>0</v>
      </c>
      <c r="E5259" s="145" t="s">
        <v>26</v>
      </c>
      <c r="F5259" s="462" t="s">
        <v>95</v>
      </c>
      <c r="G5259" s="462" t="s">
        <v>3468</v>
      </c>
      <c r="H5259" s="145" t="s">
        <v>86</v>
      </c>
      <c r="I5259" s="462" t="s">
        <v>1688</v>
      </c>
      <c r="J5259" s="462" t="s">
        <v>1690</v>
      </c>
      <c r="K5259" s="145" t="s">
        <v>1865</v>
      </c>
      <c r="L5259" s="145" t="s">
        <v>1859</v>
      </c>
    </row>
    <row r="5260" spans="3:12">
      <c r="C5260" s="145" t="s">
        <v>2100</v>
      </c>
      <c r="D5260" s="145">
        <v>0</v>
      </c>
      <c r="E5260" s="145" t="s">
        <v>26</v>
      </c>
      <c r="F5260" s="462" t="s">
        <v>95</v>
      </c>
      <c r="G5260" s="462" t="s">
        <v>3468</v>
      </c>
      <c r="H5260" s="145" t="s">
        <v>86</v>
      </c>
      <c r="I5260" s="462" t="s">
        <v>1688</v>
      </c>
      <c r="J5260" s="462" t="s">
        <v>1690</v>
      </c>
      <c r="K5260" s="145" t="s">
        <v>1865</v>
      </c>
      <c r="L5260" s="145" t="s">
        <v>1859</v>
      </c>
    </row>
    <row r="5261" spans="3:12">
      <c r="C5261" s="145" t="s">
        <v>2101</v>
      </c>
      <c r="D5261" s="145">
        <v>0</v>
      </c>
      <c r="E5261" s="145" t="s">
        <v>26</v>
      </c>
      <c r="F5261" s="462" t="s">
        <v>95</v>
      </c>
      <c r="G5261" s="462" t="s">
        <v>3468</v>
      </c>
      <c r="H5261" s="145" t="s">
        <v>86</v>
      </c>
      <c r="I5261" s="462" t="s">
        <v>1688</v>
      </c>
      <c r="J5261" s="462" t="s">
        <v>1690</v>
      </c>
      <c r="K5261" s="145" t="s">
        <v>1865</v>
      </c>
      <c r="L5261" s="145" t="s">
        <v>1859</v>
      </c>
    </row>
    <row r="5262" spans="3:12">
      <c r="C5262" s="145" t="s">
        <v>2103</v>
      </c>
      <c r="D5262" s="145">
        <v>0</v>
      </c>
      <c r="E5262" s="145" t="s">
        <v>26</v>
      </c>
      <c r="F5262" s="462" t="s">
        <v>95</v>
      </c>
      <c r="G5262" s="462" t="s">
        <v>3468</v>
      </c>
      <c r="H5262" s="145" t="s">
        <v>86</v>
      </c>
      <c r="I5262" s="462" t="s">
        <v>1688</v>
      </c>
      <c r="J5262" s="462" t="s">
        <v>1690</v>
      </c>
      <c r="K5262" s="145" t="s">
        <v>1865</v>
      </c>
      <c r="L5262" s="145" t="s">
        <v>1859</v>
      </c>
    </row>
    <row r="5263" spans="3:12">
      <c r="C5263" s="145" t="s">
        <v>2104</v>
      </c>
      <c r="D5263" s="145">
        <v>0</v>
      </c>
      <c r="E5263" s="145" t="s">
        <v>26</v>
      </c>
      <c r="F5263" s="462" t="s">
        <v>95</v>
      </c>
      <c r="G5263" s="462" t="s">
        <v>3468</v>
      </c>
      <c r="H5263" s="145" t="s">
        <v>86</v>
      </c>
      <c r="I5263" s="462" t="s">
        <v>1688</v>
      </c>
      <c r="J5263" s="462" t="s">
        <v>1690</v>
      </c>
      <c r="K5263" s="145" t="s">
        <v>1865</v>
      </c>
      <c r="L5263" s="145" t="s">
        <v>1859</v>
      </c>
    </row>
    <row r="5264" spans="3:12">
      <c r="C5264" s="145" t="s">
        <v>2105</v>
      </c>
      <c r="D5264" s="145">
        <v>0</v>
      </c>
      <c r="E5264" s="145" t="s">
        <v>26</v>
      </c>
      <c r="F5264" s="462" t="s">
        <v>95</v>
      </c>
      <c r="G5264" s="462" t="s">
        <v>3468</v>
      </c>
      <c r="H5264" s="145" t="s">
        <v>86</v>
      </c>
      <c r="I5264" s="462" t="s">
        <v>1688</v>
      </c>
      <c r="J5264" s="462" t="s">
        <v>1690</v>
      </c>
      <c r="K5264" s="145" t="s">
        <v>1865</v>
      </c>
      <c r="L5264" s="145" t="s">
        <v>1859</v>
      </c>
    </row>
    <row r="5265" spans="3:12">
      <c r="C5265" s="145" t="s">
        <v>2106</v>
      </c>
      <c r="D5265" s="145">
        <v>0</v>
      </c>
      <c r="E5265" s="145" t="s">
        <v>26</v>
      </c>
      <c r="F5265" s="462" t="s">
        <v>95</v>
      </c>
      <c r="G5265" s="462" t="s">
        <v>3468</v>
      </c>
      <c r="H5265" s="145" t="s">
        <v>86</v>
      </c>
      <c r="I5265" s="462" t="s">
        <v>1688</v>
      </c>
      <c r="J5265" s="462" t="s">
        <v>1690</v>
      </c>
      <c r="K5265" s="145" t="s">
        <v>1865</v>
      </c>
      <c r="L5265" s="145" t="s">
        <v>1859</v>
      </c>
    </row>
    <row r="5266" spans="3:12">
      <c r="C5266" s="145" t="s">
        <v>2107</v>
      </c>
      <c r="D5266" s="145">
        <v>0</v>
      </c>
      <c r="E5266" s="145" t="s">
        <v>26</v>
      </c>
      <c r="F5266" s="462" t="s">
        <v>95</v>
      </c>
      <c r="G5266" s="462" t="s">
        <v>3468</v>
      </c>
      <c r="H5266" s="145" t="s">
        <v>86</v>
      </c>
      <c r="I5266" s="462" t="s">
        <v>1688</v>
      </c>
      <c r="J5266" s="462" t="s">
        <v>1690</v>
      </c>
      <c r="K5266" s="145" t="s">
        <v>1865</v>
      </c>
      <c r="L5266" s="145" t="s">
        <v>1859</v>
      </c>
    </row>
    <row r="5267" spans="3:12">
      <c r="C5267" s="145" t="s">
        <v>2108</v>
      </c>
      <c r="D5267" s="145">
        <v>0</v>
      </c>
      <c r="E5267" s="145" t="s">
        <v>26</v>
      </c>
      <c r="F5267" s="462" t="s">
        <v>95</v>
      </c>
      <c r="G5267" s="462" t="s">
        <v>3468</v>
      </c>
      <c r="H5267" s="145" t="s">
        <v>86</v>
      </c>
      <c r="I5267" s="462" t="s">
        <v>1688</v>
      </c>
      <c r="J5267" s="462" t="s">
        <v>1690</v>
      </c>
      <c r="K5267" s="145" t="s">
        <v>1865</v>
      </c>
      <c r="L5267" s="145" t="s">
        <v>1859</v>
      </c>
    </row>
    <row r="5268" spans="3:12">
      <c r="C5268" s="145" t="s">
        <v>2109</v>
      </c>
      <c r="D5268" s="145">
        <v>0</v>
      </c>
      <c r="E5268" s="145" t="s">
        <v>26</v>
      </c>
      <c r="F5268" s="462" t="s">
        <v>95</v>
      </c>
      <c r="G5268" s="462" t="s">
        <v>3468</v>
      </c>
      <c r="H5268" s="145" t="s">
        <v>86</v>
      </c>
      <c r="I5268" s="462" t="s">
        <v>1688</v>
      </c>
      <c r="J5268" s="462" t="s">
        <v>1690</v>
      </c>
      <c r="K5268" s="145" t="s">
        <v>1865</v>
      </c>
      <c r="L5268" s="145" t="s">
        <v>1859</v>
      </c>
    </row>
    <row r="5269" spans="3:12">
      <c r="C5269" s="145" t="s">
        <v>2110</v>
      </c>
      <c r="D5269" s="145">
        <v>0</v>
      </c>
      <c r="E5269" s="145" t="s">
        <v>26</v>
      </c>
      <c r="F5269" s="462" t="s">
        <v>95</v>
      </c>
      <c r="G5269" s="462" t="s">
        <v>3468</v>
      </c>
      <c r="H5269" s="145" t="s">
        <v>86</v>
      </c>
      <c r="I5269" s="462" t="s">
        <v>1688</v>
      </c>
      <c r="J5269" s="462" t="s">
        <v>1690</v>
      </c>
      <c r="K5269" s="145" t="s">
        <v>1865</v>
      </c>
      <c r="L5269" s="145" t="s">
        <v>1859</v>
      </c>
    </row>
    <row r="5270" spans="3:12">
      <c r="C5270" s="145" t="s">
        <v>2111</v>
      </c>
      <c r="D5270" s="145">
        <v>0</v>
      </c>
      <c r="E5270" s="145" t="s">
        <v>26</v>
      </c>
      <c r="F5270" s="462" t="s">
        <v>95</v>
      </c>
      <c r="G5270" s="462" t="s">
        <v>3468</v>
      </c>
      <c r="H5270" s="145" t="s">
        <v>86</v>
      </c>
      <c r="I5270" s="462" t="s">
        <v>1688</v>
      </c>
      <c r="J5270" s="462" t="s">
        <v>1690</v>
      </c>
      <c r="K5270" s="145" t="s">
        <v>1865</v>
      </c>
      <c r="L5270" s="145" t="s">
        <v>1859</v>
      </c>
    </row>
    <row r="5271" spans="3:12">
      <c r="C5271" s="145" t="s">
        <v>2112</v>
      </c>
      <c r="D5271" s="145">
        <v>0</v>
      </c>
      <c r="E5271" s="145" t="s">
        <v>26</v>
      </c>
      <c r="F5271" s="462" t="s">
        <v>95</v>
      </c>
      <c r="G5271" s="462" t="s">
        <v>3468</v>
      </c>
      <c r="H5271" s="145" t="s">
        <v>86</v>
      </c>
      <c r="I5271" s="462" t="s">
        <v>1688</v>
      </c>
      <c r="J5271" s="462" t="s">
        <v>1690</v>
      </c>
      <c r="K5271" s="145" t="s">
        <v>1865</v>
      </c>
      <c r="L5271" s="145" t="s">
        <v>1859</v>
      </c>
    </row>
    <row r="5272" spans="3:12">
      <c r="C5272" s="145" t="s">
        <v>2113</v>
      </c>
      <c r="D5272" s="145">
        <v>0</v>
      </c>
      <c r="E5272" s="145" t="s">
        <v>26</v>
      </c>
      <c r="F5272" s="462" t="s">
        <v>95</v>
      </c>
      <c r="G5272" s="462" t="s">
        <v>3468</v>
      </c>
      <c r="H5272" s="145" t="s">
        <v>86</v>
      </c>
      <c r="I5272" s="462" t="s">
        <v>1688</v>
      </c>
      <c r="J5272" s="462" t="s">
        <v>1690</v>
      </c>
      <c r="K5272" s="145" t="s">
        <v>1865</v>
      </c>
      <c r="L5272" s="145" t="s">
        <v>1859</v>
      </c>
    </row>
    <row r="5273" spans="3:12">
      <c r="C5273" s="145" t="s">
        <v>2114</v>
      </c>
      <c r="D5273" s="145">
        <v>0</v>
      </c>
      <c r="E5273" s="145" t="s">
        <v>26</v>
      </c>
      <c r="F5273" s="462" t="s">
        <v>95</v>
      </c>
      <c r="G5273" s="462" t="s">
        <v>3468</v>
      </c>
      <c r="H5273" s="145" t="s">
        <v>86</v>
      </c>
      <c r="I5273" s="462" t="s">
        <v>1688</v>
      </c>
      <c r="J5273" s="462" t="s">
        <v>1690</v>
      </c>
      <c r="K5273" s="145" t="s">
        <v>1865</v>
      </c>
      <c r="L5273" s="145" t="s">
        <v>1859</v>
      </c>
    </row>
    <row r="5274" spans="3:12">
      <c r="C5274" s="145" t="s">
        <v>2115</v>
      </c>
      <c r="D5274" s="145">
        <v>0</v>
      </c>
      <c r="E5274" s="145" t="s">
        <v>26</v>
      </c>
      <c r="F5274" s="462" t="s">
        <v>95</v>
      </c>
      <c r="G5274" s="462" t="s">
        <v>3468</v>
      </c>
      <c r="H5274" s="145" t="s">
        <v>86</v>
      </c>
      <c r="I5274" s="462" t="s">
        <v>1688</v>
      </c>
      <c r="J5274" s="462" t="s">
        <v>1690</v>
      </c>
      <c r="K5274" s="145" t="s">
        <v>1865</v>
      </c>
      <c r="L5274" s="145" t="s">
        <v>1859</v>
      </c>
    </row>
    <row r="5275" spans="3:12">
      <c r="C5275" s="145" t="s">
        <v>2116</v>
      </c>
      <c r="D5275" s="145">
        <v>0</v>
      </c>
      <c r="E5275" s="145" t="s">
        <v>26</v>
      </c>
      <c r="F5275" s="462" t="s">
        <v>95</v>
      </c>
      <c r="G5275" s="462" t="s">
        <v>3468</v>
      </c>
      <c r="H5275" s="145" t="s">
        <v>86</v>
      </c>
      <c r="I5275" s="462" t="s">
        <v>1688</v>
      </c>
      <c r="J5275" s="462" t="s">
        <v>1690</v>
      </c>
      <c r="K5275" s="145" t="s">
        <v>1865</v>
      </c>
      <c r="L5275" s="145" t="s">
        <v>1859</v>
      </c>
    </row>
    <row r="5276" spans="3:12">
      <c r="C5276" s="145" t="s">
        <v>2117</v>
      </c>
      <c r="D5276" s="145">
        <v>0</v>
      </c>
      <c r="E5276" s="145" t="s">
        <v>26</v>
      </c>
      <c r="F5276" s="462" t="s">
        <v>95</v>
      </c>
      <c r="G5276" s="462" t="s">
        <v>3468</v>
      </c>
      <c r="H5276" s="145" t="s">
        <v>86</v>
      </c>
      <c r="I5276" s="462" t="s">
        <v>1688</v>
      </c>
      <c r="J5276" s="462" t="s">
        <v>1690</v>
      </c>
      <c r="K5276" s="145" t="s">
        <v>1865</v>
      </c>
      <c r="L5276" s="145" t="s">
        <v>1859</v>
      </c>
    </row>
    <row r="5277" spans="3:12">
      <c r="C5277" s="145" t="s">
        <v>2118</v>
      </c>
      <c r="D5277" s="145">
        <v>0</v>
      </c>
      <c r="E5277" s="145" t="s">
        <v>26</v>
      </c>
      <c r="F5277" s="462" t="s">
        <v>95</v>
      </c>
      <c r="G5277" s="462" t="s">
        <v>3468</v>
      </c>
      <c r="H5277" s="145" t="s">
        <v>86</v>
      </c>
      <c r="I5277" s="462" t="s">
        <v>1688</v>
      </c>
      <c r="J5277" s="462" t="s">
        <v>1690</v>
      </c>
      <c r="K5277" s="145" t="s">
        <v>1865</v>
      </c>
      <c r="L5277" s="145" t="s">
        <v>1859</v>
      </c>
    </row>
    <row r="5278" spans="3:12">
      <c r="C5278" s="145" t="s">
        <v>2063</v>
      </c>
      <c r="D5278" s="145">
        <v>0</v>
      </c>
      <c r="E5278" s="145" t="s">
        <v>26</v>
      </c>
      <c r="F5278" s="462" t="s">
        <v>95</v>
      </c>
      <c r="G5278" s="462" t="s">
        <v>3468</v>
      </c>
      <c r="H5278" s="145" t="s">
        <v>86</v>
      </c>
      <c r="I5278" s="462" t="s">
        <v>1688</v>
      </c>
      <c r="J5278" s="462" t="s">
        <v>1690</v>
      </c>
      <c r="K5278" s="145" t="s">
        <v>1865</v>
      </c>
      <c r="L5278" s="145" t="s">
        <v>1860</v>
      </c>
    </row>
    <row r="5279" spans="3:12">
      <c r="C5279" s="145" t="s">
        <v>2064</v>
      </c>
      <c r="D5279" s="145">
        <v>0</v>
      </c>
      <c r="E5279" s="145" t="s">
        <v>26</v>
      </c>
      <c r="F5279" s="462" t="s">
        <v>95</v>
      </c>
      <c r="G5279" s="462" t="s">
        <v>3468</v>
      </c>
      <c r="H5279" s="145" t="s">
        <v>86</v>
      </c>
      <c r="I5279" s="462" t="s">
        <v>1688</v>
      </c>
      <c r="J5279" s="462" t="s">
        <v>1690</v>
      </c>
      <c r="K5279" s="145" t="s">
        <v>1865</v>
      </c>
      <c r="L5279" s="145" t="s">
        <v>1860</v>
      </c>
    </row>
    <row r="5280" spans="3:12">
      <c r="C5280" s="145" t="s">
        <v>2065</v>
      </c>
      <c r="D5280" s="145">
        <v>0</v>
      </c>
      <c r="E5280" s="145" t="s">
        <v>26</v>
      </c>
      <c r="F5280" s="462" t="s">
        <v>95</v>
      </c>
      <c r="G5280" s="462" t="s">
        <v>3468</v>
      </c>
      <c r="H5280" s="145" t="s">
        <v>86</v>
      </c>
      <c r="I5280" s="462" t="s">
        <v>1688</v>
      </c>
      <c r="J5280" s="462" t="s">
        <v>1690</v>
      </c>
      <c r="K5280" s="145" t="s">
        <v>1865</v>
      </c>
      <c r="L5280" s="145" t="s">
        <v>1860</v>
      </c>
    </row>
    <row r="5281" spans="3:12">
      <c r="C5281" s="145" t="s">
        <v>2066</v>
      </c>
      <c r="D5281" s="145">
        <v>0</v>
      </c>
      <c r="E5281" s="145" t="s">
        <v>26</v>
      </c>
      <c r="F5281" s="462" t="s">
        <v>95</v>
      </c>
      <c r="G5281" s="462" t="s">
        <v>3468</v>
      </c>
      <c r="H5281" s="145" t="s">
        <v>86</v>
      </c>
      <c r="I5281" s="462" t="s">
        <v>1688</v>
      </c>
      <c r="J5281" s="462" t="s">
        <v>1690</v>
      </c>
      <c r="K5281" s="145" t="s">
        <v>1865</v>
      </c>
      <c r="L5281" s="145" t="s">
        <v>1860</v>
      </c>
    </row>
    <row r="5282" spans="3:12">
      <c r="C5282" s="145" t="s">
        <v>2068</v>
      </c>
      <c r="D5282" s="145">
        <v>0</v>
      </c>
      <c r="E5282" s="145" t="s">
        <v>26</v>
      </c>
      <c r="F5282" s="462" t="s">
        <v>95</v>
      </c>
      <c r="G5282" s="462" t="s">
        <v>3468</v>
      </c>
      <c r="H5282" s="145" t="s">
        <v>86</v>
      </c>
      <c r="I5282" s="462" t="s">
        <v>1688</v>
      </c>
      <c r="J5282" s="462" t="s">
        <v>1690</v>
      </c>
      <c r="K5282" s="145" t="s">
        <v>1865</v>
      </c>
      <c r="L5282" s="145" t="s">
        <v>1860</v>
      </c>
    </row>
    <row r="5283" spans="3:12">
      <c r="C5283" s="145" t="s">
        <v>2069</v>
      </c>
      <c r="D5283" s="145">
        <v>0</v>
      </c>
      <c r="E5283" s="145" t="s">
        <v>26</v>
      </c>
      <c r="F5283" s="462" t="s">
        <v>95</v>
      </c>
      <c r="G5283" s="462" t="s">
        <v>3468</v>
      </c>
      <c r="H5283" s="145" t="s">
        <v>86</v>
      </c>
      <c r="I5283" s="462" t="s">
        <v>1688</v>
      </c>
      <c r="J5283" s="462" t="s">
        <v>1690</v>
      </c>
      <c r="K5283" s="145" t="s">
        <v>1865</v>
      </c>
      <c r="L5283" s="145" t="s">
        <v>1860</v>
      </c>
    </row>
    <row r="5284" spans="3:12">
      <c r="C5284" s="145" t="s">
        <v>2070</v>
      </c>
      <c r="D5284" s="145">
        <v>0</v>
      </c>
      <c r="E5284" s="145" t="s">
        <v>26</v>
      </c>
      <c r="F5284" s="462" t="s">
        <v>95</v>
      </c>
      <c r="G5284" s="462" t="s">
        <v>3468</v>
      </c>
      <c r="H5284" s="145" t="s">
        <v>86</v>
      </c>
      <c r="I5284" s="462" t="s">
        <v>1688</v>
      </c>
      <c r="J5284" s="462" t="s">
        <v>1690</v>
      </c>
      <c r="K5284" s="145" t="s">
        <v>1865</v>
      </c>
      <c r="L5284" s="145" t="s">
        <v>1860</v>
      </c>
    </row>
    <row r="5285" spans="3:12">
      <c r="C5285" s="145" t="s">
        <v>2071</v>
      </c>
      <c r="D5285" s="145">
        <v>0</v>
      </c>
      <c r="E5285" s="145" t="s">
        <v>26</v>
      </c>
      <c r="F5285" s="462" t="s">
        <v>95</v>
      </c>
      <c r="G5285" s="462" t="s">
        <v>3468</v>
      </c>
      <c r="H5285" s="145" t="s">
        <v>86</v>
      </c>
      <c r="I5285" s="462" t="s">
        <v>1688</v>
      </c>
      <c r="J5285" s="462" t="s">
        <v>1690</v>
      </c>
      <c r="K5285" s="145" t="s">
        <v>1865</v>
      </c>
      <c r="L5285" s="145" t="s">
        <v>1860</v>
      </c>
    </row>
    <row r="5286" spans="3:12">
      <c r="C5286" s="145" t="s">
        <v>2073</v>
      </c>
      <c r="D5286" s="145">
        <v>0</v>
      </c>
      <c r="E5286" s="145" t="s">
        <v>26</v>
      </c>
      <c r="F5286" s="462" t="s">
        <v>95</v>
      </c>
      <c r="G5286" s="462" t="s">
        <v>3468</v>
      </c>
      <c r="H5286" s="145" t="s">
        <v>86</v>
      </c>
      <c r="I5286" s="462" t="s">
        <v>1688</v>
      </c>
      <c r="J5286" s="462" t="s">
        <v>1690</v>
      </c>
      <c r="K5286" s="145" t="s">
        <v>1865</v>
      </c>
      <c r="L5286" s="145" t="s">
        <v>1860</v>
      </c>
    </row>
    <row r="5287" spans="3:12">
      <c r="C5287" s="145" t="s">
        <v>2074</v>
      </c>
      <c r="D5287" s="145">
        <v>0</v>
      </c>
      <c r="E5287" s="145" t="s">
        <v>26</v>
      </c>
      <c r="F5287" s="462" t="s">
        <v>95</v>
      </c>
      <c r="G5287" s="462" t="s">
        <v>3468</v>
      </c>
      <c r="H5287" s="145" t="s">
        <v>86</v>
      </c>
      <c r="I5287" s="462" t="s">
        <v>1688</v>
      </c>
      <c r="J5287" s="462" t="s">
        <v>1690</v>
      </c>
      <c r="K5287" s="145" t="s">
        <v>1865</v>
      </c>
      <c r="L5287" s="145" t="s">
        <v>1860</v>
      </c>
    </row>
    <row r="5288" spans="3:12">
      <c r="C5288" s="145" t="s">
        <v>2075</v>
      </c>
      <c r="D5288" s="145">
        <v>0</v>
      </c>
      <c r="E5288" s="145" t="s">
        <v>26</v>
      </c>
      <c r="F5288" s="462" t="s">
        <v>95</v>
      </c>
      <c r="G5288" s="462" t="s">
        <v>3468</v>
      </c>
      <c r="H5288" s="145" t="s">
        <v>86</v>
      </c>
      <c r="I5288" s="462" t="s">
        <v>1688</v>
      </c>
      <c r="J5288" s="462" t="s">
        <v>1690</v>
      </c>
      <c r="K5288" s="145" t="s">
        <v>1865</v>
      </c>
      <c r="L5288" s="145" t="s">
        <v>1860</v>
      </c>
    </row>
    <row r="5289" spans="3:12">
      <c r="C5289" s="145" t="s">
        <v>2076</v>
      </c>
      <c r="D5289" s="145">
        <v>0</v>
      </c>
      <c r="E5289" s="145" t="s">
        <v>26</v>
      </c>
      <c r="F5289" s="462" t="s">
        <v>95</v>
      </c>
      <c r="G5289" s="462" t="s">
        <v>3468</v>
      </c>
      <c r="H5289" s="145" t="s">
        <v>86</v>
      </c>
      <c r="I5289" s="462" t="s">
        <v>1688</v>
      </c>
      <c r="J5289" s="462" t="s">
        <v>1690</v>
      </c>
      <c r="K5289" s="145" t="s">
        <v>1865</v>
      </c>
      <c r="L5289" s="145" t="s">
        <v>1860</v>
      </c>
    </row>
    <row r="5290" spans="3:12">
      <c r="C5290" s="145" t="s">
        <v>2077</v>
      </c>
      <c r="D5290" s="145">
        <v>0</v>
      </c>
      <c r="E5290" s="145" t="s">
        <v>26</v>
      </c>
      <c r="F5290" s="462" t="s">
        <v>95</v>
      </c>
      <c r="G5290" s="462" t="s">
        <v>3468</v>
      </c>
      <c r="H5290" s="145" t="s">
        <v>86</v>
      </c>
      <c r="I5290" s="462" t="s">
        <v>1688</v>
      </c>
      <c r="J5290" s="462" t="s">
        <v>1690</v>
      </c>
      <c r="K5290" s="145" t="s">
        <v>1865</v>
      </c>
      <c r="L5290" s="145" t="s">
        <v>1860</v>
      </c>
    </row>
    <row r="5291" spans="3:12">
      <c r="C5291" s="145" t="s">
        <v>2078</v>
      </c>
      <c r="D5291" s="145">
        <v>0</v>
      </c>
      <c r="E5291" s="145" t="s">
        <v>26</v>
      </c>
      <c r="F5291" s="462" t="s">
        <v>95</v>
      </c>
      <c r="G5291" s="462" t="s">
        <v>3468</v>
      </c>
      <c r="H5291" s="145" t="s">
        <v>86</v>
      </c>
      <c r="I5291" s="462" t="s">
        <v>1688</v>
      </c>
      <c r="J5291" s="462" t="s">
        <v>1690</v>
      </c>
      <c r="K5291" s="145" t="s">
        <v>1865</v>
      </c>
      <c r="L5291" s="145" t="s">
        <v>1860</v>
      </c>
    </row>
    <row r="5292" spans="3:12">
      <c r="C5292" s="145" t="s">
        <v>2079</v>
      </c>
      <c r="D5292" s="145">
        <v>0</v>
      </c>
      <c r="E5292" s="145" t="s">
        <v>26</v>
      </c>
      <c r="F5292" s="462" t="s">
        <v>95</v>
      </c>
      <c r="G5292" s="462" t="s">
        <v>3468</v>
      </c>
      <c r="H5292" s="145" t="s">
        <v>86</v>
      </c>
      <c r="I5292" s="462" t="s">
        <v>1688</v>
      </c>
      <c r="J5292" s="462" t="s">
        <v>1690</v>
      </c>
      <c r="K5292" s="145" t="s">
        <v>1865</v>
      </c>
      <c r="L5292" s="145" t="s">
        <v>1860</v>
      </c>
    </row>
    <row r="5293" spans="3:12">
      <c r="C5293" s="145" t="s">
        <v>2080</v>
      </c>
      <c r="D5293" s="145">
        <v>0</v>
      </c>
      <c r="E5293" s="145" t="s">
        <v>26</v>
      </c>
      <c r="F5293" s="462" t="s">
        <v>95</v>
      </c>
      <c r="G5293" s="462" t="s">
        <v>3468</v>
      </c>
      <c r="H5293" s="145" t="s">
        <v>86</v>
      </c>
      <c r="I5293" s="462" t="s">
        <v>1688</v>
      </c>
      <c r="J5293" s="462" t="s">
        <v>1690</v>
      </c>
      <c r="K5293" s="145" t="s">
        <v>1865</v>
      </c>
      <c r="L5293" s="145" t="s">
        <v>1860</v>
      </c>
    </row>
    <row r="5294" spans="3:12">
      <c r="C5294" s="145" t="s">
        <v>2081</v>
      </c>
      <c r="D5294" s="145">
        <v>0</v>
      </c>
      <c r="E5294" s="145" t="s">
        <v>26</v>
      </c>
      <c r="F5294" s="462" t="s">
        <v>95</v>
      </c>
      <c r="G5294" s="462" t="s">
        <v>3468</v>
      </c>
      <c r="H5294" s="145" t="s">
        <v>86</v>
      </c>
      <c r="I5294" s="462" t="s">
        <v>1688</v>
      </c>
      <c r="J5294" s="462" t="s">
        <v>1690</v>
      </c>
      <c r="K5294" s="145" t="s">
        <v>1865</v>
      </c>
      <c r="L5294" s="145" t="s">
        <v>1860</v>
      </c>
    </row>
    <row r="5295" spans="3:12">
      <c r="C5295" s="145" t="s">
        <v>2082</v>
      </c>
      <c r="D5295" s="145">
        <v>0</v>
      </c>
      <c r="E5295" s="145" t="s">
        <v>26</v>
      </c>
      <c r="F5295" s="462" t="s">
        <v>95</v>
      </c>
      <c r="G5295" s="462" t="s">
        <v>3468</v>
      </c>
      <c r="H5295" s="145" t="s">
        <v>86</v>
      </c>
      <c r="I5295" s="462" t="s">
        <v>1688</v>
      </c>
      <c r="J5295" s="462" t="s">
        <v>1690</v>
      </c>
      <c r="K5295" s="145" t="s">
        <v>1865</v>
      </c>
      <c r="L5295" s="145" t="s">
        <v>1860</v>
      </c>
    </row>
    <row r="5296" spans="3:12">
      <c r="C5296" s="145" t="s">
        <v>2083</v>
      </c>
      <c r="D5296" s="145">
        <v>0</v>
      </c>
      <c r="E5296" s="145" t="s">
        <v>26</v>
      </c>
      <c r="F5296" s="462" t="s">
        <v>95</v>
      </c>
      <c r="G5296" s="462" t="s">
        <v>3468</v>
      </c>
      <c r="H5296" s="145" t="s">
        <v>86</v>
      </c>
      <c r="I5296" s="462" t="s">
        <v>1688</v>
      </c>
      <c r="J5296" s="462" t="s">
        <v>1690</v>
      </c>
      <c r="K5296" s="145" t="s">
        <v>1865</v>
      </c>
      <c r="L5296" s="145" t="s">
        <v>1860</v>
      </c>
    </row>
    <row r="5297" spans="3:12">
      <c r="C5297" s="145" t="s">
        <v>2084</v>
      </c>
      <c r="D5297" s="145">
        <v>0</v>
      </c>
      <c r="E5297" s="145" t="s">
        <v>26</v>
      </c>
      <c r="F5297" s="462" t="s">
        <v>95</v>
      </c>
      <c r="G5297" s="462" t="s">
        <v>3468</v>
      </c>
      <c r="H5297" s="145" t="s">
        <v>86</v>
      </c>
      <c r="I5297" s="462" t="s">
        <v>1688</v>
      </c>
      <c r="J5297" s="462" t="s">
        <v>1690</v>
      </c>
      <c r="K5297" s="145" t="s">
        <v>1865</v>
      </c>
      <c r="L5297" s="145" t="s">
        <v>1860</v>
      </c>
    </row>
    <row r="5298" spans="3:12">
      <c r="C5298" s="145" t="s">
        <v>2085</v>
      </c>
      <c r="D5298" s="145">
        <v>0</v>
      </c>
      <c r="E5298" s="145" t="s">
        <v>26</v>
      </c>
      <c r="F5298" s="462" t="s">
        <v>95</v>
      </c>
      <c r="G5298" s="462" t="s">
        <v>3468</v>
      </c>
      <c r="H5298" s="145" t="s">
        <v>86</v>
      </c>
      <c r="I5298" s="462" t="s">
        <v>1688</v>
      </c>
      <c r="J5298" s="462" t="s">
        <v>1690</v>
      </c>
      <c r="K5298" s="145" t="s">
        <v>1865</v>
      </c>
      <c r="L5298" s="145" t="s">
        <v>1860</v>
      </c>
    </row>
    <row r="5299" spans="3:12">
      <c r="C5299" s="145" t="s">
        <v>2086</v>
      </c>
      <c r="D5299" s="145">
        <v>0</v>
      </c>
      <c r="E5299" s="145" t="s">
        <v>26</v>
      </c>
      <c r="F5299" s="462" t="s">
        <v>95</v>
      </c>
      <c r="G5299" s="462" t="s">
        <v>3468</v>
      </c>
      <c r="H5299" s="145" t="s">
        <v>86</v>
      </c>
      <c r="I5299" s="462" t="s">
        <v>1688</v>
      </c>
      <c r="J5299" s="462" t="s">
        <v>1690</v>
      </c>
      <c r="K5299" s="145" t="s">
        <v>1865</v>
      </c>
      <c r="L5299" s="145" t="s">
        <v>1860</v>
      </c>
    </row>
    <row r="5300" spans="3:12">
      <c r="C5300" s="145" t="s">
        <v>2087</v>
      </c>
      <c r="D5300" s="145">
        <v>0</v>
      </c>
      <c r="E5300" s="145" t="s">
        <v>26</v>
      </c>
      <c r="F5300" s="462" t="s">
        <v>95</v>
      </c>
      <c r="G5300" s="462" t="s">
        <v>3468</v>
      </c>
      <c r="H5300" s="145" t="s">
        <v>86</v>
      </c>
      <c r="I5300" s="462" t="s">
        <v>1688</v>
      </c>
      <c r="J5300" s="462" t="s">
        <v>1690</v>
      </c>
      <c r="K5300" s="145" t="s">
        <v>1865</v>
      </c>
      <c r="L5300" s="145" t="s">
        <v>1860</v>
      </c>
    </row>
    <row r="5301" spans="3:12">
      <c r="C5301" s="145" t="s">
        <v>2088</v>
      </c>
      <c r="D5301" s="145">
        <v>0</v>
      </c>
      <c r="E5301" s="145" t="s">
        <v>26</v>
      </c>
      <c r="F5301" s="462" t="s">
        <v>95</v>
      </c>
      <c r="G5301" s="462" t="s">
        <v>3468</v>
      </c>
      <c r="H5301" s="145" t="s">
        <v>86</v>
      </c>
      <c r="I5301" s="462" t="s">
        <v>1688</v>
      </c>
      <c r="J5301" s="462" t="s">
        <v>1690</v>
      </c>
      <c r="K5301" s="145" t="s">
        <v>1865</v>
      </c>
      <c r="L5301" s="145" t="s">
        <v>1860</v>
      </c>
    </row>
    <row r="5302" spans="3:12">
      <c r="C5302" s="145" t="s">
        <v>2089</v>
      </c>
      <c r="D5302" s="145">
        <v>0</v>
      </c>
      <c r="E5302" s="145" t="s">
        <v>26</v>
      </c>
      <c r="F5302" s="462" t="s">
        <v>95</v>
      </c>
      <c r="G5302" s="462" t="s">
        <v>3468</v>
      </c>
      <c r="H5302" s="145" t="s">
        <v>86</v>
      </c>
      <c r="I5302" s="462" t="s">
        <v>1688</v>
      </c>
      <c r="J5302" s="462" t="s">
        <v>1690</v>
      </c>
      <c r="K5302" s="145" t="s">
        <v>1865</v>
      </c>
      <c r="L5302" s="145" t="s">
        <v>1860</v>
      </c>
    </row>
    <row r="5303" spans="3:12">
      <c r="C5303" s="145" t="s">
        <v>2090</v>
      </c>
      <c r="D5303" s="145">
        <v>0</v>
      </c>
      <c r="E5303" s="145" t="s">
        <v>26</v>
      </c>
      <c r="F5303" s="462" t="s">
        <v>95</v>
      </c>
      <c r="G5303" s="462" t="s">
        <v>3468</v>
      </c>
      <c r="H5303" s="145" t="s">
        <v>86</v>
      </c>
      <c r="I5303" s="462" t="s">
        <v>1688</v>
      </c>
      <c r="J5303" s="462" t="s">
        <v>1690</v>
      </c>
      <c r="K5303" s="145" t="s">
        <v>1865</v>
      </c>
      <c r="L5303" s="145" t="s">
        <v>1860</v>
      </c>
    </row>
    <row r="5304" spans="3:12">
      <c r="C5304" s="145" t="s">
        <v>2093</v>
      </c>
      <c r="D5304" s="145">
        <v>0</v>
      </c>
      <c r="E5304" s="145" t="s">
        <v>26</v>
      </c>
      <c r="F5304" s="462" t="s">
        <v>95</v>
      </c>
      <c r="G5304" s="462" t="s">
        <v>3468</v>
      </c>
      <c r="H5304" s="145" t="s">
        <v>86</v>
      </c>
      <c r="I5304" s="462" t="s">
        <v>1688</v>
      </c>
      <c r="J5304" s="462" t="s">
        <v>1690</v>
      </c>
      <c r="K5304" s="145" t="s">
        <v>1865</v>
      </c>
      <c r="L5304" s="145" t="s">
        <v>1860</v>
      </c>
    </row>
    <row r="5305" spans="3:12">
      <c r="C5305" s="145" t="s">
        <v>2094</v>
      </c>
      <c r="D5305" s="145">
        <v>0</v>
      </c>
      <c r="E5305" s="145" t="s">
        <v>26</v>
      </c>
      <c r="F5305" s="462" t="s">
        <v>95</v>
      </c>
      <c r="G5305" s="462" t="s">
        <v>3468</v>
      </c>
      <c r="H5305" s="145" t="s">
        <v>86</v>
      </c>
      <c r="I5305" s="462" t="s">
        <v>1688</v>
      </c>
      <c r="J5305" s="462" t="s">
        <v>1690</v>
      </c>
      <c r="K5305" s="145" t="s">
        <v>1865</v>
      </c>
      <c r="L5305" s="145" t="s">
        <v>1860</v>
      </c>
    </row>
    <row r="5306" spans="3:12">
      <c r="C5306" s="145" t="s">
        <v>2095</v>
      </c>
      <c r="D5306" s="145">
        <v>0</v>
      </c>
      <c r="E5306" s="145" t="s">
        <v>26</v>
      </c>
      <c r="F5306" s="462" t="s">
        <v>95</v>
      </c>
      <c r="G5306" s="462" t="s">
        <v>3468</v>
      </c>
      <c r="H5306" s="145" t="s">
        <v>86</v>
      </c>
      <c r="I5306" s="462" t="s">
        <v>1688</v>
      </c>
      <c r="J5306" s="462" t="s">
        <v>1690</v>
      </c>
      <c r="K5306" s="145" t="s">
        <v>1865</v>
      </c>
      <c r="L5306" s="145" t="s">
        <v>1860</v>
      </c>
    </row>
    <row r="5307" spans="3:12">
      <c r="C5307" s="145" t="s">
        <v>2096</v>
      </c>
      <c r="D5307" s="145">
        <v>0</v>
      </c>
      <c r="E5307" s="145" t="s">
        <v>26</v>
      </c>
      <c r="F5307" s="462" t="s">
        <v>95</v>
      </c>
      <c r="G5307" s="462" t="s">
        <v>3468</v>
      </c>
      <c r="H5307" s="145" t="s">
        <v>86</v>
      </c>
      <c r="I5307" s="462" t="s">
        <v>1688</v>
      </c>
      <c r="J5307" s="462" t="s">
        <v>1690</v>
      </c>
      <c r="K5307" s="145" t="s">
        <v>1865</v>
      </c>
      <c r="L5307" s="145" t="s">
        <v>1860</v>
      </c>
    </row>
    <row r="5308" spans="3:12">
      <c r="C5308" s="145" t="s">
        <v>2098</v>
      </c>
      <c r="D5308" s="145">
        <v>0</v>
      </c>
      <c r="E5308" s="145" t="s">
        <v>26</v>
      </c>
      <c r="F5308" s="462" t="s">
        <v>95</v>
      </c>
      <c r="G5308" s="462" t="s">
        <v>3468</v>
      </c>
      <c r="H5308" s="145" t="s">
        <v>86</v>
      </c>
      <c r="I5308" s="462" t="s">
        <v>1688</v>
      </c>
      <c r="J5308" s="462" t="s">
        <v>1690</v>
      </c>
      <c r="K5308" s="145" t="s">
        <v>1865</v>
      </c>
      <c r="L5308" s="145" t="s">
        <v>1860</v>
      </c>
    </row>
    <row r="5309" spans="3:12">
      <c r="C5309" s="145" t="s">
        <v>2099</v>
      </c>
      <c r="D5309" s="145">
        <v>0</v>
      </c>
      <c r="E5309" s="145" t="s">
        <v>26</v>
      </c>
      <c r="F5309" s="462" t="s">
        <v>95</v>
      </c>
      <c r="G5309" s="462" t="s">
        <v>3468</v>
      </c>
      <c r="H5309" s="145" t="s">
        <v>86</v>
      </c>
      <c r="I5309" s="462" t="s">
        <v>1688</v>
      </c>
      <c r="J5309" s="462" t="s">
        <v>1690</v>
      </c>
      <c r="K5309" s="145" t="s">
        <v>1865</v>
      </c>
      <c r="L5309" s="145" t="s">
        <v>1860</v>
      </c>
    </row>
    <row r="5310" spans="3:12">
      <c r="C5310" s="145" t="s">
        <v>2100</v>
      </c>
      <c r="D5310" s="145">
        <v>0</v>
      </c>
      <c r="E5310" s="145" t="s">
        <v>26</v>
      </c>
      <c r="F5310" s="462" t="s">
        <v>95</v>
      </c>
      <c r="G5310" s="462" t="s">
        <v>3468</v>
      </c>
      <c r="H5310" s="145" t="s">
        <v>86</v>
      </c>
      <c r="I5310" s="462" t="s">
        <v>1688</v>
      </c>
      <c r="J5310" s="462" t="s">
        <v>1690</v>
      </c>
      <c r="K5310" s="145" t="s">
        <v>1865</v>
      </c>
      <c r="L5310" s="145" t="s">
        <v>1860</v>
      </c>
    </row>
    <row r="5311" spans="3:12">
      <c r="C5311" s="145" t="s">
        <v>2101</v>
      </c>
      <c r="D5311" s="145">
        <v>0</v>
      </c>
      <c r="E5311" s="145" t="s">
        <v>26</v>
      </c>
      <c r="F5311" s="462" t="s">
        <v>95</v>
      </c>
      <c r="G5311" s="462" t="s">
        <v>3468</v>
      </c>
      <c r="H5311" s="145" t="s">
        <v>86</v>
      </c>
      <c r="I5311" s="462" t="s">
        <v>1688</v>
      </c>
      <c r="J5311" s="462" t="s">
        <v>1690</v>
      </c>
      <c r="K5311" s="145" t="s">
        <v>1865</v>
      </c>
      <c r="L5311" s="145" t="s">
        <v>1860</v>
      </c>
    </row>
    <row r="5312" spans="3:12">
      <c r="C5312" s="145" t="s">
        <v>2103</v>
      </c>
      <c r="D5312" s="145">
        <v>0</v>
      </c>
      <c r="E5312" s="145" t="s">
        <v>26</v>
      </c>
      <c r="F5312" s="462" t="s">
        <v>95</v>
      </c>
      <c r="G5312" s="462" t="s">
        <v>3468</v>
      </c>
      <c r="H5312" s="145" t="s">
        <v>86</v>
      </c>
      <c r="I5312" s="462" t="s">
        <v>1688</v>
      </c>
      <c r="J5312" s="462" t="s">
        <v>1690</v>
      </c>
      <c r="K5312" s="145" t="s">
        <v>1865</v>
      </c>
      <c r="L5312" s="145" t="s">
        <v>1860</v>
      </c>
    </row>
    <row r="5313" spans="3:12">
      <c r="C5313" s="145" t="s">
        <v>2104</v>
      </c>
      <c r="D5313" s="145">
        <v>0</v>
      </c>
      <c r="E5313" s="145" t="s">
        <v>26</v>
      </c>
      <c r="F5313" s="462" t="s">
        <v>95</v>
      </c>
      <c r="G5313" s="462" t="s">
        <v>3468</v>
      </c>
      <c r="H5313" s="145" t="s">
        <v>86</v>
      </c>
      <c r="I5313" s="462" t="s">
        <v>1688</v>
      </c>
      <c r="J5313" s="462" t="s">
        <v>1690</v>
      </c>
      <c r="K5313" s="145" t="s">
        <v>1865</v>
      </c>
      <c r="L5313" s="145" t="s">
        <v>1860</v>
      </c>
    </row>
    <row r="5314" spans="3:12">
      <c r="C5314" s="145" t="s">
        <v>2105</v>
      </c>
      <c r="D5314" s="145">
        <v>0</v>
      </c>
      <c r="E5314" s="145" t="s">
        <v>26</v>
      </c>
      <c r="F5314" s="462" t="s">
        <v>95</v>
      </c>
      <c r="G5314" s="462" t="s">
        <v>3468</v>
      </c>
      <c r="H5314" s="145" t="s">
        <v>86</v>
      </c>
      <c r="I5314" s="462" t="s">
        <v>1688</v>
      </c>
      <c r="J5314" s="462" t="s">
        <v>1690</v>
      </c>
      <c r="K5314" s="145" t="s">
        <v>1865</v>
      </c>
      <c r="L5314" s="145" t="s">
        <v>1860</v>
      </c>
    </row>
    <row r="5315" spans="3:12">
      <c r="C5315" s="145" t="s">
        <v>2106</v>
      </c>
      <c r="D5315" s="145">
        <v>0</v>
      </c>
      <c r="E5315" s="145" t="s">
        <v>26</v>
      </c>
      <c r="F5315" s="462" t="s">
        <v>95</v>
      </c>
      <c r="G5315" s="462" t="s">
        <v>3468</v>
      </c>
      <c r="H5315" s="145" t="s">
        <v>86</v>
      </c>
      <c r="I5315" s="462" t="s">
        <v>1688</v>
      </c>
      <c r="J5315" s="462" t="s">
        <v>1690</v>
      </c>
      <c r="K5315" s="145" t="s">
        <v>1865</v>
      </c>
      <c r="L5315" s="145" t="s">
        <v>1860</v>
      </c>
    </row>
    <row r="5316" spans="3:12">
      <c r="C5316" s="145" t="s">
        <v>2107</v>
      </c>
      <c r="D5316" s="145">
        <v>0</v>
      </c>
      <c r="E5316" s="145" t="s">
        <v>26</v>
      </c>
      <c r="F5316" s="462" t="s">
        <v>95</v>
      </c>
      <c r="G5316" s="462" t="s">
        <v>3468</v>
      </c>
      <c r="H5316" s="145" t="s">
        <v>86</v>
      </c>
      <c r="I5316" s="462" t="s">
        <v>1688</v>
      </c>
      <c r="J5316" s="462" t="s">
        <v>1690</v>
      </c>
      <c r="K5316" s="145" t="s">
        <v>1865</v>
      </c>
      <c r="L5316" s="145" t="s">
        <v>1860</v>
      </c>
    </row>
    <row r="5317" spans="3:12">
      <c r="C5317" s="145" t="s">
        <v>2108</v>
      </c>
      <c r="D5317" s="145">
        <v>0</v>
      </c>
      <c r="E5317" s="145" t="s">
        <v>26</v>
      </c>
      <c r="F5317" s="462" t="s">
        <v>95</v>
      </c>
      <c r="G5317" s="462" t="s">
        <v>3468</v>
      </c>
      <c r="H5317" s="145" t="s">
        <v>86</v>
      </c>
      <c r="I5317" s="462" t="s">
        <v>1688</v>
      </c>
      <c r="J5317" s="462" t="s">
        <v>1690</v>
      </c>
      <c r="K5317" s="145" t="s">
        <v>1865</v>
      </c>
      <c r="L5317" s="145" t="s">
        <v>1860</v>
      </c>
    </row>
    <row r="5318" spans="3:12">
      <c r="C5318" s="145" t="s">
        <v>2109</v>
      </c>
      <c r="D5318" s="145">
        <v>0</v>
      </c>
      <c r="E5318" s="145" t="s">
        <v>26</v>
      </c>
      <c r="F5318" s="462" t="s">
        <v>95</v>
      </c>
      <c r="G5318" s="462" t="s">
        <v>3468</v>
      </c>
      <c r="H5318" s="145" t="s">
        <v>86</v>
      </c>
      <c r="I5318" s="462" t="s">
        <v>1688</v>
      </c>
      <c r="J5318" s="462" t="s">
        <v>1690</v>
      </c>
      <c r="K5318" s="145" t="s">
        <v>1865</v>
      </c>
      <c r="L5318" s="145" t="s">
        <v>1860</v>
      </c>
    </row>
    <row r="5319" spans="3:12">
      <c r="C5319" s="145" t="s">
        <v>2110</v>
      </c>
      <c r="D5319" s="145">
        <v>0</v>
      </c>
      <c r="E5319" s="145" t="s">
        <v>26</v>
      </c>
      <c r="F5319" s="462" t="s">
        <v>95</v>
      </c>
      <c r="G5319" s="462" t="s">
        <v>3468</v>
      </c>
      <c r="H5319" s="145" t="s">
        <v>86</v>
      </c>
      <c r="I5319" s="462" t="s">
        <v>1688</v>
      </c>
      <c r="J5319" s="462" t="s">
        <v>1690</v>
      </c>
      <c r="K5319" s="145" t="s">
        <v>1865</v>
      </c>
      <c r="L5319" s="145" t="s">
        <v>1860</v>
      </c>
    </row>
    <row r="5320" spans="3:12">
      <c r="C5320" s="145" t="s">
        <v>2111</v>
      </c>
      <c r="D5320" s="145">
        <v>0</v>
      </c>
      <c r="E5320" s="145" t="s">
        <v>26</v>
      </c>
      <c r="F5320" s="462" t="s">
        <v>95</v>
      </c>
      <c r="G5320" s="462" t="s">
        <v>3468</v>
      </c>
      <c r="H5320" s="145" t="s">
        <v>86</v>
      </c>
      <c r="I5320" s="462" t="s">
        <v>1688</v>
      </c>
      <c r="J5320" s="462" t="s">
        <v>1690</v>
      </c>
      <c r="K5320" s="145" t="s">
        <v>1865</v>
      </c>
      <c r="L5320" s="145" t="s">
        <v>1860</v>
      </c>
    </row>
    <row r="5321" spans="3:12">
      <c r="C5321" s="145" t="s">
        <v>2112</v>
      </c>
      <c r="D5321" s="145">
        <v>0</v>
      </c>
      <c r="E5321" s="145" t="s">
        <v>26</v>
      </c>
      <c r="F5321" s="462" t="s">
        <v>95</v>
      </c>
      <c r="G5321" s="462" t="s">
        <v>3468</v>
      </c>
      <c r="H5321" s="145" t="s">
        <v>86</v>
      </c>
      <c r="I5321" s="462" t="s">
        <v>1688</v>
      </c>
      <c r="J5321" s="462" t="s">
        <v>1690</v>
      </c>
      <c r="K5321" s="145" t="s">
        <v>1865</v>
      </c>
      <c r="L5321" s="145" t="s">
        <v>1860</v>
      </c>
    </row>
    <row r="5322" spans="3:12">
      <c r="C5322" s="145" t="s">
        <v>2113</v>
      </c>
      <c r="D5322" s="145">
        <v>0</v>
      </c>
      <c r="E5322" s="145" t="s">
        <v>26</v>
      </c>
      <c r="F5322" s="462" t="s">
        <v>95</v>
      </c>
      <c r="G5322" s="462" t="s">
        <v>3468</v>
      </c>
      <c r="H5322" s="145" t="s">
        <v>86</v>
      </c>
      <c r="I5322" s="462" t="s">
        <v>1688</v>
      </c>
      <c r="J5322" s="462" t="s">
        <v>1690</v>
      </c>
      <c r="K5322" s="145" t="s">
        <v>1865</v>
      </c>
      <c r="L5322" s="145" t="s">
        <v>1860</v>
      </c>
    </row>
    <row r="5323" spans="3:12">
      <c r="C5323" s="145" t="s">
        <v>2114</v>
      </c>
      <c r="D5323" s="145">
        <v>0</v>
      </c>
      <c r="E5323" s="145" t="s">
        <v>26</v>
      </c>
      <c r="F5323" s="462" t="s">
        <v>95</v>
      </c>
      <c r="G5323" s="462" t="s">
        <v>3468</v>
      </c>
      <c r="H5323" s="145" t="s">
        <v>86</v>
      </c>
      <c r="I5323" s="462" t="s">
        <v>1688</v>
      </c>
      <c r="J5323" s="462" t="s">
        <v>1690</v>
      </c>
      <c r="K5323" s="145" t="s">
        <v>1865</v>
      </c>
      <c r="L5323" s="145" t="s">
        <v>1860</v>
      </c>
    </row>
    <row r="5324" spans="3:12">
      <c r="C5324" s="145" t="s">
        <v>2115</v>
      </c>
      <c r="D5324" s="145">
        <v>0</v>
      </c>
      <c r="E5324" s="145" t="s">
        <v>26</v>
      </c>
      <c r="F5324" s="462" t="s">
        <v>95</v>
      </c>
      <c r="G5324" s="462" t="s">
        <v>3468</v>
      </c>
      <c r="H5324" s="145" t="s">
        <v>86</v>
      </c>
      <c r="I5324" s="462" t="s">
        <v>1688</v>
      </c>
      <c r="J5324" s="462" t="s">
        <v>1690</v>
      </c>
      <c r="K5324" s="145" t="s">
        <v>1865</v>
      </c>
      <c r="L5324" s="145" t="s">
        <v>1860</v>
      </c>
    </row>
    <row r="5325" spans="3:12">
      <c r="C5325" s="145" t="s">
        <v>2116</v>
      </c>
      <c r="D5325" s="145">
        <v>0</v>
      </c>
      <c r="E5325" s="145" t="s">
        <v>26</v>
      </c>
      <c r="F5325" s="462" t="s">
        <v>95</v>
      </c>
      <c r="G5325" s="462" t="s">
        <v>3468</v>
      </c>
      <c r="H5325" s="145" t="s">
        <v>86</v>
      </c>
      <c r="I5325" s="462" t="s">
        <v>1688</v>
      </c>
      <c r="J5325" s="462" t="s">
        <v>1690</v>
      </c>
      <c r="K5325" s="145" t="s">
        <v>1865</v>
      </c>
      <c r="L5325" s="145" t="s">
        <v>1860</v>
      </c>
    </row>
    <row r="5326" spans="3:12">
      <c r="C5326" s="145" t="s">
        <v>2117</v>
      </c>
      <c r="D5326" s="145">
        <v>0</v>
      </c>
      <c r="E5326" s="145" t="s">
        <v>26</v>
      </c>
      <c r="F5326" s="462" t="s">
        <v>95</v>
      </c>
      <c r="G5326" s="462" t="s">
        <v>3468</v>
      </c>
      <c r="H5326" s="145" t="s">
        <v>86</v>
      </c>
      <c r="I5326" s="462" t="s">
        <v>1688</v>
      </c>
      <c r="J5326" s="462" t="s">
        <v>1690</v>
      </c>
      <c r="K5326" s="145" t="s">
        <v>1865</v>
      </c>
      <c r="L5326" s="145" t="s">
        <v>1860</v>
      </c>
    </row>
    <row r="5327" spans="3:12">
      <c r="C5327" s="145" t="s">
        <v>2118</v>
      </c>
      <c r="D5327" s="145">
        <v>0</v>
      </c>
      <c r="E5327" s="145" t="s">
        <v>26</v>
      </c>
      <c r="F5327" s="462" t="s">
        <v>95</v>
      </c>
      <c r="G5327" s="462" t="s">
        <v>3468</v>
      </c>
      <c r="H5327" s="145" t="s">
        <v>86</v>
      </c>
      <c r="I5327" s="462" t="s">
        <v>1688</v>
      </c>
      <c r="J5327" s="462" t="s">
        <v>1690</v>
      </c>
      <c r="K5327" s="145" t="s">
        <v>1865</v>
      </c>
      <c r="L5327" s="145" t="s">
        <v>1860</v>
      </c>
    </row>
    <row r="5328" spans="3:12">
      <c r="C5328" s="145" t="s">
        <v>2063</v>
      </c>
      <c r="D5328" s="145">
        <v>0</v>
      </c>
      <c r="E5328" s="145" t="s">
        <v>26</v>
      </c>
      <c r="F5328" s="462" t="s">
        <v>95</v>
      </c>
      <c r="G5328" s="462" t="s">
        <v>3468</v>
      </c>
      <c r="H5328" s="145" t="s">
        <v>86</v>
      </c>
      <c r="I5328" s="462" t="s">
        <v>1688</v>
      </c>
      <c r="J5328" s="462" t="s">
        <v>1690</v>
      </c>
      <c r="K5328" s="145" t="s">
        <v>1865</v>
      </c>
      <c r="L5328" s="145" t="s">
        <v>1861</v>
      </c>
    </row>
    <row r="5329" spans="3:12">
      <c r="C5329" s="145" t="s">
        <v>2064</v>
      </c>
      <c r="D5329" s="145">
        <v>0</v>
      </c>
      <c r="E5329" s="145" t="s">
        <v>26</v>
      </c>
      <c r="F5329" s="462" t="s">
        <v>95</v>
      </c>
      <c r="G5329" s="462" t="s">
        <v>3468</v>
      </c>
      <c r="H5329" s="145" t="s">
        <v>86</v>
      </c>
      <c r="I5329" s="462" t="s">
        <v>1688</v>
      </c>
      <c r="J5329" s="462" t="s">
        <v>1690</v>
      </c>
      <c r="K5329" s="145" t="s">
        <v>1865</v>
      </c>
      <c r="L5329" s="145" t="s">
        <v>1861</v>
      </c>
    </row>
    <row r="5330" spans="3:12">
      <c r="C5330" s="145" t="s">
        <v>2065</v>
      </c>
      <c r="D5330" s="145">
        <v>0</v>
      </c>
      <c r="E5330" s="145" t="s">
        <v>26</v>
      </c>
      <c r="F5330" s="462" t="s">
        <v>95</v>
      </c>
      <c r="G5330" s="462" t="s">
        <v>3468</v>
      </c>
      <c r="H5330" s="145" t="s">
        <v>86</v>
      </c>
      <c r="I5330" s="462" t="s">
        <v>1688</v>
      </c>
      <c r="J5330" s="462" t="s">
        <v>1690</v>
      </c>
      <c r="K5330" s="145" t="s">
        <v>1865</v>
      </c>
      <c r="L5330" s="145" t="s">
        <v>1861</v>
      </c>
    </row>
    <row r="5331" spans="3:12">
      <c r="C5331" s="145" t="s">
        <v>2066</v>
      </c>
      <c r="D5331" s="145">
        <v>0</v>
      </c>
      <c r="E5331" s="145" t="s">
        <v>26</v>
      </c>
      <c r="F5331" s="462" t="s">
        <v>95</v>
      </c>
      <c r="G5331" s="462" t="s">
        <v>3468</v>
      </c>
      <c r="H5331" s="145" t="s">
        <v>86</v>
      </c>
      <c r="I5331" s="462" t="s">
        <v>1688</v>
      </c>
      <c r="J5331" s="462" t="s">
        <v>1690</v>
      </c>
      <c r="K5331" s="145" t="s">
        <v>1865</v>
      </c>
      <c r="L5331" s="145" t="s">
        <v>1861</v>
      </c>
    </row>
    <row r="5332" spans="3:12">
      <c r="C5332" s="145" t="s">
        <v>2068</v>
      </c>
      <c r="D5332" s="145">
        <v>0</v>
      </c>
      <c r="E5332" s="145" t="s">
        <v>26</v>
      </c>
      <c r="F5332" s="462" t="s">
        <v>95</v>
      </c>
      <c r="G5332" s="462" t="s">
        <v>3468</v>
      </c>
      <c r="H5332" s="145" t="s">
        <v>86</v>
      </c>
      <c r="I5332" s="462" t="s">
        <v>1688</v>
      </c>
      <c r="J5332" s="462" t="s">
        <v>1690</v>
      </c>
      <c r="K5332" s="145" t="s">
        <v>1865</v>
      </c>
      <c r="L5332" s="145" t="s">
        <v>1861</v>
      </c>
    </row>
    <row r="5333" spans="3:12">
      <c r="C5333" s="145" t="s">
        <v>2069</v>
      </c>
      <c r="D5333" s="145">
        <v>0</v>
      </c>
      <c r="E5333" s="145" t="s">
        <v>26</v>
      </c>
      <c r="F5333" s="462" t="s">
        <v>95</v>
      </c>
      <c r="G5333" s="462" t="s">
        <v>3468</v>
      </c>
      <c r="H5333" s="145" t="s">
        <v>86</v>
      </c>
      <c r="I5333" s="462" t="s">
        <v>1688</v>
      </c>
      <c r="J5333" s="462" t="s">
        <v>1690</v>
      </c>
      <c r="K5333" s="145" t="s">
        <v>1865</v>
      </c>
      <c r="L5333" s="145" t="s">
        <v>1861</v>
      </c>
    </row>
    <row r="5334" spans="3:12">
      <c r="C5334" s="145" t="s">
        <v>2070</v>
      </c>
      <c r="D5334" s="145">
        <v>0</v>
      </c>
      <c r="E5334" s="145" t="s">
        <v>26</v>
      </c>
      <c r="F5334" s="462" t="s">
        <v>95</v>
      </c>
      <c r="G5334" s="462" t="s">
        <v>3468</v>
      </c>
      <c r="H5334" s="145" t="s">
        <v>86</v>
      </c>
      <c r="I5334" s="462" t="s">
        <v>1688</v>
      </c>
      <c r="J5334" s="462" t="s">
        <v>1690</v>
      </c>
      <c r="K5334" s="145" t="s">
        <v>1865</v>
      </c>
      <c r="L5334" s="145" t="s">
        <v>1861</v>
      </c>
    </row>
    <row r="5335" spans="3:12">
      <c r="C5335" s="145" t="s">
        <v>2071</v>
      </c>
      <c r="D5335" s="145">
        <v>0</v>
      </c>
      <c r="E5335" s="145" t="s">
        <v>26</v>
      </c>
      <c r="F5335" s="462" t="s">
        <v>95</v>
      </c>
      <c r="G5335" s="462" t="s">
        <v>3468</v>
      </c>
      <c r="H5335" s="145" t="s">
        <v>86</v>
      </c>
      <c r="I5335" s="462" t="s">
        <v>1688</v>
      </c>
      <c r="J5335" s="462" t="s">
        <v>1690</v>
      </c>
      <c r="K5335" s="145" t="s">
        <v>1865</v>
      </c>
      <c r="L5335" s="145" t="s">
        <v>1861</v>
      </c>
    </row>
    <row r="5336" spans="3:12">
      <c r="C5336" s="145" t="s">
        <v>2073</v>
      </c>
      <c r="D5336" s="145">
        <v>0</v>
      </c>
      <c r="E5336" s="145" t="s">
        <v>26</v>
      </c>
      <c r="F5336" s="462" t="s">
        <v>95</v>
      </c>
      <c r="G5336" s="462" t="s">
        <v>3468</v>
      </c>
      <c r="H5336" s="145" t="s">
        <v>86</v>
      </c>
      <c r="I5336" s="462" t="s">
        <v>1688</v>
      </c>
      <c r="J5336" s="462" t="s">
        <v>1690</v>
      </c>
      <c r="K5336" s="145" t="s">
        <v>1865</v>
      </c>
      <c r="L5336" s="145" t="s">
        <v>1861</v>
      </c>
    </row>
    <row r="5337" spans="3:12">
      <c r="C5337" s="145" t="s">
        <v>2074</v>
      </c>
      <c r="D5337" s="145">
        <v>0</v>
      </c>
      <c r="E5337" s="145" t="s">
        <v>26</v>
      </c>
      <c r="F5337" s="462" t="s">
        <v>95</v>
      </c>
      <c r="G5337" s="462" t="s">
        <v>3468</v>
      </c>
      <c r="H5337" s="145" t="s">
        <v>86</v>
      </c>
      <c r="I5337" s="462" t="s">
        <v>1688</v>
      </c>
      <c r="J5337" s="462" t="s">
        <v>1690</v>
      </c>
      <c r="K5337" s="145" t="s">
        <v>1865</v>
      </c>
      <c r="L5337" s="145" t="s">
        <v>1861</v>
      </c>
    </row>
    <row r="5338" spans="3:12">
      <c r="C5338" s="145" t="s">
        <v>2075</v>
      </c>
      <c r="D5338" s="145">
        <v>0</v>
      </c>
      <c r="E5338" s="145" t="s">
        <v>26</v>
      </c>
      <c r="F5338" s="462" t="s">
        <v>95</v>
      </c>
      <c r="G5338" s="462" t="s">
        <v>3468</v>
      </c>
      <c r="H5338" s="145" t="s">
        <v>86</v>
      </c>
      <c r="I5338" s="462" t="s">
        <v>1688</v>
      </c>
      <c r="J5338" s="462" t="s">
        <v>1690</v>
      </c>
      <c r="K5338" s="145" t="s">
        <v>1865</v>
      </c>
      <c r="L5338" s="145" t="s">
        <v>1861</v>
      </c>
    </row>
    <row r="5339" spans="3:12">
      <c r="C5339" s="145" t="s">
        <v>2076</v>
      </c>
      <c r="D5339" s="145">
        <v>0</v>
      </c>
      <c r="E5339" s="145" t="s">
        <v>26</v>
      </c>
      <c r="F5339" s="462" t="s">
        <v>95</v>
      </c>
      <c r="G5339" s="462" t="s">
        <v>3468</v>
      </c>
      <c r="H5339" s="145" t="s">
        <v>86</v>
      </c>
      <c r="I5339" s="462" t="s">
        <v>1688</v>
      </c>
      <c r="J5339" s="462" t="s">
        <v>1690</v>
      </c>
      <c r="K5339" s="145" t="s">
        <v>1865</v>
      </c>
      <c r="L5339" s="145" t="s">
        <v>1861</v>
      </c>
    </row>
    <row r="5340" spans="3:12">
      <c r="C5340" s="145" t="s">
        <v>2077</v>
      </c>
      <c r="D5340" s="145">
        <v>0</v>
      </c>
      <c r="E5340" s="145" t="s">
        <v>26</v>
      </c>
      <c r="F5340" s="462" t="s">
        <v>95</v>
      </c>
      <c r="G5340" s="462" t="s">
        <v>3468</v>
      </c>
      <c r="H5340" s="145" t="s">
        <v>86</v>
      </c>
      <c r="I5340" s="462" t="s">
        <v>1688</v>
      </c>
      <c r="J5340" s="462" t="s">
        <v>1690</v>
      </c>
      <c r="K5340" s="145" t="s">
        <v>1865</v>
      </c>
      <c r="L5340" s="145" t="s">
        <v>1861</v>
      </c>
    </row>
    <row r="5341" spans="3:12">
      <c r="C5341" s="145" t="s">
        <v>2078</v>
      </c>
      <c r="D5341" s="145">
        <v>0</v>
      </c>
      <c r="E5341" s="145" t="s">
        <v>26</v>
      </c>
      <c r="F5341" s="462" t="s">
        <v>95</v>
      </c>
      <c r="G5341" s="462" t="s">
        <v>3468</v>
      </c>
      <c r="H5341" s="145" t="s">
        <v>86</v>
      </c>
      <c r="I5341" s="462" t="s">
        <v>1688</v>
      </c>
      <c r="J5341" s="462" t="s">
        <v>1690</v>
      </c>
      <c r="K5341" s="145" t="s">
        <v>1865</v>
      </c>
      <c r="L5341" s="145" t="s">
        <v>1861</v>
      </c>
    </row>
    <row r="5342" spans="3:12">
      <c r="C5342" s="145" t="s">
        <v>2079</v>
      </c>
      <c r="D5342" s="145">
        <v>0</v>
      </c>
      <c r="E5342" s="145" t="s">
        <v>26</v>
      </c>
      <c r="F5342" s="462" t="s">
        <v>95</v>
      </c>
      <c r="G5342" s="462" t="s">
        <v>3468</v>
      </c>
      <c r="H5342" s="145" t="s">
        <v>86</v>
      </c>
      <c r="I5342" s="462" t="s">
        <v>1688</v>
      </c>
      <c r="J5342" s="462" t="s">
        <v>1690</v>
      </c>
      <c r="K5342" s="145" t="s">
        <v>1865</v>
      </c>
      <c r="L5342" s="145" t="s">
        <v>1861</v>
      </c>
    </row>
    <row r="5343" spans="3:12">
      <c r="C5343" s="145" t="s">
        <v>2080</v>
      </c>
      <c r="D5343" s="145">
        <v>0</v>
      </c>
      <c r="E5343" s="145" t="s">
        <v>26</v>
      </c>
      <c r="F5343" s="462" t="s">
        <v>95</v>
      </c>
      <c r="G5343" s="462" t="s">
        <v>3468</v>
      </c>
      <c r="H5343" s="145" t="s">
        <v>86</v>
      </c>
      <c r="I5343" s="462" t="s">
        <v>1688</v>
      </c>
      <c r="J5343" s="462" t="s">
        <v>1690</v>
      </c>
      <c r="K5343" s="145" t="s">
        <v>1865</v>
      </c>
      <c r="L5343" s="145" t="s">
        <v>1861</v>
      </c>
    </row>
    <row r="5344" spans="3:12">
      <c r="C5344" s="145" t="s">
        <v>2081</v>
      </c>
      <c r="D5344" s="145">
        <v>0</v>
      </c>
      <c r="E5344" s="145" t="s">
        <v>26</v>
      </c>
      <c r="F5344" s="462" t="s">
        <v>95</v>
      </c>
      <c r="G5344" s="462" t="s">
        <v>3468</v>
      </c>
      <c r="H5344" s="145" t="s">
        <v>86</v>
      </c>
      <c r="I5344" s="462" t="s">
        <v>1688</v>
      </c>
      <c r="J5344" s="462" t="s">
        <v>1690</v>
      </c>
      <c r="K5344" s="145" t="s">
        <v>1865</v>
      </c>
      <c r="L5344" s="145" t="s">
        <v>1861</v>
      </c>
    </row>
    <row r="5345" spans="3:12">
      <c r="C5345" s="145" t="s">
        <v>2082</v>
      </c>
      <c r="D5345" s="145">
        <v>0</v>
      </c>
      <c r="E5345" s="145" t="s">
        <v>26</v>
      </c>
      <c r="F5345" s="462" t="s">
        <v>95</v>
      </c>
      <c r="G5345" s="462" t="s">
        <v>3468</v>
      </c>
      <c r="H5345" s="145" t="s">
        <v>86</v>
      </c>
      <c r="I5345" s="462" t="s">
        <v>1688</v>
      </c>
      <c r="J5345" s="462" t="s">
        <v>1690</v>
      </c>
      <c r="K5345" s="145" t="s">
        <v>1865</v>
      </c>
      <c r="L5345" s="145" t="s">
        <v>1861</v>
      </c>
    </row>
    <row r="5346" spans="3:12">
      <c r="C5346" s="145" t="s">
        <v>2083</v>
      </c>
      <c r="D5346" s="145">
        <v>0</v>
      </c>
      <c r="E5346" s="145" t="s">
        <v>26</v>
      </c>
      <c r="F5346" s="462" t="s">
        <v>95</v>
      </c>
      <c r="G5346" s="462" t="s">
        <v>3468</v>
      </c>
      <c r="H5346" s="145" t="s">
        <v>86</v>
      </c>
      <c r="I5346" s="462" t="s">
        <v>1688</v>
      </c>
      <c r="J5346" s="462" t="s">
        <v>1690</v>
      </c>
      <c r="K5346" s="145" t="s">
        <v>1865</v>
      </c>
      <c r="L5346" s="145" t="s">
        <v>1861</v>
      </c>
    </row>
    <row r="5347" spans="3:12">
      <c r="C5347" s="145" t="s">
        <v>2084</v>
      </c>
      <c r="D5347" s="145">
        <v>0</v>
      </c>
      <c r="E5347" s="145" t="s">
        <v>26</v>
      </c>
      <c r="F5347" s="462" t="s">
        <v>95</v>
      </c>
      <c r="G5347" s="462" t="s">
        <v>3468</v>
      </c>
      <c r="H5347" s="145" t="s">
        <v>86</v>
      </c>
      <c r="I5347" s="462" t="s">
        <v>1688</v>
      </c>
      <c r="J5347" s="462" t="s">
        <v>1690</v>
      </c>
      <c r="K5347" s="145" t="s">
        <v>1865</v>
      </c>
      <c r="L5347" s="145" t="s">
        <v>1861</v>
      </c>
    </row>
    <row r="5348" spans="3:12">
      <c r="C5348" s="145" t="s">
        <v>2085</v>
      </c>
      <c r="D5348" s="145">
        <v>0</v>
      </c>
      <c r="E5348" s="145" t="s">
        <v>26</v>
      </c>
      <c r="F5348" s="462" t="s">
        <v>95</v>
      </c>
      <c r="G5348" s="462" t="s">
        <v>3468</v>
      </c>
      <c r="H5348" s="145" t="s">
        <v>86</v>
      </c>
      <c r="I5348" s="462" t="s">
        <v>1688</v>
      </c>
      <c r="J5348" s="462" t="s">
        <v>1690</v>
      </c>
      <c r="K5348" s="145" t="s">
        <v>1865</v>
      </c>
      <c r="L5348" s="145" t="s">
        <v>1861</v>
      </c>
    </row>
    <row r="5349" spans="3:12">
      <c r="C5349" s="145" t="s">
        <v>2086</v>
      </c>
      <c r="D5349" s="145">
        <v>0</v>
      </c>
      <c r="E5349" s="145" t="s">
        <v>26</v>
      </c>
      <c r="F5349" s="462" t="s">
        <v>95</v>
      </c>
      <c r="G5349" s="462" t="s">
        <v>3468</v>
      </c>
      <c r="H5349" s="145" t="s">
        <v>86</v>
      </c>
      <c r="I5349" s="462" t="s">
        <v>1688</v>
      </c>
      <c r="J5349" s="462" t="s">
        <v>1690</v>
      </c>
      <c r="K5349" s="145" t="s">
        <v>1865</v>
      </c>
      <c r="L5349" s="145" t="s">
        <v>1861</v>
      </c>
    </row>
    <row r="5350" spans="3:12">
      <c r="C5350" s="145" t="s">
        <v>2087</v>
      </c>
      <c r="D5350" s="145">
        <v>0</v>
      </c>
      <c r="E5350" s="145" t="s">
        <v>26</v>
      </c>
      <c r="F5350" s="462" t="s">
        <v>95</v>
      </c>
      <c r="G5350" s="462" t="s">
        <v>3468</v>
      </c>
      <c r="H5350" s="145" t="s">
        <v>86</v>
      </c>
      <c r="I5350" s="462" t="s">
        <v>1688</v>
      </c>
      <c r="J5350" s="462" t="s">
        <v>1690</v>
      </c>
      <c r="K5350" s="145" t="s">
        <v>1865</v>
      </c>
      <c r="L5350" s="145" t="s">
        <v>1861</v>
      </c>
    </row>
    <row r="5351" spans="3:12">
      <c r="C5351" s="145" t="s">
        <v>2088</v>
      </c>
      <c r="D5351" s="145">
        <v>0</v>
      </c>
      <c r="E5351" s="145" t="s">
        <v>26</v>
      </c>
      <c r="F5351" s="462" t="s">
        <v>95</v>
      </c>
      <c r="G5351" s="462" t="s">
        <v>3468</v>
      </c>
      <c r="H5351" s="145" t="s">
        <v>86</v>
      </c>
      <c r="I5351" s="462" t="s">
        <v>1688</v>
      </c>
      <c r="J5351" s="462" t="s">
        <v>1690</v>
      </c>
      <c r="K5351" s="145" t="s">
        <v>1865</v>
      </c>
      <c r="L5351" s="145" t="s">
        <v>1861</v>
      </c>
    </row>
    <row r="5352" spans="3:12">
      <c r="C5352" s="145" t="s">
        <v>2089</v>
      </c>
      <c r="D5352" s="145">
        <v>0</v>
      </c>
      <c r="E5352" s="145" t="s">
        <v>26</v>
      </c>
      <c r="F5352" s="462" t="s">
        <v>95</v>
      </c>
      <c r="G5352" s="462" t="s">
        <v>3468</v>
      </c>
      <c r="H5352" s="145" t="s">
        <v>86</v>
      </c>
      <c r="I5352" s="462" t="s">
        <v>1688</v>
      </c>
      <c r="J5352" s="462" t="s">
        <v>1690</v>
      </c>
      <c r="K5352" s="145" t="s">
        <v>1865</v>
      </c>
      <c r="L5352" s="145" t="s">
        <v>1861</v>
      </c>
    </row>
    <row r="5353" spans="3:12">
      <c r="C5353" s="145" t="s">
        <v>2090</v>
      </c>
      <c r="D5353" s="145">
        <v>0</v>
      </c>
      <c r="E5353" s="145" t="s">
        <v>26</v>
      </c>
      <c r="F5353" s="462" t="s">
        <v>95</v>
      </c>
      <c r="G5353" s="462" t="s">
        <v>3468</v>
      </c>
      <c r="H5353" s="145" t="s">
        <v>86</v>
      </c>
      <c r="I5353" s="462" t="s">
        <v>1688</v>
      </c>
      <c r="J5353" s="462" t="s">
        <v>1690</v>
      </c>
      <c r="K5353" s="145" t="s">
        <v>1865</v>
      </c>
      <c r="L5353" s="145" t="s">
        <v>1861</v>
      </c>
    </row>
    <row r="5354" spans="3:12">
      <c r="C5354" s="145" t="s">
        <v>2093</v>
      </c>
      <c r="D5354" s="145">
        <v>0</v>
      </c>
      <c r="E5354" s="145" t="s">
        <v>26</v>
      </c>
      <c r="F5354" s="462" t="s">
        <v>95</v>
      </c>
      <c r="G5354" s="462" t="s">
        <v>3468</v>
      </c>
      <c r="H5354" s="145" t="s">
        <v>86</v>
      </c>
      <c r="I5354" s="462" t="s">
        <v>1688</v>
      </c>
      <c r="J5354" s="462" t="s">
        <v>1690</v>
      </c>
      <c r="K5354" s="145" t="s">
        <v>1865</v>
      </c>
      <c r="L5354" s="145" t="s">
        <v>1861</v>
      </c>
    </row>
    <row r="5355" spans="3:12">
      <c r="C5355" s="145" t="s">
        <v>2094</v>
      </c>
      <c r="D5355" s="145">
        <v>0</v>
      </c>
      <c r="E5355" s="145" t="s">
        <v>26</v>
      </c>
      <c r="F5355" s="462" t="s">
        <v>95</v>
      </c>
      <c r="G5355" s="462" t="s">
        <v>3468</v>
      </c>
      <c r="H5355" s="145" t="s">
        <v>86</v>
      </c>
      <c r="I5355" s="462" t="s">
        <v>1688</v>
      </c>
      <c r="J5355" s="462" t="s">
        <v>1690</v>
      </c>
      <c r="K5355" s="145" t="s">
        <v>1865</v>
      </c>
      <c r="L5355" s="145" t="s">
        <v>1861</v>
      </c>
    </row>
    <row r="5356" spans="3:12">
      <c r="C5356" s="145" t="s">
        <v>2095</v>
      </c>
      <c r="D5356" s="145">
        <v>0</v>
      </c>
      <c r="E5356" s="145" t="s">
        <v>26</v>
      </c>
      <c r="F5356" s="462" t="s">
        <v>95</v>
      </c>
      <c r="G5356" s="462" t="s">
        <v>3468</v>
      </c>
      <c r="H5356" s="145" t="s">
        <v>86</v>
      </c>
      <c r="I5356" s="462" t="s">
        <v>1688</v>
      </c>
      <c r="J5356" s="462" t="s">
        <v>1690</v>
      </c>
      <c r="K5356" s="145" t="s">
        <v>1865</v>
      </c>
      <c r="L5356" s="145" t="s">
        <v>1861</v>
      </c>
    </row>
    <row r="5357" spans="3:12">
      <c r="C5357" s="145" t="s">
        <v>2096</v>
      </c>
      <c r="D5357" s="145">
        <v>0</v>
      </c>
      <c r="E5357" s="145" t="s">
        <v>26</v>
      </c>
      <c r="F5357" s="462" t="s">
        <v>95</v>
      </c>
      <c r="G5357" s="462" t="s">
        <v>3468</v>
      </c>
      <c r="H5357" s="145" t="s">
        <v>86</v>
      </c>
      <c r="I5357" s="462" t="s">
        <v>1688</v>
      </c>
      <c r="J5357" s="462" t="s">
        <v>1690</v>
      </c>
      <c r="K5357" s="145" t="s">
        <v>1865</v>
      </c>
      <c r="L5357" s="145" t="s">
        <v>1861</v>
      </c>
    </row>
    <row r="5358" spans="3:12">
      <c r="C5358" s="145" t="s">
        <v>2098</v>
      </c>
      <c r="D5358" s="145">
        <v>0</v>
      </c>
      <c r="E5358" s="145" t="s">
        <v>26</v>
      </c>
      <c r="F5358" s="462" t="s">
        <v>95</v>
      </c>
      <c r="G5358" s="462" t="s">
        <v>3468</v>
      </c>
      <c r="H5358" s="145" t="s">
        <v>86</v>
      </c>
      <c r="I5358" s="462" t="s">
        <v>1688</v>
      </c>
      <c r="J5358" s="462" t="s">
        <v>1690</v>
      </c>
      <c r="K5358" s="145" t="s">
        <v>1865</v>
      </c>
      <c r="L5358" s="145" t="s">
        <v>1861</v>
      </c>
    </row>
    <row r="5359" spans="3:12">
      <c r="C5359" s="145" t="s">
        <v>2099</v>
      </c>
      <c r="D5359" s="145">
        <v>0</v>
      </c>
      <c r="E5359" s="145" t="s">
        <v>26</v>
      </c>
      <c r="F5359" s="462" t="s">
        <v>95</v>
      </c>
      <c r="G5359" s="462" t="s">
        <v>3468</v>
      </c>
      <c r="H5359" s="145" t="s">
        <v>86</v>
      </c>
      <c r="I5359" s="462" t="s">
        <v>1688</v>
      </c>
      <c r="J5359" s="462" t="s">
        <v>1690</v>
      </c>
      <c r="K5359" s="145" t="s">
        <v>1865</v>
      </c>
      <c r="L5359" s="145" t="s">
        <v>1861</v>
      </c>
    </row>
    <row r="5360" spans="3:12">
      <c r="C5360" s="145" t="s">
        <v>2100</v>
      </c>
      <c r="D5360" s="145">
        <v>0</v>
      </c>
      <c r="E5360" s="145" t="s">
        <v>26</v>
      </c>
      <c r="F5360" s="462" t="s">
        <v>95</v>
      </c>
      <c r="G5360" s="462" t="s">
        <v>3468</v>
      </c>
      <c r="H5360" s="145" t="s">
        <v>86</v>
      </c>
      <c r="I5360" s="462" t="s">
        <v>1688</v>
      </c>
      <c r="J5360" s="462" t="s">
        <v>1690</v>
      </c>
      <c r="K5360" s="145" t="s">
        <v>1865</v>
      </c>
      <c r="L5360" s="145" t="s">
        <v>1861</v>
      </c>
    </row>
    <row r="5361" spans="3:12">
      <c r="C5361" s="145" t="s">
        <v>2101</v>
      </c>
      <c r="D5361" s="145">
        <v>0</v>
      </c>
      <c r="E5361" s="145" t="s">
        <v>26</v>
      </c>
      <c r="F5361" s="462" t="s">
        <v>95</v>
      </c>
      <c r="G5361" s="462" t="s">
        <v>3468</v>
      </c>
      <c r="H5361" s="145" t="s">
        <v>86</v>
      </c>
      <c r="I5361" s="462" t="s">
        <v>1688</v>
      </c>
      <c r="J5361" s="462" t="s">
        <v>1690</v>
      </c>
      <c r="K5361" s="145" t="s">
        <v>1865</v>
      </c>
      <c r="L5361" s="145" t="s">
        <v>1861</v>
      </c>
    </row>
    <row r="5362" spans="3:12">
      <c r="C5362" s="145" t="s">
        <v>2103</v>
      </c>
      <c r="D5362" s="145">
        <v>0</v>
      </c>
      <c r="E5362" s="145" t="s">
        <v>26</v>
      </c>
      <c r="F5362" s="462" t="s">
        <v>95</v>
      </c>
      <c r="G5362" s="462" t="s">
        <v>3468</v>
      </c>
      <c r="H5362" s="145" t="s">
        <v>86</v>
      </c>
      <c r="I5362" s="462" t="s">
        <v>1688</v>
      </c>
      <c r="J5362" s="462" t="s">
        <v>1690</v>
      </c>
      <c r="K5362" s="145" t="s">
        <v>1865</v>
      </c>
      <c r="L5362" s="145" t="s">
        <v>1861</v>
      </c>
    </row>
    <row r="5363" spans="3:12">
      <c r="C5363" s="145" t="s">
        <v>2104</v>
      </c>
      <c r="D5363" s="145">
        <v>0</v>
      </c>
      <c r="E5363" s="145" t="s">
        <v>26</v>
      </c>
      <c r="F5363" s="462" t="s">
        <v>95</v>
      </c>
      <c r="G5363" s="462" t="s">
        <v>3468</v>
      </c>
      <c r="H5363" s="145" t="s">
        <v>86</v>
      </c>
      <c r="I5363" s="462" t="s">
        <v>1688</v>
      </c>
      <c r="J5363" s="462" t="s">
        <v>1690</v>
      </c>
      <c r="K5363" s="145" t="s">
        <v>1865</v>
      </c>
      <c r="L5363" s="145" t="s">
        <v>1861</v>
      </c>
    </row>
    <row r="5364" spans="3:12">
      <c r="C5364" s="145" t="s">
        <v>2105</v>
      </c>
      <c r="D5364" s="145">
        <v>0</v>
      </c>
      <c r="E5364" s="145" t="s">
        <v>26</v>
      </c>
      <c r="F5364" s="462" t="s">
        <v>95</v>
      </c>
      <c r="G5364" s="462" t="s">
        <v>3468</v>
      </c>
      <c r="H5364" s="145" t="s">
        <v>86</v>
      </c>
      <c r="I5364" s="462" t="s">
        <v>1688</v>
      </c>
      <c r="J5364" s="462" t="s">
        <v>1690</v>
      </c>
      <c r="K5364" s="145" t="s">
        <v>1865</v>
      </c>
      <c r="L5364" s="145" t="s">
        <v>1861</v>
      </c>
    </row>
    <row r="5365" spans="3:12">
      <c r="C5365" s="145" t="s">
        <v>2106</v>
      </c>
      <c r="D5365" s="145">
        <v>0</v>
      </c>
      <c r="E5365" s="145" t="s">
        <v>26</v>
      </c>
      <c r="F5365" s="462" t="s">
        <v>95</v>
      </c>
      <c r="G5365" s="462" t="s">
        <v>3468</v>
      </c>
      <c r="H5365" s="145" t="s">
        <v>86</v>
      </c>
      <c r="I5365" s="462" t="s">
        <v>1688</v>
      </c>
      <c r="J5365" s="462" t="s">
        <v>1690</v>
      </c>
      <c r="K5365" s="145" t="s">
        <v>1865</v>
      </c>
      <c r="L5365" s="145" t="s">
        <v>1861</v>
      </c>
    </row>
    <row r="5366" spans="3:12">
      <c r="C5366" s="145" t="s">
        <v>2107</v>
      </c>
      <c r="D5366" s="145">
        <v>0</v>
      </c>
      <c r="E5366" s="145" t="s">
        <v>26</v>
      </c>
      <c r="F5366" s="462" t="s">
        <v>95</v>
      </c>
      <c r="G5366" s="462" t="s">
        <v>3468</v>
      </c>
      <c r="H5366" s="145" t="s">
        <v>86</v>
      </c>
      <c r="I5366" s="462" t="s">
        <v>1688</v>
      </c>
      <c r="J5366" s="462" t="s">
        <v>1690</v>
      </c>
      <c r="K5366" s="145" t="s">
        <v>1865</v>
      </c>
      <c r="L5366" s="145" t="s">
        <v>1861</v>
      </c>
    </row>
    <row r="5367" spans="3:12">
      <c r="C5367" s="145" t="s">
        <v>2108</v>
      </c>
      <c r="D5367" s="145">
        <v>0</v>
      </c>
      <c r="E5367" s="145" t="s">
        <v>26</v>
      </c>
      <c r="F5367" s="462" t="s">
        <v>95</v>
      </c>
      <c r="G5367" s="462" t="s">
        <v>3468</v>
      </c>
      <c r="H5367" s="145" t="s">
        <v>86</v>
      </c>
      <c r="I5367" s="462" t="s">
        <v>1688</v>
      </c>
      <c r="J5367" s="462" t="s">
        <v>1690</v>
      </c>
      <c r="K5367" s="145" t="s">
        <v>1865</v>
      </c>
      <c r="L5367" s="145" t="s">
        <v>1861</v>
      </c>
    </row>
    <row r="5368" spans="3:12">
      <c r="C5368" s="145" t="s">
        <v>2109</v>
      </c>
      <c r="D5368" s="145">
        <v>0</v>
      </c>
      <c r="E5368" s="145" t="s">
        <v>26</v>
      </c>
      <c r="F5368" s="462" t="s">
        <v>95</v>
      </c>
      <c r="G5368" s="462" t="s">
        <v>3468</v>
      </c>
      <c r="H5368" s="145" t="s">
        <v>86</v>
      </c>
      <c r="I5368" s="462" t="s">
        <v>1688</v>
      </c>
      <c r="J5368" s="462" t="s">
        <v>1690</v>
      </c>
      <c r="K5368" s="145" t="s">
        <v>1865</v>
      </c>
      <c r="L5368" s="145" t="s">
        <v>1861</v>
      </c>
    </row>
    <row r="5369" spans="3:12">
      <c r="C5369" s="145" t="s">
        <v>2110</v>
      </c>
      <c r="D5369" s="145">
        <v>0</v>
      </c>
      <c r="E5369" s="145" t="s">
        <v>26</v>
      </c>
      <c r="F5369" s="462" t="s">
        <v>95</v>
      </c>
      <c r="G5369" s="462" t="s">
        <v>3468</v>
      </c>
      <c r="H5369" s="145" t="s">
        <v>86</v>
      </c>
      <c r="I5369" s="462" t="s">
        <v>1688</v>
      </c>
      <c r="J5369" s="462" t="s">
        <v>1690</v>
      </c>
      <c r="K5369" s="145" t="s">
        <v>1865</v>
      </c>
      <c r="L5369" s="145" t="s">
        <v>1861</v>
      </c>
    </row>
    <row r="5370" spans="3:12">
      <c r="C5370" s="145" t="s">
        <v>2111</v>
      </c>
      <c r="D5370" s="145">
        <v>0</v>
      </c>
      <c r="E5370" s="145" t="s">
        <v>26</v>
      </c>
      <c r="F5370" s="462" t="s">
        <v>95</v>
      </c>
      <c r="G5370" s="462" t="s">
        <v>3468</v>
      </c>
      <c r="H5370" s="145" t="s">
        <v>86</v>
      </c>
      <c r="I5370" s="462" t="s">
        <v>1688</v>
      </c>
      <c r="J5370" s="462" t="s">
        <v>1690</v>
      </c>
      <c r="K5370" s="145" t="s">
        <v>1865</v>
      </c>
      <c r="L5370" s="145" t="s">
        <v>1861</v>
      </c>
    </row>
    <row r="5371" spans="3:12">
      <c r="C5371" s="145" t="s">
        <v>2112</v>
      </c>
      <c r="D5371" s="145">
        <v>0</v>
      </c>
      <c r="E5371" s="145" t="s">
        <v>26</v>
      </c>
      <c r="F5371" s="462" t="s">
        <v>95</v>
      </c>
      <c r="G5371" s="462" t="s">
        <v>3468</v>
      </c>
      <c r="H5371" s="145" t="s">
        <v>86</v>
      </c>
      <c r="I5371" s="462" t="s">
        <v>1688</v>
      </c>
      <c r="J5371" s="462" t="s">
        <v>1690</v>
      </c>
      <c r="K5371" s="145" t="s">
        <v>1865</v>
      </c>
      <c r="L5371" s="145" t="s">
        <v>1861</v>
      </c>
    </row>
    <row r="5372" spans="3:12">
      <c r="C5372" s="145" t="s">
        <v>2113</v>
      </c>
      <c r="D5372" s="145">
        <v>0</v>
      </c>
      <c r="E5372" s="145" t="s">
        <v>26</v>
      </c>
      <c r="F5372" s="462" t="s">
        <v>95</v>
      </c>
      <c r="G5372" s="462" t="s">
        <v>3468</v>
      </c>
      <c r="H5372" s="145" t="s">
        <v>86</v>
      </c>
      <c r="I5372" s="462" t="s">
        <v>1688</v>
      </c>
      <c r="J5372" s="462" t="s">
        <v>1690</v>
      </c>
      <c r="K5372" s="145" t="s">
        <v>1865</v>
      </c>
      <c r="L5372" s="145" t="s">
        <v>1861</v>
      </c>
    </row>
    <row r="5373" spans="3:12">
      <c r="C5373" s="145" t="s">
        <v>2114</v>
      </c>
      <c r="D5373" s="145">
        <v>0</v>
      </c>
      <c r="E5373" s="145" t="s">
        <v>26</v>
      </c>
      <c r="F5373" s="462" t="s">
        <v>95</v>
      </c>
      <c r="G5373" s="462" t="s">
        <v>3468</v>
      </c>
      <c r="H5373" s="145" t="s">
        <v>86</v>
      </c>
      <c r="I5373" s="462" t="s">
        <v>1688</v>
      </c>
      <c r="J5373" s="462" t="s">
        <v>1690</v>
      </c>
      <c r="K5373" s="145" t="s">
        <v>1865</v>
      </c>
      <c r="L5373" s="145" t="s">
        <v>1861</v>
      </c>
    </row>
    <row r="5374" spans="3:12">
      <c r="C5374" s="145" t="s">
        <v>2115</v>
      </c>
      <c r="D5374" s="145">
        <v>0</v>
      </c>
      <c r="E5374" s="145" t="s">
        <v>26</v>
      </c>
      <c r="F5374" s="462" t="s">
        <v>95</v>
      </c>
      <c r="G5374" s="462" t="s">
        <v>3468</v>
      </c>
      <c r="H5374" s="145" t="s">
        <v>86</v>
      </c>
      <c r="I5374" s="462" t="s">
        <v>1688</v>
      </c>
      <c r="J5374" s="462" t="s">
        <v>1690</v>
      </c>
      <c r="K5374" s="145" t="s">
        <v>1865</v>
      </c>
      <c r="L5374" s="145" t="s">
        <v>1861</v>
      </c>
    </row>
    <row r="5375" spans="3:12">
      <c r="C5375" s="145" t="s">
        <v>2116</v>
      </c>
      <c r="D5375" s="145">
        <v>0</v>
      </c>
      <c r="E5375" s="145" t="s">
        <v>26</v>
      </c>
      <c r="F5375" s="462" t="s">
        <v>95</v>
      </c>
      <c r="G5375" s="462" t="s">
        <v>3468</v>
      </c>
      <c r="H5375" s="145" t="s">
        <v>86</v>
      </c>
      <c r="I5375" s="462" t="s">
        <v>1688</v>
      </c>
      <c r="J5375" s="462" t="s">
        <v>1690</v>
      </c>
      <c r="K5375" s="145" t="s">
        <v>1865</v>
      </c>
      <c r="L5375" s="145" t="s">
        <v>1861</v>
      </c>
    </row>
    <row r="5376" spans="3:12">
      <c r="C5376" s="145" t="s">
        <v>2117</v>
      </c>
      <c r="D5376" s="145">
        <v>0</v>
      </c>
      <c r="E5376" s="145" t="s">
        <v>26</v>
      </c>
      <c r="F5376" s="462" t="s">
        <v>95</v>
      </c>
      <c r="G5376" s="462" t="s">
        <v>3468</v>
      </c>
      <c r="H5376" s="145" t="s">
        <v>86</v>
      </c>
      <c r="I5376" s="462" t="s">
        <v>1688</v>
      </c>
      <c r="J5376" s="462" t="s">
        <v>1690</v>
      </c>
      <c r="K5376" s="145" t="s">
        <v>1865</v>
      </c>
      <c r="L5376" s="145" t="s">
        <v>1861</v>
      </c>
    </row>
    <row r="5377" spans="3:12">
      <c r="C5377" s="145" t="s">
        <v>2118</v>
      </c>
      <c r="D5377" s="145">
        <v>0</v>
      </c>
      <c r="E5377" s="145" t="s">
        <v>26</v>
      </c>
      <c r="F5377" s="462" t="s">
        <v>95</v>
      </c>
      <c r="G5377" s="462" t="s">
        <v>3468</v>
      </c>
      <c r="H5377" s="145" t="s">
        <v>86</v>
      </c>
      <c r="I5377" s="462" t="s">
        <v>1688</v>
      </c>
      <c r="J5377" s="462" t="s">
        <v>1690</v>
      </c>
      <c r="K5377" s="145" t="s">
        <v>1865</v>
      </c>
      <c r="L5377" s="145" t="s">
        <v>1861</v>
      </c>
    </row>
    <row r="5378" spans="3:12">
      <c r="C5378" s="145" t="s">
        <v>2121</v>
      </c>
      <c r="D5378" s="145">
        <v>0</v>
      </c>
      <c r="E5378" s="145" t="s">
        <v>26</v>
      </c>
      <c r="F5378" s="462" t="s">
        <v>95</v>
      </c>
      <c r="G5378" s="462" t="s">
        <v>3468</v>
      </c>
      <c r="H5378" s="145" t="s">
        <v>86</v>
      </c>
      <c r="I5378" s="462" t="s">
        <v>1688</v>
      </c>
      <c r="J5378" s="462" t="s">
        <v>1690</v>
      </c>
      <c r="K5378" s="145" t="s">
        <v>1866</v>
      </c>
      <c r="L5378" s="145" t="s">
        <v>1852</v>
      </c>
    </row>
    <row r="5379" spans="3:12">
      <c r="C5379" s="145" t="s">
        <v>2122</v>
      </c>
      <c r="D5379" s="145">
        <v>0</v>
      </c>
      <c r="E5379" s="145" t="s">
        <v>26</v>
      </c>
      <c r="F5379" s="462" t="s">
        <v>95</v>
      </c>
      <c r="G5379" s="462" t="s">
        <v>3468</v>
      </c>
      <c r="H5379" s="145" t="s">
        <v>86</v>
      </c>
      <c r="I5379" s="462" t="s">
        <v>1688</v>
      </c>
      <c r="J5379" s="462" t="s">
        <v>1690</v>
      </c>
      <c r="K5379" s="145" t="s">
        <v>1866</v>
      </c>
      <c r="L5379" s="145" t="s">
        <v>1852</v>
      </c>
    </row>
    <row r="5380" spans="3:12">
      <c r="C5380" s="145" t="s">
        <v>2123</v>
      </c>
      <c r="D5380" s="145">
        <v>0</v>
      </c>
      <c r="E5380" s="145" t="s">
        <v>26</v>
      </c>
      <c r="F5380" s="462" t="s">
        <v>95</v>
      </c>
      <c r="G5380" s="462" t="s">
        <v>3468</v>
      </c>
      <c r="H5380" s="145" t="s">
        <v>86</v>
      </c>
      <c r="I5380" s="462" t="s">
        <v>1688</v>
      </c>
      <c r="J5380" s="462" t="s">
        <v>1690</v>
      </c>
      <c r="K5380" s="145" t="s">
        <v>1866</v>
      </c>
      <c r="L5380" s="145" t="s">
        <v>1852</v>
      </c>
    </row>
    <row r="5381" spans="3:12">
      <c r="C5381" s="145" t="s">
        <v>2124</v>
      </c>
      <c r="D5381" s="145">
        <v>0</v>
      </c>
      <c r="E5381" s="145" t="s">
        <v>26</v>
      </c>
      <c r="F5381" s="462" t="s">
        <v>95</v>
      </c>
      <c r="G5381" s="462" t="s">
        <v>3468</v>
      </c>
      <c r="H5381" s="145" t="s">
        <v>86</v>
      </c>
      <c r="I5381" s="462" t="s">
        <v>1688</v>
      </c>
      <c r="J5381" s="462" t="s">
        <v>1690</v>
      </c>
      <c r="K5381" s="145" t="s">
        <v>1866</v>
      </c>
      <c r="L5381" s="145" t="s">
        <v>1852</v>
      </c>
    </row>
    <row r="5382" spans="3:12">
      <c r="C5382" s="145" t="s">
        <v>2126</v>
      </c>
      <c r="D5382" s="145">
        <v>0</v>
      </c>
      <c r="E5382" s="145" t="s">
        <v>26</v>
      </c>
      <c r="F5382" s="462" t="s">
        <v>95</v>
      </c>
      <c r="G5382" s="462" t="s">
        <v>3468</v>
      </c>
      <c r="H5382" s="145" t="s">
        <v>86</v>
      </c>
      <c r="I5382" s="462" t="s">
        <v>1688</v>
      </c>
      <c r="J5382" s="462" t="s">
        <v>1690</v>
      </c>
      <c r="K5382" s="145" t="s">
        <v>1866</v>
      </c>
      <c r="L5382" s="145" t="s">
        <v>1852</v>
      </c>
    </row>
    <row r="5383" spans="3:12">
      <c r="C5383" s="145" t="s">
        <v>2127</v>
      </c>
      <c r="D5383" s="145">
        <v>0</v>
      </c>
      <c r="E5383" s="145" t="s">
        <v>26</v>
      </c>
      <c r="F5383" s="462" t="s">
        <v>95</v>
      </c>
      <c r="G5383" s="462" t="s">
        <v>3468</v>
      </c>
      <c r="H5383" s="145" t="s">
        <v>86</v>
      </c>
      <c r="I5383" s="462" t="s">
        <v>1688</v>
      </c>
      <c r="J5383" s="462" t="s">
        <v>1690</v>
      </c>
      <c r="K5383" s="145" t="s">
        <v>1866</v>
      </c>
      <c r="L5383" s="145" t="s">
        <v>1852</v>
      </c>
    </row>
    <row r="5384" spans="3:12">
      <c r="C5384" s="145" t="s">
        <v>2128</v>
      </c>
      <c r="D5384" s="145">
        <v>0</v>
      </c>
      <c r="E5384" s="145" t="s">
        <v>26</v>
      </c>
      <c r="F5384" s="462" t="s">
        <v>95</v>
      </c>
      <c r="G5384" s="462" t="s">
        <v>3468</v>
      </c>
      <c r="H5384" s="145" t="s">
        <v>86</v>
      </c>
      <c r="I5384" s="462" t="s">
        <v>1688</v>
      </c>
      <c r="J5384" s="462" t="s">
        <v>1690</v>
      </c>
      <c r="K5384" s="145" t="s">
        <v>1866</v>
      </c>
      <c r="L5384" s="145" t="s">
        <v>1852</v>
      </c>
    </row>
    <row r="5385" spans="3:12">
      <c r="C5385" s="145" t="s">
        <v>2129</v>
      </c>
      <c r="D5385" s="145">
        <v>0</v>
      </c>
      <c r="E5385" s="145" t="s">
        <v>26</v>
      </c>
      <c r="F5385" s="462" t="s">
        <v>95</v>
      </c>
      <c r="G5385" s="462" t="s">
        <v>3468</v>
      </c>
      <c r="H5385" s="145" t="s">
        <v>86</v>
      </c>
      <c r="I5385" s="462" t="s">
        <v>1688</v>
      </c>
      <c r="J5385" s="462" t="s">
        <v>1690</v>
      </c>
      <c r="K5385" s="145" t="s">
        <v>1866</v>
      </c>
      <c r="L5385" s="145" t="s">
        <v>1852</v>
      </c>
    </row>
    <row r="5386" spans="3:12">
      <c r="C5386" s="145" t="s">
        <v>2130</v>
      </c>
      <c r="D5386" s="145">
        <v>0</v>
      </c>
      <c r="E5386" s="145" t="s">
        <v>26</v>
      </c>
      <c r="F5386" s="462" t="s">
        <v>95</v>
      </c>
      <c r="G5386" s="462" t="s">
        <v>3468</v>
      </c>
      <c r="H5386" s="145" t="s">
        <v>86</v>
      </c>
      <c r="I5386" s="462" t="s">
        <v>1688</v>
      </c>
      <c r="J5386" s="462" t="s">
        <v>1690</v>
      </c>
      <c r="K5386" s="145" t="s">
        <v>1866</v>
      </c>
      <c r="L5386" s="145" t="s">
        <v>1852</v>
      </c>
    </row>
    <row r="5387" spans="3:12">
      <c r="C5387" s="145" t="s">
        <v>2132</v>
      </c>
      <c r="D5387" s="145">
        <v>0</v>
      </c>
      <c r="E5387" s="145" t="s">
        <v>26</v>
      </c>
      <c r="F5387" s="462" t="s">
        <v>95</v>
      </c>
      <c r="G5387" s="462" t="s">
        <v>3468</v>
      </c>
      <c r="H5387" s="145" t="s">
        <v>86</v>
      </c>
      <c r="I5387" s="462" t="s">
        <v>1688</v>
      </c>
      <c r="J5387" s="462" t="s">
        <v>1690</v>
      </c>
      <c r="K5387" s="145" t="s">
        <v>1866</v>
      </c>
      <c r="L5387" s="145" t="s">
        <v>1852</v>
      </c>
    </row>
    <row r="5388" spans="3:12">
      <c r="C5388" s="145" t="s">
        <v>2133</v>
      </c>
      <c r="D5388" s="145">
        <v>0</v>
      </c>
      <c r="E5388" s="145" t="s">
        <v>26</v>
      </c>
      <c r="F5388" s="462" t="s">
        <v>95</v>
      </c>
      <c r="G5388" s="462" t="s">
        <v>3468</v>
      </c>
      <c r="H5388" s="145" t="s">
        <v>86</v>
      </c>
      <c r="I5388" s="462" t="s">
        <v>1688</v>
      </c>
      <c r="J5388" s="462" t="s">
        <v>1690</v>
      </c>
      <c r="K5388" s="145" t="s">
        <v>1866</v>
      </c>
      <c r="L5388" s="145" t="s">
        <v>1852</v>
      </c>
    </row>
    <row r="5389" spans="3:12">
      <c r="C5389" s="145" t="s">
        <v>2134</v>
      </c>
      <c r="D5389" s="145">
        <v>0</v>
      </c>
      <c r="E5389" s="145" t="s">
        <v>26</v>
      </c>
      <c r="F5389" s="462" t="s">
        <v>95</v>
      </c>
      <c r="G5389" s="462" t="s">
        <v>3468</v>
      </c>
      <c r="H5389" s="145" t="s">
        <v>86</v>
      </c>
      <c r="I5389" s="462" t="s">
        <v>1688</v>
      </c>
      <c r="J5389" s="462" t="s">
        <v>1690</v>
      </c>
      <c r="K5389" s="145" t="s">
        <v>1866</v>
      </c>
      <c r="L5389" s="145" t="s">
        <v>1852</v>
      </c>
    </row>
    <row r="5390" spans="3:12">
      <c r="C5390" s="145" t="s">
        <v>2135</v>
      </c>
      <c r="D5390" s="145">
        <v>0</v>
      </c>
      <c r="E5390" s="145" t="s">
        <v>26</v>
      </c>
      <c r="F5390" s="462" t="s">
        <v>95</v>
      </c>
      <c r="G5390" s="462" t="s">
        <v>3468</v>
      </c>
      <c r="H5390" s="145" t="s">
        <v>86</v>
      </c>
      <c r="I5390" s="462" t="s">
        <v>1688</v>
      </c>
      <c r="J5390" s="462" t="s">
        <v>1690</v>
      </c>
      <c r="K5390" s="145" t="s">
        <v>1866</v>
      </c>
      <c r="L5390" s="145" t="s">
        <v>1852</v>
      </c>
    </row>
    <row r="5391" spans="3:12">
      <c r="C5391" s="145" t="s">
        <v>2136</v>
      </c>
      <c r="D5391" s="145">
        <v>0</v>
      </c>
      <c r="E5391" s="145" t="s">
        <v>26</v>
      </c>
      <c r="F5391" s="462" t="s">
        <v>95</v>
      </c>
      <c r="G5391" s="462" t="s">
        <v>3468</v>
      </c>
      <c r="H5391" s="145" t="s">
        <v>86</v>
      </c>
      <c r="I5391" s="462" t="s">
        <v>1688</v>
      </c>
      <c r="J5391" s="462" t="s">
        <v>1690</v>
      </c>
      <c r="K5391" s="145" t="s">
        <v>1866</v>
      </c>
      <c r="L5391" s="145" t="s">
        <v>1852</v>
      </c>
    </row>
    <row r="5392" spans="3:12">
      <c r="C5392" s="145" t="s">
        <v>2137</v>
      </c>
      <c r="D5392" s="145">
        <v>0</v>
      </c>
      <c r="E5392" s="145" t="s">
        <v>26</v>
      </c>
      <c r="F5392" s="462" t="s">
        <v>95</v>
      </c>
      <c r="G5392" s="462" t="s">
        <v>3468</v>
      </c>
      <c r="H5392" s="145" t="s">
        <v>86</v>
      </c>
      <c r="I5392" s="462" t="s">
        <v>1688</v>
      </c>
      <c r="J5392" s="462" t="s">
        <v>1690</v>
      </c>
      <c r="K5392" s="145" t="s">
        <v>1866</v>
      </c>
      <c r="L5392" s="145" t="s">
        <v>1852</v>
      </c>
    </row>
    <row r="5393" spans="3:12">
      <c r="C5393" s="145" t="s">
        <v>2138</v>
      </c>
      <c r="D5393" s="145">
        <v>0</v>
      </c>
      <c r="E5393" s="145" t="s">
        <v>26</v>
      </c>
      <c r="F5393" s="462" t="s">
        <v>95</v>
      </c>
      <c r="G5393" s="462" t="s">
        <v>3468</v>
      </c>
      <c r="H5393" s="145" t="s">
        <v>86</v>
      </c>
      <c r="I5393" s="462" t="s">
        <v>1688</v>
      </c>
      <c r="J5393" s="462" t="s">
        <v>1690</v>
      </c>
      <c r="K5393" s="145" t="s">
        <v>1866</v>
      </c>
      <c r="L5393" s="145" t="s">
        <v>1852</v>
      </c>
    </row>
    <row r="5394" spans="3:12">
      <c r="C5394" s="145" t="s">
        <v>2140</v>
      </c>
      <c r="D5394" s="145">
        <v>0</v>
      </c>
      <c r="E5394" s="145" t="s">
        <v>26</v>
      </c>
      <c r="F5394" s="462" t="s">
        <v>95</v>
      </c>
      <c r="G5394" s="462" t="s">
        <v>3468</v>
      </c>
      <c r="H5394" s="145" t="s">
        <v>86</v>
      </c>
      <c r="I5394" s="462" t="s">
        <v>1688</v>
      </c>
      <c r="J5394" s="462" t="s">
        <v>1690</v>
      </c>
      <c r="K5394" s="145" t="s">
        <v>1866</v>
      </c>
      <c r="L5394" s="145" t="s">
        <v>1852</v>
      </c>
    </row>
    <row r="5395" spans="3:12">
      <c r="C5395" s="145" t="s">
        <v>2141</v>
      </c>
      <c r="D5395" s="145">
        <v>0</v>
      </c>
      <c r="E5395" s="145" t="s">
        <v>26</v>
      </c>
      <c r="F5395" s="462" t="s">
        <v>95</v>
      </c>
      <c r="G5395" s="462" t="s">
        <v>3468</v>
      </c>
      <c r="H5395" s="145" t="s">
        <v>86</v>
      </c>
      <c r="I5395" s="462" t="s">
        <v>1688</v>
      </c>
      <c r="J5395" s="462" t="s">
        <v>1690</v>
      </c>
      <c r="K5395" s="145" t="s">
        <v>1866</v>
      </c>
      <c r="L5395" s="145" t="s">
        <v>1852</v>
      </c>
    </row>
    <row r="5396" spans="3:12">
      <c r="C5396" s="145" t="s">
        <v>2142</v>
      </c>
      <c r="D5396" s="145">
        <v>0</v>
      </c>
      <c r="E5396" s="145" t="s">
        <v>26</v>
      </c>
      <c r="F5396" s="462" t="s">
        <v>95</v>
      </c>
      <c r="G5396" s="462" t="s">
        <v>3468</v>
      </c>
      <c r="H5396" s="145" t="s">
        <v>86</v>
      </c>
      <c r="I5396" s="462" t="s">
        <v>1688</v>
      </c>
      <c r="J5396" s="462" t="s">
        <v>1690</v>
      </c>
      <c r="K5396" s="145" t="s">
        <v>1866</v>
      </c>
      <c r="L5396" s="145" t="s">
        <v>1852</v>
      </c>
    </row>
    <row r="5397" spans="3:12">
      <c r="C5397" s="145" t="s">
        <v>2143</v>
      </c>
      <c r="D5397" s="145">
        <v>0</v>
      </c>
      <c r="E5397" s="145" t="s">
        <v>26</v>
      </c>
      <c r="F5397" s="462" t="s">
        <v>95</v>
      </c>
      <c r="G5397" s="462" t="s">
        <v>3468</v>
      </c>
      <c r="H5397" s="145" t="s">
        <v>86</v>
      </c>
      <c r="I5397" s="462" t="s">
        <v>1688</v>
      </c>
      <c r="J5397" s="462" t="s">
        <v>1690</v>
      </c>
      <c r="K5397" s="145" t="s">
        <v>1866</v>
      </c>
      <c r="L5397" s="145" t="s">
        <v>1852</v>
      </c>
    </row>
    <row r="5398" spans="3:12">
      <c r="C5398" s="145" t="s">
        <v>2144</v>
      </c>
      <c r="D5398" s="145">
        <v>0</v>
      </c>
      <c r="E5398" s="145" t="s">
        <v>26</v>
      </c>
      <c r="F5398" s="462" t="s">
        <v>95</v>
      </c>
      <c r="G5398" s="462" t="s">
        <v>3468</v>
      </c>
      <c r="H5398" s="145" t="s">
        <v>86</v>
      </c>
      <c r="I5398" s="462" t="s">
        <v>1688</v>
      </c>
      <c r="J5398" s="462" t="s">
        <v>1690</v>
      </c>
      <c r="K5398" s="145" t="s">
        <v>1866</v>
      </c>
      <c r="L5398" s="145" t="s">
        <v>1852</v>
      </c>
    </row>
    <row r="5399" spans="3:12">
      <c r="C5399" s="145" t="s">
        <v>2145</v>
      </c>
      <c r="D5399" s="145">
        <v>0</v>
      </c>
      <c r="E5399" s="145" t="s">
        <v>26</v>
      </c>
      <c r="F5399" s="462" t="s">
        <v>95</v>
      </c>
      <c r="G5399" s="462" t="s">
        <v>3468</v>
      </c>
      <c r="H5399" s="145" t="s">
        <v>86</v>
      </c>
      <c r="I5399" s="462" t="s">
        <v>1688</v>
      </c>
      <c r="J5399" s="462" t="s">
        <v>1690</v>
      </c>
      <c r="K5399" s="145" t="s">
        <v>1866</v>
      </c>
      <c r="L5399" s="145" t="s">
        <v>1852</v>
      </c>
    </row>
    <row r="5400" spans="3:12">
      <c r="C5400" s="145" t="s">
        <v>2148</v>
      </c>
      <c r="D5400" s="145">
        <v>0</v>
      </c>
      <c r="E5400" s="145" t="s">
        <v>26</v>
      </c>
      <c r="F5400" s="462" t="s">
        <v>95</v>
      </c>
      <c r="G5400" s="462" t="s">
        <v>3468</v>
      </c>
      <c r="H5400" s="145" t="s">
        <v>86</v>
      </c>
      <c r="I5400" s="462" t="s">
        <v>1688</v>
      </c>
      <c r="J5400" s="462" t="s">
        <v>1690</v>
      </c>
      <c r="K5400" s="145" t="s">
        <v>1866</v>
      </c>
      <c r="L5400" s="145" t="s">
        <v>1852</v>
      </c>
    </row>
    <row r="5401" spans="3:12">
      <c r="C5401" s="145" t="s">
        <v>2149</v>
      </c>
      <c r="D5401" s="145">
        <v>0</v>
      </c>
      <c r="E5401" s="145" t="s">
        <v>26</v>
      </c>
      <c r="F5401" s="462" t="s">
        <v>95</v>
      </c>
      <c r="G5401" s="462" t="s">
        <v>3468</v>
      </c>
      <c r="H5401" s="145" t="s">
        <v>86</v>
      </c>
      <c r="I5401" s="462" t="s">
        <v>1688</v>
      </c>
      <c r="J5401" s="462" t="s">
        <v>1690</v>
      </c>
      <c r="K5401" s="145" t="s">
        <v>1866</v>
      </c>
      <c r="L5401" s="145" t="s">
        <v>1852</v>
      </c>
    </row>
    <row r="5402" spans="3:12">
      <c r="C5402" s="145" t="s">
        <v>2150</v>
      </c>
      <c r="D5402" s="145">
        <v>0</v>
      </c>
      <c r="E5402" s="145" t="s">
        <v>26</v>
      </c>
      <c r="F5402" s="462" t="s">
        <v>95</v>
      </c>
      <c r="G5402" s="462" t="s">
        <v>3468</v>
      </c>
      <c r="H5402" s="145" t="s">
        <v>86</v>
      </c>
      <c r="I5402" s="462" t="s">
        <v>1688</v>
      </c>
      <c r="J5402" s="462" t="s">
        <v>1690</v>
      </c>
      <c r="K5402" s="145" t="s">
        <v>1866</v>
      </c>
      <c r="L5402" s="145" t="s">
        <v>1852</v>
      </c>
    </row>
    <row r="5403" spans="3:12">
      <c r="C5403" s="145" t="s">
        <v>2151</v>
      </c>
      <c r="D5403" s="145">
        <v>0</v>
      </c>
      <c r="E5403" s="145" t="s">
        <v>26</v>
      </c>
      <c r="F5403" s="462" t="s">
        <v>95</v>
      </c>
      <c r="G5403" s="462" t="s">
        <v>3468</v>
      </c>
      <c r="H5403" s="145" t="s">
        <v>86</v>
      </c>
      <c r="I5403" s="462" t="s">
        <v>1688</v>
      </c>
      <c r="J5403" s="462" t="s">
        <v>1690</v>
      </c>
      <c r="K5403" s="145" t="s">
        <v>1866</v>
      </c>
      <c r="L5403" s="145" t="s">
        <v>1852</v>
      </c>
    </row>
    <row r="5404" spans="3:12">
      <c r="C5404" s="145" t="s">
        <v>2153</v>
      </c>
      <c r="D5404" s="145">
        <v>0</v>
      </c>
      <c r="E5404" s="145" t="s">
        <v>26</v>
      </c>
      <c r="F5404" s="462" t="s">
        <v>95</v>
      </c>
      <c r="G5404" s="462" t="s">
        <v>3468</v>
      </c>
      <c r="H5404" s="145" t="s">
        <v>86</v>
      </c>
      <c r="I5404" s="462" t="s">
        <v>1688</v>
      </c>
      <c r="J5404" s="462" t="s">
        <v>1690</v>
      </c>
      <c r="K5404" s="145" t="s">
        <v>1866</v>
      </c>
      <c r="L5404" s="145" t="s">
        <v>1852</v>
      </c>
    </row>
    <row r="5405" spans="3:12">
      <c r="C5405" s="145" t="s">
        <v>2154</v>
      </c>
      <c r="D5405" s="145">
        <v>0</v>
      </c>
      <c r="E5405" s="145" t="s">
        <v>26</v>
      </c>
      <c r="F5405" s="462" t="s">
        <v>95</v>
      </c>
      <c r="G5405" s="462" t="s">
        <v>3468</v>
      </c>
      <c r="H5405" s="145" t="s">
        <v>86</v>
      </c>
      <c r="I5405" s="462" t="s">
        <v>1688</v>
      </c>
      <c r="J5405" s="462" t="s">
        <v>1690</v>
      </c>
      <c r="K5405" s="145" t="s">
        <v>1866</v>
      </c>
      <c r="L5405" s="145" t="s">
        <v>1852</v>
      </c>
    </row>
    <row r="5406" spans="3:12">
      <c r="C5406" s="145" t="s">
        <v>2155</v>
      </c>
      <c r="D5406" s="145">
        <v>0</v>
      </c>
      <c r="E5406" s="145" t="s">
        <v>26</v>
      </c>
      <c r="F5406" s="462" t="s">
        <v>95</v>
      </c>
      <c r="G5406" s="462" t="s">
        <v>3468</v>
      </c>
      <c r="H5406" s="145" t="s">
        <v>86</v>
      </c>
      <c r="I5406" s="462" t="s">
        <v>1688</v>
      </c>
      <c r="J5406" s="462" t="s">
        <v>1690</v>
      </c>
      <c r="K5406" s="145" t="s">
        <v>1866</v>
      </c>
      <c r="L5406" s="145" t="s">
        <v>1852</v>
      </c>
    </row>
    <row r="5407" spans="3:12">
      <c r="C5407" s="145" t="s">
        <v>2156</v>
      </c>
      <c r="D5407" s="145">
        <v>0</v>
      </c>
      <c r="E5407" s="145" t="s">
        <v>26</v>
      </c>
      <c r="F5407" s="462" t="s">
        <v>95</v>
      </c>
      <c r="G5407" s="462" t="s">
        <v>3468</v>
      </c>
      <c r="H5407" s="145" t="s">
        <v>86</v>
      </c>
      <c r="I5407" s="462" t="s">
        <v>1688</v>
      </c>
      <c r="J5407" s="462" t="s">
        <v>1690</v>
      </c>
      <c r="K5407" s="145" t="s">
        <v>1866</v>
      </c>
      <c r="L5407" s="145" t="s">
        <v>1852</v>
      </c>
    </row>
    <row r="5408" spans="3:12">
      <c r="C5408" s="145" t="s">
        <v>2157</v>
      </c>
      <c r="D5408" s="145">
        <v>0</v>
      </c>
      <c r="E5408" s="145" t="s">
        <v>26</v>
      </c>
      <c r="F5408" s="462" t="s">
        <v>95</v>
      </c>
      <c r="G5408" s="462" t="s">
        <v>3468</v>
      </c>
      <c r="H5408" s="145" t="s">
        <v>86</v>
      </c>
      <c r="I5408" s="462" t="s">
        <v>1688</v>
      </c>
      <c r="J5408" s="462" t="s">
        <v>1690</v>
      </c>
      <c r="K5408" s="145" t="s">
        <v>1866</v>
      </c>
      <c r="L5408" s="145" t="s">
        <v>1852</v>
      </c>
    </row>
    <row r="5409" spans="3:12">
      <c r="C5409" s="145" t="s">
        <v>2159</v>
      </c>
      <c r="D5409" s="145">
        <v>0</v>
      </c>
      <c r="E5409" s="145" t="s">
        <v>26</v>
      </c>
      <c r="F5409" s="462" t="s">
        <v>95</v>
      </c>
      <c r="G5409" s="462" t="s">
        <v>3468</v>
      </c>
      <c r="H5409" s="145" t="s">
        <v>86</v>
      </c>
      <c r="I5409" s="462" t="s">
        <v>1688</v>
      </c>
      <c r="J5409" s="462" t="s">
        <v>1690</v>
      </c>
      <c r="K5409" s="145" t="s">
        <v>1866</v>
      </c>
      <c r="L5409" s="145" t="s">
        <v>1852</v>
      </c>
    </row>
    <row r="5410" spans="3:12">
      <c r="C5410" s="145" t="s">
        <v>2160</v>
      </c>
      <c r="D5410" s="145">
        <v>0</v>
      </c>
      <c r="E5410" s="145" t="s">
        <v>26</v>
      </c>
      <c r="F5410" s="462" t="s">
        <v>95</v>
      </c>
      <c r="G5410" s="462" t="s">
        <v>3468</v>
      </c>
      <c r="H5410" s="145" t="s">
        <v>86</v>
      </c>
      <c r="I5410" s="462" t="s">
        <v>1688</v>
      </c>
      <c r="J5410" s="462" t="s">
        <v>1690</v>
      </c>
      <c r="K5410" s="145" t="s">
        <v>1866</v>
      </c>
      <c r="L5410" s="145" t="s">
        <v>1852</v>
      </c>
    </row>
    <row r="5411" spans="3:12">
      <c r="C5411" s="145" t="s">
        <v>2161</v>
      </c>
      <c r="D5411" s="145">
        <v>0</v>
      </c>
      <c r="E5411" s="145" t="s">
        <v>26</v>
      </c>
      <c r="F5411" s="462" t="s">
        <v>95</v>
      </c>
      <c r="G5411" s="462" t="s">
        <v>3468</v>
      </c>
      <c r="H5411" s="145" t="s">
        <v>86</v>
      </c>
      <c r="I5411" s="462" t="s">
        <v>1688</v>
      </c>
      <c r="J5411" s="462" t="s">
        <v>1690</v>
      </c>
      <c r="K5411" s="145" t="s">
        <v>1866</v>
      </c>
      <c r="L5411" s="145" t="s">
        <v>1852</v>
      </c>
    </row>
    <row r="5412" spans="3:12">
      <c r="C5412" s="145" t="s">
        <v>2162</v>
      </c>
      <c r="D5412" s="145">
        <v>0</v>
      </c>
      <c r="E5412" s="145" t="s">
        <v>26</v>
      </c>
      <c r="F5412" s="462" t="s">
        <v>95</v>
      </c>
      <c r="G5412" s="462" t="s">
        <v>3468</v>
      </c>
      <c r="H5412" s="145" t="s">
        <v>86</v>
      </c>
      <c r="I5412" s="462" t="s">
        <v>1688</v>
      </c>
      <c r="J5412" s="462" t="s">
        <v>1690</v>
      </c>
      <c r="K5412" s="145" t="s">
        <v>1866</v>
      </c>
      <c r="L5412" s="145" t="s">
        <v>1852</v>
      </c>
    </row>
    <row r="5413" spans="3:12">
      <c r="C5413" s="145" t="s">
        <v>2163</v>
      </c>
      <c r="D5413" s="145">
        <v>0</v>
      </c>
      <c r="E5413" s="145" t="s">
        <v>26</v>
      </c>
      <c r="F5413" s="462" t="s">
        <v>95</v>
      </c>
      <c r="G5413" s="462" t="s">
        <v>3468</v>
      </c>
      <c r="H5413" s="145" t="s">
        <v>86</v>
      </c>
      <c r="I5413" s="462" t="s">
        <v>1688</v>
      </c>
      <c r="J5413" s="462" t="s">
        <v>1690</v>
      </c>
      <c r="K5413" s="145" t="s">
        <v>1866</v>
      </c>
      <c r="L5413" s="145" t="s">
        <v>1852</v>
      </c>
    </row>
    <row r="5414" spans="3:12">
      <c r="C5414" s="145" t="s">
        <v>2164</v>
      </c>
      <c r="D5414" s="145">
        <v>0</v>
      </c>
      <c r="E5414" s="145" t="s">
        <v>26</v>
      </c>
      <c r="F5414" s="462" t="s">
        <v>95</v>
      </c>
      <c r="G5414" s="462" t="s">
        <v>3468</v>
      </c>
      <c r="H5414" s="145" t="s">
        <v>86</v>
      </c>
      <c r="I5414" s="462" t="s">
        <v>1688</v>
      </c>
      <c r="J5414" s="462" t="s">
        <v>1690</v>
      </c>
      <c r="K5414" s="145" t="s">
        <v>1866</v>
      </c>
      <c r="L5414" s="145" t="s">
        <v>1852</v>
      </c>
    </row>
    <row r="5415" spans="3:12">
      <c r="C5415" s="145" t="s">
        <v>2165</v>
      </c>
      <c r="D5415" s="145">
        <v>0</v>
      </c>
      <c r="E5415" s="145" t="s">
        <v>26</v>
      </c>
      <c r="F5415" s="462" t="s">
        <v>95</v>
      </c>
      <c r="G5415" s="462" t="s">
        <v>3468</v>
      </c>
      <c r="H5415" s="145" t="s">
        <v>86</v>
      </c>
      <c r="I5415" s="462" t="s">
        <v>1688</v>
      </c>
      <c r="J5415" s="462" t="s">
        <v>1690</v>
      </c>
      <c r="K5415" s="145" t="s">
        <v>1866</v>
      </c>
      <c r="L5415" s="145" t="s">
        <v>1852</v>
      </c>
    </row>
    <row r="5416" spans="3:12">
      <c r="C5416" s="145" t="s">
        <v>2167</v>
      </c>
      <c r="D5416" s="145">
        <v>0</v>
      </c>
      <c r="E5416" s="145" t="s">
        <v>26</v>
      </c>
      <c r="F5416" s="462" t="s">
        <v>95</v>
      </c>
      <c r="G5416" s="462" t="s">
        <v>3468</v>
      </c>
      <c r="H5416" s="145" t="s">
        <v>86</v>
      </c>
      <c r="I5416" s="462" t="s">
        <v>1688</v>
      </c>
      <c r="J5416" s="462" t="s">
        <v>1690</v>
      </c>
      <c r="K5416" s="145" t="s">
        <v>1866</v>
      </c>
      <c r="L5416" s="145" t="s">
        <v>1852</v>
      </c>
    </row>
    <row r="5417" spans="3:12">
      <c r="C5417" s="145" t="s">
        <v>2168</v>
      </c>
      <c r="D5417" s="145">
        <v>0</v>
      </c>
      <c r="E5417" s="145" t="s">
        <v>26</v>
      </c>
      <c r="F5417" s="462" t="s">
        <v>95</v>
      </c>
      <c r="G5417" s="462" t="s">
        <v>3468</v>
      </c>
      <c r="H5417" s="145" t="s">
        <v>86</v>
      </c>
      <c r="I5417" s="462" t="s">
        <v>1688</v>
      </c>
      <c r="J5417" s="462" t="s">
        <v>1690</v>
      </c>
      <c r="K5417" s="145" t="s">
        <v>1866</v>
      </c>
      <c r="L5417" s="145" t="s">
        <v>1852</v>
      </c>
    </row>
    <row r="5418" spans="3:12">
      <c r="C5418" s="145" t="s">
        <v>2169</v>
      </c>
      <c r="D5418" s="145">
        <v>0</v>
      </c>
      <c r="E5418" s="145" t="s">
        <v>26</v>
      </c>
      <c r="F5418" s="462" t="s">
        <v>95</v>
      </c>
      <c r="G5418" s="462" t="s">
        <v>3468</v>
      </c>
      <c r="H5418" s="145" t="s">
        <v>86</v>
      </c>
      <c r="I5418" s="462" t="s">
        <v>1688</v>
      </c>
      <c r="J5418" s="462" t="s">
        <v>1690</v>
      </c>
      <c r="K5418" s="145" t="s">
        <v>1866</v>
      </c>
      <c r="L5418" s="145" t="s">
        <v>1852</v>
      </c>
    </row>
    <row r="5419" spans="3:12">
      <c r="C5419" s="145" t="s">
        <v>2170</v>
      </c>
      <c r="D5419" s="145">
        <v>0</v>
      </c>
      <c r="E5419" s="145" t="s">
        <v>26</v>
      </c>
      <c r="F5419" s="462" t="s">
        <v>95</v>
      </c>
      <c r="G5419" s="462" t="s">
        <v>3468</v>
      </c>
      <c r="H5419" s="145" t="s">
        <v>86</v>
      </c>
      <c r="I5419" s="462" t="s">
        <v>1688</v>
      </c>
      <c r="J5419" s="462" t="s">
        <v>1690</v>
      </c>
      <c r="K5419" s="145" t="s">
        <v>1866</v>
      </c>
      <c r="L5419" s="145" t="s">
        <v>1852</v>
      </c>
    </row>
    <row r="5420" spans="3:12">
      <c r="C5420" s="145" t="s">
        <v>2171</v>
      </c>
      <c r="D5420" s="145">
        <v>0</v>
      </c>
      <c r="E5420" s="145" t="s">
        <v>26</v>
      </c>
      <c r="F5420" s="462" t="s">
        <v>95</v>
      </c>
      <c r="G5420" s="462" t="s">
        <v>3468</v>
      </c>
      <c r="H5420" s="145" t="s">
        <v>86</v>
      </c>
      <c r="I5420" s="462" t="s">
        <v>1688</v>
      </c>
      <c r="J5420" s="462" t="s">
        <v>1690</v>
      </c>
      <c r="K5420" s="145" t="s">
        <v>1866</v>
      </c>
      <c r="L5420" s="145" t="s">
        <v>1852</v>
      </c>
    </row>
    <row r="5421" spans="3:12">
      <c r="C5421" s="145" t="s">
        <v>2172</v>
      </c>
      <c r="D5421" s="145">
        <v>0</v>
      </c>
      <c r="E5421" s="145" t="s">
        <v>26</v>
      </c>
      <c r="F5421" s="462" t="s">
        <v>95</v>
      </c>
      <c r="G5421" s="462" t="s">
        <v>3468</v>
      </c>
      <c r="H5421" s="145" t="s">
        <v>86</v>
      </c>
      <c r="I5421" s="462" t="s">
        <v>1688</v>
      </c>
      <c r="J5421" s="462" t="s">
        <v>1690</v>
      </c>
      <c r="K5421" s="145" t="s">
        <v>1866</v>
      </c>
      <c r="L5421" s="145" t="s">
        <v>1852</v>
      </c>
    </row>
    <row r="5422" spans="3:12">
      <c r="C5422" s="145" t="s">
        <v>2121</v>
      </c>
      <c r="D5422" s="145">
        <v>0</v>
      </c>
      <c r="E5422" s="145" t="s">
        <v>26</v>
      </c>
      <c r="F5422" s="462" t="s">
        <v>95</v>
      </c>
      <c r="G5422" s="462" t="s">
        <v>3468</v>
      </c>
      <c r="H5422" s="145" t="s">
        <v>86</v>
      </c>
      <c r="I5422" s="462" t="s">
        <v>1688</v>
      </c>
      <c r="J5422" s="462" t="s">
        <v>1690</v>
      </c>
      <c r="K5422" s="145" t="s">
        <v>1866</v>
      </c>
      <c r="L5422" s="145" t="s">
        <v>1853</v>
      </c>
    </row>
    <row r="5423" spans="3:12">
      <c r="C5423" s="145" t="s">
        <v>2122</v>
      </c>
      <c r="D5423" s="145">
        <v>0</v>
      </c>
      <c r="E5423" s="145" t="s">
        <v>26</v>
      </c>
      <c r="F5423" s="462" t="s">
        <v>95</v>
      </c>
      <c r="G5423" s="462" t="s">
        <v>3468</v>
      </c>
      <c r="H5423" s="145" t="s">
        <v>86</v>
      </c>
      <c r="I5423" s="462" t="s">
        <v>1688</v>
      </c>
      <c r="J5423" s="462" t="s">
        <v>1690</v>
      </c>
      <c r="K5423" s="145" t="s">
        <v>1866</v>
      </c>
      <c r="L5423" s="145" t="s">
        <v>1853</v>
      </c>
    </row>
    <row r="5424" spans="3:12">
      <c r="C5424" s="145" t="s">
        <v>2123</v>
      </c>
      <c r="D5424" s="145">
        <v>0</v>
      </c>
      <c r="E5424" s="145" t="s">
        <v>26</v>
      </c>
      <c r="F5424" s="462" t="s">
        <v>95</v>
      </c>
      <c r="G5424" s="462" t="s">
        <v>3468</v>
      </c>
      <c r="H5424" s="145" t="s">
        <v>86</v>
      </c>
      <c r="I5424" s="462" t="s">
        <v>1688</v>
      </c>
      <c r="J5424" s="462" t="s">
        <v>1690</v>
      </c>
      <c r="K5424" s="145" t="s">
        <v>1866</v>
      </c>
      <c r="L5424" s="145" t="s">
        <v>1853</v>
      </c>
    </row>
    <row r="5425" spans="3:12">
      <c r="C5425" s="145" t="s">
        <v>2124</v>
      </c>
      <c r="D5425" s="145">
        <v>0</v>
      </c>
      <c r="E5425" s="145" t="s">
        <v>26</v>
      </c>
      <c r="F5425" s="462" t="s">
        <v>95</v>
      </c>
      <c r="G5425" s="462" t="s">
        <v>3468</v>
      </c>
      <c r="H5425" s="145" t="s">
        <v>86</v>
      </c>
      <c r="I5425" s="462" t="s">
        <v>1688</v>
      </c>
      <c r="J5425" s="462" t="s">
        <v>1690</v>
      </c>
      <c r="K5425" s="145" t="s">
        <v>1866</v>
      </c>
      <c r="L5425" s="145" t="s">
        <v>1853</v>
      </c>
    </row>
    <row r="5426" spans="3:12">
      <c r="C5426" s="145" t="s">
        <v>2126</v>
      </c>
      <c r="D5426" s="145">
        <v>0</v>
      </c>
      <c r="E5426" s="145" t="s">
        <v>26</v>
      </c>
      <c r="F5426" s="462" t="s">
        <v>95</v>
      </c>
      <c r="G5426" s="462" t="s">
        <v>3468</v>
      </c>
      <c r="H5426" s="145" t="s">
        <v>86</v>
      </c>
      <c r="I5426" s="462" t="s">
        <v>1688</v>
      </c>
      <c r="J5426" s="462" t="s">
        <v>1690</v>
      </c>
      <c r="K5426" s="145" t="s">
        <v>1866</v>
      </c>
      <c r="L5426" s="145" t="s">
        <v>1853</v>
      </c>
    </row>
    <row r="5427" spans="3:12">
      <c r="C5427" s="145" t="s">
        <v>2127</v>
      </c>
      <c r="D5427" s="145">
        <v>0</v>
      </c>
      <c r="E5427" s="145" t="s">
        <v>26</v>
      </c>
      <c r="F5427" s="462" t="s">
        <v>95</v>
      </c>
      <c r="G5427" s="462" t="s">
        <v>3468</v>
      </c>
      <c r="H5427" s="145" t="s">
        <v>86</v>
      </c>
      <c r="I5427" s="462" t="s">
        <v>1688</v>
      </c>
      <c r="J5427" s="462" t="s">
        <v>1690</v>
      </c>
      <c r="K5427" s="145" t="s">
        <v>1866</v>
      </c>
      <c r="L5427" s="145" t="s">
        <v>1853</v>
      </c>
    </row>
    <row r="5428" spans="3:12">
      <c r="C5428" s="145" t="s">
        <v>2128</v>
      </c>
      <c r="D5428" s="145">
        <v>0</v>
      </c>
      <c r="E5428" s="145" t="s">
        <v>26</v>
      </c>
      <c r="F5428" s="462" t="s">
        <v>95</v>
      </c>
      <c r="G5428" s="462" t="s">
        <v>3468</v>
      </c>
      <c r="H5428" s="145" t="s">
        <v>86</v>
      </c>
      <c r="I5428" s="462" t="s">
        <v>1688</v>
      </c>
      <c r="J5428" s="462" t="s">
        <v>1690</v>
      </c>
      <c r="K5428" s="145" t="s">
        <v>1866</v>
      </c>
      <c r="L5428" s="145" t="s">
        <v>1853</v>
      </c>
    </row>
    <row r="5429" spans="3:12">
      <c r="C5429" s="145" t="s">
        <v>2129</v>
      </c>
      <c r="D5429" s="145">
        <v>0</v>
      </c>
      <c r="E5429" s="145" t="s">
        <v>26</v>
      </c>
      <c r="F5429" s="462" t="s">
        <v>95</v>
      </c>
      <c r="G5429" s="462" t="s">
        <v>3468</v>
      </c>
      <c r="H5429" s="145" t="s">
        <v>86</v>
      </c>
      <c r="I5429" s="462" t="s">
        <v>1688</v>
      </c>
      <c r="J5429" s="462" t="s">
        <v>1690</v>
      </c>
      <c r="K5429" s="145" t="s">
        <v>1866</v>
      </c>
      <c r="L5429" s="145" t="s">
        <v>1853</v>
      </c>
    </row>
    <row r="5430" spans="3:12">
      <c r="C5430" s="145" t="s">
        <v>2130</v>
      </c>
      <c r="D5430" s="145">
        <v>0</v>
      </c>
      <c r="E5430" s="145" t="s">
        <v>26</v>
      </c>
      <c r="F5430" s="462" t="s">
        <v>95</v>
      </c>
      <c r="G5430" s="462" t="s">
        <v>3468</v>
      </c>
      <c r="H5430" s="145" t="s">
        <v>86</v>
      </c>
      <c r="I5430" s="462" t="s">
        <v>1688</v>
      </c>
      <c r="J5430" s="462" t="s">
        <v>1690</v>
      </c>
      <c r="K5430" s="145" t="s">
        <v>1866</v>
      </c>
      <c r="L5430" s="145" t="s">
        <v>1853</v>
      </c>
    </row>
    <row r="5431" spans="3:12">
      <c r="C5431" s="145" t="s">
        <v>2132</v>
      </c>
      <c r="D5431" s="145">
        <v>0</v>
      </c>
      <c r="E5431" s="145" t="s">
        <v>26</v>
      </c>
      <c r="F5431" s="462" t="s">
        <v>95</v>
      </c>
      <c r="G5431" s="462" t="s">
        <v>3468</v>
      </c>
      <c r="H5431" s="145" t="s">
        <v>86</v>
      </c>
      <c r="I5431" s="462" t="s">
        <v>1688</v>
      </c>
      <c r="J5431" s="462" t="s">
        <v>1690</v>
      </c>
      <c r="K5431" s="145" t="s">
        <v>1866</v>
      </c>
      <c r="L5431" s="145" t="s">
        <v>1853</v>
      </c>
    </row>
    <row r="5432" spans="3:12">
      <c r="C5432" s="145" t="s">
        <v>2133</v>
      </c>
      <c r="D5432" s="145">
        <v>0</v>
      </c>
      <c r="E5432" s="145" t="s">
        <v>26</v>
      </c>
      <c r="F5432" s="462" t="s">
        <v>95</v>
      </c>
      <c r="G5432" s="462" t="s">
        <v>3468</v>
      </c>
      <c r="H5432" s="145" t="s">
        <v>86</v>
      </c>
      <c r="I5432" s="462" t="s">
        <v>1688</v>
      </c>
      <c r="J5432" s="462" t="s">
        <v>1690</v>
      </c>
      <c r="K5432" s="145" t="s">
        <v>1866</v>
      </c>
      <c r="L5432" s="145" t="s">
        <v>1853</v>
      </c>
    </row>
    <row r="5433" spans="3:12">
      <c r="C5433" s="145" t="s">
        <v>2134</v>
      </c>
      <c r="D5433" s="145">
        <v>0</v>
      </c>
      <c r="E5433" s="145" t="s">
        <v>26</v>
      </c>
      <c r="F5433" s="462" t="s">
        <v>95</v>
      </c>
      <c r="G5433" s="462" t="s">
        <v>3468</v>
      </c>
      <c r="H5433" s="145" t="s">
        <v>86</v>
      </c>
      <c r="I5433" s="462" t="s">
        <v>1688</v>
      </c>
      <c r="J5433" s="462" t="s">
        <v>1690</v>
      </c>
      <c r="K5433" s="145" t="s">
        <v>1866</v>
      </c>
      <c r="L5433" s="145" t="s">
        <v>1853</v>
      </c>
    </row>
    <row r="5434" spans="3:12">
      <c r="C5434" s="145" t="s">
        <v>2135</v>
      </c>
      <c r="D5434" s="145">
        <v>0</v>
      </c>
      <c r="E5434" s="145" t="s">
        <v>26</v>
      </c>
      <c r="F5434" s="462" t="s">
        <v>95</v>
      </c>
      <c r="G5434" s="462" t="s">
        <v>3468</v>
      </c>
      <c r="H5434" s="145" t="s">
        <v>86</v>
      </c>
      <c r="I5434" s="462" t="s">
        <v>1688</v>
      </c>
      <c r="J5434" s="462" t="s">
        <v>1690</v>
      </c>
      <c r="K5434" s="145" t="s">
        <v>1866</v>
      </c>
      <c r="L5434" s="145" t="s">
        <v>1853</v>
      </c>
    </row>
    <row r="5435" spans="3:12">
      <c r="C5435" s="145" t="s">
        <v>2136</v>
      </c>
      <c r="D5435" s="145">
        <v>0</v>
      </c>
      <c r="E5435" s="145" t="s">
        <v>26</v>
      </c>
      <c r="F5435" s="462" t="s">
        <v>95</v>
      </c>
      <c r="G5435" s="462" t="s">
        <v>3468</v>
      </c>
      <c r="H5435" s="145" t="s">
        <v>86</v>
      </c>
      <c r="I5435" s="462" t="s">
        <v>1688</v>
      </c>
      <c r="J5435" s="462" t="s">
        <v>1690</v>
      </c>
      <c r="K5435" s="145" t="s">
        <v>1866</v>
      </c>
      <c r="L5435" s="145" t="s">
        <v>1853</v>
      </c>
    </row>
    <row r="5436" spans="3:12">
      <c r="C5436" s="145" t="s">
        <v>2137</v>
      </c>
      <c r="D5436" s="145">
        <v>0</v>
      </c>
      <c r="E5436" s="145" t="s">
        <v>26</v>
      </c>
      <c r="F5436" s="462" t="s">
        <v>95</v>
      </c>
      <c r="G5436" s="462" t="s">
        <v>3468</v>
      </c>
      <c r="H5436" s="145" t="s">
        <v>86</v>
      </c>
      <c r="I5436" s="462" t="s">
        <v>1688</v>
      </c>
      <c r="J5436" s="462" t="s">
        <v>1690</v>
      </c>
      <c r="K5436" s="145" t="s">
        <v>1866</v>
      </c>
      <c r="L5436" s="145" t="s">
        <v>1853</v>
      </c>
    </row>
    <row r="5437" spans="3:12">
      <c r="C5437" s="145" t="s">
        <v>2138</v>
      </c>
      <c r="D5437" s="145">
        <v>0</v>
      </c>
      <c r="E5437" s="145" t="s">
        <v>26</v>
      </c>
      <c r="F5437" s="462" t="s">
        <v>95</v>
      </c>
      <c r="G5437" s="462" t="s">
        <v>3468</v>
      </c>
      <c r="H5437" s="145" t="s">
        <v>86</v>
      </c>
      <c r="I5437" s="462" t="s">
        <v>1688</v>
      </c>
      <c r="J5437" s="462" t="s">
        <v>1690</v>
      </c>
      <c r="K5437" s="145" t="s">
        <v>1866</v>
      </c>
      <c r="L5437" s="145" t="s">
        <v>1853</v>
      </c>
    </row>
    <row r="5438" spans="3:12">
      <c r="C5438" s="145" t="s">
        <v>2140</v>
      </c>
      <c r="D5438" s="145">
        <v>0</v>
      </c>
      <c r="E5438" s="145" t="s">
        <v>26</v>
      </c>
      <c r="F5438" s="462" t="s">
        <v>95</v>
      </c>
      <c r="G5438" s="462" t="s">
        <v>3468</v>
      </c>
      <c r="H5438" s="145" t="s">
        <v>86</v>
      </c>
      <c r="I5438" s="462" t="s">
        <v>1688</v>
      </c>
      <c r="J5438" s="462" t="s">
        <v>1690</v>
      </c>
      <c r="K5438" s="145" t="s">
        <v>1866</v>
      </c>
      <c r="L5438" s="145" t="s">
        <v>1853</v>
      </c>
    </row>
    <row r="5439" spans="3:12">
      <c r="C5439" s="145" t="s">
        <v>2141</v>
      </c>
      <c r="D5439" s="145">
        <v>0</v>
      </c>
      <c r="E5439" s="145" t="s">
        <v>26</v>
      </c>
      <c r="F5439" s="462" t="s">
        <v>95</v>
      </c>
      <c r="G5439" s="462" t="s">
        <v>3468</v>
      </c>
      <c r="H5439" s="145" t="s">
        <v>86</v>
      </c>
      <c r="I5439" s="462" t="s">
        <v>1688</v>
      </c>
      <c r="J5439" s="462" t="s">
        <v>1690</v>
      </c>
      <c r="K5439" s="145" t="s">
        <v>1866</v>
      </c>
      <c r="L5439" s="145" t="s">
        <v>1853</v>
      </c>
    </row>
    <row r="5440" spans="3:12">
      <c r="C5440" s="145" t="s">
        <v>2142</v>
      </c>
      <c r="D5440" s="145">
        <v>0</v>
      </c>
      <c r="E5440" s="145" t="s">
        <v>26</v>
      </c>
      <c r="F5440" s="462" t="s">
        <v>95</v>
      </c>
      <c r="G5440" s="462" t="s">
        <v>3468</v>
      </c>
      <c r="H5440" s="145" t="s">
        <v>86</v>
      </c>
      <c r="I5440" s="462" t="s">
        <v>1688</v>
      </c>
      <c r="J5440" s="462" t="s">
        <v>1690</v>
      </c>
      <c r="K5440" s="145" t="s">
        <v>1866</v>
      </c>
      <c r="L5440" s="145" t="s">
        <v>1853</v>
      </c>
    </row>
    <row r="5441" spans="3:12">
      <c r="C5441" s="145" t="s">
        <v>2143</v>
      </c>
      <c r="D5441" s="145">
        <v>0</v>
      </c>
      <c r="E5441" s="145" t="s">
        <v>26</v>
      </c>
      <c r="F5441" s="462" t="s">
        <v>95</v>
      </c>
      <c r="G5441" s="462" t="s">
        <v>3468</v>
      </c>
      <c r="H5441" s="145" t="s">
        <v>86</v>
      </c>
      <c r="I5441" s="462" t="s">
        <v>1688</v>
      </c>
      <c r="J5441" s="462" t="s">
        <v>1690</v>
      </c>
      <c r="K5441" s="145" t="s">
        <v>1866</v>
      </c>
      <c r="L5441" s="145" t="s">
        <v>1853</v>
      </c>
    </row>
    <row r="5442" spans="3:12">
      <c r="C5442" s="145" t="s">
        <v>2144</v>
      </c>
      <c r="D5442" s="145">
        <v>0</v>
      </c>
      <c r="E5442" s="145" t="s">
        <v>26</v>
      </c>
      <c r="F5442" s="462" t="s">
        <v>95</v>
      </c>
      <c r="G5442" s="462" t="s">
        <v>3468</v>
      </c>
      <c r="H5442" s="145" t="s">
        <v>86</v>
      </c>
      <c r="I5442" s="462" t="s">
        <v>1688</v>
      </c>
      <c r="J5442" s="462" t="s">
        <v>1690</v>
      </c>
      <c r="K5442" s="145" t="s">
        <v>1866</v>
      </c>
      <c r="L5442" s="145" t="s">
        <v>1853</v>
      </c>
    </row>
    <row r="5443" spans="3:12">
      <c r="C5443" s="145" t="s">
        <v>2145</v>
      </c>
      <c r="D5443" s="145">
        <v>0</v>
      </c>
      <c r="E5443" s="145" t="s">
        <v>26</v>
      </c>
      <c r="F5443" s="462" t="s">
        <v>95</v>
      </c>
      <c r="G5443" s="462" t="s">
        <v>3468</v>
      </c>
      <c r="H5443" s="145" t="s">
        <v>86</v>
      </c>
      <c r="I5443" s="462" t="s">
        <v>1688</v>
      </c>
      <c r="J5443" s="462" t="s">
        <v>1690</v>
      </c>
      <c r="K5443" s="145" t="s">
        <v>1866</v>
      </c>
      <c r="L5443" s="145" t="s">
        <v>1853</v>
      </c>
    </row>
    <row r="5444" spans="3:12">
      <c r="C5444" s="145" t="s">
        <v>2148</v>
      </c>
      <c r="D5444" s="145">
        <v>0</v>
      </c>
      <c r="E5444" s="145" t="s">
        <v>26</v>
      </c>
      <c r="F5444" s="462" t="s">
        <v>95</v>
      </c>
      <c r="G5444" s="462" t="s">
        <v>3468</v>
      </c>
      <c r="H5444" s="145" t="s">
        <v>86</v>
      </c>
      <c r="I5444" s="462" t="s">
        <v>1688</v>
      </c>
      <c r="J5444" s="462" t="s">
        <v>1690</v>
      </c>
      <c r="K5444" s="145" t="s">
        <v>1866</v>
      </c>
      <c r="L5444" s="145" t="s">
        <v>1853</v>
      </c>
    </row>
    <row r="5445" spans="3:12">
      <c r="C5445" s="145" t="s">
        <v>2149</v>
      </c>
      <c r="D5445" s="145">
        <v>0</v>
      </c>
      <c r="E5445" s="145" t="s">
        <v>26</v>
      </c>
      <c r="F5445" s="462" t="s">
        <v>95</v>
      </c>
      <c r="G5445" s="462" t="s">
        <v>3468</v>
      </c>
      <c r="H5445" s="145" t="s">
        <v>86</v>
      </c>
      <c r="I5445" s="462" t="s">
        <v>1688</v>
      </c>
      <c r="J5445" s="462" t="s">
        <v>1690</v>
      </c>
      <c r="K5445" s="145" t="s">
        <v>1866</v>
      </c>
      <c r="L5445" s="145" t="s">
        <v>1853</v>
      </c>
    </row>
    <row r="5446" spans="3:12">
      <c r="C5446" s="145" t="s">
        <v>2150</v>
      </c>
      <c r="D5446" s="145">
        <v>0</v>
      </c>
      <c r="E5446" s="145" t="s">
        <v>26</v>
      </c>
      <c r="F5446" s="462" t="s">
        <v>95</v>
      </c>
      <c r="G5446" s="462" t="s">
        <v>3468</v>
      </c>
      <c r="H5446" s="145" t="s">
        <v>86</v>
      </c>
      <c r="I5446" s="462" t="s">
        <v>1688</v>
      </c>
      <c r="J5446" s="462" t="s">
        <v>1690</v>
      </c>
      <c r="K5446" s="145" t="s">
        <v>1866</v>
      </c>
      <c r="L5446" s="145" t="s">
        <v>1853</v>
      </c>
    </row>
    <row r="5447" spans="3:12">
      <c r="C5447" s="145" t="s">
        <v>2151</v>
      </c>
      <c r="D5447" s="145">
        <v>0</v>
      </c>
      <c r="E5447" s="145" t="s">
        <v>26</v>
      </c>
      <c r="F5447" s="462" t="s">
        <v>95</v>
      </c>
      <c r="G5447" s="462" t="s">
        <v>3468</v>
      </c>
      <c r="H5447" s="145" t="s">
        <v>86</v>
      </c>
      <c r="I5447" s="462" t="s">
        <v>1688</v>
      </c>
      <c r="J5447" s="462" t="s">
        <v>1690</v>
      </c>
      <c r="K5447" s="145" t="s">
        <v>1866</v>
      </c>
      <c r="L5447" s="145" t="s">
        <v>1853</v>
      </c>
    </row>
    <row r="5448" spans="3:12">
      <c r="C5448" s="145" t="s">
        <v>2153</v>
      </c>
      <c r="D5448" s="145">
        <v>0</v>
      </c>
      <c r="E5448" s="145" t="s">
        <v>26</v>
      </c>
      <c r="F5448" s="462" t="s">
        <v>95</v>
      </c>
      <c r="G5448" s="462" t="s">
        <v>3468</v>
      </c>
      <c r="H5448" s="145" t="s">
        <v>86</v>
      </c>
      <c r="I5448" s="462" t="s">
        <v>1688</v>
      </c>
      <c r="J5448" s="462" t="s">
        <v>1690</v>
      </c>
      <c r="K5448" s="145" t="s">
        <v>1866</v>
      </c>
      <c r="L5448" s="145" t="s">
        <v>1853</v>
      </c>
    </row>
    <row r="5449" spans="3:12">
      <c r="C5449" s="145" t="s">
        <v>2154</v>
      </c>
      <c r="D5449" s="145">
        <v>0</v>
      </c>
      <c r="E5449" s="145" t="s">
        <v>26</v>
      </c>
      <c r="F5449" s="462" t="s">
        <v>95</v>
      </c>
      <c r="G5449" s="462" t="s">
        <v>3468</v>
      </c>
      <c r="H5449" s="145" t="s">
        <v>86</v>
      </c>
      <c r="I5449" s="462" t="s">
        <v>1688</v>
      </c>
      <c r="J5449" s="462" t="s">
        <v>1690</v>
      </c>
      <c r="K5449" s="145" t="s">
        <v>1866</v>
      </c>
      <c r="L5449" s="145" t="s">
        <v>1853</v>
      </c>
    </row>
    <row r="5450" spans="3:12">
      <c r="C5450" s="145" t="s">
        <v>2155</v>
      </c>
      <c r="D5450" s="145">
        <v>0</v>
      </c>
      <c r="E5450" s="145" t="s">
        <v>26</v>
      </c>
      <c r="F5450" s="462" t="s">
        <v>95</v>
      </c>
      <c r="G5450" s="462" t="s">
        <v>3468</v>
      </c>
      <c r="H5450" s="145" t="s">
        <v>86</v>
      </c>
      <c r="I5450" s="462" t="s">
        <v>1688</v>
      </c>
      <c r="J5450" s="462" t="s">
        <v>1690</v>
      </c>
      <c r="K5450" s="145" t="s">
        <v>1866</v>
      </c>
      <c r="L5450" s="145" t="s">
        <v>1853</v>
      </c>
    </row>
    <row r="5451" spans="3:12">
      <c r="C5451" s="145" t="s">
        <v>2156</v>
      </c>
      <c r="D5451" s="145">
        <v>0</v>
      </c>
      <c r="E5451" s="145" t="s">
        <v>26</v>
      </c>
      <c r="F5451" s="462" t="s">
        <v>95</v>
      </c>
      <c r="G5451" s="462" t="s">
        <v>3468</v>
      </c>
      <c r="H5451" s="145" t="s">
        <v>86</v>
      </c>
      <c r="I5451" s="462" t="s">
        <v>1688</v>
      </c>
      <c r="J5451" s="462" t="s">
        <v>1690</v>
      </c>
      <c r="K5451" s="145" t="s">
        <v>1866</v>
      </c>
      <c r="L5451" s="145" t="s">
        <v>1853</v>
      </c>
    </row>
    <row r="5452" spans="3:12">
      <c r="C5452" s="145" t="s">
        <v>2157</v>
      </c>
      <c r="D5452" s="145">
        <v>0</v>
      </c>
      <c r="E5452" s="145" t="s">
        <v>26</v>
      </c>
      <c r="F5452" s="462" t="s">
        <v>95</v>
      </c>
      <c r="G5452" s="462" t="s">
        <v>3468</v>
      </c>
      <c r="H5452" s="145" t="s">
        <v>86</v>
      </c>
      <c r="I5452" s="462" t="s">
        <v>1688</v>
      </c>
      <c r="J5452" s="462" t="s">
        <v>1690</v>
      </c>
      <c r="K5452" s="145" t="s">
        <v>1866</v>
      </c>
      <c r="L5452" s="145" t="s">
        <v>1853</v>
      </c>
    </row>
    <row r="5453" spans="3:12">
      <c r="C5453" s="145" t="s">
        <v>2159</v>
      </c>
      <c r="D5453" s="145">
        <v>0</v>
      </c>
      <c r="E5453" s="145" t="s">
        <v>26</v>
      </c>
      <c r="F5453" s="462" t="s">
        <v>95</v>
      </c>
      <c r="G5453" s="462" t="s">
        <v>3468</v>
      </c>
      <c r="H5453" s="145" t="s">
        <v>86</v>
      </c>
      <c r="I5453" s="462" t="s">
        <v>1688</v>
      </c>
      <c r="J5453" s="462" t="s">
        <v>1690</v>
      </c>
      <c r="K5453" s="145" t="s">
        <v>1866</v>
      </c>
      <c r="L5453" s="145" t="s">
        <v>1853</v>
      </c>
    </row>
    <row r="5454" spans="3:12">
      <c r="C5454" s="145" t="s">
        <v>2160</v>
      </c>
      <c r="D5454" s="145">
        <v>0</v>
      </c>
      <c r="E5454" s="145" t="s">
        <v>26</v>
      </c>
      <c r="F5454" s="462" t="s">
        <v>95</v>
      </c>
      <c r="G5454" s="462" t="s">
        <v>3468</v>
      </c>
      <c r="H5454" s="145" t="s">
        <v>86</v>
      </c>
      <c r="I5454" s="462" t="s">
        <v>1688</v>
      </c>
      <c r="J5454" s="462" t="s">
        <v>1690</v>
      </c>
      <c r="K5454" s="145" t="s">
        <v>1866</v>
      </c>
      <c r="L5454" s="145" t="s">
        <v>1853</v>
      </c>
    </row>
    <row r="5455" spans="3:12">
      <c r="C5455" s="145" t="s">
        <v>2161</v>
      </c>
      <c r="D5455" s="145">
        <v>0</v>
      </c>
      <c r="E5455" s="145" t="s">
        <v>26</v>
      </c>
      <c r="F5455" s="462" t="s">
        <v>95</v>
      </c>
      <c r="G5455" s="462" t="s">
        <v>3468</v>
      </c>
      <c r="H5455" s="145" t="s">
        <v>86</v>
      </c>
      <c r="I5455" s="462" t="s">
        <v>1688</v>
      </c>
      <c r="J5455" s="462" t="s">
        <v>1690</v>
      </c>
      <c r="K5455" s="145" t="s">
        <v>1866</v>
      </c>
      <c r="L5455" s="145" t="s">
        <v>1853</v>
      </c>
    </row>
    <row r="5456" spans="3:12">
      <c r="C5456" s="145" t="s">
        <v>2162</v>
      </c>
      <c r="D5456" s="145">
        <v>0</v>
      </c>
      <c r="E5456" s="145" t="s">
        <v>26</v>
      </c>
      <c r="F5456" s="462" t="s">
        <v>95</v>
      </c>
      <c r="G5456" s="462" t="s">
        <v>3468</v>
      </c>
      <c r="H5456" s="145" t="s">
        <v>86</v>
      </c>
      <c r="I5456" s="462" t="s">
        <v>1688</v>
      </c>
      <c r="J5456" s="462" t="s">
        <v>1690</v>
      </c>
      <c r="K5456" s="145" t="s">
        <v>1866</v>
      </c>
      <c r="L5456" s="145" t="s">
        <v>1853</v>
      </c>
    </row>
    <row r="5457" spans="3:12">
      <c r="C5457" s="145" t="s">
        <v>2163</v>
      </c>
      <c r="D5457" s="145">
        <v>0</v>
      </c>
      <c r="E5457" s="145" t="s">
        <v>26</v>
      </c>
      <c r="F5457" s="462" t="s">
        <v>95</v>
      </c>
      <c r="G5457" s="462" t="s">
        <v>3468</v>
      </c>
      <c r="H5457" s="145" t="s">
        <v>86</v>
      </c>
      <c r="I5457" s="462" t="s">
        <v>1688</v>
      </c>
      <c r="J5457" s="462" t="s">
        <v>1690</v>
      </c>
      <c r="K5457" s="145" t="s">
        <v>1866</v>
      </c>
      <c r="L5457" s="145" t="s">
        <v>1853</v>
      </c>
    </row>
    <row r="5458" spans="3:12">
      <c r="C5458" s="145" t="s">
        <v>2164</v>
      </c>
      <c r="D5458" s="145">
        <v>0</v>
      </c>
      <c r="E5458" s="145" t="s">
        <v>26</v>
      </c>
      <c r="F5458" s="462" t="s">
        <v>95</v>
      </c>
      <c r="G5458" s="462" t="s">
        <v>3468</v>
      </c>
      <c r="H5458" s="145" t="s">
        <v>86</v>
      </c>
      <c r="I5458" s="462" t="s">
        <v>1688</v>
      </c>
      <c r="J5458" s="462" t="s">
        <v>1690</v>
      </c>
      <c r="K5458" s="145" t="s">
        <v>1866</v>
      </c>
      <c r="L5458" s="145" t="s">
        <v>1853</v>
      </c>
    </row>
    <row r="5459" spans="3:12">
      <c r="C5459" s="145" t="s">
        <v>2165</v>
      </c>
      <c r="D5459" s="145">
        <v>0</v>
      </c>
      <c r="E5459" s="145" t="s">
        <v>26</v>
      </c>
      <c r="F5459" s="462" t="s">
        <v>95</v>
      </c>
      <c r="G5459" s="462" t="s">
        <v>3468</v>
      </c>
      <c r="H5459" s="145" t="s">
        <v>86</v>
      </c>
      <c r="I5459" s="462" t="s">
        <v>1688</v>
      </c>
      <c r="J5459" s="462" t="s">
        <v>1690</v>
      </c>
      <c r="K5459" s="145" t="s">
        <v>1866</v>
      </c>
      <c r="L5459" s="145" t="s">
        <v>1853</v>
      </c>
    </row>
    <row r="5460" spans="3:12">
      <c r="C5460" s="145" t="s">
        <v>2167</v>
      </c>
      <c r="D5460" s="145">
        <v>0</v>
      </c>
      <c r="E5460" s="145" t="s">
        <v>26</v>
      </c>
      <c r="F5460" s="462" t="s">
        <v>95</v>
      </c>
      <c r="G5460" s="462" t="s">
        <v>3468</v>
      </c>
      <c r="H5460" s="145" t="s">
        <v>86</v>
      </c>
      <c r="I5460" s="462" t="s">
        <v>1688</v>
      </c>
      <c r="J5460" s="462" t="s">
        <v>1690</v>
      </c>
      <c r="K5460" s="145" t="s">
        <v>1866</v>
      </c>
      <c r="L5460" s="145" t="s">
        <v>1853</v>
      </c>
    </row>
    <row r="5461" spans="3:12">
      <c r="C5461" s="145" t="s">
        <v>2168</v>
      </c>
      <c r="D5461" s="145">
        <v>0</v>
      </c>
      <c r="E5461" s="145" t="s">
        <v>26</v>
      </c>
      <c r="F5461" s="462" t="s">
        <v>95</v>
      </c>
      <c r="G5461" s="462" t="s">
        <v>3468</v>
      </c>
      <c r="H5461" s="145" t="s">
        <v>86</v>
      </c>
      <c r="I5461" s="462" t="s">
        <v>1688</v>
      </c>
      <c r="J5461" s="462" t="s">
        <v>1690</v>
      </c>
      <c r="K5461" s="145" t="s">
        <v>1866</v>
      </c>
      <c r="L5461" s="145" t="s">
        <v>1853</v>
      </c>
    </row>
    <row r="5462" spans="3:12">
      <c r="C5462" s="145" t="s">
        <v>2169</v>
      </c>
      <c r="D5462" s="145">
        <v>0</v>
      </c>
      <c r="E5462" s="145" t="s">
        <v>26</v>
      </c>
      <c r="F5462" s="462" t="s">
        <v>95</v>
      </c>
      <c r="G5462" s="462" t="s">
        <v>3468</v>
      </c>
      <c r="H5462" s="145" t="s">
        <v>86</v>
      </c>
      <c r="I5462" s="462" t="s">
        <v>1688</v>
      </c>
      <c r="J5462" s="462" t="s">
        <v>1690</v>
      </c>
      <c r="K5462" s="145" t="s">
        <v>1866</v>
      </c>
      <c r="L5462" s="145" t="s">
        <v>1853</v>
      </c>
    </row>
    <row r="5463" spans="3:12">
      <c r="C5463" s="145" t="s">
        <v>2170</v>
      </c>
      <c r="D5463" s="145">
        <v>0</v>
      </c>
      <c r="E5463" s="145" t="s">
        <v>26</v>
      </c>
      <c r="F5463" s="462" t="s">
        <v>95</v>
      </c>
      <c r="G5463" s="462" t="s">
        <v>3468</v>
      </c>
      <c r="H5463" s="145" t="s">
        <v>86</v>
      </c>
      <c r="I5463" s="462" t="s">
        <v>1688</v>
      </c>
      <c r="J5463" s="462" t="s">
        <v>1690</v>
      </c>
      <c r="K5463" s="145" t="s">
        <v>1866</v>
      </c>
      <c r="L5463" s="145" t="s">
        <v>1853</v>
      </c>
    </row>
    <row r="5464" spans="3:12">
      <c r="C5464" s="145" t="s">
        <v>2171</v>
      </c>
      <c r="D5464" s="145">
        <v>0</v>
      </c>
      <c r="E5464" s="145" t="s">
        <v>26</v>
      </c>
      <c r="F5464" s="462" t="s">
        <v>95</v>
      </c>
      <c r="G5464" s="462" t="s">
        <v>3468</v>
      </c>
      <c r="H5464" s="145" t="s">
        <v>86</v>
      </c>
      <c r="I5464" s="462" t="s">
        <v>1688</v>
      </c>
      <c r="J5464" s="462" t="s">
        <v>1690</v>
      </c>
      <c r="K5464" s="145" t="s">
        <v>1866</v>
      </c>
      <c r="L5464" s="145" t="s">
        <v>1853</v>
      </c>
    </row>
    <row r="5465" spans="3:12">
      <c r="C5465" s="145" t="s">
        <v>2172</v>
      </c>
      <c r="D5465" s="145">
        <v>0</v>
      </c>
      <c r="E5465" s="145" t="s">
        <v>26</v>
      </c>
      <c r="F5465" s="462" t="s">
        <v>95</v>
      </c>
      <c r="G5465" s="462" t="s">
        <v>3468</v>
      </c>
      <c r="H5465" s="145" t="s">
        <v>86</v>
      </c>
      <c r="I5465" s="462" t="s">
        <v>1688</v>
      </c>
      <c r="J5465" s="462" t="s">
        <v>1690</v>
      </c>
      <c r="K5465" s="145" t="s">
        <v>1866</v>
      </c>
      <c r="L5465" s="145" t="s">
        <v>1853</v>
      </c>
    </row>
    <row r="5466" spans="3:12">
      <c r="C5466" s="145" t="s">
        <v>2121</v>
      </c>
      <c r="D5466" s="145">
        <v>0</v>
      </c>
      <c r="E5466" s="145" t="s">
        <v>26</v>
      </c>
      <c r="F5466" s="462" t="s">
        <v>95</v>
      </c>
      <c r="G5466" s="462" t="s">
        <v>3468</v>
      </c>
      <c r="H5466" s="145" t="s">
        <v>86</v>
      </c>
      <c r="I5466" s="462" t="s">
        <v>1688</v>
      </c>
      <c r="J5466" s="462" t="s">
        <v>1690</v>
      </c>
      <c r="K5466" s="145" t="s">
        <v>1866</v>
      </c>
      <c r="L5466" s="145" t="s">
        <v>1854</v>
      </c>
    </row>
    <row r="5467" spans="3:12">
      <c r="C5467" s="145" t="s">
        <v>2122</v>
      </c>
      <c r="D5467" s="145">
        <v>0</v>
      </c>
      <c r="E5467" s="145" t="s">
        <v>26</v>
      </c>
      <c r="F5467" s="462" t="s">
        <v>95</v>
      </c>
      <c r="G5467" s="462" t="s">
        <v>3468</v>
      </c>
      <c r="H5467" s="145" t="s">
        <v>86</v>
      </c>
      <c r="I5467" s="462" t="s">
        <v>1688</v>
      </c>
      <c r="J5467" s="462" t="s">
        <v>1690</v>
      </c>
      <c r="K5467" s="145" t="s">
        <v>1866</v>
      </c>
      <c r="L5467" s="145" t="s">
        <v>1854</v>
      </c>
    </row>
    <row r="5468" spans="3:12">
      <c r="C5468" s="145" t="s">
        <v>2123</v>
      </c>
      <c r="D5468" s="145">
        <v>0</v>
      </c>
      <c r="E5468" s="145" t="s">
        <v>26</v>
      </c>
      <c r="F5468" s="462" t="s">
        <v>95</v>
      </c>
      <c r="G5468" s="462" t="s">
        <v>3468</v>
      </c>
      <c r="H5468" s="145" t="s">
        <v>86</v>
      </c>
      <c r="I5468" s="462" t="s">
        <v>1688</v>
      </c>
      <c r="J5468" s="462" t="s">
        <v>1690</v>
      </c>
      <c r="K5468" s="145" t="s">
        <v>1866</v>
      </c>
      <c r="L5468" s="145" t="s">
        <v>1854</v>
      </c>
    </row>
    <row r="5469" spans="3:12">
      <c r="C5469" s="145" t="s">
        <v>2124</v>
      </c>
      <c r="D5469" s="145">
        <v>0</v>
      </c>
      <c r="E5469" s="145" t="s">
        <v>26</v>
      </c>
      <c r="F5469" s="462" t="s">
        <v>95</v>
      </c>
      <c r="G5469" s="462" t="s">
        <v>3468</v>
      </c>
      <c r="H5469" s="145" t="s">
        <v>86</v>
      </c>
      <c r="I5469" s="462" t="s">
        <v>1688</v>
      </c>
      <c r="J5469" s="462" t="s">
        <v>1690</v>
      </c>
      <c r="K5469" s="145" t="s">
        <v>1866</v>
      </c>
      <c r="L5469" s="145" t="s">
        <v>1854</v>
      </c>
    </row>
    <row r="5470" spans="3:12">
      <c r="C5470" s="145" t="s">
        <v>2126</v>
      </c>
      <c r="D5470" s="145">
        <v>0</v>
      </c>
      <c r="E5470" s="145" t="s">
        <v>26</v>
      </c>
      <c r="F5470" s="462" t="s">
        <v>95</v>
      </c>
      <c r="G5470" s="462" t="s">
        <v>3468</v>
      </c>
      <c r="H5470" s="145" t="s">
        <v>86</v>
      </c>
      <c r="I5470" s="462" t="s">
        <v>1688</v>
      </c>
      <c r="J5470" s="462" t="s">
        <v>1690</v>
      </c>
      <c r="K5470" s="145" t="s">
        <v>1866</v>
      </c>
      <c r="L5470" s="145" t="s">
        <v>1854</v>
      </c>
    </row>
    <row r="5471" spans="3:12">
      <c r="C5471" s="145" t="s">
        <v>2127</v>
      </c>
      <c r="D5471" s="145">
        <v>0</v>
      </c>
      <c r="E5471" s="145" t="s">
        <v>26</v>
      </c>
      <c r="F5471" s="462" t="s">
        <v>95</v>
      </c>
      <c r="G5471" s="462" t="s">
        <v>3468</v>
      </c>
      <c r="H5471" s="145" t="s">
        <v>86</v>
      </c>
      <c r="I5471" s="462" t="s">
        <v>1688</v>
      </c>
      <c r="J5471" s="462" t="s">
        <v>1690</v>
      </c>
      <c r="K5471" s="145" t="s">
        <v>1866</v>
      </c>
      <c r="L5471" s="145" t="s">
        <v>1854</v>
      </c>
    </row>
    <row r="5472" spans="3:12">
      <c r="C5472" s="145" t="s">
        <v>2128</v>
      </c>
      <c r="D5472" s="145">
        <v>0</v>
      </c>
      <c r="E5472" s="145" t="s">
        <v>26</v>
      </c>
      <c r="F5472" s="462" t="s">
        <v>95</v>
      </c>
      <c r="G5472" s="462" t="s">
        <v>3468</v>
      </c>
      <c r="H5472" s="145" t="s">
        <v>86</v>
      </c>
      <c r="I5472" s="462" t="s">
        <v>1688</v>
      </c>
      <c r="J5472" s="462" t="s">
        <v>1690</v>
      </c>
      <c r="K5472" s="145" t="s">
        <v>1866</v>
      </c>
      <c r="L5472" s="145" t="s">
        <v>1854</v>
      </c>
    </row>
    <row r="5473" spans="3:12">
      <c r="C5473" s="145" t="s">
        <v>2129</v>
      </c>
      <c r="D5473" s="145">
        <v>0</v>
      </c>
      <c r="E5473" s="145" t="s">
        <v>26</v>
      </c>
      <c r="F5473" s="462" t="s">
        <v>95</v>
      </c>
      <c r="G5473" s="462" t="s">
        <v>3468</v>
      </c>
      <c r="H5473" s="145" t="s">
        <v>86</v>
      </c>
      <c r="I5473" s="462" t="s">
        <v>1688</v>
      </c>
      <c r="J5473" s="462" t="s">
        <v>1690</v>
      </c>
      <c r="K5473" s="145" t="s">
        <v>1866</v>
      </c>
      <c r="L5473" s="145" t="s">
        <v>1854</v>
      </c>
    </row>
    <row r="5474" spans="3:12">
      <c r="C5474" s="145" t="s">
        <v>2130</v>
      </c>
      <c r="D5474" s="145">
        <v>0</v>
      </c>
      <c r="E5474" s="145" t="s">
        <v>26</v>
      </c>
      <c r="F5474" s="462" t="s">
        <v>95</v>
      </c>
      <c r="G5474" s="462" t="s">
        <v>3468</v>
      </c>
      <c r="H5474" s="145" t="s">
        <v>86</v>
      </c>
      <c r="I5474" s="462" t="s">
        <v>1688</v>
      </c>
      <c r="J5474" s="462" t="s">
        <v>1690</v>
      </c>
      <c r="K5474" s="145" t="s">
        <v>1866</v>
      </c>
      <c r="L5474" s="145" t="s">
        <v>1854</v>
      </c>
    </row>
    <row r="5475" spans="3:12">
      <c r="C5475" s="145" t="s">
        <v>2132</v>
      </c>
      <c r="D5475" s="145">
        <v>0</v>
      </c>
      <c r="E5475" s="145" t="s">
        <v>26</v>
      </c>
      <c r="F5475" s="462" t="s">
        <v>95</v>
      </c>
      <c r="G5475" s="462" t="s">
        <v>3468</v>
      </c>
      <c r="H5475" s="145" t="s">
        <v>86</v>
      </c>
      <c r="I5475" s="462" t="s">
        <v>1688</v>
      </c>
      <c r="J5475" s="462" t="s">
        <v>1690</v>
      </c>
      <c r="K5475" s="145" t="s">
        <v>1866</v>
      </c>
      <c r="L5475" s="145" t="s">
        <v>1854</v>
      </c>
    </row>
    <row r="5476" spans="3:12">
      <c r="C5476" s="145" t="s">
        <v>2133</v>
      </c>
      <c r="D5476" s="145">
        <v>0</v>
      </c>
      <c r="E5476" s="145" t="s">
        <v>26</v>
      </c>
      <c r="F5476" s="462" t="s">
        <v>95</v>
      </c>
      <c r="G5476" s="462" t="s">
        <v>3468</v>
      </c>
      <c r="H5476" s="145" t="s">
        <v>86</v>
      </c>
      <c r="I5476" s="462" t="s">
        <v>1688</v>
      </c>
      <c r="J5476" s="462" t="s">
        <v>1690</v>
      </c>
      <c r="K5476" s="145" t="s">
        <v>1866</v>
      </c>
      <c r="L5476" s="145" t="s">
        <v>1854</v>
      </c>
    </row>
    <row r="5477" spans="3:12">
      <c r="C5477" s="145" t="s">
        <v>2134</v>
      </c>
      <c r="D5477" s="145">
        <v>0</v>
      </c>
      <c r="E5477" s="145" t="s">
        <v>26</v>
      </c>
      <c r="F5477" s="462" t="s">
        <v>95</v>
      </c>
      <c r="G5477" s="462" t="s">
        <v>3468</v>
      </c>
      <c r="H5477" s="145" t="s">
        <v>86</v>
      </c>
      <c r="I5477" s="462" t="s">
        <v>1688</v>
      </c>
      <c r="J5477" s="462" t="s">
        <v>1690</v>
      </c>
      <c r="K5477" s="145" t="s">
        <v>1866</v>
      </c>
      <c r="L5477" s="145" t="s">
        <v>1854</v>
      </c>
    </row>
    <row r="5478" spans="3:12">
      <c r="C5478" s="145" t="s">
        <v>2135</v>
      </c>
      <c r="D5478" s="145">
        <v>0</v>
      </c>
      <c r="E5478" s="145" t="s">
        <v>26</v>
      </c>
      <c r="F5478" s="462" t="s">
        <v>95</v>
      </c>
      <c r="G5478" s="462" t="s">
        <v>3468</v>
      </c>
      <c r="H5478" s="145" t="s">
        <v>86</v>
      </c>
      <c r="I5478" s="462" t="s">
        <v>1688</v>
      </c>
      <c r="J5478" s="462" t="s">
        <v>1690</v>
      </c>
      <c r="K5478" s="145" t="s">
        <v>1866</v>
      </c>
      <c r="L5478" s="145" t="s">
        <v>1854</v>
      </c>
    </row>
    <row r="5479" spans="3:12">
      <c r="C5479" s="145" t="s">
        <v>2136</v>
      </c>
      <c r="D5479" s="145">
        <v>0</v>
      </c>
      <c r="E5479" s="145" t="s">
        <v>26</v>
      </c>
      <c r="F5479" s="462" t="s">
        <v>95</v>
      </c>
      <c r="G5479" s="462" t="s">
        <v>3468</v>
      </c>
      <c r="H5479" s="145" t="s">
        <v>86</v>
      </c>
      <c r="I5479" s="462" t="s">
        <v>1688</v>
      </c>
      <c r="J5479" s="462" t="s">
        <v>1690</v>
      </c>
      <c r="K5479" s="145" t="s">
        <v>1866</v>
      </c>
      <c r="L5479" s="145" t="s">
        <v>1854</v>
      </c>
    </row>
    <row r="5480" spans="3:12">
      <c r="C5480" s="145" t="s">
        <v>2137</v>
      </c>
      <c r="D5480" s="145">
        <v>0</v>
      </c>
      <c r="E5480" s="145" t="s">
        <v>26</v>
      </c>
      <c r="F5480" s="462" t="s">
        <v>95</v>
      </c>
      <c r="G5480" s="462" t="s">
        <v>3468</v>
      </c>
      <c r="H5480" s="145" t="s">
        <v>86</v>
      </c>
      <c r="I5480" s="462" t="s">
        <v>1688</v>
      </c>
      <c r="J5480" s="462" t="s">
        <v>1690</v>
      </c>
      <c r="K5480" s="145" t="s">
        <v>1866</v>
      </c>
      <c r="L5480" s="145" t="s">
        <v>1854</v>
      </c>
    </row>
    <row r="5481" spans="3:12">
      <c r="C5481" s="145" t="s">
        <v>2138</v>
      </c>
      <c r="D5481" s="145">
        <v>0</v>
      </c>
      <c r="E5481" s="145" t="s">
        <v>26</v>
      </c>
      <c r="F5481" s="462" t="s">
        <v>95</v>
      </c>
      <c r="G5481" s="462" t="s">
        <v>3468</v>
      </c>
      <c r="H5481" s="145" t="s">
        <v>86</v>
      </c>
      <c r="I5481" s="462" t="s">
        <v>1688</v>
      </c>
      <c r="J5481" s="462" t="s">
        <v>1690</v>
      </c>
      <c r="K5481" s="145" t="s">
        <v>1866</v>
      </c>
      <c r="L5481" s="145" t="s">
        <v>1854</v>
      </c>
    </row>
    <row r="5482" spans="3:12">
      <c r="C5482" s="145" t="s">
        <v>2140</v>
      </c>
      <c r="D5482" s="145">
        <v>0</v>
      </c>
      <c r="E5482" s="145" t="s">
        <v>26</v>
      </c>
      <c r="F5482" s="462" t="s">
        <v>95</v>
      </c>
      <c r="G5482" s="462" t="s">
        <v>3468</v>
      </c>
      <c r="H5482" s="145" t="s">
        <v>86</v>
      </c>
      <c r="I5482" s="462" t="s">
        <v>1688</v>
      </c>
      <c r="J5482" s="462" t="s">
        <v>1690</v>
      </c>
      <c r="K5482" s="145" t="s">
        <v>1866</v>
      </c>
      <c r="L5482" s="145" t="s">
        <v>1854</v>
      </c>
    </row>
    <row r="5483" spans="3:12">
      <c r="C5483" s="145" t="s">
        <v>2141</v>
      </c>
      <c r="D5483" s="145">
        <v>0</v>
      </c>
      <c r="E5483" s="145" t="s">
        <v>26</v>
      </c>
      <c r="F5483" s="462" t="s">
        <v>95</v>
      </c>
      <c r="G5483" s="462" t="s">
        <v>3468</v>
      </c>
      <c r="H5483" s="145" t="s">
        <v>86</v>
      </c>
      <c r="I5483" s="462" t="s">
        <v>1688</v>
      </c>
      <c r="J5483" s="462" t="s">
        <v>1690</v>
      </c>
      <c r="K5483" s="145" t="s">
        <v>1866</v>
      </c>
      <c r="L5483" s="145" t="s">
        <v>1854</v>
      </c>
    </row>
    <row r="5484" spans="3:12">
      <c r="C5484" s="145" t="s">
        <v>2142</v>
      </c>
      <c r="D5484" s="145">
        <v>0</v>
      </c>
      <c r="E5484" s="145" t="s">
        <v>26</v>
      </c>
      <c r="F5484" s="462" t="s">
        <v>95</v>
      </c>
      <c r="G5484" s="462" t="s">
        <v>3468</v>
      </c>
      <c r="H5484" s="145" t="s">
        <v>86</v>
      </c>
      <c r="I5484" s="462" t="s">
        <v>1688</v>
      </c>
      <c r="J5484" s="462" t="s">
        <v>1690</v>
      </c>
      <c r="K5484" s="145" t="s">
        <v>1866</v>
      </c>
      <c r="L5484" s="145" t="s">
        <v>1854</v>
      </c>
    </row>
    <row r="5485" spans="3:12">
      <c r="C5485" s="145" t="s">
        <v>2143</v>
      </c>
      <c r="D5485" s="145">
        <v>0</v>
      </c>
      <c r="E5485" s="145" t="s">
        <v>26</v>
      </c>
      <c r="F5485" s="462" t="s">
        <v>95</v>
      </c>
      <c r="G5485" s="462" t="s">
        <v>3468</v>
      </c>
      <c r="H5485" s="145" t="s">
        <v>86</v>
      </c>
      <c r="I5485" s="462" t="s">
        <v>1688</v>
      </c>
      <c r="J5485" s="462" t="s">
        <v>1690</v>
      </c>
      <c r="K5485" s="145" t="s">
        <v>1866</v>
      </c>
      <c r="L5485" s="145" t="s">
        <v>1854</v>
      </c>
    </row>
    <row r="5486" spans="3:12">
      <c r="C5486" s="145" t="s">
        <v>2144</v>
      </c>
      <c r="D5486" s="145">
        <v>0</v>
      </c>
      <c r="E5486" s="145" t="s">
        <v>26</v>
      </c>
      <c r="F5486" s="462" t="s">
        <v>95</v>
      </c>
      <c r="G5486" s="462" t="s">
        <v>3468</v>
      </c>
      <c r="H5486" s="145" t="s">
        <v>86</v>
      </c>
      <c r="I5486" s="462" t="s">
        <v>1688</v>
      </c>
      <c r="J5486" s="462" t="s">
        <v>1690</v>
      </c>
      <c r="K5486" s="145" t="s">
        <v>1866</v>
      </c>
      <c r="L5486" s="145" t="s">
        <v>1854</v>
      </c>
    </row>
    <row r="5487" spans="3:12">
      <c r="C5487" s="145" t="s">
        <v>2145</v>
      </c>
      <c r="D5487" s="145">
        <v>0</v>
      </c>
      <c r="E5487" s="145" t="s">
        <v>26</v>
      </c>
      <c r="F5487" s="462" t="s">
        <v>95</v>
      </c>
      <c r="G5487" s="462" t="s">
        <v>3468</v>
      </c>
      <c r="H5487" s="145" t="s">
        <v>86</v>
      </c>
      <c r="I5487" s="462" t="s">
        <v>1688</v>
      </c>
      <c r="J5487" s="462" t="s">
        <v>1690</v>
      </c>
      <c r="K5487" s="145" t="s">
        <v>1866</v>
      </c>
      <c r="L5487" s="145" t="s">
        <v>1854</v>
      </c>
    </row>
    <row r="5488" spans="3:12">
      <c r="C5488" s="145" t="s">
        <v>2148</v>
      </c>
      <c r="D5488" s="145">
        <v>0</v>
      </c>
      <c r="E5488" s="145" t="s">
        <v>26</v>
      </c>
      <c r="F5488" s="462" t="s">
        <v>95</v>
      </c>
      <c r="G5488" s="462" t="s">
        <v>3468</v>
      </c>
      <c r="H5488" s="145" t="s">
        <v>86</v>
      </c>
      <c r="I5488" s="462" t="s">
        <v>1688</v>
      </c>
      <c r="J5488" s="462" t="s">
        <v>1690</v>
      </c>
      <c r="K5488" s="145" t="s">
        <v>1866</v>
      </c>
      <c r="L5488" s="145" t="s">
        <v>1854</v>
      </c>
    </row>
    <row r="5489" spans="3:12">
      <c r="C5489" s="145" t="s">
        <v>2149</v>
      </c>
      <c r="D5489" s="145">
        <v>0</v>
      </c>
      <c r="E5489" s="145" t="s">
        <v>26</v>
      </c>
      <c r="F5489" s="462" t="s">
        <v>95</v>
      </c>
      <c r="G5489" s="462" t="s">
        <v>3468</v>
      </c>
      <c r="H5489" s="145" t="s">
        <v>86</v>
      </c>
      <c r="I5489" s="462" t="s">
        <v>1688</v>
      </c>
      <c r="J5489" s="462" t="s">
        <v>1690</v>
      </c>
      <c r="K5489" s="145" t="s">
        <v>1866</v>
      </c>
      <c r="L5489" s="145" t="s">
        <v>1854</v>
      </c>
    </row>
    <row r="5490" spans="3:12">
      <c r="C5490" s="145" t="s">
        <v>2150</v>
      </c>
      <c r="D5490" s="145">
        <v>0</v>
      </c>
      <c r="E5490" s="145" t="s">
        <v>26</v>
      </c>
      <c r="F5490" s="462" t="s">
        <v>95</v>
      </c>
      <c r="G5490" s="462" t="s">
        <v>3468</v>
      </c>
      <c r="H5490" s="145" t="s">
        <v>86</v>
      </c>
      <c r="I5490" s="462" t="s">
        <v>1688</v>
      </c>
      <c r="J5490" s="462" t="s">
        <v>1690</v>
      </c>
      <c r="K5490" s="145" t="s">
        <v>1866</v>
      </c>
      <c r="L5490" s="145" t="s">
        <v>1854</v>
      </c>
    </row>
    <row r="5491" spans="3:12">
      <c r="C5491" s="145" t="s">
        <v>2151</v>
      </c>
      <c r="D5491" s="145">
        <v>0</v>
      </c>
      <c r="E5491" s="145" t="s">
        <v>26</v>
      </c>
      <c r="F5491" s="462" t="s">
        <v>95</v>
      </c>
      <c r="G5491" s="462" t="s">
        <v>3468</v>
      </c>
      <c r="H5491" s="145" t="s">
        <v>86</v>
      </c>
      <c r="I5491" s="462" t="s">
        <v>1688</v>
      </c>
      <c r="J5491" s="462" t="s">
        <v>1690</v>
      </c>
      <c r="K5491" s="145" t="s">
        <v>1866</v>
      </c>
      <c r="L5491" s="145" t="s">
        <v>1854</v>
      </c>
    </row>
    <row r="5492" spans="3:12">
      <c r="C5492" s="145" t="s">
        <v>2153</v>
      </c>
      <c r="D5492" s="145">
        <v>0</v>
      </c>
      <c r="E5492" s="145" t="s">
        <v>26</v>
      </c>
      <c r="F5492" s="462" t="s">
        <v>95</v>
      </c>
      <c r="G5492" s="462" t="s">
        <v>3468</v>
      </c>
      <c r="H5492" s="145" t="s">
        <v>86</v>
      </c>
      <c r="I5492" s="462" t="s">
        <v>1688</v>
      </c>
      <c r="J5492" s="462" t="s">
        <v>1690</v>
      </c>
      <c r="K5492" s="145" t="s">
        <v>1866</v>
      </c>
      <c r="L5492" s="145" t="s">
        <v>1854</v>
      </c>
    </row>
    <row r="5493" spans="3:12">
      <c r="C5493" s="145" t="s">
        <v>2154</v>
      </c>
      <c r="D5493" s="145">
        <v>0</v>
      </c>
      <c r="E5493" s="145" t="s">
        <v>26</v>
      </c>
      <c r="F5493" s="462" t="s">
        <v>95</v>
      </c>
      <c r="G5493" s="462" t="s">
        <v>3468</v>
      </c>
      <c r="H5493" s="145" t="s">
        <v>86</v>
      </c>
      <c r="I5493" s="462" t="s">
        <v>1688</v>
      </c>
      <c r="J5493" s="462" t="s">
        <v>1690</v>
      </c>
      <c r="K5493" s="145" t="s">
        <v>1866</v>
      </c>
      <c r="L5493" s="145" t="s">
        <v>1854</v>
      </c>
    </row>
    <row r="5494" spans="3:12">
      <c r="C5494" s="145" t="s">
        <v>2155</v>
      </c>
      <c r="D5494" s="145">
        <v>0</v>
      </c>
      <c r="E5494" s="145" t="s">
        <v>26</v>
      </c>
      <c r="F5494" s="462" t="s">
        <v>95</v>
      </c>
      <c r="G5494" s="462" t="s">
        <v>3468</v>
      </c>
      <c r="H5494" s="145" t="s">
        <v>86</v>
      </c>
      <c r="I5494" s="462" t="s">
        <v>1688</v>
      </c>
      <c r="J5494" s="462" t="s">
        <v>1690</v>
      </c>
      <c r="K5494" s="145" t="s">
        <v>1866</v>
      </c>
      <c r="L5494" s="145" t="s">
        <v>1854</v>
      </c>
    </row>
    <row r="5495" spans="3:12">
      <c r="C5495" s="145" t="s">
        <v>2156</v>
      </c>
      <c r="D5495" s="145">
        <v>0</v>
      </c>
      <c r="E5495" s="145" t="s">
        <v>26</v>
      </c>
      <c r="F5495" s="462" t="s">
        <v>95</v>
      </c>
      <c r="G5495" s="462" t="s">
        <v>3468</v>
      </c>
      <c r="H5495" s="145" t="s">
        <v>86</v>
      </c>
      <c r="I5495" s="462" t="s">
        <v>1688</v>
      </c>
      <c r="J5495" s="462" t="s">
        <v>1690</v>
      </c>
      <c r="K5495" s="145" t="s">
        <v>1866</v>
      </c>
      <c r="L5495" s="145" t="s">
        <v>1854</v>
      </c>
    </row>
    <row r="5496" spans="3:12">
      <c r="C5496" s="145" t="s">
        <v>2157</v>
      </c>
      <c r="D5496" s="145">
        <v>0</v>
      </c>
      <c r="E5496" s="145" t="s">
        <v>26</v>
      </c>
      <c r="F5496" s="462" t="s">
        <v>95</v>
      </c>
      <c r="G5496" s="462" t="s">
        <v>3468</v>
      </c>
      <c r="H5496" s="145" t="s">
        <v>86</v>
      </c>
      <c r="I5496" s="462" t="s">
        <v>1688</v>
      </c>
      <c r="J5496" s="462" t="s">
        <v>1690</v>
      </c>
      <c r="K5496" s="145" t="s">
        <v>1866</v>
      </c>
      <c r="L5496" s="145" t="s">
        <v>1854</v>
      </c>
    </row>
    <row r="5497" spans="3:12">
      <c r="C5497" s="145" t="s">
        <v>2159</v>
      </c>
      <c r="D5497" s="145">
        <v>0</v>
      </c>
      <c r="E5497" s="145" t="s">
        <v>26</v>
      </c>
      <c r="F5497" s="462" t="s">
        <v>95</v>
      </c>
      <c r="G5497" s="462" t="s">
        <v>3468</v>
      </c>
      <c r="H5497" s="145" t="s">
        <v>86</v>
      </c>
      <c r="I5497" s="462" t="s">
        <v>1688</v>
      </c>
      <c r="J5497" s="462" t="s">
        <v>1690</v>
      </c>
      <c r="K5497" s="145" t="s">
        <v>1866</v>
      </c>
      <c r="L5497" s="145" t="s">
        <v>1854</v>
      </c>
    </row>
    <row r="5498" spans="3:12">
      <c r="C5498" s="145" t="s">
        <v>2160</v>
      </c>
      <c r="D5498" s="145">
        <v>0</v>
      </c>
      <c r="E5498" s="145" t="s">
        <v>26</v>
      </c>
      <c r="F5498" s="462" t="s">
        <v>95</v>
      </c>
      <c r="G5498" s="462" t="s">
        <v>3468</v>
      </c>
      <c r="H5498" s="145" t="s">
        <v>86</v>
      </c>
      <c r="I5498" s="462" t="s">
        <v>1688</v>
      </c>
      <c r="J5498" s="462" t="s">
        <v>1690</v>
      </c>
      <c r="K5498" s="145" t="s">
        <v>1866</v>
      </c>
      <c r="L5498" s="145" t="s">
        <v>1854</v>
      </c>
    </row>
    <row r="5499" spans="3:12">
      <c r="C5499" s="145" t="s">
        <v>2161</v>
      </c>
      <c r="D5499" s="145">
        <v>0</v>
      </c>
      <c r="E5499" s="145" t="s">
        <v>26</v>
      </c>
      <c r="F5499" s="462" t="s">
        <v>95</v>
      </c>
      <c r="G5499" s="462" t="s">
        <v>3468</v>
      </c>
      <c r="H5499" s="145" t="s">
        <v>86</v>
      </c>
      <c r="I5499" s="462" t="s">
        <v>1688</v>
      </c>
      <c r="J5499" s="462" t="s">
        <v>1690</v>
      </c>
      <c r="K5499" s="145" t="s">
        <v>1866</v>
      </c>
      <c r="L5499" s="145" t="s">
        <v>1854</v>
      </c>
    </row>
    <row r="5500" spans="3:12">
      <c r="C5500" s="145" t="s">
        <v>2162</v>
      </c>
      <c r="D5500" s="145">
        <v>0</v>
      </c>
      <c r="E5500" s="145" t="s">
        <v>26</v>
      </c>
      <c r="F5500" s="462" t="s">
        <v>95</v>
      </c>
      <c r="G5500" s="462" t="s">
        <v>3468</v>
      </c>
      <c r="H5500" s="145" t="s">
        <v>86</v>
      </c>
      <c r="I5500" s="462" t="s">
        <v>1688</v>
      </c>
      <c r="J5500" s="462" t="s">
        <v>1690</v>
      </c>
      <c r="K5500" s="145" t="s">
        <v>1866</v>
      </c>
      <c r="L5500" s="145" t="s">
        <v>1854</v>
      </c>
    </row>
    <row r="5501" spans="3:12">
      <c r="C5501" s="145" t="s">
        <v>2163</v>
      </c>
      <c r="D5501" s="145">
        <v>0</v>
      </c>
      <c r="E5501" s="145" t="s">
        <v>26</v>
      </c>
      <c r="F5501" s="462" t="s">
        <v>95</v>
      </c>
      <c r="G5501" s="462" t="s">
        <v>3468</v>
      </c>
      <c r="H5501" s="145" t="s">
        <v>86</v>
      </c>
      <c r="I5501" s="462" t="s">
        <v>1688</v>
      </c>
      <c r="J5501" s="462" t="s">
        <v>1690</v>
      </c>
      <c r="K5501" s="145" t="s">
        <v>1866</v>
      </c>
      <c r="L5501" s="145" t="s">
        <v>1854</v>
      </c>
    </row>
    <row r="5502" spans="3:12">
      <c r="C5502" s="145" t="s">
        <v>2164</v>
      </c>
      <c r="D5502" s="145">
        <v>0</v>
      </c>
      <c r="E5502" s="145" t="s">
        <v>26</v>
      </c>
      <c r="F5502" s="462" t="s">
        <v>95</v>
      </c>
      <c r="G5502" s="462" t="s">
        <v>3468</v>
      </c>
      <c r="H5502" s="145" t="s">
        <v>86</v>
      </c>
      <c r="I5502" s="462" t="s">
        <v>1688</v>
      </c>
      <c r="J5502" s="462" t="s">
        <v>1690</v>
      </c>
      <c r="K5502" s="145" t="s">
        <v>1866</v>
      </c>
      <c r="L5502" s="145" t="s">
        <v>1854</v>
      </c>
    </row>
    <row r="5503" spans="3:12">
      <c r="C5503" s="145" t="s">
        <v>2165</v>
      </c>
      <c r="D5503" s="145">
        <v>0</v>
      </c>
      <c r="E5503" s="145" t="s">
        <v>26</v>
      </c>
      <c r="F5503" s="462" t="s">
        <v>95</v>
      </c>
      <c r="G5503" s="462" t="s">
        <v>3468</v>
      </c>
      <c r="H5503" s="145" t="s">
        <v>86</v>
      </c>
      <c r="I5503" s="462" t="s">
        <v>1688</v>
      </c>
      <c r="J5503" s="462" t="s">
        <v>1690</v>
      </c>
      <c r="K5503" s="145" t="s">
        <v>1866</v>
      </c>
      <c r="L5503" s="145" t="s">
        <v>1854</v>
      </c>
    </row>
    <row r="5504" spans="3:12">
      <c r="C5504" s="145" t="s">
        <v>2167</v>
      </c>
      <c r="D5504" s="145">
        <v>0</v>
      </c>
      <c r="E5504" s="145" t="s">
        <v>26</v>
      </c>
      <c r="F5504" s="462" t="s">
        <v>95</v>
      </c>
      <c r="G5504" s="462" t="s">
        <v>3468</v>
      </c>
      <c r="H5504" s="145" t="s">
        <v>86</v>
      </c>
      <c r="I5504" s="462" t="s">
        <v>1688</v>
      </c>
      <c r="J5504" s="462" t="s">
        <v>1690</v>
      </c>
      <c r="K5504" s="145" t="s">
        <v>1866</v>
      </c>
      <c r="L5504" s="145" t="s">
        <v>1854</v>
      </c>
    </row>
    <row r="5505" spans="3:12">
      <c r="C5505" s="145" t="s">
        <v>2168</v>
      </c>
      <c r="D5505" s="145">
        <v>0</v>
      </c>
      <c r="E5505" s="145" t="s">
        <v>26</v>
      </c>
      <c r="F5505" s="462" t="s">
        <v>95</v>
      </c>
      <c r="G5505" s="462" t="s">
        <v>3468</v>
      </c>
      <c r="H5505" s="145" t="s">
        <v>86</v>
      </c>
      <c r="I5505" s="462" t="s">
        <v>1688</v>
      </c>
      <c r="J5505" s="462" t="s">
        <v>1690</v>
      </c>
      <c r="K5505" s="145" t="s">
        <v>1866</v>
      </c>
      <c r="L5505" s="145" t="s">
        <v>1854</v>
      </c>
    </row>
    <row r="5506" spans="3:12">
      <c r="C5506" s="145" t="s">
        <v>2169</v>
      </c>
      <c r="D5506" s="145">
        <v>0</v>
      </c>
      <c r="E5506" s="145" t="s">
        <v>26</v>
      </c>
      <c r="F5506" s="462" t="s">
        <v>95</v>
      </c>
      <c r="G5506" s="462" t="s">
        <v>3468</v>
      </c>
      <c r="H5506" s="145" t="s">
        <v>86</v>
      </c>
      <c r="I5506" s="462" t="s">
        <v>1688</v>
      </c>
      <c r="J5506" s="462" t="s">
        <v>1690</v>
      </c>
      <c r="K5506" s="145" t="s">
        <v>1866</v>
      </c>
      <c r="L5506" s="145" t="s">
        <v>1854</v>
      </c>
    </row>
    <row r="5507" spans="3:12">
      <c r="C5507" s="145" t="s">
        <v>2170</v>
      </c>
      <c r="D5507" s="145">
        <v>0</v>
      </c>
      <c r="E5507" s="145" t="s">
        <v>26</v>
      </c>
      <c r="F5507" s="462" t="s">
        <v>95</v>
      </c>
      <c r="G5507" s="462" t="s">
        <v>3468</v>
      </c>
      <c r="H5507" s="145" t="s">
        <v>86</v>
      </c>
      <c r="I5507" s="462" t="s">
        <v>1688</v>
      </c>
      <c r="J5507" s="462" t="s">
        <v>1690</v>
      </c>
      <c r="K5507" s="145" t="s">
        <v>1866</v>
      </c>
      <c r="L5507" s="145" t="s">
        <v>1854</v>
      </c>
    </row>
    <row r="5508" spans="3:12">
      <c r="C5508" s="145" t="s">
        <v>2171</v>
      </c>
      <c r="D5508" s="145">
        <v>0</v>
      </c>
      <c r="E5508" s="145" t="s">
        <v>26</v>
      </c>
      <c r="F5508" s="462" t="s">
        <v>95</v>
      </c>
      <c r="G5508" s="462" t="s">
        <v>3468</v>
      </c>
      <c r="H5508" s="145" t="s">
        <v>86</v>
      </c>
      <c r="I5508" s="462" t="s">
        <v>1688</v>
      </c>
      <c r="J5508" s="462" t="s">
        <v>1690</v>
      </c>
      <c r="K5508" s="145" t="s">
        <v>1866</v>
      </c>
      <c r="L5508" s="145" t="s">
        <v>1854</v>
      </c>
    </row>
    <row r="5509" spans="3:12">
      <c r="C5509" s="145" t="s">
        <v>2172</v>
      </c>
      <c r="D5509" s="145">
        <v>0</v>
      </c>
      <c r="E5509" s="145" t="s">
        <v>26</v>
      </c>
      <c r="F5509" s="462" t="s">
        <v>95</v>
      </c>
      <c r="G5509" s="462" t="s">
        <v>3468</v>
      </c>
      <c r="H5509" s="145" t="s">
        <v>86</v>
      </c>
      <c r="I5509" s="462" t="s">
        <v>1688</v>
      </c>
      <c r="J5509" s="462" t="s">
        <v>1690</v>
      </c>
      <c r="K5509" s="145" t="s">
        <v>1866</v>
      </c>
      <c r="L5509" s="145" t="s">
        <v>1854</v>
      </c>
    </row>
    <row r="5510" spans="3:12">
      <c r="C5510" s="145" t="s">
        <v>2121</v>
      </c>
      <c r="D5510" s="145">
        <v>0</v>
      </c>
      <c r="E5510" s="145" t="s">
        <v>26</v>
      </c>
      <c r="F5510" s="462" t="s">
        <v>95</v>
      </c>
      <c r="G5510" s="462" t="s">
        <v>3468</v>
      </c>
      <c r="H5510" s="145" t="s">
        <v>86</v>
      </c>
      <c r="I5510" s="462" t="s">
        <v>1688</v>
      </c>
      <c r="J5510" s="462" t="s">
        <v>1690</v>
      </c>
      <c r="K5510" s="145" t="s">
        <v>1866</v>
      </c>
      <c r="L5510" s="145" t="s">
        <v>1855</v>
      </c>
    </row>
    <row r="5511" spans="3:12">
      <c r="C5511" s="145" t="s">
        <v>2122</v>
      </c>
      <c r="D5511" s="145">
        <v>0</v>
      </c>
      <c r="E5511" s="145" t="s">
        <v>26</v>
      </c>
      <c r="F5511" s="462" t="s">
        <v>95</v>
      </c>
      <c r="G5511" s="462" t="s">
        <v>3468</v>
      </c>
      <c r="H5511" s="145" t="s">
        <v>86</v>
      </c>
      <c r="I5511" s="462" t="s">
        <v>1688</v>
      </c>
      <c r="J5511" s="462" t="s">
        <v>1690</v>
      </c>
      <c r="K5511" s="145" t="s">
        <v>1866</v>
      </c>
      <c r="L5511" s="145" t="s">
        <v>1855</v>
      </c>
    </row>
    <row r="5512" spans="3:12">
      <c r="C5512" s="145" t="s">
        <v>2123</v>
      </c>
      <c r="D5512" s="145">
        <v>0</v>
      </c>
      <c r="E5512" s="145" t="s">
        <v>26</v>
      </c>
      <c r="F5512" s="462" t="s">
        <v>95</v>
      </c>
      <c r="G5512" s="462" t="s">
        <v>3468</v>
      </c>
      <c r="H5512" s="145" t="s">
        <v>86</v>
      </c>
      <c r="I5512" s="462" t="s">
        <v>1688</v>
      </c>
      <c r="J5512" s="462" t="s">
        <v>1690</v>
      </c>
      <c r="K5512" s="145" t="s">
        <v>1866</v>
      </c>
      <c r="L5512" s="145" t="s">
        <v>1855</v>
      </c>
    </row>
    <row r="5513" spans="3:12">
      <c r="C5513" s="145" t="s">
        <v>2124</v>
      </c>
      <c r="D5513" s="145">
        <v>0</v>
      </c>
      <c r="E5513" s="145" t="s">
        <v>26</v>
      </c>
      <c r="F5513" s="462" t="s">
        <v>95</v>
      </c>
      <c r="G5513" s="462" t="s">
        <v>3468</v>
      </c>
      <c r="H5513" s="145" t="s">
        <v>86</v>
      </c>
      <c r="I5513" s="462" t="s">
        <v>1688</v>
      </c>
      <c r="J5513" s="462" t="s">
        <v>1690</v>
      </c>
      <c r="K5513" s="145" t="s">
        <v>1866</v>
      </c>
      <c r="L5513" s="145" t="s">
        <v>1855</v>
      </c>
    </row>
    <row r="5514" spans="3:12">
      <c r="C5514" s="145" t="s">
        <v>2126</v>
      </c>
      <c r="D5514" s="145">
        <v>0</v>
      </c>
      <c r="E5514" s="145" t="s">
        <v>26</v>
      </c>
      <c r="F5514" s="462" t="s">
        <v>95</v>
      </c>
      <c r="G5514" s="462" t="s">
        <v>3468</v>
      </c>
      <c r="H5514" s="145" t="s">
        <v>86</v>
      </c>
      <c r="I5514" s="462" t="s">
        <v>1688</v>
      </c>
      <c r="J5514" s="462" t="s">
        <v>1690</v>
      </c>
      <c r="K5514" s="145" t="s">
        <v>1866</v>
      </c>
      <c r="L5514" s="145" t="s">
        <v>1855</v>
      </c>
    </row>
    <row r="5515" spans="3:12">
      <c r="C5515" s="145" t="s">
        <v>2127</v>
      </c>
      <c r="D5515" s="145">
        <v>0</v>
      </c>
      <c r="E5515" s="145" t="s">
        <v>26</v>
      </c>
      <c r="F5515" s="462" t="s">
        <v>95</v>
      </c>
      <c r="G5515" s="462" t="s">
        <v>3468</v>
      </c>
      <c r="H5515" s="145" t="s">
        <v>86</v>
      </c>
      <c r="I5515" s="462" t="s">
        <v>1688</v>
      </c>
      <c r="J5515" s="462" t="s">
        <v>1690</v>
      </c>
      <c r="K5515" s="145" t="s">
        <v>1866</v>
      </c>
      <c r="L5515" s="145" t="s">
        <v>1855</v>
      </c>
    </row>
    <row r="5516" spans="3:12">
      <c r="C5516" s="145" t="s">
        <v>2128</v>
      </c>
      <c r="D5516" s="145">
        <v>0</v>
      </c>
      <c r="E5516" s="145" t="s">
        <v>26</v>
      </c>
      <c r="F5516" s="462" t="s">
        <v>95</v>
      </c>
      <c r="G5516" s="462" t="s">
        <v>3468</v>
      </c>
      <c r="H5516" s="145" t="s">
        <v>86</v>
      </c>
      <c r="I5516" s="462" t="s">
        <v>1688</v>
      </c>
      <c r="J5516" s="462" t="s">
        <v>1690</v>
      </c>
      <c r="K5516" s="145" t="s">
        <v>1866</v>
      </c>
      <c r="L5516" s="145" t="s">
        <v>1855</v>
      </c>
    </row>
    <row r="5517" spans="3:12">
      <c r="C5517" s="145" t="s">
        <v>2129</v>
      </c>
      <c r="D5517" s="145">
        <v>0</v>
      </c>
      <c r="E5517" s="145" t="s">
        <v>26</v>
      </c>
      <c r="F5517" s="462" t="s">
        <v>95</v>
      </c>
      <c r="G5517" s="462" t="s">
        <v>3468</v>
      </c>
      <c r="H5517" s="145" t="s">
        <v>86</v>
      </c>
      <c r="I5517" s="462" t="s">
        <v>1688</v>
      </c>
      <c r="J5517" s="462" t="s">
        <v>1690</v>
      </c>
      <c r="K5517" s="145" t="s">
        <v>1866</v>
      </c>
      <c r="L5517" s="145" t="s">
        <v>1855</v>
      </c>
    </row>
    <row r="5518" spans="3:12">
      <c r="C5518" s="145" t="s">
        <v>2130</v>
      </c>
      <c r="D5518" s="145">
        <v>0</v>
      </c>
      <c r="E5518" s="145" t="s">
        <v>26</v>
      </c>
      <c r="F5518" s="462" t="s">
        <v>95</v>
      </c>
      <c r="G5518" s="462" t="s">
        <v>3468</v>
      </c>
      <c r="H5518" s="145" t="s">
        <v>86</v>
      </c>
      <c r="I5518" s="462" t="s">
        <v>1688</v>
      </c>
      <c r="J5518" s="462" t="s">
        <v>1690</v>
      </c>
      <c r="K5518" s="145" t="s">
        <v>1866</v>
      </c>
      <c r="L5518" s="145" t="s">
        <v>1855</v>
      </c>
    </row>
    <row r="5519" spans="3:12">
      <c r="C5519" s="145" t="s">
        <v>2132</v>
      </c>
      <c r="D5519" s="145">
        <v>0</v>
      </c>
      <c r="E5519" s="145" t="s">
        <v>26</v>
      </c>
      <c r="F5519" s="462" t="s">
        <v>95</v>
      </c>
      <c r="G5519" s="462" t="s">
        <v>3468</v>
      </c>
      <c r="H5519" s="145" t="s">
        <v>86</v>
      </c>
      <c r="I5519" s="462" t="s">
        <v>1688</v>
      </c>
      <c r="J5519" s="462" t="s">
        <v>1690</v>
      </c>
      <c r="K5519" s="145" t="s">
        <v>1866</v>
      </c>
      <c r="L5519" s="145" t="s">
        <v>1855</v>
      </c>
    </row>
    <row r="5520" spans="3:12">
      <c r="C5520" s="145" t="s">
        <v>2133</v>
      </c>
      <c r="D5520" s="145">
        <v>0</v>
      </c>
      <c r="E5520" s="145" t="s">
        <v>26</v>
      </c>
      <c r="F5520" s="462" t="s">
        <v>95</v>
      </c>
      <c r="G5520" s="462" t="s">
        <v>3468</v>
      </c>
      <c r="H5520" s="145" t="s">
        <v>86</v>
      </c>
      <c r="I5520" s="462" t="s">
        <v>1688</v>
      </c>
      <c r="J5520" s="462" t="s">
        <v>1690</v>
      </c>
      <c r="K5520" s="145" t="s">
        <v>1866</v>
      </c>
      <c r="L5520" s="145" t="s">
        <v>1855</v>
      </c>
    </row>
    <row r="5521" spans="3:12">
      <c r="C5521" s="145" t="s">
        <v>2134</v>
      </c>
      <c r="D5521" s="145">
        <v>0</v>
      </c>
      <c r="E5521" s="145" t="s">
        <v>26</v>
      </c>
      <c r="F5521" s="462" t="s">
        <v>95</v>
      </c>
      <c r="G5521" s="462" t="s">
        <v>3468</v>
      </c>
      <c r="H5521" s="145" t="s">
        <v>86</v>
      </c>
      <c r="I5521" s="462" t="s">
        <v>1688</v>
      </c>
      <c r="J5521" s="462" t="s">
        <v>1690</v>
      </c>
      <c r="K5521" s="145" t="s">
        <v>1866</v>
      </c>
      <c r="L5521" s="145" t="s">
        <v>1855</v>
      </c>
    </row>
    <row r="5522" spans="3:12">
      <c r="C5522" s="145" t="s">
        <v>2135</v>
      </c>
      <c r="D5522" s="145">
        <v>0</v>
      </c>
      <c r="E5522" s="145" t="s">
        <v>26</v>
      </c>
      <c r="F5522" s="462" t="s">
        <v>95</v>
      </c>
      <c r="G5522" s="462" t="s">
        <v>3468</v>
      </c>
      <c r="H5522" s="145" t="s">
        <v>86</v>
      </c>
      <c r="I5522" s="462" t="s">
        <v>1688</v>
      </c>
      <c r="J5522" s="462" t="s">
        <v>1690</v>
      </c>
      <c r="K5522" s="145" t="s">
        <v>1866</v>
      </c>
      <c r="L5522" s="145" t="s">
        <v>1855</v>
      </c>
    </row>
    <row r="5523" spans="3:12">
      <c r="C5523" s="145" t="s">
        <v>2136</v>
      </c>
      <c r="D5523" s="145">
        <v>0</v>
      </c>
      <c r="E5523" s="145" t="s">
        <v>26</v>
      </c>
      <c r="F5523" s="462" t="s">
        <v>95</v>
      </c>
      <c r="G5523" s="462" t="s">
        <v>3468</v>
      </c>
      <c r="H5523" s="145" t="s">
        <v>86</v>
      </c>
      <c r="I5523" s="462" t="s">
        <v>1688</v>
      </c>
      <c r="J5523" s="462" t="s">
        <v>1690</v>
      </c>
      <c r="K5523" s="145" t="s">
        <v>1866</v>
      </c>
      <c r="L5523" s="145" t="s">
        <v>1855</v>
      </c>
    </row>
    <row r="5524" spans="3:12">
      <c r="C5524" s="145" t="s">
        <v>2137</v>
      </c>
      <c r="D5524" s="145">
        <v>0</v>
      </c>
      <c r="E5524" s="145" t="s">
        <v>26</v>
      </c>
      <c r="F5524" s="462" t="s">
        <v>95</v>
      </c>
      <c r="G5524" s="462" t="s">
        <v>3468</v>
      </c>
      <c r="H5524" s="145" t="s">
        <v>86</v>
      </c>
      <c r="I5524" s="462" t="s">
        <v>1688</v>
      </c>
      <c r="J5524" s="462" t="s">
        <v>1690</v>
      </c>
      <c r="K5524" s="145" t="s">
        <v>1866</v>
      </c>
      <c r="L5524" s="145" t="s">
        <v>1855</v>
      </c>
    </row>
    <row r="5525" spans="3:12">
      <c r="C5525" s="145" t="s">
        <v>2138</v>
      </c>
      <c r="D5525" s="145">
        <v>0</v>
      </c>
      <c r="E5525" s="145" t="s">
        <v>26</v>
      </c>
      <c r="F5525" s="462" t="s">
        <v>95</v>
      </c>
      <c r="G5525" s="462" t="s">
        <v>3468</v>
      </c>
      <c r="H5525" s="145" t="s">
        <v>86</v>
      </c>
      <c r="I5525" s="462" t="s">
        <v>1688</v>
      </c>
      <c r="J5525" s="462" t="s">
        <v>1690</v>
      </c>
      <c r="K5525" s="145" t="s">
        <v>1866</v>
      </c>
      <c r="L5525" s="145" t="s">
        <v>1855</v>
      </c>
    </row>
    <row r="5526" spans="3:12">
      <c r="C5526" s="145" t="s">
        <v>2140</v>
      </c>
      <c r="D5526" s="145">
        <v>0</v>
      </c>
      <c r="E5526" s="145" t="s">
        <v>26</v>
      </c>
      <c r="F5526" s="462" t="s">
        <v>95</v>
      </c>
      <c r="G5526" s="462" t="s">
        <v>3468</v>
      </c>
      <c r="H5526" s="145" t="s">
        <v>86</v>
      </c>
      <c r="I5526" s="462" t="s">
        <v>1688</v>
      </c>
      <c r="J5526" s="462" t="s">
        <v>1690</v>
      </c>
      <c r="K5526" s="145" t="s">
        <v>1866</v>
      </c>
      <c r="L5526" s="145" t="s">
        <v>1855</v>
      </c>
    </row>
    <row r="5527" spans="3:12">
      <c r="C5527" s="145" t="s">
        <v>2141</v>
      </c>
      <c r="D5527" s="145">
        <v>0</v>
      </c>
      <c r="E5527" s="145" t="s">
        <v>26</v>
      </c>
      <c r="F5527" s="462" t="s">
        <v>95</v>
      </c>
      <c r="G5527" s="462" t="s">
        <v>3468</v>
      </c>
      <c r="H5527" s="145" t="s">
        <v>86</v>
      </c>
      <c r="I5527" s="462" t="s">
        <v>1688</v>
      </c>
      <c r="J5527" s="462" t="s">
        <v>1690</v>
      </c>
      <c r="K5527" s="145" t="s">
        <v>1866</v>
      </c>
      <c r="L5527" s="145" t="s">
        <v>1855</v>
      </c>
    </row>
    <row r="5528" spans="3:12">
      <c r="C5528" s="145" t="s">
        <v>2142</v>
      </c>
      <c r="D5528" s="145">
        <v>0</v>
      </c>
      <c r="E5528" s="145" t="s">
        <v>26</v>
      </c>
      <c r="F5528" s="462" t="s">
        <v>95</v>
      </c>
      <c r="G5528" s="462" t="s">
        <v>3468</v>
      </c>
      <c r="H5528" s="145" t="s">
        <v>86</v>
      </c>
      <c r="I5528" s="462" t="s">
        <v>1688</v>
      </c>
      <c r="J5528" s="462" t="s">
        <v>1690</v>
      </c>
      <c r="K5528" s="145" t="s">
        <v>1866</v>
      </c>
      <c r="L5528" s="145" t="s">
        <v>1855</v>
      </c>
    </row>
    <row r="5529" spans="3:12">
      <c r="C5529" s="145" t="s">
        <v>2143</v>
      </c>
      <c r="D5529" s="145">
        <v>0</v>
      </c>
      <c r="E5529" s="145" t="s">
        <v>26</v>
      </c>
      <c r="F5529" s="462" t="s">
        <v>95</v>
      </c>
      <c r="G5529" s="462" t="s">
        <v>3468</v>
      </c>
      <c r="H5529" s="145" t="s">
        <v>86</v>
      </c>
      <c r="I5529" s="462" t="s">
        <v>1688</v>
      </c>
      <c r="J5529" s="462" t="s">
        <v>1690</v>
      </c>
      <c r="K5529" s="145" t="s">
        <v>1866</v>
      </c>
      <c r="L5529" s="145" t="s">
        <v>1855</v>
      </c>
    </row>
    <row r="5530" spans="3:12">
      <c r="C5530" s="145" t="s">
        <v>2144</v>
      </c>
      <c r="D5530" s="145">
        <v>0</v>
      </c>
      <c r="E5530" s="145" t="s">
        <v>26</v>
      </c>
      <c r="F5530" s="462" t="s">
        <v>95</v>
      </c>
      <c r="G5530" s="462" t="s">
        <v>3468</v>
      </c>
      <c r="H5530" s="145" t="s">
        <v>86</v>
      </c>
      <c r="I5530" s="462" t="s">
        <v>1688</v>
      </c>
      <c r="J5530" s="462" t="s">
        <v>1690</v>
      </c>
      <c r="K5530" s="145" t="s">
        <v>1866</v>
      </c>
      <c r="L5530" s="145" t="s">
        <v>1855</v>
      </c>
    </row>
    <row r="5531" spans="3:12">
      <c r="C5531" s="145" t="s">
        <v>2145</v>
      </c>
      <c r="D5531" s="145">
        <v>0</v>
      </c>
      <c r="E5531" s="145" t="s">
        <v>26</v>
      </c>
      <c r="F5531" s="462" t="s">
        <v>95</v>
      </c>
      <c r="G5531" s="462" t="s">
        <v>3468</v>
      </c>
      <c r="H5531" s="145" t="s">
        <v>86</v>
      </c>
      <c r="I5531" s="462" t="s">
        <v>1688</v>
      </c>
      <c r="J5531" s="462" t="s">
        <v>1690</v>
      </c>
      <c r="K5531" s="145" t="s">
        <v>1866</v>
      </c>
      <c r="L5531" s="145" t="s">
        <v>1855</v>
      </c>
    </row>
    <row r="5532" spans="3:12">
      <c r="C5532" s="145" t="s">
        <v>2148</v>
      </c>
      <c r="D5532" s="145">
        <v>0</v>
      </c>
      <c r="E5532" s="145" t="s">
        <v>26</v>
      </c>
      <c r="F5532" s="462" t="s">
        <v>95</v>
      </c>
      <c r="G5532" s="462" t="s">
        <v>3468</v>
      </c>
      <c r="H5532" s="145" t="s">
        <v>86</v>
      </c>
      <c r="I5532" s="462" t="s">
        <v>1688</v>
      </c>
      <c r="J5532" s="462" t="s">
        <v>1690</v>
      </c>
      <c r="K5532" s="145" t="s">
        <v>1866</v>
      </c>
      <c r="L5532" s="145" t="s">
        <v>1855</v>
      </c>
    </row>
    <row r="5533" spans="3:12">
      <c r="C5533" s="145" t="s">
        <v>2149</v>
      </c>
      <c r="D5533" s="145">
        <v>0</v>
      </c>
      <c r="E5533" s="145" t="s">
        <v>26</v>
      </c>
      <c r="F5533" s="462" t="s">
        <v>95</v>
      </c>
      <c r="G5533" s="462" t="s">
        <v>3468</v>
      </c>
      <c r="H5533" s="145" t="s">
        <v>86</v>
      </c>
      <c r="I5533" s="462" t="s">
        <v>1688</v>
      </c>
      <c r="J5533" s="462" t="s">
        <v>1690</v>
      </c>
      <c r="K5533" s="145" t="s">
        <v>1866</v>
      </c>
      <c r="L5533" s="145" t="s">
        <v>1855</v>
      </c>
    </row>
    <row r="5534" spans="3:12">
      <c r="C5534" s="145" t="s">
        <v>2150</v>
      </c>
      <c r="D5534" s="145">
        <v>0</v>
      </c>
      <c r="E5534" s="145" t="s">
        <v>26</v>
      </c>
      <c r="F5534" s="462" t="s">
        <v>95</v>
      </c>
      <c r="G5534" s="462" t="s">
        <v>3468</v>
      </c>
      <c r="H5534" s="145" t="s">
        <v>86</v>
      </c>
      <c r="I5534" s="462" t="s">
        <v>1688</v>
      </c>
      <c r="J5534" s="462" t="s">
        <v>1690</v>
      </c>
      <c r="K5534" s="145" t="s">
        <v>1866</v>
      </c>
      <c r="L5534" s="145" t="s">
        <v>1855</v>
      </c>
    </row>
    <row r="5535" spans="3:12">
      <c r="C5535" s="145" t="s">
        <v>2151</v>
      </c>
      <c r="D5535" s="145">
        <v>0</v>
      </c>
      <c r="E5535" s="145" t="s">
        <v>26</v>
      </c>
      <c r="F5535" s="462" t="s">
        <v>95</v>
      </c>
      <c r="G5535" s="462" t="s">
        <v>3468</v>
      </c>
      <c r="H5535" s="145" t="s">
        <v>86</v>
      </c>
      <c r="I5535" s="462" t="s">
        <v>1688</v>
      </c>
      <c r="J5535" s="462" t="s">
        <v>1690</v>
      </c>
      <c r="K5535" s="145" t="s">
        <v>1866</v>
      </c>
      <c r="L5535" s="145" t="s">
        <v>1855</v>
      </c>
    </row>
    <row r="5536" spans="3:12">
      <c r="C5536" s="145" t="s">
        <v>2153</v>
      </c>
      <c r="D5536" s="145">
        <v>0</v>
      </c>
      <c r="E5536" s="145" t="s">
        <v>26</v>
      </c>
      <c r="F5536" s="462" t="s">
        <v>95</v>
      </c>
      <c r="G5536" s="462" t="s">
        <v>3468</v>
      </c>
      <c r="H5536" s="145" t="s">
        <v>86</v>
      </c>
      <c r="I5536" s="462" t="s">
        <v>1688</v>
      </c>
      <c r="J5536" s="462" t="s">
        <v>1690</v>
      </c>
      <c r="K5536" s="145" t="s">
        <v>1866</v>
      </c>
      <c r="L5536" s="145" t="s">
        <v>1855</v>
      </c>
    </row>
    <row r="5537" spans="3:12">
      <c r="C5537" s="145" t="s">
        <v>2154</v>
      </c>
      <c r="D5537" s="145">
        <v>0</v>
      </c>
      <c r="E5537" s="145" t="s">
        <v>26</v>
      </c>
      <c r="F5537" s="462" t="s">
        <v>95</v>
      </c>
      <c r="G5537" s="462" t="s">
        <v>3468</v>
      </c>
      <c r="H5537" s="145" t="s">
        <v>86</v>
      </c>
      <c r="I5537" s="462" t="s">
        <v>1688</v>
      </c>
      <c r="J5537" s="462" t="s">
        <v>1690</v>
      </c>
      <c r="K5537" s="145" t="s">
        <v>1866</v>
      </c>
      <c r="L5537" s="145" t="s">
        <v>1855</v>
      </c>
    </row>
    <row r="5538" spans="3:12">
      <c r="C5538" s="145" t="s">
        <v>2155</v>
      </c>
      <c r="D5538" s="145">
        <v>0</v>
      </c>
      <c r="E5538" s="145" t="s">
        <v>26</v>
      </c>
      <c r="F5538" s="462" t="s">
        <v>95</v>
      </c>
      <c r="G5538" s="462" t="s">
        <v>3468</v>
      </c>
      <c r="H5538" s="145" t="s">
        <v>86</v>
      </c>
      <c r="I5538" s="462" t="s">
        <v>1688</v>
      </c>
      <c r="J5538" s="462" t="s">
        <v>1690</v>
      </c>
      <c r="K5538" s="145" t="s">
        <v>1866</v>
      </c>
      <c r="L5538" s="145" t="s">
        <v>1855</v>
      </c>
    </row>
    <row r="5539" spans="3:12">
      <c r="C5539" s="145" t="s">
        <v>2156</v>
      </c>
      <c r="D5539" s="145">
        <v>0</v>
      </c>
      <c r="E5539" s="145" t="s">
        <v>26</v>
      </c>
      <c r="F5539" s="462" t="s">
        <v>95</v>
      </c>
      <c r="G5539" s="462" t="s">
        <v>3468</v>
      </c>
      <c r="H5539" s="145" t="s">
        <v>86</v>
      </c>
      <c r="I5539" s="462" t="s">
        <v>1688</v>
      </c>
      <c r="J5539" s="462" t="s">
        <v>1690</v>
      </c>
      <c r="K5539" s="145" t="s">
        <v>1866</v>
      </c>
      <c r="L5539" s="145" t="s">
        <v>1855</v>
      </c>
    </row>
    <row r="5540" spans="3:12">
      <c r="C5540" s="145" t="s">
        <v>2157</v>
      </c>
      <c r="D5540" s="145">
        <v>0</v>
      </c>
      <c r="E5540" s="145" t="s">
        <v>26</v>
      </c>
      <c r="F5540" s="462" t="s">
        <v>95</v>
      </c>
      <c r="G5540" s="462" t="s">
        <v>3468</v>
      </c>
      <c r="H5540" s="145" t="s">
        <v>86</v>
      </c>
      <c r="I5540" s="462" t="s">
        <v>1688</v>
      </c>
      <c r="J5540" s="462" t="s">
        <v>1690</v>
      </c>
      <c r="K5540" s="145" t="s">
        <v>1866</v>
      </c>
      <c r="L5540" s="145" t="s">
        <v>1855</v>
      </c>
    </row>
    <row r="5541" spans="3:12">
      <c r="C5541" s="145" t="s">
        <v>2159</v>
      </c>
      <c r="D5541" s="145">
        <v>0</v>
      </c>
      <c r="E5541" s="145" t="s">
        <v>26</v>
      </c>
      <c r="F5541" s="462" t="s">
        <v>95</v>
      </c>
      <c r="G5541" s="462" t="s">
        <v>3468</v>
      </c>
      <c r="H5541" s="145" t="s">
        <v>86</v>
      </c>
      <c r="I5541" s="462" t="s">
        <v>1688</v>
      </c>
      <c r="J5541" s="462" t="s">
        <v>1690</v>
      </c>
      <c r="K5541" s="145" t="s">
        <v>1866</v>
      </c>
      <c r="L5541" s="145" t="s">
        <v>1855</v>
      </c>
    </row>
    <row r="5542" spans="3:12">
      <c r="C5542" s="145" t="s">
        <v>2160</v>
      </c>
      <c r="D5542" s="145">
        <v>0</v>
      </c>
      <c r="E5542" s="145" t="s">
        <v>26</v>
      </c>
      <c r="F5542" s="462" t="s">
        <v>95</v>
      </c>
      <c r="G5542" s="462" t="s">
        <v>3468</v>
      </c>
      <c r="H5542" s="145" t="s">
        <v>86</v>
      </c>
      <c r="I5542" s="462" t="s">
        <v>1688</v>
      </c>
      <c r="J5542" s="462" t="s">
        <v>1690</v>
      </c>
      <c r="K5542" s="145" t="s">
        <v>1866</v>
      </c>
      <c r="L5542" s="145" t="s">
        <v>1855</v>
      </c>
    </row>
    <row r="5543" spans="3:12">
      <c r="C5543" s="145" t="s">
        <v>2161</v>
      </c>
      <c r="D5543" s="145">
        <v>0</v>
      </c>
      <c r="E5543" s="145" t="s">
        <v>26</v>
      </c>
      <c r="F5543" s="462" t="s">
        <v>95</v>
      </c>
      <c r="G5543" s="462" t="s">
        <v>3468</v>
      </c>
      <c r="H5543" s="145" t="s">
        <v>86</v>
      </c>
      <c r="I5543" s="462" t="s">
        <v>1688</v>
      </c>
      <c r="J5543" s="462" t="s">
        <v>1690</v>
      </c>
      <c r="K5543" s="145" t="s">
        <v>1866</v>
      </c>
      <c r="L5543" s="145" t="s">
        <v>1855</v>
      </c>
    </row>
    <row r="5544" spans="3:12">
      <c r="C5544" s="145" t="s">
        <v>2162</v>
      </c>
      <c r="D5544" s="145">
        <v>0</v>
      </c>
      <c r="E5544" s="145" t="s">
        <v>26</v>
      </c>
      <c r="F5544" s="462" t="s">
        <v>95</v>
      </c>
      <c r="G5544" s="462" t="s">
        <v>3468</v>
      </c>
      <c r="H5544" s="145" t="s">
        <v>86</v>
      </c>
      <c r="I5544" s="462" t="s">
        <v>1688</v>
      </c>
      <c r="J5544" s="462" t="s">
        <v>1690</v>
      </c>
      <c r="K5544" s="145" t="s">
        <v>1866</v>
      </c>
      <c r="L5544" s="145" t="s">
        <v>1855</v>
      </c>
    </row>
    <row r="5545" spans="3:12">
      <c r="C5545" s="145" t="s">
        <v>2163</v>
      </c>
      <c r="D5545" s="145">
        <v>0</v>
      </c>
      <c r="E5545" s="145" t="s">
        <v>26</v>
      </c>
      <c r="F5545" s="462" t="s">
        <v>95</v>
      </c>
      <c r="G5545" s="462" t="s">
        <v>3468</v>
      </c>
      <c r="H5545" s="145" t="s">
        <v>86</v>
      </c>
      <c r="I5545" s="462" t="s">
        <v>1688</v>
      </c>
      <c r="J5545" s="462" t="s">
        <v>1690</v>
      </c>
      <c r="K5545" s="145" t="s">
        <v>1866</v>
      </c>
      <c r="L5545" s="145" t="s">
        <v>1855</v>
      </c>
    </row>
    <row r="5546" spans="3:12">
      <c r="C5546" s="145" t="s">
        <v>2164</v>
      </c>
      <c r="D5546" s="145">
        <v>0</v>
      </c>
      <c r="E5546" s="145" t="s">
        <v>26</v>
      </c>
      <c r="F5546" s="462" t="s">
        <v>95</v>
      </c>
      <c r="G5546" s="462" t="s">
        <v>3468</v>
      </c>
      <c r="H5546" s="145" t="s">
        <v>86</v>
      </c>
      <c r="I5546" s="462" t="s">
        <v>1688</v>
      </c>
      <c r="J5546" s="462" t="s">
        <v>1690</v>
      </c>
      <c r="K5546" s="145" t="s">
        <v>1866</v>
      </c>
      <c r="L5546" s="145" t="s">
        <v>1855</v>
      </c>
    </row>
    <row r="5547" spans="3:12">
      <c r="C5547" s="145" t="s">
        <v>2165</v>
      </c>
      <c r="D5547" s="145">
        <v>0</v>
      </c>
      <c r="E5547" s="145" t="s">
        <v>26</v>
      </c>
      <c r="F5547" s="462" t="s">
        <v>95</v>
      </c>
      <c r="G5547" s="462" t="s">
        <v>3468</v>
      </c>
      <c r="H5547" s="145" t="s">
        <v>86</v>
      </c>
      <c r="I5547" s="462" t="s">
        <v>1688</v>
      </c>
      <c r="J5547" s="462" t="s">
        <v>1690</v>
      </c>
      <c r="K5547" s="145" t="s">
        <v>1866</v>
      </c>
      <c r="L5547" s="145" t="s">
        <v>1855</v>
      </c>
    </row>
    <row r="5548" spans="3:12">
      <c r="C5548" s="145" t="s">
        <v>2167</v>
      </c>
      <c r="D5548" s="145">
        <v>0</v>
      </c>
      <c r="E5548" s="145" t="s">
        <v>26</v>
      </c>
      <c r="F5548" s="462" t="s">
        <v>95</v>
      </c>
      <c r="G5548" s="462" t="s">
        <v>3468</v>
      </c>
      <c r="H5548" s="145" t="s">
        <v>86</v>
      </c>
      <c r="I5548" s="462" t="s">
        <v>1688</v>
      </c>
      <c r="J5548" s="462" t="s">
        <v>1690</v>
      </c>
      <c r="K5548" s="145" t="s">
        <v>1866</v>
      </c>
      <c r="L5548" s="145" t="s">
        <v>1855</v>
      </c>
    </row>
    <row r="5549" spans="3:12">
      <c r="C5549" s="145" t="s">
        <v>2168</v>
      </c>
      <c r="D5549" s="145">
        <v>0</v>
      </c>
      <c r="E5549" s="145" t="s">
        <v>26</v>
      </c>
      <c r="F5549" s="462" t="s">
        <v>95</v>
      </c>
      <c r="G5549" s="462" t="s">
        <v>3468</v>
      </c>
      <c r="H5549" s="145" t="s">
        <v>86</v>
      </c>
      <c r="I5549" s="462" t="s">
        <v>1688</v>
      </c>
      <c r="J5549" s="462" t="s">
        <v>1690</v>
      </c>
      <c r="K5549" s="145" t="s">
        <v>1866</v>
      </c>
      <c r="L5549" s="145" t="s">
        <v>1855</v>
      </c>
    </row>
    <row r="5550" spans="3:12">
      <c r="C5550" s="145" t="s">
        <v>2169</v>
      </c>
      <c r="D5550" s="145">
        <v>0</v>
      </c>
      <c r="E5550" s="145" t="s">
        <v>26</v>
      </c>
      <c r="F5550" s="462" t="s">
        <v>95</v>
      </c>
      <c r="G5550" s="462" t="s">
        <v>3468</v>
      </c>
      <c r="H5550" s="145" t="s">
        <v>86</v>
      </c>
      <c r="I5550" s="462" t="s">
        <v>1688</v>
      </c>
      <c r="J5550" s="462" t="s">
        <v>1690</v>
      </c>
      <c r="K5550" s="145" t="s">
        <v>1866</v>
      </c>
      <c r="L5550" s="145" t="s">
        <v>1855</v>
      </c>
    </row>
    <row r="5551" spans="3:12">
      <c r="C5551" s="145" t="s">
        <v>2170</v>
      </c>
      <c r="D5551" s="145">
        <v>0</v>
      </c>
      <c r="E5551" s="145" t="s">
        <v>26</v>
      </c>
      <c r="F5551" s="462" t="s">
        <v>95</v>
      </c>
      <c r="G5551" s="462" t="s">
        <v>3468</v>
      </c>
      <c r="H5551" s="145" t="s">
        <v>86</v>
      </c>
      <c r="I5551" s="462" t="s">
        <v>1688</v>
      </c>
      <c r="J5551" s="462" t="s">
        <v>1690</v>
      </c>
      <c r="K5551" s="145" t="s">
        <v>1866</v>
      </c>
      <c r="L5551" s="145" t="s">
        <v>1855</v>
      </c>
    </row>
    <row r="5552" spans="3:12">
      <c r="C5552" s="145" t="s">
        <v>2171</v>
      </c>
      <c r="D5552" s="145">
        <v>0</v>
      </c>
      <c r="E5552" s="145" t="s">
        <v>26</v>
      </c>
      <c r="F5552" s="462" t="s">
        <v>95</v>
      </c>
      <c r="G5552" s="462" t="s">
        <v>3468</v>
      </c>
      <c r="H5552" s="145" t="s">
        <v>86</v>
      </c>
      <c r="I5552" s="462" t="s">
        <v>1688</v>
      </c>
      <c r="J5552" s="462" t="s">
        <v>1690</v>
      </c>
      <c r="K5552" s="145" t="s">
        <v>1866</v>
      </c>
      <c r="L5552" s="145" t="s">
        <v>1855</v>
      </c>
    </row>
    <row r="5553" spans="3:12">
      <c r="C5553" s="145" t="s">
        <v>2172</v>
      </c>
      <c r="D5553" s="145">
        <v>0</v>
      </c>
      <c r="E5553" s="145" t="s">
        <v>26</v>
      </c>
      <c r="F5553" s="462" t="s">
        <v>95</v>
      </c>
      <c r="G5553" s="462" t="s">
        <v>3468</v>
      </c>
      <c r="H5553" s="145" t="s">
        <v>86</v>
      </c>
      <c r="I5553" s="462" t="s">
        <v>1688</v>
      </c>
      <c r="J5553" s="462" t="s">
        <v>1690</v>
      </c>
      <c r="K5553" s="145" t="s">
        <v>1866</v>
      </c>
      <c r="L5553" s="145" t="s">
        <v>1855</v>
      </c>
    </row>
    <row r="5554" spans="3:12">
      <c r="C5554" s="145" t="s">
        <v>2121</v>
      </c>
      <c r="D5554" s="145">
        <v>0</v>
      </c>
      <c r="E5554" s="145" t="s">
        <v>26</v>
      </c>
      <c r="F5554" s="462" t="s">
        <v>95</v>
      </c>
      <c r="G5554" s="462" t="s">
        <v>3468</v>
      </c>
      <c r="H5554" s="145" t="s">
        <v>86</v>
      </c>
      <c r="I5554" s="462" t="s">
        <v>1688</v>
      </c>
      <c r="J5554" s="462" t="s">
        <v>1690</v>
      </c>
      <c r="K5554" s="145" t="s">
        <v>1866</v>
      </c>
      <c r="L5554" s="145" t="s">
        <v>1856</v>
      </c>
    </row>
    <row r="5555" spans="3:12">
      <c r="C5555" s="145" t="s">
        <v>2122</v>
      </c>
      <c r="D5555" s="145">
        <v>0</v>
      </c>
      <c r="E5555" s="145" t="s">
        <v>26</v>
      </c>
      <c r="F5555" s="462" t="s">
        <v>95</v>
      </c>
      <c r="G5555" s="462" t="s">
        <v>3468</v>
      </c>
      <c r="H5555" s="145" t="s">
        <v>86</v>
      </c>
      <c r="I5555" s="462" t="s">
        <v>1688</v>
      </c>
      <c r="J5555" s="462" t="s">
        <v>1690</v>
      </c>
      <c r="K5555" s="145" t="s">
        <v>1866</v>
      </c>
      <c r="L5555" s="145" t="s">
        <v>1856</v>
      </c>
    </row>
    <row r="5556" spans="3:12">
      <c r="C5556" s="145" t="s">
        <v>2123</v>
      </c>
      <c r="D5556" s="145">
        <v>0</v>
      </c>
      <c r="E5556" s="145" t="s">
        <v>26</v>
      </c>
      <c r="F5556" s="462" t="s">
        <v>95</v>
      </c>
      <c r="G5556" s="462" t="s">
        <v>3468</v>
      </c>
      <c r="H5556" s="145" t="s">
        <v>86</v>
      </c>
      <c r="I5556" s="462" t="s">
        <v>1688</v>
      </c>
      <c r="J5556" s="462" t="s">
        <v>1690</v>
      </c>
      <c r="K5556" s="145" t="s">
        <v>1866</v>
      </c>
      <c r="L5556" s="145" t="s">
        <v>1856</v>
      </c>
    </row>
    <row r="5557" spans="3:12">
      <c r="C5557" s="145" t="s">
        <v>2124</v>
      </c>
      <c r="D5557" s="145">
        <v>0</v>
      </c>
      <c r="E5557" s="145" t="s">
        <v>26</v>
      </c>
      <c r="F5557" s="462" t="s">
        <v>95</v>
      </c>
      <c r="G5557" s="462" t="s">
        <v>3468</v>
      </c>
      <c r="H5557" s="145" t="s">
        <v>86</v>
      </c>
      <c r="I5557" s="462" t="s">
        <v>1688</v>
      </c>
      <c r="J5557" s="462" t="s">
        <v>1690</v>
      </c>
      <c r="K5557" s="145" t="s">
        <v>1866</v>
      </c>
      <c r="L5557" s="145" t="s">
        <v>1856</v>
      </c>
    </row>
    <row r="5558" spans="3:12">
      <c r="C5558" s="145" t="s">
        <v>2126</v>
      </c>
      <c r="D5558" s="145">
        <v>0</v>
      </c>
      <c r="E5558" s="145" t="s">
        <v>26</v>
      </c>
      <c r="F5558" s="462" t="s">
        <v>95</v>
      </c>
      <c r="G5558" s="462" t="s">
        <v>3468</v>
      </c>
      <c r="H5558" s="145" t="s">
        <v>86</v>
      </c>
      <c r="I5558" s="462" t="s">
        <v>1688</v>
      </c>
      <c r="J5558" s="462" t="s">
        <v>1690</v>
      </c>
      <c r="K5558" s="145" t="s">
        <v>1866</v>
      </c>
      <c r="L5558" s="145" t="s">
        <v>1856</v>
      </c>
    </row>
    <row r="5559" spans="3:12">
      <c r="C5559" s="145" t="s">
        <v>2127</v>
      </c>
      <c r="D5559" s="145">
        <v>0</v>
      </c>
      <c r="E5559" s="145" t="s">
        <v>26</v>
      </c>
      <c r="F5559" s="462" t="s">
        <v>95</v>
      </c>
      <c r="G5559" s="462" t="s">
        <v>3468</v>
      </c>
      <c r="H5559" s="145" t="s">
        <v>86</v>
      </c>
      <c r="I5559" s="462" t="s">
        <v>1688</v>
      </c>
      <c r="J5559" s="462" t="s">
        <v>1690</v>
      </c>
      <c r="K5559" s="145" t="s">
        <v>1866</v>
      </c>
      <c r="L5559" s="145" t="s">
        <v>1856</v>
      </c>
    </row>
    <row r="5560" spans="3:12">
      <c r="C5560" s="145" t="s">
        <v>2128</v>
      </c>
      <c r="D5560" s="145">
        <v>0</v>
      </c>
      <c r="E5560" s="145" t="s">
        <v>26</v>
      </c>
      <c r="F5560" s="462" t="s">
        <v>95</v>
      </c>
      <c r="G5560" s="462" t="s">
        <v>3468</v>
      </c>
      <c r="H5560" s="145" t="s">
        <v>86</v>
      </c>
      <c r="I5560" s="462" t="s">
        <v>1688</v>
      </c>
      <c r="J5560" s="462" t="s">
        <v>1690</v>
      </c>
      <c r="K5560" s="145" t="s">
        <v>1866</v>
      </c>
      <c r="L5560" s="145" t="s">
        <v>1856</v>
      </c>
    </row>
    <row r="5561" spans="3:12">
      <c r="C5561" s="145" t="s">
        <v>2129</v>
      </c>
      <c r="D5561" s="145">
        <v>0</v>
      </c>
      <c r="E5561" s="145" t="s">
        <v>26</v>
      </c>
      <c r="F5561" s="462" t="s">
        <v>95</v>
      </c>
      <c r="G5561" s="462" t="s">
        <v>3468</v>
      </c>
      <c r="H5561" s="145" t="s">
        <v>86</v>
      </c>
      <c r="I5561" s="462" t="s">
        <v>1688</v>
      </c>
      <c r="J5561" s="462" t="s">
        <v>1690</v>
      </c>
      <c r="K5561" s="145" t="s">
        <v>1866</v>
      </c>
      <c r="L5561" s="145" t="s">
        <v>1856</v>
      </c>
    </row>
    <row r="5562" spans="3:12">
      <c r="C5562" s="145" t="s">
        <v>2130</v>
      </c>
      <c r="D5562" s="145">
        <v>0</v>
      </c>
      <c r="E5562" s="145" t="s">
        <v>26</v>
      </c>
      <c r="F5562" s="462" t="s">
        <v>95</v>
      </c>
      <c r="G5562" s="462" t="s">
        <v>3468</v>
      </c>
      <c r="H5562" s="145" t="s">
        <v>86</v>
      </c>
      <c r="I5562" s="462" t="s">
        <v>1688</v>
      </c>
      <c r="J5562" s="462" t="s">
        <v>1690</v>
      </c>
      <c r="K5562" s="145" t="s">
        <v>1866</v>
      </c>
      <c r="L5562" s="145" t="s">
        <v>1856</v>
      </c>
    </row>
    <row r="5563" spans="3:12">
      <c r="C5563" s="145" t="s">
        <v>2132</v>
      </c>
      <c r="D5563" s="145">
        <v>0</v>
      </c>
      <c r="E5563" s="145" t="s">
        <v>26</v>
      </c>
      <c r="F5563" s="462" t="s">
        <v>95</v>
      </c>
      <c r="G5563" s="462" t="s">
        <v>3468</v>
      </c>
      <c r="H5563" s="145" t="s">
        <v>86</v>
      </c>
      <c r="I5563" s="462" t="s">
        <v>1688</v>
      </c>
      <c r="J5563" s="462" t="s">
        <v>1690</v>
      </c>
      <c r="K5563" s="145" t="s">
        <v>1866</v>
      </c>
      <c r="L5563" s="145" t="s">
        <v>1856</v>
      </c>
    </row>
    <row r="5564" spans="3:12">
      <c r="C5564" s="145" t="s">
        <v>2133</v>
      </c>
      <c r="D5564" s="145">
        <v>0</v>
      </c>
      <c r="E5564" s="145" t="s">
        <v>26</v>
      </c>
      <c r="F5564" s="462" t="s">
        <v>95</v>
      </c>
      <c r="G5564" s="462" t="s">
        <v>3468</v>
      </c>
      <c r="H5564" s="145" t="s">
        <v>86</v>
      </c>
      <c r="I5564" s="462" t="s">
        <v>1688</v>
      </c>
      <c r="J5564" s="462" t="s">
        <v>1690</v>
      </c>
      <c r="K5564" s="145" t="s">
        <v>1866</v>
      </c>
      <c r="L5564" s="145" t="s">
        <v>1856</v>
      </c>
    </row>
    <row r="5565" spans="3:12">
      <c r="C5565" s="145" t="s">
        <v>2134</v>
      </c>
      <c r="D5565" s="145">
        <v>0</v>
      </c>
      <c r="E5565" s="145" t="s">
        <v>26</v>
      </c>
      <c r="F5565" s="462" t="s">
        <v>95</v>
      </c>
      <c r="G5565" s="462" t="s">
        <v>3468</v>
      </c>
      <c r="H5565" s="145" t="s">
        <v>86</v>
      </c>
      <c r="I5565" s="462" t="s">
        <v>1688</v>
      </c>
      <c r="J5565" s="462" t="s">
        <v>1690</v>
      </c>
      <c r="K5565" s="145" t="s">
        <v>1866</v>
      </c>
      <c r="L5565" s="145" t="s">
        <v>1856</v>
      </c>
    </row>
    <row r="5566" spans="3:12">
      <c r="C5566" s="145" t="s">
        <v>2135</v>
      </c>
      <c r="D5566" s="145">
        <v>0</v>
      </c>
      <c r="E5566" s="145" t="s">
        <v>26</v>
      </c>
      <c r="F5566" s="462" t="s">
        <v>95</v>
      </c>
      <c r="G5566" s="462" t="s">
        <v>3468</v>
      </c>
      <c r="H5566" s="145" t="s">
        <v>86</v>
      </c>
      <c r="I5566" s="462" t="s">
        <v>1688</v>
      </c>
      <c r="J5566" s="462" t="s">
        <v>1690</v>
      </c>
      <c r="K5566" s="145" t="s">
        <v>1866</v>
      </c>
      <c r="L5566" s="145" t="s">
        <v>1856</v>
      </c>
    </row>
    <row r="5567" spans="3:12">
      <c r="C5567" s="145" t="s">
        <v>2136</v>
      </c>
      <c r="D5567" s="145">
        <v>0</v>
      </c>
      <c r="E5567" s="145" t="s">
        <v>26</v>
      </c>
      <c r="F5567" s="462" t="s">
        <v>95</v>
      </c>
      <c r="G5567" s="462" t="s">
        <v>3468</v>
      </c>
      <c r="H5567" s="145" t="s">
        <v>86</v>
      </c>
      <c r="I5567" s="462" t="s">
        <v>1688</v>
      </c>
      <c r="J5567" s="462" t="s">
        <v>1690</v>
      </c>
      <c r="K5567" s="145" t="s">
        <v>1866</v>
      </c>
      <c r="L5567" s="145" t="s">
        <v>1856</v>
      </c>
    </row>
    <row r="5568" spans="3:12">
      <c r="C5568" s="145" t="s">
        <v>2137</v>
      </c>
      <c r="D5568" s="145">
        <v>0</v>
      </c>
      <c r="E5568" s="145" t="s">
        <v>26</v>
      </c>
      <c r="F5568" s="462" t="s">
        <v>95</v>
      </c>
      <c r="G5568" s="462" t="s">
        <v>3468</v>
      </c>
      <c r="H5568" s="145" t="s">
        <v>86</v>
      </c>
      <c r="I5568" s="462" t="s">
        <v>1688</v>
      </c>
      <c r="J5568" s="462" t="s">
        <v>1690</v>
      </c>
      <c r="K5568" s="145" t="s">
        <v>1866</v>
      </c>
      <c r="L5568" s="145" t="s">
        <v>1856</v>
      </c>
    </row>
    <row r="5569" spans="3:12">
      <c r="C5569" s="145" t="s">
        <v>2138</v>
      </c>
      <c r="D5569" s="145">
        <v>0</v>
      </c>
      <c r="E5569" s="145" t="s">
        <v>26</v>
      </c>
      <c r="F5569" s="462" t="s">
        <v>95</v>
      </c>
      <c r="G5569" s="462" t="s">
        <v>3468</v>
      </c>
      <c r="H5569" s="145" t="s">
        <v>86</v>
      </c>
      <c r="I5569" s="462" t="s">
        <v>1688</v>
      </c>
      <c r="J5569" s="462" t="s">
        <v>1690</v>
      </c>
      <c r="K5569" s="145" t="s">
        <v>1866</v>
      </c>
      <c r="L5569" s="145" t="s">
        <v>1856</v>
      </c>
    </row>
    <row r="5570" spans="3:12">
      <c r="C5570" s="145" t="s">
        <v>2140</v>
      </c>
      <c r="D5570" s="145">
        <v>0</v>
      </c>
      <c r="E5570" s="145" t="s">
        <v>26</v>
      </c>
      <c r="F5570" s="462" t="s">
        <v>95</v>
      </c>
      <c r="G5570" s="462" t="s">
        <v>3468</v>
      </c>
      <c r="H5570" s="145" t="s">
        <v>86</v>
      </c>
      <c r="I5570" s="462" t="s">
        <v>1688</v>
      </c>
      <c r="J5570" s="462" t="s">
        <v>1690</v>
      </c>
      <c r="K5570" s="145" t="s">
        <v>1866</v>
      </c>
      <c r="L5570" s="145" t="s">
        <v>1856</v>
      </c>
    </row>
    <row r="5571" spans="3:12">
      <c r="C5571" s="145" t="s">
        <v>2141</v>
      </c>
      <c r="D5571" s="145">
        <v>0</v>
      </c>
      <c r="E5571" s="145" t="s">
        <v>26</v>
      </c>
      <c r="F5571" s="462" t="s">
        <v>95</v>
      </c>
      <c r="G5571" s="462" t="s">
        <v>3468</v>
      </c>
      <c r="H5571" s="145" t="s">
        <v>86</v>
      </c>
      <c r="I5571" s="462" t="s">
        <v>1688</v>
      </c>
      <c r="J5571" s="462" t="s">
        <v>1690</v>
      </c>
      <c r="K5571" s="145" t="s">
        <v>1866</v>
      </c>
      <c r="L5571" s="145" t="s">
        <v>1856</v>
      </c>
    </row>
    <row r="5572" spans="3:12">
      <c r="C5572" s="145" t="s">
        <v>2142</v>
      </c>
      <c r="D5572" s="145">
        <v>0</v>
      </c>
      <c r="E5572" s="145" t="s">
        <v>26</v>
      </c>
      <c r="F5572" s="462" t="s">
        <v>95</v>
      </c>
      <c r="G5572" s="462" t="s">
        <v>3468</v>
      </c>
      <c r="H5572" s="145" t="s">
        <v>86</v>
      </c>
      <c r="I5572" s="462" t="s">
        <v>1688</v>
      </c>
      <c r="J5572" s="462" t="s">
        <v>1690</v>
      </c>
      <c r="K5572" s="145" t="s">
        <v>1866</v>
      </c>
      <c r="L5572" s="145" t="s">
        <v>1856</v>
      </c>
    </row>
    <row r="5573" spans="3:12">
      <c r="C5573" s="145" t="s">
        <v>2143</v>
      </c>
      <c r="D5573" s="145">
        <v>0</v>
      </c>
      <c r="E5573" s="145" t="s">
        <v>26</v>
      </c>
      <c r="F5573" s="462" t="s">
        <v>95</v>
      </c>
      <c r="G5573" s="462" t="s">
        <v>3468</v>
      </c>
      <c r="H5573" s="145" t="s">
        <v>86</v>
      </c>
      <c r="I5573" s="462" t="s">
        <v>1688</v>
      </c>
      <c r="J5573" s="462" t="s">
        <v>1690</v>
      </c>
      <c r="K5573" s="145" t="s">
        <v>1866</v>
      </c>
      <c r="L5573" s="145" t="s">
        <v>1856</v>
      </c>
    </row>
    <row r="5574" spans="3:12">
      <c r="C5574" s="145" t="s">
        <v>2144</v>
      </c>
      <c r="D5574" s="145">
        <v>0</v>
      </c>
      <c r="E5574" s="145" t="s">
        <v>26</v>
      </c>
      <c r="F5574" s="462" t="s">
        <v>95</v>
      </c>
      <c r="G5574" s="462" t="s">
        <v>3468</v>
      </c>
      <c r="H5574" s="145" t="s">
        <v>86</v>
      </c>
      <c r="I5574" s="462" t="s">
        <v>1688</v>
      </c>
      <c r="J5574" s="462" t="s">
        <v>1690</v>
      </c>
      <c r="K5574" s="145" t="s">
        <v>1866</v>
      </c>
      <c r="L5574" s="145" t="s">
        <v>1856</v>
      </c>
    </row>
    <row r="5575" spans="3:12">
      <c r="C5575" s="145" t="s">
        <v>2145</v>
      </c>
      <c r="D5575" s="145">
        <v>0</v>
      </c>
      <c r="E5575" s="145" t="s">
        <v>26</v>
      </c>
      <c r="F5575" s="462" t="s">
        <v>95</v>
      </c>
      <c r="G5575" s="462" t="s">
        <v>3468</v>
      </c>
      <c r="H5575" s="145" t="s">
        <v>86</v>
      </c>
      <c r="I5575" s="462" t="s">
        <v>1688</v>
      </c>
      <c r="J5575" s="462" t="s">
        <v>1690</v>
      </c>
      <c r="K5575" s="145" t="s">
        <v>1866</v>
      </c>
      <c r="L5575" s="145" t="s">
        <v>1856</v>
      </c>
    </row>
    <row r="5576" spans="3:12">
      <c r="C5576" s="145" t="s">
        <v>2148</v>
      </c>
      <c r="D5576" s="145">
        <v>0</v>
      </c>
      <c r="E5576" s="145" t="s">
        <v>26</v>
      </c>
      <c r="F5576" s="462" t="s">
        <v>95</v>
      </c>
      <c r="G5576" s="462" t="s">
        <v>3468</v>
      </c>
      <c r="H5576" s="145" t="s">
        <v>86</v>
      </c>
      <c r="I5576" s="462" t="s">
        <v>1688</v>
      </c>
      <c r="J5576" s="462" t="s">
        <v>1690</v>
      </c>
      <c r="K5576" s="145" t="s">
        <v>1866</v>
      </c>
      <c r="L5576" s="145" t="s">
        <v>1856</v>
      </c>
    </row>
    <row r="5577" spans="3:12">
      <c r="C5577" s="145" t="s">
        <v>2149</v>
      </c>
      <c r="D5577" s="145">
        <v>0</v>
      </c>
      <c r="E5577" s="145" t="s">
        <v>26</v>
      </c>
      <c r="F5577" s="462" t="s">
        <v>95</v>
      </c>
      <c r="G5577" s="462" t="s">
        <v>3468</v>
      </c>
      <c r="H5577" s="145" t="s">
        <v>86</v>
      </c>
      <c r="I5577" s="462" t="s">
        <v>1688</v>
      </c>
      <c r="J5577" s="462" t="s">
        <v>1690</v>
      </c>
      <c r="K5577" s="145" t="s">
        <v>1866</v>
      </c>
      <c r="L5577" s="145" t="s">
        <v>1856</v>
      </c>
    </row>
    <row r="5578" spans="3:12">
      <c r="C5578" s="145" t="s">
        <v>2150</v>
      </c>
      <c r="D5578" s="145">
        <v>0</v>
      </c>
      <c r="E5578" s="145" t="s">
        <v>26</v>
      </c>
      <c r="F5578" s="462" t="s">
        <v>95</v>
      </c>
      <c r="G5578" s="462" t="s">
        <v>3468</v>
      </c>
      <c r="H5578" s="145" t="s">
        <v>86</v>
      </c>
      <c r="I5578" s="462" t="s">
        <v>1688</v>
      </c>
      <c r="J5578" s="462" t="s">
        <v>1690</v>
      </c>
      <c r="K5578" s="145" t="s">
        <v>1866</v>
      </c>
      <c r="L5578" s="145" t="s">
        <v>1856</v>
      </c>
    </row>
    <row r="5579" spans="3:12">
      <c r="C5579" s="145" t="s">
        <v>2151</v>
      </c>
      <c r="D5579" s="145">
        <v>0</v>
      </c>
      <c r="E5579" s="145" t="s">
        <v>26</v>
      </c>
      <c r="F5579" s="462" t="s">
        <v>95</v>
      </c>
      <c r="G5579" s="462" t="s">
        <v>3468</v>
      </c>
      <c r="H5579" s="145" t="s">
        <v>86</v>
      </c>
      <c r="I5579" s="462" t="s">
        <v>1688</v>
      </c>
      <c r="J5579" s="462" t="s">
        <v>1690</v>
      </c>
      <c r="K5579" s="145" t="s">
        <v>1866</v>
      </c>
      <c r="L5579" s="145" t="s">
        <v>1856</v>
      </c>
    </row>
    <row r="5580" spans="3:12">
      <c r="C5580" s="145" t="s">
        <v>2153</v>
      </c>
      <c r="D5580" s="145">
        <v>0</v>
      </c>
      <c r="E5580" s="145" t="s">
        <v>26</v>
      </c>
      <c r="F5580" s="462" t="s">
        <v>95</v>
      </c>
      <c r="G5580" s="462" t="s">
        <v>3468</v>
      </c>
      <c r="H5580" s="145" t="s">
        <v>86</v>
      </c>
      <c r="I5580" s="462" t="s">
        <v>1688</v>
      </c>
      <c r="J5580" s="462" t="s">
        <v>1690</v>
      </c>
      <c r="K5580" s="145" t="s">
        <v>1866</v>
      </c>
      <c r="L5580" s="145" t="s">
        <v>1856</v>
      </c>
    </row>
    <row r="5581" spans="3:12">
      <c r="C5581" s="145" t="s">
        <v>2154</v>
      </c>
      <c r="D5581" s="145">
        <v>0</v>
      </c>
      <c r="E5581" s="145" t="s">
        <v>26</v>
      </c>
      <c r="F5581" s="462" t="s">
        <v>95</v>
      </c>
      <c r="G5581" s="462" t="s">
        <v>3468</v>
      </c>
      <c r="H5581" s="145" t="s">
        <v>86</v>
      </c>
      <c r="I5581" s="462" t="s">
        <v>1688</v>
      </c>
      <c r="J5581" s="462" t="s">
        <v>1690</v>
      </c>
      <c r="K5581" s="145" t="s">
        <v>1866</v>
      </c>
      <c r="L5581" s="145" t="s">
        <v>1856</v>
      </c>
    </row>
    <row r="5582" spans="3:12">
      <c r="C5582" s="145" t="s">
        <v>2155</v>
      </c>
      <c r="D5582" s="145">
        <v>0</v>
      </c>
      <c r="E5582" s="145" t="s">
        <v>26</v>
      </c>
      <c r="F5582" s="462" t="s">
        <v>95</v>
      </c>
      <c r="G5582" s="462" t="s">
        <v>3468</v>
      </c>
      <c r="H5582" s="145" t="s">
        <v>86</v>
      </c>
      <c r="I5582" s="462" t="s">
        <v>1688</v>
      </c>
      <c r="J5582" s="462" t="s">
        <v>1690</v>
      </c>
      <c r="K5582" s="145" t="s">
        <v>1866</v>
      </c>
      <c r="L5582" s="145" t="s">
        <v>1856</v>
      </c>
    </row>
    <row r="5583" spans="3:12">
      <c r="C5583" s="145" t="s">
        <v>2156</v>
      </c>
      <c r="D5583" s="145">
        <v>0</v>
      </c>
      <c r="E5583" s="145" t="s">
        <v>26</v>
      </c>
      <c r="F5583" s="462" t="s">
        <v>95</v>
      </c>
      <c r="G5583" s="462" t="s">
        <v>3468</v>
      </c>
      <c r="H5583" s="145" t="s">
        <v>86</v>
      </c>
      <c r="I5583" s="462" t="s">
        <v>1688</v>
      </c>
      <c r="J5583" s="462" t="s">
        <v>1690</v>
      </c>
      <c r="K5583" s="145" t="s">
        <v>1866</v>
      </c>
      <c r="L5583" s="145" t="s">
        <v>1856</v>
      </c>
    </row>
    <row r="5584" spans="3:12">
      <c r="C5584" s="145" t="s">
        <v>2157</v>
      </c>
      <c r="D5584" s="145">
        <v>0</v>
      </c>
      <c r="E5584" s="145" t="s">
        <v>26</v>
      </c>
      <c r="F5584" s="462" t="s">
        <v>95</v>
      </c>
      <c r="G5584" s="462" t="s">
        <v>3468</v>
      </c>
      <c r="H5584" s="145" t="s">
        <v>86</v>
      </c>
      <c r="I5584" s="462" t="s">
        <v>1688</v>
      </c>
      <c r="J5584" s="462" t="s">
        <v>1690</v>
      </c>
      <c r="K5584" s="145" t="s">
        <v>1866</v>
      </c>
      <c r="L5584" s="145" t="s">
        <v>1856</v>
      </c>
    </row>
    <row r="5585" spans="3:12">
      <c r="C5585" s="145" t="s">
        <v>2159</v>
      </c>
      <c r="D5585" s="145">
        <v>0</v>
      </c>
      <c r="E5585" s="145" t="s">
        <v>26</v>
      </c>
      <c r="F5585" s="462" t="s">
        <v>95</v>
      </c>
      <c r="G5585" s="462" t="s">
        <v>3468</v>
      </c>
      <c r="H5585" s="145" t="s">
        <v>86</v>
      </c>
      <c r="I5585" s="462" t="s">
        <v>1688</v>
      </c>
      <c r="J5585" s="462" t="s">
        <v>1690</v>
      </c>
      <c r="K5585" s="145" t="s">
        <v>1866</v>
      </c>
      <c r="L5585" s="145" t="s">
        <v>1856</v>
      </c>
    </row>
    <row r="5586" spans="3:12">
      <c r="C5586" s="145" t="s">
        <v>2160</v>
      </c>
      <c r="D5586" s="145">
        <v>0</v>
      </c>
      <c r="E5586" s="145" t="s">
        <v>26</v>
      </c>
      <c r="F5586" s="462" t="s">
        <v>95</v>
      </c>
      <c r="G5586" s="462" t="s">
        <v>3468</v>
      </c>
      <c r="H5586" s="145" t="s">
        <v>86</v>
      </c>
      <c r="I5586" s="462" t="s">
        <v>1688</v>
      </c>
      <c r="J5586" s="462" t="s">
        <v>1690</v>
      </c>
      <c r="K5586" s="145" t="s">
        <v>1866</v>
      </c>
      <c r="L5586" s="145" t="s">
        <v>1856</v>
      </c>
    </row>
    <row r="5587" spans="3:12">
      <c r="C5587" s="145" t="s">
        <v>2161</v>
      </c>
      <c r="D5587" s="145">
        <v>0</v>
      </c>
      <c r="E5587" s="145" t="s">
        <v>26</v>
      </c>
      <c r="F5587" s="462" t="s">
        <v>95</v>
      </c>
      <c r="G5587" s="462" t="s">
        <v>3468</v>
      </c>
      <c r="H5587" s="145" t="s">
        <v>86</v>
      </c>
      <c r="I5587" s="462" t="s">
        <v>1688</v>
      </c>
      <c r="J5587" s="462" t="s">
        <v>1690</v>
      </c>
      <c r="K5587" s="145" t="s">
        <v>1866</v>
      </c>
      <c r="L5587" s="145" t="s">
        <v>1856</v>
      </c>
    </row>
    <row r="5588" spans="3:12">
      <c r="C5588" s="145" t="s">
        <v>2162</v>
      </c>
      <c r="D5588" s="145">
        <v>0</v>
      </c>
      <c r="E5588" s="145" t="s">
        <v>26</v>
      </c>
      <c r="F5588" s="462" t="s">
        <v>95</v>
      </c>
      <c r="G5588" s="462" t="s">
        <v>3468</v>
      </c>
      <c r="H5588" s="145" t="s">
        <v>86</v>
      </c>
      <c r="I5588" s="462" t="s">
        <v>1688</v>
      </c>
      <c r="J5588" s="462" t="s">
        <v>1690</v>
      </c>
      <c r="K5588" s="145" t="s">
        <v>1866</v>
      </c>
      <c r="L5588" s="145" t="s">
        <v>1856</v>
      </c>
    </row>
    <row r="5589" spans="3:12">
      <c r="C5589" s="145" t="s">
        <v>2163</v>
      </c>
      <c r="D5589" s="145">
        <v>0</v>
      </c>
      <c r="E5589" s="145" t="s">
        <v>26</v>
      </c>
      <c r="F5589" s="462" t="s">
        <v>95</v>
      </c>
      <c r="G5589" s="462" t="s">
        <v>3468</v>
      </c>
      <c r="H5589" s="145" t="s">
        <v>86</v>
      </c>
      <c r="I5589" s="462" t="s">
        <v>1688</v>
      </c>
      <c r="J5589" s="462" t="s">
        <v>1690</v>
      </c>
      <c r="K5589" s="145" t="s">
        <v>1866</v>
      </c>
      <c r="L5589" s="145" t="s">
        <v>1856</v>
      </c>
    </row>
    <row r="5590" spans="3:12">
      <c r="C5590" s="145" t="s">
        <v>2164</v>
      </c>
      <c r="D5590" s="145">
        <v>0</v>
      </c>
      <c r="E5590" s="145" t="s">
        <v>26</v>
      </c>
      <c r="F5590" s="462" t="s">
        <v>95</v>
      </c>
      <c r="G5590" s="462" t="s">
        <v>3468</v>
      </c>
      <c r="H5590" s="145" t="s">
        <v>86</v>
      </c>
      <c r="I5590" s="462" t="s">
        <v>1688</v>
      </c>
      <c r="J5590" s="462" t="s">
        <v>1690</v>
      </c>
      <c r="K5590" s="145" t="s">
        <v>1866</v>
      </c>
      <c r="L5590" s="145" t="s">
        <v>1856</v>
      </c>
    </row>
    <row r="5591" spans="3:12">
      <c r="C5591" s="145" t="s">
        <v>2165</v>
      </c>
      <c r="D5591" s="145">
        <v>0</v>
      </c>
      <c r="E5591" s="145" t="s">
        <v>26</v>
      </c>
      <c r="F5591" s="462" t="s">
        <v>95</v>
      </c>
      <c r="G5591" s="462" t="s">
        <v>3468</v>
      </c>
      <c r="H5591" s="145" t="s">
        <v>86</v>
      </c>
      <c r="I5591" s="462" t="s">
        <v>1688</v>
      </c>
      <c r="J5591" s="462" t="s">
        <v>1690</v>
      </c>
      <c r="K5591" s="145" t="s">
        <v>1866</v>
      </c>
      <c r="L5591" s="145" t="s">
        <v>1856</v>
      </c>
    </row>
    <row r="5592" spans="3:12">
      <c r="C5592" s="145" t="s">
        <v>2167</v>
      </c>
      <c r="D5592" s="145">
        <v>0</v>
      </c>
      <c r="E5592" s="145" t="s">
        <v>26</v>
      </c>
      <c r="F5592" s="462" t="s">
        <v>95</v>
      </c>
      <c r="G5592" s="462" t="s">
        <v>3468</v>
      </c>
      <c r="H5592" s="145" t="s">
        <v>86</v>
      </c>
      <c r="I5592" s="462" t="s">
        <v>1688</v>
      </c>
      <c r="J5592" s="462" t="s">
        <v>1690</v>
      </c>
      <c r="K5592" s="145" t="s">
        <v>1866</v>
      </c>
      <c r="L5592" s="145" t="s">
        <v>1856</v>
      </c>
    </row>
    <row r="5593" spans="3:12">
      <c r="C5593" s="145" t="s">
        <v>2168</v>
      </c>
      <c r="D5593" s="145">
        <v>0</v>
      </c>
      <c r="E5593" s="145" t="s">
        <v>26</v>
      </c>
      <c r="F5593" s="462" t="s">
        <v>95</v>
      </c>
      <c r="G5593" s="462" t="s">
        <v>3468</v>
      </c>
      <c r="H5593" s="145" t="s">
        <v>86</v>
      </c>
      <c r="I5593" s="462" t="s">
        <v>1688</v>
      </c>
      <c r="J5593" s="462" t="s">
        <v>1690</v>
      </c>
      <c r="K5593" s="145" t="s">
        <v>1866</v>
      </c>
      <c r="L5593" s="145" t="s">
        <v>1856</v>
      </c>
    </row>
    <row r="5594" spans="3:12">
      <c r="C5594" s="145" t="s">
        <v>2169</v>
      </c>
      <c r="D5594" s="145">
        <v>0</v>
      </c>
      <c r="E5594" s="145" t="s">
        <v>26</v>
      </c>
      <c r="F5594" s="462" t="s">
        <v>95</v>
      </c>
      <c r="G5594" s="462" t="s">
        <v>3468</v>
      </c>
      <c r="H5594" s="145" t="s">
        <v>86</v>
      </c>
      <c r="I5594" s="462" t="s">
        <v>1688</v>
      </c>
      <c r="J5594" s="462" t="s">
        <v>1690</v>
      </c>
      <c r="K5594" s="145" t="s">
        <v>1866</v>
      </c>
      <c r="L5594" s="145" t="s">
        <v>1856</v>
      </c>
    </row>
    <row r="5595" spans="3:12">
      <c r="C5595" s="145" t="s">
        <v>2170</v>
      </c>
      <c r="D5595" s="145">
        <v>0</v>
      </c>
      <c r="E5595" s="145" t="s">
        <v>26</v>
      </c>
      <c r="F5595" s="462" t="s">
        <v>95</v>
      </c>
      <c r="G5595" s="462" t="s">
        <v>3468</v>
      </c>
      <c r="H5595" s="145" t="s">
        <v>86</v>
      </c>
      <c r="I5595" s="462" t="s">
        <v>1688</v>
      </c>
      <c r="J5595" s="462" t="s">
        <v>1690</v>
      </c>
      <c r="K5595" s="145" t="s">
        <v>1866</v>
      </c>
      <c r="L5595" s="145" t="s">
        <v>1856</v>
      </c>
    </row>
    <row r="5596" spans="3:12">
      <c r="C5596" s="145" t="s">
        <v>2171</v>
      </c>
      <c r="D5596" s="145">
        <v>0</v>
      </c>
      <c r="E5596" s="145" t="s">
        <v>26</v>
      </c>
      <c r="F5596" s="462" t="s">
        <v>95</v>
      </c>
      <c r="G5596" s="462" t="s">
        <v>3468</v>
      </c>
      <c r="H5596" s="145" t="s">
        <v>86</v>
      </c>
      <c r="I5596" s="462" t="s">
        <v>1688</v>
      </c>
      <c r="J5596" s="462" t="s">
        <v>1690</v>
      </c>
      <c r="K5596" s="145" t="s">
        <v>1866</v>
      </c>
      <c r="L5596" s="145" t="s">
        <v>1856</v>
      </c>
    </row>
    <row r="5597" spans="3:12">
      <c r="C5597" s="145" t="s">
        <v>2172</v>
      </c>
      <c r="D5597" s="145">
        <v>0</v>
      </c>
      <c r="E5597" s="145" t="s">
        <v>26</v>
      </c>
      <c r="F5597" s="462" t="s">
        <v>95</v>
      </c>
      <c r="G5597" s="462" t="s">
        <v>3468</v>
      </c>
      <c r="H5597" s="145" t="s">
        <v>86</v>
      </c>
      <c r="I5597" s="462" t="s">
        <v>1688</v>
      </c>
      <c r="J5597" s="462" t="s">
        <v>1690</v>
      </c>
      <c r="K5597" s="145" t="s">
        <v>1866</v>
      </c>
      <c r="L5597" s="145" t="s">
        <v>1856</v>
      </c>
    </row>
    <row r="5598" spans="3:12">
      <c r="C5598" s="145" t="s">
        <v>2121</v>
      </c>
      <c r="D5598" s="145">
        <v>0</v>
      </c>
      <c r="E5598" s="145" t="s">
        <v>26</v>
      </c>
      <c r="F5598" s="462" t="s">
        <v>95</v>
      </c>
      <c r="G5598" s="462" t="s">
        <v>3468</v>
      </c>
      <c r="H5598" s="145" t="s">
        <v>86</v>
      </c>
      <c r="I5598" s="462" t="s">
        <v>1688</v>
      </c>
      <c r="J5598" s="462" t="s">
        <v>1690</v>
      </c>
      <c r="K5598" s="145" t="s">
        <v>1866</v>
      </c>
      <c r="L5598" s="145" t="s">
        <v>1857</v>
      </c>
    </row>
    <row r="5599" spans="3:12">
      <c r="C5599" s="145" t="s">
        <v>2122</v>
      </c>
      <c r="D5599" s="145">
        <v>0</v>
      </c>
      <c r="E5599" s="145" t="s">
        <v>26</v>
      </c>
      <c r="F5599" s="462" t="s">
        <v>95</v>
      </c>
      <c r="G5599" s="462" t="s">
        <v>3468</v>
      </c>
      <c r="H5599" s="145" t="s">
        <v>86</v>
      </c>
      <c r="I5599" s="462" t="s">
        <v>1688</v>
      </c>
      <c r="J5599" s="462" t="s">
        <v>1690</v>
      </c>
      <c r="K5599" s="145" t="s">
        <v>1866</v>
      </c>
      <c r="L5599" s="145" t="s">
        <v>1857</v>
      </c>
    </row>
    <row r="5600" spans="3:12">
      <c r="C5600" s="145" t="s">
        <v>2123</v>
      </c>
      <c r="D5600" s="145">
        <v>0</v>
      </c>
      <c r="E5600" s="145" t="s">
        <v>26</v>
      </c>
      <c r="F5600" s="462" t="s">
        <v>95</v>
      </c>
      <c r="G5600" s="462" t="s">
        <v>3468</v>
      </c>
      <c r="H5600" s="145" t="s">
        <v>86</v>
      </c>
      <c r="I5600" s="462" t="s">
        <v>1688</v>
      </c>
      <c r="J5600" s="462" t="s">
        <v>1690</v>
      </c>
      <c r="K5600" s="145" t="s">
        <v>1866</v>
      </c>
      <c r="L5600" s="145" t="s">
        <v>1857</v>
      </c>
    </row>
    <row r="5601" spans="3:12">
      <c r="C5601" s="145" t="s">
        <v>2124</v>
      </c>
      <c r="D5601" s="145">
        <v>0</v>
      </c>
      <c r="E5601" s="145" t="s">
        <v>26</v>
      </c>
      <c r="F5601" s="462" t="s">
        <v>95</v>
      </c>
      <c r="G5601" s="462" t="s">
        <v>3468</v>
      </c>
      <c r="H5601" s="145" t="s">
        <v>86</v>
      </c>
      <c r="I5601" s="462" t="s">
        <v>1688</v>
      </c>
      <c r="J5601" s="462" t="s">
        <v>1690</v>
      </c>
      <c r="K5601" s="145" t="s">
        <v>1866</v>
      </c>
      <c r="L5601" s="145" t="s">
        <v>1857</v>
      </c>
    </row>
    <row r="5602" spans="3:12">
      <c r="C5602" s="145" t="s">
        <v>2126</v>
      </c>
      <c r="D5602" s="145">
        <v>0</v>
      </c>
      <c r="E5602" s="145" t="s">
        <v>26</v>
      </c>
      <c r="F5602" s="462" t="s">
        <v>95</v>
      </c>
      <c r="G5602" s="462" t="s">
        <v>3468</v>
      </c>
      <c r="H5602" s="145" t="s">
        <v>86</v>
      </c>
      <c r="I5602" s="462" t="s">
        <v>1688</v>
      </c>
      <c r="J5602" s="462" t="s">
        <v>1690</v>
      </c>
      <c r="K5602" s="145" t="s">
        <v>1866</v>
      </c>
      <c r="L5602" s="145" t="s">
        <v>1857</v>
      </c>
    </row>
    <row r="5603" spans="3:12">
      <c r="C5603" s="145" t="s">
        <v>2127</v>
      </c>
      <c r="D5603" s="145">
        <v>0</v>
      </c>
      <c r="E5603" s="145" t="s">
        <v>26</v>
      </c>
      <c r="F5603" s="462" t="s">
        <v>95</v>
      </c>
      <c r="G5603" s="462" t="s">
        <v>3468</v>
      </c>
      <c r="H5603" s="145" t="s">
        <v>86</v>
      </c>
      <c r="I5603" s="462" t="s">
        <v>1688</v>
      </c>
      <c r="J5603" s="462" t="s">
        <v>1690</v>
      </c>
      <c r="K5603" s="145" t="s">
        <v>1866</v>
      </c>
      <c r="L5603" s="145" t="s">
        <v>1857</v>
      </c>
    </row>
    <row r="5604" spans="3:12">
      <c r="C5604" s="145" t="s">
        <v>2128</v>
      </c>
      <c r="D5604" s="145">
        <v>0</v>
      </c>
      <c r="E5604" s="145" t="s">
        <v>26</v>
      </c>
      <c r="F5604" s="462" t="s">
        <v>95</v>
      </c>
      <c r="G5604" s="462" t="s">
        <v>3468</v>
      </c>
      <c r="H5604" s="145" t="s">
        <v>86</v>
      </c>
      <c r="I5604" s="462" t="s">
        <v>1688</v>
      </c>
      <c r="J5604" s="462" t="s">
        <v>1690</v>
      </c>
      <c r="K5604" s="145" t="s">
        <v>1866</v>
      </c>
      <c r="L5604" s="145" t="s">
        <v>1857</v>
      </c>
    </row>
    <row r="5605" spans="3:12">
      <c r="C5605" s="145" t="s">
        <v>2129</v>
      </c>
      <c r="D5605" s="145">
        <v>0</v>
      </c>
      <c r="E5605" s="145" t="s">
        <v>26</v>
      </c>
      <c r="F5605" s="462" t="s">
        <v>95</v>
      </c>
      <c r="G5605" s="462" t="s">
        <v>3468</v>
      </c>
      <c r="H5605" s="145" t="s">
        <v>86</v>
      </c>
      <c r="I5605" s="462" t="s">
        <v>1688</v>
      </c>
      <c r="J5605" s="462" t="s">
        <v>1690</v>
      </c>
      <c r="K5605" s="145" t="s">
        <v>1866</v>
      </c>
      <c r="L5605" s="145" t="s">
        <v>1857</v>
      </c>
    </row>
    <row r="5606" spans="3:12">
      <c r="C5606" s="145" t="s">
        <v>2130</v>
      </c>
      <c r="D5606" s="145">
        <v>0</v>
      </c>
      <c r="E5606" s="145" t="s">
        <v>26</v>
      </c>
      <c r="F5606" s="462" t="s">
        <v>95</v>
      </c>
      <c r="G5606" s="462" t="s">
        <v>3468</v>
      </c>
      <c r="H5606" s="145" t="s">
        <v>86</v>
      </c>
      <c r="I5606" s="462" t="s">
        <v>1688</v>
      </c>
      <c r="J5606" s="462" t="s">
        <v>1690</v>
      </c>
      <c r="K5606" s="145" t="s">
        <v>1866</v>
      </c>
      <c r="L5606" s="145" t="s">
        <v>1857</v>
      </c>
    </row>
    <row r="5607" spans="3:12">
      <c r="C5607" s="145" t="s">
        <v>2132</v>
      </c>
      <c r="D5607" s="145">
        <v>0</v>
      </c>
      <c r="E5607" s="145" t="s">
        <v>26</v>
      </c>
      <c r="F5607" s="462" t="s">
        <v>95</v>
      </c>
      <c r="G5607" s="462" t="s">
        <v>3468</v>
      </c>
      <c r="H5607" s="145" t="s">
        <v>86</v>
      </c>
      <c r="I5607" s="462" t="s">
        <v>1688</v>
      </c>
      <c r="J5607" s="462" t="s">
        <v>1690</v>
      </c>
      <c r="K5607" s="145" t="s">
        <v>1866</v>
      </c>
      <c r="L5607" s="145" t="s">
        <v>1857</v>
      </c>
    </row>
    <row r="5608" spans="3:12">
      <c r="C5608" s="145" t="s">
        <v>2133</v>
      </c>
      <c r="D5608" s="145">
        <v>0</v>
      </c>
      <c r="E5608" s="145" t="s">
        <v>26</v>
      </c>
      <c r="F5608" s="462" t="s">
        <v>95</v>
      </c>
      <c r="G5608" s="462" t="s">
        <v>3468</v>
      </c>
      <c r="H5608" s="145" t="s">
        <v>86</v>
      </c>
      <c r="I5608" s="462" t="s">
        <v>1688</v>
      </c>
      <c r="J5608" s="462" t="s">
        <v>1690</v>
      </c>
      <c r="K5608" s="145" t="s">
        <v>1866</v>
      </c>
      <c r="L5608" s="145" t="s">
        <v>1857</v>
      </c>
    </row>
    <row r="5609" spans="3:12">
      <c r="C5609" s="145" t="s">
        <v>2134</v>
      </c>
      <c r="D5609" s="145">
        <v>0</v>
      </c>
      <c r="E5609" s="145" t="s">
        <v>26</v>
      </c>
      <c r="F5609" s="462" t="s">
        <v>95</v>
      </c>
      <c r="G5609" s="462" t="s">
        <v>3468</v>
      </c>
      <c r="H5609" s="145" t="s">
        <v>86</v>
      </c>
      <c r="I5609" s="462" t="s">
        <v>1688</v>
      </c>
      <c r="J5609" s="462" t="s">
        <v>1690</v>
      </c>
      <c r="K5609" s="145" t="s">
        <v>1866</v>
      </c>
      <c r="L5609" s="145" t="s">
        <v>1857</v>
      </c>
    </row>
    <row r="5610" spans="3:12">
      <c r="C5610" s="145" t="s">
        <v>2135</v>
      </c>
      <c r="D5610" s="145">
        <v>0</v>
      </c>
      <c r="E5610" s="145" t="s">
        <v>26</v>
      </c>
      <c r="F5610" s="462" t="s">
        <v>95</v>
      </c>
      <c r="G5610" s="462" t="s">
        <v>3468</v>
      </c>
      <c r="H5610" s="145" t="s">
        <v>86</v>
      </c>
      <c r="I5610" s="462" t="s">
        <v>1688</v>
      </c>
      <c r="J5610" s="462" t="s">
        <v>1690</v>
      </c>
      <c r="K5610" s="145" t="s">
        <v>1866</v>
      </c>
      <c r="L5610" s="145" t="s">
        <v>1857</v>
      </c>
    </row>
    <row r="5611" spans="3:12">
      <c r="C5611" s="145" t="s">
        <v>2136</v>
      </c>
      <c r="D5611" s="145">
        <v>0</v>
      </c>
      <c r="E5611" s="145" t="s">
        <v>26</v>
      </c>
      <c r="F5611" s="462" t="s">
        <v>95</v>
      </c>
      <c r="G5611" s="462" t="s">
        <v>3468</v>
      </c>
      <c r="H5611" s="145" t="s">
        <v>86</v>
      </c>
      <c r="I5611" s="462" t="s">
        <v>1688</v>
      </c>
      <c r="J5611" s="462" t="s">
        <v>1690</v>
      </c>
      <c r="K5611" s="145" t="s">
        <v>1866</v>
      </c>
      <c r="L5611" s="145" t="s">
        <v>1857</v>
      </c>
    </row>
    <row r="5612" spans="3:12">
      <c r="C5612" s="145" t="s">
        <v>2137</v>
      </c>
      <c r="D5612" s="145">
        <v>0</v>
      </c>
      <c r="E5612" s="145" t="s">
        <v>26</v>
      </c>
      <c r="F5612" s="462" t="s">
        <v>95</v>
      </c>
      <c r="G5612" s="462" t="s">
        <v>3468</v>
      </c>
      <c r="H5612" s="145" t="s">
        <v>86</v>
      </c>
      <c r="I5612" s="462" t="s">
        <v>1688</v>
      </c>
      <c r="J5612" s="462" t="s">
        <v>1690</v>
      </c>
      <c r="K5612" s="145" t="s">
        <v>1866</v>
      </c>
      <c r="L5612" s="145" t="s">
        <v>1857</v>
      </c>
    </row>
    <row r="5613" spans="3:12">
      <c r="C5613" s="145" t="s">
        <v>2138</v>
      </c>
      <c r="D5613" s="145">
        <v>0</v>
      </c>
      <c r="E5613" s="145" t="s">
        <v>26</v>
      </c>
      <c r="F5613" s="462" t="s">
        <v>95</v>
      </c>
      <c r="G5613" s="462" t="s">
        <v>3468</v>
      </c>
      <c r="H5613" s="145" t="s">
        <v>86</v>
      </c>
      <c r="I5613" s="462" t="s">
        <v>1688</v>
      </c>
      <c r="J5613" s="462" t="s">
        <v>1690</v>
      </c>
      <c r="K5613" s="145" t="s">
        <v>1866</v>
      </c>
      <c r="L5613" s="145" t="s">
        <v>1857</v>
      </c>
    </row>
    <row r="5614" spans="3:12">
      <c r="C5614" s="145" t="s">
        <v>2140</v>
      </c>
      <c r="D5614" s="145">
        <v>0</v>
      </c>
      <c r="E5614" s="145" t="s">
        <v>26</v>
      </c>
      <c r="F5614" s="462" t="s">
        <v>95</v>
      </c>
      <c r="G5614" s="462" t="s">
        <v>3468</v>
      </c>
      <c r="H5614" s="145" t="s">
        <v>86</v>
      </c>
      <c r="I5614" s="462" t="s">
        <v>1688</v>
      </c>
      <c r="J5614" s="462" t="s">
        <v>1690</v>
      </c>
      <c r="K5614" s="145" t="s">
        <v>1866</v>
      </c>
      <c r="L5614" s="145" t="s">
        <v>1857</v>
      </c>
    </row>
    <row r="5615" spans="3:12">
      <c r="C5615" s="145" t="s">
        <v>2141</v>
      </c>
      <c r="D5615" s="145">
        <v>0</v>
      </c>
      <c r="E5615" s="145" t="s">
        <v>26</v>
      </c>
      <c r="F5615" s="462" t="s">
        <v>95</v>
      </c>
      <c r="G5615" s="462" t="s">
        <v>3468</v>
      </c>
      <c r="H5615" s="145" t="s">
        <v>86</v>
      </c>
      <c r="I5615" s="462" t="s">
        <v>1688</v>
      </c>
      <c r="J5615" s="462" t="s">
        <v>1690</v>
      </c>
      <c r="K5615" s="145" t="s">
        <v>1866</v>
      </c>
      <c r="L5615" s="145" t="s">
        <v>1857</v>
      </c>
    </row>
    <row r="5616" spans="3:12">
      <c r="C5616" s="145" t="s">
        <v>2142</v>
      </c>
      <c r="D5616" s="145">
        <v>0</v>
      </c>
      <c r="E5616" s="145" t="s">
        <v>26</v>
      </c>
      <c r="F5616" s="462" t="s">
        <v>95</v>
      </c>
      <c r="G5616" s="462" t="s">
        <v>3468</v>
      </c>
      <c r="H5616" s="145" t="s">
        <v>86</v>
      </c>
      <c r="I5616" s="462" t="s">
        <v>1688</v>
      </c>
      <c r="J5616" s="462" t="s">
        <v>1690</v>
      </c>
      <c r="K5616" s="145" t="s">
        <v>1866</v>
      </c>
      <c r="L5616" s="145" t="s">
        <v>1857</v>
      </c>
    </row>
    <row r="5617" spans="3:12">
      <c r="C5617" s="145" t="s">
        <v>2143</v>
      </c>
      <c r="D5617" s="145">
        <v>0</v>
      </c>
      <c r="E5617" s="145" t="s">
        <v>26</v>
      </c>
      <c r="F5617" s="462" t="s">
        <v>95</v>
      </c>
      <c r="G5617" s="462" t="s">
        <v>3468</v>
      </c>
      <c r="H5617" s="145" t="s">
        <v>86</v>
      </c>
      <c r="I5617" s="462" t="s">
        <v>1688</v>
      </c>
      <c r="J5617" s="462" t="s">
        <v>1690</v>
      </c>
      <c r="K5617" s="145" t="s">
        <v>1866</v>
      </c>
      <c r="L5617" s="145" t="s">
        <v>1857</v>
      </c>
    </row>
    <row r="5618" spans="3:12">
      <c r="C5618" s="145" t="s">
        <v>2144</v>
      </c>
      <c r="D5618" s="145">
        <v>0</v>
      </c>
      <c r="E5618" s="145" t="s">
        <v>26</v>
      </c>
      <c r="F5618" s="462" t="s">
        <v>95</v>
      </c>
      <c r="G5618" s="462" t="s">
        <v>3468</v>
      </c>
      <c r="H5618" s="145" t="s">
        <v>86</v>
      </c>
      <c r="I5618" s="462" t="s">
        <v>1688</v>
      </c>
      <c r="J5618" s="462" t="s">
        <v>1690</v>
      </c>
      <c r="K5618" s="145" t="s">
        <v>1866</v>
      </c>
      <c r="L5618" s="145" t="s">
        <v>1857</v>
      </c>
    </row>
    <row r="5619" spans="3:12">
      <c r="C5619" s="145" t="s">
        <v>2145</v>
      </c>
      <c r="D5619" s="145">
        <v>0</v>
      </c>
      <c r="E5619" s="145" t="s">
        <v>26</v>
      </c>
      <c r="F5619" s="462" t="s">
        <v>95</v>
      </c>
      <c r="G5619" s="462" t="s">
        <v>3468</v>
      </c>
      <c r="H5619" s="145" t="s">
        <v>86</v>
      </c>
      <c r="I5619" s="462" t="s">
        <v>1688</v>
      </c>
      <c r="J5619" s="462" t="s">
        <v>1690</v>
      </c>
      <c r="K5619" s="145" t="s">
        <v>1866</v>
      </c>
      <c r="L5619" s="145" t="s">
        <v>1857</v>
      </c>
    </row>
    <row r="5620" spans="3:12">
      <c r="C5620" s="145" t="s">
        <v>2148</v>
      </c>
      <c r="D5620" s="145">
        <v>0</v>
      </c>
      <c r="E5620" s="145" t="s">
        <v>26</v>
      </c>
      <c r="F5620" s="462" t="s">
        <v>95</v>
      </c>
      <c r="G5620" s="462" t="s">
        <v>3468</v>
      </c>
      <c r="H5620" s="145" t="s">
        <v>86</v>
      </c>
      <c r="I5620" s="462" t="s">
        <v>1688</v>
      </c>
      <c r="J5620" s="462" t="s">
        <v>1690</v>
      </c>
      <c r="K5620" s="145" t="s">
        <v>1866</v>
      </c>
      <c r="L5620" s="145" t="s">
        <v>1857</v>
      </c>
    </row>
    <row r="5621" spans="3:12">
      <c r="C5621" s="145" t="s">
        <v>2149</v>
      </c>
      <c r="D5621" s="145">
        <v>0</v>
      </c>
      <c r="E5621" s="145" t="s">
        <v>26</v>
      </c>
      <c r="F5621" s="462" t="s">
        <v>95</v>
      </c>
      <c r="G5621" s="462" t="s">
        <v>3468</v>
      </c>
      <c r="H5621" s="145" t="s">
        <v>86</v>
      </c>
      <c r="I5621" s="462" t="s">
        <v>1688</v>
      </c>
      <c r="J5621" s="462" t="s">
        <v>1690</v>
      </c>
      <c r="K5621" s="145" t="s">
        <v>1866</v>
      </c>
      <c r="L5621" s="145" t="s">
        <v>1857</v>
      </c>
    </row>
    <row r="5622" spans="3:12">
      <c r="C5622" s="145" t="s">
        <v>2150</v>
      </c>
      <c r="D5622" s="145">
        <v>0</v>
      </c>
      <c r="E5622" s="145" t="s">
        <v>26</v>
      </c>
      <c r="F5622" s="462" t="s">
        <v>95</v>
      </c>
      <c r="G5622" s="462" t="s">
        <v>3468</v>
      </c>
      <c r="H5622" s="145" t="s">
        <v>86</v>
      </c>
      <c r="I5622" s="462" t="s">
        <v>1688</v>
      </c>
      <c r="J5622" s="462" t="s">
        <v>1690</v>
      </c>
      <c r="K5622" s="145" t="s">
        <v>1866</v>
      </c>
      <c r="L5622" s="145" t="s">
        <v>1857</v>
      </c>
    </row>
    <row r="5623" spans="3:12">
      <c r="C5623" s="145" t="s">
        <v>2151</v>
      </c>
      <c r="D5623" s="145">
        <v>0</v>
      </c>
      <c r="E5623" s="145" t="s">
        <v>26</v>
      </c>
      <c r="F5623" s="462" t="s">
        <v>95</v>
      </c>
      <c r="G5623" s="462" t="s">
        <v>3468</v>
      </c>
      <c r="H5623" s="145" t="s">
        <v>86</v>
      </c>
      <c r="I5623" s="462" t="s">
        <v>1688</v>
      </c>
      <c r="J5623" s="462" t="s">
        <v>1690</v>
      </c>
      <c r="K5623" s="145" t="s">
        <v>1866</v>
      </c>
      <c r="L5623" s="145" t="s">
        <v>1857</v>
      </c>
    </row>
    <row r="5624" spans="3:12">
      <c r="C5624" s="145" t="s">
        <v>2153</v>
      </c>
      <c r="D5624" s="145">
        <v>0</v>
      </c>
      <c r="E5624" s="145" t="s">
        <v>26</v>
      </c>
      <c r="F5624" s="462" t="s">
        <v>95</v>
      </c>
      <c r="G5624" s="462" t="s">
        <v>3468</v>
      </c>
      <c r="H5624" s="145" t="s">
        <v>86</v>
      </c>
      <c r="I5624" s="462" t="s">
        <v>1688</v>
      </c>
      <c r="J5624" s="462" t="s">
        <v>1690</v>
      </c>
      <c r="K5624" s="145" t="s">
        <v>1866</v>
      </c>
      <c r="L5624" s="145" t="s">
        <v>1857</v>
      </c>
    </row>
    <row r="5625" spans="3:12">
      <c r="C5625" s="145" t="s">
        <v>2154</v>
      </c>
      <c r="D5625" s="145">
        <v>0</v>
      </c>
      <c r="E5625" s="145" t="s">
        <v>26</v>
      </c>
      <c r="F5625" s="462" t="s">
        <v>95</v>
      </c>
      <c r="G5625" s="462" t="s">
        <v>3468</v>
      </c>
      <c r="H5625" s="145" t="s">
        <v>86</v>
      </c>
      <c r="I5625" s="462" t="s">
        <v>1688</v>
      </c>
      <c r="J5625" s="462" t="s">
        <v>1690</v>
      </c>
      <c r="K5625" s="145" t="s">
        <v>1866</v>
      </c>
      <c r="L5625" s="145" t="s">
        <v>1857</v>
      </c>
    </row>
    <row r="5626" spans="3:12">
      <c r="C5626" s="145" t="s">
        <v>2155</v>
      </c>
      <c r="D5626" s="145">
        <v>0</v>
      </c>
      <c r="E5626" s="145" t="s">
        <v>26</v>
      </c>
      <c r="F5626" s="462" t="s">
        <v>95</v>
      </c>
      <c r="G5626" s="462" t="s">
        <v>3468</v>
      </c>
      <c r="H5626" s="145" t="s">
        <v>86</v>
      </c>
      <c r="I5626" s="462" t="s">
        <v>1688</v>
      </c>
      <c r="J5626" s="462" t="s">
        <v>1690</v>
      </c>
      <c r="K5626" s="145" t="s">
        <v>1866</v>
      </c>
      <c r="L5626" s="145" t="s">
        <v>1857</v>
      </c>
    </row>
    <row r="5627" spans="3:12">
      <c r="C5627" s="145" t="s">
        <v>2156</v>
      </c>
      <c r="D5627" s="145">
        <v>0</v>
      </c>
      <c r="E5627" s="145" t="s">
        <v>26</v>
      </c>
      <c r="F5627" s="462" t="s">
        <v>95</v>
      </c>
      <c r="G5627" s="462" t="s">
        <v>3468</v>
      </c>
      <c r="H5627" s="145" t="s">
        <v>86</v>
      </c>
      <c r="I5627" s="462" t="s">
        <v>1688</v>
      </c>
      <c r="J5627" s="462" t="s">
        <v>1690</v>
      </c>
      <c r="K5627" s="145" t="s">
        <v>1866</v>
      </c>
      <c r="L5627" s="145" t="s">
        <v>1857</v>
      </c>
    </row>
    <row r="5628" spans="3:12">
      <c r="C5628" s="145" t="s">
        <v>2157</v>
      </c>
      <c r="D5628" s="145">
        <v>0</v>
      </c>
      <c r="E5628" s="145" t="s">
        <v>26</v>
      </c>
      <c r="F5628" s="462" t="s">
        <v>95</v>
      </c>
      <c r="G5628" s="462" t="s">
        <v>3468</v>
      </c>
      <c r="H5628" s="145" t="s">
        <v>86</v>
      </c>
      <c r="I5628" s="462" t="s">
        <v>1688</v>
      </c>
      <c r="J5628" s="462" t="s">
        <v>1690</v>
      </c>
      <c r="K5628" s="145" t="s">
        <v>1866</v>
      </c>
      <c r="L5628" s="145" t="s">
        <v>1857</v>
      </c>
    </row>
    <row r="5629" spans="3:12">
      <c r="C5629" s="145" t="s">
        <v>2159</v>
      </c>
      <c r="D5629" s="145">
        <v>0</v>
      </c>
      <c r="E5629" s="145" t="s">
        <v>26</v>
      </c>
      <c r="F5629" s="462" t="s">
        <v>95</v>
      </c>
      <c r="G5629" s="462" t="s">
        <v>3468</v>
      </c>
      <c r="H5629" s="145" t="s">
        <v>86</v>
      </c>
      <c r="I5629" s="462" t="s">
        <v>1688</v>
      </c>
      <c r="J5629" s="462" t="s">
        <v>1690</v>
      </c>
      <c r="K5629" s="145" t="s">
        <v>1866</v>
      </c>
      <c r="L5629" s="145" t="s">
        <v>1857</v>
      </c>
    </row>
    <row r="5630" spans="3:12">
      <c r="C5630" s="145" t="s">
        <v>2160</v>
      </c>
      <c r="D5630" s="145">
        <v>0</v>
      </c>
      <c r="E5630" s="145" t="s">
        <v>26</v>
      </c>
      <c r="F5630" s="462" t="s">
        <v>95</v>
      </c>
      <c r="G5630" s="462" t="s">
        <v>3468</v>
      </c>
      <c r="H5630" s="145" t="s">
        <v>86</v>
      </c>
      <c r="I5630" s="462" t="s">
        <v>1688</v>
      </c>
      <c r="J5630" s="462" t="s">
        <v>1690</v>
      </c>
      <c r="K5630" s="145" t="s">
        <v>1866</v>
      </c>
      <c r="L5630" s="145" t="s">
        <v>1857</v>
      </c>
    </row>
    <row r="5631" spans="3:12">
      <c r="C5631" s="145" t="s">
        <v>2161</v>
      </c>
      <c r="D5631" s="145">
        <v>0</v>
      </c>
      <c r="E5631" s="145" t="s">
        <v>26</v>
      </c>
      <c r="F5631" s="462" t="s">
        <v>95</v>
      </c>
      <c r="G5631" s="462" t="s">
        <v>3468</v>
      </c>
      <c r="H5631" s="145" t="s">
        <v>86</v>
      </c>
      <c r="I5631" s="462" t="s">
        <v>1688</v>
      </c>
      <c r="J5631" s="462" t="s">
        <v>1690</v>
      </c>
      <c r="K5631" s="145" t="s">
        <v>1866</v>
      </c>
      <c r="L5631" s="145" t="s">
        <v>1857</v>
      </c>
    </row>
    <row r="5632" spans="3:12">
      <c r="C5632" s="145" t="s">
        <v>2162</v>
      </c>
      <c r="D5632" s="145">
        <v>0</v>
      </c>
      <c r="E5632" s="145" t="s">
        <v>26</v>
      </c>
      <c r="F5632" s="462" t="s">
        <v>95</v>
      </c>
      <c r="G5632" s="462" t="s">
        <v>3468</v>
      </c>
      <c r="H5632" s="145" t="s">
        <v>86</v>
      </c>
      <c r="I5632" s="462" t="s">
        <v>1688</v>
      </c>
      <c r="J5632" s="462" t="s">
        <v>1690</v>
      </c>
      <c r="K5632" s="145" t="s">
        <v>1866</v>
      </c>
      <c r="L5632" s="145" t="s">
        <v>1857</v>
      </c>
    </row>
    <row r="5633" spans="3:12">
      <c r="C5633" s="145" t="s">
        <v>2163</v>
      </c>
      <c r="D5633" s="145">
        <v>0</v>
      </c>
      <c r="E5633" s="145" t="s">
        <v>26</v>
      </c>
      <c r="F5633" s="462" t="s">
        <v>95</v>
      </c>
      <c r="G5633" s="462" t="s">
        <v>3468</v>
      </c>
      <c r="H5633" s="145" t="s">
        <v>86</v>
      </c>
      <c r="I5633" s="462" t="s">
        <v>1688</v>
      </c>
      <c r="J5633" s="462" t="s">
        <v>1690</v>
      </c>
      <c r="K5633" s="145" t="s">
        <v>1866</v>
      </c>
      <c r="L5633" s="145" t="s">
        <v>1857</v>
      </c>
    </row>
    <row r="5634" spans="3:12">
      <c r="C5634" s="145" t="s">
        <v>2164</v>
      </c>
      <c r="D5634" s="145">
        <v>0</v>
      </c>
      <c r="E5634" s="145" t="s">
        <v>26</v>
      </c>
      <c r="F5634" s="462" t="s">
        <v>95</v>
      </c>
      <c r="G5634" s="462" t="s">
        <v>3468</v>
      </c>
      <c r="H5634" s="145" t="s">
        <v>86</v>
      </c>
      <c r="I5634" s="462" t="s">
        <v>1688</v>
      </c>
      <c r="J5634" s="462" t="s">
        <v>1690</v>
      </c>
      <c r="K5634" s="145" t="s">
        <v>1866</v>
      </c>
      <c r="L5634" s="145" t="s">
        <v>1857</v>
      </c>
    </row>
    <row r="5635" spans="3:12">
      <c r="C5635" s="145" t="s">
        <v>2165</v>
      </c>
      <c r="D5635" s="145">
        <v>0</v>
      </c>
      <c r="E5635" s="145" t="s">
        <v>26</v>
      </c>
      <c r="F5635" s="462" t="s">
        <v>95</v>
      </c>
      <c r="G5635" s="462" t="s">
        <v>3468</v>
      </c>
      <c r="H5635" s="145" t="s">
        <v>86</v>
      </c>
      <c r="I5635" s="462" t="s">
        <v>1688</v>
      </c>
      <c r="J5635" s="462" t="s">
        <v>1690</v>
      </c>
      <c r="K5635" s="145" t="s">
        <v>1866</v>
      </c>
      <c r="L5635" s="145" t="s">
        <v>1857</v>
      </c>
    </row>
    <row r="5636" spans="3:12">
      <c r="C5636" s="145" t="s">
        <v>2167</v>
      </c>
      <c r="D5636" s="145">
        <v>0</v>
      </c>
      <c r="E5636" s="145" t="s">
        <v>26</v>
      </c>
      <c r="F5636" s="462" t="s">
        <v>95</v>
      </c>
      <c r="G5636" s="462" t="s">
        <v>3468</v>
      </c>
      <c r="H5636" s="145" t="s">
        <v>86</v>
      </c>
      <c r="I5636" s="462" t="s">
        <v>1688</v>
      </c>
      <c r="J5636" s="462" t="s">
        <v>1690</v>
      </c>
      <c r="K5636" s="145" t="s">
        <v>1866</v>
      </c>
      <c r="L5636" s="145" t="s">
        <v>1857</v>
      </c>
    </row>
    <row r="5637" spans="3:12">
      <c r="C5637" s="145" t="s">
        <v>2168</v>
      </c>
      <c r="D5637" s="145">
        <v>0</v>
      </c>
      <c r="E5637" s="145" t="s">
        <v>26</v>
      </c>
      <c r="F5637" s="462" t="s">
        <v>95</v>
      </c>
      <c r="G5637" s="462" t="s">
        <v>3468</v>
      </c>
      <c r="H5637" s="145" t="s">
        <v>86</v>
      </c>
      <c r="I5637" s="462" t="s">
        <v>1688</v>
      </c>
      <c r="J5637" s="462" t="s">
        <v>1690</v>
      </c>
      <c r="K5637" s="145" t="s">
        <v>1866</v>
      </c>
      <c r="L5637" s="145" t="s">
        <v>1857</v>
      </c>
    </row>
    <row r="5638" spans="3:12">
      <c r="C5638" s="145" t="s">
        <v>2169</v>
      </c>
      <c r="D5638" s="145">
        <v>0</v>
      </c>
      <c r="E5638" s="145" t="s">
        <v>26</v>
      </c>
      <c r="F5638" s="462" t="s">
        <v>95</v>
      </c>
      <c r="G5638" s="462" t="s">
        <v>3468</v>
      </c>
      <c r="H5638" s="145" t="s">
        <v>86</v>
      </c>
      <c r="I5638" s="462" t="s">
        <v>1688</v>
      </c>
      <c r="J5638" s="462" t="s">
        <v>1690</v>
      </c>
      <c r="K5638" s="145" t="s">
        <v>1866</v>
      </c>
      <c r="L5638" s="145" t="s">
        <v>1857</v>
      </c>
    </row>
    <row r="5639" spans="3:12">
      <c r="C5639" s="145" t="s">
        <v>2170</v>
      </c>
      <c r="D5639" s="145">
        <v>0</v>
      </c>
      <c r="E5639" s="145" t="s">
        <v>26</v>
      </c>
      <c r="F5639" s="462" t="s">
        <v>95</v>
      </c>
      <c r="G5639" s="462" t="s">
        <v>3468</v>
      </c>
      <c r="H5639" s="145" t="s">
        <v>86</v>
      </c>
      <c r="I5639" s="462" t="s">
        <v>1688</v>
      </c>
      <c r="J5639" s="462" t="s">
        <v>1690</v>
      </c>
      <c r="K5639" s="145" t="s">
        <v>1866</v>
      </c>
      <c r="L5639" s="145" t="s">
        <v>1857</v>
      </c>
    </row>
    <row r="5640" spans="3:12">
      <c r="C5640" s="145" t="s">
        <v>2171</v>
      </c>
      <c r="D5640" s="145">
        <v>0</v>
      </c>
      <c r="E5640" s="145" t="s">
        <v>26</v>
      </c>
      <c r="F5640" s="462" t="s">
        <v>95</v>
      </c>
      <c r="G5640" s="462" t="s">
        <v>3468</v>
      </c>
      <c r="H5640" s="145" t="s">
        <v>86</v>
      </c>
      <c r="I5640" s="462" t="s">
        <v>1688</v>
      </c>
      <c r="J5640" s="462" t="s">
        <v>1690</v>
      </c>
      <c r="K5640" s="145" t="s">
        <v>1866</v>
      </c>
      <c r="L5640" s="145" t="s">
        <v>1857</v>
      </c>
    </row>
    <row r="5641" spans="3:12">
      <c r="C5641" s="145" t="s">
        <v>2172</v>
      </c>
      <c r="D5641" s="145">
        <v>0</v>
      </c>
      <c r="E5641" s="145" t="s">
        <v>26</v>
      </c>
      <c r="F5641" s="462" t="s">
        <v>95</v>
      </c>
      <c r="G5641" s="462" t="s">
        <v>3468</v>
      </c>
      <c r="H5641" s="145" t="s">
        <v>86</v>
      </c>
      <c r="I5641" s="462" t="s">
        <v>1688</v>
      </c>
      <c r="J5641" s="462" t="s">
        <v>1690</v>
      </c>
      <c r="K5641" s="145" t="s">
        <v>1866</v>
      </c>
      <c r="L5641" s="145" t="s">
        <v>1857</v>
      </c>
    </row>
    <row r="5642" spans="3:12">
      <c r="C5642" s="145" t="s">
        <v>2121</v>
      </c>
      <c r="D5642" s="145">
        <v>0</v>
      </c>
      <c r="E5642" s="145" t="s">
        <v>26</v>
      </c>
      <c r="F5642" s="462" t="s">
        <v>95</v>
      </c>
      <c r="G5642" s="462" t="s">
        <v>3468</v>
      </c>
      <c r="H5642" s="145" t="s">
        <v>86</v>
      </c>
      <c r="I5642" s="462" t="s">
        <v>1688</v>
      </c>
      <c r="J5642" s="462" t="s">
        <v>1690</v>
      </c>
      <c r="K5642" s="145" t="s">
        <v>1866</v>
      </c>
      <c r="L5642" s="145" t="s">
        <v>1858</v>
      </c>
    </row>
    <row r="5643" spans="3:12">
      <c r="C5643" s="145" t="s">
        <v>2122</v>
      </c>
      <c r="D5643" s="145">
        <v>0</v>
      </c>
      <c r="E5643" s="145" t="s">
        <v>26</v>
      </c>
      <c r="F5643" s="462" t="s">
        <v>95</v>
      </c>
      <c r="G5643" s="462" t="s">
        <v>3468</v>
      </c>
      <c r="H5643" s="145" t="s">
        <v>86</v>
      </c>
      <c r="I5643" s="462" t="s">
        <v>1688</v>
      </c>
      <c r="J5643" s="462" t="s">
        <v>1690</v>
      </c>
      <c r="K5643" s="145" t="s">
        <v>1866</v>
      </c>
      <c r="L5643" s="145" t="s">
        <v>1858</v>
      </c>
    </row>
    <row r="5644" spans="3:12">
      <c r="C5644" s="145" t="s">
        <v>2123</v>
      </c>
      <c r="D5644" s="145">
        <v>0</v>
      </c>
      <c r="E5644" s="145" t="s">
        <v>26</v>
      </c>
      <c r="F5644" s="462" t="s">
        <v>95</v>
      </c>
      <c r="G5644" s="462" t="s">
        <v>3468</v>
      </c>
      <c r="H5644" s="145" t="s">
        <v>86</v>
      </c>
      <c r="I5644" s="462" t="s">
        <v>1688</v>
      </c>
      <c r="J5644" s="462" t="s">
        <v>1690</v>
      </c>
      <c r="K5644" s="145" t="s">
        <v>1866</v>
      </c>
      <c r="L5644" s="145" t="s">
        <v>1858</v>
      </c>
    </row>
    <row r="5645" spans="3:12">
      <c r="C5645" s="145" t="s">
        <v>2124</v>
      </c>
      <c r="D5645" s="145">
        <v>0</v>
      </c>
      <c r="E5645" s="145" t="s">
        <v>26</v>
      </c>
      <c r="F5645" s="462" t="s">
        <v>95</v>
      </c>
      <c r="G5645" s="462" t="s">
        <v>3468</v>
      </c>
      <c r="H5645" s="145" t="s">
        <v>86</v>
      </c>
      <c r="I5645" s="462" t="s">
        <v>1688</v>
      </c>
      <c r="J5645" s="462" t="s">
        <v>1690</v>
      </c>
      <c r="K5645" s="145" t="s">
        <v>1866</v>
      </c>
      <c r="L5645" s="145" t="s">
        <v>1858</v>
      </c>
    </row>
    <row r="5646" spans="3:12">
      <c r="C5646" s="145" t="s">
        <v>2126</v>
      </c>
      <c r="D5646" s="145">
        <v>0</v>
      </c>
      <c r="E5646" s="145" t="s">
        <v>26</v>
      </c>
      <c r="F5646" s="462" t="s">
        <v>95</v>
      </c>
      <c r="G5646" s="462" t="s">
        <v>3468</v>
      </c>
      <c r="H5646" s="145" t="s">
        <v>86</v>
      </c>
      <c r="I5646" s="462" t="s">
        <v>1688</v>
      </c>
      <c r="J5646" s="462" t="s">
        <v>1690</v>
      </c>
      <c r="K5646" s="145" t="s">
        <v>1866</v>
      </c>
      <c r="L5646" s="145" t="s">
        <v>1858</v>
      </c>
    </row>
    <row r="5647" spans="3:12">
      <c r="C5647" s="145" t="s">
        <v>2127</v>
      </c>
      <c r="D5647" s="145">
        <v>0</v>
      </c>
      <c r="E5647" s="145" t="s">
        <v>26</v>
      </c>
      <c r="F5647" s="462" t="s">
        <v>95</v>
      </c>
      <c r="G5647" s="462" t="s">
        <v>3468</v>
      </c>
      <c r="H5647" s="145" t="s">
        <v>86</v>
      </c>
      <c r="I5647" s="462" t="s">
        <v>1688</v>
      </c>
      <c r="J5647" s="462" t="s">
        <v>1690</v>
      </c>
      <c r="K5647" s="145" t="s">
        <v>1866</v>
      </c>
      <c r="L5647" s="145" t="s">
        <v>1858</v>
      </c>
    </row>
    <row r="5648" spans="3:12">
      <c r="C5648" s="145" t="s">
        <v>2128</v>
      </c>
      <c r="D5648" s="145">
        <v>0</v>
      </c>
      <c r="E5648" s="145" t="s">
        <v>26</v>
      </c>
      <c r="F5648" s="462" t="s">
        <v>95</v>
      </c>
      <c r="G5648" s="462" t="s">
        <v>3468</v>
      </c>
      <c r="H5648" s="145" t="s">
        <v>86</v>
      </c>
      <c r="I5648" s="462" t="s">
        <v>1688</v>
      </c>
      <c r="J5648" s="462" t="s">
        <v>1690</v>
      </c>
      <c r="K5648" s="145" t="s">
        <v>1866</v>
      </c>
      <c r="L5648" s="145" t="s">
        <v>1858</v>
      </c>
    </row>
    <row r="5649" spans="3:12">
      <c r="C5649" s="145" t="s">
        <v>2129</v>
      </c>
      <c r="D5649" s="145">
        <v>0</v>
      </c>
      <c r="E5649" s="145" t="s">
        <v>26</v>
      </c>
      <c r="F5649" s="462" t="s">
        <v>95</v>
      </c>
      <c r="G5649" s="462" t="s">
        <v>3468</v>
      </c>
      <c r="H5649" s="145" t="s">
        <v>86</v>
      </c>
      <c r="I5649" s="462" t="s">
        <v>1688</v>
      </c>
      <c r="J5649" s="462" t="s">
        <v>1690</v>
      </c>
      <c r="K5649" s="145" t="s">
        <v>1866</v>
      </c>
      <c r="L5649" s="145" t="s">
        <v>1858</v>
      </c>
    </row>
    <row r="5650" spans="3:12">
      <c r="C5650" s="145" t="s">
        <v>2130</v>
      </c>
      <c r="D5650" s="145">
        <v>0</v>
      </c>
      <c r="E5650" s="145" t="s">
        <v>26</v>
      </c>
      <c r="F5650" s="462" t="s">
        <v>95</v>
      </c>
      <c r="G5650" s="462" t="s">
        <v>3468</v>
      </c>
      <c r="H5650" s="145" t="s">
        <v>86</v>
      </c>
      <c r="I5650" s="462" t="s">
        <v>1688</v>
      </c>
      <c r="J5650" s="462" t="s">
        <v>1690</v>
      </c>
      <c r="K5650" s="145" t="s">
        <v>1866</v>
      </c>
      <c r="L5650" s="145" t="s">
        <v>1858</v>
      </c>
    </row>
    <row r="5651" spans="3:12">
      <c r="C5651" s="145" t="s">
        <v>2132</v>
      </c>
      <c r="D5651" s="145">
        <v>0</v>
      </c>
      <c r="E5651" s="145" t="s">
        <v>26</v>
      </c>
      <c r="F5651" s="462" t="s">
        <v>95</v>
      </c>
      <c r="G5651" s="462" t="s">
        <v>3468</v>
      </c>
      <c r="H5651" s="145" t="s">
        <v>86</v>
      </c>
      <c r="I5651" s="462" t="s">
        <v>1688</v>
      </c>
      <c r="J5651" s="462" t="s">
        <v>1690</v>
      </c>
      <c r="K5651" s="145" t="s">
        <v>1866</v>
      </c>
      <c r="L5651" s="145" t="s">
        <v>1858</v>
      </c>
    </row>
    <row r="5652" spans="3:12">
      <c r="C5652" s="145" t="s">
        <v>2133</v>
      </c>
      <c r="D5652" s="145">
        <v>0</v>
      </c>
      <c r="E5652" s="145" t="s">
        <v>26</v>
      </c>
      <c r="F5652" s="462" t="s">
        <v>95</v>
      </c>
      <c r="G5652" s="462" t="s">
        <v>3468</v>
      </c>
      <c r="H5652" s="145" t="s">
        <v>86</v>
      </c>
      <c r="I5652" s="462" t="s">
        <v>1688</v>
      </c>
      <c r="J5652" s="462" t="s">
        <v>1690</v>
      </c>
      <c r="K5652" s="145" t="s">
        <v>1866</v>
      </c>
      <c r="L5652" s="145" t="s">
        <v>1858</v>
      </c>
    </row>
    <row r="5653" spans="3:12">
      <c r="C5653" s="145" t="s">
        <v>2134</v>
      </c>
      <c r="D5653" s="145">
        <v>0</v>
      </c>
      <c r="E5653" s="145" t="s">
        <v>26</v>
      </c>
      <c r="F5653" s="462" t="s">
        <v>95</v>
      </c>
      <c r="G5653" s="462" t="s">
        <v>3468</v>
      </c>
      <c r="H5653" s="145" t="s">
        <v>86</v>
      </c>
      <c r="I5653" s="462" t="s">
        <v>1688</v>
      </c>
      <c r="J5653" s="462" t="s">
        <v>1690</v>
      </c>
      <c r="K5653" s="145" t="s">
        <v>1866</v>
      </c>
      <c r="L5653" s="145" t="s">
        <v>1858</v>
      </c>
    </row>
    <row r="5654" spans="3:12">
      <c r="C5654" s="145" t="s">
        <v>2135</v>
      </c>
      <c r="D5654" s="145">
        <v>0</v>
      </c>
      <c r="E5654" s="145" t="s">
        <v>26</v>
      </c>
      <c r="F5654" s="462" t="s">
        <v>95</v>
      </c>
      <c r="G5654" s="462" t="s">
        <v>3468</v>
      </c>
      <c r="H5654" s="145" t="s">
        <v>86</v>
      </c>
      <c r="I5654" s="462" t="s">
        <v>1688</v>
      </c>
      <c r="J5654" s="462" t="s">
        <v>1690</v>
      </c>
      <c r="K5654" s="145" t="s">
        <v>1866</v>
      </c>
      <c r="L5654" s="145" t="s">
        <v>1858</v>
      </c>
    </row>
    <row r="5655" spans="3:12">
      <c r="C5655" s="145" t="s">
        <v>2136</v>
      </c>
      <c r="D5655" s="145">
        <v>0</v>
      </c>
      <c r="E5655" s="145" t="s">
        <v>26</v>
      </c>
      <c r="F5655" s="462" t="s">
        <v>95</v>
      </c>
      <c r="G5655" s="462" t="s">
        <v>3468</v>
      </c>
      <c r="H5655" s="145" t="s">
        <v>86</v>
      </c>
      <c r="I5655" s="462" t="s">
        <v>1688</v>
      </c>
      <c r="J5655" s="462" t="s">
        <v>1690</v>
      </c>
      <c r="K5655" s="145" t="s">
        <v>1866</v>
      </c>
      <c r="L5655" s="145" t="s">
        <v>1858</v>
      </c>
    </row>
    <row r="5656" spans="3:12">
      <c r="C5656" s="145" t="s">
        <v>2137</v>
      </c>
      <c r="D5656" s="145">
        <v>0</v>
      </c>
      <c r="E5656" s="145" t="s">
        <v>26</v>
      </c>
      <c r="F5656" s="462" t="s">
        <v>95</v>
      </c>
      <c r="G5656" s="462" t="s">
        <v>3468</v>
      </c>
      <c r="H5656" s="145" t="s">
        <v>86</v>
      </c>
      <c r="I5656" s="462" t="s">
        <v>1688</v>
      </c>
      <c r="J5656" s="462" t="s">
        <v>1690</v>
      </c>
      <c r="K5656" s="145" t="s">
        <v>1866</v>
      </c>
      <c r="L5656" s="145" t="s">
        <v>1858</v>
      </c>
    </row>
    <row r="5657" spans="3:12">
      <c r="C5657" s="145" t="s">
        <v>2138</v>
      </c>
      <c r="D5657" s="145">
        <v>0</v>
      </c>
      <c r="E5657" s="145" t="s">
        <v>26</v>
      </c>
      <c r="F5657" s="462" t="s">
        <v>95</v>
      </c>
      <c r="G5657" s="462" t="s">
        <v>3468</v>
      </c>
      <c r="H5657" s="145" t="s">
        <v>86</v>
      </c>
      <c r="I5657" s="462" t="s">
        <v>1688</v>
      </c>
      <c r="J5657" s="462" t="s">
        <v>1690</v>
      </c>
      <c r="K5657" s="145" t="s">
        <v>1866</v>
      </c>
      <c r="L5657" s="145" t="s">
        <v>1858</v>
      </c>
    </row>
    <row r="5658" spans="3:12">
      <c r="C5658" s="145" t="s">
        <v>2140</v>
      </c>
      <c r="D5658" s="145">
        <v>0</v>
      </c>
      <c r="E5658" s="145" t="s">
        <v>26</v>
      </c>
      <c r="F5658" s="462" t="s">
        <v>95</v>
      </c>
      <c r="G5658" s="462" t="s">
        <v>3468</v>
      </c>
      <c r="H5658" s="145" t="s">
        <v>86</v>
      </c>
      <c r="I5658" s="462" t="s">
        <v>1688</v>
      </c>
      <c r="J5658" s="462" t="s">
        <v>1690</v>
      </c>
      <c r="K5658" s="145" t="s">
        <v>1866</v>
      </c>
      <c r="L5658" s="145" t="s">
        <v>1858</v>
      </c>
    </row>
    <row r="5659" spans="3:12">
      <c r="C5659" s="145" t="s">
        <v>2141</v>
      </c>
      <c r="D5659" s="145">
        <v>0</v>
      </c>
      <c r="E5659" s="145" t="s">
        <v>26</v>
      </c>
      <c r="F5659" s="462" t="s">
        <v>95</v>
      </c>
      <c r="G5659" s="462" t="s">
        <v>3468</v>
      </c>
      <c r="H5659" s="145" t="s">
        <v>86</v>
      </c>
      <c r="I5659" s="462" t="s">
        <v>1688</v>
      </c>
      <c r="J5659" s="462" t="s">
        <v>1690</v>
      </c>
      <c r="K5659" s="145" t="s">
        <v>1866</v>
      </c>
      <c r="L5659" s="145" t="s">
        <v>1858</v>
      </c>
    </row>
    <row r="5660" spans="3:12">
      <c r="C5660" s="145" t="s">
        <v>2142</v>
      </c>
      <c r="D5660" s="145">
        <v>0</v>
      </c>
      <c r="E5660" s="145" t="s">
        <v>26</v>
      </c>
      <c r="F5660" s="462" t="s">
        <v>95</v>
      </c>
      <c r="G5660" s="462" t="s">
        <v>3468</v>
      </c>
      <c r="H5660" s="145" t="s">
        <v>86</v>
      </c>
      <c r="I5660" s="462" t="s">
        <v>1688</v>
      </c>
      <c r="J5660" s="462" t="s">
        <v>1690</v>
      </c>
      <c r="K5660" s="145" t="s">
        <v>1866</v>
      </c>
      <c r="L5660" s="145" t="s">
        <v>1858</v>
      </c>
    </row>
    <row r="5661" spans="3:12">
      <c r="C5661" s="145" t="s">
        <v>2143</v>
      </c>
      <c r="D5661" s="145">
        <v>0</v>
      </c>
      <c r="E5661" s="145" t="s">
        <v>26</v>
      </c>
      <c r="F5661" s="462" t="s">
        <v>95</v>
      </c>
      <c r="G5661" s="462" t="s">
        <v>3468</v>
      </c>
      <c r="H5661" s="145" t="s">
        <v>86</v>
      </c>
      <c r="I5661" s="462" t="s">
        <v>1688</v>
      </c>
      <c r="J5661" s="462" t="s">
        <v>1690</v>
      </c>
      <c r="K5661" s="145" t="s">
        <v>1866</v>
      </c>
      <c r="L5661" s="145" t="s">
        <v>1858</v>
      </c>
    </row>
    <row r="5662" spans="3:12">
      <c r="C5662" s="145" t="s">
        <v>2144</v>
      </c>
      <c r="D5662" s="145">
        <v>0</v>
      </c>
      <c r="E5662" s="145" t="s">
        <v>26</v>
      </c>
      <c r="F5662" s="462" t="s">
        <v>95</v>
      </c>
      <c r="G5662" s="462" t="s">
        <v>3468</v>
      </c>
      <c r="H5662" s="145" t="s">
        <v>86</v>
      </c>
      <c r="I5662" s="462" t="s">
        <v>1688</v>
      </c>
      <c r="J5662" s="462" t="s">
        <v>1690</v>
      </c>
      <c r="K5662" s="145" t="s">
        <v>1866</v>
      </c>
      <c r="L5662" s="145" t="s">
        <v>1858</v>
      </c>
    </row>
    <row r="5663" spans="3:12">
      <c r="C5663" s="145" t="s">
        <v>2145</v>
      </c>
      <c r="D5663" s="145">
        <v>0</v>
      </c>
      <c r="E5663" s="145" t="s">
        <v>26</v>
      </c>
      <c r="F5663" s="462" t="s">
        <v>95</v>
      </c>
      <c r="G5663" s="462" t="s">
        <v>3468</v>
      </c>
      <c r="H5663" s="145" t="s">
        <v>86</v>
      </c>
      <c r="I5663" s="462" t="s">
        <v>1688</v>
      </c>
      <c r="J5663" s="462" t="s">
        <v>1690</v>
      </c>
      <c r="K5663" s="145" t="s">
        <v>1866</v>
      </c>
      <c r="L5663" s="145" t="s">
        <v>1858</v>
      </c>
    </row>
    <row r="5664" spans="3:12">
      <c r="C5664" s="145" t="s">
        <v>2148</v>
      </c>
      <c r="D5664" s="145">
        <v>0</v>
      </c>
      <c r="E5664" s="145" t="s">
        <v>26</v>
      </c>
      <c r="F5664" s="462" t="s">
        <v>95</v>
      </c>
      <c r="G5664" s="462" t="s">
        <v>3468</v>
      </c>
      <c r="H5664" s="145" t="s">
        <v>86</v>
      </c>
      <c r="I5664" s="462" t="s">
        <v>1688</v>
      </c>
      <c r="J5664" s="462" t="s">
        <v>1690</v>
      </c>
      <c r="K5664" s="145" t="s">
        <v>1866</v>
      </c>
      <c r="L5664" s="145" t="s">
        <v>1858</v>
      </c>
    </row>
    <row r="5665" spans="3:12">
      <c r="C5665" s="145" t="s">
        <v>2149</v>
      </c>
      <c r="D5665" s="145">
        <v>0</v>
      </c>
      <c r="E5665" s="145" t="s">
        <v>26</v>
      </c>
      <c r="F5665" s="462" t="s">
        <v>95</v>
      </c>
      <c r="G5665" s="462" t="s">
        <v>3468</v>
      </c>
      <c r="H5665" s="145" t="s">
        <v>86</v>
      </c>
      <c r="I5665" s="462" t="s">
        <v>1688</v>
      </c>
      <c r="J5665" s="462" t="s">
        <v>1690</v>
      </c>
      <c r="K5665" s="145" t="s">
        <v>1866</v>
      </c>
      <c r="L5665" s="145" t="s">
        <v>1858</v>
      </c>
    </row>
    <row r="5666" spans="3:12">
      <c r="C5666" s="145" t="s">
        <v>2150</v>
      </c>
      <c r="D5666" s="145">
        <v>0</v>
      </c>
      <c r="E5666" s="145" t="s">
        <v>26</v>
      </c>
      <c r="F5666" s="462" t="s">
        <v>95</v>
      </c>
      <c r="G5666" s="462" t="s">
        <v>3468</v>
      </c>
      <c r="H5666" s="145" t="s">
        <v>86</v>
      </c>
      <c r="I5666" s="462" t="s">
        <v>1688</v>
      </c>
      <c r="J5666" s="462" t="s">
        <v>1690</v>
      </c>
      <c r="K5666" s="145" t="s">
        <v>1866</v>
      </c>
      <c r="L5666" s="145" t="s">
        <v>1858</v>
      </c>
    </row>
    <row r="5667" spans="3:12">
      <c r="C5667" s="145" t="s">
        <v>2151</v>
      </c>
      <c r="D5667" s="145">
        <v>0</v>
      </c>
      <c r="E5667" s="145" t="s">
        <v>26</v>
      </c>
      <c r="F5667" s="462" t="s">
        <v>95</v>
      </c>
      <c r="G5667" s="462" t="s">
        <v>3468</v>
      </c>
      <c r="H5667" s="145" t="s">
        <v>86</v>
      </c>
      <c r="I5667" s="462" t="s">
        <v>1688</v>
      </c>
      <c r="J5667" s="462" t="s">
        <v>1690</v>
      </c>
      <c r="K5667" s="145" t="s">
        <v>1866</v>
      </c>
      <c r="L5667" s="145" t="s">
        <v>1858</v>
      </c>
    </row>
    <row r="5668" spans="3:12">
      <c r="C5668" s="145" t="s">
        <v>2153</v>
      </c>
      <c r="D5668" s="145">
        <v>0</v>
      </c>
      <c r="E5668" s="145" t="s">
        <v>26</v>
      </c>
      <c r="F5668" s="462" t="s">
        <v>95</v>
      </c>
      <c r="G5668" s="462" t="s">
        <v>3468</v>
      </c>
      <c r="H5668" s="145" t="s">
        <v>86</v>
      </c>
      <c r="I5668" s="462" t="s">
        <v>1688</v>
      </c>
      <c r="J5668" s="462" t="s">
        <v>1690</v>
      </c>
      <c r="K5668" s="145" t="s">
        <v>1866</v>
      </c>
      <c r="L5668" s="145" t="s">
        <v>1858</v>
      </c>
    </row>
    <row r="5669" spans="3:12">
      <c r="C5669" s="145" t="s">
        <v>2154</v>
      </c>
      <c r="D5669" s="145">
        <v>0</v>
      </c>
      <c r="E5669" s="145" t="s">
        <v>26</v>
      </c>
      <c r="F5669" s="462" t="s">
        <v>95</v>
      </c>
      <c r="G5669" s="462" t="s">
        <v>3468</v>
      </c>
      <c r="H5669" s="145" t="s">
        <v>86</v>
      </c>
      <c r="I5669" s="462" t="s">
        <v>1688</v>
      </c>
      <c r="J5669" s="462" t="s">
        <v>1690</v>
      </c>
      <c r="K5669" s="145" t="s">
        <v>1866</v>
      </c>
      <c r="L5669" s="145" t="s">
        <v>1858</v>
      </c>
    </row>
    <row r="5670" spans="3:12">
      <c r="C5670" s="145" t="s">
        <v>2155</v>
      </c>
      <c r="D5670" s="145">
        <v>0</v>
      </c>
      <c r="E5670" s="145" t="s">
        <v>26</v>
      </c>
      <c r="F5670" s="462" t="s">
        <v>95</v>
      </c>
      <c r="G5670" s="462" t="s">
        <v>3468</v>
      </c>
      <c r="H5670" s="145" t="s">
        <v>86</v>
      </c>
      <c r="I5670" s="462" t="s">
        <v>1688</v>
      </c>
      <c r="J5670" s="462" t="s">
        <v>1690</v>
      </c>
      <c r="K5670" s="145" t="s">
        <v>1866</v>
      </c>
      <c r="L5670" s="145" t="s">
        <v>1858</v>
      </c>
    </row>
    <row r="5671" spans="3:12">
      <c r="C5671" s="145" t="s">
        <v>2156</v>
      </c>
      <c r="D5671" s="145">
        <v>0</v>
      </c>
      <c r="E5671" s="145" t="s">
        <v>26</v>
      </c>
      <c r="F5671" s="462" t="s">
        <v>95</v>
      </c>
      <c r="G5671" s="462" t="s">
        <v>3468</v>
      </c>
      <c r="H5671" s="145" t="s">
        <v>86</v>
      </c>
      <c r="I5671" s="462" t="s">
        <v>1688</v>
      </c>
      <c r="J5671" s="462" t="s">
        <v>1690</v>
      </c>
      <c r="K5671" s="145" t="s">
        <v>1866</v>
      </c>
      <c r="L5671" s="145" t="s">
        <v>1858</v>
      </c>
    </row>
    <row r="5672" spans="3:12">
      <c r="C5672" s="145" t="s">
        <v>2157</v>
      </c>
      <c r="D5672" s="145">
        <v>0</v>
      </c>
      <c r="E5672" s="145" t="s">
        <v>26</v>
      </c>
      <c r="F5672" s="462" t="s">
        <v>95</v>
      </c>
      <c r="G5672" s="462" t="s">
        <v>3468</v>
      </c>
      <c r="H5672" s="145" t="s">
        <v>86</v>
      </c>
      <c r="I5672" s="462" t="s">
        <v>1688</v>
      </c>
      <c r="J5672" s="462" t="s">
        <v>1690</v>
      </c>
      <c r="K5672" s="145" t="s">
        <v>1866</v>
      </c>
      <c r="L5672" s="145" t="s">
        <v>1858</v>
      </c>
    </row>
    <row r="5673" spans="3:12">
      <c r="C5673" s="145" t="s">
        <v>2159</v>
      </c>
      <c r="D5673" s="145">
        <v>0</v>
      </c>
      <c r="E5673" s="145" t="s">
        <v>26</v>
      </c>
      <c r="F5673" s="462" t="s">
        <v>95</v>
      </c>
      <c r="G5673" s="462" t="s">
        <v>3468</v>
      </c>
      <c r="H5673" s="145" t="s">
        <v>86</v>
      </c>
      <c r="I5673" s="462" t="s">
        <v>1688</v>
      </c>
      <c r="J5673" s="462" t="s">
        <v>1690</v>
      </c>
      <c r="K5673" s="145" t="s">
        <v>1866</v>
      </c>
      <c r="L5673" s="145" t="s">
        <v>1858</v>
      </c>
    </row>
    <row r="5674" spans="3:12">
      <c r="C5674" s="145" t="s">
        <v>2160</v>
      </c>
      <c r="D5674" s="145">
        <v>0</v>
      </c>
      <c r="E5674" s="145" t="s">
        <v>26</v>
      </c>
      <c r="F5674" s="462" t="s">
        <v>95</v>
      </c>
      <c r="G5674" s="462" t="s">
        <v>3468</v>
      </c>
      <c r="H5674" s="145" t="s">
        <v>86</v>
      </c>
      <c r="I5674" s="462" t="s">
        <v>1688</v>
      </c>
      <c r="J5674" s="462" t="s">
        <v>1690</v>
      </c>
      <c r="K5674" s="145" t="s">
        <v>1866</v>
      </c>
      <c r="L5674" s="145" t="s">
        <v>1858</v>
      </c>
    </row>
    <row r="5675" spans="3:12">
      <c r="C5675" s="145" t="s">
        <v>2161</v>
      </c>
      <c r="D5675" s="145">
        <v>0</v>
      </c>
      <c r="E5675" s="145" t="s">
        <v>26</v>
      </c>
      <c r="F5675" s="462" t="s">
        <v>95</v>
      </c>
      <c r="G5675" s="462" t="s">
        <v>3468</v>
      </c>
      <c r="H5675" s="145" t="s">
        <v>86</v>
      </c>
      <c r="I5675" s="462" t="s">
        <v>1688</v>
      </c>
      <c r="J5675" s="462" t="s">
        <v>1690</v>
      </c>
      <c r="K5675" s="145" t="s">
        <v>1866</v>
      </c>
      <c r="L5675" s="145" t="s">
        <v>1858</v>
      </c>
    </row>
    <row r="5676" spans="3:12">
      <c r="C5676" s="145" t="s">
        <v>2162</v>
      </c>
      <c r="D5676" s="145">
        <v>0</v>
      </c>
      <c r="E5676" s="145" t="s">
        <v>26</v>
      </c>
      <c r="F5676" s="462" t="s">
        <v>95</v>
      </c>
      <c r="G5676" s="462" t="s">
        <v>3468</v>
      </c>
      <c r="H5676" s="145" t="s">
        <v>86</v>
      </c>
      <c r="I5676" s="462" t="s">
        <v>1688</v>
      </c>
      <c r="J5676" s="462" t="s">
        <v>1690</v>
      </c>
      <c r="K5676" s="145" t="s">
        <v>1866</v>
      </c>
      <c r="L5676" s="145" t="s">
        <v>1858</v>
      </c>
    </row>
    <row r="5677" spans="3:12">
      <c r="C5677" s="145" t="s">
        <v>2163</v>
      </c>
      <c r="D5677" s="145">
        <v>0</v>
      </c>
      <c r="E5677" s="145" t="s">
        <v>26</v>
      </c>
      <c r="F5677" s="462" t="s">
        <v>95</v>
      </c>
      <c r="G5677" s="462" t="s">
        <v>3468</v>
      </c>
      <c r="H5677" s="145" t="s">
        <v>86</v>
      </c>
      <c r="I5677" s="462" t="s">
        <v>1688</v>
      </c>
      <c r="J5677" s="462" t="s">
        <v>1690</v>
      </c>
      <c r="K5677" s="145" t="s">
        <v>1866</v>
      </c>
      <c r="L5677" s="145" t="s">
        <v>1858</v>
      </c>
    </row>
    <row r="5678" spans="3:12">
      <c r="C5678" s="145" t="s">
        <v>2164</v>
      </c>
      <c r="D5678" s="145">
        <v>0</v>
      </c>
      <c r="E5678" s="145" t="s">
        <v>26</v>
      </c>
      <c r="F5678" s="462" t="s">
        <v>95</v>
      </c>
      <c r="G5678" s="462" t="s">
        <v>3468</v>
      </c>
      <c r="H5678" s="145" t="s">
        <v>86</v>
      </c>
      <c r="I5678" s="462" t="s">
        <v>1688</v>
      </c>
      <c r="J5678" s="462" t="s">
        <v>1690</v>
      </c>
      <c r="K5678" s="145" t="s">
        <v>1866</v>
      </c>
      <c r="L5678" s="145" t="s">
        <v>1858</v>
      </c>
    </row>
    <row r="5679" spans="3:12">
      <c r="C5679" s="145" t="s">
        <v>2165</v>
      </c>
      <c r="D5679" s="145">
        <v>0</v>
      </c>
      <c r="E5679" s="145" t="s">
        <v>26</v>
      </c>
      <c r="F5679" s="462" t="s">
        <v>95</v>
      </c>
      <c r="G5679" s="462" t="s">
        <v>3468</v>
      </c>
      <c r="H5679" s="145" t="s">
        <v>86</v>
      </c>
      <c r="I5679" s="462" t="s">
        <v>1688</v>
      </c>
      <c r="J5679" s="462" t="s">
        <v>1690</v>
      </c>
      <c r="K5679" s="145" t="s">
        <v>1866</v>
      </c>
      <c r="L5679" s="145" t="s">
        <v>1858</v>
      </c>
    </row>
    <row r="5680" spans="3:12">
      <c r="C5680" s="145" t="s">
        <v>2167</v>
      </c>
      <c r="D5680" s="145">
        <v>0</v>
      </c>
      <c r="E5680" s="145" t="s">
        <v>26</v>
      </c>
      <c r="F5680" s="462" t="s">
        <v>95</v>
      </c>
      <c r="G5680" s="462" t="s">
        <v>3468</v>
      </c>
      <c r="H5680" s="145" t="s">
        <v>86</v>
      </c>
      <c r="I5680" s="462" t="s">
        <v>1688</v>
      </c>
      <c r="J5680" s="462" t="s">
        <v>1690</v>
      </c>
      <c r="K5680" s="145" t="s">
        <v>1866</v>
      </c>
      <c r="L5680" s="145" t="s">
        <v>1858</v>
      </c>
    </row>
    <row r="5681" spans="3:12">
      <c r="C5681" s="145" t="s">
        <v>2168</v>
      </c>
      <c r="D5681" s="145">
        <v>0</v>
      </c>
      <c r="E5681" s="145" t="s">
        <v>26</v>
      </c>
      <c r="F5681" s="462" t="s">
        <v>95</v>
      </c>
      <c r="G5681" s="462" t="s">
        <v>3468</v>
      </c>
      <c r="H5681" s="145" t="s">
        <v>86</v>
      </c>
      <c r="I5681" s="462" t="s">
        <v>1688</v>
      </c>
      <c r="J5681" s="462" t="s">
        <v>1690</v>
      </c>
      <c r="K5681" s="145" t="s">
        <v>1866</v>
      </c>
      <c r="L5681" s="145" t="s">
        <v>1858</v>
      </c>
    </row>
    <row r="5682" spans="3:12">
      <c r="C5682" s="145" t="s">
        <v>2169</v>
      </c>
      <c r="D5682" s="145">
        <v>0</v>
      </c>
      <c r="E5682" s="145" t="s">
        <v>26</v>
      </c>
      <c r="F5682" s="462" t="s">
        <v>95</v>
      </c>
      <c r="G5682" s="462" t="s">
        <v>3468</v>
      </c>
      <c r="H5682" s="145" t="s">
        <v>86</v>
      </c>
      <c r="I5682" s="462" t="s">
        <v>1688</v>
      </c>
      <c r="J5682" s="462" t="s">
        <v>1690</v>
      </c>
      <c r="K5682" s="145" t="s">
        <v>1866</v>
      </c>
      <c r="L5682" s="145" t="s">
        <v>1858</v>
      </c>
    </row>
    <row r="5683" spans="3:12">
      <c r="C5683" s="145" t="s">
        <v>2170</v>
      </c>
      <c r="D5683" s="145">
        <v>0</v>
      </c>
      <c r="E5683" s="145" t="s">
        <v>26</v>
      </c>
      <c r="F5683" s="462" t="s">
        <v>95</v>
      </c>
      <c r="G5683" s="462" t="s">
        <v>3468</v>
      </c>
      <c r="H5683" s="145" t="s">
        <v>86</v>
      </c>
      <c r="I5683" s="462" t="s">
        <v>1688</v>
      </c>
      <c r="J5683" s="462" t="s">
        <v>1690</v>
      </c>
      <c r="K5683" s="145" t="s">
        <v>1866</v>
      </c>
      <c r="L5683" s="145" t="s">
        <v>1858</v>
      </c>
    </row>
    <row r="5684" spans="3:12">
      <c r="C5684" s="145" t="s">
        <v>2171</v>
      </c>
      <c r="D5684" s="145">
        <v>0</v>
      </c>
      <c r="E5684" s="145" t="s">
        <v>26</v>
      </c>
      <c r="F5684" s="462" t="s">
        <v>95</v>
      </c>
      <c r="G5684" s="462" t="s">
        <v>3468</v>
      </c>
      <c r="H5684" s="145" t="s">
        <v>86</v>
      </c>
      <c r="I5684" s="462" t="s">
        <v>1688</v>
      </c>
      <c r="J5684" s="462" t="s">
        <v>1690</v>
      </c>
      <c r="K5684" s="145" t="s">
        <v>1866</v>
      </c>
      <c r="L5684" s="145" t="s">
        <v>1858</v>
      </c>
    </row>
    <row r="5685" spans="3:12">
      <c r="C5685" s="145" t="s">
        <v>2172</v>
      </c>
      <c r="D5685" s="145">
        <v>0</v>
      </c>
      <c r="E5685" s="145" t="s">
        <v>26</v>
      </c>
      <c r="F5685" s="462" t="s">
        <v>95</v>
      </c>
      <c r="G5685" s="462" t="s">
        <v>3468</v>
      </c>
      <c r="H5685" s="145" t="s">
        <v>86</v>
      </c>
      <c r="I5685" s="462" t="s">
        <v>1688</v>
      </c>
      <c r="J5685" s="462" t="s">
        <v>1690</v>
      </c>
      <c r="K5685" s="145" t="s">
        <v>1866</v>
      </c>
      <c r="L5685" s="145" t="s">
        <v>1858</v>
      </c>
    </row>
    <row r="5686" spans="3:12">
      <c r="C5686" s="145" t="s">
        <v>2121</v>
      </c>
      <c r="D5686" s="145">
        <v>0</v>
      </c>
      <c r="E5686" s="145" t="s">
        <v>26</v>
      </c>
      <c r="F5686" s="462" t="s">
        <v>95</v>
      </c>
      <c r="G5686" s="462" t="s">
        <v>3468</v>
      </c>
      <c r="H5686" s="145" t="s">
        <v>86</v>
      </c>
      <c r="I5686" s="462" t="s">
        <v>1688</v>
      </c>
      <c r="J5686" s="462" t="s">
        <v>1690</v>
      </c>
      <c r="K5686" s="145" t="s">
        <v>1866</v>
      </c>
      <c r="L5686" s="145" t="s">
        <v>1859</v>
      </c>
    </row>
    <row r="5687" spans="3:12">
      <c r="C5687" s="145" t="s">
        <v>2122</v>
      </c>
      <c r="D5687" s="145">
        <v>0</v>
      </c>
      <c r="E5687" s="145" t="s">
        <v>26</v>
      </c>
      <c r="F5687" s="462" t="s">
        <v>95</v>
      </c>
      <c r="G5687" s="462" t="s">
        <v>3468</v>
      </c>
      <c r="H5687" s="145" t="s">
        <v>86</v>
      </c>
      <c r="I5687" s="462" t="s">
        <v>1688</v>
      </c>
      <c r="J5687" s="462" t="s">
        <v>1690</v>
      </c>
      <c r="K5687" s="145" t="s">
        <v>1866</v>
      </c>
      <c r="L5687" s="145" t="s">
        <v>1859</v>
      </c>
    </row>
    <row r="5688" spans="3:12">
      <c r="C5688" s="145" t="s">
        <v>2123</v>
      </c>
      <c r="D5688" s="145">
        <v>0</v>
      </c>
      <c r="E5688" s="145" t="s">
        <v>26</v>
      </c>
      <c r="F5688" s="462" t="s">
        <v>95</v>
      </c>
      <c r="G5688" s="462" t="s">
        <v>3468</v>
      </c>
      <c r="H5688" s="145" t="s">
        <v>86</v>
      </c>
      <c r="I5688" s="462" t="s">
        <v>1688</v>
      </c>
      <c r="J5688" s="462" t="s">
        <v>1690</v>
      </c>
      <c r="K5688" s="145" t="s">
        <v>1866</v>
      </c>
      <c r="L5688" s="145" t="s">
        <v>1859</v>
      </c>
    </row>
    <row r="5689" spans="3:12">
      <c r="C5689" s="145" t="s">
        <v>2124</v>
      </c>
      <c r="D5689" s="145">
        <v>0</v>
      </c>
      <c r="E5689" s="145" t="s">
        <v>26</v>
      </c>
      <c r="F5689" s="462" t="s">
        <v>95</v>
      </c>
      <c r="G5689" s="462" t="s">
        <v>3468</v>
      </c>
      <c r="H5689" s="145" t="s">
        <v>86</v>
      </c>
      <c r="I5689" s="462" t="s">
        <v>1688</v>
      </c>
      <c r="J5689" s="462" t="s">
        <v>1690</v>
      </c>
      <c r="K5689" s="145" t="s">
        <v>1866</v>
      </c>
      <c r="L5689" s="145" t="s">
        <v>1859</v>
      </c>
    </row>
    <row r="5690" spans="3:12">
      <c r="C5690" s="145" t="s">
        <v>2126</v>
      </c>
      <c r="D5690" s="145">
        <v>0</v>
      </c>
      <c r="E5690" s="145" t="s">
        <v>26</v>
      </c>
      <c r="F5690" s="462" t="s">
        <v>95</v>
      </c>
      <c r="G5690" s="462" t="s">
        <v>3468</v>
      </c>
      <c r="H5690" s="145" t="s">
        <v>86</v>
      </c>
      <c r="I5690" s="462" t="s">
        <v>1688</v>
      </c>
      <c r="J5690" s="462" t="s">
        <v>1690</v>
      </c>
      <c r="K5690" s="145" t="s">
        <v>1866</v>
      </c>
      <c r="L5690" s="145" t="s">
        <v>1859</v>
      </c>
    </row>
    <row r="5691" spans="3:12">
      <c r="C5691" s="145" t="s">
        <v>2127</v>
      </c>
      <c r="D5691" s="145">
        <v>0</v>
      </c>
      <c r="E5691" s="145" t="s">
        <v>26</v>
      </c>
      <c r="F5691" s="462" t="s">
        <v>95</v>
      </c>
      <c r="G5691" s="462" t="s">
        <v>3468</v>
      </c>
      <c r="H5691" s="145" t="s">
        <v>86</v>
      </c>
      <c r="I5691" s="462" t="s">
        <v>1688</v>
      </c>
      <c r="J5691" s="462" t="s">
        <v>1690</v>
      </c>
      <c r="K5691" s="145" t="s">
        <v>1866</v>
      </c>
      <c r="L5691" s="145" t="s">
        <v>1859</v>
      </c>
    </row>
    <row r="5692" spans="3:12">
      <c r="C5692" s="145" t="s">
        <v>2128</v>
      </c>
      <c r="D5692" s="145">
        <v>0</v>
      </c>
      <c r="E5692" s="145" t="s">
        <v>26</v>
      </c>
      <c r="F5692" s="462" t="s">
        <v>95</v>
      </c>
      <c r="G5692" s="462" t="s">
        <v>3468</v>
      </c>
      <c r="H5692" s="145" t="s">
        <v>86</v>
      </c>
      <c r="I5692" s="462" t="s">
        <v>1688</v>
      </c>
      <c r="J5692" s="462" t="s">
        <v>1690</v>
      </c>
      <c r="K5692" s="145" t="s">
        <v>1866</v>
      </c>
      <c r="L5692" s="145" t="s">
        <v>1859</v>
      </c>
    </row>
    <row r="5693" spans="3:12">
      <c r="C5693" s="145" t="s">
        <v>2129</v>
      </c>
      <c r="D5693" s="145">
        <v>0</v>
      </c>
      <c r="E5693" s="145" t="s">
        <v>26</v>
      </c>
      <c r="F5693" s="462" t="s">
        <v>95</v>
      </c>
      <c r="G5693" s="462" t="s">
        <v>3468</v>
      </c>
      <c r="H5693" s="145" t="s">
        <v>86</v>
      </c>
      <c r="I5693" s="462" t="s">
        <v>1688</v>
      </c>
      <c r="J5693" s="462" t="s">
        <v>1690</v>
      </c>
      <c r="K5693" s="145" t="s">
        <v>1866</v>
      </c>
      <c r="L5693" s="145" t="s">
        <v>1859</v>
      </c>
    </row>
    <row r="5694" spans="3:12">
      <c r="C5694" s="145" t="s">
        <v>2130</v>
      </c>
      <c r="D5694" s="145">
        <v>0</v>
      </c>
      <c r="E5694" s="145" t="s">
        <v>26</v>
      </c>
      <c r="F5694" s="462" t="s">
        <v>95</v>
      </c>
      <c r="G5694" s="462" t="s">
        <v>3468</v>
      </c>
      <c r="H5694" s="145" t="s">
        <v>86</v>
      </c>
      <c r="I5694" s="462" t="s">
        <v>1688</v>
      </c>
      <c r="J5694" s="462" t="s">
        <v>1690</v>
      </c>
      <c r="K5694" s="145" t="s">
        <v>1866</v>
      </c>
      <c r="L5694" s="145" t="s">
        <v>1859</v>
      </c>
    </row>
    <row r="5695" spans="3:12">
      <c r="C5695" s="145" t="s">
        <v>2132</v>
      </c>
      <c r="D5695" s="145">
        <v>0</v>
      </c>
      <c r="E5695" s="145" t="s">
        <v>26</v>
      </c>
      <c r="F5695" s="462" t="s">
        <v>95</v>
      </c>
      <c r="G5695" s="462" t="s">
        <v>3468</v>
      </c>
      <c r="H5695" s="145" t="s">
        <v>86</v>
      </c>
      <c r="I5695" s="462" t="s">
        <v>1688</v>
      </c>
      <c r="J5695" s="462" t="s">
        <v>1690</v>
      </c>
      <c r="K5695" s="145" t="s">
        <v>1866</v>
      </c>
      <c r="L5695" s="145" t="s">
        <v>1859</v>
      </c>
    </row>
    <row r="5696" spans="3:12">
      <c r="C5696" s="145" t="s">
        <v>2133</v>
      </c>
      <c r="D5696" s="145">
        <v>0</v>
      </c>
      <c r="E5696" s="145" t="s">
        <v>26</v>
      </c>
      <c r="F5696" s="462" t="s">
        <v>95</v>
      </c>
      <c r="G5696" s="462" t="s">
        <v>3468</v>
      </c>
      <c r="H5696" s="145" t="s">
        <v>86</v>
      </c>
      <c r="I5696" s="462" t="s">
        <v>1688</v>
      </c>
      <c r="J5696" s="462" t="s">
        <v>1690</v>
      </c>
      <c r="K5696" s="145" t="s">
        <v>1866</v>
      </c>
      <c r="L5696" s="145" t="s">
        <v>1859</v>
      </c>
    </row>
    <row r="5697" spans="3:12">
      <c r="C5697" s="145" t="s">
        <v>2134</v>
      </c>
      <c r="D5697" s="145">
        <v>0</v>
      </c>
      <c r="E5697" s="145" t="s">
        <v>26</v>
      </c>
      <c r="F5697" s="462" t="s">
        <v>95</v>
      </c>
      <c r="G5697" s="462" t="s">
        <v>3468</v>
      </c>
      <c r="H5697" s="145" t="s">
        <v>86</v>
      </c>
      <c r="I5697" s="462" t="s">
        <v>1688</v>
      </c>
      <c r="J5697" s="462" t="s">
        <v>1690</v>
      </c>
      <c r="K5697" s="145" t="s">
        <v>1866</v>
      </c>
      <c r="L5697" s="145" t="s">
        <v>1859</v>
      </c>
    </row>
    <row r="5698" spans="3:12">
      <c r="C5698" s="145" t="s">
        <v>2135</v>
      </c>
      <c r="D5698" s="145">
        <v>0</v>
      </c>
      <c r="E5698" s="145" t="s">
        <v>26</v>
      </c>
      <c r="F5698" s="462" t="s">
        <v>95</v>
      </c>
      <c r="G5698" s="462" t="s">
        <v>3468</v>
      </c>
      <c r="H5698" s="145" t="s">
        <v>86</v>
      </c>
      <c r="I5698" s="462" t="s">
        <v>1688</v>
      </c>
      <c r="J5698" s="462" t="s">
        <v>1690</v>
      </c>
      <c r="K5698" s="145" t="s">
        <v>1866</v>
      </c>
      <c r="L5698" s="145" t="s">
        <v>1859</v>
      </c>
    </row>
    <row r="5699" spans="3:12">
      <c r="C5699" s="145" t="s">
        <v>2136</v>
      </c>
      <c r="D5699" s="145">
        <v>0</v>
      </c>
      <c r="E5699" s="145" t="s">
        <v>26</v>
      </c>
      <c r="F5699" s="462" t="s">
        <v>95</v>
      </c>
      <c r="G5699" s="462" t="s">
        <v>3468</v>
      </c>
      <c r="H5699" s="145" t="s">
        <v>86</v>
      </c>
      <c r="I5699" s="462" t="s">
        <v>1688</v>
      </c>
      <c r="J5699" s="462" t="s">
        <v>1690</v>
      </c>
      <c r="K5699" s="145" t="s">
        <v>1866</v>
      </c>
      <c r="L5699" s="145" t="s">
        <v>1859</v>
      </c>
    </row>
    <row r="5700" spans="3:12">
      <c r="C5700" s="145" t="s">
        <v>2137</v>
      </c>
      <c r="D5700" s="145">
        <v>0</v>
      </c>
      <c r="E5700" s="145" t="s">
        <v>26</v>
      </c>
      <c r="F5700" s="462" t="s">
        <v>95</v>
      </c>
      <c r="G5700" s="462" t="s">
        <v>3468</v>
      </c>
      <c r="H5700" s="145" t="s">
        <v>86</v>
      </c>
      <c r="I5700" s="462" t="s">
        <v>1688</v>
      </c>
      <c r="J5700" s="462" t="s">
        <v>1690</v>
      </c>
      <c r="K5700" s="145" t="s">
        <v>1866</v>
      </c>
      <c r="L5700" s="145" t="s">
        <v>1859</v>
      </c>
    </row>
    <row r="5701" spans="3:12">
      <c r="C5701" s="145" t="s">
        <v>2138</v>
      </c>
      <c r="D5701" s="145">
        <v>0</v>
      </c>
      <c r="E5701" s="145" t="s">
        <v>26</v>
      </c>
      <c r="F5701" s="462" t="s">
        <v>95</v>
      </c>
      <c r="G5701" s="462" t="s">
        <v>3468</v>
      </c>
      <c r="H5701" s="145" t="s">
        <v>86</v>
      </c>
      <c r="I5701" s="462" t="s">
        <v>1688</v>
      </c>
      <c r="J5701" s="462" t="s">
        <v>1690</v>
      </c>
      <c r="K5701" s="145" t="s">
        <v>1866</v>
      </c>
      <c r="L5701" s="145" t="s">
        <v>1859</v>
      </c>
    </row>
    <row r="5702" spans="3:12">
      <c r="C5702" s="145" t="s">
        <v>2140</v>
      </c>
      <c r="D5702" s="145">
        <v>0</v>
      </c>
      <c r="E5702" s="145" t="s">
        <v>26</v>
      </c>
      <c r="F5702" s="462" t="s">
        <v>95</v>
      </c>
      <c r="G5702" s="462" t="s">
        <v>3468</v>
      </c>
      <c r="H5702" s="145" t="s">
        <v>86</v>
      </c>
      <c r="I5702" s="462" t="s">
        <v>1688</v>
      </c>
      <c r="J5702" s="462" t="s">
        <v>1690</v>
      </c>
      <c r="K5702" s="145" t="s">
        <v>1866</v>
      </c>
      <c r="L5702" s="145" t="s">
        <v>1859</v>
      </c>
    </row>
    <row r="5703" spans="3:12">
      <c r="C5703" s="145" t="s">
        <v>2141</v>
      </c>
      <c r="D5703" s="145">
        <v>0</v>
      </c>
      <c r="E5703" s="145" t="s">
        <v>26</v>
      </c>
      <c r="F5703" s="462" t="s">
        <v>95</v>
      </c>
      <c r="G5703" s="462" t="s">
        <v>3468</v>
      </c>
      <c r="H5703" s="145" t="s">
        <v>86</v>
      </c>
      <c r="I5703" s="462" t="s">
        <v>1688</v>
      </c>
      <c r="J5703" s="462" t="s">
        <v>1690</v>
      </c>
      <c r="K5703" s="145" t="s">
        <v>1866</v>
      </c>
      <c r="L5703" s="145" t="s">
        <v>1859</v>
      </c>
    </row>
    <row r="5704" spans="3:12">
      <c r="C5704" s="145" t="s">
        <v>2142</v>
      </c>
      <c r="D5704" s="145">
        <v>0</v>
      </c>
      <c r="E5704" s="145" t="s">
        <v>26</v>
      </c>
      <c r="F5704" s="462" t="s">
        <v>95</v>
      </c>
      <c r="G5704" s="462" t="s">
        <v>3468</v>
      </c>
      <c r="H5704" s="145" t="s">
        <v>86</v>
      </c>
      <c r="I5704" s="462" t="s">
        <v>1688</v>
      </c>
      <c r="J5704" s="462" t="s">
        <v>1690</v>
      </c>
      <c r="K5704" s="145" t="s">
        <v>1866</v>
      </c>
      <c r="L5704" s="145" t="s">
        <v>1859</v>
      </c>
    </row>
    <row r="5705" spans="3:12">
      <c r="C5705" s="145" t="s">
        <v>2143</v>
      </c>
      <c r="D5705" s="145">
        <v>0</v>
      </c>
      <c r="E5705" s="145" t="s">
        <v>26</v>
      </c>
      <c r="F5705" s="462" t="s">
        <v>95</v>
      </c>
      <c r="G5705" s="462" t="s">
        <v>3468</v>
      </c>
      <c r="H5705" s="145" t="s">
        <v>86</v>
      </c>
      <c r="I5705" s="462" t="s">
        <v>1688</v>
      </c>
      <c r="J5705" s="462" t="s">
        <v>1690</v>
      </c>
      <c r="K5705" s="145" t="s">
        <v>1866</v>
      </c>
      <c r="L5705" s="145" t="s">
        <v>1859</v>
      </c>
    </row>
    <row r="5706" spans="3:12">
      <c r="C5706" s="145" t="s">
        <v>2144</v>
      </c>
      <c r="D5706" s="145">
        <v>0</v>
      </c>
      <c r="E5706" s="145" t="s">
        <v>26</v>
      </c>
      <c r="F5706" s="462" t="s">
        <v>95</v>
      </c>
      <c r="G5706" s="462" t="s">
        <v>3468</v>
      </c>
      <c r="H5706" s="145" t="s">
        <v>86</v>
      </c>
      <c r="I5706" s="462" t="s">
        <v>1688</v>
      </c>
      <c r="J5706" s="462" t="s">
        <v>1690</v>
      </c>
      <c r="K5706" s="145" t="s">
        <v>1866</v>
      </c>
      <c r="L5706" s="145" t="s">
        <v>1859</v>
      </c>
    </row>
    <row r="5707" spans="3:12">
      <c r="C5707" s="145" t="s">
        <v>2145</v>
      </c>
      <c r="D5707" s="145">
        <v>0</v>
      </c>
      <c r="E5707" s="145" t="s">
        <v>26</v>
      </c>
      <c r="F5707" s="462" t="s">
        <v>95</v>
      </c>
      <c r="G5707" s="462" t="s">
        <v>3468</v>
      </c>
      <c r="H5707" s="145" t="s">
        <v>86</v>
      </c>
      <c r="I5707" s="462" t="s">
        <v>1688</v>
      </c>
      <c r="J5707" s="462" t="s">
        <v>1690</v>
      </c>
      <c r="K5707" s="145" t="s">
        <v>1866</v>
      </c>
      <c r="L5707" s="145" t="s">
        <v>1859</v>
      </c>
    </row>
    <row r="5708" spans="3:12">
      <c r="C5708" s="145" t="s">
        <v>2148</v>
      </c>
      <c r="D5708" s="145">
        <v>0</v>
      </c>
      <c r="E5708" s="145" t="s">
        <v>26</v>
      </c>
      <c r="F5708" s="462" t="s">
        <v>95</v>
      </c>
      <c r="G5708" s="462" t="s">
        <v>3468</v>
      </c>
      <c r="H5708" s="145" t="s">
        <v>86</v>
      </c>
      <c r="I5708" s="462" t="s">
        <v>1688</v>
      </c>
      <c r="J5708" s="462" t="s">
        <v>1690</v>
      </c>
      <c r="K5708" s="145" t="s">
        <v>1866</v>
      </c>
      <c r="L5708" s="145" t="s">
        <v>1859</v>
      </c>
    </row>
    <row r="5709" spans="3:12">
      <c r="C5709" s="145" t="s">
        <v>2149</v>
      </c>
      <c r="D5709" s="145">
        <v>0</v>
      </c>
      <c r="E5709" s="145" t="s">
        <v>26</v>
      </c>
      <c r="F5709" s="462" t="s">
        <v>95</v>
      </c>
      <c r="G5709" s="462" t="s">
        <v>3468</v>
      </c>
      <c r="H5709" s="145" t="s">
        <v>86</v>
      </c>
      <c r="I5709" s="462" t="s">
        <v>1688</v>
      </c>
      <c r="J5709" s="462" t="s">
        <v>1690</v>
      </c>
      <c r="K5709" s="145" t="s">
        <v>1866</v>
      </c>
      <c r="L5709" s="145" t="s">
        <v>1859</v>
      </c>
    </row>
    <row r="5710" spans="3:12">
      <c r="C5710" s="145" t="s">
        <v>2150</v>
      </c>
      <c r="D5710" s="145">
        <v>0</v>
      </c>
      <c r="E5710" s="145" t="s">
        <v>26</v>
      </c>
      <c r="F5710" s="462" t="s">
        <v>95</v>
      </c>
      <c r="G5710" s="462" t="s">
        <v>3468</v>
      </c>
      <c r="H5710" s="145" t="s">
        <v>86</v>
      </c>
      <c r="I5710" s="462" t="s">
        <v>1688</v>
      </c>
      <c r="J5710" s="462" t="s">
        <v>1690</v>
      </c>
      <c r="K5710" s="145" t="s">
        <v>1866</v>
      </c>
      <c r="L5710" s="145" t="s">
        <v>1859</v>
      </c>
    </row>
    <row r="5711" spans="3:12">
      <c r="C5711" s="145" t="s">
        <v>2151</v>
      </c>
      <c r="D5711" s="145">
        <v>0</v>
      </c>
      <c r="E5711" s="145" t="s">
        <v>26</v>
      </c>
      <c r="F5711" s="462" t="s">
        <v>95</v>
      </c>
      <c r="G5711" s="462" t="s">
        <v>3468</v>
      </c>
      <c r="H5711" s="145" t="s">
        <v>86</v>
      </c>
      <c r="I5711" s="462" t="s">
        <v>1688</v>
      </c>
      <c r="J5711" s="462" t="s">
        <v>1690</v>
      </c>
      <c r="K5711" s="145" t="s">
        <v>1866</v>
      </c>
      <c r="L5711" s="145" t="s">
        <v>1859</v>
      </c>
    </row>
    <row r="5712" spans="3:12">
      <c r="C5712" s="145" t="s">
        <v>2153</v>
      </c>
      <c r="D5712" s="145">
        <v>0</v>
      </c>
      <c r="E5712" s="145" t="s">
        <v>26</v>
      </c>
      <c r="F5712" s="462" t="s">
        <v>95</v>
      </c>
      <c r="G5712" s="462" t="s">
        <v>3468</v>
      </c>
      <c r="H5712" s="145" t="s">
        <v>86</v>
      </c>
      <c r="I5712" s="462" t="s">
        <v>1688</v>
      </c>
      <c r="J5712" s="462" t="s">
        <v>1690</v>
      </c>
      <c r="K5712" s="145" t="s">
        <v>1866</v>
      </c>
      <c r="L5712" s="145" t="s">
        <v>1859</v>
      </c>
    </row>
    <row r="5713" spans="3:12">
      <c r="C5713" s="145" t="s">
        <v>2154</v>
      </c>
      <c r="D5713" s="145">
        <v>0</v>
      </c>
      <c r="E5713" s="145" t="s">
        <v>26</v>
      </c>
      <c r="F5713" s="462" t="s">
        <v>95</v>
      </c>
      <c r="G5713" s="462" t="s">
        <v>3468</v>
      </c>
      <c r="H5713" s="145" t="s">
        <v>86</v>
      </c>
      <c r="I5713" s="462" t="s">
        <v>1688</v>
      </c>
      <c r="J5713" s="462" t="s">
        <v>1690</v>
      </c>
      <c r="K5713" s="145" t="s">
        <v>1866</v>
      </c>
      <c r="L5713" s="145" t="s">
        <v>1859</v>
      </c>
    </row>
    <row r="5714" spans="3:12">
      <c r="C5714" s="145" t="s">
        <v>2155</v>
      </c>
      <c r="D5714" s="145">
        <v>0</v>
      </c>
      <c r="E5714" s="145" t="s">
        <v>26</v>
      </c>
      <c r="F5714" s="462" t="s">
        <v>95</v>
      </c>
      <c r="G5714" s="462" t="s">
        <v>3468</v>
      </c>
      <c r="H5714" s="145" t="s">
        <v>86</v>
      </c>
      <c r="I5714" s="462" t="s">
        <v>1688</v>
      </c>
      <c r="J5714" s="462" t="s">
        <v>1690</v>
      </c>
      <c r="K5714" s="145" t="s">
        <v>1866</v>
      </c>
      <c r="L5714" s="145" t="s">
        <v>1859</v>
      </c>
    </row>
    <row r="5715" spans="3:12">
      <c r="C5715" s="145" t="s">
        <v>2156</v>
      </c>
      <c r="D5715" s="145">
        <v>0</v>
      </c>
      <c r="E5715" s="145" t="s">
        <v>26</v>
      </c>
      <c r="F5715" s="462" t="s">
        <v>95</v>
      </c>
      <c r="G5715" s="462" t="s">
        <v>3468</v>
      </c>
      <c r="H5715" s="145" t="s">
        <v>86</v>
      </c>
      <c r="I5715" s="462" t="s">
        <v>1688</v>
      </c>
      <c r="J5715" s="462" t="s">
        <v>1690</v>
      </c>
      <c r="K5715" s="145" t="s">
        <v>1866</v>
      </c>
      <c r="L5715" s="145" t="s">
        <v>1859</v>
      </c>
    </row>
    <row r="5716" spans="3:12">
      <c r="C5716" s="145" t="s">
        <v>2157</v>
      </c>
      <c r="D5716" s="145">
        <v>0</v>
      </c>
      <c r="E5716" s="145" t="s">
        <v>26</v>
      </c>
      <c r="F5716" s="462" t="s">
        <v>95</v>
      </c>
      <c r="G5716" s="462" t="s">
        <v>3468</v>
      </c>
      <c r="H5716" s="145" t="s">
        <v>86</v>
      </c>
      <c r="I5716" s="462" t="s">
        <v>1688</v>
      </c>
      <c r="J5716" s="462" t="s">
        <v>1690</v>
      </c>
      <c r="K5716" s="145" t="s">
        <v>1866</v>
      </c>
      <c r="L5716" s="145" t="s">
        <v>1859</v>
      </c>
    </row>
    <row r="5717" spans="3:12">
      <c r="C5717" s="145" t="s">
        <v>2159</v>
      </c>
      <c r="D5717" s="145">
        <v>0</v>
      </c>
      <c r="E5717" s="145" t="s">
        <v>26</v>
      </c>
      <c r="F5717" s="462" t="s">
        <v>95</v>
      </c>
      <c r="G5717" s="462" t="s">
        <v>3468</v>
      </c>
      <c r="H5717" s="145" t="s">
        <v>86</v>
      </c>
      <c r="I5717" s="462" t="s">
        <v>1688</v>
      </c>
      <c r="J5717" s="462" t="s">
        <v>1690</v>
      </c>
      <c r="K5717" s="145" t="s">
        <v>1866</v>
      </c>
      <c r="L5717" s="145" t="s">
        <v>1859</v>
      </c>
    </row>
    <row r="5718" spans="3:12">
      <c r="C5718" s="145" t="s">
        <v>2160</v>
      </c>
      <c r="D5718" s="145">
        <v>0</v>
      </c>
      <c r="E5718" s="145" t="s">
        <v>26</v>
      </c>
      <c r="F5718" s="462" t="s">
        <v>95</v>
      </c>
      <c r="G5718" s="462" t="s">
        <v>3468</v>
      </c>
      <c r="H5718" s="145" t="s">
        <v>86</v>
      </c>
      <c r="I5718" s="462" t="s">
        <v>1688</v>
      </c>
      <c r="J5718" s="462" t="s">
        <v>1690</v>
      </c>
      <c r="K5718" s="145" t="s">
        <v>1866</v>
      </c>
      <c r="L5718" s="145" t="s">
        <v>1859</v>
      </c>
    </row>
    <row r="5719" spans="3:12">
      <c r="C5719" s="145" t="s">
        <v>2161</v>
      </c>
      <c r="D5719" s="145">
        <v>0</v>
      </c>
      <c r="E5719" s="145" t="s">
        <v>26</v>
      </c>
      <c r="F5719" s="462" t="s">
        <v>95</v>
      </c>
      <c r="G5719" s="462" t="s">
        <v>3468</v>
      </c>
      <c r="H5719" s="145" t="s">
        <v>86</v>
      </c>
      <c r="I5719" s="462" t="s">
        <v>1688</v>
      </c>
      <c r="J5719" s="462" t="s">
        <v>1690</v>
      </c>
      <c r="K5719" s="145" t="s">
        <v>1866</v>
      </c>
      <c r="L5719" s="145" t="s">
        <v>1859</v>
      </c>
    </row>
    <row r="5720" spans="3:12">
      <c r="C5720" s="145" t="s">
        <v>2162</v>
      </c>
      <c r="D5720" s="145">
        <v>0</v>
      </c>
      <c r="E5720" s="145" t="s">
        <v>26</v>
      </c>
      <c r="F5720" s="462" t="s">
        <v>95</v>
      </c>
      <c r="G5720" s="462" t="s">
        <v>3468</v>
      </c>
      <c r="H5720" s="145" t="s">
        <v>86</v>
      </c>
      <c r="I5720" s="462" t="s">
        <v>1688</v>
      </c>
      <c r="J5720" s="462" t="s">
        <v>1690</v>
      </c>
      <c r="K5720" s="145" t="s">
        <v>1866</v>
      </c>
      <c r="L5720" s="145" t="s">
        <v>1859</v>
      </c>
    </row>
    <row r="5721" spans="3:12">
      <c r="C5721" s="145" t="s">
        <v>2163</v>
      </c>
      <c r="D5721" s="145">
        <v>0</v>
      </c>
      <c r="E5721" s="145" t="s">
        <v>26</v>
      </c>
      <c r="F5721" s="462" t="s">
        <v>95</v>
      </c>
      <c r="G5721" s="462" t="s">
        <v>3468</v>
      </c>
      <c r="H5721" s="145" t="s">
        <v>86</v>
      </c>
      <c r="I5721" s="462" t="s">
        <v>1688</v>
      </c>
      <c r="J5721" s="462" t="s">
        <v>1690</v>
      </c>
      <c r="K5721" s="145" t="s">
        <v>1866</v>
      </c>
      <c r="L5721" s="145" t="s">
        <v>1859</v>
      </c>
    </row>
    <row r="5722" spans="3:12">
      <c r="C5722" s="145" t="s">
        <v>2164</v>
      </c>
      <c r="D5722" s="145">
        <v>0</v>
      </c>
      <c r="E5722" s="145" t="s">
        <v>26</v>
      </c>
      <c r="F5722" s="462" t="s">
        <v>95</v>
      </c>
      <c r="G5722" s="462" t="s">
        <v>3468</v>
      </c>
      <c r="H5722" s="145" t="s">
        <v>86</v>
      </c>
      <c r="I5722" s="462" t="s">
        <v>1688</v>
      </c>
      <c r="J5722" s="462" t="s">
        <v>1690</v>
      </c>
      <c r="K5722" s="145" t="s">
        <v>1866</v>
      </c>
      <c r="L5722" s="145" t="s">
        <v>1859</v>
      </c>
    </row>
    <row r="5723" spans="3:12">
      <c r="C5723" s="145" t="s">
        <v>2165</v>
      </c>
      <c r="D5723" s="145">
        <v>0</v>
      </c>
      <c r="E5723" s="145" t="s">
        <v>26</v>
      </c>
      <c r="F5723" s="462" t="s">
        <v>95</v>
      </c>
      <c r="G5723" s="462" t="s">
        <v>3468</v>
      </c>
      <c r="H5723" s="145" t="s">
        <v>86</v>
      </c>
      <c r="I5723" s="462" t="s">
        <v>1688</v>
      </c>
      <c r="J5723" s="462" t="s">
        <v>1690</v>
      </c>
      <c r="K5723" s="145" t="s">
        <v>1866</v>
      </c>
      <c r="L5723" s="145" t="s">
        <v>1859</v>
      </c>
    </row>
    <row r="5724" spans="3:12">
      <c r="C5724" s="145" t="s">
        <v>2167</v>
      </c>
      <c r="D5724" s="145">
        <v>0</v>
      </c>
      <c r="E5724" s="145" t="s">
        <v>26</v>
      </c>
      <c r="F5724" s="462" t="s">
        <v>95</v>
      </c>
      <c r="G5724" s="462" t="s">
        <v>3468</v>
      </c>
      <c r="H5724" s="145" t="s">
        <v>86</v>
      </c>
      <c r="I5724" s="462" t="s">
        <v>1688</v>
      </c>
      <c r="J5724" s="462" t="s">
        <v>1690</v>
      </c>
      <c r="K5724" s="145" t="s">
        <v>1866</v>
      </c>
      <c r="L5724" s="145" t="s">
        <v>1859</v>
      </c>
    </row>
    <row r="5725" spans="3:12">
      <c r="C5725" s="145" t="s">
        <v>2168</v>
      </c>
      <c r="D5725" s="145">
        <v>0</v>
      </c>
      <c r="E5725" s="145" t="s">
        <v>26</v>
      </c>
      <c r="F5725" s="462" t="s">
        <v>95</v>
      </c>
      <c r="G5725" s="462" t="s">
        <v>3468</v>
      </c>
      <c r="H5725" s="145" t="s">
        <v>86</v>
      </c>
      <c r="I5725" s="462" t="s">
        <v>1688</v>
      </c>
      <c r="J5725" s="462" t="s">
        <v>1690</v>
      </c>
      <c r="K5725" s="145" t="s">
        <v>1866</v>
      </c>
      <c r="L5725" s="145" t="s">
        <v>1859</v>
      </c>
    </row>
    <row r="5726" spans="3:12">
      <c r="C5726" s="145" t="s">
        <v>2169</v>
      </c>
      <c r="D5726" s="145">
        <v>0</v>
      </c>
      <c r="E5726" s="145" t="s">
        <v>26</v>
      </c>
      <c r="F5726" s="462" t="s">
        <v>95</v>
      </c>
      <c r="G5726" s="462" t="s">
        <v>3468</v>
      </c>
      <c r="H5726" s="145" t="s">
        <v>86</v>
      </c>
      <c r="I5726" s="462" t="s">
        <v>1688</v>
      </c>
      <c r="J5726" s="462" t="s">
        <v>1690</v>
      </c>
      <c r="K5726" s="145" t="s">
        <v>1866</v>
      </c>
      <c r="L5726" s="145" t="s">
        <v>1859</v>
      </c>
    </row>
    <row r="5727" spans="3:12">
      <c r="C5727" s="145" t="s">
        <v>2170</v>
      </c>
      <c r="D5727" s="145">
        <v>0</v>
      </c>
      <c r="E5727" s="145" t="s">
        <v>26</v>
      </c>
      <c r="F5727" s="462" t="s">
        <v>95</v>
      </c>
      <c r="G5727" s="462" t="s">
        <v>3468</v>
      </c>
      <c r="H5727" s="145" t="s">
        <v>86</v>
      </c>
      <c r="I5727" s="462" t="s">
        <v>1688</v>
      </c>
      <c r="J5727" s="462" t="s">
        <v>1690</v>
      </c>
      <c r="K5727" s="145" t="s">
        <v>1866</v>
      </c>
      <c r="L5727" s="145" t="s">
        <v>1859</v>
      </c>
    </row>
    <row r="5728" spans="3:12">
      <c r="C5728" s="145" t="s">
        <v>2171</v>
      </c>
      <c r="D5728" s="145">
        <v>0</v>
      </c>
      <c r="E5728" s="145" t="s">
        <v>26</v>
      </c>
      <c r="F5728" s="462" t="s">
        <v>95</v>
      </c>
      <c r="G5728" s="462" t="s">
        <v>3468</v>
      </c>
      <c r="H5728" s="145" t="s">
        <v>86</v>
      </c>
      <c r="I5728" s="462" t="s">
        <v>1688</v>
      </c>
      <c r="J5728" s="462" t="s">
        <v>1690</v>
      </c>
      <c r="K5728" s="145" t="s">
        <v>1866</v>
      </c>
      <c r="L5728" s="145" t="s">
        <v>1859</v>
      </c>
    </row>
    <row r="5729" spans="3:12">
      <c r="C5729" s="145" t="s">
        <v>2172</v>
      </c>
      <c r="D5729" s="145">
        <v>0</v>
      </c>
      <c r="E5729" s="145" t="s">
        <v>26</v>
      </c>
      <c r="F5729" s="462" t="s">
        <v>95</v>
      </c>
      <c r="G5729" s="462" t="s">
        <v>3468</v>
      </c>
      <c r="H5729" s="145" t="s">
        <v>86</v>
      </c>
      <c r="I5729" s="462" t="s">
        <v>1688</v>
      </c>
      <c r="J5729" s="462" t="s">
        <v>1690</v>
      </c>
      <c r="K5729" s="145" t="s">
        <v>1866</v>
      </c>
      <c r="L5729" s="145" t="s">
        <v>1859</v>
      </c>
    </row>
    <row r="5730" spans="3:12">
      <c r="C5730" s="145" t="s">
        <v>2121</v>
      </c>
      <c r="D5730" s="145">
        <v>0</v>
      </c>
      <c r="E5730" s="145" t="s">
        <v>26</v>
      </c>
      <c r="F5730" s="462" t="s">
        <v>95</v>
      </c>
      <c r="G5730" s="462" t="s">
        <v>3468</v>
      </c>
      <c r="H5730" s="145" t="s">
        <v>86</v>
      </c>
      <c r="I5730" s="462" t="s">
        <v>1688</v>
      </c>
      <c r="J5730" s="462" t="s">
        <v>1690</v>
      </c>
      <c r="K5730" s="145" t="s">
        <v>1866</v>
      </c>
      <c r="L5730" s="145" t="s">
        <v>1860</v>
      </c>
    </row>
    <row r="5731" spans="3:12">
      <c r="C5731" s="145" t="s">
        <v>2122</v>
      </c>
      <c r="D5731" s="145">
        <v>0</v>
      </c>
      <c r="E5731" s="145" t="s">
        <v>26</v>
      </c>
      <c r="F5731" s="462" t="s">
        <v>95</v>
      </c>
      <c r="G5731" s="462" t="s">
        <v>3468</v>
      </c>
      <c r="H5731" s="145" t="s">
        <v>86</v>
      </c>
      <c r="I5731" s="462" t="s">
        <v>1688</v>
      </c>
      <c r="J5731" s="462" t="s">
        <v>1690</v>
      </c>
      <c r="K5731" s="145" t="s">
        <v>1866</v>
      </c>
      <c r="L5731" s="145" t="s">
        <v>1860</v>
      </c>
    </row>
    <row r="5732" spans="3:12">
      <c r="C5732" s="145" t="s">
        <v>2123</v>
      </c>
      <c r="D5732" s="145">
        <v>0</v>
      </c>
      <c r="E5732" s="145" t="s">
        <v>26</v>
      </c>
      <c r="F5732" s="462" t="s">
        <v>95</v>
      </c>
      <c r="G5732" s="462" t="s">
        <v>3468</v>
      </c>
      <c r="H5732" s="145" t="s">
        <v>86</v>
      </c>
      <c r="I5732" s="462" t="s">
        <v>1688</v>
      </c>
      <c r="J5732" s="462" t="s">
        <v>1690</v>
      </c>
      <c r="K5732" s="145" t="s">
        <v>1866</v>
      </c>
      <c r="L5732" s="145" t="s">
        <v>1860</v>
      </c>
    </row>
    <row r="5733" spans="3:12">
      <c r="C5733" s="145" t="s">
        <v>2124</v>
      </c>
      <c r="D5733" s="145">
        <v>0</v>
      </c>
      <c r="E5733" s="145" t="s">
        <v>26</v>
      </c>
      <c r="F5733" s="462" t="s">
        <v>95</v>
      </c>
      <c r="G5733" s="462" t="s">
        <v>3468</v>
      </c>
      <c r="H5733" s="145" t="s">
        <v>86</v>
      </c>
      <c r="I5733" s="462" t="s">
        <v>1688</v>
      </c>
      <c r="J5733" s="462" t="s">
        <v>1690</v>
      </c>
      <c r="K5733" s="145" t="s">
        <v>1866</v>
      </c>
      <c r="L5733" s="145" t="s">
        <v>1860</v>
      </c>
    </row>
    <row r="5734" spans="3:12">
      <c r="C5734" s="145" t="s">
        <v>2126</v>
      </c>
      <c r="D5734" s="145">
        <v>0</v>
      </c>
      <c r="E5734" s="145" t="s">
        <v>26</v>
      </c>
      <c r="F5734" s="462" t="s">
        <v>95</v>
      </c>
      <c r="G5734" s="462" t="s">
        <v>3468</v>
      </c>
      <c r="H5734" s="145" t="s">
        <v>86</v>
      </c>
      <c r="I5734" s="462" t="s">
        <v>1688</v>
      </c>
      <c r="J5734" s="462" t="s">
        <v>1690</v>
      </c>
      <c r="K5734" s="145" t="s">
        <v>1866</v>
      </c>
      <c r="L5734" s="145" t="s">
        <v>1860</v>
      </c>
    </row>
    <row r="5735" spans="3:12">
      <c r="C5735" s="145" t="s">
        <v>2127</v>
      </c>
      <c r="D5735" s="145">
        <v>0</v>
      </c>
      <c r="E5735" s="145" t="s">
        <v>26</v>
      </c>
      <c r="F5735" s="462" t="s">
        <v>95</v>
      </c>
      <c r="G5735" s="462" t="s">
        <v>3468</v>
      </c>
      <c r="H5735" s="145" t="s">
        <v>86</v>
      </c>
      <c r="I5735" s="462" t="s">
        <v>1688</v>
      </c>
      <c r="J5735" s="462" t="s">
        <v>1690</v>
      </c>
      <c r="K5735" s="145" t="s">
        <v>1866</v>
      </c>
      <c r="L5735" s="145" t="s">
        <v>1860</v>
      </c>
    </row>
    <row r="5736" spans="3:12">
      <c r="C5736" s="145" t="s">
        <v>2128</v>
      </c>
      <c r="D5736" s="145">
        <v>0</v>
      </c>
      <c r="E5736" s="145" t="s">
        <v>26</v>
      </c>
      <c r="F5736" s="462" t="s">
        <v>95</v>
      </c>
      <c r="G5736" s="462" t="s">
        <v>3468</v>
      </c>
      <c r="H5736" s="145" t="s">
        <v>86</v>
      </c>
      <c r="I5736" s="462" t="s">
        <v>1688</v>
      </c>
      <c r="J5736" s="462" t="s">
        <v>1690</v>
      </c>
      <c r="K5736" s="145" t="s">
        <v>1866</v>
      </c>
      <c r="L5736" s="145" t="s">
        <v>1860</v>
      </c>
    </row>
    <row r="5737" spans="3:12">
      <c r="C5737" s="145" t="s">
        <v>2129</v>
      </c>
      <c r="D5737" s="145">
        <v>0</v>
      </c>
      <c r="E5737" s="145" t="s">
        <v>26</v>
      </c>
      <c r="F5737" s="462" t="s">
        <v>95</v>
      </c>
      <c r="G5737" s="462" t="s">
        <v>3468</v>
      </c>
      <c r="H5737" s="145" t="s">
        <v>86</v>
      </c>
      <c r="I5737" s="462" t="s">
        <v>1688</v>
      </c>
      <c r="J5737" s="462" t="s">
        <v>1690</v>
      </c>
      <c r="K5737" s="145" t="s">
        <v>1866</v>
      </c>
      <c r="L5737" s="145" t="s">
        <v>1860</v>
      </c>
    </row>
    <row r="5738" spans="3:12">
      <c r="C5738" s="145" t="s">
        <v>2130</v>
      </c>
      <c r="D5738" s="145">
        <v>0</v>
      </c>
      <c r="E5738" s="145" t="s">
        <v>26</v>
      </c>
      <c r="F5738" s="462" t="s">
        <v>95</v>
      </c>
      <c r="G5738" s="462" t="s">
        <v>3468</v>
      </c>
      <c r="H5738" s="145" t="s">
        <v>86</v>
      </c>
      <c r="I5738" s="462" t="s">
        <v>1688</v>
      </c>
      <c r="J5738" s="462" t="s">
        <v>1690</v>
      </c>
      <c r="K5738" s="145" t="s">
        <v>1866</v>
      </c>
      <c r="L5738" s="145" t="s">
        <v>1860</v>
      </c>
    </row>
    <row r="5739" spans="3:12">
      <c r="C5739" s="145" t="s">
        <v>2132</v>
      </c>
      <c r="D5739" s="145">
        <v>0</v>
      </c>
      <c r="E5739" s="145" t="s">
        <v>26</v>
      </c>
      <c r="F5739" s="462" t="s">
        <v>95</v>
      </c>
      <c r="G5739" s="462" t="s">
        <v>3468</v>
      </c>
      <c r="H5739" s="145" t="s">
        <v>86</v>
      </c>
      <c r="I5739" s="462" t="s">
        <v>1688</v>
      </c>
      <c r="J5739" s="462" t="s">
        <v>1690</v>
      </c>
      <c r="K5739" s="145" t="s">
        <v>1866</v>
      </c>
      <c r="L5739" s="145" t="s">
        <v>1860</v>
      </c>
    </row>
    <row r="5740" spans="3:12">
      <c r="C5740" s="145" t="s">
        <v>2133</v>
      </c>
      <c r="D5740" s="145">
        <v>0</v>
      </c>
      <c r="E5740" s="145" t="s">
        <v>26</v>
      </c>
      <c r="F5740" s="462" t="s">
        <v>95</v>
      </c>
      <c r="G5740" s="462" t="s">
        <v>3468</v>
      </c>
      <c r="H5740" s="145" t="s">
        <v>86</v>
      </c>
      <c r="I5740" s="462" t="s">
        <v>1688</v>
      </c>
      <c r="J5740" s="462" t="s">
        <v>1690</v>
      </c>
      <c r="K5740" s="145" t="s">
        <v>1866</v>
      </c>
      <c r="L5740" s="145" t="s">
        <v>1860</v>
      </c>
    </row>
    <row r="5741" spans="3:12">
      <c r="C5741" s="145" t="s">
        <v>2134</v>
      </c>
      <c r="D5741" s="145">
        <v>0</v>
      </c>
      <c r="E5741" s="145" t="s">
        <v>26</v>
      </c>
      <c r="F5741" s="462" t="s">
        <v>95</v>
      </c>
      <c r="G5741" s="462" t="s">
        <v>3468</v>
      </c>
      <c r="H5741" s="145" t="s">
        <v>86</v>
      </c>
      <c r="I5741" s="462" t="s">
        <v>1688</v>
      </c>
      <c r="J5741" s="462" t="s">
        <v>1690</v>
      </c>
      <c r="K5741" s="145" t="s">
        <v>1866</v>
      </c>
      <c r="L5741" s="145" t="s">
        <v>1860</v>
      </c>
    </row>
    <row r="5742" spans="3:12">
      <c r="C5742" s="145" t="s">
        <v>2135</v>
      </c>
      <c r="D5742" s="145">
        <v>0</v>
      </c>
      <c r="E5742" s="145" t="s">
        <v>26</v>
      </c>
      <c r="F5742" s="462" t="s">
        <v>95</v>
      </c>
      <c r="G5742" s="462" t="s">
        <v>3468</v>
      </c>
      <c r="H5742" s="145" t="s">
        <v>86</v>
      </c>
      <c r="I5742" s="462" t="s">
        <v>1688</v>
      </c>
      <c r="J5742" s="462" t="s">
        <v>1690</v>
      </c>
      <c r="K5742" s="145" t="s">
        <v>1866</v>
      </c>
      <c r="L5742" s="145" t="s">
        <v>1860</v>
      </c>
    </row>
    <row r="5743" spans="3:12">
      <c r="C5743" s="145" t="s">
        <v>2136</v>
      </c>
      <c r="D5743" s="145">
        <v>0</v>
      </c>
      <c r="E5743" s="145" t="s">
        <v>26</v>
      </c>
      <c r="F5743" s="462" t="s">
        <v>95</v>
      </c>
      <c r="G5743" s="462" t="s">
        <v>3468</v>
      </c>
      <c r="H5743" s="145" t="s">
        <v>86</v>
      </c>
      <c r="I5743" s="462" t="s">
        <v>1688</v>
      </c>
      <c r="J5743" s="462" t="s">
        <v>1690</v>
      </c>
      <c r="K5743" s="145" t="s">
        <v>1866</v>
      </c>
      <c r="L5743" s="145" t="s">
        <v>1860</v>
      </c>
    </row>
    <row r="5744" spans="3:12">
      <c r="C5744" s="145" t="s">
        <v>2137</v>
      </c>
      <c r="D5744" s="145">
        <v>0</v>
      </c>
      <c r="E5744" s="145" t="s">
        <v>26</v>
      </c>
      <c r="F5744" s="462" t="s">
        <v>95</v>
      </c>
      <c r="G5744" s="462" t="s">
        <v>3468</v>
      </c>
      <c r="H5744" s="145" t="s">
        <v>86</v>
      </c>
      <c r="I5744" s="462" t="s">
        <v>1688</v>
      </c>
      <c r="J5744" s="462" t="s">
        <v>1690</v>
      </c>
      <c r="K5744" s="145" t="s">
        <v>1866</v>
      </c>
      <c r="L5744" s="145" t="s">
        <v>1860</v>
      </c>
    </row>
    <row r="5745" spans="3:12">
      <c r="C5745" s="145" t="s">
        <v>2138</v>
      </c>
      <c r="D5745" s="145">
        <v>0</v>
      </c>
      <c r="E5745" s="145" t="s">
        <v>26</v>
      </c>
      <c r="F5745" s="462" t="s">
        <v>95</v>
      </c>
      <c r="G5745" s="462" t="s">
        <v>3468</v>
      </c>
      <c r="H5745" s="145" t="s">
        <v>86</v>
      </c>
      <c r="I5745" s="462" t="s">
        <v>1688</v>
      </c>
      <c r="J5745" s="462" t="s">
        <v>1690</v>
      </c>
      <c r="K5745" s="145" t="s">
        <v>1866</v>
      </c>
      <c r="L5745" s="145" t="s">
        <v>1860</v>
      </c>
    </row>
    <row r="5746" spans="3:12">
      <c r="C5746" s="145" t="s">
        <v>2140</v>
      </c>
      <c r="D5746" s="145">
        <v>0</v>
      </c>
      <c r="E5746" s="145" t="s">
        <v>26</v>
      </c>
      <c r="F5746" s="462" t="s">
        <v>95</v>
      </c>
      <c r="G5746" s="462" t="s">
        <v>3468</v>
      </c>
      <c r="H5746" s="145" t="s">
        <v>86</v>
      </c>
      <c r="I5746" s="462" t="s">
        <v>1688</v>
      </c>
      <c r="J5746" s="462" t="s">
        <v>1690</v>
      </c>
      <c r="K5746" s="145" t="s">
        <v>1866</v>
      </c>
      <c r="L5746" s="145" t="s">
        <v>1860</v>
      </c>
    </row>
    <row r="5747" spans="3:12">
      <c r="C5747" s="145" t="s">
        <v>2141</v>
      </c>
      <c r="D5747" s="145">
        <v>0</v>
      </c>
      <c r="E5747" s="145" t="s">
        <v>26</v>
      </c>
      <c r="F5747" s="462" t="s">
        <v>95</v>
      </c>
      <c r="G5747" s="462" t="s">
        <v>3468</v>
      </c>
      <c r="H5747" s="145" t="s">
        <v>86</v>
      </c>
      <c r="I5747" s="462" t="s">
        <v>1688</v>
      </c>
      <c r="J5747" s="462" t="s">
        <v>1690</v>
      </c>
      <c r="K5747" s="145" t="s">
        <v>1866</v>
      </c>
      <c r="L5747" s="145" t="s">
        <v>1860</v>
      </c>
    </row>
    <row r="5748" spans="3:12">
      <c r="C5748" s="145" t="s">
        <v>2142</v>
      </c>
      <c r="D5748" s="145">
        <v>0</v>
      </c>
      <c r="E5748" s="145" t="s">
        <v>26</v>
      </c>
      <c r="F5748" s="462" t="s">
        <v>95</v>
      </c>
      <c r="G5748" s="462" t="s">
        <v>3468</v>
      </c>
      <c r="H5748" s="145" t="s">
        <v>86</v>
      </c>
      <c r="I5748" s="462" t="s">
        <v>1688</v>
      </c>
      <c r="J5748" s="462" t="s">
        <v>1690</v>
      </c>
      <c r="K5748" s="145" t="s">
        <v>1866</v>
      </c>
      <c r="L5748" s="145" t="s">
        <v>1860</v>
      </c>
    </row>
    <row r="5749" spans="3:12">
      <c r="C5749" s="145" t="s">
        <v>2143</v>
      </c>
      <c r="D5749" s="145">
        <v>0</v>
      </c>
      <c r="E5749" s="145" t="s">
        <v>26</v>
      </c>
      <c r="F5749" s="462" t="s">
        <v>95</v>
      </c>
      <c r="G5749" s="462" t="s">
        <v>3468</v>
      </c>
      <c r="H5749" s="145" t="s">
        <v>86</v>
      </c>
      <c r="I5749" s="462" t="s">
        <v>1688</v>
      </c>
      <c r="J5749" s="462" t="s">
        <v>1690</v>
      </c>
      <c r="K5749" s="145" t="s">
        <v>1866</v>
      </c>
      <c r="L5749" s="145" t="s">
        <v>1860</v>
      </c>
    </row>
    <row r="5750" spans="3:12">
      <c r="C5750" s="145" t="s">
        <v>2144</v>
      </c>
      <c r="D5750" s="145">
        <v>0</v>
      </c>
      <c r="E5750" s="145" t="s">
        <v>26</v>
      </c>
      <c r="F5750" s="462" t="s">
        <v>95</v>
      </c>
      <c r="G5750" s="462" t="s">
        <v>3468</v>
      </c>
      <c r="H5750" s="145" t="s">
        <v>86</v>
      </c>
      <c r="I5750" s="462" t="s">
        <v>1688</v>
      </c>
      <c r="J5750" s="462" t="s">
        <v>1690</v>
      </c>
      <c r="K5750" s="145" t="s">
        <v>1866</v>
      </c>
      <c r="L5750" s="145" t="s">
        <v>1860</v>
      </c>
    </row>
    <row r="5751" spans="3:12">
      <c r="C5751" s="145" t="s">
        <v>2145</v>
      </c>
      <c r="D5751" s="145">
        <v>0</v>
      </c>
      <c r="E5751" s="145" t="s">
        <v>26</v>
      </c>
      <c r="F5751" s="462" t="s">
        <v>95</v>
      </c>
      <c r="G5751" s="462" t="s">
        <v>3468</v>
      </c>
      <c r="H5751" s="145" t="s">
        <v>86</v>
      </c>
      <c r="I5751" s="462" t="s">
        <v>1688</v>
      </c>
      <c r="J5751" s="462" t="s">
        <v>1690</v>
      </c>
      <c r="K5751" s="145" t="s">
        <v>1866</v>
      </c>
      <c r="L5751" s="145" t="s">
        <v>1860</v>
      </c>
    </row>
    <row r="5752" spans="3:12">
      <c r="C5752" s="145" t="s">
        <v>2148</v>
      </c>
      <c r="D5752" s="145">
        <v>0</v>
      </c>
      <c r="E5752" s="145" t="s">
        <v>26</v>
      </c>
      <c r="F5752" s="462" t="s">
        <v>95</v>
      </c>
      <c r="G5752" s="462" t="s">
        <v>3468</v>
      </c>
      <c r="H5752" s="145" t="s">
        <v>86</v>
      </c>
      <c r="I5752" s="462" t="s">
        <v>1688</v>
      </c>
      <c r="J5752" s="462" t="s">
        <v>1690</v>
      </c>
      <c r="K5752" s="145" t="s">
        <v>1866</v>
      </c>
      <c r="L5752" s="145" t="s">
        <v>1860</v>
      </c>
    </row>
    <row r="5753" spans="3:12">
      <c r="C5753" s="145" t="s">
        <v>2149</v>
      </c>
      <c r="D5753" s="145">
        <v>0</v>
      </c>
      <c r="E5753" s="145" t="s">
        <v>26</v>
      </c>
      <c r="F5753" s="462" t="s">
        <v>95</v>
      </c>
      <c r="G5753" s="462" t="s">
        <v>3468</v>
      </c>
      <c r="H5753" s="145" t="s">
        <v>86</v>
      </c>
      <c r="I5753" s="462" t="s">
        <v>1688</v>
      </c>
      <c r="J5753" s="462" t="s">
        <v>1690</v>
      </c>
      <c r="K5753" s="145" t="s">
        <v>1866</v>
      </c>
      <c r="L5753" s="145" t="s">
        <v>1860</v>
      </c>
    </row>
    <row r="5754" spans="3:12">
      <c r="C5754" s="145" t="s">
        <v>2150</v>
      </c>
      <c r="D5754" s="145">
        <v>0</v>
      </c>
      <c r="E5754" s="145" t="s">
        <v>26</v>
      </c>
      <c r="F5754" s="462" t="s">
        <v>95</v>
      </c>
      <c r="G5754" s="462" t="s">
        <v>3468</v>
      </c>
      <c r="H5754" s="145" t="s">
        <v>86</v>
      </c>
      <c r="I5754" s="462" t="s">
        <v>1688</v>
      </c>
      <c r="J5754" s="462" t="s">
        <v>1690</v>
      </c>
      <c r="K5754" s="145" t="s">
        <v>1866</v>
      </c>
      <c r="L5754" s="145" t="s">
        <v>1860</v>
      </c>
    </row>
    <row r="5755" spans="3:12">
      <c r="C5755" s="145" t="s">
        <v>2151</v>
      </c>
      <c r="D5755" s="145">
        <v>0</v>
      </c>
      <c r="E5755" s="145" t="s">
        <v>26</v>
      </c>
      <c r="F5755" s="462" t="s">
        <v>95</v>
      </c>
      <c r="G5755" s="462" t="s">
        <v>3468</v>
      </c>
      <c r="H5755" s="145" t="s">
        <v>86</v>
      </c>
      <c r="I5755" s="462" t="s">
        <v>1688</v>
      </c>
      <c r="J5755" s="462" t="s">
        <v>1690</v>
      </c>
      <c r="K5755" s="145" t="s">
        <v>1866</v>
      </c>
      <c r="L5755" s="145" t="s">
        <v>1860</v>
      </c>
    </row>
    <row r="5756" spans="3:12">
      <c r="C5756" s="145" t="s">
        <v>2153</v>
      </c>
      <c r="D5756" s="145">
        <v>0</v>
      </c>
      <c r="E5756" s="145" t="s">
        <v>26</v>
      </c>
      <c r="F5756" s="462" t="s">
        <v>95</v>
      </c>
      <c r="G5756" s="462" t="s">
        <v>3468</v>
      </c>
      <c r="H5756" s="145" t="s">
        <v>86</v>
      </c>
      <c r="I5756" s="462" t="s">
        <v>1688</v>
      </c>
      <c r="J5756" s="462" t="s">
        <v>1690</v>
      </c>
      <c r="K5756" s="145" t="s">
        <v>1866</v>
      </c>
      <c r="L5756" s="145" t="s">
        <v>1860</v>
      </c>
    </row>
    <row r="5757" spans="3:12">
      <c r="C5757" s="145" t="s">
        <v>2154</v>
      </c>
      <c r="D5757" s="145">
        <v>0</v>
      </c>
      <c r="E5757" s="145" t="s">
        <v>26</v>
      </c>
      <c r="F5757" s="462" t="s">
        <v>95</v>
      </c>
      <c r="G5757" s="462" t="s">
        <v>3468</v>
      </c>
      <c r="H5757" s="145" t="s">
        <v>86</v>
      </c>
      <c r="I5757" s="462" t="s">
        <v>1688</v>
      </c>
      <c r="J5757" s="462" t="s">
        <v>1690</v>
      </c>
      <c r="K5757" s="145" t="s">
        <v>1866</v>
      </c>
      <c r="L5757" s="145" t="s">
        <v>1860</v>
      </c>
    </row>
    <row r="5758" spans="3:12">
      <c r="C5758" s="145" t="s">
        <v>2155</v>
      </c>
      <c r="D5758" s="145">
        <v>0</v>
      </c>
      <c r="E5758" s="145" t="s">
        <v>26</v>
      </c>
      <c r="F5758" s="462" t="s">
        <v>95</v>
      </c>
      <c r="G5758" s="462" t="s">
        <v>3468</v>
      </c>
      <c r="H5758" s="145" t="s">
        <v>86</v>
      </c>
      <c r="I5758" s="462" t="s">
        <v>1688</v>
      </c>
      <c r="J5758" s="462" t="s">
        <v>1690</v>
      </c>
      <c r="K5758" s="145" t="s">
        <v>1866</v>
      </c>
      <c r="L5758" s="145" t="s">
        <v>1860</v>
      </c>
    </row>
    <row r="5759" spans="3:12">
      <c r="C5759" s="145" t="s">
        <v>2156</v>
      </c>
      <c r="D5759" s="145">
        <v>0</v>
      </c>
      <c r="E5759" s="145" t="s">
        <v>26</v>
      </c>
      <c r="F5759" s="462" t="s">
        <v>95</v>
      </c>
      <c r="G5759" s="462" t="s">
        <v>3468</v>
      </c>
      <c r="H5759" s="145" t="s">
        <v>86</v>
      </c>
      <c r="I5759" s="462" t="s">
        <v>1688</v>
      </c>
      <c r="J5759" s="462" t="s">
        <v>1690</v>
      </c>
      <c r="K5759" s="145" t="s">
        <v>1866</v>
      </c>
      <c r="L5759" s="145" t="s">
        <v>1860</v>
      </c>
    </row>
    <row r="5760" spans="3:12">
      <c r="C5760" s="145" t="s">
        <v>2157</v>
      </c>
      <c r="D5760" s="145">
        <v>0</v>
      </c>
      <c r="E5760" s="145" t="s">
        <v>26</v>
      </c>
      <c r="F5760" s="462" t="s">
        <v>95</v>
      </c>
      <c r="G5760" s="462" t="s">
        <v>3468</v>
      </c>
      <c r="H5760" s="145" t="s">
        <v>86</v>
      </c>
      <c r="I5760" s="462" t="s">
        <v>1688</v>
      </c>
      <c r="J5760" s="462" t="s">
        <v>1690</v>
      </c>
      <c r="K5760" s="145" t="s">
        <v>1866</v>
      </c>
      <c r="L5760" s="145" t="s">
        <v>1860</v>
      </c>
    </row>
    <row r="5761" spans="3:12">
      <c r="C5761" s="145" t="s">
        <v>2159</v>
      </c>
      <c r="D5761" s="145">
        <v>0</v>
      </c>
      <c r="E5761" s="145" t="s">
        <v>26</v>
      </c>
      <c r="F5761" s="462" t="s">
        <v>95</v>
      </c>
      <c r="G5761" s="462" t="s">
        <v>3468</v>
      </c>
      <c r="H5761" s="145" t="s">
        <v>86</v>
      </c>
      <c r="I5761" s="462" t="s">
        <v>1688</v>
      </c>
      <c r="J5761" s="462" t="s">
        <v>1690</v>
      </c>
      <c r="K5761" s="145" t="s">
        <v>1866</v>
      </c>
      <c r="L5761" s="145" t="s">
        <v>1860</v>
      </c>
    </row>
    <row r="5762" spans="3:12">
      <c r="C5762" s="145" t="s">
        <v>2160</v>
      </c>
      <c r="D5762" s="145">
        <v>0</v>
      </c>
      <c r="E5762" s="145" t="s">
        <v>26</v>
      </c>
      <c r="F5762" s="462" t="s">
        <v>95</v>
      </c>
      <c r="G5762" s="462" t="s">
        <v>3468</v>
      </c>
      <c r="H5762" s="145" t="s">
        <v>86</v>
      </c>
      <c r="I5762" s="462" t="s">
        <v>1688</v>
      </c>
      <c r="J5762" s="462" t="s">
        <v>1690</v>
      </c>
      <c r="K5762" s="145" t="s">
        <v>1866</v>
      </c>
      <c r="L5762" s="145" t="s">
        <v>1860</v>
      </c>
    </row>
    <row r="5763" spans="3:12">
      <c r="C5763" s="145" t="s">
        <v>2161</v>
      </c>
      <c r="D5763" s="145">
        <v>0</v>
      </c>
      <c r="E5763" s="145" t="s">
        <v>26</v>
      </c>
      <c r="F5763" s="462" t="s">
        <v>95</v>
      </c>
      <c r="G5763" s="462" t="s">
        <v>3468</v>
      </c>
      <c r="H5763" s="145" t="s">
        <v>86</v>
      </c>
      <c r="I5763" s="462" t="s">
        <v>1688</v>
      </c>
      <c r="J5763" s="462" t="s">
        <v>1690</v>
      </c>
      <c r="K5763" s="145" t="s">
        <v>1866</v>
      </c>
      <c r="L5763" s="145" t="s">
        <v>1860</v>
      </c>
    </row>
    <row r="5764" spans="3:12">
      <c r="C5764" s="145" t="s">
        <v>2162</v>
      </c>
      <c r="D5764" s="145">
        <v>0</v>
      </c>
      <c r="E5764" s="145" t="s">
        <v>26</v>
      </c>
      <c r="F5764" s="462" t="s">
        <v>95</v>
      </c>
      <c r="G5764" s="462" t="s">
        <v>3468</v>
      </c>
      <c r="H5764" s="145" t="s">
        <v>86</v>
      </c>
      <c r="I5764" s="462" t="s">
        <v>1688</v>
      </c>
      <c r="J5764" s="462" t="s">
        <v>1690</v>
      </c>
      <c r="K5764" s="145" t="s">
        <v>1866</v>
      </c>
      <c r="L5764" s="145" t="s">
        <v>1860</v>
      </c>
    </row>
    <row r="5765" spans="3:12">
      <c r="C5765" s="145" t="s">
        <v>2163</v>
      </c>
      <c r="D5765" s="145">
        <v>0</v>
      </c>
      <c r="E5765" s="145" t="s">
        <v>26</v>
      </c>
      <c r="F5765" s="462" t="s">
        <v>95</v>
      </c>
      <c r="G5765" s="462" t="s">
        <v>3468</v>
      </c>
      <c r="H5765" s="145" t="s">
        <v>86</v>
      </c>
      <c r="I5765" s="462" t="s">
        <v>1688</v>
      </c>
      <c r="J5765" s="462" t="s">
        <v>1690</v>
      </c>
      <c r="K5765" s="145" t="s">
        <v>1866</v>
      </c>
      <c r="L5765" s="145" t="s">
        <v>1860</v>
      </c>
    </row>
    <row r="5766" spans="3:12">
      <c r="C5766" s="145" t="s">
        <v>2164</v>
      </c>
      <c r="D5766" s="145">
        <v>0</v>
      </c>
      <c r="E5766" s="145" t="s">
        <v>26</v>
      </c>
      <c r="F5766" s="462" t="s">
        <v>95</v>
      </c>
      <c r="G5766" s="462" t="s">
        <v>3468</v>
      </c>
      <c r="H5766" s="145" t="s">
        <v>86</v>
      </c>
      <c r="I5766" s="462" t="s">
        <v>1688</v>
      </c>
      <c r="J5766" s="462" t="s">
        <v>1690</v>
      </c>
      <c r="K5766" s="145" t="s">
        <v>1866</v>
      </c>
      <c r="L5766" s="145" t="s">
        <v>1860</v>
      </c>
    </row>
    <row r="5767" spans="3:12">
      <c r="C5767" s="145" t="s">
        <v>2165</v>
      </c>
      <c r="D5767" s="145">
        <v>0</v>
      </c>
      <c r="E5767" s="145" t="s">
        <v>26</v>
      </c>
      <c r="F5767" s="462" t="s">
        <v>95</v>
      </c>
      <c r="G5767" s="462" t="s">
        <v>3468</v>
      </c>
      <c r="H5767" s="145" t="s">
        <v>86</v>
      </c>
      <c r="I5767" s="462" t="s">
        <v>1688</v>
      </c>
      <c r="J5767" s="462" t="s">
        <v>1690</v>
      </c>
      <c r="K5767" s="145" t="s">
        <v>1866</v>
      </c>
      <c r="L5767" s="145" t="s">
        <v>1860</v>
      </c>
    </row>
    <row r="5768" spans="3:12">
      <c r="C5768" s="145" t="s">
        <v>2167</v>
      </c>
      <c r="D5768" s="145">
        <v>0</v>
      </c>
      <c r="E5768" s="145" t="s">
        <v>26</v>
      </c>
      <c r="F5768" s="462" t="s">
        <v>95</v>
      </c>
      <c r="G5768" s="462" t="s">
        <v>3468</v>
      </c>
      <c r="H5768" s="145" t="s">
        <v>86</v>
      </c>
      <c r="I5768" s="462" t="s">
        <v>1688</v>
      </c>
      <c r="J5768" s="462" t="s">
        <v>1690</v>
      </c>
      <c r="K5768" s="145" t="s">
        <v>1866</v>
      </c>
      <c r="L5768" s="145" t="s">
        <v>1860</v>
      </c>
    </row>
    <row r="5769" spans="3:12">
      <c r="C5769" s="145" t="s">
        <v>2168</v>
      </c>
      <c r="D5769" s="145">
        <v>0</v>
      </c>
      <c r="E5769" s="145" t="s">
        <v>26</v>
      </c>
      <c r="F5769" s="462" t="s">
        <v>95</v>
      </c>
      <c r="G5769" s="462" t="s">
        <v>3468</v>
      </c>
      <c r="H5769" s="145" t="s">
        <v>86</v>
      </c>
      <c r="I5769" s="462" t="s">
        <v>1688</v>
      </c>
      <c r="J5769" s="462" t="s">
        <v>1690</v>
      </c>
      <c r="K5769" s="145" t="s">
        <v>1866</v>
      </c>
      <c r="L5769" s="145" t="s">
        <v>1860</v>
      </c>
    </row>
    <row r="5770" spans="3:12">
      <c r="C5770" s="145" t="s">
        <v>2169</v>
      </c>
      <c r="D5770" s="145">
        <v>0</v>
      </c>
      <c r="E5770" s="145" t="s">
        <v>26</v>
      </c>
      <c r="F5770" s="462" t="s">
        <v>95</v>
      </c>
      <c r="G5770" s="462" t="s">
        <v>3468</v>
      </c>
      <c r="H5770" s="145" t="s">
        <v>86</v>
      </c>
      <c r="I5770" s="462" t="s">
        <v>1688</v>
      </c>
      <c r="J5770" s="462" t="s">
        <v>1690</v>
      </c>
      <c r="K5770" s="145" t="s">
        <v>1866</v>
      </c>
      <c r="L5770" s="145" t="s">
        <v>1860</v>
      </c>
    </row>
    <row r="5771" spans="3:12">
      <c r="C5771" s="145" t="s">
        <v>2170</v>
      </c>
      <c r="D5771" s="145">
        <v>0</v>
      </c>
      <c r="E5771" s="145" t="s">
        <v>26</v>
      </c>
      <c r="F5771" s="462" t="s">
        <v>95</v>
      </c>
      <c r="G5771" s="462" t="s">
        <v>3468</v>
      </c>
      <c r="H5771" s="145" t="s">
        <v>86</v>
      </c>
      <c r="I5771" s="462" t="s">
        <v>1688</v>
      </c>
      <c r="J5771" s="462" t="s">
        <v>1690</v>
      </c>
      <c r="K5771" s="145" t="s">
        <v>1866</v>
      </c>
      <c r="L5771" s="145" t="s">
        <v>1860</v>
      </c>
    </row>
    <row r="5772" spans="3:12">
      <c r="C5772" s="145" t="s">
        <v>2171</v>
      </c>
      <c r="D5772" s="145">
        <v>0</v>
      </c>
      <c r="E5772" s="145" t="s">
        <v>26</v>
      </c>
      <c r="F5772" s="462" t="s">
        <v>95</v>
      </c>
      <c r="G5772" s="462" t="s">
        <v>3468</v>
      </c>
      <c r="H5772" s="145" t="s">
        <v>86</v>
      </c>
      <c r="I5772" s="462" t="s">
        <v>1688</v>
      </c>
      <c r="J5772" s="462" t="s">
        <v>1690</v>
      </c>
      <c r="K5772" s="145" t="s">
        <v>1866</v>
      </c>
      <c r="L5772" s="145" t="s">
        <v>1860</v>
      </c>
    </row>
    <row r="5773" spans="3:12">
      <c r="C5773" s="145" t="s">
        <v>2172</v>
      </c>
      <c r="D5773" s="145">
        <v>0</v>
      </c>
      <c r="E5773" s="145" t="s">
        <v>26</v>
      </c>
      <c r="F5773" s="462" t="s">
        <v>95</v>
      </c>
      <c r="G5773" s="462" t="s">
        <v>3468</v>
      </c>
      <c r="H5773" s="145" t="s">
        <v>86</v>
      </c>
      <c r="I5773" s="462" t="s">
        <v>1688</v>
      </c>
      <c r="J5773" s="462" t="s">
        <v>1690</v>
      </c>
      <c r="K5773" s="145" t="s">
        <v>1866</v>
      </c>
      <c r="L5773" s="145" t="s">
        <v>1860</v>
      </c>
    </row>
    <row r="5774" spans="3:12">
      <c r="C5774" s="145" t="s">
        <v>2121</v>
      </c>
      <c r="D5774" s="145">
        <v>0</v>
      </c>
      <c r="E5774" s="145" t="s">
        <v>26</v>
      </c>
      <c r="F5774" s="462" t="s">
        <v>95</v>
      </c>
      <c r="G5774" s="462" t="s">
        <v>3468</v>
      </c>
      <c r="H5774" s="145" t="s">
        <v>86</v>
      </c>
      <c r="I5774" s="462" t="s">
        <v>1688</v>
      </c>
      <c r="J5774" s="462" t="s">
        <v>1690</v>
      </c>
      <c r="K5774" s="145" t="s">
        <v>1866</v>
      </c>
      <c r="L5774" s="145" t="s">
        <v>1861</v>
      </c>
    </row>
    <row r="5775" spans="3:12">
      <c r="C5775" s="145" t="s">
        <v>2122</v>
      </c>
      <c r="D5775" s="145">
        <v>0</v>
      </c>
      <c r="E5775" s="145" t="s">
        <v>26</v>
      </c>
      <c r="F5775" s="462" t="s">
        <v>95</v>
      </c>
      <c r="G5775" s="462" t="s">
        <v>3468</v>
      </c>
      <c r="H5775" s="145" t="s">
        <v>86</v>
      </c>
      <c r="I5775" s="462" t="s">
        <v>1688</v>
      </c>
      <c r="J5775" s="462" t="s">
        <v>1690</v>
      </c>
      <c r="K5775" s="145" t="s">
        <v>1866</v>
      </c>
      <c r="L5775" s="145" t="s">
        <v>1861</v>
      </c>
    </row>
    <row r="5776" spans="3:12">
      <c r="C5776" s="145" t="s">
        <v>2123</v>
      </c>
      <c r="D5776" s="145">
        <v>0</v>
      </c>
      <c r="E5776" s="145" t="s">
        <v>26</v>
      </c>
      <c r="F5776" s="462" t="s">
        <v>95</v>
      </c>
      <c r="G5776" s="462" t="s">
        <v>3468</v>
      </c>
      <c r="H5776" s="145" t="s">
        <v>86</v>
      </c>
      <c r="I5776" s="462" t="s">
        <v>1688</v>
      </c>
      <c r="J5776" s="462" t="s">
        <v>1690</v>
      </c>
      <c r="K5776" s="145" t="s">
        <v>1866</v>
      </c>
      <c r="L5776" s="145" t="s">
        <v>1861</v>
      </c>
    </row>
    <row r="5777" spans="3:12">
      <c r="C5777" s="145" t="s">
        <v>2124</v>
      </c>
      <c r="D5777" s="145">
        <v>0</v>
      </c>
      <c r="E5777" s="145" t="s">
        <v>26</v>
      </c>
      <c r="F5777" s="462" t="s">
        <v>95</v>
      </c>
      <c r="G5777" s="462" t="s">
        <v>3468</v>
      </c>
      <c r="H5777" s="145" t="s">
        <v>86</v>
      </c>
      <c r="I5777" s="462" t="s">
        <v>1688</v>
      </c>
      <c r="J5777" s="462" t="s">
        <v>1690</v>
      </c>
      <c r="K5777" s="145" t="s">
        <v>1866</v>
      </c>
      <c r="L5777" s="145" t="s">
        <v>1861</v>
      </c>
    </row>
    <row r="5778" spans="3:12">
      <c r="C5778" s="145" t="s">
        <v>2126</v>
      </c>
      <c r="D5778" s="145">
        <v>0</v>
      </c>
      <c r="E5778" s="145" t="s">
        <v>26</v>
      </c>
      <c r="F5778" s="462" t="s">
        <v>95</v>
      </c>
      <c r="G5778" s="462" t="s">
        <v>3468</v>
      </c>
      <c r="H5778" s="145" t="s">
        <v>86</v>
      </c>
      <c r="I5778" s="462" t="s">
        <v>1688</v>
      </c>
      <c r="J5778" s="462" t="s">
        <v>1690</v>
      </c>
      <c r="K5778" s="145" t="s">
        <v>1866</v>
      </c>
      <c r="L5778" s="145" t="s">
        <v>1861</v>
      </c>
    </row>
    <row r="5779" spans="3:12">
      <c r="C5779" s="145" t="s">
        <v>2127</v>
      </c>
      <c r="D5779" s="145">
        <v>0</v>
      </c>
      <c r="E5779" s="145" t="s">
        <v>26</v>
      </c>
      <c r="F5779" s="462" t="s">
        <v>95</v>
      </c>
      <c r="G5779" s="462" t="s">
        <v>3468</v>
      </c>
      <c r="H5779" s="145" t="s">
        <v>86</v>
      </c>
      <c r="I5779" s="462" t="s">
        <v>1688</v>
      </c>
      <c r="J5779" s="462" t="s">
        <v>1690</v>
      </c>
      <c r="K5779" s="145" t="s">
        <v>1866</v>
      </c>
      <c r="L5779" s="145" t="s">
        <v>1861</v>
      </c>
    </row>
    <row r="5780" spans="3:12">
      <c r="C5780" s="145" t="s">
        <v>2128</v>
      </c>
      <c r="D5780" s="145">
        <v>0</v>
      </c>
      <c r="E5780" s="145" t="s">
        <v>26</v>
      </c>
      <c r="F5780" s="462" t="s">
        <v>95</v>
      </c>
      <c r="G5780" s="462" t="s">
        <v>3468</v>
      </c>
      <c r="H5780" s="145" t="s">
        <v>86</v>
      </c>
      <c r="I5780" s="462" t="s">
        <v>1688</v>
      </c>
      <c r="J5780" s="462" t="s">
        <v>1690</v>
      </c>
      <c r="K5780" s="145" t="s">
        <v>1866</v>
      </c>
      <c r="L5780" s="145" t="s">
        <v>1861</v>
      </c>
    </row>
    <row r="5781" spans="3:12">
      <c r="C5781" s="145" t="s">
        <v>2129</v>
      </c>
      <c r="D5781" s="145">
        <v>0</v>
      </c>
      <c r="E5781" s="145" t="s">
        <v>26</v>
      </c>
      <c r="F5781" s="462" t="s">
        <v>95</v>
      </c>
      <c r="G5781" s="462" t="s">
        <v>3468</v>
      </c>
      <c r="H5781" s="145" t="s">
        <v>86</v>
      </c>
      <c r="I5781" s="462" t="s">
        <v>1688</v>
      </c>
      <c r="J5781" s="462" t="s">
        <v>1690</v>
      </c>
      <c r="K5781" s="145" t="s">
        <v>1866</v>
      </c>
      <c r="L5781" s="145" t="s">
        <v>1861</v>
      </c>
    </row>
    <row r="5782" spans="3:12">
      <c r="C5782" s="145" t="s">
        <v>2130</v>
      </c>
      <c r="D5782" s="145">
        <v>0</v>
      </c>
      <c r="E5782" s="145" t="s">
        <v>26</v>
      </c>
      <c r="F5782" s="462" t="s">
        <v>95</v>
      </c>
      <c r="G5782" s="462" t="s">
        <v>3468</v>
      </c>
      <c r="H5782" s="145" t="s">
        <v>86</v>
      </c>
      <c r="I5782" s="462" t="s">
        <v>1688</v>
      </c>
      <c r="J5782" s="462" t="s">
        <v>1690</v>
      </c>
      <c r="K5782" s="145" t="s">
        <v>1866</v>
      </c>
      <c r="L5782" s="145" t="s">
        <v>1861</v>
      </c>
    </row>
    <row r="5783" spans="3:12">
      <c r="C5783" s="145" t="s">
        <v>2132</v>
      </c>
      <c r="D5783" s="145">
        <v>0</v>
      </c>
      <c r="E5783" s="145" t="s">
        <v>26</v>
      </c>
      <c r="F5783" s="462" t="s">
        <v>95</v>
      </c>
      <c r="G5783" s="462" t="s">
        <v>3468</v>
      </c>
      <c r="H5783" s="145" t="s">
        <v>86</v>
      </c>
      <c r="I5783" s="462" t="s">
        <v>1688</v>
      </c>
      <c r="J5783" s="462" t="s">
        <v>1690</v>
      </c>
      <c r="K5783" s="145" t="s">
        <v>1866</v>
      </c>
      <c r="L5783" s="145" t="s">
        <v>1861</v>
      </c>
    </row>
    <row r="5784" spans="3:12">
      <c r="C5784" s="145" t="s">
        <v>2133</v>
      </c>
      <c r="D5784" s="145">
        <v>0</v>
      </c>
      <c r="E5784" s="145" t="s">
        <v>26</v>
      </c>
      <c r="F5784" s="462" t="s">
        <v>95</v>
      </c>
      <c r="G5784" s="462" t="s">
        <v>3468</v>
      </c>
      <c r="H5784" s="145" t="s">
        <v>86</v>
      </c>
      <c r="I5784" s="462" t="s">
        <v>1688</v>
      </c>
      <c r="J5784" s="462" t="s">
        <v>1690</v>
      </c>
      <c r="K5784" s="145" t="s">
        <v>1866</v>
      </c>
      <c r="L5784" s="145" t="s">
        <v>1861</v>
      </c>
    </row>
    <row r="5785" spans="3:12">
      <c r="C5785" s="145" t="s">
        <v>2134</v>
      </c>
      <c r="D5785" s="145">
        <v>0</v>
      </c>
      <c r="E5785" s="145" t="s">
        <v>26</v>
      </c>
      <c r="F5785" s="462" t="s">
        <v>95</v>
      </c>
      <c r="G5785" s="462" t="s">
        <v>3468</v>
      </c>
      <c r="H5785" s="145" t="s">
        <v>86</v>
      </c>
      <c r="I5785" s="462" t="s">
        <v>1688</v>
      </c>
      <c r="J5785" s="462" t="s">
        <v>1690</v>
      </c>
      <c r="K5785" s="145" t="s">
        <v>1866</v>
      </c>
      <c r="L5785" s="145" t="s">
        <v>1861</v>
      </c>
    </row>
    <row r="5786" spans="3:12">
      <c r="C5786" s="145" t="s">
        <v>2135</v>
      </c>
      <c r="D5786" s="145">
        <v>0</v>
      </c>
      <c r="E5786" s="145" t="s">
        <v>26</v>
      </c>
      <c r="F5786" s="462" t="s">
        <v>95</v>
      </c>
      <c r="G5786" s="462" t="s">
        <v>3468</v>
      </c>
      <c r="H5786" s="145" t="s">
        <v>86</v>
      </c>
      <c r="I5786" s="462" t="s">
        <v>1688</v>
      </c>
      <c r="J5786" s="462" t="s">
        <v>1690</v>
      </c>
      <c r="K5786" s="145" t="s">
        <v>1866</v>
      </c>
      <c r="L5786" s="145" t="s">
        <v>1861</v>
      </c>
    </row>
    <row r="5787" spans="3:12">
      <c r="C5787" s="145" t="s">
        <v>2136</v>
      </c>
      <c r="D5787" s="145">
        <v>0</v>
      </c>
      <c r="E5787" s="145" t="s">
        <v>26</v>
      </c>
      <c r="F5787" s="462" t="s">
        <v>95</v>
      </c>
      <c r="G5787" s="462" t="s">
        <v>3468</v>
      </c>
      <c r="H5787" s="145" t="s">
        <v>86</v>
      </c>
      <c r="I5787" s="462" t="s">
        <v>1688</v>
      </c>
      <c r="J5787" s="462" t="s">
        <v>1690</v>
      </c>
      <c r="K5787" s="145" t="s">
        <v>1866</v>
      </c>
      <c r="L5787" s="145" t="s">
        <v>1861</v>
      </c>
    </row>
    <row r="5788" spans="3:12">
      <c r="C5788" s="145" t="s">
        <v>2137</v>
      </c>
      <c r="D5788" s="145">
        <v>0</v>
      </c>
      <c r="E5788" s="145" t="s">
        <v>26</v>
      </c>
      <c r="F5788" s="462" t="s">
        <v>95</v>
      </c>
      <c r="G5788" s="462" t="s">
        <v>3468</v>
      </c>
      <c r="H5788" s="145" t="s">
        <v>86</v>
      </c>
      <c r="I5788" s="462" t="s">
        <v>1688</v>
      </c>
      <c r="J5788" s="462" t="s">
        <v>1690</v>
      </c>
      <c r="K5788" s="145" t="s">
        <v>1866</v>
      </c>
      <c r="L5788" s="145" t="s">
        <v>1861</v>
      </c>
    </row>
    <row r="5789" spans="3:12">
      <c r="C5789" s="145" t="s">
        <v>2138</v>
      </c>
      <c r="D5789" s="145">
        <v>0</v>
      </c>
      <c r="E5789" s="145" t="s">
        <v>26</v>
      </c>
      <c r="F5789" s="462" t="s">
        <v>95</v>
      </c>
      <c r="G5789" s="462" t="s">
        <v>3468</v>
      </c>
      <c r="H5789" s="145" t="s">
        <v>86</v>
      </c>
      <c r="I5789" s="462" t="s">
        <v>1688</v>
      </c>
      <c r="J5789" s="462" t="s">
        <v>1690</v>
      </c>
      <c r="K5789" s="145" t="s">
        <v>1866</v>
      </c>
      <c r="L5789" s="145" t="s">
        <v>1861</v>
      </c>
    </row>
    <row r="5790" spans="3:12">
      <c r="C5790" s="145" t="s">
        <v>2140</v>
      </c>
      <c r="D5790" s="145">
        <v>0</v>
      </c>
      <c r="E5790" s="145" t="s">
        <v>26</v>
      </c>
      <c r="F5790" s="462" t="s">
        <v>95</v>
      </c>
      <c r="G5790" s="462" t="s">
        <v>3468</v>
      </c>
      <c r="H5790" s="145" t="s">
        <v>86</v>
      </c>
      <c r="I5790" s="462" t="s">
        <v>1688</v>
      </c>
      <c r="J5790" s="462" t="s">
        <v>1690</v>
      </c>
      <c r="K5790" s="145" t="s">
        <v>1866</v>
      </c>
      <c r="L5790" s="145" t="s">
        <v>1861</v>
      </c>
    </row>
    <row r="5791" spans="3:12">
      <c r="C5791" s="145" t="s">
        <v>2141</v>
      </c>
      <c r="D5791" s="145">
        <v>0</v>
      </c>
      <c r="E5791" s="145" t="s">
        <v>26</v>
      </c>
      <c r="F5791" s="462" t="s">
        <v>95</v>
      </c>
      <c r="G5791" s="462" t="s">
        <v>3468</v>
      </c>
      <c r="H5791" s="145" t="s">
        <v>86</v>
      </c>
      <c r="I5791" s="462" t="s">
        <v>1688</v>
      </c>
      <c r="J5791" s="462" t="s">
        <v>1690</v>
      </c>
      <c r="K5791" s="145" t="s">
        <v>1866</v>
      </c>
      <c r="L5791" s="145" t="s">
        <v>1861</v>
      </c>
    </row>
    <row r="5792" spans="3:12">
      <c r="C5792" s="145" t="s">
        <v>2142</v>
      </c>
      <c r="D5792" s="145">
        <v>0</v>
      </c>
      <c r="E5792" s="145" t="s">
        <v>26</v>
      </c>
      <c r="F5792" s="462" t="s">
        <v>95</v>
      </c>
      <c r="G5792" s="462" t="s">
        <v>3468</v>
      </c>
      <c r="H5792" s="145" t="s">
        <v>86</v>
      </c>
      <c r="I5792" s="462" t="s">
        <v>1688</v>
      </c>
      <c r="J5792" s="462" t="s">
        <v>1690</v>
      </c>
      <c r="K5792" s="145" t="s">
        <v>1866</v>
      </c>
      <c r="L5792" s="145" t="s">
        <v>1861</v>
      </c>
    </row>
    <row r="5793" spans="3:12">
      <c r="C5793" s="145" t="s">
        <v>2143</v>
      </c>
      <c r="D5793" s="145">
        <v>0</v>
      </c>
      <c r="E5793" s="145" t="s">
        <v>26</v>
      </c>
      <c r="F5793" s="462" t="s">
        <v>95</v>
      </c>
      <c r="G5793" s="462" t="s">
        <v>3468</v>
      </c>
      <c r="H5793" s="145" t="s">
        <v>86</v>
      </c>
      <c r="I5793" s="462" t="s">
        <v>1688</v>
      </c>
      <c r="J5793" s="462" t="s">
        <v>1690</v>
      </c>
      <c r="K5793" s="145" t="s">
        <v>1866</v>
      </c>
      <c r="L5793" s="145" t="s">
        <v>1861</v>
      </c>
    </row>
    <row r="5794" spans="3:12">
      <c r="C5794" s="145" t="s">
        <v>2144</v>
      </c>
      <c r="D5794" s="145">
        <v>0</v>
      </c>
      <c r="E5794" s="145" t="s">
        <v>26</v>
      </c>
      <c r="F5794" s="462" t="s">
        <v>95</v>
      </c>
      <c r="G5794" s="462" t="s">
        <v>3468</v>
      </c>
      <c r="H5794" s="145" t="s">
        <v>86</v>
      </c>
      <c r="I5794" s="462" t="s">
        <v>1688</v>
      </c>
      <c r="J5794" s="462" t="s">
        <v>1690</v>
      </c>
      <c r="K5794" s="145" t="s">
        <v>1866</v>
      </c>
      <c r="L5794" s="145" t="s">
        <v>1861</v>
      </c>
    </row>
    <row r="5795" spans="3:12">
      <c r="C5795" s="145" t="s">
        <v>2145</v>
      </c>
      <c r="D5795" s="145">
        <v>0</v>
      </c>
      <c r="E5795" s="145" t="s">
        <v>26</v>
      </c>
      <c r="F5795" s="462" t="s">
        <v>95</v>
      </c>
      <c r="G5795" s="462" t="s">
        <v>3468</v>
      </c>
      <c r="H5795" s="145" t="s">
        <v>86</v>
      </c>
      <c r="I5795" s="462" t="s">
        <v>1688</v>
      </c>
      <c r="J5795" s="462" t="s">
        <v>1690</v>
      </c>
      <c r="K5795" s="145" t="s">
        <v>1866</v>
      </c>
      <c r="L5795" s="145" t="s">
        <v>1861</v>
      </c>
    </row>
    <row r="5796" spans="3:12">
      <c r="C5796" s="145" t="s">
        <v>2148</v>
      </c>
      <c r="D5796" s="145">
        <v>0</v>
      </c>
      <c r="E5796" s="145" t="s">
        <v>26</v>
      </c>
      <c r="F5796" s="462" t="s">
        <v>95</v>
      </c>
      <c r="G5796" s="462" t="s">
        <v>3468</v>
      </c>
      <c r="H5796" s="145" t="s">
        <v>86</v>
      </c>
      <c r="I5796" s="462" t="s">
        <v>1688</v>
      </c>
      <c r="J5796" s="462" t="s">
        <v>1690</v>
      </c>
      <c r="K5796" s="145" t="s">
        <v>1866</v>
      </c>
      <c r="L5796" s="145" t="s">
        <v>1861</v>
      </c>
    </row>
    <row r="5797" spans="3:12">
      <c r="C5797" s="145" t="s">
        <v>2149</v>
      </c>
      <c r="D5797" s="145">
        <v>0</v>
      </c>
      <c r="E5797" s="145" t="s">
        <v>26</v>
      </c>
      <c r="F5797" s="462" t="s">
        <v>95</v>
      </c>
      <c r="G5797" s="462" t="s">
        <v>3468</v>
      </c>
      <c r="H5797" s="145" t="s">
        <v>86</v>
      </c>
      <c r="I5797" s="462" t="s">
        <v>1688</v>
      </c>
      <c r="J5797" s="462" t="s">
        <v>1690</v>
      </c>
      <c r="K5797" s="145" t="s">
        <v>1866</v>
      </c>
      <c r="L5797" s="145" t="s">
        <v>1861</v>
      </c>
    </row>
    <row r="5798" spans="3:12">
      <c r="C5798" s="145" t="s">
        <v>2150</v>
      </c>
      <c r="D5798" s="145">
        <v>0</v>
      </c>
      <c r="E5798" s="145" t="s">
        <v>26</v>
      </c>
      <c r="F5798" s="462" t="s">
        <v>95</v>
      </c>
      <c r="G5798" s="462" t="s">
        <v>3468</v>
      </c>
      <c r="H5798" s="145" t="s">
        <v>86</v>
      </c>
      <c r="I5798" s="462" t="s">
        <v>1688</v>
      </c>
      <c r="J5798" s="462" t="s">
        <v>1690</v>
      </c>
      <c r="K5798" s="145" t="s">
        <v>1866</v>
      </c>
      <c r="L5798" s="145" t="s">
        <v>1861</v>
      </c>
    </row>
    <row r="5799" spans="3:12">
      <c r="C5799" s="145" t="s">
        <v>2151</v>
      </c>
      <c r="D5799" s="145">
        <v>0</v>
      </c>
      <c r="E5799" s="145" t="s">
        <v>26</v>
      </c>
      <c r="F5799" s="462" t="s">
        <v>95</v>
      </c>
      <c r="G5799" s="462" t="s">
        <v>3468</v>
      </c>
      <c r="H5799" s="145" t="s">
        <v>86</v>
      </c>
      <c r="I5799" s="462" t="s">
        <v>1688</v>
      </c>
      <c r="J5799" s="462" t="s">
        <v>1690</v>
      </c>
      <c r="K5799" s="145" t="s">
        <v>1866</v>
      </c>
      <c r="L5799" s="145" t="s">
        <v>1861</v>
      </c>
    </row>
    <row r="5800" spans="3:12">
      <c r="C5800" s="145" t="s">
        <v>2153</v>
      </c>
      <c r="D5800" s="145">
        <v>0</v>
      </c>
      <c r="E5800" s="145" t="s">
        <v>26</v>
      </c>
      <c r="F5800" s="462" t="s">
        <v>95</v>
      </c>
      <c r="G5800" s="462" t="s">
        <v>3468</v>
      </c>
      <c r="H5800" s="145" t="s">
        <v>86</v>
      </c>
      <c r="I5800" s="462" t="s">
        <v>1688</v>
      </c>
      <c r="J5800" s="462" t="s">
        <v>1690</v>
      </c>
      <c r="K5800" s="145" t="s">
        <v>1866</v>
      </c>
      <c r="L5800" s="145" t="s">
        <v>1861</v>
      </c>
    </row>
    <row r="5801" spans="3:12">
      <c r="C5801" s="145" t="s">
        <v>2154</v>
      </c>
      <c r="D5801" s="145">
        <v>0</v>
      </c>
      <c r="E5801" s="145" t="s">
        <v>26</v>
      </c>
      <c r="F5801" s="462" t="s">
        <v>95</v>
      </c>
      <c r="G5801" s="462" t="s">
        <v>3468</v>
      </c>
      <c r="H5801" s="145" t="s">
        <v>86</v>
      </c>
      <c r="I5801" s="462" t="s">
        <v>1688</v>
      </c>
      <c r="J5801" s="462" t="s">
        <v>1690</v>
      </c>
      <c r="K5801" s="145" t="s">
        <v>1866</v>
      </c>
      <c r="L5801" s="145" t="s">
        <v>1861</v>
      </c>
    </row>
    <row r="5802" spans="3:12">
      <c r="C5802" s="145" t="s">
        <v>2155</v>
      </c>
      <c r="D5802" s="145">
        <v>0</v>
      </c>
      <c r="E5802" s="145" t="s">
        <v>26</v>
      </c>
      <c r="F5802" s="462" t="s">
        <v>95</v>
      </c>
      <c r="G5802" s="462" t="s">
        <v>3468</v>
      </c>
      <c r="H5802" s="145" t="s">
        <v>86</v>
      </c>
      <c r="I5802" s="462" t="s">
        <v>1688</v>
      </c>
      <c r="J5802" s="462" t="s">
        <v>1690</v>
      </c>
      <c r="K5802" s="145" t="s">
        <v>1866</v>
      </c>
      <c r="L5802" s="145" t="s">
        <v>1861</v>
      </c>
    </row>
    <row r="5803" spans="3:12">
      <c r="C5803" s="145" t="s">
        <v>2156</v>
      </c>
      <c r="D5803" s="145">
        <v>0</v>
      </c>
      <c r="E5803" s="145" t="s">
        <v>26</v>
      </c>
      <c r="F5803" s="462" t="s">
        <v>95</v>
      </c>
      <c r="G5803" s="462" t="s">
        <v>3468</v>
      </c>
      <c r="H5803" s="145" t="s">
        <v>86</v>
      </c>
      <c r="I5803" s="462" t="s">
        <v>1688</v>
      </c>
      <c r="J5803" s="462" t="s">
        <v>1690</v>
      </c>
      <c r="K5803" s="145" t="s">
        <v>1866</v>
      </c>
      <c r="L5803" s="145" t="s">
        <v>1861</v>
      </c>
    </row>
    <row r="5804" spans="3:12">
      <c r="C5804" s="145" t="s">
        <v>2157</v>
      </c>
      <c r="D5804" s="145">
        <v>0</v>
      </c>
      <c r="E5804" s="145" t="s">
        <v>26</v>
      </c>
      <c r="F5804" s="462" t="s">
        <v>95</v>
      </c>
      <c r="G5804" s="462" t="s">
        <v>3468</v>
      </c>
      <c r="H5804" s="145" t="s">
        <v>86</v>
      </c>
      <c r="I5804" s="462" t="s">
        <v>1688</v>
      </c>
      <c r="J5804" s="462" t="s">
        <v>1690</v>
      </c>
      <c r="K5804" s="145" t="s">
        <v>1866</v>
      </c>
      <c r="L5804" s="145" t="s">
        <v>1861</v>
      </c>
    </row>
    <row r="5805" spans="3:12">
      <c r="C5805" s="145" t="s">
        <v>2159</v>
      </c>
      <c r="D5805" s="145">
        <v>0</v>
      </c>
      <c r="E5805" s="145" t="s">
        <v>26</v>
      </c>
      <c r="F5805" s="462" t="s">
        <v>95</v>
      </c>
      <c r="G5805" s="462" t="s">
        <v>3468</v>
      </c>
      <c r="H5805" s="145" t="s">
        <v>86</v>
      </c>
      <c r="I5805" s="462" t="s">
        <v>1688</v>
      </c>
      <c r="J5805" s="462" t="s">
        <v>1690</v>
      </c>
      <c r="K5805" s="145" t="s">
        <v>1866</v>
      </c>
      <c r="L5805" s="145" t="s">
        <v>1861</v>
      </c>
    </row>
    <row r="5806" spans="3:12">
      <c r="C5806" s="145" t="s">
        <v>2160</v>
      </c>
      <c r="D5806" s="145">
        <v>0</v>
      </c>
      <c r="E5806" s="145" t="s">
        <v>26</v>
      </c>
      <c r="F5806" s="462" t="s">
        <v>95</v>
      </c>
      <c r="G5806" s="462" t="s">
        <v>3468</v>
      </c>
      <c r="H5806" s="145" t="s">
        <v>86</v>
      </c>
      <c r="I5806" s="462" t="s">
        <v>1688</v>
      </c>
      <c r="J5806" s="462" t="s">
        <v>1690</v>
      </c>
      <c r="K5806" s="145" t="s">
        <v>1866</v>
      </c>
      <c r="L5806" s="145" t="s">
        <v>1861</v>
      </c>
    </row>
    <row r="5807" spans="3:12">
      <c r="C5807" s="145" t="s">
        <v>2161</v>
      </c>
      <c r="D5807" s="145">
        <v>0</v>
      </c>
      <c r="E5807" s="145" t="s">
        <v>26</v>
      </c>
      <c r="F5807" s="462" t="s">
        <v>95</v>
      </c>
      <c r="G5807" s="462" t="s">
        <v>3468</v>
      </c>
      <c r="H5807" s="145" t="s">
        <v>86</v>
      </c>
      <c r="I5807" s="462" t="s">
        <v>1688</v>
      </c>
      <c r="J5807" s="462" t="s">
        <v>1690</v>
      </c>
      <c r="K5807" s="145" t="s">
        <v>1866</v>
      </c>
      <c r="L5807" s="145" t="s">
        <v>1861</v>
      </c>
    </row>
    <row r="5808" spans="3:12">
      <c r="C5808" s="145" t="s">
        <v>2162</v>
      </c>
      <c r="D5808" s="145">
        <v>0</v>
      </c>
      <c r="E5808" s="145" t="s">
        <v>26</v>
      </c>
      <c r="F5808" s="462" t="s">
        <v>95</v>
      </c>
      <c r="G5808" s="462" t="s">
        <v>3468</v>
      </c>
      <c r="H5808" s="145" t="s">
        <v>86</v>
      </c>
      <c r="I5808" s="462" t="s">
        <v>1688</v>
      </c>
      <c r="J5808" s="462" t="s">
        <v>1690</v>
      </c>
      <c r="K5808" s="145" t="s">
        <v>1866</v>
      </c>
      <c r="L5808" s="145" t="s">
        <v>1861</v>
      </c>
    </row>
    <row r="5809" spans="3:12">
      <c r="C5809" s="145" t="s">
        <v>2163</v>
      </c>
      <c r="D5809" s="145">
        <v>0</v>
      </c>
      <c r="E5809" s="145" t="s">
        <v>26</v>
      </c>
      <c r="F5809" s="462" t="s">
        <v>95</v>
      </c>
      <c r="G5809" s="462" t="s">
        <v>3468</v>
      </c>
      <c r="H5809" s="145" t="s">
        <v>86</v>
      </c>
      <c r="I5809" s="462" t="s">
        <v>1688</v>
      </c>
      <c r="J5809" s="462" t="s">
        <v>1690</v>
      </c>
      <c r="K5809" s="145" t="s">
        <v>1866</v>
      </c>
      <c r="L5809" s="145" t="s">
        <v>1861</v>
      </c>
    </row>
    <row r="5810" spans="3:12">
      <c r="C5810" s="145" t="s">
        <v>2164</v>
      </c>
      <c r="D5810" s="145">
        <v>0</v>
      </c>
      <c r="E5810" s="145" t="s">
        <v>26</v>
      </c>
      <c r="F5810" s="462" t="s">
        <v>95</v>
      </c>
      <c r="G5810" s="462" t="s">
        <v>3468</v>
      </c>
      <c r="H5810" s="145" t="s">
        <v>86</v>
      </c>
      <c r="I5810" s="462" t="s">
        <v>1688</v>
      </c>
      <c r="J5810" s="462" t="s">
        <v>1690</v>
      </c>
      <c r="K5810" s="145" t="s">
        <v>1866</v>
      </c>
      <c r="L5810" s="145" t="s">
        <v>1861</v>
      </c>
    </row>
    <row r="5811" spans="3:12">
      <c r="C5811" s="145" t="s">
        <v>2165</v>
      </c>
      <c r="D5811" s="145">
        <v>0</v>
      </c>
      <c r="E5811" s="145" t="s">
        <v>26</v>
      </c>
      <c r="F5811" s="462" t="s">
        <v>95</v>
      </c>
      <c r="G5811" s="462" t="s">
        <v>3468</v>
      </c>
      <c r="H5811" s="145" t="s">
        <v>86</v>
      </c>
      <c r="I5811" s="462" t="s">
        <v>1688</v>
      </c>
      <c r="J5811" s="462" t="s">
        <v>1690</v>
      </c>
      <c r="K5811" s="145" t="s">
        <v>1866</v>
      </c>
      <c r="L5811" s="145" t="s">
        <v>1861</v>
      </c>
    </row>
    <row r="5812" spans="3:12">
      <c r="C5812" s="145" t="s">
        <v>2167</v>
      </c>
      <c r="D5812" s="145">
        <v>0</v>
      </c>
      <c r="E5812" s="145" t="s">
        <v>26</v>
      </c>
      <c r="F5812" s="462" t="s">
        <v>95</v>
      </c>
      <c r="G5812" s="462" t="s">
        <v>3468</v>
      </c>
      <c r="H5812" s="145" t="s">
        <v>86</v>
      </c>
      <c r="I5812" s="462" t="s">
        <v>1688</v>
      </c>
      <c r="J5812" s="462" t="s">
        <v>1690</v>
      </c>
      <c r="K5812" s="145" t="s">
        <v>1866</v>
      </c>
      <c r="L5812" s="145" t="s">
        <v>1861</v>
      </c>
    </row>
    <row r="5813" spans="3:12">
      <c r="C5813" s="145" t="s">
        <v>2168</v>
      </c>
      <c r="D5813" s="145">
        <v>0</v>
      </c>
      <c r="E5813" s="145" t="s">
        <v>26</v>
      </c>
      <c r="F5813" s="462" t="s">
        <v>95</v>
      </c>
      <c r="G5813" s="462" t="s">
        <v>3468</v>
      </c>
      <c r="H5813" s="145" t="s">
        <v>86</v>
      </c>
      <c r="I5813" s="462" t="s">
        <v>1688</v>
      </c>
      <c r="J5813" s="462" t="s">
        <v>1690</v>
      </c>
      <c r="K5813" s="145" t="s">
        <v>1866</v>
      </c>
      <c r="L5813" s="145" t="s">
        <v>1861</v>
      </c>
    </row>
    <row r="5814" spans="3:12">
      <c r="C5814" s="145" t="s">
        <v>2169</v>
      </c>
      <c r="D5814" s="145">
        <v>0</v>
      </c>
      <c r="E5814" s="145" t="s">
        <v>26</v>
      </c>
      <c r="F5814" s="462" t="s">
        <v>95</v>
      </c>
      <c r="G5814" s="462" t="s">
        <v>3468</v>
      </c>
      <c r="H5814" s="145" t="s">
        <v>86</v>
      </c>
      <c r="I5814" s="462" t="s">
        <v>1688</v>
      </c>
      <c r="J5814" s="462" t="s">
        <v>1690</v>
      </c>
      <c r="K5814" s="145" t="s">
        <v>1866</v>
      </c>
      <c r="L5814" s="145" t="s">
        <v>1861</v>
      </c>
    </row>
    <row r="5815" spans="3:12">
      <c r="C5815" s="145" t="s">
        <v>2170</v>
      </c>
      <c r="D5815" s="145">
        <v>0</v>
      </c>
      <c r="E5815" s="145" t="s">
        <v>26</v>
      </c>
      <c r="F5815" s="462" t="s">
        <v>95</v>
      </c>
      <c r="G5815" s="462" t="s">
        <v>3468</v>
      </c>
      <c r="H5815" s="145" t="s">
        <v>86</v>
      </c>
      <c r="I5815" s="462" t="s">
        <v>1688</v>
      </c>
      <c r="J5815" s="462" t="s">
        <v>1690</v>
      </c>
      <c r="K5815" s="145" t="s">
        <v>1866</v>
      </c>
      <c r="L5815" s="145" t="s">
        <v>1861</v>
      </c>
    </row>
    <row r="5816" spans="3:12">
      <c r="C5816" s="145" t="s">
        <v>2171</v>
      </c>
      <c r="D5816" s="145">
        <v>0</v>
      </c>
      <c r="E5816" s="145" t="s">
        <v>26</v>
      </c>
      <c r="F5816" s="462" t="s">
        <v>95</v>
      </c>
      <c r="G5816" s="462" t="s">
        <v>3468</v>
      </c>
      <c r="H5816" s="145" t="s">
        <v>86</v>
      </c>
      <c r="I5816" s="462" t="s">
        <v>1688</v>
      </c>
      <c r="J5816" s="462" t="s">
        <v>1690</v>
      </c>
      <c r="K5816" s="145" t="s">
        <v>1866</v>
      </c>
      <c r="L5816" s="145" t="s">
        <v>1861</v>
      </c>
    </row>
    <row r="5817" spans="3:12">
      <c r="C5817" s="145" t="s">
        <v>2172</v>
      </c>
      <c r="D5817" s="145">
        <v>0</v>
      </c>
      <c r="E5817" s="145" t="s">
        <v>26</v>
      </c>
      <c r="F5817" s="462" t="s">
        <v>95</v>
      </c>
      <c r="G5817" s="462" t="s">
        <v>3468</v>
      </c>
      <c r="H5817" s="145" t="s">
        <v>86</v>
      </c>
      <c r="I5817" s="462" t="s">
        <v>1688</v>
      </c>
      <c r="J5817" s="462" t="s">
        <v>1690</v>
      </c>
      <c r="K5817" s="145" t="s">
        <v>1866</v>
      </c>
      <c r="L5817" s="145" t="s">
        <v>1861</v>
      </c>
    </row>
    <row r="5818" spans="3:12">
      <c r="C5818" s="145" t="s">
        <v>2175</v>
      </c>
      <c r="D5818" s="145">
        <v>0</v>
      </c>
      <c r="E5818" s="145" t="s">
        <v>26</v>
      </c>
      <c r="F5818" s="462" t="s">
        <v>95</v>
      </c>
      <c r="G5818" s="462" t="s">
        <v>3468</v>
      </c>
      <c r="H5818" s="145" t="s">
        <v>86</v>
      </c>
      <c r="I5818" s="462" t="s">
        <v>1688</v>
      </c>
      <c r="J5818" s="462" t="s">
        <v>1690</v>
      </c>
      <c r="K5818" s="145" t="s">
        <v>1867</v>
      </c>
      <c r="L5818" s="145" t="s">
        <v>1793</v>
      </c>
    </row>
    <row r="5819" spans="3:12">
      <c r="C5819" s="145" t="s">
        <v>2176</v>
      </c>
      <c r="D5819" s="145">
        <v>0</v>
      </c>
      <c r="E5819" s="145" t="s">
        <v>26</v>
      </c>
      <c r="F5819" s="462" t="s">
        <v>95</v>
      </c>
      <c r="G5819" s="462" t="s">
        <v>3468</v>
      </c>
      <c r="H5819" s="145" t="s">
        <v>86</v>
      </c>
      <c r="I5819" s="462" t="s">
        <v>1688</v>
      </c>
      <c r="J5819" s="462" t="s">
        <v>1690</v>
      </c>
      <c r="K5819" s="145" t="s">
        <v>1867</v>
      </c>
      <c r="L5819" s="145" t="s">
        <v>1793</v>
      </c>
    </row>
    <row r="5820" spans="3:12">
      <c r="C5820" s="145" t="s">
        <v>2177</v>
      </c>
      <c r="D5820" s="145">
        <v>0</v>
      </c>
      <c r="E5820" s="145" t="s">
        <v>26</v>
      </c>
      <c r="F5820" s="462" t="s">
        <v>95</v>
      </c>
      <c r="G5820" s="462" t="s">
        <v>3468</v>
      </c>
      <c r="H5820" s="145" t="s">
        <v>86</v>
      </c>
      <c r="I5820" s="462" t="s">
        <v>1688</v>
      </c>
      <c r="J5820" s="462" t="s">
        <v>1690</v>
      </c>
      <c r="K5820" s="145" t="s">
        <v>1867</v>
      </c>
      <c r="L5820" s="145" t="s">
        <v>1793</v>
      </c>
    </row>
    <row r="5821" spans="3:12">
      <c r="C5821" s="145" t="s">
        <v>2178</v>
      </c>
      <c r="D5821" s="145">
        <v>0</v>
      </c>
      <c r="E5821" s="145" t="s">
        <v>26</v>
      </c>
      <c r="F5821" s="462" t="s">
        <v>95</v>
      </c>
      <c r="G5821" s="462" t="s">
        <v>3468</v>
      </c>
      <c r="H5821" s="145" t="s">
        <v>86</v>
      </c>
      <c r="I5821" s="462" t="s">
        <v>1688</v>
      </c>
      <c r="J5821" s="462" t="s">
        <v>1690</v>
      </c>
      <c r="K5821" s="145" t="s">
        <v>1867</v>
      </c>
      <c r="L5821" s="145" t="s">
        <v>1793</v>
      </c>
    </row>
    <row r="5822" spans="3:12">
      <c r="C5822" s="145" t="s">
        <v>2180</v>
      </c>
      <c r="D5822" s="145">
        <v>0</v>
      </c>
      <c r="E5822" s="145" t="s">
        <v>26</v>
      </c>
      <c r="F5822" s="462" t="s">
        <v>95</v>
      </c>
      <c r="G5822" s="462" t="s">
        <v>3468</v>
      </c>
      <c r="H5822" s="145" t="s">
        <v>86</v>
      </c>
      <c r="I5822" s="462" t="s">
        <v>1688</v>
      </c>
      <c r="J5822" s="462" t="s">
        <v>1690</v>
      </c>
      <c r="K5822" s="145" t="s">
        <v>1867</v>
      </c>
      <c r="L5822" s="145" t="s">
        <v>1793</v>
      </c>
    </row>
    <row r="5823" spans="3:12">
      <c r="C5823" s="145" t="s">
        <v>2181</v>
      </c>
      <c r="D5823" s="145">
        <v>0</v>
      </c>
      <c r="E5823" s="145" t="s">
        <v>26</v>
      </c>
      <c r="F5823" s="462" t="s">
        <v>95</v>
      </c>
      <c r="G5823" s="462" t="s">
        <v>3468</v>
      </c>
      <c r="H5823" s="145" t="s">
        <v>86</v>
      </c>
      <c r="I5823" s="462" t="s">
        <v>1688</v>
      </c>
      <c r="J5823" s="462" t="s">
        <v>1690</v>
      </c>
      <c r="K5823" s="145" t="s">
        <v>1867</v>
      </c>
      <c r="L5823" s="145" t="s">
        <v>1793</v>
      </c>
    </row>
    <row r="5824" spans="3:12">
      <c r="C5824" s="145" t="s">
        <v>2182</v>
      </c>
      <c r="D5824" s="145">
        <v>0</v>
      </c>
      <c r="E5824" s="145" t="s">
        <v>26</v>
      </c>
      <c r="F5824" s="462" t="s">
        <v>95</v>
      </c>
      <c r="G5824" s="462" t="s">
        <v>3468</v>
      </c>
      <c r="H5824" s="145" t="s">
        <v>86</v>
      </c>
      <c r="I5824" s="462" t="s">
        <v>1688</v>
      </c>
      <c r="J5824" s="462" t="s">
        <v>1690</v>
      </c>
      <c r="K5824" s="145" t="s">
        <v>1867</v>
      </c>
      <c r="L5824" s="145" t="s">
        <v>1793</v>
      </c>
    </row>
    <row r="5825" spans="3:12">
      <c r="C5825" s="145" t="s">
        <v>2183</v>
      </c>
      <c r="D5825" s="145">
        <v>0</v>
      </c>
      <c r="E5825" s="145" t="s">
        <v>26</v>
      </c>
      <c r="F5825" s="462" t="s">
        <v>95</v>
      </c>
      <c r="G5825" s="462" t="s">
        <v>3468</v>
      </c>
      <c r="H5825" s="145" t="s">
        <v>86</v>
      </c>
      <c r="I5825" s="462" t="s">
        <v>1688</v>
      </c>
      <c r="J5825" s="462" t="s">
        <v>1690</v>
      </c>
      <c r="K5825" s="145" t="s">
        <v>1867</v>
      </c>
      <c r="L5825" s="145" t="s">
        <v>1793</v>
      </c>
    </row>
    <row r="5826" spans="3:12">
      <c r="C5826" s="145" t="s">
        <v>2184</v>
      </c>
      <c r="D5826" s="145">
        <v>0</v>
      </c>
      <c r="E5826" s="145" t="s">
        <v>26</v>
      </c>
      <c r="F5826" s="462" t="s">
        <v>95</v>
      </c>
      <c r="G5826" s="462" t="s">
        <v>3468</v>
      </c>
      <c r="H5826" s="145" t="s">
        <v>86</v>
      </c>
      <c r="I5826" s="462" t="s">
        <v>1688</v>
      </c>
      <c r="J5826" s="462" t="s">
        <v>1690</v>
      </c>
      <c r="K5826" s="145" t="s">
        <v>1867</v>
      </c>
      <c r="L5826" s="145" t="s">
        <v>1793</v>
      </c>
    </row>
    <row r="5827" spans="3:12">
      <c r="C5827" s="145" t="s">
        <v>2185</v>
      </c>
      <c r="D5827" s="145">
        <v>0</v>
      </c>
      <c r="E5827" s="145" t="s">
        <v>26</v>
      </c>
      <c r="F5827" s="462" t="s">
        <v>95</v>
      </c>
      <c r="G5827" s="462" t="s">
        <v>3468</v>
      </c>
      <c r="H5827" s="145" t="s">
        <v>86</v>
      </c>
      <c r="I5827" s="462" t="s">
        <v>1688</v>
      </c>
      <c r="J5827" s="462" t="s">
        <v>1690</v>
      </c>
      <c r="K5827" s="145" t="s">
        <v>1867</v>
      </c>
      <c r="L5827" s="145" t="s">
        <v>1793</v>
      </c>
    </row>
    <row r="5828" spans="3:12">
      <c r="C5828" s="145" t="s">
        <v>2186</v>
      </c>
      <c r="D5828" s="145">
        <v>0</v>
      </c>
      <c r="E5828" s="145" t="s">
        <v>26</v>
      </c>
      <c r="F5828" s="462" t="s">
        <v>95</v>
      </c>
      <c r="G5828" s="462" t="s">
        <v>3468</v>
      </c>
      <c r="H5828" s="145" t="s">
        <v>86</v>
      </c>
      <c r="I5828" s="462" t="s">
        <v>1688</v>
      </c>
      <c r="J5828" s="462" t="s">
        <v>1690</v>
      </c>
      <c r="K5828" s="145" t="s">
        <v>1867</v>
      </c>
      <c r="L5828" s="145" t="s">
        <v>1793</v>
      </c>
    </row>
    <row r="5829" spans="3:12">
      <c r="C5829" s="145" t="s">
        <v>2175</v>
      </c>
      <c r="D5829" s="145">
        <v>0</v>
      </c>
      <c r="E5829" s="145" t="s">
        <v>26</v>
      </c>
      <c r="F5829" s="462" t="s">
        <v>95</v>
      </c>
      <c r="G5829" s="462" t="s">
        <v>3468</v>
      </c>
      <c r="H5829" s="145" t="s">
        <v>86</v>
      </c>
      <c r="I5829" s="462" t="s">
        <v>1688</v>
      </c>
      <c r="J5829" s="462" t="s">
        <v>1690</v>
      </c>
      <c r="K5829" s="145" t="s">
        <v>1867</v>
      </c>
      <c r="L5829" s="145" t="s">
        <v>1794</v>
      </c>
    </row>
    <row r="5830" spans="3:12">
      <c r="C5830" s="145" t="s">
        <v>2176</v>
      </c>
      <c r="D5830" s="145">
        <v>0</v>
      </c>
      <c r="E5830" s="145" t="s">
        <v>26</v>
      </c>
      <c r="F5830" s="462" t="s">
        <v>95</v>
      </c>
      <c r="G5830" s="462" t="s">
        <v>3468</v>
      </c>
      <c r="H5830" s="145" t="s">
        <v>86</v>
      </c>
      <c r="I5830" s="462" t="s">
        <v>1688</v>
      </c>
      <c r="J5830" s="462" t="s">
        <v>1690</v>
      </c>
      <c r="K5830" s="145" t="s">
        <v>1867</v>
      </c>
      <c r="L5830" s="145" t="s">
        <v>1794</v>
      </c>
    </row>
    <row r="5831" spans="3:12">
      <c r="C5831" s="145" t="s">
        <v>2177</v>
      </c>
      <c r="D5831" s="145">
        <v>0</v>
      </c>
      <c r="E5831" s="145" t="s">
        <v>26</v>
      </c>
      <c r="F5831" s="462" t="s">
        <v>95</v>
      </c>
      <c r="G5831" s="462" t="s">
        <v>3468</v>
      </c>
      <c r="H5831" s="145" t="s">
        <v>86</v>
      </c>
      <c r="I5831" s="462" t="s">
        <v>1688</v>
      </c>
      <c r="J5831" s="462" t="s">
        <v>1690</v>
      </c>
      <c r="K5831" s="145" t="s">
        <v>1867</v>
      </c>
      <c r="L5831" s="145" t="s">
        <v>1794</v>
      </c>
    </row>
    <row r="5832" spans="3:12">
      <c r="C5832" s="145" t="s">
        <v>2178</v>
      </c>
      <c r="D5832" s="145">
        <v>0</v>
      </c>
      <c r="E5832" s="145" t="s">
        <v>26</v>
      </c>
      <c r="F5832" s="462" t="s">
        <v>95</v>
      </c>
      <c r="G5832" s="462" t="s">
        <v>3468</v>
      </c>
      <c r="H5832" s="145" t="s">
        <v>86</v>
      </c>
      <c r="I5832" s="462" t="s">
        <v>1688</v>
      </c>
      <c r="J5832" s="462" t="s">
        <v>1690</v>
      </c>
      <c r="K5832" s="145" t="s">
        <v>1867</v>
      </c>
      <c r="L5832" s="145" t="s">
        <v>1794</v>
      </c>
    </row>
    <row r="5833" spans="3:12">
      <c r="C5833" s="145" t="s">
        <v>2180</v>
      </c>
      <c r="D5833" s="145">
        <v>0</v>
      </c>
      <c r="E5833" s="145" t="s">
        <v>26</v>
      </c>
      <c r="F5833" s="462" t="s">
        <v>95</v>
      </c>
      <c r="G5833" s="462" t="s">
        <v>3468</v>
      </c>
      <c r="H5833" s="145" t="s">
        <v>86</v>
      </c>
      <c r="I5833" s="462" t="s">
        <v>1688</v>
      </c>
      <c r="J5833" s="462" t="s">
        <v>1690</v>
      </c>
      <c r="K5833" s="145" t="s">
        <v>1867</v>
      </c>
      <c r="L5833" s="145" t="s">
        <v>1794</v>
      </c>
    </row>
    <row r="5834" spans="3:12">
      <c r="C5834" s="145" t="s">
        <v>2181</v>
      </c>
      <c r="D5834" s="145">
        <v>0</v>
      </c>
      <c r="E5834" s="145" t="s">
        <v>26</v>
      </c>
      <c r="F5834" s="462" t="s">
        <v>95</v>
      </c>
      <c r="G5834" s="462" t="s">
        <v>3468</v>
      </c>
      <c r="H5834" s="145" t="s">
        <v>86</v>
      </c>
      <c r="I5834" s="462" t="s">
        <v>1688</v>
      </c>
      <c r="J5834" s="462" t="s">
        <v>1690</v>
      </c>
      <c r="K5834" s="145" t="s">
        <v>1867</v>
      </c>
      <c r="L5834" s="145" t="s">
        <v>1794</v>
      </c>
    </row>
    <row r="5835" spans="3:12">
      <c r="C5835" s="145" t="s">
        <v>2182</v>
      </c>
      <c r="D5835" s="145">
        <v>0</v>
      </c>
      <c r="E5835" s="145" t="s">
        <v>26</v>
      </c>
      <c r="F5835" s="462" t="s">
        <v>95</v>
      </c>
      <c r="G5835" s="462" t="s">
        <v>3468</v>
      </c>
      <c r="H5835" s="145" t="s">
        <v>86</v>
      </c>
      <c r="I5835" s="462" t="s">
        <v>1688</v>
      </c>
      <c r="J5835" s="462" t="s">
        <v>1690</v>
      </c>
      <c r="K5835" s="145" t="s">
        <v>1867</v>
      </c>
      <c r="L5835" s="145" t="s">
        <v>1794</v>
      </c>
    </row>
    <row r="5836" spans="3:12">
      <c r="C5836" s="145" t="s">
        <v>2183</v>
      </c>
      <c r="D5836" s="145">
        <v>0</v>
      </c>
      <c r="E5836" s="145" t="s">
        <v>26</v>
      </c>
      <c r="F5836" s="462" t="s">
        <v>95</v>
      </c>
      <c r="G5836" s="462" t="s">
        <v>3468</v>
      </c>
      <c r="H5836" s="145" t="s">
        <v>86</v>
      </c>
      <c r="I5836" s="462" t="s">
        <v>1688</v>
      </c>
      <c r="J5836" s="462" t="s">
        <v>1690</v>
      </c>
      <c r="K5836" s="145" t="s">
        <v>1867</v>
      </c>
      <c r="L5836" s="145" t="s">
        <v>1794</v>
      </c>
    </row>
    <row r="5837" spans="3:12">
      <c r="C5837" s="145" t="s">
        <v>2184</v>
      </c>
      <c r="D5837" s="145">
        <v>0</v>
      </c>
      <c r="E5837" s="145" t="s">
        <v>26</v>
      </c>
      <c r="F5837" s="462" t="s">
        <v>95</v>
      </c>
      <c r="G5837" s="462" t="s">
        <v>3468</v>
      </c>
      <c r="H5837" s="145" t="s">
        <v>86</v>
      </c>
      <c r="I5837" s="462" t="s">
        <v>1688</v>
      </c>
      <c r="J5837" s="462" t="s">
        <v>1690</v>
      </c>
      <c r="K5837" s="145" t="s">
        <v>1867</v>
      </c>
      <c r="L5837" s="145" t="s">
        <v>1794</v>
      </c>
    </row>
    <row r="5838" spans="3:12">
      <c r="C5838" s="145" t="s">
        <v>2185</v>
      </c>
      <c r="D5838" s="145">
        <v>0</v>
      </c>
      <c r="E5838" s="145" t="s">
        <v>26</v>
      </c>
      <c r="F5838" s="462" t="s">
        <v>95</v>
      </c>
      <c r="G5838" s="462" t="s">
        <v>3468</v>
      </c>
      <c r="H5838" s="145" t="s">
        <v>86</v>
      </c>
      <c r="I5838" s="462" t="s">
        <v>1688</v>
      </c>
      <c r="J5838" s="462" t="s">
        <v>1690</v>
      </c>
      <c r="K5838" s="145" t="s">
        <v>1867</v>
      </c>
      <c r="L5838" s="145" t="s">
        <v>1794</v>
      </c>
    </row>
    <row r="5839" spans="3:12">
      <c r="C5839" s="145" t="s">
        <v>2186</v>
      </c>
      <c r="D5839" s="145">
        <v>0</v>
      </c>
      <c r="E5839" s="145" t="s">
        <v>26</v>
      </c>
      <c r="F5839" s="462" t="s">
        <v>95</v>
      </c>
      <c r="G5839" s="462" t="s">
        <v>3468</v>
      </c>
      <c r="H5839" s="145" t="s">
        <v>86</v>
      </c>
      <c r="I5839" s="462" t="s">
        <v>1688</v>
      </c>
      <c r="J5839" s="462" t="s">
        <v>1690</v>
      </c>
      <c r="K5839" s="145" t="s">
        <v>1867</v>
      </c>
      <c r="L5839" s="145" t="s">
        <v>1794</v>
      </c>
    </row>
    <row r="5840" spans="3:12">
      <c r="C5840" s="145" t="s">
        <v>2175</v>
      </c>
      <c r="D5840" s="145">
        <v>0</v>
      </c>
      <c r="E5840" s="145" t="s">
        <v>26</v>
      </c>
      <c r="F5840" s="462" t="s">
        <v>95</v>
      </c>
      <c r="G5840" s="462" t="s">
        <v>3468</v>
      </c>
      <c r="H5840" s="145" t="s">
        <v>86</v>
      </c>
      <c r="I5840" s="462" t="s">
        <v>1688</v>
      </c>
      <c r="J5840" s="462" t="s">
        <v>1690</v>
      </c>
      <c r="K5840" s="145" t="s">
        <v>1867</v>
      </c>
      <c r="L5840" s="145" t="s">
        <v>1795</v>
      </c>
    </row>
    <row r="5841" spans="3:12">
      <c r="C5841" s="145" t="s">
        <v>2176</v>
      </c>
      <c r="D5841" s="145">
        <v>0</v>
      </c>
      <c r="E5841" s="145" t="s">
        <v>26</v>
      </c>
      <c r="F5841" s="462" t="s">
        <v>95</v>
      </c>
      <c r="G5841" s="462" t="s">
        <v>3468</v>
      </c>
      <c r="H5841" s="145" t="s">
        <v>86</v>
      </c>
      <c r="I5841" s="462" t="s">
        <v>1688</v>
      </c>
      <c r="J5841" s="462" t="s">
        <v>1690</v>
      </c>
      <c r="K5841" s="145" t="s">
        <v>1867</v>
      </c>
      <c r="L5841" s="145" t="s">
        <v>1795</v>
      </c>
    </row>
    <row r="5842" spans="3:12">
      <c r="C5842" s="145" t="s">
        <v>2177</v>
      </c>
      <c r="D5842" s="145">
        <v>0</v>
      </c>
      <c r="E5842" s="145" t="s">
        <v>26</v>
      </c>
      <c r="F5842" s="462" t="s">
        <v>95</v>
      </c>
      <c r="G5842" s="462" t="s">
        <v>3468</v>
      </c>
      <c r="H5842" s="145" t="s">
        <v>86</v>
      </c>
      <c r="I5842" s="462" t="s">
        <v>1688</v>
      </c>
      <c r="J5842" s="462" t="s">
        <v>1690</v>
      </c>
      <c r="K5842" s="145" t="s">
        <v>1867</v>
      </c>
      <c r="L5842" s="145" t="s">
        <v>1795</v>
      </c>
    </row>
    <row r="5843" spans="3:12">
      <c r="C5843" s="145" t="s">
        <v>2178</v>
      </c>
      <c r="D5843" s="145">
        <v>0</v>
      </c>
      <c r="E5843" s="145" t="s">
        <v>26</v>
      </c>
      <c r="F5843" s="462" t="s">
        <v>95</v>
      </c>
      <c r="G5843" s="462" t="s">
        <v>3468</v>
      </c>
      <c r="H5843" s="145" t="s">
        <v>86</v>
      </c>
      <c r="I5843" s="462" t="s">
        <v>1688</v>
      </c>
      <c r="J5843" s="462" t="s">
        <v>1690</v>
      </c>
      <c r="K5843" s="145" t="s">
        <v>1867</v>
      </c>
      <c r="L5843" s="145" t="s">
        <v>1795</v>
      </c>
    </row>
    <row r="5844" spans="3:12">
      <c r="C5844" s="145" t="s">
        <v>2180</v>
      </c>
      <c r="D5844" s="145">
        <v>0</v>
      </c>
      <c r="E5844" s="145" t="s">
        <v>26</v>
      </c>
      <c r="F5844" s="462" t="s">
        <v>95</v>
      </c>
      <c r="G5844" s="462" t="s">
        <v>3468</v>
      </c>
      <c r="H5844" s="145" t="s">
        <v>86</v>
      </c>
      <c r="I5844" s="462" t="s">
        <v>1688</v>
      </c>
      <c r="J5844" s="462" t="s">
        <v>1690</v>
      </c>
      <c r="K5844" s="145" t="s">
        <v>1867</v>
      </c>
      <c r="L5844" s="145" t="s">
        <v>1795</v>
      </c>
    </row>
    <row r="5845" spans="3:12">
      <c r="C5845" s="145" t="s">
        <v>2181</v>
      </c>
      <c r="D5845" s="145">
        <v>0</v>
      </c>
      <c r="E5845" s="145" t="s">
        <v>26</v>
      </c>
      <c r="F5845" s="462" t="s">
        <v>95</v>
      </c>
      <c r="G5845" s="462" t="s">
        <v>3468</v>
      </c>
      <c r="H5845" s="145" t="s">
        <v>86</v>
      </c>
      <c r="I5845" s="462" t="s">
        <v>1688</v>
      </c>
      <c r="J5845" s="462" t="s">
        <v>1690</v>
      </c>
      <c r="K5845" s="145" t="s">
        <v>1867</v>
      </c>
      <c r="L5845" s="145" t="s">
        <v>1795</v>
      </c>
    </row>
    <row r="5846" spans="3:12">
      <c r="C5846" s="145" t="s">
        <v>2182</v>
      </c>
      <c r="D5846" s="145">
        <v>0</v>
      </c>
      <c r="E5846" s="145" t="s">
        <v>26</v>
      </c>
      <c r="F5846" s="462" t="s">
        <v>95</v>
      </c>
      <c r="G5846" s="462" t="s">
        <v>3468</v>
      </c>
      <c r="H5846" s="145" t="s">
        <v>86</v>
      </c>
      <c r="I5846" s="462" t="s">
        <v>1688</v>
      </c>
      <c r="J5846" s="462" t="s">
        <v>1690</v>
      </c>
      <c r="K5846" s="145" t="s">
        <v>1867</v>
      </c>
      <c r="L5846" s="145" t="s">
        <v>1795</v>
      </c>
    </row>
    <row r="5847" spans="3:12">
      <c r="C5847" s="145" t="s">
        <v>2183</v>
      </c>
      <c r="D5847" s="145">
        <v>0</v>
      </c>
      <c r="E5847" s="145" t="s">
        <v>26</v>
      </c>
      <c r="F5847" s="462" t="s">
        <v>95</v>
      </c>
      <c r="G5847" s="462" t="s">
        <v>3468</v>
      </c>
      <c r="H5847" s="145" t="s">
        <v>86</v>
      </c>
      <c r="I5847" s="462" t="s">
        <v>1688</v>
      </c>
      <c r="J5847" s="462" t="s">
        <v>1690</v>
      </c>
      <c r="K5847" s="145" t="s">
        <v>1867</v>
      </c>
      <c r="L5847" s="145" t="s">
        <v>1795</v>
      </c>
    </row>
    <row r="5848" spans="3:12">
      <c r="C5848" s="145" t="s">
        <v>2184</v>
      </c>
      <c r="D5848" s="145">
        <v>0</v>
      </c>
      <c r="E5848" s="145" t="s">
        <v>26</v>
      </c>
      <c r="F5848" s="462" t="s">
        <v>95</v>
      </c>
      <c r="G5848" s="462" t="s">
        <v>3468</v>
      </c>
      <c r="H5848" s="145" t="s">
        <v>86</v>
      </c>
      <c r="I5848" s="462" t="s">
        <v>1688</v>
      </c>
      <c r="J5848" s="462" t="s">
        <v>1690</v>
      </c>
      <c r="K5848" s="145" t="s">
        <v>1867</v>
      </c>
      <c r="L5848" s="145" t="s">
        <v>1795</v>
      </c>
    </row>
    <row r="5849" spans="3:12">
      <c r="C5849" s="145" t="s">
        <v>2185</v>
      </c>
      <c r="D5849" s="145">
        <v>0</v>
      </c>
      <c r="E5849" s="145" t="s">
        <v>26</v>
      </c>
      <c r="F5849" s="462" t="s">
        <v>95</v>
      </c>
      <c r="G5849" s="462" t="s">
        <v>3468</v>
      </c>
      <c r="H5849" s="145" t="s">
        <v>86</v>
      </c>
      <c r="I5849" s="462" t="s">
        <v>1688</v>
      </c>
      <c r="J5849" s="462" t="s">
        <v>1690</v>
      </c>
      <c r="K5849" s="145" t="s">
        <v>1867</v>
      </c>
      <c r="L5849" s="145" t="s">
        <v>1795</v>
      </c>
    </row>
    <row r="5850" spans="3:12">
      <c r="C5850" s="145" t="s">
        <v>2186</v>
      </c>
      <c r="D5850" s="145">
        <v>0</v>
      </c>
      <c r="E5850" s="145" t="s">
        <v>26</v>
      </c>
      <c r="F5850" s="462" t="s">
        <v>95</v>
      </c>
      <c r="G5850" s="462" t="s">
        <v>3468</v>
      </c>
      <c r="H5850" s="145" t="s">
        <v>86</v>
      </c>
      <c r="I5850" s="462" t="s">
        <v>1688</v>
      </c>
      <c r="J5850" s="462" t="s">
        <v>1690</v>
      </c>
      <c r="K5850" s="145" t="s">
        <v>1867</v>
      </c>
      <c r="L5850" s="145" t="s">
        <v>1795</v>
      </c>
    </row>
    <row r="5851" spans="3:12">
      <c r="C5851" s="145" t="s">
        <v>2175</v>
      </c>
      <c r="D5851" s="145">
        <v>0</v>
      </c>
      <c r="E5851" s="145" t="s">
        <v>26</v>
      </c>
      <c r="F5851" s="462" t="s">
        <v>95</v>
      </c>
      <c r="G5851" s="462" t="s">
        <v>3468</v>
      </c>
      <c r="H5851" s="145" t="s">
        <v>86</v>
      </c>
      <c r="I5851" s="462" t="s">
        <v>1688</v>
      </c>
      <c r="J5851" s="462" t="s">
        <v>1690</v>
      </c>
      <c r="K5851" s="145" t="s">
        <v>1867</v>
      </c>
      <c r="L5851" s="145" t="s">
        <v>1796</v>
      </c>
    </row>
    <row r="5852" spans="3:12">
      <c r="C5852" s="145" t="s">
        <v>2176</v>
      </c>
      <c r="D5852" s="145">
        <v>0</v>
      </c>
      <c r="E5852" s="145" t="s">
        <v>26</v>
      </c>
      <c r="F5852" s="462" t="s">
        <v>95</v>
      </c>
      <c r="G5852" s="462" t="s">
        <v>3468</v>
      </c>
      <c r="H5852" s="145" t="s">
        <v>86</v>
      </c>
      <c r="I5852" s="462" t="s">
        <v>1688</v>
      </c>
      <c r="J5852" s="462" t="s">
        <v>1690</v>
      </c>
      <c r="K5852" s="145" t="s">
        <v>1867</v>
      </c>
      <c r="L5852" s="145" t="s">
        <v>1796</v>
      </c>
    </row>
    <row r="5853" spans="3:12">
      <c r="C5853" s="145" t="s">
        <v>2177</v>
      </c>
      <c r="D5853" s="145">
        <v>0</v>
      </c>
      <c r="E5853" s="145" t="s">
        <v>26</v>
      </c>
      <c r="F5853" s="462" t="s">
        <v>95</v>
      </c>
      <c r="G5853" s="462" t="s">
        <v>3468</v>
      </c>
      <c r="H5853" s="145" t="s">
        <v>86</v>
      </c>
      <c r="I5853" s="462" t="s">
        <v>1688</v>
      </c>
      <c r="J5853" s="462" t="s">
        <v>1690</v>
      </c>
      <c r="K5853" s="145" t="s">
        <v>1867</v>
      </c>
      <c r="L5853" s="145" t="s">
        <v>1796</v>
      </c>
    </row>
    <row r="5854" spans="3:12">
      <c r="C5854" s="145" t="s">
        <v>2178</v>
      </c>
      <c r="D5854" s="145">
        <v>0</v>
      </c>
      <c r="E5854" s="145" t="s">
        <v>26</v>
      </c>
      <c r="F5854" s="462" t="s">
        <v>95</v>
      </c>
      <c r="G5854" s="462" t="s">
        <v>3468</v>
      </c>
      <c r="H5854" s="145" t="s">
        <v>86</v>
      </c>
      <c r="I5854" s="462" t="s">
        <v>1688</v>
      </c>
      <c r="J5854" s="462" t="s">
        <v>1690</v>
      </c>
      <c r="K5854" s="145" t="s">
        <v>1867</v>
      </c>
      <c r="L5854" s="145" t="s">
        <v>1796</v>
      </c>
    </row>
    <row r="5855" spans="3:12">
      <c r="C5855" s="145" t="s">
        <v>2180</v>
      </c>
      <c r="D5855" s="145">
        <v>0</v>
      </c>
      <c r="E5855" s="145" t="s">
        <v>26</v>
      </c>
      <c r="F5855" s="462" t="s">
        <v>95</v>
      </c>
      <c r="G5855" s="462" t="s">
        <v>3468</v>
      </c>
      <c r="H5855" s="145" t="s">
        <v>86</v>
      </c>
      <c r="I5855" s="462" t="s">
        <v>1688</v>
      </c>
      <c r="J5855" s="462" t="s">
        <v>1690</v>
      </c>
      <c r="K5855" s="145" t="s">
        <v>1867</v>
      </c>
      <c r="L5855" s="145" t="s">
        <v>1796</v>
      </c>
    </row>
    <row r="5856" spans="3:12">
      <c r="C5856" s="145" t="s">
        <v>2181</v>
      </c>
      <c r="D5856" s="145">
        <v>0</v>
      </c>
      <c r="E5856" s="145" t="s">
        <v>26</v>
      </c>
      <c r="F5856" s="462" t="s">
        <v>95</v>
      </c>
      <c r="G5856" s="462" t="s">
        <v>3468</v>
      </c>
      <c r="H5856" s="145" t="s">
        <v>86</v>
      </c>
      <c r="I5856" s="462" t="s">
        <v>1688</v>
      </c>
      <c r="J5856" s="462" t="s">
        <v>1690</v>
      </c>
      <c r="K5856" s="145" t="s">
        <v>1867</v>
      </c>
      <c r="L5856" s="145" t="s">
        <v>1796</v>
      </c>
    </row>
    <row r="5857" spans="3:12">
      <c r="C5857" s="145" t="s">
        <v>2182</v>
      </c>
      <c r="D5857" s="145">
        <v>0</v>
      </c>
      <c r="E5857" s="145" t="s">
        <v>26</v>
      </c>
      <c r="F5857" s="462" t="s">
        <v>95</v>
      </c>
      <c r="G5857" s="462" t="s">
        <v>3468</v>
      </c>
      <c r="H5857" s="145" t="s">
        <v>86</v>
      </c>
      <c r="I5857" s="462" t="s">
        <v>1688</v>
      </c>
      <c r="J5857" s="462" t="s">
        <v>1690</v>
      </c>
      <c r="K5857" s="145" t="s">
        <v>1867</v>
      </c>
      <c r="L5857" s="145" t="s">
        <v>1796</v>
      </c>
    </row>
    <row r="5858" spans="3:12">
      <c r="C5858" s="145" t="s">
        <v>2183</v>
      </c>
      <c r="D5858" s="145">
        <v>0</v>
      </c>
      <c r="E5858" s="145" t="s">
        <v>26</v>
      </c>
      <c r="F5858" s="462" t="s">
        <v>95</v>
      </c>
      <c r="G5858" s="462" t="s">
        <v>3468</v>
      </c>
      <c r="H5858" s="145" t="s">
        <v>86</v>
      </c>
      <c r="I5858" s="462" t="s">
        <v>1688</v>
      </c>
      <c r="J5858" s="462" t="s">
        <v>1690</v>
      </c>
      <c r="K5858" s="145" t="s">
        <v>1867</v>
      </c>
      <c r="L5858" s="145" t="s">
        <v>1796</v>
      </c>
    </row>
    <row r="5859" spans="3:12">
      <c r="C5859" s="145" t="s">
        <v>2184</v>
      </c>
      <c r="D5859" s="145">
        <v>0</v>
      </c>
      <c r="E5859" s="145" t="s">
        <v>26</v>
      </c>
      <c r="F5859" s="462" t="s">
        <v>95</v>
      </c>
      <c r="G5859" s="462" t="s">
        <v>3468</v>
      </c>
      <c r="H5859" s="145" t="s">
        <v>86</v>
      </c>
      <c r="I5859" s="462" t="s">
        <v>1688</v>
      </c>
      <c r="J5859" s="462" t="s">
        <v>1690</v>
      </c>
      <c r="K5859" s="145" t="s">
        <v>1867</v>
      </c>
      <c r="L5859" s="145" t="s">
        <v>1796</v>
      </c>
    </row>
    <row r="5860" spans="3:12">
      <c r="C5860" s="145" t="s">
        <v>2185</v>
      </c>
      <c r="D5860" s="145">
        <v>0</v>
      </c>
      <c r="E5860" s="145" t="s">
        <v>26</v>
      </c>
      <c r="F5860" s="462" t="s">
        <v>95</v>
      </c>
      <c r="G5860" s="462" t="s">
        <v>3468</v>
      </c>
      <c r="H5860" s="145" t="s">
        <v>86</v>
      </c>
      <c r="I5860" s="462" t="s">
        <v>1688</v>
      </c>
      <c r="J5860" s="462" t="s">
        <v>1690</v>
      </c>
      <c r="K5860" s="145" t="s">
        <v>1867</v>
      </c>
      <c r="L5860" s="145" t="s">
        <v>1796</v>
      </c>
    </row>
    <row r="5861" spans="3:12">
      <c r="C5861" s="145" t="s">
        <v>2186</v>
      </c>
      <c r="D5861" s="145">
        <v>0</v>
      </c>
      <c r="E5861" s="145" t="s">
        <v>26</v>
      </c>
      <c r="F5861" s="462" t="s">
        <v>95</v>
      </c>
      <c r="G5861" s="462" t="s">
        <v>3468</v>
      </c>
      <c r="H5861" s="145" t="s">
        <v>86</v>
      </c>
      <c r="I5861" s="462" t="s">
        <v>1688</v>
      </c>
      <c r="J5861" s="462" t="s">
        <v>1690</v>
      </c>
      <c r="K5861" s="145" t="s">
        <v>1867</v>
      </c>
      <c r="L5861" s="145" t="s">
        <v>1796</v>
      </c>
    </row>
    <row r="5862" spans="3:12">
      <c r="C5862" s="145" t="s">
        <v>2187</v>
      </c>
      <c r="D5862" s="145">
        <v>0</v>
      </c>
      <c r="E5862" s="145" t="s">
        <v>26</v>
      </c>
      <c r="F5862" s="462" t="s">
        <v>95</v>
      </c>
      <c r="G5862" s="462" t="s">
        <v>3468</v>
      </c>
      <c r="H5862" s="145" t="s">
        <v>86</v>
      </c>
      <c r="I5862" s="462" t="s">
        <v>1688</v>
      </c>
      <c r="J5862" s="462" t="s">
        <v>1690</v>
      </c>
      <c r="K5862" s="145" t="s">
        <v>1867</v>
      </c>
      <c r="L5862" s="145" t="s">
        <v>1796</v>
      </c>
    </row>
    <row r="5863" spans="3:12">
      <c r="C5863" s="145" t="s">
        <v>2188</v>
      </c>
      <c r="D5863" s="145">
        <v>0</v>
      </c>
      <c r="E5863" s="145" t="s">
        <v>26</v>
      </c>
      <c r="F5863" s="462" t="s">
        <v>95</v>
      </c>
      <c r="G5863" s="462" t="s">
        <v>3468</v>
      </c>
      <c r="H5863" s="145" t="s">
        <v>86</v>
      </c>
      <c r="I5863" s="462" t="s">
        <v>1688</v>
      </c>
      <c r="J5863" s="462" t="s">
        <v>1690</v>
      </c>
      <c r="K5863" s="145" t="s">
        <v>1867</v>
      </c>
      <c r="L5863" s="145" t="s">
        <v>1796</v>
      </c>
    </row>
    <row r="5864" spans="3:12">
      <c r="C5864" s="145" t="s">
        <v>2189</v>
      </c>
      <c r="D5864" s="145">
        <v>0</v>
      </c>
      <c r="E5864" s="145" t="s">
        <v>26</v>
      </c>
      <c r="F5864" s="462" t="s">
        <v>95</v>
      </c>
      <c r="G5864" s="462" t="s">
        <v>3468</v>
      </c>
      <c r="H5864" s="145" t="s">
        <v>86</v>
      </c>
      <c r="I5864" s="462" t="s">
        <v>1688</v>
      </c>
      <c r="J5864" s="462" t="s">
        <v>1690</v>
      </c>
      <c r="K5864" s="145" t="s">
        <v>1867</v>
      </c>
      <c r="L5864" s="145" t="s">
        <v>1796</v>
      </c>
    </row>
    <row r="5865" spans="3:12">
      <c r="C5865" s="145" t="s">
        <v>2190</v>
      </c>
      <c r="D5865" s="145">
        <v>0</v>
      </c>
      <c r="E5865" s="145" t="s">
        <v>26</v>
      </c>
      <c r="F5865" s="462" t="s">
        <v>95</v>
      </c>
      <c r="G5865" s="462" t="s">
        <v>3468</v>
      </c>
      <c r="H5865" s="145" t="s">
        <v>86</v>
      </c>
      <c r="I5865" s="462" t="s">
        <v>1688</v>
      </c>
      <c r="J5865" s="462" t="s">
        <v>1690</v>
      </c>
      <c r="K5865" s="145" t="s">
        <v>1867</v>
      </c>
      <c r="L5865" s="145" t="s">
        <v>1796</v>
      </c>
    </row>
    <row r="5866" spans="3:12">
      <c r="C5866" s="145" t="s">
        <v>2175</v>
      </c>
      <c r="D5866" s="145">
        <v>0</v>
      </c>
      <c r="E5866" s="145" t="s">
        <v>26</v>
      </c>
      <c r="F5866" s="462" t="s">
        <v>95</v>
      </c>
      <c r="G5866" s="462" t="s">
        <v>3468</v>
      </c>
      <c r="H5866" s="145" t="s">
        <v>86</v>
      </c>
      <c r="I5866" s="462" t="s">
        <v>1688</v>
      </c>
      <c r="J5866" s="462" t="s">
        <v>1690</v>
      </c>
      <c r="K5866" s="145" t="s">
        <v>1867</v>
      </c>
      <c r="L5866" s="145" t="s">
        <v>1797</v>
      </c>
    </row>
    <row r="5867" spans="3:12">
      <c r="C5867" s="145" t="s">
        <v>2176</v>
      </c>
      <c r="D5867" s="145">
        <v>0</v>
      </c>
      <c r="E5867" s="145" t="s">
        <v>26</v>
      </c>
      <c r="F5867" s="462" t="s">
        <v>95</v>
      </c>
      <c r="G5867" s="462" t="s">
        <v>3468</v>
      </c>
      <c r="H5867" s="145" t="s">
        <v>86</v>
      </c>
      <c r="I5867" s="462" t="s">
        <v>1688</v>
      </c>
      <c r="J5867" s="462" t="s">
        <v>1690</v>
      </c>
      <c r="K5867" s="145" t="s">
        <v>1867</v>
      </c>
      <c r="L5867" s="145" t="s">
        <v>1797</v>
      </c>
    </row>
    <row r="5868" spans="3:12">
      <c r="C5868" s="145" t="s">
        <v>2177</v>
      </c>
      <c r="D5868" s="145">
        <v>0</v>
      </c>
      <c r="E5868" s="145" t="s">
        <v>26</v>
      </c>
      <c r="F5868" s="462" t="s">
        <v>95</v>
      </c>
      <c r="G5868" s="462" t="s">
        <v>3468</v>
      </c>
      <c r="H5868" s="145" t="s">
        <v>86</v>
      </c>
      <c r="I5868" s="462" t="s">
        <v>1688</v>
      </c>
      <c r="J5868" s="462" t="s">
        <v>1690</v>
      </c>
      <c r="K5868" s="145" t="s">
        <v>1867</v>
      </c>
      <c r="L5868" s="145" t="s">
        <v>1797</v>
      </c>
    </row>
    <row r="5869" spans="3:12">
      <c r="C5869" s="145" t="s">
        <v>2178</v>
      </c>
      <c r="D5869" s="145">
        <v>0</v>
      </c>
      <c r="E5869" s="145" t="s">
        <v>26</v>
      </c>
      <c r="F5869" s="462" t="s">
        <v>95</v>
      </c>
      <c r="G5869" s="462" t="s">
        <v>3468</v>
      </c>
      <c r="H5869" s="145" t="s">
        <v>86</v>
      </c>
      <c r="I5869" s="462" t="s">
        <v>1688</v>
      </c>
      <c r="J5869" s="462" t="s">
        <v>1690</v>
      </c>
      <c r="K5869" s="145" t="s">
        <v>1867</v>
      </c>
      <c r="L5869" s="145" t="s">
        <v>1797</v>
      </c>
    </row>
    <row r="5870" spans="3:12">
      <c r="C5870" s="145" t="s">
        <v>2180</v>
      </c>
      <c r="D5870" s="145">
        <v>0</v>
      </c>
      <c r="E5870" s="145" t="s">
        <v>26</v>
      </c>
      <c r="F5870" s="462" t="s">
        <v>95</v>
      </c>
      <c r="G5870" s="462" t="s">
        <v>3468</v>
      </c>
      <c r="H5870" s="145" t="s">
        <v>86</v>
      </c>
      <c r="I5870" s="462" t="s">
        <v>1688</v>
      </c>
      <c r="J5870" s="462" t="s">
        <v>1690</v>
      </c>
      <c r="K5870" s="145" t="s">
        <v>1867</v>
      </c>
      <c r="L5870" s="145" t="s">
        <v>1797</v>
      </c>
    </row>
    <row r="5871" spans="3:12">
      <c r="C5871" s="145" t="s">
        <v>2181</v>
      </c>
      <c r="D5871" s="145">
        <v>0</v>
      </c>
      <c r="E5871" s="145" t="s">
        <v>26</v>
      </c>
      <c r="F5871" s="462" t="s">
        <v>95</v>
      </c>
      <c r="G5871" s="462" t="s">
        <v>3468</v>
      </c>
      <c r="H5871" s="145" t="s">
        <v>86</v>
      </c>
      <c r="I5871" s="462" t="s">
        <v>1688</v>
      </c>
      <c r="J5871" s="462" t="s">
        <v>1690</v>
      </c>
      <c r="K5871" s="145" t="s">
        <v>1867</v>
      </c>
      <c r="L5871" s="145" t="s">
        <v>1797</v>
      </c>
    </row>
    <row r="5872" spans="3:12">
      <c r="C5872" s="145" t="s">
        <v>2182</v>
      </c>
      <c r="D5872" s="145">
        <v>0</v>
      </c>
      <c r="E5872" s="145" t="s">
        <v>26</v>
      </c>
      <c r="F5872" s="462" t="s">
        <v>95</v>
      </c>
      <c r="G5872" s="462" t="s">
        <v>3468</v>
      </c>
      <c r="H5872" s="145" t="s">
        <v>86</v>
      </c>
      <c r="I5872" s="462" t="s">
        <v>1688</v>
      </c>
      <c r="J5872" s="462" t="s">
        <v>1690</v>
      </c>
      <c r="K5872" s="145" t="s">
        <v>1867</v>
      </c>
      <c r="L5872" s="145" t="s">
        <v>1797</v>
      </c>
    </row>
    <row r="5873" spans="3:12">
      <c r="C5873" s="145" t="s">
        <v>2183</v>
      </c>
      <c r="D5873" s="145">
        <v>0</v>
      </c>
      <c r="E5873" s="145" t="s">
        <v>26</v>
      </c>
      <c r="F5873" s="462" t="s">
        <v>95</v>
      </c>
      <c r="G5873" s="462" t="s">
        <v>3468</v>
      </c>
      <c r="H5873" s="145" t="s">
        <v>86</v>
      </c>
      <c r="I5873" s="462" t="s">
        <v>1688</v>
      </c>
      <c r="J5873" s="462" t="s">
        <v>1690</v>
      </c>
      <c r="K5873" s="145" t="s">
        <v>1867</v>
      </c>
      <c r="L5873" s="145" t="s">
        <v>1797</v>
      </c>
    </row>
    <row r="5874" spans="3:12">
      <c r="C5874" s="145" t="s">
        <v>2184</v>
      </c>
      <c r="D5874" s="145">
        <v>0</v>
      </c>
      <c r="E5874" s="145" t="s">
        <v>26</v>
      </c>
      <c r="F5874" s="462" t="s">
        <v>95</v>
      </c>
      <c r="G5874" s="462" t="s">
        <v>3468</v>
      </c>
      <c r="H5874" s="145" t="s">
        <v>86</v>
      </c>
      <c r="I5874" s="462" t="s">
        <v>1688</v>
      </c>
      <c r="J5874" s="462" t="s">
        <v>1690</v>
      </c>
      <c r="K5874" s="145" t="s">
        <v>1867</v>
      </c>
      <c r="L5874" s="145" t="s">
        <v>1797</v>
      </c>
    </row>
    <row r="5875" spans="3:12">
      <c r="C5875" s="145" t="s">
        <v>2185</v>
      </c>
      <c r="D5875" s="145">
        <v>0</v>
      </c>
      <c r="E5875" s="145" t="s">
        <v>26</v>
      </c>
      <c r="F5875" s="462" t="s">
        <v>95</v>
      </c>
      <c r="G5875" s="462" t="s">
        <v>3468</v>
      </c>
      <c r="H5875" s="145" t="s">
        <v>86</v>
      </c>
      <c r="I5875" s="462" t="s">
        <v>1688</v>
      </c>
      <c r="J5875" s="462" t="s">
        <v>1690</v>
      </c>
      <c r="K5875" s="145" t="s">
        <v>1867</v>
      </c>
      <c r="L5875" s="145" t="s">
        <v>1797</v>
      </c>
    </row>
    <row r="5876" spans="3:12">
      <c r="C5876" s="145" t="s">
        <v>2186</v>
      </c>
      <c r="D5876" s="145">
        <v>0</v>
      </c>
      <c r="E5876" s="145" t="s">
        <v>26</v>
      </c>
      <c r="F5876" s="462" t="s">
        <v>95</v>
      </c>
      <c r="G5876" s="462" t="s">
        <v>3468</v>
      </c>
      <c r="H5876" s="145" t="s">
        <v>86</v>
      </c>
      <c r="I5876" s="462" t="s">
        <v>1688</v>
      </c>
      <c r="J5876" s="462" t="s">
        <v>1690</v>
      </c>
      <c r="K5876" s="145" t="s">
        <v>1867</v>
      </c>
      <c r="L5876" s="145" t="s">
        <v>1797</v>
      </c>
    </row>
    <row r="5877" spans="3:12">
      <c r="C5877" s="145" t="s">
        <v>2175</v>
      </c>
      <c r="D5877" s="145">
        <v>0</v>
      </c>
      <c r="E5877" s="145" t="s">
        <v>26</v>
      </c>
      <c r="F5877" s="462" t="s">
        <v>95</v>
      </c>
      <c r="G5877" s="462" t="s">
        <v>3468</v>
      </c>
      <c r="H5877" s="145" t="s">
        <v>86</v>
      </c>
      <c r="I5877" s="462" t="s">
        <v>1688</v>
      </c>
      <c r="J5877" s="462" t="s">
        <v>1690</v>
      </c>
      <c r="K5877" s="145" t="s">
        <v>1867</v>
      </c>
      <c r="L5877" s="145" t="s">
        <v>1798</v>
      </c>
    </row>
    <row r="5878" spans="3:12">
      <c r="C5878" s="145" t="s">
        <v>2176</v>
      </c>
      <c r="D5878" s="145">
        <v>0</v>
      </c>
      <c r="E5878" s="145" t="s">
        <v>26</v>
      </c>
      <c r="F5878" s="462" t="s">
        <v>95</v>
      </c>
      <c r="G5878" s="462" t="s">
        <v>3468</v>
      </c>
      <c r="H5878" s="145" t="s">
        <v>86</v>
      </c>
      <c r="I5878" s="462" t="s">
        <v>1688</v>
      </c>
      <c r="J5878" s="462" t="s">
        <v>1690</v>
      </c>
      <c r="K5878" s="145" t="s">
        <v>1867</v>
      </c>
      <c r="L5878" s="145" t="s">
        <v>1798</v>
      </c>
    </row>
    <row r="5879" spans="3:12">
      <c r="C5879" s="145" t="s">
        <v>2177</v>
      </c>
      <c r="D5879" s="145">
        <v>0</v>
      </c>
      <c r="E5879" s="145" t="s">
        <v>26</v>
      </c>
      <c r="F5879" s="462" t="s">
        <v>95</v>
      </c>
      <c r="G5879" s="462" t="s">
        <v>3468</v>
      </c>
      <c r="H5879" s="145" t="s">
        <v>86</v>
      </c>
      <c r="I5879" s="462" t="s">
        <v>1688</v>
      </c>
      <c r="J5879" s="462" t="s">
        <v>1690</v>
      </c>
      <c r="K5879" s="145" t="s">
        <v>1867</v>
      </c>
      <c r="L5879" s="145" t="s">
        <v>1798</v>
      </c>
    </row>
    <row r="5880" spans="3:12">
      <c r="C5880" s="145" t="s">
        <v>2178</v>
      </c>
      <c r="D5880" s="145">
        <v>0</v>
      </c>
      <c r="E5880" s="145" t="s">
        <v>26</v>
      </c>
      <c r="F5880" s="462" t="s">
        <v>95</v>
      </c>
      <c r="G5880" s="462" t="s">
        <v>3468</v>
      </c>
      <c r="H5880" s="145" t="s">
        <v>86</v>
      </c>
      <c r="I5880" s="462" t="s">
        <v>1688</v>
      </c>
      <c r="J5880" s="462" t="s">
        <v>1690</v>
      </c>
      <c r="K5880" s="145" t="s">
        <v>1867</v>
      </c>
      <c r="L5880" s="145" t="s">
        <v>1798</v>
      </c>
    </row>
    <row r="5881" spans="3:12">
      <c r="C5881" s="145" t="s">
        <v>2180</v>
      </c>
      <c r="D5881" s="145">
        <v>0</v>
      </c>
      <c r="E5881" s="145" t="s">
        <v>26</v>
      </c>
      <c r="F5881" s="462" t="s">
        <v>95</v>
      </c>
      <c r="G5881" s="462" t="s">
        <v>3468</v>
      </c>
      <c r="H5881" s="145" t="s">
        <v>86</v>
      </c>
      <c r="I5881" s="462" t="s">
        <v>1688</v>
      </c>
      <c r="J5881" s="462" t="s">
        <v>1690</v>
      </c>
      <c r="K5881" s="145" t="s">
        <v>1867</v>
      </c>
      <c r="L5881" s="145" t="s">
        <v>1798</v>
      </c>
    </row>
    <row r="5882" spans="3:12">
      <c r="C5882" s="145" t="s">
        <v>2181</v>
      </c>
      <c r="D5882" s="145">
        <v>0</v>
      </c>
      <c r="E5882" s="145" t="s">
        <v>26</v>
      </c>
      <c r="F5882" s="462" t="s">
        <v>95</v>
      </c>
      <c r="G5882" s="462" t="s">
        <v>3468</v>
      </c>
      <c r="H5882" s="145" t="s">
        <v>86</v>
      </c>
      <c r="I5882" s="462" t="s">
        <v>1688</v>
      </c>
      <c r="J5882" s="462" t="s">
        <v>1690</v>
      </c>
      <c r="K5882" s="145" t="s">
        <v>1867</v>
      </c>
      <c r="L5882" s="145" t="s">
        <v>1798</v>
      </c>
    </row>
    <row r="5883" spans="3:12">
      <c r="C5883" s="145" t="s">
        <v>2182</v>
      </c>
      <c r="D5883" s="145">
        <v>0</v>
      </c>
      <c r="E5883" s="145" t="s">
        <v>26</v>
      </c>
      <c r="F5883" s="462" t="s">
        <v>95</v>
      </c>
      <c r="G5883" s="462" t="s">
        <v>3468</v>
      </c>
      <c r="H5883" s="145" t="s">
        <v>86</v>
      </c>
      <c r="I5883" s="462" t="s">
        <v>1688</v>
      </c>
      <c r="J5883" s="462" t="s">
        <v>1690</v>
      </c>
      <c r="K5883" s="145" t="s">
        <v>1867</v>
      </c>
      <c r="L5883" s="145" t="s">
        <v>1798</v>
      </c>
    </row>
    <row r="5884" spans="3:12">
      <c r="C5884" s="145" t="s">
        <v>2183</v>
      </c>
      <c r="D5884" s="145">
        <v>0</v>
      </c>
      <c r="E5884" s="145" t="s">
        <v>26</v>
      </c>
      <c r="F5884" s="462" t="s">
        <v>95</v>
      </c>
      <c r="G5884" s="462" t="s">
        <v>3468</v>
      </c>
      <c r="H5884" s="145" t="s">
        <v>86</v>
      </c>
      <c r="I5884" s="462" t="s">
        <v>1688</v>
      </c>
      <c r="J5884" s="462" t="s">
        <v>1690</v>
      </c>
      <c r="K5884" s="145" t="s">
        <v>1867</v>
      </c>
      <c r="L5884" s="145" t="s">
        <v>1798</v>
      </c>
    </row>
    <row r="5885" spans="3:12">
      <c r="C5885" s="145" t="s">
        <v>2184</v>
      </c>
      <c r="D5885" s="145">
        <v>0</v>
      </c>
      <c r="E5885" s="145" t="s">
        <v>26</v>
      </c>
      <c r="F5885" s="462" t="s">
        <v>95</v>
      </c>
      <c r="G5885" s="462" t="s">
        <v>3468</v>
      </c>
      <c r="H5885" s="145" t="s">
        <v>86</v>
      </c>
      <c r="I5885" s="462" t="s">
        <v>1688</v>
      </c>
      <c r="J5885" s="462" t="s">
        <v>1690</v>
      </c>
      <c r="K5885" s="145" t="s">
        <v>1867</v>
      </c>
      <c r="L5885" s="145" t="s">
        <v>1798</v>
      </c>
    </row>
    <row r="5886" spans="3:12">
      <c r="C5886" s="145" t="s">
        <v>2185</v>
      </c>
      <c r="D5886" s="145">
        <v>0</v>
      </c>
      <c r="E5886" s="145" t="s">
        <v>26</v>
      </c>
      <c r="F5886" s="462" t="s">
        <v>95</v>
      </c>
      <c r="G5886" s="462" t="s">
        <v>3468</v>
      </c>
      <c r="H5886" s="145" t="s">
        <v>86</v>
      </c>
      <c r="I5886" s="462" t="s">
        <v>1688</v>
      </c>
      <c r="J5886" s="462" t="s">
        <v>1690</v>
      </c>
      <c r="K5886" s="145" t="s">
        <v>1867</v>
      </c>
      <c r="L5886" s="145" t="s">
        <v>1798</v>
      </c>
    </row>
    <row r="5887" spans="3:12">
      <c r="C5887" s="145" t="s">
        <v>2186</v>
      </c>
      <c r="D5887" s="145">
        <v>0</v>
      </c>
      <c r="E5887" s="145" t="s">
        <v>26</v>
      </c>
      <c r="F5887" s="462" t="s">
        <v>95</v>
      </c>
      <c r="G5887" s="462" t="s">
        <v>3468</v>
      </c>
      <c r="H5887" s="145" t="s">
        <v>86</v>
      </c>
      <c r="I5887" s="462" t="s">
        <v>1688</v>
      </c>
      <c r="J5887" s="462" t="s">
        <v>1690</v>
      </c>
      <c r="K5887" s="145" t="s">
        <v>1867</v>
      </c>
      <c r="L5887" s="145" t="s">
        <v>1798</v>
      </c>
    </row>
    <row r="5888" spans="3:12">
      <c r="C5888" s="145" t="s">
        <v>2175</v>
      </c>
      <c r="D5888" s="145">
        <v>0</v>
      </c>
      <c r="E5888" s="145" t="s">
        <v>26</v>
      </c>
      <c r="F5888" s="462" t="s">
        <v>95</v>
      </c>
      <c r="G5888" s="462" t="s">
        <v>3468</v>
      </c>
      <c r="H5888" s="145" t="s">
        <v>86</v>
      </c>
      <c r="I5888" s="462" t="s">
        <v>1688</v>
      </c>
      <c r="J5888" s="462" t="s">
        <v>1690</v>
      </c>
      <c r="K5888" s="145" t="s">
        <v>1867</v>
      </c>
      <c r="L5888" s="145" t="s">
        <v>1822</v>
      </c>
    </row>
    <row r="5889" spans="3:12">
      <c r="C5889" s="145" t="s">
        <v>2176</v>
      </c>
      <c r="D5889" s="145">
        <v>0</v>
      </c>
      <c r="E5889" s="145" t="s">
        <v>26</v>
      </c>
      <c r="F5889" s="462" t="s">
        <v>95</v>
      </c>
      <c r="G5889" s="462" t="s">
        <v>3468</v>
      </c>
      <c r="H5889" s="145" t="s">
        <v>86</v>
      </c>
      <c r="I5889" s="462" t="s">
        <v>1688</v>
      </c>
      <c r="J5889" s="462" t="s">
        <v>1690</v>
      </c>
      <c r="K5889" s="145" t="s">
        <v>1867</v>
      </c>
      <c r="L5889" s="145" t="s">
        <v>1822</v>
      </c>
    </row>
    <row r="5890" spans="3:12">
      <c r="C5890" s="145" t="s">
        <v>2177</v>
      </c>
      <c r="D5890" s="145">
        <v>0</v>
      </c>
      <c r="E5890" s="145" t="s">
        <v>26</v>
      </c>
      <c r="F5890" s="462" t="s">
        <v>95</v>
      </c>
      <c r="G5890" s="462" t="s">
        <v>3468</v>
      </c>
      <c r="H5890" s="145" t="s">
        <v>86</v>
      </c>
      <c r="I5890" s="462" t="s">
        <v>1688</v>
      </c>
      <c r="J5890" s="462" t="s">
        <v>1690</v>
      </c>
      <c r="K5890" s="145" t="s">
        <v>1867</v>
      </c>
      <c r="L5890" s="145" t="s">
        <v>1822</v>
      </c>
    </row>
    <row r="5891" spans="3:12">
      <c r="C5891" s="145" t="s">
        <v>2178</v>
      </c>
      <c r="D5891" s="145">
        <v>0</v>
      </c>
      <c r="E5891" s="145" t="s">
        <v>26</v>
      </c>
      <c r="F5891" s="462" t="s">
        <v>95</v>
      </c>
      <c r="G5891" s="462" t="s">
        <v>3468</v>
      </c>
      <c r="H5891" s="145" t="s">
        <v>86</v>
      </c>
      <c r="I5891" s="462" t="s">
        <v>1688</v>
      </c>
      <c r="J5891" s="462" t="s">
        <v>1690</v>
      </c>
      <c r="K5891" s="145" t="s">
        <v>1867</v>
      </c>
      <c r="L5891" s="145" t="s">
        <v>1822</v>
      </c>
    </row>
    <row r="5892" spans="3:12">
      <c r="C5892" s="145" t="s">
        <v>2180</v>
      </c>
      <c r="D5892" s="145">
        <v>0</v>
      </c>
      <c r="E5892" s="145" t="s">
        <v>26</v>
      </c>
      <c r="F5892" s="462" t="s">
        <v>95</v>
      </c>
      <c r="G5892" s="462" t="s">
        <v>3468</v>
      </c>
      <c r="H5892" s="145" t="s">
        <v>86</v>
      </c>
      <c r="I5892" s="462" t="s">
        <v>1688</v>
      </c>
      <c r="J5892" s="462" t="s">
        <v>1690</v>
      </c>
      <c r="K5892" s="145" t="s">
        <v>1867</v>
      </c>
      <c r="L5892" s="145" t="s">
        <v>1822</v>
      </c>
    </row>
    <row r="5893" spans="3:12">
      <c r="C5893" s="145" t="s">
        <v>2181</v>
      </c>
      <c r="D5893" s="145">
        <v>0</v>
      </c>
      <c r="E5893" s="145" t="s">
        <v>26</v>
      </c>
      <c r="F5893" s="462" t="s">
        <v>95</v>
      </c>
      <c r="G5893" s="462" t="s">
        <v>3468</v>
      </c>
      <c r="H5893" s="145" t="s">
        <v>86</v>
      </c>
      <c r="I5893" s="462" t="s">
        <v>1688</v>
      </c>
      <c r="J5893" s="462" t="s">
        <v>1690</v>
      </c>
      <c r="K5893" s="145" t="s">
        <v>1867</v>
      </c>
      <c r="L5893" s="145" t="s">
        <v>1822</v>
      </c>
    </row>
    <row r="5894" spans="3:12">
      <c r="C5894" s="145" t="s">
        <v>2182</v>
      </c>
      <c r="D5894" s="145">
        <v>0</v>
      </c>
      <c r="E5894" s="145" t="s">
        <v>26</v>
      </c>
      <c r="F5894" s="462" t="s">
        <v>95</v>
      </c>
      <c r="G5894" s="462" t="s">
        <v>3468</v>
      </c>
      <c r="H5894" s="145" t="s">
        <v>86</v>
      </c>
      <c r="I5894" s="462" t="s">
        <v>1688</v>
      </c>
      <c r="J5894" s="462" t="s">
        <v>1690</v>
      </c>
      <c r="K5894" s="145" t="s">
        <v>1867</v>
      </c>
      <c r="L5894" s="145" t="s">
        <v>1822</v>
      </c>
    </row>
    <row r="5895" spans="3:12">
      <c r="C5895" s="145" t="s">
        <v>2183</v>
      </c>
      <c r="D5895" s="145">
        <v>0</v>
      </c>
      <c r="E5895" s="145" t="s">
        <v>26</v>
      </c>
      <c r="F5895" s="462" t="s">
        <v>95</v>
      </c>
      <c r="G5895" s="462" t="s">
        <v>3468</v>
      </c>
      <c r="H5895" s="145" t="s">
        <v>86</v>
      </c>
      <c r="I5895" s="462" t="s">
        <v>1688</v>
      </c>
      <c r="J5895" s="462" t="s">
        <v>1690</v>
      </c>
      <c r="K5895" s="145" t="s">
        <v>1867</v>
      </c>
      <c r="L5895" s="145" t="s">
        <v>1822</v>
      </c>
    </row>
    <row r="5896" spans="3:12">
      <c r="C5896" s="145" t="s">
        <v>2184</v>
      </c>
      <c r="D5896" s="145">
        <v>0</v>
      </c>
      <c r="E5896" s="145" t="s">
        <v>26</v>
      </c>
      <c r="F5896" s="462" t="s">
        <v>95</v>
      </c>
      <c r="G5896" s="462" t="s">
        <v>3468</v>
      </c>
      <c r="H5896" s="145" t="s">
        <v>86</v>
      </c>
      <c r="I5896" s="462" t="s">
        <v>1688</v>
      </c>
      <c r="J5896" s="462" t="s">
        <v>1690</v>
      </c>
      <c r="K5896" s="145" t="s">
        <v>1867</v>
      </c>
      <c r="L5896" s="145" t="s">
        <v>1822</v>
      </c>
    </row>
    <row r="5897" spans="3:12">
      <c r="C5897" s="145" t="s">
        <v>2185</v>
      </c>
      <c r="D5897" s="145">
        <v>0</v>
      </c>
      <c r="E5897" s="145" t="s">
        <v>26</v>
      </c>
      <c r="F5897" s="462" t="s">
        <v>95</v>
      </c>
      <c r="G5897" s="462" t="s">
        <v>3468</v>
      </c>
      <c r="H5897" s="145" t="s">
        <v>86</v>
      </c>
      <c r="I5897" s="462" t="s">
        <v>1688</v>
      </c>
      <c r="J5897" s="462" t="s">
        <v>1690</v>
      </c>
      <c r="K5897" s="145" t="s">
        <v>1867</v>
      </c>
      <c r="L5897" s="145" t="s">
        <v>1822</v>
      </c>
    </row>
    <row r="5898" spans="3:12">
      <c r="C5898" s="145" t="s">
        <v>2186</v>
      </c>
      <c r="D5898" s="145">
        <v>0</v>
      </c>
      <c r="E5898" s="145" t="s">
        <v>26</v>
      </c>
      <c r="F5898" s="462" t="s">
        <v>95</v>
      </c>
      <c r="G5898" s="462" t="s">
        <v>3468</v>
      </c>
      <c r="H5898" s="145" t="s">
        <v>86</v>
      </c>
      <c r="I5898" s="462" t="s">
        <v>1688</v>
      </c>
      <c r="J5898" s="462" t="s">
        <v>1690</v>
      </c>
      <c r="K5898" s="145" t="s">
        <v>1867</v>
      </c>
      <c r="L5898" s="145" t="s">
        <v>1822</v>
      </c>
    </row>
    <row r="5899" spans="3:12">
      <c r="C5899" s="145" t="s">
        <v>2187</v>
      </c>
      <c r="D5899" s="145">
        <v>0</v>
      </c>
      <c r="E5899" s="145" t="s">
        <v>26</v>
      </c>
      <c r="F5899" s="462" t="s">
        <v>95</v>
      </c>
      <c r="G5899" s="462" t="s">
        <v>3468</v>
      </c>
      <c r="H5899" s="145" t="s">
        <v>86</v>
      </c>
      <c r="I5899" s="462" t="s">
        <v>1688</v>
      </c>
      <c r="J5899" s="462" t="s">
        <v>1690</v>
      </c>
      <c r="K5899" s="145" t="s">
        <v>1867</v>
      </c>
      <c r="L5899" s="145" t="s">
        <v>1822</v>
      </c>
    </row>
    <row r="5900" spans="3:12">
      <c r="C5900" s="145" t="s">
        <v>2188</v>
      </c>
      <c r="D5900" s="145">
        <v>0</v>
      </c>
      <c r="E5900" s="145" t="s">
        <v>26</v>
      </c>
      <c r="F5900" s="462" t="s">
        <v>95</v>
      </c>
      <c r="G5900" s="462" t="s">
        <v>3468</v>
      </c>
      <c r="H5900" s="145" t="s">
        <v>86</v>
      </c>
      <c r="I5900" s="462" t="s">
        <v>1688</v>
      </c>
      <c r="J5900" s="462" t="s">
        <v>1690</v>
      </c>
      <c r="K5900" s="145" t="s">
        <v>1867</v>
      </c>
      <c r="L5900" s="145" t="s">
        <v>1822</v>
      </c>
    </row>
    <row r="5901" spans="3:12">
      <c r="C5901" s="145" t="s">
        <v>2189</v>
      </c>
      <c r="D5901" s="145">
        <v>0</v>
      </c>
      <c r="E5901" s="145" t="s">
        <v>26</v>
      </c>
      <c r="F5901" s="462" t="s">
        <v>95</v>
      </c>
      <c r="G5901" s="462" t="s">
        <v>3468</v>
      </c>
      <c r="H5901" s="145" t="s">
        <v>86</v>
      </c>
      <c r="I5901" s="462" t="s">
        <v>1688</v>
      </c>
      <c r="J5901" s="462" t="s">
        <v>1690</v>
      </c>
      <c r="K5901" s="145" t="s">
        <v>1867</v>
      </c>
      <c r="L5901" s="145" t="s">
        <v>1822</v>
      </c>
    </row>
    <row r="5902" spans="3:12">
      <c r="C5902" s="145" t="s">
        <v>2190</v>
      </c>
      <c r="D5902" s="145">
        <v>0</v>
      </c>
      <c r="E5902" s="145" t="s">
        <v>26</v>
      </c>
      <c r="F5902" s="462" t="s">
        <v>95</v>
      </c>
      <c r="G5902" s="462" t="s">
        <v>3468</v>
      </c>
      <c r="H5902" s="145" t="s">
        <v>86</v>
      </c>
      <c r="I5902" s="462" t="s">
        <v>1688</v>
      </c>
      <c r="J5902" s="462" t="s">
        <v>1690</v>
      </c>
      <c r="K5902" s="145" t="s">
        <v>1867</v>
      </c>
      <c r="L5902" s="145" t="s">
        <v>1822</v>
      </c>
    </row>
    <row r="5903" spans="3:12">
      <c r="C5903" s="145" t="s">
        <v>2192</v>
      </c>
      <c r="F5903" s="462" t="s">
        <v>3468</v>
      </c>
      <c r="G5903" s="462" t="s">
        <v>2</v>
      </c>
      <c r="I5903" s="462" t="s">
        <v>1688</v>
      </c>
      <c r="J5903" s="462" t="s">
        <v>1690</v>
      </c>
    </row>
    <row r="5904" spans="3:12">
      <c r="C5904" s="145" t="s">
        <v>2194</v>
      </c>
      <c r="D5904" s="145">
        <v>0</v>
      </c>
      <c r="E5904" s="145" t="s">
        <v>26</v>
      </c>
      <c r="F5904" s="462" t="s">
        <v>95</v>
      </c>
      <c r="G5904" s="462" t="s">
        <v>3468</v>
      </c>
      <c r="H5904" s="145" t="s">
        <v>86</v>
      </c>
      <c r="I5904" s="462" t="s">
        <v>2</v>
      </c>
      <c r="J5904" s="462" t="s">
        <v>1690</v>
      </c>
      <c r="K5904" s="145" t="s">
        <v>1868</v>
      </c>
      <c r="L5904" s="145" t="s">
        <v>1852</v>
      </c>
    </row>
    <row r="5905" spans="3:12">
      <c r="C5905" s="145" t="s">
        <v>2195</v>
      </c>
      <c r="D5905" s="145">
        <v>0</v>
      </c>
      <c r="E5905" s="145" t="s">
        <v>26</v>
      </c>
      <c r="F5905" s="462" t="s">
        <v>95</v>
      </c>
      <c r="G5905" s="462" t="s">
        <v>3468</v>
      </c>
      <c r="H5905" s="145" t="s">
        <v>86</v>
      </c>
      <c r="I5905" s="462" t="s">
        <v>2</v>
      </c>
      <c r="J5905" s="462" t="s">
        <v>1690</v>
      </c>
      <c r="K5905" s="145" t="s">
        <v>1868</v>
      </c>
      <c r="L5905" s="145" t="s">
        <v>1852</v>
      </c>
    </row>
    <row r="5906" spans="3:12">
      <c r="C5906" s="145" t="s">
        <v>2196</v>
      </c>
      <c r="D5906" s="145">
        <v>0</v>
      </c>
      <c r="E5906" s="145" t="s">
        <v>26</v>
      </c>
      <c r="F5906" s="462" t="s">
        <v>95</v>
      </c>
      <c r="G5906" s="462" t="s">
        <v>3468</v>
      </c>
      <c r="H5906" s="145" t="s">
        <v>86</v>
      </c>
      <c r="I5906" s="462" t="s">
        <v>2</v>
      </c>
      <c r="J5906" s="462" t="s">
        <v>1690</v>
      </c>
      <c r="K5906" s="145" t="s">
        <v>1868</v>
      </c>
      <c r="L5906" s="145" t="s">
        <v>1852</v>
      </c>
    </row>
    <row r="5907" spans="3:12">
      <c r="C5907" s="145" t="s">
        <v>2197</v>
      </c>
      <c r="D5907" s="145">
        <v>0</v>
      </c>
      <c r="E5907" s="145" t="s">
        <v>26</v>
      </c>
      <c r="F5907" s="462" t="s">
        <v>95</v>
      </c>
      <c r="G5907" s="462" t="s">
        <v>3468</v>
      </c>
      <c r="H5907" s="145" t="s">
        <v>86</v>
      </c>
      <c r="I5907" s="462" t="s">
        <v>2</v>
      </c>
      <c r="J5907" s="462" t="s">
        <v>1690</v>
      </c>
      <c r="K5907" s="145" t="s">
        <v>1868</v>
      </c>
      <c r="L5907" s="145" t="s">
        <v>1852</v>
      </c>
    </row>
    <row r="5908" spans="3:12">
      <c r="C5908" s="145" t="s">
        <v>2198</v>
      </c>
      <c r="D5908" s="145">
        <v>0</v>
      </c>
      <c r="E5908" s="145" t="s">
        <v>26</v>
      </c>
      <c r="F5908" s="462" t="s">
        <v>95</v>
      </c>
      <c r="G5908" s="462" t="s">
        <v>3468</v>
      </c>
      <c r="H5908" s="145" t="s">
        <v>86</v>
      </c>
      <c r="I5908" s="462" t="s">
        <v>2</v>
      </c>
      <c r="J5908" s="462" t="s">
        <v>1690</v>
      </c>
      <c r="K5908" s="145" t="s">
        <v>1868</v>
      </c>
      <c r="L5908" s="145" t="s">
        <v>1852</v>
      </c>
    </row>
    <row r="5909" spans="3:12">
      <c r="C5909" s="145" t="s">
        <v>2194</v>
      </c>
      <c r="D5909" s="145">
        <v>0</v>
      </c>
      <c r="E5909" s="145" t="s">
        <v>26</v>
      </c>
      <c r="F5909" s="462" t="s">
        <v>95</v>
      </c>
      <c r="G5909" s="462" t="s">
        <v>3468</v>
      </c>
      <c r="H5909" s="145" t="s">
        <v>86</v>
      </c>
      <c r="I5909" s="462" t="s">
        <v>2</v>
      </c>
      <c r="J5909" s="462" t="s">
        <v>1690</v>
      </c>
      <c r="K5909" s="145" t="s">
        <v>1868</v>
      </c>
      <c r="L5909" s="145" t="s">
        <v>1869</v>
      </c>
    </row>
    <row r="5910" spans="3:12">
      <c r="C5910" s="145" t="s">
        <v>2195</v>
      </c>
      <c r="D5910" s="145">
        <v>0</v>
      </c>
      <c r="E5910" s="145" t="s">
        <v>26</v>
      </c>
      <c r="F5910" s="462" t="s">
        <v>95</v>
      </c>
      <c r="G5910" s="462" t="s">
        <v>3468</v>
      </c>
      <c r="H5910" s="145" t="s">
        <v>86</v>
      </c>
      <c r="I5910" s="462" t="s">
        <v>2</v>
      </c>
      <c r="J5910" s="462" t="s">
        <v>1690</v>
      </c>
      <c r="K5910" s="145" t="s">
        <v>1868</v>
      </c>
      <c r="L5910" s="145" t="s">
        <v>1869</v>
      </c>
    </row>
    <row r="5911" spans="3:12">
      <c r="C5911" s="145" t="s">
        <v>2196</v>
      </c>
      <c r="D5911" s="145">
        <v>0</v>
      </c>
      <c r="E5911" s="145" t="s">
        <v>26</v>
      </c>
      <c r="F5911" s="462" t="s">
        <v>95</v>
      </c>
      <c r="G5911" s="462" t="s">
        <v>3468</v>
      </c>
      <c r="H5911" s="145" t="s">
        <v>86</v>
      </c>
      <c r="I5911" s="462" t="s">
        <v>2</v>
      </c>
      <c r="J5911" s="462" t="s">
        <v>1690</v>
      </c>
      <c r="K5911" s="145" t="s">
        <v>1868</v>
      </c>
      <c r="L5911" s="145" t="s">
        <v>1869</v>
      </c>
    </row>
    <row r="5912" spans="3:12">
      <c r="C5912" s="145" t="s">
        <v>2197</v>
      </c>
      <c r="D5912" s="145">
        <v>0</v>
      </c>
      <c r="E5912" s="145" t="s">
        <v>26</v>
      </c>
      <c r="F5912" s="462" t="s">
        <v>95</v>
      </c>
      <c r="G5912" s="462" t="s">
        <v>3468</v>
      </c>
      <c r="H5912" s="145" t="s">
        <v>86</v>
      </c>
      <c r="I5912" s="462" t="s">
        <v>2</v>
      </c>
      <c r="J5912" s="462" t="s">
        <v>1690</v>
      </c>
      <c r="K5912" s="145" t="s">
        <v>1868</v>
      </c>
      <c r="L5912" s="145" t="s">
        <v>1869</v>
      </c>
    </row>
    <row r="5913" spans="3:12">
      <c r="C5913" s="145" t="s">
        <v>2198</v>
      </c>
      <c r="D5913" s="145">
        <v>0</v>
      </c>
      <c r="E5913" s="145" t="s">
        <v>26</v>
      </c>
      <c r="F5913" s="462" t="s">
        <v>95</v>
      </c>
      <c r="G5913" s="462" t="s">
        <v>3468</v>
      </c>
      <c r="H5913" s="145" t="s">
        <v>86</v>
      </c>
      <c r="I5913" s="462" t="s">
        <v>2</v>
      </c>
      <c r="J5913" s="462" t="s">
        <v>1690</v>
      </c>
      <c r="K5913" s="145" t="s">
        <v>1868</v>
      </c>
      <c r="L5913" s="145" t="s">
        <v>1869</v>
      </c>
    </row>
    <row r="5914" spans="3:12">
      <c r="C5914" s="145" t="s">
        <v>2194</v>
      </c>
      <c r="D5914" s="145">
        <v>0</v>
      </c>
      <c r="E5914" s="145" t="s">
        <v>26</v>
      </c>
      <c r="F5914" s="462" t="s">
        <v>95</v>
      </c>
      <c r="G5914" s="462" t="s">
        <v>3468</v>
      </c>
      <c r="H5914" s="145" t="s">
        <v>86</v>
      </c>
      <c r="I5914" s="462" t="s">
        <v>2</v>
      </c>
      <c r="J5914" s="462" t="s">
        <v>1690</v>
      </c>
      <c r="K5914" s="145" t="s">
        <v>1868</v>
      </c>
      <c r="L5914" s="145" t="s">
        <v>1870</v>
      </c>
    </row>
    <row r="5915" spans="3:12">
      <c r="C5915" s="145" t="s">
        <v>2195</v>
      </c>
      <c r="D5915" s="145">
        <v>0</v>
      </c>
      <c r="E5915" s="145" t="s">
        <v>26</v>
      </c>
      <c r="F5915" s="462" t="s">
        <v>95</v>
      </c>
      <c r="G5915" s="462" t="s">
        <v>3468</v>
      </c>
      <c r="H5915" s="145" t="s">
        <v>86</v>
      </c>
      <c r="I5915" s="462" t="s">
        <v>2</v>
      </c>
      <c r="J5915" s="462" t="s">
        <v>1690</v>
      </c>
      <c r="K5915" s="145" t="s">
        <v>1868</v>
      </c>
      <c r="L5915" s="145" t="s">
        <v>1870</v>
      </c>
    </row>
    <row r="5916" spans="3:12">
      <c r="C5916" s="145" t="s">
        <v>2196</v>
      </c>
      <c r="D5916" s="145">
        <v>0</v>
      </c>
      <c r="E5916" s="145" t="s">
        <v>26</v>
      </c>
      <c r="F5916" s="462" t="s">
        <v>95</v>
      </c>
      <c r="G5916" s="462" t="s">
        <v>3468</v>
      </c>
      <c r="H5916" s="145" t="s">
        <v>86</v>
      </c>
      <c r="I5916" s="462" t="s">
        <v>2</v>
      </c>
      <c r="J5916" s="462" t="s">
        <v>1690</v>
      </c>
      <c r="K5916" s="145" t="s">
        <v>1868</v>
      </c>
      <c r="L5916" s="145" t="s">
        <v>1870</v>
      </c>
    </row>
    <row r="5917" spans="3:12">
      <c r="C5917" s="145" t="s">
        <v>2197</v>
      </c>
      <c r="D5917" s="145">
        <v>0</v>
      </c>
      <c r="E5917" s="145" t="s">
        <v>26</v>
      </c>
      <c r="F5917" s="462" t="s">
        <v>95</v>
      </c>
      <c r="G5917" s="462" t="s">
        <v>3468</v>
      </c>
      <c r="H5917" s="145" t="s">
        <v>86</v>
      </c>
      <c r="I5917" s="462" t="s">
        <v>2</v>
      </c>
      <c r="J5917" s="462" t="s">
        <v>1690</v>
      </c>
      <c r="K5917" s="145" t="s">
        <v>1868</v>
      </c>
      <c r="L5917" s="145" t="s">
        <v>1870</v>
      </c>
    </row>
    <row r="5918" spans="3:12">
      <c r="C5918" s="145" t="s">
        <v>2198</v>
      </c>
      <c r="D5918" s="145">
        <v>0</v>
      </c>
      <c r="E5918" s="145" t="s">
        <v>26</v>
      </c>
      <c r="F5918" s="462" t="s">
        <v>95</v>
      </c>
      <c r="G5918" s="462" t="s">
        <v>3468</v>
      </c>
      <c r="H5918" s="145" t="s">
        <v>86</v>
      </c>
      <c r="I5918" s="462" t="s">
        <v>2</v>
      </c>
      <c r="J5918" s="462" t="s">
        <v>1690</v>
      </c>
      <c r="K5918" s="145" t="s">
        <v>1868</v>
      </c>
      <c r="L5918" s="145" t="s">
        <v>1870</v>
      </c>
    </row>
    <row r="5919" spans="3:12">
      <c r="C5919" s="145" t="s">
        <v>2194</v>
      </c>
      <c r="D5919" s="145">
        <v>0</v>
      </c>
      <c r="E5919" s="145" t="s">
        <v>26</v>
      </c>
      <c r="F5919" s="462" t="s">
        <v>95</v>
      </c>
      <c r="G5919" s="462" t="s">
        <v>3468</v>
      </c>
      <c r="H5919" s="145" t="s">
        <v>86</v>
      </c>
      <c r="I5919" s="462" t="s">
        <v>2</v>
      </c>
      <c r="J5919" s="462" t="s">
        <v>1690</v>
      </c>
      <c r="K5919" s="145" t="s">
        <v>1868</v>
      </c>
      <c r="L5919" s="145" t="s">
        <v>1871</v>
      </c>
    </row>
    <row r="5920" spans="3:12">
      <c r="C5920" s="145" t="s">
        <v>2195</v>
      </c>
      <c r="D5920" s="145">
        <v>0</v>
      </c>
      <c r="E5920" s="145" t="s">
        <v>26</v>
      </c>
      <c r="F5920" s="462" t="s">
        <v>95</v>
      </c>
      <c r="G5920" s="462" t="s">
        <v>3468</v>
      </c>
      <c r="H5920" s="145" t="s">
        <v>86</v>
      </c>
      <c r="I5920" s="462" t="s">
        <v>2</v>
      </c>
      <c r="J5920" s="462" t="s">
        <v>1690</v>
      </c>
      <c r="K5920" s="145" t="s">
        <v>1868</v>
      </c>
      <c r="L5920" s="145" t="s">
        <v>1871</v>
      </c>
    </row>
    <row r="5921" spans="3:12">
      <c r="C5921" s="145" t="s">
        <v>2196</v>
      </c>
      <c r="D5921" s="145">
        <v>0</v>
      </c>
      <c r="E5921" s="145" t="s">
        <v>26</v>
      </c>
      <c r="F5921" s="462" t="s">
        <v>95</v>
      </c>
      <c r="G5921" s="462" t="s">
        <v>3468</v>
      </c>
      <c r="H5921" s="145" t="s">
        <v>86</v>
      </c>
      <c r="I5921" s="462" t="s">
        <v>2</v>
      </c>
      <c r="J5921" s="462" t="s">
        <v>1690</v>
      </c>
      <c r="K5921" s="145" t="s">
        <v>1868</v>
      </c>
      <c r="L5921" s="145" t="s">
        <v>1871</v>
      </c>
    </row>
    <row r="5922" spans="3:12">
      <c r="C5922" s="145" t="s">
        <v>2197</v>
      </c>
      <c r="D5922" s="145">
        <v>0</v>
      </c>
      <c r="E5922" s="145" t="s">
        <v>26</v>
      </c>
      <c r="F5922" s="462" t="s">
        <v>95</v>
      </c>
      <c r="G5922" s="462" t="s">
        <v>3468</v>
      </c>
      <c r="H5922" s="145" t="s">
        <v>86</v>
      </c>
      <c r="I5922" s="462" t="s">
        <v>2</v>
      </c>
      <c r="J5922" s="462" t="s">
        <v>1690</v>
      </c>
      <c r="K5922" s="145" t="s">
        <v>1868</v>
      </c>
      <c r="L5922" s="145" t="s">
        <v>1871</v>
      </c>
    </row>
    <row r="5923" spans="3:12">
      <c r="C5923" s="145" t="s">
        <v>2198</v>
      </c>
      <c r="D5923" s="145">
        <v>0</v>
      </c>
      <c r="E5923" s="145" t="s">
        <v>26</v>
      </c>
      <c r="F5923" s="462" t="s">
        <v>95</v>
      </c>
      <c r="G5923" s="462" t="s">
        <v>3468</v>
      </c>
      <c r="H5923" s="145" t="s">
        <v>86</v>
      </c>
      <c r="I5923" s="462" t="s">
        <v>2</v>
      </c>
      <c r="J5923" s="462" t="s">
        <v>1690</v>
      </c>
      <c r="K5923" s="145" t="s">
        <v>1868</v>
      </c>
      <c r="L5923" s="145" t="s">
        <v>1871</v>
      </c>
    </row>
    <row r="5924" spans="3:12">
      <c r="C5924" s="145" t="s">
        <v>2194</v>
      </c>
      <c r="D5924" s="145">
        <v>0</v>
      </c>
      <c r="E5924" s="145" t="s">
        <v>26</v>
      </c>
      <c r="F5924" s="462" t="s">
        <v>95</v>
      </c>
      <c r="G5924" s="462" t="s">
        <v>3468</v>
      </c>
      <c r="H5924" s="145" t="s">
        <v>86</v>
      </c>
      <c r="I5924" s="462" t="s">
        <v>2</v>
      </c>
      <c r="J5924" s="462" t="s">
        <v>1690</v>
      </c>
      <c r="K5924" s="145" t="s">
        <v>1868</v>
      </c>
      <c r="L5924" s="145" t="s">
        <v>1872</v>
      </c>
    </row>
    <row r="5925" spans="3:12">
      <c r="C5925" s="145" t="s">
        <v>2195</v>
      </c>
      <c r="D5925" s="145">
        <v>0</v>
      </c>
      <c r="E5925" s="145" t="s">
        <v>26</v>
      </c>
      <c r="F5925" s="462" t="s">
        <v>95</v>
      </c>
      <c r="G5925" s="462" t="s">
        <v>3468</v>
      </c>
      <c r="H5925" s="145" t="s">
        <v>86</v>
      </c>
      <c r="I5925" s="462" t="s">
        <v>2</v>
      </c>
      <c r="J5925" s="462" t="s">
        <v>1690</v>
      </c>
      <c r="K5925" s="145" t="s">
        <v>1868</v>
      </c>
      <c r="L5925" s="145" t="s">
        <v>1872</v>
      </c>
    </row>
    <row r="5926" spans="3:12">
      <c r="C5926" s="145" t="s">
        <v>2196</v>
      </c>
      <c r="D5926" s="145">
        <v>0</v>
      </c>
      <c r="E5926" s="145" t="s">
        <v>26</v>
      </c>
      <c r="F5926" s="462" t="s">
        <v>95</v>
      </c>
      <c r="G5926" s="462" t="s">
        <v>3468</v>
      </c>
      <c r="H5926" s="145" t="s">
        <v>86</v>
      </c>
      <c r="I5926" s="462" t="s">
        <v>2</v>
      </c>
      <c r="J5926" s="462" t="s">
        <v>1690</v>
      </c>
      <c r="K5926" s="145" t="s">
        <v>1868</v>
      </c>
      <c r="L5926" s="145" t="s">
        <v>1872</v>
      </c>
    </row>
    <row r="5927" spans="3:12">
      <c r="C5927" s="145" t="s">
        <v>2197</v>
      </c>
      <c r="D5927" s="145">
        <v>0</v>
      </c>
      <c r="E5927" s="145" t="s">
        <v>26</v>
      </c>
      <c r="F5927" s="462" t="s">
        <v>95</v>
      </c>
      <c r="G5927" s="462" t="s">
        <v>3468</v>
      </c>
      <c r="H5927" s="145" t="s">
        <v>86</v>
      </c>
      <c r="I5927" s="462" t="s">
        <v>2</v>
      </c>
      <c r="J5927" s="462" t="s">
        <v>1690</v>
      </c>
      <c r="K5927" s="145" t="s">
        <v>1868</v>
      </c>
      <c r="L5927" s="145" t="s">
        <v>1872</v>
      </c>
    </row>
    <row r="5928" spans="3:12">
      <c r="C5928" s="145" t="s">
        <v>2198</v>
      </c>
      <c r="D5928" s="145">
        <v>0</v>
      </c>
      <c r="E5928" s="145" t="s">
        <v>26</v>
      </c>
      <c r="F5928" s="462" t="s">
        <v>95</v>
      </c>
      <c r="G5928" s="462" t="s">
        <v>3468</v>
      </c>
      <c r="H5928" s="145" t="s">
        <v>86</v>
      </c>
      <c r="I5928" s="462" t="s">
        <v>2</v>
      </c>
      <c r="J5928" s="462" t="s">
        <v>1690</v>
      </c>
      <c r="K5928" s="145" t="s">
        <v>1868</v>
      </c>
      <c r="L5928" s="145" t="s">
        <v>1872</v>
      </c>
    </row>
    <row r="5929" spans="3:12">
      <c r="C5929" s="145" t="s">
        <v>2194</v>
      </c>
      <c r="D5929" s="145">
        <v>0</v>
      </c>
      <c r="E5929" s="145" t="s">
        <v>26</v>
      </c>
      <c r="F5929" s="462" t="s">
        <v>95</v>
      </c>
      <c r="G5929" s="462" t="s">
        <v>3468</v>
      </c>
      <c r="H5929" s="145" t="s">
        <v>86</v>
      </c>
      <c r="I5929" s="462" t="s">
        <v>2</v>
      </c>
      <c r="J5929" s="462" t="s">
        <v>1690</v>
      </c>
      <c r="K5929" s="145" t="s">
        <v>1868</v>
      </c>
      <c r="L5929" s="145" t="s">
        <v>1873</v>
      </c>
    </row>
    <row r="5930" spans="3:12">
      <c r="C5930" s="145" t="s">
        <v>2195</v>
      </c>
      <c r="D5930" s="145">
        <v>0</v>
      </c>
      <c r="E5930" s="145" t="s">
        <v>26</v>
      </c>
      <c r="F5930" s="462" t="s">
        <v>95</v>
      </c>
      <c r="G5930" s="462" t="s">
        <v>3468</v>
      </c>
      <c r="H5930" s="145" t="s">
        <v>86</v>
      </c>
      <c r="I5930" s="462" t="s">
        <v>2</v>
      </c>
      <c r="J5930" s="462" t="s">
        <v>1690</v>
      </c>
      <c r="K5930" s="145" t="s">
        <v>1868</v>
      </c>
      <c r="L5930" s="145" t="s">
        <v>1873</v>
      </c>
    </row>
    <row r="5931" spans="3:12">
      <c r="C5931" s="145" t="s">
        <v>2196</v>
      </c>
      <c r="D5931" s="145">
        <v>0</v>
      </c>
      <c r="E5931" s="145" t="s">
        <v>26</v>
      </c>
      <c r="F5931" s="462" t="s">
        <v>95</v>
      </c>
      <c r="G5931" s="462" t="s">
        <v>3468</v>
      </c>
      <c r="H5931" s="145" t="s">
        <v>86</v>
      </c>
      <c r="I5931" s="462" t="s">
        <v>2</v>
      </c>
      <c r="J5931" s="462" t="s">
        <v>1690</v>
      </c>
      <c r="K5931" s="145" t="s">
        <v>1868</v>
      </c>
      <c r="L5931" s="145" t="s">
        <v>1873</v>
      </c>
    </row>
    <row r="5932" spans="3:12">
      <c r="C5932" s="145" t="s">
        <v>2197</v>
      </c>
      <c r="D5932" s="145">
        <v>0</v>
      </c>
      <c r="E5932" s="145" t="s">
        <v>26</v>
      </c>
      <c r="F5932" s="462" t="s">
        <v>95</v>
      </c>
      <c r="G5932" s="462" t="s">
        <v>3468</v>
      </c>
      <c r="H5932" s="145" t="s">
        <v>86</v>
      </c>
      <c r="I5932" s="462" t="s">
        <v>2</v>
      </c>
      <c r="J5932" s="462" t="s">
        <v>1690</v>
      </c>
      <c r="K5932" s="145" t="s">
        <v>1868</v>
      </c>
      <c r="L5932" s="145" t="s">
        <v>1873</v>
      </c>
    </row>
    <row r="5933" spans="3:12">
      <c r="C5933" s="145" t="s">
        <v>2198</v>
      </c>
      <c r="D5933" s="145">
        <v>0</v>
      </c>
      <c r="E5933" s="145" t="s">
        <v>26</v>
      </c>
      <c r="F5933" s="462" t="s">
        <v>95</v>
      </c>
      <c r="G5933" s="462" t="s">
        <v>3468</v>
      </c>
      <c r="H5933" s="145" t="s">
        <v>86</v>
      </c>
      <c r="I5933" s="462" t="s">
        <v>2</v>
      </c>
      <c r="J5933" s="462" t="s">
        <v>1690</v>
      </c>
      <c r="K5933" s="145" t="s">
        <v>1868</v>
      </c>
      <c r="L5933" s="145" t="s">
        <v>1873</v>
      </c>
    </row>
    <row r="5934" spans="3:12">
      <c r="C5934" s="145" t="s">
        <v>2194</v>
      </c>
      <c r="D5934" s="145">
        <v>0</v>
      </c>
      <c r="E5934" s="145" t="s">
        <v>26</v>
      </c>
      <c r="F5934" s="462" t="s">
        <v>95</v>
      </c>
      <c r="G5934" s="462" t="s">
        <v>3468</v>
      </c>
      <c r="H5934" s="145" t="s">
        <v>86</v>
      </c>
      <c r="I5934" s="462" t="s">
        <v>2</v>
      </c>
      <c r="J5934" s="462" t="s">
        <v>1690</v>
      </c>
      <c r="K5934" s="145" t="s">
        <v>1868</v>
      </c>
      <c r="L5934" s="145" t="s">
        <v>1874</v>
      </c>
    </row>
    <row r="5935" spans="3:12">
      <c r="C5935" s="145" t="s">
        <v>2195</v>
      </c>
      <c r="D5935" s="145">
        <v>0</v>
      </c>
      <c r="E5935" s="145" t="s">
        <v>26</v>
      </c>
      <c r="F5935" s="462" t="s">
        <v>95</v>
      </c>
      <c r="G5935" s="462" t="s">
        <v>3468</v>
      </c>
      <c r="H5935" s="145" t="s">
        <v>86</v>
      </c>
      <c r="I5935" s="462" t="s">
        <v>2</v>
      </c>
      <c r="J5935" s="462" t="s">
        <v>1690</v>
      </c>
      <c r="K5935" s="145" t="s">
        <v>1868</v>
      </c>
      <c r="L5935" s="145" t="s">
        <v>1874</v>
      </c>
    </row>
    <row r="5936" spans="3:12">
      <c r="C5936" s="145" t="s">
        <v>2196</v>
      </c>
      <c r="D5936" s="145">
        <v>0</v>
      </c>
      <c r="E5936" s="145" t="s">
        <v>26</v>
      </c>
      <c r="F5936" s="462" t="s">
        <v>95</v>
      </c>
      <c r="G5936" s="462" t="s">
        <v>3468</v>
      </c>
      <c r="H5936" s="145" t="s">
        <v>86</v>
      </c>
      <c r="I5936" s="462" t="s">
        <v>2</v>
      </c>
      <c r="J5936" s="462" t="s">
        <v>1690</v>
      </c>
      <c r="K5936" s="145" t="s">
        <v>1868</v>
      </c>
      <c r="L5936" s="145" t="s">
        <v>1874</v>
      </c>
    </row>
    <row r="5937" spans="3:12">
      <c r="C5937" s="145" t="s">
        <v>2197</v>
      </c>
      <c r="D5937" s="145">
        <v>0</v>
      </c>
      <c r="E5937" s="145" t="s">
        <v>26</v>
      </c>
      <c r="F5937" s="462" t="s">
        <v>95</v>
      </c>
      <c r="G5937" s="462" t="s">
        <v>3468</v>
      </c>
      <c r="H5937" s="145" t="s">
        <v>86</v>
      </c>
      <c r="I5937" s="462" t="s">
        <v>2</v>
      </c>
      <c r="J5937" s="462" t="s">
        <v>1690</v>
      </c>
      <c r="K5937" s="145" t="s">
        <v>1868</v>
      </c>
      <c r="L5937" s="145" t="s">
        <v>1874</v>
      </c>
    </row>
    <row r="5938" spans="3:12">
      <c r="C5938" s="145" t="s">
        <v>2198</v>
      </c>
      <c r="D5938" s="145">
        <v>0</v>
      </c>
      <c r="E5938" s="145" t="s">
        <v>26</v>
      </c>
      <c r="F5938" s="462" t="s">
        <v>95</v>
      </c>
      <c r="G5938" s="462" t="s">
        <v>3468</v>
      </c>
      <c r="H5938" s="145" t="s">
        <v>86</v>
      </c>
      <c r="I5938" s="462" t="s">
        <v>2</v>
      </c>
      <c r="J5938" s="462" t="s">
        <v>1690</v>
      </c>
      <c r="K5938" s="145" t="s">
        <v>1868</v>
      </c>
      <c r="L5938" s="145" t="s">
        <v>1874</v>
      </c>
    </row>
    <row r="5939" spans="3:12">
      <c r="C5939" s="145" t="s">
        <v>2194</v>
      </c>
      <c r="D5939" s="145">
        <v>0</v>
      </c>
      <c r="E5939" s="145" t="s">
        <v>26</v>
      </c>
      <c r="F5939" s="462" t="s">
        <v>95</v>
      </c>
      <c r="G5939" s="462" t="s">
        <v>3468</v>
      </c>
      <c r="H5939" s="145" t="s">
        <v>86</v>
      </c>
      <c r="I5939" s="462" t="s">
        <v>2</v>
      </c>
      <c r="J5939" s="462" t="s">
        <v>1690</v>
      </c>
      <c r="K5939" s="145" t="s">
        <v>1868</v>
      </c>
      <c r="L5939" s="145" t="s">
        <v>1875</v>
      </c>
    </row>
    <row r="5940" spans="3:12">
      <c r="C5940" s="145" t="s">
        <v>2195</v>
      </c>
      <c r="D5940" s="145">
        <v>0</v>
      </c>
      <c r="E5940" s="145" t="s">
        <v>26</v>
      </c>
      <c r="F5940" s="462" t="s">
        <v>95</v>
      </c>
      <c r="G5940" s="462" t="s">
        <v>3468</v>
      </c>
      <c r="H5940" s="145" t="s">
        <v>86</v>
      </c>
      <c r="I5940" s="462" t="s">
        <v>2</v>
      </c>
      <c r="J5940" s="462" t="s">
        <v>1690</v>
      </c>
      <c r="K5940" s="145" t="s">
        <v>1868</v>
      </c>
      <c r="L5940" s="145" t="s">
        <v>1875</v>
      </c>
    </row>
    <row r="5941" spans="3:12">
      <c r="C5941" s="145" t="s">
        <v>2196</v>
      </c>
      <c r="D5941" s="145">
        <v>0</v>
      </c>
      <c r="E5941" s="145" t="s">
        <v>26</v>
      </c>
      <c r="F5941" s="462" t="s">
        <v>95</v>
      </c>
      <c r="G5941" s="462" t="s">
        <v>3468</v>
      </c>
      <c r="H5941" s="145" t="s">
        <v>86</v>
      </c>
      <c r="I5941" s="462" t="s">
        <v>2</v>
      </c>
      <c r="J5941" s="462" t="s">
        <v>1690</v>
      </c>
      <c r="K5941" s="145" t="s">
        <v>1868</v>
      </c>
      <c r="L5941" s="145" t="s">
        <v>1875</v>
      </c>
    </row>
    <row r="5942" spans="3:12">
      <c r="C5942" s="145" t="s">
        <v>2197</v>
      </c>
      <c r="D5942" s="145">
        <v>0</v>
      </c>
      <c r="E5942" s="145" t="s">
        <v>26</v>
      </c>
      <c r="F5942" s="462" t="s">
        <v>95</v>
      </c>
      <c r="G5942" s="462" t="s">
        <v>3468</v>
      </c>
      <c r="H5942" s="145" t="s">
        <v>86</v>
      </c>
      <c r="I5942" s="462" t="s">
        <v>2</v>
      </c>
      <c r="J5942" s="462" t="s">
        <v>1690</v>
      </c>
      <c r="K5942" s="145" t="s">
        <v>1868</v>
      </c>
      <c r="L5942" s="145" t="s">
        <v>1875</v>
      </c>
    </row>
    <row r="5943" spans="3:12">
      <c r="C5943" s="145" t="s">
        <v>2198</v>
      </c>
      <c r="D5943" s="145">
        <v>0</v>
      </c>
      <c r="E5943" s="145" t="s">
        <v>26</v>
      </c>
      <c r="F5943" s="462" t="s">
        <v>95</v>
      </c>
      <c r="G5943" s="462" t="s">
        <v>3468</v>
      </c>
      <c r="H5943" s="145" t="s">
        <v>86</v>
      </c>
      <c r="I5943" s="462" t="s">
        <v>2</v>
      </c>
      <c r="J5943" s="462" t="s">
        <v>1690</v>
      </c>
      <c r="K5943" s="145" t="s">
        <v>1868</v>
      </c>
      <c r="L5943" s="145" t="s">
        <v>1875</v>
      </c>
    </row>
    <row r="5944" spans="3:12">
      <c r="C5944" s="145" t="s">
        <v>2200</v>
      </c>
      <c r="D5944" s="145">
        <v>0</v>
      </c>
      <c r="E5944" s="145" t="s">
        <v>26</v>
      </c>
      <c r="F5944" s="462" t="s">
        <v>95</v>
      </c>
      <c r="G5944" s="462" t="s">
        <v>3468</v>
      </c>
      <c r="H5944" s="145" t="s">
        <v>86</v>
      </c>
      <c r="I5944" s="462" t="s">
        <v>1688</v>
      </c>
      <c r="J5944" s="462" t="s">
        <v>1690</v>
      </c>
      <c r="K5944" s="145" t="s">
        <v>1876</v>
      </c>
      <c r="L5944" s="145" t="s">
        <v>1877</v>
      </c>
    </row>
    <row r="5945" spans="3:12">
      <c r="C5945" s="145" t="s">
        <v>2201</v>
      </c>
      <c r="D5945" s="145">
        <v>0</v>
      </c>
      <c r="E5945" s="145" t="s">
        <v>26</v>
      </c>
      <c r="F5945" s="462" t="s">
        <v>95</v>
      </c>
      <c r="G5945" s="462" t="s">
        <v>3468</v>
      </c>
      <c r="H5945" s="145" t="s">
        <v>86</v>
      </c>
      <c r="I5945" s="462" t="s">
        <v>1688</v>
      </c>
      <c r="J5945" s="462" t="s">
        <v>1690</v>
      </c>
      <c r="K5945" s="145" t="s">
        <v>1876</v>
      </c>
      <c r="L5945" s="145" t="s">
        <v>1877</v>
      </c>
    </row>
    <row r="5946" spans="3:12">
      <c r="C5946" s="145" t="s">
        <v>2202</v>
      </c>
      <c r="D5946" s="145" t="s">
        <v>45</v>
      </c>
      <c r="E5946" s="145" t="s">
        <v>38</v>
      </c>
      <c r="F5946" s="462" t="s">
        <v>95</v>
      </c>
      <c r="G5946" s="462" t="s">
        <v>3468</v>
      </c>
      <c r="H5946" s="145" t="s">
        <v>86</v>
      </c>
      <c r="I5946" s="462" t="s">
        <v>1688</v>
      </c>
      <c r="J5946" s="462" t="s">
        <v>1690</v>
      </c>
      <c r="K5946" s="145" t="s">
        <v>1876</v>
      </c>
      <c r="L5946" s="145" t="s">
        <v>1877</v>
      </c>
    </row>
    <row r="5947" spans="3:12">
      <c r="C5947" s="145" t="s">
        <v>2200</v>
      </c>
      <c r="D5947" s="145">
        <v>0</v>
      </c>
      <c r="E5947" s="145" t="s">
        <v>26</v>
      </c>
      <c r="F5947" s="462" t="s">
        <v>95</v>
      </c>
      <c r="G5947" s="462" t="s">
        <v>3468</v>
      </c>
      <c r="H5947" s="145" t="s">
        <v>86</v>
      </c>
      <c r="I5947" s="462" t="s">
        <v>1688</v>
      </c>
      <c r="J5947" s="462" t="s">
        <v>1690</v>
      </c>
      <c r="K5947" s="145" t="s">
        <v>1876</v>
      </c>
      <c r="L5947" s="145" t="s">
        <v>1878</v>
      </c>
    </row>
    <row r="5948" spans="3:12">
      <c r="C5948" s="145" t="s">
        <v>2201</v>
      </c>
      <c r="D5948" s="145">
        <v>0</v>
      </c>
      <c r="E5948" s="145" t="s">
        <v>26</v>
      </c>
      <c r="F5948" s="462" t="s">
        <v>95</v>
      </c>
      <c r="G5948" s="462" t="s">
        <v>3468</v>
      </c>
      <c r="H5948" s="145" t="s">
        <v>86</v>
      </c>
      <c r="I5948" s="462" t="s">
        <v>1688</v>
      </c>
      <c r="J5948" s="462" t="s">
        <v>1690</v>
      </c>
      <c r="K5948" s="145" t="s">
        <v>1876</v>
      </c>
      <c r="L5948" s="145" t="s">
        <v>1878</v>
      </c>
    </row>
    <row r="5949" spans="3:12">
      <c r="C5949" s="145" t="s">
        <v>2202</v>
      </c>
      <c r="D5949" s="145" t="s">
        <v>45</v>
      </c>
      <c r="E5949" s="145" t="s">
        <v>38</v>
      </c>
      <c r="F5949" s="462" t="s">
        <v>95</v>
      </c>
      <c r="G5949" s="462" t="s">
        <v>3468</v>
      </c>
      <c r="H5949" s="145" t="s">
        <v>86</v>
      </c>
      <c r="I5949" s="462" t="s">
        <v>1688</v>
      </c>
      <c r="J5949" s="462" t="s">
        <v>1690</v>
      </c>
      <c r="K5949" s="145" t="s">
        <v>1876</v>
      </c>
      <c r="L5949" s="145" t="s">
        <v>1878</v>
      </c>
    </row>
    <row r="5950" spans="3:12">
      <c r="C5950" s="145" t="s">
        <v>2200</v>
      </c>
      <c r="D5950" s="145">
        <v>0</v>
      </c>
      <c r="E5950" s="145" t="s">
        <v>26</v>
      </c>
      <c r="F5950" s="462" t="s">
        <v>95</v>
      </c>
      <c r="G5950" s="462" t="s">
        <v>3468</v>
      </c>
      <c r="H5950" s="145" t="s">
        <v>86</v>
      </c>
      <c r="I5950" s="462" t="s">
        <v>1688</v>
      </c>
      <c r="J5950" s="462" t="s">
        <v>1690</v>
      </c>
      <c r="K5950" s="145" t="s">
        <v>1876</v>
      </c>
      <c r="L5950" s="145" t="s">
        <v>1879</v>
      </c>
    </row>
    <row r="5951" spans="3:12">
      <c r="C5951" s="145" t="s">
        <v>2201</v>
      </c>
      <c r="D5951" s="145">
        <v>0</v>
      </c>
      <c r="E5951" s="145" t="s">
        <v>26</v>
      </c>
      <c r="F5951" s="462" t="s">
        <v>95</v>
      </c>
      <c r="G5951" s="462" t="s">
        <v>3468</v>
      </c>
      <c r="H5951" s="145" t="s">
        <v>86</v>
      </c>
      <c r="I5951" s="462" t="s">
        <v>1688</v>
      </c>
      <c r="J5951" s="462" t="s">
        <v>1690</v>
      </c>
      <c r="K5951" s="145" t="s">
        <v>1876</v>
      </c>
      <c r="L5951" s="145" t="s">
        <v>1879</v>
      </c>
    </row>
    <row r="5952" spans="3:12">
      <c r="C5952" s="145" t="s">
        <v>2202</v>
      </c>
      <c r="D5952" s="145" t="s">
        <v>45</v>
      </c>
      <c r="E5952" s="145" t="s">
        <v>38</v>
      </c>
      <c r="F5952" s="462" t="s">
        <v>95</v>
      </c>
      <c r="G5952" s="462" t="s">
        <v>3468</v>
      </c>
      <c r="H5952" s="145" t="s">
        <v>86</v>
      </c>
      <c r="I5952" s="462" t="s">
        <v>1688</v>
      </c>
      <c r="J5952" s="462" t="s">
        <v>1690</v>
      </c>
      <c r="K5952" s="145" t="s">
        <v>1876</v>
      </c>
      <c r="L5952" s="145" t="s">
        <v>1879</v>
      </c>
    </row>
    <row r="5953" spans="3:12">
      <c r="C5953" s="145" t="s">
        <v>2200</v>
      </c>
      <c r="D5953" s="145">
        <v>0</v>
      </c>
      <c r="E5953" s="145" t="s">
        <v>26</v>
      </c>
      <c r="F5953" s="462" t="s">
        <v>95</v>
      </c>
      <c r="G5953" s="462" t="s">
        <v>3468</v>
      </c>
      <c r="H5953" s="145" t="s">
        <v>86</v>
      </c>
      <c r="I5953" s="462" t="s">
        <v>1688</v>
      </c>
      <c r="J5953" s="462" t="s">
        <v>1690</v>
      </c>
      <c r="K5953" s="145" t="s">
        <v>1876</v>
      </c>
      <c r="L5953" s="145" t="s">
        <v>1880</v>
      </c>
    </row>
    <row r="5954" spans="3:12">
      <c r="C5954" s="145" t="s">
        <v>2201</v>
      </c>
      <c r="D5954" s="145">
        <v>0</v>
      </c>
      <c r="E5954" s="145" t="s">
        <v>26</v>
      </c>
      <c r="F5954" s="462" t="s">
        <v>95</v>
      </c>
      <c r="G5954" s="462" t="s">
        <v>3468</v>
      </c>
      <c r="H5954" s="145" t="s">
        <v>86</v>
      </c>
      <c r="I5954" s="462" t="s">
        <v>1688</v>
      </c>
      <c r="J5954" s="462" t="s">
        <v>1690</v>
      </c>
      <c r="K5954" s="145" t="s">
        <v>1876</v>
      </c>
      <c r="L5954" s="145" t="s">
        <v>1880</v>
      </c>
    </row>
    <row r="5955" spans="3:12">
      <c r="C5955" s="145" t="s">
        <v>2202</v>
      </c>
      <c r="D5955" s="145" t="s">
        <v>45</v>
      </c>
      <c r="E5955" s="145" t="s">
        <v>38</v>
      </c>
      <c r="F5955" s="462" t="s">
        <v>95</v>
      </c>
      <c r="G5955" s="462" t="s">
        <v>3468</v>
      </c>
      <c r="H5955" s="145" t="s">
        <v>86</v>
      </c>
      <c r="I5955" s="462" t="s">
        <v>1688</v>
      </c>
      <c r="J5955" s="462" t="s">
        <v>1690</v>
      </c>
      <c r="K5955" s="145" t="s">
        <v>1876</v>
      </c>
      <c r="L5955" s="145" t="s">
        <v>1880</v>
      </c>
    </row>
    <row r="5956" spans="3:12">
      <c r="C5956" s="145" t="s">
        <v>2204</v>
      </c>
      <c r="F5956" s="462" t="s">
        <v>3468</v>
      </c>
      <c r="G5956" s="462" t="s">
        <v>3468</v>
      </c>
      <c r="H5956" s="145" t="s">
        <v>86</v>
      </c>
      <c r="I5956" s="462" t="s">
        <v>1688</v>
      </c>
      <c r="J5956" s="462" t="s">
        <v>1690</v>
      </c>
    </row>
    <row r="5957" spans="3:12">
      <c r="C5957" s="145" t="s">
        <v>2205</v>
      </c>
      <c r="F5957" s="462" t="s">
        <v>3468</v>
      </c>
      <c r="G5957" s="462" t="s">
        <v>3468</v>
      </c>
      <c r="H5957" s="145" t="s">
        <v>86</v>
      </c>
      <c r="I5957" s="462" t="s">
        <v>2</v>
      </c>
      <c r="J5957" s="462" t="s">
        <v>1690</v>
      </c>
    </row>
    <row r="5958" spans="3:12">
      <c r="C5958" s="145" t="s">
        <v>2206</v>
      </c>
      <c r="F5958" s="462" t="s">
        <v>3468</v>
      </c>
      <c r="G5958" s="462" t="s">
        <v>3468</v>
      </c>
      <c r="H5958" s="145" t="s">
        <v>86</v>
      </c>
      <c r="I5958" s="462" t="s">
        <v>1688</v>
      </c>
      <c r="J5958" s="462" t="s">
        <v>1690</v>
      </c>
    </row>
    <row r="5959" spans="3:12">
      <c r="C5959" s="145" t="s">
        <v>2207</v>
      </c>
      <c r="F5959" s="462" t="s">
        <v>3468</v>
      </c>
      <c r="G5959" s="462" t="s">
        <v>3468</v>
      </c>
      <c r="H5959" s="145" t="s">
        <v>86</v>
      </c>
      <c r="I5959" s="462" t="s">
        <v>1688</v>
      </c>
      <c r="J5959" s="462" t="s">
        <v>1690</v>
      </c>
    </row>
    <row r="5960" spans="3:12">
      <c r="C5960" s="145" t="s">
        <v>2208</v>
      </c>
      <c r="F5960" s="462" t="s">
        <v>3468</v>
      </c>
      <c r="G5960" s="462" t="s">
        <v>3468</v>
      </c>
      <c r="H5960" s="145" t="s">
        <v>86</v>
      </c>
      <c r="I5960" s="462" t="s">
        <v>1688</v>
      </c>
      <c r="J5960" s="462" t="s">
        <v>1690</v>
      </c>
    </row>
    <row r="5961" spans="3:12">
      <c r="C5961" s="145" t="s">
        <v>2209</v>
      </c>
      <c r="F5961" s="462" t="s">
        <v>3468</v>
      </c>
      <c r="G5961" s="462" t="s">
        <v>3468</v>
      </c>
      <c r="H5961" s="145" t="s">
        <v>86</v>
      </c>
      <c r="I5961" s="462" t="s">
        <v>1688</v>
      </c>
      <c r="J5961" s="462" t="s">
        <v>1690</v>
      </c>
    </row>
    <row r="5962" spans="3:12">
      <c r="C5962" s="145" t="s">
        <v>2211</v>
      </c>
      <c r="F5962" s="462" t="s">
        <v>3468</v>
      </c>
      <c r="G5962" s="462" t="s">
        <v>3468</v>
      </c>
      <c r="H5962" s="145" t="s">
        <v>86</v>
      </c>
      <c r="I5962" s="462" t="s">
        <v>1688</v>
      </c>
      <c r="J5962" s="462" t="s">
        <v>1690</v>
      </c>
    </row>
    <row r="5963" spans="3:12">
      <c r="C5963" s="145" t="s">
        <v>2212</v>
      </c>
      <c r="F5963" s="462" t="s">
        <v>3468</v>
      </c>
      <c r="G5963" s="462" t="s">
        <v>3468</v>
      </c>
      <c r="H5963" s="145" t="s">
        <v>86</v>
      </c>
      <c r="I5963" s="462" t="s">
        <v>1688</v>
      </c>
      <c r="J5963" s="462" t="s">
        <v>1690</v>
      </c>
    </row>
    <row r="5964" spans="3:12">
      <c r="C5964" s="145" t="s">
        <v>2213</v>
      </c>
      <c r="F5964" s="462" t="s">
        <v>3468</v>
      </c>
      <c r="G5964" s="462" t="s">
        <v>3468</v>
      </c>
      <c r="H5964" s="145" t="s">
        <v>86</v>
      </c>
      <c r="I5964" s="462" t="s">
        <v>1688</v>
      </c>
      <c r="J5964" s="462" t="s">
        <v>1690</v>
      </c>
    </row>
    <row r="5965" spans="3:12">
      <c r="C5965" s="145" t="s">
        <v>2214</v>
      </c>
      <c r="F5965" s="462" t="s">
        <v>3468</v>
      </c>
      <c r="G5965" s="462" t="s">
        <v>3468</v>
      </c>
      <c r="H5965" s="145" t="s">
        <v>86</v>
      </c>
      <c r="I5965" s="462" t="s">
        <v>1688</v>
      </c>
      <c r="J5965" s="462" t="s">
        <v>1690</v>
      </c>
    </row>
    <row r="5966" spans="3:12">
      <c r="C5966" s="145" t="s">
        <v>2215</v>
      </c>
      <c r="F5966" s="462" t="s">
        <v>3468</v>
      </c>
      <c r="G5966" s="462" t="s">
        <v>3468</v>
      </c>
      <c r="H5966" s="145" t="s">
        <v>86</v>
      </c>
      <c r="I5966" s="462" t="s">
        <v>1688</v>
      </c>
      <c r="J5966" s="462" t="s">
        <v>1690</v>
      </c>
    </row>
    <row r="5967" spans="3:12">
      <c r="C5967" s="145" t="s">
        <v>2216</v>
      </c>
      <c r="F5967" s="462" t="s">
        <v>3468</v>
      </c>
      <c r="G5967" s="462" t="s">
        <v>3468</v>
      </c>
      <c r="H5967" s="145" t="s">
        <v>86</v>
      </c>
      <c r="I5967" s="462" t="s">
        <v>1688</v>
      </c>
      <c r="J5967" s="462" t="s">
        <v>1690</v>
      </c>
    </row>
    <row r="5968" spans="3:12">
      <c r="C5968" s="145" t="s">
        <v>2218</v>
      </c>
      <c r="D5968" s="145">
        <v>0</v>
      </c>
      <c r="E5968" s="145" t="s">
        <v>26</v>
      </c>
      <c r="F5968" s="462" t="s">
        <v>95</v>
      </c>
      <c r="G5968" s="462" t="s">
        <v>3468</v>
      </c>
      <c r="H5968" s="145" t="s">
        <v>86</v>
      </c>
      <c r="I5968" s="462" t="s">
        <v>1688</v>
      </c>
      <c r="J5968" s="462" t="s">
        <v>1690</v>
      </c>
    </row>
    <row r="5969" spans="3:10">
      <c r="C5969" s="145" t="s">
        <v>2219</v>
      </c>
      <c r="F5969" s="462" t="s">
        <v>3468</v>
      </c>
      <c r="G5969" s="462" t="s">
        <v>3468</v>
      </c>
      <c r="H5969" s="145" t="s">
        <v>86</v>
      </c>
      <c r="I5969" s="462" t="s">
        <v>1688</v>
      </c>
      <c r="J5969" s="462" t="s">
        <v>1690</v>
      </c>
    </row>
    <row r="5970" spans="3:10">
      <c r="C5970" s="145" t="s">
        <v>2220</v>
      </c>
      <c r="F5970" s="462" t="s">
        <v>3468</v>
      </c>
      <c r="G5970" s="462" t="s">
        <v>3468</v>
      </c>
      <c r="H5970" s="145" t="s">
        <v>86</v>
      </c>
      <c r="I5970" s="462" t="s">
        <v>1688</v>
      </c>
      <c r="J5970" s="462" t="s">
        <v>1690</v>
      </c>
    </row>
    <row r="5971" spans="3:10">
      <c r="C5971" s="145" t="s">
        <v>2221</v>
      </c>
      <c r="D5971" s="145" t="s">
        <v>45</v>
      </c>
      <c r="E5971" s="145" t="s">
        <v>38</v>
      </c>
      <c r="F5971" s="462" t="s">
        <v>95</v>
      </c>
      <c r="G5971" s="462" t="s">
        <v>3468</v>
      </c>
      <c r="H5971" s="145" t="s">
        <v>86</v>
      </c>
      <c r="I5971" s="462" t="s">
        <v>1688</v>
      </c>
      <c r="J5971" s="462" t="s">
        <v>1690</v>
      </c>
    </row>
    <row r="5972" spans="3:10">
      <c r="C5972" s="145" t="s">
        <v>2222</v>
      </c>
      <c r="D5972" s="145" t="s">
        <v>45</v>
      </c>
      <c r="E5972" s="145" t="s">
        <v>38</v>
      </c>
      <c r="F5972" s="462" t="s">
        <v>95</v>
      </c>
      <c r="G5972" s="462" t="s">
        <v>3468</v>
      </c>
      <c r="H5972" s="145" t="s">
        <v>86</v>
      </c>
      <c r="I5972" s="462" t="s">
        <v>1688</v>
      </c>
      <c r="J5972" s="462" t="s">
        <v>1690</v>
      </c>
    </row>
    <row r="5973" spans="3:10">
      <c r="C5973" s="145" t="s">
        <v>2543</v>
      </c>
      <c r="D5973" s="145">
        <v>0</v>
      </c>
      <c r="E5973" s="145" t="s">
        <v>26</v>
      </c>
      <c r="F5973" s="462" t="s">
        <v>95</v>
      </c>
      <c r="G5973" s="462" t="s">
        <v>3468</v>
      </c>
      <c r="H5973" s="145" t="s">
        <v>86</v>
      </c>
      <c r="I5973" s="462" t="s">
        <v>2</v>
      </c>
      <c r="J5973" s="462" t="s">
        <v>1690</v>
      </c>
    </row>
    <row r="5974" spans="3:10">
      <c r="C5974" s="145" t="s">
        <v>2544</v>
      </c>
      <c r="D5974" s="145">
        <v>0</v>
      </c>
      <c r="E5974" s="145" t="s">
        <v>26</v>
      </c>
      <c r="F5974" s="462" t="s">
        <v>95</v>
      </c>
      <c r="G5974" s="462" t="s">
        <v>3468</v>
      </c>
      <c r="H5974" s="145" t="s">
        <v>86</v>
      </c>
      <c r="I5974" s="462" t="s">
        <v>2</v>
      </c>
      <c r="J5974" s="462" t="s">
        <v>1690</v>
      </c>
    </row>
    <row r="5975" spans="3:10">
      <c r="C5975" s="145" t="s">
        <v>2545</v>
      </c>
      <c r="D5975" s="145">
        <v>0</v>
      </c>
      <c r="E5975" s="145" t="s">
        <v>26</v>
      </c>
      <c r="F5975" s="462" t="s">
        <v>95</v>
      </c>
      <c r="G5975" s="462" t="s">
        <v>3468</v>
      </c>
      <c r="H5975" s="145" t="s">
        <v>86</v>
      </c>
      <c r="I5975" s="462" t="s">
        <v>2</v>
      </c>
      <c r="J5975" s="462" t="s">
        <v>1690</v>
      </c>
    </row>
    <row r="5976" spans="3:10">
      <c r="C5976" s="145" t="s">
        <v>2546</v>
      </c>
      <c r="D5976" s="145">
        <v>0</v>
      </c>
      <c r="E5976" s="145" t="s">
        <v>26</v>
      </c>
      <c r="F5976" s="462" t="s">
        <v>95</v>
      </c>
      <c r="G5976" s="462" t="s">
        <v>3468</v>
      </c>
      <c r="H5976" s="145" t="s">
        <v>86</v>
      </c>
      <c r="I5976" s="462" t="s">
        <v>2</v>
      </c>
      <c r="J5976" s="462" t="s">
        <v>1690</v>
      </c>
    </row>
    <row r="5977" spans="3:10">
      <c r="C5977" s="145" t="s">
        <v>2548</v>
      </c>
      <c r="D5977" s="145">
        <v>0</v>
      </c>
      <c r="E5977" s="145" t="s">
        <v>26</v>
      </c>
      <c r="F5977" s="462" t="s">
        <v>95</v>
      </c>
      <c r="G5977" s="462" t="s">
        <v>3468</v>
      </c>
      <c r="H5977" s="145" t="s">
        <v>86</v>
      </c>
      <c r="I5977" s="462" t="s">
        <v>2</v>
      </c>
      <c r="J5977" s="462" t="s">
        <v>1690</v>
      </c>
    </row>
    <row r="5978" spans="3:10">
      <c r="C5978" s="145" t="s">
        <v>2549</v>
      </c>
      <c r="D5978" s="145">
        <v>0</v>
      </c>
      <c r="E5978" s="145" t="s">
        <v>26</v>
      </c>
      <c r="F5978" s="462" t="s">
        <v>95</v>
      </c>
      <c r="G5978" s="462" t="s">
        <v>3468</v>
      </c>
      <c r="H5978" s="145" t="s">
        <v>86</v>
      </c>
      <c r="I5978" s="462" t="s">
        <v>2</v>
      </c>
      <c r="J5978" s="462" t="s">
        <v>1690</v>
      </c>
    </row>
    <row r="5979" spans="3:10">
      <c r="C5979" s="145" t="s">
        <v>2550</v>
      </c>
      <c r="D5979" s="145">
        <v>0</v>
      </c>
      <c r="E5979" s="145" t="s">
        <v>26</v>
      </c>
      <c r="F5979" s="462" t="s">
        <v>95</v>
      </c>
      <c r="G5979" s="462" t="s">
        <v>3468</v>
      </c>
      <c r="H5979" s="145" t="s">
        <v>86</v>
      </c>
      <c r="I5979" s="462" t="s">
        <v>2</v>
      </c>
      <c r="J5979" s="462" t="s">
        <v>1690</v>
      </c>
    </row>
    <row r="5980" spans="3:10">
      <c r="C5980" s="145" t="s">
        <v>2551</v>
      </c>
      <c r="D5980" s="145">
        <v>0</v>
      </c>
      <c r="E5980" s="145" t="s">
        <v>26</v>
      </c>
      <c r="F5980" s="462" t="s">
        <v>95</v>
      </c>
      <c r="G5980" s="462" t="s">
        <v>3468</v>
      </c>
      <c r="H5980" s="145" t="s">
        <v>86</v>
      </c>
      <c r="I5980" s="462" t="s">
        <v>2</v>
      </c>
      <c r="J5980" s="462" t="s">
        <v>1690</v>
      </c>
    </row>
    <row r="5981" spans="3:10">
      <c r="C5981" s="145" t="s">
        <v>2552</v>
      </c>
      <c r="D5981" s="145">
        <v>0</v>
      </c>
      <c r="E5981" s="145" t="s">
        <v>26</v>
      </c>
      <c r="F5981" s="462" t="s">
        <v>95</v>
      </c>
      <c r="G5981" s="462" t="s">
        <v>3468</v>
      </c>
      <c r="H5981" s="145" t="s">
        <v>86</v>
      </c>
      <c r="I5981" s="462" t="s">
        <v>2</v>
      </c>
      <c r="J5981" s="462" t="s">
        <v>1690</v>
      </c>
    </row>
    <row r="5982" spans="3:10">
      <c r="C5982" s="145" t="s">
        <v>2553</v>
      </c>
      <c r="D5982" s="145">
        <v>0</v>
      </c>
      <c r="E5982" s="145" t="s">
        <v>26</v>
      </c>
      <c r="F5982" s="462" t="s">
        <v>95</v>
      </c>
      <c r="G5982" s="462" t="s">
        <v>3468</v>
      </c>
      <c r="H5982" s="145" t="s">
        <v>86</v>
      </c>
      <c r="I5982" s="462" t="s">
        <v>2</v>
      </c>
      <c r="J5982" s="462" t="s">
        <v>1690</v>
      </c>
    </row>
    <row r="5983" spans="3:10">
      <c r="C5983" s="145" t="s">
        <v>2554</v>
      </c>
      <c r="D5983" s="145">
        <v>0</v>
      </c>
      <c r="E5983" s="145" t="s">
        <v>26</v>
      </c>
      <c r="F5983" s="462" t="s">
        <v>95</v>
      </c>
      <c r="G5983" s="462" t="s">
        <v>3468</v>
      </c>
      <c r="H5983" s="145" t="s">
        <v>86</v>
      </c>
      <c r="I5983" s="462" t="s">
        <v>2</v>
      </c>
      <c r="J5983" s="462" t="s">
        <v>1690</v>
      </c>
    </row>
    <row r="5984" spans="3:10">
      <c r="C5984" s="145" t="s">
        <v>2555</v>
      </c>
      <c r="D5984" s="145">
        <v>0</v>
      </c>
      <c r="E5984" s="145" t="s">
        <v>26</v>
      </c>
      <c r="F5984" s="462" t="s">
        <v>95</v>
      </c>
      <c r="G5984" s="462" t="s">
        <v>3468</v>
      </c>
      <c r="H5984" s="145" t="s">
        <v>86</v>
      </c>
      <c r="I5984" s="462" t="s">
        <v>2</v>
      </c>
      <c r="J5984" s="462" t="s">
        <v>1690</v>
      </c>
    </row>
    <row r="5985" spans="3:10">
      <c r="C5985" s="145" t="s">
        <v>2556</v>
      </c>
      <c r="D5985" s="145">
        <v>0</v>
      </c>
      <c r="E5985" s="145" t="s">
        <v>26</v>
      </c>
      <c r="F5985" s="462" t="s">
        <v>95</v>
      </c>
      <c r="G5985" s="462" t="s">
        <v>3468</v>
      </c>
      <c r="H5985" s="145" t="s">
        <v>86</v>
      </c>
      <c r="I5985" s="462" t="s">
        <v>2</v>
      </c>
      <c r="J5985" s="462" t="s">
        <v>1690</v>
      </c>
    </row>
    <row r="5986" spans="3:10">
      <c r="C5986" s="145" t="s">
        <v>2557</v>
      </c>
      <c r="D5986" s="145">
        <v>0</v>
      </c>
      <c r="E5986" s="145" t="s">
        <v>26</v>
      </c>
      <c r="F5986" s="462" t="s">
        <v>95</v>
      </c>
      <c r="G5986" s="462" t="s">
        <v>3468</v>
      </c>
      <c r="H5986" s="145" t="s">
        <v>86</v>
      </c>
      <c r="I5986" s="462" t="s">
        <v>2</v>
      </c>
      <c r="J5986" s="462" t="s">
        <v>1690</v>
      </c>
    </row>
    <row r="5987" spans="3:10">
      <c r="C5987" s="145" t="s">
        <v>3502</v>
      </c>
      <c r="D5987" s="145">
        <v>0</v>
      </c>
      <c r="E5987" s="145" t="s">
        <v>26</v>
      </c>
      <c r="F5987" s="462" t="s">
        <v>95</v>
      </c>
      <c r="G5987" s="462" t="s">
        <v>3468</v>
      </c>
      <c r="H5987" s="145" t="s">
        <v>86</v>
      </c>
      <c r="I5987" s="462" t="s">
        <v>2</v>
      </c>
      <c r="J5987" s="462" t="s">
        <v>1690</v>
      </c>
    </row>
    <row r="5988" spans="3:10">
      <c r="C5988" s="145" t="s">
        <v>2560</v>
      </c>
      <c r="D5988" s="145">
        <v>0</v>
      </c>
      <c r="E5988" s="145" t="s">
        <v>26</v>
      </c>
      <c r="F5988" s="462" t="s">
        <v>95</v>
      </c>
      <c r="G5988" s="462" t="s">
        <v>3468</v>
      </c>
      <c r="H5988" s="145" t="s">
        <v>86</v>
      </c>
      <c r="I5988" s="462" t="s">
        <v>2</v>
      </c>
      <c r="J5988" s="462" t="s">
        <v>1690</v>
      </c>
    </row>
    <row r="5989" spans="3:10">
      <c r="C5989" s="145" t="s">
        <v>2561</v>
      </c>
      <c r="D5989" s="145">
        <v>0</v>
      </c>
      <c r="E5989" s="145" t="s">
        <v>26</v>
      </c>
      <c r="F5989" s="462" t="s">
        <v>95</v>
      </c>
      <c r="G5989" s="462" t="s">
        <v>3468</v>
      </c>
      <c r="H5989" s="145" t="s">
        <v>86</v>
      </c>
      <c r="I5989" s="462" t="s">
        <v>2</v>
      </c>
      <c r="J5989" s="462" t="s">
        <v>1690</v>
      </c>
    </row>
    <row r="5990" spans="3:10">
      <c r="C5990" s="145" t="s">
        <v>2562</v>
      </c>
      <c r="D5990" s="145">
        <v>0</v>
      </c>
      <c r="E5990" s="145" t="s">
        <v>26</v>
      </c>
      <c r="F5990" s="462" t="s">
        <v>95</v>
      </c>
      <c r="G5990" s="462" t="s">
        <v>3468</v>
      </c>
      <c r="H5990" s="145" t="s">
        <v>86</v>
      </c>
      <c r="I5990" s="462" t="s">
        <v>2</v>
      </c>
      <c r="J5990" s="462" t="s">
        <v>1690</v>
      </c>
    </row>
    <row r="5991" spans="3:10">
      <c r="C5991" s="145" t="s">
        <v>2563</v>
      </c>
      <c r="D5991" s="145">
        <v>0</v>
      </c>
      <c r="E5991" s="145" t="s">
        <v>26</v>
      </c>
      <c r="F5991" s="462" t="s">
        <v>95</v>
      </c>
      <c r="G5991" s="462" t="s">
        <v>3468</v>
      </c>
      <c r="H5991" s="145" t="s">
        <v>86</v>
      </c>
      <c r="I5991" s="462" t="s">
        <v>2</v>
      </c>
      <c r="J5991" s="462" t="s">
        <v>1690</v>
      </c>
    </row>
    <row r="5992" spans="3:10">
      <c r="C5992" s="145" t="s">
        <v>2564</v>
      </c>
      <c r="D5992" s="145">
        <v>0</v>
      </c>
      <c r="E5992" s="145" t="s">
        <v>26</v>
      </c>
      <c r="F5992" s="462" t="s">
        <v>95</v>
      </c>
      <c r="G5992" s="462" t="s">
        <v>3468</v>
      </c>
      <c r="H5992" s="145" t="s">
        <v>86</v>
      </c>
      <c r="I5992" s="462" t="s">
        <v>2</v>
      </c>
      <c r="J5992" s="462" t="s">
        <v>1690</v>
      </c>
    </row>
    <row r="5993" spans="3:10">
      <c r="C5993" s="145" t="s">
        <v>2565</v>
      </c>
      <c r="D5993" s="145">
        <v>0</v>
      </c>
      <c r="E5993" s="145" t="s">
        <v>26</v>
      </c>
      <c r="F5993" s="462" t="s">
        <v>95</v>
      </c>
      <c r="G5993" s="462" t="s">
        <v>3468</v>
      </c>
      <c r="H5993" s="145" t="s">
        <v>86</v>
      </c>
      <c r="I5993" s="462" t="s">
        <v>2</v>
      </c>
      <c r="J5993" s="462" t="s">
        <v>1690</v>
      </c>
    </row>
    <row r="5994" spans="3:10">
      <c r="C5994" s="145" t="s">
        <v>2566</v>
      </c>
      <c r="D5994" s="145">
        <v>0</v>
      </c>
      <c r="E5994" s="145" t="s">
        <v>26</v>
      </c>
      <c r="F5994" s="462" t="s">
        <v>95</v>
      </c>
      <c r="G5994" s="462" t="s">
        <v>3468</v>
      </c>
      <c r="H5994" s="145" t="s">
        <v>86</v>
      </c>
      <c r="I5994" s="462" t="s">
        <v>2</v>
      </c>
      <c r="J5994" s="462" t="s">
        <v>1690</v>
      </c>
    </row>
    <row r="5995" spans="3:10">
      <c r="C5995" s="145" t="s">
        <v>2567</v>
      </c>
      <c r="D5995" s="145">
        <v>0</v>
      </c>
      <c r="E5995" s="145" t="s">
        <v>26</v>
      </c>
      <c r="F5995" s="462" t="s">
        <v>95</v>
      </c>
      <c r="G5995" s="462" t="s">
        <v>3468</v>
      </c>
      <c r="H5995" s="145" t="s">
        <v>86</v>
      </c>
      <c r="I5995" s="462" t="s">
        <v>2</v>
      </c>
      <c r="J5995" s="462" t="s">
        <v>1690</v>
      </c>
    </row>
    <row r="5996" spans="3:10">
      <c r="C5996" s="145" t="s">
        <v>2568</v>
      </c>
      <c r="D5996" s="145">
        <v>0</v>
      </c>
      <c r="E5996" s="145" t="s">
        <v>26</v>
      </c>
      <c r="F5996" s="462" t="s">
        <v>95</v>
      </c>
      <c r="G5996" s="462" t="s">
        <v>3468</v>
      </c>
      <c r="H5996" s="145" t="s">
        <v>86</v>
      </c>
      <c r="I5996" s="462" t="s">
        <v>2</v>
      </c>
      <c r="J5996" s="462" t="s">
        <v>1690</v>
      </c>
    </row>
    <row r="5997" spans="3:10">
      <c r="C5997" s="145" t="s">
        <v>2569</v>
      </c>
      <c r="D5997" s="145">
        <v>0</v>
      </c>
      <c r="E5997" s="145" t="s">
        <v>26</v>
      </c>
      <c r="F5997" s="462" t="s">
        <v>95</v>
      </c>
      <c r="G5997" s="462" t="s">
        <v>3468</v>
      </c>
      <c r="H5997" s="145" t="s">
        <v>86</v>
      </c>
      <c r="I5997" s="462" t="s">
        <v>2</v>
      </c>
      <c r="J5997" s="462" t="s">
        <v>1690</v>
      </c>
    </row>
    <row r="5998" spans="3:10">
      <c r="C5998" s="145" t="s">
        <v>2362</v>
      </c>
      <c r="D5998" s="145">
        <v>0</v>
      </c>
      <c r="E5998" s="145" t="s">
        <v>26</v>
      </c>
      <c r="F5998" s="462" t="s">
        <v>95</v>
      </c>
      <c r="G5998" s="462" t="s">
        <v>3468</v>
      </c>
      <c r="H5998" s="145" t="s">
        <v>86</v>
      </c>
      <c r="I5998" s="462" t="s">
        <v>2</v>
      </c>
      <c r="J5998" s="462" t="s">
        <v>1690</v>
      </c>
    </row>
    <row r="5999" spans="3:10">
      <c r="C5999" s="145" t="s">
        <v>2361</v>
      </c>
      <c r="D5999" s="145">
        <v>0</v>
      </c>
      <c r="E5999" s="145" t="s">
        <v>26</v>
      </c>
      <c r="F5999" s="462" t="s">
        <v>95</v>
      </c>
      <c r="G5999" s="462" t="s">
        <v>3468</v>
      </c>
      <c r="H5999" s="145" t="s">
        <v>86</v>
      </c>
      <c r="I5999" s="462" t="s">
        <v>2</v>
      </c>
      <c r="J5999" s="462" t="s">
        <v>1690</v>
      </c>
    </row>
    <row r="6000" spans="3:10">
      <c r="C6000" s="145" t="s">
        <v>2570</v>
      </c>
      <c r="D6000" s="145">
        <v>0</v>
      </c>
      <c r="E6000" s="145" t="s">
        <v>26</v>
      </c>
      <c r="F6000" s="462" t="s">
        <v>95</v>
      </c>
      <c r="G6000" s="462" t="s">
        <v>3468</v>
      </c>
      <c r="H6000" s="145" t="s">
        <v>86</v>
      </c>
      <c r="I6000" s="462" t="s">
        <v>2</v>
      </c>
      <c r="J6000" s="462" t="s">
        <v>1690</v>
      </c>
    </row>
    <row r="6001" spans="3:10">
      <c r="C6001" s="145" t="s">
        <v>2572</v>
      </c>
      <c r="D6001" s="145">
        <v>0</v>
      </c>
      <c r="E6001" s="145" t="s">
        <v>26</v>
      </c>
      <c r="F6001" s="462" t="s">
        <v>95</v>
      </c>
      <c r="G6001" s="462" t="s">
        <v>3468</v>
      </c>
      <c r="H6001" s="145" t="s">
        <v>86</v>
      </c>
      <c r="I6001" s="462" t="s">
        <v>2</v>
      </c>
      <c r="J6001" s="462" t="s">
        <v>1690</v>
      </c>
    </row>
    <row r="6002" spans="3:10">
      <c r="C6002" s="145" t="s">
        <v>2573</v>
      </c>
      <c r="D6002" s="145">
        <v>0</v>
      </c>
      <c r="E6002" s="145" t="s">
        <v>26</v>
      </c>
      <c r="F6002" s="462" t="s">
        <v>95</v>
      </c>
      <c r="G6002" s="462" t="s">
        <v>3468</v>
      </c>
      <c r="H6002" s="145" t="s">
        <v>86</v>
      </c>
      <c r="I6002" s="462" t="s">
        <v>2</v>
      </c>
      <c r="J6002" s="462" t="s">
        <v>1690</v>
      </c>
    </row>
    <row r="6003" spans="3:10">
      <c r="C6003" s="145" t="s">
        <v>2574</v>
      </c>
      <c r="D6003" s="145">
        <v>0</v>
      </c>
      <c r="E6003" s="145" t="s">
        <v>26</v>
      </c>
      <c r="F6003" s="462" t="s">
        <v>95</v>
      </c>
      <c r="G6003" s="462" t="s">
        <v>3468</v>
      </c>
      <c r="H6003" s="145" t="s">
        <v>86</v>
      </c>
      <c r="I6003" s="462" t="s">
        <v>2</v>
      </c>
      <c r="J6003" s="462" t="s">
        <v>1690</v>
      </c>
    </row>
    <row r="6004" spans="3:10">
      <c r="C6004" s="145" t="s">
        <v>2375</v>
      </c>
      <c r="D6004" s="145">
        <v>0</v>
      </c>
      <c r="E6004" s="145" t="s">
        <v>26</v>
      </c>
      <c r="F6004" s="462" t="s">
        <v>95</v>
      </c>
      <c r="G6004" s="462" t="s">
        <v>3468</v>
      </c>
      <c r="H6004" s="145" t="s">
        <v>86</v>
      </c>
      <c r="I6004" s="462" t="s">
        <v>2</v>
      </c>
      <c r="J6004" s="462" t="s">
        <v>1690</v>
      </c>
    </row>
    <row r="6005" spans="3:10">
      <c r="C6005" s="145" t="s">
        <v>2576</v>
      </c>
      <c r="D6005" s="145">
        <v>0</v>
      </c>
      <c r="E6005" s="145" t="s">
        <v>26</v>
      </c>
      <c r="F6005" s="462" t="s">
        <v>95</v>
      </c>
      <c r="G6005" s="462" t="s">
        <v>3468</v>
      </c>
      <c r="H6005" s="145" t="s">
        <v>86</v>
      </c>
      <c r="I6005" s="462" t="s">
        <v>2</v>
      </c>
      <c r="J6005" s="462" t="s">
        <v>1690</v>
      </c>
    </row>
    <row r="6006" spans="3:10">
      <c r="C6006" s="145" t="s">
        <v>2577</v>
      </c>
      <c r="D6006" s="145">
        <v>0</v>
      </c>
      <c r="E6006" s="145" t="s">
        <v>26</v>
      </c>
      <c r="F6006" s="462" t="s">
        <v>95</v>
      </c>
      <c r="G6006" s="462" t="s">
        <v>3468</v>
      </c>
      <c r="H6006" s="145" t="s">
        <v>86</v>
      </c>
      <c r="I6006" s="462" t="s">
        <v>2</v>
      </c>
      <c r="J6006" s="462" t="s">
        <v>1690</v>
      </c>
    </row>
    <row r="6007" spans="3:10">
      <c r="C6007" s="145" t="s">
        <v>2578</v>
      </c>
      <c r="D6007" s="145">
        <v>0</v>
      </c>
      <c r="E6007" s="145" t="s">
        <v>26</v>
      </c>
      <c r="F6007" s="462" t="s">
        <v>95</v>
      </c>
      <c r="G6007" s="462" t="s">
        <v>3468</v>
      </c>
      <c r="H6007" s="145" t="s">
        <v>86</v>
      </c>
      <c r="I6007" s="462" t="s">
        <v>2</v>
      </c>
      <c r="J6007" s="462" t="s">
        <v>1690</v>
      </c>
    </row>
    <row r="6008" spans="3:10">
      <c r="C6008" s="145" t="s">
        <v>3488</v>
      </c>
      <c r="D6008" s="145">
        <v>0</v>
      </c>
      <c r="E6008" s="145" t="s">
        <v>26</v>
      </c>
      <c r="F6008" s="462" t="s">
        <v>95</v>
      </c>
      <c r="G6008" s="462" t="s">
        <v>3468</v>
      </c>
      <c r="H6008" s="145" t="s">
        <v>86</v>
      </c>
      <c r="I6008" s="462" t="s">
        <v>2</v>
      </c>
      <c r="J6008" s="462" t="s">
        <v>1690</v>
      </c>
    </row>
    <row r="6009" spans="3:10">
      <c r="C6009" s="145" t="s">
        <v>2580</v>
      </c>
      <c r="D6009" s="145">
        <v>0</v>
      </c>
      <c r="E6009" s="145" t="s">
        <v>26</v>
      </c>
      <c r="F6009" s="462" t="s">
        <v>95</v>
      </c>
      <c r="G6009" s="462" t="s">
        <v>3468</v>
      </c>
      <c r="H6009" s="145" t="s">
        <v>86</v>
      </c>
      <c r="I6009" s="462" t="s">
        <v>2</v>
      </c>
      <c r="J6009" s="462" t="s">
        <v>1690</v>
      </c>
    </row>
    <row r="6010" spans="3:10">
      <c r="C6010" s="145" t="s">
        <v>2581</v>
      </c>
      <c r="D6010" s="145">
        <v>0</v>
      </c>
      <c r="E6010" s="145" t="s">
        <v>26</v>
      </c>
      <c r="F6010" s="462" t="s">
        <v>95</v>
      </c>
      <c r="G6010" s="462" t="s">
        <v>3468</v>
      </c>
      <c r="H6010" s="145" t="s">
        <v>86</v>
      </c>
      <c r="I6010" s="462" t="s">
        <v>2</v>
      </c>
      <c r="J6010" s="462" t="s">
        <v>1690</v>
      </c>
    </row>
    <row r="6011" spans="3:10">
      <c r="C6011" s="145" t="s">
        <v>2582</v>
      </c>
      <c r="D6011" s="145">
        <v>0</v>
      </c>
      <c r="E6011" s="145" t="s">
        <v>26</v>
      </c>
      <c r="F6011" s="462" t="s">
        <v>95</v>
      </c>
      <c r="G6011" s="462" t="s">
        <v>3468</v>
      </c>
      <c r="H6011" s="145" t="s">
        <v>86</v>
      </c>
      <c r="I6011" s="462" t="s">
        <v>2</v>
      </c>
      <c r="J6011" s="462" t="s">
        <v>1690</v>
      </c>
    </row>
    <row r="6012" spans="3:10">
      <c r="C6012" s="145" t="s">
        <v>3489</v>
      </c>
      <c r="D6012" s="145">
        <v>0</v>
      </c>
      <c r="E6012" s="145" t="s">
        <v>26</v>
      </c>
      <c r="F6012" s="462" t="s">
        <v>95</v>
      </c>
      <c r="G6012" s="462" t="s">
        <v>3468</v>
      </c>
      <c r="H6012" s="145" t="s">
        <v>86</v>
      </c>
      <c r="I6012" s="462" t="s">
        <v>2</v>
      </c>
      <c r="J6012" s="462" t="s">
        <v>1690</v>
      </c>
    </row>
    <row r="6013" spans="3:10">
      <c r="C6013" s="145" t="s">
        <v>2584</v>
      </c>
      <c r="D6013" s="145">
        <v>0</v>
      </c>
      <c r="E6013" s="145" t="s">
        <v>26</v>
      </c>
      <c r="F6013" s="462" t="s">
        <v>95</v>
      </c>
      <c r="G6013" s="462" t="s">
        <v>3468</v>
      </c>
      <c r="H6013" s="145" t="s">
        <v>86</v>
      </c>
      <c r="I6013" s="462" t="s">
        <v>2</v>
      </c>
      <c r="J6013" s="462" t="s">
        <v>1690</v>
      </c>
    </row>
    <row r="6014" spans="3:10">
      <c r="C6014" s="145" t="s">
        <v>2585</v>
      </c>
      <c r="D6014" s="145">
        <v>0</v>
      </c>
      <c r="E6014" s="145" t="s">
        <v>26</v>
      </c>
      <c r="F6014" s="462" t="s">
        <v>95</v>
      </c>
      <c r="G6014" s="462" t="s">
        <v>3468</v>
      </c>
      <c r="H6014" s="145" t="s">
        <v>86</v>
      </c>
      <c r="I6014" s="462" t="s">
        <v>2</v>
      </c>
      <c r="J6014" s="462" t="s">
        <v>1690</v>
      </c>
    </row>
    <row r="6015" spans="3:10">
      <c r="C6015" s="145" t="s">
        <v>2586</v>
      </c>
      <c r="D6015" s="145">
        <v>0</v>
      </c>
      <c r="E6015" s="145" t="s">
        <v>26</v>
      </c>
      <c r="F6015" s="462" t="s">
        <v>95</v>
      </c>
      <c r="G6015" s="462" t="s">
        <v>3468</v>
      </c>
      <c r="H6015" s="145" t="s">
        <v>86</v>
      </c>
      <c r="I6015" s="462" t="s">
        <v>2</v>
      </c>
      <c r="J6015" s="462" t="s">
        <v>1690</v>
      </c>
    </row>
    <row r="6016" spans="3:10">
      <c r="C6016" s="145" t="s">
        <v>3490</v>
      </c>
      <c r="D6016" s="145">
        <v>0</v>
      </c>
      <c r="E6016" s="145" t="s">
        <v>26</v>
      </c>
      <c r="F6016" s="462" t="s">
        <v>95</v>
      </c>
      <c r="G6016" s="462" t="s">
        <v>3468</v>
      </c>
      <c r="H6016" s="145" t="s">
        <v>86</v>
      </c>
      <c r="I6016" s="462" t="s">
        <v>2</v>
      </c>
      <c r="J6016" s="462" t="s">
        <v>1690</v>
      </c>
    </row>
    <row r="6017" spans="3:10">
      <c r="C6017" s="145" t="s">
        <v>2589</v>
      </c>
      <c r="D6017" s="145">
        <v>0</v>
      </c>
      <c r="E6017" s="145" t="s">
        <v>26</v>
      </c>
      <c r="F6017" s="462" t="s">
        <v>95</v>
      </c>
      <c r="G6017" s="462" t="s">
        <v>3468</v>
      </c>
      <c r="H6017" s="145" t="s">
        <v>86</v>
      </c>
      <c r="I6017" s="462" t="s">
        <v>2</v>
      </c>
      <c r="J6017" s="462" t="s">
        <v>1690</v>
      </c>
    </row>
    <row r="6018" spans="3:10">
      <c r="C6018" s="145" t="s">
        <v>2590</v>
      </c>
      <c r="D6018" s="145">
        <v>0</v>
      </c>
      <c r="E6018" s="145" t="s">
        <v>26</v>
      </c>
      <c r="F6018" s="462" t="s">
        <v>95</v>
      </c>
      <c r="G6018" s="462" t="s">
        <v>3468</v>
      </c>
      <c r="H6018" s="145" t="s">
        <v>86</v>
      </c>
      <c r="I6018" s="462" t="s">
        <v>2</v>
      </c>
      <c r="J6018" s="462" t="s">
        <v>1690</v>
      </c>
    </row>
    <row r="6019" spans="3:10">
      <c r="C6019" s="145" t="s">
        <v>2591</v>
      </c>
      <c r="D6019" s="145">
        <v>0</v>
      </c>
      <c r="E6019" s="145" t="s">
        <v>26</v>
      </c>
      <c r="F6019" s="462" t="s">
        <v>95</v>
      </c>
      <c r="G6019" s="462" t="s">
        <v>3468</v>
      </c>
      <c r="H6019" s="145" t="s">
        <v>86</v>
      </c>
      <c r="I6019" s="462" t="s">
        <v>2</v>
      </c>
      <c r="J6019" s="462" t="s">
        <v>1690</v>
      </c>
    </row>
    <row r="6020" spans="3:10">
      <c r="C6020" s="145" t="s">
        <v>2593</v>
      </c>
      <c r="D6020" s="145">
        <v>0</v>
      </c>
      <c r="E6020" s="145" t="s">
        <v>26</v>
      </c>
      <c r="F6020" s="462" t="s">
        <v>95</v>
      </c>
      <c r="G6020" s="462" t="s">
        <v>3468</v>
      </c>
      <c r="H6020" s="145" t="s">
        <v>86</v>
      </c>
      <c r="I6020" s="462" t="s">
        <v>2</v>
      </c>
      <c r="J6020" s="462" t="s">
        <v>1690</v>
      </c>
    </row>
    <row r="6021" spans="3:10">
      <c r="C6021" s="145" t="s">
        <v>2594</v>
      </c>
      <c r="D6021" s="145">
        <v>0</v>
      </c>
      <c r="E6021" s="145" t="s">
        <v>26</v>
      </c>
      <c r="F6021" s="462" t="s">
        <v>95</v>
      </c>
      <c r="G6021" s="462" t="s">
        <v>3468</v>
      </c>
      <c r="H6021" s="145" t="s">
        <v>86</v>
      </c>
      <c r="I6021" s="462" t="s">
        <v>2</v>
      </c>
      <c r="J6021" s="462" t="s">
        <v>1690</v>
      </c>
    </row>
    <row r="6022" spans="3:10">
      <c r="C6022" s="145" t="s">
        <v>2595</v>
      </c>
      <c r="D6022" s="145">
        <v>0</v>
      </c>
      <c r="E6022" s="145" t="s">
        <v>26</v>
      </c>
      <c r="F6022" s="462" t="s">
        <v>95</v>
      </c>
      <c r="G6022" s="462" t="s">
        <v>3468</v>
      </c>
      <c r="H6022" s="145" t="s">
        <v>86</v>
      </c>
      <c r="I6022" s="462" t="s">
        <v>2</v>
      </c>
      <c r="J6022" s="462" t="s">
        <v>1690</v>
      </c>
    </row>
    <row r="6023" spans="3:10">
      <c r="C6023" s="145" t="s">
        <v>2596</v>
      </c>
      <c r="D6023" s="145">
        <v>0</v>
      </c>
      <c r="E6023" s="145" t="s">
        <v>26</v>
      </c>
      <c r="F6023" s="462" t="s">
        <v>95</v>
      </c>
      <c r="G6023" s="462" t="s">
        <v>3468</v>
      </c>
      <c r="H6023" s="145" t="s">
        <v>86</v>
      </c>
      <c r="I6023" s="462" t="s">
        <v>2</v>
      </c>
      <c r="J6023" s="462" t="s">
        <v>1690</v>
      </c>
    </row>
    <row r="6024" spans="3:10">
      <c r="C6024" s="145" t="s">
        <v>2597</v>
      </c>
      <c r="D6024" s="145">
        <v>0</v>
      </c>
      <c r="E6024" s="145" t="s">
        <v>26</v>
      </c>
      <c r="F6024" s="462" t="s">
        <v>95</v>
      </c>
      <c r="G6024" s="462" t="s">
        <v>3468</v>
      </c>
      <c r="H6024" s="145" t="s">
        <v>86</v>
      </c>
      <c r="I6024" s="462" t="s">
        <v>2</v>
      </c>
      <c r="J6024" s="462" t="s">
        <v>1690</v>
      </c>
    </row>
    <row r="6025" spans="3:10">
      <c r="C6025" s="145" t="s">
        <v>2382</v>
      </c>
      <c r="D6025" s="145">
        <v>0</v>
      </c>
      <c r="E6025" s="145" t="s">
        <v>26</v>
      </c>
      <c r="F6025" s="462" t="s">
        <v>95</v>
      </c>
      <c r="G6025" s="462" t="s">
        <v>3468</v>
      </c>
      <c r="H6025" s="145" t="s">
        <v>86</v>
      </c>
      <c r="I6025" s="462" t="s">
        <v>2</v>
      </c>
      <c r="J6025" s="462" t="s">
        <v>1690</v>
      </c>
    </row>
    <row r="6026" spans="3:10">
      <c r="C6026" s="145" t="s">
        <v>2600</v>
      </c>
      <c r="D6026" s="145">
        <v>0</v>
      </c>
      <c r="E6026" s="145" t="s">
        <v>26</v>
      </c>
      <c r="F6026" s="462" t="s">
        <v>95</v>
      </c>
      <c r="G6026" s="462" t="s">
        <v>3468</v>
      </c>
      <c r="H6026" s="145" t="s">
        <v>86</v>
      </c>
      <c r="I6026" s="462" t="s">
        <v>2</v>
      </c>
      <c r="J6026" s="462" t="s">
        <v>1690</v>
      </c>
    </row>
    <row r="6027" spans="3:10">
      <c r="C6027" s="145" t="s">
        <v>2601</v>
      </c>
      <c r="D6027" s="145">
        <v>0</v>
      </c>
      <c r="E6027" s="145" t="s">
        <v>26</v>
      </c>
      <c r="F6027" s="462" t="s">
        <v>95</v>
      </c>
      <c r="G6027" s="462" t="s">
        <v>3468</v>
      </c>
      <c r="H6027" s="145" t="s">
        <v>86</v>
      </c>
      <c r="I6027" s="462" t="s">
        <v>2</v>
      </c>
      <c r="J6027" s="462" t="s">
        <v>1690</v>
      </c>
    </row>
    <row r="6028" spans="3:10">
      <c r="C6028" s="145" t="s">
        <v>2602</v>
      </c>
      <c r="D6028" s="145">
        <v>0</v>
      </c>
      <c r="E6028" s="145" t="s">
        <v>26</v>
      </c>
      <c r="F6028" s="462" t="s">
        <v>95</v>
      </c>
      <c r="G6028" s="462" t="s">
        <v>3468</v>
      </c>
      <c r="H6028" s="145" t="s">
        <v>86</v>
      </c>
      <c r="I6028" s="462" t="s">
        <v>2</v>
      </c>
      <c r="J6028" s="462" t="s">
        <v>1690</v>
      </c>
    </row>
    <row r="6029" spans="3:10">
      <c r="C6029" s="145" t="s">
        <v>2604</v>
      </c>
      <c r="D6029" s="145">
        <v>0</v>
      </c>
      <c r="E6029" s="145" t="s">
        <v>26</v>
      </c>
      <c r="F6029" s="462" t="s">
        <v>95</v>
      </c>
      <c r="G6029" s="462" t="s">
        <v>3468</v>
      </c>
      <c r="H6029" s="145" t="s">
        <v>86</v>
      </c>
      <c r="I6029" s="462" t="s">
        <v>2</v>
      </c>
      <c r="J6029" s="462" t="s">
        <v>1690</v>
      </c>
    </row>
    <row r="6030" spans="3:10">
      <c r="C6030" s="145" t="s">
        <v>2605</v>
      </c>
      <c r="D6030" s="145">
        <v>0</v>
      </c>
      <c r="E6030" s="145" t="s">
        <v>26</v>
      </c>
      <c r="F6030" s="462" t="s">
        <v>95</v>
      </c>
      <c r="G6030" s="462" t="s">
        <v>3468</v>
      </c>
      <c r="H6030" s="145" t="s">
        <v>86</v>
      </c>
      <c r="I6030" s="462" t="s">
        <v>2</v>
      </c>
      <c r="J6030" s="462" t="s">
        <v>1690</v>
      </c>
    </row>
    <row r="6031" spans="3:10">
      <c r="C6031" s="145" t="s">
        <v>2606</v>
      </c>
      <c r="D6031" s="145">
        <v>0</v>
      </c>
      <c r="E6031" s="145" t="s">
        <v>26</v>
      </c>
      <c r="F6031" s="462" t="s">
        <v>95</v>
      </c>
      <c r="G6031" s="462" t="s">
        <v>3468</v>
      </c>
      <c r="H6031" s="145" t="s">
        <v>86</v>
      </c>
      <c r="I6031" s="462" t="s">
        <v>2</v>
      </c>
      <c r="J6031" s="462" t="s">
        <v>1690</v>
      </c>
    </row>
    <row r="6032" spans="3:10">
      <c r="C6032" s="145" t="s">
        <v>2608</v>
      </c>
      <c r="D6032" s="145">
        <v>0</v>
      </c>
      <c r="E6032" s="145" t="s">
        <v>26</v>
      </c>
      <c r="F6032" s="462" t="s">
        <v>95</v>
      </c>
      <c r="G6032" s="462" t="s">
        <v>3468</v>
      </c>
      <c r="H6032" s="145" t="s">
        <v>86</v>
      </c>
      <c r="I6032" s="462" t="s">
        <v>2</v>
      </c>
      <c r="J6032" s="462" t="s">
        <v>1690</v>
      </c>
    </row>
    <row r="6033" spans="3:10">
      <c r="C6033" s="145" t="s">
        <v>2609</v>
      </c>
      <c r="D6033" s="145">
        <v>0</v>
      </c>
      <c r="E6033" s="145" t="s">
        <v>26</v>
      </c>
      <c r="F6033" s="462" t="s">
        <v>95</v>
      </c>
      <c r="G6033" s="462" t="s">
        <v>3468</v>
      </c>
      <c r="H6033" s="145" t="s">
        <v>86</v>
      </c>
      <c r="I6033" s="462" t="s">
        <v>2</v>
      </c>
      <c r="J6033" s="462" t="s">
        <v>1690</v>
      </c>
    </row>
    <row r="6034" spans="3:10">
      <c r="C6034" s="145" t="s">
        <v>2610</v>
      </c>
      <c r="D6034" s="145">
        <v>0</v>
      </c>
      <c r="E6034" s="145" t="s">
        <v>26</v>
      </c>
      <c r="F6034" s="462" t="s">
        <v>95</v>
      </c>
      <c r="G6034" s="462" t="s">
        <v>3468</v>
      </c>
      <c r="H6034" s="145" t="s">
        <v>86</v>
      </c>
      <c r="I6034" s="462" t="s">
        <v>2</v>
      </c>
      <c r="J6034" s="462" t="s">
        <v>1690</v>
      </c>
    </row>
    <row r="6035" spans="3:10">
      <c r="C6035" s="145" t="s">
        <v>2612</v>
      </c>
      <c r="D6035" s="145">
        <v>0</v>
      </c>
      <c r="E6035" s="145" t="s">
        <v>26</v>
      </c>
      <c r="F6035" s="462" t="s">
        <v>95</v>
      </c>
      <c r="G6035" s="462" t="s">
        <v>3468</v>
      </c>
      <c r="H6035" s="145" t="s">
        <v>86</v>
      </c>
      <c r="I6035" s="462" t="s">
        <v>2</v>
      </c>
      <c r="J6035" s="462" t="s">
        <v>1690</v>
      </c>
    </row>
    <row r="6036" spans="3:10">
      <c r="C6036" s="145" t="s">
        <v>2613</v>
      </c>
      <c r="D6036" s="145">
        <v>0</v>
      </c>
      <c r="E6036" s="145" t="s">
        <v>26</v>
      </c>
      <c r="F6036" s="462" t="s">
        <v>95</v>
      </c>
      <c r="G6036" s="462" t="s">
        <v>3468</v>
      </c>
      <c r="H6036" s="145" t="s">
        <v>86</v>
      </c>
      <c r="I6036" s="462" t="s">
        <v>2</v>
      </c>
      <c r="J6036" s="462" t="s">
        <v>1690</v>
      </c>
    </row>
    <row r="6037" spans="3:10">
      <c r="C6037" s="145" t="s">
        <v>2614</v>
      </c>
      <c r="D6037" s="145">
        <v>0</v>
      </c>
      <c r="E6037" s="145" t="s">
        <v>26</v>
      </c>
      <c r="F6037" s="462" t="s">
        <v>95</v>
      </c>
      <c r="G6037" s="462" t="s">
        <v>3468</v>
      </c>
      <c r="H6037" s="145" t="s">
        <v>86</v>
      </c>
      <c r="I6037" s="462" t="s">
        <v>2</v>
      </c>
      <c r="J6037" s="462" t="s">
        <v>1690</v>
      </c>
    </row>
    <row r="6038" spans="3:10">
      <c r="C6038" s="145" t="s">
        <v>2616</v>
      </c>
      <c r="D6038" s="145">
        <v>0</v>
      </c>
      <c r="E6038" s="145" t="s">
        <v>26</v>
      </c>
      <c r="F6038" s="462" t="s">
        <v>95</v>
      </c>
      <c r="G6038" s="462" t="s">
        <v>3468</v>
      </c>
      <c r="H6038" s="145" t="s">
        <v>86</v>
      </c>
      <c r="I6038" s="462" t="s">
        <v>2</v>
      </c>
      <c r="J6038" s="462" t="s">
        <v>1690</v>
      </c>
    </row>
    <row r="6039" spans="3:10">
      <c r="C6039" s="145" t="s">
        <v>2617</v>
      </c>
      <c r="D6039" s="145">
        <v>0</v>
      </c>
      <c r="E6039" s="145" t="s">
        <v>26</v>
      </c>
      <c r="F6039" s="462" t="s">
        <v>95</v>
      </c>
      <c r="G6039" s="462" t="s">
        <v>3468</v>
      </c>
      <c r="H6039" s="145" t="s">
        <v>86</v>
      </c>
      <c r="I6039" s="462" t="s">
        <v>2</v>
      </c>
      <c r="J6039" s="462" t="s">
        <v>1690</v>
      </c>
    </row>
    <row r="6040" spans="3:10">
      <c r="C6040" s="145" t="s">
        <v>2618</v>
      </c>
      <c r="D6040" s="145">
        <v>0</v>
      </c>
      <c r="E6040" s="145" t="s">
        <v>26</v>
      </c>
      <c r="F6040" s="462" t="s">
        <v>95</v>
      </c>
      <c r="G6040" s="462" t="s">
        <v>3468</v>
      </c>
      <c r="H6040" s="145" t="s">
        <v>86</v>
      </c>
      <c r="I6040" s="462" t="s">
        <v>2</v>
      </c>
      <c r="J6040" s="462" t="s">
        <v>1690</v>
      </c>
    </row>
    <row r="6041" spans="3:10">
      <c r="C6041" s="145" t="s">
        <v>2620</v>
      </c>
      <c r="D6041" s="145">
        <v>0</v>
      </c>
      <c r="E6041" s="145" t="s">
        <v>26</v>
      </c>
      <c r="F6041" s="462" t="s">
        <v>95</v>
      </c>
      <c r="G6041" s="462" t="s">
        <v>3468</v>
      </c>
      <c r="H6041" s="145" t="s">
        <v>86</v>
      </c>
      <c r="I6041" s="462" t="s">
        <v>2</v>
      </c>
      <c r="J6041" s="462" t="s">
        <v>1690</v>
      </c>
    </row>
    <row r="6042" spans="3:10">
      <c r="C6042" s="145" t="s">
        <v>2621</v>
      </c>
      <c r="D6042" s="145">
        <v>0</v>
      </c>
      <c r="E6042" s="145" t="s">
        <v>26</v>
      </c>
      <c r="F6042" s="462" t="s">
        <v>95</v>
      </c>
      <c r="G6042" s="462" t="s">
        <v>3468</v>
      </c>
      <c r="H6042" s="145" t="s">
        <v>86</v>
      </c>
      <c r="I6042" s="462" t="s">
        <v>2</v>
      </c>
      <c r="J6042" s="462" t="s">
        <v>1690</v>
      </c>
    </row>
    <row r="6043" spans="3:10">
      <c r="C6043" s="145" t="s">
        <v>2622</v>
      </c>
      <c r="D6043" s="145">
        <v>0</v>
      </c>
      <c r="E6043" s="145" t="s">
        <v>26</v>
      </c>
      <c r="F6043" s="462" t="s">
        <v>95</v>
      </c>
      <c r="G6043" s="462" t="s">
        <v>3468</v>
      </c>
      <c r="H6043" s="145" t="s">
        <v>86</v>
      </c>
      <c r="I6043" s="462" t="s">
        <v>2</v>
      </c>
      <c r="J6043" s="462" t="s">
        <v>1690</v>
      </c>
    </row>
    <row r="6044" spans="3:10">
      <c r="C6044" s="145" t="s">
        <v>2397</v>
      </c>
      <c r="D6044" s="145">
        <v>0</v>
      </c>
      <c r="E6044" s="145" t="s">
        <v>26</v>
      </c>
      <c r="F6044" s="462" t="s">
        <v>95</v>
      </c>
      <c r="G6044" s="462" t="s">
        <v>3468</v>
      </c>
      <c r="H6044" s="145" t="s">
        <v>86</v>
      </c>
      <c r="I6044" s="462" t="s">
        <v>2</v>
      </c>
      <c r="J6044" s="462" t="s">
        <v>1690</v>
      </c>
    </row>
    <row r="6045" spans="3:10">
      <c r="C6045" s="145" t="s">
        <v>2408</v>
      </c>
      <c r="D6045" s="145">
        <v>0</v>
      </c>
      <c r="E6045" s="145" t="s">
        <v>26</v>
      </c>
      <c r="F6045" s="462" t="s">
        <v>95</v>
      </c>
      <c r="G6045" s="462" t="s">
        <v>3468</v>
      </c>
      <c r="H6045" s="145" t="s">
        <v>86</v>
      </c>
      <c r="I6045" s="462" t="s">
        <v>2</v>
      </c>
      <c r="J6045" s="462" t="s">
        <v>1690</v>
      </c>
    </row>
    <row r="6046" spans="3:10">
      <c r="C6046" s="145" t="s">
        <v>2624</v>
      </c>
      <c r="D6046" s="145">
        <v>0</v>
      </c>
      <c r="E6046" s="145" t="s">
        <v>26</v>
      </c>
      <c r="F6046" s="462" t="s">
        <v>95</v>
      </c>
      <c r="G6046" s="462" t="s">
        <v>3468</v>
      </c>
      <c r="H6046" s="145" t="s">
        <v>86</v>
      </c>
      <c r="I6046" s="462" t="s">
        <v>2</v>
      </c>
      <c r="J6046" s="462" t="s">
        <v>1690</v>
      </c>
    </row>
    <row r="6047" spans="3:10">
      <c r="C6047" s="145" t="s">
        <v>2626</v>
      </c>
      <c r="D6047" s="145">
        <v>0</v>
      </c>
      <c r="E6047" s="145" t="s">
        <v>26</v>
      </c>
      <c r="F6047" s="462" t="s">
        <v>95</v>
      </c>
      <c r="G6047" s="462" t="s">
        <v>3468</v>
      </c>
      <c r="H6047" s="145" t="s">
        <v>86</v>
      </c>
      <c r="I6047" s="462" t="s">
        <v>2</v>
      </c>
      <c r="J6047" s="462" t="s">
        <v>1690</v>
      </c>
    </row>
    <row r="6048" spans="3:10">
      <c r="C6048" s="145" t="s">
        <v>2627</v>
      </c>
      <c r="D6048" s="145">
        <v>0</v>
      </c>
      <c r="E6048" s="145" t="s">
        <v>26</v>
      </c>
      <c r="F6048" s="462" t="s">
        <v>95</v>
      </c>
      <c r="G6048" s="462" t="s">
        <v>3468</v>
      </c>
      <c r="H6048" s="145" t="s">
        <v>86</v>
      </c>
      <c r="I6048" s="462" t="s">
        <v>2</v>
      </c>
      <c r="J6048" s="462" t="s">
        <v>1690</v>
      </c>
    </row>
    <row r="6049" spans="3:10">
      <c r="C6049" s="145" t="s">
        <v>2628</v>
      </c>
      <c r="D6049" s="145">
        <v>0</v>
      </c>
      <c r="E6049" s="145" t="s">
        <v>26</v>
      </c>
      <c r="F6049" s="462" t="s">
        <v>95</v>
      </c>
      <c r="G6049" s="462" t="s">
        <v>3468</v>
      </c>
      <c r="H6049" s="145" t="s">
        <v>86</v>
      </c>
      <c r="I6049" s="462" t="s">
        <v>2</v>
      </c>
      <c r="J6049" s="462" t="s">
        <v>1690</v>
      </c>
    </row>
    <row r="6050" spans="3:10">
      <c r="C6050" s="145" t="s">
        <v>2629</v>
      </c>
      <c r="D6050" s="145">
        <v>0</v>
      </c>
      <c r="E6050" s="145" t="s">
        <v>26</v>
      </c>
      <c r="F6050" s="462" t="s">
        <v>95</v>
      </c>
      <c r="G6050" s="462" t="s">
        <v>3468</v>
      </c>
      <c r="H6050" s="145" t="s">
        <v>86</v>
      </c>
      <c r="I6050" s="462" t="s">
        <v>2</v>
      </c>
      <c r="J6050" s="462" t="s">
        <v>1690</v>
      </c>
    </row>
    <row r="6051" spans="3:10">
      <c r="C6051" s="145" t="s">
        <v>3491</v>
      </c>
      <c r="D6051" s="145">
        <v>0</v>
      </c>
      <c r="E6051" s="145" t="s">
        <v>26</v>
      </c>
      <c r="F6051" s="462" t="s">
        <v>95</v>
      </c>
      <c r="G6051" s="462" t="s">
        <v>3468</v>
      </c>
      <c r="H6051" s="145" t="s">
        <v>86</v>
      </c>
      <c r="I6051" s="462" t="s">
        <v>2</v>
      </c>
      <c r="J6051" s="462" t="s">
        <v>1690</v>
      </c>
    </row>
    <row r="6052" spans="3:10">
      <c r="C6052" s="145" t="s">
        <v>2631</v>
      </c>
      <c r="D6052" s="145">
        <v>0</v>
      </c>
      <c r="E6052" s="145" t="s">
        <v>26</v>
      </c>
      <c r="F6052" s="462" t="s">
        <v>95</v>
      </c>
      <c r="G6052" s="462" t="s">
        <v>3468</v>
      </c>
      <c r="H6052" s="145" t="s">
        <v>86</v>
      </c>
      <c r="I6052" s="462" t="s">
        <v>2</v>
      </c>
      <c r="J6052" s="462" t="s">
        <v>1690</v>
      </c>
    </row>
    <row r="6053" spans="3:10">
      <c r="C6053" s="145" t="s">
        <v>2632</v>
      </c>
      <c r="D6053" s="145">
        <v>0</v>
      </c>
      <c r="E6053" s="145" t="s">
        <v>26</v>
      </c>
      <c r="F6053" s="462" t="s">
        <v>95</v>
      </c>
      <c r="G6053" s="462" t="s">
        <v>3468</v>
      </c>
      <c r="H6053" s="145" t="s">
        <v>86</v>
      </c>
      <c r="I6053" s="462" t="s">
        <v>2</v>
      </c>
      <c r="J6053" s="462" t="s">
        <v>1690</v>
      </c>
    </row>
    <row r="6054" spans="3:10">
      <c r="C6054" s="145" t="s">
        <v>2633</v>
      </c>
      <c r="D6054" s="145">
        <v>0</v>
      </c>
      <c r="E6054" s="145" t="s">
        <v>26</v>
      </c>
      <c r="F6054" s="462" t="s">
        <v>95</v>
      </c>
      <c r="G6054" s="462" t="s">
        <v>3468</v>
      </c>
      <c r="H6054" s="145" t="s">
        <v>86</v>
      </c>
      <c r="I6054" s="462" t="s">
        <v>2</v>
      </c>
      <c r="J6054" s="462" t="s">
        <v>1690</v>
      </c>
    </row>
    <row r="6055" spans="3:10">
      <c r="C6055" s="145" t="s">
        <v>2634</v>
      </c>
      <c r="D6055" s="145">
        <v>0</v>
      </c>
      <c r="E6055" s="145" t="s">
        <v>26</v>
      </c>
      <c r="F6055" s="462" t="s">
        <v>95</v>
      </c>
      <c r="G6055" s="462" t="s">
        <v>3468</v>
      </c>
      <c r="H6055" s="145" t="s">
        <v>86</v>
      </c>
      <c r="I6055" s="462" t="s">
        <v>2</v>
      </c>
      <c r="J6055" s="462" t="s">
        <v>1690</v>
      </c>
    </row>
    <row r="6056" spans="3:10">
      <c r="C6056" s="145" t="s">
        <v>3492</v>
      </c>
      <c r="D6056" s="145">
        <v>0</v>
      </c>
      <c r="E6056" s="145" t="s">
        <v>26</v>
      </c>
      <c r="F6056" s="462" t="s">
        <v>95</v>
      </c>
      <c r="G6056" s="462" t="s">
        <v>3468</v>
      </c>
      <c r="H6056" s="145" t="s">
        <v>86</v>
      </c>
      <c r="I6056" s="462" t="s">
        <v>2</v>
      </c>
      <c r="J6056" s="462" t="s">
        <v>1690</v>
      </c>
    </row>
    <row r="6057" spans="3:10">
      <c r="C6057" s="145" t="s">
        <v>2636</v>
      </c>
      <c r="D6057" s="145">
        <v>0</v>
      </c>
      <c r="E6057" s="145" t="s">
        <v>26</v>
      </c>
      <c r="F6057" s="462" t="s">
        <v>95</v>
      </c>
      <c r="G6057" s="462" t="s">
        <v>3468</v>
      </c>
      <c r="H6057" s="145" t="s">
        <v>86</v>
      </c>
      <c r="I6057" s="462" t="s">
        <v>2</v>
      </c>
      <c r="J6057" s="462" t="s">
        <v>1690</v>
      </c>
    </row>
    <row r="6058" spans="3:10">
      <c r="C6058" s="145" t="s">
        <v>2637</v>
      </c>
      <c r="D6058" s="145">
        <v>0</v>
      </c>
      <c r="E6058" s="145" t="s">
        <v>26</v>
      </c>
      <c r="F6058" s="462" t="s">
        <v>95</v>
      </c>
      <c r="G6058" s="462" t="s">
        <v>3468</v>
      </c>
      <c r="H6058" s="145" t="s">
        <v>86</v>
      </c>
      <c r="I6058" s="462" t="s">
        <v>2</v>
      </c>
      <c r="J6058" s="462" t="s">
        <v>1690</v>
      </c>
    </row>
    <row r="6059" spans="3:10">
      <c r="C6059" s="145" t="s">
        <v>2638</v>
      </c>
      <c r="D6059" s="145">
        <v>0</v>
      </c>
      <c r="E6059" s="145" t="s">
        <v>26</v>
      </c>
      <c r="F6059" s="462" t="s">
        <v>95</v>
      </c>
      <c r="G6059" s="462" t="s">
        <v>3468</v>
      </c>
      <c r="H6059" s="145" t="s">
        <v>86</v>
      </c>
      <c r="I6059" s="462" t="s">
        <v>2</v>
      </c>
      <c r="J6059" s="462" t="s">
        <v>1690</v>
      </c>
    </row>
    <row r="6060" spans="3:10">
      <c r="C6060" s="145" t="s">
        <v>2639</v>
      </c>
      <c r="D6060" s="145">
        <v>0</v>
      </c>
      <c r="E6060" s="145" t="s">
        <v>26</v>
      </c>
      <c r="F6060" s="462" t="s">
        <v>95</v>
      </c>
      <c r="G6060" s="462" t="s">
        <v>3468</v>
      </c>
      <c r="H6060" s="145" t="s">
        <v>86</v>
      </c>
      <c r="I6060" s="462" t="s">
        <v>2</v>
      </c>
      <c r="J6060" s="462" t="s">
        <v>1690</v>
      </c>
    </row>
    <row r="6061" spans="3:10">
      <c r="C6061" s="145" t="s">
        <v>3493</v>
      </c>
      <c r="D6061" s="145">
        <v>0</v>
      </c>
      <c r="E6061" s="145" t="s">
        <v>26</v>
      </c>
      <c r="F6061" s="462" t="s">
        <v>95</v>
      </c>
      <c r="G6061" s="462" t="s">
        <v>3468</v>
      </c>
      <c r="H6061" s="145" t="s">
        <v>86</v>
      </c>
      <c r="I6061" s="462" t="s">
        <v>2</v>
      </c>
      <c r="J6061" s="462" t="s">
        <v>1690</v>
      </c>
    </row>
    <row r="6062" spans="3:10">
      <c r="C6062" s="145" t="s">
        <v>2641</v>
      </c>
      <c r="D6062" s="145">
        <v>0</v>
      </c>
      <c r="E6062" s="145" t="s">
        <v>26</v>
      </c>
      <c r="F6062" s="462" t="s">
        <v>95</v>
      </c>
      <c r="G6062" s="462" t="s">
        <v>3468</v>
      </c>
      <c r="H6062" s="145" t="s">
        <v>86</v>
      </c>
      <c r="I6062" s="462" t="s">
        <v>2</v>
      </c>
      <c r="J6062" s="462" t="s">
        <v>1690</v>
      </c>
    </row>
    <row r="6063" spans="3:10">
      <c r="C6063" s="145" t="s">
        <v>2642</v>
      </c>
      <c r="D6063" s="145">
        <v>0</v>
      </c>
      <c r="E6063" s="145" t="s">
        <v>26</v>
      </c>
      <c r="F6063" s="462" t="s">
        <v>95</v>
      </c>
      <c r="G6063" s="462" t="s">
        <v>3468</v>
      </c>
      <c r="H6063" s="145" t="s">
        <v>86</v>
      </c>
      <c r="I6063" s="462" t="s">
        <v>2</v>
      </c>
      <c r="J6063" s="462" t="s">
        <v>1690</v>
      </c>
    </row>
    <row r="6064" spans="3:10">
      <c r="C6064" s="145" t="s">
        <v>2643</v>
      </c>
      <c r="D6064" s="145">
        <v>0</v>
      </c>
      <c r="E6064" s="145" t="s">
        <v>26</v>
      </c>
      <c r="F6064" s="462" t="s">
        <v>95</v>
      </c>
      <c r="G6064" s="462" t="s">
        <v>3468</v>
      </c>
      <c r="H6064" s="145" t="s">
        <v>86</v>
      </c>
      <c r="I6064" s="462" t="s">
        <v>2</v>
      </c>
      <c r="J6064" s="462" t="s">
        <v>1690</v>
      </c>
    </row>
    <row r="6065" spans="3:10">
      <c r="C6065" s="145" t="s">
        <v>2644</v>
      </c>
      <c r="D6065" s="145">
        <v>0</v>
      </c>
      <c r="E6065" s="145" t="s">
        <v>26</v>
      </c>
      <c r="F6065" s="462" t="s">
        <v>95</v>
      </c>
      <c r="G6065" s="462" t="s">
        <v>3468</v>
      </c>
      <c r="H6065" s="145" t="s">
        <v>86</v>
      </c>
      <c r="I6065" s="462" t="s">
        <v>2</v>
      </c>
      <c r="J6065" s="462" t="s">
        <v>1690</v>
      </c>
    </row>
    <row r="6066" spans="3:10">
      <c r="C6066" s="145" t="s">
        <v>2645</v>
      </c>
      <c r="D6066" s="145">
        <v>0</v>
      </c>
      <c r="E6066" s="145" t="s">
        <v>26</v>
      </c>
      <c r="F6066" s="462" t="s">
        <v>95</v>
      </c>
      <c r="G6066" s="462" t="s">
        <v>3468</v>
      </c>
      <c r="H6066" s="145" t="s">
        <v>86</v>
      </c>
      <c r="I6066" s="462" t="s">
        <v>2</v>
      </c>
      <c r="J6066" s="462" t="s">
        <v>1690</v>
      </c>
    </row>
    <row r="6067" spans="3:10">
      <c r="C6067" s="145" t="s">
        <v>2646</v>
      </c>
      <c r="D6067" s="145">
        <v>0</v>
      </c>
      <c r="E6067" s="145" t="s">
        <v>26</v>
      </c>
      <c r="F6067" s="462" t="s">
        <v>95</v>
      </c>
      <c r="G6067" s="462" t="s">
        <v>3468</v>
      </c>
      <c r="H6067" s="145" t="s">
        <v>86</v>
      </c>
      <c r="I6067" s="462" t="s">
        <v>2</v>
      </c>
      <c r="J6067" s="462" t="s">
        <v>1690</v>
      </c>
    </row>
    <row r="6068" spans="3:10">
      <c r="C6068" s="145" t="s">
        <v>2648</v>
      </c>
      <c r="D6068" s="145">
        <v>0</v>
      </c>
      <c r="E6068" s="145" t="s">
        <v>26</v>
      </c>
      <c r="F6068" s="462" t="s">
        <v>95</v>
      </c>
      <c r="G6068" s="462" t="s">
        <v>3468</v>
      </c>
      <c r="H6068" s="145" t="s">
        <v>86</v>
      </c>
      <c r="I6068" s="462" t="s">
        <v>2</v>
      </c>
      <c r="J6068" s="462" t="s">
        <v>1690</v>
      </c>
    </row>
    <row r="6069" spans="3:10">
      <c r="C6069" s="145" t="s">
        <v>2649</v>
      </c>
      <c r="D6069" s="145">
        <v>0</v>
      </c>
      <c r="E6069" s="145" t="s">
        <v>26</v>
      </c>
      <c r="F6069" s="462" t="s">
        <v>95</v>
      </c>
      <c r="G6069" s="462" t="s">
        <v>3468</v>
      </c>
      <c r="H6069" s="145" t="s">
        <v>86</v>
      </c>
      <c r="I6069" s="462" t="s">
        <v>2</v>
      </c>
      <c r="J6069" s="462" t="s">
        <v>1690</v>
      </c>
    </row>
    <row r="6070" spans="3:10">
      <c r="C6070" s="145" t="s">
        <v>2650</v>
      </c>
      <c r="D6070" s="145">
        <v>0</v>
      </c>
      <c r="E6070" s="145" t="s">
        <v>26</v>
      </c>
      <c r="F6070" s="462" t="s">
        <v>95</v>
      </c>
      <c r="G6070" s="462" t="s">
        <v>3468</v>
      </c>
      <c r="H6070" s="145" t="s">
        <v>86</v>
      </c>
      <c r="I6070" s="462" t="s">
        <v>2</v>
      </c>
      <c r="J6070" s="462" t="s">
        <v>1690</v>
      </c>
    </row>
    <row r="6071" spans="3:10">
      <c r="C6071" s="145" t="s">
        <v>2651</v>
      </c>
      <c r="D6071" s="145">
        <v>0</v>
      </c>
      <c r="E6071" s="145" t="s">
        <v>26</v>
      </c>
      <c r="F6071" s="462" t="s">
        <v>95</v>
      </c>
      <c r="G6071" s="462" t="s">
        <v>3468</v>
      </c>
      <c r="H6071" s="145" t="s">
        <v>86</v>
      </c>
      <c r="I6071" s="462" t="s">
        <v>2</v>
      </c>
      <c r="J6071" s="462" t="s">
        <v>1690</v>
      </c>
    </row>
    <row r="6072" spans="3:10">
      <c r="C6072" s="145" t="s">
        <v>2652</v>
      </c>
      <c r="D6072" s="145">
        <v>0</v>
      </c>
      <c r="E6072" s="145" t="s">
        <v>26</v>
      </c>
      <c r="F6072" s="462" t="s">
        <v>95</v>
      </c>
      <c r="G6072" s="462" t="s">
        <v>3468</v>
      </c>
      <c r="H6072" s="145" t="s">
        <v>86</v>
      </c>
      <c r="I6072" s="462" t="s">
        <v>2</v>
      </c>
      <c r="J6072" s="462" t="s">
        <v>1690</v>
      </c>
    </row>
    <row r="6073" spans="3:10">
      <c r="C6073" s="145" t="s">
        <v>2653</v>
      </c>
      <c r="D6073" s="145">
        <v>0</v>
      </c>
      <c r="E6073" s="145" t="s">
        <v>26</v>
      </c>
      <c r="F6073" s="462" t="s">
        <v>95</v>
      </c>
      <c r="G6073" s="462" t="s">
        <v>3468</v>
      </c>
      <c r="H6073" s="145" t="s">
        <v>86</v>
      </c>
      <c r="I6073" s="462" t="s">
        <v>2</v>
      </c>
      <c r="J6073" s="462" t="s">
        <v>1690</v>
      </c>
    </row>
    <row r="6074" spans="3:10">
      <c r="C6074" s="145" t="s">
        <v>2655</v>
      </c>
      <c r="D6074" s="145">
        <v>0</v>
      </c>
      <c r="E6074" s="145" t="s">
        <v>26</v>
      </c>
      <c r="F6074" s="462" t="s">
        <v>95</v>
      </c>
      <c r="G6074" s="462" t="s">
        <v>3468</v>
      </c>
      <c r="H6074" s="145" t="s">
        <v>86</v>
      </c>
      <c r="I6074" s="462" t="s">
        <v>2</v>
      </c>
      <c r="J6074" s="462" t="s">
        <v>1690</v>
      </c>
    </row>
    <row r="6075" spans="3:10">
      <c r="C6075" s="145" t="s">
        <v>2656</v>
      </c>
      <c r="D6075" s="145">
        <v>0</v>
      </c>
      <c r="E6075" s="145" t="s">
        <v>26</v>
      </c>
      <c r="F6075" s="462" t="s">
        <v>95</v>
      </c>
      <c r="G6075" s="462" t="s">
        <v>3468</v>
      </c>
      <c r="H6075" s="145" t="s">
        <v>86</v>
      </c>
      <c r="I6075" s="462" t="s">
        <v>2</v>
      </c>
      <c r="J6075" s="462" t="s">
        <v>1690</v>
      </c>
    </row>
    <row r="6076" spans="3:10">
      <c r="C6076" s="145" t="s">
        <v>2657</v>
      </c>
      <c r="D6076" s="145">
        <v>0</v>
      </c>
      <c r="E6076" s="145" t="s">
        <v>26</v>
      </c>
      <c r="F6076" s="462" t="s">
        <v>95</v>
      </c>
      <c r="G6076" s="462" t="s">
        <v>3468</v>
      </c>
      <c r="H6076" s="145" t="s">
        <v>86</v>
      </c>
      <c r="I6076" s="462" t="s">
        <v>2</v>
      </c>
      <c r="J6076" s="462" t="s">
        <v>1690</v>
      </c>
    </row>
    <row r="6077" spans="3:10">
      <c r="C6077" s="145" t="s">
        <v>2658</v>
      </c>
      <c r="D6077" s="145">
        <v>0</v>
      </c>
      <c r="E6077" s="145" t="s">
        <v>26</v>
      </c>
      <c r="F6077" s="462" t="s">
        <v>95</v>
      </c>
      <c r="G6077" s="462" t="s">
        <v>3468</v>
      </c>
      <c r="H6077" s="145" t="s">
        <v>86</v>
      </c>
      <c r="I6077" s="462" t="s">
        <v>2</v>
      </c>
      <c r="J6077" s="462" t="s">
        <v>1690</v>
      </c>
    </row>
    <row r="6078" spans="3:10">
      <c r="C6078" s="145" t="s">
        <v>2659</v>
      </c>
      <c r="D6078" s="145">
        <v>0</v>
      </c>
      <c r="E6078" s="145" t="s">
        <v>26</v>
      </c>
      <c r="F6078" s="462" t="s">
        <v>95</v>
      </c>
      <c r="G6078" s="462" t="s">
        <v>3468</v>
      </c>
      <c r="H6078" s="145" t="s">
        <v>86</v>
      </c>
      <c r="I6078" s="462" t="s">
        <v>2</v>
      </c>
      <c r="J6078" s="462" t="s">
        <v>1690</v>
      </c>
    </row>
    <row r="6079" spans="3:10">
      <c r="C6079" s="145" t="s">
        <v>2660</v>
      </c>
      <c r="D6079" s="145">
        <v>0</v>
      </c>
      <c r="E6079" s="145" t="s">
        <v>26</v>
      </c>
      <c r="F6079" s="462" t="s">
        <v>95</v>
      </c>
      <c r="G6079" s="462" t="s">
        <v>3468</v>
      </c>
      <c r="H6079" s="145" t="s">
        <v>86</v>
      </c>
      <c r="I6079" s="462" t="s">
        <v>2</v>
      </c>
      <c r="J6079" s="462" t="s">
        <v>1690</v>
      </c>
    </row>
    <row r="6080" spans="3:10">
      <c r="C6080" s="145" t="s">
        <v>2662</v>
      </c>
      <c r="D6080" s="145">
        <v>0</v>
      </c>
      <c r="E6080" s="145" t="s">
        <v>26</v>
      </c>
      <c r="F6080" s="462" t="s">
        <v>95</v>
      </c>
      <c r="G6080" s="462" t="s">
        <v>3468</v>
      </c>
      <c r="H6080" s="145" t="s">
        <v>86</v>
      </c>
      <c r="I6080" s="462" t="s">
        <v>2</v>
      </c>
      <c r="J6080" s="462" t="s">
        <v>1690</v>
      </c>
    </row>
    <row r="6081" spans="3:10">
      <c r="C6081" s="145" t="s">
        <v>2663</v>
      </c>
      <c r="D6081" s="145">
        <v>0</v>
      </c>
      <c r="E6081" s="145" t="s">
        <v>26</v>
      </c>
      <c r="F6081" s="462" t="s">
        <v>95</v>
      </c>
      <c r="G6081" s="462" t="s">
        <v>3468</v>
      </c>
      <c r="H6081" s="145" t="s">
        <v>86</v>
      </c>
      <c r="I6081" s="462" t="s">
        <v>2</v>
      </c>
      <c r="J6081" s="462" t="s">
        <v>1690</v>
      </c>
    </row>
    <row r="6082" spans="3:10">
      <c r="C6082" s="145" t="s">
        <v>2392</v>
      </c>
      <c r="D6082" s="145">
        <v>0</v>
      </c>
      <c r="E6082" s="145" t="s">
        <v>26</v>
      </c>
      <c r="F6082" s="462" t="s">
        <v>95</v>
      </c>
      <c r="G6082" s="462" t="s">
        <v>3468</v>
      </c>
      <c r="H6082" s="145" t="s">
        <v>86</v>
      </c>
      <c r="I6082" s="462" t="s">
        <v>2</v>
      </c>
      <c r="J6082" s="462" t="s">
        <v>1690</v>
      </c>
    </row>
    <row r="6083" spans="3:10">
      <c r="C6083" s="145" t="s">
        <v>2664</v>
      </c>
      <c r="D6083" s="145">
        <v>0</v>
      </c>
      <c r="E6083" s="145" t="s">
        <v>26</v>
      </c>
      <c r="F6083" s="462" t="s">
        <v>95</v>
      </c>
      <c r="G6083" s="462" t="s">
        <v>3468</v>
      </c>
      <c r="H6083" s="145" t="s">
        <v>86</v>
      </c>
      <c r="I6083" s="462" t="s">
        <v>1688</v>
      </c>
      <c r="J6083" s="462" t="s">
        <v>1690</v>
      </c>
    </row>
    <row r="6084" spans="3:10">
      <c r="C6084" s="145" t="s">
        <v>2665</v>
      </c>
      <c r="D6084" s="145">
        <v>0</v>
      </c>
      <c r="E6084" s="145" t="s">
        <v>26</v>
      </c>
      <c r="F6084" s="462" t="s">
        <v>95</v>
      </c>
      <c r="G6084" s="462" t="s">
        <v>3468</v>
      </c>
      <c r="H6084" s="145" t="s">
        <v>86</v>
      </c>
      <c r="I6084" s="462" t="s">
        <v>1688</v>
      </c>
      <c r="J6084" s="462" t="s">
        <v>1690</v>
      </c>
    </row>
    <row r="6085" spans="3:10">
      <c r="C6085" s="145" t="s">
        <v>2666</v>
      </c>
      <c r="D6085" s="145">
        <v>0</v>
      </c>
      <c r="E6085" s="145" t="s">
        <v>26</v>
      </c>
      <c r="F6085" s="462" t="s">
        <v>95</v>
      </c>
      <c r="G6085" s="462" t="s">
        <v>3468</v>
      </c>
      <c r="H6085" s="145" t="s">
        <v>86</v>
      </c>
      <c r="I6085" s="462" t="s">
        <v>1688</v>
      </c>
      <c r="J6085" s="462" t="s">
        <v>1690</v>
      </c>
    </row>
    <row r="6086" spans="3:10">
      <c r="C6086" s="145" t="s">
        <v>2667</v>
      </c>
      <c r="D6086" s="145">
        <v>0</v>
      </c>
      <c r="E6086" s="145" t="s">
        <v>26</v>
      </c>
      <c r="F6086" s="462" t="s">
        <v>95</v>
      </c>
      <c r="G6086" s="462" t="s">
        <v>3468</v>
      </c>
      <c r="H6086" s="145" t="s">
        <v>86</v>
      </c>
      <c r="I6086" s="462" t="s">
        <v>1688</v>
      </c>
      <c r="J6086" s="462" t="s">
        <v>1690</v>
      </c>
    </row>
    <row r="6087" spans="3:10">
      <c r="C6087" s="145" t="s">
        <v>2668</v>
      </c>
      <c r="D6087" s="145">
        <v>0</v>
      </c>
      <c r="E6087" s="145" t="s">
        <v>26</v>
      </c>
      <c r="F6087" s="462" t="s">
        <v>95</v>
      </c>
      <c r="G6087" s="462" t="s">
        <v>3468</v>
      </c>
      <c r="H6087" s="145" t="s">
        <v>86</v>
      </c>
      <c r="I6087" s="462" t="s">
        <v>1688</v>
      </c>
      <c r="J6087" s="462" t="s">
        <v>1690</v>
      </c>
    </row>
    <row r="6088" spans="3:10">
      <c r="C6088" s="145" t="s">
        <v>2669</v>
      </c>
      <c r="D6088" s="145">
        <v>0</v>
      </c>
      <c r="E6088" s="145" t="s">
        <v>26</v>
      </c>
      <c r="F6088" s="462" t="s">
        <v>95</v>
      </c>
      <c r="G6088" s="462" t="s">
        <v>3468</v>
      </c>
      <c r="H6088" s="145" t="s">
        <v>86</v>
      </c>
      <c r="I6088" s="462" t="s">
        <v>1688</v>
      </c>
      <c r="J6088" s="462" t="s">
        <v>1690</v>
      </c>
    </row>
    <row r="6089" spans="3:10">
      <c r="C6089" s="145" t="s">
        <v>2670</v>
      </c>
      <c r="D6089" s="145">
        <v>0</v>
      </c>
      <c r="E6089" s="145" t="s">
        <v>26</v>
      </c>
      <c r="F6089" s="462" t="s">
        <v>95</v>
      </c>
      <c r="G6089" s="462" t="s">
        <v>3468</v>
      </c>
      <c r="H6089" s="145" t="s">
        <v>86</v>
      </c>
      <c r="I6089" s="462" t="s">
        <v>1688</v>
      </c>
      <c r="J6089" s="462" t="s">
        <v>1690</v>
      </c>
    </row>
    <row r="6090" spans="3:10">
      <c r="C6090" s="145" t="s">
        <v>2671</v>
      </c>
      <c r="D6090" s="145">
        <v>0</v>
      </c>
      <c r="E6090" s="145" t="s">
        <v>26</v>
      </c>
      <c r="F6090" s="462" t="s">
        <v>95</v>
      </c>
      <c r="G6090" s="462" t="s">
        <v>3468</v>
      </c>
      <c r="H6090" s="145" t="s">
        <v>86</v>
      </c>
      <c r="I6090" s="462" t="s">
        <v>1688</v>
      </c>
      <c r="J6090" s="462" t="s">
        <v>1690</v>
      </c>
    </row>
    <row r="6091" spans="3:10">
      <c r="C6091" s="145" t="s">
        <v>2672</v>
      </c>
      <c r="D6091" s="145">
        <v>0</v>
      </c>
      <c r="E6091" s="145" t="s">
        <v>26</v>
      </c>
      <c r="F6091" s="462" t="s">
        <v>95</v>
      </c>
      <c r="G6091" s="462" t="s">
        <v>3468</v>
      </c>
      <c r="H6091" s="145" t="s">
        <v>86</v>
      </c>
      <c r="I6091" s="462" t="s">
        <v>1688</v>
      </c>
      <c r="J6091" s="462" t="s">
        <v>1690</v>
      </c>
    </row>
    <row r="6092" spans="3:10">
      <c r="C6092" s="145" t="s">
        <v>2673</v>
      </c>
      <c r="D6092" s="145">
        <v>0</v>
      </c>
      <c r="E6092" s="145" t="s">
        <v>26</v>
      </c>
      <c r="F6092" s="462" t="s">
        <v>95</v>
      </c>
      <c r="G6092" s="462" t="s">
        <v>3468</v>
      </c>
      <c r="H6092" s="145" t="s">
        <v>86</v>
      </c>
      <c r="I6092" s="462" t="s">
        <v>1688</v>
      </c>
      <c r="J6092" s="462" t="s">
        <v>1690</v>
      </c>
    </row>
    <row r="6093" spans="3:10">
      <c r="C6093" s="145" t="s">
        <v>2420</v>
      </c>
      <c r="D6093" s="145">
        <v>0</v>
      </c>
      <c r="E6093" s="145" t="s">
        <v>26</v>
      </c>
      <c r="F6093" s="462" t="s">
        <v>95</v>
      </c>
      <c r="G6093" s="462" t="s">
        <v>3468</v>
      </c>
      <c r="H6093" s="145" t="s">
        <v>86</v>
      </c>
      <c r="I6093" s="462" t="s">
        <v>1688</v>
      </c>
      <c r="J6093" s="462" t="s">
        <v>1690</v>
      </c>
    </row>
    <row r="6094" spans="3:10">
      <c r="C6094" s="145" t="s">
        <v>2675</v>
      </c>
      <c r="D6094" s="145">
        <v>0</v>
      </c>
      <c r="E6094" s="145" t="s">
        <v>26</v>
      </c>
      <c r="F6094" s="462" t="s">
        <v>95</v>
      </c>
      <c r="G6094" s="462" t="s">
        <v>3468</v>
      </c>
      <c r="H6094" s="145" t="s">
        <v>86</v>
      </c>
      <c r="I6094" s="462" t="s">
        <v>1688</v>
      </c>
      <c r="J6094" s="462" t="s">
        <v>1690</v>
      </c>
    </row>
    <row r="6095" spans="3:10">
      <c r="C6095" s="145" t="s">
        <v>2676</v>
      </c>
      <c r="D6095" s="145">
        <v>0</v>
      </c>
      <c r="E6095" s="145" t="s">
        <v>26</v>
      </c>
      <c r="F6095" s="462" t="s">
        <v>95</v>
      </c>
      <c r="G6095" s="462" t="s">
        <v>3468</v>
      </c>
      <c r="H6095" s="145" t="s">
        <v>86</v>
      </c>
      <c r="I6095" s="462" t="s">
        <v>1688</v>
      </c>
      <c r="J6095" s="462" t="s">
        <v>1690</v>
      </c>
    </row>
    <row r="6096" spans="3:10">
      <c r="C6096" s="145" t="s">
        <v>2677</v>
      </c>
      <c r="D6096" s="145">
        <v>0</v>
      </c>
      <c r="E6096" s="145" t="s">
        <v>26</v>
      </c>
      <c r="F6096" s="462" t="s">
        <v>95</v>
      </c>
      <c r="G6096" s="462" t="s">
        <v>3468</v>
      </c>
      <c r="H6096" s="145" t="s">
        <v>86</v>
      </c>
      <c r="I6096" s="462" t="s">
        <v>1688</v>
      </c>
      <c r="J6096" s="462" t="s">
        <v>1690</v>
      </c>
    </row>
    <row r="6097" spans="3:10">
      <c r="C6097" s="145" t="s">
        <v>2678</v>
      </c>
      <c r="D6097" s="145">
        <v>0</v>
      </c>
      <c r="E6097" s="145" t="s">
        <v>26</v>
      </c>
      <c r="F6097" s="462" t="s">
        <v>95</v>
      </c>
      <c r="G6097" s="462" t="s">
        <v>3468</v>
      </c>
      <c r="H6097" s="145" t="s">
        <v>86</v>
      </c>
      <c r="I6097" s="462" t="s">
        <v>1688</v>
      </c>
      <c r="J6097" s="462" t="s">
        <v>1690</v>
      </c>
    </row>
    <row r="6098" spans="3:10">
      <c r="C6098" s="145" t="s">
        <v>2679</v>
      </c>
      <c r="D6098" s="145">
        <v>0</v>
      </c>
      <c r="E6098" s="145" t="s">
        <v>26</v>
      </c>
      <c r="F6098" s="462" t="s">
        <v>95</v>
      </c>
      <c r="G6098" s="462" t="s">
        <v>3468</v>
      </c>
      <c r="H6098" s="145" t="s">
        <v>86</v>
      </c>
      <c r="I6098" s="462" t="s">
        <v>1688</v>
      </c>
      <c r="J6098" s="462" t="s">
        <v>1690</v>
      </c>
    </row>
    <row r="6099" spans="3:10">
      <c r="C6099" s="145" t="s">
        <v>2680</v>
      </c>
      <c r="D6099" s="145">
        <v>0</v>
      </c>
      <c r="E6099" s="145" t="s">
        <v>26</v>
      </c>
      <c r="F6099" s="462" t="s">
        <v>95</v>
      </c>
      <c r="G6099" s="462" t="s">
        <v>3468</v>
      </c>
      <c r="H6099" s="145" t="s">
        <v>86</v>
      </c>
      <c r="I6099" s="462" t="s">
        <v>1688</v>
      </c>
      <c r="J6099" s="462" t="s">
        <v>1690</v>
      </c>
    </row>
    <row r="6100" spans="3:10">
      <c r="C6100" s="145" t="s">
        <v>2681</v>
      </c>
      <c r="D6100" s="145">
        <v>0</v>
      </c>
      <c r="E6100" s="145" t="s">
        <v>26</v>
      </c>
      <c r="F6100" s="462" t="s">
        <v>95</v>
      </c>
      <c r="G6100" s="462" t="s">
        <v>3468</v>
      </c>
      <c r="H6100" s="145" t="s">
        <v>86</v>
      </c>
      <c r="I6100" s="462" t="s">
        <v>1688</v>
      </c>
      <c r="J6100" s="462" t="s">
        <v>1690</v>
      </c>
    </row>
    <row r="6101" spans="3:10">
      <c r="C6101" s="145" t="s">
        <v>2682</v>
      </c>
      <c r="D6101" s="145">
        <v>0</v>
      </c>
      <c r="E6101" s="145" t="s">
        <v>26</v>
      </c>
      <c r="F6101" s="462" t="s">
        <v>95</v>
      </c>
      <c r="G6101" s="462" t="s">
        <v>3468</v>
      </c>
      <c r="H6101" s="145" t="s">
        <v>86</v>
      </c>
      <c r="I6101" s="462" t="s">
        <v>1688</v>
      </c>
      <c r="J6101" s="462" t="s">
        <v>1690</v>
      </c>
    </row>
    <row r="6102" spans="3:10">
      <c r="C6102" s="145" t="s">
        <v>2683</v>
      </c>
      <c r="D6102" s="145">
        <v>0</v>
      </c>
      <c r="E6102" s="145" t="s">
        <v>26</v>
      </c>
      <c r="F6102" s="462" t="s">
        <v>95</v>
      </c>
      <c r="G6102" s="462" t="s">
        <v>3468</v>
      </c>
      <c r="H6102" s="145" t="s">
        <v>86</v>
      </c>
      <c r="I6102" s="462" t="s">
        <v>1688</v>
      </c>
      <c r="J6102" s="462" t="s">
        <v>1690</v>
      </c>
    </row>
    <row r="6103" spans="3:10">
      <c r="C6103" s="145" t="s">
        <v>2684</v>
      </c>
      <c r="F6103" s="462" t="s">
        <v>3468</v>
      </c>
      <c r="G6103" s="462" t="s">
        <v>3468</v>
      </c>
      <c r="H6103" s="145" t="s">
        <v>86</v>
      </c>
      <c r="I6103" s="462" t="s">
        <v>1688</v>
      </c>
      <c r="J6103" s="462" t="s">
        <v>1690</v>
      </c>
    </row>
    <row r="6104" spans="3:10">
      <c r="C6104" s="145" t="s">
        <v>2352</v>
      </c>
      <c r="F6104" s="462" t="s">
        <v>3468</v>
      </c>
      <c r="G6104" s="462" t="s">
        <v>3468</v>
      </c>
      <c r="H6104" s="145" t="s">
        <v>86</v>
      </c>
      <c r="I6104" s="462" t="s">
        <v>1688</v>
      </c>
      <c r="J6104" s="462" t="s">
        <v>1690</v>
      </c>
    </row>
    <row r="6105" spans="3:10">
      <c r="C6105" s="145" t="s">
        <v>2685</v>
      </c>
      <c r="F6105" s="462" t="s">
        <v>3468</v>
      </c>
      <c r="G6105" s="462" t="s">
        <v>3468</v>
      </c>
      <c r="H6105" s="145" t="s">
        <v>86</v>
      </c>
      <c r="I6105" s="462" t="s">
        <v>1688</v>
      </c>
      <c r="J6105" s="462" t="s">
        <v>1690</v>
      </c>
    </row>
    <row r="6106" spans="3:10">
      <c r="C6106" s="145" t="s">
        <v>2686</v>
      </c>
      <c r="F6106" s="462" t="s">
        <v>3468</v>
      </c>
      <c r="G6106" s="462" t="s">
        <v>3468</v>
      </c>
      <c r="H6106" s="145" t="s">
        <v>86</v>
      </c>
      <c r="I6106" s="462" t="s">
        <v>1688</v>
      </c>
      <c r="J6106" s="462" t="s">
        <v>1690</v>
      </c>
    </row>
    <row r="6107" spans="3:10">
      <c r="C6107" s="145" t="s">
        <v>2687</v>
      </c>
      <c r="F6107" s="462" t="s">
        <v>3468</v>
      </c>
      <c r="G6107" s="462" t="s">
        <v>3468</v>
      </c>
      <c r="H6107" s="145" t="s">
        <v>86</v>
      </c>
      <c r="I6107" s="462" t="s">
        <v>1688</v>
      </c>
      <c r="J6107" s="462" t="s">
        <v>1690</v>
      </c>
    </row>
    <row r="6108" spans="3:10">
      <c r="C6108" s="145" t="s">
        <v>2688</v>
      </c>
      <c r="F6108" s="462" t="s">
        <v>3468</v>
      </c>
      <c r="G6108" s="462" t="s">
        <v>3468</v>
      </c>
      <c r="H6108" s="145" t="s">
        <v>86</v>
      </c>
      <c r="I6108" s="462" t="s">
        <v>1688</v>
      </c>
      <c r="J6108" s="462" t="s">
        <v>1690</v>
      </c>
    </row>
    <row r="6109" spans="3:10">
      <c r="C6109" s="145" t="s">
        <v>2689</v>
      </c>
      <c r="F6109" s="462" t="s">
        <v>3468</v>
      </c>
      <c r="G6109" s="462" t="s">
        <v>3468</v>
      </c>
      <c r="H6109" s="145" t="s">
        <v>86</v>
      </c>
      <c r="I6109" s="462" t="s">
        <v>1688</v>
      </c>
      <c r="J6109" s="462" t="s">
        <v>1690</v>
      </c>
    </row>
    <row r="6110" spans="3:10">
      <c r="C6110" s="145" t="s">
        <v>2690</v>
      </c>
      <c r="F6110" s="462" t="s">
        <v>3468</v>
      </c>
      <c r="G6110" s="462" t="s">
        <v>3468</v>
      </c>
      <c r="H6110" s="145" t="s">
        <v>86</v>
      </c>
      <c r="I6110" s="462" t="s">
        <v>1688</v>
      </c>
      <c r="J6110" s="462" t="s">
        <v>1690</v>
      </c>
    </row>
    <row r="6111" spans="3:10">
      <c r="C6111" s="145" t="s">
        <v>2691</v>
      </c>
      <c r="F6111" s="462" t="s">
        <v>3468</v>
      </c>
      <c r="G6111" s="462" t="s">
        <v>3468</v>
      </c>
      <c r="H6111" s="145" t="s">
        <v>86</v>
      </c>
      <c r="I6111" s="462" t="s">
        <v>1688</v>
      </c>
      <c r="J6111" s="462" t="s">
        <v>1690</v>
      </c>
    </row>
    <row r="6112" spans="3:10">
      <c r="C6112" s="145" t="s">
        <v>2692</v>
      </c>
      <c r="F6112" s="462" t="s">
        <v>3468</v>
      </c>
      <c r="G6112" s="462" t="s">
        <v>3468</v>
      </c>
      <c r="H6112" s="145" t="s">
        <v>86</v>
      </c>
      <c r="I6112" s="462" t="s">
        <v>1688</v>
      </c>
      <c r="J6112" s="462" t="s">
        <v>1690</v>
      </c>
    </row>
    <row r="6113" spans="3:10">
      <c r="C6113" s="145" t="s">
        <v>2693</v>
      </c>
      <c r="F6113" s="462" t="s">
        <v>3468</v>
      </c>
      <c r="G6113" s="462" t="s">
        <v>3468</v>
      </c>
      <c r="H6113" s="145" t="s">
        <v>86</v>
      </c>
      <c r="I6113" s="462" t="s">
        <v>1688</v>
      </c>
      <c r="J6113" s="462" t="s">
        <v>1690</v>
      </c>
    </row>
    <row r="6114" spans="3:10">
      <c r="C6114" s="145" t="s">
        <v>2694</v>
      </c>
      <c r="F6114" s="462" t="s">
        <v>3468</v>
      </c>
      <c r="G6114" s="462" t="s">
        <v>3468</v>
      </c>
      <c r="H6114" s="145" t="s">
        <v>86</v>
      </c>
      <c r="I6114" s="462" t="s">
        <v>1688</v>
      </c>
      <c r="J6114" s="462" t="s">
        <v>1690</v>
      </c>
    </row>
    <row r="6115" spans="3:10">
      <c r="C6115" s="145" t="s">
        <v>2695</v>
      </c>
      <c r="F6115" s="462" t="s">
        <v>3468</v>
      </c>
      <c r="G6115" s="462" t="s">
        <v>3468</v>
      </c>
      <c r="H6115" s="145" t="s">
        <v>86</v>
      </c>
      <c r="I6115" s="462" t="s">
        <v>1688</v>
      </c>
      <c r="J6115" s="462" t="s">
        <v>1690</v>
      </c>
    </row>
    <row r="6116" spans="3:10">
      <c r="C6116" s="145" t="s">
        <v>2696</v>
      </c>
      <c r="F6116" s="462" t="s">
        <v>3468</v>
      </c>
      <c r="G6116" s="462" t="s">
        <v>3468</v>
      </c>
      <c r="H6116" s="145" t="s">
        <v>86</v>
      </c>
      <c r="I6116" s="462" t="s">
        <v>1688</v>
      </c>
      <c r="J6116" s="462" t="s">
        <v>1690</v>
      </c>
    </row>
    <row r="6117" spans="3:10">
      <c r="C6117" s="145" t="s">
        <v>2697</v>
      </c>
      <c r="F6117" s="462" t="s">
        <v>3468</v>
      </c>
      <c r="G6117" s="462" t="s">
        <v>3468</v>
      </c>
      <c r="H6117" s="145" t="s">
        <v>86</v>
      </c>
      <c r="I6117" s="462" t="s">
        <v>1688</v>
      </c>
      <c r="J6117" s="462" t="s">
        <v>1690</v>
      </c>
    </row>
    <row r="6118" spans="3:10">
      <c r="C6118" s="145" t="s">
        <v>2698</v>
      </c>
      <c r="F6118" s="462" t="s">
        <v>3468</v>
      </c>
      <c r="G6118" s="462" t="s">
        <v>3468</v>
      </c>
      <c r="H6118" s="145" t="s">
        <v>86</v>
      </c>
      <c r="I6118" s="462" t="s">
        <v>1688</v>
      </c>
      <c r="J6118" s="462" t="s">
        <v>1690</v>
      </c>
    </row>
    <row r="6119" spans="3:10">
      <c r="C6119" s="145" t="s">
        <v>2699</v>
      </c>
      <c r="F6119" s="462" t="s">
        <v>3468</v>
      </c>
      <c r="G6119" s="462" t="s">
        <v>3468</v>
      </c>
      <c r="H6119" s="145" t="s">
        <v>86</v>
      </c>
      <c r="I6119" s="462" t="s">
        <v>1688</v>
      </c>
      <c r="J6119" s="462" t="s">
        <v>1690</v>
      </c>
    </row>
    <row r="6120" spans="3:10">
      <c r="C6120" s="145" t="s">
        <v>2700</v>
      </c>
      <c r="F6120" s="462" t="s">
        <v>3468</v>
      </c>
      <c r="G6120" s="462" t="s">
        <v>3468</v>
      </c>
      <c r="H6120" s="145" t="s">
        <v>86</v>
      </c>
      <c r="I6120" s="462" t="s">
        <v>1688</v>
      </c>
      <c r="J6120" s="462" t="s">
        <v>1690</v>
      </c>
    </row>
    <row r="6121" spans="3:10">
      <c r="C6121" s="145" t="s">
        <v>2701</v>
      </c>
      <c r="F6121" s="462" t="s">
        <v>3468</v>
      </c>
      <c r="G6121" s="462" t="s">
        <v>3468</v>
      </c>
      <c r="H6121" s="145" t="s">
        <v>86</v>
      </c>
      <c r="I6121" s="462" t="s">
        <v>1688</v>
      </c>
      <c r="J6121" s="462" t="s">
        <v>1690</v>
      </c>
    </row>
    <row r="6122" spans="3:10">
      <c r="C6122" s="145" t="s">
        <v>2702</v>
      </c>
      <c r="F6122" s="462" t="s">
        <v>3468</v>
      </c>
      <c r="G6122" s="462" t="s">
        <v>3468</v>
      </c>
      <c r="H6122" s="145" t="s">
        <v>86</v>
      </c>
      <c r="I6122" s="462" t="s">
        <v>1688</v>
      </c>
      <c r="J6122" s="462" t="s">
        <v>1690</v>
      </c>
    </row>
    <row r="6123" spans="3:10">
      <c r="C6123" s="145" t="s">
        <v>2703</v>
      </c>
      <c r="F6123" s="462" t="s">
        <v>3253</v>
      </c>
      <c r="G6123" s="462" t="s">
        <v>3468</v>
      </c>
      <c r="H6123" s="145" t="s">
        <v>86</v>
      </c>
      <c r="I6123" s="462" t="s">
        <v>1688</v>
      </c>
      <c r="J6123" s="462" t="s">
        <v>1690</v>
      </c>
    </row>
    <row r="6124" spans="3:10">
      <c r="C6124" s="145" t="s">
        <v>2705</v>
      </c>
      <c r="F6124" s="462" t="s">
        <v>3468</v>
      </c>
      <c r="G6124" s="462" t="s">
        <v>3468</v>
      </c>
      <c r="H6124" s="145" t="s">
        <v>86</v>
      </c>
      <c r="I6124" s="462" t="s">
        <v>1688</v>
      </c>
      <c r="J6124" s="462" t="s">
        <v>1690</v>
      </c>
    </row>
    <row r="6125" spans="3:10">
      <c r="C6125" s="145" t="s">
        <v>2706</v>
      </c>
      <c r="D6125" s="145">
        <v>0</v>
      </c>
      <c r="E6125" s="145" t="s">
        <v>26</v>
      </c>
      <c r="F6125" s="462" t="s">
        <v>95</v>
      </c>
      <c r="G6125" s="462" t="s">
        <v>3468</v>
      </c>
      <c r="H6125" s="145" t="s">
        <v>86</v>
      </c>
      <c r="I6125" s="462" t="s">
        <v>1688</v>
      </c>
      <c r="J6125" s="462" t="s">
        <v>1690</v>
      </c>
    </row>
    <row r="6126" spans="3:10">
      <c r="C6126" s="145" t="s">
        <v>2707</v>
      </c>
      <c r="F6126" s="462" t="s">
        <v>3468</v>
      </c>
      <c r="G6126" s="462" t="s">
        <v>3468</v>
      </c>
      <c r="H6126" s="145" t="s">
        <v>86</v>
      </c>
      <c r="I6126" s="462" t="s">
        <v>1688</v>
      </c>
      <c r="J6126" s="462" t="s">
        <v>1690</v>
      </c>
    </row>
    <row r="6127" spans="3:10">
      <c r="C6127" s="145" t="s">
        <v>2708</v>
      </c>
      <c r="F6127" s="462" t="s">
        <v>3468</v>
      </c>
      <c r="G6127" s="462" t="s">
        <v>3468</v>
      </c>
      <c r="H6127" s="145" t="s">
        <v>86</v>
      </c>
      <c r="I6127" s="462" t="s">
        <v>1688</v>
      </c>
      <c r="J6127" s="462" t="s">
        <v>1690</v>
      </c>
    </row>
    <row r="6128" spans="3:10">
      <c r="C6128" s="145" t="s">
        <v>2709</v>
      </c>
      <c r="F6128" s="462" t="s">
        <v>3468</v>
      </c>
      <c r="G6128" s="462" t="s">
        <v>3468</v>
      </c>
      <c r="H6128" s="145" t="s">
        <v>86</v>
      </c>
      <c r="I6128" s="462" t="s">
        <v>1688</v>
      </c>
      <c r="J6128" s="462" t="s">
        <v>1690</v>
      </c>
    </row>
    <row r="6129" spans="3:12">
      <c r="C6129" s="145" t="s">
        <v>2710</v>
      </c>
      <c r="F6129" s="462" t="s">
        <v>3468</v>
      </c>
      <c r="G6129" s="462" t="s">
        <v>3468</v>
      </c>
      <c r="H6129" s="145" t="s">
        <v>86</v>
      </c>
      <c r="I6129" s="462" t="s">
        <v>1688</v>
      </c>
      <c r="J6129" s="462" t="s">
        <v>1690</v>
      </c>
    </row>
    <row r="6130" spans="3:12">
      <c r="C6130" s="145" t="s">
        <v>2711</v>
      </c>
      <c r="F6130" s="462" t="s">
        <v>3468</v>
      </c>
      <c r="G6130" s="462" t="s">
        <v>3468</v>
      </c>
      <c r="H6130" s="145" t="s">
        <v>86</v>
      </c>
      <c r="I6130" s="462" t="s">
        <v>1688</v>
      </c>
      <c r="J6130" s="462" t="s">
        <v>1690</v>
      </c>
    </row>
    <row r="6131" spans="3:12">
      <c r="C6131" s="145" t="s">
        <v>2712</v>
      </c>
      <c r="F6131" s="462" t="s">
        <v>3468</v>
      </c>
      <c r="G6131" s="462" t="s">
        <v>3468</v>
      </c>
      <c r="H6131" s="145" t="s">
        <v>86</v>
      </c>
      <c r="I6131" s="462" t="s">
        <v>1688</v>
      </c>
      <c r="J6131" s="462" t="s">
        <v>1690</v>
      </c>
    </row>
    <row r="6132" spans="3:12">
      <c r="C6132" s="145" t="s">
        <v>2713</v>
      </c>
      <c r="F6132" s="462" t="s">
        <v>3468</v>
      </c>
      <c r="G6132" s="462" t="s">
        <v>3468</v>
      </c>
      <c r="H6132" s="145" t="s">
        <v>86</v>
      </c>
      <c r="I6132" s="462" t="s">
        <v>1688</v>
      </c>
      <c r="J6132" s="462" t="s">
        <v>1690</v>
      </c>
    </row>
    <row r="6133" spans="3:12">
      <c r="C6133" s="145" t="s">
        <v>2714</v>
      </c>
      <c r="F6133" s="462" t="s">
        <v>3468</v>
      </c>
      <c r="G6133" s="462" t="s">
        <v>3468</v>
      </c>
      <c r="H6133" s="145" t="s">
        <v>86</v>
      </c>
      <c r="I6133" s="462" t="s">
        <v>1688</v>
      </c>
      <c r="J6133" s="462" t="s">
        <v>1690</v>
      </c>
    </row>
    <row r="6134" spans="3:12">
      <c r="C6134" s="145" t="s">
        <v>2715</v>
      </c>
      <c r="F6134" s="462" t="s">
        <v>3468</v>
      </c>
      <c r="G6134" s="462" t="s">
        <v>3468</v>
      </c>
      <c r="H6134" s="145" t="s">
        <v>86</v>
      </c>
      <c r="I6134" s="462" t="s">
        <v>1688</v>
      </c>
      <c r="J6134" s="462" t="s">
        <v>1690</v>
      </c>
    </row>
    <row r="6135" spans="3:12">
      <c r="C6135" s="145" t="s">
        <v>2716</v>
      </c>
      <c r="F6135" s="462" t="s">
        <v>3468</v>
      </c>
      <c r="G6135" s="462" t="s">
        <v>3468</v>
      </c>
      <c r="H6135" s="145" t="s">
        <v>86</v>
      </c>
      <c r="I6135" s="462" t="s">
        <v>1688</v>
      </c>
      <c r="J6135" s="462" t="s">
        <v>1690</v>
      </c>
    </row>
    <row r="6136" spans="3:12">
      <c r="C6136" s="145" t="s">
        <v>2717</v>
      </c>
      <c r="F6136" s="462" t="s">
        <v>3468</v>
      </c>
      <c r="G6136" s="462" t="s">
        <v>3468</v>
      </c>
      <c r="H6136" s="145" t="s">
        <v>86</v>
      </c>
      <c r="I6136" s="462" t="s">
        <v>1688</v>
      </c>
      <c r="J6136" s="462" t="s">
        <v>1690</v>
      </c>
    </row>
    <row r="6137" spans="3:12">
      <c r="C6137" s="145" t="s">
        <v>2718</v>
      </c>
      <c r="D6137" s="145">
        <v>0</v>
      </c>
      <c r="E6137" s="145" t="s">
        <v>26</v>
      </c>
      <c r="F6137" s="462" t="s">
        <v>95</v>
      </c>
      <c r="G6137" s="462" t="s">
        <v>3468</v>
      </c>
      <c r="H6137" s="145" t="s">
        <v>86</v>
      </c>
      <c r="I6137" s="462" t="s">
        <v>2</v>
      </c>
      <c r="J6137" s="462" t="s">
        <v>1690</v>
      </c>
    </row>
    <row r="6138" spans="3:12">
      <c r="C6138" s="145" t="s">
        <v>2719</v>
      </c>
      <c r="D6138" s="145">
        <v>0</v>
      </c>
      <c r="E6138" s="145" t="s">
        <v>26</v>
      </c>
      <c r="F6138" s="462" t="s">
        <v>95</v>
      </c>
      <c r="G6138" s="462" t="s">
        <v>3468</v>
      </c>
      <c r="H6138" s="145" t="s">
        <v>86</v>
      </c>
      <c r="I6138" s="462" t="s">
        <v>2</v>
      </c>
      <c r="J6138" s="462" t="s">
        <v>1690</v>
      </c>
    </row>
    <row r="6139" spans="3:12">
      <c r="C6139" s="145" t="s">
        <v>2720</v>
      </c>
      <c r="F6139" s="462" t="s">
        <v>3468</v>
      </c>
      <c r="G6139" s="462" t="s">
        <v>3468</v>
      </c>
      <c r="H6139" s="145" t="s">
        <v>86</v>
      </c>
      <c r="I6139" s="462" t="s">
        <v>1688</v>
      </c>
      <c r="J6139" s="462" t="s">
        <v>1690</v>
      </c>
    </row>
    <row r="6140" spans="3:12">
      <c r="C6140" s="145" t="s">
        <v>2721</v>
      </c>
      <c r="F6140" s="462" t="s">
        <v>3468</v>
      </c>
      <c r="G6140" s="462" t="s">
        <v>3468</v>
      </c>
      <c r="H6140" s="145" t="s">
        <v>86</v>
      </c>
      <c r="I6140" s="462" t="s">
        <v>1688</v>
      </c>
      <c r="J6140" s="462" t="s">
        <v>1690</v>
      </c>
    </row>
    <row r="6141" spans="3:12">
      <c r="C6141" s="145" t="s">
        <v>2722</v>
      </c>
      <c r="F6141" s="462" t="s">
        <v>3468</v>
      </c>
      <c r="G6141" s="462" t="s">
        <v>3468</v>
      </c>
      <c r="H6141" s="145" t="s">
        <v>86</v>
      </c>
      <c r="I6141" s="462" t="s">
        <v>1688</v>
      </c>
      <c r="J6141" s="462" t="s">
        <v>1690</v>
      </c>
    </row>
    <row r="6142" spans="3:12">
      <c r="C6142" s="145" t="s">
        <v>2723</v>
      </c>
      <c r="F6142" s="462" t="s">
        <v>3468</v>
      </c>
      <c r="G6142" s="462" t="s">
        <v>3468</v>
      </c>
      <c r="H6142" s="145" t="s">
        <v>86</v>
      </c>
      <c r="I6142" s="462" t="s">
        <v>1688</v>
      </c>
      <c r="J6142" s="462" t="s">
        <v>1690</v>
      </c>
    </row>
    <row r="6143" spans="3:12">
      <c r="C6143" s="145" t="s">
        <v>2724</v>
      </c>
      <c r="F6143" s="462" t="s">
        <v>3468</v>
      </c>
      <c r="G6143" s="462" t="s">
        <v>3468</v>
      </c>
      <c r="H6143" s="145" t="s">
        <v>86</v>
      </c>
      <c r="I6143" s="462" t="s">
        <v>1688</v>
      </c>
      <c r="J6143" s="462" t="s">
        <v>1690</v>
      </c>
    </row>
    <row r="6144" spans="3:12">
      <c r="C6144" s="145" t="s">
        <v>2725</v>
      </c>
      <c r="F6144" s="462" t="s">
        <v>3468</v>
      </c>
      <c r="G6144" s="462" t="s">
        <v>3468</v>
      </c>
      <c r="H6144" s="145" t="s">
        <v>86</v>
      </c>
      <c r="I6144" s="462" t="s">
        <v>1688</v>
      </c>
      <c r="J6144" s="462" t="s">
        <v>1690</v>
      </c>
      <c r="K6144" s="145" t="s">
        <v>2233</v>
      </c>
      <c r="L6144" s="145" t="s">
        <v>2234</v>
      </c>
    </row>
    <row r="6145" spans="3:12">
      <c r="C6145" s="145" t="s">
        <v>2726</v>
      </c>
      <c r="D6145" s="145">
        <v>0</v>
      </c>
      <c r="E6145" s="145" t="s">
        <v>26</v>
      </c>
      <c r="F6145" s="462" t="s">
        <v>95</v>
      </c>
      <c r="G6145" s="462" t="s">
        <v>3468</v>
      </c>
      <c r="H6145" s="145" t="s">
        <v>86</v>
      </c>
      <c r="I6145" s="462" t="s">
        <v>1688</v>
      </c>
      <c r="J6145" s="462" t="s">
        <v>1690</v>
      </c>
      <c r="K6145" s="145" t="s">
        <v>2233</v>
      </c>
      <c r="L6145" s="145" t="s">
        <v>2234</v>
      </c>
    </row>
    <row r="6146" spans="3:12">
      <c r="C6146" s="145" t="s">
        <v>2727</v>
      </c>
      <c r="F6146" s="462" t="s">
        <v>3468</v>
      </c>
      <c r="G6146" s="462" t="s">
        <v>3468</v>
      </c>
      <c r="H6146" s="145" t="s">
        <v>86</v>
      </c>
      <c r="I6146" s="462" t="s">
        <v>1688</v>
      </c>
      <c r="J6146" s="462" t="s">
        <v>1690</v>
      </c>
      <c r="K6146" s="145" t="s">
        <v>2233</v>
      </c>
      <c r="L6146" s="145" t="s">
        <v>2234</v>
      </c>
    </row>
    <row r="6147" spans="3:12">
      <c r="C6147" s="145" t="s">
        <v>2728</v>
      </c>
      <c r="F6147" s="462" t="s">
        <v>3468</v>
      </c>
      <c r="G6147" s="462" t="s">
        <v>3468</v>
      </c>
      <c r="H6147" s="145" t="s">
        <v>86</v>
      </c>
      <c r="I6147" s="462" t="s">
        <v>1688</v>
      </c>
      <c r="J6147" s="462" t="s">
        <v>1690</v>
      </c>
    </row>
    <row r="6148" spans="3:12">
      <c r="C6148" s="145" t="s">
        <v>2729</v>
      </c>
      <c r="F6148" s="462" t="s">
        <v>3468</v>
      </c>
      <c r="G6148" s="462" t="s">
        <v>3468</v>
      </c>
      <c r="H6148" s="145" t="s">
        <v>86</v>
      </c>
      <c r="I6148" s="462" t="s">
        <v>1688</v>
      </c>
      <c r="J6148" s="462" t="s">
        <v>1690</v>
      </c>
    </row>
    <row r="6149" spans="3:12">
      <c r="C6149" s="145" t="s">
        <v>2730</v>
      </c>
      <c r="F6149" s="462" t="s">
        <v>3468</v>
      </c>
      <c r="G6149" s="462" t="s">
        <v>3468</v>
      </c>
      <c r="H6149" s="145" t="s">
        <v>86</v>
      </c>
      <c r="I6149" s="462" t="s">
        <v>1688</v>
      </c>
      <c r="J6149" s="462" t="s">
        <v>1690</v>
      </c>
    </row>
    <row r="6150" spans="3:12">
      <c r="C6150" s="145" t="s">
        <v>2731</v>
      </c>
      <c r="F6150" s="462" t="s">
        <v>3468</v>
      </c>
      <c r="G6150" s="462" t="s">
        <v>3468</v>
      </c>
      <c r="H6150" s="145" t="s">
        <v>86</v>
      </c>
      <c r="I6150" s="462" t="s">
        <v>1688</v>
      </c>
      <c r="J6150" s="462" t="s">
        <v>1690</v>
      </c>
    </row>
    <row r="6151" spans="3:12">
      <c r="C6151" s="145" t="s">
        <v>3260</v>
      </c>
      <c r="F6151" s="462" t="s">
        <v>1690</v>
      </c>
      <c r="G6151" s="462" t="s">
        <v>3468</v>
      </c>
      <c r="H6151" s="145" t="s">
        <v>86</v>
      </c>
      <c r="I6151" s="462" t="s">
        <v>1688</v>
      </c>
      <c r="J6151" s="462" t="s">
        <v>1690</v>
      </c>
    </row>
    <row r="6152" spans="3:12">
      <c r="C6152" s="145" t="s">
        <v>2732</v>
      </c>
      <c r="F6152" s="462" t="s">
        <v>3468</v>
      </c>
      <c r="G6152" s="462" t="s">
        <v>3468</v>
      </c>
      <c r="H6152" s="145" t="s">
        <v>86</v>
      </c>
      <c r="I6152" s="462" t="s">
        <v>1688</v>
      </c>
      <c r="J6152" s="462" t="s">
        <v>1690</v>
      </c>
    </row>
    <row r="6153" spans="3:12">
      <c r="C6153" s="145" t="s">
        <v>2733</v>
      </c>
      <c r="F6153" s="462" t="s">
        <v>3468</v>
      </c>
      <c r="G6153" s="462" t="s">
        <v>3468</v>
      </c>
      <c r="H6153" s="145" t="s">
        <v>86</v>
      </c>
      <c r="I6153" s="462" t="s">
        <v>1688</v>
      </c>
      <c r="J6153" s="462" t="s">
        <v>1690</v>
      </c>
    </row>
    <row r="6154" spans="3:12">
      <c r="C6154" s="145" t="s">
        <v>2734</v>
      </c>
      <c r="F6154" s="462" t="s">
        <v>3468</v>
      </c>
      <c r="G6154" s="462" t="s">
        <v>3468</v>
      </c>
      <c r="H6154" s="145" t="s">
        <v>86</v>
      </c>
      <c r="I6154" s="462" t="s">
        <v>1688</v>
      </c>
      <c r="J6154" s="462" t="s">
        <v>1690</v>
      </c>
      <c r="K6154" s="145" t="s">
        <v>2235</v>
      </c>
      <c r="L6154" s="145" t="s">
        <v>2236</v>
      </c>
    </row>
    <row r="6155" spans="3:12">
      <c r="C6155" s="145" t="s">
        <v>2735</v>
      </c>
      <c r="F6155" s="462" t="s">
        <v>3468</v>
      </c>
      <c r="G6155" s="462" t="s">
        <v>3468</v>
      </c>
      <c r="H6155" s="145" t="s">
        <v>86</v>
      </c>
      <c r="I6155" s="462" t="s">
        <v>1688</v>
      </c>
      <c r="J6155" s="462" t="s">
        <v>1690</v>
      </c>
      <c r="K6155" s="145" t="s">
        <v>2235</v>
      </c>
      <c r="L6155" s="145" t="s">
        <v>2236</v>
      </c>
    </row>
    <row r="6156" spans="3:12">
      <c r="C6156" s="145" t="s">
        <v>2734</v>
      </c>
      <c r="F6156" s="462" t="s">
        <v>3468</v>
      </c>
      <c r="G6156" s="462" t="s">
        <v>3468</v>
      </c>
      <c r="H6156" s="145" t="s">
        <v>86</v>
      </c>
      <c r="I6156" s="462" t="s">
        <v>1688</v>
      </c>
      <c r="J6156" s="462" t="s">
        <v>1690</v>
      </c>
      <c r="K6156" s="145" t="s">
        <v>2235</v>
      </c>
      <c r="L6156" s="145" t="s">
        <v>2237</v>
      </c>
    </row>
    <row r="6157" spans="3:12">
      <c r="C6157" s="145" t="s">
        <v>2735</v>
      </c>
      <c r="F6157" s="462" t="s">
        <v>3468</v>
      </c>
      <c r="G6157" s="462" t="s">
        <v>3468</v>
      </c>
      <c r="H6157" s="145" t="s">
        <v>86</v>
      </c>
      <c r="I6157" s="462" t="s">
        <v>1688</v>
      </c>
      <c r="J6157" s="462" t="s">
        <v>1690</v>
      </c>
      <c r="K6157" s="145" t="s">
        <v>2235</v>
      </c>
      <c r="L6157" s="145" t="s">
        <v>2237</v>
      </c>
    </row>
    <row r="6158" spans="3:12">
      <c r="C6158" s="145" t="s">
        <v>2734</v>
      </c>
      <c r="F6158" s="462" t="s">
        <v>3468</v>
      </c>
      <c r="G6158" s="462" t="s">
        <v>3468</v>
      </c>
      <c r="H6158" s="145" t="s">
        <v>86</v>
      </c>
      <c r="I6158" s="462" t="s">
        <v>1688</v>
      </c>
      <c r="J6158" s="462" t="s">
        <v>1690</v>
      </c>
      <c r="K6158" s="145" t="s">
        <v>2235</v>
      </c>
      <c r="L6158" s="145" t="s">
        <v>2238</v>
      </c>
    </row>
    <row r="6159" spans="3:12">
      <c r="C6159" s="145" t="s">
        <v>2735</v>
      </c>
      <c r="F6159" s="462" t="s">
        <v>3468</v>
      </c>
      <c r="G6159" s="462" t="s">
        <v>3468</v>
      </c>
      <c r="H6159" s="145" t="s">
        <v>86</v>
      </c>
      <c r="I6159" s="462" t="s">
        <v>1688</v>
      </c>
      <c r="J6159" s="462" t="s">
        <v>1690</v>
      </c>
      <c r="K6159" s="145" t="s">
        <v>2235</v>
      </c>
      <c r="L6159" s="145" t="s">
        <v>2238</v>
      </c>
    </row>
    <row r="6160" spans="3:12">
      <c r="C6160" s="145" t="s">
        <v>2734</v>
      </c>
      <c r="F6160" s="462" t="s">
        <v>3468</v>
      </c>
      <c r="G6160" s="462" t="s">
        <v>3468</v>
      </c>
      <c r="H6160" s="145" t="s">
        <v>86</v>
      </c>
      <c r="I6160" s="462" t="s">
        <v>1688</v>
      </c>
      <c r="J6160" s="462" t="s">
        <v>1690</v>
      </c>
      <c r="K6160" s="145" t="s">
        <v>2235</v>
      </c>
      <c r="L6160" s="145" t="s">
        <v>2239</v>
      </c>
    </row>
    <row r="6161" spans="3:12">
      <c r="C6161" s="145" t="s">
        <v>2735</v>
      </c>
      <c r="F6161" s="462" t="s">
        <v>3468</v>
      </c>
      <c r="G6161" s="462" t="s">
        <v>3468</v>
      </c>
      <c r="H6161" s="145" t="s">
        <v>86</v>
      </c>
      <c r="I6161" s="462" t="s">
        <v>1688</v>
      </c>
      <c r="J6161" s="462" t="s">
        <v>1690</v>
      </c>
      <c r="K6161" s="145" t="s">
        <v>2235</v>
      </c>
      <c r="L6161" s="145" t="s">
        <v>2239</v>
      </c>
    </row>
    <row r="6162" spans="3:12">
      <c r="C6162" s="145" t="s">
        <v>2734</v>
      </c>
      <c r="F6162" s="462" t="s">
        <v>3468</v>
      </c>
      <c r="G6162" s="462" t="s">
        <v>3468</v>
      </c>
      <c r="H6162" s="145" t="s">
        <v>86</v>
      </c>
      <c r="I6162" s="462" t="s">
        <v>1688</v>
      </c>
      <c r="J6162" s="462" t="s">
        <v>1690</v>
      </c>
      <c r="K6162" s="145" t="s">
        <v>2235</v>
      </c>
      <c r="L6162" s="145" t="s">
        <v>2240</v>
      </c>
    </row>
    <row r="6163" spans="3:12">
      <c r="C6163" s="145" t="s">
        <v>2735</v>
      </c>
      <c r="F6163" s="462" t="s">
        <v>3468</v>
      </c>
      <c r="G6163" s="462" t="s">
        <v>3468</v>
      </c>
      <c r="H6163" s="145" t="s">
        <v>86</v>
      </c>
      <c r="I6163" s="462" t="s">
        <v>1688</v>
      </c>
      <c r="J6163" s="462" t="s">
        <v>1690</v>
      </c>
      <c r="K6163" s="145" t="s">
        <v>2235</v>
      </c>
      <c r="L6163" s="145" t="s">
        <v>2240</v>
      </c>
    </row>
    <row r="6164" spans="3:12">
      <c r="C6164" s="145" t="s">
        <v>2734</v>
      </c>
      <c r="F6164" s="462" t="s">
        <v>3468</v>
      </c>
      <c r="G6164" s="462" t="s">
        <v>3468</v>
      </c>
      <c r="H6164" s="145" t="s">
        <v>86</v>
      </c>
      <c r="I6164" s="462" t="s">
        <v>1688</v>
      </c>
      <c r="J6164" s="462" t="s">
        <v>1690</v>
      </c>
      <c r="K6164" s="145" t="s">
        <v>2235</v>
      </c>
      <c r="L6164" s="145" t="s">
        <v>2241</v>
      </c>
    </row>
    <row r="6165" spans="3:12">
      <c r="C6165" s="145" t="s">
        <v>2735</v>
      </c>
      <c r="F6165" s="462" t="s">
        <v>3468</v>
      </c>
      <c r="G6165" s="462" t="s">
        <v>3468</v>
      </c>
      <c r="H6165" s="145" t="s">
        <v>86</v>
      </c>
      <c r="I6165" s="462" t="s">
        <v>1688</v>
      </c>
      <c r="J6165" s="462" t="s">
        <v>1690</v>
      </c>
      <c r="K6165" s="145" t="s">
        <v>2235</v>
      </c>
      <c r="L6165" s="145" t="s">
        <v>2241</v>
      </c>
    </row>
    <row r="6166" spans="3:12">
      <c r="C6166" s="145" t="s">
        <v>2734</v>
      </c>
      <c r="F6166" s="462" t="s">
        <v>3468</v>
      </c>
      <c r="G6166" s="462" t="s">
        <v>3468</v>
      </c>
      <c r="H6166" s="145" t="s">
        <v>86</v>
      </c>
      <c r="I6166" s="462" t="s">
        <v>1688</v>
      </c>
      <c r="J6166" s="462" t="s">
        <v>1690</v>
      </c>
      <c r="K6166" s="145" t="s">
        <v>2235</v>
      </c>
      <c r="L6166" s="145" t="s">
        <v>2242</v>
      </c>
    </row>
    <row r="6167" spans="3:12">
      <c r="C6167" s="145" t="s">
        <v>2735</v>
      </c>
      <c r="F6167" s="462" t="s">
        <v>3468</v>
      </c>
      <c r="G6167" s="462" t="s">
        <v>3468</v>
      </c>
      <c r="H6167" s="145" t="s">
        <v>86</v>
      </c>
      <c r="I6167" s="462" t="s">
        <v>1688</v>
      </c>
      <c r="J6167" s="462" t="s">
        <v>1690</v>
      </c>
      <c r="K6167" s="145" t="s">
        <v>2235</v>
      </c>
      <c r="L6167" s="145" t="s">
        <v>2242</v>
      </c>
    </row>
    <row r="6168" spans="3:12">
      <c r="C6168" s="145" t="s">
        <v>2734</v>
      </c>
      <c r="F6168" s="462" t="s">
        <v>3468</v>
      </c>
      <c r="G6168" s="462" t="s">
        <v>3468</v>
      </c>
      <c r="H6168" s="145" t="s">
        <v>86</v>
      </c>
      <c r="I6168" s="462" t="s">
        <v>1688</v>
      </c>
      <c r="J6168" s="462" t="s">
        <v>1690</v>
      </c>
      <c r="K6168" s="145" t="s">
        <v>2235</v>
      </c>
      <c r="L6168" s="145" t="s">
        <v>2243</v>
      </c>
    </row>
    <row r="6169" spans="3:12">
      <c r="C6169" s="145" t="s">
        <v>2735</v>
      </c>
      <c r="F6169" s="462" t="s">
        <v>3468</v>
      </c>
      <c r="G6169" s="462" t="s">
        <v>3468</v>
      </c>
      <c r="H6169" s="145" t="s">
        <v>86</v>
      </c>
      <c r="I6169" s="462" t="s">
        <v>1688</v>
      </c>
      <c r="J6169" s="462" t="s">
        <v>1690</v>
      </c>
      <c r="K6169" s="145" t="s">
        <v>2235</v>
      </c>
      <c r="L6169" s="145" t="s">
        <v>2243</v>
      </c>
    </row>
    <row r="6170" spans="3:12">
      <c r="C6170" s="145" t="s">
        <v>2734</v>
      </c>
      <c r="F6170" s="462" t="s">
        <v>3468</v>
      </c>
      <c r="G6170" s="462" t="s">
        <v>3468</v>
      </c>
      <c r="H6170" s="145" t="s">
        <v>86</v>
      </c>
      <c r="I6170" s="462" t="s">
        <v>1688</v>
      </c>
      <c r="J6170" s="462" t="s">
        <v>1690</v>
      </c>
      <c r="K6170" s="145" t="s">
        <v>2235</v>
      </c>
      <c r="L6170" s="145" t="s">
        <v>2244</v>
      </c>
    </row>
    <row r="6171" spans="3:12">
      <c r="C6171" s="145" t="s">
        <v>2735</v>
      </c>
      <c r="F6171" s="462" t="s">
        <v>3468</v>
      </c>
      <c r="G6171" s="462" t="s">
        <v>3468</v>
      </c>
      <c r="H6171" s="145" t="s">
        <v>86</v>
      </c>
      <c r="I6171" s="462" t="s">
        <v>1688</v>
      </c>
      <c r="J6171" s="462" t="s">
        <v>1690</v>
      </c>
      <c r="K6171" s="145" t="s">
        <v>2235</v>
      </c>
      <c r="L6171" s="145" t="s">
        <v>2244</v>
      </c>
    </row>
    <row r="6172" spans="3:12">
      <c r="C6172" s="145" t="s">
        <v>2734</v>
      </c>
      <c r="F6172" s="462" t="s">
        <v>3468</v>
      </c>
      <c r="G6172" s="462" t="s">
        <v>3468</v>
      </c>
      <c r="H6172" s="145" t="s">
        <v>86</v>
      </c>
      <c r="I6172" s="462" t="s">
        <v>1688</v>
      </c>
      <c r="J6172" s="462" t="s">
        <v>1690</v>
      </c>
      <c r="K6172" s="145" t="s">
        <v>2235</v>
      </c>
      <c r="L6172" s="145" t="s">
        <v>2245</v>
      </c>
    </row>
    <row r="6173" spans="3:12">
      <c r="C6173" s="145" t="s">
        <v>2735</v>
      </c>
      <c r="F6173" s="462" t="s">
        <v>3468</v>
      </c>
      <c r="G6173" s="462" t="s">
        <v>3468</v>
      </c>
      <c r="H6173" s="145" t="s">
        <v>86</v>
      </c>
      <c r="I6173" s="462" t="s">
        <v>1688</v>
      </c>
      <c r="J6173" s="462" t="s">
        <v>1690</v>
      </c>
      <c r="K6173" s="145" t="s">
        <v>2235</v>
      </c>
      <c r="L6173" s="145" t="s">
        <v>2245</v>
      </c>
    </row>
    <row r="6174" spans="3:12">
      <c r="C6174" s="145" t="s">
        <v>2734</v>
      </c>
      <c r="F6174" s="462" t="s">
        <v>3468</v>
      </c>
      <c r="G6174" s="462" t="s">
        <v>3468</v>
      </c>
      <c r="H6174" s="145" t="s">
        <v>86</v>
      </c>
      <c r="I6174" s="462" t="s">
        <v>1688</v>
      </c>
      <c r="J6174" s="462" t="s">
        <v>1690</v>
      </c>
      <c r="K6174" s="145" t="s">
        <v>2235</v>
      </c>
      <c r="L6174" s="145" t="s">
        <v>2246</v>
      </c>
    </row>
    <row r="6175" spans="3:12">
      <c r="C6175" s="145" t="s">
        <v>2735</v>
      </c>
      <c r="F6175" s="462" t="s">
        <v>3468</v>
      </c>
      <c r="G6175" s="462" t="s">
        <v>3468</v>
      </c>
      <c r="H6175" s="145" t="s">
        <v>86</v>
      </c>
      <c r="I6175" s="462" t="s">
        <v>1688</v>
      </c>
      <c r="J6175" s="462" t="s">
        <v>1690</v>
      </c>
      <c r="K6175" s="145" t="s">
        <v>2235</v>
      </c>
      <c r="L6175" s="145" t="s">
        <v>2246</v>
      </c>
    </row>
    <row r="6176" spans="3:12">
      <c r="C6176" s="145" t="s">
        <v>2734</v>
      </c>
      <c r="F6176" s="462" t="s">
        <v>3468</v>
      </c>
      <c r="G6176" s="462" t="s">
        <v>3468</v>
      </c>
      <c r="H6176" s="145" t="s">
        <v>86</v>
      </c>
      <c r="I6176" s="462" t="s">
        <v>1688</v>
      </c>
      <c r="J6176" s="462" t="s">
        <v>1690</v>
      </c>
      <c r="K6176" s="145" t="s">
        <v>2235</v>
      </c>
      <c r="L6176" s="145" t="s">
        <v>2247</v>
      </c>
    </row>
    <row r="6177" spans="3:12">
      <c r="C6177" s="145" t="s">
        <v>2735</v>
      </c>
      <c r="F6177" s="462" t="s">
        <v>3468</v>
      </c>
      <c r="G6177" s="462" t="s">
        <v>3468</v>
      </c>
      <c r="H6177" s="145" t="s">
        <v>86</v>
      </c>
      <c r="I6177" s="462" t="s">
        <v>1688</v>
      </c>
      <c r="J6177" s="462" t="s">
        <v>1690</v>
      </c>
      <c r="K6177" s="145" t="s">
        <v>2235</v>
      </c>
      <c r="L6177" s="145" t="s">
        <v>2247</v>
      </c>
    </row>
    <row r="6178" spans="3:12">
      <c r="C6178" s="145" t="s">
        <v>2734</v>
      </c>
      <c r="F6178" s="462" t="s">
        <v>3468</v>
      </c>
      <c r="G6178" s="462" t="s">
        <v>3468</v>
      </c>
      <c r="H6178" s="145" t="s">
        <v>86</v>
      </c>
      <c r="I6178" s="462" t="s">
        <v>1688</v>
      </c>
      <c r="J6178" s="462" t="s">
        <v>1690</v>
      </c>
      <c r="K6178" s="145" t="s">
        <v>2235</v>
      </c>
      <c r="L6178" s="145" t="s">
        <v>2248</v>
      </c>
    </row>
    <row r="6179" spans="3:12">
      <c r="C6179" s="145" t="s">
        <v>2735</v>
      </c>
      <c r="F6179" s="462" t="s">
        <v>3468</v>
      </c>
      <c r="G6179" s="462" t="s">
        <v>3468</v>
      </c>
      <c r="H6179" s="145" t="s">
        <v>86</v>
      </c>
      <c r="I6179" s="462" t="s">
        <v>1688</v>
      </c>
      <c r="J6179" s="462" t="s">
        <v>1690</v>
      </c>
      <c r="K6179" s="145" t="s">
        <v>2235</v>
      </c>
      <c r="L6179" s="145" t="s">
        <v>2248</v>
      </c>
    </row>
    <row r="6180" spans="3:12">
      <c r="C6180" s="145" t="s">
        <v>2734</v>
      </c>
      <c r="F6180" s="462" t="s">
        <v>3468</v>
      </c>
      <c r="G6180" s="462" t="s">
        <v>3468</v>
      </c>
      <c r="H6180" s="145" t="s">
        <v>86</v>
      </c>
      <c r="I6180" s="462" t="s">
        <v>1688</v>
      </c>
      <c r="J6180" s="462" t="s">
        <v>1690</v>
      </c>
      <c r="K6180" s="145" t="s">
        <v>2235</v>
      </c>
      <c r="L6180" s="145" t="s">
        <v>2249</v>
      </c>
    </row>
    <row r="6181" spans="3:12">
      <c r="C6181" s="145" t="s">
        <v>2735</v>
      </c>
      <c r="F6181" s="462" t="s">
        <v>3468</v>
      </c>
      <c r="G6181" s="462" t="s">
        <v>3468</v>
      </c>
      <c r="H6181" s="145" t="s">
        <v>86</v>
      </c>
      <c r="I6181" s="462" t="s">
        <v>1688</v>
      </c>
      <c r="J6181" s="462" t="s">
        <v>1690</v>
      </c>
      <c r="K6181" s="145" t="s">
        <v>2235</v>
      </c>
      <c r="L6181" s="145" t="s">
        <v>2249</v>
      </c>
    </row>
    <row r="6182" spans="3:12">
      <c r="C6182" s="145" t="s">
        <v>2736</v>
      </c>
      <c r="F6182" s="462" t="s">
        <v>3468</v>
      </c>
      <c r="G6182" s="462" t="s">
        <v>3468</v>
      </c>
      <c r="H6182" s="145" t="s">
        <v>86</v>
      </c>
      <c r="I6182" s="462" t="s">
        <v>1688</v>
      </c>
      <c r="J6182" s="462" t="s">
        <v>1690</v>
      </c>
    </row>
    <row r="6183" spans="3:12">
      <c r="C6183" s="145" t="s">
        <v>2737</v>
      </c>
      <c r="F6183" s="462" t="s">
        <v>3468</v>
      </c>
      <c r="G6183" s="462" t="s">
        <v>3468</v>
      </c>
      <c r="H6183" s="145" t="s">
        <v>86</v>
      </c>
      <c r="I6183" s="462" t="s">
        <v>1688</v>
      </c>
      <c r="J6183" s="462" t="s">
        <v>1690</v>
      </c>
    </row>
    <row r="6184" spans="3:12">
      <c r="C6184" s="145" t="s">
        <v>2738</v>
      </c>
      <c r="F6184" s="462" t="s">
        <v>3468</v>
      </c>
      <c r="G6184" s="462" t="s">
        <v>3468</v>
      </c>
      <c r="H6184" s="145" t="s">
        <v>86</v>
      </c>
      <c r="I6184" s="462" t="s">
        <v>1688</v>
      </c>
      <c r="J6184" s="462" t="s">
        <v>1690</v>
      </c>
    </row>
    <row r="6185" spans="3:12">
      <c r="C6185" s="145" t="s">
        <v>2739</v>
      </c>
      <c r="D6185" s="145" t="s">
        <v>45</v>
      </c>
      <c r="E6185" s="145" t="s">
        <v>43</v>
      </c>
      <c r="F6185" s="462" t="s">
        <v>95</v>
      </c>
      <c r="G6185" s="462" t="s">
        <v>3468</v>
      </c>
      <c r="H6185" s="145" t="s">
        <v>86</v>
      </c>
      <c r="I6185" s="462" t="s">
        <v>2</v>
      </c>
      <c r="J6185" s="462" t="s">
        <v>1690</v>
      </c>
    </row>
    <row r="6186" spans="3:12">
      <c r="C6186" s="145" t="s">
        <v>2740</v>
      </c>
      <c r="D6186" s="145" t="s">
        <v>45</v>
      </c>
      <c r="E6186" s="145" t="s">
        <v>43</v>
      </c>
      <c r="F6186" s="462" t="s">
        <v>95</v>
      </c>
      <c r="G6186" s="462" t="s">
        <v>3468</v>
      </c>
      <c r="H6186" s="145" t="s">
        <v>86</v>
      </c>
      <c r="I6186" s="462" t="s">
        <v>1688</v>
      </c>
      <c r="J6186" s="462" t="s">
        <v>1690</v>
      </c>
    </row>
    <row r="6187" spans="3:12">
      <c r="C6187" s="145" t="s">
        <v>2741</v>
      </c>
      <c r="D6187" s="145">
        <v>0</v>
      </c>
      <c r="E6187" s="145" t="s">
        <v>26</v>
      </c>
      <c r="F6187" s="462" t="s">
        <v>95</v>
      </c>
      <c r="G6187" s="462" t="s">
        <v>3468</v>
      </c>
      <c r="H6187" s="145" t="s">
        <v>86</v>
      </c>
      <c r="I6187" s="462" t="s">
        <v>1688</v>
      </c>
      <c r="J6187" s="462" t="s">
        <v>1690</v>
      </c>
    </row>
    <row r="6188" spans="3:12">
      <c r="C6188" s="145" t="s">
        <v>2742</v>
      </c>
      <c r="F6188" s="462" t="s">
        <v>3468</v>
      </c>
      <c r="G6188" s="462" t="s">
        <v>3468</v>
      </c>
      <c r="H6188" s="145" t="s">
        <v>86</v>
      </c>
      <c r="I6188" s="462" t="s">
        <v>1688</v>
      </c>
      <c r="J6188" s="462" t="s">
        <v>1690</v>
      </c>
    </row>
    <row r="6189" spans="3:12">
      <c r="C6189" s="145" t="s">
        <v>2743</v>
      </c>
      <c r="F6189" s="462" t="s">
        <v>3468</v>
      </c>
      <c r="G6189" s="462" t="s">
        <v>3468</v>
      </c>
      <c r="H6189" s="145" t="s">
        <v>86</v>
      </c>
      <c r="I6189" s="462" t="s">
        <v>1688</v>
      </c>
      <c r="J6189" s="462" t="s">
        <v>1690</v>
      </c>
    </row>
    <row r="6190" spans="3:12">
      <c r="C6190" s="145" t="s">
        <v>2745</v>
      </c>
      <c r="F6190" s="462" t="s">
        <v>3468</v>
      </c>
      <c r="G6190" s="462" t="s">
        <v>3468</v>
      </c>
      <c r="H6190" s="145" t="s">
        <v>86</v>
      </c>
      <c r="I6190" s="462" t="s">
        <v>1688</v>
      </c>
      <c r="J6190" s="462" t="s">
        <v>1690</v>
      </c>
      <c r="K6190" s="145" t="s">
        <v>2250</v>
      </c>
      <c r="L6190" s="145" t="s">
        <v>2251</v>
      </c>
    </row>
    <row r="6191" spans="3:12">
      <c r="C6191" s="145" t="s">
        <v>2746</v>
      </c>
      <c r="F6191" s="462" t="s">
        <v>3468</v>
      </c>
      <c r="G6191" s="462" t="s">
        <v>3468</v>
      </c>
      <c r="H6191" s="145" t="s">
        <v>86</v>
      </c>
      <c r="I6191" s="462" t="s">
        <v>1688</v>
      </c>
      <c r="J6191" s="462" t="s">
        <v>1690</v>
      </c>
      <c r="K6191" s="145" t="s">
        <v>2250</v>
      </c>
      <c r="L6191" s="145" t="s">
        <v>2251</v>
      </c>
    </row>
    <row r="6192" spans="3:12">
      <c r="C6192" s="145" t="s">
        <v>3266</v>
      </c>
      <c r="F6192" s="462" t="s">
        <v>1690</v>
      </c>
      <c r="G6192" s="462" t="s">
        <v>3468</v>
      </c>
      <c r="H6192" s="145" t="s">
        <v>86</v>
      </c>
      <c r="I6192" s="462" t="s">
        <v>1688</v>
      </c>
      <c r="J6192" s="462" t="s">
        <v>1690</v>
      </c>
      <c r="K6192" s="145" t="s">
        <v>2250</v>
      </c>
      <c r="L6192" s="145" t="s">
        <v>2251</v>
      </c>
    </row>
    <row r="6193" spans="3:12">
      <c r="C6193" s="145" t="s">
        <v>2747</v>
      </c>
      <c r="D6193" s="145" t="s">
        <v>45</v>
      </c>
      <c r="E6193" s="145" t="s">
        <v>38</v>
      </c>
      <c r="F6193" s="462" t="s">
        <v>95</v>
      </c>
      <c r="G6193" s="462" t="s">
        <v>3468</v>
      </c>
      <c r="H6193" s="145" t="s">
        <v>86</v>
      </c>
      <c r="I6193" s="462" t="s">
        <v>2</v>
      </c>
      <c r="J6193" s="462" t="s">
        <v>1690</v>
      </c>
      <c r="K6193" s="145" t="s">
        <v>2250</v>
      </c>
      <c r="L6193" s="145" t="s">
        <v>2251</v>
      </c>
    </row>
    <row r="6194" spans="3:12">
      <c r="C6194" s="145" t="s">
        <v>2748</v>
      </c>
      <c r="D6194" s="145">
        <v>0</v>
      </c>
      <c r="E6194" s="145" t="s">
        <v>26</v>
      </c>
      <c r="F6194" s="462" t="s">
        <v>95</v>
      </c>
      <c r="G6194" s="462" t="s">
        <v>3468</v>
      </c>
      <c r="H6194" s="145" t="s">
        <v>86</v>
      </c>
      <c r="I6194" s="462" t="s">
        <v>1688</v>
      </c>
      <c r="J6194" s="462" t="s">
        <v>1690</v>
      </c>
      <c r="K6194" s="145" t="s">
        <v>2250</v>
      </c>
      <c r="L6194" s="145" t="s">
        <v>2251</v>
      </c>
    </row>
    <row r="6195" spans="3:12">
      <c r="C6195" s="145" t="s">
        <v>2749</v>
      </c>
      <c r="F6195" s="462" t="s">
        <v>3468</v>
      </c>
      <c r="G6195" s="462" t="s">
        <v>3468</v>
      </c>
      <c r="H6195" s="145" t="s">
        <v>86</v>
      </c>
      <c r="I6195" s="462" t="s">
        <v>1688</v>
      </c>
      <c r="J6195" s="462" t="s">
        <v>1690</v>
      </c>
      <c r="K6195" s="145" t="s">
        <v>2250</v>
      </c>
      <c r="L6195" s="145" t="s">
        <v>2251</v>
      </c>
    </row>
    <row r="6196" spans="3:12">
      <c r="C6196" s="145" t="s">
        <v>2751</v>
      </c>
      <c r="D6196" s="145">
        <v>0</v>
      </c>
      <c r="E6196" s="145" t="s">
        <v>26</v>
      </c>
      <c r="F6196" s="462" t="s">
        <v>95</v>
      </c>
      <c r="G6196" s="462" t="s">
        <v>3468</v>
      </c>
      <c r="H6196" s="145" t="s">
        <v>86</v>
      </c>
      <c r="I6196" s="462" t="s">
        <v>2</v>
      </c>
      <c r="J6196" s="462" t="s">
        <v>1690</v>
      </c>
      <c r="K6196" s="145" t="s">
        <v>2250</v>
      </c>
      <c r="L6196" s="145" t="s">
        <v>2251</v>
      </c>
    </row>
    <row r="6197" spans="3:12">
      <c r="C6197" s="145" t="s">
        <v>2752</v>
      </c>
      <c r="D6197" s="145">
        <v>0</v>
      </c>
      <c r="E6197" s="145" t="s">
        <v>26</v>
      </c>
      <c r="F6197" s="462" t="s">
        <v>95</v>
      </c>
      <c r="G6197" s="462" t="s">
        <v>3468</v>
      </c>
      <c r="H6197" s="145" t="s">
        <v>86</v>
      </c>
      <c r="I6197" s="462" t="s">
        <v>2</v>
      </c>
      <c r="J6197" s="462" t="s">
        <v>1690</v>
      </c>
      <c r="K6197" s="145" t="s">
        <v>2250</v>
      </c>
      <c r="L6197" s="145" t="s">
        <v>2251</v>
      </c>
    </row>
    <row r="6198" spans="3:12">
      <c r="C6198" s="145" t="s">
        <v>2753</v>
      </c>
      <c r="D6198" s="145">
        <v>0</v>
      </c>
      <c r="E6198" s="145" t="s">
        <v>26</v>
      </c>
      <c r="F6198" s="462" t="s">
        <v>95</v>
      </c>
      <c r="G6198" s="462" t="s">
        <v>3468</v>
      </c>
      <c r="H6198" s="145" t="s">
        <v>86</v>
      </c>
      <c r="I6198" s="462" t="s">
        <v>2</v>
      </c>
      <c r="J6198" s="462" t="s">
        <v>1690</v>
      </c>
      <c r="K6198" s="145" t="s">
        <v>2250</v>
      </c>
      <c r="L6198" s="145" t="s">
        <v>2251</v>
      </c>
    </row>
    <row r="6199" spans="3:12">
      <c r="C6199" s="145" t="s">
        <v>2754</v>
      </c>
      <c r="D6199" s="145">
        <v>0</v>
      </c>
      <c r="E6199" s="145" t="s">
        <v>26</v>
      </c>
      <c r="F6199" s="462" t="s">
        <v>95</v>
      </c>
      <c r="G6199" s="462" t="s">
        <v>3468</v>
      </c>
      <c r="H6199" s="145" t="s">
        <v>86</v>
      </c>
      <c r="I6199" s="462" t="s">
        <v>2</v>
      </c>
      <c r="J6199" s="462" t="s">
        <v>1690</v>
      </c>
      <c r="K6199" s="145" t="s">
        <v>2250</v>
      </c>
      <c r="L6199" s="145" t="s">
        <v>2251</v>
      </c>
    </row>
    <row r="6200" spans="3:12">
      <c r="C6200" s="145" t="s">
        <v>2755</v>
      </c>
      <c r="D6200" s="145">
        <v>0</v>
      </c>
      <c r="E6200" s="145" t="s">
        <v>26</v>
      </c>
      <c r="F6200" s="462" t="s">
        <v>95</v>
      </c>
      <c r="G6200" s="462" t="s">
        <v>3468</v>
      </c>
      <c r="H6200" s="145" t="s">
        <v>86</v>
      </c>
      <c r="I6200" s="462" t="s">
        <v>2</v>
      </c>
      <c r="J6200" s="462" t="s">
        <v>1690</v>
      </c>
      <c r="K6200" s="145" t="s">
        <v>2250</v>
      </c>
      <c r="L6200" s="145" t="s">
        <v>2251</v>
      </c>
    </row>
    <row r="6201" spans="3:12">
      <c r="C6201" s="145" t="s">
        <v>2756</v>
      </c>
      <c r="D6201" s="145">
        <v>0</v>
      </c>
      <c r="E6201" s="145" t="s">
        <v>26</v>
      </c>
      <c r="F6201" s="462" t="s">
        <v>95</v>
      </c>
      <c r="G6201" s="462" t="s">
        <v>3468</v>
      </c>
      <c r="H6201" s="145" t="s">
        <v>86</v>
      </c>
      <c r="I6201" s="462" t="s">
        <v>2</v>
      </c>
      <c r="J6201" s="462" t="s">
        <v>1690</v>
      </c>
      <c r="K6201" s="145" t="s">
        <v>2250</v>
      </c>
      <c r="L6201" s="145" t="s">
        <v>2251</v>
      </c>
    </row>
    <row r="6202" spans="3:12">
      <c r="C6202" s="145" t="s">
        <v>2757</v>
      </c>
      <c r="D6202" s="145">
        <v>0</v>
      </c>
      <c r="E6202" s="145" t="s">
        <v>26</v>
      </c>
      <c r="F6202" s="462" t="s">
        <v>95</v>
      </c>
      <c r="G6202" s="462" t="s">
        <v>3468</v>
      </c>
      <c r="H6202" s="145" t="s">
        <v>86</v>
      </c>
      <c r="I6202" s="462" t="s">
        <v>2</v>
      </c>
      <c r="J6202" s="462" t="s">
        <v>1690</v>
      </c>
      <c r="K6202" s="145" t="s">
        <v>2250</v>
      </c>
      <c r="L6202" s="145" t="s">
        <v>2251</v>
      </c>
    </row>
    <row r="6203" spans="3:12">
      <c r="C6203" s="145" t="s">
        <v>2758</v>
      </c>
      <c r="D6203" s="145">
        <v>0</v>
      </c>
      <c r="E6203" s="145" t="s">
        <v>26</v>
      </c>
      <c r="F6203" s="462" t="s">
        <v>95</v>
      </c>
      <c r="G6203" s="462" t="s">
        <v>3468</v>
      </c>
      <c r="H6203" s="145" t="s">
        <v>86</v>
      </c>
      <c r="I6203" s="462" t="s">
        <v>1688</v>
      </c>
      <c r="J6203" s="462" t="s">
        <v>1690</v>
      </c>
      <c r="K6203" s="145" t="s">
        <v>2250</v>
      </c>
      <c r="L6203" s="145" t="s">
        <v>2251</v>
      </c>
    </row>
    <row r="6204" spans="3:12">
      <c r="C6204" s="145" t="s">
        <v>2759</v>
      </c>
      <c r="F6204" s="462" t="s">
        <v>3468</v>
      </c>
      <c r="G6204" s="462" t="s">
        <v>3468</v>
      </c>
      <c r="H6204" s="145" t="s">
        <v>86</v>
      </c>
      <c r="I6204" s="462" t="s">
        <v>1688</v>
      </c>
      <c r="J6204" s="462" t="s">
        <v>1690</v>
      </c>
      <c r="K6204" s="145" t="s">
        <v>2250</v>
      </c>
      <c r="L6204" s="145" t="s">
        <v>2251</v>
      </c>
    </row>
    <row r="6205" spans="3:12">
      <c r="C6205" s="145" t="s">
        <v>2745</v>
      </c>
      <c r="F6205" s="462" t="s">
        <v>3468</v>
      </c>
      <c r="G6205" s="462" t="s">
        <v>3468</v>
      </c>
      <c r="H6205" s="145" t="s">
        <v>86</v>
      </c>
      <c r="I6205" s="462" t="s">
        <v>1688</v>
      </c>
      <c r="J6205" s="462" t="s">
        <v>1690</v>
      </c>
      <c r="K6205" s="145" t="s">
        <v>2250</v>
      </c>
      <c r="L6205" s="145" t="s">
        <v>2252</v>
      </c>
    </row>
    <row r="6206" spans="3:12">
      <c r="C6206" s="145" t="s">
        <v>2746</v>
      </c>
      <c r="F6206" s="462" t="s">
        <v>3468</v>
      </c>
      <c r="G6206" s="462" t="s">
        <v>3468</v>
      </c>
      <c r="H6206" s="145" t="s">
        <v>86</v>
      </c>
      <c r="I6206" s="462" t="s">
        <v>1688</v>
      </c>
      <c r="J6206" s="462" t="s">
        <v>1690</v>
      </c>
      <c r="K6206" s="145" t="s">
        <v>2250</v>
      </c>
      <c r="L6206" s="145" t="s">
        <v>2252</v>
      </c>
    </row>
    <row r="6207" spans="3:12">
      <c r="C6207" s="145" t="s">
        <v>3266</v>
      </c>
      <c r="F6207" s="462" t="s">
        <v>3254</v>
      </c>
      <c r="G6207" s="462" t="s">
        <v>3468</v>
      </c>
      <c r="H6207" s="145" t="s">
        <v>86</v>
      </c>
      <c r="I6207" s="462" t="s">
        <v>1688</v>
      </c>
      <c r="J6207" s="462" t="s">
        <v>1690</v>
      </c>
      <c r="K6207" s="145" t="s">
        <v>2250</v>
      </c>
      <c r="L6207" s="145" t="s">
        <v>2252</v>
      </c>
    </row>
    <row r="6208" spans="3:12">
      <c r="C6208" s="145" t="s">
        <v>2747</v>
      </c>
      <c r="D6208" s="145" t="s">
        <v>45</v>
      </c>
      <c r="E6208" s="145" t="s">
        <v>38</v>
      </c>
      <c r="F6208" s="462" t="s">
        <v>95</v>
      </c>
      <c r="G6208" s="462" t="s">
        <v>3468</v>
      </c>
      <c r="H6208" s="145" t="s">
        <v>86</v>
      </c>
      <c r="I6208" s="462" t="s">
        <v>2</v>
      </c>
      <c r="J6208" s="462" t="s">
        <v>1690</v>
      </c>
      <c r="K6208" s="145" t="s">
        <v>2250</v>
      </c>
      <c r="L6208" s="145" t="s">
        <v>2252</v>
      </c>
    </row>
    <row r="6209" spans="3:12">
      <c r="C6209" s="145" t="s">
        <v>2748</v>
      </c>
      <c r="D6209" s="145">
        <v>0</v>
      </c>
      <c r="E6209" s="145" t="s">
        <v>26</v>
      </c>
      <c r="F6209" s="462" t="s">
        <v>95</v>
      </c>
      <c r="G6209" s="462" t="s">
        <v>3468</v>
      </c>
      <c r="H6209" s="145" t="s">
        <v>86</v>
      </c>
      <c r="I6209" s="462" t="s">
        <v>1688</v>
      </c>
      <c r="J6209" s="462" t="s">
        <v>1690</v>
      </c>
      <c r="K6209" s="145" t="s">
        <v>2250</v>
      </c>
      <c r="L6209" s="145" t="s">
        <v>2252</v>
      </c>
    </row>
    <row r="6210" spans="3:12">
      <c r="C6210" s="145" t="s">
        <v>2749</v>
      </c>
      <c r="F6210" s="462" t="s">
        <v>3468</v>
      </c>
      <c r="G6210" s="462" t="s">
        <v>3468</v>
      </c>
      <c r="H6210" s="145" t="s">
        <v>86</v>
      </c>
      <c r="I6210" s="462" t="s">
        <v>1688</v>
      </c>
      <c r="J6210" s="462" t="s">
        <v>1690</v>
      </c>
      <c r="K6210" s="145" t="s">
        <v>2250</v>
      </c>
      <c r="L6210" s="145" t="s">
        <v>2252</v>
      </c>
    </row>
    <row r="6211" spans="3:12">
      <c r="C6211" s="145" t="s">
        <v>2751</v>
      </c>
      <c r="D6211" s="145">
        <v>0</v>
      </c>
      <c r="E6211" s="145" t="s">
        <v>26</v>
      </c>
      <c r="F6211" s="462" t="s">
        <v>95</v>
      </c>
      <c r="G6211" s="462" t="s">
        <v>3468</v>
      </c>
      <c r="H6211" s="145" t="s">
        <v>86</v>
      </c>
      <c r="I6211" s="462" t="s">
        <v>2</v>
      </c>
      <c r="J6211" s="462" t="s">
        <v>1690</v>
      </c>
      <c r="K6211" s="145" t="s">
        <v>2250</v>
      </c>
      <c r="L6211" s="145" t="s">
        <v>2252</v>
      </c>
    </row>
    <row r="6212" spans="3:12">
      <c r="C6212" s="145" t="s">
        <v>2752</v>
      </c>
      <c r="D6212" s="145">
        <v>0</v>
      </c>
      <c r="E6212" s="145" t="s">
        <v>26</v>
      </c>
      <c r="F6212" s="462" t="s">
        <v>95</v>
      </c>
      <c r="G6212" s="462" t="s">
        <v>3468</v>
      </c>
      <c r="H6212" s="145" t="s">
        <v>86</v>
      </c>
      <c r="I6212" s="462" t="s">
        <v>2</v>
      </c>
      <c r="J6212" s="462" t="s">
        <v>1690</v>
      </c>
      <c r="K6212" s="145" t="s">
        <v>2250</v>
      </c>
      <c r="L6212" s="145" t="s">
        <v>2252</v>
      </c>
    </row>
    <row r="6213" spans="3:12">
      <c r="C6213" s="145" t="s">
        <v>2753</v>
      </c>
      <c r="D6213" s="145">
        <v>0</v>
      </c>
      <c r="E6213" s="145" t="s">
        <v>26</v>
      </c>
      <c r="F6213" s="462" t="s">
        <v>95</v>
      </c>
      <c r="G6213" s="462" t="s">
        <v>3468</v>
      </c>
      <c r="H6213" s="145" t="s">
        <v>86</v>
      </c>
      <c r="I6213" s="462" t="s">
        <v>2</v>
      </c>
      <c r="J6213" s="462" t="s">
        <v>1690</v>
      </c>
      <c r="K6213" s="145" t="s">
        <v>2250</v>
      </c>
      <c r="L6213" s="145" t="s">
        <v>2252</v>
      </c>
    </row>
    <row r="6214" spans="3:12">
      <c r="C6214" s="145" t="s">
        <v>2754</v>
      </c>
      <c r="D6214" s="145">
        <v>0</v>
      </c>
      <c r="E6214" s="145" t="s">
        <v>26</v>
      </c>
      <c r="F6214" s="462" t="s">
        <v>95</v>
      </c>
      <c r="G6214" s="462" t="s">
        <v>3468</v>
      </c>
      <c r="H6214" s="145" t="s">
        <v>86</v>
      </c>
      <c r="I6214" s="462" t="s">
        <v>2</v>
      </c>
      <c r="J6214" s="462" t="s">
        <v>1690</v>
      </c>
      <c r="K6214" s="145" t="s">
        <v>2250</v>
      </c>
      <c r="L6214" s="145" t="s">
        <v>2252</v>
      </c>
    </row>
    <row r="6215" spans="3:12">
      <c r="C6215" s="145" t="s">
        <v>2755</v>
      </c>
      <c r="D6215" s="145">
        <v>0</v>
      </c>
      <c r="E6215" s="145" t="s">
        <v>26</v>
      </c>
      <c r="F6215" s="462" t="s">
        <v>95</v>
      </c>
      <c r="G6215" s="462" t="s">
        <v>3468</v>
      </c>
      <c r="H6215" s="145" t="s">
        <v>86</v>
      </c>
      <c r="I6215" s="462" t="s">
        <v>2</v>
      </c>
      <c r="J6215" s="462" t="s">
        <v>1690</v>
      </c>
      <c r="K6215" s="145" t="s">
        <v>2250</v>
      </c>
      <c r="L6215" s="145" t="s">
        <v>2252</v>
      </c>
    </row>
    <row r="6216" spans="3:12">
      <c r="C6216" s="145" t="s">
        <v>2756</v>
      </c>
      <c r="D6216" s="145">
        <v>0</v>
      </c>
      <c r="E6216" s="145" t="s">
        <v>26</v>
      </c>
      <c r="F6216" s="462" t="s">
        <v>95</v>
      </c>
      <c r="G6216" s="462" t="s">
        <v>3468</v>
      </c>
      <c r="H6216" s="145" t="s">
        <v>86</v>
      </c>
      <c r="I6216" s="462" t="s">
        <v>2</v>
      </c>
      <c r="J6216" s="462" t="s">
        <v>1690</v>
      </c>
      <c r="K6216" s="145" t="s">
        <v>2250</v>
      </c>
      <c r="L6216" s="145" t="s">
        <v>2252</v>
      </c>
    </row>
    <row r="6217" spans="3:12">
      <c r="C6217" s="145" t="s">
        <v>2757</v>
      </c>
      <c r="D6217" s="145">
        <v>0</v>
      </c>
      <c r="E6217" s="145" t="s">
        <v>26</v>
      </c>
      <c r="F6217" s="462" t="s">
        <v>95</v>
      </c>
      <c r="G6217" s="462" t="s">
        <v>3468</v>
      </c>
      <c r="H6217" s="145" t="s">
        <v>86</v>
      </c>
      <c r="I6217" s="462" t="s">
        <v>2</v>
      </c>
      <c r="J6217" s="462" t="s">
        <v>1690</v>
      </c>
      <c r="K6217" s="145" t="s">
        <v>2250</v>
      </c>
      <c r="L6217" s="145" t="s">
        <v>2252</v>
      </c>
    </row>
    <row r="6218" spans="3:12">
      <c r="C6218" s="145" t="s">
        <v>2758</v>
      </c>
      <c r="D6218" s="145">
        <v>0</v>
      </c>
      <c r="E6218" s="145" t="s">
        <v>26</v>
      </c>
      <c r="F6218" s="462" t="s">
        <v>95</v>
      </c>
      <c r="G6218" s="462" t="s">
        <v>3468</v>
      </c>
      <c r="H6218" s="145" t="s">
        <v>86</v>
      </c>
      <c r="I6218" s="462" t="s">
        <v>1688</v>
      </c>
      <c r="J6218" s="462" t="s">
        <v>1690</v>
      </c>
      <c r="K6218" s="145" t="s">
        <v>2250</v>
      </c>
      <c r="L6218" s="145" t="s">
        <v>2252</v>
      </c>
    </row>
    <row r="6219" spans="3:12">
      <c r="C6219" s="145" t="s">
        <v>2759</v>
      </c>
      <c r="F6219" s="462" t="s">
        <v>3468</v>
      </c>
      <c r="G6219" s="462" t="s">
        <v>3468</v>
      </c>
      <c r="H6219" s="145" t="s">
        <v>86</v>
      </c>
      <c r="I6219" s="462" t="s">
        <v>1688</v>
      </c>
      <c r="J6219" s="462" t="s">
        <v>1690</v>
      </c>
      <c r="K6219" s="145" t="s">
        <v>2250</v>
      </c>
      <c r="L6219" s="145" t="s">
        <v>2252</v>
      </c>
    </row>
    <row r="6220" spans="3:12">
      <c r="C6220" s="145" t="s">
        <v>3261</v>
      </c>
      <c r="F6220" s="462" t="s">
        <v>3468</v>
      </c>
      <c r="G6220" s="462" t="s">
        <v>2</v>
      </c>
      <c r="I6220" s="462" t="s">
        <v>1688</v>
      </c>
      <c r="J6220" s="462" t="s">
        <v>1690</v>
      </c>
      <c r="K6220" s="145" t="s">
        <v>2250</v>
      </c>
      <c r="L6220" s="145" t="s">
        <v>2251</v>
      </c>
    </row>
    <row r="6221" spans="3:12">
      <c r="C6221" s="145" t="s">
        <v>3261</v>
      </c>
      <c r="F6221" s="462" t="s">
        <v>3468</v>
      </c>
      <c r="G6221" s="462" t="s">
        <v>2</v>
      </c>
      <c r="I6221" s="462" t="s">
        <v>1688</v>
      </c>
      <c r="J6221" s="462" t="s">
        <v>1690</v>
      </c>
      <c r="K6221" s="145" t="s">
        <v>2250</v>
      </c>
      <c r="L6221" s="145" t="s">
        <v>2252</v>
      </c>
    </row>
    <row r="6222" spans="3:12">
      <c r="C6222" s="145" t="s">
        <v>3262</v>
      </c>
      <c r="F6222" s="462" t="s">
        <v>95</v>
      </c>
      <c r="G6222" s="462" t="s">
        <v>2</v>
      </c>
      <c r="I6222" s="462" t="s">
        <v>1688</v>
      </c>
      <c r="J6222" s="462" t="s">
        <v>1690</v>
      </c>
    </row>
    <row r="6223" spans="3:12">
      <c r="C6223" s="145" t="s">
        <v>2361</v>
      </c>
      <c r="D6223" s="145">
        <v>0</v>
      </c>
      <c r="E6223" s="145" t="s">
        <v>26</v>
      </c>
      <c r="F6223" s="462" t="s">
        <v>95</v>
      </c>
      <c r="G6223" s="462" t="s">
        <v>3468</v>
      </c>
      <c r="H6223" s="145" t="s">
        <v>86</v>
      </c>
      <c r="I6223" s="462" t="s">
        <v>2</v>
      </c>
      <c r="J6223" s="462" t="s">
        <v>1688</v>
      </c>
    </row>
    <row r="6224" spans="3:12">
      <c r="C6224" s="145" t="s">
        <v>2762</v>
      </c>
      <c r="D6224" s="145">
        <v>0</v>
      </c>
      <c r="E6224" s="145" t="s">
        <v>26</v>
      </c>
      <c r="F6224" s="462" t="s">
        <v>95</v>
      </c>
      <c r="G6224" s="462" t="s">
        <v>3468</v>
      </c>
      <c r="H6224" s="145" t="s">
        <v>86</v>
      </c>
      <c r="I6224" s="462" t="s">
        <v>1688</v>
      </c>
      <c r="J6224" s="462" t="s">
        <v>1690</v>
      </c>
    </row>
    <row r="6225" spans="3:12">
      <c r="C6225" s="145" t="s">
        <v>2763</v>
      </c>
      <c r="D6225" s="145">
        <v>0</v>
      </c>
      <c r="E6225" s="145" t="s">
        <v>26</v>
      </c>
      <c r="F6225" s="462" t="s">
        <v>95</v>
      </c>
      <c r="G6225" s="462" t="s">
        <v>3468</v>
      </c>
      <c r="H6225" s="145" t="s">
        <v>86</v>
      </c>
      <c r="I6225" s="462" t="s">
        <v>1688</v>
      </c>
      <c r="J6225" s="462" t="s">
        <v>1690</v>
      </c>
    </row>
    <row r="6226" spans="3:12">
      <c r="C6226" s="145" t="s">
        <v>2764</v>
      </c>
      <c r="D6226" s="145">
        <v>0</v>
      </c>
      <c r="E6226" s="145" t="s">
        <v>26</v>
      </c>
      <c r="F6226" s="462" t="s">
        <v>95</v>
      </c>
      <c r="G6226" s="462" t="s">
        <v>3468</v>
      </c>
      <c r="H6226" s="145" t="s">
        <v>86</v>
      </c>
      <c r="I6226" s="462" t="s">
        <v>1688</v>
      </c>
      <c r="J6226" s="462" t="s">
        <v>1690</v>
      </c>
    </row>
    <row r="6227" spans="3:12">
      <c r="C6227" s="145" t="s">
        <v>2765</v>
      </c>
      <c r="D6227" s="145">
        <v>0</v>
      </c>
      <c r="E6227" s="145" t="s">
        <v>26</v>
      </c>
      <c r="F6227" s="462" t="s">
        <v>95</v>
      </c>
      <c r="G6227" s="462" t="s">
        <v>3468</v>
      </c>
      <c r="H6227" s="145" t="s">
        <v>86</v>
      </c>
      <c r="I6227" s="462" t="s">
        <v>1688</v>
      </c>
      <c r="J6227" s="462" t="s">
        <v>1690</v>
      </c>
    </row>
    <row r="6228" spans="3:12">
      <c r="C6228" s="145" t="s">
        <v>2766</v>
      </c>
      <c r="D6228" s="145">
        <v>0</v>
      </c>
      <c r="E6228" s="145" t="s">
        <v>26</v>
      </c>
      <c r="F6228" s="462" t="s">
        <v>95</v>
      </c>
      <c r="G6228" s="462" t="s">
        <v>3468</v>
      </c>
      <c r="H6228" s="145" t="s">
        <v>86</v>
      </c>
      <c r="I6228" s="462" t="s">
        <v>1688</v>
      </c>
      <c r="J6228" s="462" t="s">
        <v>1690</v>
      </c>
    </row>
    <row r="6229" spans="3:12">
      <c r="C6229" s="145" t="s">
        <v>2767</v>
      </c>
      <c r="D6229" s="145">
        <v>0</v>
      </c>
      <c r="E6229" s="145" t="s">
        <v>26</v>
      </c>
      <c r="F6229" s="462" t="s">
        <v>95</v>
      </c>
      <c r="G6229" s="462" t="s">
        <v>3468</v>
      </c>
      <c r="H6229" s="145" t="s">
        <v>86</v>
      </c>
      <c r="I6229" s="462" t="s">
        <v>1688</v>
      </c>
      <c r="J6229" s="462" t="s">
        <v>1690</v>
      </c>
    </row>
    <row r="6230" spans="3:12">
      <c r="C6230" s="145" t="s">
        <v>2768</v>
      </c>
      <c r="D6230" s="145">
        <v>0</v>
      </c>
      <c r="E6230" s="145" t="s">
        <v>26</v>
      </c>
      <c r="F6230" s="462" t="s">
        <v>95</v>
      </c>
      <c r="G6230" s="462" t="s">
        <v>3468</v>
      </c>
      <c r="H6230" s="145" t="s">
        <v>86</v>
      </c>
      <c r="I6230" s="462" t="s">
        <v>1688</v>
      </c>
      <c r="J6230" s="462" t="s">
        <v>1690</v>
      </c>
    </row>
    <row r="6231" spans="3:12">
      <c r="C6231" s="145" t="s">
        <v>2361</v>
      </c>
      <c r="D6231" s="145">
        <v>0</v>
      </c>
      <c r="E6231" s="145" t="s">
        <v>26</v>
      </c>
      <c r="F6231" s="462" t="s">
        <v>95</v>
      </c>
      <c r="G6231" s="462" t="s">
        <v>3468</v>
      </c>
      <c r="H6231" s="145" t="s">
        <v>86</v>
      </c>
      <c r="I6231" s="462" t="s">
        <v>2</v>
      </c>
      <c r="J6231" s="462" t="s">
        <v>1690</v>
      </c>
    </row>
    <row r="6232" spans="3:12">
      <c r="C6232" s="145" t="s">
        <v>2769</v>
      </c>
      <c r="F6232" s="462" t="s">
        <v>3468</v>
      </c>
      <c r="G6232" s="462" t="s">
        <v>3468</v>
      </c>
      <c r="H6232" s="145" t="s">
        <v>86</v>
      </c>
      <c r="I6232" s="462" t="s">
        <v>1688</v>
      </c>
      <c r="J6232" s="462" t="s">
        <v>1690</v>
      </c>
    </row>
    <row r="6233" spans="3:12">
      <c r="C6233" s="145" t="s">
        <v>2691</v>
      </c>
      <c r="F6233" s="462" t="s">
        <v>3468</v>
      </c>
      <c r="G6233" s="462" t="s">
        <v>3468</v>
      </c>
      <c r="H6233" s="145" t="s">
        <v>86</v>
      </c>
      <c r="I6233" s="462" t="s">
        <v>1688</v>
      </c>
      <c r="J6233" s="462" t="s">
        <v>1690</v>
      </c>
    </row>
    <row r="6234" spans="3:12">
      <c r="C6234" s="145" t="s">
        <v>2692</v>
      </c>
      <c r="F6234" s="462" t="s">
        <v>3468</v>
      </c>
      <c r="G6234" s="462" t="s">
        <v>3468</v>
      </c>
      <c r="H6234" s="145" t="s">
        <v>86</v>
      </c>
      <c r="I6234" s="462" t="s">
        <v>1688</v>
      </c>
      <c r="J6234" s="462" t="s">
        <v>1690</v>
      </c>
    </row>
    <row r="6235" spans="3:12">
      <c r="C6235" s="145" t="s">
        <v>2770</v>
      </c>
      <c r="F6235" s="462" t="s">
        <v>3468</v>
      </c>
      <c r="G6235" s="462" t="s">
        <v>3468</v>
      </c>
      <c r="H6235" s="145" t="s">
        <v>86</v>
      </c>
      <c r="I6235" s="462" t="s">
        <v>1688</v>
      </c>
      <c r="J6235" s="462" t="s">
        <v>1690</v>
      </c>
    </row>
    <row r="6236" spans="3:12">
      <c r="C6236" s="145" t="s">
        <v>2771</v>
      </c>
      <c r="F6236" s="462" t="s">
        <v>3468</v>
      </c>
      <c r="G6236" s="462" t="s">
        <v>3468</v>
      </c>
      <c r="H6236" s="145" t="s">
        <v>86</v>
      </c>
      <c r="I6236" s="462" t="s">
        <v>1688</v>
      </c>
      <c r="J6236" s="462" t="s">
        <v>1690</v>
      </c>
    </row>
    <row r="6237" spans="3:12">
      <c r="C6237" s="145" t="s">
        <v>2772</v>
      </c>
      <c r="D6237" s="145">
        <v>0</v>
      </c>
      <c r="E6237" s="145" t="s">
        <v>26</v>
      </c>
      <c r="F6237" s="462" t="s">
        <v>95</v>
      </c>
      <c r="G6237" s="462" t="s">
        <v>3468</v>
      </c>
      <c r="H6237" s="145" t="s">
        <v>86</v>
      </c>
      <c r="I6237" s="462" t="s">
        <v>1688</v>
      </c>
      <c r="J6237" s="462" t="s">
        <v>1690</v>
      </c>
    </row>
    <row r="6238" spans="3:12">
      <c r="C6238" s="145" t="s">
        <v>2773</v>
      </c>
      <c r="F6238" s="462" t="s">
        <v>3468</v>
      </c>
      <c r="G6238" s="462" t="s">
        <v>3468</v>
      </c>
      <c r="H6238" s="145" t="s">
        <v>86</v>
      </c>
      <c r="I6238" s="462" t="s">
        <v>1688</v>
      </c>
      <c r="J6238" s="462" t="s">
        <v>1690</v>
      </c>
    </row>
    <row r="6239" spans="3:12">
      <c r="C6239" s="145" t="s">
        <v>2775</v>
      </c>
      <c r="F6239" s="462" t="s">
        <v>3468</v>
      </c>
      <c r="G6239" s="462" t="s">
        <v>3468</v>
      </c>
      <c r="H6239" s="145" t="s">
        <v>86</v>
      </c>
      <c r="I6239" s="462" t="s">
        <v>1688</v>
      </c>
      <c r="J6239" s="462" t="s">
        <v>1690</v>
      </c>
      <c r="K6239" s="145" t="s">
        <v>2253</v>
      </c>
      <c r="L6239" s="145" t="s">
        <v>2254</v>
      </c>
    </row>
    <row r="6240" spans="3:12">
      <c r="C6240" s="145" t="s">
        <v>2776</v>
      </c>
      <c r="F6240" s="462" t="s">
        <v>3468</v>
      </c>
      <c r="G6240" s="462" t="s">
        <v>3468</v>
      </c>
      <c r="H6240" s="145" t="s">
        <v>86</v>
      </c>
      <c r="I6240" s="462" t="s">
        <v>1688</v>
      </c>
      <c r="J6240" s="462" t="s">
        <v>1690</v>
      </c>
      <c r="K6240" s="145" t="s">
        <v>2253</v>
      </c>
      <c r="L6240" s="145" t="s">
        <v>2254</v>
      </c>
    </row>
    <row r="6241" spans="3:12">
      <c r="C6241" s="145" t="s">
        <v>2778</v>
      </c>
      <c r="D6241" s="145">
        <v>0</v>
      </c>
      <c r="E6241" s="145" t="s">
        <v>26</v>
      </c>
      <c r="F6241" s="462" t="s">
        <v>95</v>
      </c>
      <c r="G6241" s="462" t="s">
        <v>3468</v>
      </c>
      <c r="H6241" s="145" t="s">
        <v>86</v>
      </c>
      <c r="I6241" s="462" t="s">
        <v>1688</v>
      </c>
      <c r="J6241" s="462" t="s">
        <v>1690</v>
      </c>
      <c r="K6241" s="145" t="s">
        <v>2253</v>
      </c>
      <c r="L6241" s="145" t="s">
        <v>2254</v>
      </c>
    </row>
    <row r="6242" spans="3:12">
      <c r="C6242" s="145" t="s">
        <v>2779</v>
      </c>
      <c r="D6242" s="145">
        <v>0</v>
      </c>
      <c r="E6242" s="145" t="s">
        <v>26</v>
      </c>
      <c r="F6242" s="462" t="s">
        <v>95</v>
      </c>
      <c r="G6242" s="462" t="s">
        <v>3468</v>
      </c>
      <c r="H6242" s="145" t="s">
        <v>86</v>
      </c>
      <c r="I6242" s="462" t="s">
        <v>1688</v>
      </c>
      <c r="J6242" s="462" t="s">
        <v>1690</v>
      </c>
      <c r="K6242" s="145" t="s">
        <v>2253</v>
      </c>
      <c r="L6242" s="145" t="s">
        <v>2254</v>
      </c>
    </row>
    <row r="6243" spans="3:12">
      <c r="C6243" s="145" t="s">
        <v>2780</v>
      </c>
      <c r="D6243" s="145">
        <v>0</v>
      </c>
      <c r="E6243" s="145" t="s">
        <v>26</v>
      </c>
      <c r="F6243" s="462" t="s">
        <v>95</v>
      </c>
      <c r="G6243" s="462" t="s">
        <v>3468</v>
      </c>
      <c r="H6243" s="145" t="s">
        <v>86</v>
      </c>
      <c r="I6243" s="462" t="s">
        <v>1688</v>
      </c>
      <c r="J6243" s="462" t="s">
        <v>1690</v>
      </c>
      <c r="K6243" s="145" t="s">
        <v>2253</v>
      </c>
      <c r="L6243" s="145" t="s">
        <v>2254</v>
      </c>
    </row>
    <row r="6244" spans="3:12">
      <c r="C6244" s="145" t="s">
        <v>2781</v>
      </c>
      <c r="D6244" s="145">
        <v>0</v>
      </c>
      <c r="E6244" s="145" t="s">
        <v>26</v>
      </c>
      <c r="F6244" s="462" t="s">
        <v>95</v>
      </c>
      <c r="G6244" s="462" t="s">
        <v>3468</v>
      </c>
      <c r="H6244" s="145" t="s">
        <v>86</v>
      </c>
      <c r="I6244" s="462" t="s">
        <v>1688</v>
      </c>
      <c r="J6244" s="462" t="s">
        <v>1690</v>
      </c>
      <c r="K6244" s="145" t="s">
        <v>2253</v>
      </c>
      <c r="L6244" s="145" t="s">
        <v>2254</v>
      </c>
    </row>
    <row r="6245" spans="3:12">
      <c r="C6245" s="145" t="s">
        <v>2782</v>
      </c>
      <c r="D6245" s="145">
        <v>0</v>
      </c>
      <c r="E6245" s="145" t="s">
        <v>26</v>
      </c>
      <c r="F6245" s="462" t="s">
        <v>95</v>
      </c>
      <c r="G6245" s="462" t="s">
        <v>3468</v>
      </c>
      <c r="H6245" s="145" t="s">
        <v>86</v>
      </c>
      <c r="I6245" s="462" t="s">
        <v>1688</v>
      </c>
      <c r="J6245" s="462" t="s">
        <v>1690</v>
      </c>
      <c r="K6245" s="145" t="s">
        <v>2253</v>
      </c>
      <c r="L6245" s="145" t="s">
        <v>2254</v>
      </c>
    </row>
    <row r="6246" spans="3:12">
      <c r="C6246" s="145" t="s">
        <v>2783</v>
      </c>
      <c r="D6246" s="145">
        <v>0</v>
      </c>
      <c r="E6246" s="145" t="s">
        <v>26</v>
      </c>
      <c r="F6246" s="462" t="s">
        <v>95</v>
      </c>
      <c r="G6246" s="462" t="s">
        <v>3468</v>
      </c>
      <c r="H6246" s="145" t="s">
        <v>86</v>
      </c>
      <c r="I6246" s="462" t="s">
        <v>1688</v>
      </c>
      <c r="J6246" s="462" t="s">
        <v>1690</v>
      </c>
      <c r="K6246" s="145" t="s">
        <v>2253</v>
      </c>
      <c r="L6246" s="145" t="s">
        <v>2254</v>
      </c>
    </row>
    <row r="6247" spans="3:12">
      <c r="C6247" s="145" t="s">
        <v>2784</v>
      </c>
      <c r="D6247" s="145">
        <v>0</v>
      </c>
      <c r="E6247" s="145" t="s">
        <v>26</v>
      </c>
      <c r="F6247" s="462" t="s">
        <v>95</v>
      </c>
      <c r="G6247" s="462" t="s">
        <v>3468</v>
      </c>
      <c r="H6247" s="145" t="s">
        <v>86</v>
      </c>
      <c r="I6247" s="462" t="s">
        <v>1688</v>
      </c>
      <c r="J6247" s="462" t="s">
        <v>1690</v>
      </c>
      <c r="K6247" s="145" t="s">
        <v>2253</v>
      </c>
      <c r="L6247" s="145" t="s">
        <v>2254</v>
      </c>
    </row>
    <row r="6248" spans="3:12">
      <c r="C6248" s="145" t="s">
        <v>2785</v>
      </c>
      <c r="D6248" s="145">
        <v>0</v>
      </c>
      <c r="E6248" s="145" t="s">
        <v>26</v>
      </c>
      <c r="F6248" s="462" t="s">
        <v>95</v>
      </c>
      <c r="G6248" s="462" t="s">
        <v>3468</v>
      </c>
      <c r="H6248" s="145" t="s">
        <v>86</v>
      </c>
      <c r="I6248" s="462" t="s">
        <v>1688</v>
      </c>
      <c r="J6248" s="462" t="s">
        <v>1690</v>
      </c>
      <c r="K6248" s="145" t="s">
        <v>2253</v>
      </c>
      <c r="L6248" s="145" t="s">
        <v>2254</v>
      </c>
    </row>
    <row r="6249" spans="3:12">
      <c r="C6249" s="145" t="s">
        <v>2786</v>
      </c>
      <c r="D6249" s="145">
        <v>0</v>
      </c>
      <c r="E6249" s="145" t="s">
        <v>26</v>
      </c>
      <c r="F6249" s="462" t="s">
        <v>95</v>
      </c>
      <c r="G6249" s="462" t="s">
        <v>3468</v>
      </c>
      <c r="H6249" s="145" t="s">
        <v>86</v>
      </c>
      <c r="I6249" s="462" t="s">
        <v>1688</v>
      </c>
      <c r="J6249" s="462" t="s">
        <v>1690</v>
      </c>
      <c r="K6249" s="145" t="s">
        <v>2253</v>
      </c>
      <c r="L6249" s="145" t="s">
        <v>2254</v>
      </c>
    </row>
    <row r="6250" spans="3:12">
      <c r="C6250" s="145" t="s">
        <v>2787</v>
      </c>
      <c r="D6250" s="145">
        <v>0</v>
      </c>
      <c r="E6250" s="145" t="s">
        <v>26</v>
      </c>
      <c r="F6250" s="462" t="s">
        <v>95</v>
      </c>
      <c r="G6250" s="462" t="s">
        <v>3468</v>
      </c>
      <c r="H6250" s="145" t="s">
        <v>86</v>
      </c>
      <c r="I6250" s="462" t="s">
        <v>1688</v>
      </c>
      <c r="J6250" s="462" t="s">
        <v>1690</v>
      </c>
      <c r="K6250" s="145" t="s">
        <v>2253</v>
      </c>
      <c r="L6250" s="145" t="s">
        <v>2254</v>
      </c>
    </row>
    <row r="6251" spans="3:12">
      <c r="C6251" s="145" t="s">
        <v>2788</v>
      </c>
      <c r="D6251" s="145">
        <v>0</v>
      </c>
      <c r="E6251" s="145" t="s">
        <v>26</v>
      </c>
      <c r="F6251" s="462" t="s">
        <v>95</v>
      </c>
      <c r="G6251" s="462" t="s">
        <v>3468</v>
      </c>
      <c r="H6251" s="145" t="s">
        <v>86</v>
      </c>
      <c r="I6251" s="462" t="s">
        <v>1688</v>
      </c>
      <c r="J6251" s="462" t="s">
        <v>1690</v>
      </c>
      <c r="K6251" s="145" t="s">
        <v>2253</v>
      </c>
      <c r="L6251" s="145" t="s">
        <v>2254</v>
      </c>
    </row>
    <row r="6252" spans="3:12">
      <c r="C6252" s="145" t="s">
        <v>2789</v>
      </c>
      <c r="D6252" s="145">
        <v>0</v>
      </c>
      <c r="E6252" s="145" t="s">
        <v>26</v>
      </c>
      <c r="F6252" s="462" t="s">
        <v>95</v>
      </c>
      <c r="G6252" s="462" t="s">
        <v>3468</v>
      </c>
      <c r="H6252" s="145" t="s">
        <v>86</v>
      </c>
      <c r="I6252" s="462" t="s">
        <v>1688</v>
      </c>
      <c r="J6252" s="462" t="s">
        <v>1690</v>
      </c>
      <c r="K6252" s="145" t="s">
        <v>2253</v>
      </c>
      <c r="L6252" s="145" t="s">
        <v>2254</v>
      </c>
    </row>
    <row r="6253" spans="3:12">
      <c r="C6253" s="145" t="s">
        <v>2790</v>
      </c>
      <c r="D6253" s="145">
        <v>0</v>
      </c>
      <c r="E6253" s="145" t="s">
        <v>26</v>
      </c>
      <c r="F6253" s="462" t="s">
        <v>95</v>
      </c>
      <c r="G6253" s="462" t="s">
        <v>3468</v>
      </c>
      <c r="H6253" s="145" t="s">
        <v>86</v>
      </c>
      <c r="I6253" s="462" t="s">
        <v>1688</v>
      </c>
      <c r="J6253" s="462" t="s">
        <v>1690</v>
      </c>
      <c r="K6253" s="145" t="s">
        <v>2253</v>
      </c>
      <c r="L6253" s="145" t="s">
        <v>2254</v>
      </c>
    </row>
    <row r="6254" spans="3:12">
      <c r="C6254" s="145" t="s">
        <v>2791</v>
      </c>
      <c r="D6254" s="145">
        <v>0</v>
      </c>
      <c r="E6254" s="145" t="s">
        <v>26</v>
      </c>
      <c r="F6254" s="462" t="s">
        <v>95</v>
      </c>
      <c r="G6254" s="462" t="s">
        <v>3468</v>
      </c>
      <c r="H6254" s="145" t="s">
        <v>86</v>
      </c>
      <c r="I6254" s="462" t="s">
        <v>1688</v>
      </c>
      <c r="J6254" s="462" t="s">
        <v>1690</v>
      </c>
      <c r="K6254" s="145" t="s">
        <v>2253</v>
      </c>
      <c r="L6254" s="145" t="s">
        <v>2254</v>
      </c>
    </row>
    <row r="6255" spans="3:12">
      <c r="C6255" s="145" t="s">
        <v>2792</v>
      </c>
      <c r="D6255" s="145">
        <v>0</v>
      </c>
      <c r="E6255" s="145" t="s">
        <v>26</v>
      </c>
      <c r="F6255" s="462" t="s">
        <v>95</v>
      </c>
      <c r="G6255" s="462" t="s">
        <v>3468</v>
      </c>
      <c r="H6255" s="145" t="s">
        <v>86</v>
      </c>
      <c r="I6255" s="462" t="s">
        <v>1688</v>
      </c>
      <c r="J6255" s="462" t="s">
        <v>1690</v>
      </c>
      <c r="K6255" s="145" t="s">
        <v>2253</v>
      </c>
      <c r="L6255" s="145" t="s">
        <v>2254</v>
      </c>
    </row>
    <row r="6256" spans="3:12">
      <c r="C6256" s="145" t="s">
        <v>2793</v>
      </c>
      <c r="D6256" s="145">
        <v>0</v>
      </c>
      <c r="E6256" s="145" t="s">
        <v>26</v>
      </c>
      <c r="F6256" s="462" t="s">
        <v>95</v>
      </c>
      <c r="G6256" s="462" t="s">
        <v>3468</v>
      </c>
      <c r="H6256" s="145" t="s">
        <v>86</v>
      </c>
      <c r="I6256" s="462" t="s">
        <v>1688</v>
      </c>
      <c r="J6256" s="462" t="s">
        <v>1690</v>
      </c>
      <c r="K6256" s="145" t="s">
        <v>2253</v>
      </c>
      <c r="L6256" s="145" t="s">
        <v>2254</v>
      </c>
    </row>
    <row r="6257" spans="3:12">
      <c r="C6257" s="145" t="s">
        <v>2794</v>
      </c>
      <c r="D6257" s="145">
        <v>0</v>
      </c>
      <c r="E6257" s="145" t="s">
        <v>26</v>
      </c>
      <c r="F6257" s="462" t="s">
        <v>95</v>
      </c>
      <c r="G6257" s="462" t="s">
        <v>3468</v>
      </c>
      <c r="H6257" s="145" t="s">
        <v>86</v>
      </c>
      <c r="I6257" s="462" t="s">
        <v>1688</v>
      </c>
      <c r="J6257" s="462" t="s">
        <v>1690</v>
      </c>
      <c r="K6257" s="145" t="s">
        <v>2253</v>
      </c>
      <c r="L6257" s="145" t="s">
        <v>2254</v>
      </c>
    </row>
    <row r="6258" spans="3:12">
      <c r="C6258" s="145" t="s">
        <v>2795</v>
      </c>
      <c r="D6258" s="145">
        <v>0</v>
      </c>
      <c r="E6258" s="145" t="s">
        <v>26</v>
      </c>
      <c r="F6258" s="462" t="s">
        <v>95</v>
      </c>
      <c r="G6258" s="462" t="s">
        <v>3468</v>
      </c>
      <c r="H6258" s="145" t="s">
        <v>86</v>
      </c>
      <c r="I6258" s="462" t="s">
        <v>1688</v>
      </c>
      <c r="J6258" s="462" t="s">
        <v>1690</v>
      </c>
      <c r="K6258" s="145" t="s">
        <v>2253</v>
      </c>
      <c r="L6258" s="145" t="s">
        <v>2254</v>
      </c>
    </row>
    <row r="6259" spans="3:12">
      <c r="C6259" s="145" t="s">
        <v>2796</v>
      </c>
      <c r="D6259" s="145">
        <v>0</v>
      </c>
      <c r="E6259" s="145" t="s">
        <v>26</v>
      </c>
      <c r="F6259" s="462" t="s">
        <v>95</v>
      </c>
      <c r="G6259" s="462" t="s">
        <v>3468</v>
      </c>
      <c r="H6259" s="145" t="s">
        <v>86</v>
      </c>
      <c r="I6259" s="462" t="s">
        <v>1688</v>
      </c>
      <c r="J6259" s="462" t="s">
        <v>1690</v>
      </c>
      <c r="K6259" s="145" t="s">
        <v>2253</v>
      </c>
      <c r="L6259" s="145" t="s">
        <v>2254</v>
      </c>
    </row>
    <row r="6260" spans="3:12">
      <c r="C6260" s="145" t="s">
        <v>2798</v>
      </c>
      <c r="D6260" s="145">
        <v>0</v>
      </c>
      <c r="E6260" s="145" t="s">
        <v>26</v>
      </c>
      <c r="F6260" s="462" t="s">
        <v>95</v>
      </c>
      <c r="G6260" s="462" t="s">
        <v>3468</v>
      </c>
      <c r="H6260" s="145" t="s">
        <v>86</v>
      </c>
      <c r="I6260" s="462" t="s">
        <v>2</v>
      </c>
      <c r="J6260" s="462" t="s">
        <v>1690</v>
      </c>
      <c r="K6260" s="145" t="s">
        <v>2253</v>
      </c>
      <c r="L6260" s="145" t="s">
        <v>2254</v>
      </c>
    </row>
    <row r="6261" spans="3:12">
      <c r="C6261" s="145" t="s">
        <v>2799</v>
      </c>
      <c r="D6261" s="145">
        <v>0</v>
      </c>
      <c r="E6261" s="145" t="s">
        <v>26</v>
      </c>
      <c r="F6261" s="462" t="s">
        <v>95</v>
      </c>
      <c r="G6261" s="462" t="s">
        <v>3468</v>
      </c>
      <c r="H6261" s="145" t="s">
        <v>86</v>
      </c>
      <c r="I6261" s="462" t="s">
        <v>2</v>
      </c>
      <c r="J6261" s="462" t="s">
        <v>1690</v>
      </c>
      <c r="K6261" s="145" t="s">
        <v>2253</v>
      </c>
      <c r="L6261" s="145" t="s">
        <v>2254</v>
      </c>
    </row>
    <row r="6262" spans="3:12">
      <c r="C6262" s="145" t="s">
        <v>2800</v>
      </c>
      <c r="F6262" s="462" t="s">
        <v>95</v>
      </c>
      <c r="G6262" s="462" t="s">
        <v>3468</v>
      </c>
      <c r="H6262" s="145" t="s">
        <v>86</v>
      </c>
      <c r="I6262" s="462" t="s">
        <v>1688</v>
      </c>
      <c r="J6262" s="462" t="s">
        <v>1690</v>
      </c>
      <c r="K6262" s="145" t="s">
        <v>2253</v>
      </c>
      <c r="L6262" s="145" t="s">
        <v>2254</v>
      </c>
    </row>
    <row r="6263" spans="3:12">
      <c r="C6263" s="145" t="s">
        <v>2801</v>
      </c>
      <c r="F6263" s="462" t="s">
        <v>95</v>
      </c>
      <c r="G6263" s="462" t="s">
        <v>3468</v>
      </c>
      <c r="H6263" s="145" t="s">
        <v>86</v>
      </c>
      <c r="I6263" s="462" t="s">
        <v>1688</v>
      </c>
      <c r="J6263" s="462" t="s">
        <v>1690</v>
      </c>
      <c r="K6263" s="145" t="s">
        <v>2253</v>
      </c>
      <c r="L6263" s="145" t="s">
        <v>2254</v>
      </c>
    </row>
    <row r="6264" spans="3:12">
      <c r="C6264" s="145" t="s">
        <v>2802</v>
      </c>
      <c r="D6264" s="145">
        <v>0</v>
      </c>
      <c r="E6264" s="145" t="s">
        <v>26</v>
      </c>
      <c r="F6264" s="462" t="s">
        <v>95</v>
      </c>
      <c r="G6264" s="462" t="s">
        <v>3468</v>
      </c>
      <c r="H6264" s="145" t="s">
        <v>86</v>
      </c>
      <c r="I6264" s="462" t="s">
        <v>2</v>
      </c>
      <c r="J6264" s="462" t="s">
        <v>1690</v>
      </c>
      <c r="K6264" s="145" t="s">
        <v>2253</v>
      </c>
      <c r="L6264" s="145" t="s">
        <v>2254</v>
      </c>
    </row>
    <row r="6265" spans="3:12">
      <c r="C6265" s="145" t="s">
        <v>2803</v>
      </c>
      <c r="D6265" s="145">
        <v>0</v>
      </c>
      <c r="E6265" s="145" t="s">
        <v>26</v>
      </c>
      <c r="F6265" s="462" t="s">
        <v>95</v>
      </c>
      <c r="G6265" s="462" t="s">
        <v>3468</v>
      </c>
      <c r="H6265" s="145" t="s">
        <v>86</v>
      </c>
      <c r="I6265" s="462" t="s">
        <v>1688</v>
      </c>
      <c r="J6265" s="462" t="s">
        <v>1690</v>
      </c>
      <c r="K6265" s="145" t="s">
        <v>2253</v>
      </c>
      <c r="L6265" s="145" t="s">
        <v>2254</v>
      </c>
    </row>
    <row r="6266" spans="3:12">
      <c r="C6266" s="145" t="s">
        <v>2775</v>
      </c>
      <c r="F6266" s="462" t="s">
        <v>3468</v>
      </c>
      <c r="G6266" s="462" t="s">
        <v>3468</v>
      </c>
      <c r="H6266" s="145" t="s">
        <v>86</v>
      </c>
      <c r="I6266" s="462" t="s">
        <v>1688</v>
      </c>
      <c r="J6266" s="462" t="s">
        <v>1690</v>
      </c>
      <c r="K6266" s="145" t="s">
        <v>2253</v>
      </c>
      <c r="L6266" s="145" t="s">
        <v>2255</v>
      </c>
    </row>
    <row r="6267" spans="3:12">
      <c r="C6267" s="145" t="s">
        <v>2776</v>
      </c>
      <c r="F6267" s="462" t="s">
        <v>3468</v>
      </c>
      <c r="G6267" s="462" t="s">
        <v>3468</v>
      </c>
      <c r="H6267" s="145" t="s">
        <v>86</v>
      </c>
      <c r="I6267" s="462" t="s">
        <v>1688</v>
      </c>
      <c r="J6267" s="462" t="s">
        <v>1690</v>
      </c>
      <c r="K6267" s="145" t="s">
        <v>2253</v>
      </c>
      <c r="L6267" s="145" t="s">
        <v>2255</v>
      </c>
    </row>
    <row r="6268" spans="3:12">
      <c r="C6268" s="145" t="s">
        <v>2778</v>
      </c>
      <c r="D6268" s="145">
        <v>0</v>
      </c>
      <c r="E6268" s="145" t="s">
        <v>26</v>
      </c>
      <c r="F6268" s="462" t="s">
        <v>95</v>
      </c>
      <c r="G6268" s="462" t="s">
        <v>3468</v>
      </c>
      <c r="H6268" s="145" t="s">
        <v>86</v>
      </c>
      <c r="I6268" s="462" t="s">
        <v>1688</v>
      </c>
      <c r="J6268" s="462" t="s">
        <v>1690</v>
      </c>
      <c r="K6268" s="145" t="s">
        <v>2253</v>
      </c>
      <c r="L6268" s="145" t="s">
        <v>2255</v>
      </c>
    </row>
    <row r="6269" spans="3:12">
      <c r="C6269" s="145" t="s">
        <v>2779</v>
      </c>
      <c r="D6269" s="145">
        <v>0</v>
      </c>
      <c r="E6269" s="145" t="s">
        <v>26</v>
      </c>
      <c r="F6269" s="462" t="s">
        <v>95</v>
      </c>
      <c r="G6269" s="462" t="s">
        <v>3468</v>
      </c>
      <c r="H6269" s="145" t="s">
        <v>86</v>
      </c>
      <c r="I6269" s="462" t="s">
        <v>1688</v>
      </c>
      <c r="J6269" s="462" t="s">
        <v>1690</v>
      </c>
      <c r="K6269" s="145" t="s">
        <v>2253</v>
      </c>
      <c r="L6269" s="145" t="s">
        <v>2255</v>
      </c>
    </row>
    <row r="6270" spans="3:12">
      <c r="C6270" s="145" t="s">
        <v>2780</v>
      </c>
      <c r="D6270" s="145">
        <v>0</v>
      </c>
      <c r="E6270" s="145" t="s">
        <v>26</v>
      </c>
      <c r="F6270" s="462" t="s">
        <v>95</v>
      </c>
      <c r="G6270" s="462" t="s">
        <v>3468</v>
      </c>
      <c r="H6270" s="145" t="s">
        <v>86</v>
      </c>
      <c r="I6270" s="462" t="s">
        <v>1688</v>
      </c>
      <c r="J6270" s="462" t="s">
        <v>1690</v>
      </c>
      <c r="K6270" s="145" t="s">
        <v>2253</v>
      </c>
      <c r="L6270" s="145" t="s">
        <v>2255</v>
      </c>
    </row>
    <row r="6271" spans="3:12">
      <c r="C6271" s="145" t="s">
        <v>2781</v>
      </c>
      <c r="D6271" s="145">
        <v>0</v>
      </c>
      <c r="E6271" s="145" t="s">
        <v>26</v>
      </c>
      <c r="F6271" s="462" t="s">
        <v>95</v>
      </c>
      <c r="G6271" s="462" t="s">
        <v>3468</v>
      </c>
      <c r="H6271" s="145" t="s">
        <v>86</v>
      </c>
      <c r="I6271" s="462" t="s">
        <v>1688</v>
      </c>
      <c r="J6271" s="462" t="s">
        <v>1690</v>
      </c>
      <c r="K6271" s="145" t="s">
        <v>2253</v>
      </c>
      <c r="L6271" s="145" t="s">
        <v>2255</v>
      </c>
    </row>
    <row r="6272" spans="3:12">
      <c r="C6272" s="145" t="s">
        <v>2782</v>
      </c>
      <c r="D6272" s="145">
        <v>0</v>
      </c>
      <c r="E6272" s="145" t="s">
        <v>26</v>
      </c>
      <c r="F6272" s="462" t="s">
        <v>95</v>
      </c>
      <c r="G6272" s="462" t="s">
        <v>3468</v>
      </c>
      <c r="H6272" s="145" t="s">
        <v>86</v>
      </c>
      <c r="I6272" s="462" t="s">
        <v>1688</v>
      </c>
      <c r="J6272" s="462" t="s">
        <v>1690</v>
      </c>
      <c r="K6272" s="145" t="s">
        <v>2253</v>
      </c>
      <c r="L6272" s="145" t="s">
        <v>2255</v>
      </c>
    </row>
    <row r="6273" spans="3:12">
      <c r="C6273" s="145" t="s">
        <v>2783</v>
      </c>
      <c r="D6273" s="145">
        <v>0</v>
      </c>
      <c r="E6273" s="145" t="s">
        <v>26</v>
      </c>
      <c r="F6273" s="462" t="s">
        <v>95</v>
      </c>
      <c r="G6273" s="462" t="s">
        <v>3468</v>
      </c>
      <c r="H6273" s="145" t="s">
        <v>86</v>
      </c>
      <c r="I6273" s="462" t="s">
        <v>1688</v>
      </c>
      <c r="J6273" s="462" t="s">
        <v>1690</v>
      </c>
      <c r="K6273" s="145" t="s">
        <v>2253</v>
      </c>
      <c r="L6273" s="145" t="s">
        <v>2255</v>
      </c>
    </row>
    <row r="6274" spans="3:12">
      <c r="C6274" s="145" t="s">
        <v>2784</v>
      </c>
      <c r="D6274" s="145">
        <v>0</v>
      </c>
      <c r="E6274" s="145" t="s">
        <v>26</v>
      </c>
      <c r="F6274" s="462" t="s">
        <v>95</v>
      </c>
      <c r="G6274" s="462" t="s">
        <v>3468</v>
      </c>
      <c r="H6274" s="145" t="s">
        <v>86</v>
      </c>
      <c r="I6274" s="462" t="s">
        <v>1688</v>
      </c>
      <c r="J6274" s="462" t="s">
        <v>1690</v>
      </c>
      <c r="K6274" s="145" t="s">
        <v>2253</v>
      </c>
      <c r="L6274" s="145" t="s">
        <v>2255</v>
      </c>
    </row>
    <row r="6275" spans="3:12">
      <c r="C6275" s="145" t="s">
        <v>2785</v>
      </c>
      <c r="D6275" s="145">
        <v>0</v>
      </c>
      <c r="E6275" s="145" t="s">
        <v>26</v>
      </c>
      <c r="F6275" s="462" t="s">
        <v>95</v>
      </c>
      <c r="G6275" s="462" t="s">
        <v>3468</v>
      </c>
      <c r="H6275" s="145" t="s">
        <v>86</v>
      </c>
      <c r="I6275" s="462" t="s">
        <v>1688</v>
      </c>
      <c r="J6275" s="462" t="s">
        <v>1690</v>
      </c>
      <c r="K6275" s="145" t="s">
        <v>2253</v>
      </c>
      <c r="L6275" s="145" t="s">
        <v>2255</v>
      </c>
    </row>
    <row r="6276" spans="3:12">
      <c r="C6276" s="145" t="s">
        <v>2786</v>
      </c>
      <c r="D6276" s="145">
        <v>0</v>
      </c>
      <c r="E6276" s="145" t="s">
        <v>26</v>
      </c>
      <c r="F6276" s="462" t="s">
        <v>95</v>
      </c>
      <c r="G6276" s="462" t="s">
        <v>3468</v>
      </c>
      <c r="H6276" s="145" t="s">
        <v>86</v>
      </c>
      <c r="I6276" s="462" t="s">
        <v>1688</v>
      </c>
      <c r="J6276" s="462" t="s">
        <v>1690</v>
      </c>
      <c r="K6276" s="145" t="s">
        <v>2253</v>
      </c>
      <c r="L6276" s="145" t="s">
        <v>2255</v>
      </c>
    </row>
    <row r="6277" spans="3:12">
      <c r="C6277" s="145" t="s">
        <v>2787</v>
      </c>
      <c r="D6277" s="145">
        <v>0</v>
      </c>
      <c r="E6277" s="145" t="s">
        <v>26</v>
      </c>
      <c r="F6277" s="462" t="s">
        <v>95</v>
      </c>
      <c r="G6277" s="462" t="s">
        <v>3468</v>
      </c>
      <c r="H6277" s="145" t="s">
        <v>86</v>
      </c>
      <c r="I6277" s="462" t="s">
        <v>1688</v>
      </c>
      <c r="J6277" s="462" t="s">
        <v>1690</v>
      </c>
      <c r="K6277" s="145" t="s">
        <v>2253</v>
      </c>
      <c r="L6277" s="145" t="s">
        <v>2255</v>
      </c>
    </row>
    <row r="6278" spans="3:12">
      <c r="C6278" s="145" t="s">
        <v>2788</v>
      </c>
      <c r="D6278" s="145">
        <v>0</v>
      </c>
      <c r="E6278" s="145" t="s">
        <v>26</v>
      </c>
      <c r="F6278" s="462" t="s">
        <v>95</v>
      </c>
      <c r="G6278" s="462" t="s">
        <v>3468</v>
      </c>
      <c r="H6278" s="145" t="s">
        <v>86</v>
      </c>
      <c r="I6278" s="462" t="s">
        <v>1688</v>
      </c>
      <c r="J6278" s="462" t="s">
        <v>1690</v>
      </c>
      <c r="K6278" s="145" t="s">
        <v>2253</v>
      </c>
      <c r="L6278" s="145" t="s">
        <v>2255</v>
      </c>
    </row>
    <row r="6279" spans="3:12">
      <c r="C6279" s="145" t="s">
        <v>2789</v>
      </c>
      <c r="D6279" s="145">
        <v>0</v>
      </c>
      <c r="E6279" s="145" t="s">
        <v>26</v>
      </c>
      <c r="F6279" s="462" t="s">
        <v>95</v>
      </c>
      <c r="G6279" s="462" t="s">
        <v>3468</v>
      </c>
      <c r="H6279" s="145" t="s">
        <v>86</v>
      </c>
      <c r="I6279" s="462" t="s">
        <v>1688</v>
      </c>
      <c r="J6279" s="462" t="s">
        <v>1690</v>
      </c>
      <c r="K6279" s="145" t="s">
        <v>2253</v>
      </c>
      <c r="L6279" s="145" t="s">
        <v>2255</v>
      </c>
    </row>
    <row r="6280" spans="3:12">
      <c r="C6280" s="145" t="s">
        <v>2790</v>
      </c>
      <c r="D6280" s="145">
        <v>0</v>
      </c>
      <c r="E6280" s="145" t="s">
        <v>26</v>
      </c>
      <c r="F6280" s="462" t="s">
        <v>95</v>
      </c>
      <c r="G6280" s="462" t="s">
        <v>3468</v>
      </c>
      <c r="H6280" s="145" t="s">
        <v>86</v>
      </c>
      <c r="I6280" s="462" t="s">
        <v>1688</v>
      </c>
      <c r="J6280" s="462" t="s">
        <v>1690</v>
      </c>
      <c r="K6280" s="145" t="s">
        <v>2253</v>
      </c>
      <c r="L6280" s="145" t="s">
        <v>2255</v>
      </c>
    </row>
    <row r="6281" spans="3:12">
      <c r="C6281" s="145" t="s">
        <v>2791</v>
      </c>
      <c r="D6281" s="145">
        <v>0</v>
      </c>
      <c r="E6281" s="145" t="s">
        <v>26</v>
      </c>
      <c r="F6281" s="462" t="s">
        <v>95</v>
      </c>
      <c r="G6281" s="462" t="s">
        <v>3468</v>
      </c>
      <c r="H6281" s="145" t="s">
        <v>86</v>
      </c>
      <c r="I6281" s="462" t="s">
        <v>1688</v>
      </c>
      <c r="J6281" s="462" t="s">
        <v>1690</v>
      </c>
      <c r="K6281" s="145" t="s">
        <v>2253</v>
      </c>
      <c r="L6281" s="145" t="s">
        <v>2255</v>
      </c>
    </row>
    <row r="6282" spans="3:12">
      <c r="C6282" s="145" t="s">
        <v>2792</v>
      </c>
      <c r="D6282" s="145">
        <v>0</v>
      </c>
      <c r="E6282" s="145" t="s">
        <v>26</v>
      </c>
      <c r="F6282" s="462" t="s">
        <v>95</v>
      </c>
      <c r="G6282" s="462" t="s">
        <v>3468</v>
      </c>
      <c r="H6282" s="145" t="s">
        <v>86</v>
      </c>
      <c r="I6282" s="462" t="s">
        <v>1688</v>
      </c>
      <c r="J6282" s="462" t="s">
        <v>1690</v>
      </c>
      <c r="K6282" s="145" t="s">
        <v>2253</v>
      </c>
      <c r="L6282" s="145" t="s">
        <v>2255</v>
      </c>
    </row>
    <row r="6283" spans="3:12">
      <c r="C6283" s="145" t="s">
        <v>2793</v>
      </c>
      <c r="D6283" s="145">
        <v>0</v>
      </c>
      <c r="E6283" s="145" t="s">
        <v>26</v>
      </c>
      <c r="F6283" s="462" t="s">
        <v>95</v>
      </c>
      <c r="G6283" s="462" t="s">
        <v>3468</v>
      </c>
      <c r="H6283" s="145" t="s">
        <v>86</v>
      </c>
      <c r="I6283" s="462" t="s">
        <v>1688</v>
      </c>
      <c r="J6283" s="462" t="s">
        <v>1690</v>
      </c>
      <c r="K6283" s="145" t="s">
        <v>2253</v>
      </c>
      <c r="L6283" s="145" t="s">
        <v>2255</v>
      </c>
    </row>
    <row r="6284" spans="3:12">
      <c r="C6284" s="145" t="s">
        <v>2794</v>
      </c>
      <c r="D6284" s="145">
        <v>0</v>
      </c>
      <c r="E6284" s="145" t="s">
        <v>26</v>
      </c>
      <c r="F6284" s="462" t="s">
        <v>95</v>
      </c>
      <c r="G6284" s="462" t="s">
        <v>3468</v>
      </c>
      <c r="H6284" s="145" t="s">
        <v>86</v>
      </c>
      <c r="I6284" s="462" t="s">
        <v>1688</v>
      </c>
      <c r="J6284" s="462" t="s">
        <v>1690</v>
      </c>
      <c r="K6284" s="145" t="s">
        <v>2253</v>
      </c>
      <c r="L6284" s="145" t="s">
        <v>2255</v>
      </c>
    </row>
    <row r="6285" spans="3:12">
      <c r="C6285" s="145" t="s">
        <v>2795</v>
      </c>
      <c r="D6285" s="145">
        <v>0</v>
      </c>
      <c r="E6285" s="145" t="s">
        <v>26</v>
      </c>
      <c r="F6285" s="462" t="s">
        <v>95</v>
      </c>
      <c r="G6285" s="462" t="s">
        <v>3468</v>
      </c>
      <c r="H6285" s="145" t="s">
        <v>86</v>
      </c>
      <c r="I6285" s="462" t="s">
        <v>1688</v>
      </c>
      <c r="J6285" s="462" t="s">
        <v>1690</v>
      </c>
      <c r="K6285" s="145" t="s">
        <v>2253</v>
      </c>
      <c r="L6285" s="145" t="s">
        <v>2255</v>
      </c>
    </row>
    <row r="6286" spans="3:12">
      <c r="C6286" s="145" t="s">
        <v>2796</v>
      </c>
      <c r="D6286" s="145">
        <v>0</v>
      </c>
      <c r="E6286" s="145" t="s">
        <v>26</v>
      </c>
      <c r="F6286" s="462" t="s">
        <v>95</v>
      </c>
      <c r="G6286" s="462" t="s">
        <v>3468</v>
      </c>
      <c r="H6286" s="145" t="s">
        <v>86</v>
      </c>
      <c r="I6286" s="462" t="s">
        <v>1688</v>
      </c>
      <c r="J6286" s="462" t="s">
        <v>1690</v>
      </c>
      <c r="K6286" s="145" t="s">
        <v>2253</v>
      </c>
      <c r="L6286" s="145" t="s">
        <v>2255</v>
      </c>
    </row>
    <row r="6287" spans="3:12">
      <c r="C6287" s="145" t="s">
        <v>2798</v>
      </c>
      <c r="D6287" s="145">
        <v>0</v>
      </c>
      <c r="E6287" s="145" t="s">
        <v>26</v>
      </c>
      <c r="F6287" s="462" t="s">
        <v>95</v>
      </c>
      <c r="G6287" s="462" t="s">
        <v>3468</v>
      </c>
      <c r="H6287" s="145" t="s">
        <v>86</v>
      </c>
      <c r="I6287" s="462" t="s">
        <v>2</v>
      </c>
      <c r="J6287" s="462" t="s">
        <v>1690</v>
      </c>
      <c r="K6287" s="145" t="s">
        <v>2253</v>
      </c>
      <c r="L6287" s="145" t="s">
        <v>2255</v>
      </c>
    </row>
    <row r="6288" spans="3:12">
      <c r="C6288" s="145" t="s">
        <v>2799</v>
      </c>
      <c r="D6288" s="145">
        <v>0</v>
      </c>
      <c r="E6288" s="145" t="s">
        <v>26</v>
      </c>
      <c r="F6288" s="462" t="s">
        <v>95</v>
      </c>
      <c r="G6288" s="462" t="s">
        <v>3468</v>
      </c>
      <c r="H6288" s="145" t="s">
        <v>86</v>
      </c>
      <c r="I6288" s="462" t="s">
        <v>2</v>
      </c>
      <c r="J6288" s="462" t="s">
        <v>1690</v>
      </c>
      <c r="K6288" s="145" t="s">
        <v>2253</v>
      </c>
      <c r="L6288" s="145" t="s">
        <v>2255</v>
      </c>
    </row>
    <row r="6289" spans="3:12">
      <c r="C6289" s="145" t="s">
        <v>2800</v>
      </c>
      <c r="F6289" s="462" t="s">
        <v>95</v>
      </c>
      <c r="G6289" s="462" t="s">
        <v>3468</v>
      </c>
      <c r="H6289" s="145" t="s">
        <v>86</v>
      </c>
      <c r="I6289" s="462" t="s">
        <v>1688</v>
      </c>
      <c r="J6289" s="462" t="s">
        <v>1690</v>
      </c>
      <c r="K6289" s="145" t="s">
        <v>2253</v>
      </c>
      <c r="L6289" s="145" t="s">
        <v>2255</v>
      </c>
    </row>
    <row r="6290" spans="3:12">
      <c r="C6290" s="145" t="s">
        <v>2801</v>
      </c>
      <c r="F6290" s="462" t="s">
        <v>95</v>
      </c>
      <c r="G6290" s="462" t="s">
        <v>3468</v>
      </c>
      <c r="H6290" s="145" t="s">
        <v>86</v>
      </c>
      <c r="I6290" s="462" t="s">
        <v>1688</v>
      </c>
      <c r="J6290" s="462" t="s">
        <v>1690</v>
      </c>
      <c r="K6290" s="145" t="s">
        <v>2253</v>
      </c>
      <c r="L6290" s="145" t="s">
        <v>2255</v>
      </c>
    </row>
    <row r="6291" spans="3:12">
      <c r="C6291" s="145" t="s">
        <v>2802</v>
      </c>
      <c r="D6291" s="145">
        <v>0</v>
      </c>
      <c r="E6291" s="145" t="s">
        <v>26</v>
      </c>
      <c r="F6291" s="462" t="s">
        <v>95</v>
      </c>
      <c r="G6291" s="462" t="s">
        <v>3468</v>
      </c>
      <c r="H6291" s="145" t="s">
        <v>86</v>
      </c>
      <c r="I6291" s="462" t="s">
        <v>2</v>
      </c>
      <c r="J6291" s="462" t="s">
        <v>1690</v>
      </c>
      <c r="K6291" s="145" t="s">
        <v>2253</v>
      </c>
      <c r="L6291" s="145" t="s">
        <v>2255</v>
      </c>
    </row>
    <row r="6292" spans="3:12">
      <c r="C6292" s="145" t="s">
        <v>2803</v>
      </c>
      <c r="D6292" s="145">
        <v>0</v>
      </c>
      <c r="E6292" s="145" t="s">
        <v>26</v>
      </c>
      <c r="F6292" s="462" t="s">
        <v>95</v>
      </c>
      <c r="G6292" s="462" t="s">
        <v>3468</v>
      </c>
      <c r="H6292" s="145" t="s">
        <v>86</v>
      </c>
      <c r="I6292" s="462" t="s">
        <v>1688</v>
      </c>
      <c r="J6292" s="462" t="s">
        <v>1690</v>
      </c>
      <c r="K6292" s="145" t="s">
        <v>2253</v>
      </c>
      <c r="L6292" s="145" t="s">
        <v>2255</v>
      </c>
    </row>
    <row r="6293" spans="3:12">
      <c r="C6293" s="145" t="s">
        <v>2775</v>
      </c>
      <c r="F6293" s="462" t="s">
        <v>3468</v>
      </c>
      <c r="G6293" s="462" t="s">
        <v>3468</v>
      </c>
      <c r="H6293" s="145" t="s">
        <v>86</v>
      </c>
      <c r="I6293" s="462" t="s">
        <v>1688</v>
      </c>
      <c r="J6293" s="462" t="s">
        <v>1690</v>
      </c>
      <c r="K6293" s="145" t="s">
        <v>2253</v>
      </c>
      <c r="L6293" s="145" t="s">
        <v>2256</v>
      </c>
    </row>
    <row r="6294" spans="3:12">
      <c r="C6294" s="145" t="s">
        <v>2776</v>
      </c>
      <c r="F6294" s="462" t="s">
        <v>3468</v>
      </c>
      <c r="G6294" s="462" t="s">
        <v>3468</v>
      </c>
      <c r="H6294" s="145" t="s">
        <v>86</v>
      </c>
      <c r="I6294" s="462" t="s">
        <v>1688</v>
      </c>
      <c r="J6294" s="462" t="s">
        <v>1690</v>
      </c>
      <c r="K6294" s="145" t="s">
        <v>2253</v>
      </c>
      <c r="L6294" s="145" t="s">
        <v>2256</v>
      </c>
    </row>
    <row r="6295" spans="3:12">
      <c r="C6295" s="145" t="s">
        <v>2778</v>
      </c>
      <c r="D6295" s="145">
        <v>0</v>
      </c>
      <c r="E6295" s="145" t="s">
        <v>26</v>
      </c>
      <c r="F6295" s="462" t="s">
        <v>95</v>
      </c>
      <c r="G6295" s="462" t="s">
        <v>3468</v>
      </c>
      <c r="H6295" s="145" t="s">
        <v>86</v>
      </c>
      <c r="I6295" s="462" t="s">
        <v>1688</v>
      </c>
      <c r="J6295" s="462" t="s">
        <v>1690</v>
      </c>
      <c r="K6295" s="145" t="s">
        <v>2253</v>
      </c>
      <c r="L6295" s="145" t="s">
        <v>2256</v>
      </c>
    </row>
    <row r="6296" spans="3:12">
      <c r="C6296" s="145" t="s">
        <v>2779</v>
      </c>
      <c r="D6296" s="145">
        <v>0</v>
      </c>
      <c r="E6296" s="145" t="s">
        <v>26</v>
      </c>
      <c r="F6296" s="462" t="s">
        <v>95</v>
      </c>
      <c r="G6296" s="462" t="s">
        <v>3468</v>
      </c>
      <c r="H6296" s="145" t="s">
        <v>86</v>
      </c>
      <c r="I6296" s="462" t="s">
        <v>1688</v>
      </c>
      <c r="J6296" s="462" t="s">
        <v>1690</v>
      </c>
      <c r="K6296" s="145" t="s">
        <v>2253</v>
      </c>
      <c r="L6296" s="145" t="s">
        <v>2256</v>
      </c>
    </row>
    <row r="6297" spans="3:12">
      <c r="C6297" s="145" t="s">
        <v>2780</v>
      </c>
      <c r="D6297" s="145">
        <v>0</v>
      </c>
      <c r="E6297" s="145" t="s">
        <v>26</v>
      </c>
      <c r="F6297" s="462" t="s">
        <v>95</v>
      </c>
      <c r="G6297" s="462" t="s">
        <v>3468</v>
      </c>
      <c r="H6297" s="145" t="s">
        <v>86</v>
      </c>
      <c r="I6297" s="462" t="s">
        <v>1688</v>
      </c>
      <c r="J6297" s="462" t="s">
        <v>1690</v>
      </c>
      <c r="K6297" s="145" t="s">
        <v>2253</v>
      </c>
      <c r="L6297" s="145" t="s">
        <v>2256</v>
      </c>
    </row>
    <row r="6298" spans="3:12">
      <c r="C6298" s="145" t="s">
        <v>2781</v>
      </c>
      <c r="D6298" s="145">
        <v>0</v>
      </c>
      <c r="E6298" s="145" t="s">
        <v>26</v>
      </c>
      <c r="F6298" s="462" t="s">
        <v>95</v>
      </c>
      <c r="G6298" s="462" t="s">
        <v>3468</v>
      </c>
      <c r="H6298" s="145" t="s">
        <v>86</v>
      </c>
      <c r="I6298" s="462" t="s">
        <v>1688</v>
      </c>
      <c r="J6298" s="462" t="s">
        <v>1690</v>
      </c>
      <c r="K6298" s="145" t="s">
        <v>2253</v>
      </c>
      <c r="L6298" s="145" t="s">
        <v>2256</v>
      </c>
    </row>
    <row r="6299" spans="3:12">
      <c r="C6299" s="145" t="s">
        <v>2782</v>
      </c>
      <c r="D6299" s="145">
        <v>0</v>
      </c>
      <c r="E6299" s="145" t="s">
        <v>26</v>
      </c>
      <c r="F6299" s="462" t="s">
        <v>95</v>
      </c>
      <c r="G6299" s="462" t="s">
        <v>3468</v>
      </c>
      <c r="H6299" s="145" t="s">
        <v>86</v>
      </c>
      <c r="I6299" s="462" t="s">
        <v>1688</v>
      </c>
      <c r="J6299" s="462" t="s">
        <v>1690</v>
      </c>
      <c r="K6299" s="145" t="s">
        <v>2253</v>
      </c>
      <c r="L6299" s="145" t="s">
        <v>2256</v>
      </c>
    </row>
    <row r="6300" spans="3:12">
      <c r="C6300" s="145" t="s">
        <v>2783</v>
      </c>
      <c r="D6300" s="145">
        <v>0</v>
      </c>
      <c r="E6300" s="145" t="s">
        <v>26</v>
      </c>
      <c r="F6300" s="462" t="s">
        <v>95</v>
      </c>
      <c r="G6300" s="462" t="s">
        <v>3468</v>
      </c>
      <c r="H6300" s="145" t="s">
        <v>86</v>
      </c>
      <c r="I6300" s="462" t="s">
        <v>1688</v>
      </c>
      <c r="J6300" s="462" t="s">
        <v>1690</v>
      </c>
      <c r="K6300" s="145" t="s">
        <v>2253</v>
      </c>
      <c r="L6300" s="145" t="s">
        <v>2256</v>
      </c>
    </row>
    <row r="6301" spans="3:12">
      <c r="C6301" s="145" t="s">
        <v>2784</v>
      </c>
      <c r="D6301" s="145">
        <v>0</v>
      </c>
      <c r="E6301" s="145" t="s">
        <v>26</v>
      </c>
      <c r="F6301" s="462" t="s">
        <v>95</v>
      </c>
      <c r="G6301" s="462" t="s">
        <v>3468</v>
      </c>
      <c r="H6301" s="145" t="s">
        <v>86</v>
      </c>
      <c r="I6301" s="462" t="s">
        <v>1688</v>
      </c>
      <c r="J6301" s="462" t="s">
        <v>1690</v>
      </c>
      <c r="K6301" s="145" t="s">
        <v>2253</v>
      </c>
      <c r="L6301" s="145" t="s">
        <v>2256</v>
      </c>
    </row>
    <row r="6302" spans="3:12">
      <c r="C6302" s="145" t="s">
        <v>2785</v>
      </c>
      <c r="D6302" s="145">
        <v>0</v>
      </c>
      <c r="E6302" s="145" t="s">
        <v>26</v>
      </c>
      <c r="F6302" s="462" t="s">
        <v>95</v>
      </c>
      <c r="G6302" s="462" t="s">
        <v>3468</v>
      </c>
      <c r="H6302" s="145" t="s">
        <v>86</v>
      </c>
      <c r="I6302" s="462" t="s">
        <v>1688</v>
      </c>
      <c r="J6302" s="462" t="s">
        <v>1690</v>
      </c>
      <c r="K6302" s="145" t="s">
        <v>2253</v>
      </c>
      <c r="L6302" s="145" t="s">
        <v>2256</v>
      </c>
    </row>
    <row r="6303" spans="3:12">
      <c r="C6303" s="145" t="s">
        <v>2786</v>
      </c>
      <c r="D6303" s="145">
        <v>0</v>
      </c>
      <c r="E6303" s="145" t="s">
        <v>26</v>
      </c>
      <c r="F6303" s="462" t="s">
        <v>95</v>
      </c>
      <c r="G6303" s="462" t="s">
        <v>3468</v>
      </c>
      <c r="H6303" s="145" t="s">
        <v>86</v>
      </c>
      <c r="I6303" s="462" t="s">
        <v>1688</v>
      </c>
      <c r="J6303" s="462" t="s">
        <v>1690</v>
      </c>
      <c r="K6303" s="145" t="s">
        <v>2253</v>
      </c>
      <c r="L6303" s="145" t="s">
        <v>2256</v>
      </c>
    </row>
    <row r="6304" spans="3:12">
      <c r="C6304" s="145" t="s">
        <v>2787</v>
      </c>
      <c r="D6304" s="145">
        <v>0</v>
      </c>
      <c r="E6304" s="145" t="s">
        <v>26</v>
      </c>
      <c r="F6304" s="462" t="s">
        <v>95</v>
      </c>
      <c r="G6304" s="462" t="s">
        <v>3468</v>
      </c>
      <c r="H6304" s="145" t="s">
        <v>86</v>
      </c>
      <c r="I6304" s="462" t="s">
        <v>1688</v>
      </c>
      <c r="J6304" s="462" t="s">
        <v>1690</v>
      </c>
      <c r="K6304" s="145" t="s">
        <v>2253</v>
      </c>
      <c r="L6304" s="145" t="s">
        <v>2256</v>
      </c>
    </row>
    <row r="6305" spans="3:12">
      <c r="C6305" s="145" t="s">
        <v>2788</v>
      </c>
      <c r="D6305" s="145">
        <v>0</v>
      </c>
      <c r="E6305" s="145" t="s">
        <v>26</v>
      </c>
      <c r="F6305" s="462" t="s">
        <v>95</v>
      </c>
      <c r="G6305" s="462" t="s">
        <v>3468</v>
      </c>
      <c r="H6305" s="145" t="s">
        <v>86</v>
      </c>
      <c r="I6305" s="462" t="s">
        <v>1688</v>
      </c>
      <c r="J6305" s="462" t="s">
        <v>1690</v>
      </c>
      <c r="K6305" s="145" t="s">
        <v>2253</v>
      </c>
      <c r="L6305" s="145" t="s">
        <v>2256</v>
      </c>
    </row>
    <row r="6306" spans="3:12">
      <c r="C6306" s="145" t="s">
        <v>2789</v>
      </c>
      <c r="D6306" s="145">
        <v>0</v>
      </c>
      <c r="E6306" s="145" t="s">
        <v>26</v>
      </c>
      <c r="F6306" s="462" t="s">
        <v>95</v>
      </c>
      <c r="G6306" s="462" t="s">
        <v>3468</v>
      </c>
      <c r="H6306" s="145" t="s">
        <v>86</v>
      </c>
      <c r="I6306" s="462" t="s">
        <v>1688</v>
      </c>
      <c r="J6306" s="462" t="s">
        <v>1690</v>
      </c>
      <c r="K6306" s="145" t="s">
        <v>2253</v>
      </c>
      <c r="L6306" s="145" t="s">
        <v>2256</v>
      </c>
    </row>
    <row r="6307" spans="3:12">
      <c r="C6307" s="145" t="s">
        <v>2790</v>
      </c>
      <c r="D6307" s="145">
        <v>0</v>
      </c>
      <c r="E6307" s="145" t="s">
        <v>26</v>
      </c>
      <c r="F6307" s="462" t="s">
        <v>95</v>
      </c>
      <c r="G6307" s="462" t="s">
        <v>3468</v>
      </c>
      <c r="H6307" s="145" t="s">
        <v>86</v>
      </c>
      <c r="I6307" s="462" t="s">
        <v>1688</v>
      </c>
      <c r="J6307" s="462" t="s">
        <v>1690</v>
      </c>
      <c r="K6307" s="145" t="s">
        <v>2253</v>
      </c>
      <c r="L6307" s="145" t="s">
        <v>2256</v>
      </c>
    </row>
    <row r="6308" spans="3:12">
      <c r="C6308" s="145" t="s">
        <v>2791</v>
      </c>
      <c r="D6308" s="145">
        <v>0</v>
      </c>
      <c r="E6308" s="145" t="s">
        <v>26</v>
      </c>
      <c r="F6308" s="462" t="s">
        <v>95</v>
      </c>
      <c r="G6308" s="462" t="s">
        <v>3468</v>
      </c>
      <c r="H6308" s="145" t="s">
        <v>86</v>
      </c>
      <c r="I6308" s="462" t="s">
        <v>1688</v>
      </c>
      <c r="J6308" s="462" t="s">
        <v>1690</v>
      </c>
      <c r="K6308" s="145" t="s">
        <v>2253</v>
      </c>
      <c r="L6308" s="145" t="s">
        <v>2256</v>
      </c>
    </row>
    <row r="6309" spans="3:12">
      <c r="C6309" s="145" t="s">
        <v>2792</v>
      </c>
      <c r="D6309" s="145">
        <v>0</v>
      </c>
      <c r="E6309" s="145" t="s">
        <v>26</v>
      </c>
      <c r="F6309" s="462" t="s">
        <v>95</v>
      </c>
      <c r="G6309" s="462" t="s">
        <v>3468</v>
      </c>
      <c r="H6309" s="145" t="s">
        <v>86</v>
      </c>
      <c r="I6309" s="462" t="s">
        <v>1688</v>
      </c>
      <c r="J6309" s="462" t="s">
        <v>1690</v>
      </c>
      <c r="K6309" s="145" t="s">
        <v>2253</v>
      </c>
      <c r="L6309" s="145" t="s">
        <v>2256</v>
      </c>
    </row>
    <row r="6310" spans="3:12">
      <c r="C6310" s="145" t="s">
        <v>2793</v>
      </c>
      <c r="D6310" s="145">
        <v>0</v>
      </c>
      <c r="E6310" s="145" t="s">
        <v>26</v>
      </c>
      <c r="F6310" s="462" t="s">
        <v>95</v>
      </c>
      <c r="G6310" s="462" t="s">
        <v>3468</v>
      </c>
      <c r="H6310" s="145" t="s">
        <v>86</v>
      </c>
      <c r="I6310" s="462" t="s">
        <v>1688</v>
      </c>
      <c r="J6310" s="462" t="s">
        <v>1690</v>
      </c>
      <c r="K6310" s="145" t="s">
        <v>2253</v>
      </c>
      <c r="L6310" s="145" t="s">
        <v>2256</v>
      </c>
    </row>
    <row r="6311" spans="3:12">
      <c r="C6311" s="145" t="s">
        <v>2794</v>
      </c>
      <c r="D6311" s="145">
        <v>0</v>
      </c>
      <c r="E6311" s="145" t="s">
        <v>26</v>
      </c>
      <c r="F6311" s="462" t="s">
        <v>95</v>
      </c>
      <c r="G6311" s="462" t="s">
        <v>3468</v>
      </c>
      <c r="H6311" s="145" t="s">
        <v>86</v>
      </c>
      <c r="I6311" s="462" t="s">
        <v>1688</v>
      </c>
      <c r="J6311" s="462" t="s">
        <v>1690</v>
      </c>
      <c r="K6311" s="145" t="s">
        <v>2253</v>
      </c>
      <c r="L6311" s="145" t="s">
        <v>2256</v>
      </c>
    </row>
    <row r="6312" spans="3:12">
      <c r="C6312" s="145" t="s">
        <v>2795</v>
      </c>
      <c r="D6312" s="145">
        <v>0</v>
      </c>
      <c r="E6312" s="145" t="s">
        <v>26</v>
      </c>
      <c r="F6312" s="462" t="s">
        <v>95</v>
      </c>
      <c r="G6312" s="462" t="s">
        <v>3468</v>
      </c>
      <c r="H6312" s="145" t="s">
        <v>86</v>
      </c>
      <c r="I6312" s="462" t="s">
        <v>1688</v>
      </c>
      <c r="J6312" s="462" t="s">
        <v>1690</v>
      </c>
      <c r="K6312" s="145" t="s">
        <v>2253</v>
      </c>
      <c r="L6312" s="145" t="s">
        <v>2256</v>
      </c>
    </row>
    <row r="6313" spans="3:12">
      <c r="C6313" s="145" t="s">
        <v>2796</v>
      </c>
      <c r="D6313" s="145">
        <v>0</v>
      </c>
      <c r="E6313" s="145" t="s">
        <v>26</v>
      </c>
      <c r="F6313" s="462" t="s">
        <v>95</v>
      </c>
      <c r="G6313" s="462" t="s">
        <v>3468</v>
      </c>
      <c r="H6313" s="145" t="s">
        <v>86</v>
      </c>
      <c r="I6313" s="462" t="s">
        <v>1688</v>
      </c>
      <c r="J6313" s="462" t="s">
        <v>1690</v>
      </c>
      <c r="K6313" s="145" t="s">
        <v>2253</v>
      </c>
      <c r="L6313" s="145" t="s">
        <v>2256</v>
      </c>
    </row>
    <row r="6314" spans="3:12">
      <c r="C6314" s="145" t="s">
        <v>2798</v>
      </c>
      <c r="D6314" s="145">
        <v>0</v>
      </c>
      <c r="E6314" s="145" t="s">
        <v>26</v>
      </c>
      <c r="F6314" s="462" t="s">
        <v>95</v>
      </c>
      <c r="G6314" s="462" t="s">
        <v>3468</v>
      </c>
      <c r="H6314" s="145" t="s">
        <v>86</v>
      </c>
      <c r="I6314" s="462" t="s">
        <v>2</v>
      </c>
      <c r="J6314" s="462" t="s">
        <v>1690</v>
      </c>
      <c r="K6314" s="145" t="s">
        <v>2253</v>
      </c>
      <c r="L6314" s="145" t="s">
        <v>2256</v>
      </c>
    </row>
    <row r="6315" spans="3:12">
      <c r="C6315" s="145" t="s">
        <v>2799</v>
      </c>
      <c r="D6315" s="145">
        <v>0</v>
      </c>
      <c r="E6315" s="145" t="s">
        <v>26</v>
      </c>
      <c r="F6315" s="462" t="s">
        <v>95</v>
      </c>
      <c r="G6315" s="462" t="s">
        <v>3468</v>
      </c>
      <c r="H6315" s="145" t="s">
        <v>86</v>
      </c>
      <c r="I6315" s="462" t="s">
        <v>2</v>
      </c>
      <c r="J6315" s="462" t="s">
        <v>1690</v>
      </c>
      <c r="K6315" s="145" t="s">
        <v>2253</v>
      </c>
      <c r="L6315" s="145" t="s">
        <v>2256</v>
      </c>
    </row>
    <row r="6316" spans="3:12">
      <c r="C6316" s="145" t="s">
        <v>2800</v>
      </c>
      <c r="F6316" s="462" t="s">
        <v>95</v>
      </c>
      <c r="G6316" s="462" t="s">
        <v>3468</v>
      </c>
      <c r="H6316" s="145" t="s">
        <v>86</v>
      </c>
      <c r="I6316" s="462" t="s">
        <v>1688</v>
      </c>
      <c r="J6316" s="462" t="s">
        <v>1690</v>
      </c>
      <c r="K6316" s="145" t="s">
        <v>2253</v>
      </c>
      <c r="L6316" s="145" t="s">
        <v>2256</v>
      </c>
    </row>
    <row r="6317" spans="3:12">
      <c r="C6317" s="145" t="s">
        <v>2801</v>
      </c>
      <c r="F6317" s="462" t="s">
        <v>95</v>
      </c>
      <c r="G6317" s="462" t="s">
        <v>3468</v>
      </c>
      <c r="H6317" s="145" t="s">
        <v>86</v>
      </c>
      <c r="I6317" s="462" t="s">
        <v>1688</v>
      </c>
      <c r="J6317" s="462" t="s">
        <v>1690</v>
      </c>
      <c r="K6317" s="145" t="s">
        <v>2253</v>
      </c>
      <c r="L6317" s="145" t="s">
        <v>2256</v>
      </c>
    </row>
    <row r="6318" spans="3:12">
      <c r="C6318" s="145" t="s">
        <v>2802</v>
      </c>
      <c r="D6318" s="145">
        <v>0</v>
      </c>
      <c r="E6318" s="145" t="s">
        <v>26</v>
      </c>
      <c r="F6318" s="462" t="s">
        <v>95</v>
      </c>
      <c r="G6318" s="462" t="s">
        <v>3468</v>
      </c>
      <c r="H6318" s="145" t="s">
        <v>86</v>
      </c>
      <c r="I6318" s="462" t="s">
        <v>2</v>
      </c>
      <c r="J6318" s="462" t="s">
        <v>1690</v>
      </c>
      <c r="K6318" s="145" t="s">
        <v>2253</v>
      </c>
      <c r="L6318" s="145" t="s">
        <v>2256</v>
      </c>
    </row>
    <row r="6319" spans="3:12">
      <c r="C6319" s="145" t="s">
        <v>2803</v>
      </c>
      <c r="D6319" s="145">
        <v>0</v>
      </c>
      <c r="E6319" s="145" t="s">
        <v>26</v>
      </c>
      <c r="F6319" s="462" t="s">
        <v>95</v>
      </c>
      <c r="G6319" s="462" t="s">
        <v>3468</v>
      </c>
      <c r="H6319" s="145" t="s">
        <v>86</v>
      </c>
      <c r="I6319" s="462" t="s">
        <v>1688</v>
      </c>
      <c r="J6319" s="462" t="s">
        <v>1690</v>
      </c>
      <c r="K6319" s="145" t="s">
        <v>2253</v>
      </c>
      <c r="L6319" s="145" t="s">
        <v>2256</v>
      </c>
    </row>
    <row r="6320" spans="3:12">
      <c r="C6320" s="145" t="s">
        <v>2775</v>
      </c>
      <c r="F6320" s="462" t="s">
        <v>3468</v>
      </c>
      <c r="G6320" s="462" t="s">
        <v>3468</v>
      </c>
      <c r="H6320" s="145" t="s">
        <v>86</v>
      </c>
      <c r="I6320" s="462" t="s">
        <v>1688</v>
      </c>
      <c r="J6320" s="462" t="s">
        <v>1690</v>
      </c>
      <c r="K6320" s="145" t="s">
        <v>2253</v>
      </c>
      <c r="L6320" s="145" t="s">
        <v>2257</v>
      </c>
    </row>
    <row r="6321" spans="3:12">
      <c r="C6321" s="145" t="s">
        <v>2776</v>
      </c>
      <c r="F6321" s="462" t="s">
        <v>3468</v>
      </c>
      <c r="G6321" s="462" t="s">
        <v>3468</v>
      </c>
      <c r="H6321" s="145" t="s">
        <v>86</v>
      </c>
      <c r="I6321" s="462" t="s">
        <v>1688</v>
      </c>
      <c r="J6321" s="462" t="s">
        <v>1690</v>
      </c>
      <c r="K6321" s="145" t="s">
        <v>2253</v>
      </c>
      <c r="L6321" s="145" t="s">
        <v>2257</v>
      </c>
    </row>
    <row r="6322" spans="3:12">
      <c r="C6322" s="145" t="s">
        <v>2778</v>
      </c>
      <c r="D6322" s="145">
        <v>0</v>
      </c>
      <c r="E6322" s="145" t="s">
        <v>26</v>
      </c>
      <c r="F6322" s="462" t="s">
        <v>95</v>
      </c>
      <c r="G6322" s="462" t="s">
        <v>3468</v>
      </c>
      <c r="H6322" s="145" t="s">
        <v>86</v>
      </c>
      <c r="I6322" s="462" t="s">
        <v>1688</v>
      </c>
      <c r="J6322" s="462" t="s">
        <v>1690</v>
      </c>
      <c r="K6322" s="145" t="s">
        <v>2253</v>
      </c>
      <c r="L6322" s="145" t="s">
        <v>2257</v>
      </c>
    </row>
    <row r="6323" spans="3:12">
      <c r="C6323" s="145" t="s">
        <v>2779</v>
      </c>
      <c r="D6323" s="145">
        <v>0</v>
      </c>
      <c r="E6323" s="145" t="s">
        <v>26</v>
      </c>
      <c r="F6323" s="462" t="s">
        <v>95</v>
      </c>
      <c r="G6323" s="462" t="s">
        <v>3468</v>
      </c>
      <c r="H6323" s="145" t="s">
        <v>86</v>
      </c>
      <c r="I6323" s="462" t="s">
        <v>1688</v>
      </c>
      <c r="J6323" s="462" t="s">
        <v>1690</v>
      </c>
      <c r="K6323" s="145" t="s">
        <v>2253</v>
      </c>
      <c r="L6323" s="145" t="s">
        <v>2257</v>
      </c>
    </row>
    <row r="6324" spans="3:12">
      <c r="C6324" s="145" t="s">
        <v>2780</v>
      </c>
      <c r="D6324" s="145">
        <v>0</v>
      </c>
      <c r="E6324" s="145" t="s">
        <v>26</v>
      </c>
      <c r="F6324" s="462" t="s">
        <v>95</v>
      </c>
      <c r="G6324" s="462" t="s">
        <v>3468</v>
      </c>
      <c r="H6324" s="145" t="s">
        <v>86</v>
      </c>
      <c r="I6324" s="462" t="s">
        <v>1688</v>
      </c>
      <c r="J6324" s="462" t="s">
        <v>1690</v>
      </c>
      <c r="K6324" s="145" t="s">
        <v>2253</v>
      </c>
      <c r="L6324" s="145" t="s">
        <v>2257</v>
      </c>
    </row>
    <row r="6325" spans="3:12">
      <c r="C6325" s="145" t="s">
        <v>2781</v>
      </c>
      <c r="D6325" s="145">
        <v>0</v>
      </c>
      <c r="E6325" s="145" t="s">
        <v>26</v>
      </c>
      <c r="F6325" s="462" t="s">
        <v>95</v>
      </c>
      <c r="G6325" s="462" t="s">
        <v>3468</v>
      </c>
      <c r="H6325" s="145" t="s">
        <v>86</v>
      </c>
      <c r="I6325" s="462" t="s">
        <v>1688</v>
      </c>
      <c r="J6325" s="462" t="s">
        <v>1690</v>
      </c>
      <c r="K6325" s="145" t="s">
        <v>2253</v>
      </c>
      <c r="L6325" s="145" t="s">
        <v>2257</v>
      </c>
    </row>
    <row r="6326" spans="3:12">
      <c r="C6326" s="145" t="s">
        <v>2782</v>
      </c>
      <c r="D6326" s="145">
        <v>0</v>
      </c>
      <c r="E6326" s="145" t="s">
        <v>26</v>
      </c>
      <c r="F6326" s="462" t="s">
        <v>95</v>
      </c>
      <c r="G6326" s="462" t="s">
        <v>3468</v>
      </c>
      <c r="H6326" s="145" t="s">
        <v>86</v>
      </c>
      <c r="I6326" s="462" t="s">
        <v>1688</v>
      </c>
      <c r="J6326" s="462" t="s">
        <v>1690</v>
      </c>
      <c r="K6326" s="145" t="s">
        <v>2253</v>
      </c>
      <c r="L6326" s="145" t="s">
        <v>2257</v>
      </c>
    </row>
    <row r="6327" spans="3:12">
      <c r="C6327" s="145" t="s">
        <v>2783</v>
      </c>
      <c r="D6327" s="145">
        <v>0</v>
      </c>
      <c r="E6327" s="145" t="s">
        <v>26</v>
      </c>
      <c r="F6327" s="462" t="s">
        <v>95</v>
      </c>
      <c r="G6327" s="462" t="s">
        <v>3468</v>
      </c>
      <c r="H6327" s="145" t="s">
        <v>86</v>
      </c>
      <c r="I6327" s="462" t="s">
        <v>1688</v>
      </c>
      <c r="J6327" s="462" t="s">
        <v>1690</v>
      </c>
      <c r="K6327" s="145" t="s">
        <v>2253</v>
      </c>
      <c r="L6327" s="145" t="s">
        <v>2257</v>
      </c>
    </row>
    <row r="6328" spans="3:12">
      <c r="C6328" s="145" t="s">
        <v>2784</v>
      </c>
      <c r="D6328" s="145">
        <v>0</v>
      </c>
      <c r="E6328" s="145" t="s">
        <v>26</v>
      </c>
      <c r="F6328" s="462" t="s">
        <v>95</v>
      </c>
      <c r="G6328" s="462" t="s">
        <v>3468</v>
      </c>
      <c r="H6328" s="145" t="s">
        <v>86</v>
      </c>
      <c r="I6328" s="462" t="s">
        <v>1688</v>
      </c>
      <c r="J6328" s="462" t="s">
        <v>1690</v>
      </c>
      <c r="K6328" s="145" t="s">
        <v>2253</v>
      </c>
      <c r="L6328" s="145" t="s">
        <v>2257</v>
      </c>
    </row>
    <row r="6329" spans="3:12">
      <c r="C6329" s="145" t="s">
        <v>2785</v>
      </c>
      <c r="D6329" s="145">
        <v>0</v>
      </c>
      <c r="E6329" s="145" t="s">
        <v>26</v>
      </c>
      <c r="F6329" s="462" t="s">
        <v>95</v>
      </c>
      <c r="G6329" s="462" t="s">
        <v>3468</v>
      </c>
      <c r="H6329" s="145" t="s">
        <v>86</v>
      </c>
      <c r="I6329" s="462" t="s">
        <v>1688</v>
      </c>
      <c r="J6329" s="462" t="s">
        <v>1690</v>
      </c>
      <c r="K6329" s="145" t="s">
        <v>2253</v>
      </c>
      <c r="L6329" s="145" t="s">
        <v>2257</v>
      </c>
    </row>
    <row r="6330" spans="3:12">
      <c r="C6330" s="145" t="s">
        <v>2786</v>
      </c>
      <c r="D6330" s="145">
        <v>0</v>
      </c>
      <c r="E6330" s="145" t="s">
        <v>26</v>
      </c>
      <c r="F6330" s="462" t="s">
        <v>95</v>
      </c>
      <c r="G6330" s="462" t="s">
        <v>3468</v>
      </c>
      <c r="H6330" s="145" t="s">
        <v>86</v>
      </c>
      <c r="I6330" s="462" t="s">
        <v>1688</v>
      </c>
      <c r="J6330" s="462" t="s">
        <v>1690</v>
      </c>
      <c r="K6330" s="145" t="s">
        <v>2253</v>
      </c>
      <c r="L6330" s="145" t="s">
        <v>2257</v>
      </c>
    </row>
    <row r="6331" spans="3:12">
      <c r="C6331" s="145" t="s">
        <v>2787</v>
      </c>
      <c r="D6331" s="145">
        <v>0</v>
      </c>
      <c r="E6331" s="145" t="s">
        <v>26</v>
      </c>
      <c r="F6331" s="462" t="s">
        <v>95</v>
      </c>
      <c r="G6331" s="462" t="s">
        <v>3468</v>
      </c>
      <c r="H6331" s="145" t="s">
        <v>86</v>
      </c>
      <c r="I6331" s="462" t="s">
        <v>1688</v>
      </c>
      <c r="J6331" s="462" t="s">
        <v>1690</v>
      </c>
      <c r="K6331" s="145" t="s">
        <v>2253</v>
      </c>
      <c r="L6331" s="145" t="s">
        <v>2257</v>
      </c>
    </row>
    <row r="6332" spans="3:12">
      <c r="C6332" s="145" t="s">
        <v>2788</v>
      </c>
      <c r="D6332" s="145">
        <v>0</v>
      </c>
      <c r="E6332" s="145" t="s">
        <v>26</v>
      </c>
      <c r="F6332" s="462" t="s">
        <v>95</v>
      </c>
      <c r="G6332" s="462" t="s">
        <v>3468</v>
      </c>
      <c r="H6332" s="145" t="s">
        <v>86</v>
      </c>
      <c r="I6332" s="462" t="s">
        <v>1688</v>
      </c>
      <c r="J6332" s="462" t="s">
        <v>1690</v>
      </c>
      <c r="K6332" s="145" t="s">
        <v>2253</v>
      </c>
      <c r="L6332" s="145" t="s">
        <v>2257</v>
      </c>
    </row>
    <row r="6333" spans="3:12">
      <c r="C6333" s="145" t="s">
        <v>2789</v>
      </c>
      <c r="D6333" s="145">
        <v>0</v>
      </c>
      <c r="E6333" s="145" t="s">
        <v>26</v>
      </c>
      <c r="F6333" s="462" t="s">
        <v>95</v>
      </c>
      <c r="G6333" s="462" t="s">
        <v>3468</v>
      </c>
      <c r="H6333" s="145" t="s">
        <v>86</v>
      </c>
      <c r="I6333" s="462" t="s">
        <v>1688</v>
      </c>
      <c r="J6333" s="462" t="s">
        <v>1690</v>
      </c>
      <c r="K6333" s="145" t="s">
        <v>2253</v>
      </c>
      <c r="L6333" s="145" t="s">
        <v>2257</v>
      </c>
    </row>
    <row r="6334" spans="3:12">
      <c r="C6334" s="145" t="s">
        <v>2790</v>
      </c>
      <c r="D6334" s="145">
        <v>0</v>
      </c>
      <c r="E6334" s="145" t="s">
        <v>26</v>
      </c>
      <c r="F6334" s="462" t="s">
        <v>95</v>
      </c>
      <c r="G6334" s="462" t="s">
        <v>3468</v>
      </c>
      <c r="H6334" s="145" t="s">
        <v>86</v>
      </c>
      <c r="I6334" s="462" t="s">
        <v>1688</v>
      </c>
      <c r="J6334" s="462" t="s">
        <v>1690</v>
      </c>
      <c r="K6334" s="145" t="s">
        <v>2253</v>
      </c>
      <c r="L6334" s="145" t="s">
        <v>2257</v>
      </c>
    </row>
    <row r="6335" spans="3:12">
      <c r="C6335" s="145" t="s">
        <v>2791</v>
      </c>
      <c r="D6335" s="145">
        <v>0</v>
      </c>
      <c r="E6335" s="145" t="s">
        <v>26</v>
      </c>
      <c r="F6335" s="462" t="s">
        <v>95</v>
      </c>
      <c r="G6335" s="462" t="s">
        <v>3468</v>
      </c>
      <c r="H6335" s="145" t="s">
        <v>86</v>
      </c>
      <c r="I6335" s="462" t="s">
        <v>1688</v>
      </c>
      <c r="J6335" s="462" t="s">
        <v>1690</v>
      </c>
      <c r="K6335" s="145" t="s">
        <v>2253</v>
      </c>
      <c r="L6335" s="145" t="s">
        <v>2257</v>
      </c>
    </row>
    <row r="6336" spans="3:12">
      <c r="C6336" s="145" t="s">
        <v>2792</v>
      </c>
      <c r="D6336" s="145">
        <v>0</v>
      </c>
      <c r="E6336" s="145" t="s">
        <v>26</v>
      </c>
      <c r="F6336" s="462" t="s">
        <v>95</v>
      </c>
      <c r="G6336" s="462" t="s">
        <v>3468</v>
      </c>
      <c r="H6336" s="145" t="s">
        <v>86</v>
      </c>
      <c r="I6336" s="462" t="s">
        <v>1688</v>
      </c>
      <c r="J6336" s="462" t="s">
        <v>1690</v>
      </c>
      <c r="K6336" s="145" t="s">
        <v>2253</v>
      </c>
      <c r="L6336" s="145" t="s">
        <v>2257</v>
      </c>
    </row>
    <row r="6337" spans="3:12">
      <c r="C6337" s="145" t="s">
        <v>2793</v>
      </c>
      <c r="D6337" s="145">
        <v>0</v>
      </c>
      <c r="E6337" s="145" t="s">
        <v>26</v>
      </c>
      <c r="F6337" s="462" t="s">
        <v>95</v>
      </c>
      <c r="G6337" s="462" t="s">
        <v>3468</v>
      </c>
      <c r="H6337" s="145" t="s">
        <v>86</v>
      </c>
      <c r="I6337" s="462" t="s">
        <v>1688</v>
      </c>
      <c r="J6337" s="462" t="s">
        <v>1690</v>
      </c>
      <c r="K6337" s="145" t="s">
        <v>2253</v>
      </c>
      <c r="L6337" s="145" t="s">
        <v>2257</v>
      </c>
    </row>
    <row r="6338" spans="3:12">
      <c r="C6338" s="145" t="s">
        <v>2794</v>
      </c>
      <c r="D6338" s="145">
        <v>0</v>
      </c>
      <c r="E6338" s="145" t="s">
        <v>26</v>
      </c>
      <c r="F6338" s="462" t="s">
        <v>95</v>
      </c>
      <c r="G6338" s="462" t="s">
        <v>3468</v>
      </c>
      <c r="H6338" s="145" t="s">
        <v>86</v>
      </c>
      <c r="I6338" s="462" t="s">
        <v>1688</v>
      </c>
      <c r="J6338" s="462" t="s">
        <v>1690</v>
      </c>
      <c r="K6338" s="145" t="s">
        <v>2253</v>
      </c>
      <c r="L6338" s="145" t="s">
        <v>2257</v>
      </c>
    </row>
    <row r="6339" spans="3:12">
      <c r="C6339" s="145" t="s">
        <v>2795</v>
      </c>
      <c r="D6339" s="145">
        <v>0</v>
      </c>
      <c r="E6339" s="145" t="s">
        <v>26</v>
      </c>
      <c r="F6339" s="462" t="s">
        <v>95</v>
      </c>
      <c r="G6339" s="462" t="s">
        <v>3468</v>
      </c>
      <c r="H6339" s="145" t="s">
        <v>86</v>
      </c>
      <c r="I6339" s="462" t="s">
        <v>1688</v>
      </c>
      <c r="J6339" s="462" t="s">
        <v>1690</v>
      </c>
      <c r="K6339" s="145" t="s">
        <v>2253</v>
      </c>
      <c r="L6339" s="145" t="s">
        <v>2257</v>
      </c>
    </row>
    <row r="6340" spans="3:12">
      <c r="C6340" s="145" t="s">
        <v>2796</v>
      </c>
      <c r="D6340" s="145">
        <v>0</v>
      </c>
      <c r="E6340" s="145" t="s">
        <v>26</v>
      </c>
      <c r="F6340" s="462" t="s">
        <v>95</v>
      </c>
      <c r="G6340" s="462" t="s">
        <v>3468</v>
      </c>
      <c r="H6340" s="145" t="s">
        <v>86</v>
      </c>
      <c r="I6340" s="462" t="s">
        <v>1688</v>
      </c>
      <c r="J6340" s="462" t="s">
        <v>1690</v>
      </c>
      <c r="K6340" s="145" t="s">
        <v>2253</v>
      </c>
      <c r="L6340" s="145" t="s">
        <v>2257</v>
      </c>
    </row>
    <row r="6341" spans="3:12">
      <c r="C6341" s="145" t="s">
        <v>2798</v>
      </c>
      <c r="D6341" s="145">
        <v>0</v>
      </c>
      <c r="E6341" s="145" t="s">
        <v>26</v>
      </c>
      <c r="F6341" s="462" t="s">
        <v>95</v>
      </c>
      <c r="G6341" s="462" t="s">
        <v>3468</v>
      </c>
      <c r="H6341" s="145" t="s">
        <v>86</v>
      </c>
      <c r="I6341" s="462" t="s">
        <v>2</v>
      </c>
      <c r="J6341" s="462" t="s">
        <v>1690</v>
      </c>
      <c r="K6341" s="145" t="s">
        <v>2253</v>
      </c>
      <c r="L6341" s="145" t="s">
        <v>2257</v>
      </c>
    </row>
    <row r="6342" spans="3:12">
      <c r="C6342" s="145" t="s">
        <v>2799</v>
      </c>
      <c r="D6342" s="145">
        <v>0</v>
      </c>
      <c r="E6342" s="145" t="s">
        <v>26</v>
      </c>
      <c r="F6342" s="462" t="s">
        <v>95</v>
      </c>
      <c r="G6342" s="462" t="s">
        <v>3468</v>
      </c>
      <c r="H6342" s="145" t="s">
        <v>86</v>
      </c>
      <c r="I6342" s="462" t="s">
        <v>2</v>
      </c>
      <c r="J6342" s="462" t="s">
        <v>1690</v>
      </c>
      <c r="K6342" s="145" t="s">
        <v>2253</v>
      </c>
      <c r="L6342" s="145" t="s">
        <v>2257</v>
      </c>
    </row>
    <row r="6343" spans="3:12">
      <c r="C6343" s="145" t="s">
        <v>2800</v>
      </c>
      <c r="F6343" s="462" t="s">
        <v>95</v>
      </c>
      <c r="G6343" s="462" t="s">
        <v>3468</v>
      </c>
      <c r="H6343" s="145" t="s">
        <v>86</v>
      </c>
      <c r="I6343" s="462" t="s">
        <v>1688</v>
      </c>
      <c r="J6343" s="462" t="s">
        <v>1690</v>
      </c>
      <c r="K6343" s="145" t="s">
        <v>2253</v>
      </c>
      <c r="L6343" s="145" t="s">
        <v>2257</v>
      </c>
    </row>
    <row r="6344" spans="3:12">
      <c r="C6344" s="145" t="s">
        <v>2801</v>
      </c>
      <c r="F6344" s="462" t="s">
        <v>95</v>
      </c>
      <c r="G6344" s="462" t="s">
        <v>3468</v>
      </c>
      <c r="H6344" s="145" t="s">
        <v>86</v>
      </c>
      <c r="I6344" s="462" t="s">
        <v>1688</v>
      </c>
      <c r="J6344" s="462" t="s">
        <v>1690</v>
      </c>
      <c r="K6344" s="145" t="s">
        <v>2253</v>
      </c>
      <c r="L6344" s="145" t="s">
        <v>2257</v>
      </c>
    </row>
    <row r="6345" spans="3:12">
      <c r="C6345" s="145" t="s">
        <v>2802</v>
      </c>
      <c r="D6345" s="145">
        <v>0</v>
      </c>
      <c r="E6345" s="145" t="s">
        <v>26</v>
      </c>
      <c r="F6345" s="462" t="s">
        <v>95</v>
      </c>
      <c r="G6345" s="462" t="s">
        <v>3468</v>
      </c>
      <c r="H6345" s="145" t="s">
        <v>86</v>
      </c>
      <c r="I6345" s="462" t="s">
        <v>2</v>
      </c>
      <c r="J6345" s="462" t="s">
        <v>1690</v>
      </c>
      <c r="K6345" s="145" t="s">
        <v>2253</v>
      </c>
      <c r="L6345" s="145" t="s">
        <v>2257</v>
      </c>
    </row>
    <row r="6346" spans="3:12">
      <c r="C6346" s="145" t="s">
        <v>2803</v>
      </c>
      <c r="D6346" s="145">
        <v>0</v>
      </c>
      <c r="E6346" s="145" t="s">
        <v>26</v>
      </c>
      <c r="F6346" s="462" t="s">
        <v>95</v>
      </c>
      <c r="G6346" s="462" t="s">
        <v>3468</v>
      </c>
      <c r="H6346" s="145" t="s">
        <v>86</v>
      </c>
      <c r="I6346" s="462" t="s">
        <v>1688</v>
      </c>
      <c r="J6346" s="462" t="s">
        <v>1690</v>
      </c>
      <c r="K6346" s="145" t="s">
        <v>2253</v>
      </c>
      <c r="L6346" s="145" t="s">
        <v>2257</v>
      </c>
    </row>
    <row r="6347" spans="3:12">
      <c r="C6347" s="145" t="s">
        <v>2775</v>
      </c>
      <c r="F6347" s="462" t="s">
        <v>3468</v>
      </c>
      <c r="G6347" s="462" t="s">
        <v>3468</v>
      </c>
      <c r="H6347" s="145" t="s">
        <v>86</v>
      </c>
      <c r="I6347" s="462" t="s">
        <v>1688</v>
      </c>
      <c r="J6347" s="462" t="s">
        <v>1690</v>
      </c>
      <c r="K6347" s="145" t="s">
        <v>2253</v>
      </c>
      <c r="L6347" s="145" t="s">
        <v>2258</v>
      </c>
    </row>
    <row r="6348" spans="3:12">
      <c r="C6348" s="145" t="s">
        <v>2776</v>
      </c>
      <c r="F6348" s="462" t="s">
        <v>3468</v>
      </c>
      <c r="G6348" s="462" t="s">
        <v>3468</v>
      </c>
      <c r="H6348" s="145" t="s">
        <v>86</v>
      </c>
      <c r="I6348" s="462" t="s">
        <v>1688</v>
      </c>
      <c r="J6348" s="462" t="s">
        <v>1690</v>
      </c>
      <c r="K6348" s="145" t="s">
        <v>2253</v>
      </c>
      <c r="L6348" s="145" t="s">
        <v>2258</v>
      </c>
    </row>
    <row r="6349" spans="3:12">
      <c r="C6349" s="145" t="s">
        <v>2778</v>
      </c>
      <c r="D6349" s="145">
        <v>0</v>
      </c>
      <c r="E6349" s="145" t="s">
        <v>26</v>
      </c>
      <c r="F6349" s="462" t="s">
        <v>95</v>
      </c>
      <c r="G6349" s="462" t="s">
        <v>3468</v>
      </c>
      <c r="H6349" s="145" t="s">
        <v>86</v>
      </c>
      <c r="I6349" s="462" t="s">
        <v>1688</v>
      </c>
      <c r="J6349" s="462" t="s">
        <v>1690</v>
      </c>
      <c r="K6349" s="145" t="s">
        <v>2253</v>
      </c>
      <c r="L6349" s="145" t="s">
        <v>2258</v>
      </c>
    </row>
    <row r="6350" spans="3:12">
      <c r="C6350" s="145" t="s">
        <v>2779</v>
      </c>
      <c r="D6350" s="145">
        <v>0</v>
      </c>
      <c r="E6350" s="145" t="s">
        <v>26</v>
      </c>
      <c r="F6350" s="462" t="s">
        <v>95</v>
      </c>
      <c r="G6350" s="462" t="s">
        <v>3468</v>
      </c>
      <c r="H6350" s="145" t="s">
        <v>86</v>
      </c>
      <c r="I6350" s="462" t="s">
        <v>1688</v>
      </c>
      <c r="J6350" s="462" t="s">
        <v>1690</v>
      </c>
      <c r="K6350" s="145" t="s">
        <v>2253</v>
      </c>
      <c r="L6350" s="145" t="s">
        <v>2258</v>
      </c>
    </row>
    <row r="6351" spans="3:12">
      <c r="C6351" s="145" t="s">
        <v>2780</v>
      </c>
      <c r="D6351" s="145">
        <v>0</v>
      </c>
      <c r="E6351" s="145" t="s">
        <v>26</v>
      </c>
      <c r="F6351" s="462" t="s">
        <v>95</v>
      </c>
      <c r="G6351" s="462" t="s">
        <v>3468</v>
      </c>
      <c r="H6351" s="145" t="s">
        <v>86</v>
      </c>
      <c r="I6351" s="462" t="s">
        <v>1688</v>
      </c>
      <c r="J6351" s="462" t="s">
        <v>1690</v>
      </c>
      <c r="K6351" s="145" t="s">
        <v>2253</v>
      </c>
      <c r="L6351" s="145" t="s">
        <v>2258</v>
      </c>
    </row>
    <row r="6352" spans="3:12">
      <c r="C6352" s="145" t="s">
        <v>2781</v>
      </c>
      <c r="D6352" s="145">
        <v>0</v>
      </c>
      <c r="E6352" s="145" t="s">
        <v>26</v>
      </c>
      <c r="F6352" s="462" t="s">
        <v>95</v>
      </c>
      <c r="G6352" s="462" t="s">
        <v>3468</v>
      </c>
      <c r="H6352" s="145" t="s">
        <v>86</v>
      </c>
      <c r="I6352" s="462" t="s">
        <v>1688</v>
      </c>
      <c r="J6352" s="462" t="s">
        <v>1690</v>
      </c>
      <c r="K6352" s="145" t="s">
        <v>2253</v>
      </c>
      <c r="L6352" s="145" t="s">
        <v>2258</v>
      </c>
    </row>
    <row r="6353" spans="3:12">
      <c r="C6353" s="145" t="s">
        <v>2782</v>
      </c>
      <c r="D6353" s="145">
        <v>0</v>
      </c>
      <c r="E6353" s="145" t="s">
        <v>26</v>
      </c>
      <c r="F6353" s="462" t="s">
        <v>95</v>
      </c>
      <c r="G6353" s="462" t="s">
        <v>3468</v>
      </c>
      <c r="H6353" s="145" t="s">
        <v>86</v>
      </c>
      <c r="I6353" s="462" t="s">
        <v>1688</v>
      </c>
      <c r="J6353" s="462" t="s">
        <v>1690</v>
      </c>
      <c r="K6353" s="145" t="s">
        <v>2253</v>
      </c>
      <c r="L6353" s="145" t="s">
        <v>2258</v>
      </c>
    </row>
    <row r="6354" spans="3:12">
      <c r="C6354" s="145" t="s">
        <v>2783</v>
      </c>
      <c r="D6354" s="145">
        <v>0</v>
      </c>
      <c r="E6354" s="145" t="s">
        <v>26</v>
      </c>
      <c r="F6354" s="462" t="s">
        <v>95</v>
      </c>
      <c r="G6354" s="462" t="s">
        <v>3468</v>
      </c>
      <c r="H6354" s="145" t="s">
        <v>86</v>
      </c>
      <c r="I6354" s="462" t="s">
        <v>1688</v>
      </c>
      <c r="J6354" s="462" t="s">
        <v>1690</v>
      </c>
      <c r="K6354" s="145" t="s">
        <v>2253</v>
      </c>
      <c r="L6354" s="145" t="s">
        <v>2258</v>
      </c>
    </row>
    <row r="6355" spans="3:12">
      <c r="C6355" s="145" t="s">
        <v>2784</v>
      </c>
      <c r="D6355" s="145">
        <v>0</v>
      </c>
      <c r="E6355" s="145" t="s">
        <v>26</v>
      </c>
      <c r="F6355" s="462" t="s">
        <v>95</v>
      </c>
      <c r="G6355" s="462" t="s">
        <v>3468</v>
      </c>
      <c r="H6355" s="145" t="s">
        <v>86</v>
      </c>
      <c r="I6355" s="462" t="s">
        <v>1688</v>
      </c>
      <c r="J6355" s="462" t="s">
        <v>1690</v>
      </c>
      <c r="K6355" s="145" t="s">
        <v>2253</v>
      </c>
      <c r="L6355" s="145" t="s">
        <v>2258</v>
      </c>
    </row>
    <row r="6356" spans="3:12">
      <c r="C6356" s="145" t="s">
        <v>2785</v>
      </c>
      <c r="D6356" s="145">
        <v>0</v>
      </c>
      <c r="E6356" s="145" t="s">
        <v>26</v>
      </c>
      <c r="F6356" s="462" t="s">
        <v>95</v>
      </c>
      <c r="G6356" s="462" t="s">
        <v>3468</v>
      </c>
      <c r="H6356" s="145" t="s">
        <v>86</v>
      </c>
      <c r="I6356" s="462" t="s">
        <v>1688</v>
      </c>
      <c r="J6356" s="462" t="s">
        <v>1690</v>
      </c>
      <c r="K6356" s="145" t="s">
        <v>2253</v>
      </c>
      <c r="L6356" s="145" t="s">
        <v>2258</v>
      </c>
    </row>
    <row r="6357" spans="3:12">
      <c r="C6357" s="145" t="s">
        <v>2786</v>
      </c>
      <c r="D6357" s="145">
        <v>0</v>
      </c>
      <c r="E6357" s="145" t="s">
        <v>26</v>
      </c>
      <c r="F6357" s="462" t="s">
        <v>95</v>
      </c>
      <c r="G6357" s="462" t="s">
        <v>3468</v>
      </c>
      <c r="H6357" s="145" t="s">
        <v>86</v>
      </c>
      <c r="I6357" s="462" t="s">
        <v>1688</v>
      </c>
      <c r="J6357" s="462" t="s">
        <v>1690</v>
      </c>
      <c r="K6357" s="145" t="s">
        <v>2253</v>
      </c>
      <c r="L6357" s="145" t="s">
        <v>2258</v>
      </c>
    </row>
    <row r="6358" spans="3:12">
      <c r="C6358" s="145" t="s">
        <v>2787</v>
      </c>
      <c r="D6358" s="145">
        <v>0</v>
      </c>
      <c r="E6358" s="145" t="s">
        <v>26</v>
      </c>
      <c r="F6358" s="462" t="s">
        <v>95</v>
      </c>
      <c r="G6358" s="462" t="s">
        <v>3468</v>
      </c>
      <c r="H6358" s="145" t="s">
        <v>86</v>
      </c>
      <c r="I6358" s="462" t="s">
        <v>1688</v>
      </c>
      <c r="J6358" s="462" t="s">
        <v>1690</v>
      </c>
      <c r="K6358" s="145" t="s">
        <v>2253</v>
      </c>
      <c r="L6358" s="145" t="s">
        <v>2258</v>
      </c>
    </row>
    <row r="6359" spans="3:12">
      <c r="C6359" s="145" t="s">
        <v>2788</v>
      </c>
      <c r="D6359" s="145">
        <v>0</v>
      </c>
      <c r="E6359" s="145" t="s">
        <v>26</v>
      </c>
      <c r="F6359" s="462" t="s">
        <v>95</v>
      </c>
      <c r="G6359" s="462" t="s">
        <v>3468</v>
      </c>
      <c r="H6359" s="145" t="s">
        <v>86</v>
      </c>
      <c r="I6359" s="462" t="s">
        <v>1688</v>
      </c>
      <c r="J6359" s="462" t="s">
        <v>1690</v>
      </c>
      <c r="K6359" s="145" t="s">
        <v>2253</v>
      </c>
      <c r="L6359" s="145" t="s">
        <v>2258</v>
      </c>
    </row>
    <row r="6360" spans="3:12">
      <c r="C6360" s="145" t="s">
        <v>2789</v>
      </c>
      <c r="D6360" s="145">
        <v>0</v>
      </c>
      <c r="E6360" s="145" t="s">
        <v>26</v>
      </c>
      <c r="F6360" s="462" t="s">
        <v>95</v>
      </c>
      <c r="G6360" s="462" t="s">
        <v>3468</v>
      </c>
      <c r="H6360" s="145" t="s">
        <v>86</v>
      </c>
      <c r="I6360" s="462" t="s">
        <v>1688</v>
      </c>
      <c r="J6360" s="462" t="s">
        <v>1690</v>
      </c>
      <c r="K6360" s="145" t="s">
        <v>2253</v>
      </c>
      <c r="L6360" s="145" t="s">
        <v>2258</v>
      </c>
    </row>
    <row r="6361" spans="3:12">
      <c r="C6361" s="145" t="s">
        <v>2790</v>
      </c>
      <c r="D6361" s="145">
        <v>0</v>
      </c>
      <c r="E6361" s="145" t="s">
        <v>26</v>
      </c>
      <c r="F6361" s="462" t="s">
        <v>95</v>
      </c>
      <c r="G6361" s="462" t="s">
        <v>3468</v>
      </c>
      <c r="H6361" s="145" t="s">
        <v>86</v>
      </c>
      <c r="I6361" s="462" t="s">
        <v>1688</v>
      </c>
      <c r="J6361" s="462" t="s">
        <v>1690</v>
      </c>
      <c r="K6361" s="145" t="s">
        <v>2253</v>
      </c>
      <c r="L6361" s="145" t="s">
        <v>2258</v>
      </c>
    </row>
    <row r="6362" spans="3:12">
      <c r="C6362" s="145" t="s">
        <v>2791</v>
      </c>
      <c r="D6362" s="145">
        <v>0</v>
      </c>
      <c r="E6362" s="145" t="s">
        <v>26</v>
      </c>
      <c r="F6362" s="462" t="s">
        <v>95</v>
      </c>
      <c r="G6362" s="462" t="s">
        <v>3468</v>
      </c>
      <c r="H6362" s="145" t="s">
        <v>86</v>
      </c>
      <c r="I6362" s="462" t="s">
        <v>1688</v>
      </c>
      <c r="J6362" s="462" t="s">
        <v>1690</v>
      </c>
      <c r="K6362" s="145" t="s">
        <v>2253</v>
      </c>
      <c r="L6362" s="145" t="s">
        <v>2258</v>
      </c>
    </row>
    <row r="6363" spans="3:12">
      <c r="C6363" s="145" t="s">
        <v>2792</v>
      </c>
      <c r="D6363" s="145">
        <v>0</v>
      </c>
      <c r="E6363" s="145" t="s">
        <v>26</v>
      </c>
      <c r="F6363" s="462" t="s">
        <v>95</v>
      </c>
      <c r="G6363" s="462" t="s">
        <v>3468</v>
      </c>
      <c r="H6363" s="145" t="s">
        <v>86</v>
      </c>
      <c r="I6363" s="462" t="s">
        <v>1688</v>
      </c>
      <c r="J6363" s="462" t="s">
        <v>1690</v>
      </c>
      <c r="K6363" s="145" t="s">
        <v>2253</v>
      </c>
      <c r="L6363" s="145" t="s">
        <v>2258</v>
      </c>
    </row>
    <row r="6364" spans="3:12">
      <c r="C6364" s="145" t="s">
        <v>2793</v>
      </c>
      <c r="D6364" s="145">
        <v>0</v>
      </c>
      <c r="E6364" s="145" t="s">
        <v>26</v>
      </c>
      <c r="F6364" s="462" t="s">
        <v>95</v>
      </c>
      <c r="G6364" s="462" t="s">
        <v>3468</v>
      </c>
      <c r="H6364" s="145" t="s">
        <v>86</v>
      </c>
      <c r="I6364" s="462" t="s">
        <v>1688</v>
      </c>
      <c r="J6364" s="462" t="s">
        <v>1690</v>
      </c>
      <c r="K6364" s="145" t="s">
        <v>2253</v>
      </c>
      <c r="L6364" s="145" t="s">
        <v>2258</v>
      </c>
    </row>
    <row r="6365" spans="3:12">
      <c r="C6365" s="145" t="s">
        <v>2794</v>
      </c>
      <c r="D6365" s="145">
        <v>0</v>
      </c>
      <c r="E6365" s="145" t="s">
        <v>26</v>
      </c>
      <c r="F6365" s="462" t="s">
        <v>95</v>
      </c>
      <c r="G6365" s="462" t="s">
        <v>3468</v>
      </c>
      <c r="H6365" s="145" t="s">
        <v>86</v>
      </c>
      <c r="I6365" s="462" t="s">
        <v>1688</v>
      </c>
      <c r="J6365" s="462" t="s">
        <v>1690</v>
      </c>
      <c r="K6365" s="145" t="s">
        <v>2253</v>
      </c>
      <c r="L6365" s="145" t="s">
        <v>2258</v>
      </c>
    </row>
    <row r="6366" spans="3:12">
      <c r="C6366" s="145" t="s">
        <v>2795</v>
      </c>
      <c r="D6366" s="145">
        <v>0</v>
      </c>
      <c r="E6366" s="145" t="s">
        <v>26</v>
      </c>
      <c r="F6366" s="462" t="s">
        <v>95</v>
      </c>
      <c r="G6366" s="462" t="s">
        <v>3468</v>
      </c>
      <c r="H6366" s="145" t="s">
        <v>86</v>
      </c>
      <c r="I6366" s="462" t="s">
        <v>1688</v>
      </c>
      <c r="J6366" s="462" t="s">
        <v>1690</v>
      </c>
      <c r="K6366" s="145" t="s">
        <v>2253</v>
      </c>
      <c r="L6366" s="145" t="s">
        <v>2258</v>
      </c>
    </row>
    <row r="6367" spans="3:12">
      <c r="C6367" s="145" t="s">
        <v>2796</v>
      </c>
      <c r="D6367" s="145">
        <v>0</v>
      </c>
      <c r="E6367" s="145" t="s">
        <v>26</v>
      </c>
      <c r="F6367" s="462" t="s">
        <v>95</v>
      </c>
      <c r="G6367" s="462" t="s">
        <v>3468</v>
      </c>
      <c r="H6367" s="145" t="s">
        <v>86</v>
      </c>
      <c r="I6367" s="462" t="s">
        <v>1688</v>
      </c>
      <c r="J6367" s="462" t="s">
        <v>1690</v>
      </c>
      <c r="K6367" s="145" t="s">
        <v>2253</v>
      </c>
      <c r="L6367" s="145" t="s">
        <v>2258</v>
      </c>
    </row>
    <row r="6368" spans="3:12">
      <c r="C6368" s="145" t="s">
        <v>2798</v>
      </c>
      <c r="D6368" s="145">
        <v>0</v>
      </c>
      <c r="E6368" s="145" t="s">
        <v>26</v>
      </c>
      <c r="F6368" s="462" t="s">
        <v>95</v>
      </c>
      <c r="G6368" s="462" t="s">
        <v>3468</v>
      </c>
      <c r="H6368" s="145" t="s">
        <v>86</v>
      </c>
      <c r="I6368" s="462" t="s">
        <v>2</v>
      </c>
      <c r="J6368" s="462" t="s">
        <v>1690</v>
      </c>
      <c r="K6368" s="145" t="s">
        <v>2253</v>
      </c>
      <c r="L6368" s="145" t="s">
        <v>2258</v>
      </c>
    </row>
    <row r="6369" spans="3:12">
      <c r="C6369" s="145" t="s">
        <v>2799</v>
      </c>
      <c r="D6369" s="145">
        <v>0</v>
      </c>
      <c r="E6369" s="145" t="s">
        <v>26</v>
      </c>
      <c r="F6369" s="462" t="s">
        <v>95</v>
      </c>
      <c r="G6369" s="462" t="s">
        <v>3468</v>
      </c>
      <c r="H6369" s="145" t="s">
        <v>86</v>
      </c>
      <c r="I6369" s="462" t="s">
        <v>2</v>
      </c>
      <c r="J6369" s="462" t="s">
        <v>1690</v>
      </c>
      <c r="K6369" s="145" t="s">
        <v>2253</v>
      </c>
      <c r="L6369" s="145" t="s">
        <v>2258</v>
      </c>
    </row>
    <row r="6370" spans="3:12">
      <c r="C6370" s="145" t="s">
        <v>2800</v>
      </c>
      <c r="F6370" s="462" t="s">
        <v>95</v>
      </c>
      <c r="G6370" s="462" t="s">
        <v>3468</v>
      </c>
      <c r="H6370" s="145" t="s">
        <v>86</v>
      </c>
      <c r="I6370" s="462" t="s">
        <v>1688</v>
      </c>
      <c r="J6370" s="462" t="s">
        <v>1690</v>
      </c>
      <c r="K6370" s="145" t="s">
        <v>2253</v>
      </c>
      <c r="L6370" s="145" t="s">
        <v>2258</v>
      </c>
    </row>
    <row r="6371" spans="3:12">
      <c r="C6371" s="145" t="s">
        <v>2801</v>
      </c>
      <c r="F6371" s="462" t="s">
        <v>95</v>
      </c>
      <c r="G6371" s="462" t="s">
        <v>3468</v>
      </c>
      <c r="H6371" s="145" t="s">
        <v>86</v>
      </c>
      <c r="I6371" s="462" t="s">
        <v>1688</v>
      </c>
      <c r="J6371" s="462" t="s">
        <v>1690</v>
      </c>
      <c r="K6371" s="145" t="s">
        <v>2253</v>
      </c>
      <c r="L6371" s="145" t="s">
        <v>2258</v>
      </c>
    </row>
    <row r="6372" spans="3:12">
      <c r="C6372" s="145" t="s">
        <v>2802</v>
      </c>
      <c r="D6372" s="145">
        <v>0</v>
      </c>
      <c r="E6372" s="145" t="s">
        <v>26</v>
      </c>
      <c r="F6372" s="462" t="s">
        <v>95</v>
      </c>
      <c r="G6372" s="462" t="s">
        <v>3468</v>
      </c>
      <c r="H6372" s="145" t="s">
        <v>86</v>
      </c>
      <c r="I6372" s="462" t="s">
        <v>2</v>
      </c>
      <c r="J6372" s="462" t="s">
        <v>1690</v>
      </c>
      <c r="K6372" s="145" t="s">
        <v>2253</v>
      </c>
      <c r="L6372" s="145" t="s">
        <v>2258</v>
      </c>
    </row>
    <row r="6373" spans="3:12">
      <c r="C6373" s="145" t="s">
        <v>2803</v>
      </c>
      <c r="D6373" s="145">
        <v>0</v>
      </c>
      <c r="E6373" s="145" t="s">
        <v>26</v>
      </c>
      <c r="F6373" s="462" t="s">
        <v>95</v>
      </c>
      <c r="G6373" s="462" t="s">
        <v>3468</v>
      </c>
      <c r="H6373" s="145" t="s">
        <v>86</v>
      </c>
      <c r="I6373" s="462" t="s">
        <v>1688</v>
      </c>
      <c r="J6373" s="462" t="s">
        <v>1690</v>
      </c>
      <c r="K6373" s="145" t="s">
        <v>2253</v>
      </c>
      <c r="L6373" s="145" t="s">
        <v>2258</v>
      </c>
    </row>
    <row r="6374" spans="3:12">
      <c r="C6374" s="145" t="s">
        <v>2775</v>
      </c>
      <c r="F6374" s="462" t="s">
        <v>3468</v>
      </c>
      <c r="G6374" s="462" t="s">
        <v>3468</v>
      </c>
      <c r="H6374" s="145" t="s">
        <v>86</v>
      </c>
      <c r="I6374" s="462" t="s">
        <v>1688</v>
      </c>
      <c r="J6374" s="462" t="s">
        <v>1690</v>
      </c>
      <c r="K6374" s="145" t="s">
        <v>2253</v>
      </c>
      <c r="L6374" s="145" t="s">
        <v>2259</v>
      </c>
    </row>
    <row r="6375" spans="3:12">
      <c r="C6375" s="145" t="s">
        <v>2776</v>
      </c>
      <c r="F6375" s="462" t="s">
        <v>3468</v>
      </c>
      <c r="G6375" s="462" t="s">
        <v>3468</v>
      </c>
      <c r="H6375" s="145" t="s">
        <v>86</v>
      </c>
      <c r="I6375" s="462" t="s">
        <v>1688</v>
      </c>
      <c r="J6375" s="462" t="s">
        <v>1690</v>
      </c>
      <c r="K6375" s="145" t="s">
        <v>2253</v>
      </c>
      <c r="L6375" s="145" t="s">
        <v>2259</v>
      </c>
    </row>
    <row r="6376" spans="3:12">
      <c r="C6376" s="145" t="s">
        <v>2778</v>
      </c>
      <c r="D6376" s="145">
        <v>0</v>
      </c>
      <c r="E6376" s="145" t="s">
        <v>26</v>
      </c>
      <c r="F6376" s="462" t="s">
        <v>95</v>
      </c>
      <c r="G6376" s="462" t="s">
        <v>3468</v>
      </c>
      <c r="H6376" s="145" t="s">
        <v>86</v>
      </c>
      <c r="I6376" s="462" t="s">
        <v>1688</v>
      </c>
      <c r="J6376" s="462" t="s">
        <v>1690</v>
      </c>
      <c r="K6376" s="145" t="s">
        <v>2253</v>
      </c>
      <c r="L6376" s="145" t="s">
        <v>2259</v>
      </c>
    </row>
    <row r="6377" spans="3:12">
      <c r="C6377" s="145" t="s">
        <v>2779</v>
      </c>
      <c r="D6377" s="145">
        <v>0</v>
      </c>
      <c r="E6377" s="145" t="s">
        <v>26</v>
      </c>
      <c r="F6377" s="462" t="s">
        <v>95</v>
      </c>
      <c r="G6377" s="462" t="s">
        <v>3468</v>
      </c>
      <c r="H6377" s="145" t="s">
        <v>86</v>
      </c>
      <c r="I6377" s="462" t="s">
        <v>1688</v>
      </c>
      <c r="J6377" s="462" t="s">
        <v>1690</v>
      </c>
      <c r="K6377" s="145" t="s">
        <v>2253</v>
      </c>
      <c r="L6377" s="145" t="s">
        <v>2259</v>
      </c>
    </row>
    <row r="6378" spans="3:12">
      <c r="C6378" s="145" t="s">
        <v>2780</v>
      </c>
      <c r="D6378" s="145">
        <v>0</v>
      </c>
      <c r="E6378" s="145" t="s">
        <v>26</v>
      </c>
      <c r="F6378" s="462" t="s">
        <v>95</v>
      </c>
      <c r="G6378" s="462" t="s">
        <v>3468</v>
      </c>
      <c r="H6378" s="145" t="s">
        <v>86</v>
      </c>
      <c r="I6378" s="462" t="s">
        <v>1688</v>
      </c>
      <c r="J6378" s="462" t="s">
        <v>1690</v>
      </c>
      <c r="K6378" s="145" t="s">
        <v>2253</v>
      </c>
      <c r="L6378" s="145" t="s">
        <v>2259</v>
      </c>
    </row>
    <row r="6379" spans="3:12">
      <c r="C6379" s="145" t="s">
        <v>2781</v>
      </c>
      <c r="D6379" s="145">
        <v>0</v>
      </c>
      <c r="E6379" s="145" t="s">
        <v>26</v>
      </c>
      <c r="F6379" s="462" t="s">
        <v>95</v>
      </c>
      <c r="G6379" s="462" t="s">
        <v>3468</v>
      </c>
      <c r="H6379" s="145" t="s">
        <v>86</v>
      </c>
      <c r="I6379" s="462" t="s">
        <v>1688</v>
      </c>
      <c r="J6379" s="462" t="s">
        <v>1690</v>
      </c>
      <c r="K6379" s="145" t="s">
        <v>2253</v>
      </c>
      <c r="L6379" s="145" t="s">
        <v>2259</v>
      </c>
    </row>
    <row r="6380" spans="3:12">
      <c r="C6380" s="145" t="s">
        <v>2782</v>
      </c>
      <c r="D6380" s="145">
        <v>0</v>
      </c>
      <c r="E6380" s="145" t="s">
        <v>26</v>
      </c>
      <c r="F6380" s="462" t="s">
        <v>95</v>
      </c>
      <c r="G6380" s="462" t="s">
        <v>3468</v>
      </c>
      <c r="H6380" s="145" t="s">
        <v>86</v>
      </c>
      <c r="I6380" s="462" t="s">
        <v>1688</v>
      </c>
      <c r="J6380" s="462" t="s">
        <v>1690</v>
      </c>
      <c r="K6380" s="145" t="s">
        <v>2253</v>
      </c>
      <c r="L6380" s="145" t="s">
        <v>2259</v>
      </c>
    </row>
    <row r="6381" spans="3:12">
      <c r="C6381" s="145" t="s">
        <v>2783</v>
      </c>
      <c r="D6381" s="145">
        <v>0</v>
      </c>
      <c r="E6381" s="145" t="s">
        <v>26</v>
      </c>
      <c r="F6381" s="462" t="s">
        <v>95</v>
      </c>
      <c r="G6381" s="462" t="s">
        <v>3468</v>
      </c>
      <c r="H6381" s="145" t="s">
        <v>86</v>
      </c>
      <c r="I6381" s="462" t="s">
        <v>1688</v>
      </c>
      <c r="J6381" s="462" t="s">
        <v>1690</v>
      </c>
      <c r="K6381" s="145" t="s">
        <v>2253</v>
      </c>
      <c r="L6381" s="145" t="s">
        <v>2259</v>
      </c>
    </row>
    <row r="6382" spans="3:12">
      <c r="C6382" s="145" t="s">
        <v>2784</v>
      </c>
      <c r="D6382" s="145">
        <v>0</v>
      </c>
      <c r="E6382" s="145" t="s">
        <v>26</v>
      </c>
      <c r="F6382" s="462" t="s">
        <v>95</v>
      </c>
      <c r="G6382" s="462" t="s">
        <v>3468</v>
      </c>
      <c r="H6382" s="145" t="s">
        <v>86</v>
      </c>
      <c r="I6382" s="462" t="s">
        <v>1688</v>
      </c>
      <c r="J6382" s="462" t="s">
        <v>1690</v>
      </c>
      <c r="K6382" s="145" t="s">
        <v>2253</v>
      </c>
      <c r="L6382" s="145" t="s">
        <v>2259</v>
      </c>
    </row>
    <row r="6383" spans="3:12">
      <c r="C6383" s="145" t="s">
        <v>2785</v>
      </c>
      <c r="D6383" s="145">
        <v>0</v>
      </c>
      <c r="E6383" s="145" t="s">
        <v>26</v>
      </c>
      <c r="F6383" s="462" t="s">
        <v>95</v>
      </c>
      <c r="G6383" s="462" t="s">
        <v>3468</v>
      </c>
      <c r="H6383" s="145" t="s">
        <v>86</v>
      </c>
      <c r="I6383" s="462" t="s">
        <v>1688</v>
      </c>
      <c r="J6383" s="462" t="s">
        <v>1690</v>
      </c>
      <c r="K6383" s="145" t="s">
        <v>2253</v>
      </c>
      <c r="L6383" s="145" t="s">
        <v>2259</v>
      </c>
    </row>
    <row r="6384" spans="3:12">
      <c r="C6384" s="145" t="s">
        <v>2786</v>
      </c>
      <c r="D6384" s="145">
        <v>0</v>
      </c>
      <c r="E6384" s="145" t="s">
        <v>26</v>
      </c>
      <c r="F6384" s="462" t="s">
        <v>95</v>
      </c>
      <c r="G6384" s="462" t="s">
        <v>3468</v>
      </c>
      <c r="H6384" s="145" t="s">
        <v>86</v>
      </c>
      <c r="I6384" s="462" t="s">
        <v>1688</v>
      </c>
      <c r="J6384" s="462" t="s">
        <v>1690</v>
      </c>
      <c r="K6384" s="145" t="s">
        <v>2253</v>
      </c>
      <c r="L6384" s="145" t="s">
        <v>2259</v>
      </c>
    </row>
    <row r="6385" spans="3:12">
      <c r="C6385" s="145" t="s">
        <v>2787</v>
      </c>
      <c r="D6385" s="145">
        <v>0</v>
      </c>
      <c r="E6385" s="145" t="s">
        <v>26</v>
      </c>
      <c r="F6385" s="462" t="s">
        <v>95</v>
      </c>
      <c r="G6385" s="462" t="s">
        <v>3468</v>
      </c>
      <c r="H6385" s="145" t="s">
        <v>86</v>
      </c>
      <c r="I6385" s="462" t="s">
        <v>1688</v>
      </c>
      <c r="J6385" s="462" t="s">
        <v>1690</v>
      </c>
      <c r="K6385" s="145" t="s">
        <v>2253</v>
      </c>
      <c r="L6385" s="145" t="s">
        <v>2259</v>
      </c>
    </row>
    <row r="6386" spans="3:12">
      <c r="C6386" s="145" t="s">
        <v>2788</v>
      </c>
      <c r="D6386" s="145">
        <v>0</v>
      </c>
      <c r="E6386" s="145" t="s">
        <v>26</v>
      </c>
      <c r="F6386" s="462" t="s">
        <v>95</v>
      </c>
      <c r="G6386" s="462" t="s">
        <v>3468</v>
      </c>
      <c r="H6386" s="145" t="s">
        <v>86</v>
      </c>
      <c r="I6386" s="462" t="s">
        <v>1688</v>
      </c>
      <c r="J6386" s="462" t="s">
        <v>1690</v>
      </c>
      <c r="K6386" s="145" t="s">
        <v>2253</v>
      </c>
      <c r="L6386" s="145" t="s">
        <v>2259</v>
      </c>
    </row>
    <row r="6387" spans="3:12">
      <c r="C6387" s="145" t="s">
        <v>2789</v>
      </c>
      <c r="D6387" s="145">
        <v>0</v>
      </c>
      <c r="E6387" s="145" t="s">
        <v>26</v>
      </c>
      <c r="F6387" s="462" t="s">
        <v>95</v>
      </c>
      <c r="G6387" s="462" t="s">
        <v>3468</v>
      </c>
      <c r="H6387" s="145" t="s">
        <v>86</v>
      </c>
      <c r="I6387" s="462" t="s">
        <v>1688</v>
      </c>
      <c r="J6387" s="462" t="s">
        <v>1690</v>
      </c>
      <c r="K6387" s="145" t="s">
        <v>2253</v>
      </c>
      <c r="L6387" s="145" t="s">
        <v>2259</v>
      </c>
    </row>
    <row r="6388" spans="3:12">
      <c r="C6388" s="145" t="s">
        <v>2790</v>
      </c>
      <c r="D6388" s="145">
        <v>0</v>
      </c>
      <c r="E6388" s="145" t="s">
        <v>26</v>
      </c>
      <c r="F6388" s="462" t="s">
        <v>95</v>
      </c>
      <c r="G6388" s="462" t="s">
        <v>3468</v>
      </c>
      <c r="H6388" s="145" t="s">
        <v>86</v>
      </c>
      <c r="I6388" s="462" t="s">
        <v>1688</v>
      </c>
      <c r="J6388" s="462" t="s">
        <v>1690</v>
      </c>
      <c r="K6388" s="145" t="s">
        <v>2253</v>
      </c>
      <c r="L6388" s="145" t="s">
        <v>2259</v>
      </c>
    </row>
    <row r="6389" spans="3:12">
      <c r="C6389" s="145" t="s">
        <v>2791</v>
      </c>
      <c r="D6389" s="145">
        <v>0</v>
      </c>
      <c r="E6389" s="145" t="s">
        <v>26</v>
      </c>
      <c r="F6389" s="462" t="s">
        <v>95</v>
      </c>
      <c r="G6389" s="462" t="s">
        <v>3468</v>
      </c>
      <c r="H6389" s="145" t="s">
        <v>86</v>
      </c>
      <c r="I6389" s="462" t="s">
        <v>1688</v>
      </c>
      <c r="J6389" s="462" t="s">
        <v>1690</v>
      </c>
      <c r="K6389" s="145" t="s">
        <v>2253</v>
      </c>
      <c r="L6389" s="145" t="s">
        <v>2259</v>
      </c>
    </row>
    <row r="6390" spans="3:12">
      <c r="C6390" s="145" t="s">
        <v>2792</v>
      </c>
      <c r="D6390" s="145">
        <v>0</v>
      </c>
      <c r="E6390" s="145" t="s">
        <v>26</v>
      </c>
      <c r="F6390" s="462" t="s">
        <v>95</v>
      </c>
      <c r="G6390" s="462" t="s">
        <v>3468</v>
      </c>
      <c r="H6390" s="145" t="s">
        <v>86</v>
      </c>
      <c r="I6390" s="462" t="s">
        <v>1688</v>
      </c>
      <c r="J6390" s="462" t="s">
        <v>1690</v>
      </c>
      <c r="K6390" s="145" t="s">
        <v>2253</v>
      </c>
      <c r="L6390" s="145" t="s">
        <v>2259</v>
      </c>
    </row>
    <row r="6391" spans="3:12">
      <c r="C6391" s="145" t="s">
        <v>2793</v>
      </c>
      <c r="D6391" s="145">
        <v>0</v>
      </c>
      <c r="E6391" s="145" t="s">
        <v>26</v>
      </c>
      <c r="F6391" s="462" t="s">
        <v>95</v>
      </c>
      <c r="G6391" s="462" t="s">
        <v>3468</v>
      </c>
      <c r="H6391" s="145" t="s">
        <v>86</v>
      </c>
      <c r="I6391" s="462" t="s">
        <v>1688</v>
      </c>
      <c r="J6391" s="462" t="s">
        <v>1690</v>
      </c>
      <c r="K6391" s="145" t="s">
        <v>2253</v>
      </c>
      <c r="L6391" s="145" t="s">
        <v>2259</v>
      </c>
    </row>
    <row r="6392" spans="3:12">
      <c r="C6392" s="145" t="s">
        <v>2794</v>
      </c>
      <c r="D6392" s="145">
        <v>0</v>
      </c>
      <c r="E6392" s="145" t="s">
        <v>26</v>
      </c>
      <c r="F6392" s="462" t="s">
        <v>95</v>
      </c>
      <c r="G6392" s="462" t="s">
        <v>3468</v>
      </c>
      <c r="H6392" s="145" t="s">
        <v>86</v>
      </c>
      <c r="I6392" s="462" t="s">
        <v>1688</v>
      </c>
      <c r="J6392" s="462" t="s">
        <v>1690</v>
      </c>
      <c r="K6392" s="145" t="s">
        <v>2253</v>
      </c>
      <c r="L6392" s="145" t="s">
        <v>2259</v>
      </c>
    </row>
    <row r="6393" spans="3:12">
      <c r="C6393" s="145" t="s">
        <v>2795</v>
      </c>
      <c r="D6393" s="145">
        <v>0</v>
      </c>
      <c r="E6393" s="145" t="s">
        <v>26</v>
      </c>
      <c r="F6393" s="462" t="s">
        <v>95</v>
      </c>
      <c r="G6393" s="462" t="s">
        <v>3468</v>
      </c>
      <c r="H6393" s="145" t="s">
        <v>86</v>
      </c>
      <c r="I6393" s="462" t="s">
        <v>1688</v>
      </c>
      <c r="J6393" s="462" t="s">
        <v>1690</v>
      </c>
      <c r="K6393" s="145" t="s">
        <v>2253</v>
      </c>
      <c r="L6393" s="145" t="s">
        <v>2259</v>
      </c>
    </row>
    <row r="6394" spans="3:12">
      <c r="C6394" s="145" t="s">
        <v>2796</v>
      </c>
      <c r="D6394" s="145">
        <v>0</v>
      </c>
      <c r="E6394" s="145" t="s">
        <v>26</v>
      </c>
      <c r="F6394" s="462" t="s">
        <v>95</v>
      </c>
      <c r="G6394" s="462" t="s">
        <v>3468</v>
      </c>
      <c r="H6394" s="145" t="s">
        <v>86</v>
      </c>
      <c r="I6394" s="462" t="s">
        <v>1688</v>
      </c>
      <c r="J6394" s="462" t="s">
        <v>1690</v>
      </c>
      <c r="K6394" s="145" t="s">
        <v>2253</v>
      </c>
      <c r="L6394" s="145" t="s">
        <v>2259</v>
      </c>
    </row>
    <row r="6395" spans="3:12">
      <c r="C6395" s="145" t="s">
        <v>2798</v>
      </c>
      <c r="D6395" s="145">
        <v>0</v>
      </c>
      <c r="E6395" s="145" t="s">
        <v>26</v>
      </c>
      <c r="F6395" s="462" t="s">
        <v>95</v>
      </c>
      <c r="G6395" s="462" t="s">
        <v>3468</v>
      </c>
      <c r="H6395" s="145" t="s">
        <v>86</v>
      </c>
      <c r="I6395" s="462" t="s">
        <v>2</v>
      </c>
      <c r="J6395" s="462" t="s">
        <v>1690</v>
      </c>
      <c r="K6395" s="145" t="s">
        <v>2253</v>
      </c>
      <c r="L6395" s="145" t="s">
        <v>2259</v>
      </c>
    </row>
    <row r="6396" spans="3:12">
      <c r="C6396" s="145" t="s">
        <v>2799</v>
      </c>
      <c r="D6396" s="145">
        <v>0</v>
      </c>
      <c r="E6396" s="145" t="s">
        <v>26</v>
      </c>
      <c r="F6396" s="462" t="s">
        <v>95</v>
      </c>
      <c r="G6396" s="462" t="s">
        <v>3468</v>
      </c>
      <c r="H6396" s="145" t="s">
        <v>86</v>
      </c>
      <c r="I6396" s="462" t="s">
        <v>2</v>
      </c>
      <c r="J6396" s="462" t="s">
        <v>1690</v>
      </c>
      <c r="K6396" s="145" t="s">
        <v>2253</v>
      </c>
      <c r="L6396" s="145" t="s">
        <v>2259</v>
      </c>
    </row>
    <row r="6397" spans="3:12">
      <c r="C6397" s="145" t="s">
        <v>2800</v>
      </c>
      <c r="F6397" s="462" t="s">
        <v>95</v>
      </c>
      <c r="G6397" s="462" t="s">
        <v>3468</v>
      </c>
      <c r="H6397" s="145" t="s">
        <v>86</v>
      </c>
      <c r="I6397" s="462" t="s">
        <v>1688</v>
      </c>
      <c r="J6397" s="462" t="s">
        <v>1690</v>
      </c>
      <c r="K6397" s="145" t="s">
        <v>2253</v>
      </c>
      <c r="L6397" s="145" t="s">
        <v>2259</v>
      </c>
    </row>
    <row r="6398" spans="3:12">
      <c r="C6398" s="145" t="s">
        <v>2801</v>
      </c>
      <c r="F6398" s="462" t="s">
        <v>95</v>
      </c>
      <c r="G6398" s="462" t="s">
        <v>3468</v>
      </c>
      <c r="H6398" s="145" t="s">
        <v>86</v>
      </c>
      <c r="I6398" s="462" t="s">
        <v>1688</v>
      </c>
      <c r="J6398" s="462" t="s">
        <v>1690</v>
      </c>
      <c r="K6398" s="145" t="s">
        <v>2253</v>
      </c>
      <c r="L6398" s="145" t="s">
        <v>2259</v>
      </c>
    </row>
    <row r="6399" spans="3:12">
      <c r="C6399" s="145" t="s">
        <v>2802</v>
      </c>
      <c r="D6399" s="145">
        <v>0</v>
      </c>
      <c r="E6399" s="145" t="s">
        <v>26</v>
      </c>
      <c r="F6399" s="462" t="s">
        <v>95</v>
      </c>
      <c r="G6399" s="462" t="s">
        <v>3468</v>
      </c>
      <c r="H6399" s="145" t="s">
        <v>86</v>
      </c>
      <c r="I6399" s="462" t="s">
        <v>2</v>
      </c>
      <c r="J6399" s="462" t="s">
        <v>1690</v>
      </c>
      <c r="K6399" s="145" t="s">
        <v>2253</v>
      </c>
      <c r="L6399" s="145" t="s">
        <v>2259</v>
      </c>
    </row>
    <row r="6400" spans="3:12">
      <c r="C6400" s="145" t="s">
        <v>2803</v>
      </c>
      <c r="D6400" s="145">
        <v>0</v>
      </c>
      <c r="E6400" s="145" t="s">
        <v>26</v>
      </c>
      <c r="F6400" s="462" t="s">
        <v>95</v>
      </c>
      <c r="G6400" s="462" t="s">
        <v>3468</v>
      </c>
      <c r="H6400" s="145" t="s">
        <v>86</v>
      </c>
      <c r="I6400" s="462" t="s">
        <v>1688</v>
      </c>
      <c r="J6400" s="462" t="s">
        <v>1690</v>
      </c>
      <c r="K6400" s="145" t="s">
        <v>2253</v>
      </c>
      <c r="L6400" s="145" t="s">
        <v>2259</v>
      </c>
    </row>
    <row r="6401" spans="3:12">
      <c r="C6401" s="145" t="s">
        <v>2804</v>
      </c>
      <c r="F6401" s="462" t="s">
        <v>3468</v>
      </c>
      <c r="G6401" s="462" t="s">
        <v>3468</v>
      </c>
      <c r="H6401" s="145" t="s">
        <v>86</v>
      </c>
      <c r="I6401" s="462" t="s">
        <v>1688</v>
      </c>
      <c r="J6401" s="462" t="s">
        <v>1690</v>
      </c>
    </row>
    <row r="6402" spans="3:12">
      <c r="C6402" s="145" t="s">
        <v>3263</v>
      </c>
      <c r="F6402" s="462" t="s">
        <v>3468</v>
      </c>
      <c r="G6402" s="462" t="s">
        <v>3468</v>
      </c>
      <c r="H6402" s="145" t="s">
        <v>86</v>
      </c>
      <c r="I6402" s="462" t="s">
        <v>1688</v>
      </c>
      <c r="J6402" s="462" t="s">
        <v>1690</v>
      </c>
    </row>
    <row r="6403" spans="3:12">
      <c r="C6403" s="145" t="s">
        <v>3264</v>
      </c>
      <c r="F6403" s="462" t="s">
        <v>3468</v>
      </c>
      <c r="G6403" s="462" t="s">
        <v>3468</v>
      </c>
      <c r="H6403" s="145" t="s">
        <v>86</v>
      </c>
      <c r="I6403" s="462" t="s">
        <v>1688</v>
      </c>
      <c r="J6403" s="462" t="s">
        <v>1690</v>
      </c>
    </row>
    <row r="6404" spans="3:12">
      <c r="C6404" s="145" t="s">
        <v>3265</v>
      </c>
      <c r="F6404" s="462" t="s">
        <v>3468</v>
      </c>
      <c r="G6404" s="462" t="s">
        <v>3468</v>
      </c>
      <c r="H6404" s="145" t="s">
        <v>86</v>
      </c>
      <c r="I6404" s="462" t="s">
        <v>1688</v>
      </c>
      <c r="J6404" s="462" t="s">
        <v>1690</v>
      </c>
    </row>
    <row r="6405" spans="3:12">
      <c r="C6405" s="145" t="s">
        <v>2805</v>
      </c>
      <c r="F6405" s="462" t="s">
        <v>3468</v>
      </c>
      <c r="G6405" s="462" t="s">
        <v>3468</v>
      </c>
      <c r="H6405" s="145" t="s">
        <v>86</v>
      </c>
      <c r="I6405" s="462" t="s">
        <v>1688</v>
      </c>
      <c r="J6405" s="462" t="s">
        <v>1690</v>
      </c>
    </row>
    <row r="6406" spans="3:12">
      <c r="C6406" s="145" t="s">
        <v>2393</v>
      </c>
      <c r="D6406" s="145">
        <v>0</v>
      </c>
      <c r="E6406" s="145" t="s">
        <v>26</v>
      </c>
      <c r="F6406" s="462" t="s">
        <v>95</v>
      </c>
      <c r="G6406" s="462" t="s">
        <v>3468</v>
      </c>
      <c r="H6406" s="145" t="s">
        <v>86</v>
      </c>
      <c r="I6406" s="462" t="s">
        <v>2</v>
      </c>
      <c r="J6406" s="462" t="s">
        <v>1690</v>
      </c>
      <c r="K6406" s="145" t="s">
        <v>2260</v>
      </c>
      <c r="L6406" s="145" t="s">
        <v>2261</v>
      </c>
    </row>
    <row r="6407" spans="3:12">
      <c r="C6407" s="145" t="s">
        <v>2435</v>
      </c>
      <c r="D6407" s="145">
        <v>0</v>
      </c>
      <c r="E6407" s="145" t="s">
        <v>26</v>
      </c>
      <c r="F6407" s="462" t="s">
        <v>95</v>
      </c>
      <c r="G6407" s="462" t="s">
        <v>3468</v>
      </c>
      <c r="H6407" s="145" t="s">
        <v>86</v>
      </c>
      <c r="I6407" s="462" t="s">
        <v>1688</v>
      </c>
      <c r="J6407" s="462" t="s">
        <v>1690</v>
      </c>
      <c r="K6407" s="145" t="s">
        <v>2260</v>
      </c>
      <c r="L6407" s="145" t="s">
        <v>2261</v>
      </c>
    </row>
    <row r="6408" spans="3:12">
      <c r="C6408" s="145" t="s">
        <v>2393</v>
      </c>
      <c r="D6408" s="145">
        <v>0</v>
      </c>
      <c r="E6408" s="145" t="s">
        <v>26</v>
      </c>
      <c r="F6408" s="462" t="s">
        <v>95</v>
      </c>
      <c r="G6408" s="462" t="s">
        <v>3468</v>
      </c>
      <c r="H6408" s="145" t="s">
        <v>86</v>
      </c>
      <c r="I6408" s="462" t="s">
        <v>2</v>
      </c>
      <c r="J6408" s="462" t="s">
        <v>1690</v>
      </c>
      <c r="K6408" s="145" t="s">
        <v>2260</v>
      </c>
      <c r="L6408" s="145" t="s">
        <v>2262</v>
      </c>
    </row>
    <row r="6409" spans="3:12">
      <c r="C6409" s="145" t="s">
        <v>2435</v>
      </c>
      <c r="D6409" s="145">
        <v>0</v>
      </c>
      <c r="E6409" s="145" t="s">
        <v>26</v>
      </c>
      <c r="F6409" s="462" t="s">
        <v>95</v>
      </c>
      <c r="G6409" s="462" t="s">
        <v>3468</v>
      </c>
      <c r="H6409" s="145" t="s">
        <v>86</v>
      </c>
      <c r="I6409" s="462" t="s">
        <v>1688</v>
      </c>
      <c r="J6409" s="462" t="s">
        <v>1690</v>
      </c>
      <c r="K6409" s="145" t="s">
        <v>2260</v>
      </c>
      <c r="L6409" s="145" t="s">
        <v>2262</v>
      </c>
    </row>
    <row r="6410" spans="3:12">
      <c r="C6410" s="145" t="s">
        <v>2393</v>
      </c>
      <c r="D6410" s="145">
        <v>0</v>
      </c>
      <c r="E6410" s="145" t="s">
        <v>26</v>
      </c>
      <c r="F6410" s="462" t="s">
        <v>95</v>
      </c>
      <c r="G6410" s="462" t="s">
        <v>3468</v>
      </c>
      <c r="H6410" s="145" t="s">
        <v>86</v>
      </c>
      <c r="I6410" s="462" t="s">
        <v>2</v>
      </c>
      <c r="J6410" s="462" t="s">
        <v>1690</v>
      </c>
      <c r="K6410" s="145" t="s">
        <v>2260</v>
      </c>
      <c r="L6410" s="145" t="s">
        <v>2263</v>
      </c>
    </row>
    <row r="6411" spans="3:12">
      <c r="C6411" s="145" t="s">
        <v>2435</v>
      </c>
      <c r="D6411" s="145">
        <v>0</v>
      </c>
      <c r="E6411" s="145" t="s">
        <v>26</v>
      </c>
      <c r="F6411" s="462" t="s">
        <v>95</v>
      </c>
      <c r="G6411" s="462" t="s">
        <v>3468</v>
      </c>
      <c r="H6411" s="145" t="s">
        <v>86</v>
      </c>
      <c r="I6411" s="462" t="s">
        <v>1688</v>
      </c>
      <c r="J6411" s="462" t="s">
        <v>1690</v>
      </c>
      <c r="K6411" s="145" t="s">
        <v>2260</v>
      </c>
      <c r="L6411" s="145" t="s">
        <v>2263</v>
      </c>
    </row>
    <row r="6412" spans="3:12">
      <c r="C6412" s="145" t="s">
        <v>2807</v>
      </c>
      <c r="F6412" s="462" t="s">
        <v>3468</v>
      </c>
      <c r="G6412" s="462" t="s">
        <v>3468</v>
      </c>
      <c r="H6412" s="145" t="s">
        <v>86</v>
      </c>
      <c r="I6412" s="462" t="s">
        <v>1688</v>
      </c>
      <c r="J6412" s="462" t="s">
        <v>1690</v>
      </c>
    </row>
    <row r="6413" spans="3:12">
      <c r="C6413" s="145" t="s">
        <v>3250</v>
      </c>
      <c r="F6413" s="462" t="s">
        <v>3468</v>
      </c>
      <c r="G6413" s="462" t="s">
        <v>3468</v>
      </c>
      <c r="H6413" s="145" t="s">
        <v>86</v>
      </c>
      <c r="I6413" s="462" t="s">
        <v>1688</v>
      </c>
      <c r="J6413" s="462" t="s">
        <v>1690</v>
      </c>
    </row>
    <row r="6414" spans="3:12">
      <c r="C6414" s="145" t="s">
        <v>3251</v>
      </c>
      <c r="F6414" s="462" t="s">
        <v>3468</v>
      </c>
      <c r="G6414" s="462" t="s">
        <v>3468</v>
      </c>
      <c r="H6414" s="145" t="s">
        <v>86</v>
      </c>
      <c r="I6414" s="462" t="s">
        <v>1688</v>
      </c>
      <c r="J6414" s="462" t="s">
        <v>1690</v>
      </c>
    </row>
    <row r="6415" spans="3:12">
      <c r="C6415" s="145" t="s">
        <v>3252</v>
      </c>
      <c r="F6415" s="462" t="s">
        <v>3468</v>
      </c>
      <c r="G6415" s="462" t="s">
        <v>3468</v>
      </c>
      <c r="H6415" s="145" t="s">
        <v>86</v>
      </c>
      <c r="I6415" s="462" t="s">
        <v>1688</v>
      </c>
      <c r="J6415" s="462" t="s">
        <v>1690</v>
      </c>
    </row>
    <row r="6416" spans="3:12">
      <c r="C6416" s="145" t="s">
        <v>2808</v>
      </c>
      <c r="F6416" s="462" t="s">
        <v>3468</v>
      </c>
      <c r="G6416" s="462" t="s">
        <v>3468</v>
      </c>
      <c r="H6416" s="145" t="s">
        <v>86</v>
      </c>
      <c r="I6416" s="462" t="s">
        <v>1688</v>
      </c>
      <c r="J6416" s="462" t="s">
        <v>1690</v>
      </c>
    </row>
    <row r="6417" spans="3:14">
      <c r="C6417" s="145" t="s">
        <v>2809</v>
      </c>
      <c r="F6417" s="462" t="s">
        <v>3468</v>
      </c>
      <c r="G6417" s="462" t="s">
        <v>3468</v>
      </c>
      <c r="H6417" s="145" t="s">
        <v>86</v>
      </c>
      <c r="I6417" s="462" t="s">
        <v>1688</v>
      </c>
      <c r="J6417" s="462" t="s">
        <v>1690</v>
      </c>
    </row>
    <row r="6418" spans="3:14">
      <c r="C6418" s="145" t="s">
        <v>2810</v>
      </c>
      <c r="F6418" s="462" t="s">
        <v>3468</v>
      </c>
      <c r="G6418" s="462" t="s">
        <v>3468</v>
      </c>
      <c r="H6418" s="145" t="s">
        <v>86</v>
      </c>
      <c r="I6418" s="462" t="s">
        <v>1688</v>
      </c>
      <c r="J6418" s="462" t="s">
        <v>1690</v>
      </c>
    </row>
    <row r="6419" spans="3:14">
      <c r="C6419" s="145" t="s">
        <v>2811</v>
      </c>
      <c r="F6419" s="462" t="s">
        <v>3468</v>
      </c>
      <c r="G6419" s="462" t="s">
        <v>3468</v>
      </c>
      <c r="H6419" s="145" t="s">
        <v>86</v>
      </c>
      <c r="I6419" s="462" t="s">
        <v>1688</v>
      </c>
      <c r="J6419" s="462" t="s">
        <v>1690</v>
      </c>
    </row>
    <row r="6420" spans="3:14">
      <c r="C6420" s="145" t="s">
        <v>2812</v>
      </c>
      <c r="F6420" s="462" t="s">
        <v>3468</v>
      </c>
      <c r="G6420" s="462" t="s">
        <v>3468</v>
      </c>
      <c r="H6420" s="145" t="s">
        <v>86</v>
      </c>
      <c r="I6420" s="462" t="s">
        <v>1688</v>
      </c>
      <c r="J6420" s="462" t="s">
        <v>1690</v>
      </c>
    </row>
    <row r="6421" spans="3:14">
      <c r="C6421" s="145" t="s">
        <v>2813</v>
      </c>
      <c r="F6421" s="462" t="s">
        <v>3468</v>
      </c>
      <c r="G6421" s="462" t="s">
        <v>3468</v>
      </c>
      <c r="H6421" s="145" t="s">
        <v>86</v>
      </c>
      <c r="I6421" s="462" t="s">
        <v>1688</v>
      </c>
      <c r="J6421" s="462" t="s">
        <v>1690</v>
      </c>
      <c r="K6421" s="145" t="s">
        <v>2264</v>
      </c>
      <c r="L6421" s="145" t="s">
        <v>2265</v>
      </c>
      <c r="M6421" s="145" t="s">
        <v>2266</v>
      </c>
      <c r="N6421" s="145" t="s">
        <v>2267</v>
      </c>
    </row>
    <row r="6422" spans="3:14">
      <c r="C6422" s="145" t="s">
        <v>2814</v>
      </c>
      <c r="F6422" s="462" t="s">
        <v>3468</v>
      </c>
      <c r="G6422" s="462" t="s">
        <v>3468</v>
      </c>
      <c r="H6422" s="145" t="s">
        <v>86</v>
      </c>
      <c r="I6422" s="462" t="s">
        <v>1688</v>
      </c>
      <c r="J6422" s="462" t="s">
        <v>1690</v>
      </c>
      <c r="K6422" s="145" t="s">
        <v>2264</v>
      </c>
      <c r="L6422" s="145" t="s">
        <v>2265</v>
      </c>
      <c r="M6422" s="145" t="s">
        <v>2266</v>
      </c>
      <c r="N6422" s="145" t="s">
        <v>2267</v>
      </c>
    </row>
    <row r="6423" spans="3:14">
      <c r="C6423" s="145" t="s">
        <v>2815</v>
      </c>
      <c r="F6423" s="462" t="s">
        <v>3468</v>
      </c>
      <c r="G6423" s="462" t="s">
        <v>3468</v>
      </c>
      <c r="H6423" s="145" t="s">
        <v>86</v>
      </c>
      <c r="I6423" s="462" t="s">
        <v>1688</v>
      </c>
      <c r="J6423" s="462" t="s">
        <v>1690</v>
      </c>
      <c r="K6423" s="145" t="s">
        <v>2264</v>
      </c>
      <c r="L6423" s="145" t="s">
        <v>2265</v>
      </c>
      <c r="M6423" s="145" t="s">
        <v>2266</v>
      </c>
      <c r="N6423" s="145" t="s">
        <v>2267</v>
      </c>
    </row>
    <row r="6424" spans="3:14">
      <c r="C6424" s="145" t="s">
        <v>2359</v>
      </c>
      <c r="D6424" s="145">
        <v>0</v>
      </c>
      <c r="E6424" s="145" t="s">
        <v>26</v>
      </c>
      <c r="F6424" s="462" t="s">
        <v>95</v>
      </c>
      <c r="G6424" s="462" t="s">
        <v>3468</v>
      </c>
      <c r="H6424" s="145" t="s">
        <v>86</v>
      </c>
      <c r="I6424" s="462" t="s">
        <v>2</v>
      </c>
      <c r="J6424" s="462" t="s">
        <v>1688</v>
      </c>
      <c r="K6424" s="145" t="s">
        <v>2264</v>
      </c>
      <c r="L6424" s="145" t="s">
        <v>2265</v>
      </c>
      <c r="M6424" s="145" t="s">
        <v>2266</v>
      </c>
      <c r="N6424" s="145" t="s">
        <v>2267</v>
      </c>
    </row>
    <row r="6425" spans="3:14">
      <c r="C6425" s="145" t="s">
        <v>2818</v>
      </c>
      <c r="D6425" s="145">
        <v>0</v>
      </c>
      <c r="E6425" s="145" t="s">
        <v>26</v>
      </c>
      <c r="F6425" s="462" t="s">
        <v>95</v>
      </c>
      <c r="G6425" s="462" t="s">
        <v>3468</v>
      </c>
      <c r="H6425" s="145" t="s">
        <v>86</v>
      </c>
      <c r="I6425" s="462" t="s">
        <v>1688</v>
      </c>
      <c r="J6425" s="462" t="s">
        <v>1690</v>
      </c>
      <c r="K6425" s="145" t="s">
        <v>2264</v>
      </c>
      <c r="L6425" s="145" t="s">
        <v>2265</v>
      </c>
      <c r="M6425" s="145" t="s">
        <v>2266</v>
      </c>
      <c r="N6425" s="145" t="s">
        <v>2267</v>
      </c>
    </row>
    <row r="6426" spans="3:14">
      <c r="C6426" s="145" t="s">
        <v>2819</v>
      </c>
      <c r="D6426" s="145">
        <v>0</v>
      </c>
      <c r="E6426" s="145" t="s">
        <v>26</v>
      </c>
      <c r="F6426" s="462" t="s">
        <v>95</v>
      </c>
      <c r="G6426" s="462" t="s">
        <v>3468</v>
      </c>
      <c r="H6426" s="145" t="s">
        <v>86</v>
      </c>
      <c r="I6426" s="462" t="s">
        <v>1688</v>
      </c>
      <c r="J6426" s="462" t="s">
        <v>1690</v>
      </c>
      <c r="K6426" s="145" t="s">
        <v>2264</v>
      </c>
      <c r="L6426" s="145" t="s">
        <v>2265</v>
      </c>
      <c r="M6426" s="145" t="s">
        <v>2266</v>
      </c>
      <c r="N6426" s="145" t="s">
        <v>2267</v>
      </c>
    </row>
    <row r="6427" spans="3:14">
      <c r="C6427" s="145" t="s">
        <v>2820</v>
      </c>
      <c r="D6427" s="145">
        <v>0</v>
      </c>
      <c r="E6427" s="145" t="s">
        <v>26</v>
      </c>
      <c r="F6427" s="462" t="s">
        <v>95</v>
      </c>
      <c r="G6427" s="462" t="s">
        <v>3468</v>
      </c>
      <c r="H6427" s="145" t="s">
        <v>86</v>
      </c>
      <c r="I6427" s="462" t="s">
        <v>1688</v>
      </c>
      <c r="J6427" s="462" t="s">
        <v>1690</v>
      </c>
      <c r="K6427" s="145" t="s">
        <v>2264</v>
      </c>
      <c r="L6427" s="145" t="s">
        <v>2265</v>
      </c>
      <c r="M6427" s="145" t="s">
        <v>2266</v>
      </c>
      <c r="N6427" s="145" t="s">
        <v>2267</v>
      </c>
    </row>
    <row r="6428" spans="3:14">
      <c r="C6428" s="145" t="s">
        <v>2821</v>
      </c>
      <c r="D6428" s="145">
        <v>0</v>
      </c>
      <c r="E6428" s="145" t="s">
        <v>26</v>
      </c>
      <c r="F6428" s="462" t="s">
        <v>95</v>
      </c>
      <c r="G6428" s="462" t="s">
        <v>3468</v>
      </c>
      <c r="H6428" s="145" t="s">
        <v>86</v>
      </c>
      <c r="I6428" s="462" t="s">
        <v>1688</v>
      </c>
      <c r="J6428" s="462" t="s">
        <v>1690</v>
      </c>
      <c r="K6428" s="145" t="s">
        <v>2264</v>
      </c>
      <c r="L6428" s="145" t="s">
        <v>2265</v>
      </c>
      <c r="M6428" s="145" t="s">
        <v>2266</v>
      </c>
      <c r="N6428" s="145" t="s">
        <v>2267</v>
      </c>
    </row>
    <row r="6429" spans="3:14">
      <c r="C6429" s="145" t="s">
        <v>2822</v>
      </c>
      <c r="D6429" s="145">
        <v>0</v>
      </c>
      <c r="E6429" s="145" t="s">
        <v>26</v>
      </c>
      <c r="F6429" s="462" t="s">
        <v>95</v>
      </c>
      <c r="G6429" s="462" t="s">
        <v>3468</v>
      </c>
      <c r="H6429" s="145" t="s">
        <v>86</v>
      </c>
      <c r="I6429" s="462" t="s">
        <v>1688</v>
      </c>
      <c r="J6429" s="462" t="s">
        <v>1690</v>
      </c>
      <c r="K6429" s="145" t="s">
        <v>2264</v>
      </c>
      <c r="L6429" s="145" t="s">
        <v>2265</v>
      </c>
      <c r="M6429" s="145" t="s">
        <v>2266</v>
      </c>
      <c r="N6429" s="145" t="s">
        <v>2267</v>
      </c>
    </row>
    <row r="6430" spans="3:14">
      <c r="C6430" s="145" t="s">
        <v>3184</v>
      </c>
      <c r="D6430" s="145">
        <v>0</v>
      </c>
      <c r="E6430" s="145" t="s">
        <v>26</v>
      </c>
      <c r="F6430" s="462" t="s">
        <v>95</v>
      </c>
      <c r="G6430" s="462" t="s">
        <v>3468</v>
      </c>
      <c r="H6430" s="145" t="s">
        <v>86</v>
      </c>
      <c r="I6430" s="462" t="s">
        <v>1688</v>
      </c>
      <c r="J6430" s="462" t="s">
        <v>1690</v>
      </c>
      <c r="K6430" s="145" t="s">
        <v>2264</v>
      </c>
      <c r="L6430" s="145" t="s">
        <v>2265</v>
      </c>
      <c r="M6430" s="145" t="s">
        <v>2266</v>
      </c>
      <c r="N6430" s="145" t="s">
        <v>2267</v>
      </c>
    </row>
    <row r="6431" spans="3:14">
      <c r="C6431" s="145" t="s">
        <v>3185</v>
      </c>
      <c r="D6431" s="145">
        <v>0</v>
      </c>
      <c r="E6431" s="145" t="s">
        <v>26</v>
      </c>
      <c r="F6431" s="462" t="s">
        <v>95</v>
      </c>
      <c r="G6431" s="462" t="s">
        <v>3468</v>
      </c>
      <c r="H6431" s="145" t="s">
        <v>86</v>
      </c>
      <c r="I6431" s="462" t="s">
        <v>1688</v>
      </c>
      <c r="J6431" s="462" t="s">
        <v>1690</v>
      </c>
      <c r="K6431" s="145" t="s">
        <v>2264</v>
      </c>
      <c r="L6431" s="145" t="s">
        <v>2265</v>
      </c>
      <c r="M6431" s="145" t="s">
        <v>2266</v>
      </c>
      <c r="N6431" s="145" t="s">
        <v>2267</v>
      </c>
    </row>
    <row r="6432" spans="3:14">
      <c r="C6432" s="145" t="s">
        <v>3186</v>
      </c>
      <c r="D6432" s="145">
        <v>0</v>
      </c>
      <c r="E6432" s="145" t="s">
        <v>26</v>
      </c>
      <c r="F6432" s="462" t="s">
        <v>95</v>
      </c>
      <c r="G6432" s="462" t="s">
        <v>3468</v>
      </c>
      <c r="H6432" s="145" t="s">
        <v>86</v>
      </c>
      <c r="I6432" s="462" t="s">
        <v>1688</v>
      </c>
      <c r="J6432" s="462" t="s">
        <v>1690</v>
      </c>
      <c r="K6432" s="145" t="s">
        <v>2264</v>
      </c>
      <c r="L6432" s="145" t="s">
        <v>2265</v>
      </c>
      <c r="M6432" s="145" t="s">
        <v>2266</v>
      </c>
      <c r="N6432" s="145" t="s">
        <v>2267</v>
      </c>
    </row>
    <row r="6433" spans="3:14">
      <c r="C6433" s="145" t="s">
        <v>2823</v>
      </c>
      <c r="D6433" s="145">
        <v>0</v>
      </c>
      <c r="E6433" s="145" t="s">
        <v>26</v>
      </c>
      <c r="F6433" s="462" t="s">
        <v>95</v>
      </c>
      <c r="G6433" s="462" t="s">
        <v>3468</v>
      </c>
      <c r="H6433" s="145" t="s">
        <v>86</v>
      </c>
      <c r="I6433" s="462" t="s">
        <v>1688</v>
      </c>
      <c r="J6433" s="462" t="s">
        <v>1690</v>
      </c>
      <c r="K6433" s="145" t="s">
        <v>2264</v>
      </c>
      <c r="L6433" s="145" t="s">
        <v>2265</v>
      </c>
      <c r="M6433" s="145" t="s">
        <v>2266</v>
      </c>
      <c r="N6433" s="145" t="s">
        <v>2267</v>
      </c>
    </row>
    <row r="6434" spans="3:14">
      <c r="C6434" s="145" t="s">
        <v>2824</v>
      </c>
      <c r="D6434" s="145">
        <v>0</v>
      </c>
      <c r="E6434" s="145" t="s">
        <v>26</v>
      </c>
      <c r="F6434" s="462" t="s">
        <v>95</v>
      </c>
      <c r="G6434" s="462" t="s">
        <v>3468</v>
      </c>
      <c r="H6434" s="145" t="s">
        <v>86</v>
      </c>
      <c r="I6434" s="462" t="s">
        <v>1688</v>
      </c>
      <c r="J6434" s="462" t="s">
        <v>1690</v>
      </c>
      <c r="K6434" s="145" t="s">
        <v>2264</v>
      </c>
      <c r="L6434" s="145" t="s">
        <v>2265</v>
      </c>
      <c r="M6434" s="145" t="s">
        <v>2266</v>
      </c>
      <c r="N6434" s="145" t="s">
        <v>2267</v>
      </c>
    </row>
    <row r="6435" spans="3:14">
      <c r="C6435" s="145" t="s">
        <v>2825</v>
      </c>
      <c r="D6435" s="145">
        <v>0</v>
      </c>
      <c r="E6435" s="145" t="s">
        <v>26</v>
      </c>
      <c r="F6435" s="462" t="s">
        <v>95</v>
      </c>
      <c r="G6435" s="462" t="s">
        <v>3468</v>
      </c>
      <c r="H6435" s="145" t="s">
        <v>86</v>
      </c>
      <c r="I6435" s="462" t="s">
        <v>1688</v>
      </c>
      <c r="J6435" s="462" t="s">
        <v>1690</v>
      </c>
      <c r="K6435" s="145" t="s">
        <v>2264</v>
      </c>
      <c r="L6435" s="145" t="s">
        <v>2265</v>
      </c>
      <c r="M6435" s="145" t="s">
        <v>2266</v>
      </c>
      <c r="N6435" s="145" t="s">
        <v>2267</v>
      </c>
    </row>
    <row r="6436" spans="3:14">
      <c r="C6436" s="145" t="s">
        <v>2826</v>
      </c>
      <c r="D6436" s="145">
        <v>0</v>
      </c>
      <c r="E6436" s="145" t="s">
        <v>26</v>
      </c>
      <c r="F6436" s="462" t="s">
        <v>95</v>
      </c>
      <c r="G6436" s="462" t="s">
        <v>3468</v>
      </c>
      <c r="H6436" s="145" t="s">
        <v>86</v>
      </c>
      <c r="I6436" s="462" t="s">
        <v>1688</v>
      </c>
      <c r="J6436" s="462" t="s">
        <v>1690</v>
      </c>
      <c r="K6436" s="145" t="s">
        <v>2264</v>
      </c>
      <c r="L6436" s="145" t="s">
        <v>2265</v>
      </c>
      <c r="M6436" s="145" t="s">
        <v>2266</v>
      </c>
      <c r="N6436" s="145" t="s">
        <v>2267</v>
      </c>
    </row>
    <row r="6437" spans="3:14">
      <c r="C6437" s="145" t="s">
        <v>2827</v>
      </c>
      <c r="D6437" s="145">
        <v>0</v>
      </c>
      <c r="E6437" s="145" t="s">
        <v>26</v>
      </c>
      <c r="F6437" s="462" t="s">
        <v>95</v>
      </c>
      <c r="G6437" s="462" t="s">
        <v>3468</v>
      </c>
      <c r="H6437" s="145" t="s">
        <v>86</v>
      </c>
      <c r="I6437" s="462" t="s">
        <v>1688</v>
      </c>
      <c r="J6437" s="462" t="s">
        <v>1690</v>
      </c>
      <c r="K6437" s="145" t="s">
        <v>2264</v>
      </c>
      <c r="L6437" s="145" t="s">
        <v>2265</v>
      </c>
      <c r="M6437" s="145" t="s">
        <v>2266</v>
      </c>
      <c r="N6437" s="145" t="s">
        <v>2267</v>
      </c>
    </row>
    <row r="6438" spans="3:14">
      <c r="C6438" s="145" t="s">
        <v>2359</v>
      </c>
      <c r="D6438" s="145">
        <v>0</v>
      </c>
      <c r="E6438" s="145" t="s">
        <v>26</v>
      </c>
      <c r="F6438" s="462" t="s">
        <v>95</v>
      </c>
      <c r="G6438" s="462" t="s">
        <v>3468</v>
      </c>
      <c r="H6438" s="145" t="s">
        <v>86</v>
      </c>
      <c r="I6438" s="462" t="s">
        <v>2</v>
      </c>
      <c r="J6438" s="462" t="s">
        <v>1690</v>
      </c>
      <c r="K6438" s="145" t="s">
        <v>2264</v>
      </c>
      <c r="L6438" s="145" t="s">
        <v>2265</v>
      </c>
      <c r="M6438" s="145" t="s">
        <v>2266</v>
      </c>
      <c r="N6438" s="145" t="s">
        <v>2267</v>
      </c>
    </row>
    <row r="6439" spans="3:14">
      <c r="C6439" s="145" t="s">
        <v>2813</v>
      </c>
      <c r="F6439" s="462" t="s">
        <v>3468</v>
      </c>
      <c r="G6439" s="462" t="s">
        <v>3468</v>
      </c>
      <c r="H6439" s="145" t="s">
        <v>86</v>
      </c>
      <c r="I6439" s="462" t="s">
        <v>1688</v>
      </c>
      <c r="J6439" s="462" t="s">
        <v>1690</v>
      </c>
      <c r="K6439" s="145" t="s">
        <v>2264</v>
      </c>
      <c r="L6439" s="145" t="s">
        <v>2265</v>
      </c>
      <c r="M6439" s="145" t="s">
        <v>2266</v>
      </c>
      <c r="N6439" s="145" t="s">
        <v>2268</v>
      </c>
    </row>
    <row r="6440" spans="3:14">
      <c r="C6440" s="145" t="s">
        <v>2814</v>
      </c>
      <c r="F6440" s="462" t="s">
        <v>3468</v>
      </c>
      <c r="G6440" s="462" t="s">
        <v>3468</v>
      </c>
      <c r="H6440" s="145" t="s">
        <v>86</v>
      </c>
      <c r="I6440" s="462" t="s">
        <v>1688</v>
      </c>
      <c r="J6440" s="462" t="s">
        <v>1690</v>
      </c>
      <c r="K6440" s="145" t="s">
        <v>2264</v>
      </c>
      <c r="L6440" s="145" t="s">
        <v>2265</v>
      </c>
      <c r="M6440" s="145" t="s">
        <v>2266</v>
      </c>
      <c r="N6440" s="145" t="s">
        <v>2268</v>
      </c>
    </row>
    <row r="6441" spans="3:14">
      <c r="C6441" s="145" t="s">
        <v>2815</v>
      </c>
      <c r="F6441" s="462" t="s">
        <v>3468</v>
      </c>
      <c r="G6441" s="462" t="s">
        <v>3468</v>
      </c>
      <c r="H6441" s="145" t="s">
        <v>86</v>
      </c>
      <c r="I6441" s="462" t="s">
        <v>1688</v>
      </c>
      <c r="J6441" s="462" t="s">
        <v>1690</v>
      </c>
      <c r="K6441" s="145" t="s">
        <v>2264</v>
      </c>
      <c r="L6441" s="145" t="s">
        <v>2265</v>
      </c>
      <c r="M6441" s="145" t="s">
        <v>2266</v>
      </c>
      <c r="N6441" s="145" t="s">
        <v>2268</v>
      </c>
    </row>
    <row r="6442" spans="3:14">
      <c r="C6442" s="145" t="s">
        <v>2359</v>
      </c>
      <c r="D6442" s="145">
        <v>0</v>
      </c>
      <c r="E6442" s="145" t="s">
        <v>26</v>
      </c>
      <c r="F6442" s="462" t="s">
        <v>95</v>
      </c>
      <c r="G6442" s="462" t="s">
        <v>3468</v>
      </c>
      <c r="H6442" s="145" t="s">
        <v>86</v>
      </c>
      <c r="I6442" s="462" t="s">
        <v>2</v>
      </c>
      <c r="J6442" s="462" t="s">
        <v>1688</v>
      </c>
      <c r="K6442" s="145" t="s">
        <v>2264</v>
      </c>
      <c r="L6442" s="145" t="s">
        <v>2265</v>
      </c>
      <c r="M6442" s="145" t="s">
        <v>2266</v>
      </c>
      <c r="N6442" s="145" t="s">
        <v>2268</v>
      </c>
    </row>
    <row r="6443" spans="3:14">
      <c r="C6443" s="145" t="s">
        <v>2818</v>
      </c>
      <c r="D6443" s="145">
        <v>0</v>
      </c>
      <c r="E6443" s="145" t="s">
        <v>26</v>
      </c>
      <c r="F6443" s="462" t="s">
        <v>95</v>
      </c>
      <c r="G6443" s="462" t="s">
        <v>3468</v>
      </c>
      <c r="H6443" s="145" t="s">
        <v>86</v>
      </c>
      <c r="I6443" s="462" t="s">
        <v>1688</v>
      </c>
      <c r="J6443" s="462" t="s">
        <v>1690</v>
      </c>
      <c r="K6443" s="145" t="s">
        <v>2264</v>
      </c>
      <c r="L6443" s="145" t="s">
        <v>2265</v>
      </c>
      <c r="M6443" s="145" t="s">
        <v>2266</v>
      </c>
      <c r="N6443" s="145" t="s">
        <v>2268</v>
      </c>
    </row>
    <row r="6444" spans="3:14">
      <c r="C6444" s="145" t="s">
        <v>2819</v>
      </c>
      <c r="D6444" s="145">
        <v>0</v>
      </c>
      <c r="E6444" s="145" t="s">
        <v>26</v>
      </c>
      <c r="F6444" s="462" t="s">
        <v>95</v>
      </c>
      <c r="G6444" s="462" t="s">
        <v>3468</v>
      </c>
      <c r="H6444" s="145" t="s">
        <v>86</v>
      </c>
      <c r="I6444" s="462" t="s">
        <v>1688</v>
      </c>
      <c r="J6444" s="462" t="s">
        <v>1690</v>
      </c>
      <c r="K6444" s="145" t="s">
        <v>2264</v>
      </c>
      <c r="L6444" s="145" t="s">
        <v>2265</v>
      </c>
      <c r="M6444" s="145" t="s">
        <v>2266</v>
      </c>
      <c r="N6444" s="145" t="s">
        <v>2268</v>
      </c>
    </row>
    <row r="6445" spans="3:14">
      <c r="C6445" s="145" t="s">
        <v>2820</v>
      </c>
      <c r="D6445" s="145">
        <v>0</v>
      </c>
      <c r="E6445" s="145" t="s">
        <v>26</v>
      </c>
      <c r="F6445" s="462" t="s">
        <v>95</v>
      </c>
      <c r="G6445" s="462" t="s">
        <v>3468</v>
      </c>
      <c r="H6445" s="145" t="s">
        <v>86</v>
      </c>
      <c r="I6445" s="462" t="s">
        <v>1688</v>
      </c>
      <c r="J6445" s="462" t="s">
        <v>1690</v>
      </c>
      <c r="K6445" s="145" t="s">
        <v>2264</v>
      </c>
      <c r="L6445" s="145" t="s">
        <v>2265</v>
      </c>
      <c r="M6445" s="145" t="s">
        <v>2266</v>
      </c>
      <c r="N6445" s="145" t="s">
        <v>2268</v>
      </c>
    </row>
    <row r="6446" spans="3:14">
      <c r="C6446" s="145" t="s">
        <v>2821</v>
      </c>
      <c r="D6446" s="145">
        <v>0</v>
      </c>
      <c r="E6446" s="145" t="s">
        <v>26</v>
      </c>
      <c r="F6446" s="462" t="s">
        <v>95</v>
      </c>
      <c r="G6446" s="462" t="s">
        <v>3468</v>
      </c>
      <c r="H6446" s="145" t="s">
        <v>86</v>
      </c>
      <c r="I6446" s="462" t="s">
        <v>1688</v>
      </c>
      <c r="J6446" s="462" t="s">
        <v>1690</v>
      </c>
      <c r="K6446" s="145" t="s">
        <v>2264</v>
      </c>
      <c r="L6446" s="145" t="s">
        <v>2265</v>
      </c>
      <c r="M6446" s="145" t="s">
        <v>2266</v>
      </c>
      <c r="N6446" s="145" t="s">
        <v>2268</v>
      </c>
    </row>
    <row r="6447" spans="3:14">
      <c r="C6447" s="145" t="s">
        <v>2822</v>
      </c>
      <c r="D6447" s="145">
        <v>0</v>
      </c>
      <c r="E6447" s="145" t="s">
        <v>26</v>
      </c>
      <c r="F6447" s="462" t="s">
        <v>95</v>
      </c>
      <c r="G6447" s="462" t="s">
        <v>3468</v>
      </c>
      <c r="H6447" s="145" t="s">
        <v>86</v>
      </c>
      <c r="I6447" s="462" t="s">
        <v>1688</v>
      </c>
      <c r="J6447" s="462" t="s">
        <v>1690</v>
      </c>
      <c r="K6447" s="145" t="s">
        <v>2264</v>
      </c>
      <c r="L6447" s="145" t="s">
        <v>2265</v>
      </c>
      <c r="M6447" s="145" t="s">
        <v>2266</v>
      </c>
      <c r="N6447" s="145" t="s">
        <v>2268</v>
      </c>
    </row>
    <row r="6448" spans="3:14">
      <c r="C6448" s="145" t="s">
        <v>3184</v>
      </c>
      <c r="D6448" s="145">
        <v>0</v>
      </c>
      <c r="E6448" s="145" t="s">
        <v>26</v>
      </c>
      <c r="F6448" s="462" t="s">
        <v>95</v>
      </c>
      <c r="G6448" s="462" t="s">
        <v>3468</v>
      </c>
      <c r="H6448" s="145" t="s">
        <v>86</v>
      </c>
      <c r="I6448" s="462" t="s">
        <v>1688</v>
      </c>
      <c r="J6448" s="462" t="s">
        <v>1690</v>
      </c>
      <c r="K6448" s="145" t="s">
        <v>2264</v>
      </c>
      <c r="L6448" s="145" t="s">
        <v>2265</v>
      </c>
      <c r="M6448" s="145" t="s">
        <v>2266</v>
      </c>
      <c r="N6448" s="145" t="s">
        <v>2268</v>
      </c>
    </row>
    <row r="6449" spans="3:14">
      <c r="C6449" s="145" t="s">
        <v>3185</v>
      </c>
      <c r="D6449" s="145">
        <v>0</v>
      </c>
      <c r="E6449" s="145" t="s">
        <v>26</v>
      </c>
      <c r="F6449" s="462" t="s">
        <v>95</v>
      </c>
      <c r="G6449" s="462" t="s">
        <v>3468</v>
      </c>
      <c r="H6449" s="145" t="s">
        <v>86</v>
      </c>
      <c r="I6449" s="462" t="s">
        <v>1688</v>
      </c>
      <c r="J6449" s="462" t="s">
        <v>1690</v>
      </c>
      <c r="K6449" s="145" t="s">
        <v>2264</v>
      </c>
      <c r="L6449" s="145" t="s">
        <v>2265</v>
      </c>
      <c r="M6449" s="145" t="s">
        <v>2266</v>
      </c>
      <c r="N6449" s="145" t="s">
        <v>2268</v>
      </c>
    </row>
    <row r="6450" spans="3:14">
      <c r="C6450" s="145" t="s">
        <v>3186</v>
      </c>
      <c r="D6450" s="145">
        <v>0</v>
      </c>
      <c r="E6450" s="145" t="s">
        <v>26</v>
      </c>
      <c r="F6450" s="462" t="s">
        <v>95</v>
      </c>
      <c r="G6450" s="462" t="s">
        <v>3468</v>
      </c>
      <c r="H6450" s="145" t="s">
        <v>86</v>
      </c>
      <c r="I6450" s="462" t="s">
        <v>1688</v>
      </c>
      <c r="J6450" s="462" t="s">
        <v>1690</v>
      </c>
      <c r="K6450" s="145" t="s">
        <v>2264</v>
      </c>
      <c r="L6450" s="145" t="s">
        <v>2265</v>
      </c>
      <c r="M6450" s="145" t="s">
        <v>2266</v>
      </c>
      <c r="N6450" s="145" t="s">
        <v>2268</v>
      </c>
    </row>
    <row r="6451" spans="3:14">
      <c r="C6451" s="145" t="s">
        <v>2823</v>
      </c>
      <c r="D6451" s="145">
        <v>0</v>
      </c>
      <c r="E6451" s="145" t="s">
        <v>26</v>
      </c>
      <c r="F6451" s="462" t="s">
        <v>95</v>
      </c>
      <c r="G6451" s="462" t="s">
        <v>3468</v>
      </c>
      <c r="H6451" s="145" t="s">
        <v>86</v>
      </c>
      <c r="I6451" s="462" t="s">
        <v>1688</v>
      </c>
      <c r="J6451" s="462" t="s">
        <v>1690</v>
      </c>
      <c r="K6451" s="145" t="s">
        <v>2264</v>
      </c>
      <c r="L6451" s="145" t="s">
        <v>2265</v>
      </c>
      <c r="M6451" s="145" t="s">
        <v>2266</v>
      </c>
      <c r="N6451" s="145" t="s">
        <v>2268</v>
      </c>
    </row>
    <row r="6452" spans="3:14">
      <c r="C6452" s="145" t="s">
        <v>2824</v>
      </c>
      <c r="D6452" s="145">
        <v>0</v>
      </c>
      <c r="E6452" s="145" t="s">
        <v>26</v>
      </c>
      <c r="F6452" s="462" t="s">
        <v>95</v>
      </c>
      <c r="G6452" s="462" t="s">
        <v>3468</v>
      </c>
      <c r="H6452" s="145" t="s">
        <v>86</v>
      </c>
      <c r="I6452" s="462" t="s">
        <v>1688</v>
      </c>
      <c r="J6452" s="462" t="s">
        <v>1690</v>
      </c>
      <c r="K6452" s="145" t="s">
        <v>2264</v>
      </c>
      <c r="L6452" s="145" t="s">
        <v>2265</v>
      </c>
      <c r="M6452" s="145" t="s">
        <v>2266</v>
      </c>
      <c r="N6452" s="145" t="s">
        <v>2268</v>
      </c>
    </row>
    <row r="6453" spans="3:14">
      <c r="C6453" s="145" t="s">
        <v>2825</v>
      </c>
      <c r="D6453" s="145">
        <v>0</v>
      </c>
      <c r="E6453" s="145" t="s">
        <v>26</v>
      </c>
      <c r="F6453" s="462" t="s">
        <v>95</v>
      </c>
      <c r="G6453" s="462" t="s">
        <v>3468</v>
      </c>
      <c r="H6453" s="145" t="s">
        <v>86</v>
      </c>
      <c r="I6453" s="462" t="s">
        <v>1688</v>
      </c>
      <c r="J6453" s="462" t="s">
        <v>1690</v>
      </c>
      <c r="K6453" s="145" t="s">
        <v>2264</v>
      </c>
      <c r="L6453" s="145" t="s">
        <v>2265</v>
      </c>
      <c r="M6453" s="145" t="s">
        <v>2266</v>
      </c>
      <c r="N6453" s="145" t="s">
        <v>2268</v>
      </c>
    </row>
    <row r="6454" spans="3:14">
      <c r="C6454" s="145" t="s">
        <v>2826</v>
      </c>
      <c r="D6454" s="145">
        <v>0</v>
      </c>
      <c r="E6454" s="145" t="s">
        <v>26</v>
      </c>
      <c r="F6454" s="462" t="s">
        <v>95</v>
      </c>
      <c r="G6454" s="462" t="s">
        <v>3468</v>
      </c>
      <c r="H6454" s="145" t="s">
        <v>86</v>
      </c>
      <c r="I6454" s="462" t="s">
        <v>1688</v>
      </c>
      <c r="J6454" s="462" t="s">
        <v>1690</v>
      </c>
      <c r="K6454" s="145" t="s">
        <v>2264</v>
      </c>
      <c r="L6454" s="145" t="s">
        <v>2265</v>
      </c>
      <c r="M6454" s="145" t="s">
        <v>2266</v>
      </c>
      <c r="N6454" s="145" t="s">
        <v>2268</v>
      </c>
    </row>
    <row r="6455" spans="3:14">
      <c r="C6455" s="145" t="s">
        <v>2827</v>
      </c>
      <c r="D6455" s="145">
        <v>0</v>
      </c>
      <c r="E6455" s="145" t="s">
        <v>26</v>
      </c>
      <c r="F6455" s="462" t="s">
        <v>95</v>
      </c>
      <c r="G6455" s="462" t="s">
        <v>3468</v>
      </c>
      <c r="H6455" s="145" t="s">
        <v>86</v>
      </c>
      <c r="I6455" s="462" t="s">
        <v>1688</v>
      </c>
      <c r="J6455" s="462" t="s">
        <v>1690</v>
      </c>
      <c r="K6455" s="145" t="s">
        <v>2264</v>
      </c>
      <c r="L6455" s="145" t="s">
        <v>2265</v>
      </c>
      <c r="M6455" s="145" t="s">
        <v>2266</v>
      </c>
      <c r="N6455" s="145" t="s">
        <v>2268</v>
      </c>
    </row>
    <row r="6456" spans="3:14">
      <c r="C6456" s="145" t="s">
        <v>2359</v>
      </c>
      <c r="D6456" s="145">
        <v>0</v>
      </c>
      <c r="E6456" s="145" t="s">
        <v>26</v>
      </c>
      <c r="F6456" s="462" t="s">
        <v>95</v>
      </c>
      <c r="G6456" s="462" t="s">
        <v>3468</v>
      </c>
      <c r="H6456" s="145" t="s">
        <v>86</v>
      </c>
      <c r="I6456" s="462" t="s">
        <v>2</v>
      </c>
      <c r="J6456" s="462" t="s">
        <v>1690</v>
      </c>
      <c r="K6456" s="145" t="s">
        <v>2264</v>
      </c>
      <c r="L6456" s="145" t="s">
        <v>2265</v>
      </c>
      <c r="M6456" s="145" t="s">
        <v>2266</v>
      </c>
      <c r="N6456" s="145" t="s">
        <v>2268</v>
      </c>
    </row>
    <row r="6457" spans="3:14">
      <c r="C6457" s="145" t="s">
        <v>2813</v>
      </c>
      <c r="F6457" s="462" t="s">
        <v>3468</v>
      </c>
      <c r="G6457" s="462" t="s">
        <v>3468</v>
      </c>
      <c r="H6457" s="145" t="s">
        <v>86</v>
      </c>
      <c r="I6457" s="462" t="s">
        <v>1688</v>
      </c>
      <c r="J6457" s="462" t="s">
        <v>1690</v>
      </c>
      <c r="K6457" s="145" t="s">
        <v>2264</v>
      </c>
      <c r="L6457" s="145" t="s">
        <v>2265</v>
      </c>
      <c r="M6457" s="145" t="s">
        <v>2266</v>
      </c>
      <c r="N6457" s="145" t="s">
        <v>2269</v>
      </c>
    </row>
    <row r="6458" spans="3:14">
      <c r="C6458" s="145" t="s">
        <v>2814</v>
      </c>
      <c r="F6458" s="462" t="s">
        <v>3468</v>
      </c>
      <c r="G6458" s="462" t="s">
        <v>3468</v>
      </c>
      <c r="H6458" s="145" t="s">
        <v>86</v>
      </c>
      <c r="I6458" s="462" t="s">
        <v>1688</v>
      </c>
      <c r="J6458" s="462" t="s">
        <v>1690</v>
      </c>
      <c r="K6458" s="145" t="s">
        <v>2264</v>
      </c>
      <c r="L6458" s="145" t="s">
        <v>2265</v>
      </c>
      <c r="M6458" s="145" t="s">
        <v>2266</v>
      </c>
      <c r="N6458" s="145" t="s">
        <v>2269</v>
      </c>
    </row>
    <row r="6459" spans="3:14">
      <c r="C6459" s="145" t="s">
        <v>2815</v>
      </c>
      <c r="F6459" s="462" t="s">
        <v>3468</v>
      </c>
      <c r="G6459" s="462" t="s">
        <v>3468</v>
      </c>
      <c r="H6459" s="145" t="s">
        <v>86</v>
      </c>
      <c r="I6459" s="462" t="s">
        <v>1688</v>
      </c>
      <c r="J6459" s="462" t="s">
        <v>1690</v>
      </c>
      <c r="K6459" s="145" t="s">
        <v>2264</v>
      </c>
      <c r="L6459" s="145" t="s">
        <v>2265</v>
      </c>
      <c r="M6459" s="145" t="s">
        <v>2266</v>
      </c>
      <c r="N6459" s="145" t="s">
        <v>2269</v>
      </c>
    </row>
    <row r="6460" spans="3:14">
      <c r="C6460" s="145" t="s">
        <v>2359</v>
      </c>
      <c r="D6460" s="145">
        <v>0</v>
      </c>
      <c r="E6460" s="145" t="s">
        <v>26</v>
      </c>
      <c r="F6460" s="462" t="s">
        <v>95</v>
      </c>
      <c r="G6460" s="462" t="s">
        <v>3468</v>
      </c>
      <c r="H6460" s="145" t="s">
        <v>86</v>
      </c>
      <c r="I6460" s="462" t="s">
        <v>2</v>
      </c>
      <c r="J6460" s="462" t="s">
        <v>1688</v>
      </c>
      <c r="K6460" s="145" t="s">
        <v>2264</v>
      </c>
      <c r="L6460" s="145" t="s">
        <v>2265</v>
      </c>
      <c r="M6460" s="145" t="s">
        <v>2266</v>
      </c>
      <c r="N6460" s="145" t="s">
        <v>2269</v>
      </c>
    </row>
    <row r="6461" spans="3:14">
      <c r="C6461" s="145" t="s">
        <v>2818</v>
      </c>
      <c r="D6461" s="145">
        <v>0</v>
      </c>
      <c r="E6461" s="145" t="s">
        <v>26</v>
      </c>
      <c r="F6461" s="462" t="s">
        <v>95</v>
      </c>
      <c r="G6461" s="462" t="s">
        <v>3468</v>
      </c>
      <c r="H6461" s="145" t="s">
        <v>86</v>
      </c>
      <c r="I6461" s="462" t="s">
        <v>1688</v>
      </c>
      <c r="J6461" s="462" t="s">
        <v>1690</v>
      </c>
      <c r="K6461" s="145" t="s">
        <v>2264</v>
      </c>
      <c r="L6461" s="145" t="s">
        <v>2265</v>
      </c>
      <c r="M6461" s="145" t="s">
        <v>2266</v>
      </c>
      <c r="N6461" s="145" t="s">
        <v>2269</v>
      </c>
    </row>
    <row r="6462" spans="3:14">
      <c r="C6462" s="145" t="s">
        <v>2819</v>
      </c>
      <c r="D6462" s="145">
        <v>0</v>
      </c>
      <c r="E6462" s="145" t="s">
        <v>26</v>
      </c>
      <c r="F6462" s="462" t="s">
        <v>95</v>
      </c>
      <c r="G6462" s="462" t="s">
        <v>3468</v>
      </c>
      <c r="H6462" s="145" t="s">
        <v>86</v>
      </c>
      <c r="I6462" s="462" t="s">
        <v>1688</v>
      </c>
      <c r="J6462" s="462" t="s">
        <v>1690</v>
      </c>
      <c r="K6462" s="145" t="s">
        <v>2264</v>
      </c>
      <c r="L6462" s="145" t="s">
        <v>2265</v>
      </c>
      <c r="M6462" s="145" t="s">
        <v>2266</v>
      </c>
      <c r="N6462" s="145" t="s">
        <v>2269</v>
      </c>
    </row>
    <row r="6463" spans="3:14">
      <c r="C6463" s="145" t="s">
        <v>2820</v>
      </c>
      <c r="D6463" s="145">
        <v>0</v>
      </c>
      <c r="E6463" s="145" t="s">
        <v>26</v>
      </c>
      <c r="F6463" s="462" t="s">
        <v>95</v>
      </c>
      <c r="G6463" s="462" t="s">
        <v>3468</v>
      </c>
      <c r="H6463" s="145" t="s">
        <v>86</v>
      </c>
      <c r="I6463" s="462" t="s">
        <v>1688</v>
      </c>
      <c r="J6463" s="462" t="s">
        <v>1690</v>
      </c>
      <c r="K6463" s="145" t="s">
        <v>2264</v>
      </c>
      <c r="L6463" s="145" t="s">
        <v>2265</v>
      </c>
      <c r="M6463" s="145" t="s">
        <v>2266</v>
      </c>
      <c r="N6463" s="145" t="s">
        <v>2269</v>
      </c>
    </row>
    <row r="6464" spans="3:14">
      <c r="C6464" s="145" t="s">
        <v>2821</v>
      </c>
      <c r="D6464" s="145">
        <v>0</v>
      </c>
      <c r="E6464" s="145" t="s">
        <v>26</v>
      </c>
      <c r="F6464" s="462" t="s">
        <v>95</v>
      </c>
      <c r="G6464" s="462" t="s">
        <v>3468</v>
      </c>
      <c r="H6464" s="145" t="s">
        <v>86</v>
      </c>
      <c r="I6464" s="462" t="s">
        <v>1688</v>
      </c>
      <c r="J6464" s="462" t="s">
        <v>1690</v>
      </c>
      <c r="K6464" s="145" t="s">
        <v>2264</v>
      </c>
      <c r="L6464" s="145" t="s">
        <v>2265</v>
      </c>
      <c r="M6464" s="145" t="s">
        <v>2266</v>
      </c>
      <c r="N6464" s="145" t="s">
        <v>2269</v>
      </c>
    </row>
    <row r="6465" spans="3:14">
      <c r="C6465" s="145" t="s">
        <v>2822</v>
      </c>
      <c r="D6465" s="145">
        <v>0</v>
      </c>
      <c r="E6465" s="145" t="s">
        <v>26</v>
      </c>
      <c r="F6465" s="462" t="s">
        <v>95</v>
      </c>
      <c r="G6465" s="462" t="s">
        <v>3468</v>
      </c>
      <c r="H6465" s="145" t="s">
        <v>86</v>
      </c>
      <c r="I6465" s="462" t="s">
        <v>1688</v>
      </c>
      <c r="J6465" s="462" t="s">
        <v>1690</v>
      </c>
      <c r="K6465" s="145" t="s">
        <v>2264</v>
      </c>
      <c r="L6465" s="145" t="s">
        <v>2265</v>
      </c>
      <c r="M6465" s="145" t="s">
        <v>2266</v>
      </c>
      <c r="N6465" s="145" t="s">
        <v>2269</v>
      </c>
    </row>
    <row r="6466" spans="3:14">
      <c r="C6466" s="145" t="s">
        <v>3184</v>
      </c>
      <c r="D6466" s="145">
        <v>0</v>
      </c>
      <c r="E6466" s="145" t="s">
        <v>26</v>
      </c>
      <c r="F6466" s="462" t="s">
        <v>95</v>
      </c>
      <c r="G6466" s="462" t="s">
        <v>3468</v>
      </c>
      <c r="H6466" s="145" t="s">
        <v>86</v>
      </c>
      <c r="I6466" s="462" t="s">
        <v>1688</v>
      </c>
      <c r="J6466" s="462" t="s">
        <v>1690</v>
      </c>
      <c r="K6466" s="145" t="s">
        <v>2264</v>
      </c>
      <c r="L6466" s="145" t="s">
        <v>2265</v>
      </c>
      <c r="M6466" s="145" t="s">
        <v>2266</v>
      </c>
      <c r="N6466" s="145" t="s">
        <v>2269</v>
      </c>
    </row>
    <row r="6467" spans="3:14">
      <c r="C6467" s="145" t="s">
        <v>3185</v>
      </c>
      <c r="D6467" s="145">
        <v>0</v>
      </c>
      <c r="E6467" s="145" t="s">
        <v>26</v>
      </c>
      <c r="F6467" s="462" t="s">
        <v>95</v>
      </c>
      <c r="G6467" s="462" t="s">
        <v>3468</v>
      </c>
      <c r="H6467" s="145" t="s">
        <v>86</v>
      </c>
      <c r="I6467" s="462" t="s">
        <v>1688</v>
      </c>
      <c r="J6467" s="462" t="s">
        <v>1690</v>
      </c>
      <c r="K6467" s="145" t="s">
        <v>2264</v>
      </c>
      <c r="L6467" s="145" t="s">
        <v>2265</v>
      </c>
      <c r="M6467" s="145" t="s">
        <v>2266</v>
      </c>
      <c r="N6467" s="145" t="s">
        <v>2269</v>
      </c>
    </row>
    <row r="6468" spans="3:14">
      <c r="C6468" s="145" t="s">
        <v>3186</v>
      </c>
      <c r="D6468" s="145">
        <v>0</v>
      </c>
      <c r="E6468" s="145" t="s">
        <v>26</v>
      </c>
      <c r="F6468" s="462" t="s">
        <v>95</v>
      </c>
      <c r="G6468" s="462" t="s">
        <v>3468</v>
      </c>
      <c r="H6468" s="145" t="s">
        <v>86</v>
      </c>
      <c r="I6468" s="462" t="s">
        <v>1688</v>
      </c>
      <c r="J6468" s="462" t="s">
        <v>1690</v>
      </c>
      <c r="K6468" s="145" t="s">
        <v>2264</v>
      </c>
      <c r="L6468" s="145" t="s">
        <v>2265</v>
      </c>
      <c r="M6468" s="145" t="s">
        <v>2266</v>
      </c>
      <c r="N6468" s="145" t="s">
        <v>2269</v>
      </c>
    </row>
    <row r="6469" spans="3:14">
      <c r="C6469" s="145" t="s">
        <v>2823</v>
      </c>
      <c r="D6469" s="145">
        <v>0</v>
      </c>
      <c r="E6469" s="145" t="s">
        <v>26</v>
      </c>
      <c r="F6469" s="462" t="s">
        <v>95</v>
      </c>
      <c r="G6469" s="462" t="s">
        <v>3468</v>
      </c>
      <c r="H6469" s="145" t="s">
        <v>86</v>
      </c>
      <c r="I6469" s="462" t="s">
        <v>1688</v>
      </c>
      <c r="J6469" s="462" t="s">
        <v>1690</v>
      </c>
      <c r="K6469" s="145" t="s">
        <v>2264</v>
      </c>
      <c r="L6469" s="145" t="s">
        <v>2265</v>
      </c>
      <c r="M6469" s="145" t="s">
        <v>2266</v>
      </c>
      <c r="N6469" s="145" t="s">
        <v>2269</v>
      </c>
    </row>
    <row r="6470" spans="3:14">
      <c r="C6470" s="145" t="s">
        <v>2824</v>
      </c>
      <c r="D6470" s="145">
        <v>0</v>
      </c>
      <c r="E6470" s="145" t="s">
        <v>26</v>
      </c>
      <c r="F6470" s="462" t="s">
        <v>95</v>
      </c>
      <c r="G6470" s="462" t="s">
        <v>3468</v>
      </c>
      <c r="H6470" s="145" t="s">
        <v>86</v>
      </c>
      <c r="I6470" s="462" t="s">
        <v>1688</v>
      </c>
      <c r="J6470" s="462" t="s">
        <v>1690</v>
      </c>
      <c r="K6470" s="145" t="s">
        <v>2264</v>
      </c>
      <c r="L6470" s="145" t="s">
        <v>2265</v>
      </c>
      <c r="M6470" s="145" t="s">
        <v>2266</v>
      </c>
      <c r="N6470" s="145" t="s">
        <v>2269</v>
      </c>
    </row>
    <row r="6471" spans="3:14">
      <c r="C6471" s="145" t="s">
        <v>2825</v>
      </c>
      <c r="D6471" s="145">
        <v>0</v>
      </c>
      <c r="E6471" s="145" t="s">
        <v>26</v>
      </c>
      <c r="F6471" s="462" t="s">
        <v>95</v>
      </c>
      <c r="G6471" s="462" t="s">
        <v>3468</v>
      </c>
      <c r="H6471" s="145" t="s">
        <v>86</v>
      </c>
      <c r="I6471" s="462" t="s">
        <v>1688</v>
      </c>
      <c r="J6471" s="462" t="s">
        <v>1690</v>
      </c>
      <c r="K6471" s="145" t="s">
        <v>2264</v>
      </c>
      <c r="L6471" s="145" t="s">
        <v>2265</v>
      </c>
      <c r="M6471" s="145" t="s">
        <v>2266</v>
      </c>
      <c r="N6471" s="145" t="s">
        <v>2269</v>
      </c>
    </row>
    <row r="6472" spans="3:14">
      <c r="C6472" s="145" t="s">
        <v>2826</v>
      </c>
      <c r="D6472" s="145">
        <v>0</v>
      </c>
      <c r="E6472" s="145" t="s">
        <v>26</v>
      </c>
      <c r="F6472" s="462" t="s">
        <v>95</v>
      </c>
      <c r="G6472" s="462" t="s">
        <v>3468</v>
      </c>
      <c r="H6472" s="145" t="s">
        <v>86</v>
      </c>
      <c r="I6472" s="462" t="s">
        <v>1688</v>
      </c>
      <c r="J6472" s="462" t="s">
        <v>1690</v>
      </c>
      <c r="K6472" s="145" t="s">
        <v>2264</v>
      </c>
      <c r="L6472" s="145" t="s">
        <v>2265</v>
      </c>
      <c r="M6472" s="145" t="s">
        <v>2266</v>
      </c>
      <c r="N6472" s="145" t="s">
        <v>2269</v>
      </c>
    </row>
    <row r="6473" spans="3:14">
      <c r="C6473" s="145" t="s">
        <v>2827</v>
      </c>
      <c r="D6473" s="145">
        <v>0</v>
      </c>
      <c r="E6473" s="145" t="s">
        <v>26</v>
      </c>
      <c r="F6473" s="462" t="s">
        <v>95</v>
      </c>
      <c r="G6473" s="462" t="s">
        <v>3468</v>
      </c>
      <c r="H6473" s="145" t="s">
        <v>86</v>
      </c>
      <c r="I6473" s="462" t="s">
        <v>1688</v>
      </c>
      <c r="J6473" s="462" t="s">
        <v>1690</v>
      </c>
      <c r="K6473" s="145" t="s">
        <v>2264</v>
      </c>
      <c r="L6473" s="145" t="s">
        <v>2265</v>
      </c>
      <c r="M6473" s="145" t="s">
        <v>2266</v>
      </c>
      <c r="N6473" s="145" t="s">
        <v>2269</v>
      </c>
    </row>
    <row r="6474" spans="3:14">
      <c r="C6474" s="145" t="s">
        <v>2359</v>
      </c>
      <c r="D6474" s="145">
        <v>0</v>
      </c>
      <c r="E6474" s="145" t="s">
        <v>26</v>
      </c>
      <c r="F6474" s="462" t="s">
        <v>95</v>
      </c>
      <c r="G6474" s="462" t="s">
        <v>3468</v>
      </c>
      <c r="H6474" s="145" t="s">
        <v>86</v>
      </c>
      <c r="I6474" s="462" t="s">
        <v>2</v>
      </c>
      <c r="J6474" s="462" t="s">
        <v>1690</v>
      </c>
      <c r="K6474" s="145" t="s">
        <v>2264</v>
      </c>
      <c r="L6474" s="145" t="s">
        <v>2265</v>
      </c>
      <c r="M6474" s="145" t="s">
        <v>2266</v>
      </c>
      <c r="N6474" s="145" t="s">
        <v>2269</v>
      </c>
    </row>
    <row r="6475" spans="3:14">
      <c r="C6475" s="145" t="s">
        <v>2813</v>
      </c>
      <c r="F6475" s="462" t="s">
        <v>3468</v>
      </c>
      <c r="G6475" s="462" t="s">
        <v>3468</v>
      </c>
      <c r="H6475" s="145" t="s">
        <v>86</v>
      </c>
      <c r="I6475" s="462" t="s">
        <v>1688</v>
      </c>
      <c r="J6475" s="462" t="s">
        <v>1690</v>
      </c>
      <c r="K6475" s="145" t="s">
        <v>2264</v>
      </c>
      <c r="L6475" s="145" t="s">
        <v>2270</v>
      </c>
      <c r="M6475" s="145" t="s">
        <v>2266</v>
      </c>
      <c r="N6475" s="145" t="s">
        <v>2267</v>
      </c>
    </row>
    <row r="6476" spans="3:14">
      <c r="C6476" s="145" t="s">
        <v>2814</v>
      </c>
      <c r="F6476" s="462" t="s">
        <v>3468</v>
      </c>
      <c r="G6476" s="462" t="s">
        <v>3468</v>
      </c>
      <c r="H6476" s="145" t="s">
        <v>86</v>
      </c>
      <c r="I6476" s="462" t="s">
        <v>1688</v>
      </c>
      <c r="J6476" s="462" t="s">
        <v>1690</v>
      </c>
      <c r="K6476" s="145" t="s">
        <v>2264</v>
      </c>
      <c r="L6476" s="145" t="s">
        <v>2270</v>
      </c>
      <c r="M6476" s="145" t="s">
        <v>2266</v>
      </c>
      <c r="N6476" s="145" t="s">
        <v>2267</v>
      </c>
    </row>
    <row r="6477" spans="3:14">
      <c r="C6477" s="145" t="s">
        <v>2815</v>
      </c>
      <c r="F6477" s="462" t="s">
        <v>3468</v>
      </c>
      <c r="G6477" s="462" t="s">
        <v>3468</v>
      </c>
      <c r="H6477" s="145" t="s">
        <v>86</v>
      </c>
      <c r="I6477" s="462" t="s">
        <v>1688</v>
      </c>
      <c r="J6477" s="462" t="s">
        <v>1690</v>
      </c>
      <c r="K6477" s="145" t="s">
        <v>2264</v>
      </c>
      <c r="L6477" s="145" t="s">
        <v>2270</v>
      </c>
      <c r="M6477" s="145" t="s">
        <v>2266</v>
      </c>
      <c r="N6477" s="145" t="s">
        <v>2267</v>
      </c>
    </row>
    <row r="6478" spans="3:14">
      <c r="C6478" s="145" t="s">
        <v>2359</v>
      </c>
      <c r="D6478" s="145">
        <v>0</v>
      </c>
      <c r="E6478" s="145" t="s">
        <v>26</v>
      </c>
      <c r="F6478" s="462" t="s">
        <v>95</v>
      </c>
      <c r="G6478" s="462" t="s">
        <v>3468</v>
      </c>
      <c r="H6478" s="145" t="s">
        <v>86</v>
      </c>
      <c r="I6478" s="462" t="s">
        <v>2</v>
      </c>
      <c r="J6478" s="462" t="s">
        <v>1688</v>
      </c>
      <c r="K6478" s="145" t="s">
        <v>2264</v>
      </c>
      <c r="L6478" s="145" t="s">
        <v>2270</v>
      </c>
      <c r="M6478" s="145" t="s">
        <v>2266</v>
      </c>
      <c r="N6478" s="145" t="s">
        <v>2267</v>
      </c>
    </row>
    <row r="6479" spans="3:14">
      <c r="C6479" s="145" t="s">
        <v>2818</v>
      </c>
      <c r="D6479" s="145">
        <v>0</v>
      </c>
      <c r="E6479" s="145" t="s">
        <v>26</v>
      </c>
      <c r="F6479" s="462" t="s">
        <v>95</v>
      </c>
      <c r="G6479" s="462" t="s">
        <v>3468</v>
      </c>
      <c r="H6479" s="145" t="s">
        <v>86</v>
      </c>
      <c r="I6479" s="462" t="s">
        <v>1688</v>
      </c>
      <c r="J6479" s="462" t="s">
        <v>1690</v>
      </c>
      <c r="K6479" s="145" t="s">
        <v>2264</v>
      </c>
      <c r="L6479" s="145" t="s">
        <v>2270</v>
      </c>
      <c r="M6479" s="145" t="s">
        <v>2266</v>
      </c>
      <c r="N6479" s="145" t="s">
        <v>2267</v>
      </c>
    </row>
    <row r="6480" spans="3:14">
      <c r="C6480" s="145" t="s">
        <v>2819</v>
      </c>
      <c r="D6480" s="145">
        <v>0</v>
      </c>
      <c r="E6480" s="145" t="s">
        <v>26</v>
      </c>
      <c r="F6480" s="462" t="s">
        <v>95</v>
      </c>
      <c r="G6480" s="462" t="s">
        <v>3468</v>
      </c>
      <c r="H6480" s="145" t="s">
        <v>86</v>
      </c>
      <c r="I6480" s="462" t="s">
        <v>1688</v>
      </c>
      <c r="J6480" s="462" t="s">
        <v>1690</v>
      </c>
      <c r="K6480" s="145" t="s">
        <v>2264</v>
      </c>
      <c r="L6480" s="145" t="s">
        <v>2270</v>
      </c>
      <c r="M6480" s="145" t="s">
        <v>2266</v>
      </c>
      <c r="N6480" s="145" t="s">
        <v>2267</v>
      </c>
    </row>
    <row r="6481" spans="3:14">
      <c r="C6481" s="145" t="s">
        <v>2820</v>
      </c>
      <c r="D6481" s="145">
        <v>0</v>
      </c>
      <c r="E6481" s="145" t="s">
        <v>26</v>
      </c>
      <c r="F6481" s="462" t="s">
        <v>95</v>
      </c>
      <c r="G6481" s="462" t="s">
        <v>3468</v>
      </c>
      <c r="H6481" s="145" t="s">
        <v>86</v>
      </c>
      <c r="I6481" s="462" t="s">
        <v>1688</v>
      </c>
      <c r="J6481" s="462" t="s">
        <v>1690</v>
      </c>
      <c r="K6481" s="145" t="s">
        <v>2264</v>
      </c>
      <c r="L6481" s="145" t="s">
        <v>2270</v>
      </c>
      <c r="M6481" s="145" t="s">
        <v>2266</v>
      </c>
      <c r="N6481" s="145" t="s">
        <v>2267</v>
      </c>
    </row>
    <row r="6482" spans="3:14">
      <c r="C6482" s="145" t="s">
        <v>2821</v>
      </c>
      <c r="D6482" s="145">
        <v>0</v>
      </c>
      <c r="E6482" s="145" t="s">
        <v>26</v>
      </c>
      <c r="F6482" s="462" t="s">
        <v>95</v>
      </c>
      <c r="G6482" s="462" t="s">
        <v>3468</v>
      </c>
      <c r="H6482" s="145" t="s">
        <v>86</v>
      </c>
      <c r="I6482" s="462" t="s">
        <v>1688</v>
      </c>
      <c r="J6482" s="462" t="s">
        <v>1690</v>
      </c>
      <c r="K6482" s="145" t="s">
        <v>2264</v>
      </c>
      <c r="L6482" s="145" t="s">
        <v>2270</v>
      </c>
      <c r="M6482" s="145" t="s">
        <v>2266</v>
      </c>
      <c r="N6482" s="145" t="s">
        <v>2267</v>
      </c>
    </row>
    <row r="6483" spans="3:14">
      <c r="C6483" s="145" t="s">
        <v>2822</v>
      </c>
      <c r="D6483" s="145">
        <v>0</v>
      </c>
      <c r="E6483" s="145" t="s">
        <v>26</v>
      </c>
      <c r="F6483" s="462" t="s">
        <v>95</v>
      </c>
      <c r="G6483" s="462" t="s">
        <v>3468</v>
      </c>
      <c r="H6483" s="145" t="s">
        <v>86</v>
      </c>
      <c r="I6483" s="462" t="s">
        <v>1688</v>
      </c>
      <c r="J6483" s="462" t="s">
        <v>1690</v>
      </c>
      <c r="K6483" s="145" t="s">
        <v>2264</v>
      </c>
      <c r="L6483" s="145" t="s">
        <v>2270</v>
      </c>
      <c r="M6483" s="145" t="s">
        <v>2266</v>
      </c>
      <c r="N6483" s="145" t="s">
        <v>2267</v>
      </c>
    </row>
    <row r="6484" spans="3:14">
      <c r="C6484" s="145" t="s">
        <v>3184</v>
      </c>
      <c r="D6484" s="145">
        <v>0</v>
      </c>
      <c r="E6484" s="145" t="s">
        <v>26</v>
      </c>
      <c r="F6484" s="462" t="s">
        <v>95</v>
      </c>
      <c r="G6484" s="462" t="s">
        <v>3468</v>
      </c>
      <c r="H6484" s="145" t="s">
        <v>86</v>
      </c>
      <c r="I6484" s="462" t="s">
        <v>1688</v>
      </c>
      <c r="J6484" s="462" t="s">
        <v>1690</v>
      </c>
      <c r="K6484" s="145" t="s">
        <v>2264</v>
      </c>
      <c r="L6484" s="145" t="s">
        <v>2270</v>
      </c>
      <c r="M6484" s="145" t="s">
        <v>2266</v>
      </c>
      <c r="N6484" s="145" t="s">
        <v>2267</v>
      </c>
    </row>
    <row r="6485" spans="3:14">
      <c r="C6485" s="145" t="s">
        <v>3185</v>
      </c>
      <c r="D6485" s="145">
        <v>0</v>
      </c>
      <c r="E6485" s="145" t="s">
        <v>26</v>
      </c>
      <c r="F6485" s="462" t="s">
        <v>95</v>
      </c>
      <c r="G6485" s="462" t="s">
        <v>3468</v>
      </c>
      <c r="H6485" s="145" t="s">
        <v>86</v>
      </c>
      <c r="I6485" s="462" t="s">
        <v>1688</v>
      </c>
      <c r="J6485" s="462" t="s">
        <v>1690</v>
      </c>
      <c r="K6485" s="145" t="s">
        <v>2264</v>
      </c>
      <c r="L6485" s="145" t="s">
        <v>2270</v>
      </c>
      <c r="M6485" s="145" t="s">
        <v>2266</v>
      </c>
      <c r="N6485" s="145" t="s">
        <v>2267</v>
      </c>
    </row>
    <row r="6486" spans="3:14">
      <c r="C6486" s="145" t="s">
        <v>3186</v>
      </c>
      <c r="D6486" s="145">
        <v>0</v>
      </c>
      <c r="E6486" s="145" t="s">
        <v>26</v>
      </c>
      <c r="F6486" s="462" t="s">
        <v>95</v>
      </c>
      <c r="G6486" s="462" t="s">
        <v>3468</v>
      </c>
      <c r="H6486" s="145" t="s">
        <v>86</v>
      </c>
      <c r="I6486" s="462" t="s">
        <v>1688</v>
      </c>
      <c r="J6486" s="462" t="s">
        <v>1690</v>
      </c>
      <c r="K6486" s="145" t="s">
        <v>2264</v>
      </c>
      <c r="L6486" s="145" t="s">
        <v>2270</v>
      </c>
      <c r="M6486" s="145" t="s">
        <v>2266</v>
      </c>
      <c r="N6486" s="145" t="s">
        <v>2267</v>
      </c>
    </row>
    <row r="6487" spans="3:14">
      <c r="C6487" s="145" t="s">
        <v>2823</v>
      </c>
      <c r="D6487" s="145">
        <v>0</v>
      </c>
      <c r="E6487" s="145" t="s">
        <v>26</v>
      </c>
      <c r="F6487" s="462" t="s">
        <v>95</v>
      </c>
      <c r="G6487" s="462" t="s">
        <v>3468</v>
      </c>
      <c r="H6487" s="145" t="s">
        <v>86</v>
      </c>
      <c r="I6487" s="462" t="s">
        <v>1688</v>
      </c>
      <c r="J6487" s="462" t="s">
        <v>1690</v>
      </c>
      <c r="K6487" s="145" t="s">
        <v>2264</v>
      </c>
      <c r="L6487" s="145" t="s">
        <v>2270</v>
      </c>
      <c r="M6487" s="145" t="s">
        <v>2266</v>
      </c>
      <c r="N6487" s="145" t="s">
        <v>2267</v>
      </c>
    </row>
    <row r="6488" spans="3:14">
      <c r="C6488" s="145" t="s">
        <v>2824</v>
      </c>
      <c r="D6488" s="145">
        <v>0</v>
      </c>
      <c r="E6488" s="145" t="s">
        <v>26</v>
      </c>
      <c r="F6488" s="462" t="s">
        <v>95</v>
      </c>
      <c r="G6488" s="462" t="s">
        <v>3468</v>
      </c>
      <c r="H6488" s="145" t="s">
        <v>86</v>
      </c>
      <c r="I6488" s="462" t="s">
        <v>1688</v>
      </c>
      <c r="J6488" s="462" t="s">
        <v>1690</v>
      </c>
      <c r="K6488" s="145" t="s">
        <v>2264</v>
      </c>
      <c r="L6488" s="145" t="s">
        <v>2270</v>
      </c>
      <c r="M6488" s="145" t="s">
        <v>2266</v>
      </c>
      <c r="N6488" s="145" t="s">
        <v>2267</v>
      </c>
    </row>
    <row r="6489" spans="3:14">
      <c r="C6489" s="145" t="s">
        <v>2825</v>
      </c>
      <c r="D6489" s="145">
        <v>0</v>
      </c>
      <c r="E6489" s="145" t="s">
        <v>26</v>
      </c>
      <c r="F6489" s="462" t="s">
        <v>95</v>
      </c>
      <c r="G6489" s="462" t="s">
        <v>3468</v>
      </c>
      <c r="H6489" s="145" t="s">
        <v>86</v>
      </c>
      <c r="I6489" s="462" t="s">
        <v>1688</v>
      </c>
      <c r="J6489" s="462" t="s">
        <v>1690</v>
      </c>
      <c r="K6489" s="145" t="s">
        <v>2264</v>
      </c>
      <c r="L6489" s="145" t="s">
        <v>2270</v>
      </c>
      <c r="M6489" s="145" t="s">
        <v>2266</v>
      </c>
      <c r="N6489" s="145" t="s">
        <v>2267</v>
      </c>
    </row>
    <row r="6490" spans="3:14">
      <c r="C6490" s="145" t="s">
        <v>2826</v>
      </c>
      <c r="D6490" s="145">
        <v>0</v>
      </c>
      <c r="E6490" s="145" t="s">
        <v>26</v>
      </c>
      <c r="F6490" s="462" t="s">
        <v>95</v>
      </c>
      <c r="G6490" s="462" t="s">
        <v>3468</v>
      </c>
      <c r="H6490" s="145" t="s">
        <v>86</v>
      </c>
      <c r="I6490" s="462" t="s">
        <v>1688</v>
      </c>
      <c r="J6490" s="462" t="s">
        <v>1690</v>
      </c>
      <c r="K6490" s="145" t="s">
        <v>2264</v>
      </c>
      <c r="L6490" s="145" t="s">
        <v>2270</v>
      </c>
      <c r="M6490" s="145" t="s">
        <v>2266</v>
      </c>
      <c r="N6490" s="145" t="s">
        <v>2267</v>
      </c>
    </row>
    <row r="6491" spans="3:14">
      <c r="C6491" s="145" t="s">
        <v>2827</v>
      </c>
      <c r="D6491" s="145">
        <v>0</v>
      </c>
      <c r="E6491" s="145" t="s">
        <v>26</v>
      </c>
      <c r="F6491" s="462" t="s">
        <v>95</v>
      </c>
      <c r="G6491" s="462" t="s">
        <v>3468</v>
      </c>
      <c r="H6491" s="145" t="s">
        <v>86</v>
      </c>
      <c r="I6491" s="462" t="s">
        <v>1688</v>
      </c>
      <c r="J6491" s="462" t="s">
        <v>1690</v>
      </c>
      <c r="K6491" s="145" t="s">
        <v>2264</v>
      </c>
      <c r="L6491" s="145" t="s">
        <v>2270</v>
      </c>
      <c r="M6491" s="145" t="s">
        <v>2266</v>
      </c>
      <c r="N6491" s="145" t="s">
        <v>2267</v>
      </c>
    </row>
    <row r="6492" spans="3:14">
      <c r="C6492" s="145" t="s">
        <v>2359</v>
      </c>
      <c r="D6492" s="145">
        <v>0</v>
      </c>
      <c r="E6492" s="145" t="s">
        <v>26</v>
      </c>
      <c r="F6492" s="462" t="s">
        <v>95</v>
      </c>
      <c r="G6492" s="462" t="s">
        <v>3468</v>
      </c>
      <c r="H6492" s="145" t="s">
        <v>86</v>
      </c>
      <c r="I6492" s="462" t="s">
        <v>2</v>
      </c>
      <c r="J6492" s="462" t="s">
        <v>1690</v>
      </c>
      <c r="K6492" s="145" t="s">
        <v>2264</v>
      </c>
      <c r="L6492" s="145" t="s">
        <v>2270</v>
      </c>
      <c r="M6492" s="145" t="s">
        <v>2266</v>
      </c>
      <c r="N6492" s="145" t="s">
        <v>2267</v>
      </c>
    </row>
    <row r="6493" spans="3:14">
      <c r="C6493" s="145" t="s">
        <v>2813</v>
      </c>
      <c r="F6493" s="462" t="s">
        <v>3468</v>
      </c>
      <c r="G6493" s="462" t="s">
        <v>3468</v>
      </c>
      <c r="H6493" s="145" t="s">
        <v>86</v>
      </c>
      <c r="I6493" s="462" t="s">
        <v>1688</v>
      </c>
      <c r="J6493" s="462" t="s">
        <v>1690</v>
      </c>
      <c r="K6493" s="145" t="s">
        <v>2264</v>
      </c>
      <c r="L6493" s="145" t="s">
        <v>2270</v>
      </c>
      <c r="M6493" s="145" t="s">
        <v>2266</v>
      </c>
      <c r="N6493" s="145" t="s">
        <v>2268</v>
      </c>
    </row>
    <row r="6494" spans="3:14">
      <c r="C6494" s="145" t="s">
        <v>2814</v>
      </c>
      <c r="F6494" s="462" t="s">
        <v>3468</v>
      </c>
      <c r="G6494" s="462" t="s">
        <v>3468</v>
      </c>
      <c r="H6494" s="145" t="s">
        <v>86</v>
      </c>
      <c r="I6494" s="462" t="s">
        <v>1688</v>
      </c>
      <c r="J6494" s="462" t="s">
        <v>1690</v>
      </c>
      <c r="K6494" s="145" t="s">
        <v>2264</v>
      </c>
      <c r="L6494" s="145" t="s">
        <v>2270</v>
      </c>
      <c r="M6494" s="145" t="s">
        <v>2266</v>
      </c>
      <c r="N6494" s="145" t="s">
        <v>2268</v>
      </c>
    </row>
    <row r="6495" spans="3:14">
      <c r="C6495" s="145" t="s">
        <v>2815</v>
      </c>
      <c r="F6495" s="462" t="s">
        <v>3468</v>
      </c>
      <c r="G6495" s="462" t="s">
        <v>3468</v>
      </c>
      <c r="H6495" s="145" t="s">
        <v>86</v>
      </c>
      <c r="I6495" s="462" t="s">
        <v>1688</v>
      </c>
      <c r="J6495" s="462" t="s">
        <v>1690</v>
      </c>
      <c r="K6495" s="145" t="s">
        <v>2264</v>
      </c>
      <c r="L6495" s="145" t="s">
        <v>2270</v>
      </c>
      <c r="M6495" s="145" t="s">
        <v>2266</v>
      </c>
      <c r="N6495" s="145" t="s">
        <v>2268</v>
      </c>
    </row>
    <row r="6496" spans="3:14">
      <c r="C6496" s="145" t="s">
        <v>2359</v>
      </c>
      <c r="D6496" s="145">
        <v>0</v>
      </c>
      <c r="E6496" s="145" t="s">
        <v>26</v>
      </c>
      <c r="F6496" s="462" t="s">
        <v>95</v>
      </c>
      <c r="G6496" s="462" t="s">
        <v>3468</v>
      </c>
      <c r="H6496" s="145" t="s">
        <v>86</v>
      </c>
      <c r="I6496" s="462" t="s">
        <v>2</v>
      </c>
      <c r="J6496" s="462" t="s">
        <v>1688</v>
      </c>
      <c r="K6496" s="145" t="s">
        <v>2264</v>
      </c>
      <c r="L6496" s="145" t="s">
        <v>2270</v>
      </c>
      <c r="M6496" s="145" t="s">
        <v>2266</v>
      </c>
      <c r="N6496" s="145" t="s">
        <v>2268</v>
      </c>
    </row>
    <row r="6497" spans="3:14">
      <c r="C6497" s="145" t="s">
        <v>2818</v>
      </c>
      <c r="D6497" s="145">
        <v>0</v>
      </c>
      <c r="E6497" s="145" t="s">
        <v>26</v>
      </c>
      <c r="F6497" s="462" t="s">
        <v>95</v>
      </c>
      <c r="G6497" s="462" t="s">
        <v>3468</v>
      </c>
      <c r="H6497" s="145" t="s">
        <v>86</v>
      </c>
      <c r="I6497" s="462" t="s">
        <v>1688</v>
      </c>
      <c r="J6497" s="462" t="s">
        <v>1690</v>
      </c>
      <c r="K6497" s="145" t="s">
        <v>2264</v>
      </c>
      <c r="L6497" s="145" t="s">
        <v>2270</v>
      </c>
      <c r="M6497" s="145" t="s">
        <v>2266</v>
      </c>
      <c r="N6497" s="145" t="s">
        <v>2268</v>
      </c>
    </row>
    <row r="6498" spans="3:14">
      <c r="C6498" s="145" t="s">
        <v>2819</v>
      </c>
      <c r="D6498" s="145">
        <v>0</v>
      </c>
      <c r="E6498" s="145" t="s">
        <v>26</v>
      </c>
      <c r="F6498" s="462" t="s">
        <v>95</v>
      </c>
      <c r="G6498" s="462" t="s">
        <v>3468</v>
      </c>
      <c r="H6498" s="145" t="s">
        <v>86</v>
      </c>
      <c r="I6498" s="462" t="s">
        <v>1688</v>
      </c>
      <c r="J6498" s="462" t="s">
        <v>1690</v>
      </c>
      <c r="K6498" s="145" t="s">
        <v>2264</v>
      </c>
      <c r="L6498" s="145" t="s">
        <v>2270</v>
      </c>
      <c r="M6498" s="145" t="s">
        <v>2266</v>
      </c>
      <c r="N6498" s="145" t="s">
        <v>2268</v>
      </c>
    </row>
    <row r="6499" spans="3:14">
      <c r="C6499" s="145" t="s">
        <v>2820</v>
      </c>
      <c r="D6499" s="145">
        <v>0</v>
      </c>
      <c r="E6499" s="145" t="s">
        <v>26</v>
      </c>
      <c r="F6499" s="462" t="s">
        <v>95</v>
      </c>
      <c r="G6499" s="462" t="s">
        <v>3468</v>
      </c>
      <c r="H6499" s="145" t="s">
        <v>86</v>
      </c>
      <c r="I6499" s="462" t="s">
        <v>1688</v>
      </c>
      <c r="J6499" s="462" t="s">
        <v>1690</v>
      </c>
      <c r="K6499" s="145" t="s">
        <v>2264</v>
      </c>
      <c r="L6499" s="145" t="s">
        <v>2270</v>
      </c>
      <c r="M6499" s="145" t="s">
        <v>2266</v>
      </c>
      <c r="N6499" s="145" t="s">
        <v>2268</v>
      </c>
    </row>
    <row r="6500" spans="3:14">
      <c r="C6500" s="145" t="s">
        <v>2821</v>
      </c>
      <c r="D6500" s="145">
        <v>0</v>
      </c>
      <c r="E6500" s="145" t="s">
        <v>26</v>
      </c>
      <c r="F6500" s="462" t="s">
        <v>95</v>
      </c>
      <c r="G6500" s="462" t="s">
        <v>3468</v>
      </c>
      <c r="H6500" s="145" t="s">
        <v>86</v>
      </c>
      <c r="I6500" s="462" t="s">
        <v>1688</v>
      </c>
      <c r="J6500" s="462" t="s">
        <v>1690</v>
      </c>
      <c r="K6500" s="145" t="s">
        <v>2264</v>
      </c>
      <c r="L6500" s="145" t="s">
        <v>2270</v>
      </c>
      <c r="M6500" s="145" t="s">
        <v>2266</v>
      </c>
      <c r="N6500" s="145" t="s">
        <v>2268</v>
      </c>
    </row>
    <row r="6501" spans="3:14">
      <c r="C6501" s="145" t="s">
        <v>2822</v>
      </c>
      <c r="D6501" s="145">
        <v>0</v>
      </c>
      <c r="E6501" s="145" t="s">
        <v>26</v>
      </c>
      <c r="F6501" s="462" t="s">
        <v>95</v>
      </c>
      <c r="G6501" s="462" t="s">
        <v>3468</v>
      </c>
      <c r="H6501" s="145" t="s">
        <v>86</v>
      </c>
      <c r="I6501" s="462" t="s">
        <v>1688</v>
      </c>
      <c r="J6501" s="462" t="s">
        <v>1690</v>
      </c>
      <c r="K6501" s="145" t="s">
        <v>2264</v>
      </c>
      <c r="L6501" s="145" t="s">
        <v>2270</v>
      </c>
      <c r="M6501" s="145" t="s">
        <v>2266</v>
      </c>
      <c r="N6501" s="145" t="s">
        <v>2268</v>
      </c>
    </row>
    <row r="6502" spans="3:14">
      <c r="C6502" s="145" t="s">
        <v>3184</v>
      </c>
      <c r="D6502" s="145">
        <v>0</v>
      </c>
      <c r="E6502" s="145" t="s">
        <v>26</v>
      </c>
      <c r="F6502" s="462" t="s">
        <v>95</v>
      </c>
      <c r="G6502" s="462" t="s">
        <v>3468</v>
      </c>
      <c r="H6502" s="145" t="s">
        <v>86</v>
      </c>
      <c r="I6502" s="462" t="s">
        <v>1688</v>
      </c>
      <c r="J6502" s="462" t="s">
        <v>1690</v>
      </c>
      <c r="K6502" s="145" t="s">
        <v>2264</v>
      </c>
      <c r="L6502" s="145" t="s">
        <v>2270</v>
      </c>
      <c r="M6502" s="145" t="s">
        <v>2266</v>
      </c>
      <c r="N6502" s="145" t="s">
        <v>2268</v>
      </c>
    </row>
    <row r="6503" spans="3:14">
      <c r="C6503" s="145" t="s">
        <v>3185</v>
      </c>
      <c r="D6503" s="145">
        <v>0</v>
      </c>
      <c r="E6503" s="145" t="s">
        <v>26</v>
      </c>
      <c r="F6503" s="462" t="s">
        <v>95</v>
      </c>
      <c r="G6503" s="462" t="s">
        <v>3468</v>
      </c>
      <c r="H6503" s="145" t="s">
        <v>86</v>
      </c>
      <c r="I6503" s="462" t="s">
        <v>1688</v>
      </c>
      <c r="J6503" s="462" t="s">
        <v>1690</v>
      </c>
      <c r="K6503" s="145" t="s">
        <v>2264</v>
      </c>
      <c r="L6503" s="145" t="s">
        <v>2270</v>
      </c>
      <c r="M6503" s="145" t="s">
        <v>2266</v>
      </c>
      <c r="N6503" s="145" t="s">
        <v>2268</v>
      </c>
    </row>
    <row r="6504" spans="3:14">
      <c r="C6504" s="145" t="s">
        <v>3186</v>
      </c>
      <c r="D6504" s="145">
        <v>0</v>
      </c>
      <c r="E6504" s="145" t="s">
        <v>26</v>
      </c>
      <c r="F6504" s="462" t="s">
        <v>95</v>
      </c>
      <c r="G6504" s="462" t="s">
        <v>3468</v>
      </c>
      <c r="H6504" s="145" t="s">
        <v>86</v>
      </c>
      <c r="I6504" s="462" t="s">
        <v>1688</v>
      </c>
      <c r="J6504" s="462" t="s">
        <v>1690</v>
      </c>
      <c r="K6504" s="145" t="s">
        <v>2264</v>
      </c>
      <c r="L6504" s="145" t="s">
        <v>2270</v>
      </c>
      <c r="M6504" s="145" t="s">
        <v>2266</v>
      </c>
      <c r="N6504" s="145" t="s">
        <v>2268</v>
      </c>
    </row>
    <row r="6505" spans="3:14">
      <c r="C6505" s="145" t="s">
        <v>2823</v>
      </c>
      <c r="D6505" s="145">
        <v>0</v>
      </c>
      <c r="E6505" s="145" t="s">
        <v>26</v>
      </c>
      <c r="F6505" s="462" t="s">
        <v>95</v>
      </c>
      <c r="G6505" s="462" t="s">
        <v>3468</v>
      </c>
      <c r="H6505" s="145" t="s">
        <v>86</v>
      </c>
      <c r="I6505" s="462" t="s">
        <v>1688</v>
      </c>
      <c r="J6505" s="462" t="s">
        <v>1690</v>
      </c>
      <c r="K6505" s="145" t="s">
        <v>2264</v>
      </c>
      <c r="L6505" s="145" t="s">
        <v>2270</v>
      </c>
      <c r="M6505" s="145" t="s">
        <v>2266</v>
      </c>
      <c r="N6505" s="145" t="s">
        <v>2268</v>
      </c>
    </row>
    <row r="6506" spans="3:14">
      <c r="C6506" s="145" t="s">
        <v>2824</v>
      </c>
      <c r="D6506" s="145">
        <v>0</v>
      </c>
      <c r="E6506" s="145" t="s">
        <v>26</v>
      </c>
      <c r="F6506" s="462" t="s">
        <v>95</v>
      </c>
      <c r="G6506" s="462" t="s">
        <v>3468</v>
      </c>
      <c r="H6506" s="145" t="s">
        <v>86</v>
      </c>
      <c r="I6506" s="462" t="s">
        <v>1688</v>
      </c>
      <c r="J6506" s="462" t="s">
        <v>1690</v>
      </c>
      <c r="K6506" s="145" t="s">
        <v>2264</v>
      </c>
      <c r="L6506" s="145" t="s">
        <v>2270</v>
      </c>
      <c r="M6506" s="145" t="s">
        <v>2266</v>
      </c>
      <c r="N6506" s="145" t="s">
        <v>2268</v>
      </c>
    </row>
    <row r="6507" spans="3:14">
      <c r="C6507" s="145" t="s">
        <v>2825</v>
      </c>
      <c r="D6507" s="145">
        <v>0</v>
      </c>
      <c r="E6507" s="145" t="s">
        <v>26</v>
      </c>
      <c r="F6507" s="462" t="s">
        <v>95</v>
      </c>
      <c r="G6507" s="462" t="s">
        <v>3468</v>
      </c>
      <c r="H6507" s="145" t="s">
        <v>86</v>
      </c>
      <c r="I6507" s="462" t="s">
        <v>1688</v>
      </c>
      <c r="J6507" s="462" t="s">
        <v>1690</v>
      </c>
      <c r="K6507" s="145" t="s">
        <v>2264</v>
      </c>
      <c r="L6507" s="145" t="s">
        <v>2270</v>
      </c>
      <c r="M6507" s="145" t="s">
        <v>2266</v>
      </c>
      <c r="N6507" s="145" t="s">
        <v>2268</v>
      </c>
    </row>
    <row r="6508" spans="3:14">
      <c r="C6508" s="145" t="s">
        <v>2826</v>
      </c>
      <c r="D6508" s="145">
        <v>0</v>
      </c>
      <c r="E6508" s="145" t="s">
        <v>26</v>
      </c>
      <c r="F6508" s="462" t="s">
        <v>95</v>
      </c>
      <c r="G6508" s="462" t="s">
        <v>3468</v>
      </c>
      <c r="H6508" s="145" t="s">
        <v>86</v>
      </c>
      <c r="I6508" s="462" t="s">
        <v>1688</v>
      </c>
      <c r="J6508" s="462" t="s">
        <v>1690</v>
      </c>
      <c r="K6508" s="145" t="s">
        <v>2264</v>
      </c>
      <c r="L6508" s="145" t="s">
        <v>2270</v>
      </c>
      <c r="M6508" s="145" t="s">
        <v>2266</v>
      </c>
      <c r="N6508" s="145" t="s">
        <v>2268</v>
      </c>
    </row>
    <row r="6509" spans="3:14">
      <c r="C6509" s="145" t="s">
        <v>2827</v>
      </c>
      <c r="D6509" s="145">
        <v>0</v>
      </c>
      <c r="E6509" s="145" t="s">
        <v>26</v>
      </c>
      <c r="F6509" s="462" t="s">
        <v>95</v>
      </c>
      <c r="G6509" s="462" t="s">
        <v>3468</v>
      </c>
      <c r="H6509" s="145" t="s">
        <v>86</v>
      </c>
      <c r="I6509" s="462" t="s">
        <v>1688</v>
      </c>
      <c r="J6509" s="462" t="s">
        <v>1690</v>
      </c>
      <c r="K6509" s="145" t="s">
        <v>2264</v>
      </c>
      <c r="L6509" s="145" t="s">
        <v>2270</v>
      </c>
      <c r="M6509" s="145" t="s">
        <v>2266</v>
      </c>
      <c r="N6509" s="145" t="s">
        <v>2268</v>
      </c>
    </row>
    <row r="6510" spans="3:14">
      <c r="C6510" s="145" t="s">
        <v>2359</v>
      </c>
      <c r="D6510" s="145">
        <v>0</v>
      </c>
      <c r="E6510" s="145" t="s">
        <v>26</v>
      </c>
      <c r="F6510" s="462" t="s">
        <v>95</v>
      </c>
      <c r="G6510" s="462" t="s">
        <v>3468</v>
      </c>
      <c r="H6510" s="145" t="s">
        <v>86</v>
      </c>
      <c r="I6510" s="462" t="s">
        <v>2</v>
      </c>
      <c r="J6510" s="462" t="s">
        <v>1690</v>
      </c>
      <c r="K6510" s="145" t="s">
        <v>2264</v>
      </c>
      <c r="L6510" s="145" t="s">
        <v>2270</v>
      </c>
      <c r="M6510" s="145" t="s">
        <v>2266</v>
      </c>
      <c r="N6510" s="145" t="s">
        <v>2268</v>
      </c>
    </row>
    <row r="6511" spans="3:14">
      <c r="C6511" s="145" t="s">
        <v>2813</v>
      </c>
      <c r="F6511" s="462" t="s">
        <v>3468</v>
      </c>
      <c r="G6511" s="462" t="s">
        <v>3468</v>
      </c>
      <c r="H6511" s="145" t="s">
        <v>86</v>
      </c>
      <c r="I6511" s="462" t="s">
        <v>1688</v>
      </c>
      <c r="J6511" s="462" t="s">
        <v>1690</v>
      </c>
      <c r="K6511" s="145" t="s">
        <v>2264</v>
      </c>
      <c r="L6511" s="145" t="s">
        <v>2270</v>
      </c>
      <c r="M6511" s="145" t="s">
        <v>2266</v>
      </c>
      <c r="N6511" s="145" t="s">
        <v>2269</v>
      </c>
    </row>
    <row r="6512" spans="3:14">
      <c r="C6512" s="145" t="s">
        <v>2814</v>
      </c>
      <c r="F6512" s="462" t="s">
        <v>3468</v>
      </c>
      <c r="G6512" s="462" t="s">
        <v>3468</v>
      </c>
      <c r="H6512" s="145" t="s">
        <v>86</v>
      </c>
      <c r="I6512" s="462" t="s">
        <v>1688</v>
      </c>
      <c r="J6512" s="462" t="s">
        <v>1690</v>
      </c>
      <c r="K6512" s="145" t="s">
        <v>2264</v>
      </c>
      <c r="L6512" s="145" t="s">
        <v>2270</v>
      </c>
      <c r="M6512" s="145" t="s">
        <v>2266</v>
      </c>
      <c r="N6512" s="145" t="s">
        <v>2269</v>
      </c>
    </row>
    <row r="6513" spans="3:14">
      <c r="C6513" s="145" t="s">
        <v>2815</v>
      </c>
      <c r="F6513" s="462" t="s">
        <v>3468</v>
      </c>
      <c r="G6513" s="462" t="s">
        <v>3468</v>
      </c>
      <c r="H6513" s="145" t="s">
        <v>86</v>
      </c>
      <c r="I6513" s="462" t="s">
        <v>1688</v>
      </c>
      <c r="J6513" s="462" t="s">
        <v>1690</v>
      </c>
      <c r="K6513" s="145" t="s">
        <v>2264</v>
      </c>
      <c r="L6513" s="145" t="s">
        <v>2270</v>
      </c>
      <c r="M6513" s="145" t="s">
        <v>2266</v>
      </c>
      <c r="N6513" s="145" t="s">
        <v>2269</v>
      </c>
    </row>
    <row r="6514" spans="3:14">
      <c r="C6514" s="145" t="s">
        <v>2359</v>
      </c>
      <c r="D6514" s="145">
        <v>0</v>
      </c>
      <c r="E6514" s="145" t="s">
        <v>26</v>
      </c>
      <c r="F6514" s="462" t="s">
        <v>95</v>
      </c>
      <c r="G6514" s="462" t="s">
        <v>3468</v>
      </c>
      <c r="H6514" s="145" t="s">
        <v>86</v>
      </c>
      <c r="I6514" s="462" t="s">
        <v>2</v>
      </c>
      <c r="J6514" s="462" t="s">
        <v>1688</v>
      </c>
      <c r="K6514" s="145" t="s">
        <v>2264</v>
      </c>
      <c r="L6514" s="145" t="s">
        <v>2270</v>
      </c>
      <c r="M6514" s="145" t="s">
        <v>2266</v>
      </c>
      <c r="N6514" s="145" t="s">
        <v>2269</v>
      </c>
    </row>
    <row r="6515" spans="3:14">
      <c r="C6515" s="145" t="s">
        <v>2818</v>
      </c>
      <c r="D6515" s="145">
        <v>0</v>
      </c>
      <c r="E6515" s="145" t="s">
        <v>26</v>
      </c>
      <c r="F6515" s="462" t="s">
        <v>95</v>
      </c>
      <c r="G6515" s="462" t="s">
        <v>3468</v>
      </c>
      <c r="H6515" s="145" t="s">
        <v>86</v>
      </c>
      <c r="I6515" s="462" t="s">
        <v>1688</v>
      </c>
      <c r="J6515" s="462" t="s">
        <v>1690</v>
      </c>
      <c r="K6515" s="145" t="s">
        <v>2264</v>
      </c>
      <c r="L6515" s="145" t="s">
        <v>2270</v>
      </c>
      <c r="M6515" s="145" t="s">
        <v>2266</v>
      </c>
      <c r="N6515" s="145" t="s">
        <v>2269</v>
      </c>
    </row>
    <row r="6516" spans="3:14">
      <c r="C6516" s="145" t="s">
        <v>2819</v>
      </c>
      <c r="D6516" s="145">
        <v>0</v>
      </c>
      <c r="E6516" s="145" t="s">
        <v>26</v>
      </c>
      <c r="F6516" s="462" t="s">
        <v>95</v>
      </c>
      <c r="G6516" s="462" t="s">
        <v>3468</v>
      </c>
      <c r="H6516" s="145" t="s">
        <v>86</v>
      </c>
      <c r="I6516" s="462" t="s">
        <v>1688</v>
      </c>
      <c r="J6516" s="462" t="s">
        <v>1690</v>
      </c>
      <c r="K6516" s="145" t="s">
        <v>2264</v>
      </c>
      <c r="L6516" s="145" t="s">
        <v>2270</v>
      </c>
      <c r="M6516" s="145" t="s">
        <v>2266</v>
      </c>
      <c r="N6516" s="145" t="s">
        <v>2269</v>
      </c>
    </row>
    <row r="6517" spans="3:14">
      <c r="C6517" s="145" t="s">
        <v>2820</v>
      </c>
      <c r="D6517" s="145">
        <v>0</v>
      </c>
      <c r="E6517" s="145" t="s">
        <v>26</v>
      </c>
      <c r="F6517" s="462" t="s">
        <v>95</v>
      </c>
      <c r="G6517" s="462" t="s">
        <v>3468</v>
      </c>
      <c r="H6517" s="145" t="s">
        <v>86</v>
      </c>
      <c r="I6517" s="462" t="s">
        <v>1688</v>
      </c>
      <c r="J6517" s="462" t="s">
        <v>1690</v>
      </c>
      <c r="K6517" s="145" t="s">
        <v>2264</v>
      </c>
      <c r="L6517" s="145" t="s">
        <v>2270</v>
      </c>
      <c r="M6517" s="145" t="s">
        <v>2266</v>
      </c>
      <c r="N6517" s="145" t="s">
        <v>2269</v>
      </c>
    </row>
    <row r="6518" spans="3:14">
      <c r="C6518" s="145" t="s">
        <v>2821</v>
      </c>
      <c r="D6518" s="145">
        <v>0</v>
      </c>
      <c r="E6518" s="145" t="s">
        <v>26</v>
      </c>
      <c r="F6518" s="462" t="s">
        <v>95</v>
      </c>
      <c r="G6518" s="462" t="s">
        <v>3468</v>
      </c>
      <c r="H6518" s="145" t="s">
        <v>86</v>
      </c>
      <c r="I6518" s="462" t="s">
        <v>1688</v>
      </c>
      <c r="J6518" s="462" t="s">
        <v>1690</v>
      </c>
      <c r="K6518" s="145" t="s">
        <v>2264</v>
      </c>
      <c r="L6518" s="145" t="s">
        <v>2270</v>
      </c>
      <c r="M6518" s="145" t="s">
        <v>2266</v>
      </c>
      <c r="N6518" s="145" t="s">
        <v>2269</v>
      </c>
    </row>
    <row r="6519" spans="3:14">
      <c r="C6519" s="145" t="s">
        <v>2822</v>
      </c>
      <c r="D6519" s="145">
        <v>0</v>
      </c>
      <c r="E6519" s="145" t="s">
        <v>26</v>
      </c>
      <c r="F6519" s="462" t="s">
        <v>95</v>
      </c>
      <c r="G6519" s="462" t="s">
        <v>3468</v>
      </c>
      <c r="H6519" s="145" t="s">
        <v>86</v>
      </c>
      <c r="I6519" s="462" t="s">
        <v>1688</v>
      </c>
      <c r="J6519" s="462" t="s">
        <v>1690</v>
      </c>
      <c r="K6519" s="145" t="s">
        <v>2264</v>
      </c>
      <c r="L6519" s="145" t="s">
        <v>2270</v>
      </c>
      <c r="M6519" s="145" t="s">
        <v>2266</v>
      </c>
      <c r="N6519" s="145" t="s">
        <v>2269</v>
      </c>
    </row>
    <row r="6520" spans="3:14">
      <c r="C6520" s="145" t="s">
        <v>3184</v>
      </c>
      <c r="D6520" s="145">
        <v>0</v>
      </c>
      <c r="E6520" s="145" t="s">
        <v>26</v>
      </c>
      <c r="F6520" s="462" t="s">
        <v>95</v>
      </c>
      <c r="G6520" s="462" t="s">
        <v>3468</v>
      </c>
      <c r="H6520" s="145" t="s">
        <v>86</v>
      </c>
      <c r="I6520" s="462" t="s">
        <v>1688</v>
      </c>
      <c r="J6520" s="462" t="s">
        <v>1690</v>
      </c>
      <c r="K6520" s="145" t="s">
        <v>2264</v>
      </c>
      <c r="L6520" s="145" t="s">
        <v>2270</v>
      </c>
      <c r="M6520" s="145" t="s">
        <v>2266</v>
      </c>
      <c r="N6520" s="145" t="s">
        <v>2269</v>
      </c>
    </row>
    <row r="6521" spans="3:14">
      <c r="C6521" s="145" t="s">
        <v>3185</v>
      </c>
      <c r="D6521" s="145">
        <v>0</v>
      </c>
      <c r="E6521" s="145" t="s">
        <v>26</v>
      </c>
      <c r="F6521" s="462" t="s">
        <v>95</v>
      </c>
      <c r="G6521" s="462" t="s">
        <v>3468</v>
      </c>
      <c r="H6521" s="145" t="s">
        <v>86</v>
      </c>
      <c r="I6521" s="462" t="s">
        <v>1688</v>
      </c>
      <c r="J6521" s="462" t="s">
        <v>1690</v>
      </c>
      <c r="K6521" s="145" t="s">
        <v>2264</v>
      </c>
      <c r="L6521" s="145" t="s">
        <v>2270</v>
      </c>
      <c r="M6521" s="145" t="s">
        <v>2266</v>
      </c>
      <c r="N6521" s="145" t="s">
        <v>2269</v>
      </c>
    </row>
    <row r="6522" spans="3:14">
      <c r="C6522" s="145" t="s">
        <v>3186</v>
      </c>
      <c r="D6522" s="145">
        <v>0</v>
      </c>
      <c r="E6522" s="145" t="s">
        <v>26</v>
      </c>
      <c r="F6522" s="462" t="s">
        <v>95</v>
      </c>
      <c r="G6522" s="462" t="s">
        <v>3468</v>
      </c>
      <c r="H6522" s="145" t="s">
        <v>86</v>
      </c>
      <c r="I6522" s="462" t="s">
        <v>1688</v>
      </c>
      <c r="J6522" s="462" t="s">
        <v>1690</v>
      </c>
      <c r="K6522" s="145" t="s">
        <v>2264</v>
      </c>
      <c r="L6522" s="145" t="s">
        <v>2270</v>
      </c>
      <c r="M6522" s="145" t="s">
        <v>2266</v>
      </c>
      <c r="N6522" s="145" t="s">
        <v>2269</v>
      </c>
    </row>
    <row r="6523" spans="3:14">
      <c r="C6523" s="145" t="s">
        <v>2823</v>
      </c>
      <c r="D6523" s="145">
        <v>0</v>
      </c>
      <c r="E6523" s="145" t="s">
        <v>26</v>
      </c>
      <c r="F6523" s="462" t="s">
        <v>95</v>
      </c>
      <c r="G6523" s="462" t="s">
        <v>3468</v>
      </c>
      <c r="H6523" s="145" t="s">
        <v>86</v>
      </c>
      <c r="I6523" s="462" t="s">
        <v>1688</v>
      </c>
      <c r="J6523" s="462" t="s">
        <v>1690</v>
      </c>
      <c r="K6523" s="145" t="s">
        <v>2264</v>
      </c>
      <c r="L6523" s="145" t="s">
        <v>2270</v>
      </c>
      <c r="M6523" s="145" t="s">
        <v>2266</v>
      </c>
      <c r="N6523" s="145" t="s">
        <v>2269</v>
      </c>
    </row>
    <row r="6524" spans="3:14">
      <c r="C6524" s="145" t="s">
        <v>2824</v>
      </c>
      <c r="D6524" s="145">
        <v>0</v>
      </c>
      <c r="E6524" s="145" t="s">
        <v>26</v>
      </c>
      <c r="F6524" s="462" t="s">
        <v>95</v>
      </c>
      <c r="G6524" s="462" t="s">
        <v>3468</v>
      </c>
      <c r="H6524" s="145" t="s">
        <v>86</v>
      </c>
      <c r="I6524" s="462" t="s">
        <v>1688</v>
      </c>
      <c r="J6524" s="462" t="s">
        <v>1690</v>
      </c>
      <c r="K6524" s="145" t="s">
        <v>2264</v>
      </c>
      <c r="L6524" s="145" t="s">
        <v>2270</v>
      </c>
      <c r="M6524" s="145" t="s">
        <v>2266</v>
      </c>
      <c r="N6524" s="145" t="s">
        <v>2269</v>
      </c>
    </row>
    <row r="6525" spans="3:14">
      <c r="C6525" s="145" t="s">
        <v>2825</v>
      </c>
      <c r="D6525" s="145">
        <v>0</v>
      </c>
      <c r="E6525" s="145" t="s">
        <v>26</v>
      </c>
      <c r="F6525" s="462" t="s">
        <v>95</v>
      </c>
      <c r="G6525" s="462" t="s">
        <v>3468</v>
      </c>
      <c r="H6525" s="145" t="s">
        <v>86</v>
      </c>
      <c r="I6525" s="462" t="s">
        <v>1688</v>
      </c>
      <c r="J6525" s="462" t="s">
        <v>1690</v>
      </c>
      <c r="K6525" s="145" t="s">
        <v>2264</v>
      </c>
      <c r="L6525" s="145" t="s">
        <v>2270</v>
      </c>
      <c r="M6525" s="145" t="s">
        <v>2266</v>
      </c>
      <c r="N6525" s="145" t="s">
        <v>2269</v>
      </c>
    </row>
    <row r="6526" spans="3:14">
      <c r="C6526" s="145" t="s">
        <v>2826</v>
      </c>
      <c r="D6526" s="145">
        <v>0</v>
      </c>
      <c r="E6526" s="145" t="s">
        <v>26</v>
      </c>
      <c r="F6526" s="462" t="s">
        <v>95</v>
      </c>
      <c r="G6526" s="462" t="s">
        <v>3468</v>
      </c>
      <c r="H6526" s="145" t="s">
        <v>86</v>
      </c>
      <c r="I6526" s="462" t="s">
        <v>1688</v>
      </c>
      <c r="J6526" s="462" t="s">
        <v>1690</v>
      </c>
      <c r="K6526" s="145" t="s">
        <v>2264</v>
      </c>
      <c r="L6526" s="145" t="s">
        <v>2270</v>
      </c>
      <c r="M6526" s="145" t="s">
        <v>2266</v>
      </c>
      <c r="N6526" s="145" t="s">
        <v>2269</v>
      </c>
    </row>
    <row r="6527" spans="3:14">
      <c r="C6527" s="145" t="s">
        <v>2827</v>
      </c>
      <c r="D6527" s="145">
        <v>0</v>
      </c>
      <c r="E6527" s="145" t="s">
        <v>26</v>
      </c>
      <c r="F6527" s="462" t="s">
        <v>95</v>
      </c>
      <c r="G6527" s="462" t="s">
        <v>3468</v>
      </c>
      <c r="H6527" s="145" t="s">
        <v>86</v>
      </c>
      <c r="I6527" s="462" t="s">
        <v>1688</v>
      </c>
      <c r="J6527" s="462" t="s">
        <v>1690</v>
      </c>
      <c r="K6527" s="145" t="s">
        <v>2264</v>
      </c>
      <c r="L6527" s="145" t="s">
        <v>2270</v>
      </c>
      <c r="M6527" s="145" t="s">
        <v>2266</v>
      </c>
      <c r="N6527" s="145" t="s">
        <v>2269</v>
      </c>
    </row>
    <row r="6528" spans="3:14">
      <c r="C6528" s="145" t="s">
        <v>2359</v>
      </c>
      <c r="D6528" s="145">
        <v>0</v>
      </c>
      <c r="E6528" s="145" t="s">
        <v>26</v>
      </c>
      <c r="F6528" s="462" t="s">
        <v>95</v>
      </c>
      <c r="G6528" s="462" t="s">
        <v>3468</v>
      </c>
      <c r="H6528" s="145" t="s">
        <v>86</v>
      </c>
      <c r="I6528" s="462" t="s">
        <v>2</v>
      </c>
      <c r="J6528" s="462" t="s">
        <v>1690</v>
      </c>
      <c r="K6528" s="145" t="s">
        <v>2264</v>
      </c>
      <c r="L6528" s="145" t="s">
        <v>2270</v>
      </c>
      <c r="M6528" s="145" t="s">
        <v>2266</v>
      </c>
      <c r="N6528" s="145" t="s">
        <v>2269</v>
      </c>
    </row>
    <row r="6529" spans="3:14">
      <c r="C6529" s="145" t="s">
        <v>2813</v>
      </c>
      <c r="F6529" s="462" t="s">
        <v>3468</v>
      </c>
      <c r="G6529" s="462" t="s">
        <v>3468</v>
      </c>
      <c r="H6529" s="145" t="s">
        <v>86</v>
      </c>
      <c r="I6529" s="462" t="s">
        <v>1688</v>
      </c>
      <c r="J6529" s="462" t="s">
        <v>1690</v>
      </c>
      <c r="K6529" s="145" t="s">
        <v>2264</v>
      </c>
      <c r="L6529" s="145" t="s">
        <v>2271</v>
      </c>
      <c r="M6529" s="145" t="s">
        <v>2266</v>
      </c>
      <c r="N6529" s="145" t="s">
        <v>2267</v>
      </c>
    </row>
    <row r="6530" spans="3:14">
      <c r="C6530" s="145" t="s">
        <v>2814</v>
      </c>
      <c r="F6530" s="462" t="s">
        <v>3468</v>
      </c>
      <c r="G6530" s="462" t="s">
        <v>3468</v>
      </c>
      <c r="H6530" s="145" t="s">
        <v>86</v>
      </c>
      <c r="I6530" s="462" t="s">
        <v>1688</v>
      </c>
      <c r="J6530" s="462" t="s">
        <v>1690</v>
      </c>
      <c r="K6530" s="145" t="s">
        <v>2264</v>
      </c>
      <c r="L6530" s="145" t="s">
        <v>2271</v>
      </c>
      <c r="M6530" s="145" t="s">
        <v>2266</v>
      </c>
      <c r="N6530" s="145" t="s">
        <v>2267</v>
      </c>
    </row>
    <row r="6531" spans="3:14">
      <c r="C6531" s="145" t="s">
        <v>2815</v>
      </c>
      <c r="F6531" s="462" t="s">
        <v>3468</v>
      </c>
      <c r="G6531" s="462" t="s">
        <v>3468</v>
      </c>
      <c r="H6531" s="145" t="s">
        <v>86</v>
      </c>
      <c r="I6531" s="462" t="s">
        <v>1688</v>
      </c>
      <c r="J6531" s="462" t="s">
        <v>1690</v>
      </c>
      <c r="K6531" s="145" t="s">
        <v>2264</v>
      </c>
      <c r="L6531" s="145" t="s">
        <v>2271</v>
      </c>
      <c r="M6531" s="145" t="s">
        <v>2266</v>
      </c>
      <c r="N6531" s="145" t="s">
        <v>2267</v>
      </c>
    </row>
    <row r="6532" spans="3:14">
      <c r="C6532" s="145" t="s">
        <v>2359</v>
      </c>
      <c r="D6532" s="145">
        <v>0</v>
      </c>
      <c r="E6532" s="145" t="s">
        <v>26</v>
      </c>
      <c r="F6532" s="462" t="s">
        <v>95</v>
      </c>
      <c r="G6532" s="462" t="s">
        <v>3468</v>
      </c>
      <c r="H6532" s="145" t="s">
        <v>86</v>
      </c>
      <c r="I6532" s="462" t="s">
        <v>2</v>
      </c>
      <c r="J6532" s="462" t="s">
        <v>1688</v>
      </c>
      <c r="K6532" s="145" t="s">
        <v>2264</v>
      </c>
      <c r="L6532" s="145" t="s">
        <v>2271</v>
      </c>
      <c r="M6532" s="145" t="s">
        <v>2266</v>
      </c>
      <c r="N6532" s="145" t="s">
        <v>2267</v>
      </c>
    </row>
    <row r="6533" spans="3:14">
      <c r="C6533" s="145" t="s">
        <v>2818</v>
      </c>
      <c r="D6533" s="145">
        <v>0</v>
      </c>
      <c r="E6533" s="145" t="s">
        <v>26</v>
      </c>
      <c r="F6533" s="462" t="s">
        <v>95</v>
      </c>
      <c r="G6533" s="462" t="s">
        <v>3468</v>
      </c>
      <c r="H6533" s="145" t="s">
        <v>86</v>
      </c>
      <c r="I6533" s="462" t="s">
        <v>1688</v>
      </c>
      <c r="J6533" s="462" t="s">
        <v>1690</v>
      </c>
      <c r="K6533" s="145" t="s">
        <v>2264</v>
      </c>
      <c r="L6533" s="145" t="s">
        <v>2271</v>
      </c>
      <c r="M6533" s="145" t="s">
        <v>2266</v>
      </c>
      <c r="N6533" s="145" t="s">
        <v>2267</v>
      </c>
    </row>
    <row r="6534" spans="3:14">
      <c r="C6534" s="145" t="s">
        <v>2819</v>
      </c>
      <c r="D6534" s="145">
        <v>0</v>
      </c>
      <c r="E6534" s="145" t="s">
        <v>26</v>
      </c>
      <c r="F6534" s="462" t="s">
        <v>95</v>
      </c>
      <c r="G6534" s="462" t="s">
        <v>3468</v>
      </c>
      <c r="H6534" s="145" t="s">
        <v>86</v>
      </c>
      <c r="I6534" s="462" t="s">
        <v>1688</v>
      </c>
      <c r="J6534" s="462" t="s">
        <v>1690</v>
      </c>
      <c r="K6534" s="145" t="s">
        <v>2264</v>
      </c>
      <c r="L6534" s="145" t="s">
        <v>2271</v>
      </c>
      <c r="M6534" s="145" t="s">
        <v>2266</v>
      </c>
      <c r="N6534" s="145" t="s">
        <v>2267</v>
      </c>
    </row>
    <row r="6535" spans="3:14">
      <c r="C6535" s="145" t="s">
        <v>2820</v>
      </c>
      <c r="D6535" s="145">
        <v>0</v>
      </c>
      <c r="E6535" s="145" t="s">
        <v>26</v>
      </c>
      <c r="F6535" s="462" t="s">
        <v>95</v>
      </c>
      <c r="G6535" s="462" t="s">
        <v>3468</v>
      </c>
      <c r="H6535" s="145" t="s">
        <v>86</v>
      </c>
      <c r="I6535" s="462" t="s">
        <v>1688</v>
      </c>
      <c r="J6535" s="462" t="s">
        <v>1690</v>
      </c>
      <c r="K6535" s="145" t="s">
        <v>2264</v>
      </c>
      <c r="L6535" s="145" t="s">
        <v>2271</v>
      </c>
      <c r="M6535" s="145" t="s">
        <v>2266</v>
      </c>
      <c r="N6535" s="145" t="s">
        <v>2267</v>
      </c>
    </row>
    <row r="6536" spans="3:14">
      <c r="C6536" s="145" t="s">
        <v>2821</v>
      </c>
      <c r="D6536" s="145">
        <v>0</v>
      </c>
      <c r="E6536" s="145" t="s">
        <v>26</v>
      </c>
      <c r="F6536" s="462" t="s">
        <v>95</v>
      </c>
      <c r="G6536" s="462" t="s">
        <v>3468</v>
      </c>
      <c r="H6536" s="145" t="s">
        <v>86</v>
      </c>
      <c r="I6536" s="462" t="s">
        <v>1688</v>
      </c>
      <c r="J6536" s="462" t="s">
        <v>1690</v>
      </c>
      <c r="K6536" s="145" t="s">
        <v>2264</v>
      </c>
      <c r="L6536" s="145" t="s">
        <v>2271</v>
      </c>
      <c r="M6536" s="145" t="s">
        <v>2266</v>
      </c>
      <c r="N6536" s="145" t="s">
        <v>2267</v>
      </c>
    </row>
    <row r="6537" spans="3:14">
      <c r="C6537" s="145" t="s">
        <v>2822</v>
      </c>
      <c r="D6537" s="145">
        <v>0</v>
      </c>
      <c r="E6537" s="145" t="s">
        <v>26</v>
      </c>
      <c r="F6537" s="462" t="s">
        <v>95</v>
      </c>
      <c r="G6537" s="462" t="s">
        <v>3468</v>
      </c>
      <c r="H6537" s="145" t="s">
        <v>86</v>
      </c>
      <c r="I6537" s="462" t="s">
        <v>1688</v>
      </c>
      <c r="J6537" s="462" t="s">
        <v>1690</v>
      </c>
      <c r="K6537" s="145" t="s">
        <v>2264</v>
      </c>
      <c r="L6537" s="145" t="s">
        <v>2271</v>
      </c>
      <c r="M6537" s="145" t="s">
        <v>2266</v>
      </c>
      <c r="N6537" s="145" t="s">
        <v>2267</v>
      </c>
    </row>
    <row r="6538" spans="3:14">
      <c r="C6538" s="145" t="s">
        <v>3184</v>
      </c>
      <c r="D6538" s="145">
        <v>0</v>
      </c>
      <c r="E6538" s="145" t="s">
        <v>26</v>
      </c>
      <c r="F6538" s="462" t="s">
        <v>95</v>
      </c>
      <c r="G6538" s="462" t="s">
        <v>3468</v>
      </c>
      <c r="H6538" s="145" t="s">
        <v>86</v>
      </c>
      <c r="I6538" s="462" t="s">
        <v>1688</v>
      </c>
      <c r="J6538" s="462" t="s">
        <v>1690</v>
      </c>
      <c r="K6538" s="145" t="s">
        <v>2264</v>
      </c>
      <c r="L6538" s="145" t="s">
        <v>2271</v>
      </c>
      <c r="M6538" s="145" t="s">
        <v>2266</v>
      </c>
      <c r="N6538" s="145" t="s">
        <v>2267</v>
      </c>
    </row>
    <row r="6539" spans="3:14">
      <c r="C6539" s="145" t="s">
        <v>3185</v>
      </c>
      <c r="D6539" s="145">
        <v>0</v>
      </c>
      <c r="E6539" s="145" t="s">
        <v>26</v>
      </c>
      <c r="F6539" s="462" t="s">
        <v>95</v>
      </c>
      <c r="G6539" s="462" t="s">
        <v>3468</v>
      </c>
      <c r="H6539" s="145" t="s">
        <v>86</v>
      </c>
      <c r="I6539" s="462" t="s">
        <v>1688</v>
      </c>
      <c r="J6539" s="462" t="s">
        <v>1690</v>
      </c>
      <c r="K6539" s="145" t="s">
        <v>2264</v>
      </c>
      <c r="L6539" s="145" t="s">
        <v>2271</v>
      </c>
      <c r="M6539" s="145" t="s">
        <v>2266</v>
      </c>
      <c r="N6539" s="145" t="s">
        <v>2267</v>
      </c>
    </row>
    <row r="6540" spans="3:14">
      <c r="C6540" s="145" t="s">
        <v>3186</v>
      </c>
      <c r="D6540" s="145">
        <v>0</v>
      </c>
      <c r="E6540" s="145" t="s">
        <v>26</v>
      </c>
      <c r="F6540" s="462" t="s">
        <v>95</v>
      </c>
      <c r="G6540" s="462" t="s">
        <v>3468</v>
      </c>
      <c r="H6540" s="145" t="s">
        <v>86</v>
      </c>
      <c r="I6540" s="462" t="s">
        <v>1688</v>
      </c>
      <c r="J6540" s="462" t="s">
        <v>1690</v>
      </c>
      <c r="K6540" s="145" t="s">
        <v>2264</v>
      </c>
      <c r="L6540" s="145" t="s">
        <v>2271</v>
      </c>
      <c r="M6540" s="145" t="s">
        <v>2266</v>
      </c>
      <c r="N6540" s="145" t="s">
        <v>2267</v>
      </c>
    </row>
    <row r="6541" spans="3:14">
      <c r="C6541" s="145" t="s">
        <v>2823</v>
      </c>
      <c r="D6541" s="145">
        <v>0</v>
      </c>
      <c r="E6541" s="145" t="s">
        <v>26</v>
      </c>
      <c r="F6541" s="462" t="s">
        <v>95</v>
      </c>
      <c r="G6541" s="462" t="s">
        <v>3468</v>
      </c>
      <c r="H6541" s="145" t="s">
        <v>86</v>
      </c>
      <c r="I6541" s="462" t="s">
        <v>1688</v>
      </c>
      <c r="J6541" s="462" t="s">
        <v>1690</v>
      </c>
      <c r="K6541" s="145" t="s">
        <v>2264</v>
      </c>
      <c r="L6541" s="145" t="s">
        <v>2271</v>
      </c>
      <c r="M6541" s="145" t="s">
        <v>2266</v>
      </c>
      <c r="N6541" s="145" t="s">
        <v>2267</v>
      </c>
    </row>
    <row r="6542" spans="3:14">
      <c r="C6542" s="145" t="s">
        <v>2824</v>
      </c>
      <c r="D6542" s="145">
        <v>0</v>
      </c>
      <c r="E6542" s="145" t="s">
        <v>26</v>
      </c>
      <c r="F6542" s="462" t="s">
        <v>95</v>
      </c>
      <c r="G6542" s="462" t="s">
        <v>3468</v>
      </c>
      <c r="H6542" s="145" t="s">
        <v>86</v>
      </c>
      <c r="I6542" s="462" t="s">
        <v>1688</v>
      </c>
      <c r="J6542" s="462" t="s">
        <v>1690</v>
      </c>
      <c r="K6542" s="145" t="s">
        <v>2264</v>
      </c>
      <c r="L6542" s="145" t="s">
        <v>2271</v>
      </c>
      <c r="M6542" s="145" t="s">
        <v>2266</v>
      </c>
      <c r="N6542" s="145" t="s">
        <v>2267</v>
      </c>
    </row>
    <row r="6543" spans="3:14">
      <c r="C6543" s="145" t="s">
        <v>2825</v>
      </c>
      <c r="D6543" s="145">
        <v>0</v>
      </c>
      <c r="E6543" s="145" t="s">
        <v>26</v>
      </c>
      <c r="F6543" s="462" t="s">
        <v>95</v>
      </c>
      <c r="G6543" s="462" t="s">
        <v>3468</v>
      </c>
      <c r="H6543" s="145" t="s">
        <v>86</v>
      </c>
      <c r="I6543" s="462" t="s">
        <v>1688</v>
      </c>
      <c r="J6543" s="462" t="s">
        <v>1690</v>
      </c>
      <c r="K6543" s="145" t="s">
        <v>2264</v>
      </c>
      <c r="L6543" s="145" t="s">
        <v>2271</v>
      </c>
      <c r="M6543" s="145" t="s">
        <v>2266</v>
      </c>
      <c r="N6543" s="145" t="s">
        <v>2267</v>
      </c>
    </row>
    <row r="6544" spans="3:14">
      <c r="C6544" s="145" t="s">
        <v>2826</v>
      </c>
      <c r="D6544" s="145">
        <v>0</v>
      </c>
      <c r="E6544" s="145" t="s">
        <v>26</v>
      </c>
      <c r="F6544" s="462" t="s">
        <v>95</v>
      </c>
      <c r="G6544" s="462" t="s">
        <v>3468</v>
      </c>
      <c r="H6544" s="145" t="s">
        <v>86</v>
      </c>
      <c r="I6544" s="462" t="s">
        <v>1688</v>
      </c>
      <c r="J6544" s="462" t="s">
        <v>1690</v>
      </c>
      <c r="K6544" s="145" t="s">
        <v>2264</v>
      </c>
      <c r="L6544" s="145" t="s">
        <v>2271</v>
      </c>
      <c r="M6544" s="145" t="s">
        <v>2266</v>
      </c>
      <c r="N6544" s="145" t="s">
        <v>2267</v>
      </c>
    </row>
    <row r="6545" spans="3:14">
      <c r="C6545" s="145" t="s">
        <v>2827</v>
      </c>
      <c r="D6545" s="145">
        <v>0</v>
      </c>
      <c r="E6545" s="145" t="s">
        <v>26</v>
      </c>
      <c r="F6545" s="462" t="s">
        <v>95</v>
      </c>
      <c r="G6545" s="462" t="s">
        <v>3468</v>
      </c>
      <c r="H6545" s="145" t="s">
        <v>86</v>
      </c>
      <c r="I6545" s="462" t="s">
        <v>1688</v>
      </c>
      <c r="J6545" s="462" t="s">
        <v>1690</v>
      </c>
      <c r="K6545" s="145" t="s">
        <v>2264</v>
      </c>
      <c r="L6545" s="145" t="s">
        <v>2271</v>
      </c>
      <c r="M6545" s="145" t="s">
        <v>2266</v>
      </c>
      <c r="N6545" s="145" t="s">
        <v>2267</v>
      </c>
    </row>
    <row r="6546" spans="3:14">
      <c r="C6546" s="145" t="s">
        <v>2359</v>
      </c>
      <c r="D6546" s="145">
        <v>0</v>
      </c>
      <c r="E6546" s="145" t="s">
        <v>26</v>
      </c>
      <c r="F6546" s="462" t="s">
        <v>95</v>
      </c>
      <c r="G6546" s="462" t="s">
        <v>3468</v>
      </c>
      <c r="H6546" s="145" t="s">
        <v>86</v>
      </c>
      <c r="I6546" s="462" t="s">
        <v>2</v>
      </c>
      <c r="J6546" s="462" t="s">
        <v>1690</v>
      </c>
      <c r="K6546" s="145" t="s">
        <v>2264</v>
      </c>
      <c r="L6546" s="145" t="s">
        <v>2271</v>
      </c>
      <c r="M6546" s="145" t="s">
        <v>2266</v>
      </c>
      <c r="N6546" s="145" t="s">
        <v>2267</v>
      </c>
    </row>
    <row r="6547" spans="3:14">
      <c r="C6547" s="145" t="s">
        <v>2813</v>
      </c>
      <c r="F6547" s="462" t="s">
        <v>3468</v>
      </c>
      <c r="G6547" s="462" t="s">
        <v>3468</v>
      </c>
      <c r="H6547" s="145" t="s">
        <v>86</v>
      </c>
      <c r="I6547" s="462" t="s">
        <v>1688</v>
      </c>
      <c r="J6547" s="462" t="s">
        <v>1690</v>
      </c>
      <c r="K6547" s="145" t="s">
        <v>2264</v>
      </c>
      <c r="L6547" s="145" t="s">
        <v>2271</v>
      </c>
      <c r="M6547" s="145" t="s">
        <v>2266</v>
      </c>
      <c r="N6547" s="145" t="s">
        <v>2268</v>
      </c>
    </row>
    <row r="6548" spans="3:14">
      <c r="C6548" s="145" t="s">
        <v>2814</v>
      </c>
      <c r="F6548" s="462" t="s">
        <v>3468</v>
      </c>
      <c r="G6548" s="462" t="s">
        <v>3468</v>
      </c>
      <c r="H6548" s="145" t="s">
        <v>86</v>
      </c>
      <c r="I6548" s="462" t="s">
        <v>1688</v>
      </c>
      <c r="J6548" s="462" t="s">
        <v>1690</v>
      </c>
      <c r="K6548" s="145" t="s">
        <v>2264</v>
      </c>
      <c r="L6548" s="145" t="s">
        <v>2271</v>
      </c>
      <c r="M6548" s="145" t="s">
        <v>2266</v>
      </c>
      <c r="N6548" s="145" t="s">
        <v>2268</v>
      </c>
    </row>
    <row r="6549" spans="3:14">
      <c r="C6549" s="145" t="s">
        <v>2815</v>
      </c>
      <c r="F6549" s="462" t="s">
        <v>3468</v>
      </c>
      <c r="G6549" s="462" t="s">
        <v>3468</v>
      </c>
      <c r="H6549" s="145" t="s">
        <v>86</v>
      </c>
      <c r="I6549" s="462" t="s">
        <v>1688</v>
      </c>
      <c r="J6549" s="462" t="s">
        <v>1690</v>
      </c>
      <c r="K6549" s="145" t="s">
        <v>2264</v>
      </c>
      <c r="L6549" s="145" t="s">
        <v>2271</v>
      </c>
      <c r="M6549" s="145" t="s">
        <v>2266</v>
      </c>
      <c r="N6549" s="145" t="s">
        <v>2268</v>
      </c>
    </row>
    <row r="6550" spans="3:14">
      <c r="C6550" s="145" t="s">
        <v>2359</v>
      </c>
      <c r="D6550" s="145">
        <v>0</v>
      </c>
      <c r="E6550" s="145" t="s">
        <v>26</v>
      </c>
      <c r="F6550" s="462" t="s">
        <v>95</v>
      </c>
      <c r="G6550" s="462" t="s">
        <v>3468</v>
      </c>
      <c r="H6550" s="145" t="s">
        <v>86</v>
      </c>
      <c r="I6550" s="462" t="s">
        <v>2</v>
      </c>
      <c r="J6550" s="462" t="s">
        <v>1688</v>
      </c>
      <c r="K6550" s="145" t="s">
        <v>2264</v>
      </c>
      <c r="L6550" s="145" t="s">
        <v>2271</v>
      </c>
      <c r="M6550" s="145" t="s">
        <v>2266</v>
      </c>
      <c r="N6550" s="145" t="s">
        <v>2268</v>
      </c>
    </row>
    <row r="6551" spans="3:14">
      <c r="C6551" s="145" t="s">
        <v>2818</v>
      </c>
      <c r="D6551" s="145">
        <v>0</v>
      </c>
      <c r="E6551" s="145" t="s">
        <v>26</v>
      </c>
      <c r="F6551" s="462" t="s">
        <v>95</v>
      </c>
      <c r="G6551" s="462" t="s">
        <v>3468</v>
      </c>
      <c r="H6551" s="145" t="s">
        <v>86</v>
      </c>
      <c r="I6551" s="462" t="s">
        <v>1688</v>
      </c>
      <c r="J6551" s="462" t="s">
        <v>1690</v>
      </c>
      <c r="K6551" s="145" t="s">
        <v>2264</v>
      </c>
      <c r="L6551" s="145" t="s">
        <v>2271</v>
      </c>
      <c r="M6551" s="145" t="s">
        <v>2266</v>
      </c>
      <c r="N6551" s="145" t="s">
        <v>2268</v>
      </c>
    </row>
    <row r="6552" spans="3:14">
      <c r="C6552" s="145" t="s">
        <v>2819</v>
      </c>
      <c r="D6552" s="145">
        <v>0</v>
      </c>
      <c r="E6552" s="145" t="s">
        <v>26</v>
      </c>
      <c r="F6552" s="462" t="s">
        <v>95</v>
      </c>
      <c r="G6552" s="462" t="s">
        <v>3468</v>
      </c>
      <c r="H6552" s="145" t="s">
        <v>86</v>
      </c>
      <c r="I6552" s="462" t="s">
        <v>1688</v>
      </c>
      <c r="J6552" s="462" t="s">
        <v>1690</v>
      </c>
      <c r="K6552" s="145" t="s">
        <v>2264</v>
      </c>
      <c r="L6552" s="145" t="s">
        <v>2271</v>
      </c>
      <c r="M6552" s="145" t="s">
        <v>2266</v>
      </c>
      <c r="N6552" s="145" t="s">
        <v>2268</v>
      </c>
    </row>
    <row r="6553" spans="3:14">
      <c r="C6553" s="145" t="s">
        <v>2820</v>
      </c>
      <c r="D6553" s="145">
        <v>0</v>
      </c>
      <c r="E6553" s="145" t="s">
        <v>26</v>
      </c>
      <c r="F6553" s="462" t="s">
        <v>95</v>
      </c>
      <c r="G6553" s="462" t="s">
        <v>3468</v>
      </c>
      <c r="H6553" s="145" t="s">
        <v>86</v>
      </c>
      <c r="I6553" s="462" t="s">
        <v>1688</v>
      </c>
      <c r="J6553" s="462" t="s">
        <v>1690</v>
      </c>
      <c r="K6553" s="145" t="s">
        <v>2264</v>
      </c>
      <c r="L6553" s="145" t="s">
        <v>2271</v>
      </c>
      <c r="M6553" s="145" t="s">
        <v>2266</v>
      </c>
      <c r="N6553" s="145" t="s">
        <v>2268</v>
      </c>
    </row>
    <row r="6554" spans="3:14">
      <c r="C6554" s="145" t="s">
        <v>2821</v>
      </c>
      <c r="D6554" s="145">
        <v>0</v>
      </c>
      <c r="E6554" s="145" t="s">
        <v>26</v>
      </c>
      <c r="F6554" s="462" t="s">
        <v>95</v>
      </c>
      <c r="G6554" s="462" t="s">
        <v>3468</v>
      </c>
      <c r="H6554" s="145" t="s">
        <v>86</v>
      </c>
      <c r="I6554" s="462" t="s">
        <v>1688</v>
      </c>
      <c r="J6554" s="462" t="s">
        <v>1690</v>
      </c>
      <c r="K6554" s="145" t="s">
        <v>2264</v>
      </c>
      <c r="L6554" s="145" t="s">
        <v>2271</v>
      </c>
      <c r="M6554" s="145" t="s">
        <v>2266</v>
      </c>
      <c r="N6554" s="145" t="s">
        <v>2268</v>
      </c>
    </row>
    <row r="6555" spans="3:14">
      <c r="C6555" s="145" t="s">
        <v>2822</v>
      </c>
      <c r="D6555" s="145">
        <v>0</v>
      </c>
      <c r="E6555" s="145" t="s">
        <v>26</v>
      </c>
      <c r="F6555" s="462" t="s">
        <v>95</v>
      </c>
      <c r="G6555" s="462" t="s">
        <v>3468</v>
      </c>
      <c r="H6555" s="145" t="s">
        <v>86</v>
      </c>
      <c r="I6555" s="462" t="s">
        <v>1688</v>
      </c>
      <c r="J6555" s="462" t="s">
        <v>1690</v>
      </c>
      <c r="K6555" s="145" t="s">
        <v>2264</v>
      </c>
      <c r="L6555" s="145" t="s">
        <v>2271</v>
      </c>
      <c r="M6555" s="145" t="s">
        <v>2266</v>
      </c>
      <c r="N6555" s="145" t="s">
        <v>2268</v>
      </c>
    </row>
    <row r="6556" spans="3:14">
      <c r="C6556" s="145" t="s">
        <v>3184</v>
      </c>
      <c r="D6556" s="145">
        <v>0</v>
      </c>
      <c r="E6556" s="145" t="s">
        <v>26</v>
      </c>
      <c r="F6556" s="462" t="s">
        <v>95</v>
      </c>
      <c r="G6556" s="462" t="s">
        <v>3468</v>
      </c>
      <c r="H6556" s="145" t="s">
        <v>86</v>
      </c>
      <c r="I6556" s="462" t="s">
        <v>1688</v>
      </c>
      <c r="J6556" s="462" t="s">
        <v>1690</v>
      </c>
      <c r="K6556" s="145" t="s">
        <v>2264</v>
      </c>
      <c r="L6556" s="145" t="s">
        <v>2271</v>
      </c>
      <c r="M6556" s="145" t="s">
        <v>2266</v>
      </c>
      <c r="N6556" s="145" t="s">
        <v>2268</v>
      </c>
    </row>
    <row r="6557" spans="3:14">
      <c r="C6557" s="145" t="s">
        <v>3185</v>
      </c>
      <c r="D6557" s="145">
        <v>0</v>
      </c>
      <c r="E6557" s="145" t="s">
        <v>26</v>
      </c>
      <c r="F6557" s="462" t="s">
        <v>95</v>
      </c>
      <c r="G6557" s="462" t="s">
        <v>3468</v>
      </c>
      <c r="H6557" s="145" t="s">
        <v>86</v>
      </c>
      <c r="I6557" s="462" t="s">
        <v>1688</v>
      </c>
      <c r="J6557" s="462" t="s">
        <v>1690</v>
      </c>
      <c r="K6557" s="145" t="s">
        <v>2264</v>
      </c>
      <c r="L6557" s="145" t="s">
        <v>2271</v>
      </c>
      <c r="M6557" s="145" t="s">
        <v>2266</v>
      </c>
      <c r="N6557" s="145" t="s">
        <v>2268</v>
      </c>
    </row>
    <row r="6558" spans="3:14">
      <c r="C6558" s="145" t="s">
        <v>3186</v>
      </c>
      <c r="D6558" s="145">
        <v>0</v>
      </c>
      <c r="E6558" s="145" t="s">
        <v>26</v>
      </c>
      <c r="F6558" s="462" t="s">
        <v>95</v>
      </c>
      <c r="G6558" s="462" t="s">
        <v>3468</v>
      </c>
      <c r="H6558" s="145" t="s">
        <v>86</v>
      </c>
      <c r="I6558" s="462" t="s">
        <v>1688</v>
      </c>
      <c r="J6558" s="462" t="s">
        <v>1690</v>
      </c>
      <c r="K6558" s="145" t="s">
        <v>2264</v>
      </c>
      <c r="L6558" s="145" t="s">
        <v>2271</v>
      </c>
      <c r="M6558" s="145" t="s">
        <v>2266</v>
      </c>
      <c r="N6558" s="145" t="s">
        <v>2268</v>
      </c>
    </row>
    <row r="6559" spans="3:14">
      <c r="C6559" s="145" t="s">
        <v>2823</v>
      </c>
      <c r="D6559" s="145">
        <v>0</v>
      </c>
      <c r="E6559" s="145" t="s">
        <v>26</v>
      </c>
      <c r="F6559" s="462" t="s">
        <v>95</v>
      </c>
      <c r="G6559" s="462" t="s">
        <v>3468</v>
      </c>
      <c r="H6559" s="145" t="s">
        <v>86</v>
      </c>
      <c r="I6559" s="462" t="s">
        <v>1688</v>
      </c>
      <c r="J6559" s="462" t="s">
        <v>1690</v>
      </c>
      <c r="K6559" s="145" t="s">
        <v>2264</v>
      </c>
      <c r="L6559" s="145" t="s">
        <v>2271</v>
      </c>
      <c r="M6559" s="145" t="s">
        <v>2266</v>
      </c>
      <c r="N6559" s="145" t="s">
        <v>2268</v>
      </c>
    </row>
    <row r="6560" spans="3:14">
      <c r="C6560" s="145" t="s">
        <v>2824</v>
      </c>
      <c r="D6560" s="145">
        <v>0</v>
      </c>
      <c r="E6560" s="145" t="s">
        <v>26</v>
      </c>
      <c r="F6560" s="462" t="s">
        <v>95</v>
      </c>
      <c r="G6560" s="462" t="s">
        <v>3468</v>
      </c>
      <c r="H6560" s="145" t="s">
        <v>86</v>
      </c>
      <c r="I6560" s="462" t="s">
        <v>1688</v>
      </c>
      <c r="J6560" s="462" t="s">
        <v>1690</v>
      </c>
      <c r="K6560" s="145" t="s">
        <v>2264</v>
      </c>
      <c r="L6560" s="145" t="s">
        <v>2271</v>
      </c>
      <c r="M6560" s="145" t="s">
        <v>2266</v>
      </c>
      <c r="N6560" s="145" t="s">
        <v>2268</v>
      </c>
    </row>
    <row r="6561" spans="3:14">
      <c r="C6561" s="145" t="s">
        <v>2825</v>
      </c>
      <c r="D6561" s="145">
        <v>0</v>
      </c>
      <c r="E6561" s="145" t="s">
        <v>26</v>
      </c>
      <c r="F6561" s="462" t="s">
        <v>95</v>
      </c>
      <c r="G6561" s="462" t="s">
        <v>3468</v>
      </c>
      <c r="H6561" s="145" t="s">
        <v>86</v>
      </c>
      <c r="I6561" s="462" t="s">
        <v>1688</v>
      </c>
      <c r="J6561" s="462" t="s">
        <v>1690</v>
      </c>
      <c r="K6561" s="145" t="s">
        <v>2264</v>
      </c>
      <c r="L6561" s="145" t="s">
        <v>2271</v>
      </c>
      <c r="M6561" s="145" t="s">
        <v>2266</v>
      </c>
      <c r="N6561" s="145" t="s">
        <v>2268</v>
      </c>
    </row>
    <row r="6562" spans="3:14">
      <c r="C6562" s="145" t="s">
        <v>2826</v>
      </c>
      <c r="D6562" s="145">
        <v>0</v>
      </c>
      <c r="E6562" s="145" t="s">
        <v>26</v>
      </c>
      <c r="F6562" s="462" t="s">
        <v>95</v>
      </c>
      <c r="G6562" s="462" t="s">
        <v>3468</v>
      </c>
      <c r="H6562" s="145" t="s">
        <v>86</v>
      </c>
      <c r="I6562" s="462" t="s">
        <v>1688</v>
      </c>
      <c r="J6562" s="462" t="s">
        <v>1690</v>
      </c>
      <c r="K6562" s="145" t="s">
        <v>2264</v>
      </c>
      <c r="L6562" s="145" t="s">
        <v>2271</v>
      </c>
      <c r="M6562" s="145" t="s">
        <v>2266</v>
      </c>
      <c r="N6562" s="145" t="s">
        <v>2268</v>
      </c>
    </row>
    <row r="6563" spans="3:14">
      <c r="C6563" s="145" t="s">
        <v>2827</v>
      </c>
      <c r="D6563" s="145">
        <v>0</v>
      </c>
      <c r="E6563" s="145" t="s">
        <v>26</v>
      </c>
      <c r="F6563" s="462" t="s">
        <v>95</v>
      </c>
      <c r="G6563" s="462" t="s">
        <v>3468</v>
      </c>
      <c r="H6563" s="145" t="s">
        <v>86</v>
      </c>
      <c r="I6563" s="462" t="s">
        <v>1688</v>
      </c>
      <c r="J6563" s="462" t="s">
        <v>1690</v>
      </c>
      <c r="K6563" s="145" t="s">
        <v>2264</v>
      </c>
      <c r="L6563" s="145" t="s">
        <v>2271</v>
      </c>
      <c r="M6563" s="145" t="s">
        <v>2266</v>
      </c>
      <c r="N6563" s="145" t="s">
        <v>2268</v>
      </c>
    </row>
    <row r="6564" spans="3:14">
      <c r="C6564" s="145" t="s">
        <v>2359</v>
      </c>
      <c r="D6564" s="145">
        <v>0</v>
      </c>
      <c r="E6564" s="145" t="s">
        <v>26</v>
      </c>
      <c r="F6564" s="462" t="s">
        <v>95</v>
      </c>
      <c r="G6564" s="462" t="s">
        <v>3468</v>
      </c>
      <c r="H6564" s="145" t="s">
        <v>86</v>
      </c>
      <c r="I6564" s="462" t="s">
        <v>2</v>
      </c>
      <c r="J6564" s="462" t="s">
        <v>1690</v>
      </c>
      <c r="K6564" s="145" t="s">
        <v>2264</v>
      </c>
      <c r="L6564" s="145" t="s">
        <v>2271</v>
      </c>
      <c r="M6564" s="145" t="s">
        <v>2266</v>
      </c>
      <c r="N6564" s="145" t="s">
        <v>2268</v>
      </c>
    </row>
    <row r="6565" spans="3:14">
      <c r="C6565" s="145" t="s">
        <v>2813</v>
      </c>
      <c r="F6565" s="462" t="s">
        <v>3468</v>
      </c>
      <c r="G6565" s="462" t="s">
        <v>3468</v>
      </c>
      <c r="H6565" s="145" t="s">
        <v>86</v>
      </c>
      <c r="I6565" s="462" t="s">
        <v>1688</v>
      </c>
      <c r="J6565" s="462" t="s">
        <v>1690</v>
      </c>
      <c r="K6565" s="145" t="s">
        <v>2264</v>
      </c>
      <c r="L6565" s="145" t="s">
        <v>2271</v>
      </c>
      <c r="M6565" s="145" t="s">
        <v>2266</v>
      </c>
      <c r="N6565" s="145" t="s">
        <v>2269</v>
      </c>
    </row>
    <row r="6566" spans="3:14">
      <c r="C6566" s="145" t="s">
        <v>2814</v>
      </c>
      <c r="F6566" s="462" t="s">
        <v>3468</v>
      </c>
      <c r="G6566" s="462" t="s">
        <v>3468</v>
      </c>
      <c r="H6566" s="145" t="s">
        <v>86</v>
      </c>
      <c r="I6566" s="462" t="s">
        <v>1688</v>
      </c>
      <c r="J6566" s="462" t="s">
        <v>1690</v>
      </c>
      <c r="K6566" s="145" t="s">
        <v>2264</v>
      </c>
      <c r="L6566" s="145" t="s">
        <v>2271</v>
      </c>
      <c r="M6566" s="145" t="s">
        <v>2266</v>
      </c>
      <c r="N6566" s="145" t="s">
        <v>2269</v>
      </c>
    </row>
    <row r="6567" spans="3:14">
      <c r="C6567" s="145" t="s">
        <v>2815</v>
      </c>
      <c r="F6567" s="462" t="s">
        <v>3468</v>
      </c>
      <c r="G6567" s="462" t="s">
        <v>3468</v>
      </c>
      <c r="H6567" s="145" t="s">
        <v>86</v>
      </c>
      <c r="I6567" s="462" t="s">
        <v>1688</v>
      </c>
      <c r="J6567" s="462" t="s">
        <v>1690</v>
      </c>
      <c r="K6567" s="145" t="s">
        <v>2264</v>
      </c>
      <c r="L6567" s="145" t="s">
        <v>2271</v>
      </c>
      <c r="M6567" s="145" t="s">
        <v>2266</v>
      </c>
      <c r="N6567" s="145" t="s">
        <v>2269</v>
      </c>
    </row>
    <row r="6568" spans="3:14">
      <c r="C6568" s="145" t="s">
        <v>2359</v>
      </c>
      <c r="D6568" s="145">
        <v>0</v>
      </c>
      <c r="E6568" s="145" t="s">
        <v>26</v>
      </c>
      <c r="F6568" s="462" t="s">
        <v>95</v>
      </c>
      <c r="G6568" s="462" t="s">
        <v>3468</v>
      </c>
      <c r="H6568" s="145" t="s">
        <v>86</v>
      </c>
      <c r="I6568" s="462" t="s">
        <v>2</v>
      </c>
      <c r="J6568" s="462" t="s">
        <v>1688</v>
      </c>
      <c r="K6568" s="145" t="s">
        <v>2264</v>
      </c>
      <c r="L6568" s="145" t="s">
        <v>2271</v>
      </c>
      <c r="M6568" s="145" t="s">
        <v>2266</v>
      </c>
      <c r="N6568" s="145" t="s">
        <v>2269</v>
      </c>
    </row>
    <row r="6569" spans="3:14">
      <c r="C6569" s="145" t="s">
        <v>2818</v>
      </c>
      <c r="D6569" s="145">
        <v>0</v>
      </c>
      <c r="E6569" s="145" t="s">
        <v>26</v>
      </c>
      <c r="F6569" s="462" t="s">
        <v>95</v>
      </c>
      <c r="G6569" s="462" t="s">
        <v>3468</v>
      </c>
      <c r="H6569" s="145" t="s">
        <v>86</v>
      </c>
      <c r="I6569" s="462" t="s">
        <v>1688</v>
      </c>
      <c r="J6569" s="462" t="s">
        <v>1690</v>
      </c>
      <c r="K6569" s="145" t="s">
        <v>2264</v>
      </c>
      <c r="L6569" s="145" t="s">
        <v>2271</v>
      </c>
      <c r="M6569" s="145" t="s">
        <v>2266</v>
      </c>
      <c r="N6569" s="145" t="s">
        <v>2269</v>
      </c>
    </row>
    <row r="6570" spans="3:14">
      <c r="C6570" s="145" t="s">
        <v>2819</v>
      </c>
      <c r="D6570" s="145">
        <v>0</v>
      </c>
      <c r="E6570" s="145" t="s">
        <v>26</v>
      </c>
      <c r="F6570" s="462" t="s">
        <v>95</v>
      </c>
      <c r="G6570" s="462" t="s">
        <v>3468</v>
      </c>
      <c r="H6570" s="145" t="s">
        <v>86</v>
      </c>
      <c r="I6570" s="462" t="s">
        <v>1688</v>
      </c>
      <c r="J6570" s="462" t="s">
        <v>1690</v>
      </c>
      <c r="K6570" s="145" t="s">
        <v>2264</v>
      </c>
      <c r="L6570" s="145" t="s">
        <v>2271</v>
      </c>
      <c r="M6570" s="145" t="s">
        <v>2266</v>
      </c>
      <c r="N6570" s="145" t="s">
        <v>2269</v>
      </c>
    </row>
    <row r="6571" spans="3:14">
      <c r="C6571" s="145" t="s">
        <v>2820</v>
      </c>
      <c r="D6571" s="145">
        <v>0</v>
      </c>
      <c r="E6571" s="145" t="s">
        <v>26</v>
      </c>
      <c r="F6571" s="462" t="s">
        <v>95</v>
      </c>
      <c r="G6571" s="462" t="s">
        <v>3468</v>
      </c>
      <c r="H6571" s="145" t="s">
        <v>86</v>
      </c>
      <c r="I6571" s="462" t="s">
        <v>1688</v>
      </c>
      <c r="J6571" s="462" t="s">
        <v>1690</v>
      </c>
      <c r="K6571" s="145" t="s">
        <v>2264</v>
      </c>
      <c r="L6571" s="145" t="s">
        <v>2271</v>
      </c>
      <c r="M6571" s="145" t="s">
        <v>2266</v>
      </c>
      <c r="N6571" s="145" t="s">
        <v>2269</v>
      </c>
    </row>
    <row r="6572" spans="3:14">
      <c r="C6572" s="145" t="s">
        <v>2821</v>
      </c>
      <c r="D6572" s="145">
        <v>0</v>
      </c>
      <c r="E6572" s="145" t="s">
        <v>26</v>
      </c>
      <c r="F6572" s="462" t="s">
        <v>95</v>
      </c>
      <c r="G6572" s="462" t="s">
        <v>3468</v>
      </c>
      <c r="H6572" s="145" t="s">
        <v>86</v>
      </c>
      <c r="I6572" s="462" t="s">
        <v>1688</v>
      </c>
      <c r="J6572" s="462" t="s">
        <v>1690</v>
      </c>
      <c r="K6572" s="145" t="s">
        <v>2264</v>
      </c>
      <c r="L6572" s="145" t="s">
        <v>2271</v>
      </c>
      <c r="M6572" s="145" t="s">
        <v>2266</v>
      </c>
      <c r="N6572" s="145" t="s">
        <v>2269</v>
      </c>
    </row>
    <row r="6573" spans="3:14">
      <c r="C6573" s="145" t="s">
        <v>2822</v>
      </c>
      <c r="D6573" s="145">
        <v>0</v>
      </c>
      <c r="E6573" s="145" t="s">
        <v>26</v>
      </c>
      <c r="F6573" s="462" t="s">
        <v>95</v>
      </c>
      <c r="G6573" s="462" t="s">
        <v>3468</v>
      </c>
      <c r="H6573" s="145" t="s">
        <v>86</v>
      </c>
      <c r="I6573" s="462" t="s">
        <v>1688</v>
      </c>
      <c r="J6573" s="462" t="s">
        <v>1690</v>
      </c>
      <c r="K6573" s="145" t="s">
        <v>2264</v>
      </c>
      <c r="L6573" s="145" t="s">
        <v>2271</v>
      </c>
      <c r="M6573" s="145" t="s">
        <v>2266</v>
      </c>
      <c r="N6573" s="145" t="s">
        <v>2269</v>
      </c>
    </row>
    <row r="6574" spans="3:14">
      <c r="C6574" s="145" t="s">
        <v>3184</v>
      </c>
      <c r="D6574" s="145">
        <v>0</v>
      </c>
      <c r="E6574" s="145" t="s">
        <v>26</v>
      </c>
      <c r="F6574" s="462" t="s">
        <v>95</v>
      </c>
      <c r="G6574" s="462" t="s">
        <v>3468</v>
      </c>
      <c r="H6574" s="145" t="s">
        <v>86</v>
      </c>
      <c r="I6574" s="462" t="s">
        <v>1688</v>
      </c>
      <c r="J6574" s="462" t="s">
        <v>1690</v>
      </c>
      <c r="K6574" s="145" t="s">
        <v>2264</v>
      </c>
      <c r="L6574" s="145" t="s">
        <v>2271</v>
      </c>
      <c r="M6574" s="145" t="s">
        <v>2266</v>
      </c>
      <c r="N6574" s="145" t="s">
        <v>2269</v>
      </c>
    </row>
    <row r="6575" spans="3:14">
      <c r="C6575" s="145" t="s">
        <v>3185</v>
      </c>
      <c r="D6575" s="145">
        <v>0</v>
      </c>
      <c r="E6575" s="145" t="s">
        <v>26</v>
      </c>
      <c r="F6575" s="462" t="s">
        <v>95</v>
      </c>
      <c r="G6575" s="462" t="s">
        <v>3468</v>
      </c>
      <c r="H6575" s="145" t="s">
        <v>86</v>
      </c>
      <c r="I6575" s="462" t="s">
        <v>1688</v>
      </c>
      <c r="J6575" s="462" t="s">
        <v>1690</v>
      </c>
      <c r="K6575" s="145" t="s">
        <v>2264</v>
      </c>
      <c r="L6575" s="145" t="s">
        <v>2271</v>
      </c>
      <c r="M6575" s="145" t="s">
        <v>2266</v>
      </c>
      <c r="N6575" s="145" t="s">
        <v>2269</v>
      </c>
    </row>
    <row r="6576" spans="3:14">
      <c r="C6576" s="145" t="s">
        <v>3186</v>
      </c>
      <c r="D6576" s="145">
        <v>0</v>
      </c>
      <c r="E6576" s="145" t="s">
        <v>26</v>
      </c>
      <c r="F6576" s="462" t="s">
        <v>95</v>
      </c>
      <c r="G6576" s="462" t="s">
        <v>3468</v>
      </c>
      <c r="H6576" s="145" t="s">
        <v>86</v>
      </c>
      <c r="I6576" s="462" t="s">
        <v>1688</v>
      </c>
      <c r="J6576" s="462" t="s">
        <v>1690</v>
      </c>
      <c r="K6576" s="145" t="s">
        <v>2264</v>
      </c>
      <c r="L6576" s="145" t="s">
        <v>2271</v>
      </c>
      <c r="M6576" s="145" t="s">
        <v>2266</v>
      </c>
      <c r="N6576" s="145" t="s">
        <v>2269</v>
      </c>
    </row>
    <row r="6577" spans="3:14">
      <c r="C6577" s="145" t="s">
        <v>2823</v>
      </c>
      <c r="D6577" s="145">
        <v>0</v>
      </c>
      <c r="E6577" s="145" t="s">
        <v>26</v>
      </c>
      <c r="F6577" s="462" t="s">
        <v>95</v>
      </c>
      <c r="G6577" s="462" t="s">
        <v>3468</v>
      </c>
      <c r="H6577" s="145" t="s">
        <v>86</v>
      </c>
      <c r="I6577" s="462" t="s">
        <v>1688</v>
      </c>
      <c r="J6577" s="462" t="s">
        <v>1690</v>
      </c>
      <c r="K6577" s="145" t="s">
        <v>2264</v>
      </c>
      <c r="L6577" s="145" t="s">
        <v>2271</v>
      </c>
      <c r="M6577" s="145" t="s">
        <v>2266</v>
      </c>
      <c r="N6577" s="145" t="s">
        <v>2269</v>
      </c>
    </row>
    <row r="6578" spans="3:14">
      <c r="C6578" s="145" t="s">
        <v>2824</v>
      </c>
      <c r="D6578" s="145">
        <v>0</v>
      </c>
      <c r="E6578" s="145" t="s">
        <v>26</v>
      </c>
      <c r="F6578" s="462" t="s">
        <v>95</v>
      </c>
      <c r="G6578" s="462" t="s">
        <v>3468</v>
      </c>
      <c r="H6578" s="145" t="s">
        <v>86</v>
      </c>
      <c r="I6578" s="462" t="s">
        <v>1688</v>
      </c>
      <c r="J6578" s="462" t="s">
        <v>1690</v>
      </c>
      <c r="K6578" s="145" t="s">
        <v>2264</v>
      </c>
      <c r="L6578" s="145" t="s">
        <v>2271</v>
      </c>
      <c r="M6578" s="145" t="s">
        <v>2266</v>
      </c>
      <c r="N6578" s="145" t="s">
        <v>2269</v>
      </c>
    </row>
    <row r="6579" spans="3:14">
      <c r="C6579" s="145" t="s">
        <v>2825</v>
      </c>
      <c r="D6579" s="145">
        <v>0</v>
      </c>
      <c r="E6579" s="145" t="s">
        <v>26</v>
      </c>
      <c r="F6579" s="462" t="s">
        <v>95</v>
      </c>
      <c r="G6579" s="462" t="s">
        <v>3468</v>
      </c>
      <c r="H6579" s="145" t="s">
        <v>86</v>
      </c>
      <c r="I6579" s="462" t="s">
        <v>1688</v>
      </c>
      <c r="J6579" s="462" t="s">
        <v>1690</v>
      </c>
      <c r="K6579" s="145" t="s">
        <v>2264</v>
      </c>
      <c r="L6579" s="145" t="s">
        <v>2271</v>
      </c>
      <c r="M6579" s="145" t="s">
        <v>2266</v>
      </c>
      <c r="N6579" s="145" t="s">
        <v>2269</v>
      </c>
    </row>
    <row r="6580" spans="3:14">
      <c r="C6580" s="145" t="s">
        <v>2826</v>
      </c>
      <c r="D6580" s="145">
        <v>0</v>
      </c>
      <c r="E6580" s="145" t="s">
        <v>26</v>
      </c>
      <c r="F6580" s="462" t="s">
        <v>95</v>
      </c>
      <c r="G6580" s="462" t="s">
        <v>3468</v>
      </c>
      <c r="H6580" s="145" t="s">
        <v>86</v>
      </c>
      <c r="I6580" s="462" t="s">
        <v>1688</v>
      </c>
      <c r="J6580" s="462" t="s">
        <v>1690</v>
      </c>
      <c r="K6580" s="145" t="s">
        <v>2264</v>
      </c>
      <c r="L6580" s="145" t="s">
        <v>2271</v>
      </c>
      <c r="M6580" s="145" t="s">
        <v>2266</v>
      </c>
      <c r="N6580" s="145" t="s">
        <v>2269</v>
      </c>
    </row>
    <row r="6581" spans="3:14">
      <c r="C6581" s="145" t="s">
        <v>2827</v>
      </c>
      <c r="D6581" s="145">
        <v>0</v>
      </c>
      <c r="E6581" s="145" t="s">
        <v>26</v>
      </c>
      <c r="F6581" s="462" t="s">
        <v>95</v>
      </c>
      <c r="G6581" s="462" t="s">
        <v>3468</v>
      </c>
      <c r="H6581" s="145" t="s">
        <v>86</v>
      </c>
      <c r="I6581" s="462" t="s">
        <v>1688</v>
      </c>
      <c r="J6581" s="462" t="s">
        <v>1690</v>
      </c>
      <c r="K6581" s="145" t="s">
        <v>2264</v>
      </c>
      <c r="L6581" s="145" t="s">
        <v>2271</v>
      </c>
      <c r="M6581" s="145" t="s">
        <v>2266</v>
      </c>
      <c r="N6581" s="145" t="s">
        <v>2269</v>
      </c>
    </row>
    <row r="6582" spans="3:14">
      <c r="C6582" s="145" t="s">
        <v>2359</v>
      </c>
      <c r="D6582" s="145">
        <v>0</v>
      </c>
      <c r="E6582" s="145" t="s">
        <v>26</v>
      </c>
      <c r="F6582" s="462" t="s">
        <v>95</v>
      </c>
      <c r="G6582" s="462" t="s">
        <v>3468</v>
      </c>
      <c r="H6582" s="145" t="s">
        <v>86</v>
      </c>
      <c r="I6582" s="462" t="s">
        <v>2</v>
      </c>
      <c r="J6582" s="462" t="s">
        <v>1690</v>
      </c>
      <c r="K6582" s="145" t="s">
        <v>2264</v>
      </c>
      <c r="L6582" s="145" t="s">
        <v>2271</v>
      </c>
      <c r="M6582" s="145" t="s">
        <v>2266</v>
      </c>
      <c r="N6582" s="145" t="s">
        <v>2269</v>
      </c>
    </row>
    <row r="6583" spans="3:14">
      <c r="C6583" s="145" t="s">
        <v>2813</v>
      </c>
      <c r="F6583" s="462" t="s">
        <v>3468</v>
      </c>
      <c r="G6583" s="462" t="s">
        <v>3468</v>
      </c>
      <c r="H6583" s="145" t="s">
        <v>86</v>
      </c>
      <c r="I6583" s="462" t="s">
        <v>1688</v>
      </c>
      <c r="J6583" s="462" t="s">
        <v>1690</v>
      </c>
      <c r="K6583" s="145" t="s">
        <v>2264</v>
      </c>
      <c r="L6583" s="145" t="s">
        <v>2272</v>
      </c>
      <c r="M6583" s="145" t="s">
        <v>2266</v>
      </c>
      <c r="N6583" s="145" t="s">
        <v>2267</v>
      </c>
    </row>
    <row r="6584" spans="3:14">
      <c r="C6584" s="145" t="s">
        <v>2814</v>
      </c>
      <c r="F6584" s="462" t="s">
        <v>3468</v>
      </c>
      <c r="G6584" s="462" t="s">
        <v>3468</v>
      </c>
      <c r="H6584" s="145" t="s">
        <v>86</v>
      </c>
      <c r="I6584" s="462" t="s">
        <v>1688</v>
      </c>
      <c r="J6584" s="462" t="s">
        <v>1690</v>
      </c>
      <c r="K6584" s="145" t="s">
        <v>2264</v>
      </c>
      <c r="L6584" s="145" t="s">
        <v>2272</v>
      </c>
      <c r="M6584" s="145" t="s">
        <v>2266</v>
      </c>
      <c r="N6584" s="145" t="s">
        <v>2267</v>
      </c>
    </row>
    <row r="6585" spans="3:14">
      <c r="C6585" s="145" t="s">
        <v>2815</v>
      </c>
      <c r="F6585" s="462" t="s">
        <v>3468</v>
      </c>
      <c r="G6585" s="462" t="s">
        <v>3468</v>
      </c>
      <c r="H6585" s="145" t="s">
        <v>86</v>
      </c>
      <c r="I6585" s="462" t="s">
        <v>1688</v>
      </c>
      <c r="J6585" s="462" t="s">
        <v>1690</v>
      </c>
      <c r="K6585" s="145" t="s">
        <v>2264</v>
      </c>
      <c r="L6585" s="145" t="s">
        <v>2272</v>
      </c>
      <c r="M6585" s="145" t="s">
        <v>2266</v>
      </c>
      <c r="N6585" s="145" t="s">
        <v>2267</v>
      </c>
    </row>
    <row r="6586" spans="3:14">
      <c r="C6586" s="145" t="s">
        <v>2359</v>
      </c>
      <c r="D6586" s="145">
        <v>0</v>
      </c>
      <c r="E6586" s="145" t="s">
        <v>26</v>
      </c>
      <c r="F6586" s="462" t="s">
        <v>95</v>
      </c>
      <c r="G6586" s="462" t="s">
        <v>3468</v>
      </c>
      <c r="H6586" s="145" t="s">
        <v>86</v>
      </c>
      <c r="I6586" s="462" t="s">
        <v>2</v>
      </c>
      <c r="J6586" s="462" t="s">
        <v>1688</v>
      </c>
      <c r="K6586" s="145" t="s">
        <v>2264</v>
      </c>
      <c r="L6586" s="145" t="s">
        <v>2272</v>
      </c>
      <c r="M6586" s="145" t="s">
        <v>2266</v>
      </c>
      <c r="N6586" s="145" t="s">
        <v>2267</v>
      </c>
    </row>
    <row r="6587" spans="3:14">
      <c r="C6587" s="145" t="s">
        <v>2818</v>
      </c>
      <c r="D6587" s="145">
        <v>0</v>
      </c>
      <c r="E6587" s="145" t="s">
        <v>26</v>
      </c>
      <c r="F6587" s="462" t="s">
        <v>95</v>
      </c>
      <c r="G6587" s="462" t="s">
        <v>3468</v>
      </c>
      <c r="H6587" s="145" t="s">
        <v>86</v>
      </c>
      <c r="I6587" s="462" t="s">
        <v>1688</v>
      </c>
      <c r="J6587" s="462" t="s">
        <v>1690</v>
      </c>
      <c r="K6587" s="145" t="s">
        <v>2264</v>
      </c>
      <c r="L6587" s="145" t="s">
        <v>2272</v>
      </c>
      <c r="M6587" s="145" t="s">
        <v>2266</v>
      </c>
      <c r="N6587" s="145" t="s">
        <v>2267</v>
      </c>
    </row>
    <row r="6588" spans="3:14">
      <c r="C6588" s="145" t="s">
        <v>2819</v>
      </c>
      <c r="D6588" s="145">
        <v>0</v>
      </c>
      <c r="E6588" s="145" t="s">
        <v>26</v>
      </c>
      <c r="F6588" s="462" t="s">
        <v>95</v>
      </c>
      <c r="G6588" s="462" t="s">
        <v>3468</v>
      </c>
      <c r="H6588" s="145" t="s">
        <v>86</v>
      </c>
      <c r="I6588" s="462" t="s">
        <v>1688</v>
      </c>
      <c r="J6588" s="462" t="s">
        <v>1690</v>
      </c>
      <c r="K6588" s="145" t="s">
        <v>2264</v>
      </c>
      <c r="L6588" s="145" t="s">
        <v>2272</v>
      </c>
      <c r="M6588" s="145" t="s">
        <v>2266</v>
      </c>
      <c r="N6588" s="145" t="s">
        <v>2267</v>
      </c>
    </row>
    <row r="6589" spans="3:14">
      <c r="C6589" s="145" t="s">
        <v>2820</v>
      </c>
      <c r="D6589" s="145">
        <v>0</v>
      </c>
      <c r="E6589" s="145" t="s">
        <v>26</v>
      </c>
      <c r="F6589" s="462" t="s">
        <v>95</v>
      </c>
      <c r="G6589" s="462" t="s">
        <v>3468</v>
      </c>
      <c r="H6589" s="145" t="s">
        <v>86</v>
      </c>
      <c r="I6589" s="462" t="s">
        <v>1688</v>
      </c>
      <c r="J6589" s="462" t="s">
        <v>1690</v>
      </c>
      <c r="K6589" s="145" t="s">
        <v>2264</v>
      </c>
      <c r="L6589" s="145" t="s">
        <v>2272</v>
      </c>
      <c r="M6589" s="145" t="s">
        <v>2266</v>
      </c>
      <c r="N6589" s="145" t="s">
        <v>2267</v>
      </c>
    </row>
    <row r="6590" spans="3:14">
      <c r="C6590" s="145" t="s">
        <v>2821</v>
      </c>
      <c r="D6590" s="145">
        <v>0</v>
      </c>
      <c r="E6590" s="145" t="s">
        <v>26</v>
      </c>
      <c r="F6590" s="462" t="s">
        <v>95</v>
      </c>
      <c r="G6590" s="462" t="s">
        <v>3468</v>
      </c>
      <c r="H6590" s="145" t="s">
        <v>86</v>
      </c>
      <c r="I6590" s="462" t="s">
        <v>1688</v>
      </c>
      <c r="J6590" s="462" t="s">
        <v>1690</v>
      </c>
      <c r="K6590" s="145" t="s">
        <v>2264</v>
      </c>
      <c r="L6590" s="145" t="s">
        <v>2272</v>
      </c>
      <c r="M6590" s="145" t="s">
        <v>2266</v>
      </c>
      <c r="N6590" s="145" t="s">
        <v>2267</v>
      </c>
    </row>
    <row r="6591" spans="3:14">
      <c r="C6591" s="145" t="s">
        <v>2822</v>
      </c>
      <c r="D6591" s="145">
        <v>0</v>
      </c>
      <c r="E6591" s="145" t="s">
        <v>26</v>
      </c>
      <c r="F6591" s="462" t="s">
        <v>95</v>
      </c>
      <c r="G6591" s="462" t="s">
        <v>3468</v>
      </c>
      <c r="H6591" s="145" t="s">
        <v>86</v>
      </c>
      <c r="I6591" s="462" t="s">
        <v>1688</v>
      </c>
      <c r="J6591" s="462" t="s">
        <v>1690</v>
      </c>
      <c r="K6591" s="145" t="s">
        <v>2264</v>
      </c>
      <c r="L6591" s="145" t="s">
        <v>2272</v>
      </c>
      <c r="M6591" s="145" t="s">
        <v>2266</v>
      </c>
      <c r="N6591" s="145" t="s">
        <v>2267</v>
      </c>
    </row>
    <row r="6592" spans="3:14">
      <c r="C6592" s="145" t="s">
        <v>3184</v>
      </c>
      <c r="D6592" s="145">
        <v>0</v>
      </c>
      <c r="E6592" s="145" t="s">
        <v>26</v>
      </c>
      <c r="F6592" s="462" t="s">
        <v>95</v>
      </c>
      <c r="G6592" s="462" t="s">
        <v>3468</v>
      </c>
      <c r="H6592" s="145" t="s">
        <v>86</v>
      </c>
      <c r="I6592" s="462" t="s">
        <v>1688</v>
      </c>
      <c r="J6592" s="462" t="s">
        <v>1690</v>
      </c>
      <c r="K6592" s="145" t="s">
        <v>2264</v>
      </c>
      <c r="L6592" s="145" t="s">
        <v>2272</v>
      </c>
      <c r="M6592" s="145" t="s">
        <v>2266</v>
      </c>
      <c r="N6592" s="145" t="s">
        <v>2267</v>
      </c>
    </row>
    <row r="6593" spans="3:14">
      <c r="C6593" s="145" t="s">
        <v>3185</v>
      </c>
      <c r="D6593" s="145">
        <v>0</v>
      </c>
      <c r="E6593" s="145" t="s">
        <v>26</v>
      </c>
      <c r="F6593" s="462" t="s">
        <v>95</v>
      </c>
      <c r="G6593" s="462" t="s">
        <v>3468</v>
      </c>
      <c r="H6593" s="145" t="s">
        <v>86</v>
      </c>
      <c r="I6593" s="462" t="s">
        <v>1688</v>
      </c>
      <c r="J6593" s="462" t="s">
        <v>1690</v>
      </c>
      <c r="K6593" s="145" t="s">
        <v>2264</v>
      </c>
      <c r="L6593" s="145" t="s">
        <v>2272</v>
      </c>
      <c r="M6593" s="145" t="s">
        <v>2266</v>
      </c>
      <c r="N6593" s="145" t="s">
        <v>2267</v>
      </c>
    </row>
    <row r="6594" spans="3:14">
      <c r="C6594" s="145" t="s">
        <v>3186</v>
      </c>
      <c r="D6594" s="145">
        <v>0</v>
      </c>
      <c r="E6594" s="145" t="s">
        <v>26</v>
      </c>
      <c r="F6594" s="462" t="s">
        <v>95</v>
      </c>
      <c r="G6594" s="462" t="s">
        <v>3468</v>
      </c>
      <c r="H6594" s="145" t="s">
        <v>86</v>
      </c>
      <c r="I6594" s="462" t="s">
        <v>1688</v>
      </c>
      <c r="J6594" s="462" t="s">
        <v>1690</v>
      </c>
      <c r="K6594" s="145" t="s">
        <v>2264</v>
      </c>
      <c r="L6594" s="145" t="s">
        <v>2272</v>
      </c>
      <c r="M6594" s="145" t="s">
        <v>2266</v>
      </c>
      <c r="N6594" s="145" t="s">
        <v>2267</v>
      </c>
    </row>
    <row r="6595" spans="3:14">
      <c r="C6595" s="145" t="s">
        <v>2823</v>
      </c>
      <c r="D6595" s="145">
        <v>0</v>
      </c>
      <c r="E6595" s="145" t="s">
        <v>26</v>
      </c>
      <c r="F6595" s="462" t="s">
        <v>95</v>
      </c>
      <c r="G6595" s="462" t="s">
        <v>3468</v>
      </c>
      <c r="H6595" s="145" t="s">
        <v>86</v>
      </c>
      <c r="I6595" s="462" t="s">
        <v>1688</v>
      </c>
      <c r="J6595" s="462" t="s">
        <v>1690</v>
      </c>
      <c r="K6595" s="145" t="s">
        <v>2264</v>
      </c>
      <c r="L6595" s="145" t="s">
        <v>2272</v>
      </c>
      <c r="M6595" s="145" t="s">
        <v>2266</v>
      </c>
      <c r="N6595" s="145" t="s">
        <v>2267</v>
      </c>
    </row>
    <row r="6596" spans="3:14">
      <c r="C6596" s="145" t="s">
        <v>2824</v>
      </c>
      <c r="D6596" s="145">
        <v>0</v>
      </c>
      <c r="E6596" s="145" t="s">
        <v>26</v>
      </c>
      <c r="F6596" s="462" t="s">
        <v>95</v>
      </c>
      <c r="G6596" s="462" t="s">
        <v>3468</v>
      </c>
      <c r="H6596" s="145" t="s">
        <v>86</v>
      </c>
      <c r="I6596" s="462" t="s">
        <v>1688</v>
      </c>
      <c r="J6596" s="462" t="s">
        <v>1690</v>
      </c>
      <c r="K6596" s="145" t="s">
        <v>2264</v>
      </c>
      <c r="L6596" s="145" t="s">
        <v>2272</v>
      </c>
      <c r="M6596" s="145" t="s">
        <v>2266</v>
      </c>
      <c r="N6596" s="145" t="s">
        <v>2267</v>
      </c>
    </row>
    <row r="6597" spans="3:14">
      <c r="C6597" s="145" t="s">
        <v>2825</v>
      </c>
      <c r="D6597" s="145">
        <v>0</v>
      </c>
      <c r="E6597" s="145" t="s">
        <v>26</v>
      </c>
      <c r="F6597" s="462" t="s">
        <v>95</v>
      </c>
      <c r="G6597" s="462" t="s">
        <v>3468</v>
      </c>
      <c r="H6597" s="145" t="s">
        <v>86</v>
      </c>
      <c r="I6597" s="462" t="s">
        <v>1688</v>
      </c>
      <c r="J6597" s="462" t="s">
        <v>1690</v>
      </c>
      <c r="K6597" s="145" t="s">
        <v>2264</v>
      </c>
      <c r="L6597" s="145" t="s">
        <v>2272</v>
      </c>
      <c r="M6597" s="145" t="s">
        <v>2266</v>
      </c>
      <c r="N6597" s="145" t="s">
        <v>2267</v>
      </c>
    </row>
    <row r="6598" spans="3:14">
      <c r="C6598" s="145" t="s">
        <v>2826</v>
      </c>
      <c r="D6598" s="145">
        <v>0</v>
      </c>
      <c r="E6598" s="145" t="s">
        <v>26</v>
      </c>
      <c r="F6598" s="462" t="s">
        <v>95</v>
      </c>
      <c r="G6598" s="462" t="s">
        <v>3468</v>
      </c>
      <c r="H6598" s="145" t="s">
        <v>86</v>
      </c>
      <c r="I6598" s="462" t="s">
        <v>1688</v>
      </c>
      <c r="J6598" s="462" t="s">
        <v>1690</v>
      </c>
      <c r="K6598" s="145" t="s">
        <v>2264</v>
      </c>
      <c r="L6598" s="145" t="s">
        <v>2272</v>
      </c>
      <c r="M6598" s="145" t="s">
        <v>2266</v>
      </c>
      <c r="N6598" s="145" t="s">
        <v>2267</v>
      </c>
    </row>
    <row r="6599" spans="3:14">
      <c r="C6599" s="145" t="s">
        <v>2827</v>
      </c>
      <c r="D6599" s="145">
        <v>0</v>
      </c>
      <c r="E6599" s="145" t="s">
        <v>26</v>
      </c>
      <c r="F6599" s="462" t="s">
        <v>95</v>
      </c>
      <c r="G6599" s="462" t="s">
        <v>3468</v>
      </c>
      <c r="H6599" s="145" t="s">
        <v>86</v>
      </c>
      <c r="I6599" s="462" t="s">
        <v>1688</v>
      </c>
      <c r="J6599" s="462" t="s">
        <v>1690</v>
      </c>
      <c r="K6599" s="145" t="s">
        <v>2264</v>
      </c>
      <c r="L6599" s="145" t="s">
        <v>2272</v>
      </c>
      <c r="M6599" s="145" t="s">
        <v>2266</v>
      </c>
      <c r="N6599" s="145" t="s">
        <v>2267</v>
      </c>
    </row>
    <row r="6600" spans="3:14">
      <c r="C6600" s="145" t="s">
        <v>2359</v>
      </c>
      <c r="D6600" s="145">
        <v>0</v>
      </c>
      <c r="E6600" s="145" t="s">
        <v>26</v>
      </c>
      <c r="F6600" s="462" t="s">
        <v>95</v>
      </c>
      <c r="G6600" s="462" t="s">
        <v>3468</v>
      </c>
      <c r="H6600" s="145" t="s">
        <v>86</v>
      </c>
      <c r="I6600" s="462" t="s">
        <v>2</v>
      </c>
      <c r="J6600" s="462" t="s">
        <v>1690</v>
      </c>
      <c r="K6600" s="145" t="s">
        <v>2264</v>
      </c>
      <c r="L6600" s="145" t="s">
        <v>2272</v>
      </c>
      <c r="M6600" s="145" t="s">
        <v>2266</v>
      </c>
      <c r="N6600" s="145" t="s">
        <v>2267</v>
      </c>
    </row>
    <row r="6601" spans="3:14">
      <c r="C6601" s="145" t="s">
        <v>2813</v>
      </c>
      <c r="F6601" s="462" t="s">
        <v>3468</v>
      </c>
      <c r="G6601" s="462" t="s">
        <v>3468</v>
      </c>
      <c r="H6601" s="145" t="s">
        <v>86</v>
      </c>
      <c r="I6601" s="462" t="s">
        <v>1688</v>
      </c>
      <c r="J6601" s="462" t="s">
        <v>1690</v>
      </c>
      <c r="K6601" s="145" t="s">
        <v>2264</v>
      </c>
      <c r="L6601" s="145" t="s">
        <v>2272</v>
      </c>
      <c r="M6601" s="145" t="s">
        <v>2266</v>
      </c>
      <c r="N6601" s="145" t="s">
        <v>2268</v>
      </c>
    </row>
    <row r="6602" spans="3:14">
      <c r="C6602" s="145" t="s">
        <v>2814</v>
      </c>
      <c r="F6602" s="462" t="s">
        <v>3468</v>
      </c>
      <c r="G6602" s="462" t="s">
        <v>3468</v>
      </c>
      <c r="H6602" s="145" t="s">
        <v>86</v>
      </c>
      <c r="I6602" s="462" t="s">
        <v>1688</v>
      </c>
      <c r="J6602" s="462" t="s">
        <v>1690</v>
      </c>
      <c r="K6602" s="145" t="s">
        <v>2264</v>
      </c>
      <c r="L6602" s="145" t="s">
        <v>2272</v>
      </c>
      <c r="M6602" s="145" t="s">
        <v>2266</v>
      </c>
      <c r="N6602" s="145" t="s">
        <v>2268</v>
      </c>
    </row>
    <row r="6603" spans="3:14">
      <c r="C6603" s="145" t="s">
        <v>2815</v>
      </c>
      <c r="F6603" s="462" t="s">
        <v>3468</v>
      </c>
      <c r="G6603" s="462" t="s">
        <v>3468</v>
      </c>
      <c r="H6603" s="145" t="s">
        <v>86</v>
      </c>
      <c r="I6603" s="462" t="s">
        <v>1688</v>
      </c>
      <c r="J6603" s="462" t="s">
        <v>1690</v>
      </c>
      <c r="K6603" s="145" t="s">
        <v>2264</v>
      </c>
      <c r="L6603" s="145" t="s">
        <v>2272</v>
      </c>
      <c r="M6603" s="145" t="s">
        <v>2266</v>
      </c>
      <c r="N6603" s="145" t="s">
        <v>2268</v>
      </c>
    </row>
    <row r="6604" spans="3:14">
      <c r="C6604" s="145" t="s">
        <v>2359</v>
      </c>
      <c r="D6604" s="145">
        <v>0</v>
      </c>
      <c r="E6604" s="145" t="s">
        <v>26</v>
      </c>
      <c r="F6604" s="462" t="s">
        <v>95</v>
      </c>
      <c r="G6604" s="462" t="s">
        <v>3468</v>
      </c>
      <c r="H6604" s="145" t="s">
        <v>86</v>
      </c>
      <c r="I6604" s="462" t="s">
        <v>2</v>
      </c>
      <c r="J6604" s="462" t="s">
        <v>1688</v>
      </c>
      <c r="K6604" s="145" t="s">
        <v>2264</v>
      </c>
      <c r="L6604" s="145" t="s">
        <v>2272</v>
      </c>
      <c r="M6604" s="145" t="s">
        <v>2266</v>
      </c>
      <c r="N6604" s="145" t="s">
        <v>2268</v>
      </c>
    </row>
    <row r="6605" spans="3:14">
      <c r="C6605" s="145" t="s">
        <v>2818</v>
      </c>
      <c r="D6605" s="145">
        <v>0</v>
      </c>
      <c r="E6605" s="145" t="s">
        <v>26</v>
      </c>
      <c r="F6605" s="462" t="s">
        <v>95</v>
      </c>
      <c r="G6605" s="462" t="s">
        <v>3468</v>
      </c>
      <c r="H6605" s="145" t="s">
        <v>86</v>
      </c>
      <c r="I6605" s="462" t="s">
        <v>1688</v>
      </c>
      <c r="J6605" s="462" t="s">
        <v>1690</v>
      </c>
      <c r="K6605" s="145" t="s">
        <v>2264</v>
      </c>
      <c r="L6605" s="145" t="s">
        <v>2272</v>
      </c>
      <c r="M6605" s="145" t="s">
        <v>2266</v>
      </c>
      <c r="N6605" s="145" t="s">
        <v>2268</v>
      </c>
    </row>
    <row r="6606" spans="3:14">
      <c r="C6606" s="145" t="s">
        <v>2819</v>
      </c>
      <c r="D6606" s="145">
        <v>0</v>
      </c>
      <c r="E6606" s="145" t="s">
        <v>26</v>
      </c>
      <c r="F6606" s="462" t="s">
        <v>95</v>
      </c>
      <c r="G6606" s="462" t="s">
        <v>3468</v>
      </c>
      <c r="H6606" s="145" t="s">
        <v>86</v>
      </c>
      <c r="I6606" s="462" t="s">
        <v>1688</v>
      </c>
      <c r="J6606" s="462" t="s">
        <v>1690</v>
      </c>
      <c r="K6606" s="145" t="s">
        <v>2264</v>
      </c>
      <c r="L6606" s="145" t="s">
        <v>2272</v>
      </c>
      <c r="M6606" s="145" t="s">
        <v>2266</v>
      </c>
      <c r="N6606" s="145" t="s">
        <v>2268</v>
      </c>
    </row>
    <row r="6607" spans="3:14">
      <c r="C6607" s="145" t="s">
        <v>2820</v>
      </c>
      <c r="D6607" s="145">
        <v>0</v>
      </c>
      <c r="E6607" s="145" t="s">
        <v>26</v>
      </c>
      <c r="F6607" s="462" t="s">
        <v>95</v>
      </c>
      <c r="G6607" s="462" t="s">
        <v>3468</v>
      </c>
      <c r="H6607" s="145" t="s">
        <v>86</v>
      </c>
      <c r="I6607" s="462" t="s">
        <v>1688</v>
      </c>
      <c r="J6607" s="462" t="s">
        <v>1690</v>
      </c>
      <c r="K6607" s="145" t="s">
        <v>2264</v>
      </c>
      <c r="L6607" s="145" t="s">
        <v>2272</v>
      </c>
      <c r="M6607" s="145" t="s">
        <v>2266</v>
      </c>
      <c r="N6607" s="145" t="s">
        <v>2268</v>
      </c>
    </row>
    <row r="6608" spans="3:14">
      <c r="C6608" s="145" t="s">
        <v>2821</v>
      </c>
      <c r="D6608" s="145">
        <v>0</v>
      </c>
      <c r="E6608" s="145" t="s">
        <v>26</v>
      </c>
      <c r="F6608" s="462" t="s">
        <v>95</v>
      </c>
      <c r="G6608" s="462" t="s">
        <v>3468</v>
      </c>
      <c r="H6608" s="145" t="s">
        <v>86</v>
      </c>
      <c r="I6608" s="462" t="s">
        <v>1688</v>
      </c>
      <c r="J6608" s="462" t="s">
        <v>1690</v>
      </c>
      <c r="K6608" s="145" t="s">
        <v>2264</v>
      </c>
      <c r="L6608" s="145" t="s">
        <v>2272</v>
      </c>
      <c r="M6608" s="145" t="s">
        <v>2266</v>
      </c>
      <c r="N6608" s="145" t="s">
        <v>2268</v>
      </c>
    </row>
    <row r="6609" spans="3:14">
      <c r="C6609" s="145" t="s">
        <v>2822</v>
      </c>
      <c r="D6609" s="145">
        <v>0</v>
      </c>
      <c r="E6609" s="145" t="s">
        <v>26</v>
      </c>
      <c r="F6609" s="462" t="s">
        <v>95</v>
      </c>
      <c r="G6609" s="462" t="s">
        <v>3468</v>
      </c>
      <c r="H6609" s="145" t="s">
        <v>86</v>
      </c>
      <c r="I6609" s="462" t="s">
        <v>1688</v>
      </c>
      <c r="J6609" s="462" t="s">
        <v>1690</v>
      </c>
      <c r="K6609" s="145" t="s">
        <v>2264</v>
      </c>
      <c r="L6609" s="145" t="s">
        <v>2272</v>
      </c>
      <c r="M6609" s="145" t="s">
        <v>2266</v>
      </c>
      <c r="N6609" s="145" t="s">
        <v>2268</v>
      </c>
    </row>
    <row r="6610" spans="3:14">
      <c r="C6610" s="145" t="s">
        <v>3184</v>
      </c>
      <c r="D6610" s="145">
        <v>0</v>
      </c>
      <c r="E6610" s="145" t="s">
        <v>26</v>
      </c>
      <c r="F6610" s="462" t="s">
        <v>95</v>
      </c>
      <c r="G6610" s="462" t="s">
        <v>3468</v>
      </c>
      <c r="H6610" s="145" t="s">
        <v>86</v>
      </c>
      <c r="I6610" s="462" t="s">
        <v>1688</v>
      </c>
      <c r="J6610" s="462" t="s">
        <v>1690</v>
      </c>
      <c r="K6610" s="145" t="s">
        <v>2264</v>
      </c>
      <c r="L6610" s="145" t="s">
        <v>2272</v>
      </c>
      <c r="M6610" s="145" t="s">
        <v>2266</v>
      </c>
      <c r="N6610" s="145" t="s">
        <v>2268</v>
      </c>
    </row>
    <row r="6611" spans="3:14">
      <c r="C6611" s="145" t="s">
        <v>3185</v>
      </c>
      <c r="D6611" s="145">
        <v>0</v>
      </c>
      <c r="E6611" s="145" t="s">
        <v>26</v>
      </c>
      <c r="F6611" s="462" t="s">
        <v>95</v>
      </c>
      <c r="G6611" s="462" t="s">
        <v>3468</v>
      </c>
      <c r="H6611" s="145" t="s">
        <v>86</v>
      </c>
      <c r="I6611" s="462" t="s">
        <v>1688</v>
      </c>
      <c r="J6611" s="462" t="s">
        <v>1690</v>
      </c>
      <c r="K6611" s="145" t="s">
        <v>2264</v>
      </c>
      <c r="L6611" s="145" t="s">
        <v>2272</v>
      </c>
      <c r="M6611" s="145" t="s">
        <v>2266</v>
      </c>
      <c r="N6611" s="145" t="s">
        <v>2268</v>
      </c>
    </row>
    <row r="6612" spans="3:14">
      <c r="C6612" s="145" t="s">
        <v>3186</v>
      </c>
      <c r="D6612" s="145">
        <v>0</v>
      </c>
      <c r="E6612" s="145" t="s">
        <v>26</v>
      </c>
      <c r="F6612" s="462" t="s">
        <v>95</v>
      </c>
      <c r="G6612" s="462" t="s">
        <v>3468</v>
      </c>
      <c r="H6612" s="145" t="s">
        <v>86</v>
      </c>
      <c r="I6612" s="462" t="s">
        <v>1688</v>
      </c>
      <c r="J6612" s="462" t="s">
        <v>1690</v>
      </c>
      <c r="K6612" s="145" t="s">
        <v>2264</v>
      </c>
      <c r="L6612" s="145" t="s">
        <v>2272</v>
      </c>
      <c r="M6612" s="145" t="s">
        <v>2266</v>
      </c>
      <c r="N6612" s="145" t="s">
        <v>2268</v>
      </c>
    </row>
    <row r="6613" spans="3:14">
      <c r="C6613" s="145" t="s">
        <v>2823</v>
      </c>
      <c r="D6613" s="145">
        <v>0</v>
      </c>
      <c r="E6613" s="145" t="s">
        <v>26</v>
      </c>
      <c r="F6613" s="462" t="s">
        <v>95</v>
      </c>
      <c r="G6613" s="462" t="s">
        <v>3468</v>
      </c>
      <c r="H6613" s="145" t="s">
        <v>86</v>
      </c>
      <c r="I6613" s="462" t="s">
        <v>1688</v>
      </c>
      <c r="J6613" s="462" t="s">
        <v>1690</v>
      </c>
      <c r="K6613" s="145" t="s">
        <v>2264</v>
      </c>
      <c r="L6613" s="145" t="s">
        <v>2272</v>
      </c>
      <c r="M6613" s="145" t="s">
        <v>2266</v>
      </c>
      <c r="N6613" s="145" t="s">
        <v>2268</v>
      </c>
    </row>
    <row r="6614" spans="3:14">
      <c r="C6614" s="145" t="s">
        <v>2824</v>
      </c>
      <c r="D6614" s="145">
        <v>0</v>
      </c>
      <c r="E6614" s="145" t="s">
        <v>26</v>
      </c>
      <c r="F6614" s="462" t="s">
        <v>95</v>
      </c>
      <c r="G6614" s="462" t="s">
        <v>3468</v>
      </c>
      <c r="H6614" s="145" t="s">
        <v>86</v>
      </c>
      <c r="I6614" s="462" t="s">
        <v>1688</v>
      </c>
      <c r="J6614" s="462" t="s">
        <v>1690</v>
      </c>
      <c r="K6614" s="145" t="s">
        <v>2264</v>
      </c>
      <c r="L6614" s="145" t="s">
        <v>2272</v>
      </c>
      <c r="M6614" s="145" t="s">
        <v>2266</v>
      </c>
      <c r="N6614" s="145" t="s">
        <v>2268</v>
      </c>
    </row>
    <row r="6615" spans="3:14">
      <c r="C6615" s="145" t="s">
        <v>2825</v>
      </c>
      <c r="D6615" s="145">
        <v>0</v>
      </c>
      <c r="E6615" s="145" t="s">
        <v>26</v>
      </c>
      <c r="F6615" s="462" t="s">
        <v>95</v>
      </c>
      <c r="G6615" s="462" t="s">
        <v>3468</v>
      </c>
      <c r="H6615" s="145" t="s">
        <v>86</v>
      </c>
      <c r="I6615" s="462" t="s">
        <v>1688</v>
      </c>
      <c r="J6615" s="462" t="s">
        <v>1690</v>
      </c>
      <c r="K6615" s="145" t="s">
        <v>2264</v>
      </c>
      <c r="L6615" s="145" t="s">
        <v>2272</v>
      </c>
      <c r="M6615" s="145" t="s">
        <v>2266</v>
      </c>
      <c r="N6615" s="145" t="s">
        <v>2268</v>
      </c>
    </row>
    <row r="6616" spans="3:14">
      <c r="C6616" s="145" t="s">
        <v>2826</v>
      </c>
      <c r="D6616" s="145">
        <v>0</v>
      </c>
      <c r="E6616" s="145" t="s">
        <v>26</v>
      </c>
      <c r="F6616" s="462" t="s">
        <v>95</v>
      </c>
      <c r="G6616" s="462" t="s">
        <v>3468</v>
      </c>
      <c r="H6616" s="145" t="s">
        <v>86</v>
      </c>
      <c r="I6616" s="462" t="s">
        <v>1688</v>
      </c>
      <c r="J6616" s="462" t="s">
        <v>1690</v>
      </c>
      <c r="K6616" s="145" t="s">
        <v>2264</v>
      </c>
      <c r="L6616" s="145" t="s">
        <v>2272</v>
      </c>
      <c r="M6616" s="145" t="s">
        <v>2266</v>
      </c>
      <c r="N6616" s="145" t="s">
        <v>2268</v>
      </c>
    </row>
    <row r="6617" spans="3:14">
      <c r="C6617" s="145" t="s">
        <v>2827</v>
      </c>
      <c r="D6617" s="145">
        <v>0</v>
      </c>
      <c r="E6617" s="145" t="s">
        <v>26</v>
      </c>
      <c r="F6617" s="462" t="s">
        <v>95</v>
      </c>
      <c r="G6617" s="462" t="s">
        <v>3468</v>
      </c>
      <c r="H6617" s="145" t="s">
        <v>86</v>
      </c>
      <c r="I6617" s="462" t="s">
        <v>1688</v>
      </c>
      <c r="J6617" s="462" t="s">
        <v>1690</v>
      </c>
      <c r="K6617" s="145" t="s">
        <v>2264</v>
      </c>
      <c r="L6617" s="145" t="s">
        <v>2272</v>
      </c>
      <c r="M6617" s="145" t="s">
        <v>2266</v>
      </c>
      <c r="N6617" s="145" t="s">
        <v>2268</v>
      </c>
    </row>
    <row r="6618" spans="3:14">
      <c r="C6618" s="145" t="s">
        <v>2359</v>
      </c>
      <c r="D6618" s="145">
        <v>0</v>
      </c>
      <c r="E6618" s="145" t="s">
        <v>26</v>
      </c>
      <c r="F6618" s="462" t="s">
        <v>95</v>
      </c>
      <c r="G6618" s="462" t="s">
        <v>3468</v>
      </c>
      <c r="H6618" s="145" t="s">
        <v>86</v>
      </c>
      <c r="I6618" s="462" t="s">
        <v>2</v>
      </c>
      <c r="J6618" s="462" t="s">
        <v>1690</v>
      </c>
      <c r="K6618" s="145" t="s">
        <v>2264</v>
      </c>
      <c r="L6618" s="145" t="s">
        <v>2272</v>
      </c>
      <c r="M6618" s="145" t="s">
        <v>2266</v>
      </c>
      <c r="N6618" s="145" t="s">
        <v>2268</v>
      </c>
    </row>
    <row r="6619" spans="3:14">
      <c r="C6619" s="145" t="s">
        <v>2813</v>
      </c>
      <c r="F6619" s="462" t="s">
        <v>3468</v>
      </c>
      <c r="G6619" s="462" t="s">
        <v>3468</v>
      </c>
      <c r="H6619" s="145" t="s">
        <v>86</v>
      </c>
      <c r="I6619" s="462" t="s">
        <v>1688</v>
      </c>
      <c r="J6619" s="462" t="s">
        <v>1690</v>
      </c>
      <c r="K6619" s="145" t="s">
        <v>2264</v>
      </c>
      <c r="L6619" s="145" t="s">
        <v>2272</v>
      </c>
      <c r="M6619" s="145" t="s">
        <v>2266</v>
      </c>
      <c r="N6619" s="145" t="s">
        <v>2269</v>
      </c>
    </row>
    <row r="6620" spans="3:14">
      <c r="C6620" s="145" t="s">
        <v>2814</v>
      </c>
      <c r="F6620" s="462" t="s">
        <v>3468</v>
      </c>
      <c r="G6620" s="462" t="s">
        <v>3468</v>
      </c>
      <c r="H6620" s="145" t="s">
        <v>86</v>
      </c>
      <c r="I6620" s="462" t="s">
        <v>1688</v>
      </c>
      <c r="J6620" s="462" t="s">
        <v>1690</v>
      </c>
      <c r="K6620" s="145" t="s">
        <v>2264</v>
      </c>
      <c r="L6620" s="145" t="s">
        <v>2272</v>
      </c>
      <c r="M6620" s="145" t="s">
        <v>2266</v>
      </c>
      <c r="N6620" s="145" t="s">
        <v>2269</v>
      </c>
    </row>
    <row r="6621" spans="3:14">
      <c r="C6621" s="145" t="s">
        <v>2815</v>
      </c>
      <c r="F6621" s="462" t="s">
        <v>3468</v>
      </c>
      <c r="G6621" s="462" t="s">
        <v>3468</v>
      </c>
      <c r="H6621" s="145" t="s">
        <v>86</v>
      </c>
      <c r="I6621" s="462" t="s">
        <v>1688</v>
      </c>
      <c r="J6621" s="462" t="s">
        <v>1690</v>
      </c>
      <c r="K6621" s="145" t="s">
        <v>2264</v>
      </c>
      <c r="L6621" s="145" t="s">
        <v>2272</v>
      </c>
      <c r="M6621" s="145" t="s">
        <v>2266</v>
      </c>
      <c r="N6621" s="145" t="s">
        <v>2269</v>
      </c>
    </row>
    <row r="6622" spans="3:14">
      <c r="C6622" s="145" t="s">
        <v>2359</v>
      </c>
      <c r="D6622" s="145">
        <v>0</v>
      </c>
      <c r="E6622" s="145" t="s">
        <v>26</v>
      </c>
      <c r="F6622" s="462" t="s">
        <v>95</v>
      </c>
      <c r="G6622" s="462" t="s">
        <v>3468</v>
      </c>
      <c r="H6622" s="145" t="s">
        <v>86</v>
      </c>
      <c r="I6622" s="462" t="s">
        <v>2</v>
      </c>
      <c r="J6622" s="462" t="s">
        <v>1688</v>
      </c>
      <c r="K6622" s="145" t="s">
        <v>2264</v>
      </c>
      <c r="L6622" s="145" t="s">
        <v>2272</v>
      </c>
      <c r="M6622" s="145" t="s">
        <v>2266</v>
      </c>
      <c r="N6622" s="145" t="s">
        <v>2269</v>
      </c>
    </row>
    <row r="6623" spans="3:14">
      <c r="C6623" s="145" t="s">
        <v>2818</v>
      </c>
      <c r="D6623" s="145">
        <v>0</v>
      </c>
      <c r="E6623" s="145" t="s">
        <v>26</v>
      </c>
      <c r="F6623" s="462" t="s">
        <v>95</v>
      </c>
      <c r="G6623" s="462" t="s">
        <v>3468</v>
      </c>
      <c r="H6623" s="145" t="s">
        <v>86</v>
      </c>
      <c r="I6623" s="462" t="s">
        <v>1688</v>
      </c>
      <c r="J6623" s="462" t="s">
        <v>1690</v>
      </c>
      <c r="K6623" s="145" t="s">
        <v>2264</v>
      </c>
      <c r="L6623" s="145" t="s">
        <v>2272</v>
      </c>
      <c r="M6623" s="145" t="s">
        <v>2266</v>
      </c>
      <c r="N6623" s="145" t="s">
        <v>2269</v>
      </c>
    </row>
    <row r="6624" spans="3:14">
      <c r="C6624" s="145" t="s">
        <v>2819</v>
      </c>
      <c r="D6624" s="145">
        <v>0</v>
      </c>
      <c r="E6624" s="145" t="s">
        <v>26</v>
      </c>
      <c r="F6624" s="462" t="s">
        <v>95</v>
      </c>
      <c r="G6624" s="462" t="s">
        <v>3468</v>
      </c>
      <c r="H6624" s="145" t="s">
        <v>86</v>
      </c>
      <c r="I6624" s="462" t="s">
        <v>1688</v>
      </c>
      <c r="J6624" s="462" t="s">
        <v>1690</v>
      </c>
      <c r="K6624" s="145" t="s">
        <v>2264</v>
      </c>
      <c r="L6624" s="145" t="s">
        <v>2272</v>
      </c>
      <c r="M6624" s="145" t="s">
        <v>2266</v>
      </c>
      <c r="N6624" s="145" t="s">
        <v>2269</v>
      </c>
    </row>
    <row r="6625" spans="3:14">
      <c r="C6625" s="145" t="s">
        <v>2820</v>
      </c>
      <c r="D6625" s="145">
        <v>0</v>
      </c>
      <c r="E6625" s="145" t="s">
        <v>26</v>
      </c>
      <c r="F6625" s="462" t="s">
        <v>95</v>
      </c>
      <c r="G6625" s="462" t="s">
        <v>3468</v>
      </c>
      <c r="H6625" s="145" t="s">
        <v>86</v>
      </c>
      <c r="I6625" s="462" t="s">
        <v>1688</v>
      </c>
      <c r="J6625" s="462" t="s">
        <v>1690</v>
      </c>
      <c r="K6625" s="145" t="s">
        <v>2264</v>
      </c>
      <c r="L6625" s="145" t="s">
        <v>2272</v>
      </c>
      <c r="M6625" s="145" t="s">
        <v>2266</v>
      </c>
      <c r="N6625" s="145" t="s">
        <v>2269</v>
      </c>
    </row>
    <row r="6626" spans="3:14">
      <c r="C6626" s="145" t="s">
        <v>2821</v>
      </c>
      <c r="D6626" s="145">
        <v>0</v>
      </c>
      <c r="E6626" s="145" t="s">
        <v>26</v>
      </c>
      <c r="F6626" s="462" t="s">
        <v>95</v>
      </c>
      <c r="G6626" s="462" t="s">
        <v>3468</v>
      </c>
      <c r="H6626" s="145" t="s">
        <v>86</v>
      </c>
      <c r="I6626" s="462" t="s">
        <v>1688</v>
      </c>
      <c r="J6626" s="462" t="s">
        <v>1690</v>
      </c>
      <c r="K6626" s="145" t="s">
        <v>2264</v>
      </c>
      <c r="L6626" s="145" t="s">
        <v>2272</v>
      </c>
      <c r="M6626" s="145" t="s">
        <v>2266</v>
      </c>
      <c r="N6626" s="145" t="s">
        <v>2269</v>
      </c>
    </row>
    <row r="6627" spans="3:14">
      <c r="C6627" s="145" t="s">
        <v>2822</v>
      </c>
      <c r="D6627" s="145">
        <v>0</v>
      </c>
      <c r="E6627" s="145" t="s">
        <v>26</v>
      </c>
      <c r="F6627" s="462" t="s">
        <v>95</v>
      </c>
      <c r="G6627" s="462" t="s">
        <v>3468</v>
      </c>
      <c r="H6627" s="145" t="s">
        <v>86</v>
      </c>
      <c r="I6627" s="462" t="s">
        <v>1688</v>
      </c>
      <c r="J6627" s="462" t="s">
        <v>1690</v>
      </c>
      <c r="K6627" s="145" t="s">
        <v>2264</v>
      </c>
      <c r="L6627" s="145" t="s">
        <v>2272</v>
      </c>
      <c r="M6627" s="145" t="s">
        <v>2266</v>
      </c>
      <c r="N6627" s="145" t="s">
        <v>2269</v>
      </c>
    </row>
    <row r="6628" spans="3:14">
      <c r="C6628" s="145" t="s">
        <v>3184</v>
      </c>
      <c r="D6628" s="145">
        <v>0</v>
      </c>
      <c r="E6628" s="145" t="s">
        <v>26</v>
      </c>
      <c r="F6628" s="462" t="s">
        <v>95</v>
      </c>
      <c r="G6628" s="462" t="s">
        <v>3468</v>
      </c>
      <c r="H6628" s="145" t="s">
        <v>86</v>
      </c>
      <c r="I6628" s="462" t="s">
        <v>1688</v>
      </c>
      <c r="J6628" s="462" t="s">
        <v>1690</v>
      </c>
      <c r="K6628" s="145" t="s">
        <v>2264</v>
      </c>
      <c r="L6628" s="145" t="s">
        <v>2272</v>
      </c>
      <c r="M6628" s="145" t="s">
        <v>2266</v>
      </c>
      <c r="N6628" s="145" t="s">
        <v>2269</v>
      </c>
    </row>
    <row r="6629" spans="3:14">
      <c r="C6629" s="145" t="s">
        <v>3185</v>
      </c>
      <c r="D6629" s="145">
        <v>0</v>
      </c>
      <c r="E6629" s="145" t="s">
        <v>26</v>
      </c>
      <c r="F6629" s="462" t="s">
        <v>95</v>
      </c>
      <c r="G6629" s="462" t="s">
        <v>3468</v>
      </c>
      <c r="H6629" s="145" t="s">
        <v>86</v>
      </c>
      <c r="I6629" s="462" t="s">
        <v>1688</v>
      </c>
      <c r="J6629" s="462" t="s">
        <v>1690</v>
      </c>
      <c r="K6629" s="145" t="s">
        <v>2264</v>
      </c>
      <c r="L6629" s="145" t="s">
        <v>2272</v>
      </c>
      <c r="M6629" s="145" t="s">
        <v>2266</v>
      </c>
      <c r="N6629" s="145" t="s">
        <v>2269</v>
      </c>
    </row>
    <row r="6630" spans="3:14">
      <c r="C6630" s="145" t="s">
        <v>3186</v>
      </c>
      <c r="D6630" s="145">
        <v>0</v>
      </c>
      <c r="E6630" s="145" t="s">
        <v>26</v>
      </c>
      <c r="F6630" s="462" t="s">
        <v>95</v>
      </c>
      <c r="G6630" s="462" t="s">
        <v>3468</v>
      </c>
      <c r="H6630" s="145" t="s">
        <v>86</v>
      </c>
      <c r="I6630" s="462" t="s">
        <v>1688</v>
      </c>
      <c r="J6630" s="462" t="s">
        <v>1690</v>
      </c>
      <c r="K6630" s="145" t="s">
        <v>2264</v>
      </c>
      <c r="L6630" s="145" t="s">
        <v>2272</v>
      </c>
      <c r="M6630" s="145" t="s">
        <v>2266</v>
      </c>
      <c r="N6630" s="145" t="s">
        <v>2269</v>
      </c>
    </row>
    <row r="6631" spans="3:14">
      <c r="C6631" s="145" t="s">
        <v>2823</v>
      </c>
      <c r="D6631" s="145">
        <v>0</v>
      </c>
      <c r="E6631" s="145" t="s">
        <v>26</v>
      </c>
      <c r="F6631" s="462" t="s">
        <v>95</v>
      </c>
      <c r="G6631" s="462" t="s">
        <v>3468</v>
      </c>
      <c r="H6631" s="145" t="s">
        <v>86</v>
      </c>
      <c r="I6631" s="462" t="s">
        <v>1688</v>
      </c>
      <c r="J6631" s="462" t="s">
        <v>1690</v>
      </c>
      <c r="K6631" s="145" t="s">
        <v>2264</v>
      </c>
      <c r="L6631" s="145" t="s">
        <v>2272</v>
      </c>
      <c r="M6631" s="145" t="s">
        <v>2266</v>
      </c>
      <c r="N6631" s="145" t="s">
        <v>2269</v>
      </c>
    </row>
    <row r="6632" spans="3:14">
      <c r="C6632" s="145" t="s">
        <v>2824</v>
      </c>
      <c r="D6632" s="145">
        <v>0</v>
      </c>
      <c r="E6632" s="145" t="s">
        <v>26</v>
      </c>
      <c r="F6632" s="462" t="s">
        <v>95</v>
      </c>
      <c r="G6632" s="462" t="s">
        <v>3468</v>
      </c>
      <c r="H6632" s="145" t="s">
        <v>86</v>
      </c>
      <c r="I6632" s="462" t="s">
        <v>1688</v>
      </c>
      <c r="J6632" s="462" t="s">
        <v>1690</v>
      </c>
      <c r="K6632" s="145" t="s">
        <v>2264</v>
      </c>
      <c r="L6632" s="145" t="s">
        <v>2272</v>
      </c>
      <c r="M6632" s="145" t="s">
        <v>2266</v>
      </c>
      <c r="N6632" s="145" t="s">
        <v>2269</v>
      </c>
    </row>
    <row r="6633" spans="3:14">
      <c r="C6633" s="145" t="s">
        <v>2825</v>
      </c>
      <c r="D6633" s="145">
        <v>0</v>
      </c>
      <c r="E6633" s="145" t="s">
        <v>26</v>
      </c>
      <c r="F6633" s="462" t="s">
        <v>95</v>
      </c>
      <c r="G6633" s="462" t="s">
        <v>3468</v>
      </c>
      <c r="H6633" s="145" t="s">
        <v>86</v>
      </c>
      <c r="I6633" s="462" t="s">
        <v>1688</v>
      </c>
      <c r="J6633" s="462" t="s">
        <v>1690</v>
      </c>
      <c r="K6633" s="145" t="s">
        <v>2264</v>
      </c>
      <c r="L6633" s="145" t="s">
        <v>2272</v>
      </c>
      <c r="M6633" s="145" t="s">
        <v>2266</v>
      </c>
      <c r="N6633" s="145" t="s">
        <v>2269</v>
      </c>
    </row>
    <row r="6634" spans="3:14">
      <c r="C6634" s="145" t="s">
        <v>2826</v>
      </c>
      <c r="D6634" s="145">
        <v>0</v>
      </c>
      <c r="E6634" s="145" t="s">
        <v>26</v>
      </c>
      <c r="F6634" s="462" t="s">
        <v>95</v>
      </c>
      <c r="G6634" s="462" t="s">
        <v>3468</v>
      </c>
      <c r="H6634" s="145" t="s">
        <v>86</v>
      </c>
      <c r="I6634" s="462" t="s">
        <v>1688</v>
      </c>
      <c r="J6634" s="462" t="s">
        <v>1690</v>
      </c>
      <c r="K6634" s="145" t="s">
        <v>2264</v>
      </c>
      <c r="L6634" s="145" t="s">
        <v>2272</v>
      </c>
      <c r="M6634" s="145" t="s">
        <v>2266</v>
      </c>
      <c r="N6634" s="145" t="s">
        <v>2269</v>
      </c>
    </row>
    <row r="6635" spans="3:14">
      <c r="C6635" s="145" t="s">
        <v>2827</v>
      </c>
      <c r="D6635" s="145">
        <v>0</v>
      </c>
      <c r="E6635" s="145" t="s">
        <v>26</v>
      </c>
      <c r="F6635" s="462" t="s">
        <v>95</v>
      </c>
      <c r="G6635" s="462" t="s">
        <v>3468</v>
      </c>
      <c r="H6635" s="145" t="s">
        <v>86</v>
      </c>
      <c r="I6635" s="462" t="s">
        <v>1688</v>
      </c>
      <c r="J6635" s="462" t="s">
        <v>1690</v>
      </c>
      <c r="K6635" s="145" t="s">
        <v>2264</v>
      </c>
      <c r="L6635" s="145" t="s">
        <v>2272</v>
      </c>
      <c r="M6635" s="145" t="s">
        <v>2266</v>
      </c>
      <c r="N6635" s="145" t="s">
        <v>2269</v>
      </c>
    </row>
    <row r="6636" spans="3:14">
      <c r="C6636" s="145" t="s">
        <v>2359</v>
      </c>
      <c r="D6636" s="145">
        <v>0</v>
      </c>
      <c r="E6636" s="145" t="s">
        <v>26</v>
      </c>
      <c r="F6636" s="462" t="s">
        <v>95</v>
      </c>
      <c r="G6636" s="462" t="s">
        <v>3468</v>
      </c>
      <c r="H6636" s="145" t="s">
        <v>86</v>
      </c>
      <c r="I6636" s="462" t="s">
        <v>2</v>
      </c>
      <c r="J6636" s="462" t="s">
        <v>1690</v>
      </c>
      <c r="K6636" s="145" t="s">
        <v>2264</v>
      </c>
      <c r="L6636" s="145" t="s">
        <v>2272</v>
      </c>
      <c r="M6636" s="145" t="s">
        <v>2266</v>
      </c>
      <c r="N6636" s="145" t="s">
        <v>2269</v>
      </c>
    </row>
    <row r="6637" spans="3:14">
      <c r="C6637" s="145" t="s">
        <v>2813</v>
      </c>
      <c r="F6637" s="462" t="s">
        <v>3468</v>
      </c>
      <c r="G6637" s="462" t="s">
        <v>3468</v>
      </c>
      <c r="H6637" s="145" t="s">
        <v>86</v>
      </c>
      <c r="I6637" s="462" t="s">
        <v>1688</v>
      </c>
      <c r="J6637" s="462" t="s">
        <v>1690</v>
      </c>
      <c r="K6637" s="145" t="s">
        <v>2264</v>
      </c>
      <c r="L6637" s="145" t="s">
        <v>2273</v>
      </c>
      <c r="M6637" s="145" t="s">
        <v>2266</v>
      </c>
      <c r="N6637" s="145" t="s">
        <v>2267</v>
      </c>
    </row>
    <row r="6638" spans="3:14">
      <c r="C6638" s="145" t="s">
        <v>2814</v>
      </c>
      <c r="F6638" s="462" t="s">
        <v>3468</v>
      </c>
      <c r="G6638" s="462" t="s">
        <v>3468</v>
      </c>
      <c r="H6638" s="145" t="s">
        <v>86</v>
      </c>
      <c r="I6638" s="462" t="s">
        <v>1688</v>
      </c>
      <c r="J6638" s="462" t="s">
        <v>1690</v>
      </c>
      <c r="K6638" s="145" t="s">
        <v>2264</v>
      </c>
      <c r="L6638" s="145" t="s">
        <v>2273</v>
      </c>
      <c r="M6638" s="145" t="s">
        <v>2266</v>
      </c>
      <c r="N6638" s="145" t="s">
        <v>2267</v>
      </c>
    </row>
    <row r="6639" spans="3:14">
      <c r="C6639" s="145" t="s">
        <v>2815</v>
      </c>
      <c r="F6639" s="462" t="s">
        <v>3468</v>
      </c>
      <c r="G6639" s="462" t="s">
        <v>3468</v>
      </c>
      <c r="H6639" s="145" t="s">
        <v>86</v>
      </c>
      <c r="I6639" s="462" t="s">
        <v>1688</v>
      </c>
      <c r="J6639" s="462" t="s">
        <v>1690</v>
      </c>
      <c r="K6639" s="145" t="s">
        <v>2264</v>
      </c>
      <c r="L6639" s="145" t="s">
        <v>2273</v>
      </c>
      <c r="M6639" s="145" t="s">
        <v>2266</v>
      </c>
      <c r="N6639" s="145" t="s">
        <v>2267</v>
      </c>
    </row>
    <row r="6640" spans="3:14">
      <c r="C6640" s="145" t="s">
        <v>2359</v>
      </c>
      <c r="D6640" s="145">
        <v>0</v>
      </c>
      <c r="E6640" s="145" t="s">
        <v>26</v>
      </c>
      <c r="F6640" s="462" t="s">
        <v>95</v>
      </c>
      <c r="G6640" s="462" t="s">
        <v>3468</v>
      </c>
      <c r="H6640" s="145" t="s">
        <v>86</v>
      </c>
      <c r="I6640" s="462" t="s">
        <v>2</v>
      </c>
      <c r="J6640" s="462" t="s">
        <v>1688</v>
      </c>
      <c r="K6640" s="145" t="s">
        <v>2264</v>
      </c>
      <c r="L6640" s="145" t="s">
        <v>2273</v>
      </c>
      <c r="M6640" s="145" t="s">
        <v>2266</v>
      </c>
      <c r="N6640" s="145" t="s">
        <v>2267</v>
      </c>
    </row>
    <row r="6641" spans="3:14">
      <c r="C6641" s="145" t="s">
        <v>2818</v>
      </c>
      <c r="D6641" s="145">
        <v>0</v>
      </c>
      <c r="E6641" s="145" t="s">
        <v>26</v>
      </c>
      <c r="F6641" s="462" t="s">
        <v>95</v>
      </c>
      <c r="G6641" s="462" t="s">
        <v>3468</v>
      </c>
      <c r="H6641" s="145" t="s">
        <v>86</v>
      </c>
      <c r="I6641" s="462" t="s">
        <v>1688</v>
      </c>
      <c r="J6641" s="462" t="s">
        <v>1690</v>
      </c>
      <c r="K6641" s="145" t="s">
        <v>2264</v>
      </c>
      <c r="L6641" s="145" t="s">
        <v>2273</v>
      </c>
      <c r="M6641" s="145" t="s">
        <v>2266</v>
      </c>
      <c r="N6641" s="145" t="s">
        <v>2267</v>
      </c>
    </row>
    <row r="6642" spans="3:14">
      <c r="C6642" s="145" t="s">
        <v>2819</v>
      </c>
      <c r="D6642" s="145">
        <v>0</v>
      </c>
      <c r="E6642" s="145" t="s">
        <v>26</v>
      </c>
      <c r="F6642" s="462" t="s">
        <v>95</v>
      </c>
      <c r="G6642" s="462" t="s">
        <v>3468</v>
      </c>
      <c r="H6642" s="145" t="s">
        <v>86</v>
      </c>
      <c r="I6642" s="462" t="s">
        <v>1688</v>
      </c>
      <c r="J6642" s="462" t="s">
        <v>1690</v>
      </c>
      <c r="K6642" s="145" t="s">
        <v>2264</v>
      </c>
      <c r="L6642" s="145" t="s">
        <v>2273</v>
      </c>
      <c r="M6642" s="145" t="s">
        <v>2266</v>
      </c>
      <c r="N6642" s="145" t="s">
        <v>2267</v>
      </c>
    </row>
    <row r="6643" spans="3:14">
      <c r="C6643" s="145" t="s">
        <v>2820</v>
      </c>
      <c r="D6643" s="145">
        <v>0</v>
      </c>
      <c r="E6643" s="145" t="s">
        <v>26</v>
      </c>
      <c r="F6643" s="462" t="s">
        <v>95</v>
      </c>
      <c r="G6643" s="462" t="s">
        <v>3468</v>
      </c>
      <c r="H6643" s="145" t="s">
        <v>86</v>
      </c>
      <c r="I6643" s="462" t="s">
        <v>1688</v>
      </c>
      <c r="J6643" s="462" t="s">
        <v>1690</v>
      </c>
      <c r="K6643" s="145" t="s">
        <v>2264</v>
      </c>
      <c r="L6643" s="145" t="s">
        <v>2273</v>
      </c>
      <c r="M6643" s="145" t="s">
        <v>2266</v>
      </c>
      <c r="N6643" s="145" t="s">
        <v>2267</v>
      </c>
    </row>
    <row r="6644" spans="3:14">
      <c r="C6644" s="145" t="s">
        <v>2821</v>
      </c>
      <c r="D6644" s="145">
        <v>0</v>
      </c>
      <c r="E6644" s="145" t="s">
        <v>26</v>
      </c>
      <c r="F6644" s="462" t="s">
        <v>95</v>
      </c>
      <c r="G6644" s="462" t="s">
        <v>3468</v>
      </c>
      <c r="H6644" s="145" t="s">
        <v>86</v>
      </c>
      <c r="I6644" s="462" t="s">
        <v>1688</v>
      </c>
      <c r="J6644" s="462" t="s">
        <v>1690</v>
      </c>
      <c r="K6644" s="145" t="s">
        <v>2264</v>
      </c>
      <c r="L6644" s="145" t="s">
        <v>2273</v>
      </c>
      <c r="M6644" s="145" t="s">
        <v>2266</v>
      </c>
      <c r="N6644" s="145" t="s">
        <v>2267</v>
      </c>
    </row>
    <row r="6645" spans="3:14">
      <c r="C6645" s="145" t="s">
        <v>2822</v>
      </c>
      <c r="D6645" s="145">
        <v>0</v>
      </c>
      <c r="E6645" s="145" t="s">
        <v>26</v>
      </c>
      <c r="F6645" s="462" t="s">
        <v>95</v>
      </c>
      <c r="G6645" s="462" t="s">
        <v>3468</v>
      </c>
      <c r="H6645" s="145" t="s">
        <v>86</v>
      </c>
      <c r="I6645" s="462" t="s">
        <v>1688</v>
      </c>
      <c r="J6645" s="462" t="s">
        <v>1690</v>
      </c>
      <c r="K6645" s="145" t="s">
        <v>2264</v>
      </c>
      <c r="L6645" s="145" t="s">
        <v>2273</v>
      </c>
      <c r="M6645" s="145" t="s">
        <v>2266</v>
      </c>
      <c r="N6645" s="145" t="s">
        <v>2267</v>
      </c>
    </row>
    <row r="6646" spans="3:14">
      <c r="C6646" s="145" t="s">
        <v>3184</v>
      </c>
      <c r="D6646" s="145">
        <v>0</v>
      </c>
      <c r="E6646" s="145" t="s">
        <v>26</v>
      </c>
      <c r="F6646" s="462" t="s">
        <v>95</v>
      </c>
      <c r="G6646" s="462" t="s">
        <v>3468</v>
      </c>
      <c r="H6646" s="145" t="s">
        <v>86</v>
      </c>
      <c r="I6646" s="462" t="s">
        <v>1688</v>
      </c>
      <c r="J6646" s="462" t="s">
        <v>1690</v>
      </c>
      <c r="K6646" s="145" t="s">
        <v>2264</v>
      </c>
      <c r="L6646" s="145" t="s">
        <v>2273</v>
      </c>
      <c r="M6646" s="145" t="s">
        <v>2266</v>
      </c>
      <c r="N6646" s="145" t="s">
        <v>2267</v>
      </c>
    </row>
    <row r="6647" spans="3:14">
      <c r="C6647" s="145" t="s">
        <v>3185</v>
      </c>
      <c r="D6647" s="145">
        <v>0</v>
      </c>
      <c r="E6647" s="145" t="s">
        <v>26</v>
      </c>
      <c r="F6647" s="462" t="s">
        <v>95</v>
      </c>
      <c r="G6647" s="462" t="s">
        <v>3468</v>
      </c>
      <c r="H6647" s="145" t="s">
        <v>86</v>
      </c>
      <c r="I6647" s="462" t="s">
        <v>1688</v>
      </c>
      <c r="J6647" s="462" t="s">
        <v>1690</v>
      </c>
      <c r="K6647" s="145" t="s">
        <v>2264</v>
      </c>
      <c r="L6647" s="145" t="s">
        <v>2273</v>
      </c>
      <c r="M6647" s="145" t="s">
        <v>2266</v>
      </c>
      <c r="N6647" s="145" t="s">
        <v>2267</v>
      </c>
    </row>
    <row r="6648" spans="3:14">
      <c r="C6648" s="145" t="s">
        <v>3186</v>
      </c>
      <c r="D6648" s="145">
        <v>0</v>
      </c>
      <c r="E6648" s="145" t="s">
        <v>26</v>
      </c>
      <c r="F6648" s="462" t="s">
        <v>95</v>
      </c>
      <c r="G6648" s="462" t="s">
        <v>3468</v>
      </c>
      <c r="H6648" s="145" t="s">
        <v>86</v>
      </c>
      <c r="I6648" s="462" t="s">
        <v>1688</v>
      </c>
      <c r="J6648" s="462" t="s">
        <v>1690</v>
      </c>
      <c r="K6648" s="145" t="s">
        <v>2264</v>
      </c>
      <c r="L6648" s="145" t="s">
        <v>2273</v>
      </c>
      <c r="M6648" s="145" t="s">
        <v>2266</v>
      </c>
      <c r="N6648" s="145" t="s">
        <v>2267</v>
      </c>
    </row>
    <row r="6649" spans="3:14">
      <c r="C6649" s="145" t="s">
        <v>2823</v>
      </c>
      <c r="D6649" s="145">
        <v>0</v>
      </c>
      <c r="E6649" s="145" t="s">
        <v>26</v>
      </c>
      <c r="F6649" s="462" t="s">
        <v>95</v>
      </c>
      <c r="G6649" s="462" t="s">
        <v>3468</v>
      </c>
      <c r="H6649" s="145" t="s">
        <v>86</v>
      </c>
      <c r="I6649" s="462" t="s">
        <v>1688</v>
      </c>
      <c r="J6649" s="462" t="s">
        <v>1690</v>
      </c>
      <c r="K6649" s="145" t="s">
        <v>2264</v>
      </c>
      <c r="L6649" s="145" t="s">
        <v>2273</v>
      </c>
      <c r="M6649" s="145" t="s">
        <v>2266</v>
      </c>
      <c r="N6649" s="145" t="s">
        <v>2267</v>
      </c>
    </row>
    <row r="6650" spans="3:14">
      <c r="C6650" s="145" t="s">
        <v>2824</v>
      </c>
      <c r="D6650" s="145">
        <v>0</v>
      </c>
      <c r="E6650" s="145" t="s">
        <v>26</v>
      </c>
      <c r="F6650" s="462" t="s">
        <v>95</v>
      </c>
      <c r="G6650" s="462" t="s">
        <v>3468</v>
      </c>
      <c r="H6650" s="145" t="s">
        <v>86</v>
      </c>
      <c r="I6650" s="462" t="s">
        <v>1688</v>
      </c>
      <c r="J6650" s="462" t="s">
        <v>1690</v>
      </c>
      <c r="K6650" s="145" t="s">
        <v>2264</v>
      </c>
      <c r="L6650" s="145" t="s">
        <v>2273</v>
      </c>
      <c r="M6650" s="145" t="s">
        <v>2266</v>
      </c>
      <c r="N6650" s="145" t="s">
        <v>2267</v>
      </c>
    </row>
    <row r="6651" spans="3:14">
      <c r="C6651" s="145" t="s">
        <v>2825</v>
      </c>
      <c r="D6651" s="145">
        <v>0</v>
      </c>
      <c r="E6651" s="145" t="s">
        <v>26</v>
      </c>
      <c r="F6651" s="462" t="s">
        <v>95</v>
      </c>
      <c r="G6651" s="462" t="s">
        <v>3468</v>
      </c>
      <c r="H6651" s="145" t="s">
        <v>86</v>
      </c>
      <c r="I6651" s="462" t="s">
        <v>1688</v>
      </c>
      <c r="J6651" s="462" t="s">
        <v>1690</v>
      </c>
      <c r="K6651" s="145" t="s">
        <v>2264</v>
      </c>
      <c r="L6651" s="145" t="s">
        <v>2273</v>
      </c>
      <c r="M6651" s="145" t="s">
        <v>2266</v>
      </c>
      <c r="N6651" s="145" t="s">
        <v>2267</v>
      </c>
    </row>
    <row r="6652" spans="3:14">
      <c r="C6652" s="145" t="s">
        <v>2826</v>
      </c>
      <c r="D6652" s="145">
        <v>0</v>
      </c>
      <c r="E6652" s="145" t="s">
        <v>26</v>
      </c>
      <c r="F6652" s="462" t="s">
        <v>95</v>
      </c>
      <c r="G6652" s="462" t="s">
        <v>3468</v>
      </c>
      <c r="H6652" s="145" t="s">
        <v>86</v>
      </c>
      <c r="I6652" s="462" t="s">
        <v>1688</v>
      </c>
      <c r="J6652" s="462" t="s">
        <v>1690</v>
      </c>
      <c r="K6652" s="145" t="s">
        <v>2264</v>
      </c>
      <c r="L6652" s="145" t="s">
        <v>2273</v>
      </c>
      <c r="M6652" s="145" t="s">
        <v>2266</v>
      </c>
      <c r="N6652" s="145" t="s">
        <v>2267</v>
      </c>
    </row>
    <row r="6653" spans="3:14">
      <c r="C6653" s="145" t="s">
        <v>2827</v>
      </c>
      <c r="D6653" s="145">
        <v>0</v>
      </c>
      <c r="E6653" s="145" t="s">
        <v>26</v>
      </c>
      <c r="F6653" s="462" t="s">
        <v>95</v>
      </c>
      <c r="G6653" s="462" t="s">
        <v>3468</v>
      </c>
      <c r="H6653" s="145" t="s">
        <v>86</v>
      </c>
      <c r="I6653" s="462" t="s">
        <v>1688</v>
      </c>
      <c r="J6653" s="462" t="s">
        <v>1690</v>
      </c>
      <c r="K6653" s="145" t="s">
        <v>2264</v>
      </c>
      <c r="L6653" s="145" t="s">
        <v>2273</v>
      </c>
      <c r="M6653" s="145" t="s">
        <v>2266</v>
      </c>
      <c r="N6653" s="145" t="s">
        <v>2267</v>
      </c>
    </row>
    <row r="6654" spans="3:14">
      <c r="C6654" s="145" t="s">
        <v>2359</v>
      </c>
      <c r="D6654" s="145">
        <v>0</v>
      </c>
      <c r="E6654" s="145" t="s">
        <v>26</v>
      </c>
      <c r="F6654" s="462" t="s">
        <v>95</v>
      </c>
      <c r="G6654" s="462" t="s">
        <v>3468</v>
      </c>
      <c r="H6654" s="145" t="s">
        <v>86</v>
      </c>
      <c r="I6654" s="462" t="s">
        <v>2</v>
      </c>
      <c r="J6654" s="462" t="s">
        <v>1690</v>
      </c>
      <c r="K6654" s="145" t="s">
        <v>2264</v>
      </c>
      <c r="L6654" s="145" t="s">
        <v>2273</v>
      </c>
      <c r="M6654" s="145" t="s">
        <v>2266</v>
      </c>
      <c r="N6654" s="145" t="s">
        <v>2267</v>
      </c>
    </row>
    <row r="6655" spans="3:14">
      <c r="C6655" s="145" t="s">
        <v>2813</v>
      </c>
      <c r="F6655" s="462" t="s">
        <v>3468</v>
      </c>
      <c r="G6655" s="462" t="s">
        <v>3468</v>
      </c>
      <c r="H6655" s="145" t="s">
        <v>86</v>
      </c>
      <c r="I6655" s="462" t="s">
        <v>1688</v>
      </c>
      <c r="J6655" s="462" t="s">
        <v>1690</v>
      </c>
      <c r="K6655" s="145" t="s">
        <v>2264</v>
      </c>
      <c r="L6655" s="145" t="s">
        <v>2273</v>
      </c>
      <c r="M6655" s="145" t="s">
        <v>2266</v>
      </c>
      <c r="N6655" s="145" t="s">
        <v>2268</v>
      </c>
    </row>
    <row r="6656" spans="3:14">
      <c r="C6656" s="145" t="s">
        <v>2814</v>
      </c>
      <c r="F6656" s="462" t="s">
        <v>3468</v>
      </c>
      <c r="G6656" s="462" t="s">
        <v>3468</v>
      </c>
      <c r="H6656" s="145" t="s">
        <v>86</v>
      </c>
      <c r="I6656" s="462" t="s">
        <v>1688</v>
      </c>
      <c r="J6656" s="462" t="s">
        <v>1690</v>
      </c>
      <c r="K6656" s="145" t="s">
        <v>2264</v>
      </c>
      <c r="L6656" s="145" t="s">
        <v>2273</v>
      </c>
      <c r="M6656" s="145" t="s">
        <v>2266</v>
      </c>
      <c r="N6656" s="145" t="s">
        <v>2268</v>
      </c>
    </row>
    <row r="6657" spans="3:14">
      <c r="C6657" s="145" t="s">
        <v>2815</v>
      </c>
      <c r="F6657" s="462" t="s">
        <v>3468</v>
      </c>
      <c r="G6657" s="462" t="s">
        <v>3468</v>
      </c>
      <c r="H6657" s="145" t="s">
        <v>86</v>
      </c>
      <c r="I6657" s="462" t="s">
        <v>1688</v>
      </c>
      <c r="J6657" s="462" t="s">
        <v>1690</v>
      </c>
      <c r="K6657" s="145" t="s">
        <v>2264</v>
      </c>
      <c r="L6657" s="145" t="s">
        <v>2273</v>
      </c>
      <c r="M6657" s="145" t="s">
        <v>2266</v>
      </c>
      <c r="N6657" s="145" t="s">
        <v>2268</v>
      </c>
    </row>
    <row r="6658" spans="3:14">
      <c r="C6658" s="145" t="s">
        <v>2359</v>
      </c>
      <c r="D6658" s="145">
        <v>0</v>
      </c>
      <c r="E6658" s="145" t="s">
        <v>26</v>
      </c>
      <c r="F6658" s="462" t="s">
        <v>95</v>
      </c>
      <c r="G6658" s="462" t="s">
        <v>3468</v>
      </c>
      <c r="H6658" s="145" t="s">
        <v>86</v>
      </c>
      <c r="I6658" s="462" t="s">
        <v>2</v>
      </c>
      <c r="J6658" s="462" t="s">
        <v>1688</v>
      </c>
      <c r="K6658" s="145" t="s">
        <v>2264</v>
      </c>
      <c r="L6658" s="145" t="s">
        <v>2273</v>
      </c>
      <c r="M6658" s="145" t="s">
        <v>2266</v>
      </c>
      <c r="N6658" s="145" t="s">
        <v>2268</v>
      </c>
    </row>
    <row r="6659" spans="3:14">
      <c r="C6659" s="145" t="s">
        <v>2818</v>
      </c>
      <c r="D6659" s="145">
        <v>0</v>
      </c>
      <c r="E6659" s="145" t="s">
        <v>26</v>
      </c>
      <c r="F6659" s="462" t="s">
        <v>95</v>
      </c>
      <c r="G6659" s="462" t="s">
        <v>3468</v>
      </c>
      <c r="H6659" s="145" t="s">
        <v>86</v>
      </c>
      <c r="I6659" s="462" t="s">
        <v>1688</v>
      </c>
      <c r="J6659" s="462" t="s">
        <v>1690</v>
      </c>
      <c r="K6659" s="145" t="s">
        <v>2264</v>
      </c>
      <c r="L6659" s="145" t="s">
        <v>2273</v>
      </c>
      <c r="M6659" s="145" t="s">
        <v>2266</v>
      </c>
      <c r="N6659" s="145" t="s">
        <v>2268</v>
      </c>
    </row>
    <row r="6660" spans="3:14">
      <c r="C6660" s="145" t="s">
        <v>2819</v>
      </c>
      <c r="D6660" s="145">
        <v>0</v>
      </c>
      <c r="E6660" s="145" t="s">
        <v>26</v>
      </c>
      <c r="F6660" s="462" t="s">
        <v>95</v>
      </c>
      <c r="G6660" s="462" t="s">
        <v>3468</v>
      </c>
      <c r="H6660" s="145" t="s">
        <v>86</v>
      </c>
      <c r="I6660" s="462" t="s">
        <v>1688</v>
      </c>
      <c r="J6660" s="462" t="s">
        <v>1690</v>
      </c>
      <c r="K6660" s="145" t="s">
        <v>2264</v>
      </c>
      <c r="L6660" s="145" t="s">
        <v>2273</v>
      </c>
      <c r="M6660" s="145" t="s">
        <v>2266</v>
      </c>
      <c r="N6660" s="145" t="s">
        <v>2268</v>
      </c>
    </row>
    <row r="6661" spans="3:14">
      <c r="C6661" s="145" t="s">
        <v>2820</v>
      </c>
      <c r="D6661" s="145">
        <v>0</v>
      </c>
      <c r="E6661" s="145" t="s">
        <v>26</v>
      </c>
      <c r="F6661" s="462" t="s">
        <v>95</v>
      </c>
      <c r="G6661" s="462" t="s">
        <v>3468</v>
      </c>
      <c r="H6661" s="145" t="s">
        <v>86</v>
      </c>
      <c r="I6661" s="462" t="s">
        <v>1688</v>
      </c>
      <c r="J6661" s="462" t="s">
        <v>1690</v>
      </c>
      <c r="K6661" s="145" t="s">
        <v>2264</v>
      </c>
      <c r="L6661" s="145" t="s">
        <v>2273</v>
      </c>
      <c r="M6661" s="145" t="s">
        <v>2266</v>
      </c>
      <c r="N6661" s="145" t="s">
        <v>2268</v>
      </c>
    </row>
    <row r="6662" spans="3:14">
      <c r="C6662" s="145" t="s">
        <v>2821</v>
      </c>
      <c r="D6662" s="145">
        <v>0</v>
      </c>
      <c r="E6662" s="145" t="s">
        <v>26</v>
      </c>
      <c r="F6662" s="462" t="s">
        <v>95</v>
      </c>
      <c r="G6662" s="462" t="s">
        <v>3468</v>
      </c>
      <c r="H6662" s="145" t="s">
        <v>86</v>
      </c>
      <c r="I6662" s="462" t="s">
        <v>1688</v>
      </c>
      <c r="J6662" s="462" t="s">
        <v>1690</v>
      </c>
      <c r="K6662" s="145" t="s">
        <v>2264</v>
      </c>
      <c r="L6662" s="145" t="s">
        <v>2273</v>
      </c>
      <c r="M6662" s="145" t="s">
        <v>2266</v>
      </c>
      <c r="N6662" s="145" t="s">
        <v>2268</v>
      </c>
    </row>
    <row r="6663" spans="3:14">
      <c r="C6663" s="145" t="s">
        <v>2822</v>
      </c>
      <c r="D6663" s="145">
        <v>0</v>
      </c>
      <c r="E6663" s="145" t="s">
        <v>26</v>
      </c>
      <c r="F6663" s="462" t="s">
        <v>95</v>
      </c>
      <c r="G6663" s="462" t="s">
        <v>3468</v>
      </c>
      <c r="H6663" s="145" t="s">
        <v>86</v>
      </c>
      <c r="I6663" s="462" t="s">
        <v>1688</v>
      </c>
      <c r="J6663" s="462" t="s">
        <v>1690</v>
      </c>
      <c r="K6663" s="145" t="s">
        <v>2264</v>
      </c>
      <c r="L6663" s="145" t="s">
        <v>2273</v>
      </c>
      <c r="M6663" s="145" t="s">
        <v>2266</v>
      </c>
      <c r="N6663" s="145" t="s">
        <v>2268</v>
      </c>
    </row>
    <row r="6664" spans="3:14">
      <c r="C6664" s="145" t="s">
        <v>3184</v>
      </c>
      <c r="D6664" s="145">
        <v>0</v>
      </c>
      <c r="E6664" s="145" t="s">
        <v>26</v>
      </c>
      <c r="F6664" s="462" t="s">
        <v>95</v>
      </c>
      <c r="G6664" s="462" t="s">
        <v>3468</v>
      </c>
      <c r="H6664" s="145" t="s">
        <v>86</v>
      </c>
      <c r="I6664" s="462" t="s">
        <v>1688</v>
      </c>
      <c r="J6664" s="462" t="s">
        <v>1690</v>
      </c>
      <c r="K6664" s="145" t="s">
        <v>2264</v>
      </c>
      <c r="L6664" s="145" t="s">
        <v>2273</v>
      </c>
      <c r="M6664" s="145" t="s">
        <v>2266</v>
      </c>
      <c r="N6664" s="145" t="s">
        <v>2268</v>
      </c>
    </row>
    <row r="6665" spans="3:14">
      <c r="C6665" s="145" t="s">
        <v>3185</v>
      </c>
      <c r="D6665" s="145">
        <v>0</v>
      </c>
      <c r="E6665" s="145" t="s">
        <v>26</v>
      </c>
      <c r="F6665" s="462" t="s">
        <v>95</v>
      </c>
      <c r="G6665" s="462" t="s">
        <v>3468</v>
      </c>
      <c r="H6665" s="145" t="s">
        <v>86</v>
      </c>
      <c r="I6665" s="462" t="s">
        <v>1688</v>
      </c>
      <c r="J6665" s="462" t="s">
        <v>1690</v>
      </c>
      <c r="K6665" s="145" t="s">
        <v>2264</v>
      </c>
      <c r="L6665" s="145" t="s">
        <v>2273</v>
      </c>
      <c r="M6665" s="145" t="s">
        <v>2266</v>
      </c>
      <c r="N6665" s="145" t="s">
        <v>2268</v>
      </c>
    </row>
    <row r="6666" spans="3:14">
      <c r="C6666" s="145" t="s">
        <v>3186</v>
      </c>
      <c r="D6666" s="145">
        <v>0</v>
      </c>
      <c r="E6666" s="145" t="s">
        <v>26</v>
      </c>
      <c r="F6666" s="462" t="s">
        <v>95</v>
      </c>
      <c r="G6666" s="462" t="s">
        <v>3468</v>
      </c>
      <c r="H6666" s="145" t="s">
        <v>86</v>
      </c>
      <c r="I6666" s="462" t="s">
        <v>1688</v>
      </c>
      <c r="J6666" s="462" t="s">
        <v>1690</v>
      </c>
      <c r="K6666" s="145" t="s">
        <v>2264</v>
      </c>
      <c r="L6666" s="145" t="s">
        <v>2273</v>
      </c>
      <c r="M6666" s="145" t="s">
        <v>2266</v>
      </c>
      <c r="N6666" s="145" t="s">
        <v>2268</v>
      </c>
    </row>
    <row r="6667" spans="3:14">
      <c r="C6667" s="145" t="s">
        <v>2823</v>
      </c>
      <c r="D6667" s="145">
        <v>0</v>
      </c>
      <c r="E6667" s="145" t="s">
        <v>26</v>
      </c>
      <c r="F6667" s="462" t="s">
        <v>95</v>
      </c>
      <c r="G6667" s="462" t="s">
        <v>3468</v>
      </c>
      <c r="H6667" s="145" t="s">
        <v>86</v>
      </c>
      <c r="I6667" s="462" t="s">
        <v>1688</v>
      </c>
      <c r="J6667" s="462" t="s">
        <v>1690</v>
      </c>
      <c r="K6667" s="145" t="s">
        <v>2264</v>
      </c>
      <c r="L6667" s="145" t="s">
        <v>2273</v>
      </c>
      <c r="M6667" s="145" t="s">
        <v>2266</v>
      </c>
      <c r="N6667" s="145" t="s">
        <v>2268</v>
      </c>
    </row>
    <row r="6668" spans="3:14">
      <c r="C6668" s="145" t="s">
        <v>2824</v>
      </c>
      <c r="D6668" s="145">
        <v>0</v>
      </c>
      <c r="E6668" s="145" t="s">
        <v>26</v>
      </c>
      <c r="F6668" s="462" t="s">
        <v>95</v>
      </c>
      <c r="G6668" s="462" t="s">
        <v>3468</v>
      </c>
      <c r="H6668" s="145" t="s">
        <v>86</v>
      </c>
      <c r="I6668" s="462" t="s">
        <v>1688</v>
      </c>
      <c r="J6668" s="462" t="s">
        <v>1690</v>
      </c>
      <c r="K6668" s="145" t="s">
        <v>2264</v>
      </c>
      <c r="L6668" s="145" t="s">
        <v>2273</v>
      </c>
      <c r="M6668" s="145" t="s">
        <v>2266</v>
      </c>
      <c r="N6668" s="145" t="s">
        <v>2268</v>
      </c>
    </row>
    <row r="6669" spans="3:14">
      <c r="C6669" s="145" t="s">
        <v>2825</v>
      </c>
      <c r="D6669" s="145">
        <v>0</v>
      </c>
      <c r="E6669" s="145" t="s">
        <v>26</v>
      </c>
      <c r="F6669" s="462" t="s">
        <v>95</v>
      </c>
      <c r="G6669" s="462" t="s">
        <v>3468</v>
      </c>
      <c r="H6669" s="145" t="s">
        <v>86</v>
      </c>
      <c r="I6669" s="462" t="s">
        <v>1688</v>
      </c>
      <c r="J6669" s="462" t="s">
        <v>1690</v>
      </c>
      <c r="K6669" s="145" t="s">
        <v>2264</v>
      </c>
      <c r="L6669" s="145" t="s">
        <v>2273</v>
      </c>
      <c r="M6669" s="145" t="s">
        <v>2266</v>
      </c>
      <c r="N6669" s="145" t="s">
        <v>2268</v>
      </c>
    </row>
    <row r="6670" spans="3:14">
      <c r="C6670" s="145" t="s">
        <v>2826</v>
      </c>
      <c r="D6670" s="145">
        <v>0</v>
      </c>
      <c r="E6670" s="145" t="s">
        <v>26</v>
      </c>
      <c r="F6670" s="462" t="s">
        <v>95</v>
      </c>
      <c r="G6670" s="462" t="s">
        <v>3468</v>
      </c>
      <c r="H6670" s="145" t="s">
        <v>86</v>
      </c>
      <c r="I6670" s="462" t="s">
        <v>1688</v>
      </c>
      <c r="J6670" s="462" t="s">
        <v>1690</v>
      </c>
      <c r="K6670" s="145" t="s">
        <v>2264</v>
      </c>
      <c r="L6670" s="145" t="s">
        <v>2273</v>
      </c>
      <c r="M6670" s="145" t="s">
        <v>2266</v>
      </c>
      <c r="N6670" s="145" t="s">
        <v>2268</v>
      </c>
    </row>
    <row r="6671" spans="3:14">
      <c r="C6671" s="145" t="s">
        <v>2827</v>
      </c>
      <c r="D6671" s="145">
        <v>0</v>
      </c>
      <c r="E6671" s="145" t="s">
        <v>26</v>
      </c>
      <c r="F6671" s="462" t="s">
        <v>95</v>
      </c>
      <c r="G6671" s="462" t="s">
        <v>3468</v>
      </c>
      <c r="H6671" s="145" t="s">
        <v>86</v>
      </c>
      <c r="I6671" s="462" t="s">
        <v>1688</v>
      </c>
      <c r="J6671" s="462" t="s">
        <v>1690</v>
      </c>
      <c r="K6671" s="145" t="s">
        <v>2264</v>
      </c>
      <c r="L6671" s="145" t="s">
        <v>2273</v>
      </c>
      <c r="M6671" s="145" t="s">
        <v>2266</v>
      </c>
      <c r="N6671" s="145" t="s">
        <v>2268</v>
      </c>
    </row>
    <row r="6672" spans="3:14">
      <c r="C6672" s="145" t="s">
        <v>2359</v>
      </c>
      <c r="D6672" s="145">
        <v>0</v>
      </c>
      <c r="E6672" s="145" t="s">
        <v>26</v>
      </c>
      <c r="F6672" s="462" t="s">
        <v>95</v>
      </c>
      <c r="G6672" s="462" t="s">
        <v>3468</v>
      </c>
      <c r="H6672" s="145" t="s">
        <v>86</v>
      </c>
      <c r="I6672" s="462" t="s">
        <v>2</v>
      </c>
      <c r="J6672" s="462" t="s">
        <v>1690</v>
      </c>
      <c r="K6672" s="145" t="s">
        <v>2264</v>
      </c>
      <c r="L6672" s="145" t="s">
        <v>2273</v>
      </c>
      <c r="M6672" s="145" t="s">
        <v>2266</v>
      </c>
      <c r="N6672" s="145" t="s">
        <v>2268</v>
      </c>
    </row>
    <row r="6673" spans="3:14">
      <c r="C6673" s="145" t="s">
        <v>2813</v>
      </c>
      <c r="F6673" s="462" t="s">
        <v>3468</v>
      </c>
      <c r="G6673" s="462" t="s">
        <v>3468</v>
      </c>
      <c r="H6673" s="145" t="s">
        <v>86</v>
      </c>
      <c r="I6673" s="462" t="s">
        <v>1688</v>
      </c>
      <c r="J6673" s="462" t="s">
        <v>1690</v>
      </c>
      <c r="K6673" s="145" t="s">
        <v>2264</v>
      </c>
      <c r="L6673" s="145" t="s">
        <v>2273</v>
      </c>
      <c r="M6673" s="145" t="s">
        <v>2266</v>
      </c>
      <c r="N6673" s="145" t="s">
        <v>2269</v>
      </c>
    </row>
    <row r="6674" spans="3:14">
      <c r="C6674" s="145" t="s">
        <v>2814</v>
      </c>
      <c r="F6674" s="462" t="s">
        <v>3468</v>
      </c>
      <c r="G6674" s="462" t="s">
        <v>3468</v>
      </c>
      <c r="H6674" s="145" t="s">
        <v>86</v>
      </c>
      <c r="I6674" s="462" t="s">
        <v>1688</v>
      </c>
      <c r="J6674" s="462" t="s">
        <v>1690</v>
      </c>
      <c r="K6674" s="145" t="s">
        <v>2264</v>
      </c>
      <c r="L6674" s="145" t="s">
        <v>2273</v>
      </c>
      <c r="M6674" s="145" t="s">
        <v>2266</v>
      </c>
      <c r="N6674" s="145" t="s">
        <v>2269</v>
      </c>
    </row>
    <row r="6675" spans="3:14">
      <c r="C6675" s="145" t="s">
        <v>2815</v>
      </c>
      <c r="F6675" s="462" t="s">
        <v>3468</v>
      </c>
      <c r="G6675" s="462" t="s">
        <v>3468</v>
      </c>
      <c r="H6675" s="145" t="s">
        <v>86</v>
      </c>
      <c r="I6675" s="462" t="s">
        <v>1688</v>
      </c>
      <c r="J6675" s="462" t="s">
        <v>1690</v>
      </c>
      <c r="K6675" s="145" t="s">
        <v>2264</v>
      </c>
      <c r="L6675" s="145" t="s">
        <v>2273</v>
      </c>
      <c r="M6675" s="145" t="s">
        <v>2266</v>
      </c>
      <c r="N6675" s="145" t="s">
        <v>2269</v>
      </c>
    </row>
    <row r="6676" spans="3:14">
      <c r="C6676" s="145" t="s">
        <v>2359</v>
      </c>
      <c r="D6676" s="145">
        <v>0</v>
      </c>
      <c r="E6676" s="145" t="s">
        <v>26</v>
      </c>
      <c r="F6676" s="462" t="s">
        <v>95</v>
      </c>
      <c r="G6676" s="462" t="s">
        <v>3468</v>
      </c>
      <c r="H6676" s="145" t="s">
        <v>86</v>
      </c>
      <c r="I6676" s="462" t="s">
        <v>2</v>
      </c>
      <c r="J6676" s="462" t="s">
        <v>1688</v>
      </c>
      <c r="K6676" s="145" t="s">
        <v>2264</v>
      </c>
      <c r="L6676" s="145" t="s">
        <v>2273</v>
      </c>
      <c r="M6676" s="145" t="s">
        <v>2266</v>
      </c>
      <c r="N6676" s="145" t="s">
        <v>2269</v>
      </c>
    </row>
    <row r="6677" spans="3:14">
      <c r="C6677" s="145" t="s">
        <v>2818</v>
      </c>
      <c r="D6677" s="145">
        <v>0</v>
      </c>
      <c r="E6677" s="145" t="s">
        <v>26</v>
      </c>
      <c r="F6677" s="462" t="s">
        <v>95</v>
      </c>
      <c r="G6677" s="462" t="s">
        <v>3468</v>
      </c>
      <c r="H6677" s="145" t="s">
        <v>86</v>
      </c>
      <c r="I6677" s="462" t="s">
        <v>1688</v>
      </c>
      <c r="J6677" s="462" t="s">
        <v>1690</v>
      </c>
      <c r="K6677" s="145" t="s">
        <v>2264</v>
      </c>
      <c r="L6677" s="145" t="s">
        <v>2273</v>
      </c>
      <c r="M6677" s="145" t="s">
        <v>2266</v>
      </c>
      <c r="N6677" s="145" t="s">
        <v>2269</v>
      </c>
    </row>
    <row r="6678" spans="3:14">
      <c r="C6678" s="145" t="s">
        <v>2819</v>
      </c>
      <c r="D6678" s="145">
        <v>0</v>
      </c>
      <c r="E6678" s="145" t="s">
        <v>26</v>
      </c>
      <c r="F6678" s="462" t="s">
        <v>95</v>
      </c>
      <c r="G6678" s="462" t="s">
        <v>3468</v>
      </c>
      <c r="H6678" s="145" t="s">
        <v>86</v>
      </c>
      <c r="I6678" s="462" t="s">
        <v>1688</v>
      </c>
      <c r="J6678" s="462" t="s">
        <v>1690</v>
      </c>
      <c r="K6678" s="145" t="s">
        <v>2264</v>
      </c>
      <c r="L6678" s="145" t="s">
        <v>2273</v>
      </c>
      <c r="M6678" s="145" t="s">
        <v>2266</v>
      </c>
      <c r="N6678" s="145" t="s">
        <v>2269</v>
      </c>
    </row>
    <row r="6679" spans="3:14">
      <c r="C6679" s="145" t="s">
        <v>2820</v>
      </c>
      <c r="D6679" s="145">
        <v>0</v>
      </c>
      <c r="E6679" s="145" t="s">
        <v>26</v>
      </c>
      <c r="F6679" s="462" t="s">
        <v>95</v>
      </c>
      <c r="G6679" s="462" t="s">
        <v>3468</v>
      </c>
      <c r="H6679" s="145" t="s">
        <v>86</v>
      </c>
      <c r="I6679" s="462" t="s">
        <v>1688</v>
      </c>
      <c r="J6679" s="462" t="s">
        <v>1690</v>
      </c>
      <c r="K6679" s="145" t="s">
        <v>2264</v>
      </c>
      <c r="L6679" s="145" t="s">
        <v>2273</v>
      </c>
      <c r="M6679" s="145" t="s">
        <v>2266</v>
      </c>
      <c r="N6679" s="145" t="s">
        <v>2269</v>
      </c>
    </row>
    <row r="6680" spans="3:14">
      <c r="C6680" s="145" t="s">
        <v>2821</v>
      </c>
      <c r="D6680" s="145">
        <v>0</v>
      </c>
      <c r="E6680" s="145" t="s">
        <v>26</v>
      </c>
      <c r="F6680" s="462" t="s">
        <v>95</v>
      </c>
      <c r="G6680" s="462" t="s">
        <v>3468</v>
      </c>
      <c r="H6680" s="145" t="s">
        <v>86</v>
      </c>
      <c r="I6680" s="462" t="s">
        <v>1688</v>
      </c>
      <c r="J6680" s="462" t="s">
        <v>1690</v>
      </c>
      <c r="K6680" s="145" t="s">
        <v>2264</v>
      </c>
      <c r="L6680" s="145" t="s">
        <v>2273</v>
      </c>
      <c r="M6680" s="145" t="s">
        <v>2266</v>
      </c>
      <c r="N6680" s="145" t="s">
        <v>2269</v>
      </c>
    </row>
    <row r="6681" spans="3:14">
      <c r="C6681" s="145" t="s">
        <v>2822</v>
      </c>
      <c r="D6681" s="145">
        <v>0</v>
      </c>
      <c r="E6681" s="145" t="s">
        <v>26</v>
      </c>
      <c r="F6681" s="462" t="s">
        <v>95</v>
      </c>
      <c r="G6681" s="462" t="s">
        <v>3468</v>
      </c>
      <c r="H6681" s="145" t="s">
        <v>86</v>
      </c>
      <c r="I6681" s="462" t="s">
        <v>1688</v>
      </c>
      <c r="J6681" s="462" t="s">
        <v>1690</v>
      </c>
      <c r="K6681" s="145" t="s">
        <v>2264</v>
      </c>
      <c r="L6681" s="145" t="s">
        <v>2273</v>
      </c>
      <c r="M6681" s="145" t="s">
        <v>2266</v>
      </c>
      <c r="N6681" s="145" t="s">
        <v>2269</v>
      </c>
    </row>
    <row r="6682" spans="3:14">
      <c r="C6682" s="145" t="s">
        <v>3184</v>
      </c>
      <c r="D6682" s="145">
        <v>0</v>
      </c>
      <c r="E6682" s="145" t="s">
        <v>26</v>
      </c>
      <c r="F6682" s="462" t="s">
        <v>95</v>
      </c>
      <c r="G6682" s="462" t="s">
        <v>3468</v>
      </c>
      <c r="H6682" s="145" t="s">
        <v>86</v>
      </c>
      <c r="I6682" s="462" t="s">
        <v>1688</v>
      </c>
      <c r="J6682" s="462" t="s">
        <v>1690</v>
      </c>
      <c r="K6682" s="145" t="s">
        <v>2264</v>
      </c>
      <c r="L6682" s="145" t="s">
        <v>2273</v>
      </c>
      <c r="M6682" s="145" t="s">
        <v>2266</v>
      </c>
      <c r="N6682" s="145" t="s">
        <v>2269</v>
      </c>
    </row>
    <row r="6683" spans="3:14">
      <c r="C6683" s="145" t="s">
        <v>3185</v>
      </c>
      <c r="D6683" s="145">
        <v>0</v>
      </c>
      <c r="E6683" s="145" t="s">
        <v>26</v>
      </c>
      <c r="F6683" s="462" t="s">
        <v>95</v>
      </c>
      <c r="G6683" s="462" t="s">
        <v>3468</v>
      </c>
      <c r="H6683" s="145" t="s">
        <v>86</v>
      </c>
      <c r="I6683" s="462" t="s">
        <v>1688</v>
      </c>
      <c r="J6683" s="462" t="s">
        <v>1690</v>
      </c>
      <c r="K6683" s="145" t="s">
        <v>2264</v>
      </c>
      <c r="L6683" s="145" t="s">
        <v>2273</v>
      </c>
      <c r="M6683" s="145" t="s">
        <v>2266</v>
      </c>
      <c r="N6683" s="145" t="s">
        <v>2269</v>
      </c>
    </row>
    <row r="6684" spans="3:14">
      <c r="C6684" s="145" t="s">
        <v>3186</v>
      </c>
      <c r="D6684" s="145">
        <v>0</v>
      </c>
      <c r="E6684" s="145" t="s">
        <v>26</v>
      </c>
      <c r="F6684" s="462" t="s">
        <v>95</v>
      </c>
      <c r="G6684" s="462" t="s">
        <v>3468</v>
      </c>
      <c r="H6684" s="145" t="s">
        <v>86</v>
      </c>
      <c r="I6684" s="462" t="s">
        <v>1688</v>
      </c>
      <c r="J6684" s="462" t="s">
        <v>1690</v>
      </c>
      <c r="K6684" s="145" t="s">
        <v>2264</v>
      </c>
      <c r="L6684" s="145" t="s">
        <v>2273</v>
      </c>
      <c r="M6684" s="145" t="s">
        <v>2266</v>
      </c>
      <c r="N6684" s="145" t="s">
        <v>2269</v>
      </c>
    </row>
    <row r="6685" spans="3:14">
      <c r="C6685" s="145" t="s">
        <v>2823</v>
      </c>
      <c r="D6685" s="145">
        <v>0</v>
      </c>
      <c r="E6685" s="145" t="s">
        <v>26</v>
      </c>
      <c r="F6685" s="462" t="s">
        <v>95</v>
      </c>
      <c r="G6685" s="462" t="s">
        <v>3468</v>
      </c>
      <c r="H6685" s="145" t="s">
        <v>86</v>
      </c>
      <c r="I6685" s="462" t="s">
        <v>1688</v>
      </c>
      <c r="J6685" s="462" t="s">
        <v>1690</v>
      </c>
      <c r="K6685" s="145" t="s">
        <v>2264</v>
      </c>
      <c r="L6685" s="145" t="s">
        <v>2273</v>
      </c>
      <c r="M6685" s="145" t="s">
        <v>2266</v>
      </c>
      <c r="N6685" s="145" t="s">
        <v>2269</v>
      </c>
    </row>
    <row r="6686" spans="3:14">
      <c r="C6686" s="145" t="s">
        <v>2824</v>
      </c>
      <c r="D6686" s="145">
        <v>0</v>
      </c>
      <c r="E6686" s="145" t="s">
        <v>26</v>
      </c>
      <c r="F6686" s="462" t="s">
        <v>95</v>
      </c>
      <c r="G6686" s="462" t="s">
        <v>3468</v>
      </c>
      <c r="H6686" s="145" t="s">
        <v>86</v>
      </c>
      <c r="I6686" s="462" t="s">
        <v>1688</v>
      </c>
      <c r="J6686" s="462" t="s">
        <v>1690</v>
      </c>
      <c r="K6686" s="145" t="s">
        <v>2264</v>
      </c>
      <c r="L6686" s="145" t="s">
        <v>2273</v>
      </c>
      <c r="M6686" s="145" t="s">
        <v>2266</v>
      </c>
      <c r="N6686" s="145" t="s">
        <v>2269</v>
      </c>
    </row>
    <row r="6687" spans="3:14">
      <c r="C6687" s="145" t="s">
        <v>2825</v>
      </c>
      <c r="D6687" s="145">
        <v>0</v>
      </c>
      <c r="E6687" s="145" t="s">
        <v>26</v>
      </c>
      <c r="F6687" s="462" t="s">
        <v>95</v>
      </c>
      <c r="G6687" s="462" t="s">
        <v>3468</v>
      </c>
      <c r="H6687" s="145" t="s">
        <v>86</v>
      </c>
      <c r="I6687" s="462" t="s">
        <v>1688</v>
      </c>
      <c r="J6687" s="462" t="s">
        <v>1690</v>
      </c>
      <c r="K6687" s="145" t="s">
        <v>2264</v>
      </c>
      <c r="L6687" s="145" t="s">
        <v>2273</v>
      </c>
      <c r="M6687" s="145" t="s">
        <v>2266</v>
      </c>
      <c r="N6687" s="145" t="s">
        <v>2269</v>
      </c>
    </row>
    <row r="6688" spans="3:14">
      <c r="C6688" s="145" t="s">
        <v>2826</v>
      </c>
      <c r="D6688" s="145">
        <v>0</v>
      </c>
      <c r="E6688" s="145" t="s">
        <v>26</v>
      </c>
      <c r="F6688" s="462" t="s">
        <v>95</v>
      </c>
      <c r="G6688" s="462" t="s">
        <v>3468</v>
      </c>
      <c r="H6688" s="145" t="s">
        <v>86</v>
      </c>
      <c r="I6688" s="462" t="s">
        <v>1688</v>
      </c>
      <c r="J6688" s="462" t="s">
        <v>1690</v>
      </c>
      <c r="K6688" s="145" t="s">
        <v>2264</v>
      </c>
      <c r="L6688" s="145" t="s">
        <v>2273</v>
      </c>
      <c r="M6688" s="145" t="s">
        <v>2266</v>
      </c>
      <c r="N6688" s="145" t="s">
        <v>2269</v>
      </c>
    </row>
    <row r="6689" spans="3:14">
      <c r="C6689" s="145" t="s">
        <v>2827</v>
      </c>
      <c r="D6689" s="145">
        <v>0</v>
      </c>
      <c r="E6689" s="145" t="s">
        <v>26</v>
      </c>
      <c r="F6689" s="462" t="s">
        <v>95</v>
      </c>
      <c r="G6689" s="462" t="s">
        <v>3468</v>
      </c>
      <c r="H6689" s="145" t="s">
        <v>86</v>
      </c>
      <c r="I6689" s="462" t="s">
        <v>1688</v>
      </c>
      <c r="J6689" s="462" t="s">
        <v>1690</v>
      </c>
      <c r="K6689" s="145" t="s">
        <v>2264</v>
      </c>
      <c r="L6689" s="145" t="s">
        <v>2273</v>
      </c>
      <c r="M6689" s="145" t="s">
        <v>2266</v>
      </c>
      <c r="N6689" s="145" t="s">
        <v>2269</v>
      </c>
    </row>
    <row r="6690" spans="3:14">
      <c r="C6690" s="145" t="s">
        <v>2359</v>
      </c>
      <c r="D6690" s="145">
        <v>0</v>
      </c>
      <c r="E6690" s="145" t="s">
        <v>26</v>
      </c>
      <c r="F6690" s="462" t="s">
        <v>95</v>
      </c>
      <c r="G6690" s="462" t="s">
        <v>3468</v>
      </c>
      <c r="H6690" s="145" t="s">
        <v>86</v>
      </c>
      <c r="I6690" s="462" t="s">
        <v>2</v>
      </c>
      <c r="J6690" s="462" t="s">
        <v>1690</v>
      </c>
      <c r="K6690" s="145" t="s">
        <v>2264</v>
      </c>
      <c r="L6690" s="145" t="s">
        <v>2273</v>
      </c>
      <c r="M6690" s="145" t="s">
        <v>2266</v>
      </c>
      <c r="N6690" s="145" t="s">
        <v>2269</v>
      </c>
    </row>
    <row r="6691" spans="3:14">
      <c r="C6691" s="145" t="s">
        <v>2813</v>
      </c>
      <c r="F6691" s="462" t="s">
        <v>3468</v>
      </c>
      <c r="G6691" s="462" t="s">
        <v>3468</v>
      </c>
      <c r="H6691" s="145" t="s">
        <v>86</v>
      </c>
      <c r="I6691" s="462" t="s">
        <v>1688</v>
      </c>
      <c r="J6691" s="462" t="s">
        <v>1690</v>
      </c>
      <c r="K6691" s="145" t="s">
        <v>2264</v>
      </c>
      <c r="L6691" s="145" t="s">
        <v>2274</v>
      </c>
      <c r="M6691" s="145" t="s">
        <v>2266</v>
      </c>
      <c r="N6691" s="145" t="s">
        <v>2267</v>
      </c>
    </row>
    <row r="6692" spans="3:14">
      <c r="C6692" s="145" t="s">
        <v>2814</v>
      </c>
      <c r="F6692" s="462" t="s">
        <v>3468</v>
      </c>
      <c r="G6692" s="462" t="s">
        <v>3468</v>
      </c>
      <c r="H6692" s="145" t="s">
        <v>86</v>
      </c>
      <c r="I6692" s="462" t="s">
        <v>1688</v>
      </c>
      <c r="J6692" s="462" t="s">
        <v>1690</v>
      </c>
      <c r="K6692" s="145" t="s">
        <v>2264</v>
      </c>
      <c r="L6692" s="145" t="s">
        <v>2274</v>
      </c>
      <c r="M6692" s="145" t="s">
        <v>2266</v>
      </c>
      <c r="N6692" s="145" t="s">
        <v>2267</v>
      </c>
    </row>
    <row r="6693" spans="3:14">
      <c r="C6693" s="145" t="s">
        <v>2815</v>
      </c>
      <c r="F6693" s="462" t="s">
        <v>3468</v>
      </c>
      <c r="G6693" s="462" t="s">
        <v>3468</v>
      </c>
      <c r="H6693" s="145" t="s">
        <v>86</v>
      </c>
      <c r="I6693" s="462" t="s">
        <v>1688</v>
      </c>
      <c r="J6693" s="462" t="s">
        <v>1690</v>
      </c>
      <c r="K6693" s="145" t="s">
        <v>2264</v>
      </c>
      <c r="L6693" s="145" t="s">
        <v>2274</v>
      </c>
      <c r="M6693" s="145" t="s">
        <v>2266</v>
      </c>
      <c r="N6693" s="145" t="s">
        <v>2267</v>
      </c>
    </row>
    <row r="6694" spans="3:14">
      <c r="C6694" s="145" t="s">
        <v>2359</v>
      </c>
      <c r="D6694" s="145">
        <v>0</v>
      </c>
      <c r="E6694" s="145" t="s">
        <v>26</v>
      </c>
      <c r="F6694" s="462" t="s">
        <v>95</v>
      </c>
      <c r="G6694" s="462" t="s">
        <v>3468</v>
      </c>
      <c r="H6694" s="145" t="s">
        <v>86</v>
      </c>
      <c r="I6694" s="462" t="s">
        <v>2</v>
      </c>
      <c r="J6694" s="462" t="s">
        <v>1688</v>
      </c>
      <c r="K6694" s="145" t="s">
        <v>2264</v>
      </c>
      <c r="L6694" s="145" t="s">
        <v>2274</v>
      </c>
      <c r="M6694" s="145" t="s">
        <v>2266</v>
      </c>
      <c r="N6694" s="145" t="s">
        <v>2267</v>
      </c>
    </row>
    <row r="6695" spans="3:14">
      <c r="C6695" s="145" t="s">
        <v>2818</v>
      </c>
      <c r="D6695" s="145">
        <v>0</v>
      </c>
      <c r="E6695" s="145" t="s">
        <v>26</v>
      </c>
      <c r="F6695" s="462" t="s">
        <v>95</v>
      </c>
      <c r="G6695" s="462" t="s">
        <v>3468</v>
      </c>
      <c r="H6695" s="145" t="s">
        <v>86</v>
      </c>
      <c r="I6695" s="462" t="s">
        <v>1688</v>
      </c>
      <c r="J6695" s="462" t="s">
        <v>1690</v>
      </c>
      <c r="K6695" s="145" t="s">
        <v>2264</v>
      </c>
      <c r="L6695" s="145" t="s">
        <v>2274</v>
      </c>
      <c r="M6695" s="145" t="s">
        <v>2266</v>
      </c>
      <c r="N6695" s="145" t="s">
        <v>2267</v>
      </c>
    </row>
    <row r="6696" spans="3:14">
      <c r="C6696" s="145" t="s">
        <v>2819</v>
      </c>
      <c r="D6696" s="145">
        <v>0</v>
      </c>
      <c r="E6696" s="145" t="s">
        <v>26</v>
      </c>
      <c r="F6696" s="462" t="s">
        <v>95</v>
      </c>
      <c r="G6696" s="462" t="s">
        <v>3468</v>
      </c>
      <c r="H6696" s="145" t="s">
        <v>86</v>
      </c>
      <c r="I6696" s="462" t="s">
        <v>1688</v>
      </c>
      <c r="J6696" s="462" t="s">
        <v>1690</v>
      </c>
      <c r="K6696" s="145" t="s">
        <v>2264</v>
      </c>
      <c r="L6696" s="145" t="s">
        <v>2274</v>
      </c>
      <c r="M6696" s="145" t="s">
        <v>2266</v>
      </c>
      <c r="N6696" s="145" t="s">
        <v>2267</v>
      </c>
    </row>
    <row r="6697" spans="3:14">
      <c r="C6697" s="145" t="s">
        <v>2820</v>
      </c>
      <c r="D6697" s="145">
        <v>0</v>
      </c>
      <c r="E6697" s="145" t="s">
        <v>26</v>
      </c>
      <c r="F6697" s="462" t="s">
        <v>95</v>
      </c>
      <c r="G6697" s="462" t="s">
        <v>3468</v>
      </c>
      <c r="H6697" s="145" t="s">
        <v>86</v>
      </c>
      <c r="I6697" s="462" t="s">
        <v>1688</v>
      </c>
      <c r="J6697" s="462" t="s">
        <v>1690</v>
      </c>
      <c r="K6697" s="145" t="s">
        <v>2264</v>
      </c>
      <c r="L6697" s="145" t="s">
        <v>2274</v>
      </c>
      <c r="M6697" s="145" t="s">
        <v>2266</v>
      </c>
      <c r="N6697" s="145" t="s">
        <v>2267</v>
      </c>
    </row>
    <row r="6698" spans="3:14">
      <c r="C6698" s="145" t="s">
        <v>2821</v>
      </c>
      <c r="D6698" s="145">
        <v>0</v>
      </c>
      <c r="E6698" s="145" t="s">
        <v>26</v>
      </c>
      <c r="F6698" s="462" t="s">
        <v>95</v>
      </c>
      <c r="G6698" s="462" t="s">
        <v>3468</v>
      </c>
      <c r="H6698" s="145" t="s">
        <v>86</v>
      </c>
      <c r="I6698" s="462" t="s">
        <v>1688</v>
      </c>
      <c r="J6698" s="462" t="s">
        <v>1690</v>
      </c>
      <c r="K6698" s="145" t="s">
        <v>2264</v>
      </c>
      <c r="L6698" s="145" t="s">
        <v>2274</v>
      </c>
      <c r="M6698" s="145" t="s">
        <v>2266</v>
      </c>
      <c r="N6698" s="145" t="s">
        <v>2267</v>
      </c>
    </row>
    <row r="6699" spans="3:14">
      <c r="C6699" s="145" t="s">
        <v>2822</v>
      </c>
      <c r="D6699" s="145">
        <v>0</v>
      </c>
      <c r="E6699" s="145" t="s">
        <v>26</v>
      </c>
      <c r="F6699" s="462" t="s">
        <v>95</v>
      </c>
      <c r="G6699" s="462" t="s">
        <v>3468</v>
      </c>
      <c r="H6699" s="145" t="s">
        <v>86</v>
      </c>
      <c r="I6699" s="462" t="s">
        <v>1688</v>
      </c>
      <c r="J6699" s="462" t="s">
        <v>1690</v>
      </c>
      <c r="K6699" s="145" t="s">
        <v>2264</v>
      </c>
      <c r="L6699" s="145" t="s">
        <v>2274</v>
      </c>
      <c r="M6699" s="145" t="s">
        <v>2266</v>
      </c>
      <c r="N6699" s="145" t="s">
        <v>2267</v>
      </c>
    </row>
    <row r="6700" spans="3:14">
      <c r="C6700" s="145" t="s">
        <v>3184</v>
      </c>
      <c r="D6700" s="145">
        <v>0</v>
      </c>
      <c r="E6700" s="145" t="s">
        <v>26</v>
      </c>
      <c r="F6700" s="462" t="s">
        <v>95</v>
      </c>
      <c r="G6700" s="462" t="s">
        <v>3468</v>
      </c>
      <c r="H6700" s="145" t="s">
        <v>86</v>
      </c>
      <c r="I6700" s="462" t="s">
        <v>1688</v>
      </c>
      <c r="J6700" s="462" t="s">
        <v>1690</v>
      </c>
      <c r="K6700" s="145" t="s">
        <v>2264</v>
      </c>
      <c r="L6700" s="145" t="s">
        <v>2274</v>
      </c>
      <c r="M6700" s="145" t="s">
        <v>2266</v>
      </c>
      <c r="N6700" s="145" t="s">
        <v>2267</v>
      </c>
    </row>
    <row r="6701" spans="3:14">
      <c r="C6701" s="145" t="s">
        <v>3185</v>
      </c>
      <c r="D6701" s="145">
        <v>0</v>
      </c>
      <c r="E6701" s="145" t="s">
        <v>26</v>
      </c>
      <c r="F6701" s="462" t="s">
        <v>95</v>
      </c>
      <c r="G6701" s="462" t="s">
        <v>3468</v>
      </c>
      <c r="H6701" s="145" t="s">
        <v>86</v>
      </c>
      <c r="I6701" s="462" t="s">
        <v>1688</v>
      </c>
      <c r="J6701" s="462" t="s">
        <v>1690</v>
      </c>
      <c r="K6701" s="145" t="s">
        <v>2264</v>
      </c>
      <c r="L6701" s="145" t="s">
        <v>2274</v>
      </c>
      <c r="M6701" s="145" t="s">
        <v>2266</v>
      </c>
      <c r="N6701" s="145" t="s">
        <v>2267</v>
      </c>
    </row>
    <row r="6702" spans="3:14">
      <c r="C6702" s="145" t="s">
        <v>3186</v>
      </c>
      <c r="D6702" s="145">
        <v>0</v>
      </c>
      <c r="E6702" s="145" t="s">
        <v>26</v>
      </c>
      <c r="F6702" s="462" t="s">
        <v>95</v>
      </c>
      <c r="G6702" s="462" t="s">
        <v>3468</v>
      </c>
      <c r="H6702" s="145" t="s">
        <v>86</v>
      </c>
      <c r="I6702" s="462" t="s">
        <v>1688</v>
      </c>
      <c r="J6702" s="462" t="s">
        <v>1690</v>
      </c>
      <c r="K6702" s="145" t="s">
        <v>2264</v>
      </c>
      <c r="L6702" s="145" t="s">
        <v>2274</v>
      </c>
      <c r="M6702" s="145" t="s">
        <v>2266</v>
      </c>
      <c r="N6702" s="145" t="s">
        <v>2267</v>
      </c>
    </row>
    <row r="6703" spans="3:14">
      <c r="C6703" s="145" t="s">
        <v>2823</v>
      </c>
      <c r="D6703" s="145">
        <v>0</v>
      </c>
      <c r="E6703" s="145" t="s">
        <v>26</v>
      </c>
      <c r="F6703" s="462" t="s">
        <v>95</v>
      </c>
      <c r="G6703" s="462" t="s">
        <v>3468</v>
      </c>
      <c r="H6703" s="145" t="s">
        <v>86</v>
      </c>
      <c r="I6703" s="462" t="s">
        <v>1688</v>
      </c>
      <c r="J6703" s="462" t="s">
        <v>1690</v>
      </c>
      <c r="K6703" s="145" t="s">
        <v>2264</v>
      </c>
      <c r="L6703" s="145" t="s">
        <v>2274</v>
      </c>
      <c r="M6703" s="145" t="s">
        <v>2266</v>
      </c>
      <c r="N6703" s="145" t="s">
        <v>2267</v>
      </c>
    </row>
    <row r="6704" spans="3:14">
      <c r="C6704" s="145" t="s">
        <v>2824</v>
      </c>
      <c r="D6704" s="145">
        <v>0</v>
      </c>
      <c r="E6704" s="145" t="s">
        <v>26</v>
      </c>
      <c r="F6704" s="462" t="s">
        <v>95</v>
      </c>
      <c r="G6704" s="462" t="s">
        <v>3468</v>
      </c>
      <c r="H6704" s="145" t="s">
        <v>86</v>
      </c>
      <c r="I6704" s="462" t="s">
        <v>1688</v>
      </c>
      <c r="J6704" s="462" t="s">
        <v>1690</v>
      </c>
      <c r="K6704" s="145" t="s">
        <v>2264</v>
      </c>
      <c r="L6704" s="145" t="s">
        <v>2274</v>
      </c>
      <c r="M6704" s="145" t="s">
        <v>2266</v>
      </c>
      <c r="N6704" s="145" t="s">
        <v>2267</v>
      </c>
    </row>
    <row r="6705" spans="3:14">
      <c r="C6705" s="145" t="s">
        <v>2825</v>
      </c>
      <c r="D6705" s="145">
        <v>0</v>
      </c>
      <c r="E6705" s="145" t="s">
        <v>26</v>
      </c>
      <c r="F6705" s="462" t="s">
        <v>95</v>
      </c>
      <c r="G6705" s="462" t="s">
        <v>3468</v>
      </c>
      <c r="H6705" s="145" t="s">
        <v>86</v>
      </c>
      <c r="I6705" s="462" t="s">
        <v>1688</v>
      </c>
      <c r="J6705" s="462" t="s">
        <v>1690</v>
      </c>
      <c r="K6705" s="145" t="s">
        <v>2264</v>
      </c>
      <c r="L6705" s="145" t="s">
        <v>2274</v>
      </c>
      <c r="M6705" s="145" t="s">
        <v>2266</v>
      </c>
      <c r="N6705" s="145" t="s">
        <v>2267</v>
      </c>
    </row>
    <row r="6706" spans="3:14">
      <c r="C6706" s="145" t="s">
        <v>2826</v>
      </c>
      <c r="D6706" s="145">
        <v>0</v>
      </c>
      <c r="E6706" s="145" t="s">
        <v>26</v>
      </c>
      <c r="F6706" s="462" t="s">
        <v>95</v>
      </c>
      <c r="G6706" s="462" t="s">
        <v>3468</v>
      </c>
      <c r="H6706" s="145" t="s">
        <v>86</v>
      </c>
      <c r="I6706" s="462" t="s">
        <v>1688</v>
      </c>
      <c r="J6706" s="462" t="s">
        <v>1690</v>
      </c>
      <c r="K6706" s="145" t="s">
        <v>2264</v>
      </c>
      <c r="L6706" s="145" t="s">
        <v>2274</v>
      </c>
      <c r="M6706" s="145" t="s">
        <v>2266</v>
      </c>
      <c r="N6706" s="145" t="s">
        <v>2267</v>
      </c>
    </row>
    <row r="6707" spans="3:14">
      <c r="C6707" s="145" t="s">
        <v>2827</v>
      </c>
      <c r="D6707" s="145">
        <v>0</v>
      </c>
      <c r="E6707" s="145" t="s">
        <v>26</v>
      </c>
      <c r="F6707" s="462" t="s">
        <v>95</v>
      </c>
      <c r="G6707" s="462" t="s">
        <v>3468</v>
      </c>
      <c r="H6707" s="145" t="s">
        <v>86</v>
      </c>
      <c r="I6707" s="462" t="s">
        <v>1688</v>
      </c>
      <c r="J6707" s="462" t="s">
        <v>1690</v>
      </c>
      <c r="K6707" s="145" t="s">
        <v>2264</v>
      </c>
      <c r="L6707" s="145" t="s">
        <v>2274</v>
      </c>
      <c r="M6707" s="145" t="s">
        <v>2266</v>
      </c>
      <c r="N6707" s="145" t="s">
        <v>2267</v>
      </c>
    </row>
    <row r="6708" spans="3:14">
      <c r="C6708" s="145" t="s">
        <v>2359</v>
      </c>
      <c r="D6708" s="145">
        <v>0</v>
      </c>
      <c r="E6708" s="145" t="s">
        <v>26</v>
      </c>
      <c r="F6708" s="462" t="s">
        <v>95</v>
      </c>
      <c r="G6708" s="462" t="s">
        <v>3468</v>
      </c>
      <c r="H6708" s="145" t="s">
        <v>86</v>
      </c>
      <c r="I6708" s="462" t="s">
        <v>2</v>
      </c>
      <c r="J6708" s="462" t="s">
        <v>1690</v>
      </c>
      <c r="K6708" s="145" t="s">
        <v>2264</v>
      </c>
      <c r="L6708" s="145" t="s">
        <v>2274</v>
      </c>
      <c r="M6708" s="145" t="s">
        <v>2266</v>
      </c>
      <c r="N6708" s="145" t="s">
        <v>2267</v>
      </c>
    </row>
    <row r="6709" spans="3:14">
      <c r="C6709" s="145" t="s">
        <v>2813</v>
      </c>
      <c r="F6709" s="462" t="s">
        <v>3468</v>
      </c>
      <c r="G6709" s="462" t="s">
        <v>3468</v>
      </c>
      <c r="H6709" s="145" t="s">
        <v>86</v>
      </c>
      <c r="I6709" s="462" t="s">
        <v>1688</v>
      </c>
      <c r="J6709" s="462" t="s">
        <v>1690</v>
      </c>
      <c r="K6709" s="145" t="s">
        <v>2264</v>
      </c>
      <c r="L6709" s="145" t="s">
        <v>2274</v>
      </c>
      <c r="M6709" s="145" t="s">
        <v>2266</v>
      </c>
      <c r="N6709" s="145" t="s">
        <v>2268</v>
      </c>
    </row>
    <row r="6710" spans="3:14">
      <c r="C6710" s="145" t="s">
        <v>2814</v>
      </c>
      <c r="F6710" s="462" t="s">
        <v>3468</v>
      </c>
      <c r="G6710" s="462" t="s">
        <v>3468</v>
      </c>
      <c r="H6710" s="145" t="s">
        <v>86</v>
      </c>
      <c r="I6710" s="462" t="s">
        <v>1688</v>
      </c>
      <c r="J6710" s="462" t="s">
        <v>1690</v>
      </c>
      <c r="K6710" s="145" t="s">
        <v>2264</v>
      </c>
      <c r="L6710" s="145" t="s">
        <v>2274</v>
      </c>
      <c r="M6710" s="145" t="s">
        <v>2266</v>
      </c>
      <c r="N6710" s="145" t="s">
        <v>2268</v>
      </c>
    </row>
    <row r="6711" spans="3:14">
      <c r="C6711" s="145" t="s">
        <v>2815</v>
      </c>
      <c r="F6711" s="462" t="s">
        <v>3468</v>
      </c>
      <c r="G6711" s="462" t="s">
        <v>3468</v>
      </c>
      <c r="H6711" s="145" t="s">
        <v>86</v>
      </c>
      <c r="I6711" s="462" t="s">
        <v>1688</v>
      </c>
      <c r="J6711" s="462" t="s">
        <v>1690</v>
      </c>
      <c r="K6711" s="145" t="s">
        <v>2264</v>
      </c>
      <c r="L6711" s="145" t="s">
        <v>2274</v>
      </c>
      <c r="M6711" s="145" t="s">
        <v>2266</v>
      </c>
      <c r="N6711" s="145" t="s">
        <v>2268</v>
      </c>
    </row>
    <row r="6712" spans="3:14">
      <c r="C6712" s="145" t="s">
        <v>2359</v>
      </c>
      <c r="D6712" s="145">
        <v>0</v>
      </c>
      <c r="E6712" s="145" t="s">
        <v>26</v>
      </c>
      <c r="F6712" s="462" t="s">
        <v>95</v>
      </c>
      <c r="G6712" s="462" t="s">
        <v>3468</v>
      </c>
      <c r="H6712" s="145" t="s">
        <v>86</v>
      </c>
      <c r="I6712" s="462" t="s">
        <v>2</v>
      </c>
      <c r="J6712" s="462" t="s">
        <v>1688</v>
      </c>
      <c r="K6712" s="145" t="s">
        <v>2264</v>
      </c>
      <c r="L6712" s="145" t="s">
        <v>2274</v>
      </c>
      <c r="M6712" s="145" t="s">
        <v>2266</v>
      </c>
      <c r="N6712" s="145" t="s">
        <v>2268</v>
      </c>
    </row>
    <row r="6713" spans="3:14">
      <c r="C6713" s="145" t="s">
        <v>2818</v>
      </c>
      <c r="D6713" s="145">
        <v>0</v>
      </c>
      <c r="E6713" s="145" t="s">
        <v>26</v>
      </c>
      <c r="F6713" s="462" t="s">
        <v>95</v>
      </c>
      <c r="G6713" s="462" t="s">
        <v>3468</v>
      </c>
      <c r="H6713" s="145" t="s">
        <v>86</v>
      </c>
      <c r="I6713" s="462" t="s">
        <v>1688</v>
      </c>
      <c r="J6713" s="462" t="s">
        <v>1690</v>
      </c>
      <c r="K6713" s="145" t="s">
        <v>2264</v>
      </c>
      <c r="L6713" s="145" t="s">
        <v>2274</v>
      </c>
      <c r="M6713" s="145" t="s">
        <v>2266</v>
      </c>
      <c r="N6713" s="145" t="s">
        <v>2268</v>
      </c>
    </row>
    <row r="6714" spans="3:14">
      <c r="C6714" s="145" t="s">
        <v>2819</v>
      </c>
      <c r="D6714" s="145">
        <v>0</v>
      </c>
      <c r="E6714" s="145" t="s">
        <v>26</v>
      </c>
      <c r="F6714" s="462" t="s">
        <v>95</v>
      </c>
      <c r="G6714" s="462" t="s">
        <v>3468</v>
      </c>
      <c r="H6714" s="145" t="s">
        <v>86</v>
      </c>
      <c r="I6714" s="462" t="s">
        <v>1688</v>
      </c>
      <c r="J6714" s="462" t="s">
        <v>1690</v>
      </c>
      <c r="K6714" s="145" t="s">
        <v>2264</v>
      </c>
      <c r="L6714" s="145" t="s">
        <v>2274</v>
      </c>
      <c r="M6714" s="145" t="s">
        <v>2266</v>
      </c>
      <c r="N6714" s="145" t="s">
        <v>2268</v>
      </c>
    </row>
    <row r="6715" spans="3:14">
      <c r="C6715" s="145" t="s">
        <v>2820</v>
      </c>
      <c r="D6715" s="145">
        <v>0</v>
      </c>
      <c r="E6715" s="145" t="s">
        <v>26</v>
      </c>
      <c r="F6715" s="462" t="s">
        <v>95</v>
      </c>
      <c r="G6715" s="462" t="s">
        <v>3468</v>
      </c>
      <c r="H6715" s="145" t="s">
        <v>86</v>
      </c>
      <c r="I6715" s="462" t="s">
        <v>1688</v>
      </c>
      <c r="J6715" s="462" t="s">
        <v>1690</v>
      </c>
      <c r="K6715" s="145" t="s">
        <v>2264</v>
      </c>
      <c r="L6715" s="145" t="s">
        <v>2274</v>
      </c>
      <c r="M6715" s="145" t="s">
        <v>2266</v>
      </c>
      <c r="N6715" s="145" t="s">
        <v>2268</v>
      </c>
    </row>
    <row r="6716" spans="3:14">
      <c r="C6716" s="145" t="s">
        <v>2821</v>
      </c>
      <c r="D6716" s="145">
        <v>0</v>
      </c>
      <c r="E6716" s="145" t="s">
        <v>26</v>
      </c>
      <c r="F6716" s="462" t="s">
        <v>95</v>
      </c>
      <c r="G6716" s="462" t="s">
        <v>3468</v>
      </c>
      <c r="H6716" s="145" t="s">
        <v>86</v>
      </c>
      <c r="I6716" s="462" t="s">
        <v>1688</v>
      </c>
      <c r="J6716" s="462" t="s">
        <v>1690</v>
      </c>
      <c r="K6716" s="145" t="s">
        <v>2264</v>
      </c>
      <c r="L6716" s="145" t="s">
        <v>2274</v>
      </c>
      <c r="M6716" s="145" t="s">
        <v>2266</v>
      </c>
      <c r="N6716" s="145" t="s">
        <v>2268</v>
      </c>
    </row>
    <row r="6717" spans="3:14">
      <c r="C6717" s="145" t="s">
        <v>2822</v>
      </c>
      <c r="D6717" s="145">
        <v>0</v>
      </c>
      <c r="E6717" s="145" t="s">
        <v>26</v>
      </c>
      <c r="F6717" s="462" t="s">
        <v>95</v>
      </c>
      <c r="G6717" s="462" t="s">
        <v>3468</v>
      </c>
      <c r="H6717" s="145" t="s">
        <v>86</v>
      </c>
      <c r="I6717" s="462" t="s">
        <v>1688</v>
      </c>
      <c r="J6717" s="462" t="s">
        <v>1690</v>
      </c>
      <c r="K6717" s="145" t="s">
        <v>2264</v>
      </c>
      <c r="L6717" s="145" t="s">
        <v>2274</v>
      </c>
      <c r="M6717" s="145" t="s">
        <v>2266</v>
      </c>
      <c r="N6717" s="145" t="s">
        <v>2268</v>
      </c>
    </row>
    <row r="6718" spans="3:14">
      <c r="C6718" s="145" t="s">
        <v>3184</v>
      </c>
      <c r="D6718" s="145">
        <v>0</v>
      </c>
      <c r="E6718" s="145" t="s">
        <v>26</v>
      </c>
      <c r="F6718" s="462" t="s">
        <v>95</v>
      </c>
      <c r="G6718" s="462" t="s">
        <v>3468</v>
      </c>
      <c r="H6718" s="145" t="s">
        <v>86</v>
      </c>
      <c r="I6718" s="462" t="s">
        <v>1688</v>
      </c>
      <c r="J6718" s="462" t="s">
        <v>1690</v>
      </c>
      <c r="K6718" s="145" t="s">
        <v>2264</v>
      </c>
      <c r="L6718" s="145" t="s">
        <v>2274</v>
      </c>
      <c r="M6718" s="145" t="s">
        <v>2266</v>
      </c>
      <c r="N6718" s="145" t="s">
        <v>2268</v>
      </c>
    </row>
    <row r="6719" spans="3:14">
      <c r="C6719" s="145" t="s">
        <v>3185</v>
      </c>
      <c r="D6719" s="145">
        <v>0</v>
      </c>
      <c r="E6719" s="145" t="s">
        <v>26</v>
      </c>
      <c r="F6719" s="462" t="s">
        <v>95</v>
      </c>
      <c r="G6719" s="462" t="s">
        <v>3468</v>
      </c>
      <c r="H6719" s="145" t="s">
        <v>86</v>
      </c>
      <c r="I6719" s="462" t="s">
        <v>1688</v>
      </c>
      <c r="J6719" s="462" t="s">
        <v>1690</v>
      </c>
      <c r="K6719" s="145" t="s">
        <v>2264</v>
      </c>
      <c r="L6719" s="145" t="s">
        <v>2274</v>
      </c>
      <c r="M6719" s="145" t="s">
        <v>2266</v>
      </c>
      <c r="N6719" s="145" t="s">
        <v>2268</v>
      </c>
    </row>
    <row r="6720" spans="3:14">
      <c r="C6720" s="145" t="s">
        <v>3186</v>
      </c>
      <c r="D6720" s="145">
        <v>0</v>
      </c>
      <c r="E6720" s="145" t="s">
        <v>26</v>
      </c>
      <c r="F6720" s="462" t="s">
        <v>95</v>
      </c>
      <c r="G6720" s="462" t="s">
        <v>3468</v>
      </c>
      <c r="H6720" s="145" t="s">
        <v>86</v>
      </c>
      <c r="I6720" s="462" t="s">
        <v>1688</v>
      </c>
      <c r="J6720" s="462" t="s">
        <v>1690</v>
      </c>
      <c r="K6720" s="145" t="s">
        <v>2264</v>
      </c>
      <c r="L6720" s="145" t="s">
        <v>2274</v>
      </c>
      <c r="M6720" s="145" t="s">
        <v>2266</v>
      </c>
      <c r="N6720" s="145" t="s">
        <v>2268</v>
      </c>
    </row>
    <row r="6721" spans="3:14">
      <c r="C6721" s="145" t="s">
        <v>2823</v>
      </c>
      <c r="D6721" s="145">
        <v>0</v>
      </c>
      <c r="E6721" s="145" t="s">
        <v>26</v>
      </c>
      <c r="F6721" s="462" t="s">
        <v>95</v>
      </c>
      <c r="G6721" s="462" t="s">
        <v>3468</v>
      </c>
      <c r="H6721" s="145" t="s">
        <v>86</v>
      </c>
      <c r="I6721" s="462" t="s">
        <v>1688</v>
      </c>
      <c r="J6721" s="462" t="s">
        <v>1690</v>
      </c>
      <c r="K6721" s="145" t="s">
        <v>2264</v>
      </c>
      <c r="L6721" s="145" t="s">
        <v>2274</v>
      </c>
      <c r="M6721" s="145" t="s">
        <v>2266</v>
      </c>
      <c r="N6721" s="145" t="s">
        <v>2268</v>
      </c>
    </row>
    <row r="6722" spans="3:14">
      <c r="C6722" s="145" t="s">
        <v>2824</v>
      </c>
      <c r="D6722" s="145">
        <v>0</v>
      </c>
      <c r="E6722" s="145" t="s">
        <v>26</v>
      </c>
      <c r="F6722" s="462" t="s">
        <v>95</v>
      </c>
      <c r="G6722" s="462" t="s">
        <v>3468</v>
      </c>
      <c r="H6722" s="145" t="s">
        <v>86</v>
      </c>
      <c r="I6722" s="462" t="s">
        <v>1688</v>
      </c>
      <c r="J6722" s="462" t="s">
        <v>1690</v>
      </c>
      <c r="K6722" s="145" t="s">
        <v>2264</v>
      </c>
      <c r="L6722" s="145" t="s">
        <v>2274</v>
      </c>
      <c r="M6722" s="145" t="s">
        <v>2266</v>
      </c>
      <c r="N6722" s="145" t="s">
        <v>2268</v>
      </c>
    </row>
    <row r="6723" spans="3:14">
      <c r="C6723" s="145" t="s">
        <v>2825</v>
      </c>
      <c r="D6723" s="145">
        <v>0</v>
      </c>
      <c r="E6723" s="145" t="s">
        <v>26</v>
      </c>
      <c r="F6723" s="462" t="s">
        <v>95</v>
      </c>
      <c r="G6723" s="462" t="s">
        <v>3468</v>
      </c>
      <c r="H6723" s="145" t="s">
        <v>86</v>
      </c>
      <c r="I6723" s="462" t="s">
        <v>1688</v>
      </c>
      <c r="J6723" s="462" t="s">
        <v>1690</v>
      </c>
      <c r="K6723" s="145" t="s">
        <v>2264</v>
      </c>
      <c r="L6723" s="145" t="s">
        <v>2274</v>
      </c>
      <c r="M6723" s="145" t="s">
        <v>2266</v>
      </c>
      <c r="N6723" s="145" t="s">
        <v>2268</v>
      </c>
    </row>
    <row r="6724" spans="3:14">
      <c r="C6724" s="145" t="s">
        <v>2826</v>
      </c>
      <c r="D6724" s="145">
        <v>0</v>
      </c>
      <c r="E6724" s="145" t="s">
        <v>26</v>
      </c>
      <c r="F6724" s="462" t="s">
        <v>95</v>
      </c>
      <c r="G6724" s="462" t="s">
        <v>3468</v>
      </c>
      <c r="H6724" s="145" t="s">
        <v>86</v>
      </c>
      <c r="I6724" s="462" t="s">
        <v>1688</v>
      </c>
      <c r="J6724" s="462" t="s">
        <v>1690</v>
      </c>
      <c r="K6724" s="145" t="s">
        <v>2264</v>
      </c>
      <c r="L6724" s="145" t="s">
        <v>2274</v>
      </c>
      <c r="M6724" s="145" t="s">
        <v>2266</v>
      </c>
      <c r="N6724" s="145" t="s">
        <v>2268</v>
      </c>
    </row>
    <row r="6725" spans="3:14">
      <c r="C6725" s="145" t="s">
        <v>2827</v>
      </c>
      <c r="D6725" s="145">
        <v>0</v>
      </c>
      <c r="E6725" s="145" t="s">
        <v>26</v>
      </c>
      <c r="F6725" s="462" t="s">
        <v>95</v>
      </c>
      <c r="G6725" s="462" t="s">
        <v>3468</v>
      </c>
      <c r="H6725" s="145" t="s">
        <v>86</v>
      </c>
      <c r="I6725" s="462" t="s">
        <v>1688</v>
      </c>
      <c r="J6725" s="462" t="s">
        <v>1690</v>
      </c>
      <c r="K6725" s="145" t="s">
        <v>2264</v>
      </c>
      <c r="L6725" s="145" t="s">
        <v>2274</v>
      </c>
      <c r="M6725" s="145" t="s">
        <v>2266</v>
      </c>
      <c r="N6725" s="145" t="s">
        <v>2268</v>
      </c>
    </row>
    <row r="6726" spans="3:14">
      <c r="C6726" s="145" t="s">
        <v>2359</v>
      </c>
      <c r="D6726" s="145">
        <v>0</v>
      </c>
      <c r="E6726" s="145" t="s">
        <v>26</v>
      </c>
      <c r="F6726" s="462" t="s">
        <v>95</v>
      </c>
      <c r="G6726" s="462" t="s">
        <v>3468</v>
      </c>
      <c r="H6726" s="145" t="s">
        <v>86</v>
      </c>
      <c r="I6726" s="462" t="s">
        <v>2</v>
      </c>
      <c r="J6726" s="462" t="s">
        <v>1690</v>
      </c>
      <c r="K6726" s="145" t="s">
        <v>2264</v>
      </c>
      <c r="L6726" s="145" t="s">
        <v>2274</v>
      </c>
      <c r="M6726" s="145" t="s">
        <v>2266</v>
      </c>
      <c r="N6726" s="145" t="s">
        <v>2268</v>
      </c>
    </row>
    <row r="6727" spans="3:14">
      <c r="C6727" s="145" t="s">
        <v>2813</v>
      </c>
      <c r="F6727" s="462" t="s">
        <v>3468</v>
      </c>
      <c r="G6727" s="462" t="s">
        <v>3468</v>
      </c>
      <c r="H6727" s="145" t="s">
        <v>86</v>
      </c>
      <c r="I6727" s="462" t="s">
        <v>1688</v>
      </c>
      <c r="J6727" s="462" t="s">
        <v>1690</v>
      </c>
      <c r="K6727" s="145" t="s">
        <v>2264</v>
      </c>
      <c r="L6727" s="145" t="s">
        <v>2274</v>
      </c>
      <c r="M6727" s="145" t="s">
        <v>2266</v>
      </c>
      <c r="N6727" s="145" t="s">
        <v>2269</v>
      </c>
    </row>
    <row r="6728" spans="3:14">
      <c r="C6728" s="145" t="s">
        <v>2814</v>
      </c>
      <c r="F6728" s="462" t="s">
        <v>3468</v>
      </c>
      <c r="G6728" s="462" t="s">
        <v>3468</v>
      </c>
      <c r="H6728" s="145" t="s">
        <v>86</v>
      </c>
      <c r="I6728" s="462" t="s">
        <v>1688</v>
      </c>
      <c r="J6728" s="462" t="s">
        <v>1690</v>
      </c>
      <c r="K6728" s="145" t="s">
        <v>2264</v>
      </c>
      <c r="L6728" s="145" t="s">
        <v>2274</v>
      </c>
      <c r="M6728" s="145" t="s">
        <v>2266</v>
      </c>
      <c r="N6728" s="145" t="s">
        <v>2269</v>
      </c>
    </row>
    <row r="6729" spans="3:14">
      <c r="C6729" s="145" t="s">
        <v>2815</v>
      </c>
      <c r="F6729" s="462" t="s">
        <v>3468</v>
      </c>
      <c r="G6729" s="462" t="s">
        <v>3468</v>
      </c>
      <c r="H6729" s="145" t="s">
        <v>86</v>
      </c>
      <c r="I6729" s="462" t="s">
        <v>1688</v>
      </c>
      <c r="J6729" s="462" t="s">
        <v>1690</v>
      </c>
      <c r="K6729" s="145" t="s">
        <v>2264</v>
      </c>
      <c r="L6729" s="145" t="s">
        <v>2274</v>
      </c>
      <c r="M6729" s="145" t="s">
        <v>2266</v>
      </c>
      <c r="N6729" s="145" t="s">
        <v>2269</v>
      </c>
    </row>
    <row r="6730" spans="3:14">
      <c r="C6730" s="145" t="s">
        <v>2359</v>
      </c>
      <c r="D6730" s="145">
        <v>0</v>
      </c>
      <c r="E6730" s="145" t="s">
        <v>26</v>
      </c>
      <c r="F6730" s="462" t="s">
        <v>95</v>
      </c>
      <c r="G6730" s="462" t="s">
        <v>3468</v>
      </c>
      <c r="H6730" s="145" t="s">
        <v>86</v>
      </c>
      <c r="I6730" s="462" t="s">
        <v>2</v>
      </c>
      <c r="J6730" s="462" t="s">
        <v>1688</v>
      </c>
      <c r="K6730" s="145" t="s">
        <v>2264</v>
      </c>
      <c r="L6730" s="145" t="s">
        <v>2274</v>
      </c>
      <c r="M6730" s="145" t="s">
        <v>2266</v>
      </c>
      <c r="N6730" s="145" t="s">
        <v>2269</v>
      </c>
    </row>
    <row r="6731" spans="3:14">
      <c r="C6731" s="145" t="s">
        <v>2818</v>
      </c>
      <c r="D6731" s="145">
        <v>0</v>
      </c>
      <c r="E6731" s="145" t="s">
        <v>26</v>
      </c>
      <c r="F6731" s="462" t="s">
        <v>95</v>
      </c>
      <c r="G6731" s="462" t="s">
        <v>3468</v>
      </c>
      <c r="H6731" s="145" t="s">
        <v>86</v>
      </c>
      <c r="I6731" s="462" t="s">
        <v>1688</v>
      </c>
      <c r="J6731" s="462" t="s">
        <v>1690</v>
      </c>
      <c r="K6731" s="145" t="s">
        <v>2264</v>
      </c>
      <c r="L6731" s="145" t="s">
        <v>2274</v>
      </c>
      <c r="M6731" s="145" t="s">
        <v>2266</v>
      </c>
      <c r="N6731" s="145" t="s">
        <v>2269</v>
      </c>
    </row>
    <row r="6732" spans="3:14">
      <c r="C6732" s="145" t="s">
        <v>2819</v>
      </c>
      <c r="D6732" s="145">
        <v>0</v>
      </c>
      <c r="E6732" s="145" t="s">
        <v>26</v>
      </c>
      <c r="F6732" s="462" t="s">
        <v>95</v>
      </c>
      <c r="G6732" s="462" t="s">
        <v>3468</v>
      </c>
      <c r="H6732" s="145" t="s">
        <v>86</v>
      </c>
      <c r="I6732" s="462" t="s">
        <v>1688</v>
      </c>
      <c r="J6732" s="462" t="s">
        <v>1690</v>
      </c>
      <c r="K6732" s="145" t="s">
        <v>2264</v>
      </c>
      <c r="L6732" s="145" t="s">
        <v>2274</v>
      </c>
      <c r="M6732" s="145" t="s">
        <v>2266</v>
      </c>
      <c r="N6732" s="145" t="s">
        <v>2269</v>
      </c>
    </row>
    <row r="6733" spans="3:14">
      <c r="C6733" s="145" t="s">
        <v>2820</v>
      </c>
      <c r="D6733" s="145">
        <v>0</v>
      </c>
      <c r="E6733" s="145" t="s">
        <v>26</v>
      </c>
      <c r="F6733" s="462" t="s">
        <v>95</v>
      </c>
      <c r="G6733" s="462" t="s">
        <v>3468</v>
      </c>
      <c r="H6733" s="145" t="s">
        <v>86</v>
      </c>
      <c r="I6733" s="462" t="s">
        <v>1688</v>
      </c>
      <c r="J6733" s="462" t="s">
        <v>1690</v>
      </c>
      <c r="K6733" s="145" t="s">
        <v>2264</v>
      </c>
      <c r="L6733" s="145" t="s">
        <v>2274</v>
      </c>
      <c r="M6733" s="145" t="s">
        <v>2266</v>
      </c>
      <c r="N6733" s="145" t="s">
        <v>2269</v>
      </c>
    </row>
    <row r="6734" spans="3:14">
      <c r="C6734" s="145" t="s">
        <v>2821</v>
      </c>
      <c r="D6734" s="145">
        <v>0</v>
      </c>
      <c r="E6734" s="145" t="s">
        <v>26</v>
      </c>
      <c r="F6734" s="462" t="s">
        <v>95</v>
      </c>
      <c r="G6734" s="462" t="s">
        <v>3468</v>
      </c>
      <c r="H6734" s="145" t="s">
        <v>86</v>
      </c>
      <c r="I6734" s="462" t="s">
        <v>1688</v>
      </c>
      <c r="J6734" s="462" t="s">
        <v>1690</v>
      </c>
      <c r="K6734" s="145" t="s">
        <v>2264</v>
      </c>
      <c r="L6734" s="145" t="s">
        <v>2274</v>
      </c>
      <c r="M6734" s="145" t="s">
        <v>2266</v>
      </c>
      <c r="N6734" s="145" t="s">
        <v>2269</v>
      </c>
    </row>
    <row r="6735" spans="3:14">
      <c r="C6735" s="145" t="s">
        <v>2822</v>
      </c>
      <c r="D6735" s="145">
        <v>0</v>
      </c>
      <c r="E6735" s="145" t="s">
        <v>26</v>
      </c>
      <c r="F6735" s="462" t="s">
        <v>95</v>
      </c>
      <c r="G6735" s="462" t="s">
        <v>3468</v>
      </c>
      <c r="H6735" s="145" t="s">
        <v>86</v>
      </c>
      <c r="I6735" s="462" t="s">
        <v>1688</v>
      </c>
      <c r="J6735" s="462" t="s">
        <v>1690</v>
      </c>
      <c r="K6735" s="145" t="s">
        <v>2264</v>
      </c>
      <c r="L6735" s="145" t="s">
        <v>2274</v>
      </c>
      <c r="M6735" s="145" t="s">
        <v>2266</v>
      </c>
      <c r="N6735" s="145" t="s">
        <v>2269</v>
      </c>
    </row>
    <row r="6736" spans="3:14">
      <c r="C6736" s="145" t="s">
        <v>3184</v>
      </c>
      <c r="D6736" s="145">
        <v>0</v>
      </c>
      <c r="E6736" s="145" t="s">
        <v>26</v>
      </c>
      <c r="F6736" s="462" t="s">
        <v>95</v>
      </c>
      <c r="G6736" s="462" t="s">
        <v>3468</v>
      </c>
      <c r="H6736" s="145" t="s">
        <v>86</v>
      </c>
      <c r="I6736" s="462" t="s">
        <v>1688</v>
      </c>
      <c r="J6736" s="462" t="s">
        <v>1690</v>
      </c>
      <c r="K6736" s="145" t="s">
        <v>2264</v>
      </c>
      <c r="L6736" s="145" t="s">
        <v>2274</v>
      </c>
      <c r="M6736" s="145" t="s">
        <v>2266</v>
      </c>
      <c r="N6736" s="145" t="s">
        <v>2269</v>
      </c>
    </row>
    <row r="6737" spans="3:14">
      <c r="C6737" s="145" t="s">
        <v>3185</v>
      </c>
      <c r="D6737" s="145">
        <v>0</v>
      </c>
      <c r="E6737" s="145" t="s">
        <v>26</v>
      </c>
      <c r="F6737" s="462" t="s">
        <v>95</v>
      </c>
      <c r="G6737" s="462" t="s">
        <v>3468</v>
      </c>
      <c r="H6737" s="145" t="s">
        <v>86</v>
      </c>
      <c r="I6737" s="462" t="s">
        <v>1688</v>
      </c>
      <c r="J6737" s="462" t="s">
        <v>1690</v>
      </c>
      <c r="K6737" s="145" t="s">
        <v>2264</v>
      </c>
      <c r="L6737" s="145" t="s">
        <v>2274</v>
      </c>
      <c r="M6737" s="145" t="s">
        <v>2266</v>
      </c>
      <c r="N6737" s="145" t="s">
        <v>2269</v>
      </c>
    </row>
    <row r="6738" spans="3:14">
      <c r="C6738" s="145" t="s">
        <v>3186</v>
      </c>
      <c r="D6738" s="145">
        <v>0</v>
      </c>
      <c r="E6738" s="145" t="s">
        <v>26</v>
      </c>
      <c r="F6738" s="462" t="s">
        <v>95</v>
      </c>
      <c r="G6738" s="462" t="s">
        <v>3468</v>
      </c>
      <c r="H6738" s="145" t="s">
        <v>86</v>
      </c>
      <c r="I6738" s="462" t="s">
        <v>1688</v>
      </c>
      <c r="J6738" s="462" t="s">
        <v>1690</v>
      </c>
      <c r="K6738" s="145" t="s">
        <v>2264</v>
      </c>
      <c r="L6738" s="145" t="s">
        <v>2274</v>
      </c>
      <c r="M6738" s="145" t="s">
        <v>2266</v>
      </c>
      <c r="N6738" s="145" t="s">
        <v>2269</v>
      </c>
    </row>
    <row r="6739" spans="3:14">
      <c r="C6739" s="145" t="s">
        <v>2823</v>
      </c>
      <c r="D6739" s="145">
        <v>0</v>
      </c>
      <c r="E6739" s="145" t="s">
        <v>26</v>
      </c>
      <c r="F6739" s="462" t="s">
        <v>95</v>
      </c>
      <c r="G6739" s="462" t="s">
        <v>3468</v>
      </c>
      <c r="H6739" s="145" t="s">
        <v>86</v>
      </c>
      <c r="I6739" s="462" t="s">
        <v>1688</v>
      </c>
      <c r="J6739" s="462" t="s">
        <v>1690</v>
      </c>
      <c r="K6739" s="145" t="s">
        <v>2264</v>
      </c>
      <c r="L6739" s="145" t="s">
        <v>2274</v>
      </c>
      <c r="M6739" s="145" t="s">
        <v>2266</v>
      </c>
      <c r="N6739" s="145" t="s">
        <v>2269</v>
      </c>
    </row>
    <row r="6740" spans="3:14">
      <c r="C6740" s="145" t="s">
        <v>2824</v>
      </c>
      <c r="D6740" s="145">
        <v>0</v>
      </c>
      <c r="E6740" s="145" t="s">
        <v>26</v>
      </c>
      <c r="F6740" s="462" t="s">
        <v>95</v>
      </c>
      <c r="G6740" s="462" t="s">
        <v>3468</v>
      </c>
      <c r="H6740" s="145" t="s">
        <v>86</v>
      </c>
      <c r="I6740" s="462" t="s">
        <v>1688</v>
      </c>
      <c r="J6740" s="462" t="s">
        <v>1690</v>
      </c>
      <c r="K6740" s="145" t="s">
        <v>2264</v>
      </c>
      <c r="L6740" s="145" t="s">
        <v>2274</v>
      </c>
      <c r="M6740" s="145" t="s">
        <v>2266</v>
      </c>
      <c r="N6740" s="145" t="s">
        <v>2269</v>
      </c>
    </row>
    <row r="6741" spans="3:14">
      <c r="C6741" s="145" t="s">
        <v>2825</v>
      </c>
      <c r="D6741" s="145">
        <v>0</v>
      </c>
      <c r="E6741" s="145" t="s">
        <v>26</v>
      </c>
      <c r="F6741" s="462" t="s">
        <v>95</v>
      </c>
      <c r="G6741" s="462" t="s">
        <v>3468</v>
      </c>
      <c r="H6741" s="145" t="s">
        <v>86</v>
      </c>
      <c r="I6741" s="462" t="s">
        <v>1688</v>
      </c>
      <c r="J6741" s="462" t="s">
        <v>1690</v>
      </c>
      <c r="K6741" s="145" t="s">
        <v>2264</v>
      </c>
      <c r="L6741" s="145" t="s">
        <v>2274</v>
      </c>
      <c r="M6741" s="145" t="s">
        <v>2266</v>
      </c>
      <c r="N6741" s="145" t="s">
        <v>2269</v>
      </c>
    </row>
    <row r="6742" spans="3:14">
      <c r="C6742" s="145" t="s">
        <v>2826</v>
      </c>
      <c r="D6742" s="145">
        <v>0</v>
      </c>
      <c r="E6742" s="145" t="s">
        <v>26</v>
      </c>
      <c r="F6742" s="462" t="s">
        <v>95</v>
      </c>
      <c r="G6742" s="462" t="s">
        <v>3468</v>
      </c>
      <c r="H6742" s="145" t="s">
        <v>86</v>
      </c>
      <c r="I6742" s="462" t="s">
        <v>1688</v>
      </c>
      <c r="J6742" s="462" t="s">
        <v>1690</v>
      </c>
      <c r="K6742" s="145" t="s">
        <v>2264</v>
      </c>
      <c r="L6742" s="145" t="s">
        <v>2274</v>
      </c>
      <c r="M6742" s="145" t="s">
        <v>2266</v>
      </c>
      <c r="N6742" s="145" t="s">
        <v>2269</v>
      </c>
    </row>
    <row r="6743" spans="3:14">
      <c r="C6743" s="145" t="s">
        <v>2827</v>
      </c>
      <c r="D6743" s="145">
        <v>0</v>
      </c>
      <c r="E6743" s="145" t="s">
        <v>26</v>
      </c>
      <c r="F6743" s="462" t="s">
        <v>95</v>
      </c>
      <c r="G6743" s="462" t="s">
        <v>3468</v>
      </c>
      <c r="H6743" s="145" t="s">
        <v>86</v>
      </c>
      <c r="I6743" s="462" t="s">
        <v>1688</v>
      </c>
      <c r="J6743" s="462" t="s">
        <v>1690</v>
      </c>
      <c r="K6743" s="145" t="s">
        <v>2264</v>
      </c>
      <c r="L6743" s="145" t="s">
        <v>2274</v>
      </c>
      <c r="M6743" s="145" t="s">
        <v>2266</v>
      </c>
      <c r="N6743" s="145" t="s">
        <v>2269</v>
      </c>
    </row>
    <row r="6744" spans="3:14">
      <c r="C6744" s="145" t="s">
        <v>2359</v>
      </c>
      <c r="D6744" s="145">
        <v>0</v>
      </c>
      <c r="E6744" s="145" t="s">
        <v>26</v>
      </c>
      <c r="F6744" s="462" t="s">
        <v>95</v>
      </c>
      <c r="G6744" s="462" t="s">
        <v>3468</v>
      </c>
      <c r="H6744" s="145" t="s">
        <v>86</v>
      </c>
      <c r="I6744" s="462" t="s">
        <v>2</v>
      </c>
      <c r="J6744" s="462" t="s">
        <v>1690</v>
      </c>
      <c r="K6744" s="145" t="s">
        <v>2264</v>
      </c>
      <c r="L6744" s="145" t="s">
        <v>2274</v>
      </c>
      <c r="M6744" s="145" t="s">
        <v>2266</v>
      </c>
      <c r="N6744" s="145" t="s">
        <v>2269</v>
      </c>
    </row>
    <row r="6745" spans="3:14">
      <c r="C6745" s="145" t="s">
        <v>2813</v>
      </c>
      <c r="F6745" s="462" t="s">
        <v>3468</v>
      </c>
      <c r="G6745" s="462" t="s">
        <v>3468</v>
      </c>
      <c r="H6745" s="145" t="s">
        <v>86</v>
      </c>
      <c r="I6745" s="462" t="s">
        <v>1688</v>
      </c>
      <c r="J6745" s="462" t="s">
        <v>1690</v>
      </c>
      <c r="K6745" s="145" t="s">
        <v>2264</v>
      </c>
      <c r="L6745" s="145" t="s">
        <v>2275</v>
      </c>
      <c r="M6745" s="145" t="s">
        <v>2266</v>
      </c>
      <c r="N6745" s="145" t="s">
        <v>2267</v>
      </c>
    </row>
    <row r="6746" spans="3:14">
      <c r="C6746" s="145" t="s">
        <v>2814</v>
      </c>
      <c r="F6746" s="462" t="s">
        <v>3468</v>
      </c>
      <c r="G6746" s="462" t="s">
        <v>3468</v>
      </c>
      <c r="H6746" s="145" t="s">
        <v>86</v>
      </c>
      <c r="I6746" s="462" t="s">
        <v>1688</v>
      </c>
      <c r="J6746" s="462" t="s">
        <v>1690</v>
      </c>
      <c r="K6746" s="145" t="s">
        <v>2264</v>
      </c>
      <c r="L6746" s="145" t="s">
        <v>2275</v>
      </c>
      <c r="M6746" s="145" t="s">
        <v>2266</v>
      </c>
      <c r="N6746" s="145" t="s">
        <v>2267</v>
      </c>
    </row>
    <row r="6747" spans="3:14">
      <c r="C6747" s="145" t="s">
        <v>2815</v>
      </c>
      <c r="F6747" s="462" t="s">
        <v>3468</v>
      </c>
      <c r="G6747" s="462" t="s">
        <v>3468</v>
      </c>
      <c r="H6747" s="145" t="s">
        <v>86</v>
      </c>
      <c r="I6747" s="462" t="s">
        <v>1688</v>
      </c>
      <c r="J6747" s="462" t="s">
        <v>1690</v>
      </c>
      <c r="K6747" s="145" t="s">
        <v>2264</v>
      </c>
      <c r="L6747" s="145" t="s">
        <v>2275</v>
      </c>
      <c r="M6747" s="145" t="s">
        <v>2266</v>
      </c>
      <c r="N6747" s="145" t="s">
        <v>2267</v>
      </c>
    </row>
    <row r="6748" spans="3:14">
      <c r="C6748" s="145" t="s">
        <v>2359</v>
      </c>
      <c r="D6748" s="145">
        <v>0</v>
      </c>
      <c r="E6748" s="145" t="s">
        <v>26</v>
      </c>
      <c r="F6748" s="462" t="s">
        <v>95</v>
      </c>
      <c r="G6748" s="462" t="s">
        <v>3468</v>
      </c>
      <c r="H6748" s="145" t="s">
        <v>86</v>
      </c>
      <c r="I6748" s="462" t="s">
        <v>2</v>
      </c>
      <c r="J6748" s="462" t="s">
        <v>1688</v>
      </c>
      <c r="K6748" s="145" t="s">
        <v>2264</v>
      </c>
      <c r="L6748" s="145" t="s">
        <v>2275</v>
      </c>
      <c r="M6748" s="145" t="s">
        <v>2266</v>
      </c>
      <c r="N6748" s="145" t="s">
        <v>2267</v>
      </c>
    </row>
    <row r="6749" spans="3:14">
      <c r="C6749" s="145" t="s">
        <v>2818</v>
      </c>
      <c r="D6749" s="145">
        <v>0</v>
      </c>
      <c r="E6749" s="145" t="s">
        <v>26</v>
      </c>
      <c r="F6749" s="462" t="s">
        <v>95</v>
      </c>
      <c r="G6749" s="462" t="s">
        <v>3468</v>
      </c>
      <c r="H6749" s="145" t="s">
        <v>86</v>
      </c>
      <c r="I6749" s="462" t="s">
        <v>1688</v>
      </c>
      <c r="J6749" s="462" t="s">
        <v>1690</v>
      </c>
      <c r="K6749" s="145" t="s">
        <v>2264</v>
      </c>
      <c r="L6749" s="145" t="s">
        <v>2275</v>
      </c>
      <c r="M6749" s="145" t="s">
        <v>2266</v>
      </c>
      <c r="N6749" s="145" t="s">
        <v>2267</v>
      </c>
    </row>
    <row r="6750" spans="3:14">
      <c r="C6750" s="145" t="s">
        <v>2819</v>
      </c>
      <c r="D6750" s="145">
        <v>0</v>
      </c>
      <c r="E6750" s="145" t="s">
        <v>26</v>
      </c>
      <c r="F6750" s="462" t="s">
        <v>95</v>
      </c>
      <c r="G6750" s="462" t="s">
        <v>3468</v>
      </c>
      <c r="H6750" s="145" t="s">
        <v>86</v>
      </c>
      <c r="I6750" s="462" t="s">
        <v>1688</v>
      </c>
      <c r="J6750" s="462" t="s">
        <v>1690</v>
      </c>
      <c r="K6750" s="145" t="s">
        <v>2264</v>
      </c>
      <c r="L6750" s="145" t="s">
        <v>2275</v>
      </c>
      <c r="M6750" s="145" t="s">
        <v>2266</v>
      </c>
      <c r="N6750" s="145" t="s">
        <v>2267</v>
      </c>
    </row>
    <row r="6751" spans="3:14">
      <c r="C6751" s="145" t="s">
        <v>2820</v>
      </c>
      <c r="D6751" s="145">
        <v>0</v>
      </c>
      <c r="E6751" s="145" t="s">
        <v>26</v>
      </c>
      <c r="F6751" s="462" t="s">
        <v>95</v>
      </c>
      <c r="G6751" s="462" t="s">
        <v>3468</v>
      </c>
      <c r="H6751" s="145" t="s">
        <v>86</v>
      </c>
      <c r="I6751" s="462" t="s">
        <v>1688</v>
      </c>
      <c r="J6751" s="462" t="s">
        <v>1690</v>
      </c>
      <c r="K6751" s="145" t="s">
        <v>2264</v>
      </c>
      <c r="L6751" s="145" t="s">
        <v>2275</v>
      </c>
      <c r="M6751" s="145" t="s">
        <v>2266</v>
      </c>
      <c r="N6751" s="145" t="s">
        <v>2267</v>
      </c>
    </row>
    <row r="6752" spans="3:14">
      <c r="C6752" s="145" t="s">
        <v>2821</v>
      </c>
      <c r="D6752" s="145">
        <v>0</v>
      </c>
      <c r="E6752" s="145" t="s">
        <v>26</v>
      </c>
      <c r="F6752" s="462" t="s">
        <v>95</v>
      </c>
      <c r="G6752" s="462" t="s">
        <v>3468</v>
      </c>
      <c r="H6752" s="145" t="s">
        <v>86</v>
      </c>
      <c r="I6752" s="462" t="s">
        <v>1688</v>
      </c>
      <c r="J6752" s="462" t="s">
        <v>1690</v>
      </c>
      <c r="K6752" s="145" t="s">
        <v>2264</v>
      </c>
      <c r="L6752" s="145" t="s">
        <v>2275</v>
      </c>
      <c r="M6752" s="145" t="s">
        <v>2266</v>
      </c>
      <c r="N6752" s="145" t="s">
        <v>2267</v>
      </c>
    </row>
    <row r="6753" spans="3:14">
      <c r="C6753" s="145" t="s">
        <v>2822</v>
      </c>
      <c r="D6753" s="145">
        <v>0</v>
      </c>
      <c r="E6753" s="145" t="s">
        <v>26</v>
      </c>
      <c r="F6753" s="462" t="s">
        <v>95</v>
      </c>
      <c r="G6753" s="462" t="s">
        <v>3468</v>
      </c>
      <c r="H6753" s="145" t="s">
        <v>86</v>
      </c>
      <c r="I6753" s="462" t="s">
        <v>1688</v>
      </c>
      <c r="J6753" s="462" t="s">
        <v>1690</v>
      </c>
      <c r="K6753" s="145" t="s">
        <v>2264</v>
      </c>
      <c r="L6753" s="145" t="s">
        <v>2275</v>
      </c>
      <c r="M6753" s="145" t="s">
        <v>2266</v>
      </c>
      <c r="N6753" s="145" t="s">
        <v>2267</v>
      </c>
    </row>
    <row r="6754" spans="3:14">
      <c r="C6754" s="145" t="s">
        <v>3184</v>
      </c>
      <c r="D6754" s="145">
        <v>0</v>
      </c>
      <c r="E6754" s="145" t="s">
        <v>26</v>
      </c>
      <c r="F6754" s="462" t="s">
        <v>95</v>
      </c>
      <c r="G6754" s="462" t="s">
        <v>3468</v>
      </c>
      <c r="H6754" s="145" t="s">
        <v>86</v>
      </c>
      <c r="I6754" s="462" t="s">
        <v>1688</v>
      </c>
      <c r="J6754" s="462" t="s">
        <v>1690</v>
      </c>
      <c r="K6754" s="145" t="s">
        <v>2264</v>
      </c>
      <c r="L6754" s="145" t="s">
        <v>2275</v>
      </c>
      <c r="M6754" s="145" t="s">
        <v>2266</v>
      </c>
      <c r="N6754" s="145" t="s">
        <v>2267</v>
      </c>
    </row>
    <row r="6755" spans="3:14">
      <c r="C6755" s="145" t="s">
        <v>3185</v>
      </c>
      <c r="D6755" s="145">
        <v>0</v>
      </c>
      <c r="E6755" s="145" t="s">
        <v>26</v>
      </c>
      <c r="F6755" s="462" t="s">
        <v>95</v>
      </c>
      <c r="G6755" s="462" t="s">
        <v>3468</v>
      </c>
      <c r="H6755" s="145" t="s">
        <v>86</v>
      </c>
      <c r="I6755" s="462" t="s">
        <v>1688</v>
      </c>
      <c r="J6755" s="462" t="s">
        <v>1690</v>
      </c>
      <c r="K6755" s="145" t="s">
        <v>2264</v>
      </c>
      <c r="L6755" s="145" t="s">
        <v>2275</v>
      </c>
      <c r="M6755" s="145" t="s">
        <v>2266</v>
      </c>
      <c r="N6755" s="145" t="s">
        <v>2267</v>
      </c>
    </row>
    <row r="6756" spans="3:14">
      <c r="C6756" s="145" t="s">
        <v>3186</v>
      </c>
      <c r="D6756" s="145">
        <v>0</v>
      </c>
      <c r="E6756" s="145" t="s">
        <v>26</v>
      </c>
      <c r="F6756" s="462" t="s">
        <v>95</v>
      </c>
      <c r="G6756" s="462" t="s">
        <v>3468</v>
      </c>
      <c r="H6756" s="145" t="s">
        <v>86</v>
      </c>
      <c r="I6756" s="462" t="s">
        <v>1688</v>
      </c>
      <c r="J6756" s="462" t="s">
        <v>1690</v>
      </c>
      <c r="K6756" s="145" t="s">
        <v>2264</v>
      </c>
      <c r="L6756" s="145" t="s">
        <v>2275</v>
      </c>
      <c r="M6756" s="145" t="s">
        <v>2266</v>
      </c>
      <c r="N6756" s="145" t="s">
        <v>2267</v>
      </c>
    </row>
    <row r="6757" spans="3:14">
      <c r="C6757" s="145" t="s">
        <v>2823</v>
      </c>
      <c r="D6757" s="145">
        <v>0</v>
      </c>
      <c r="E6757" s="145" t="s">
        <v>26</v>
      </c>
      <c r="F6757" s="462" t="s">
        <v>95</v>
      </c>
      <c r="G6757" s="462" t="s">
        <v>3468</v>
      </c>
      <c r="H6757" s="145" t="s">
        <v>86</v>
      </c>
      <c r="I6757" s="462" t="s">
        <v>1688</v>
      </c>
      <c r="J6757" s="462" t="s">
        <v>1690</v>
      </c>
      <c r="K6757" s="145" t="s">
        <v>2264</v>
      </c>
      <c r="L6757" s="145" t="s">
        <v>2275</v>
      </c>
      <c r="M6757" s="145" t="s">
        <v>2266</v>
      </c>
      <c r="N6757" s="145" t="s">
        <v>2267</v>
      </c>
    </row>
    <row r="6758" spans="3:14">
      <c r="C6758" s="145" t="s">
        <v>2824</v>
      </c>
      <c r="D6758" s="145">
        <v>0</v>
      </c>
      <c r="E6758" s="145" t="s">
        <v>26</v>
      </c>
      <c r="F6758" s="462" t="s">
        <v>95</v>
      </c>
      <c r="G6758" s="462" t="s">
        <v>3468</v>
      </c>
      <c r="H6758" s="145" t="s">
        <v>86</v>
      </c>
      <c r="I6758" s="462" t="s">
        <v>1688</v>
      </c>
      <c r="J6758" s="462" t="s">
        <v>1690</v>
      </c>
      <c r="K6758" s="145" t="s">
        <v>2264</v>
      </c>
      <c r="L6758" s="145" t="s">
        <v>2275</v>
      </c>
      <c r="M6758" s="145" t="s">
        <v>2266</v>
      </c>
      <c r="N6758" s="145" t="s">
        <v>2267</v>
      </c>
    </row>
    <row r="6759" spans="3:14">
      <c r="C6759" s="145" t="s">
        <v>2825</v>
      </c>
      <c r="D6759" s="145">
        <v>0</v>
      </c>
      <c r="E6759" s="145" t="s">
        <v>26</v>
      </c>
      <c r="F6759" s="462" t="s">
        <v>95</v>
      </c>
      <c r="G6759" s="462" t="s">
        <v>3468</v>
      </c>
      <c r="H6759" s="145" t="s">
        <v>86</v>
      </c>
      <c r="I6759" s="462" t="s">
        <v>1688</v>
      </c>
      <c r="J6759" s="462" t="s">
        <v>1690</v>
      </c>
      <c r="K6759" s="145" t="s">
        <v>2264</v>
      </c>
      <c r="L6759" s="145" t="s">
        <v>2275</v>
      </c>
      <c r="M6759" s="145" t="s">
        <v>2266</v>
      </c>
      <c r="N6759" s="145" t="s">
        <v>2267</v>
      </c>
    </row>
    <row r="6760" spans="3:14">
      <c r="C6760" s="145" t="s">
        <v>2826</v>
      </c>
      <c r="D6760" s="145">
        <v>0</v>
      </c>
      <c r="E6760" s="145" t="s">
        <v>26</v>
      </c>
      <c r="F6760" s="462" t="s">
        <v>95</v>
      </c>
      <c r="G6760" s="462" t="s">
        <v>3468</v>
      </c>
      <c r="H6760" s="145" t="s">
        <v>86</v>
      </c>
      <c r="I6760" s="462" t="s">
        <v>1688</v>
      </c>
      <c r="J6760" s="462" t="s">
        <v>1690</v>
      </c>
      <c r="K6760" s="145" t="s">
        <v>2264</v>
      </c>
      <c r="L6760" s="145" t="s">
        <v>2275</v>
      </c>
      <c r="M6760" s="145" t="s">
        <v>2266</v>
      </c>
      <c r="N6760" s="145" t="s">
        <v>2267</v>
      </c>
    </row>
    <row r="6761" spans="3:14">
      <c r="C6761" s="145" t="s">
        <v>2827</v>
      </c>
      <c r="D6761" s="145">
        <v>0</v>
      </c>
      <c r="E6761" s="145" t="s">
        <v>26</v>
      </c>
      <c r="F6761" s="462" t="s">
        <v>95</v>
      </c>
      <c r="G6761" s="462" t="s">
        <v>3468</v>
      </c>
      <c r="H6761" s="145" t="s">
        <v>86</v>
      </c>
      <c r="I6761" s="462" t="s">
        <v>1688</v>
      </c>
      <c r="J6761" s="462" t="s">
        <v>1690</v>
      </c>
      <c r="K6761" s="145" t="s">
        <v>2264</v>
      </c>
      <c r="L6761" s="145" t="s">
        <v>2275</v>
      </c>
      <c r="M6761" s="145" t="s">
        <v>2266</v>
      </c>
      <c r="N6761" s="145" t="s">
        <v>2267</v>
      </c>
    </row>
    <row r="6762" spans="3:14">
      <c r="C6762" s="145" t="s">
        <v>2359</v>
      </c>
      <c r="D6762" s="145">
        <v>0</v>
      </c>
      <c r="E6762" s="145" t="s">
        <v>26</v>
      </c>
      <c r="F6762" s="462" t="s">
        <v>95</v>
      </c>
      <c r="G6762" s="462" t="s">
        <v>3468</v>
      </c>
      <c r="H6762" s="145" t="s">
        <v>86</v>
      </c>
      <c r="I6762" s="462" t="s">
        <v>2</v>
      </c>
      <c r="J6762" s="462" t="s">
        <v>1690</v>
      </c>
      <c r="K6762" s="145" t="s">
        <v>2264</v>
      </c>
      <c r="L6762" s="145" t="s">
        <v>2275</v>
      </c>
      <c r="M6762" s="145" t="s">
        <v>2266</v>
      </c>
      <c r="N6762" s="145" t="s">
        <v>2267</v>
      </c>
    </row>
    <row r="6763" spans="3:14">
      <c r="C6763" s="145" t="s">
        <v>2813</v>
      </c>
      <c r="F6763" s="462" t="s">
        <v>3468</v>
      </c>
      <c r="G6763" s="462" t="s">
        <v>3468</v>
      </c>
      <c r="H6763" s="145" t="s">
        <v>86</v>
      </c>
      <c r="I6763" s="462" t="s">
        <v>1688</v>
      </c>
      <c r="J6763" s="462" t="s">
        <v>1690</v>
      </c>
      <c r="K6763" s="145" t="s">
        <v>2264</v>
      </c>
      <c r="L6763" s="145" t="s">
        <v>2275</v>
      </c>
      <c r="M6763" s="145" t="s">
        <v>2266</v>
      </c>
      <c r="N6763" s="145" t="s">
        <v>2268</v>
      </c>
    </row>
    <row r="6764" spans="3:14">
      <c r="C6764" s="145" t="s">
        <v>2814</v>
      </c>
      <c r="F6764" s="462" t="s">
        <v>3468</v>
      </c>
      <c r="G6764" s="462" t="s">
        <v>3468</v>
      </c>
      <c r="H6764" s="145" t="s">
        <v>86</v>
      </c>
      <c r="I6764" s="462" t="s">
        <v>1688</v>
      </c>
      <c r="J6764" s="462" t="s">
        <v>1690</v>
      </c>
      <c r="K6764" s="145" t="s">
        <v>2264</v>
      </c>
      <c r="L6764" s="145" t="s">
        <v>2275</v>
      </c>
      <c r="M6764" s="145" t="s">
        <v>2266</v>
      </c>
      <c r="N6764" s="145" t="s">
        <v>2268</v>
      </c>
    </row>
    <row r="6765" spans="3:14">
      <c r="C6765" s="145" t="s">
        <v>2815</v>
      </c>
      <c r="F6765" s="462" t="s">
        <v>3468</v>
      </c>
      <c r="G6765" s="462" t="s">
        <v>3468</v>
      </c>
      <c r="H6765" s="145" t="s">
        <v>86</v>
      </c>
      <c r="I6765" s="462" t="s">
        <v>1688</v>
      </c>
      <c r="J6765" s="462" t="s">
        <v>1690</v>
      </c>
      <c r="K6765" s="145" t="s">
        <v>2264</v>
      </c>
      <c r="L6765" s="145" t="s">
        <v>2275</v>
      </c>
      <c r="M6765" s="145" t="s">
        <v>2266</v>
      </c>
      <c r="N6765" s="145" t="s">
        <v>2268</v>
      </c>
    </row>
    <row r="6766" spans="3:14">
      <c r="C6766" s="145" t="s">
        <v>2359</v>
      </c>
      <c r="D6766" s="145">
        <v>0</v>
      </c>
      <c r="E6766" s="145" t="s">
        <v>26</v>
      </c>
      <c r="F6766" s="462" t="s">
        <v>95</v>
      </c>
      <c r="G6766" s="462" t="s">
        <v>3468</v>
      </c>
      <c r="H6766" s="145" t="s">
        <v>86</v>
      </c>
      <c r="I6766" s="462" t="s">
        <v>2</v>
      </c>
      <c r="J6766" s="462" t="s">
        <v>1688</v>
      </c>
      <c r="K6766" s="145" t="s">
        <v>2264</v>
      </c>
      <c r="L6766" s="145" t="s">
        <v>2275</v>
      </c>
      <c r="M6766" s="145" t="s">
        <v>2266</v>
      </c>
      <c r="N6766" s="145" t="s">
        <v>2268</v>
      </c>
    </row>
    <row r="6767" spans="3:14">
      <c r="C6767" s="145" t="s">
        <v>2818</v>
      </c>
      <c r="D6767" s="145">
        <v>0</v>
      </c>
      <c r="E6767" s="145" t="s">
        <v>26</v>
      </c>
      <c r="F6767" s="462" t="s">
        <v>95</v>
      </c>
      <c r="G6767" s="462" t="s">
        <v>3468</v>
      </c>
      <c r="H6767" s="145" t="s">
        <v>86</v>
      </c>
      <c r="I6767" s="462" t="s">
        <v>1688</v>
      </c>
      <c r="J6767" s="462" t="s">
        <v>1690</v>
      </c>
      <c r="K6767" s="145" t="s">
        <v>2264</v>
      </c>
      <c r="L6767" s="145" t="s">
        <v>2275</v>
      </c>
      <c r="M6767" s="145" t="s">
        <v>2266</v>
      </c>
      <c r="N6767" s="145" t="s">
        <v>2268</v>
      </c>
    </row>
    <row r="6768" spans="3:14">
      <c r="C6768" s="145" t="s">
        <v>2819</v>
      </c>
      <c r="D6768" s="145">
        <v>0</v>
      </c>
      <c r="E6768" s="145" t="s">
        <v>26</v>
      </c>
      <c r="F6768" s="462" t="s">
        <v>95</v>
      </c>
      <c r="G6768" s="462" t="s">
        <v>3468</v>
      </c>
      <c r="H6768" s="145" t="s">
        <v>86</v>
      </c>
      <c r="I6768" s="462" t="s">
        <v>1688</v>
      </c>
      <c r="J6768" s="462" t="s">
        <v>1690</v>
      </c>
      <c r="K6768" s="145" t="s">
        <v>2264</v>
      </c>
      <c r="L6768" s="145" t="s">
        <v>2275</v>
      </c>
      <c r="M6768" s="145" t="s">
        <v>2266</v>
      </c>
      <c r="N6768" s="145" t="s">
        <v>2268</v>
      </c>
    </row>
    <row r="6769" spans="3:14">
      <c r="C6769" s="145" t="s">
        <v>2820</v>
      </c>
      <c r="D6769" s="145">
        <v>0</v>
      </c>
      <c r="E6769" s="145" t="s">
        <v>26</v>
      </c>
      <c r="F6769" s="462" t="s">
        <v>95</v>
      </c>
      <c r="G6769" s="462" t="s">
        <v>3468</v>
      </c>
      <c r="H6769" s="145" t="s">
        <v>86</v>
      </c>
      <c r="I6769" s="462" t="s">
        <v>1688</v>
      </c>
      <c r="J6769" s="462" t="s">
        <v>1690</v>
      </c>
      <c r="K6769" s="145" t="s">
        <v>2264</v>
      </c>
      <c r="L6769" s="145" t="s">
        <v>2275</v>
      </c>
      <c r="M6769" s="145" t="s">
        <v>2266</v>
      </c>
      <c r="N6769" s="145" t="s">
        <v>2268</v>
      </c>
    </row>
    <row r="6770" spans="3:14">
      <c r="C6770" s="145" t="s">
        <v>2821</v>
      </c>
      <c r="D6770" s="145">
        <v>0</v>
      </c>
      <c r="E6770" s="145" t="s">
        <v>26</v>
      </c>
      <c r="F6770" s="462" t="s">
        <v>95</v>
      </c>
      <c r="G6770" s="462" t="s">
        <v>3468</v>
      </c>
      <c r="H6770" s="145" t="s">
        <v>86</v>
      </c>
      <c r="I6770" s="462" t="s">
        <v>1688</v>
      </c>
      <c r="J6770" s="462" t="s">
        <v>1690</v>
      </c>
      <c r="K6770" s="145" t="s">
        <v>2264</v>
      </c>
      <c r="L6770" s="145" t="s">
        <v>2275</v>
      </c>
      <c r="M6770" s="145" t="s">
        <v>2266</v>
      </c>
      <c r="N6770" s="145" t="s">
        <v>2268</v>
      </c>
    </row>
    <row r="6771" spans="3:14">
      <c r="C6771" s="145" t="s">
        <v>2822</v>
      </c>
      <c r="D6771" s="145">
        <v>0</v>
      </c>
      <c r="E6771" s="145" t="s">
        <v>26</v>
      </c>
      <c r="F6771" s="462" t="s">
        <v>95</v>
      </c>
      <c r="G6771" s="462" t="s">
        <v>3468</v>
      </c>
      <c r="H6771" s="145" t="s">
        <v>86</v>
      </c>
      <c r="I6771" s="462" t="s">
        <v>1688</v>
      </c>
      <c r="J6771" s="462" t="s">
        <v>1690</v>
      </c>
      <c r="K6771" s="145" t="s">
        <v>2264</v>
      </c>
      <c r="L6771" s="145" t="s">
        <v>2275</v>
      </c>
      <c r="M6771" s="145" t="s">
        <v>2266</v>
      </c>
      <c r="N6771" s="145" t="s">
        <v>2268</v>
      </c>
    </row>
    <row r="6772" spans="3:14">
      <c r="C6772" s="145" t="s">
        <v>3184</v>
      </c>
      <c r="D6772" s="145">
        <v>0</v>
      </c>
      <c r="E6772" s="145" t="s">
        <v>26</v>
      </c>
      <c r="F6772" s="462" t="s">
        <v>95</v>
      </c>
      <c r="G6772" s="462" t="s">
        <v>3468</v>
      </c>
      <c r="H6772" s="145" t="s">
        <v>86</v>
      </c>
      <c r="I6772" s="462" t="s">
        <v>1688</v>
      </c>
      <c r="J6772" s="462" t="s">
        <v>1690</v>
      </c>
      <c r="K6772" s="145" t="s">
        <v>2264</v>
      </c>
      <c r="L6772" s="145" t="s">
        <v>2275</v>
      </c>
      <c r="M6772" s="145" t="s">
        <v>2266</v>
      </c>
      <c r="N6772" s="145" t="s">
        <v>2268</v>
      </c>
    </row>
    <row r="6773" spans="3:14">
      <c r="C6773" s="145" t="s">
        <v>3185</v>
      </c>
      <c r="D6773" s="145">
        <v>0</v>
      </c>
      <c r="E6773" s="145" t="s">
        <v>26</v>
      </c>
      <c r="F6773" s="462" t="s">
        <v>95</v>
      </c>
      <c r="G6773" s="462" t="s">
        <v>3468</v>
      </c>
      <c r="H6773" s="145" t="s">
        <v>86</v>
      </c>
      <c r="I6773" s="462" t="s">
        <v>1688</v>
      </c>
      <c r="J6773" s="462" t="s">
        <v>1690</v>
      </c>
      <c r="K6773" s="145" t="s">
        <v>2264</v>
      </c>
      <c r="L6773" s="145" t="s">
        <v>2275</v>
      </c>
      <c r="M6773" s="145" t="s">
        <v>2266</v>
      </c>
      <c r="N6773" s="145" t="s">
        <v>2268</v>
      </c>
    </row>
    <row r="6774" spans="3:14">
      <c r="C6774" s="145" t="s">
        <v>3186</v>
      </c>
      <c r="D6774" s="145">
        <v>0</v>
      </c>
      <c r="E6774" s="145" t="s">
        <v>26</v>
      </c>
      <c r="F6774" s="462" t="s">
        <v>95</v>
      </c>
      <c r="G6774" s="462" t="s">
        <v>3468</v>
      </c>
      <c r="H6774" s="145" t="s">
        <v>86</v>
      </c>
      <c r="I6774" s="462" t="s">
        <v>1688</v>
      </c>
      <c r="J6774" s="462" t="s">
        <v>1690</v>
      </c>
      <c r="K6774" s="145" t="s">
        <v>2264</v>
      </c>
      <c r="L6774" s="145" t="s">
        <v>2275</v>
      </c>
      <c r="M6774" s="145" t="s">
        <v>2266</v>
      </c>
      <c r="N6774" s="145" t="s">
        <v>2268</v>
      </c>
    </row>
    <row r="6775" spans="3:14">
      <c r="C6775" s="145" t="s">
        <v>2823</v>
      </c>
      <c r="D6775" s="145">
        <v>0</v>
      </c>
      <c r="E6775" s="145" t="s">
        <v>26</v>
      </c>
      <c r="F6775" s="462" t="s">
        <v>95</v>
      </c>
      <c r="G6775" s="462" t="s">
        <v>3468</v>
      </c>
      <c r="H6775" s="145" t="s">
        <v>86</v>
      </c>
      <c r="I6775" s="462" t="s">
        <v>1688</v>
      </c>
      <c r="J6775" s="462" t="s">
        <v>1690</v>
      </c>
      <c r="K6775" s="145" t="s">
        <v>2264</v>
      </c>
      <c r="L6775" s="145" t="s">
        <v>2275</v>
      </c>
      <c r="M6775" s="145" t="s">
        <v>2266</v>
      </c>
      <c r="N6775" s="145" t="s">
        <v>2268</v>
      </c>
    </row>
    <row r="6776" spans="3:14">
      <c r="C6776" s="145" t="s">
        <v>2824</v>
      </c>
      <c r="D6776" s="145">
        <v>0</v>
      </c>
      <c r="E6776" s="145" t="s">
        <v>26</v>
      </c>
      <c r="F6776" s="462" t="s">
        <v>95</v>
      </c>
      <c r="G6776" s="462" t="s">
        <v>3468</v>
      </c>
      <c r="H6776" s="145" t="s">
        <v>86</v>
      </c>
      <c r="I6776" s="462" t="s">
        <v>1688</v>
      </c>
      <c r="J6776" s="462" t="s">
        <v>1690</v>
      </c>
      <c r="K6776" s="145" t="s">
        <v>2264</v>
      </c>
      <c r="L6776" s="145" t="s">
        <v>2275</v>
      </c>
      <c r="M6776" s="145" t="s">
        <v>2266</v>
      </c>
      <c r="N6776" s="145" t="s">
        <v>2268</v>
      </c>
    </row>
    <row r="6777" spans="3:14">
      <c r="C6777" s="145" t="s">
        <v>2825</v>
      </c>
      <c r="D6777" s="145">
        <v>0</v>
      </c>
      <c r="E6777" s="145" t="s">
        <v>26</v>
      </c>
      <c r="F6777" s="462" t="s">
        <v>95</v>
      </c>
      <c r="G6777" s="462" t="s">
        <v>3468</v>
      </c>
      <c r="H6777" s="145" t="s">
        <v>86</v>
      </c>
      <c r="I6777" s="462" t="s">
        <v>1688</v>
      </c>
      <c r="J6777" s="462" t="s">
        <v>1690</v>
      </c>
      <c r="K6777" s="145" t="s">
        <v>2264</v>
      </c>
      <c r="L6777" s="145" t="s">
        <v>2275</v>
      </c>
      <c r="M6777" s="145" t="s">
        <v>2266</v>
      </c>
      <c r="N6777" s="145" t="s">
        <v>2268</v>
      </c>
    </row>
    <row r="6778" spans="3:14">
      <c r="C6778" s="145" t="s">
        <v>2826</v>
      </c>
      <c r="D6778" s="145">
        <v>0</v>
      </c>
      <c r="E6778" s="145" t="s">
        <v>26</v>
      </c>
      <c r="F6778" s="462" t="s">
        <v>95</v>
      </c>
      <c r="G6778" s="462" t="s">
        <v>3468</v>
      </c>
      <c r="H6778" s="145" t="s">
        <v>86</v>
      </c>
      <c r="I6778" s="462" t="s">
        <v>1688</v>
      </c>
      <c r="J6778" s="462" t="s">
        <v>1690</v>
      </c>
      <c r="K6778" s="145" t="s">
        <v>2264</v>
      </c>
      <c r="L6778" s="145" t="s">
        <v>2275</v>
      </c>
      <c r="M6778" s="145" t="s">
        <v>2266</v>
      </c>
      <c r="N6778" s="145" t="s">
        <v>2268</v>
      </c>
    </row>
    <row r="6779" spans="3:14">
      <c r="C6779" s="145" t="s">
        <v>2827</v>
      </c>
      <c r="D6779" s="145">
        <v>0</v>
      </c>
      <c r="E6779" s="145" t="s">
        <v>26</v>
      </c>
      <c r="F6779" s="462" t="s">
        <v>95</v>
      </c>
      <c r="G6779" s="462" t="s">
        <v>3468</v>
      </c>
      <c r="H6779" s="145" t="s">
        <v>86</v>
      </c>
      <c r="I6779" s="462" t="s">
        <v>1688</v>
      </c>
      <c r="J6779" s="462" t="s">
        <v>1690</v>
      </c>
      <c r="K6779" s="145" t="s">
        <v>2264</v>
      </c>
      <c r="L6779" s="145" t="s">
        <v>2275</v>
      </c>
      <c r="M6779" s="145" t="s">
        <v>2266</v>
      </c>
      <c r="N6779" s="145" t="s">
        <v>2268</v>
      </c>
    </row>
    <row r="6780" spans="3:14">
      <c r="C6780" s="145" t="s">
        <v>2359</v>
      </c>
      <c r="D6780" s="145">
        <v>0</v>
      </c>
      <c r="E6780" s="145" t="s">
        <v>26</v>
      </c>
      <c r="F6780" s="462" t="s">
        <v>95</v>
      </c>
      <c r="G6780" s="462" t="s">
        <v>3468</v>
      </c>
      <c r="H6780" s="145" t="s">
        <v>86</v>
      </c>
      <c r="I6780" s="462" t="s">
        <v>2</v>
      </c>
      <c r="J6780" s="462" t="s">
        <v>1690</v>
      </c>
      <c r="K6780" s="145" t="s">
        <v>2264</v>
      </c>
      <c r="L6780" s="145" t="s">
        <v>2275</v>
      </c>
      <c r="M6780" s="145" t="s">
        <v>2266</v>
      </c>
      <c r="N6780" s="145" t="s">
        <v>2268</v>
      </c>
    </row>
    <row r="6781" spans="3:14">
      <c r="C6781" s="145" t="s">
        <v>2813</v>
      </c>
      <c r="F6781" s="462" t="s">
        <v>3468</v>
      </c>
      <c r="G6781" s="462" t="s">
        <v>3468</v>
      </c>
      <c r="H6781" s="145" t="s">
        <v>86</v>
      </c>
      <c r="I6781" s="462" t="s">
        <v>1688</v>
      </c>
      <c r="J6781" s="462" t="s">
        <v>1690</v>
      </c>
      <c r="K6781" s="145" t="s">
        <v>2264</v>
      </c>
      <c r="L6781" s="145" t="s">
        <v>2275</v>
      </c>
      <c r="M6781" s="145" t="s">
        <v>2266</v>
      </c>
      <c r="N6781" s="145" t="s">
        <v>2269</v>
      </c>
    </row>
    <row r="6782" spans="3:14">
      <c r="C6782" s="145" t="s">
        <v>2814</v>
      </c>
      <c r="F6782" s="462" t="s">
        <v>3468</v>
      </c>
      <c r="G6782" s="462" t="s">
        <v>3468</v>
      </c>
      <c r="H6782" s="145" t="s">
        <v>86</v>
      </c>
      <c r="I6782" s="462" t="s">
        <v>1688</v>
      </c>
      <c r="J6782" s="462" t="s">
        <v>1690</v>
      </c>
      <c r="K6782" s="145" t="s">
        <v>2264</v>
      </c>
      <c r="L6782" s="145" t="s">
        <v>2275</v>
      </c>
      <c r="M6782" s="145" t="s">
        <v>2266</v>
      </c>
      <c r="N6782" s="145" t="s">
        <v>2269</v>
      </c>
    </row>
    <row r="6783" spans="3:14">
      <c r="C6783" s="145" t="s">
        <v>2815</v>
      </c>
      <c r="F6783" s="462" t="s">
        <v>3468</v>
      </c>
      <c r="G6783" s="462" t="s">
        <v>3468</v>
      </c>
      <c r="H6783" s="145" t="s">
        <v>86</v>
      </c>
      <c r="I6783" s="462" t="s">
        <v>1688</v>
      </c>
      <c r="J6783" s="462" t="s">
        <v>1690</v>
      </c>
      <c r="K6783" s="145" t="s">
        <v>2264</v>
      </c>
      <c r="L6783" s="145" t="s">
        <v>2275</v>
      </c>
      <c r="M6783" s="145" t="s">
        <v>2266</v>
      </c>
      <c r="N6783" s="145" t="s">
        <v>2269</v>
      </c>
    </row>
    <row r="6784" spans="3:14">
      <c r="C6784" s="145" t="s">
        <v>2359</v>
      </c>
      <c r="D6784" s="145">
        <v>0</v>
      </c>
      <c r="E6784" s="145" t="s">
        <v>26</v>
      </c>
      <c r="F6784" s="462" t="s">
        <v>95</v>
      </c>
      <c r="G6784" s="462" t="s">
        <v>3468</v>
      </c>
      <c r="H6784" s="145" t="s">
        <v>86</v>
      </c>
      <c r="I6784" s="462" t="s">
        <v>2</v>
      </c>
      <c r="J6784" s="462" t="s">
        <v>1688</v>
      </c>
      <c r="K6784" s="145" t="s">
        <v>2264</v>
      </c>
      <c r="L6784" s="145" t="s">
        <v>2275</v>
      </c>
      <c r="M6784" s="145" t="s">
        <v>2266</v>
      </c>
      <c r="N6784" s="145" t="s">
        <v>2269</v>
      </c>
    </row>
    <row r="6785" spans="3:14">
      <c r="C6785" s="145" t="s">
        <v>2818</v>
      </c>
      <c r="D6785" s="145">
        <v>0</v>
      </c>
      <c r="E6785" s="145" t="s">
        <v>26</v>
      </c>
      <c r="F6785" s="462" t="s">
        <v>95</v>
      </c>
      <c r="G6785" s="462" t="s">
        <v>3468</v>
      </c>
      <c r="H6785" s="145" t="s">
        <v>86</v>
      </c>
      <c r="I6785" s="462" t="s">
        <v>1688</v>
      </c>
      <c r="J6785" s="462" t="s">
        <v>1690</v>
      </c>
      <c r="K6785" s="145" t="s">
        <v>2264</v>
      </c>
      <c r="L6785" s="145" t="s">
        <v>2275</v>
      </c>
      <c r="M6785" s="145" t="s">
        <v>2266</v>
      </c>
      <c r="N6785" s="145" t="s">
        <v>2269</v>
      </c>
    </row>
    <row r="6786" spans="3:14">
      <c r="C6786" s="145" t="s">
        <v>2819</v>
      </c>
      <c r="D6786" s="145">
        <v>0</v>
      </c>
      <c r="E6786" s="145" t="s">
        <v>26</v>
      </c>
      <c r="F6786" s="462" t="s">
        <v>95</v>
      </c>
      <c r="G6786" s="462" t="s">
        <v>3468</v>
      </c>
      <c r="H6786" s="145" t="s">
        <v>86</v>
      </c>
      <c r="I6786" s="462" t="s">
        <v>1688</v>
      </c>
      <c r="J6786" s="462" t="s">
        <v>1690</v>
      </c>
      <c r="K6786" s="145" t="s">
        <v>2264</v>
      </c>
      <c r="L6786" s="145" t="s">
        <v>2275</v>
      </c>
      <c r="M6786" s="145" t="s">
        <v>2266</v>
      </c>
      <c r="N6786" s="145" t="s">
        <v>2269</v>
      </c>
    </row>
    <row r="6787" spans="3:14">
      <c r="C6787" s="145" t="s">
        <v>2820</v>
      </c>
      <c r="D6787" s="145">
        <v>0</v>
      </c>
      <c r="E6787" s="145" t="s">
        <v>26</v>
      </c>
      <c r="F6787" s="462" t="s">
        <v>95</v>
      </c>
      <c r="G6787" s="462" t="s">
        <v>3468</v>
      </c>
      <c r="H6787" s="145" t="s">
        <v>86</v>
      </c>
      <c r="I6787" s="462" t="s">
        <v>1688</v>
      </c>
      <c r="J6787" s="462" t="s">
        <v>1690</v>
      </c>
      <c r="K6787" s="145" t="s">
        <v>2264</v>
      </c>
      <c r="L6787" s="145" t="s">
        <v>2275</v>
      </c>
      <c r="M6787" s="145" t="s">
        <v>2266</v>
      </c>
      <c r="N6787" s="145" t="s">
        <v>2269</v>
      </c>
    </row>
    <row r="6788" spans="3:14">
      <c r="C6788" s="145" t="s">
        <v>2821</v>
      </c>
      <c r="D6788" s="145">
        <v>0</v>
      </c>
      <c r="E6788" s="145" t="s">
        <v>26</v>
      </c>
      <c r="F6788" s="462" t="s">
        <v>95</v>
      </c>
      <c r="G6788" s="462" t="s">
        <v>3468</v>
      </c>
      <c r="H6788" s="145" t="s">
        <v>86</v>
      </c>
      <c r="I6788" s="462" t="s">
        <v>1688</v>
      </c>
      <c r="J6788" s="462" t="s">
        <v>1690</v>
      </c>
      <c r="K6788" s="145" t="s">
        <v>2264</v>
      </c>
      <c r="L6788" s="145" t="s">
        <v>2275</v>
      </c>
      <c r="M6788" s="145" t="s">
        <v>2266</v>
      </c>
      <c r="N6788" s="145" t="s">
        <v>2269</v>
      </c>
    </row>
    <row r="6789" spans="3:14">
      <c r="C6789" s="145" t="s">
        <v>2822</v>
      </c>
      <c r="D6789" s="145">
        <v>0</v>
      </c>
      <c r="E6789" s="145" t="s">
        <v>26</v>
      </c>
      <c r="F6789" s="462" t="s">
        <v>95</v>
      </c>
      <c r="G6789" s="462" t="s">
        <v>3468</v>
      </c>
      <c r="H6789" s="145" t="s">
        <v>86</v>
      </c>
      <c r="I6789" s="462" t="s">
        <v>1688</v>
      </c>
      <c r="J6789" s="462" t="s">
        <v>1690</v>
      </c>
      <c r="K6789" s="145" t="s">
        <v>2264</v>
      </c>
      <c r="L6789" s="145" t="s">
        <v>2275</v>
      </c>
      <c r="M6789" s="145" t="s">
        <v>2266</v>
      </c>
      <c r="N6789" s="145" t="s">
        <v>2269</v>
      </c>
    </row>
    <row r="6790" spans="3:14">
      <c r="C6790" s="145" t="s">
        <v>3184</v>
      </c>
      <c r="D6790" s="145">
        <v>0</v>
      </c>
      <c r="E6790" s="145" t="s">
        <v>26</v>
      </c>
      <c r="F6790" s="462" t="s">
        <v>95</v>
      </c>
      <c r="G6790" s="462" t="s">
        <v>3468</v>
      </c>
      <c r="H6790" s="145" t="s">
        <v>86</v>
      </c>
      <c r="I6790" s="462" t="s">
        <v>1688</v>
      </c>
      <c r="J6790" s="462" t="s">
        <v>1690</v>
      </c>
      <c r="K6790" s="145" t="s">
        <v>2264</v>
      </c>
      <c r="L6790" s="145" t="s">
        <v>2275</v>
      </c>
      <c r="M6790" s="145" t="s">
        <v>2266</v>
      </c>
      <c r="N6790" s="145" t="s">
        <v>2269</v>
      </c>
    </row>
    <row r="6791" spans="3:14">
      <c r="C6791" s="145" t="s">
        <v>3185</v>
      </c>
      <c r="D6791" s="145">
        <v>0</v>
      </c>
      <c r="E6791" s="145" t="s">
        <v>26</v>
      </c>
      <c r="F6791" s="462" t="s">
        <v>95</v>
      </c>
      <c r="G6791" s="462" t="s">
        <v>3468</v>
      </c>
      <c r="H6791" s="145" t="s">
        <v>86</v>
      </c>
      <c r="I6791" s="462" t="s">
        <v>1688</v>
      </c>
      <c r="J6791" s="462" t="s">
        <v>1690</v>
      </c>
      <c r="K6791" s="145" t="s">
        <v>2264</v>
      </c>
      <c r="L6791" s="145" t="s">
        <v>2275</v>
      </c>
      <c r="M6791" s="145" t="s">
        <v>2266</v>
      </c>
      <c r="N6791" s="145" t="s">
        <v>2269</v>
      </c>
    </row>
    <row r="6792" spans="3:14">
      <c r="C6792" s="145" t="s">
        <v>3186</v>
      </c>
      <c r="D6792" s="145">
        <v>0</v>
      </c>
      <c r="E6792" s="145" t="s">
        <v>26</v>
      </c>
      <c r="F6792" s="462" t="s">
        <v>95</v>
      </c>
      <c r="G6792" s="462" t="s">
        <v>3468</v>
      </c>
      <c r="H6792" s="145" t="s">
        <v>86</v>
      </c>
      <c r="I6792" s="462" t="s">
        <v>1688</v>
      </c>
      <c r="J6792" s="462" t="s">
        <v>1690</v>
      </c>
      <c r="K6792" s="145" t="s">
        <v>2264</v>
      </c>
      <c r="L6792" s="145" t="s">
        <v>2275</v>
      </c>
      <c r="M6792" s="145" t="s">
        <v>2266</v>
      </c>
      <c r="N6792" s="145" t="s">
        <v>2269</v>
      </c>
    </row>
    <row r="6793" spans="3:14">
      <c r="C6793" s="145" t="s">
        <v>2823</v>
      </c>
      <c r="D6793" s="145">
        <v>0</v>
      </c>
      <c r="E6793" s="145" t="s">
        <v>26</v>
      </c>
      <c r="F6793" s="462" t="s">
        <v>95</v>
      </c>
      <c r="G6793" s="462" t="s">
        <v>3468</v>
      </c>
      <c r="H6793" s="145" t="s">
        <v>86</v>
      </c>
      <c r="I6793" s="462" t="s">
        <v>1688</v>
      </c>
      <c r="J6793" s="462" t="s">
        <v>1690</v>
      </c>
      <c r="K6793" s="145" t="s">
        <v>2264</v>
      </c>
      <c r="L6793" s="145" t="s">
        <v>2275</v>
      </c>
      <c r="M6793" s="145" t="s">
        <v>2266</v>
      </c>
      <c r="N6793" s="145" t="s">
        <v>2269</v>
      </c>
    </row>
    <row r="6794" spans="3:14">
      <c r="C6794" s="145" t="s">
        <v>2824</v>
      </c>
      <c r="D6794" s="145">
        <v>0</v>
      </c>
      <c r="E6794" s="145" t="s">
        <v>26</v>
      </c>
      <c r="F6794" s="462" t="s">
        <v>95</v>
      </c>
      <c r="G6794" s="462" t="s">
        <v>3468</v>
      </c>
      <c r="H6794" s="145" t="s">
        <v>86</v>
      </c>
      <c r="I6794" s="462" t="s">
        <v>1688</v>
      </c>
      <c r="J6794" s="462" t="s">
        <v>1690</v>
      </c>
      <c r="K6794" s="145" t="s">
        <v>2264</v>
      </c>
      <c r="L6794" s="145" t="s">
        <v>2275</v>
      </c>
      <c r="M6794" s="145" t="s">
        <v>2266</v>
      </c>
      <c r="N6794" s="145" t="s">
        <v>2269</v>
      </c>
    </row>
    <row r="6795" spans="3:14">
      <c r="C6795" s="145" t="s">
        <v>2825</v>
      </c>
      <c r="D6795" s="145">
        <v>0</v>
      </c>
      <c r="E6795" s="145" t="s">
        <v>26</v>
      </c>
      <c r="F6795" s="462" t="s">
        <v>95</v>
      </c>
      <c r="G6795" s="462" t="s">
        <v>3468</v>
      </c>
      <c r="H6795" s="145" t="s">
        <v>86</v>
      </c>
      <c r="I6795" s="462" t="s">
        <v>1688</v>
      </c>
      <c r="J6795" s="462" t="s">
        <v>1690</v>
      </c>
      <c r="K6795" s="145" t="s">
        <v>2264</v>
      </c>
      <c r="L6795" s="145" t="s">
        <v>2275</v>
      </c>
      <c r="M6795" s="145" t="s">
        <v>2266</v>
      </c>
      <c r="N6795" s="145" t="s">
        <v>2269</v>
      </c>
    </row>
    <row r="6796" spans="3:14">
      <c r="C6796" s="145" t="s">
        <v>2826</v>
      </c>
      <c r="D6796" s="145">
        <v>0</v>
      </c>
      <c r="E6796" s="145" t="s">
        <v>26</v>
      </c>
      <c r="F6796" s="462" t="s">
        <v>95</v>
      </c>
      <c r="G6796" s="462" t="s">
        <v>3468</v>
      </c>
      <c r="H6796" s="145" t="s">
        <v>86</v>
      </c>
      <c r="I6796" s="462" t="s">
        <v>1688</v>
      </c>
      <c r="J6796" s="462" t="s">
        <v>1690</v>
      </c>
      <c r="K6796" s="145" t="s">
        <v>2264</v>
      </c>
      <c r="L6796" s="145" t="s">
        <v>2275</v>
      </c>
      <c r="M6796" s="145" t="s">
        <v>2266</v>
      </c>
      <c r="N6796" s="145" t="s">
        <v>2269</v>
      </c>
    </row>
    <row r="6797" spans="3:14">
      <c r="C6797" s="145" t="s">
        <v>2827</v>
      </c>
      <c r="D6797" s="145">
        <v>0</v>
      </c>
      <c r="E6797" s="145" t="s">
        <v>26</v>
      </c>
      <c r="F6797" s="462" t="s">
        <v>95</v>
      </c>
      <c r="G6797" s="462" t="s">
        <v>3468</v>
      </c>
      <c r="H6797" s="145" t="s">
        <v>86</v>
      </c>
      <c r="I6797" s="462" t="s">
        <v>1688</v>
      </c>
      <c r="J6797" s="462" t="s">
        <v>1690</v>
      </c>
      <c r="K6797" s="145" t="s">
        <v>2264</v>
      </c>
      <c r="L6797" s="145" t="s">
        <v>2275</v>
      </c>
      <c r="M6797" s="145" t="s">
        <v>2266</v>
      </c>
      <c r="N6797" s="145" t="s">
        <v>2269</v>
      </c>
    </row>
    <row r="6798" spans="3:14">
      <c r="C6798" s="145" t="s">
        <v>2359</v>
      </c>
      <c r="D6798" s="145">
        <v>0</v>
      </c>
      <c r="E6798" s="145" t="s">
        <v>26</v>
      </c>
      <c r="F6798" s="462" t="s">
        <v>95</v>
      </c>
      <c r="G6798" s="462" t="s">
        <v>3468</v>
      </c>
      <c r="H6798" s="145" t="s">
        <v>86</v>
      </c>
      <c r="I6798" s="462" t="s">
        <v>2</v>
      </c>
      <c r="J6798" s="462" t="s">
        <v>1690</v>
      </c>
      <c r="K6798" s="145" t="s">
        <v>2264</v>
      </c>
      <c r="L6798" s="145" t="s">
        <v>2275</v>
      </c>
      <c r="M6798" s="145" t="s">
        <v>2266</v>
      </c>
      <c r="N6798" s="145" t="s">
        <v>2269</v>
      </c>
    </row>
    <row r="6799" spans="3:14">
      <c r="C6799" s="145" t="s">
        <v>2813</v>
      </c>
      <c r="F6799" s="462" t="s">
        <v>3468</v>
      </c>
      <c r="G6799" s="462" t="s">
        <v>3468</v>
      </c>
      <c r="H6799" s="145" t="s">
        <v>86</v>
      </c>
      <c r="I6799" s="462" t="s">
        <v>1688</v>
      </c>
      <c r="J6799" s="462" t="s">
        <v>1690</v>
      </c>
      <c r="K6799" s="145" t="s">
        <v>2264</v>
      </c>
      <c r="L6799" s="145" t="s">
        <v>2276</v>
      </c>
      <c r="M6799" s="145" t="s">
        <v>2266</v>
      </c>
      <c r="N6799" s="145" t="s">
        <v>2267</v>
      </c>
    </row>
    <row r="6800" spans="3:14">
      <c r="C6800" s="145" t="s">
        <v>2814</v>
      </c>
      <c r="F6800" s="462" t="s">
        <v>3468</v>
      </c>
      <c r="G6800" s="462" t="s">
        <v>3468</v>
      </c>
      <c r="H6800" s="145" t="s">
        <v>86</v>
      </c>
      <c r="I6800" s="462" t="s">
        <v>1688</v>
      </c>
      <c r="J6800" s="462" t="s">
        <v>1690</v>
      </c>
      <c r="K6800" s="145" t="s">
        <v>2264</v>
      </c>
      <c r="L6800" s="145" t="s">
        <v>2276</v>
      </c>
      <c r="M6800" s="145" t="s">
        <v>2266</v>
      </c>
      <c r="N6800" s="145" t="s">
        <v>2267</v>
      </c>
    </row>
    <row r="6801" spans="3:14">
      <c r="C6801" s="145" t="s">
        <v>2815</v>
      </c>
      <c r="F6801" s="462" t="s">
        <v>3468</v>
      </c>
      <c r="G6801" s="462" t="s">
        <v>3468</v>
      </c>
      <c r="H6801" s="145" t="s">
        <v>86</v>
      </c>
      <c r="I6801" s="462" t="s">
        <v>1688</v>
      </c>
      <c r="J6801" s="462" t="s">
        <v>1690</v>
      </c>
      <c r="K6801" s="145" t="s">
        <v>2264</v>
      </c>
      <c r="L6801" s="145" t="s">
        <v>2276</v>
      </c>
      <c r="M6801" s="145" t="s">
        <v>2266</v>
      </c>
      <c r="N6801" s="145" t="s">
        <v>2267</v>
      </c>
    </row>
    <row r="6802" spans="3:14">
      <c r="C6802" s="145" t="s">
        <v>2359</v>
      </c>
      <c r="D6802" s="145">
        <v>0</v>
      </c>
      <c r="E6802" s="145" t="s">
        <v>26</v>
      </c>
      <c r="F6802" s="462" t="s">
        <v>95</v>
      </c>
      <c r="G6802" s="462" t="s">
        <v>3468</v>
      </c>
      <c r="H6802" s="145" t="s">
        <v>86</v>
      </c>
      <c r="I6802" s="462" t="s">
        <v>2</v>
      </c>
      <c r="J6802" s="462" t="s">
        <v>1688</v>
      </c>
      <c r="K6802" s="145" t="s">
        <v>2264</v>
      </c>
      <c r="L6802" s="145" t="s">
        <v>2276</v>
      </c>
      <c r="M6802" s="145" t="s">
        <v>2266</v>
      </c>
      <c r="N6802" s="145" t="s">
        <v>2267</v>
      </c>
    </row>
    <row r="6803" spans="3:14">
      <c r="C6803" s="145" t="s">
        <v>2818</v>
      </c>
      <c r="D6803" s="145">
        <v>0</v>
      </c>
      <c r="E6803" s="145" t="s">
        <v>26</v>
      </c>
      <c r="F6803" s="462" t="s">
        <v>95</v>
      </c>
      <c r="G6803" s="462" t="s">
        <v>3468</v>
      </c>
      <c r="H6803" s="145" t="s">
        <v>86</v>
      </c>
      <c r="I6803" s="462" t="s">
        <v>1688</v>
      </c>
      <c r="J6803" s="462" t="s">
        <v>1690</v>
      </c>
      <c r="K6803" s="145" t="s">
        <v>2264</v>
      </c>
      <c r="L6803" s="145" t="s">
        <v>2276</v>
      </c>
      <c r="M6803" s="145" t="s">
        <v>2266</v>
      </c>
      <c r="N6803" s="145" t="s">
        <v>2267</v>
      </c>
    </row>
    <row r="6804" spans="3:14">
      <c r="C6804" s="145" t="s">
        <v>2819</v>
      </c>
      <c r="D6804" s="145">
        <v>0</v>
      </c>
      <c r="E6804" s="145" t="s">
        <v>26</v>
      </c>
      <c r="F6804" s="462" t="s">
        <v>95</v>
      </c>
      <c r="G6804" s="462" t="s">
        <v>3468</v>
      </c>
      <c r="H6804" s="145" t="s">
        <v>86</v>
      </c>
      <c r="I6804" s="462" t="s">
        <v>1688</v>
      </c>
      <c r="J6804" s="462" t="s">
        <v>1690</v>
      </c>
      <c r="K6804" s="145" t="s">
        <v>2264</v>
      </c>
      <c r="L6804" s="145" t="s">
        <v>2276</v>
      </c>
      <c r="M6804" s="145" t="s">
        <v>2266</v>
      </c>
      <c r="N6804" s="145" t="s">
        <v>2267</v>
      </c>
    </row>
    <row r="6805" spans="3:14">
      <c r="C6805" s="145" t="s">
        <v>2820</v>
      </c>
      <c r="D6805" s="145">
        <v>0</v>
      </c>
      <c r="E6805" s="145" t="s">
        <v>26</v>
      </c>
      <c r="F6805" s="462" t="s">
        <v>95</v>
      </c>
      <c r="G6805" s="462" t="s">
        <v>3468</v>
      </c>
      <c r="H6805" s="145" t="s">
        <v>86</v>
      </c>
      <c r="I6805" s="462" t="s">
        <v>1688</v>
      </c>
      <c r="J6805" s="462" t="s">
        <v>1690</v>
      </c>
      <c r="K6805" s="145" t="s">
        <v>2264</v>
      </c>
      <c r="L6805" s="145" t="s">
        <v>2276</v>
      </c>
      <c r="M6805" s="145" t="s">
        <v>2266</v>
      </c>
      <c r="N6805" s="145" t="s">
        <v>2267</v>
      </c>
    </row>
    <row r="6806" spans="3:14">
      <c r="C6806" s="145" t="s">
        <v>2821</v>
      </c>
      <c r="D6806" s="145">
        <v>0</v>
      </c>
      <c r="E6806" s="145" t="s">
        <v>26</v>
      </c>
      <c r="F6806" s="462" t="s">
        <v>95</v>
      </c>
      <c r="G6806" s="462" t="s">
        <v>3468</v>
      </c>
      <c r="H6806" s="145" t="s">
        <v>86</v>
      </c>
      <c r="I6806" s="462" t="s">
        <v>1688</v>
      </c>
      <c r="J6806" s="462" t="s">
        <v>1690</v>
      </c>
      <c r="K6806" s="145" t="s">
        <v>2264</v>
      </c>
      <c r="L6806" s="145" t="s">
        <v>2276</v>
      </c>
      <c r="M6806" s="145" t="s">
        <v>2266</v>
      </c>
      <c r="N6806" s="145" t="s">
        <v>2267</v>
      </c>
    </row>
    <row r="6807" spans="3:14">
      <c r="C6807" s="145" t="s">
        <v>2822</v>
      </c>
      <c r="D6807" s="145">
        <v>0</v>
      </c>
      <c r="E6807" s="145" t="s">
        <v>26</v>
      </c>
      <c r="F6807" s="462" t="s">
        <v>95</v>
      </c>
      <c r="G6807" s="462" t="s">
        <v>3468</v>
      </c>
      <c r="H6807" s="145" t="s">
        <v>86</v>
      </c>
      <c r="I6807" s="462" t="s">
        <v>1688</v>
      </c>
      <c r="J6807" s="462" t="s">
        <v>1690</v>
      </c>
      <c r="K6807" s="145" t="s">
        <v>2264</v>
      </c>
      <c r="L6807" s="145" t="s">
        <v>2276</v>
      </c>
      <c r="M6807" s="145" t="s">
        <v>2266</v>
      </c>
      <c r="N6807" s="145" t="s">
        <v>2267</v>
      </c>
    </row>
    <row r="6808" spans="3:14">
      <c r="C6808" s="145" t="s">
        <v>3184</v>
      </c>
      <c r="D6808" s="145">
        <v>0</v>
      </c>
      <c r="E6808" s="145" t="s">
        <v>26</v>
      </c>
      <c r="F6808" s="462" t="s">
        <v>95</v>
      </c>
      <c r="G6808" s="462" t="s">
        <v>3468</v>
      </c>
      <c r="H6808" s="145" t="s">
        <v>86</v>
      </c>
      <c r="I6808" s="462" t="s">
        <v>1688</v>
      </c>
      <c r="J6808" s="462" t="s">
        <v>1690</v>
      </c>
      <c r="K6808" s="145" t="s">
        <v>2264</v>
      </c>
      <c r="L6808" s="145" t="s">
        <v>2276</v>
      </c>
      <c r="M6808" s="145" t="s">
        <v>2266</v>
      </c>
      <c r="N6808" s="145" t="s">
        <v>2267</v>
      </c>
    </row>
    <row r="6809" spans="3:14">
      <c r="C6809" s="145" t="s">
        <v>3185</v>
      </c>
      <c r="D6809" s="145">
        <v>0</v>
      </c>
      <c r="E6809" s="145" t="s">
        <v>26</v>
      </c>
      <c r="F6809" s="462" t="s">
        <v>95</v>
      </c>
      <c r="G6809" s="462" t="s">
        <v>3468</v>
      </c>
      <c r="H6809" s="145" t="s">
        <v>86</v>
      </c>
      <c r="I6809" s="462" t="s">
        <v>1688</v>
      </c>
      <c r="J6809" s="462" t="s">
        <v>1690</v>
      </c>
      <c r="K6809" s="145" t="s">
        <v>2264</v>
      </c>
      <c r="L6809" s="145" t="s">
        <v>2276</v>
      </c>
      <c r="M6809" s="145" t="s">
        <v>2266</v>
      </c>
      <c r="N6809" s="145" t="s">
        <v>2267</v>
      </c>
    </row>
    <row r="6810" spans="3:14">
      <c r="C6810" s="145" t="s">
        <v>3186</v>
      </c>
      <c r="D6810" s="145">
        <v>0</v>
      </c>
      <c r="E6810" s="145" t="s">
        <v>26</v>
      </c>
      <c r="F6810" s="462" t="s">
        <v>95</v>
      </c>
      <c r="G6810" s="462" t="s">
        <v>3468</v>
      </c>
      <c r="H6810" s="145" t="s">
        <v>86</v>
      </c>
      <c r="I6810" s="462" t="s">
        <v>1688</v>
      </c>
      <c r="J6810" s="462" t="s">
        <v>1690</v>
      </c>
      <c r="K6810" s="145" t="s">
        <v>2264</v>
      </c>
      <c r="L6810" s="145" t="s">
        <v>2276</v>
      </c>
      <c r="M6810" s="145" t="s">
        <v>2266</v>
      </c>
      <c r="N6810" s="145" t="s">
        <v>2267</v>
      </c>
    </row>
    <row r="6811" spans="3:14">
      <c r="C6811" s="145" t="s">
        <v>2823</v>
      </c>
      <c r="D6811" s="145">
        <v>0</v>
      </c>
      <c r="E6811" s="145" t="s">
        <v>26</v>
      </c>
      <c r="F6811" s="462" t="s">
        <v>95</v>
      </c>
      <c r="G6811" s="462" t="s">
        <v>3468</v>
      </c>
      <c r="H6811" s="145" t="s">
        <v>86</v>
      </c>
      <c r="I6811" s="462" t="s">
        <v>1688</v>
      </c>
      <c r="J6811" s="462" t="s">
        <v>1690</v>
      </c>
      <c r="K6811" s="145" t="s">
        <v>2264</v>
      </c>
      <c r="L6811" s="145" t="s">
        <v>2276</v>
      </c>
      <c r="M6811" s="145" t="s">
        <v>2266</v>
      </c>
      <c r="N6811" s="145" t="s">
        <v>2267</v>
      </c>
    </row>
    <row r="6812" spans="3:14">
      <c r="C6812" s="145" t="s">
        <v>2824</v>
      </c>
      <c r="D6812" s="145">
        <v>0</v>
      </c>
      <c r="E6812" s="145" t="s">
        <v>26</v>
      </c>
      <c r="F6812" s="462" t="s">
        <v>95</v>
      </c>
      <c r="G6812" s="462" t="s">
        <v>3468</v>
      </c>
      <c r="H6812" s="145" t="s">
        <v>86</v>
      </c>
      <c r="I6812" s="462" t="s">
        <v>1688</v>
      </c>
      <c r="J6812" s="462" t="s">
        <v>1690</v>
      </c>
      <c r="K6812" s="145" t="s">
        <v>2264</v>
      </c>
      <c r="L6812" s="145" t="s">
        <v>2276</v>
      </c>
      <c r="M6812" s="145" t="s">
        <v>2266</v>
      </c>
      <c r="N6812" s="145" t="s">
        <v>2267</v>
      </c>
    </row>
    <row r="6813" spans="3:14">
      <c r="C6813" s="145" t="s">
        <v>2825</v>
      </c>
      <c r="D6813" s="145">
        <v>0</v>
      </c>
      <c r="E6813" s="145" t="s">
        <v>26</v>
      </c>
      <c r="F6813" s="462" t="s">
        <v>95</v>
      </c>
      <c r="G6813" s="462" t="s">
        <v>3468</v>
      </c>
      <c r="H6813" s="145" t="s">
        <v>86</v>
      </c>
      <c r="I6813" s="462" t="s">
        <v>1688</v>
      </c>
      <c r="J6813" s="462" t="s">
        <v>1690</v>
      </c>
      <c r="K6813" s="145" t="s">
        <v>2264</v>
      </c>
      <c r="L6813" s="145" t="s">
        <v>2276</v>
      </c>
      <c r="M6813" s="145" t="s">
        <v>2266</v>
      </c>
      <c r="N6813" s="145" t="s">
        <v>2267</v>
      </c>
    </row>
    <row r="6814" spans="3:14">
      <c r="C6814" s="145" t="s">
        <v>2826</v>
      </c>
      <c r="D6814" s="145">
        <v>0</v>
      </c>
      <c r="E6814" s="145" t="s">
        <v>26</v>
      </c>
      <c r="F6814" s="462" t="s">
        <v>95</v>
      </c>
      <c r="G6814" s="462" t="s">
        <v>3468</v>
      </c>
      <c r="H6814" s="145" t="s">
        <v>86</v>
      </c>
      <c r="I6814" s="462" t="s">
        <v>1688</v>
      </c>
      <c r="J6814" s="462" t="s">
        <v>1690</v>
      </c>
      <c r="K6814" s="145" t="s">
        <v>2264</v>
      </c>
      <c r="L6814" s="145" t="s">
        <v>2276</v>
      </c>
      <c r="M6814" s="145" t="s">
        <v>2266</v>
      </c>
      <c r="N6814" s="145" t="s">
        <v>2267</v>
      </c>
    </row>
    <row r="6815" spans="3:14">
      <c r="C6815" s="145" t="s">
        <v>2827</v>
      </c>
      <c r="D6815" s="145">
        <v>0</v>
      </c>
      <c r="E6815" s="145" t="s">
        <v>26</v>
      </c>
      <c r="F6815" s="462" t="s">
        <v>95</v>
      </c>
      <c r="G6815" s="462" t="s">
        <v>3468</v>
      </c>
      <c r="H6815" s="145" t="s">
        <v>86</v>
      </c>
      <c r="I6815" s="462" t="s">
        <v>1688</v>
      </c>
      <c r="J6815" s="462" t="s">
        <v>1690</v>
      </c>
      <c r="K6815" s="145" t="s">
        <v>2264</v>
      </c>
      <c r="L6815" s="145" t="s">
        <v>2276</v>
      </c>
      <c r="M6815" s="145" t="s">
        <v>2266</v>
      </c>
      <c r="N6815" s="145" t="s">
        <v>2267</v>
      </c>
    </row>
    <row r="6816" spans="3:14">
      <c r="C6816" s="145" t="s">
        <v>2359</v>
      </c>
      <c r="D6816" s="145">
        <v>0</v>
      </c>
      <c r="E6816" s="145" t="s">
        <v>26</v>
      </c>
      <c r="F6816" s="462" t="s">
        <v>95</v>
      </c>
      <c r="G6816" s="462" t="s">
        <v>3468</v>
      </c>
      <c r="H6816" s="145" t="s">
        <v>86</v>
      </c>
      <c r="I6816" s="462" t="s">
        <v>2</v>
      </c>
      <c r="J6816" s="462" t="s">
        <v>1690</v>
      </c>
      <c r="K6816" s="145" t="s">
        <v>2264</v>
      </c>
      <c r="L6816" s="145" t="s">
        <v>2276</v>
      </c>
      <c r="M6816" s="145" t="s">
        <v>2266</v>
      </c>
      <c r="N6816" s="145" t="s">
        <v>2267</v>
      </c>
    </row>
    <row r="6817" spans="3:14">
      <c r="C6817" s="145" t="s">
        <v>2813</v>
      </c>
      <c r="F6817" s="462" t="s">
        <v>3468</v>
      </c>
      <c r="G6817" s="462" t="s">
        <v>3468</v>
      </c>
      <c r="H6817" s="145" t="s">
        <v>86</v>
      </c>
      <c r="I6817" s="462" t="s">
        <v>1688</v>
      </c>
      <c r="J6817" s="462" t="s">
        <v>1690</v>
      </c>
      <c r="K6817" s="145" t="s">
        <v>2264</v>
      </c>
      <c r="L6817" s="145" t="s">
        <v>2276</v>
      </c>
      <c r="M6817" s="145" t="s">
        <v>2266</v>
      </c>
      <c r="N6817" s="145" t="s">
        <v>2268</v>
      </c>
    </row>
    <row r="6818" spans="3:14">
      <c r="C6818" s="145" t="s">
        <v>2814</v>
      </c>
      <c r="F6818" s="462" t="s">
        <v>3468</v>
      </c>
      <c r="G6818" s="462" t="s">
        <v>3468</v>
      </c>
      <c r="H6818" s="145" t="s">
        <v>86</v>
      </c>
      <c r="I6818" s="462" t="s">
        <v>1688</v>
      </c>
      <c r="J6818" s="462" t="s">
        <v>1690</v>
      </c>
      <c r="K6818" s="145" t="s">
        <v>2264</v>
      </c>
      <c r="L6818" s="145" t="s">
        <v>2276</v>
      </c>
      <c r="M6818" s="145" t="s">
        <v>2266</v>
      </c>
      <c r="N6818" s="145" t="s">
        <v>2268</v>
      </c>
    </row>
    <row r="6819" spans="3:14">
      <c r="C6819" s="145" t="s">
        <v>2815</v>
      </c>
      <c r="F6819" s="462" t="s">
        <v>3468</v>
      </c>
      <c r="G6819" s="462" t="s">
        <v>3468</v>
      </c>
      <c r="H6819" s="145" t="s">
        <v>86</v>
      </c>
      <c r="I6819" s="462" t="s">
        <v>1688</v>
      </c>
      <c r="J6819" s="462" t="s">
        <v>1690</v>
      </c>
      <c r="K6819" s="145" t="s">
        <v>2264</v>
      </c>
      <c r="L6819" s="145" t="s">
        <v>2276</v>
      </c>
      <c r="M6819" s="145" t="s">
        <v>2266</v>
      </c>
      <c r="N6819" s="145" t="s">
        <v>2268</v>
      </c>
    </row>
    <row r="6820" spans="3:14">
      <c r="C6820" s="145" t="s">
        <v>2359</v>
      </c>
      <c r="D6820" s="145">
        <v>0</v>
      </c>
      <c r="E6820" s="145" t="s">
        <v>26</v>
      </c>
      <c r="F6820" s="462" t="s">
        <v>95</v>
      </c>
      <c r="G6820" s="462" t="s">
        <v>3468</v>
      </c>
      <c r="H6820" s="145" t="s">
        <v>86</v>
      </c>
      <c r="I6820" s="462" t="s">
        <v>2</v>
      </c>
      <c r="J6820" s="462" t="s">
        <v>1688</v>
      </c>
      <c r="K6820" s="145" t="s">
        <v>2264</v>
      </c>
      <c r="L6820" s="145" t="s">
        <v>2276</v>
      </c>
      <c r="M6820" s="145" t="s">
        <v>2266</v>
      </c>
      <c r="N6820" s="145" t="s">
        <v>2268</v>
      </c>
    </row>
    <row r="6821" spans="3:14">
      <c r="C6821" s="145" t="s">
        <v>2818</v>
      </c>
      <c r="D6821" s="145">
        <v>0</v>
      </c>
      <c r="E6821" s="145" t="s">
        <v>26</v>
      </c>
      <c r="F6821" s="462" t="s">
        <v>95</v>
      </c>
      <c r="G6821" s="462" t="s">
        <v>3468</v>
      </c>
      <c r="H6821" s="145" t="s">
        <v>86</v>
      </c>
      <c r="I6821" s="462" t="s">
        <v>1688</v>
      </c>
      <c r="J6821" s="462" t="s">
        <v>1690</v>
      </c>
      <c r="K6821" s="145" t="s">
        <v>2264</v>
      </c>
      <c r="L6821" s="145" t="s">
        <v>2276</v>
      </c>
      <c r="M6821" s="145" t="s">
        <v>2266</v>
      </c>
      <c r="N6821" s="145" t="s">
        <v>2268</v>
      </c>
    </row>
    <row r="6822" spans="3:14">
      <c r="C6822" s="145" t="s">
        <v>2819</v>
      </c>
      <c r="D6822" s="145">
        <v>0</v>
      </c>
      <c r="E6822" s="145" t="s">
        <v>26</v>
      </c>
      <c r="F6822" s="462" t="s">
        <v>95</v>
      </c>
      <c r="G6822" s="462" t="s">
        <v>3468</v>
      </c>
      <c r="H6822" s="145" t="s">
        <v>86</v>
      </c>
      <c r="I6822" s="462" t="s">
        <v>1688</v>
      </c>
      <c r="J6822" s="462" t="s">
        <v>1690</v>
      </c>
      <c r="K6822" s="145" t="s">
        <v>2264</v>
      </c>
      <c r="L6822" s="145" t="s">
        <v>2276</v>
      </c>
      <c r="M6822" s="145" t="s">
        <v>2266</v>
      </c>
      <c r="N6822" s="145" t="s">
        <v>2268</v>
      </c>
    </row>
    <row r="6823" spans="3:14">
      <c r="C6823" s="145" t="s">
        <v>2820</v>
      </c>
      <c r="D6823" s="145">
        <v>0</v>
      </c>
      <c r="E6823" s="145" t="s">
        <v>26</v>
      </c>
      <c r="F6823" s="462" t="s">
        <v>95</v>
      </c>
      <c r="G6823" s="462" t="s">
        <v>3468</v>
      </c>
      <c r="H6823" s="145" t="s">
        <v>86</v>
      </c>
      <c r="I6823" s="462" t="s">
        <v>1688</v>
      </c>
      <c r="J6823" s="462" t="s">
        <v>1690</v>
      </c>
      <c r="K6823" s="145" t="s">
        <v>2264</v>
      </c>
      <c r="L6823" s="145" t="s">
        <v>2276</v>
      </c>
      <c r="M6823" s="145" t="s">
        <v>2266</v>
      </c>
      <c r="N6823" s="145" t="s">
        <v>2268</v>
      </c>
    </row>
    <row r="6824" spans="3:14">
      <c r="C6824" s="145" t="s">
        <v>2821</v>
      </c>
      <c r="D6824" s="145">
        <v>0</v>
      </c>
      <c r="E6824" s="145" t="s">
        <v>26</v>
      </c>
      <c r="F6824" s="462" t="s">
        <v>95</v>
      </c>
      <c r="G6824" s="462" t="s">
        <v>3468</v>
      </c>
      <c r="H6824" s="145" t="s">
        <v>86</v>
      </c>
      <c r="I6824" s="462" t="s">
        <v>1688</v>
      </c>
      <c r="J6824" s="462" t="s">
        <v>1690</v>
      </c>
      <c r="K6824" s="145" t="s">
        <v>2264</v>
      </c>
      <c r="L6824" s="145" t="s">
        <v>2276</v>
      </c>
      <c r="M6824" s="145" t="s">
        <v>2266</v>
      </c>
      <c r="N6824" s="145" t="s">
        <v>2268</v>
      </c>
    </row>
    <row r="6825" spans="3:14">
      <c r="C6825" s="145" t="s">
        <v>2822</v>
      </c>
      <c r="D6825" s="145">
        <v>0</v>
      </c>
      <c r="E6825" s="145" t="s">
        <v>26</v>
      </c>
      <c r="F6825" s="462" t="s">
        <v>95</v>
      </c>
      <c r="G6825" s="462" t="s">
        <v>3468</v>
      </c>
      <c r="H6825" s="145" t="s">
        <v>86</v>
      </c>
      <c r="I6825" s="462" t="s">
        <v>1688</v>
      </c>
      <c r="J6825" s="462" t="s">
        <v>1690</v>
      </c>
      <c r="K6825" s="145" t="s">
        <v>2264</v>
      </c>
      <c r="L6825" s="145" t="s">
        <v>2276</v>
      </c>
      <c r="M6825" s="145" t="s">
        <v>2266</v>
      </c>
      <c r="N6825" s="145" t="s">
        <v>2268</v>
      </c>
    </row>
    <row r="6826" spans="3:14">
      <c r="C6826" s="145" t="s">
        <v>3184</v>
      </c>
      <c r="D6826" s="145">
        <v>0</v>
      </c>
      <c r="E6826" s="145" t="s">
        <v>26</v>
      </c>
      <c r="F6826" s="462" t="s">
        <v>95</v>
      </c>
      <c r="G6826" s="462" t="s">
        <v>3468</v>
      </c>
      <c r="H6826" s="145" t="s">
        <v>86</v>
      </c>
      <c r="I6826" s="462" t="s">
        <v>1688</v>
      </c>
      <c r="J6826" s="462" t="s">
        <v>1690</v>
      </c>
      <c r="K6826" s="145" t="s">
        <v>2264</v>
      </c>
      <c r="L6826" s="145" t="s">
        <v>2276</v>
      </c>
      <c r="M6826" s="145" t="s">
        <v>2266</v>
      </c>
      <c r="N6826" s="145" t="s">
        <v>2268</v>
      </c>
    </row>
    <row r="6827" spans="3:14">
      <c r="C6827" s="145" t="s">
        <v>3185</v>
      </c>
      <c r="D6827" s="145">
        <v>0</v>
      </c>
      <c r="E6827" s="145" t="s">
        <v>26</v>
      </c>
      <c r="F6827" s="462" t="s">
        <v>95</v>
      </c>
      <c r="G6827" s="462" t="s">
        <v>3468</v>
      </c>
      <c r="H6827" s="145" t="s">
        <v>86</v>
      </c>
      <c r="I6827" s="462" t="s">
        <v>1688</v>
      </c>
      <c r="J6827" s="462" t="s">
        <v>1690</v>
      </c>
      <c r="K6827" s="145" t="s">
        <v>2264</v>
      </c>
      <c r="L6827" s="145" t="s">
        <v>2276</v>
      </c>
      <c r="M6827" s="145" t="s">
        <v>2266</v>
      </c>
      <c r="N6827" s="145" t="s">
        <v>2268</v>
      </c>
    </row>
    <row r="6828" spans="3:14">
      <c r="C6828" s="145" t="s">
        <v>3186</v>
      </c>
      <c r="D6828" s="145">
        <v>0</v>
      </c>
      <c r="E6828" s="145" t="s">
        <v>26</v>
      </c>
      <c r="F6828" s="462" t="s">
        <v>95</v>
      </c>
      <c r="G6828" s="462" t="s">
        <v>3468</v>
      </c>
      <c r="H6828" s="145" t="s">
        <v>86</v>
      </c>
      <c r="I6828" s="462" t="s">
        <v>1688</v>
      </c>
      <c r="J6828" s="462" t="s">
        <v>1690</v>
      </c>
      <c r="K6828" s="145" t="s">
        <v>2264</v>
      </c>
      <c r="L6828" s="145" t="s">
        <v>2276</v>
      </c>
      <c r="M6828" s="145" t="s">
        <v>2266</v>
      </c>
      <c r="N6828" s="145" t="s">
        <v>2268</v>
      </c>
    </row>
    <row r="6829" spans="3:14">
      <c r="C6829" s="145" t="s">
        <v>2823</v>
      </c>
      <c r="D6829" s="145">
        <v>0</v>
      </c>
      <c r="E6829" s="145" t="s">
        <v>26</v>
      </c>
      <c r="F6829" s="462" t="s">
        <v>95</v>
      </c>
      <c r="G6829" s="462" t="s">
        <v>3468</v>
      </c>
      <c r="H6829" s="145" t="s">
        <v>86</v>
      </c>
      <c r="I6829" s="462" t="s">
        <v>1688</v>
      </c>
      <c r="J6829" s="462" t="s">
        <v>1690</v>
      </c>
      <c r="K6829" s="145" t="s">
        <v>2264</v>
      </c>
      <c r="L6829" s="145" t="s">
        <v>2276</v>
      </c>
      <c r="M6829" s="145" t="s">
        <v>2266</v>
      </c>
      <c r="N6829" s="145" t="s">
        <v>2268</v>
      </c>
    </row>
    <row r="6830" spans="3:14">
      <c r="C6830" s="145" t="s">
        <v>2824</v>
      </c>
      <c r="D6830" s="145">
        <v>0</v>
      </c>
      <c r="E6830" s="145" t="s">
        <v>26</v>
      </c>
      <c r="F6830" s="462" t="s">
        <v>95</v>
      </c>
      <c r="G6830" s="462" t="s">
        <v>3468</v>
      </c>
      <c r="H6830" s="145" t="s">
        <v>86</v>
      </c>
      <c r="I6830" s="462" t="s">
        <v>1688</v>
      </c>
      <c r="J6830" s="462" t="s">
        <v>1690</v>
      </c>
      <c r="K6830" s="145" t="s">
        <v>2264</v>
      </c>
      <c r="L6830" s="145" t="s">
        <v>2276</v>
      </c>
      <c r="M6830" s="145" t="s">
        <v>2266</v>
      </c>
      <c r="N6830" s="145" t="s">
        <v>2268</v>
      </c>
    </row>
    <row r="6831" spans="3:14">
      <c r="C6831" s="145" t="s">
        <v>2825</v>
      </c>
      <c r="D6831" s="145">
        <v>0</v>
      </c>
      <c r="E6831" s="145" t="s">
        <v>26</v>
      </c>
      <c r="F6831" s="462" t="s">
        <v>95</v>
      </c>
      <c r="G6831" s="462" t="s">
        <v>3468</v>
      </c>
      <c r="H6831" s="145" t="s">
        <v>86</v>
      </c>
      <c r="I6831" s="462" t="s">
        <v>1688</v>
      </c>
      <c r="J6831" s="462" t="s">
        <v>1690</v>
      </c>
      <c r="K6831" s="145" t="s">
        <v>2264</v>
      </c>
      <c r="L6831" s="145" t="s">
        <v>2276</v>
      </c>
      <c r="M6831" s="145" t="s">
        <v>2266</v>
      </c>
      <c r="N6831" s="145" t="s">
        <v>2268</v>
      </c>
    </row>
    <row r="6832" spans="3:14">
      <c r="C6832" s="145" t="s">
        <v>2826</v>
      </c>
      <c r="D6832" s="145">
        <v>0</v>
      </c>
      <c r="E6832" s="145" t="s">
        <v>26</v>
      </c>
      <c r="F6832" s="462" t="s">
        <v>95</v>
      </c>
      <c r="G6832" s="462" t="s">
        <v>3468</v>
      </c>
      <c r="H6832" s="145" t="s">
        <v>86</v>
      </c>
      <c r="I6832" s="462" t="s">
        <v>1688</v>
      </c>
      <c r="J6832" s="462" t="s">
        <v>1690</v>
      </c>
      <c r="K6832" s="145" t="s">
        <v>2264</v>
      </c>
      <c r="L6832" s="145" t="s">
        <v>2276</v>
      </c>
      <c r="M6832" s="145" t="s">
        <v>2266</v>
      </c>
      <c r="N6832" s="145" t="s">
        <v>2268</v>
      </c>
    </row>
    <row r="6833" spans="3:14">
      <c r="C6833" s="145" t="s">
        <v>2827</v>
      </c>
      <c r="D6833" s="145">
        <v>0</v>
      </c>
      <c r="E6833" s="145" t="s">
        <v>26</v>
      </c>
      <c r="F6833" s="462" t="s">
        <v>95</v>
      </c>
      <c r="G6833" s="462" t="s">
        <v>3468</v>
      </c>
      <c r="H6833" s="145" t="s">
        <v>86</v>
      </c>
      <c r="I6833" s="462" t="s">
        <v>1688</v>
      </c>
      <c r="J6833" s="462" t="s">
        <v>1690</v>
      </c>
      <c r="K6833" s="145" t="s">
        <v>2264</v>
      </c>
      <c r="L6833" s="145" t="s">
        <v>2276</v>
      </c>
      <c r="M6833" s="145" t="s">
        <v>2266</v>
      </c>
      <c r="N6833" s="145" t="s">
        <v>2268</v>
      </c>
    </row>
    <row r="6834" spans="3:14">
      <c r="C6834" s="145" t="s">
        <v>2359</v>
      </c>
      <c r="D6834" s="145">
        <v>0</v>
      </c>
      <c r="E6834" s="145" t="s">
        <v>26</v>
      </c>
      <c r="F6834" s="462" t="s">
        <v>95</v>
      </c>
      <c r="G6834" s="462" t="s">
        <v>3468</v>
      </c>
      <c r="H6834" s="145" t="s">
        <v>86</v>
      </c>
      <c r="I6834" s="462" t="s">
        <v>2</v>
      </c>
      <c r="J6834" s="462" t="s">
        <v>1690</v>
      </c>
      <c r="K6834" s="145" t="s">
        <v>2264</v>
      </c>
      <c r="L6834" s="145" t="s">
        <v>2276</v>
      </c>
      <c r="M6834" s="145" t="s">
        <v>2266</v>
      </c>
      <c r="N6834" s="145" t="s">
        <v>2268</v>
      </c>
    </row>
    <row r="6835" spans="3:14">
      <c r="C6835" s="145" t="s">
        <v>2813</v>
      </c>
      <c r="F6835" s="462" t="s">
        <v>3468</v>
      </c>
      <c r="G6835" s="462" t="s">
        <v>3468</v>
      </c>
      <c r="H6835" s="145" t="s">
        <v>86</v>
      </c>
      <c r="I6835" s="462" t="s">
        <v>1688</v>
      </c>
      <c r="J6835" s="462" t="s">
        <v>1690</v>
      </c>
      <c r="K6835" s="145" t="s">
        <v>2264</v>
      </c>
      <c r="L6835" s="145" t="s">
        <v>2276</v>
      </c>
      <c r="M6835" s="145" t="s">
        <v>2266</v>
      </c>
      <c r="N6835" s="145" t="s">
        <v>2269</v>
      </c>
    </row>
    <row r="6836" spans="3:14">
      <c r="C6836" s="145" t="s">
        <v>2814</v>
      </c>
      <c r="F6836" s="462" t="s">
        <v>3468</v>
      </c>
      <c r="G6836" s="462" t="s">
        <v>3468</v>
      </c>
      <c r="H6836" s="145" t="s">
        <v>86</v>
      </c>
      <c r="I6836" s="462" t="s">
        <v>1688</v>
      </c>
      <c r="J6836" s="462" t="s">
        <v>1690</v>
      </c>
      <c r="K6836" s="145" t="s">
        <v>2264</v>
      </c>
      <c r="L6836" s="145" t="s">
        <v>2276</v>
      </c>
      <c r="M6836" s="145" t="s">
        <v>2266</v>
      </c>
      <c r="N6836" s="145" t="s">
        <v>2269</v>
      </c>
    </row>
    <row r="6837" spans="3:14">
      <c r="C6837" s="145" t="s">
        <v>2815</v>
      </c>
      <c r="F6837" s="462" t="s">
        <v>3468</v>
      </c>
      <c r="G6837" s="462" t="s">
        <v>3468</v>
      </c>
      <c r="H6837" s="145" t="s">
        <v>86</v>
      </c>
      <c r="I6837" s="462" t="s">
        <v>1688</v>
      </c>
      <c r="J6837" s="462" t="s">
        <v>1690</v>
      </c>
      <c r="K6837" s="145" t="s">
        <v>2264</v>
      </c>
      <c r="L6837" s="145" t="s">
        <v>2276</v>
      </c>
      <c r="M6837" s="145" t="s">
        <v>2266</v>
      </c>
      <c r="N6837" s="145" t="s">
        <v>2269</v>
      </c>
    </row>
    <row r="6838" spans="3:14">
      <c r="C6838" s="145" t="s">
        <v>2359</v>
      </c>
      <c r="D6838" s="145">
        <v>0</v>
      </c>
      <c r="E6838" s="145" t="s">
        <v>26</v>
      </c>
      <c r="F6838" s="462" t="s">
        <v>95</v>
      </c>
      <c r="G6838" s="462" t="s">
        <v>3468</v>
      </c>
      <c r="H6838" s="145" t="s">
        <v>86</v>
      </c>
      <c r="I6838" s="462" t="s">
        <v>2</v>
      </c>
      <c r="J6838" s="462" t="s">
        <v>1688</v>
      </c>
      <c r="K6838" s="145" t="s">
        <v>2264</v>
      </c>
      <c r="L6838" s="145" t="s">
        <v>2276</v>
      </c>
      <c r="M6838" s="145" t="s">
        <v>2266</v>
      </c>
      <c r="N6838" s="145" t="s">
        <v>2269</v>
      </c>
    </row>
    <row r="6839" spans="3:14">
      <c r="C6839" s="145" t="s">
        <v>2818</v>
      </c>
      <c r="D6839" s="145">
        <v>0</v>
      </c>
      <c r="E6839" s="145" t="s">
        <v>26</v>
      </c>
      <c r="F6839" s="462" t="s">
        <v>95</v>
      </c>
      <c r="G6839" s="462" t="s">
        <v>3468</v>
      </c>
      <c r="H6839" s="145" t="s">
        <v>86</v>
      </c>
      <c r="I6839" s="462" t="s">
        <v>1688</v>
      </c>
      <c r="J6839" s="462" t="s">
        <v>1690</v>
      </c>
      <c r="K6839" s="145" t="s">
        <v>2264</v>
      </c>
      <c r="L6839" s="145" t="s">
        <v>2276</v>
      </c>
      <c r="M6839" s="145" t="s">
        <v>2266</v>
      </c>
      <c r="N6839" s="145" t="s">
        <v>2269</v>
      </c>
    </row>
    <row r="6840" spans="3:14">
      <c r="C6840" s="145" t="s">
        <v>2819</v>
      </c>
      <c r="D6840" s="145">
        <v>0</v>
      </c>
      <c r="E6840" s="145" t="s">
        <v>26</v>
      </c>
      <c r="F6840" s="462" t="s">
        <v>95</v>
      </c>
      <c r="G6840" s="462" t="s">
        <v>3468</v>
      </c>
      <c r="H6840" s="145" t="s">
        <v>86</v>
      </c>
      <c r="I6840" s="462" t="s">
        <v>1688</v>
      </c>
      <c r="J6840" s="462" t="s">
        <v>1690</v>
      </c>
      <c r="K6840" s="145" t="s">
        <v>2264</v>
      </c>
      <c r="L6840" s="145" t="s">
        <v>2276</v>
      </c>
      <c r="M6840" s="145" t="s">
        <v>2266</v>
      </c>
      <c r="N6840" s="145" t="s">
        <v>2269</v>
      </c>
    </row>
    <row r="6841" spans="3:14">
      <c r="C6841" s="145" t="s">
        <v>2820</v>
      </c>
      <c r="D6841" s="145">
        <v>0</v>
      </c>
      <c r="E6841" s="145" t="s">
        <v>26</v>
      </c>
      <c r="F6841" s="462" t="s">
        <v>95</v>
      </c>
      <c r="G6841" s="462" t="s">
        <v>3468</v>
      </c>
      <c r="H6841" s="145" t="s">
        <v>86</v>
      </c>
      <c r="I6841" s="462" t="s">
        <v>1688</v>
      </c>
      <c r="J6841" s="462" t="s">
        <v>1690</v>
      </c>
      <c r="K6841" s="145" t="s">
        <v>2264</v>
      </c>
      <c r="L6841" s="145" t="s">
        <v>2276</v>
      </c>
      <c r="M6841" s="145" t="s">
        <v>2266</v>
      </c>
      <c r="N6841" s="145" t="s">
        <v>2269</v>
      </c>
    </row>
    <row r="6842" spans="3:14">
      <c r="C6842" s="145" t="s">
        <v>2821</v>
      </c>
      <c r="D6842" s="145">
        <v>0</v>
      </c>
      <c r="E6842" s="145" t="s">
        <v>26</v>
      </c>
      <c r="F6842" s="462" t="s">
        <v>95</v>
      </c>
      <c r="G6842" s="462" t="s">
        <v>3468</v>
      </c>
      <c r="H6842" s="145" t="s">
        <v>86</v>
      </c>
      <c r="I6842" s="462" t="s">
        <v>1688</v>
      </c>
      <c r="J6842" s="462" t="s">
        <v>1690</v>
      </c>
      <c r="K6842" s="145" t="s">
        <v>2264</v>
      </c>
      <c r="L6842" s="145" t="s">
        <v>2276</v>
      </c>
      <c r="M6842" s="145" t="s">
        <v>2266</v>
      </c>
      <c r="N6842" s="145" t="s">
        <v>2269</v>
      </c>
    </row>
    <row r="6843" spans="3:14">
      <c r="C6843" s="145" t="s">
        <v>2822</v>
      </c>
      <c r="D6843" s="145">
        <v>0</v>
      </c>
      <c r="E6843" s="145" t="s">
        <v>26</v>
      </c>
      <c r="F6843" s="462" t="s">
        <v>95</v>
      </c>
      <c r="G6843" s="462" t="s">
        <v>3468</v>
      </c>
      <c r="H6843" s="145" t="s">
        <v>86</v>
      </c>
      <c r="I6843" s="462" t="s">
        <v>1688</v>
      </c>
      <c r="J6843" s="462" t="s">
        <v>1690</v>
      </c>
      <c r="K6843" s="145" t="s">
        <v>2264</v>
      </c>
      <c r="L6843" s="145" t="s">
        <v>2276</v>
      </c>
      <c r="M6843" s="145" t="s">
        <v>2266</v>
      </c>
      <c r="N6843" s="145" t="s">
        <v>2269</v>
      </c>
    </row>
    <row r="6844" spans="3:14">
      <c r="C6844" s="145" t="s">
        <v>3184</v>
      </c>
      <c r="D6844" s="145">
        <v>0</v>
      </c>
      <c r="E6844" s="145" t="s">
        <v>26</v>
      </c>
      <c r="F6844" s="462" t="s">
        <v>95</v>
      </c>
      <c r="G6844" s="462" t="s">
        <v>3468</v>
      </c>
      <c r="H6844" s="145" t="s">
        <v>86</v>
      </c>
      <c r="I6844" s="462" t="s">
        <v>1688</v>
      </c>
      <c r="J6844" s="462" t="s">
        <v>1690</v>
      </c>
      <c r="K6844" s="145" t="s">
        <v>2264</v>
      </c>
      <c r="L6844" s="145" t="s">
        <v>2276</v>
      </c>
      <c r="M6844" s="145" t="s">
        <v>2266</v>
      </c>
      <c r="N6844" s="145" t="s">
        <v>2269</v>
      </c>
    </row>
    <row r="6845" spans="3:14">
      <c r="C6845" s="145" t="s">
        <v>3185</v>
      </c>
      <c r="D6845" s="145">
        <v>0</v>
      </c>
      <c r="E6845" s="145" t="s">
        <v>26</v>
      </c>
      <c r="F6845" s="462" t="s">
        <v>95</v>
      </c>
      <c r="G6845" s="462" t="s">
        <v>3468</v>
      </c>
      <c r="H6845" s="145" t="s">
        <v>86</v>
      </c>
      <c r="I6845" s="462" t="s">
        <v>1688</v>
      </c>
      <c r="J6845" s="462" t="s">
        <v>1690</v>
      </c>
      <c r="K6845" s="145" t="s">
        <v>2264</v>
      </c>
      <c r="L6845" s="145" t="s">
        <v>2276</v>
      </c>
      <c r="M6845" s="145" t="s">
        <v>2266</v>
      </c>
      <c r="N6845" s="145" t="s">
        <v>2269</v>
      </c>
    </row>
    <row r="6846" spans="3:14">
      <c r="C6846" s="145" t="s">
        <v>3186</v>
      </c>
      <c r="D6846" s="145">
        <v>0</v>
      </c>
      <c r="E6846" s="145" t="s">
        <v>26</v>
      </c>
      <c r="F6846" s="462" t="s">
        <v>95</v>
      </c>
      <c r="G6846" s="462" t="s">
        <v>3468</v>
      </c>
      <c r="H6846" s="145" t="s">
        <v>86</v>
      </c>
      <c r="I6846" s="462" t="s">
        <v>1688</v>
      </c>
      <c r="J6846" s="462" t="s">
        <v>1690</v>
      </c>
      <c r="K6846" s="145" t="s">
        <v>2264</v>
      </c>
      <c r="L6846" s="145" t="s">
        <v>2276</v>
      </c>
      <c r="M6846" s="145" t="s">
        <v>2266</v>
      </c>
      <c r="N6846" s="145" t="s">
        <v>2269</v>
      </c>
    </row>
    <row r="6847" spans="3:14">
      <c r="C6847" s="145" t="s">
        <v>2823</v>
      </c>
      <c r="D6847" s="145">
        <v>0</v>
      </c>
      <c r="E6847" s="145" t="s">
        <v>26</v>
      </c>
      <c r="F6847" s="462" t="s">
        <v>95</v>
      </c>
      <c r="G6847" s="462" t="s">
        <v>3468</v>
      </c>
      <c r="H6847" s="145" t="s">
        <v>86</v>
      </c>
      <c r="I6847" s="462" t="s">
        <v>1688</v>
      </c>
      <c r="J6847" s="462" t="s">
        <v>1690</v>
      </c>
      <c r="K6847" s="145" t="s">
        <v>2264</v>
      </c>
      <c r="L6847" s="145" t="s">
        <v>2276</v>
      </c>
      <c r="M6847" s="145" t="s">
        <v>2266</v>
      </c>
      <c r="N6847" s="145" t="s">
        <v>2269</v>
      </c>
    </row>
    <row r="6848" spans="3:14">
      <c r="C6848" s="145" t="s">
        <v>2824</v>
      </c>
      <c r="D6848" s="145">
        <v>0</v>
      </c>
      <c r="E6848" s="145" t="s">
        <v>26</v>
      </c>
      <c r="F6848" s="462" t="s">
        <v>95</v>
      </c>
      <c r="G6848" s="462" t="s">
        <v>3468</v>
      </c>
      <c r="H6848" s="145" t="s">
        <v>86</v>
      </c>
      <c r="I6848" s="462" t="s">
        <v>1688</v>
      </c>
      <c r="J6848" s="462" t="s">
        <v>1690</v>
      </c>
      <c r="K6848" s="145" t="s">
        <v>2264</v>
      </c>
      <c r="L6848" s="145" t="s">
        <v>2276</v>
      </c>
      <c r="M6848" s="145" t="s">
        <v>2266</v>
      </c>
      <c r="N6848" s="145" t="s">
        <v>2269</v>
      </c>
    </row>
    <row r="6849" spans="3:14">
      <c r="C6849" s="145" t="s">
        <v>2825</v>
      </c>
      <c r="D6849" s="145">
        <v>0</v>
      </c>
      <c r="E6849" s="145" t="s">
        <v>26</v>
      </c>
      <c r="F6849" s="462" t="s">
        <v>95</v>
      </c>
      <c r="G6849" s="462" t="s">
        <v>3468</v>
      </c>
      <c r="H6849" s="145" t="s">
        <v>86</v>
      </c>
      <c r="I6849" s="462" t="s">
        <v>1688</v>
      </c>
      <c r="J6849" s="462" t="s">
        <v>1690</v>
      </c>
      <c r="K6849" s="145" t="s">
        <v>2264</v>
      </c>
      <c r="L6849" s="145" t="s">
        <v>2276</v>
      </c>
      <c r="M6849" s="145" t="s">
        <v>2266</v>
      </c>
      <c r="N6849" s="145" t="s">
        <v>2269</v>
      </c>
    </row>
    <row r="6850" spans="3:14">
      <c r="C6850" s="145" t="s">
        <v>2826</v>
      </c>
      <c r="D6850" s="145">
        <v>0</v>
      </c>
      <c r="E6850" s="145" t="s">
        <v>26</v>
      </c>
      <c r="F6850" s="462" t="s">
        <v>95</v>
      </c>
      <c r="G6850" s="462" t="s">
        <v>3468</v>
      </c>
      <c r="H6850" s="145" t="s">
        <v>86</v>
      </c>
      <c r="I6850" s="462" t="s">
        <v>1688</v>
      </c>
      <c r="J6850" s="462" t="s">
        <v>1690</v>
      </c>
      <c r="K6850" s="145" t="s">
        <v>2264</v>
      </c>
      <c r="L6850" s="145" t="s">
        <v>2276</v>
      </c>
      <c r="M6850" s="145" t="s">
        <v>2266</v>
      </c>
      <c r="N6850" s="145" t="s">
        <v>2269</v>
      </c>
    </row>
    <row r="6851" spans="3:14">
      <c r="C6851" s="145" t="s">
        <v>2827</v>
      </c>
      <c r="D6851" s="145">
        <v>0</v>
      </c>
      <c r="E6851" s="145" t="s">
        <v>26</v>
      </c>
      <c r="F6851" s="462" t="s">
        <v>95</v>
      </c>
      <c r="G6851" s="462" t="s">
        <v>3468</v>
      </c>
      <c r="H6851" s="145" t="s">
        <v>86</v>
      </c>
      <c r="I6851" s="462" t="s">
        <v>1688</v>
      </c>
      <c r="J6851" s="462" t="s">
        <v>1690</v>
      </c>
      <c r="K6851" s="145" t="s">
        <v>2264</v>
      </c>
      <c r="L6851" s="145" t="s">
        <v>2276</v>
      </c>
      <c r="M6851" s="145" t="s">
        <v>2266</v>
      </c>
      <c r="N6851" s="145" t="s">
        <v>2269</v>
      </c>
    </row>
    <row r="6852" spans="3:14">
      <c r="C6852" s="145" t="s">
        <v>2359</v>
      </c>
      <c r="D6852" s="145">
        <v>0</v>
      </c>
      <c r="E6852" s="145" t="s">
        <v>26</v>
      </c>
      <c r="F6852" s="462" t="s">
        <v>95</v>
      </c>
      <c r="G6852" s="462" t="s">
        <v>3468</v>
      </c>
      <c r="H6852" s="145" t="s">
        <v>86</v>
      </c>
      <c r="I6852" s="462" t="s">
        <v>2</v>
      </c>
      <c r="J6852" s="462" t="s">
        <v>1690</v>
      </c>
      <c r="K6852" s="145" t="s">
        <v>2264</v>
      </c>
      <c r="L6852" s="145" t="s">
        <v>2276</v>
      </c>
      <c r="M6852" s="145" t="s">
        <v>2266</v>
      </c>
      <c r="N6852" s="145" t="s">
        <v>2269</v>
      </c>
    </row>
    <row r="6853" spans="3:14">
      <c r="C6853" s="145" t="s">
        <v>2813</v>
      </c>
      <c r="F6853" s="462" t="s">
        <v>3468</v>
      </c>
      <c r="G6853" s="462" t="s">
        <v>3468</v>
      </c>
      <c r="H6853" s="145" t="s">
        <v>86</v>
      </c>
      <c r="I6853" s="462" t="s">
        <v>1688</v>
      </c>
      <c r="J6853" s="462" t="s">
        <v>1690</v>
      </c>
      <c r="K6853" s="145" t="s">
        <v>2264</v>
      </c>
      <c r="L6853" s="145" t="s">
        <v>2277</v>
      </c>
      <c r="M6853" s="145" t="s">
        <v>2266</v>
      </c>
      <c r="N6853" s="145" t="s">
        <v>2267</v>
      </c>
    </row>
    <row r="6854" spans="3:14">
      <c r="C6854" s="145" t="s">
        <v>2814</v>
      </c>
      <c r="F6854" s="462" t="s">
        <v>3468</v>
      </c>
      <c r="G6854" s="462" t="s">
        <v>3468</v>
      </c>
      <c r="H6854" s="145" t="s">
        <v>86</v>
      </c>
      <c r="I6854" s="462" t="s">
        <v>1688</v>
      </c>
      <c r="J6854" s="462" t="s">
        <v>1690</v>
      </c>
      <c r="K6854" s="145" t="s">
        <v>2264</v>
      </c>
      <c r="L6854" s="145" t="s">
        <v>2277</v>
      </c>
      <c r="M6854" s="145" t="s">
        <v>2266</v>
      </c>
      <c r="N6854" s="145" t="s">
        <v>2267</v>
      </c>
    </row>
    <row r="6855" spans="3:14">
      <c r="C6855" s="145" t="s">
        <v>2815</v>
      </c>
      <c r="F6855" s="462" t="s">
        <v>3468</v>
      </c>
      <c r="G6855" s="462" t="s">
        <v>3468</v>
      </c>
      <c r="H6855" s="145" t="s">
        <v>86</v>
      </c>
      <c r="I6855" s="462" t="s">
        <v>1688</v>
      </c>
      <c r="J6855" s="462" t="s">
        <v>1690</v>
      </c>
      <c r="K6855" s="145" t="s">
        <v>2264</v>
      </c>
      <c r="L6855" s="145" t="s">
        <v>2277</v>
      </c>
      <c r="M6855" s="145" t="s">
        <v>2266</v>
      </c>
      <c r="N6855" s="145" t="s">
        <v>2267</v>
      </c>
    </row>
    <row r="6856" spans="3:14">
      <c r="C6856" s="145" t="s">
        <v>2359</v>
      </c>
      <c r="D6856" s="145">
        <v>0</v>
      </c>
      <c r="E6856" s="145" t="s">
        <v>26</v>
      </c>
      <c r="F6856" s="462" t="s">
        <v>95</v>
      </c>
      <c r="G6856" s="462" t="s">
        <v>3468</v>
      </c>
      <c r="H6856" s="145" t="s">
        <v>86</v>
      </c>
      <c r="I6856" s="462" t="s">
        <v>2</v>
      </c>
      <c r="J6856" s="462" t="s">
        <v>1688</v>
      </c>
      <c r="K6856" s="145" t="s">
        <v>2264</v>
      </c>
      <c r="L6856" s="145" t="s">
        <v>2277</v>
      </c>
      <c r="M6856" s="145" t="s">
        <v>2266</v>
      </c>
      <c r="N6856" s="145" t="s">
        <v>2267</v>
      </c>
    </row>
    <row r="6857" spans="3:14">
      <c r="C6857" s="145" t="s">
        <v>2818</v>
      </c>
      <c r="D6857" s="145">
        <v>0</v>
      </c>
      <c r="E6857" s="145" t="s">
        <v>26</v>
      </c>
      <c r="F6857" s="462" t="s">
        <v>95</v>
      </c>
      <c r="G6857" s="462" t="s">
        <v>3468</v>
      </c>
      <c r="H6857" s="145" t="s">
        <v>86</v>
      </c>
      <c r="I6857" s="462" t="s">
        <v>1688</v>
      </c>
      <c r="J6857" s="462" t="s">
        <v>1690</v>
      </c>
      <c r="K6857" s="145" t="s">
        <v>2264</v>
      </c>
      <c r="L6857" s="145" t="s">
        <v>2277</v>
      </c>
      <c r="M6857" s="145" t="s">
        <v>2266</v>
      </c>
      <c r="N6857" s="145" t="s">
        <v>2267</v>
      </c>
    </row>
    <row r="6858" spans="3:14">
      <c r="C6858" s="145" t="s">
        <v>2819</v>
      </c>
      <c r="D6858" s="145">
        <v>0</v>
      </c>
      <c r="E6858" s="145" t="s">
        <v>26</v>
      </c>
      <c r="F6858" s="462" t="s">
        <v>95</v>
      </c>
      <c r="G6858" s="462" t="s">
        <v>3468</v>
      </c>
      <c r="H6858" s="145" t="s">
        <v>86</v>
      </c>
      <c r="I6858" s="462" t="s">
        <v>1688</v>
      </c>
      <c r="J6858" s="462" t="s">
        <v>1690</v>
      </c>
      <c r="K6858" s="145" t="s">
        <v>2264</v>
      </c>
      <c r="L6858" s="145" t="s">
        <v>2277</v>
      </c>
      <c r="M6858" s="145" t="s">
        <v>2266</v>
      </c>
      <c r="N6858" s="145" t="s">
        <v>2267</v>
      </c>
    </row>
    <row r="6859" spans="3:14">
      <c r="C6859" s="145" t="s">
        <v>2820</v>
      </c>
      <c r="D6859" s="145">
        <v>0</v>
      </c>
      <c r="E6859" s="145" t="s">
        <v>26</v>
      </c>
      <c r="F6859" s="462" t="s">
        <v>95</v>
      </c>
      <c r="G6859" s="462" t="s">
        <v>3468</v>
      </c>
      <c r="H6859" s="145" t="s">
        <v>86</v>
      </c>
      <c r="I6859" s="462" t="s">
        <v>1688</v>
      </c>
      <c r="J6859" s="462" t="s">
        <v>1690</v>
      </c>
      <c r="K6859" s="145" t="s">
        <v>2264</v>
      </c>
      <c r="L6859" s="145" t="s">
        <v>2277</v>
      </c>
      <c r="M6859" s="145" t="s">
        <v>2266</v>
      </c>
      <c r="N6859" s="145" t="s">
        <v>2267</v>
      </c>
    </row>
    <row r="6860" spans="3:14">
      <c r="C6860" s="145" t="s">
        <v>2821</v>
      </c>
      <c r="D6860" s="145">
        <v>0</v>
      </c>
      <c r="E6860" s="145" t="s">
        <v>26</v>
      </c>
      <c r="F6860" s="462" t="s">
        <v>95</v>
      </c>
      <c r="G6860" s="462" t="s">
        <v>3468</v>
      </c>
      <c r="H6860" s="145" t="s">
        <v>86</v>
      </c>
      <c r="I6860" s="462" t="s">
        <v>1688</v>
      </c>
      <c r="J6860" s="462" t="s">
        <v>1690</v>
      </c>
      <c r="K6860" s="145" t="s">
        <v>2264</v>
      </c>
      <c r="L6860" s="145" t="s">
        <v>2277</v>
      </c>
      <c r="M6860" s="145" t="s">
        <v>2266</v>
      </c>
      <c r="N6860" s="145" t="s">
        <v>2267</v>
      </c>
    </row>
    <row r="6861" spans="3:14">
      <c r="C6861" s="145" t="s">
        <v>2822</v>
      </c>
      <c r="D6861" s="145">
        <v>0</v>
      </c>
      <c r="E6861" s="145" t="s">
        <v>26</v>
      </c>
      <c r="F6861" s="462" t="s">
        <v>95</v>
      </c>
      <c r="G6861" s="462" t="s">
        <v>3468</v>
      </c>
      <c r="H6861" s="145" t="s">
        <v>86</v>
      </c>
      <c r="I6861" s="462" t="s">
        <v>1688</v>
      </c>
      <c r="J6861" s="462" t="s">
        <v>1690</v>
      </c>
      <c r="K6861" s="145" t="s">
        <v>2264</v>
      </c>
      <c r="L6861" s="145" t="s">
        <v>2277</v>
      </c>
      <c r="M6861" s="145" t="s">
        <v>2266</v>
      </c>
      <c r="N6861" s="145" t="s">
        <v>2267</v>
      </c>
    </row>
    <row r="6862" spans="3:14">
      <c r="C6862" s="145" t="s">
        <v>3184</v>
      </c>
      <c r="D6862" s="145">
        <v>0</v>
      </c>
      <c r="E6862" s="145" t="s">
        <v>26</v>
      </c>
      <c r="F6862" s="462" t="s">
        <v>95</v>
      </c>
      <c r="G6862" s="462" t="s">
        <v>3468</v>
      </c>
      <c r="H6862" s="145" t="s">
        <v>86</v>
      </c>
      <c r="I6862" s="462" t="s">
        <v>1688</v>
      </c>
      <c r="J6862" s="462" t="s">
        <v>1690</v>
      </c>
      <c r="K6862" s="145" t="s">
        <v>2264</v>
      </c>
      <c r="L6862" s="145" t="s">
        <v>2277</v>
      </c>
      <c r="M6862" s="145" t="s">
        <v>2266</v>
      </c>
      <c r="N6862" s="145" t="s">
        <v>2267</v>
      </c>
    </row>
    <row r="6863" spans="3:14">
      <c r="C6863" s="145" t="s">
        <v>3185</v>
      </c>
      <c r="D6863" s="145">
        <v>0</v>
      </c>
      <c r="E6863" s="145" t="s">
        <v>26</v>
      </c>
      <c r="F6863" s="462" t="s">
        <v>95</v>
      </c>
      <c r="G6863" s="462" t="s">
        <v>3468</v>
      </c>
      <c r="H6863" s="145" t="s">
        <v>86</v>
      </c>
      <c r="I6863" s="462" t="s">
        <v>1688</v>
      </c>
      <c r="J6863" s="462" t="s">
        <v>1690</v>
      </c>
      <c r="K6863" s="145" t="s">
        <v>2264</v>
      </c>
      <c r="L6863" s="145" t="s">
        <v>2277</v>
      </c>
      <c r="M6863" s="145" t="s">
        <v>2266</v>
      </c>
      <c r="N6863" s="145" t="s">
        <v>2267</v>
      </c>
    </row>
    <row r="6864" spans="3:14">
      <c r="C6864" s="145" t="s">
        <v>3186</v>
      </c>
      <c r="D6864" s="145">
        <v>0</v>
      </c>
      <c r="E6864" s="145" t="s">
        <v>26</v>
      </c>
      <c r="F6864" s="462" t="s">
        <v>95</v>
      </c>
      <c r="G6864" s="462" t="s">
        <v>3468</v>
      </c>
      <c r="H6864" s="145" t="s">
        <v>86</v>
      </c>
      <c r="I6864" s="462" t="s">
        <v>1688</v>
      </c>
      <c r="J6864" s="462" t="s">
        <v>1690</v>
      </c>
      <c r="K6864" s="145" t="s">
        <v>2264</v>
      </c>
      <c r="L6864" s="145" t="s">
        <v>2277</v>
      </c>
      <c r="M6864" s="145" t="s">
        <v>2266</v>
      </c>
      <c r="N6864" s="145" t="s">
        <v>2267</v>
      </c>
    </row>
    <row r="6865" spans="3:14">
      <c r="C6865" s="145" t="s">
        <v>2823</v>
      </c>
      <c r="D6865" s="145">
        <v>0</v>
      </c>
      <c r="E6865" s="145" t="s">
        <v>26</v>
      </c>
      <c r="F6865" s="462" t="s">
        <v>95</v>
      </c>
      <c r="G6865" s="462" t="s">
        <v>3468</v>
      </c>
      <c r="H6865" s="145" t="s">
        <v>86</v>
      </c>
      <c r="I6865" s="462" t="s">
        <v>1688</v>
      </c>
      <c r="J6865" s="462" t="s">
        <v>1690</v>
      </c>
      <c r="K6865" s="145" t="s">
        <v>2264</v>
      </c>
      <c r="L6865" s="145" t="s">
        <v>2277</v>
      </c>
      <c r="M6865" s="145" t="s">
        <v>2266</v>
      </c>
      <c r="N6865" s="145" t="s">
        <v>2267</v>
      </c>
    </row>
    <row r="6866" spans="3:14">
      <c r="C6866" s="145" t="s">
        <v>2824</v>
      </c>
      <c r="D6866" s="145">
        <v>0</v>
      </c>
      <c r="E6866" s="145" t="s">
        <v>26</v>
      </c>
      <c r="F6866" s="462" t="s">
        <v>95</v>
      </c>
      <c r="G6866" s="462" t="s">
        <v>3468</v>
      </c>
      <c r="H6866" s="145" t="s">
        <v>86</v>
      </c>
      <c r="I6866" s="462" t="s">
        <v>1688</v>
      </c>
      <c r="J6866" s="462" t="s">
        <v>1690</v>
      </c>
      <c r="K6866" s="145" t="s">
        <v>2264</v>
      </c>
      <c r="L6866" s="145" t="s">
        <v>2277</v>
      </c>
      <c r="M6866" s="145" t="s">
        <v>2266</v>
      </c>
      <c r="N6866" s="145" t="s">
        <v>2267</v>
      </c>
    </row>
    <row r="6867" spans="3:14">
      <c r="C6867" s="145" t="s">
        <v>2825</v>
      </c>
      <c r="D6867" s="145">
        <v>0</v>
      </c>
      <c r="E6867" s="145" t="s">
        <v>26</v>
      </c>
      <c r="F6867" s="462" t="s">
        <v>95</v>
      </c>
      <c r="G6867" s="462" t="s">
        <v>3468</v>
      </c>
      <c r="H6867" s="145" t="s">
        <v>86</v>
      </c>
      <c r="I6867" s="462" t="s">
        <v>1688</v>
      </c>
      <c r="J6867" s="462" t="s">
        <v>1690</v>
      </c>
      <c r="K6867" s="145" t="s">
        <v>2264</v>
      </c>
      <c r="L6867" s="145" t="s">
        <v>2277</v>
      </c>
      <c r="M6867" s="145" t="s">
        <v>2266</v>
      </c>
      <c r="N6867" s="145" t="s">
        <v>2267</v>
      </c>
    </row>
    <row r="6868" spans="3:14">
      <c r="C6868" s="145" t="s">
        <v>2826</v>
      </c>
      <c r="D6868" s="145">
        <v>0</v>
      </c>
      <c r="E6868" s="145" t="s">
        <v>26</v>
      </c>
      <c r="F6868" s="462" t="s">
        <v>95</v>
      </c>
      <c r="G6868" s="462" t="s">
        <v>3468</v>
      </c>
      <c r="H6868" s="145" t="s">
        <v>86</v>
      </c>
      <c r="I6868" s="462" t="s">
        <v>1688</v>
      </c>
      <c r="J6868" s="462" t="s">
        <v>1690</v>
      </c>
      <c r="K6868" s="145" t="s">
        <v>2264</v>
      </c>
      <c r="L6868" s="145" t="s">
        <v>2277</v>
      </c>
      <c r="M6868" s="145" t="s">
        <v>2266</v>
      </c>
      <c r="N6868" s="145" t="s">
        <v>2267</v>
      </c>
    </row>
    <row r="6869" spans="3:14">
      <c r="C6869" s="145" t="s">
        <v>2827</v>
      </c>
      <c r="D6869" s="145">
        <v>0</v>
      </c>
      <c r="E6869" s="145" t="s">
        <v>26</v>
      </c>
      <c r="F6869" s="462" t="s">
        <v>95</v>
      </c>
      <c r="G6869" s="462" t="s">
        <v>3468</v>
      </c>
      <c r="H6869" s="145" t="s">
        <v>86</v>
      </c>
      <c r="I6869" s="462" t="s">
        <v>1688</v>
      </c>
      <c r="J6869" s="462" t="s">
        <v>1690</v>
      </c>
      <c r="K6869" s="145" t="s">
        <v>2264</v>
      </c>
      <c r="L6869" s="145" t="s">
        <v>2277</v>
      </c>
      <c r="M6869" s="145" t="s">
        <v>2266</v>
      </c>
      <c r="N6869" s="145" t="s">
        <v>2267</v>
      </c>
    </row>
    <row r="6870" spans="3:14">
      <c r="C6870" s="145" t="s">
        <v>2359</v>
      </c>
      <c r="D6870" s="145">
        <v>0</v>
      </c>
      <c r="E6870" s="145" t="s">
        <v>26</v>
      </c>
      <c r="F6870" s="462" t="s">
        <v>95</v>
      </c>
      <c r="G6870" s="462" t="s">
        <v>3468</v>
      </c>
      <c r="H6870" s="145" t="s">
        <v>86</v>
      </c>
      <c r="I6870" s="462" t="s">
        <v>2</v>
      </c>
      <c r="J6870" s="462" t="s">
        <v>1690</v>
      </c>
      <c r="K6870" s="145" t="s">
        <v>2264</v>
      </c>
      <c r="L6870" s="145" t="s">
        <v>2277</v>
      </c>
      <c r="M6870" s="145" t="s">
        <v>2266</v>
      </c>
      <c r="N6870" s="145" t="s">
        <v>2267</v>
      </c>
    </row>
    <row r="6871" spans="3:14">
      <c r="C6871" s="145" t="s">
        <v>2813</v>
      </c>
      <c r="F6871" s="462" t="s">
        <v>3468</v>
      </c>
      <c r="G6871" s="462" t="s">
        <v>3468</v>
      </c>
      <c r="H6871" s="145" t="s">
        <v>86</v>
      </c>
      <c r="I6871" s="462" t="s">
        <v>1688</v>
      </c>
      <c r="J6871" s="462" t="s">
        <v>1690</v>
      </c>
      <c r="K6871" s="145" t="s">
        <v>2264</v>
      </c>
      <c r="L6871" s="145" t="s">
        <v>2277</v>
      </c>
      <c r="M6871" s="145" t="s">
        <v>2266</v>
      </c>
      <c r="N6871" s="145" t="s">
        <v>2268</v>
      </c>
    </row>
    <row r="6872" spans="3:14">
      <c r="C6872" s="145" t="s">
        <v>2814</v>
      </c>
      <c r="F6872" s="462" t="s">
        <v>3468</v>
      </c>
      <c r="G6872" s="462" t="s">
        <v>3468</v>
      </c>
      <c r="H6872" s="145" t="s">
        <v>86</v>
      </c>
      <c r="I6872" s="462" t="s">
        <v>1688</v>
      </c>
      <c r="J6872" s="462" t="s">
        <v>1690</v>
      </c>
      <c r="K6872" s="145" t="s">
        <v>2264</v>
      </c>
      <c r="L6872" s="145" t="s">
        <v>2277</v>
      </c>
      <c r="M6872" s="145" t="s">
        <v>2266</v>
      </c>
      <c r="N6872" s="145" t="s">
        <v>2268</v>
      </c>
    </row>
    <row r="6873" spans="3:14">
      <c r="C6873" s="145" t="s">
        <v>2815</v>
      </c>
      <c r="F6873" s="462" t="s">
        <v>3468</v>
      </c>
      <c r="G6873" s="462" t="s">
        <v>3468</v>
      </c>
      <c r="H6873" s="145" t="s">
        <v>86</v>
      </c>
      <c r="I6873" s="462" t="s">
        <v>1688</v>
      </c>
      <c r="J6873" s="462" t="s">
        <v>1690</v>
      </c>
      <c r="K6873" s="145" t="s">
        <v>2264</v>
      </c>
      <c r="L6873" s="145" t="s">
        <v>2277</v>
      </c>
      <c r="M6873" s="145" t="s">
        <v>2266</v>
      </c>
      <c r="N6873" s="145" t="s">
        <v>2268</v>
      </c>
    </row>
    <row r="6874" spans="3:14">
      <c r="C6874" s="145" t="s">
        <v>2359</v>
      </c>
      <c r="D6874" s="145">
        <v>0</v>
      </c>
      <c r="E6874" s="145" t="s">
        <v>26</v>
      </c>
      <c r="F6874" s="462" t="s">
        <v>95</v>
      </c>
      <c r="G6874" s="462" t="s">
        <v>3468</v>
      </c>
      <c r="H6874" s="145" t="s">
        <v>86</v>
      </c>
      <c r="I6874" s="462" t="s">
        <v>2</v>
      </c>
      <c r="J6874" s="462" t="s">
        <v>1688</v>
      </c>
      <c r="K6874" s="145" t="s">
        <v>2264</v>
      </c>
      <c r="L6874" s="145" t="s">
        <v>2277</v>
      </c>
      <c r="M6874" s="145" t="s">
        <v>2266</v>
      </c>
      <c r="N6874" s="145" t="s">
        <v>2268</v>
      </c>
    </row>
    <row r="6875" spans="3:14">
      <c r="C6875" s="145" t="s">
        <v>2818</v>
      </c>
      <c r="D6875" s="145">
        <v>0</v>
      </c>
      <c r="E6875" s="145" t="s">
        <v>26</v>
      </c>
      <c r="F6875" s="462" t="s">
        <v>95</v>
      </c>
      <c r="G6875" s="462" t="s">
        <v>3468</v>
      </c>
      <c r="H6875" s="145" t="s">
        <v>86</v>
      </c>
      <c r="I6875" s="462" t="s">
        <v>1688</v>
      </c>
      <c r="J6875" s="462" t="s">
        <v>1690</v>
      </c>
      <c r="K6875" s="145" t="s">
        <v>2264</v>
      </c>
      <c r="L6875" s="145" t="s">
        <v>2277</v>
      </c>
      <c r="M6875" s="145" t="s">
        <v>2266</v>
      </c>
      <c r="N6875" s="145" t="s">
        <v>2268</v>
      </c>
    </row>
    <row r="6876" spans="3:14">
      <c r="C6876" s="145" t="s">
        <v>2819</v>
      </c>
      <c r="D6876" s="145">
        <v>0</v>
      </c>
      <c r="E6876" s="145" t="s">
        <v>26</v>
      </c>
      <c r="F6876" s="462" t="s">
        <v>95</v>
      </c>
      <c r="G6876" s="462" t="s">
        <v>3468</v>
      </c>
      <c r="H6876" s="145" t="s">
        <v>86</v>
      </c>
      <c r="I6876" s="462" t="s">
        <v>1688</v>
      </c>
      <c r="J6876" s="462" t="s">
        <v>1690</v>
      </c>
      <c r="K6876" s="145" t="s">
        <v>2264</v>
      </c>
      <c r="L6876" s="145" t="s">
        <v>2277</v>
      </c>
      <c r="M6876" s="145" t="s">
        <v>2266</v>
      </c>
      <c r="N6876" s="145" t="s">
        <v>2268</v>
      </c>
    </row>
    <row r="6877" spans="3:14">
      <c r="C6877" s="145" t="s">
        <v>2820</v>
      </c>
      <c r="D6877" s="145">
        <v>0</v>
      </c>
      <c r="E6877" s="145" t="s">
        <v>26</v>
      </c>
      <c r="F6877" s="462" t="s">
        <v>95</v>
      </c>
      <c r="G6877" s="462" t="s">
        <v>3468</v>
      </c>
      <c r="H6877" s="145" t="s">
        <v>86</v>
      </c>
      <c r="I6877" s="462" t="s">
        <v>1688</v>
      </c>
      <c r="J6877" s="462" t="s">
        <v>1690</v>
      </c>
      <c r="K6877" s="145" t="s">
        <v>2264</v>
      </c>
      <c r="L6877" s="145" t="s">
        <v>2277</v>
      </c>
      <c r="M6877" s="145" t="s">
        <v>2266</v>
      </c>
      <c r="N6877" s="145" t="s">
        <v>2268</v>
      </c>
    </row>
    <row r="6878" spans="3:14">
      <c r="C6878" s="145" t="s">
        <v>2821</v>
      </c>
      <c r="D6878" s="145">
        <v>0</v>
      </c>
      <c r="E6878" s="145" t="s">
        <v>26</v>
      </c>
      <c r="F6878" s="462" t="s">
        <v>95</v>
      </c>
      <c r="G6878" s="462" t="s">
        <v>3468</v>
      </c>
      <c r="H6878" s="145" t="s">
        <v>86</v>
      </c>
      <c r="I6878" s="462" t="s">
        <v>1688</v>
      </c>
      <c r="J6878" s="462" t="s">
        <v>1690</v>
      </c>
      <c r="K6878" s="145" t="s">
        <v>2264</v>
      </c>
      <c r="L6878" s="145" t="s">
        <v>2277</v>
      </c>
      <c r="M6878" s="145" t="s">
        <v>2266</v>
      </c>
      <c r="N6878" s="145" t="s">
        <v>2268</v>
      </c>
    </row>
    <row r="6879" spans="3:14">
      <c r="C6879" s="145" t="s">
        <v>2822</v>
      </c>
      <c r="D6879" s="145">
        <v>0</v>
      </c>
      <c r="E6879" s="145" t="s">
        <v>26</v>
      </c>
      <c r="F6879" s="462" t="s">
        <v>95</v>
      </c>
      <c r="G6879" s="462" t="s">
        <v>3468</v>
      </c>
      <c r="H6879" s="145" t="s">
        <v>86</v>
      </c>
      <c r="I6879" s="462" t="s">
        <v>1688</v>
      </c>
      <c r="J6879" s="462" t="s">
        <v>1690</v>
      </c>
      <c r="K6879" s="145" t="s">
        <v>2264</v>
      </c>
      <c r="L6879" s="145" t="s">
        <v>2277</v>
      </c>
      <c r="M6879" s="145" t="s">
        <v>2266</v>
      </c>
      <c r="N6879" s="145" t="s">
        <v>2268</v>
      </c>
    </row>
    <row r="6880" spans="3:14">
      <c r="C6880" s="145" t="s">
        <v>3184</v>
      </c>
      <c r="D6880" s="145">
        <v>0</v>
      </c>
      <c r="E6880" s="145" t="s">
        <v>26</v>
      </c>
      <c r="F6880" s="462" t="s">
        <v>95</v>
      </c>
      <c r="G6880" s="462" t="s">
        <v>3468</v>
      </c>
      <c r="H6880" s="145" t="s">
        <v>86</v>
      </c>
      <c r="I6880" s="462" t="s">
        <v>1688</v>
      </c>
      <c r="J6880" s="462" t="s">
        <v>1690</v>
      </c>
      <c r="K6880" s="145" t="s">
        <v>2264</v>
      </c>
      <c r="L6880" s="145" t="s">
        <v>2277</v>
      </c>
      <c r="M6880" s="145" t="s">
        <v>2266</v>
      </c>
      <c r="N6880" s="145" t="s">
        <v>2268</v>
      </c>
    </row>
    <row r="6881" spans="3:14">
      <c r="C6881" s="145" t="s">
        <v>3185</v>
      </c>
      <c r="D6881" s="145">
        <v>0</v>
      </c>
      <c r="E6881" s="145" t="s">
        <v>26</v>
      </c>
      <c r="F6881" s="462" t="s">
        <v>95</v>
      </c>
      <c r="G6881" s="462" t="s">
        <v>3468</v>
      </c>
      <c r="H6881" s="145" t="s">
        <v>86</v>
      </c>
      <c r="I6881" s="462" t="s">
        <v>1688</v>
      </c>
      <c r="J6881" s="462" t="s">
        <v>1690</v>
      </c>
      <c r="K6881" s="145" t="s">
        <v>2264</v>
      </c>
      <c r="L6881" s="145" t="s">
        <v>2277</v>
      </c>
      <c r="M6881" s="145" t="s">
        <v>2266</v>
      </c>
      <c r="N6881" s="145" t="s">
        <v>2268</v>
      </c>
    </row>
    <row r="6882" spans="3:14">
      <c r="C6882" s="145" t="s">
        <v>3186</v>
      </c>
      <c r="D6882" s="145">
        <v>0</v>
      </c>
      <c r="E6882" s="145" t="s">
        <v>26</v>
      </c>
      <c r="F6882" s="462" t="s">
        <v>95</v>
      </c>
      <c r="G6882" s="462" t="s">
        <v>3468</v>
      </c>
      <c r="H6882" s="145" t="s">
        <v>86</v>
      </c>
      <c r="I6882" s="462" t="s">
        <v>1688</v>
      </c>
      <c r="J6882" s="462" t="s">
        <v>1690</v>
      </c>
      <c r="K6882" s="145" t="s">
        <v>2264</v>
      </c>
      <c r="L6882" s="145" t="s">
        <v>2277</v>
      </c>
      <c r="M6882" s="145" t="s">
        <v>2266</v>
      </c>
      <c r="N6882" s="145" t="s">
        <v>2268</v>
      </c>
    </row>
    <row r="6883" spans="3:14">
      <c r="C6883" s="145" t="s">
        <v>2823</v>
      </c>
      <c r="D6883" s="145">
        <v>0</v>
      </c>
      <c r="E6883" s="145" t="s">
        <v>26</v>
      </c>
      <c r="F6883" s="462" t="s">
        <v>95</v>
      </c>
      <c r="G6883" s="462" t="s">
        <v>3468</v>
      </c>
      <c r="H6883" s="145" t="s">
        <v>86</v>
      </c>
      <c r="I6883" s="462" t="s">
        <v>1688</v>
      </c>
      <c r="J6883" s="462" t="s">
        <v>1690</v>
      </c>
      <c r="K6883" s="145" t="s">
        <v>2264</v>
      </c>
      <c r="L6883" s="145" t="s">
        <v>2277</v>
      </c>
      <c r="M6883" s="145" t="s">
        <v>2266</v>
      </c>
      <c r="N6883" s="145" t="s">
        <v>2268</v>
      </c>
    </row>
    <row r="6884" spans="3:14">
      <c r="C6884" s="145" t="s">
        <v>2824</v>
      </c>
      <c r="D6884" s="145">
        <v>0</v>
      </c>
      <c r="E6884" s="145" t="s">
        <v>26</v>
      </c>
      <c r="F6884" s="462" t="s">
        <v>95</v>
      </c>
      <c r="G6884" s="462" t="s">
        <v>3468</v>
      </c>
      <c r="H6884" s="145" t="s">
        <v>86</v>
      </c>
      <c r="I6884" s="462" t="s">
        <v>1688</v>
      </c>
      <c r="J6884" s="462" t="s">
        <v>1690</v>
      </c>
      <c r="K6884" s="145" t="s">
        <v>2264</v>
      </c>
      <c r="L6884" s="145" t="s">
        <v>2277</v>
      </c>
      <c r="M6884" s="145" t="s">
        <v>2266</v>
      </c>
      <c r="N6884" s="145" t="s">
        <v>2268</v>
      </c>
    </row>
    <row r="6885" spans="3:14">
      <c r="C6885" s="145" t="s">
        <v>2825</v>
      </c>
      <c r="D6885" s="145">
        <v>0</v>
      </c>
      <c r="E6885" s="145" t="s">
        <v>26</v>
      </c>
      <c r="F6885" s="462" t="s">
        <v>95</v>
      </c>
      <c r="G6885" s="462" t="s">
        <v>3468</v>
      </c>
      <c r="H6885" s="145" t="s">
        <v>86</v>
      </c>
      <c r="I6885" s="462" t="s">
        <v>1688</v>
      </c>
      <c r="J6885" s="462" t="s">
        <v>1690</v>
      </c>
      <c r="K6885" s="145" t="s">
        <v>2264</v>
      </c>
      <c r="L6885" s="145" t="s">
        <v>2277</v>
      </c>
      <c r="M6885" s="145" t="s">
        <v>2266</v>
      </c>
      <c r="N6885" s="145" t="s">
        <v>2268</v>
      </c>
    </row>
    <row r="6886" spans="3:14">
      <c r="C6886" s="145" t="s">
        <v>2826</v>
      </c>
      <c r="D6886" s="145">
        <v>0</v>
      </c>
      <c r="E6886" s="145" t="s">
        <v>26</v>
      </c>
      <c r="F6886" s="462" t="s">
        <v>95</v>
      </c>
      <c r="G6886" s="462" t="s">
        <v>3468</v>
      </c>
      <c r="H6886" s="145" t="s">
        <v>86</v>
      </c>
      <c r="I6886" s="462" t="s">
        <v>1688</v>
      </c>
      <c r="J6886" s="462" t="s">
        <v>1690</v>
      </c>
      <c r="K6886" s="145" t="s">
        <v>2264</v>
      </c>
      <c r="L6886" s="145" t="s">
        <v>2277</v>
      </c>
      <c r="M6886" s="145" t="s">
        <v>2266</v>
      </c>
      <c r="N6886" s="145" t="s">
        <v>2268</v>
      </c>
    </row>
    <row r="6887" spans="3:14">
      <c r="C6887" s="145" t="s">
        <v>2827</v>
      </c>
      <c r="D6887" s="145">
        <v>0</v>
      </c>
      <c r="E6887" s="145" t="s">
        <v>26</v>
      </c>
      <c r="F6887" s="462" t="s">
        <v>95</v>
      </c>
      <c r="G6887" s="462" t="s">
        <v>3468</v>
      </c>
      <c r="H6887" s="145" t="s">
        <v>86</v>
      </c>
      <c r="I6887" s="462" t="s">
        <v>1688</v>
      </c>
      <c r="J6887" s="462" t="s">
        <v>1690</v>
      </c>
      <c r="K6887" s="145" t="s">
        <v>2264</v>
      </c>
      <c r="L6887" s="145" t="s">
        <v>2277</v>
      </c>
      <c r="M6887" s="145" t="s">
        <v>2266</v>
      </c>
      <c r="N6887" s="145" t="s">
        <v>2268</v>
      </c>
    </row>
    <row r="6888" spans="3:14">
      <c r="C6888" s="145" t="s">
        <v>2359</v>
      </c>
      <c r="D6888" s="145">
        <v>0</v>
      </c>
      <c r="E6888" s="145" t="s">
        <v>26</v>
      </c>
      <c r="F6888" s="462" t="s">
        <v>95</v>
      </c>
      <c r="G6888" s="462" t="s">
        <v>3468</v>
      </c>
      <c r="H6888" s="145" t="s">
        <v>86</v>
      </c>
      <c r="I6888" s="462" t="s">
        <v>2</v>
      </c>
      <c r="J6888" s="462" t="s">
        <v>1690</v>
      </c>
      <c r="K6888" s="145" t="s">
        <v>2264</v>
      </c>
      <c r="L6888" s="145" t="s">
        <v>2277</v>
      </c>
      <c r="M6888" s="145" t="s">
        <v>2266</v>
      </c>
      <c r="N6888" s="145" t="s">
        <v>2268</v>
      </c>
    </row>
    <row r="6889" spans="3:14">
      <c r="C6889" s="145" t="s">
        <v>2813</v>
      </c>
      <c r="F6889" s="462" t="s">
        <v>3468</v>
      </c>
      <c r="G6889" s="462" t="s">
        <v>3468</v>
      </c>
      <c r="H6889" s="145" t="s">
        <v>86</v>
      </c>
      <c r="I6889" s="462" t="s">
        <v>1688</v>
      </c>
      <c r="J6889" s="462" t="s">
        <v>1690</v>
      </c>
      <c r="K6889" s="145" t="s">
        <v>2264</v>
      </c>
      <c r="L6889" s="145" t="s">
        <v>2277</v>
      </c>
      <c r="M6889" s="145" t="s">
        <v>2266</v>
      </c>
      <c r="N6889" s="145" t="s">
        <v>2269</v>
      </c>
    </row>
    <row r="6890" spans="3:14">
      <c r="C6890" s="145" t="s">
        <v>2814</v>
      </c>
      <c r="F6890" s="462" t="s">
        <v>3468</v>
      </c>
      <c r="G6890" s="462" t="s">
        <v>3468</v>
      </c>
      <c r="H6890" s="145" t="s">
        <v>86</v>
      </c>
      <c r="I6890" s="462" t="s">
        <v>1688</v>
      </c>
      <c r="J6890" s="462" t="s">
        <v>1690</v>
      </c>
      <c r="K6890" s="145" t="s">
        <v>2264</v>
      </c>
      <c r="L6890" s="145" t="s">
        <v>2277</v>
      </c>
      <c r="M6890" s="145" t="s">
        <v>2266</v>
      </c>
      <c r="N6890" s="145" t="s">
        <v>2269</v>
      </c>
    </row>
    <row r="6891" spans="3:14">
      <c r="C6891" s="145" t="s">
        <v>2815</v>
      </c>
      <c r="F6891" s="462" t="s">
        <v>3468</v>
      </c>
      <c r="G6891" s="462" t="s">
        <v>3468</v>
      </c>
      <c r="H6891" s="145" t="s">
        <v>86</v>
      </c>
      <c r="I6891" s="462" t="s">
        <v>1688</v>
      </c>
      <c r="J6891" s="462" t="s">
        <v>1690</v>
      </c>
      <c r="K6891" s="145" t="s">
        <v>2264</v>
      </c>
      <c r="L6891" s="145" t="s">
        <v>2277</v>
      </c>
      <c r="M6891" s="145" t="s">
        <v>2266</v>
      </c>
      <c r="N6891" s="145" t="s">
        <v>2269</v>
      </c>
    </row>
    <row r="6892" spans="3:14">
      <c r="C6892" s="145" t="s">
        <v>2359</v>
      </c>
      <c r="D6892" s="145">
        <v>0</v>
      </c>
      <c r="E6892" s="145" t="s">
        <v>26</v>
      </c>
      <c r="F6892" s="462" t="s">
        <v>95</v>
      </c>
      <c r="G6892" s="462" t="s">
        <v>3468</v>
      </c>
      <c r="H6892" s="145" t="s">
        <v>86</v>
      </c>
      <c r="I6892" s="462" t="s">
        <v>2</v>
      </c>
      <c r="J6892" s="462" t="s">
        <v>1688</v>
      </c>
      <c r="K6892" s="145" t="s">
        <v>2264</v>
      </c>
      <c r="L6892" s="145" t="s">
        <v>2277</v>
      </c>
      <c r="M6892" s="145" t="s">
        <v>2266</v>
      </c>
      <c r="N6892" s="145" t="s">
        <v>2269</v>
      </c>
    </row>
    <row r="6893" spans="3:14">
      <c r="C6893" s="145" t="s">
        <v>2818</v>
      </c>
      <c r="D6893" s="145">
        <v>0</v>
      </c>
      <c r="E6893" s="145" t="s">
        <v>26</v>
      </c>
      <c r="F6893" s="462" t="s">
        <v>95</v>
      </c>
      <c r="G6893" s="462" t="s">
        <v>3468</v>
      </c>
      <c r="H6893" s="145" t="s">
        <v>86</v>
      </c>
      <c r="I6893" s="462" t="s">
        <v>1688</v>
      </c>
      <c r="J6893" s="462" t="s">
        <v>1690</v>
      </c>
      <c r="K6893" s="145" t="s">
        <v>2264</v>
      </c>
      <c r="L6893" s="145" t="s">
        <v>2277</v>
      </c>
      <c r="M6893" s="145" t="s">
        <v>2266</v>
      </c>
      <c r="N6893" s="145" t="s">
        <v>2269</v>
      </c>
    </row>
    <row r="6894" spans="3:14">
      <c r="C6894" s="145" t="s">
        <v>2819</v>
      </c>
      <c r="D6894" s="145">
        <v>0</v>
      </c>
      <c r="E6894" s="145" t="s">
        <v>26</v>
      </c>
      <c r="F6894" s="462" t="s">
        <v>95</v>
      </c>
      <c r="G6894" s="462" t="s">
        <v>3468</v>
      </c>
      <c r="H6894" s="145" t="s">
        <v>86</v>
      </c>
      <c r="I6894" s="462" t="s">
        <v>1688</v>
      </c>
      <c r="J6894" s="462" t="s">
        <v>1690</v>
      </c>
      <c r="K6894" s="145" t="s">
        <v>2264</v>
      </c>
      <c r="L6894" s="145" t="s">
        <v>2277</v>
      </c>
      <c r="M6894" s="145" t="s">
        <v>2266</v>
      </c>
      <c r="N6894" s="145" t="s">
        <v>2269</v>
      </c>
    </row>
    <row r="6895" spans="3:14">
      <c r="C6895" s="145" t="s">
        <v>2820</v>
      </c>
      <c r="D6895" s="145">
        <v>0</v>
      </c>
      <c r="E6895" s="145" t="s">
        <v>26</v>
      </c>
      <c r="F6895" s="462" t="s">
        <v>95</v>
      </c>
      <c r="G6895" s="462" t="s">
        <v>3468</v>
      </c>
      <c r="H6895" s="145" t="s">
        <v>86</v>
      </c>
      <c r="I6895" s="462" t="s">
        <v>1688</v>
      </c>
      <c r="J6895" s="462" t="s">
        <v>1690</v>
      </c>
      <c r="K6895" s="145" t="s">
        <v>2264</v>
      </c>
      <c r="L6895" s="145" t="s">
        <v>2277</v>
      </c>
      <c r="M6895" s="145" t="s">
        <v>2266</v>
      </c>
      <c r="N6895" s="145" t="s">
        <v>2269</v>
      </c>
    </row>
    <row r="6896" spans="3:14">
      <c r="C6896" s="145" t="s">
        <v>2821</v>
      </c>
      <c r="D6896" s="145">
        <v>0</v>
      </c>
      <c r="E6896" s="145" t="s">
        <v>26</v>
      </c>
      <c r="F6896" s="462" t="s">
        <v>95</v>
      </c>
      <c r="G6896" s="462" t="s">
        <v>3468</v>
      </c>
      <c r="H6896" s="145" t="s">
        <v>86</v>
      </c>
      <c r="I6896" s="462" t="s">
        <v>1688</v>
      </c>
      <c r="J6896" s="462" t="s">
        <v>1690</v>
      </c>
      <c r="K6896" s="145" t="s">
        <v>2264</v>
      </c>
      <c r="L6896" s="145" t="s">
        <v>2277</v>
      </c>
      <c r="M6896" s="145" t="s">
        <v>2266</v>
      </c>
      <c r="N6896" s="145" t="s">
        <v>2269</v>
      </c>
    </row>
    <row r="6897" spans="3:14">
      <c r="C6897" s="145" t="s">
        <v>2822</v>
      </c>
      <c r="D6897" s="145">
        <v>0</v>
      </c>
      <c r="E6897" s="145" t="s">
        <v>26</v>
      </c>
      <c r="F6897" s="462" t="s">
        <v>95</v>
      </c>
      <c r="G6897" s="462" t="s">
        <v>3468</v>
      </c>
      <c r="H6897" s="145" t="s">
        <v>86</v>
      </c>
      <c r="I6897" s="462" t="s">
        <v>1688</v>
      </c>
      <c r="J6897" s="462" t="s">
        <v>1690</v>
      </c>
      <c r="K6897" s="145" t="s">
        <v>2264</v>
      </c>
      <c r="L6897" s="145" t="s">
        <v>2277</v>
      </c>
      <c r="M6897" s="145" t="s">
        <v>2266</v>
      </c>
      <c r="N6897" s="145" t="s">
        <v>2269</v>
      </c>
    </row>
    <row r="6898" spans="3:14">
      <c r="C6898" s="145" t="s">
        <v>3184</v>
      </c>
      <c r="D6898" s="145">
        <v>0</v>
      </c>
      <c r="E6898" s="145" t="s">
        <v>26</v>
      </c>
      <c r="F6898" s="462" t="s">
        <v>95</v>
      </c>
      <c r="G6898" s="462" t="s">
        <v>3468</v>
      </c>
      <c r="H6898" s="145" t="s">
        <v>86</v>
      </c>
      <c r="I6898" s="462" t="s">
        <v>1688</v>
      </c>
      <c r="J6898" s="462" t="s">
        <v>1690</v>
      </c>
      <c r="K6898" s="145" t="s">
        <v>2264</v>
      </c>
      <c r="L6898" s="145" t="s">
        <v>2277</v>
      </c>
      <c r="M6898" s="145" t="s">
        <v>2266</v>
      </c>
      <c r="N6898" s="145" t="s">
        <v>2269</v>
      </c>
    </row>
    <row r="6899" spans="3:14">
      <c r="C6899" s="145" t="s">
        <v>3185</v>
      </c>
      <c r="D6899" s="145">
        <v>0</v>
      </c>
      <c r="E6899" s="145" t="s">
        <v>26</v>
      </c>
      <c r="F6899" s="462" t="s">
        <v>95</v>
      </c>
      <c r="G6899" s="462" t="s">
        <v>3468</v>
      </c>
      <c r="H6899" s="145" t="s">
        <v>86</v>
      </c>
      <c r="I6899" s="462" t="s">
        <v>1688</v>
      </c>
      <c r="J6899" s="462" t="s">
        <v>1690</v>
      </c>
      <c r="K6899" s="145" t="s">
        <v>2264</v>
      </c>
      <c r="L6899" s="145" t="s">
        <v>2277</v>
      </c>
      <c r="M6899" s="145" t="s">
        <v>2266</v>
      </c>
      <c r="N6899" s="145" t="s">
        <v>2269</v>
      </c>
    </row>
    <row r="6900" spans="3:14">
      <c r="C6900" s="145" t="s">
        <v>3186</v>
      </c>
      <c r="D6900" s="145">
        <v>0</v>
      </c>
      <c r="E6900" s="145" t="s">
        <v>26</v>
      </c>
      <c r="F6900" s="462" t="s">
        <v>95</v>
      </c>
      <c r="G6900" s="462" t="s">
        <v>3468</v>
      </c>
      <c r="H6900" s="145" t="s">
        <v>86</v>
      </c>
      <c r="I6900" s="462" t="s">
        <v>1688</v>
      </c>
      <c r="J6900" s="462" t="s">
        <v>1690</v>
      </c>
      <c r="K6900" s="145" t="s">
        <v>2264</v>
      </c>
      <c r="L6900" s="145" t="s">
        <v>2277</v>
      </c>
      <c r="M6900" s="145" t="s">
        <v>2266</v>
      </c>
      <c r="N6900" s="145" t="s">
        <v>2269</v>
      </c>
    </row>
    <row r="6901" spans="3:14">
      <c r="C6901" s="145" t="s">
        <v>2823</v>
      </c>
      <c r="D6901" s="145">
        <v>0</v>
      </c>
      <c r="E6901" s="145" t="s">
        <v>26</v>
      </c>
      <c r="F6901" s="462" t="s">
        <v>95</v>
      </c>
      <c r="G6901" s="462" t="s">
        <v>3468</v>
      </c>
      <c r="H6901" s="145" t="s">
        <v>86</v>
      </c>
      <c r="I6901" s="462" t="s">
        <v>1688</v>
      </c>
      <c r="J6901" s="462" t="s">
        <v>1690</v>
      </c>
      <c r="K6901" s="145" t="s">
        <v>2264</v>
      </c>
      <c r="L6901" s="145" t="s">
        <v>2277</v>
      </c>
      <c r="M6901" s="145" t="s">
        <v>2266</v>
      </c>
      <c r="N6901" s="145" t="s">
        <v>2269</v>
      </c>
    </row>
    <row r="6902" spans="3:14">
      <c r="C6902" s="145" t="s">
        <v>2824</v>
      </c>
      <c r="D6902" s="145">
        <v>0</v>
      </c>
      <c r="E6902" s="145" t="s">
        <v>26</v>
      </c>
      <c r="F6902" s="462" t="s">
        <v>95</v>
      </c>
      <c r="G6902" s="462" t="s">
        <v>3468</v>
      </c>
      <c r="H6902" s="145" t="s">
        <v>86</v>
      </c>
      <c r="I6902" s="462" t="s">
        <v>1688</v>
      </c>
      <c r="J6902" s="462" t="s">
        <v>1690</v>
      </c>
      <c r="K6902" s="145" t="s">
        <v>2264</v>
      </c>
      <c r="L6902" s="145" t="s">
        <v>2277</v>
      </c>
      <c r="M6902" s="145" t="s">
        <v>2266</v>
      </c>
      <c r="N6902" s="145" t="s">
        <v>2269</v>
      </c>
    </row>
    <row r="6903" spans="3:14">
      <c r="C6903" s="145" t="s">
        <v>2825</v>
      </c>
      <c r="D6903" s="145">
        <v>0</v>
      </c>
      <c r="E6903" s="145" t="s">
        <v>26</v>
      </c>
      <c r="F6903" s="462" t="s">
        <v>95</v>
      </c>
      <c r="G6903" s="462" t="s">
        <v>3468</v>
      </c>
      <c r="H6903" s="145" t="s">
        <v>86</v>
      </c>
      <c r="I6903" s="462" t="s">
        <v>1688</v>
      </c>
      <c r="J6903" s="462" t="s">
        <v>1690</v>
      </c>
      <c r="K6903" s="145" t="s">
        <v>2264</v>
      </c>
      <c r="L6903" s="145" t="s">
        <v>2277</v>
      </c>
      <c r="M6903" s="145" t="s">
        <v>2266</v>
      </c>
      <c r="N6903" s="145" t="s">
        <v>2269</v>
      </c>
    </row>
    <row r="6904" spans="3:14">
      <c r="C6904" s="145" t="s">
        <v>2826</v>
      </c>
      <c r="D6904" s="145">
        <v>0</v>
      </c>
      <c r="E6904" s="145" t="s">
        <v>26</v>
      </c>
      <c r="F6904" s="462" t="s">
        <v>95</v>
      </c>
      <c r="G6904" s="462" t="s">
        <v>3468</v>
      </c>
      <c r="H6904" s="145" t="s">
        <v>86</v>
      </c>
      <c r="I6904" s="462" t="s">
        <v>1688</v>
      </c>
      <c r="J6904" s="462" t="s">
        <v>1690</v>
      </c>
      <c r="K6904" s="145" t="s">
        <v>2264</v>
      </c>
      <c r="L6904" s="145" t="s">
        <v>2277</v>
      </c>
      <c r="M6904" s="145" t="s">
        <v>2266</v>
      </c>
      <c r="N6904" s="145" t="s">
        <v>2269</v>
      </c>
    </row>
    <row r="6905" spans="3:14">
      <c r="C6905" s="145" t="s">
        <v>2827</v>
      </c>
      <c r="D6905" s="145">
        <v>0</v>
      </c>
      <c r="E6905" s="145" t="s">
        <v>26</v>
      </c>
      <c r="F6905" s="462" t="s">
        <v>95</v>
      </c>
      <c r="G6905" s="462" t="s">
        <v>3468</v>
      </c>
      <c r="H6905" s="145" t="s">
        <v>86</v>
      </c>
      <c r="I6905" s="462" t="s">
        <v>1688</v>
      </c>
      <c r="J6905" s="462" t="s">
        <v>1690</v>
      </c>
      <c r="K6905" s="145" t="s">
        <v>2264</v>
      </c>
      <c r="L6905" s="145" t="s">
        <v>2277</v>
      </c>
      <c r="M6905" s="145" t="s">
        <v>2266</v>
      </c>
      <c r="N6905" s="145" t="s">
        <v>2269</v>
      </c>
    </row>
    <row r="6906" spans="3:14">
      <c r="C6906" s="145" t="s">
        <v>2359</v>
      </c>
      <c r="D6906" s="145">
        <v>0</v>
      </c>
      <c r="E6906" s="145" t="s">
        <v>26</v>
      </c>
      <c r="F6906" s="462" t="s">
        <v>95</v>
      </c>
      <c r="G6906" s="462" t="s">
        <v>3468</v>
      </c>
      <c r="H6906" s="145" t="s">
        <v>86</v>
      </c>
      <c r="I6906" s="462" t="s">
        <v>2</v>
      </c>
      <c r="J6906" s="462" t="s">
        <v>1690</v>
      </c>
      <c r="K6906" s="145" t="s">
        <v>2264</v>
      </c>
      <c r="L6906" s="145" t="s">
        <v>2277</v>
      </c>
      <c r="M6906" s="145" t="s">
        <v>2266</v>
      </c>
      <c r="N6906" s="145" t="s">
        <v>2269</v>
      </c>
    </row>
    <row r="6907" spans="3:14">
      <c r="C6907" s="145" t="s">
        <v>2813</v>
      </c>
      <c r="F6907" s="462" t="s">
        <v>3468</v>
      </c>
      <c r="G6907" s="462" t="s">
        <v>3468</v>
      </c>
      <c r="H6907" s="145" t="s">
        <v>86</v>
      </c>
      <c r="I6907" s="462" t="s">
        <v>1688</v>
      </c>
      <c r="J6907" s="462" t="s">
        <v>1690</v>
      </c>
      <c r="K6907" s="145" t="s">
        <v>2264</v>
      </c>
      <c r="L6907" s="145" t="s">
        <v>2278</v>
      </c>
      <c r="M6907" s="145" t="s">
        <v>2266</v>
      </c>
      <c r="N6907" s="145" t="s">
        <v>2267</v>
      </c>
    </row>
    <row r="6908" spans="3:14">
      <c r="C6908" s="145" t="s">
        <v>2814</v>
      </c>
      <c r="F6908" s="462" t="s">
        <v>3468</v>
      </c>
      <c r="G6908" s="462" t="s">
        <v>3468</v>
      </c>
      <c r="H6908" s="145" t="s">
        <v>86</v>
      </c>
      <c r="I6908" s="462" t="s">
        <v>1688</v>
      </c>
      <c r="J6908" s="462" t="s">
        <v>1690</v>
      </c>
      <c r="K6908" s="145" t="s">
        <v>2264</v>
      </c>
      <c r="L6908" s="145" t="s">
        <v>2278</v>
      </c>
      <c r="M6908" s="145" t="s">
        <v>2266</v>
      </c>
      <c r="N6908" s="145" t="s">
        <v>2267</v>
      </c>
    </row>
    <row r="6909" spans="3:14">
      <c r="C6909" s="145" t="s">
        <v>2815</v>
      </c>
      <c r="F6909" s="462" t="s">
        <v>3468</v>
      </c>
      <c r="G6909" s="462" t="s">
        <v>3468</v>
      </c>
      <c r="H6909" s="145" t="s">
        <v>86</v>
      </c>
      <c r="I6909" s="462" t="s">
        <v>1688</v>
      </c>
      <c r="J6909" s="462" t="s">
        <v>1690</v>
      </c>
      <c r="K6909" s="145" t="s">
        <v>2264</v>
      </c>
      <c r="L6909" s="145" t="s">
        <v>2278</v>
      </c>
      <c r="M6909" s="145" t="s">
        <v>2266</v>
      </c>
      <c r="N6909" s="145" t="s">
        <v>2267</v>
      </c>
    </row>
    <row r="6910" spans="3:14">
      <c r="C6910" s="145" t="s">
        <v>2359</v>
      </c>
      <c r="D6910" s="145">
        <v>0</v>
      </c>
      <c r="E6910" s="145" t="s">
        <v>26</v>
      </c>
      <c r="F6910" s="462" t="s">
        <v>95</v>
      </c>
      <c r="G6910" s="462" t="s">
        <v>3468</v>
      </c>
      <c r="H6910" s="145" t="s">
        <v>86</v>
      </c>
      <c r="I6910" s="462" t="s">
        <v>2</v>
      </c>
      <c r="J6910" s="462" t="s">
        <v>1688</v>
      </c>
      <c r="K6910" s="145" t="s">
        <v>2264</v>
      </c>
      <c r="L6910" s="145" t="s">
        <v>2278</v>
      </c>
      <c r="M6910" s="145" t="s">
        <v>2266</v>
      </c>
      <c r="N6910" s="145" t="s">
        <v>2267</v>
      </c>
    </row>
    <row r="6911" spans="3:14">
      <c r="C6911" s="145" t="s">
        <v>2818</v>
      </c>
      <c r="D6911" s="145">
        <v>0</v>
      </c>
      <c r="E6911" s="145" t="s">
        <v>26</v>
      </c>
      <c r="F6911" s="462" t="s">
        <v>95</v>
      </c>
      <c r="G6911" s="462" t="s">
        <v>3468</v>
      </c>
      <c r="H6911" s="145" t="s">
        <v>86</v>
      </c>
      <c r="I6911" s="462" t="s">
        <v>1688</v>
      </c>
      <c r="J6911" s="462" t="s">
        <v>1690</v>
      </c>
      <c r="K6911" s="145" t="s">
        <v>2264</v>
      </c>
      <c r="L6911" s="145" t="s">
        <v>2278</v>
      </c>
      <c r="M6911" s="145" t="s">
        <v>2266</v>
      </c>
      <c r="N6911" s="145" t="s">
        <v>2267</v>
      </c>
    </row>
    <row r="6912" spans="3:14">
      <c r="C6912" s="145" t="s">
        <v>2819</v>
      </c>
      <c r="D6912" s="145">
        <v>0</v>
      </c>
      <c r="E6912" s="145" t="s">
        <v>26</v>
      </c>
      <c r="F6912" s="462" t="s">
        <v>95</v>
      </c>
      <c r="G6912" s="462" t="s">
        <v>3468</v>
      </c>
      <c r="H6912" s="145" t="s">
        <v>86</v>
      </c>
      <c r="I6912" s="462" t="s">
        <v>1688</v>
      </c>
      <c r="J6912" s="462" t="s">
        <v>1690</v>
      </c>
      <c r="K6912" s="145" t="s">
        <v>2264</v>
      </c>
      <c r="L6912" s="145" t="s">
        <v>2278</v>
      </c>
      <c r="M6912" s="145" t="s">
        <v>2266</v>
      </c>
      <c r="N6912" s="145" t="s">
        <v>2267</v>
      </c>
    </row>
    <row r="6913" spans="3:14">
      <c r="C6913" s="145" t="s">
        <v>2820</v>
      </c>
      <c r="D6913" s="145">
        <v>0</v>
      </c>
      <c r="E6913" s="145" t="s">
        <v>26</v>
      </c>
      <c r="F6913" s="462" t="s">
        <v>95</v>
      </c>
      <c r="G6913" s="462" t="s">
        <v>3468</v>
      </c>
      <c r="H6913" s="145" t="s">
        <v>86</v>
      </c>
      <c r="I6913" s="462" t="s">
        <v>1688</v>
      </c>
      <c r="J6913" s="462" t="s">
        <v>1690</v>
      </c>
      <c r="K6913" s="145" t="s">
        <v>2264</v>
      </c>
      <c r="L6913" s="145" t="s">
        <v>2278</v>
      </c>
      <c r="M6913" s="145" t="s">
        <v>2266</v>
      </c>
      <c r="N6913" s="145" t="s">
        <v>2267</v>
      </c>
    </row>
    <row r="6914" spans="3:14">
      <c r="C6914" s="145" t="s">
        <v>2821</v>
      </c>
      <c r="D6914" s="145">
        <v>0</v>
      </c>
      <c r="E6914" s="145" t="s">
        <v>26</v>
      </c>
      <c r="F6914" s="462" t="s">
        <v>95</v>
      </c>
      <c r="G6914" s="462" t="s">
        <v>3468</v>
      </c>
      <c r="H6914" s="145" t="s">
        <v>86</v>
      </c>
      <c r="I6914" s="462" t="s">
        <v>1688</v>
      </c>
      <c r="J6914" s="462" t="s">
        <v>1690</v>
      </c>
      <c r="K6914" s="145" t="s">
        <v>2264</v>
      </c>
      <c r="L6914" s="145" t="s">
        <v>2278</v>
      </c>
      <c r="M6914" s="145" t="s">
        <v>2266</v>
      </c>
      <c r="N6914" s="145" t="s">
        <v>2267</v>
      </c>
    </row>
    <row r="6915" spans="3:14">
      <c r="C6915" s="145" t="s">
        <v>2822</v>
      </c>
      <c r="D6915" s="145">
        <v>0</v>
      </c>
      <c r="E6915" s="145" t="s">
        <v>26</v>
      </c>
      <c r="F6915" s="462" t="s">
        <v>95</v>
      </c>
      <c r="G6915" s="462" t="s">
        <v>3468</v>
      </c>
      <c r="H6915" s="145" t="s">
        <v>86</v>
      </c>
      <c r="I6915" s="462" t="s">
        <v>1688</v>
      </c>
      <c r="J6915" s="462" t="s">
        <v>1690</v>
      </c>
      <c r="K6915" s="145" t="s">
        <v>2264</v>
      </c>
      <c r="L6915" s="145" t="s">
        <v>2278</v>
      </c>
      <c r="M6915" s="145" t="s">
        <v>2266</v>
      </c>
      <c r="N6915" s="145" t="s">
        <v>2267</v>
      </c>
    </row>
    <row r="6916" spans="3:14">
      <c r="C6916" s="145" t="s">
        <v>3184</v>
      </c>
      <c r="D6916" s="145">
        <v>0</v>
      </c>
      <c r="E6916" s="145" t="s">
        <v>26</v>
      </c>
      <c r="F6916" s="462" t="s">
        <v>95</v>
      </c>
      <c r="G6916" s="462" t="s">
        <v>3468</v>
      </c>
      <c r="H6916" s="145" t="s">
        <v>86</v>
      </c>
      <c r="I6916" s="462" t="s">
        <v>1688</v>
      </c>
      <c r="J6916" s="462" t="s">
        <v>1690</v>
      </c>
      <c r="K6916" s="145" t="s">
        <v>2264</v>
      </c>
      <c r="L6916" s="145" t="s">
        <v>2278</v>
      </c>
      <c r="M6916" s="145" t="s">
        <v>2266</v>
      </c>
      <c r="N6916" s="145" t="s">
        <v>2267</v>
      </c>
    </row>
    <row r="6917" spans="3:14">
      <c r="C6917" s="145" t="s">
        <v>3185</v>
      </c>
      <c r="D6917" s="145">
        <v>0</v>
      </c>
      <c r="E6917" s="145" t="s">
        <v>26</v>
      </c>
      <c r="F6917" s="462" t="s">
        <v>95</v>
      </c>
      <c r="G6917" s="462" t="s">
        <v>3468</v>
      </c>
      <c r="H6917" s="145" t="s">
        <v>86</v>
      </c>
      <c r="I6917" s="462" t="s">
        <v>1688</v>
      </c>
      <c r="J6917" s="462" t="s">
        <v>1690</v>
      </c>
      <c r="K6917" s="145" t="s">
        <v>2264</v>
      </c>
      <c r="L6917" s="145" t="s">
        <v>2278</v>
      </c>
      <c r="M6917" s="145" t="s">
        <v>2266</v>
      </c>
      <c r="N6917" s="145" t="s">
        <v>2267</v>
      </c>
    </row>
    <row r="6918" spans="3:14">
      <c r="C6918" s="145" t="s">
        <v>3186</v>
      </c>
      <c r="D6918" s="145">
        <v>0</v>
      </c>
      <c r="E6918" s="145" t="s">
        <v>26</v>
      </c>
      <c r="F6918" s="462" t="s">
        <v>95</v>
      </c>
      <c r="G6918" s="462" t="s">
        <v>3468</v>
      </c>
      <c r="H6918" s="145" t="s">
        <v>86</v>
      </c>
      <c r="I6918" s="462" t="s">
        <v>1688</v>
      </c>
      <c r="J6918" s="462" t="s">
        <v>1690</v>
      </c>
      <c r="K6918" s="145" t="s">
        <v>2264</v>
      </c>
      <c r="L6918" s="145" t="s">
        <v>2278</v>
      </c>
      <c r="M6918" s="145" t="s">
        <v>2266</v>
      </c>
      <c r="N6918" s="145" t="s">
        <v>2267</v>
      </c>
    </row>
    <row r="6919" spans="3:14">
      <c r="C6919" s="145" t="s">
        <v>2823</v>
      </c>
      <c r="D6919" s="145">
        <v>0</v>
      </c>
      <c r="E6919" s="145" t="s">
        <v>26</v>
      </c>
      <c r="F6919" s="462" t="s">
        <v>95</v>
      </c>
      <c r="G6919" s="462" t="s">
        <v>3468</v>
      </c>
      <c r="H6919" s="145" t="s">
        <v>86</v>
      </c>
      <c r="I6919" s="462" t="s">
        <v>1688</v>
      </c>
      <c r="J6919" s="462" t="s">
        <v>1690</v>
      </c>
      <c r="K6919" s="145" t="s">
        <v>2264</v>
      </c>
      <c r="L6919" s="145" t="s">
        <v>2278</v>
      </c>
      <c r="M6919" s="145" t="s">
        <v>2266</v>
      </c>
      <c r="N6919" s="145" t="s">
        <v>2267</v>
      </c>
    </row>
    <row r="6920" spans="3:14">
      <c r="C6920" s="145" t="s">
        <v>2824</v>
      </c>
      <c r="D6920" s="145">
        <v>0</v>
      </c>
      <c r="E6920" s="145" t="s">
        <v>26</v>
      </c>
      <c r="F6920" s="462" t="s">
        <v>95</v>
      </c>
      <c r="G6920" s="462" t="s">
        <v>3468</v>
      </c>
      <c r="H6920" s="145" t="s">
        <v>86</v>
      </c>
      <c r="I6920" s="462" t="s">
        <v>1688</v>
      </c>
      <c r="J6920" s="462" t="s">
        <v>1690</v>
      </c>
      <c r="K6920" s="145" t="s">
        <v>2264</v>
      </c>
      <c r="L6920" s="145" t="s">
        <v>2278</v>
      </c>
      <c r="M6920" s="145" t="s">
        <v>2266</v>
      </c>
      <c r="N6920" s="145" t="s">
        <v>2267</v>
      </c>
    </row>
    <row r="6921" spans="3:14">
      <c r="C6921" s="145" t="s">
        <v>2825</v>
      </c>
      <c r="D6921" s="145">
        <v>0</v>
      </c>
      <c r="E6921" s="145" t="s">
        <v>26</v>
      </c>
      <c r="F6921" s="462" t="s">
        <v>95</v>
      </c>
      <c r="G6921" s="462" t="s">
        <v>3468</v>
      </c>
      <c r="H6921" s="145" t="s">
        <v>86</v>
      </c>
      <c r="I6921" s="462" t="s">
        <v>1688</v>
      </c>
      <c r="J6921" s="462" t="s">
        <v>1690</v>
      </c>
      <c r="K6921" s="145" t="s">
        <v>2264</v>
      </c>
      <c r="L6921" s="145" t="s">
        <v>2278</v>
      </c>
      <c r="M6921" s="145" t="s">
        <v>2266</v>
      </c>
      <c r="N6921" s="145" t="s">
        <v>2267</v>
      </c>
    </row>
    <row r="6922" spans="3:14">
      <c r="C6922" s="145" t="s">
        <v>2826</v>
      </c>
      <c r="D6922" s="145">
        <v>0</v>
      </c>
      <c r="E6922" s="145" t="s">
        <v>26</v>
      </c>
      <c r="F6922" s="462" t="s">
        <v>95</v>
      </c>
      <c r="G6922" s="462" t="s">
        <v>3468</v>
      </c>
      <c r="H6922" s="145" t="s">
        <v>86</v>
      </c>
      <c r="I6922" s="462" t="s">
        <v>1688</v>
      </c>
      <c r="J6922" s="462" t="s">
        <v>1690</v>
      </c>
      <c r="K6922" s="145" t="s">
        <v>2264</v>
      </c>
      <c r="L6922" s="145" t="s">
        <v>2278</v>
      </c>
      <c r="M6922" s="145" t="s">
        <v>2266</v>
      </c>
      <c r="N6922" s="145" t="s">
        <v>2267</v>
      </c>
    </row>
    <row r="6923" spans="3:14">
      <c r="C6923" s="145" t="s">
        <v>2827</v>
      </c>
      <c r="D6923" s="145">
        <v>0</v>
      </c>
      <c r="E6923" s="145" t="s">
        <v>26</v>
      </c>
      <c r="F6923" s="462" t="s">
        <v>95</v>
      </c>
      <c r="G6923" s="462" t="s">
        <v>3468</v>
      </c>
      <c r="H6923" s="145" t="s">
        <v>86</v>
      </c>
      <c r="I6923" s="462" t="s">
        <v>1688</v>
      </c>
      <c r="J6923" s="462" t="s">
        <v>1690</v>
      </c>
      <c r="K6923" s="145" t="s">
        <v>2264</v>
      </c>
      <c r="L6923" s="145" t="s">
        <v>2278</v>
      </c>
      <c r="M6923" s="145" t="s">
        <v>2266</v>
      </c>
      <c r="N6923" s="145" t="s">
        <v>2267</v>
      </c>
    </row>
    <row r="6924" spans="3:14">
      <c r="C6924" s="145" t="s">
        <v>2359</v>
      </c>
      <c r="D6924" s="145">
        <v>0</v>
      </c>
      <c r="E6924" s="145" t="s">
        <v>26</v>
      </c>
      <c r="F6924" s="462" t="s">
        <v>95</v>
      </c>
      <c r="G6924" s="462" t="s">
        <v>3468</v>
      </c>
      <c r="H6924" s="145" t="s">
        <v>86</v>
      </c>
      <c r="I6924" s="462" t="s">
        <v>2</v>
      </c>
      <c r="J6924" s="462" t="s">
        <v>1690</v>
      </c>
      <c r="K6924" s="145" t="s">
        <v>2264</v>
      </c>
      <c r="L6924" s="145" t="s">
        <v>2278</v>
      </c>
      <c r="M6924" s="145" t="s">
        <v>2266</v>
      </c>
      <c r="N6924" s="145" t="s">
        <v>2267</v>
      </c>
    </row>
    <row r="6925" spans="3:14">
      <c r="C6925" s="145" t="s">
        <v>2813</v>
      </c>
      <c r="F6925" s="462" t="s">
        <v>3468</v>
      </c>
      <c r="G6925" s="462" t="s">
        <v>3468</v>
      </c>
      <c r="H6925" s="145" t="s">
        <v>86</v>
      </c>
      <c r="I6925" s="462" t="s">
        <v>1688</v>
      </c>
      <c r="J6925" s="462" t="s">
        <v>1690</v>
      </c>
      <c r="K6925" s="145" t="s">
        <v>2264</v>
      </c>
      <c r="L6925" s="145" t="s">
        <v>2278</v>
      </c>
      <c r="M6925" s="145" t="s">
        <v>2266</v>
      </c>
      <c r="N6925" s="145" t="s">
        <v>2268</v>
      </c>
    </row>
    <row r="6926" spans="3:14">
      <c r="C6926" s="145" t="s">
        <v>2814</v>
      </c>
      <c r="F6926" s="462" t="s">
        <v>3468</v>
      </c>
      <c r="G6926" s="462" t="s">
        <v>3468</v>
      </c>
      <c r="H6926" s="145" t="s">
        <v>86</v>
      </c>
      <c r="I6926" s="462" t="s">
        <v>1688</v>
      </c>
      <c r="J6926" s="462" t="s">
        <v>1690</v>
      </c>
      <c r="K6926" s="145" t="s">
        <v>2264</v>
      </c>
      <c r="L6926" s="145" t="s">
        <v>2278</v>
      </c>
      <c r="M6926" s="145" t="s">
        <v>2266</v>
      </c>
      <c r="N6926" s="145" t="s">
        <v>2268</v>
      </c>
    </row>
    <row r="6927" spans="3:14">
      <c r="C6927" s="145" t="s">
        <v>2815</v>
      </c>
      <c r="F6927" s="462" t="s">
        <v>3468</v>
      </c>
      <c r="G6927" s="462" t="s">
        <v>3468</v>
      </c>
      <c r="H6927" s="145" t="s">
        <v>86</v>
      </c>
      <c r="I6927" s="462" t="s">
        <v>1688</v>
      </c>
      <c r="J6927" s="462" t="s">
        <v>1690</v>
      </c>
      <c r="K6927" s="145" t="s">
        <v>2264</v>
      </c>
      <c r="L6927" s="145" t="s">
        <v>2278</v>
      </c>
      <c r="M6927" s="145" t="s">
        <v>2266</v>
      </c>
      <c r="N6927" s="145" t="s">
        <v>2268</v>
      </c>
    </row>
    <row r="6928" spans="3:14">
      <c r="C6928" s="145" t="s">
        <v>2359</v>
      </c>
      <c r="D6928" s="145">
        <v>0</v>
      </c>
      <c r="E6928" s="145" t="s">
        <v>26</v>
      </c>
      <c r="F6928" s="462" t="s">
        <v>95</v>
      </c>
      <c r="G6928" s="462" t="s">
        <v>3468</v>
      </c>
      <c r="H6928" s="145" t="s">
        <v>86</v>
      </c>
      <c r="I6928" s="462" t="s">
        <v>2</v>
      </c>
      <c r="J6928" s="462" t="s">
        <v>1688</v>
      </c>
      <c r="K6928" s="145" t="s">
        <v>2264</v>
      </c>
      <c r="L6928" s="145" t="s">
        <v>2278</v>
      </c>
      <c r="M6928" s="145" t="s">
        <v>2266</v>
      </c>
      <c r="N6928" s="145" t="s">
        <v>2268</v>
      </c>
    </row>
    <row r="6929" spans="3:14">
      <c r="C6929" s="145" t="s">
        <v>2818</v>
      </c>
      <c r="D6929" s="145">
        <v>0</v>
      </c>
      <c r="E6929" s="145" t="s">
        <v>26</v>
      </c>
      <c r="F6929" s="462" t="s">
        <v>95</v>
      </c>
      <c r="G6929" s="462" t="s">
        <v>3468</v>
      </c>
      <c r="H6929" s="145" t="s">
        <v>86</v>
      </c>
      <c r="I6929" s="462" t="s">
        <v>1688</v>
      </c>
      <c r="J6929" s="462" t="s">
        <v>1690</v>
      </c>
      <c r="K6929" s="145" t="s">
        <v>2264</v>
      </c>
      <c r="L6929" s="145" t="s">
        <v>2278</v>
      </c>
      <c r="M6929" s="145" t="s">
        <v>2266</v>
      </c>
      <c r="N6929" s="145" t="s">
        <v>2268</v>
      </c>
    </row>
    <row r="6930" spans="3:14">
      <c r="C6930" s="145" t="s">
        <v>2819</v>
      </c>
      <c r="D6930" s="145">
        <v>0</v>
      </c>
      <c r="E6930" s="145" t="s">
        <v>26</v>
      </c>
      <c r="F6930" s="462" t="s">
        <v>95</v>
      </c>
      <c r="G6930" s="462" t="s">
        <v>3468</v>
      </c>
      <c r="H6930" s="145" t="s">
        <v>86</v>
      </c>
      <c r="I6930" s="462" t="s">
        <v>1688</v>
      </c>
      <c r="J6930" s="462" t="s">
        <v>1690</v>
      </c>
      <c r="K6930" s="145" t="s">
        <v>2264</v>
      </c>
      <c r="L6930" s="145" t="s">
        <v>2278</v>
      </c>
      <c r="M6930" s="145" t="s">
        <v>2266</v>
      </c>
      <c r="N6930" s="145" t="s">
        <v>2268</v>
      </c>
    </row>
    <row r="6931" spans="3:14">
      <c r="C6931" s="145" t="s">
        <v>2820</v>
      </c>
      <c r="D6931" s="145">
        <v>0</v>
      </c>
      <c r="E6931" s="145" t="s">
        <v>26</v>
      </c>
      <c r="F6931" s="462" t="s">
        <v>95</v>
      </c>
      <c r="G6931" s="462" t="s">
        <v>3468</v>
      </c>
      <c r="H6931" s="145" t="s">
        <v>86</v>
      </c>
      <c r="I6931" s="462" t="s">
        <v>1688</v>
      </c>
      <c r="J6931" s="462" t="s">
        <v>1690</v>
      </c>
      <c r="K6931" s="145" t="s">
        <v>2264</v>
      </c>
      <c r="L6931" s="145" t="s">
        <v>2278</v>
      </c>
      <c r="M6931" s="145" t="s">
        <v>2266</v>
      </c>
      <c r="N6931" s="145" t="s">
        <v>2268</v>
      </c>
    </row>
    <row r="6932" spans="3:14">
      <c r="C6932" s="145" t="s">
        <v>2821</v>
      </c>
      <c r="D6932" s="145">
        <v>0</v>
      </c>
      <c r="E6932" s="145" t="s">
        <v>26</v>
      </c>
      <c r="F6932" s="462" t="s">
        <v>95</v>
      </c>
      <c r="G6932" s="462" t="s">
        <v>3468</v>
      </c>
      <c r="H6932" s="145" t="s">
        <v>86</v>
      </c>
      <c r="I6932" s="462" t="s">
        <v>1688</v>
      </c>
      <c r="J6932" s="462" t="s">
        <v>1690</v>
      </c>
      <c r="K6932" s="145" t="s">
        <v>2264</v>
      </c>
      <c r="L6932" s="145" t="s">
        <v>2278</v>
      </c>
      <c r="M6932" s="145" t="s">
        <v>2266</v>
      </c>
      <c r="N6932" s="145" t="s">
        <v>2268</v>
      </c>
    </row>
    <row r="6933" spans="3:14">
      <c r="C6933" s="145" t="s">
        <v>2822</v>
      </c>
      <c r="D6933" s="145">
        <v>0</v>
      </c>
      <c r="E6933" s="145" t="s">
        <v>26</v>
      </c>
      <c r="F6933" s="462" t="s">
        <v>95</v>
      </c>
      <c r="G6933" s="462" t="s">
        <v>3468</v>
      </c>
      <c r="H6933" s="145" t="s">
        <v>86</v>
      </c>
      <c r="I6933" s="462" t="s">
        <v>1688</v>
      </c>
      <c r="J6933" s="462" t="s">
        <v>1690</v>
      </c>
      <c r="K6933" s="145" t="s">
        <v>2264</v>
      </c>
      <c r="L6933" s="145" t="s">
        <v>2278</v>
      </c>
      <c r="M6933" s="145" t="s">
        <v>2266</v>
      </c>
      <c r="N6933" s="145" t="s">
        <v>2268</v>
      </c>
    </row>
    <row r="6934" spans="3:14">
      <c r="C6934" s="145" t="s">
        <v>3184</v>
      </c>
      <c r="D6934" s="145">
        <v>0</v>
      </c>
      <c r="E6934" s="145" t="s">
        <v>26</v>
      </c>
      <c r="F6934" s="462" t="s">
        <v>95</v>
      </c>
      <c r="G6934" s="462" t="s">
        <v>3468</v>
      </c>
      <c r="H6934" s="145" t="s">
        <v>86</v>
      </c>
      <c r="I6934" s="462" t="s">
        <v>1688</v>
      </c>
      <c r="J6934" s="462" t="s">
        <v>1690</v>
      </c>
      <c r="K6934" s="145" t="s">
        <v>2264</v>
      </c>
      <c r="L6934" s="145" t="s">
        <v>2278</v>
      </c>
      <c r="M6934" s="145" t="s">
        <v>2266</v>
      </c>
      <c r="N6934" s="145" t="s">
        <v>2268</v>
      </c>
    </row>
    <row r="6935" spans="3:14">
      <c r="C6935" s="145" t="s">
        <v>3185</v>
      </c>
      <c r="D6935" s="145">
        <v>0</v>
      </c>
      <c r="E6935" s="145" t="s">
        <v>26</v>
      </c>
      <c r="F6935" s="462" t="s">
        <v>95</v>
      </c>
      <c r="G6935" s="462" t="s">
        <v>3468</v>
      </c>
      <c r="H6935" s="145" t="s">
        <v>86</v>
      </c>
      <c r="I6935" s="462" t="s">
        <v>1688</v>
      </c>
      <c r="J6935" s="462" t="s">
        <v>1690</v>
      </c>
      <c r="K6935" s="145" t="s">
        <v>2264</v>
      </c>
      <c r="L6935" s="145" t="s">
        <v>2278</v>
      </c>
      <c r="M6935" s="145" t="s">
        <v>2266</v>
      </c>
      <c r="N6935" s="145" t="s">
        <v>2268</v>
      </c>
    </row>
    <row r="6936" spans="3:14">
      <c r="C6936" s="145" t="s">
        <v>3186</v>
      </c>
      <c r="D6936" s="145">
        <v>0</v>
      </c>
      <c r="E6936" s="145" t="s">
        <v>26</v>
      </c>
      <c r="F6936" s="462" t="s">
        <v>95</v>
      </c>
      <c r="G6936" s="462" t="s">
        <v>3468</v>
      </c>
      <c r="H6936" s="145" t="s">
        <v>86</v>
      </c>
      <c r="I6936" s="462" t="s">
        <v>1688</v>
      </c>
      <c r="J6936" s="462" t="s">
        <v>1690</v>
      </c>
      <c r="K6936" s="145" t="s">
        <v>2264</v>
      </c>
      <c r="L6936" s="145" t="s">
        <v>2278</v>
      </c>
      <c r="M6936" s="145" t="s">
        <v>2266</v>
      </c>
      <c r="N6936" s="145" t="s">
        <v>2268</v>
      </c>
    </row>
    <row r="6937" spans="3:14">
      <c r="C6937" s="145" t="s">
        <v>2823</v>
      </c>
      <c r="D6937" s="145">
        <v>0</v>
      </c>
      <c r="E6937" s="145" t="s">
        <v>26</v>
      </c>
      <c r="F6937" s="462" t="s">
        <v>95</v>
      </c>
      <c r="G6937" s="462" t="s">
        <v>3468</v>
      </c>
      <c r="H6937" s="145" t="s">
        <v>86</v>
      </c>
      <c r="I6937" s="462" t="s">
        <v>1688</v>
      </c>
      <c r="J6937" s="462" t="s">
        <v>1690</v>
      </c>
      <c r="K6937" s="145" t="s">
        <v>2264</v>
      </c>
      <c r="L6937" s="145" t="s">
        <v>2278</v>
      </c>
      <c r="M6937" s="145" t="s">
        <v>2266</v>
      </c>
      <c r="N6937" s="145" t="s">
        <v>2268</v>
      </c>
    </row>
    <row r="6938" spans="3:14">
      <c r="C6938" s="145" t="s">
        <v>2824</v>
      </c>
      <c r="D6938" s="145">
        <v>0</v>
      </c>
      <c r="E6938" s="145" t="s">
        <v>26</v>
      </c>
      <c r="F6938" s="462" t="s">
        <v>95</v>
      </c>
      <c r="G6938" s="462" t="s">
        <v>3468</v>
      </c>
      <c r="H6938" s="145" t="s">
        <v>86</v>
      </c>
      <c r="I6938" s="462" t="s">
        <v>1688</v>
      </c>
      <c r="J6938" s="462" t="s">
        <v>1690</v>
      </c>
      <c r="K6938" s="145" t="s">
        <v>2264</v>
      </c>
      <c r="L6938" s="145" t="s">
        <v>2278</v>
      </c>
      <c r="M6938" s="145" t="s">
        <v>2266</v>
      </c>
      <c r="N6938" s="145" t="s">
        <v>2268</v>
      </c>
    </row>
    <row r="6939" spans="3:14">
      <c r="C6939" s="145" t="s">
        <v>2825</v>
      </c>
      <c r="D6939" s="145">
        <v>0</v>
      </c>
      <c r="E6939" s="145" t="s">
        <v>26</v>
      </c>
      <c r="F6939" s="462" t="s">
        <v>95</v>
      </c>
      <c r="G6939" s="462" t="s">
        <v>3468</v>
      </c>
      <c r="H6939" s="145" t="s">
        <v>86</v>
      </c>
      <c r="I6939" s="462" t="s">
        <v>1688</v>
      </c>
      <c r="J6939" s="462" t="s">
        <v>1690</v>
      </c>
      <c r="K6939" s="145" t="s">
        <v>2264</v>
      </c>
      <c r="L6939" s="145" t="s">
        <v>2278</v>
      </c>
      <c r="M6939" s="145" t="s">
        <v>2266</v>
      </c>
      <c r="N6939" s="145" t="s">
        <v>2268</v>
      </c>
    </row>
    <row r="6940" spans="3:14">
      <c r="C6940" s="145" t="s">
        <v>2826</v>
      </c>
      <c r="D6940" s="145">
        <v>0</v>
      </c>
      <c r="E6940" s="145" t="s">
        <v>26</v>
      </c>
      <c r="F6940" s="462" t="s">
        <v>95</v>
      </c>
      <c r="G6940" s="462" t="s">
        <v>3468</v>
      </c>
      <c r="H6940" s="145" t="s">
        <v>86</v>
      </c>
      <c r="I6940" s="462" t="s">
        <v>1688</v>
      </c>
      <c r="J6940" s="462" t="s">
        <v>1690</v>
      </c>
      <c r="K6940" s="145" t="s">
        <v>2264</v>
      </c>
      <c r="L6940" s="145" t="s">
        <v>2278</v>
      </c>
      <c r="M6940" s="145" t="s">
        <v>2266</v>
      </c>
      <c r="N6940" s="145" t="s">
        <v>2268</v>
      </c>
    </row>
    <row r="6941" spans="3:14">
      <c r="C6941" s="145" t="s">
        <v>2827</v>
      </c>
      <c r="D6941" s="145">
        <v>0</v>
      </c>
      <c r="E6941" s="145" t="s">
        <v>26</v>
      </c>
      <c r="F6941" s="462" t="s">
        <v>95</v>
      </c>
      <c r="G6941" s="462" t="s">
        <v>3468</v>
      </c>
      <c r="H6941" s="145" t="s">
        <v>86</v>
      </c>
      <c r="I6941" s="462" t="s">
        <v>1688</v>
      </c>
      <c r="J6941" s="462" t="s">
        <v>1690</v>
      </c>
      <c r="K6941" s="145" t="s">
        <v>2264</v>
      </c>
      <c r="L6941" s="145" t="s">
        <v>2278</v>
      </c>
      <c r="M6941" s="145" t="s">
        <v>2266</v>
      </c>
      <c r="N6941" s="145" t="s">
        <v>2268</v>
      </c>
    </row>
    <row r="6942" spans="3:14">
      <c r="C6942" s="145" t="s">
        <v>2359</v>
      </c>
      <c r="D6942" s="145">
        <v>0</v>
      </c>
      <c r="E6942" s="145" t="s">
        <v>26</v>
      </c>
      <c r="F6942" s="462" t="s">
        <v>95</v>
      </c>
      <c r="G6942" s="462" t="s">
        <v>3468</v>
      </c>
      <c r="H6942" s="145" t="s">
        <v>86</v>
      </c>
      <c r="I6942" s="462" t="s">
        <v>2</v>
      </c>
      <c r="J6942" s="462" t="s">
        <v>1690</v>
      </c>
      <c r="K6942" s="145" t="s">
        <v>2264</v>
      </c>
      <c r="L6942" s="145" t="s">
        <v>2278</v>
      </c>
      <c r="M6942" s="145" t="s">
        <v>2266</v>
      </c>
      <c r="N6942" s="145" t="s">
        <v>2268</v>
      </c>
    </row>
    <row r="6943" spans="3:14">
      <c r="C6943" s="145" t="s">
        <v>2813</v>
      </c>
      <c r="F6943" s="462" t="s">
        <v>3468</v>
      </c>
      <c r="G6943" s="462" t="s">
        <v>3468</v>
      </c>
      <c r="H6943" s="145" t="s">
        <v>86</v>
      </c>
      <c r="I6943" s="462" t="s">
        <v>1688</v>
      </c>
      <c r="J6943" s="462" t="s">
        <v>1690</v>
      </c>
      <c r="K6943" s="145" t="s">
        <v>2264</v>
      </c>
      <c r="L6943" s="145" t="s">
        <v>2278</v>
      </c>
      <c r="M6943" s="145" t="s">
        <v>2266</v>
      </c>
      <c r="N6943" s="145" t="s">
        <v>2269</v>
      </c>
    </row>
    <row r="6944" spans="3:14">
      <c r="C6944" s="145" t="s">
        <v>2814</v>
      </c>
      <c r="F6944" s="462" t="s">
        <v>3468</v>
      </c>
      <c r="G6944" s="462" t="s">
        <v>3468</v>
      </c>
      <c r="H6944" s="145" t="s">
        <v>86</v>
      </c>
      <c r="I6944" s="462" t="s">
        <v>1688</v>
      </c>
      <c r="J6944" s="462" t="s">
        <v>1690</v>
      </c>
      <c r="K6944" s="145" t="s">
        <v>2264</v>
      </c>
      <c r="L6944" s="145" t="s">
        <v>2278</v>
      </c>
      <c r="M6944" s="145" t="s">
        <v>2266</v>
      </c>
      <c r="N6944" s="145" t="s">
        <v>2269</v>
      </c>
    </row>
    <row r="6945" spans="3:14">
      <c r="C6945" s="145" t="s">
        <v>2815</v>
      </c>
      <c r="F6945" s="462" t="s">
        <v>3468</v>
      </c>
      <c r="G6945" s="462" t="s">
        <v>3468</v>
      </c>
      <c r="H6945" s="145" t="s">
        <v>86</v>
      </c>
      <c r="I6945" s="462" t="s">
        <v>1688</v>
      </c>
      <c r="J6945" s="462" t="s">
        <v>1690</v>
      </c>
      <c r="K6945" s="145" t="s">
        <v>2264</v>
      </c>
      <c r="L6945" s="145" t="s">
        <v>2278</v>
      </c>
      <c r="M6945" s="145" t="s">
        <v>2266</v>
      </c>
      <c r="N6945" s="145" t="s">
        <v>2269</v>
      </c>
    </row>
    <row r="6946" spans="3:14">
      <c r="C6946" s="145" t="s">
        <v>2359</v>
      </c>
      <c r="D6946" s="145">
        <v>0</v>
      </c>
      <c r="E6946" s="145" t="s">
        <v>26</v>
      </c>
      <c r="F6946" s="462" t="s">
        <v>95</v>
      </c>
      <c r="G6946" s="462" t="s">
        <v>3468</v>
      </c>
      <c r="H6946" s="145" t="s">
        <v>86</v>
      </c>
      <c r="I6946" s="462" t="s">
        <v>2</v>
      </c>
      <c r="J6946" s="462" t="s">
        <v>1688</v>
      </c>
      <c r="K6946" s="145" t="s">
        <v>2264</v>
      </c>
      <c r="L6946" s="145" t="s">
        <v>2278</v>
      </c>
      <c r="M6946" s="145" t="s">
        <v>2266</v>
      </c>
      <c r="N6946" s="145" t="s">
        <v>2269</v>
      </c>
    </row>
    <row r="6947" spans="3:14">
      <c r="C6947" s="145" t="s">
        <v>2818</v>
      </c>
      <c r="D6947" s="145">
        <v>0</v>
      </c>
      <c r="E6947" s="145" t="s">
        <v>26</v>
      </c>
      <c r="F6947" s="462" t="s">
        <v>95</v>
      </c>
      <c r="G6947" s="462" t="s">
        <v>3468</v>
      </c>
      <c r="H6947" s="145" t="s">
        <v>86</v>
      </c>
      <c r="I6947" s="462" t="s">
        <v>1688</v>
      </c>
      <c r="J6947" s="462" t="s">
        <v>1690</v>
      </c>
      <c r="K6947" s="145" t="s">
        <v>2264</v>
      </c>
      <c r="L6947" s="145" t="s">
        <v>2278</v>
      </c>
      <c r="M6947" s="145" t="s">
        <v>2266</v>
      </c>
      <c r="N6947" s="145" t="s">
        <v>2269</v>
      </c>
    </row>
    <row r="6948" spans="3:14">
      <c r="C6948" s="145" t="s">
        <v>2819</v>
      </c>
      <c r="D6948" s="145">
        <v>0</v>
      </c>
      <c r="E6948" s="145" t="s">
        <v>26</v>
      </c>
      <c r="F6948" s="462" t="s">
        <v>95</v>
      </c>
      <c r="G6948" s="462" t="s">
        <v>3468</v>
      </c>
      <c r="H6948" s="145" t="s">
        <v>86</v>
      </c>
      <c r="I6948" s="462" t="s">
        <v>1688</v>
      </c>
      <c r="J6948" s="462" t="s">
        <v>1690</v>
      </c>
      <c r="K6948" s="145" t="s">
        <v>2264</v>
      </c>
      <c r="L6948" s="145" t="s">
        <v>2278</v>
      </c>
      <c r="M6948" s="145" t="s">
        <v>2266</v>
      </c>
      <c r="N6948" s="145" t="s">
        <v>2269</v>
      </c>
    </row>
    <row r="6949" spans="3:14">
      <c r="C6949" s="145" t="s">
        <v>2820</v>
      </c>
      <c r="D6949" s="145">
        <v>0</v>
      </c>
      <c r="E6949" s="145" t="s">
        <v>26</v>
      </c>
      <c r="F6949" s="462" t="s">
        <v>95</v>
      </c>
      <c r="G6949" s="462" t="s">
        <v>3468</v>
      </c>
      <c r="H6949" s="145" t="s">
        <v>86</v>
      </c>
      <c r="I6949" s="462" t="s">
        <v>1688</v>
      </c>
      <c r="J6949" s="462" t="s">
        <v>1690</v>
      </c>
      <c r="K6949" s="145" t="s">
        <v>2264</v>
      </c>
      <c r="L6949" s="145" t="s">
        <v>2278</v>
      </c>
      <c r="M6949" s="145" t="s">
        <v>2266</v>
      </c>
      <c r="N6949" s="145" t="s">
        <v>2269</v>
      </c>
    </row>
    <row r="6950" spans="3:14">
      <c r="C6950" s="145" t="s">
        <v>2821</v>
      </c>
      <c r="D6950" s="145">
        <v>0</v>
      </c>
      <c r="E6950" s="145" t="s">
        <v>26</v>
      </c>
      <c r="F6950" s="462" t="s">
        <v>95</v>
      </c>
      <c r="G6950" s="462" t="s">
        <v>3468</v>
      </c>
      <c r="H6950" s="145" t="s">
        <v>86</v>
      </c>
      <c r="I6950" s="462" t="s">
        <v>1688</v>
      </c>
      <c r="J6950" s="462" t="s">
        <v>1690</v>
      </c>
      <c r="K6950" s="145" t="s">
        <v>2264</v>
      </c>
      <c r="L6950" s="145" t="s">
        <v>2278</v>
      </c>
      <c r="M6950" s="145" t="s">
        <v>2266</v>
      </c>
      <c r="N6950" s="145" t="s">
        <v>2269</v>
      </c>
    </row>
    <row r="6951" spans="3:14">
      <c r="C6951" s="145" t="s">
        <v>2822</v>
      </c>
      <c r="D6951" s="145">
        <v>0</v>
      </c>
      <c r="E6951" s="145" t="s">
        <v>26</v>
      </c>
      <c r="F6951" s="462" t="s">
        <v>95</v>
      </c>
      <c r="G6951" s="462" t="s">
        <v>3468</v>
      </c>
      <c r="H6951" s="145" t="s">
        <v>86</v>
      </c>
      <c r="I6951" s="462" t="s">
        <v>1688</v>
      </c>
      <c r="J6951" s="462" t="s">
        <v>1690</v>
      </c>
      <c r="K6951" s="145" t="s">
        <v>2264</v>
      </c>
      <c r="L6951" s="145" t="s">
        <v>2278</v>
      </c>
      <c r="M6951" s="145" t="s">
        <v>2266</v>
      </c>
      <c r="N6951" s="145" t="s">
        <v>2269</v>
      </c>
    </row>
    <row r="6952" spans="3:14">
      <c r="C6952" s="145" t="s">
        <v>3184</v>
      </c>
      <c r="D6952" s="145">
        <v>0</v>
      </c>
      <c r="E6952" s="145" t="s">
        <v>26</v>
      </c>
      <c r="F6952" s="462" t="s">
        <v>95</v>
      </c>
      <c r="G6952" s="462" t="s">
        <v>3468</v>
      </c>
      <c r="H6952" s="145" t="s">
        <v>86</v>
      </c>
      <c r="I6952" s="462" t="s">
        <v>1688</v>
      </c>
      <c r="J6952" s="462" t="s">
        <v>1690</v>
      </c>
      <c r="K6952" s="145" t="s">
        <v>2264</v>
      </c>
      <c r="L6952" s="145" t="s">
        <v>2278</v>
      </c>
      <c r="M6952" s="145" t="s">
        <v>2266</v>
      </c>
      <c r="N6952" s="145" t="s">
        <v>2269</v>
      </c>
    </row>
    <row r="6953" spans="3:14">
      <c r="C6953" s="145" t="s">
        <v>3185</v>
      </c>
      <c r="D6953" s="145">
        <v>0</v>
      </c>
      <c r="E6953" s="145" t="s">
        <v>26</v>
      </c>
      <c r="F6953" s="462" t="s">
        <v>95</v>
      </c>
      <c r="G6953" s="462" t="s">
        <v>3468</v>
      </c>
      <c r="H6953" s="145" t="s">
        <v>86</v>
      </c>
      <c r="I6953" s="462" t="s">
        <v>1688</v>
      </c>
      <c r="J6953" s="462" t="s">
        <v>1690</v>
      </c>
      <c r="K6953" s="145" t="s">
        <v>2264</v>
      </c>
      <c r="L6953" s="145" t="s">
        <v>2278</v>
      </c>
      <c r="M6953" s="145" t="s">
        <v>2266</v>
      </c>
      <c r="N6953" s="145" t="s">
        <v>2269</v>
      </c>
    </row>
    <row r="6954" spans="3:14">
      <c r="C6954" s="145" t="s">
        <v>3186</v>
      </c>
      <c r="D6954" s="145">
        <v>0</v>
      </c>
      <c r="E6954" s="145" t="s">
        <v>26</v>
      </c>
      <c r="F6954" s="462" t="s">
        <v>95</v>
      </c>
      <c r="G6954" s="462" t="s">
        <v>3468</v>
      </c>
      <c r="H6954" s="145" t="s">
        <v>86</v>
      </c>
      <c r="I6954" s="462" t="s">
        <v>1688</v>
      </c>
      <c r="J6954" s="462" t="s">
        <v>1690</v>
      </c>
      <c r="K6954" s="145" t="s">
        <v>2264</v>
      </c>
      <c r="L6954" s="145" t="s">
        <v>2278</v>
      </c>
      <c r="M6954" s="145" t="s">
        <v>2266</v>
      </c>
      <c r="N6954" s="145" t="s">
        <v>2269</v>
      </c>
    </row>
    <row r="6955" spans="3:14">
      <c r="C6955" s="145" t="s">
        <v>2823</v>
      </c>
      <c r="D6955" s="145">
        <v>0</v>
      </c>
      <c r="E6955" s="145" t="s">
        <v>26</v>
      </c>
      <c r="F6955" s="462" t="s">
        <v>95</v>
      </c>
      <c r="G6955" s="462" t="s">
        <v>3468</v>
      </c>
      <c r="H6955" s="145" t="s">
        <v>86</v>
      </c>
      <c r="I6955" s="462" t="s">
        <v>1688</v>
      </c>
      <c r="J6955" s="462" t="s">
        <v>1690</v>
      </c>
      <c r="K6955" s="145" t="s">
        <v>2264</v>
      </c>
      <c r="L6955" s="145" t="s">
        <v>2278</v>
      </c>
      <c r="M6955" s="145" t="s">
        <v>2266</v>
      </c>
      <c r="N6955" s="145" t="s">
        <v>2269</v>
      </c>
    </row>
    <row r="6956" spans="3:14">
      <c r="C6956" s="145" t="s">
        <v>2824</v>
      </c>
      <c r="D6956" s="145">
        <v>0</v>
      </c>
      <c r="E6956" s="145" t="s">
        <v>26</v>
      </c>
      <c r="F6956" s="462" t="s">
        <v>95</v>
      </c>
      <c r="G6956" s="462" t="s">
        <v>3468</v>
      </c>
      <c r="H6956" s="145" t="s">
        <v>86</v>
      </c>
      <c r="I6956" s="462" t="s">
        <v>1688</v>
      </c>
      <c r="J6956" s="462" t="s">
        <v>1690</v>
      </c>
      <c r="K6956" s="145" t="s">
        <v>2264</v>
      </c>
      <c r="L6956" s="145" t="s">
        <v>2278</v>
      </c>
      <c r="M6956" s="145" t="s">
        <v>2266</v>
      </c>
      <c r="N6956" s="145" t="s">
        <v>2269</v>
      </c>
    </row>
    <row r="6957" spans="3:14">
      <c r="C6957" s="145" t="s">
        <v>2825</v>
      </c>
      <c r="D6957" s="145">
        <v>0</v>
      </c>
      <c r="E6957" s="145" t="s">
        <v>26</v>
      </c>
      <c r="F6957" s="462" t="s">
        <v>95</v>
      </c>
      <c r="G6957" s="462" t="s">
        <v>3468</v>
      </c>
      <c r="H6957" s="145" t="s">
        <v>86</v>
      </c>
      <c r="I6957" s="462" t="s">
        <v>1688</v>
      </c>
      <c r="J6957" s="462" t="s">
        <v>1690</v>
      </c>
      <c r="K6957" s="145" t="s">
        <v>2264</v>
      </c>
      <c r="L6957" s="145" t="s">
        <v>2278</v>
      </c>
      <c r="M6957" s="145" t="s">
        <v>2266</v>
      </c>
      <c r="N6957" s="145" t="s">
        <v>2269</v>
      </c>
    </row>
    <row r="6958" spans="3:14">
      <c r="C6958" s="145" t="s">
        <v>2826</v>
      </c>
      <c r="D6958" s="145">
        <v>0</v>
      </c>
      <c r="E6958" s="145" t="s">
        <v>26</v>
      </c>
      <c r="F6958" s="462" t="s">
        <v>95</v>
      </c>
      <c r="G6958" s="462" t="s">
        <v>3468</v>
      </c>
      <c r="H6958" s="145" t="s">
        <v>86</v>
      </c>
      <c r="I6958" s="462" t="s">
        <v>1688</v>
      </c>
      <c r="J6958" s="462" t="s">
        <v>1690</v>
      </c>
      <c r="K6958" s="145" t="s">
        <v>2264</v>
      </c>
      <c r="L6958" s="145" t="s">
        <v>2278</v>
      </c>
      <c r="M6958" s="145" t="s">
        <v>2266</v>
      </c>
      <c r="N6958" s="145" t="s">
        <v>2269</v>
      </c>
    </row>
    <row r="6959" spans="3:14">
      <c r="C6959" s="145" t="s">
        <v>2827</v>
      </c>
      <c r="D6959" s="145">
        <v>0</v>
      </c>
      <c r="E6959" s="145" t="s">
        <v>26</v>
      </c>
      <c r="F6959" s="462" t="s">
        <v>95</v>
      </c>
      <c r="G6959" s="462" t="s">
        <v>3468</v>
      </c>
      <c r="H6959" s="145" t="s">
        <v>86</v>
      </c>
      <c r="I6959" s="462" t="s">
        <v>1688</v>
      </c>
      <c r="J6959" s="462" t="s">
        <v>1690</v>
      </c>
      <c r="K6959" s="145" t="s">
        <v>2264</v>
      </c>
      <c r="L6959" s="145" t="s">
        <v>2278</v>
      </c>
      <c r="M6959" s="145" t="s">
        <v>2266</v>
      </c>
      <c r="N6959" s="145" t="s">
        <v>2269</v>
      </c>
    </row>
    <row r="6960" spans="3:14">
      <c r="C6960" s="145" t="s">
        <v>2359</v>
      </c>
      <c r="D6960" s="145">
        <v>0</v>
      </c>
      <c r="E6960" s="145" t="s">
        <v>26</v>
      </c>
      <c r="F6960" s="462" t="s">
        <v>95</v>
      </c>
      <c r="G6960" s="462" t="s">
        <v>3468</v>
      </c>
      <c r="H6960" s="145" t="s">
        <v>86</v>
      </c>
      <c r="I6960" s="462" t="s">
        <v>2</v>
      </c>
      <c r="J6960" s="462" t="s">
        <v>1690</v>
      </c>
      <c r="K6960" s="145" t="s">
        <v>2264</v>
      </c>
      <c r="L6960" s="145" t="s">
        <v>2278</v>
      </c>
      <c r="M6960" s="145" t="s">
        <v>2266</v>
      </c>
      <c r="N6960" s="145" t="s">
        <v>2269</v>
      </c>
    </row>
    <row r="6961" spans="3:14">
      <c r="C6961" s="145" t="s">
        <v>2813</v>
      </c>
      <c r="F6961" s="462" t="s">
        <v>3468</v>
      </c>
      <c r="G6961" s="462" t="s">
        <v>3468</v>
      </c>
      <c r="H6961" s="145" t="s">
        <v>86</v>
      </c>
      <c r="I6961" s="462" t="s">
        <v>1688</v>
      </c>
      <c r="J6961" s="462" t="s">
        <v>1690</v>
      </c>
      <c r="K6961" s="145" t="s">
        <v>2264</v>
      </c>
      <c r="L6961" s="145" t="s">
        <v>2279</v>
      </c>
      <c r="M6961" s="145" t="s">
        <v>2266</v>
      </c>
      <c r="N6961" s="145" t="s">
        <v>2267</v>
      </c>
    </row>
    <row r="6962" spans="3:14">
      <c r="C6962" s="145" t="s">
        <v>2814</v>
      </c>
      <c r="F6962" s="462" t="s">
        <v>3468</v>
      </c>
      <c r="G6962" s="462" t="s">
        <v>3468</v>
      </c>
      <c r="H6962" s="145" t="s">
        <v>86</v>
      </c>
      <c r="I6962" s="462" t="s">
        <v>1688</v>
      </c>
      <c r="J6962" s="462" t="s">
        <v>1690</v>
      </c>
      <c r="K6962" s="145" t="s">
        <v>2264</v>
      </c>
      <c r="L6962" s="145" t="s">
        <v>2279</v>
      </c>
      <c r="M6962" s="145" t="s">
        <v>2266</v>
      </c>
      <c r="N6962" s="145" t="s">
        <v>2267</v>
      </c>
    </row>
    <row r="6963" spans="3:14">
      <c r="C6963" s="145" t="s">
        <v>2815</v>
      </c>
      <c r="F6963" s="462" t="s">
        <v>3468</v>
      </c>
      <c r="G6963" s="462" t="s">
        <v>3468</v>
      </c>
      <c r="H6963" s="145" t="s">
        <v>86</v>
      </c>
      <c r="I6963" s="462" t="s">
        <v>1688</v>
      </c>
      <c r="J6963" s="462" t="s">
        <v>1690</v>
      </c>
      <c r="K6963" s="145" t="s">
        <v>2264</v>
      </c>
      <c r="L6963" s="145" t="s">
        <v>2279</v>
      </c>
      <c r="M6963" s="145" t="s">
        <v>2266</v>
      </c>
      <c r="N6963" s="145" t="s">
        <v>2267</v>
      </c>
    </row>
    <row r="6964" spans="3:14">
      <c r="C6964" s="145" t="s">
        <v>2359</v>
      </c>
      <c r="D6964" s="145">
        <v>0</v>
      </c>
      <c r="E6964" s="145" t="s">
        <v>26</v>
      </c>
      <c r="F6964" s="462" t="s">
        <v>95</v>
      </c>
      <c r="G6964" s="462" t="s">
        <v>3468</v>
      </c>
      <c r="H6964" s="145" t="s">
        <v>86</v>
      </c>
      <c r="I6964" s="462" t="s">
        <v>2</v>
      </c>
      <c r="J6964" s="462" t="s">
        <v>1688</v>
      </c>
      <c r="K6964" s="145" t="s">
        <v>2264</v>
      </c>
      <c r="L6964" s="145" t="s">
        <v>2279</v>
      </c>
      <c r="M6964" s="145" t="s">
        <v>2266</v>
      </c>
      <c r="N6964" s="145" t="s">
        <v>2267</v>
      </c>
    </row>
    <row r="6965" spans="3:14">
      <c r="C6965" s="145" t="s">
        <v>2818</v>
      </c>
      <c r="D6965" s="145">
        <v>0</v>
      </c>
      <c r="E6965" s="145" t="s">
        <v>26</v>
      </c>
      <c r="F6965" s="462" t="s">
        <v>95</v>
      </c>
      <c r="G6965" s="462" t="s">
        <v>3468</v>
      </c>
      <c r="H6965" s="145" t="s">
        <v>86</v>
      </c>
      <c r="I6965" s="462" t="s">
        <v>1688</v>
      </c>
      <c r="J6965" s="462" t="s">
        <v>1690</v>
      </c>
      <c r="K6965" s="145" t="s">
        <v>2264</v>
      </c>
      <c r="L6965" s="145" t="s">
        <v>2279</v>
      </c>
      <c r="M6965" s="145" t="s">
        <v>2266</v>
      </c>
      <c r="N6965" s="145" t="s">
        <v>2267</v>
      </c>
    </row>
    <row r="6966" spans="3:14">
      <c r="C6966" s="145" t="s">
        <v>2819</v>
      </c>
      <c r="D6966" s="145">
        <v>0</v>
      </c>
      <c r="E6966" s="145" t="s">
        <v>26</v>
      </c>
      <c r="F6966" s="462" t="s">
        <v>95</v>
      </c>
      <c r="G6966" s="462" t="s">
        <v>3468</v>
      </c>
      <c r="H6966" s="145" t="s">
        <v>86</v>
      </c>
      <c r="I6966" s="462" t="s">
        <v>1688</v>
      </c>
      <c r="J6966" s="462" t="s">
        <v>1690</v>
      </c>
      <c r="K6966" s="145" t="s">
        <v>2264</v>
      </c>
      <c r="L6966" s="145" t="s">
        <v>2279</v>
      </c>
      <c r="M6966" s="145" t="s">
        <v>2266</v>
      </c>
      <c r="N6966" s="145" t="s">
        <v>2267</v>
      </c>
    </row>
    <row r="6967" spans="3:14">
      <c r="C6967" s="145" t="s">
        <v>2820</v>
      </c>
      <c r="D6967" s="145">
        <v>0</v>
      </c>
      <c r="E6967" s="145" t="s">
        <v>26</v>
      </c>
      <c r="F6967" s="462" t="s">
        <v>95</v>
      </c>
      <c r="G6967" s="462" t="s">
        <v>3468</v>
      </c>
      <c r="H6967" s="145" t="s">
        <v>86</v>
      </c>
      <c r="I6967" s="462" t="s">
        <v>1688</v>
      </c>
      <c r="J6967" s="462" t="s">
        <v>1690</v>
      </c>
      <c r="K6967" s="145" t="s">
        <v>2264</v>
      </c>
      <c r="L6967" s="145" t="s">
        <v>2279</v>
      </c>
      <c r="M6967" s="145" t="s">
        <v>2266</v>
      </c>
      <c r="N6967" s="145" t="s">
        <v>2267</v>
      </c>
    </row>
    <row r="6968" spans="3:14">
      <c r="C6968" s="145" t="s">
        <v>2821</v>
      </c>
      <c r="D6968" s="145">
        <v>0</v>
      </c>
      <c r="E6968" s="145" t="s">
        <v>26</v>
      </c>
      <c r="F6968" s="462" t="s">
        <v>95</v>
      </c>
      <c r="G6968" s="462" t="s">
        <v>3468</v>
      </c>
      <c r="H6968" s="145" t="s">
        <v>86</v>
      </c>
      <c r="I6968" s="462" t="s">
        <v>1688</v>
      </c>
      <c r="J6968" s="462" t="s">
        <v>1690</v>
      </c>
      <c r="K6968" s="145" t="s">
        <v>2264</v>
      </c>
      <c r="L6968" s="145" t="s">
        <v>2279</v>
      </c>
      <c r="M6968" s="145" t="s">
        <v>2266</v>
      </c>
      <c r="N6968" s="145" t="s">
        <v>2267</v>
      </c>
    </row>
    <row r="6969" spans="3:14">
      <c r="C6969" s="145" t="s">
        <v>2822</v>
      </c>
      <c r="D6969" s="145">
        <v>0</v>
      </c>
      <c r="E6969" s="145" t="s">
        <v>26</v>
      </c>
      <c r="F6969" s="462" t="s">
        <v>95</v>
      </c>
      <c r="G6969" s="462" t="s">
        <v>3468</v>
      </c>
      <c r="H6969" s="145" t="s">
        <v>86</v>
      </c>
      <c r="I6969" s="462" t="s">
        <v>1688</v>
      </c>
      <c r="J6969" s="462" t="s">
        <v>1690</v>
      </c>
      <c r="K6969" s="145" t="s">
        <v>2264</v>
      </c>
      <c r="L6969" s="145" t="s">
        <v>2279</v>
      </c>
      <c r="M6969" s="145" t="s">
        <v>2266</v>
      </c>
      <c r="N6969" s="145" t="s">
        <v>2267</v>
      </c>
    </row>
    <row r="6970" spans="3:14">
      <c r="C6970" s="145" t="s">
        <v>3184</v>
      </c>
      <c r="D6970" s="145">
        <v>0</v>
      </c>
      <c r="E6970" s="145" t="s">
        <v>26</v>
      </c>
      <c r="F6970" s="462" t="s">
        <v>95</v>
      </c>
      <c r="G6970" s="462" t="s">
        <v>3468</v>
      </c>
      <c r="H6970" s="145" t="s">
        <v>86</v>
      </c>
      <c r="I6970" s="462" t="s">
        <v>1688</v>
      </c>
      <c r="J6970" s="462" t="s">
        <v>1690</v>
      </c>
      <c r="K6970" s="145" t="s">
        <v>2264</v>
      </c>
      <c r="L6970" s="145" t="s">
        <v>2279</v>
      </c>
      <c r="M6970" s="145" t="s">
        <v>2266</v>
      </c>
      <c r="N6970" s="145" t="s">
        <v>2267</v>
      </c>
    </row>
    <row r="6971" spans="3:14">
      <c r="C6971" s="145" t="s">
        <v>3185</v>
      </c>
      <c r="D6971" s="145">
        <v>0</v>
      </c>
      <c r="E6971" s="145" t="s">
        <v>26</v>
      </c>
      <c r="F6971" s="462" t="s">
        <v>95</v>
      </c>
      <c r="G6971" s="462" t="s">
        <v>3468</v>
      </c>
      <c r="H6971" s="145" t="s">
        <v>86</v>
      </c>
      <c r="I6971" s="462" t="s">
        <v>1688</v>
      </c>
      <c r="J6971" s="462" t="s">
        <v>1690</v>
      </c>
      <c r="K6971" s="145" t="s">
        <v>2264</v>
      </c>
      <c r="L6971" s="145" t="s">
        <v>2279</v>
      </c>
      <c r="M6971" s="145" t="s">
        <v>2266</v>
      </c>
      <c r="N6971" s="145" t="s">
        <v>2267</v>
      </c>
    </row>
    <row r="6972" spans="3:14">
      <c r="C6972" s="145" t="s">
        <v>3186</v>
      </c>
      <c r="D6972" s="145">
        <v>0</v>
      </c>
      <c r="E6972" s="145" t="s">
        <v>26</v>
      </c>
      <c r="F6972" s="462" t="s">
        <v>95</v>
      </c>
      <c r="G6972" s="462" t="s">
        <v>3468</v>
      </c>
      <c r="H6972" s="145" t="s">
        <v>86</v>
      </c>
      <c r="I6972" s="462" t="s">
        <v>1688</v>
      </c>
      <c r="J6972" s="462" t="s">
        <v>1690</v>
      </c>
      <c r="K6972" s="145" t="s">
        <v>2264</v>
      </c>
      <c r="L6972" s="145" t="s">
        <v>2279</v>
      </c>
      <c r="M6972" s="145" t="s">
        <v>2266</v>
      </c>
      <c r="N6972" s="145" t="s">
        <v>2267</v>
      </c>
    </row>
    <row r="6973" spans="3:14">
      <c r="C6973" s="145" t="s">
        <v>2823</v>
      </c>
      <c r="D6973" s="145">
        <v>0</v>
      </c>
      <c r="E6973" s="145" t="s">
        <v>26</v>
      </c>
      <c r="F6973" s="462" t="s">
        <v>95</v>
      </c>
      <c r="G6973" s="462" t="s">
        <v>3468</v>
      </c>
      <c r="H6973" s="145" t="s">
        <v>86</v>
      </c>
      <c r="I6973" s="462" t="s">
        <v>1688</v>
      </c>
      <c r="J6973" s="462" t="s">
        <v>1690</v>
      </c>
      <c r="K6973" s="145" t="s">
        <v>2264</v>
      </c>
      <c r="L6973" s="145" t="s">
        <v>2279</v>
      </c>
      <c r="M6973" s="145" t="s">
        <v>2266</v>
      </c>
      <c r="N6973" s="145" t="s">
        <v>2267</v>
      </c>
    </row>
    <row r="6974" spans="3:14">
      <c r="C6974" s="145" t="s">
        <v>2824</v>
      </c>
      <c r="D6974" s="145">
        <v>0</v>
      </c>
      <c r="E6974" s="145" t="s">
        <v>26</v>
      </c>
      <c r="F6974" s="462" t="s">
        <v>95</v>
      </c>
      <c r="G6974" s="462" t="s">
        <v>3468</v>
      </c>
      <c r="H6974" s="145" t="s">
        <v>86</v>
      </c>
      <c r="I6974" s="462" t="s">
        <v>1688</v>
      </c>
      <c r="J6974" s="462" t="s">
        <v>1690</v>
      </c>
      <c r="K6974" s="145" t="s">
        <v>2264</v>
      </c>
      <c r="L6974" s="145" t="s">
        <v>2279</v>
      </c>
      <c r="M6974" s="145" t="s">
        <v>2266</v>
      </c>
      <c r="N6974" s="145" t="s">
        <v>2267</v>
      </c>
    </row>
    <row r="6975" spans="3:14">
      <c r="C6975" s="145" t="s">
        <v>2825</v>
      </c>
      <c r="D6975" s="145">
        <v>0</v>
      </c>
      <c r="E6975" s="145" t="s">
        <v>26</v>
      </c>
      <c r="F6975" s="462" t="s">
        <v>95</v>
      </c>
      <c r="G6975" s="462" t="s">
        <v>3468</v>
      </c>
      <c r="H6975" s="145" t="s">
        <v>86</v>
      </c>
      <c r="I6975" s="462" t="s">
        <v>1688</v>
      </c>
      <c r="J6975" s="462" t="s">
        <v>1690</v>
      </c>
      <c r="K6975" s="145" t="s">
        <v>2264</v>
      </c>
      <c r="L6975" s="145" t="s">
        <v>2279</v>
      </c>
      <c r="M6975" s="145" t="s">
        <v>2266</v>
      </c>
      <c r="N6975" s="145" t="s">
        <v>2267</v>
      </c>
    </row>
    <row r="6976" spans="3:14">
      <c r="C6976" s="145" t="s">
        <v>2826</v>
      </c>
      <c r="D6976" s="145">
        <v>0</v>
      </c>
      <c r="E6976" s="145" t="s">
        <v>26</v>
      </c>
      <c r="F6976" s="462" t="s">
        <v>95</v>
      </c>
      <c r="G6976" s="462" t="s">
        <v>3468</v>
      </c>
      <c r="H6976" s="145" t="s">
        <v>86</v>
      </c>
      <c r="I6976" s="462" t="s">
        <v>1688</v>
      </c>
      <c r="J6976" s="462" t="s">
        <v>1690</v>
      </c>
      <c r="K6976" s="145" t="s">
        <v>2264</v>
      </c>
      <c r="L6976" s="145" t="s">
        <v>2279</v>
      </c>
      <c r="M6976" s="145" t="s">
        <v>2266</v>
      </c>
      <c r="N6976" s="145" t="s">
        <v>2267</v>
      </c>
    </row>
    <row r="6977" spans="3:14">
      <c r="C6977" s="145" t="s">
        <v>2827</v>
      </c>
      <c r="D6977" s="145">
        <v>0</v>
      </c>
      <c r="E6977" s="145" t="s">
        <v>26</v>
      </c>
      <c r="F6977" s="462" t="s">
        <v>95</v>
      </c>
      <c r="G6977" s="462" t="s">
        <v>3468</v>
      </c>
      <c r="H6977" s="145" t="s">
        <v>86</v>
      </c>
      <c r="I6977" s="462" t="s">
        <v>1688</v>
      </c>
      <c r="J6977" s="462" t="s">
        <v>1690</v>
      </c>
      <c r="K6977" s="145" t="s">
        <v>2264</v>
      </c>
      <c r="L6977" s="145" t="s">
        <v>2279</v>
      </c>
      <c r="M6977" s="145" t="s">
        <v>2266</v>
      </c>
      <c r="N6977" s="145" t="s">
        <v>2267</v>
      </c>
    </row>
    <row r="6978" spans="3:14">
      <c r="C6978" s="145" t="s">
        <v>2359</v>
      </c>
      <c r="D6978" s="145">
        <v>0</v>
      </c>
      <c r="E6978" s="145" t="s">
        <v>26</v>
      </c>
      <c r="F6978" s="462" t="s">
        <v>95</v>
      </c>
      <c r="G6978" s="462" t="s">
        <v>3468</v>
      </c>
      <c r="H6978" s="145" t="s">
        <v>86</v>
      </c>
      <c r="I6978" s="462" t="s">
        <v>2</v>
      </c>
      <c r="J6978" s="462" t="s">
        <v>1690</v>
      </c>
      <c r="K6978" s="145" t="s">
        <v>2264</v>
      </c>
      <c r="L6978" s="145" t="s">
        <v>2279</v>
      </c>
      <c r="M6978" s="145" t="s">
        <v>2266</v>
      </c>
      <c r="N6978" s="145" t="s">
        <v>2267</v>
      </c>
    </row>
    <row r="6979" spans="3:14">
      <c r="C6979" s="145" t="s">
        <v>2813</v>
      </c>
      <c r="F6979" s="462" t="s">
        <v>3468</v>
      </c>
      <c r="G6979" s="462" t="s">
        <v>3468</v>
      </c>
      <c r="H6979" s="145" t="s">
        <v>86</v>
      </c>
      <c r="I6979" s="462" t="s">
        <v>1688</v>
      </c>
      <c r="J6979" s="462" t="s">
        <v>1690</v>
      </c>
      <c r="K6979" s="145" t="s">
        <v>2264</v>
      </c>
      <c r="L6979" s="145" t="s">
        <v>2279</v>
      </c>
      <c r="M6979" s="145" t="s">
        <v>2266</v>
      </c>
      <c r="N6979" s="145" t="s">
        <v>2268</v>
      </c>
    </row>
    <row r="6980" spans="3:14">
      <c r="C6980" s="145" t="s">
        <v>2814</v>
      </c>
      <c r="F6980" s="462" t="s">
        <v>3468</v>
      </c>
      <c r="G6980" s="462" t="s">
        <v>3468</v>
      </c>
      <c r="H6980" s="145" t="s">
        <v>86</v>
      </c>
      <c r="I6980" s="462" t="s">
        <v>1688</v>
      </c>
      <c r="J6980" s="462" t="s">
        <v>1690</v>
      </c>
      <c r="K6980" s="145" t="s">
        <v>2264</v>
      </c>
      <c r="L6980" s="145" t="s">
        <v>2279</v>
      </c>
      <c r="M6980" s="145" t="s">
        <v>2266</v>
      </c>
      <c r="N6980" s="145" t="s">
        <v>2268</v>
      </c>
    </row>
    <row r="6981" spans="3:14">
      <c r="C6981" s="145" t="s">
        <v>2815</v>
      </c>
      <c r="F6981" s="462" t="s">
        <v>3468</v>
      </c>
      <c r="G6981" s="462" t="s">
        <v>3468</v>
      </c>
      <c r="H6981" s="145" t="s">
        <v>86</v>
      </c>
      <c r="I6981" s="462" t="s">
        <v>1688</v>
      </c>
      <c r="J6981" s="462" t="s">
        <v>1690</v>
      </c>
      <c r="K6981" s="145" t="s">
        <v>2264</v>
      </c>
      <c r="L6981" s="145" t="s">
        <v>2279</v>
      </c>
      <c r="M6981" s="145" t="s">
        <v>2266</v>
      </c>
      <c r="N6981" s="145" t="s">
        <v>2268</v>
      </c>
    </row>
    <row r="6982" spans="3:14">
      <c r="C6982" s="145" t="s">
        <v>2359</v>
      </c>
      <c r="D6982" s="145">
        <v>0</v>
      </c>
      <c r="E6982" s="145" t="s">
        <v>26</v>
      </c>
      <c r="F6982" s="462" t="s">
        <v>95</v>
      </c>
      <c r="G6982" s="462" t="s">
        <v>3468</v>
      </c>
      <c r="H6982" s="145" t="s">
        <v>86</v>
      </c>
      <c r="I6982" s="462" t="s">
        <v>2</v>
      </c>
      <c r="J6982" s="462" t="s">
        <v>1688</v>
      </c>
      <c r="K6982" s="145" t="s">
        <v>2264</v>
      </c>
      <c r="L6982" s="145" t="s">
        <v>2279</v>
      </c>
      <c r="M6982" s="145" t="s">
        <v>2266</v>
      </c>
      <c r="N6982" s="145" t="s">
        <v>2268</v>
      </c>
    </row>
    <row r="6983" spans="3:14">
      <c r="C6983" s="145" t="s">
        <v>2818</v>
      </c>
      <c r="D6983" s="145">
        <v>0</v>
      </c>
      <c r="E6983" s="145" t="s">
        <v>26</v>
      </c>
      <c r="F6983" s="462" t="s">
        <v>95</v>
      </c>
      <c r="G6983" s="462" t="s">
        <v>3468</v>
      </c>
      <c r="H6983" s="145" t="s">
        <v>86</v>
      </c>
      <c r="I6983" s="462" t="s">
        <v>1688</v>
      </c>
      <c r="J6983" s="462" t="s">
        <v>1690</v>
      </c>
      <c r="K6983" s="145" t="s">
        <v>2264</v>
      </c>
      <c r="L6983" s="145" t="s">
        <v>2279</v>
      </c>
      <c r="M6983" s="145" t="s">
        <v>2266</v>
      </c>
      <c r="N6983" s="145" t="s">
        <v>2268</v>
      </c>
    </row>
    <row r="6984" spans="3:14">
      <c r="C6984" s="145" t="s">
        <v>2819</v>
      </c>
      <c r="D6984" s="145">
        <v>0</v>
      </c>
      <c r="E6984" s="145" t="s">
        <v>26</v>
      </c>
      <c r="F6984" s="462" t="s">
        <v>95</v>
      </c>
      <c r="G6984" s="462" t="s">
        <v>3468</v>
      </c>
      <c r="H6984" s="145" t="s">
        <v>86</v>
      </c>
      <c r="I6984" s="462" t="s">
        <v>1688</v>
      </c>
      <c r="J6984" s="462" t="s">
        <v>1690</v>
      </c>
      <c r="K6984" s="145" t="s">
        <v>2264</v>
      </c>
      <c r="L6984" s="145" t="s">
        <v>2279</v>
      </c>
      <c r="M6984" s="145" t="s">
        <v>2266</v>
      </c>
      <c r="N6984" s="145" t="s">
        <v>2268</v>
      </c>
    </row>
    <row r="6985" spans="3:14">
      <c r="C6985" s="145" t="s">
        <v>2820</v>
      </c>
      <c r="D6985" s="145">
        <v>0</v>
      </c>
      <c r="E6985" s="145" t="s">
        <v>26</v>
      </c>
      <c r="F6985" s="462" t="s">
        <v>95</v>
      </c>
      <c r="G6985" s="462" t="s">
        <v>3468</v>
      </c>
      <c r="H6985" s="145" t="s">
        <v>86</v>
      </c>
      <c r="I6985" s="462" t="s">
        <v>1688</v>
      </c>
      <c r="J6985" s="462" t="s">
        <v>1690</v>
      </c>
      <c r="K6985" s="145" t="s">
        <v>2264</v>
      </c>
      <c r="L6985" s="145" t="s">
        <v>2279</v>
      </c>
      <c r="M6985" s="145" t="s">
        <v>2266</v>
      </c>
      <c r="N6985" s="145" t="s">
        <v>2268</v>
      </c>
    </row>
    <row r="6986" spans="3:14">
      <c r="C6986" s="145" t="s">
        <v>2821</v>
      </c>
      <c r="D6986" s="145">
        <v>0</v>
      </c>
      <c r="E6986" s="145" t="s">
        <v>26</v>
      </c>
      <c r="F6986" s="462" t="s">
        <v>95</v>
      </c>
      <c r="G6986" s="462" t="s">
        <v>3468</v>
      </c>
      <c r="H6986" s="145" t="s">
        <v>86</v>
      </c>
      <c r="I6986" s="462" t="s">
        <v>1688</v>
      </c>
      <c r="J6986" s="462" t="s">
        <v>1690</v>
      </c>
      <c r="K6986" s="145" t="s">
        <v>2264</v>
      </c>
      <c r="L6986" s="145" t="s">
        <v>2279</v>
      </c>
      <c r="M6986" s="145" t="s">
        <v>2266</v>
      </c>
      <c r="N6986" s="145" t="s">
        <v>2268</v>
      </c>
    </row>
    <row r="6987" spans="3:14">
      <c r="C6987" s="145" t="s">
        <v>2822</v>
      </c>
      <c r="D6987" s="145">
        <v>0</v>
      </c>
      <c r="E6987" s="145" t="s">
        <v>26</v>
      </c>
      <c r="F6987" s="462" t="s">
        <v>95</v>
      </c>
      <c r="G6987" s="462" t="s">
        <v>3468</v>
      </c>
      <c r="H6987" s="145" t="s">
        <v>86</v>
      </c>
      <c r="I6987" s="462" t="s">
        <v>1688</v>
      </c>
      <c r="J6987" s="462" t="s">
        <v>1690</v>
      </c>
      <c r="K6987" s="145" t="s">
        <v>2264</v>
      </c>
      <c r="L6987" s="145" t="s">
        <v>2279</v>
      </c>
      <c r="M6987" s="145" t="s">
        <v>2266</v>
      </c>
      <c r="N6987" s="145" t="s">
        <v>2268</v>
      </c>
    </row>
    <row r="6988" spans="3:14">
      <c r="C6988" s="145" t="s">
        <v>3184</v>
      </c>
      <c r="D6988" s="145">
        <v>0</v>
      </c>
      <c r="E6988" s="145" t="s">
        <v>26</v>
      </c>
      <c r="F6988" s="462" t="s">
        <v>95</v>
      </c>
      <c r="G6988" s="462" t="s">
        <v>3468</v>
      </c>
      <c r="H6988" s="145" t="s">
        <v>86</v>
      </c>
      <c r="I6988" s="462" t="s">
        <v>1688</v>
      </c>
      <c r="J6988" s="462" t="s">
        <v>1690</v>
      </c>
      <c r="K6988" s="145" t="s">
        <v>2264</v>
      </c>
      <c r="L6988" s="145" t="s">
        <v>2279</v>
      </c>
      <c r="M6988" s="145" t="s">
        <v>2266</v>
      </c>
      <c r="N6988" s="145" t="s">
        <v>2268</v>
      </c>
    </row>
    <row r="6989" spans="3:14">
      <c r="C6989" s="145" t="s">
        <v>3185</v>
      </c>
      <c r="D6989" s="145">
        <v>0</v>
      </c>
      <c r="E6989" s="145" t="s">
        <v>26</v>
      </c>
      <c r="F6989" s="462" t="s">
        <v>95</v>
      </c>
      <c r="G6989" s="462" t="s">
        <v>3468</v>
      </c>
      <c r="H6989" s="145" t="s">
        <v>86</v>
      </c>
      <c r="I6989" s="462" t="s">
        <v>1688</v>
      </c>
      <c r="J6989" s="462" t="s">
        <v>1690</v>
      </c>
      <c r="K6989" s="145" t="s">
        <v>2264</v>
      </c>
      <c r="L6989" s="145" t="s">
        <v>2279</v>
      </c>
      <c r="M6989" s="145" t="s">
        <v>2266</v>
      </c>
      <c r="N6989" s="145" t="s">
        <v>2268</v>
      </c>
    </row>
    <row r="6990" spans="3:14">
      <c r="C6990" s="145" t="s">
        <v>3186</v>
      </c>
      <c r="D6990" s="145">
        <v>0</v>
      </c>
      <c r="E6990" s="145" t="s">
        <v>26</v>
      </c>
      <c r="F6990" s="462" t="s">
        <v>95</v>
      </c>
      <c r="G6990" s="462" t="s">
        <v>3468</v>
      </c>
      <c r="H6990" s="145" t="s">
        <v>86</v>
      </c>
      <c r="I6990" s="462" t="s">
        <v>1688</v>
      </c>
      <c r="J6990" s="462" t="s">
        <v>1690</v>
      </c>
      <c r="K6990" s="145" t="s">
        <v>2264</v>
      </c>
      <c r="L6990" s="145" t="s">
        <v>2279</v>
      </c>
      <c r="M6990" s="145" t="s">
        <v>2266</v>
      </c>
      <c r="N6990" s="145" t="s">
        <v>2268</v>
      </c>
    </row>
    <row r="6991" spans="3:14">
      <c r="C6991" s="145" t="s">
        <v>2823</v>
      </c>
      <c r="D6991" s="145">
        <v>0</v>
      </c>
      <c r="E6991" s="145" t="s">
        <v>26</v>
      </c>
      <c r="F6991" s="462" t="s">
        <v>95</v>
      </c>
      <c r="G6991" s="462" t="s">
        <v>3468</v>
      </c>
      <c r="H6991" s="145" t="s">
        <v>86</v>
      </c>
      <c r="I6991" s="462" t="s">
        <v>1688</v>
      </c>
      <c r="J6991" s="462" t="s">
        <v>1690</v>
      </c>
      <c r="K6991" s="145" t="s">
        <v>2264</v>
      </c>
      <c r="L6991" s="145" t="s">
        <v>2279</v>
      </c>
      <c r="M6991" s="145" t="s">
        <v>2266</v>
      </c>
      <c r="N6991" s="145" t="s">
        <v>2268</v>
      </c>
    </row>
    <row r="6992" spans="3:14">
      <c r="C6992" s="145" t="s">
        <v>2824</v>
      </c>
      <c r="D6992" s="145">
        <v>0</v>
      </c>
      <c r="E6992" s="145" t="s">
        <v>26</v>
      </c>
      <c r="F6992" s="462" t="s">
        <v>95</v>
      </c>
      <c r="G6992" s="462" t="s">
        <v>3468</v>
      </c>
      <c r="H6992" s="145" t="s">
        <v>86</v>
      </c>
      <c r="I6992" s="462" t="s">
        <v>1688</v>
      </c>
      <c r="J6992" s="462" t="s">
        <v>1690</v>
      </c>
      <c r="K6992" s="145" t="s">
        <v>2264</v>
      </c>
      <c r="L6992" s="145" t="s">
        <v>2279</v>
      </c>
      <c r="M6992" s="145" t="s">
        <v>2266</v>
      </c>
      <c r="N6992" s="145" t="s">
        <v>2268</v>
      </c>
    </row>
    <row r="6993" spans="3:14">
      <c r="C6993" s="145" t="s">
        <v>2825</v>
      </c>
      <c r="D6993" s="145">
        <v>0</v>
      </c>
      <c r="E6993" s="145" t="s">
        <v>26</v>
      </c>
      <c r="F6993" s="462" t="s">
        <v>95</v>
      </c>
      <c r="G6993" s="462" t="s">
        <v>3468</v>
      </c>
      <c r="H6993" s="145" t="s">
        <v>86</v>
      </c>
      <c r="I6993" s="462" t="s">
        <v>1688</v>
      </c>
      <c r="J6993" s="462" t="s">
        <v>1690</v>
      </c>
      <c r="K6993" s="145" t="s">
        <v>2264</v>
      </c>
      <c r="L6993" s="145" t="s">
        <v>2279</v>
      </c>
      <c r="M6993" s="145" t="s">
        <v>2266</v>
      </c>
      <c r="N6993" s="145" t="s">
        <v>2268</v>
      </c>
    </row>
    <row r="6994" spans="3:14">
      <c r="C6994" s="145" t="s">
        <v>2826</v>
      </c>
      <c r="D6994" s="145">
        <v>0</v>
      </c>
      <c r="E6994" s="145" t="s">
        <v>26</v>
      </c>
      <c r="F6994" s="462" t="s">
        <v>95</v>
      </c>
      <c r="G6994" s="462" t="s">
        <v>3468</v>
      </c>
      <c r="H6994" s="145" t="s">
        <v>86</v>
      </c>
      <c r="I6994" s="462" t="s">
        <v>1688</v>
      </c>
      <c r="J6994" s="462" t="s">
        <v>1690</v>
      </c>
      <c r="K6994" s="145" t="s">
        <v>2264</v>
      </c>
      <c r="L6994" s="145" t="s">
        <v>2279</v>
      </c>
      <c r="M6994" s="145" t="s">
        <v>2266</v>
      </c>
      <c r="N6994" s="145" t="s">
        <v>2268</v>
      </c>
    </row>
    <row r="6995" spans="3:14">
      <c r="C6995" s="145" t="s">
        <v>2827</v>
      </c>
      <c r="D6995" s="145">
        <v>0</v>
      </c>
      <c r="E6995" s="145" t="s">
        <v>26</v>
      </c>
      <c r="F6995" s="462" t="s">
        <v>95</v>
      </c>
      <c r="G6995" s="462" t="s">
        <v>3468</v>
      </c>
      <c r="H6995" s="145" t="s">
        <v>86</v>
      </c>
      <c r="I6995" s="462" t="s">
        <v>1688</v>
      </c>
      <c r="J6995" s="462" t="s">
        <v>1690</v>
      </c>
      <c r="K6995" s="145" t="s">
        <v>2264</v>
      </c>
      <c r="L6995" s="145" t="s">
        <v>2279</v>
      </c>
      <c r="M6995" s="145" t="s">
        <v>2266</v>
      </c>
      <c r="N6995" s="145" t="s">
        <v>2268</v>
      </c>
    </row>
    <row r="6996" spans="3:14">
      <c r="C6996" s="145" t="s">
        <v>2359</v>
      </c>
      <c r="D6996" s="145">
        <v>0</v>
      </c>
      <c r="E6996" s="145" t="s">
        <v>26</v>
      </c>
      <c r="F6996" s="462" t="s">
        <v>95</v>
      </c>
      <c r="G6996" s="462" t="s">
        <v>3468</v>
      </c>
      <c r="H6996" s="145" t="s">
        <v>86</v>
      </c>
      <c r="I6996" s="462" t="s">
        <v>2</v>
      </c>
      <c r="J6996" s="462" t="s">
        <v>1690</v>
      </c>
      <c r="K6996" s="145" t="s">
        <v>2264</v>
      </c>
      <c r="L6996" s="145" t="s">
        <v>2279</v>
      </c>
      <c r="M6996" s="145" t="s">
        <v>2266</v>
      </c>
      <c r="N6996" s="145" t="s">
        <v>2268</v>
      </c>
    </row>
    <row r="6997" spans="3:14">
      <c r="C6997" s="145" t="s">
        <v>2813</v>
      </c>
      <c r="F6997" s="462" t="s">
        <v>3468</v>
      </c>
      <c r="G6997" s="462" t="s">
        <v>3468</v>
      </c>
      <c r="H6997" s="145" t="s">
        <v>86</v>
      </c>
      <c r="I6997" s="462" t="s">
        <v>1688</v>
      </c>
      <c r="J6997" s="462" t="s">
        <v>1690</v>
      </c>
      <c r="K6997" s="145" t="s">
        <v>2264</v>
      </c>
      <c r="L6997" s="145" t="s">
        <v>2279</v>
      </c>
      <c r="M6997" s="145" t="s">
        <v>2266</v>
      </c>
      <c r="N6997" s="145" t="s">
        <v>2269</v>
      </c>
    </row>
    <row r="6998" spans="3:14">
      <c r="C6998" s="145" t="s">
        <v>2814</v>
      </c>
      <c r="F6998" s="462" t="s">
        <v>3468</v>
      </c>
      <c r="G6998" s="462" t="s">
        <v>3468</v>
      </c>
      <c r="H6998" s="145" t="s">
        <v>86</v>
      </c>
      <c r="I6998" s="462" t="s">
        <v>1688</v>
      </c>
      <c r="J6998" s="462" t="s">
        <v>1690</v>
      </c>
      <c r="K6998" s="145" t="s">
        <v>2264</v>
      </c>
      <c r="L6998" s="145" t="s">
        <v>2279</v>
      </c>
      <c r="M6998" s="145" t="s">
        <v>2266</v>
      </c>
      <c r="N6998" s="145" t="s">
        <v>2269</v>
      </c>
    </row>
    <row r="6999" spans="3:14">
      <c r="C6999" s="145" t="s">
        <v>2815</v>
      </c>
      <c r="F6999" s="462" t="s">
        <v>3468</v>
      </c>
      <c r="G6999" s="462" t="s">
        <v>3468</v>
      </c>
      <c r="H6999" s="145" t="s">
        <v>86</v>
      </c>
      <c r="I6999" s="462" t="s">
        <v>1688</v>
      </c>
      <c r="J6999" s="462" t="s">
        <v>1690</v>
      </c>
      <c r="K6999" s="145" t="s">
        <v>2264</v>
      </c>
      <c r="L6999" s="145" t="s">
        <v>2279</v>
      </c>
      <c r="M6999" s="145" t="s">
        <v>2266</v>
      </c>
      <c r="N6999" s="145" t="s">
        <v>2269</v>
      </c>
    </row>
    <row r="7000" spans="3:14">
      <c r="C7000" s="145" t="s">
        <v>2359</v>
      </c>
      <c r="D7000" s="145">
        <v>0</v>
      </c>
      <c r="E7000" s="145" t="s">
        <v>26</v>
      </c>
      <c r="F7000" s="462" t="s">
        <v>95</v>
      </c>
      <c r="G7000" s="462" t="s">
        <v>3468</v>
      </c>
      <c r="H7000" s="145" t="s">
        <v>86</v>
      </c>
      <c r="I7000" s="462" t="s">
        <v>2</v>
      </c>
      <c r="J7000" s="462" t="s">
        <v>1688</v>
      </c>
      <c r="K7000" s="145" t="s">
        <v>2264</v>
      </c>
      <c r="L7000" s="145" t="s">
        <v>2279</v>
      </c>
      <c r="M7000" s="145" t="s">
        <v>2266</v>
      </c>
      <c r="N7000" s="145" t="s">
        <v>2269</v>
      </c>
    </row>
    <row r="7001" spans="3:14">
      <c r="C7001" s="145" t="s">
        <v>2818</v>
      </c>
      <c r="D7001" s="145">
        <v>0</v>
      </c>
      <c r="E7001" s="145" t="s">
        <v>26</v>
      </c>
      <c r="F7001" s="462" t="s">
        <v>95</v>
      </c>
      <c r="G7001" s="462" t="s">
        <v>3468</v>
      </c>
      <c r="H7001" s="145" t="s">
        <v>86</v>
      </c>
      <c r="I7001" s="462" t="s">
        <v>1688</v>
      </c>
      <c r="J7001" s="462" t="s">
        <v>1690</v>
      </c>
      <c r="K7001" s="145" t="s">
        <v>2264</v>
      </c>
      <c r="L7001" s="145" t="s">
        <v>2279</v>
      </c>
      <c r="M7001" s="145" t="s">
        <v>2266</v>
      </c>
      <c r="N7001" s="145" t="s">
        <v>2269</v>
      </c>
    </row>
    <row r="7002" spans="3:14">
      <c r="C7002" s="145" t="s">
        <v>2819</v>
      </c>
      <c r="D7002" s="145">
        <v>0</v>
      </c>
      <c r="E7002" s="145" t="s">
        <v>26</v>
      </c>
      <c r="F7002" s="462" t="s">
        <v>95</v>
      </c>
      <c r="G7002" s="462" t="s">
        <v>3468</v>
      </c>
      <c r="H7002" s="145" t="s">
        <v>86</v>
      </c>
      <c r="I7002" s="462" t="s">
        <v>1688</v>
      </c>
      <c r="J7002" s="462" t="s">
        <v>1690</v>
      </c>
      <c r="K7002" s="145" t="s">
        <v>2264</v>
      </c>
      <c r="L7002" s="145" t="s">
        <v>2279</v>
      </c>
      <c r="M7002" s="145" t="s">
        <v>2266</v>
      </c>
      <c r="N7002" s="145" t="s">
        <v>2269</v>
      </c>
    </row>
    <row r="7003" spans="3:14">
      <c r="C7003" s="145" t="s">
        <v>2820</v>
      </c>
      <c r="D7003" s="145">
        <v>0</v>
      </c>
      <c r="E7003" s="145" t="s">
        <v>26</v>
      </c>
      <c r="F7003" s="462" t="s">
        <v>95</v>
      </c>
      <c r="G7003" s="462" t="s">
        <v>3468</v>
      </c>
      <c r="H7003" s="145" t="s">
        <v>86</v>
      </c>
      <c r="I7003" s="462" t="s">
        <v>1688</v>
      </c>
      <c r="J7003" s="462" t="s">
        <v>1690</v>
      </c>
      <c r="K7003" s="145" t="s">
        <v>2264</v>
      </c>
      <c r="L7003" s="145" t="s">
        <v>2279</v>
      </c>
      <c r="M7003" s="145" t="s">
        <v>2266</v>
      </c>
      <c r="N7003" s="145" t="s">
        <v>2269</v>
      </c>
    </row>
    <row r="7004" spans="3:14">
      <c r="C7004" s="145" t="s">
        <v>2821</v>
      </c>
      <c r="D7004" s="145">
        <v>0</v>
      </c>
      <c r="E7004" s="145" t="s">
        <v>26</v>
      </c>
      <c r="F7004" s="462" t="s">
        <v>95</v>
      </c>
      <c r="G7004" s="462" t="s">
        <v>3468</v>
      </c>
      <c r="H7004" s="145" t="s">
        <v>86</v>
      </c>
      <c r="I7004" s="462" t="s">
        <v>1688</v>
      </c>
      <c r="J7004" s="462" t="s">
        <v>1690</v>
      </c>
      <c r="K7004" s="145" t="s">
        <v>2264</v>
      </c>
      <c r="L7004" s="145" t="s">
        <v>2279</v>
      </c>
      <c r="M7004" s="145" t="s">
        <v>2266</v>
      </c>
      <c r="N7004" s="145" t="s">
        <v>2269</v>
      </c>
    </row>
    <row r="7005" spans="3:14">
      <c r="C7005" s="145" t="s">
        <v>2822</v>
      </c>
      <c r="D7005" s="145">
        <v>0</v>
      </c>
      <c r="E7005" s="145" t="s">
        <v>26</v>
      </c>
      <c r="F7005" s="462" t="s">
        <v>95</v>
      </c>
      <c r="G7005" s="462" t="s">
        <v>3468</v>
      </c>
      <c r="H7005" s="145" t="s">
        <v>86</v>
      </c>
      <c r="I7005" s="462" t="s">
        <v>1688</v>
      </c>
      <c r="J7005" s="462" t="s">
        <v>1690</v>
      </c>
      <c r="K7005" s="145" t="s">
        <v>2264</v>
      </c>
      <c r="L7005" s="145" t="s">
        <v>2279</v>
      </c>
      <c r="M7005" s="145" t="s">
        <v>2266</v>
      </c>
      <c r="N7005" s="145" t="s">
        <v>2269</v>
      </c>
    </row>
    <row r="7006" spans="3:14">
      <c r="C7006" s="145" t="s">
        <v>3184</v>
      </c>
      <c r="D7006" s="145">
        <v>0</v>
      </c>
      <c r="E7006" s="145" t="s">
        <v>26</v>
      </c>
      <c r="F7006" s="462" t="s">
        <v>95</v>
      </c>
      <c r="G7006" s="462" t="s">
        <v>3468</v>
      </c>
      <c r="H7006" s="145" t="s">
        <v>86</v>
      </c>
      <c r="I7006" s="462" t="s">
        <v>1688</v>
      </c>
      <c r="J7006" s="462" t="s">
        <v>1690</v>
      </c>
      <c r="K7006" s="145" t="s">
        <v>2264</v>
      </c>
      <c r="L7006" s="145" t="s">
        <v>2279</v>
      </c>
      <c r="M7006" s="145" t="s">
        <v>2266</v>
      </c>
      <c r="N7006" s="145" t="s">
        <v>2269</v>
      </c>
    </row>
    <row r="7007" spans="3:14">
      <c r="C7007" s="145" t="s">
        <v>3185</v>
      </c>
      <c r="D7007" s="145">
        <v>0</v>
      </c>
      <c r="E7007" s="145" t="s">
        <v>26</v>
      </c>
      <c r="F7007" s="462" t="s">
        <v>95</v>
      </c>
      <c r="G7007" s="462" t="s">
        <v>3468</v>
      </c>
      <c r="H7007" s="145" t="s">
        <v>86</v>
      </c>
      <c r="I7007" s="462" t="s">
        <v>1688</v>
      </c>
      <c r="J7007" s="462" t="s">
        <v>1690</v>
      </c>
      <c r="K7007" s="145" t="s">
        <v>2264</v>
      </c>
      <c r="L7007" s="145" t="s">
        <v>2279</v>
      </c>
      <c r="M7007" s="145" t="s">
        <v>2266</v>
      </c>
      <c r="N7007" s="145" t="s">
        <v>2269</v>
      </c>
    </row>
    <row r="7008" spans="3:14">
      <c r="C7008" s="145" t="s">
        <v>3186</v>
      </c>
      <c r="D7008" s="145">
        <v>0</v>
      </c>
      <c r="E7008" s="145" t="s">
        <v>26</v>
      </c>
      <c r="F7008" s="462" t="s">
        <v>95</v>
      </c>
      <c r="G7008" s="462" t="s">
        <v>3468</v>
      </c>
      <c r="H7008" s="145" t="s">
        <v>86</v>
      </c>
      <c r="I7008" s="462" t="s">
        <v>1688</v>
      </c>
      <c r="J7008" s="462" t="s">
        <v>1690</v>
      </c>
      <c r="K7008" s="145" t="s">
        <v>2264</v>
      </c>
      <c r="L7008" s="145" t="s">
        <v>2279</v>
      </c>
      <c r="M7008" s="145" t="s">
        <v>2266</v>
      </c>
      <c r="N7008" s="145" t="s">
        <v>2269</v>
      </c>
    </row>
    <row r="7009" spans="3:14">
      <c r="C7009" s="145" t="s">
        <v>2823</v>
      </c>
      <c r="D7009" s="145">
        <v>0</v>
      </c>
      <c r="E7009" s="145" t="s">
        <v>26</v>
      </c>
      <c r="F7009" s="462" t="s">
        <v>95</v>
      </c>
      <c r="G7009" s="462" t="s">
        <v>3468</v>
      </c>
      <c r="H7009" s="145" t="s">
        <v>86</v>
      </c>
      <c r="I7009" s="462" t="s">
        <v>1688</v>
      </c>
      <c r="J7009" s="462" t="s">
        <v>1690</v>
      </c>
      <c r="K7009" s="145" t="s">
        <v>2264</v>
      </c>
      <c r="L7009" s="145" t="s">
        <v>2279</v>
      </c>
      <c r="M7009" s="145" t="s">
        <v>2266</v>
      </c>
      <c r="N7009" s="145" t="s">
        <v>2269</v>
      </c>
    </row>
    <row r="7010" spans="3:14">
      <c r="C7010" s="145" t="s">
        <v>2824</v>
      </c>
      <c r="D7010" s="145">
        <v>0</v>
      </c>
      <c r="E7010" s="145" t="s">
        <v>26</v>
      </c>
      <c r="F7010" s="462" t="s">
        <v>95</v>
      </c>
      <c r="G7010" s="462" t="s">
        <v>3468</v>
      </c>
      <c r="H7010" s="145" t="s">
        <v>86</v>
      </c>
      <c r="I7010" s="462" t="s">
        <v>1688</v>
      </c>
      <c r="J7010" s="462" t="s">
        <v>1690</v>
      </c>
      <c r="K7010" s="145" t="s">
        <v>2264</v>
      </c>
      <c r="L7010" s="145" t="s">
        <v>2279</v>
      </c>
      <c r="M7010" s="145" t="s">
        <v>2266</v>
      </c>
      <c r="N7010" s="145" t="s">
        <v>2269</v>
      </c>
    </row>
    <row r="7011" spans="3:14">
      <c r="C7011" s="145" t="s">
        <v>2825</v>
      </c>
      <c r="D7011" s="145">
        <v>0</v>
      </c>
      <c r="E7011" s="145" t="s">
        <v>26</v>
      </c>
      <c r="F7011" s="462" t="s">
        <v>95</v>
      </c>
      <c r="G7011" s="462" t="s">
        <v>3468</v>
      </c>
      <c r="H7011" s="145" t="s">
        <v>86</v>
      </c>
      <c r="I7011" s="462" t="s">
        <v>1688</v>
      </c>
      <c r="J7011" s="462" t="s">
        <v>1690</v>
      </c>
      <c r="K7011" s="145" t="s">
        <v>2264</v>
      </c>
      <c r="L7011" s="145" t="s">
        <v>2279</v>
      </c>
      <c r="M7011" s="145" t="s">
        <v>2266</v>
      </c>
      <c r="N7011" s="145" t="s">
        <v>2269</v>
      </c>
    </row>
    <row r="7012" spans="3:14">
      <c r="C7012" s="145" t="s">
        <v>2826</v>
      </c>
      <c r="D7012" s="145">
        <v>0</v>
      </c>
      <c r="E7012" s="145" t="s">
        <v>26</v>
      </c>
      <c r="F7012" s="462" t="s">
        <v>95</v>
      </c>
      <c r="G7012" s="462" t="s">
        <v>3468</v>
      </c>
      <c r="H7012" s="145" t="s">
        <v>86</v>
      </c>
      <c r="I7012" s="462" t="s">
        <v>1688</v>
      </c>
      <c r="J7012" s="462" t="s">
        <v>1690</v>
      </c>
      <c r="K7012" s="145" t="s">
        <v>2264</v>
      </c>
      <c r="L7012" s="145" t="s">
        <v>2279</v>
      </c>
      <c r="M7012" s="145" t="s">
        <v>2266</v>
      </c>
      <c r="N7012" s="145" t="s">
        <v>2269</v>
      </c>
    </row>
    <row r="7013" spans="3:14">
      <c r="C7013" s="145" t="s">
        <v>2827</v>
      </c>
      <c r="D7013" s="145">
        <v>0</v>
      </c>
      <c r="E7013" s="145" t="s">
        <v>26</v>
      </c>
      <c r="F7013" s="462" t="s">
        <v>95</v>
      </c>
      <c r="G7013" s="462" t="s">
        <v>3468</v>
      </c>
      <c r="H7013" s="145" t="s">
        <v>86</v>
      </c>
      <c r="I7013" s="462" t="s">
        <v>1688</v>
      </c>
      <c r="J7013" s="462" t="s">
        <v>1690</v>
      </c>
      <c r="K7013" s="145" t="s">
        <v>2264</v>
      </c>
      <c r="L7013" s="145" t="s">
        <v>2279</v>
      </c>
      <c r="M7013" s="145" t="s">
        <v>2266</v>
      </c>
      <c r="N7013" s="145" t="s">
        <v>2269</v>
      </c>
    </row>
    <row r="7014" spans="3:14">
      <c r="C7014" s="145" t="s">
        <v>2359</v>
      </c>
      <c r="D7014" s="145">
        <v>0</v>
      </c>
      <c r="E7014" s="145" t="s">
        <v>26</v>
      </c>
      <c r="F7014" s="462" t="s">
        <v>95</v>
      </c>
      <c r="G7014" s="462" t="s">
        <v>3468</v>
      </c>
      <c r="H7014" s="145" t="s">
        <v>86</v>
      </c>
      <c r="I7014" s="462" t="s">
        <v>2</v>
      </c>
      <c r="J7014" s="462" t="s">
        <v>1690</v>
      </c>
      <c r="K7014" s="145" t="s">
        <v>2264</v>
      </c>
      <c r="L7014" s="145" t="s">
        <v>2279</v>
      </c>
      <c r="M7014" s="145" t="s">
        <v>2266</v>
      </c>
      <c r="N7014" s="145" t="s">
        <v>2269</v>
      </c>
    </row>
    <row r="7015" spans="3:14">
      <c r="C7015" s="145" t="s">
        <v>2813</v>
      </c>
      <c r="F7015" s="462" t="s">
        <v>3468</v>
      </c>
      <c r="G7015" s="462" t="s">
        <v>3468</v>
      </c>
      <c r="H7015" s="145" t="s">
        <v>86</v>
      </c>
      <c r="I7015" s="462" t="s">
        <v>1688</v>
      </c>
      <c r="J7015" s="462" t="s">
        <v>1690</v>
      </c>
      <c r="K7015" s="145" t="s">
        <v>2264</v>
      </c>
      <c r="L7015" s="145" t="s">
        <v>2280</v>
      </c>
      <c r="M7015" s="145" t="s">
        <v>2266</v>
      </c>
      <c r="N7015" s="145" t="s">
        <v>2267</v>
      </c>
    </row>
    <row r="7016" spans="3:14">
      <c r="C7016" s="145" t="s">
        <v>2814</v>
      </c>
      <c r="F7016" s="462" t="s">
        <v>3468</v>
      </c>
      <c r="G7016" s="462" t="s">
        <v>3468</v>
      </c>
      <c r="H7016" s="145" t="s">
        <v>86</v>
      </c>
      <c r="I7016" s="462" t="s">
        <v>1688</v>
      </c>
      <c r="J7016" s="462" t="s">
        <v>1690</v>
      </c>
      <c r="K7016" s="145" t="s">
        <v>2264</v>
      </c>
      <c r="L7016" s="145" t="s">
        <v>2280</v>
      </c>
      <c r="M7016" s="145" t="s">
        <v>2266</v>
      </c>
      <c r="N7016" s="145" t="s">
        <v>2267</v>
      </c>
    </row>
    <row r="7017" spans="3:14">
      <c r="C7017" s="145" t="s">
        <v>2815</v>
      </c>
      <c r="F7017" s="462" t="s">
        <v>3468</v>
      </c>
      <c r="G7017" s="462" t="s">
        <v>3468</v>
      </c>
      <c r="H7017" s="145" t="s">
        <v>86</v>
      </c>
      <c r="I7017" s="462" t="s">
        <v>1688</v>
      </c>
      <c r="J7017" s="462" t="s">
        <v>1690</v>
      </c>
      <c r="K7017" s="145" t="s">
        <v>2264</v>
      </c>
      <c r="L7017" s="145" t="s">
        <v>2280</v>
      </c>
      <c r="M7017" s="145" t="s">
        <v>2266</v>
      </c>
      <c r="N7017" s="145" t="s">
        <v>2267</v>
      </c>
    </row>
    <row r="7018" spans="3:14">
      <c r="C7018" s="145" t="s">
        <v>2359</v>
      </c>
      <c r="D7018" s="145">
        <v>0</v>
      </c>
      <c r="E7018" s="145" t="s">
        <v>26</v>
      </c>
      <c r="F7018" s="462" t="s">
        <v>95</v>
      </c>
      <c r="G7018" s="462" t="s">
        <v>3468</v>
      </c>
      <c r="H7018" s="145" t="s">
        <v>86</v>
      </c>
      <c r="I7018" s="462" t="s">
        <v>2</v>
      </c>
      <c r="J7018" s="462" t="s">
        <v>1688</v>
      </c>
      <c r="K7018" s="145" t="s">
        <v>2264</v>
      </c>
      <c r="L7018" s="145" t="s">
        <v>2280</v>
      </c>
      <c r="M7018" s="145" t="s">
        <v>2266</v>
      </c>
      <c r="N7018" s="145" t="s">
        <v>2267</v>
      </c>
    </row>
    <row r="7019" spans="3:14">
      <c r="C7019" s="145" t="s">
        <v>2818</v>
      </c>
      <c r="D7019" s="145">
        <v>0</v>
      </c>
      <c r="E7019" s="145" t="s">
        <v>26</v>
      </c>
      <c r="F7019" s="462" t="s">
        <v>95</v>
      </c>
      <c r="G7019" s="462" t="s">
        <v>3468</v>
      </c>
      <c r="H7019" s="145" t="s">
        <v>86</v>
      </c>
      <c r="I7019" s="462" t="s">
        <v>1688</v>
      </c>
      <c r="J7019" s="462" t="s">
        <v>1690</v>
      </c>
      <c r="K7019" s="145" t="s">
        <v>2264</v>
      </c>
      <c r="L7019" s="145" t="s">
        <v>2280</v>
      </c>
      <c r="M7019" s="145" t="s">
        <v>2266</v>
      </c>
      <c r="N7019" s="145" t="s">
        <v>2267</v>
      </c>
    </row>
    <row r="7020" spans="3:14">
      <c r="C7020" s="145" t="s">
        <v>2819</v>
      </c>
      <c r="D7020" s="145">
        <v>0</v>
      </c>
      <c r="E7020" s="145" t="s">
        <v>26</v>
      </c>
      <c r="F7020" s="462" t="s">
        <v>95</v>
      </c>
      <c r="G7020" s="462" t="s">
        <v>3468</v>
      </c>
      <c r="H7020" s="145" t="s">
        <v>86</v>
      </c>
      <c r="I7020" s="462" t="s">
        <v>1688</v>
      </c>
      <c r="J7020" s="462" t="s">
        <v>1690</v>
      </c>
      <c r="K7020" s="145" t="s">
        <v>2264</v>
      </c>
      <c r="L7020" s="145" t="s">
        <v>2280</v>
      </c>
      <c r="M7020" s="145" t="s">
        <v>2266</v>
      </c>
      <c r="N7020" s="145" t="s">
        <v>2267</v>
      </c>
    </row>
    <row r="7021" spans="3:14">
      <c r="C7021" s="145" t="s">
        <v>2820</v>
      </c>
      <c r="D7021" s="145">
        <v>0</v>
      </c>
      <c r="E7021" s="145" t="s">
        <v>26</v>
      </c>
      <c r="F7021" s="462" t="s">
        <v>95</v>
      </c>
      <c r="G7021" s="462" t="s">
        <v>3468</v>
      </c>
      <c r="H7021" s="145" t="s">
        <v>86</v>
      </c>
      <c r="I7021" s="462" t="s">
        <v>1688</v>
      </c>
      <c r="J7021" s="462" t="s">
        <v>1690</v>
      </c>
      <c r="K7021" s="145" t="s">
        <v>2264</v>
      </c>
      <c r="L7021" s="145" t="s">
        <v>2280</v>
      </c>
      <c r="M7021" s="145" t="s">
        <v>2266</v>
      </c>
      <c r="N7021" s="145" t="s">
        <v>2267</v>
      </c>
    </row>
    <row r="7022" spans="3:14">
      <c r="C7022" s="145" t="s">
        <v>2821</v>
      </c>
      <c r="D7022" s="145">
        <v>0</v>
      </c>
      <c r="E7022" s="145" t="s">
        <v>26</v>
      </c>
      <c r="F7022" s="462" t="s">
        <v>95</v>
      </c>
      <c r="G7022" s="462" t="s">
        <v>3468</v>
      </c>
      <c r="H7022" s="145" t="s">
        <v>86</v>
      </c>
      <c r="I7022" s="462" t="s">
        <v>1688</v>
      </c>
      <c r="J7022" s="462" t="s">
        <v>1690</v>
      </c>
      <c r="K7022" s="145" t="s">
        <v>2264</v>
      </c>
      <c r="L7022" s="145" t="s">
        <v>2280</v>
      </c>
      <c r="M7022" s="145" t="s">
        <v>2266</v>
      </c>
      <c r="N7022" s="145" t="s">
        <v>2267</v>
      </c>
    </row>
    <row r="7023" spans="3:14">
      <c r="C7023" s="145" t="s">
        <v>2822</v>
      </c>
      <c r="D7023" s="145">
        <v>0</v>
      </c>
      <c r="E7023" s="145" t="s">
        <v>26</v>
      </c>
      <c r="F7023" s="462" t="s">
        <v>95</v>
      </c>
      <c r="G7023" s="462" t="s">
        <v>3468</v>
      </c>
      <c r="H7023" s="145" t="s">
        <v>86</v>
      </c>
      <c r="I7023" s="462" t="s">
        <v>1688</v>
      </c>
      <c r="J7023" s="462" t="s">
        <v>1690</v>
      </c>
      <c r="K7023" s="145" t="s">
        <v>2264</v>
      </c>
      <c r="L7023" s="145" t="s">
        <v>2280</v>
      </c>
      <c r="M7023" s="145" t="s">
        <v>2266</v>
      </c>
      <c r="N7023" s="145" t="s">
        <v>2267</v>
      </c>
    </row>
    <row r="7024" spans="3:14">
      <c r="C7024" s="145" t="s">
        <v>3184</v>
      </c>
      <c r="D7024" s="145">
        <v>0</v>
      </c>
      <c r="E7024" s="145" t="s">
        <v>26</v>
      </c>
      <c r="F7024" s="462" t="s">
        <v>95</v>
      </c>
      <c r="G7024" s="462" t="s">
        <v>3468</v>
      </c>
      <c r="H7024" s="145" t="s">
        <v>86</v>
      </c>
      <c r="I7024" s="462" t="s">
        <v>1688</v>
      </c>
      <c r="J7024" s="462" t="s">
        <v>1690</v>
      </c>
      <c r="K7024" s="145" t="s">
        <v>2264</v>
      </c>
      <c r="L7024" s="145" t="s">
        <v>2280</v>
      </c>
      <c r="M7024" s="145" t="s">
        <v>2266</v>
      </c>
      <c r="N7024" s="145" t="s">
        <v>2267</v>
      </c>
    </row>
    <row r="7025" spans="3:14">
      <c r="C7025" s="145" t="s">
        <v>3185</v>
      </c>
      <c r="D7025" s="145">
        <v>0</v>
      </c>
      <c r="E7025" s="145" t="s">
        <v>26</v>
      </c>
      <c r="F7025" s="462" t="s">
        <v>95</v>
      </c>
      <c r="G7025" s="462" t="s">
        <v>3468</v>
      </c>
      <c r="H7025" s="145" t="s">
        <v>86</v>
      </c>
      <c r="I7025" s="462" t="s">
        <v>1688</v>
      </c>
      <c r="J7025" s="462" t="s">
        <v>1690</v>
      </c>
      <c r="K7025" s="145" t="s">
        <v>2264</v>
      </c>
      <c r="L7025" s="145" t="s">
        <v>2280</v>
      </c>
      <c r="M7025" s="145" t="s">
        <v>2266</v>
      </c>
      <c r="N7025" s="145" t="s">
        <v>2267</v>
      </c>
    </row>
    <row r="7026" spans="3:14">
      <c r="C7026" s="145" t="s">
        <v>3186</v>
      </c>
      <c r="D7026" s="145">
        <v>0</v>
      </c>
      <c r="E7026" s="145" t="s">
        <v>26</v>
      </c>
      <c r="F7026" s="462" t="s">
        <v>95</v>
      </c>
      <c r="G7026" s="462" t="s">
        <v>3468</v>
      </c>
      <c r="H7026" s="145" t="s">
        <v>86</v>
      </c>
      <c r="I7026" s="462" t="s">
        <v>1688</v>
      </c>
      <c r="J7026" s="462" t="s">
        <v>1690</v>
      </c>
      <c r="K7026" s="145" t="s">
        <v>2264</v>
      </c>
      <c r="L7026" s="145" t="s">
        <v>2280</v>
      </c>
      <c r="M7026" s="145" t="s">
        <v>2266</v>
      </c>
      <c r="N7026" s="145" t="s">
        <v>2267</v>
      </c>
    </row>
    <row r="7027" spans="3:14">
      <c r="C7027" s="145" t="s">
        <v>2823</v>
      </c>
      <c r="D7027" s="145">
        <v>0</v>
      </c>
      <c r="E7027" s="145" t="s">
        <v>26</v>
      </c>
      <c r="F7027" s="462" t="s">
        <v>95</v>
      </c>
      <c r="G7027" s="462" t="s">
        <v>3468</v>
      </c>
      <c r="H7027" s="145" t="s">
        <v>86</v>
      </c>
      <c r="I7027" s="462" t="s">
        <v>1688</v>
      </c>
      <c r="J7027" s="462" t="s">
        <v>1690</v>
      </c>
      <c r="K7027" s="145" t="s">
        <v>2264</v>
      </c>
      <c r="L7027" s="145" t="s">
        <v>2280</v>
      </c>
      <c r="M7027" s="145" t="s">
        <v>2266</v>
      </c>
      <c r="N7027" s="145" t="s">
        <v>2267</v>
      </c>
    </row>
    <row r="7028" spans="3:14">
      <c r="C7028" s="145" t="s">
        <v>2824</v>
      </c>
      <c r="D7028" s="145">
        <v>0</v>
      </c>
      <c r="E7028" s="145" t="s">
        <v>26</v>
      </c>
      <c r="F7028" s="462" t="s">
        <v>95</v>
      </c>
      <c r="G7028" s="462" t="s">
        <v>3468</v>
      </c>
      <c r="H7028" s="145" t="s">
        <v>86</v>
      </c>
      <c r="I7028" s="462" t="s">
        <v>1688</v>
      </c>
      <c r="J7028" s="462" t="s">
        <v>1690</v>
      </c>
      <c r="K7028" s="145" t="s">
        <v>2264</v>
      </c>
      <c r="L7028" s="145" t="s">
        <v>2280</v>
      </c>
      <c r="M7028" s="145" t="s">
        <v>2266</v>
      </c>
      <c r="N7028" s="145" t="s">
        <v>2267</v>
      </c>
    </row>
    <row r="7029" spans="3:14">
      <c r="C7029" s="145" t="s">
        <v>2825</v>
      </c>
      <c r="D7029" s="145">
        <v>0</v>
      </c>
      <c r="E7029" s="145" t="s">
        <v>26</v>
      </c>
      <c r="F7029" s="462" t="s">
        <v>95</v>
      </c>
      <c r="G7029" s="462" t="s">
        <v>3468</v>
      </c>
      <c r="H7029" s="145" t="s">
        <v>86</v>
      </c>
      <c r="I7029" s="462" t="s">
        <v>1688</v>
      </c>
      <c r="J7029" s="462" t="s">
        <v>1690</v>
      </c>
      <c r="K7029" s="145" t="s">
        <v>2264</v>
      </c>
      <c r="L7029" s="145" t="s">
        <v>2280</v>
      </c>
      <c r="M7029" s="145" t="s">
        <v>2266</v>
      </c>
      <c r="N7029" s="145" t="s">
        <v>2267</v>
      </c>
    </row>
    <row r="7030" spans="3:14">
      <c r="C7030" s="145" t="s">
        <v>2826</v>
      </c>
      <c r="D7030" s="145">
        <v>0</v>
      </c>
      <c r="E7030" s="145" t="s">
        <v>26</v>
      </c>
      <c r="F7030" s="462" t="s">
        <v>95</v>
      </c>
      <c r="G7030" s="462" t="s">
        <v>3468</v>
      </c>
      <c r="H7030" s="145" t="s">
        <v>86</v>
      </c>
      <c r="I7030" s="462" t="s">
        <v>1688</v>
      </c>
      <c r="J7030" s="462" t="s">
        <v>1690</v>
      </c>
      <c r="K7030" s="145" t="s">
        <v>2264</v>
      </c>
      <c r="L7030" s="145" t="s">
        <v>2280</v>
      </c>
      <c r="M7030" s="145" t="s">
        <v>2266</v>
      </c>
      <c r="N7030" s="145" t="s">
        <v>2267</v>
      </c>
    </row>
    <row r="7031" spans="3:14">
      <c r="C7031" s="145" t="s">
        <v>2827</v>
      </c>
      <c r="D7031" s="145">
        <v>0</v>
      </c>
      <c r="E7031" s="145" t="s">
        <v>26</v>
      </c>
      <c r="F7031" s="462" t="s">
        <v>95</v>
      </c>
      <c r="G7031" s="462" t="s">
        <v>3468</v>
      </c>
      <c r="H7031" s="145" t="s">
        <v>86</v>
      </c>
      <c r="I7031" s="462" t="s">
        <v>1688</v>
      </c>
      <c r="J7031" s="462" t="s">
        <v>1690</v>
      </c>
      <c r="K7031" s="145" t="s">
        <v>2264</v>
      </c>
      <c r="L7031" s="145" t="s">
        <v>2280</v>
      </c>
      <c r="M7031" s="145" t="s">
        <v>2266</v>
      </c>
      <c r="N7031" s="145" t="s">
        <v>2267</v>
      </c>
    </row>
    <row r="7032" spans="3:14">
      <c r="C7032" s="145" t="s">
        <v>2359</v>
      </c>
      <c r="D7032" s="145">
        <v>0</v>
      </c>
      <c r="E7032" s="145" t="s">
        <v>26</v>
      </c>
      <c r="F7032" s="462" t="s">
        <v>95</v>
      </c>
      <c r="G7032" s="462" t="s">
        <v>3468</v>
      </c>
      <c r="H7032" s="145" t="s">
        <v>86</v>
      </c>
      <c r="I7032" s="462" t="s">
        <v>2</v>
      </c>
      <c r="J7032" s="462" t="s">
        <v>1690</v>
      </c>
      <c r="K7032" s="145" t="s">
        <v>2264</v>
      </c>
      <c r="L7032" s="145" t="s">
        <v>2280</v>
      </c>
      <c r="M7032" s="145" t="s">
        <v>2266</v>
      </c>
      <c r="N7032" s="145" t="s">
        <v>2267</v>
      </c>
    </row>
    <row r="7033" spans="3:14">
      <c r="C7033" s="145" t="s">
        <v>2813</v>
      </c>
      <c r="F7033" s="462" t="s">
        <v>3468</v>
      </c>
      <c r="G7033" s="462" t="s">
        <v>3468</v>
      </c>
      <c r="H7033" s="145" t="s">
        <v>86</v>
      </c>
      <c r="I7033" s="462" t="s">
        <v>1688</v>
      </c>
      <c r="J7033" s="462" t="s">
        <v>1690</v>
      </c>
      <c r="K7033" s="145" t="s">
        <v>2264</v>
      </c>
      <c r="L7033" s="145" t="s">
        <v>2280</v>
      </c>
      <c r="M7033" s="145" t="s">
        <v>2266</v>
      </c>
      <c r="N7033" s="145" t="s">
        <v>2268</v>
      </c>
    </row>
    <row r="7034" spans="3:14">
      <c r="C7034" s="145" t="s">
        <v>2814</v>
      </c>
      <c r="F7034" s="462" t="s">
        <v>3468</v>
      </c>
      <c r="G7034" s="462" t="s">
        <v>3468</v>
      </c>
      <c r="H7034" s="145" t="s">
        <v>86</v>
      </c>
      <c r="I7034" s="462" t="s">
        <v>1688</v>
      </c>
      <c r="J7034" s="462" t="s">
        <v>1690</v>
      </c>
      <c r="K7034" s="145" t="s">
        <v>2264</v>
      </c>
      <c r="L7034" s="145" t="s">
        <v>2280</v>
      </c>
      <c r="M7034" s="145" t="s">
        <v>2266</v>
      </c>
      <c r="N7034" s="145" t="s">
        <v>2268</v>
      </c>
    </row>
    <row r="7035" spans="3:14">
      <c r="C7035" s="145" t="s">
        <v>2815</v>
      </c>
      <c r="F7035" s="462" t="s">
        <v>3468</v>
      </c>
      <c r="G7035" s="462" t="s">
        <v>3468</v>
      </c>
      <c r="H7035" s="145" t="s">
        <v>86</v>
      </c>
      <c r="I7035" s="462" t="s">
        <v>1688</v>
      </c>
      <c r="J7035" s="462" t="s">
        <v>1690</v>
      </c>
      <c r="K7035" s="145" t="s">
        <v>2264</v>
      </c>
      <c r="L7035" s="145" t="s">
        <v>2280</v>
      </c>
      <c r="M7035" s="145" t="s">
        <v>2266</v>
      </c>
      <c r="N7035" s="145" t="s">
        <v>2268</v>
      </c>
    </row>
    <row r="7036" spans="3:14">
      <c r="C7036" s="145" t="s">
        <v>2359</v>
      </c>
      <c r="D7036" s="145">
        <v>0</v>
      </c>
      <c r="E7036" s="145" t="s">
        <v>26</v>
      </c>
      <c r="F7036" s="462" t="s">
        <v>95</v>
      </c>
      <c r="G7036" s="462" t="s">
        <v>3468</v>
      </c>
      <c r="H7036" s="145" t="s">
        <v>86</v>
      </c>
      <c r="I7036" s="462" t="s">
        <v>2</v>
      </c>
      <c r="J7036" s="462" t="s">
        <v>1688</v>
      </c>
      <c r="K7036" s="145" t="s">
        <v>2264</v>
      </c>
      <c r="L7036" s="145" t="s">
        <v>2280</v>
      </c>
      <c r="M7036" s="145" t="s">
        <v>2266</v>
      </c>
      <c r="N7036" s="145" t="s">
        <v>2268</v>
      </c>
    </row>
    <row r="7037" spans="3:14">
      <c r="C7037" s="145" t="s">
        <v>2818</v>
      </c>
      <c r="D7037" s="145">
        <v>0</v>
      </c>
      <c r="E7037" s="145" t="s">
        <v>26</v>
      </c>
      <c r="F7037" s="462" t="s">
        <v>95</v>
      </c>
      <c r="G7037" s="462" t="s">
        <v>3468</v>
      </c>
      <c r="H7037" s="145" t="s">
        <v>86</v>
      </c>
      <c r="I7037" s="462" t="s">
        <v>1688</v>
      </c>
      <c r="J7037" s="462" t="s">
        <v>1690</v>
      </c>
      <c r="K7037" s="145" t="s">
        <v>2264</v>
      </c>
      <c r="L7037" s="145" t="s">
        <v>2280</v>
      </c>
      <c r="M7037" s="145" t="s">
        <v>2266</v>
      </c>
      <c r="N7037" s="145" t="s">
        <v>2268</v>
      </c>
    </row>
    <row r="7038" spans="3:14">
      <c r="C7038" s="145" t="s">
        <v>2819</v>
      </c>
      <c r="D7038" s="145">
        <v>0</v>
      </c>
      <c r="E7038" s="145" t="s">
        <v>26</v>
      </c>
      <c r="F7038" s="462" t="s">
        <v>95</v>
      </c>
      <c r="G7038" s="462" t="s">
        <v>3468</v>
      </c>
      <c r="H7038" s="145" t="s">
        <v>86</v>
      </c>
      <c r="I7038" s="462" t="s">
        <v>1688</v>
      </c>
      <c r="J7038" s="462" t="s">
        <v>1690</v>
      </c>
      <c r="K7038" s="145" t="s">
        <v>2264</v>
      </c>
      <c r="L7038" s="145" t="s">
        <v>2280</v>
      </c>
      <c r="M7038" s="145" t="s">
        <v>2266</v>
      </c>
      <c r="N7038" s="145" t="s">
        <v>2268</v>
      </c>
    </row>
    <row r="7039" spans="3:14">
      <c r="C7039" s="145" t="s">
        <v>2820</v>
      </c>
      <c r="D7039" s="145">
        <v>0</v>
      </c>
      <c r="E7039" s="145" t="s">
        <v>26</v>
      </c>
      <c r="F7039" s="462" t="s">
        <v>95</v>
      </c>
      <c r="G7039" s="462" t="s">
        <v>3468</v>
      </c>
      <c r="H7039" s="145" t="s">
        <v>86</v>
      </c>
      <c r="I7039" s="462" t="s">
        <v>1688</v>
      </c>
      <c r="J7039" s="462" t="s">
        <v>1690</v>
      </c>
      <c r="K7039" s="145" t="s">
        <v>2264</v>
      </c>
      <c r="L7039" s="145" t="s">
        <v>2280</v>
      </c>
      <c r="M7039" s="145" t="s">
        <v>2266</v>
      </c>
      <c r="N7039" s="145" t="s">
        <v>2268</v>
      </c>
    </row>
    <row r="7040" spans="3:14">
      <c r="C7040" s="145" t="s">
        <v>2821</v>
      </c>
      <c r="D7040" s="145">
        <v>0</v>
      </c>
      <c r="E7040" s="145" t="s">
        <v>26</v>
      </c>
      <c r="F7040" s="462" t="s">
        <v>95</v>
      </c>
      <c r="G7040" s="462" t="s">
        <v>3468</v>
      </c>
      <c r="H7040" s="145" t="s">
        <v>86</v>
      </c>
      <c r="I7040" s="462" t="s">
        <v>1688</v>
      </c>
      <c r="J7040" s="462" t="s">
        <v>1690</v>
      </c>
      <c r="K7040" s="145" t="s">
        <v>2264</v>
      </c>
      <c r="L7040" s="145" t="s">
        <v>2280</v>
      </c>
      <c r="M7040" s="145" t="s">
        <v>2266</v>
      </c>
      <c r="N7040" s="145" t="s">
        <v>2268</v>
      </c>
    </row>
    <row r="7041" spans="3:14">
      <c r="C7041" s="145" t="s">
        <v>2822</v>
      </c>
      <c r="D7041" s="145">
        <v>0</v>
      </c>
      <c r="E7041" s="145" t="s">
        <v>26</v>
      </c>
      <c r="F7041" s="462" t="s">
        <v>95</v>
      </c>
      <c r="G7041" s="462" t="s">
        <v>3468</v>
      </c>
      <c r="H7041" s="145" t="s">
        <v>86</v>
      </c>
      <c r="I7041" s="462" t="s">
        <v>1688</v>
      </c>
      <c r="J7041" s="462" t="s">
        <v>1690</v>
      </c>
      <c r="K7041" s="145" t="s">
        <v>2264</v>
      </c>
      <c r="L7041" s="145" t="s">
        <v>2280</v>
      </c>
      <c r="M7041" s="145" t="s">
        <v>2266</v>
      </c>
      <c r="N7041" s="145" t="s">
        <v>2268</v>
      </c>
    </row>
    <row r="7042" spans="3:14">
      <c r="C7042" s="145" t="s">
        <v>3184</v>
      </c>
      <c r="D7042" s="145">
        <v>0</v>
      </c>
      <c r="E7042" s="145" t="s">
        <v>26</v>
      </c>
      <c r="F7042" s="462" t="s">
        <v>95</v>
      </c>
      <c r="G7042" s="462" t="s">
        <v>3468</v>
      </c>
      <c r="H7042" s="145" t="s">
        <v>86</v>
      </c>
      <c r="I7042" s="462" t="s">
        <v>1688</v>
      </c>
      <c r="J7042" s="462" t="s">
        <v>1690</v>
      </c>
      <c r="K7042" s="145" t="s">
        <v>2264</v>
      </c>
      <c r="L7042" s="145" t="s">
        <v>2280</v>
      </c>
      <c r="M7042" s="145" t="s">
        <v>2266</v>
      </c>
      <c r="N7042" s="145" t="s">
        <v>2268</v>
      </c>
    </row>
    <row r="7043" spans="3:14">
      <c r="C7043" s="145" t="s">
        <v>3185</v>
      </c>
      <c r="D7043" s="145">
        <v>0</v>
      </c>
      <c r="E7043" s="145" t="s">
        <v>26</v>
      </c>
      <c r="F7043" s="462" t="s">
        <v>95</v>
      </c>
      <c r="G7043" s="462" t="s">
        <v>3468</v>
      </c>
      <c r="H7043" s="145" t="s">
        <v>86</v>
      </c>
      <c r="I7043" s="462" t="s">
        <v>1688</v>
      </c>
      <c r="J7043" s="462" t="s">
        <v>1690</v>
      </c>
      <c r="K7043" s="145" t="s">
        <v>2264</v>
      </c>
      <c r="L7043" s="145" t="s">
        <v>2280</v>
      </c>
      <c r="M7043" s="145" t="s">
        <v>2266</v>
      </c>
      <c r="N7043" s="145" t="s">
        <v>2268</v>
      </c>
    </row>
    <row r="7044" spans="3:14">
      <c r="C7044" s="145" t="s">
        <v>3186</v>
      </c>
      <c r="D7044" s="145">
        <v>0</v>
      </c>
      <c r="E7044" s="145" t="s">
        <v>26</v>
      </c>
      <c r="F7044" s="462" t="s">
        <v>95</v>
      </c>
      <c r="G7044" s="462" t="s">
        <v>3468</v>
      </c>
      <c r="H7044" s="145" t="s">
        <v>86</v>
      </c>
      <c r="I7044" s="462" t="s">
        <v>1688</v>
      </c>
      <c r="J7044" s="462" t="s">
        <v>1690</v>
      </c>
      <c r="K7044" s="145" t="s">
        <v>2264</v>
      </c>
      <c r="L7044" s="145" t="s">
        <v>2280</v>
      </c>
      <c r="M7044" s="145" t="s">
        <v>2266</v>
      </c>
      <c r="N7044" s="145" t="s">
        <v>2268</v>
      </c>
    </row>
    <row r="7045" spans="3:14">
      <c r="C7045" s="145" t="s">
        <v>2823</v>
      </c>
      <c r="D7045" s="145">
        <v>0</v>
      </c>
      <c r="E7045" s="145" t="s">
        <v>26</v>
      </c>
      <c r="F7045" s="462" t="s">
        <v>95</v>
      </c>
      <c r="G7045" s="462" t="s">
        <v>3468</v>
      </c>
      <c r="H7045" s="145" t="s">
        <v>86</v>
      </c>
      <c r="I7045" s="462" t="s">
        <v>1688</v>
      </c>
      <c r="J7045" s="462" t="s">
        <v>1690</v>
      </c>
      <c r="K7045" s="145" t="s">
        <v>2264</v>
      </c>
      <c r="L7045" s="145" t="s">
        <v>2280</v>
      </c>
      <c r="M7045" s="145" t="s">
        <v>2266</v>
      </c>
      <c r="N7045" s="145" t="s">
        <v>2268</v>
      </c>
    </row>
    <row r="7046" spans="3:14">
      <c r="C7046" s="145" t="s">
        <v>2824</v>
      </c>
      <c r="D7046" s="145">
        <v>0</v>
      </c>
      <c r="E7046" s="145" t="s">
        <v>26</v>
      </c>
      <c r="F7046" s="462" t="s">
        <v>95</v>
      </c>
      <c r="G7046" s="462" t="s">
        <v>3468</v>
      </c>
      <c r="H7046" s="145" t="s">
        <v>86</v>
      </c>
      <c r="I7046" s="462" t="s">
        <v>1688</v>
      </c>
      <c r="J7046" s="462" t="s">
        <v>1690</v>
      </c>
      <c r="K7046" s="145" t="s">
        <v>2264</v>
      </c>
      <c r="L7046" s="145" t="s">
        <v>2280</v>
      </c>
      <c r="M7046" s="145" t="s">
        <v>2266</v>
      </c>
      <c r="N7046" s="145" t="s">
        <v>2268</v>
      </c>
    </row>
    <row r="7047" spans="3:14">
      <c r="C7047" s="145" t="s">
        <v>2825</v>
      </c>
      <c r="D7047" s="145">
        <v>0</v>
      </c>
      <c r="E7047" s="145" t="s">
        <v>26</v>
      </c>
      <c r="F7047" s="462" t="s">
        <v>95</v>
      </c>
      <c r="G7047" s="462" t="s">
        <v>3468</v>
      </c>
      <c r="H7047" s="145" t="s">
        <v>86</v>
      </c>
      <c r="I7047" s="462" t="s">
        <v>1688</v>
      </c>
      <c r="J7047" s="462" t="s">
        <v>1690</v>
      </c>
      <c r="K7047" s="145" t="s">
        <v>2264</v>
      </c>
      <c r="L7047" s="145" t="s">
        <v>2280</v>
      </c>
      <c r="M7047" s="145" t="s">
        <v>2266</v>
      </c>
      <c r="N7047" s="145" t="s">
        <v>2268</v>
      </c>
    </row>
    <row r="7048" spans="3:14">
      <c r="C7048" s="145" t="s">
        <v>2826</v>
      </c>
      <c r="D7048" s="145">
        <v>0</v>
      </c>
      <c r="E7048" s="145" t="s">
        <v>26</v>
      </c>
      <c r="F7048" s="462" t="s">
        <v>95</v>
      </c>
      <c r="G7048" s="462" t="s">
        <v>3468</v>
      </c>
      <c r="H7048" s="145" t="s">
        <v>86</v>
      </c>
      <c r="I7048" s="462" t="s">
        <v>1688</v>
      </c>
      <c r="J7048" s="462" t="s">
        <v>1690</v>
      </c>
      <c r="K7048" s="145" t="s">
        <v>2264</v>
      </c>
      <c r="L7048" s="145" t="s">
        <v>2280</v>
      </c>
      <c r="M7048" s="145" t="s">
        <v>2266</v>
      </c>
      <c r="N7048" s="145" t="s">
        <v>2268</v>
      </c>
    </row>
    <row r="7049" spans="3:14">
      <c r="C7049" s="145" t="s">
        <v>2827</v>
      </c>
      <c r="D7049" s="145">
        <v>0</v>
      </c>
      <c r="E7049" s="145" t="s">
        <v>26</v>
      </c>
      <c r="F7049" s="462" t="s">
        <v>95</v>
      </c>
      <c r="G7049" s="462" t="s">
        <v>3468</v>
      </c>
      <c r="H7049" s="145" t="s">
        <v>86</v>
      </c>
      <c r="I7049" s="462" t="s">
        <v>1688</v>
      </c>
      <c r="J7049" s="462" t="s">
        <v>1690</v>
      </c>
      <c r="K7049" s="145" t="s">
        <v>2264</v>
      </c>
      <c r="L7049" s="145" t="s">
        <v>2280</v>
      </c>
      <c r="M7049" s="145" t="s">
        <v>2266</v>
      </c>
      <c r="N7049" s="145" t="s">
        <v>2268</v>
      </c>
    </row>
    <row r="7050" spans="3:14">
      <c r="C7050" s="145" t="s">
        <v>2359</v>
      </c>
      <c r="D7050" s="145">
        <v>0</v>
      </c>
      <c r="E7050" s="145" t="s">
        <v>26</v>
      </c>
      <c r="F7050" s="462" t="s">
        <v>95</v>
      </c>
      <c r="G7050" s="462" t="s">
        <v>3468</v>
      </c>
      <c r="H7050" s="145" t="s">
        <v>86</v>
      </c>
      <c r="I7050" s="462" t="s">
        <v>2</v>
      </c>
      <c r="J7050" s="462" t="s">
        <v>1690</v>
      </c>
      <c r="K7050" s="145" t="s">
        <v>2264</v>
      </c>
      <c r="L7050" s="145" t="s">
        <v>2280</v>
      </c>
      <c r="M7050" s="145" t="s">
        <v>2266</v>
      </c>
      <c r="N7050" s="145" t="s">
        <v>2268</v>
      </c>
    </row>
    <row r="7051" spans="3:14">
      <c r="C7051" s="145" t="s">
        <v>2813</v>
      </c>
      <c r="F7051" s="462" t="s">
        <v>3468</v>
      </c>
      <c r="G7051" s="462" t="s">
        <v>3468</v>
      </c>
      <c r="H7051" s="145" t="s">
        <v>86</v>
      </c>
      <c r="I7051" s="462" t="s">
        <v>1688</v>
      </c>
      <c r="J7051" s="462" t="s">
        <v>1690</v>
      </c>
      <c r="K7051" s="145" t="s">
        <v>2264</v>
      </c>
      <c r="L7051" s="145" t="s">
        <v>2280</v>
      </c>
      <c r="M7051" s="145" t="s">
        <v>2266</v>
      </c>
      <c r="N7051" s="145" t="s">
        <v>2269</v>
      </c>
    </row>
    <row r="7052" spans="3:14">
      <c r="C7052" s="145" t="s">
        <v>2814</v>
      </c>
      <c r="F7052" s="462" t="s">
        <v>3468</v>
      </c>
      <c r="G7052" s="462" t="s">
        <v>3468</v>
      </c>
      <c r="H7052" s="145" t="s">
        <v>86</v>
      </c>
      <c r="I7052" s="462" t="s">
        <v>1688</v>
      </c>
      <c r="J7052" s="462" t="s">
        <v>1690</v>
      </c>
      <c r="K7052" s="145" t="s">
        <v>2264</v>
      </c>
      <c r="L7052" s="145" t="s">
        <v>2280</v>
      </c>
      <c r="M7052" s="145" t="s">
        <v>2266</v>
      </c>
      <c r="N7052" s="145" t="s">
        <v>2269</v>
      </c>
    </row>
    <row r="7053" spans="3:14">
      <c r="C7053" s="145" t="s">
        <v>2815</v>
      </c>
      <c r="F7053" s="462" t="s">
        <v>3468</v>
      </c>
      <c r="G7053" s="462" t="s">
        <v>3468</v>
      </c>
      <c r="H7053" s="145" t="s">
        <v>86</v>
      </c>
      <c r="I7053" s="462" t="s">
        <v>1688</v>
      </c>
      <c r="J7053" s="462" t="s">
        <v>1690</v>
      </c>
      <c r="K7053" s="145" t="s">
        <v>2264</v>
      </c>
      <c r="L7053" s="145" t="s">
        <v>2280</v>
      </c>
      <c r="M7053" s="145" t="s">
        <v>2266</v>
      </c>
      <c r="N7053" s="145" t="s">
        <v>2269</v>
      </c>
    </row>
    <row r="7054" spans="3:14">
      <c r="C7054" s="145" t="s">
        <v>2359</v>
      </c>
      <c r="D7054" s="145">
        <v>0</v>
      </c>
      <c r="E7054" s="145" t="s">
        <v>26</v>
      </c>
      <c r="F7054" s="462" t="s">
        <v>95</v>
      </c>
      <c r="G7054" s="462" t="s">
        <v>3468</v>
      </c>
      <c r="H7054" s="145" t="s">
        <v>86</v>
      </c>
      <c r="I7054" s="462" t="s">
        <v>2</v>
      </c>
      <c r="J7054" s="462" t="s">
        <v>1688</v>
      </c>
      <c r="K7054" s="145" t="s">
        <v>2264</v>
      </c>
      <c r="L7054" s="145" t="s">
        <v>2280</v>
      </c>
      <c r="M7054" s="145" t="s">
        <v>2266</v>
      </c>
      <c r="N7054" s="145" t="s">
        <v>2269</v>
      </c>
    </row>
    <row r="7055" spans="3:14">
      <c r="C7055" s="145" t="s">
        <v>2818</v>
      </c>
      <c r="D7055" s="145">
        <v>0</v>
      </c>
      <c r="E7055" s="145" t="s">
        <v>26</v>
      </c>
      <c r="F7055" s="462" t="s">
        <v>95</v>
      </c>
      <c r="G7055" s="462" t="s">
        <v>3468</v>
      </c>
      <c r="H7055" s="145" t="s">
        <v>86</v>
      </c>
      <c r="I7055" s="462" t="s">
        <v>1688</v>
      </c>
      <c r="J7055" s="462" t="s">
        <v>1690</v>
      </c>
      <c r="K7055" s="145" t="s">
        <v>2264</v>
      </c>
      <c r="L7055" s="145" t="s">
        <v>2280</v>
      </c>
      <c r="M7055" s="145" t="s">
        <v>2266</v>
      </c>
      <c r="N7055" s="145" t="s">
        <v>2269</v>
      </c>
    </row>
    <row r="7056" spans="3:14">
      <c r="C7056" s="145" t="s">
        <v>2819</v>
      </c>
      <c r="D7056" s="145">
        <v>0</v>
      </c>
      <c r="E7056" s="145" t="s">
        <v>26</v>
      </c>
      <c r="F7056" s="462" t="s">
        <v>95</v>
      </c>
      <c r="G7056" s="462" t="s">
        <v>3468</v>
      </c>
      <c r="H7056" s="145" t="s">
        <v>86</v>
      </c>
      <c r="I7056" s="462" t="s">
        <v>1688</v>
      </c>
      <c r="J7056" s="462" t="s">
        <v>1690</v>
      </c>
      <c r="K7056" s="145" t="s">
        <v>2264</v>
      </c>
      <c r="L7056" s="145" t="s">
        <v>2280</v>
      </c>
      <c r="M7056" s="145" t="s">
        <v>2266</v>
      </c>
      <c r="N7056" s="145" t="s">
        <v>2269</v>
      </c>
    </row>
    <row r="7057" spans="3:14">
      <c r="C7057" s="145" t="s">
        <v>2820</v>
      </c>
      <c r="D7057" s="145">
        <v>0</v>
      </c>
      <c r="E7057" s="145" t="s">
        <v>26</v>
      </c>
      <c r="F7057" s="462" t="s">
        <v>95</v>
      </c>
      <c r="G7057" s="462" t="s">
        <v>3468</v>
      </c>
      <c r="H7057" s="145" t="s">
        <v>86</v>
      </c>
      <c r="I7057" s="462" t="s">
        <v>1688</v>
      </c>
      <c r="J7057" s="462" t="s">
        <v>1690</v>
      </c>
      <c r="K7057" s="145" t="s">
        <v>2264</v>
      </c>
      <c r="L7057" s="145" t="s">
        <v>2280</v>
      </c>
      <c r="M7057" s="145" t="s">
        <v>2266</v>
      </c>
      <c r="N7057" s="145" t="s">
        <v>2269</v>
      </c>
    </row>
    <row r="7058" spans="3:14">
      <c r="C7058" s="145" t="s">
        <v>2821</v>
      </c>
      <c r="D7058" s="145">
        <v>0</v>
      </c>
      <c r="E7058" s="145" t="s">
        <v>26</v>
      </c>
      <c r="F7058" s="462" t="s">
        <v>95</v>
      </c>
      <c r="G7058" s="462" t="s">
        <v>3468</v>
      </c>
      <c r="H7058" s="145" t="s">
        <v>86</v>
      </c>
      <c r="I7058" s="462" t="s">
        <v>1688</v>
      </c>
      <c r="J7058" s="462" t="s">
        <v>1690</v>
      </c>
      <c r="K7058" s="145" t="s">
        <v>2264</v>
      </c>
      <c r="L7058" s="145" t="s">
        <v>2280</v>
      </c>
      <c r="M7058" s="145" t="s">
        <v>2266</v>
      </c>
      <c r="N7058" s="145" t="s">
        <v>2269</v>
      </c>
    </row>
    <row r="7059" spans="3:14">
      <c r="C7059" s="145" t="s">
        <v>2822</v>
      </c>
      <c r="D7059" s="145">
        <v>0</v>
      </c>
      <c r="E7059" s="145" t="s">
        <v>26</v>
      </c>
      <c r="F7059" s="462" t="s">
        <v>95</v>
      </c>
      <c r="G7059" s="462" t="s">
        <v>3468</v>
      </c>
      <c r="H7059" s="145" t="s">
        <v>86</v>
      </c>
      <c r="I7059" s="462" t="s">
        <v>1688</v>
      </c>
      <c r="J7059" s="462" t="s">
        <v>1690</v>
      </c>
      <c r="K7059" s="145" t="s">
        <v>2264</v>
      </c>
      <c r="L7059" s="145" t="s">
        <v>2280</v>
      </c>
      <c r="M7059" s="145" t="s">
        <v>2266</v>
      </c>
      <c r="N7059" s="145" t="s">
        <v>2269</v>
      </c>
    </row>
    <row r="7060" spans="3:14">
      <c r="C7060" s="145" t="s">
        <v>3184</v>
      </c>
      <c r="D7060" s="145">
        <v>0</v>
      </c>
      <c r="E7060" s="145" t="s">
        <v>26</v>
      </c>
      <c r="F7060" s="462" t="s">
        <v>95</v>
      </c>
      <c r="G7060" s="462" t="s">
        <v>3468</v>
      </c>
      <c r="H7060" s="145" t="s">
        <v>86</v>
      </c>
      <c r="I7060" s="462" t="s">
        <v>1688</v>
      </c>
      <c r="J7060" s="462" t="s">
        <v>1690</v>
      </c>
      <c r="K7060" s="145" t="s">
        <v>2264</v>
      </c>
      <c r="L7060" s="145" t="s">
        <v>2280</v>
      </c>
      <c r="M7060" s="145" t="s">
        <v>2266</v>
      </c>
      <c r="N7060" s="145" t="s">
        <v>2269</v>
      </c>
    </row>
    <row r="7061" spans="3:14">
      <c r="C7061" s="145" t="s">
        <v>3185</v>
      </c>
      <c r="D7061" s="145">
        <v>0</v>
      </c>
      <c r="E7061" s="145" t="s">
        <v>26</v>
      </c>
      <c r="F7061" s="462" t="s">
        <v>95</v>
      </c>
      <c r="G7061" s="462" t="s">
        <v>3468</v>
      </c>
      <c r="H7061" s="145" t="s">
        <v>86</v>
      </c>
      <c r="I7061" s="462" t="s">
        <v>1688</v>
      </c>
      <c r="J7061" s="462" t="s">
        <v>1690</v>
      </c>
      <c r="K7061" s="145" t="s">
        <v>2264</v>
      </c>
      <c r="L7061" s="145" t="s">
        <v>2280</v>
      </c>
      <c r="M7061" s="145" t="s">
        <v>2266</v>
      </c>
      <c r="N7061" s="145" t="s">
        <v>2269</v>
      </c>
    </row>
    <row r="7062" spans="3:14">
      <c r="C7062" s="145" t="s">
        <v>3186</v>
      </c>
      <c r="D7062" s="145">
        <v>0</v>
      </c>
      <c r="E7062" s="145" t="s">
        <v>26</v>
      </c>
      <c r="F7062" s="462" t="s">
        <v>95</v>
      </c>
      <c r="G7062" s="462" t="s">
        <v>3468</v>
      </c>
      <c r="H7062" s="145" t="s">
        <v>86</v>
      </c>
      <c r="I7062" s="462" t="s">
        <v>1688</v>
      </c>
      <c r="J7062" s="462" t="s">
        <v>1690</v>
      </c>
      <c r="K7062" s="145" t="s">
        <v>2264</v>
      </c>
      <c r="L7062" s="145" t="s">
        <v>2280</v>
      </c>
      <c r="M7062" s="145" t="s">
        <v>2266</v>
      </c>
      <c r="N7062" s="145" t="s">
        <v>2269</v>
      </c>
    </row>
    <row r="7063" spans="3:14">
      <c r="C7063" s="145" t="s">
        <v>2823</v>
      </c>
      <c r="D7063" s="145">
        <v>0</v>
      </c>
      <c r="E7063" s="145" t="s">
        <v>26</v>
      </c>
      <c r="F7063" s="462" t="s">
        <v>95</v>
      </c>
      <c r="G7063" s="462" t="s">
        <v>3468</v>
      </c>
      <c r="H7063" s="145" t="s">
        <v>86</v>
      </c>
      <c r="I7063" s="462" t="s">
        <v>1688</v>
      </c>
      <c r="J7063" s="462" t="s">
        <v>1690</v>
      </c>
      <c r="K7063" s="145" t="s">
        <v>2264</v>
      </c>
      <c r="L7063" s="145" t="s">
        <v>2280</v>
      </c>
      <c r="M7063" s="145" t="s">
        <v>2266</v>
      </c>
      <c r="N7063" s="145" t="s">
        <v>2269</v>
      </c>
    </row>
    <row r="7064" spans="3:14">
      <c r="C7064" s="145" t="s">
        <v>2824</v>
      </c>
      <c r="D7064" s="145">
        <v>0</v>
      </c>
      <c r="E7064" s="145" t="s">
        <v>26</v>
      </c>
      <c r="F7064" s="462" t="s">
        <v>95</v>
      </c>
      <c r="G7064" s="462" t="s">
        <v>3468</v>
      </c>
      <c r="H7064" s="145" t="s">
        <v>86</v>
      </c>
      <c r="I7064" s="462" t="s">
        <v>1688</v>
      </c>
      <c r="J7064" s="462" t="s">
        <v>1690</v>
      </c>
      <c r="K7064" s="145" t="s">
        <v>2264</v>
      </c>
      <c r="L7064" s="145" t="s">
        <v>2280</v>
      </c>
      <c r="M7064" s="145" t="s">
        <v>2266</v>
      </c>
      <c r="N7064" s="145" t="s">
        <v>2269</v>
      </c>
    </row>
    <row r="7065" spans="3:14">
      <c r="C7065" s="145" t="s">
        <v>2825</v>
      </c>
      <c r="D7065" s="145">
        <v>0</v>
      </c>
      <c r="E7065" s="145" t="s">
        <v>26</v>
      </c>
      <c r="F7065" s="462" t="s">
        <v>95</v>
      </c>
      <c r="G7065" s="462" t="s">
        <v>3468</v>
      </c>
      <c r="H7065" s="145" t="s">
        <v>86</v>
      </c>
      <c r="I7065" s="462" t="s">
        <v>1688</v>
      </c>
      <c r="J7065" s="462" t="s">
        <v>1690</v>
      </c>
      <c r="K7065" s="145" t="s">
        <v>2264</v>
      </c>
      <c r="L7065" s="145" t="s">
        <v>2280</v>
      </c>
      <c r="M7065" s="145" t="s">
        <v>2266</v>
      </c>
      <c r="N7065" s="145" t="s">
        <v>2269</v>
      </c>
    </row>
    <row r="7066" spans="3:14">
      <c r="C7066" s="145" t="s">
        <v>2826</v>
      </c>
      <c r="D7066" s="145">
        <v>0</v>
      </c>
      <c r="E7066" s="145" t="s">
        <v>26</v>
      </c>
      <c r="F7066" s="462" t="s">
        <v>95</v>
      </c>
      <c r="G7066" s="462" t="s">
        <v>3468</v>
      </c>
      <c r="H7066" s="145" t="s">
        <v>86</v>
      </c>
      <c r="I7066" s="462" t="s">
        <v>1688</v>
      </c>
      <c r="J7066" s="462" t="s">
        <v>1690</v>
      </c>
      <c r="K7066" s="145" t="s">
        <v>2264</v>
      </c>
      <c r="L7066" s="145" t="s">
        <v>2280</v>
      </c>
      <c r="M7066" s="145" t="s">
        <v>2266</v>
      </c>
      <c r="N7066" s="145" t="s">
        <v>2269</v>
      </c>
    </row>
    <row r="7067" spans="3:14">
      <c r="C7067" s="145" t="s">
        <v>2827</v>
      </c>
      <c r="D7067" s="145">
        <v>0</v>
      </c>
      <c r="E7067" s="145" t="s">
        <v>26</v>
      </c>
      <c r="F7067" s="462" t="s">
        <v>95</v>
      </c>
      <c r="G7067" s="462" t="s">
        <v>3468</v>
      </c>
      <c r="H7067" s="145" t="s">
        <v>86</v>
      </c>
      <c r="I7067" s="462" t="s">
        <v>1688</v>
      </c>
      <c r="J7067" s="462" t="s">
        <v>1690</v>
      </c>
      <c r="K7067" s="145" t="s">
        <v>2264</v>
      </c>
      <c r="L7067" s="145" t="s">
        <v>2280</v>
      </c>
      <c r="M7067" s="145" t="s">
        <v>2266</v>
      </c>
      <c r="N7067" s="145" t="s">
        <v>2269</v>
      </c>
    </row>
    <row r="7068" spans="3:14">
      <c r="C7068" s="145" t="s">
        <v>2359</v>
      </c>
      <c r="D7068" s="145">
        <v>0</v>
      </c>
      <c r="E7068" s="145" t="s">
        <v>26</v>
      </c>
      <c r="F7068" s="462" t="s">
        <v>95</v>
      </c>
      <c r="G7068" s="462" t="s">
        <v>3468</v>
      </c>
      <c r="H7068" s="145" t="s">
        <v>86</v>
      </c>
      <c r="I7068" s="462" t="s">
        <v>2</v>
      </c>
      <c r="J7068" s="462" t="s">
        <v>1690</v>
      </c>
      <c r="K7068" s="145" t="s">
        <v>2264</v>
      </c>
      <c r="L7068" s="145" t="s">
        <v>2280</v>
      </c>
      <c r="M7068" s="145" t="s">
        <v>2266</v>
      </c>
      <c r="N7068" s="145" t="s">
        <v>2269</v>
      </c>
    </row>
    <row r="7069" spans="3:14">
      <c r="C7069" s="145" t="s">
        <v>2813</v>
      </c>
      <c r="F7069" s="462" t="s">
        <v>3468</v>
      </c>
      <c r="G7069" s="462" t="s">
        <v>3468</v>
      </c>
      <c r="H7069" s="145" t="s">
        <v>86</v>
      </c>
      <c r="I7069" s="462" t="s">
        <v>1688</v>
      </c>
      <c r="J7069" s="462" t="s">
        <v>1690</v>
      </c>
      <c r="K7069" s="145" t="s">
        <v>2266</v>
      </c>
      <c r="L7069" s="145" t="s">
        <v>2267</v>
      </c>
    </row>
    <row r="7070" spans="3:14">
      <c r="C7070" s="145" t="s">
        <v>2814</v>
      </c>
      <c r="F7070" s="462" t="s">
        <v>3468</v>
      </c>
      <c r="G7070" s="462" t="s">
        <v>3468</v>
      </c>
      <c r="H7070" s="145" t="s">
        <v>86</v>
      </c>
      <c r="I7070" s="462" t="s">
        <v>1688</v>
      </c>
      <c r="J7070" s="462" t="s">
        <v>1690</v>
      </c>
      <c r="K7070" s="145" t="s">
        <v>2266</v>
      </c>
      <c r="L7070" s="145" t="s">
        <v>2267</v>
      </c>
    </row>
    <row r="7071" spans="3:14">
      <c r="C7071" s="145" t="s">
        <v>2815</v>
      </c>
      <c r="F7071" s="462" t="s">
        <v>3468</v>
      </c>
      <c r="G7071" s="462" t="s">
        <v>3468</v>
      </c>
      <c r="H7071" s="145" t="s">
        <v>86</v>
      </c>
      <c r="I7071" s="462" t="s">
        <v>1688</v>
      </c>
      <c r="J7071" s="462" t="s">
        <v>1690</v>
      </c>
      <c r="K7071" s="145" t="s">
        <v>2266</v>
      </c>
      <c r="L7071" s="145" t="s">
        <v>2267</v>
      </c>
    </row>
    <row r="7072" spans="3:14">
      <c r="C7072" s="145" t="s">
        <v>2359</v>
      </c>
      <c r="D7072" s="145">
        <v>0</v>
      </c>
      <c r="E7072" s="145" t="s">
        <v>26</v>
      </c>
      <c r="F7072" s="462" t="s">
        <v>95</v>
      </c>
      <c r="G7072" s="462" t="s">
        <v>3468</v>
      </c>
      <c r="H7072" s="145" t="s">
        <v>86</v>
      </c>
      <c r="I7072" s="462" t="s">
        <v>2</v>
      </c>
      <c r="J7072" s="462" t="s">
        <v>1688</v>
      </c>
      <c r="K7072" s="145" t="s">
        <v>2266</v>
      </c>
      <c r="L7072" s="145" t="s">
        <v>2267</v>
      </c>
    </row>
    <row r="7073" spans="3:12">
      <c r="C7073" s="145" t="s">
        <v>2818</v>
      </c>
      <c r="D7073" s="145">
        <v>0</v>
      </c>
      <c r="E7073" s="145" t="s">
        <v>26</v>
      </c>
      <c r="F7073" s="462" t="s">
        <v>95</v>
      </c>
      <c r="G7073" s="462" t="s">
        <v>3468</v>
      </c>
      <c r="H7073" s="145" t="s">
        <v>86</v>
      </c>
      <c r="I7073" s="462" t="s">
        <v>1688</v>
      </c>
      <c r="J7073" s="462" t="s">
        <v>1690</v>
      </c>
      <c r="K7073" s="145" t="s">
        <v>2266</v>
      </c>
      <c r="L7073" s="145" t="s">
        <v>2267</v>
      </c>
    </row>
    <row r="7074" spans="3:12">
      <c r="C7074" s="145" t="s">
        <v>2819</v>
      </c>
      <c r="D7074" s="145">
        <v>0</v>
      </c>
      <c r="E7074" s="145" t="s">
        <v>26</v>
      </c>
      <c r="F7074" s="462" t="s">
        <v>95</v>
      </c>
      <c r="G7074" s="462" t="s">
        <v>3468</v>
      </c>
      <c r="H7074" s="145" t="s">
        <v>86</v>
      </c>
      <c r="I7074" s="462" t="s">
        <v>1688</v>
      </c>
      <c r="J7074" s="462" t="s">
        <v>1690</v>
      </c>
      <c r="K7074" s="145" t="s">
        <v>2266</v>
      </c>
      <c r="L7074" s="145" t="s">
        <v>2267</v>
      </c>
    </row>
    <row r="7075" spans="3:12">
      <c r="C7075" s="145" t="s">
        <v>2820</v>
      </c>
      <c r="D7075" s="145">
        <v>0</v>
      </c>
      <c r="E7075" s="145" t="s">
        <v>26</v>
      </c>
      <c r="F7075" s="462" t="s">
        <v>95</v>
      </c>
      <c r="G7075" s="462" t="s">
        <v>3468</v>
      </c>
      <c r="H7075" s="145" t="s">
        <v>86</v>
      </c>
      <c r="I7075" s="462" t="s">
        <v>1688</v>
      </c>
      <c r="J7075" s="462" t="s">
        <v>1690</v>
      </c>
      <c r="K7075" s="145" t="s">
        <v>2266</v>
      </c>
      <c r="L7075" s="145" t="s">
        <v>2267</v>
      </c>
    </row>
    <row r="7076" spans="3:12">
      <c r="C7076" s="145" t="s">
        <v>2821</v>
      </c>
      <c r="D7076" s="145">
        <v>0</v>
      </c>
      <c r="E7076" s="145" t="s">
        <v>26</v>
      </c>
      <c r="F7076" s="462" t="s">
        <v>95</v>
      </c>
      <c r="G7076" s="462" t="s">
        <v>3468</v>
      </c>
      <c r="H7076" s="145" t="s">
        <v>86</v>
      </c>
      <c r="I7076" s="462" t="s">
        <v>1688</v>
      </c>
      <c r="J7076" s="462" t="s">
        <v>1690</v>
      </c>
      <c r="K7076" s="145" t="s">
        <v>2266</v>
      </c>
      <c r="L7076" s="145" t="s">
        <v>2267</v>
      </c>
    </row>
    <row r="7077" spans="3:12">
      <c r="C7077" s="145" t="s">
        <v>2822</v>
      </c>
      <c r="D7077" s="145">
        <v>0</v>
      </c>
      <c r="E7077" s="145" t="s">
        <v>26</v>
      </c>
      <c r="F7077" s="462" t="s">
        <v>95</v>
      </c>
      <c r="G7077" s="462" t="s">
        <v>3468</v>
      </c>
      <c r="H7077" s="145" t="s">
        <v>86</v>
      </c>
      <c r="I7077" s="462" t="s">
        <v>1688</v>
      </c>
      <c r="J7077" s="462" t="s">
        <v>1690</v>
      </c>
      <c r="K7077" s="145" t="s">
        <v>2266</v>
      </c>
      <c r="L7077" s="145" t="s">
        <v>2267</v>
      </c>
    </row>
    <row r="7078" spans="3:12">
      <c r="C7078" s="145" t="s">
        <v>3184</v>
      </c>
      <c r="D7078" s="145">
        <v>0</v>
      </c>
      <c r="E7078" s="145" t="s">
        <v>26</v>
      </c>
      <c r="F7078" s="462" t="s">
        <v>95</v>
      </c>
      <c r="G7078" s="462" t="s">
        <v>3468</v>
      </c>
      <c r="H7078" s="145" t="s">
        <v>86</v>
      </c>
      <c r="I7078" s="462" t="s">
        <v>1688</v>
      </c>
      <c r="J7078" s="462" t="s">
        <v>1690</v>
      </c>
      <c r="K7078" s="145" t="s">
        <v>2266</v>
      </c>
      <c r="L7078" s="145" t="s">
        <v>2267</v>
      </c>
    </row>
    <row r="7079" spans="3:12">
      <c r="C7079" s="145" t="s">
        <v>3185</v>
      </c>
      <c r="D7079" s="145">
        <v>0</v>
      </c>
      <c r="E7079" s="145" t="s">
        <v>26</v>
      </c>
      <c r="F7079" s="462" t="s">
        <v>95</v>
      </c>
      <c r="G7079" s="462" t="s">
        <v>3468</v>
      </c>
      <c r="H7079" s="145" t="s">
        <v>86</v>
      </c>
      <c r="I7079" s="462" t="s">
        <v>1688</v>
      </c>
      <c r="J7079" s="462" t="s">
        <v>1690</v>
      </c>
      <c r="K7079" s="145" t="s">
        <v>2266</v>
      </c>
      <c r="L7079" s="145" t="s">
        <v>2267</v>
      </c>
    </row>
    <row r="7080" spans="3:12">
      <c r="C7080" s="145" t="s">
        <v>3186</v>
      </c>
      <c r="D7080" s="145">
        <v>0</v>
      </c>
      <c r="E7080" s="145" t="s">
        <v>26</v>
      </c>
      <c r="F7080" s="462" t="s">
        <v>95</v>
      </c>
      <c r="G7080" s="462" t="s">
        <v>3468</v>
      </c>
      <c r="H7080" s="145" t="s">
        <v>86</v>
      </c>
      <c r="I7080" s="462" t="s">
        <v>1688</v>
      </c>
      <c r="J7080" s="462" t="s">
        <v>1690</v>
      </c>
      <c r="K7080" s="145" t="s">
        <v>2266</v>
      </c>
      <c r="L7080" s="145" t="s">
        <v>2267</v>
      </c>
    </row>
    <row r="7081" spans="3:12">
      <c r="C7081" s="145" t="s">
        <v>2823</v>
      </c>
      <c r="D7081" s="145">
        <v>0</v>
      </c>
      <c r="E7081" s="145" t="s">
        <v>26</v>
      </c>
      <c r="F7081" s="462" t="s">
        <v>95</v>
      </c>
      <c r="G7081" s="462" t="s">
        <v>3468</v>
      </c>
      <c r="H7081" s="145" t="s">
        <v>86</v>
      </c>
      <c r="I7081" s="462" t="s">
        <v>1688</v>
      </c>
      <c r="J7081" s="462" t="s">
        <v>1690</v>
      </c>
      <c r="K7081" s="145" t="s">
        <v>2266</v>
      </c>
      <c r="L7081" s="145" t="s">
        <v>2267</v>
      </c>
    </row>
    <row r="7082" spans="3:12">
      <c r="C7082" s="145" t="s">
        <v>2824</v>
      </c>
      <c r="D7082" s="145">
        <v>0</v>
      </c>
      <c r="E7082" s="145" t="s">
        <v>26</v>
      </c>
      <c r="F7082" s="462" t="s">
        <v>95</v>
      </c>
      <c r="G7082" s="462" t="s">
        <v>3468</v>
      </c>
      <c r="H7082" s="145" t="s">
        <v>86</v>
      </c>
      <c r="I7082" s="462" t="s">
        <v>1688</v>
      </c>
      <c r="J7082" s="462" t="s">
        <v>1690</v>
      </c>
      <c r="K7082" s="145" t="s">
        <v>2266</v>
      </c>
      <c r="L7082" s="145" t="s">
        <v>2267</v>
      </c>
    </row>
    <row r="7083" spans="3:12">
      <c r="C7083" s="145" t="s">
        <v>2825</v>
      </c>
      <c r="D7083" s="145">
        <v>0</v>
      </c>
      <c r="E7083" s="145" t="s">
        <v>26</v>
      </c>
      <c r="F7083" s="462" t="s">
        <v>95</v>
      </c>
      <c r="G7083" s="462" t="s">
        <v>3468</v>
      </c>
      <c r="H7083" s="145" t="s">
        <v>86</v>
      </c>
      <c r="I7083" s="462" t="s">
        <v>1688</v>
      </c>
      <c r="J7083" s="462" t="s">
        <v>1690</v>
      </c>
      <c r="K7083" s="145" t="s">
        <v>2266</v>
      </c>
      <c r="L7083" s="145" t="s">
        <v>2267</v>
      </c>
    </row>
    <row r="7084" spans="3:12">
      <c r="C7084" s="145" t="s">
        <v>2826</v>
      </c>
      <c r="D7084" s="145">
        <v>0</v>
      </c>
      <c r="E7084" s="145" t="s">
        <v>26</v>
      </c>
      <c r="F7084" s="462" t="s">
        <v>95</v>
      </c>
      <c r="G7084" s="462" t="s">
        <v>3468</v>
      </c>
      <c r="H7084" s="145" t="s">
        <v>86</v>
      </c>
      <c r="I7084" s="462" t="s">
        <v>1688</v>
      </c>
      <c r="J7084" s="462" t="s">
        <v>1690</v>
      </c>
      <c r="K7084" s="145" t="s">
        <v>2266</v>
      </c>
      <c r="L7084" s="145" t="s">
        <v>2267</v>
      </c>
    </row>
    <row r="7085" spans="3:12">
      <c r="C7085" s="145" t="s">
        <v>2827</v>
      </c>
      <c r="D7085" s="145">
        <v>0</v>
      </c>
      <c r="E7085" s="145" t="s">
        <v>26</v>
      </c>
      <c r="F7085" s="462" t="s">
        <v>95</v>
      </c>
      <c r="G7085" s="462" t="s">
        <v>3468</v>
      </c>
      <c r="H7085" s="145" t="s">
        <v>86</v>
      </c>
      <c r="I7085" s="462" t="s">
        <v>1688</v>
      </c>
      <c r="J7085" s="462" t="s">
        <v>1690</v>
      </c>
      <c r="K7085" s="145" t="s">
        <v>2266</v>
      </c>
      <c r="L7085" s="145" t="s">
        <v>2267</v>
      </c>
    </row>
    <row r="7086" spans="3:12">
      <c r="C7086" s="145" t="s">
        <v>2359</v>
      </c>
      <c r="D7086" s="145">
        <v>0</v>
      </c>
      <c r="E7086" s="145" t="s">
        <v>26</v>
      </c>
      <c r="F7086" s="462" t="s">
        <v>95</v>
      </c>
      <c r="G7086" s="462" t="s">
        <v>3468</v>
      </c>
      <c r="H7086" s="145" t="s">
        <v>86</v>
      </c>
      <c r="I7086" s="462" t="s">
        <v>2</v>
      </c>
      <c r="J7086" s="462" t="s">
        <v>1690</v>
      </c>
      <c r="K7086" s="145" t="s">
        <v>2266</v>
      </c>
      <c r="L7086" s="145" t="s">
        <v>2267</v>
      </c>
    </row>
    <row r="7087" spans="3:12">
      <c r="C7087" s="145" t="s">
        <v>2813</v>
      </c>
      <c r="F7087" s="462" t="s">
        <v>3468</v>
      </c>
      <c r="G7087" s="462" t="s">
        <v>3468</v>
      </c>
      <c r="H7087" s="145" t="s">
        <v>86</v>
      </c>
      <c r="I7087" s="462" t="s">
        <v>1688</v>
      </c>
      <c r="J7087" s="462" t="s">
        <v>1690</v>
      </c>
      <c r="K7087" s="145" t="s">
        <v>2266</v>
      </c>
      <c r="L7087" s="145" t="s">
        <v>2268</v>
      </c>
    </row>
    <row r="7088" spans="3:12">
      <c r="C7088" s="145" t="s">
        <v>2814</v>
      </c>
      <c r="F7088" s="462" t="s">
        <v>3468</v>
      </c>
      <c r="G7088" s="462" t="s">
        <v>3468</v>
      </c>
      <c r="H7088" s="145" t="s">
        <v>86</v>
      </c>
      <c r="I7088" s="462" t="s">
        <v>1688</v>
      </c>
      <c r="J7088" s="462" t="s">
        <v>1690</v>
      </c>
      <c r="K7088" s="145" t="s">
        <v>2266</v>
      </c>
      <c r="L7088" s="145" t="s">
        <v>2268</v>
      </c>
    </row>
    <row r="7089" spans="3:12">
      <c r="C7089" s="145" t="s">
        <v>2815</v>
      </c>
      <c r="F7089" s="462" t="s">
        <v>3468</v>
      </c>
      <c r="G7089" s="462" t="s">
        <v>3468</v>
      </c>
      <c r="H7089" s="145" t="s">
        <v>86</v>
      </c>
      <c r="I7089" s="462" t="s">
        <v>1688</v>
      </c>
      <c r="J7089" s="462" t="s">
        <v>1690</v>
      </c>
      <c r="K7089" s="145" t="s">
        <v>2266</v>
      </c>
      <c r="L7089" s="145" t="s">
        <v>2268</v>
      </c>
    </row>
    <row r="7090" spans="3:12">
      <c r="C7090" s="145" t="s">
        <v>2359</v>
      </c>
      <c r="D7090" s="145">
        <v>0</v>
      </c>
      <c r="E7090" s="145" t="s">
        <v>26</v>
      </c>
      <c r="F7090" s="462" t="s">
        <v>95</v>
      </c>
      <c r="G7090" s="462" t="s">
        <v>3468</v>
      </c>
      <c r="H7090" s="145" t="s">
        <v>86</v>
      </c>
      <c r="I7090" s="462" t="s">
        <v>2</v>
      </c>
      <c r="J7090" s="462" t="s">
        <v>1688</v>
      </c>
      <c r="K7090" s="145" t="s">
        <v>2266</v>
      </c>
      <c r="L7090" s="145" t="s">
        <v>2268</v>
      </c>
    </row>
    <row r="7091" spans="3:12">
      <c r="C7091" s="145" t="s">
        <v>2818</v>
      </c>
      <c r="D7091" s="145">
        <v>0</v>
      </c>
      <c r="E7091" s="145" t="s">
        <v>26</v>
      </c>
      <c r="F7091" s="462" t="s">
        <v>95</v>
      </c>
      <c r="G7091" s="462" t="s">
        <v>3468</v>
      </c>
      <c r="H7091" s="145" t="s">
        <v>86</v>
      </c>
      <c r="I7091" s="462" t="s">
        <v>1688</v>
      </c>
      <c r="J7091" s="462" t="s">
        <v>1690</v>
      </c>
      <c r="K7091" s="145" t="s">
        <v>2266</v>
      </c>
      <c r="L7091" s="145" t="s">
        <v>2268</v>
      </c>
    </row>
    <row r="7092" spans="3:12">
      <c r="C7092" s="145" t="s">
        <v>2819</v>
      </c>
      <c r="D7092" s="145">
        <v>0</v>
      </c>
      <c r="E7092" s="145" t="s">
        <v>26</v>
      </c>
      <c r="F7092" s="462" t="s">
        <v>95</v>
      </c>
      <c r="G7092" s="462" t="s">
        <v>3468</v>
      </c>
      <c r="H7092" s="145" t="s">
        <v>86</v>
      </c>
      <c r="I7092" s="462" t="s">
        <v>1688</v>
      </c>
      <c r="J7092" s="462" t="s">
        <v>1690</v>
      </c>
      <c r="K7092" s="145" t="s">
        <v>2266</v>
      </c>
      <c r="L7092" s="145" t="s">
        <v>2268</v>
      </c>
    </row>
    <row r="7093" spans="3:12">
      <c r="C7093" s="145" t="s">
        <v>2820</v>
      </c>
      <c r="D7093" s="145">
        <v>0</v>
      </c>
      <c r="E7093" s="145" t="s">
        <v>26</v>
      </c>
      <c r="F7093" s="462" t="s">
        <v>95</v>
      </c>
      <c r="G7093" s="462" t="s">
        <v>3468</v>
      </c>
      <c r="H7093" s="145" t="s">
        <v>86</v>
      </c>
      <c r="I7093" s="462" t="s">
        <v>1688</v>
      </c>
      <c r="J7093" s="462" t="s">
        <v>1690</v>
      </c>
      <c r="K7093" s="145" t="s">
        <v>2266</v>
      </c>
      <c r="L7093" s="145" t="s">
        <v>2268</v>
      </c>
    </row>
    <row r="7094" spans="3:12">
      <c r="C7094" s="145" t="s">
        <v>2821</v>
      </c>
      <c r="D7094" s="145">
        <v>0</v>
      </c>
      <c r="E7094" s="145" t="s">
        <v>26</v>
      </c>
      <c r="F7094" s="462" t="s">
        <v>95</v>
      </c>
      <c r="G7094" s="462" t="s">
        <v>3468</v>
      </c>
      <c r="H7094" s="145" t="s">
        <v>86</v>
      </c>
      <c r="I7094" s="462" t="s">
        <v>1688</v>
      </c>
      <c r="J7094" s="462" t="s">
        <v>1690</v>
      </c>
      <c r="K7094" s="145" t="s">
        <v>2266</v>
      </c>
      <c r="L7094" s="145" t="s">
        <v>2268</v>
      </c>
    </row>
    <row r="7095" spans="3:12">
      <c r="C7095" s="145" t="s">
        <v>2822</v>
      </c>
      <c r="D7095" s="145">
        <v>0</v>
      </c>
      <c r="E7095" s="145" t="s">
        <v>26</v>
      </c>
      <c r="F7095" s="462" t="s">
        <v>95</v>
      </c>
      <c r="G7095" s="462" t="s">
        <v>3468</v>
      </c>
      <c r="H7095" s="145" t="s">
        <v>86</v>
      </c>
      <c r="I7095" s="462" t="s">
        <v>1688</v>
      </c>
      <c r="J7095" s="462" t="s">
        <v>1690</v>
      </c>
      <c r="K7095" s="145" t="s">
        <v>2266</v>
      </c>
      <c r="L7095" s="145" t="s">
        <v>2268</v>
      </c>
    </row>
    <row r="7096" spans="3:12">
      <c r="C7096" s="145" t="s">
        <v>3184</v>
      </c>
      <c r="D7096" s="145">
        <v>0</v>
      </c>
      <c r="E7096" s="145" t="s">
        <v>26</v>
      </c>
      <c r="F7096" s="462" t="s">
        <v>95</v>
      </c>
      <c r="G7096" s="462" t="s">
        <v>3468</v>
      </c>
      <c r="H7096" s="145" t="s">
        <v>86</v>
      </c>
      <c r="I7096" s="462" t="s">
        <v>1688</v>
      </c>
      <c r="J7096" s="462" t="s">
        <v>1690</v>
      </c>
      <c r="K7096" s="145" t="s">
        <v>2266</v>
      </c>
      <c r="L7096" s="145" t="s">
        <v>2268</v>
      </c>
    </row>
    <row r="7097" spans="3:12">
      <c r="C7097" s="145" t="s">
        <v>3185</v>
      </c>
      <c r="D7097" s="145">
        <v>0</v>
      </c>
      <c r="E7097" s="145" t="s">
        <v>26</v>
      </c>
      <c r="F7097" s="462" t="s">
        <v>95</v>
      </c>
      <c r="G7097" s="462" t="s">
        <v>3468</v>
      </c>
      <c r="H7097" s="145" t="s">
        <v>86</v>
      </c>
      <c r="I7097" s="462" t="s">
        <v>1688</v>
      </c>
      <c r="J7097" s="462" t="s">
        <v>1690</v>
      </c>
      <c r="K7097" s="145" t="s">
        <v>2266</v>
      </c>
      <c r="L7097" s="145" t="s">
        <v>2268</v>
      </c>
    </row>
    <row r="7098" spans="3:12">
      <c r="C7098" s="145" t="s">
        <v>3186</v>
      </c>
      <c r="D7098" s="145">
        <v>0</v>
      </c>
      <c r="E7098" s="145" t="s">
        <v>26</v>
      </c>
      <c r="F7098" s="462" t="s">
        <v>95</v>
      </c>
      <c r="G7098" s="462" t="s">
        <v>3468</v>
      </c>
      <c r="H7098" s="145" t="s">
        <v>86</v>
      </c>
      <c r="I7098" s="462" t="s">
        <v>1688</v>
      </c>
      <c r="J7098" s="462" t="s">
        <v>1690</v>
      </c>
      <c r="K7098" s="145" t="s">
        <v>2266</v>
      </c>
      <c r="L7098" s="145" t="s">
        <v>2268</v>
      </c>
    </row>
    <row r="7099" spans="3:12">
      <c r="C7099" s="145" t="s">
        <v>2823</v>
      </c>
      <c r="D7099" s="145">
        <v>0</v>
      </c>
      <c r="E7099" s="145" t="s">
        <v>26</v>
      </c>
      <c r="F7099" s="462" t="s">
        <v>95</v>
      </c>
      <c r="G7099" s="462" t="s">
        <v>3468</v>
      </c>
      <c r="H7099" s="145" t="s">
        <v>86</v>
      </c>
      <c r="I7099" s="462" t="s">
        <v>1688</v>
      </c>
      <c r="J7099" s="462" t="s">
        <v>1690</v>
      </c>
      <c r="K7099" s="145" t="s">
        <v>2266</v>
      </c>
      <c r="L7099" s="145" t="s">
        <v>2268</v>
      </c>
    </row>
    <row r="7100" spans="3:12">
      <c r="C7100" s="145" t="s">
        <v>2824</v>
      </c>
      <c r="D7100" s="145">
        <v>0</v>
      </c>
      <c r="E7100" s="145" t="s">
        <v>26</v>
      </c>
      <c r="F7100" s="462" t="s">
        <v>95</v>
      </c>
      <c r="G7100" s="462" t="s">
        <v>3468</v>
      </c>
      <c r="H7100" s="145" t="s">
        <v>86</v>
      </c>
      <c r="I7100" s="462" t="s">
        <v>1688</v>
      </c>
      <c r="J7100" s="462" t="s">
        <v>1690</v>
      </c>
      <c r="K7100" s="145" t="s">
        <v>2266</v>
      </c>
      <c r="L7100" s="145" t="s">
        <v>2268</v>
      </c>
    </row>
    <row r="7101" spans="3:12">
      <c r="C7101" s="145" t="s">
        <v>2825</v>
      </c>
      <c r="D7101" s="145">
        <v>0</v>
      </c>
      <c r="E7101" s="145" t="s">
        <v>26</v>
      </c>
      <c r="F7101" s="462" t="s">
        <v>95</v>
      </c>
      <c r="G7101" s="462" t="s">
        <v>3468</v>
      </c>
      <c r="H7101" s="145" t="s">
        <v>86</v>
      </c>
      <c r="I7101" s="462" t="s">
        <v>1688</v>
      </c>
      <c r="J7101" s="462" t="s">
        <v>1690</v>
      </c>
      <c r="K7101" s="145" t="s">
        <v>2266</v>
      </c>
      <c r="L7101" s="145" t="s">
        <v>2268</v>
      </c>
    </row>
    <row r="7102" spans="3:12">
      <c r="C7102" s="145" t="s">
        <v>2826</v>
      </c>
      <c r="D7102" s="145">
        <v>0</v>
      </c>
      <c r="E7102" s="145" t="s">
        <v>26</v>
      </c>
      <c r="F7102" s="462" t="s">
        <v>95</v>
      </c>
      <c r="G7102" s="462" t="s">
        <v>3468</v>
      </c>
      <c r="H7102" s="145" t="s">
        <v>86</v>
      </c>
      <c r="I7102" s="462" t="s">
        <v>1688</v>
      </c>
      <c r="J7102" s="462" t="s">
        <v>1690</v>
      </c>
      <c r="K7102" s="145" t="s">
        <v>2266</v>
      </c>
      <c r="L7102" s="145" t="s">
        <v>2268</v>
      </c>
    </row>
    <row r="7103" spans="3:12">
      <c r="C7103" s="145" t="s">
        <v>2827</v>
      </c>
      <c r="D7103" s="145">
        <v>0</v>
      </c>
      <c r="E7103" s="145" t="s">
        <v>26</v>
      </c>
      <c r="F7103" s="462" t="s">
        <v>95</v>
      </c>
      <c r="G7103" s="462" t="s">
        <v>3468</v>
      </c>
      <c r="H7103" s="145" t="s">
        <v>86</v>
      </c>
      <c r="I7103" s="462" t="s">
        <v>1688</v>
      </c>
      <c r="J7103" s="462" t="s">
        <v>1690</v>
      </c>
      <c r="K7103" s="145" t="s">
        <v>2266</v>
      </c>
      <c r="L7103" s="145" t="s">
        <v>2268</v>
      </c>
    </row>
    <row r="7104" spans="3:12">
      <c r="C7104" s="145" t="s">
        <v>2359</v>
      </c>
      <c r="D7104" s="145">
        <v>0</v>
      </c>
      <c r="E7104" s="145" t="s">
        <v>26</v>
      </c>
      <c r="F7104" s="462" t="s">
        <v>95</v>
      </c>
      <c r="G7104" s="462" t="s">
        <v>3468</v>
      </c>
      <c r="H7104" s="145" t="s">
        <v>86</v>
      </c>
      <c r="I7104" s="462" t="s">
        <v>2</v>
      </c>
      <c r="J7104" s="462" t="s">
        <v>1690</v>
      </c>
      <c r="K7104" s="145" t="s">
        <v>2266</v>
      </c>
      <c r="L7104" s="145" t="s">
        <v>2268</v>
      </c>
    </row>
    <row r="7105" spans="3:12">
      <c r="C7105" s="145" t="s">
        <v>2813</v>
      </c>
      <c r="F7105" s="462" t="s">
        <v>3468</v>
      </c>
      <c r="G7105" s="462" t="s">
        <v>3468</v>
      </c>
      <c r="H7105" s="145" t="s">
        <v>86</v>
      </c>
      <c r="I7105" s="462" t="s">
        <v>1688</v>
      </c>
      <c r="J7105" s="462" t="s">
        <v>1690</v>
      </c>
      <c r="K7105" s="145" t="s">
        <v>2266</v>
      </c>
      <c r="L7105" s="145" t="s">
        <v>2269</v>
      </c>
    </row>
    <row r="7106" spans="3:12">
      <c r="C7106" s="145" t="s">
        <v>2814</v>
      </c>
      <c r="F7106" s="462" t="s">
        <v>3468</v>
      </c>
      <c r="G7106" s="462" t="s">
        <v>3468</v>
      </c>
      <c r="H7106" s="145" t="s">
        <v>86</v>
      </c>
      <c r="I7106" s="462" t="s">
        <v>1688</v>
      </c>
      <c r="J7106" s="462" t="s">
        <v>1690</v>
      </c>
      <c r="K7106" s="145" t="s">
        <v>2266</v>
      </c>
      <c r="L7106" s="145" t="s">
        <v>2269</v>
      </c>
    </row>
    <row r="7107" spans="3:12">
      <c r="C7107" s="145" t="s">
        <v>2815</v>
      </c>
      <c r="F7107" s="462" t="s">
        <v>3468</v>
      </c>
      <c r="G7107" s="462" t="s">
        <v>3468</v>
      </c>
      <c r="H7107" s="145" t="s">
        <v>86</v>
      </c>
      <c r="I7107" s="462" t="s">
        <v>1688</v>
      </c>
      <c r="J7107" s="462" t="s">
        <v>1690</v>
      </c>
      <c r="K7107" s="145" t="s">
        <v>2266</v>
      </c>
      <c r="L7107" s="145" t="s">
        <v>2269</v>
      </c>
    </row>
    <row r="7108" spans="3:12">
      <c r="C7108" s="145" t="s">
        <v>2359</v>
      </c>
      <c r="D7108" s="145">
        <v>0</v>
      </c>
      <c r="E7108" s="145" t="s">
        <v>26</v>
      </c>
      <c r="F7108" s="462" t="s">
        <v>95</v>
      </c>
      <c r="G7108" s="462" t="s">
        <v>3468</v>
      </c>
      <c r="H7108" s="145" t="s">
        <v>86</v>
      </c>
      <c r="I7108" s="462" t="s">
        <v>2</v>
      </c>
      <c r="J7108" s="462" t="s">
        <v>1688</v>
      </c>
      <c r="K7108" s="145" t="s">
        <v>2266</v>
      </c>
      <c r="L7108" s="145" t="s">
        <v>2269</v>
      </c>
    </row>
    <row r="7109" spans="3:12">
      <c r="C7109" s="145" t="s">
        <v>2818</v>
      </c>
      <c r="D7109" s="145">
        <v>0</v>
      </c>
      <c r="E7109" s="145" t="s">
        <v>26</v>
      </c>
      <c r="F7109" s="462" t="s">
        <v>95</v>
      </c>
      <c r="G7109" s="462" t="s">
        <v>3468</v>
      </c>
      <c r="H7109" s="145" t="s">
        <v>86</v>
      </c>
      <c r="I7109" s="462" t="s">
        <v>1688</v>
      </c>
      <c r="J7109" s="462" t="s">
        <v>1690</v>
      </c>
      <c r="K7109" s="145" t="s">
        <v>2266</v>
      </c>
      <c r="L7109" s="145" t="s">
        <v>2269</v>
      </c>
    </row>
    <row r="7110" spans="3:12">
      <c r="C7110" s="145" t="s">
        <v>2819</v>
      </c>
      <c r="D7110" s="145">
        <v>0</v>
      </c>
      <c r="E7110" s="145" t="s">
        <v>26</v>
      </c>
      <c r="F7110" s="462" t="s">
        <v>95</v>
      </c>
      <c r="G7110" s="462" t="s">
        <v>3468</v>
      </c>
      <c r="H7110" s="145" t="s">
        <v>86</v>
      </c>
      <c r="I7110" s="462" t="s">
        <v>1688</v>
      </c>
      <c r="J7110" s="462" t="s">
        <v>1690</v>
      </c>
      <c r="K7110" s="145" t="s">
        <v>2266</v>
      </c>
      <c r="L7110" s="145" t="s">
        <v>2269</v>
      </c>
    </row>
    <row r="7111" spans="3:12">
      <c r="C7111" s="145" t="s">
        <v>2820</v>
      </c>
      <c r="D7111" s="145">
        <v>0</v>
      </c>
      <c r="E7111" s="145" t="s">
        <v>26</v>
      </c>
      <c r="F7111" s="462" t="s">
        <v>95</v>
      </c>
      <c r="G7111" s="462" t="s">
        <v>3468</v>
      </c>
      <c r="H7111" s="145" t="s">
        <v>86</v>
      </c>
      <c r="I7111" s="462" t="s">
        <v>1688</v>
      </c>
      <c r="J7111" s="462" t="s">
        <v>1690</v>
      </c>
      <c r="K7111" s="145" t="s">
        <v>2266</v>
      </c>
      <c r="L7111" s="145" t="s">
        <v>2269</v>
      </c>
    </row>
    <row r="7112" spans="3:12">
      <c r="C7112" s="145" t="s">
        <v>2821</v>
      </c>
      <c r="D7112" s="145">
        <v>0</v>
      </c>
      <c r="E7112" s="145" t="s">
        <v>26</v>
      </c>
      <c r="F7112" s="462" t="s">
        <v>95</v>
      </c>
      <c r="G7112" s="462" t="s">
        <v>3468</v>
      </c>
      <c r="H7112" s="145" t="s">
        <v>86</v>
      </c>
      <c r="I7112" s="462" t="s">
        <v>1688</v>
      </c>
      <c r="J7112" s="462" t="s">
        <v>1690</v>
      </c>
      <c r="K7112" s="145" t="s">
        <v>2266</v>
      </c>
      <c r="L7112" s="145" t="s">
        <v>2269</v>
      </c>
    </row>
    <row r="7113" spans="3:12">
      <c r="C7113" s="145" t="s">
        <v>2822</v>
      </c>
      <c r="D7113" s="145">
        <v>0</v>
      </c>
      <c r="E7113" s="145" t="s">
        <v>26</v>
      </c>
      <c r="F7113" s="462" t="s">
        <v>95</v>
      </c>
      <c r="G7113" s="462" t="s">
        <v>3468</v>
      </c>
      <c r="H7113" s="145" t="s">
        <v>86</v>
      </c>
      <c r="I7113" s="462" t="s">
        <v>1688</v>
      </c>
      <c r="J7113" s="462" t="s">
        <v>1690</v>
      </c>
      <c r="K7113" s="145" t="s">
        <v>2266</v>
      </c>
      <c r="L7113" s="145" t="s">
        <v>2269</v>
      </c>
    </row>
    <row r="7114" spans="3:12">
      <c r="C7114" s="145" t="s">
        <v>3184</v>
      </c>
      <c r="D7114" s="145">
        <v>0</v>
      </c>
      <c r="E7114" s="145" t="s">
        <v>26</v>
      </c>
      <c r="F7114" s="462" t="s">
        <v>95</v>
      </c>
      <c r="G7114" s="462" t="s">
        <v>3468</v>
      </c>
      <c r="H7114" s="145" t="s">
        <v>86</v>
      </c>
      <c r="I7114" s="462" t="s">
        <v>1688</v>
      </c>
      <c r="J7114" s="462" t="s">
        <v>1690</v>
      </c>
      <c r="K7114" s="145" t="s">
        <v>2266</v>
      </c>
      <c r="L7114" s="145" t="s">
        <v>2269</v>
      </c>
    </row>
    <row r="7115" spans="3:12">
      <c r="C7115" s="145" t="s">
        <v>3185</v>
      </c>
      <c r="D7115" s="145">
        <v>0</v>
      </c>
      <c r="E7115" s="145" t="s">
        <v>26</v>
      </c>
      <c r="F7115" s="462" t="s">
        <v>95</v>
      </c>
      <c r="G7115" s="462" t="s">
        <v>3468</v>
      </c>
      <c r="H7115" s="145" t="s">
        <v>86</v>
      </c>
      <c r="I7115" s="462" t="s">
        <v>1688</v>
      </c>
      <c r="J7115" s="462" t="s">
        <v>1690</v>
      </c>
      <c r="K7115" s="145" t="s">
        <v>2266</v>
      </c>
      <c r="L7115" s="145" t="s">
        <v>2269</v>
      </c>
    </row>
    <row r="7116" spans="3:12">
      <c r="C7116" s="145" t="s">
        <v>3186</v>
      </c>
      <c r="D7116" s="145">
        <v>0</v>
      </c>
      <c r="E7116" s="145" t="s">
        <v>26</v>
      </c>
      <c r="F7116" s="462" t="s">
        <v>95</v>
      </c>
      <c r="G7116" s="462" t="s">
        <v>3468</v>
      </c>
      <c r="H7116" s="145" t="s">
        <v>86</v>
      </c>
      <c r="I7116" s="462" t="s">
        <v>1688</v>
      </c>
      <c r="J7116" s="462" t="s">
        <v>1690</v>
      </c>
      <c r="K7116" s="145" t="s">
        <v>2266</v>
      </c>
      <c r="L7116" s="145" t="s">
        <v>2269</v>
      </c>
    </row>
    <row r="7117" spans="3:12">
      <c r="C7117" s="145" t="s">
        <v>2823</v>
      </c>
      <c r="D7117" s="145">
        <v>0</v>
      </c>
      <c r="E7117" s="145" t="s">
        <v>26</v>
      </c>
      <c r="F7117" s="462" t="s">
        <v>95</v>
      </c>
      <c r="G7117" s="462" t="s">
        <v>3468</v>
      </c>
      <c r="H7117" s="145" t="s">
        <v>86</v>
      </c>
      <c r="I7117" s="462" t="s">
        <v>1688</v>
      </c>
      <c r="J7117" s="462" t="s">
        <v>1690</v>
      </c>
      <c r="K7117" s="145" t="s">
        <v>2266</v>
      </c>
      <c r="L7117" s="145" t="s">
        <v>2269</v>
      </c>
    </row>
    <row r="7118" spans="3:12">
      <c r="C7118" s="145" t="s">
        <v>2824</v>
      </c>
      <c r="D7118" s="145">
        <v>0</v>
      </c>
      <c r="E7118" s="145" t="s">
        <v>26</v>
      </c>
      <c r="F7118" s="462" t="s">
        <v>95</v>
      </c>
      <c r="G7118" s="462" t="s">
        <v>3468</v>
      </c>
      <c r="H7118" s="145" t="s">
        <v>86</v>
      </c>
      <c r="I7118" s="462" t="s">
        <v>1688</v>
      </c>
      <c r="J7118" s="462" t="s">
        <v>1690</v>
      </c>
      <c r="K7118" s="145" t="s">
        <v>2266</v>
      </c>
      <c r="L7118" s="145" t="s">
        <v>2269</v>
      </c>
    </row>
    <row r="7119" spans="3:12">
      <c r="C7119" s="145" t="s">
        <v>2825</v>
      </c>
      <c r="D7119" s="145">
        <v>0</v>
      </c>
      <c r="E7119" s="145" t="s">
        <v>26</v>
      </c>
      <c r="F7119" s="462" t="s">
        <v>95</v>
      </c>
      <c r="G7119" s="462" t="s">
        <v>3468</v>
      </c>
      <c r="H7119" s="145" t="s">
        <v>86</v>
      </c>
      <c r="I7119" s="462" t="s">
        <v>1688</v>
      </c>
      <c r="J7119" s="462" t="s">
        <v>1690</v>
      </c>
      <c r="K7119" s="145" t="s">
        <v>2266</v>
      </c>
      <c r="L7119" s="145" t="s">
        <v>2269</v>
      </c>
    </row>
    <row r="7120" spans="3:12">
      <c r="C7120" s="145" t="s">
        <v>2826</v>
      </c>
      <c r="D7120" s="145">
        <v>0</v>
      </c>
      <c r="E7120" s="145" t="s">
        <v>26</v>
      </c>
      <c r="F7120" s="462" t="s">
        <v>95</v>
      </c>
      <c r="G7120" s="462" t="s">
        <v>3468</v>
      </c>
      <c r="H7120" s="145" t="s">
        <v>86</v>
      </c>
      <c r="I7120" s="462" t="s">
        <v>1688</v>
      </c>
      <c r="J7120" s="462" t="s">
        <v>1690</v>
      </c>
      <c r="K7120" s="145" t="s">
        <v>2266</v>
      </c>
      <c r="L7120" s="145" t="s">
        <v>2269</v>
      </c>
    </row>
    <row r="7121" spans="3:12">
      <c r="C7121" s="145" t="s">
        <v>2827</v>
      </c>
      <c r="D7121" s="145">
        <v>0</v>
      </c>
      <c r="E7121" s="145" t="s">
        <v>26</v>
      </c>
      <c r="F7121" s="462" t="s">
        <v>95</v>
      </c>
      <c r="G7121" s="462" t="s">
        <v>3468</v>
      </c>
      <c r="H7121" s="145" t="s">
        <v>86</v>
      </c>
      <c r="I7121" s="462" t="s">
        <v>1688</v>
      </c>
      <c r="J7121" s="462" t="s">
        <v>1690</v>
      </c>
      <c r="K7121" s="145" t="s">
        <v>2266</v>
      </c>
      <c r="L7121" s="145" t="s">
        <v>2269</v>
      </c>
    </row>
    <row r="7122" spans="3:12">
      <c r="C7122" s="145" t="s">
        <v>2359</v>
      </c>
      <c r="D7122" s="145">
        <v>0</v>
      </c>
      <c r="E7122" s="145" t="s">
        <v>26</v>
      </c>
      <c r="F7122" s="462" t="s">
        <v>95</v>
      </c>
      <c r="G7122" s="462" t="s">
        <v>3468</v>
      </c>
      <c r="H7122" s="145" t="s">
        <v>86</v>
      </c>
      <c r="I7122" s="462" t="s">
        <v>2</v>
      </c>
      <c r="J7122" s="462" t="s">
        <v>1690</v>
      </c>
      <c r="K7122" s="145" t="s">
        <v>2266</v>
      </c>
      <c r="L7122" s="145" t="s">
        <v>2269</v>
      </c>
    </row>
    <row r="7123" spans="3:12">
      <c r="C7123" s="145" t="s">
        <v>3187</v>
      </c>
      <c r="F7123" s="462" t="s">
        <v>1690</v>
      </c>
      <c r="G7123" s="462" t="s">
        <v>3468</v>
      </c>
      <c r="H7123" s="145" t="s">
        <v>86</v>
      </c>
      <c r="I7123" s="462" t="s">
        <v>1688</v>
      </c>
      <c r="J7123" s="462" t="s">
        <v>1690</v>
      </c>
    </row>
    <row r="7124" spans="3:12">
      <c r="C7124" s="145" t="s">
        <v>3188</v>
      </c>
      <c r="F7124" s="462" t="s">
        <v>3468</v>
      </c>
      <c r="G7124" s="462" t="s">
        <v>3468</v>
      </c>
      <c r="H7124" s="145" t="s">
        <v>86</v>
      </c>
      <c r="I7124" s="462" t="s">
        <v>1688</v>
      </c>
      <c r="J7124" s="462" t="s">
        <v>1690</v>
      </c>
    </row>
    <row r="7125" spans="3:12">
      <c r="C7125" s="145" t="s">
        <v>3189</v>
      </c>
      <c r="F7125" s="462" t="s">
        <v>3468</v>
      </c>
      <c r="G7125" s="462" t="s">
        <v>3468</v>
      </c>
      <c r="H7125" s="145" t="s">
        <v>86</v>
      </c>
      <c r="I7125" s="462" t="s">
        <v>1688</v>
      </c>
      <c r="J7125" s="462" t="s">
        <v>1690</v>
      </c>
    </row>
    <row r="7126" spans="3:12">
      <c r="C7126" s="145" t="s">
        <v>3190</v>
      </c>
      <c r="D7126" s="145">
        <v>0</v>
      </c>
      <c r="E7126" s="145" t="s">
        <v>26</v>
      </c>
      <c r="F7126" s="462" t="s">
        <v>95</v>
      </c>
      <c r="G7126" s="462" t="s">
        <v>3468</v>
      </c>
      <c r="H7126" s="145" t="s">
        <v>86</v>
      </c>
      <c r="I7126" s="462" t="s">
        <v>2</v>
      </c>
      <c r="J7126" s="462" t="s">
        <v>1690</v>
      </c>
    </row>
    <row r="7127" spans="3:12">
      <c r="C7127" s="145" t="s">
        <v>3191</v>
      </c>
      <c r="F7127" s="462" t="s">
        <v>3468</v>
      </c>
      <c r="G7127" s="462" t="s">
        <v>3468</v>
      </c>
      <c r="H7127" s="145" t="s">
        <v>86</v>
      </c>
      <c r="I7127" s="462" t="s">
        <v>1688</v>
      </c>
      <c r="J7127" s="462" t="s">
        <v>1690</v>
      </c>
    </row>
    <row r="7128" spans="3:12">
      <c r="C7128" s="145" t="s">
        <v>3192</v>
      </c>
      <c r="F7128" s="462" t="s">
        <v>3468</v>
      </c>
      <c r="G7128" s="462" t="s">
        <v>3468</v>
      </c>
      <c r="H7128" s="145" t="s">
        <v>86</v>
      </c>
      <c r="I7128" s="462" t="s">
        <v>1688</v>
      </c>
      <c r="J7128" s="462" t="s">
        <v>1690</v>
      </c>
    </row>
    <row r="7129" spans="3:12">
      <c r="C7129" s="145" t="s">
        <v>3193</v>
      </c>
      <c r="F7129" s="462" t="s">
        <v>3468</v>
      </c>
      <c r="G7129" s="462" t="s">
        <v>3468</v>
      </c>
      <c r="H7129" s="145" t="s">
        <v>86</v>
      </c>
      <c r="I7129" s="462" t="s">
        <v>1688</v>
      </c>
      <c r="J7129" s="462" t="s">
        <v>1690</v>
      </c>
    </row>
    <row r="7130" spans="3:12">
      <c r="C7130" s="145" t="s">
        <v>3194</v>
      </c>
      <c r="F7130" s="462" t="s">
        <v>3468</v>
      </c>
      <c r="G7130" s="462" t="s">
        <v>3468</v>
      </c>
      <c r="H7130" s="145" t="s">
        <v>86</v>
      </c>
      <c r="I7130" s="462" t="s">
        <v>1688</v>
      </c>
      <c r="J7130" s="462" t="s">
        <v>1690</v>
      </c>
    </row>
    <row r="7131" spans="3:12">
      <c r="C7131" s="145" t="s">
        <v>2556</v>
      </c>
      <c r="D7131" s="145">
        <v>0</v>
      </c>
      <c r="E7131" s="145" t="s">
        <v>26</v>
      </c>
      <c r="F7131" s="462" t="s">
        <v>95</v>
      </c>
      <c r="G7131" s="462" t="s">
        <v>3468</v>
      </c>
      <c r="H7131" s="145" t="s">
        <v>86</v>
      </c>
      <c r="I7131" s="462" t="s">
        <v>2</v>
      </c>
      <c r="J7131" s="462" t="s">
        <v>1688</v>
      </c>
      <c r="K7131" s="145" t="s">
        <v>2266</v>
      </c>
      <c r="L7131" s="145" t="s">
        <v>2267</v>
      </c>
    </row>
    <row r="7132" spans="3:12">
      <c r="C7132" s="145" t="s">
        <v>3196</v>
      </c>
      <c r="D7132" s="145">
        <v>0</v>
      </c>
      <c r="E7132" s="145" t="s">
        <v>26</v>
      </c>
      <c r="F7132" s="462" t="s">
        <v>95</v>
      </c>
      <c r="G7132" s="462" t="s">
        <v>3468</v>
      </c>
      <c r="H7132" s="145" t="s">
        <v>86</v>
      </c>
      <c r="I7132" s="462" t="s">
        <v>1688</v>
      </c>
      <c r="J7132" s="462" t="s">
        <v>1690</v>
      </c>
      <c r="K7132" s="145" t="s">
        <v>2266</v>
      </c>
      <c r="L7132" s="145" t="s">
        <v>2267</v>
      </c>
    </row>
    <row r="7133" spans="3:12">
      <c r="C7133" s="145" t="s">
        <v>3197</v>
      </c>
      <c r="D7133" s="145">
        <v>0</v>
      </c>
      <c r="E7133" s="145" t="s">
        <v>26</v>
      </c>
      <c r="F7133" s="462" t="s">
        <v>95</v>
      </c>
      <c r="G7133" s="462" t="s">
        <v>3468</v>
      </c>
      <c r="H7133" s="145" t="s">
        <v>86</v>
      </c>
      <c r="I7133" s="462" t="s">
        <v>1688</v>
      </c>
      <c r="J7133" s="462" t="s">
        <v>1690</v>
      </c>
      <c r="K7133" s="145" t="s">
        <v>2266</v>
      </c>
      <c r="L7133" s="145" t="s">
        <v>2267</v>
      </c>
    </row>
    <row r="7134" spans="3:12">
      <c r="C7134" s="145" t="s">
        <v>3199</v>
      </c>
      <c r="D7134" s="145">
        <v>0</v>
      </c>
      <c r="E7134" s="145" t="s">
        <v>26</v>
      </c>
      <c r="F7134" s="462" t="s">
        <v>95</v>
      </c>
      <c r="G7134" s="462" t="s">
        <v>3468</v>
      </c>
      <c r="H7134" s="145" t="s">
        <v>86</v>
      </c>
      <c r="I7134" s="462" t="s">
        <v>1688</v>
      </c>
      <c r="J7134" s="462" t="s">
        <v>1690</v>
      </c>
      <c r="K7134" s="145" t="s">
        <v>2266</v>
      </c>
      <c r="L7134" s="145" t="s">
        <v>2267</v>
      </c>
    </row>
    <row r="7135" spans="3:12">
      <c r="C7135" s="145" t="s">
        <v>3200</v>
      </c>
      <c r="D7135" s="145">
        <v>0</v>
      </c>
      <c r="E7135" s="145" t="s">
        <v>26</v>
      </c>
      <c r="F7135" s="462" t="s">
        <v>95</v>
      </c>
      <c r="G7135" s="462" t="s">
        <v>3468</v>
      </c>
      <c r="H7135" s="145" t="s">
        <v>86</v>
      </c>
      <c r="I7135" s="462" t="s">
        <v>1688</v>
      </c>
      <c r="J7135" s="462" t="s">
        <v>1690</v>
      </c>
      <c r="K7135" s="145" t="s">
        <v>2266</v>
      </c>
      <c r="L7135" s="145" t="s">
        <v>2267</v>
      </c>
    </row>
    <row r="7136" spans="3:12">
      <c r="C7136" s="145" t="s">
        <v>3201</v>
      </c>
      <c r="D7136" s="145">
        <v>0</v>
      </c>
      <c r="E7136" s="145" t="s">
        <v>26</v>
      </c>
      <c r="F7136" s="462" t="s">
        <v>95</v>
      </c>
      <c r="G7136" s="462" t="s">
        <v>3468</v>
      </c>
      <c r="H7136" s="145" t="s">
        <v>86</v>
      </c>
      <c r="I7136" s="462" t="s">
        <v>1688</v>
      </c>
      <c r="J7136" s="462" t="s">
        <v>1690</v>
      </c>
      <c r="K7136" s="145" t="s">
        <v>2266</v>
      </c>
      <c r="L7136" s="145" t="s">
        <v>2267</v>
      </c>
    </row>
    <row r="7137" spans="3:12">
      <c r="C7137" s="145" t="s">
        <v>3202</v>
      </c>
      <c r="D7137" s="145">
        <v>0</v>
      </c>
      <c r="E7137" s="145" t="s">
        <v>26</v>
      </c>
      <c r="F7137" s="462" t="s">
        <v>95</v>
      </c>
      <c r="G7137" s="462" t="s">
        <v>3468</v>
      </c>
      <c r="H7137" s="145" t="s">
        <v>86</v>
      </c>
      <c r="I7137" s="462" t="s">
        <v>1688</v>
      </c>
      <c r="J7137" s="462" t="s">
        <v>1690</v>
      </c>
      <c r="K7137" s="145" t="s">
        <v>2266</v>
      </c>
      <c r="L7137" s="145" t="s">
        <v>2267</v>
      </c>
    </row>
    <row r="7138" spans="3:12">
      <c r="C7138" s="145" t="s">
        <v>3203</v>
      </c>
      <c r="D7138" s="145">
        <v>0</v>
      </c>
      <c r="E7138" s="145" t="s">
        <v>26</v>
      </c>
      <c r="F7138" s="462" t="s">
        <v>95</v>
      </c>
      <c r="G7138" s="462" t="s">
        <v>3468</v>
      </c>
      <c r="H7138" s="145" t="s">
        <v>86</v>
      </c>
      <c r="I7138" s="462" t="s">
        <v>1688</v>
      </c>
      <c r="J7138" s="462" t="s">
        <v>1690</v>
      </c>
      <c r="K7138" s="145" t="s">
        <v>2266</v>
      </c>
      <c r="L7138" s="145" t="s">
        <v>2267</v>
      </c>
    </row>
    <row r="7139" spans="3:12">
      <c r="C7139" s="145" t="s">
        <v>3204</v>
      </c>
      <c r="D7139" s="145">
        <v>0</v>
      </c>
      <c r="E7139" s="145" t="s">
        <v>26</v>
      </c>
      <c r="F7139" s="462" t="s">
        <v>95</v>
      </c>
      <c r="G7139" s="462" t="s">
        <v>3468</v>
      </c>
      <c r="H7139" s="145" t="s">
        <v>86</v>
      </c>
      <c r="I7139" s="462" t="s">
        <v>1688</v>
      </c>
      <c r="J7139" s="462" t="s">
        <v>1690</v>
      </c>
      <c r="K7139" s="145" t="s">
        <v>2266</v>
      </c>
      <c r="L7139" s="145" t="s">
        <v>2267</v>
      </c>
    </row>
    <row r="7140" spans="3:12">
      <c r="C7140" s="145" t="s">
        <v>3205</v>
      </c>
      <c r="D7140" s="145">
        <v>0</v>
      </c>
      <c r="E7140" s="145" t="s">
        <v>26</v>
      </c>
      <c r="F7140" s="462" t="s">
        <v>95</v>
      </c>
      <c r="G7140" s="462" t="s">
        <v>3468</v>
      </c>
      <c r="H7140" s="145" t="s">
        <v>86</v>
      </c>
      <c r="I7140" s="462" t="s">
        <v>1688</v>
      </c>
      <c r="J7140" s="462" t="s">
        <v>1690</v>
      </c>
      <c r="K7140" s="145" t="s">
        <v>2266</v>
      </c>
      <c r="L7140" s="145" t="s">
        <v>2267</v>
      </c>
    </row>
    <row r="7141" spans="3:12">
      <c r="C7141" s="145" t="s">
        <v>3206</v>
      </c>
      <c r="D7141" s="145">
        <v>0</v>
      </c>
      <c r="E7141" s="145" t="s">
        <v>26</v>
      </c>
      <c r="F7141" s="462" t="s">
        <v>95</v>
      </c>
      <c r="G7141" s="462" t="s">
        <v>3468</v>
      </c>
      <c r="H7141" s="145" t="s">
        <v>86</v>
      </c>
      <c r="I7141" s="462" t="s">
        <v>1688</v>
      </c>
      <c r="J7141" s="462" t="s">
        <v>1690</v>
      </c>
      <c r="K7141" s="145" t="s">
        <v>2266</v>
      </c>
      <c r="L7141" s="145" t="s">
        <v>2267</v>
      </c>
    </row>
    <row r="7142" spans="3:12">
      <c r="C7142" s="145" t="s">
        <v>3207</v>
      </c>
      <c r="D7142" s="145">
        <v>0</v>
      </c>
      <c r="E7142" s="145" t="s">
        <v>26</v>
      </c>
      <c r="F7142" s="462" t="s">
        <v>95</v>
      </c>
      <c r="G7142" s="462" t="s">
        <v>3468</v>
      </c>
      <c r="H7142" s="145" t="s">
        <v>86</v>
      </c>
      <c r="I7142" s="462" t="s">
        <v>1688</v>
      </c>
      <c r="J7142" s="462" t="s">
        <v>1690</v>
      </c>
      <c r="K7142" s="145" t="s">
        <v>2266</v>
      </c>
      <c r="L7142" s="145" t="s">
        <v>2267</v>
      </c>
    </row>
    <row r="7143" spans="3:12">
      <c r="C7143" s="145" t="s">
        <v>3208</v>
      </c>
      <c r="D7143" s="145">
        <v>0</v>
      </c>
      <c r="E7143" s="145" t="s">
        <v>26</v>
      </c>
      <c r="F7143" s="462" t="s">
        <v>95</v>
      </c>
      <c r="G7143" s="462" t="s">
        <v>3468</v>
      </c>
      <c r="H7143" s="145" t="s">
        <v>86</v>
      </c>
      <c r="I7143" s="462" t="s">
        <v>1688</v>
      </c>
      <c r="J7143" s="462" t="s">
        <v>1690</v>
      </c>
      <c r="K7143" s="145" t="s">
        <v>2266</v>
      </c>
      <c r="L7143" s="145" t="s">
        <v>2267</v>
      </c>
    </row>
    <row r="7144" spans="3:12">
      <c r="C7144" s="145" t="s">
        <v>2556</v>
      </c>
      <c r="D7144" s="145">
        <v>0</v>
      </c>
      <c r="E7144" s="145" t="s">
        <v>26</v>
      </c>
      <c r="F7144" s="462" t="s">
        <v>95</v>
      </c>
      <c r="G7144" s="462" t="s">
        <v>3468</v>
      </c>
      <c r="H7144" s="145" t="s">
        <v>86</v>
      </c>
      <c r="I7144" s="462" t="s">
        <v>2</v>
      </c>
      <c r="J7144" s="462" t="s">
        <v>1690</v>
      </c>
      <c r="K7144" s="145" t="s">
        <v>2266</v>
      </c>
      <c r="L7144" s="145" t="s">
        <v>2267</v>
      </c>
    </row>
    <row r="7145" spans="3:12">
      <c r="C7145" s="145" t="s">
        <v>2556</v>
      </c>
      <c r="D7145" s="145">
        <v>0</v>
      </c>
      <c r="E7145" s="145" t="s">
        <v>26</v>
      </c>
      <c r="F7145" s="462" t="s">
        <v>95</v>
      </c>
      <c r="G7145" s="462" t="s">
        <v>3468</v>
      </c>
      <c r="H7145" s="145" t="s">
        <v>86</v>
      </c>
      <c r="I7145" s="462" t="s">
        <v>2</v>
      </c>
      <c r="J7145" s="462" t="s">
        <v>1688</v>
      </c>
      <c r="K7145" s="145" t="s">
        <v>2266</v>
      </c>
      <c r="L7145" s="145" t="s">
        <v>2268</v>
      </c>
    </row>
    <row r="7146" spans="3:12">
      <c r="C7146" s="145" t="s">
        <v>3196</v>
      </c>
      <c r="D7146" s="145">
        <v>0</v>
      </c>
      <c r="E7146" s="145" t="s">
        <v>26</v>
      </c>
      <c r="F7146" s="462" t="s">
        <v>95</v>
      </c>
      <c r="G7146" s="462" t="s">
        <v>3468</v>
      </c>
      <c r="H7146" s="145" t="s">
        <v>86</v>
      </c>
      <c r="I7146" s="462" t="s">
        <v>1688</v>
      </c>
      <c r="J7146" s="462" t="s">
        <v>1690</v>
      </c>
      <c r="K7146" s="145" t="s">
        <v>2266</v>
      </c>
      <c r="L7146" s="145" t="s">
        <v>2268</v>
      </c>
    </row>
    <row r="7147" spans="3:12">
      <c r="C7147" s="145" t="s">
        <v>3197</v>
      </c>
      <c r="D7147" s="145">
        <v>0</v>
      </c>
      <c r="E7147" s="145" t="s">
        <v>26</v>
      </c>
      <c r="F7147" s="462" t="s">
        <v>95</v>
      </c>
      <c r="G7147" s="462" t="s">
        <v>3468</v>
      </c>
      <c r="H7147" s="145" t="s">
        <v>86</v>
      </c>
      <c r="I7147" s="462" t="s">
        <v>1688</v>
      </c>
      <c r="J7147" s="462" t="s">
        <v>1690</v>
      </c>
      <c r="K7147" s="145" t="s">
        <v>2266</v>
      </c>
      <c r="L7147" s="145" t="s">
        <v>2268</v>
      </c>
    </row>
    <row r="7148" spans="3:12">
      <c r="C7148" s="145" t="s">
        <v>3199</v>
      </c>
      <c r="D7148" s="145">
        <v>0</v>
      </c>
      <c r="E7148" s="145" t="s">
        <v>26</v>
      </c>
      <c r="F7148" s="462" t="s">
        <v>95</v>
      </c>
      <c r="G7148" s="462" t="s">
        <v>3468</v>
      </c>
      <c r="H7148" s="145" t="s">
        <v>86</v>
      </c>
      <c r="I7148" s="462" t="s">
        <v>1688</v>
      </c>
      <c r="J7148" s="462" t="s">
        <v>1690</v>
      </c>
      <c r="K7148" s="145" t="s">
        <v>2266</v>
      </c>
      <c r="L7148" s="145" t="s">
        <v>2268</v>
      </c>
    </row>
    <row r="7149" spans="3:12">
      <c r="C7149" s="145" t="s">
        <v>3200</v>
      </c>
      <c r="D7149" s="145">
        <v>0</v>
      </c>
      <c r="E7149" s="145" t="s">
        <v>26</v>
      </c>
      <c r="F7149" s="462" t="s">
        <v>95</v>
      </c>
      <c r="G7149" s="462" t="s">
        <v>3468</v>
      </c>
      <c r="H7149" s="145" t="s">
        <v>86</v>
      </c>
      <c r="I7149" s="462" t="s">
        <v>1688</v>
      </c>
      <c r="J7149" s="462" t="s">
        <v>1690</v>
      </c>
      <c r="K7149" s="145" t="s">
        <v>2266</v>
      </c>
      <c r="L7149" s="145" t="s">
        <v>2268</v>
      </c>
    </row>
    <row r="7150" spans="3:12">
      <c r="C7150" s="145" t="s">
        <v>3201</v>
      </c>
      <c r="D7150" s="145">
        <v>0</v>
      </c>
      <c r="E7150" s="145" t="s">
        <v>26</v>
      </c>
      <c r="F7150" s="462" t="s">
        <v>95</v>
      </c>
      <c r="G7150" s="462" t="s">
        <v>3468</v>
      </c>
      <c r="H7150" s="145" t="s">
        <v>86</v>
      </c>
      <c r="I7150" s="462" t="s">
        <v>1688</v>
      </c>
      <c r="J7150" s="462" t="s">
        <v>1690</v>
      </c>
      <c r="K7150" s="145" t="s">
        <v>2266</v>
      </c>
      <c r="L7150" s="145" t="s">
        <v>2268</v>
      </c>
    </row>
    <row r="7151" spans="3:12">
      <c r="C7151" s="145" t="s">
        <v>3202</v>
      </c>
      <c r="D7151" s="145">
        <v>0</v>
      </c>
      <c r="E7151" s="145" t="s">
        <v>26</v>
      </c>
      <c r="F7151" s="462" t="s">
        <v>95</v>
      </c>
      <c r="G7151" s="462" t="s">
        <v>3468</v>
      </c>
      <c r="H7151" s="145" t="s">
        <v>86</v>
      </c>
      <c r="I7151" s="462" t="s">
        <v>1688</v>
      </c>
      <c r="J7151" s="462" t="s">
        <v>1690</v>
      </c>
      <c r="K7151" s="145" t="s">
        <v>2266</v>
      </c>
      <c r="L7151" s="145" t="s">
        <v>2268</v>
      </c>
    </row>
    <row r="7152" spans="3:12">
      <c r="C7152" s="145" t="s">
        <v>3203</v>
      </c>
      <c r="D7152" s="145">
        <v>0</v>
      </c>
      <c r="E7152" s="145" t="s">
        <v>26</v>
      </c>
      <c r="F7152" s="462" t="s">
        <v>95</v>
      </c>
      <c r="G7152" s="462" t="s">
        <v>3468</v>
      </c>
      <c r="H7152" s="145" t="s">
        <v>86</v>
      </c>
      <c r="I7152" s="462" t="s">
        <v>1688</v>
      </c>
      <c r="J7152" s="462" t="s">
        <v>1690</v>
      </c>
      <c r="K7152" s="145" t="s">
        <v>2266</v>
      </c>
      <c r="L7152" s="145" t="s">
        <v>2268</v>
      </c>
    </row>
    <row r="7153" spans="3:12">
      <c r="C7153" s="145" t="s">
        <v>3204</v>
      </c>
      <c r="D7153" s="145">
        <v>0</v>
      </c>
      <c r="E7153" s="145" t="s">
        <v>26</v>
      </c>
      <c r="F7153" s="462" t="s">
        <v>95</v>
      </c>
      <c r="G7153" s="462" t="s">
        <v>3468</v>
      </c>
      <c r="H7153" s="145" t="s">
        <v>86</v>
      </c>
      <c r="I7153" s="462" t="s">
        <v>1688</v>
      </c>
      <c r="J7153" s="462" t="s">
        <v>1690</v>
      </c>
      <c r="K7153" s="145" t="s">
        <v>2266</v>
      </c>
      <c r="L7153" s="145" t="s">
        <v>2268</v>
      </c>
    </row>
    <row r="7154" spans="3:12">
      <c r="C7154" s="145" t="s">
        <v>3205</v>
      </c>
      <c r="D7154" s="145">
        <v>0</v>
      </c>
      <c r="E7154" s="145" t="s">
        <v>26</v>
      </c>
      <c r="F7154" s="462" t="s">
        <v>95</v>
      </c>
      <c r="G7154" s="462" t="s">
        <v>3468</v>
      </c>
      <c r="H7154" s="145" t="s">
        <v>86</v>
      </c>
      <c r="I7154" s="462" t="s">
        <v>1688</v>
      </c>
      <c r="J7154" s="462" t="s">
        <v>1690</v>
      </c>
      <c r="K7154" s="145" t="s">
        <v>2266</v>
      </c>
      <c r="L7154" s="145" t="s">
        <v>2268</v>
      </c>
    </row>
    <row r="7155" spans="3:12">
      <c r="C7155" s="145" t="s">
        <v>3206</v>
      </c>
      <c r="D7155" s="145">
        <v>0</v>
      </c>
      <c r="E7155" s="145" t="s">
        <v>26</v>
      </c>
      <c r="F7155" s="462" t="s">
        <v>95</v>
      </c>
      <c r="G7155" s="462" t="s">
        <v>3468</v>
      </c>
      <c r="H7155" s="145" t="s">
        <v>86</v>
      </c>
      <c r="I7155" s="462" t="s">
        <v>1688</v>
      </c>
      <c r="J7155" s="462" t="s">
        <v>1690</v>
      </c>
      <c r="K7155" s="145" t="s">
        <v>2266</v>
      </c>
      <c r="L7155" s="145" t="s">
        <v>2268</v>
      </c>
    </row>
    <row r="7156" spans="3:12">
      <c r="C7156" s="145" t="s">
        <v>3207</v>
      </c>
      <c r="D7156" s="145">
        <v>0</v>
      </c>
      <c r="E7156" s="145" t="s">
        <v>26</v>
      </c>
      <c r="F7156" s="462" t="s">
        <v>95</v>
      </c>
      <c r="G7156" s="462" t="s">
        <v>3468</v>
      </c>
      <c r="H7156" s="145" t="s">
        <v>86</v>
      </c>
      <c r="I7156" s="462" t="s">
        <v>1688</v>
      </c>
      <c r="J7156" s="462" t="s">
        <v>1690</v>
      </c>
      <c r="K7156" s="145" t="s">
        <v>2266</v>
      </c>
      <c r="L7156" s="145" t="s">
        <v>2268</v>
      </c>
    </row>
    <row r="7157" spans="3:12">
      <c r="C7157" s="145" t="s">
        <v>3208</v>
      </c>
      <c r="D7157" s="145">
        <v>0</v>
      </c>
      <c r="E7157" s="145" t="s">
        <v>26</v>
      </c>
      <c r="F7157" s="462" t="s">
        <v>95</v>
      </c>
      <c r="G7157" s="462" t="s">
        <v>3468</v>
      </c>
      <c r="H7157" s="145" t="s">
        <v>86</v>
      </c>
      <c r="I7157" s="462" t="s">
        <v>1688</v>
      </c>
      <c r="J7157" s="462" t="s">
        <v>1690</v>
      </c>
      <c r="K7157" s="145" t="s">
        <v>2266</v>
      </c>
      <c r="L7157" s="145" t="s">
        <v>2268</v>
      </c>
    </row>
    <row r="7158" spans="3:12">
      <c r="C7158" s="145" t="s">
        <v>2556</v>
      </c>
      <c r="D7158" s="145">
        <v>0</v>
      </c>
      <c r="E7158" s="145" t="s">
        <v>26</v>
      </c>
      <c r="F7158" s="462" t="s">
        <v>95</v>
      </c>
      <c r="G7158" s="462" t="s">
        <v>3468</v>
      </c>
      <c r="H7158" s="145" t="s">
        <v>86</v>
      </c>
      <c r="I7158" s="462" t="s">
        <v>2</v>
      </c>
      <c r="J7158" s="462" t="s">
        <v>1690</v>
      </c>
      <c r="K7158" s="145" t="s">
        <v>2266</v>
      </c>
      <c r="L7158" s="145" t="s">
        <v>2268</v>
      </c>
    </row>
    <row r="7159" spans="3:12">
      <c r="C7159" s="145" t="s">
        <v>2828</v>
      </c>
      <c r="D7159" s="145">
        <v>0</v>
      </c>
      <c r="E7159" s="145" t="s">
        <v>26</v>
      </c>
      <c r="F7159" s="462" t="s">
        <v>95</v>
      </c>
      <c r="G7159" s="462" t="s">
        <v>3468</v>
      </c>
      <c r="H7159" s="145" t="s">
        <v>86</v>
      </c>
      <c r="I7159" s="462" t="s">
        <v>2</v>
      </c>
      <c r="J7159" s="462" t="s">
        <v>1690</v>
      </c>
    </row>
    <row r="7160" spans="3:12">
      <c r="C7160" s="145" t="s">
        <v>2829</v>
      </c>
      <c r="F7160" s="462" t="s">
        <v>3468</v>
      </c>
      <c r="G7160" s="462" t="s">
        <v>3468</v>
      </c>
      <c r="H7160" s="145" t="s">
        <v>86</v>
      </c>
      <c r="I7160" s="462" t="s">
        <v>1688</v>
      </c>
      <c r="J7160" s="462" t="s">
        <v>1690</v>
      </c>
    </row>
    <row r="7161" spans="3:12">
      <c r="C7161" s="145" t="s">
        <v>2830</v>
      </c>
      <c r="D7161" s="145">
        <v>0</v>
      </c>
      <c r="E7161" s="145" t="s">
        <v>26</v>
      </c>
      <c r="F7161" s="462" t="s">
        <v>95</v>
      </c>
      <c r="G7161" s="462" t="s">
        <v>3468</v>
      </c>
      <c r="H7161" s="145" t="s">
        <v>86</v>
      </c>
      <c r="I7161" s="462" t="s">
        <v>2</v>
      </c>
      <c r="J7161" s="462" t="s">
        <v>1690</v>
      </c>
    </row>
    <row r="7162" spans="3:12">
      <c r="C7162" s="145" t="s">
        <v>2831</v>
      </c>
      <c r="D7162" s="145">
        <v>0</v>
      </c>
      <c r="E7162" s="145" t="s">
        <v>26</v>
      </c>
      <c r="F7162" s="462" t="s">
        <v>95</v>
      </c>
      <c r="G7162" s="462" t="s">
        <v>3468</v>
      </c>
      <c r="H7162" s="145" t="s">
        <v>86</v>
      </c>
      <c r="I7162" s="462" t="s">
        <v>2</v>
      </c>
      <c r="J7162" s="462" t="s">
        <v>1690</v>
      </c>
    </row>
    <row r="7163" spans="3:12">
      <c r="C7163" s="145" t="s">
        <v>3209</v>
      </c>
      <c r="F7163" s="462" t="s">
        <v>3468</v>
      </c>
      <c r="G7163" s="462" t="s">
        <v>3468</v>
      </c>
      <c r="H7163" s="145" t="s">
        <v>86</v>
      </c>
      <c r="I7163" s="462" t="s">
        <v>1688</v>
      </c>
      <c r="J7163" s="462" t="s">
        <v>1690</v>
      </c>
    </row>
    <row r="7164" spans="3:12">
      <c r="C7164" s="145" t="s">
        <v>3210</v>
      </c>
      <c r="F7164" s="462" t="s">
        <v>3468</v>
      </c>
      <c r="G7164" s="462" t="s">
        <v>3468</v>
      </c>
      <c r="H7164" s="145" t="s">
        <v>86</v>
      </c>
      <c r="I7164" s="462" t="s">
        <v>1688</v>
      </c>
      <c r="J7164" s="462" t="s">
        <v>1690</v>
      </c>
    </row>
    <row r="7165" spans="3:12">
      <c r="C7165" s="145" t="s">
        <v>3211</v>
      </c>
      <c r="D7165" s="145">
        <v>0</v>
      </c>
      <c r="E7165" s="145" t="s">
        <v>26</v>
      </c>
      <c r="F7165" s="462" t="s">
        <v>95</v>
      </c>
      <c r="G7165" s="462" t="s">
        <v>3468</v>
      </c>
      <c r="H7165" s="145" t="s">
        <v>86</v>
      </c>
      <c r="I7165" s="462" t="s">
        <v>2</v>
      </c>
      <c r="J7165" s="462" t="s">
        <v>1690</v>
      </c>
    </row>
    <row r="7166" spans="3:12">
      <c r="C7166" s="145" t="s">
        <v>3212</v>
      </c>
      <c r="F7166" s="462" t="s">
        <v>3468</v>
      </c>
      <c r="G7166" s="462" t="s">
        <v>3468</v>
      </c>
      <c r="H7166" s="145" t="s">
        <v>86</v>
      </c>
      <c r="I7166" s="462" t="s">
        <v>1688</v>
      </c>
      <c r="J7166" s="462" t="s">
        <v>1690</v>
      </c>
    </row>
    <row r="7167" spans="3:12">
      <c r="C7167" s="145" t="s">
        <v>2832</v>
      </c>
      <c r="F7167" s="462" t="s">
        <v>3468</v>
      </c>
      <c r="G7167" s="462" t="s">
        <v>3468</v>
      </c>
      <c r="H7167" s="145" t="s">
        <v>86</v>
      </c>
      <c r="I7167" s="462" t="s">
        <v>1688</v>
      </c>
      <c r="J7167" s="462" t="s">
        <v>1690</v>
      </c>
    </row>
    <row r="7168" spans="3:12">
      <c r="C7168" s="145" t="s">
        <v>2655</v>
      </c>
      <c r="D7168" s="145">
        <v>0</v>
      </c>
      <c r="E7168" s="145" t="s">
        <v>26</v>
      </c>
      <c r="F7168" s="462" t="s">
        <v>95</v>
      </c>
      <c r="G7168" s="462" t="s">
        <v>3468</v>
      </c>
      <c r="H7168" s="145" t="s">
        <v>86</v>
      </c>
      <c r="I7168" s="462" t="s">
        <v>2</v>
      </c>
      <c r="J7168" s="462" t="s">
        <v>1690</v>
      </c>
    </row>
    <row r="7169" spans="3:12">
      <c r="C7169" s="145" t="s">
        <v>2656</v>
      </c>
      <c r="D7169" s="145">
        <v>0</v>
      </c>
      <c r="E7169" s="145" t="s">
        <v>26</v>
      </c>
      <c r="F7169" s="462" t="s">
        <v>95</v>
      </c>
      <c r="G7169" s="462" t="s">
        <v>3468</v>
      </c>
      <c r="H7169" s="145" t="s">
        <v>86</v>
      </c>
      <c r="I7169" s="462" t="s">
        <v>2</v>
      </c>
      <c r="J7169" s="462" t="s">
        <v>1690</v>
      </c>
    </row>
    <row r="7170" spans="3:12">
      <c r="C7170" s="145" t="s">
        <v>2657</v>
      </c>
      <c r="D7170" s="145">
        <v>0</v>
      </c>
      <c r="E7170" s="145" t="s">
        <v>26</v>
      </c>
      <c r="F7170" s="462" t="s">
        <v>95</v>
      </c>
      <c r="G7170" s="462" t="s">
        <v>3468</v>
      </c>
      <c r="H7170" s="145" t="s">
        <v>86</v>
      </c>
      <c r="I7170" s="462" t="s">
        <v>2</v>
      </c>
      <c r="J7170" s="462" t="s">
        <v>1690</v>
      </c>
    </row>
    <row r="7171" spans="3:12">
      <c r="C7171" s="145" t="s">
        <v>2658</v>
      </c>
      <c r="D7171" s="145">
        <v>0</v>
      </c>
      <c r="E7171" s="145" t="s">
        <v>26</v>
      </c>
      <c r="F7171" s="462" t="s">
        <v>95</v>
      </c>
      <c r="G7171" s="462" t="s">
        <v>3468</v>
      </c>
      <c r="H7171" s="145" t="s">
        <v>86</v>
      </c>
      <c r="I7171" s="462" t="s">
        <v>2</v>
      </c>
      <c r="J7171" s="462" t="s">
        <v>1690</v>
      </c>
    </row>
    <row r="7172" spans="3:12">
      <c r="C7172" s="145" t="s">
        <v>2659</v>
      </c>
      <c r="D7172" s="145">
        <v>0</v>
      </c>
      <c r="E7172" s="145" t="s">
        <v>26</v>
      </c>
      <c r="F7172" s="462" t="s">
        <v>95</v>
      </c>
      <c r="G7172" s="462" t="s">
        <v>3468</v>
      </c>
      <c r="H7172" s="145" t="s">
        <v>86</v>
      </c>
      <c r="I7172" s="462" t="s">
        <v>2</v>
      </c>
      <c r="J7172" s="462" t="s">
        <v>1690</v>
      </c>
    </row>
    <row r="7173" spans="3:12">
      <c r="C7173" s="145" t="s">
        <v>2660</v>
      </c>
      <c r="D7173" s="145">
        <v>0</v>
      </c>
      <c r="E7173" s="145" t="s">
        <v>26</v>
      </c>
      <c r="F7173" s="462" t="s">
        <v>95</v>
      </c>
      <c r="G7173" s="462" t="s">
        <v>3468</v>
      </c>
      <c r="H7173" s="145" t="s">
        <v>86</v>
      </c>
      <c r="I7173" s="462" t="s">
        <v>2</v>
      </c>
      <c r="J7173" s="462" t="s">
        <v>1690</v>
      </c>
    </row>
    <row r="7174" spans="3:12">
      <c r="C7174" s="145" t="s">
        <v>3226</v>
      </c>
      <c r="F7174" s="462" t="s">
        <v>3468</v>
      </c>
      <c r="G7174" s="462" t="s">
        <v>3468</v>
      </c>
      <c r="H7174" s="145" t="s">
        <v>86</v>
      </c>
      <c r="I7174" s="462" t="s">
        <v>1688</v>
      </c>
      <c r="J7174" s="462" t="s">
        <v>1690</v>
      </c>
    </row>
    <row r="7175" spans="3:12">
      <c r="C7175" s="145" t="s">
        <v>2834</v>
      </c>
      <c r="F7175" s="462" t="s">
        <v>3468</v>
      </c>
      <c r="G7175" s="462" t="s">
        <v>3468</v>
      </c>
      <c r="H7175" s="145" t="s">
        <v>86</v>
      </c>
      <c r="I7175" s="462" t="s">
        <v>1688</v>
      </c>
      <c r="J7175" s="462" t="s">
        <v>1690</v>
      </c>
      <c r="K7175" s="145" t="s">
        <v>2282</v>
      </c>
      <c r="L7175" s="145" t="s">
        <v>2283</v>
      </c>
    </row>
    <row r="7176" spans="3:12">
      <c r="C7176" s="145" t="s">
        <v>2835</v>
      </c>
      <c r="F7176" s="462" t="s">
        <v>3468</v>
      </c>
      <c r="G7176" s="462" t="s">
        <v>3468</v>
      </c>
      <c r="H7176" s="145" t="s">
        <v>86</v>
      </c>
      <c r="I7176" s="462" t="s">
        <v>1688</v>
      </c>
      <c r="J7176" s="462" t="s">
        <v>1690</v>
      </c>
      <c r="K7176" s="145" t="s">
        <v>2282</v>
      </c>
      <c r="L7176" s="145" t="s">
        <v>2283</v>
      </c>
    </row>
    <row r="7177" spans="3:12">
      <c r="C7177" s="145" t="s">
        <v>2836</v>
      </c>
      <c r="D7177" s="145">
        <v>0</v>
      </c>
      <c r="E7177" s="145" t="s">
        <v>26</v>
      </c>
      <c r="F7177" s="462" t="s">
        <v>95</v>
      </c>
      <c r="G7177" s="462" t="s">
        <v>3468</v>
      </c>
      <c r="H7177" s="145" t="s">
        <v>86</v>
      </c>
      <c r="I7177" s="462" t="s">
        <v>2</v>
      </c>
      <c r="J7177" s="462" t="s">
        <v>1690</v>
      </c>
      <c r="K7177" s="145" t="s">
        <v>2282</v>
      </c>
      <c r="L7177" s="145" t="s">
        <v>2283</v>
      </c>
    </row>
    <row r="7178" spans="3:12">
      <c r="C7178" s="145" t="s">
        <v>2837</v>
      </c>
      <c r="D7178" s="145">
        <v>0</v>
      </c>
      <c r="E7178" s="145" t="s">
        <v>26</v>
      </c>
      <c r="F7178" s="462" t="s">
        <v>95</v>
      </c>
      <c r="G7178" s="462" t="s">
        <v>3468</v>
      </c>
      <c r="H7178" s="145" t="s">
        <v>86</v>
      </c>
      <c r="I7178" s="462" t="s">
        <v>2</v>
      </c>
      <c r="J7178" s="462" t="s">
        <v>1690</v>
      </c>
      <c r="K7178" s="145" t="s">
        <v>2282</v>
      </c>
      <c r="L7178" s="145" t="s">
        <v>2283</v>
      </c>
    </row>
    <row r="7179" spans="3:12">
      <c r="C7179" s="145" t="s">
        <v>2838</v>
      </c>
      <c r="D7179" s="145">
        <v>0</v>
      </c>
      <c r="E7179" s="145" t="s">
        <v>26</v>
      </c>
      <c r="F7179" s="462" t="s">
        <v>95</v>
      </c>
      <c r="G7179" s="462" t="s">
        <v>3468</v>
      </c>
      <c r="H7179" s="145" t="s">
        <v>86</v>
      </c>
      <c r="I7179" s="462" t="s">
        <v>2</v>
      </c>
      <c r="J7179" s="462" t="s">
        <v>1690</v>
      </c>
    </row>
    <row r="7180" spans="3:12">
      <c r="C7180" s="145" t="s">
        <v>2839</v>
      </c>
      <c r="F7180" s="462" t="s">
        <v>3468</v>
      </c>
      <c r="G7180" s="462" t="s">
        <v>3468</v>
      </c>
      <c r="H7180" s="145" t="s">
        <v>86</v>
      </c>
      <c r="I7180" s="462" t="s">
        <v>1688</v>
      </c>
      <c r="J7180" s="462" t="s">
        <v>1690</v>
      </c>
    </row>
    <row r="7181" spans="3:12">
      <c r="C7181" s="145" t="s">
        <v>2840</v>
      </c>
      <c r="F7181" s="462" t="s">
        <v>3468</v>
      </c>
      <c r="G7181" s="462" t="s">
        <v>3468</v>
      </c>
      <c r="H7181" s="145" t="s">
        <v>86</v>
      </c>
      <c r="I7181" s="462" t="s">
        <v>1688</v>
      </c>
      <c r="J7181" s="462" t="s">
        <v>1690</v>
      </c>
    </row>
    <row r="7182" spans="3:12">
      <c r="C7182" s="145" t="s">
        <v>2841</v>
      </c>
      <c r="D7182" s="145">
        <v>0</v>
      </c>
      <c r="E7182" s="145" t="s">
        <v>26</v>
      </c>
      <c r="F7182" s="462" t="s">
        <v>95</v>
      </c>
      <c r="G7182" s="462" t="s">
        <v>3468</v>
      </c>
      <c r="H7182" s="145" t="s">
        <v>86</v>
      </c>
      <c r="I7182" s="462" t="s">
        <v>2</v>
      </c>
      <c r="J7182" s="462" t="s">
        <v>1690</v>
      </c>
    </row>
    <row r="7183" spans="3:12">
      <c r="C7183" s="145" t="s">
        <v>2842</v>
      </c>
      <c r="F7183" s="462" t="s">
        <v>3468</v>
      </c>
      <c r="G7183" s="462" t="s">
        <v>3468</v>
      </c>
      <c r="H7183" s="145" t="s">
        <v>86</v>
      </c>
      <c r="I7183" s="462" t="s">
        <v>1688</v>
      </c>
      <c r="J7183" s="462" t="s">
        <v>1690</v>
      </c>
    </row>
    <row r="7184" spans="3:12">
      <c r="C7184" s="145" t="s">
        <v>2845</v>
      </c>
      <c r="D7184" s="145">
        <v>0</v>
      </c>
      <c r="E7184" s="145" t="s">
        <v>26</v>
      </c>
      <c r="F7184" s="462" t="s">
        <v>95</v>
      </c>
      <c r="G7184" s="462" t="s">
        <v>3468</v>
      </c>
      <c r="H7184" s="145" t="s">
        <v>86</v>
      </c>
      <c r="I7184" s="462" t="s">
        <v>1688</v>
      </c>
      <c r="J7184" s="462" t="s">
        <v>1690</v>
      </c>
    </row>
    <row r="7185" spans="3:12">
      <c r="C7185" s="145" t="s">
        <v>2846</v>
      </c>
      <c r="D7185" s="145">
        <v>0</v>
      </c>
      <c r="E7185" s="145" t="s">
        <v>26</v>
      </c>
      <c r="F7185" s="462" t="s">
        <v>95</v>
      </c>
      <c r="G7185" s="462" t="s">
        <v>3468</v>
      </c>
      <c r="H7185" s="145" t="s">
        <v>86</v>
      </c>
      <c r="I7185" s="462" t="s">
        <v>1688</v>
      </c>
      <c r="J7185" s="462" t="s">
        <v>1690</v>
      </c>
    </row>
    <row r="7186" spans="3:12">
      <c r="C7186" s="145" t="s">
        <v>2847</v>
      </c>
      <c r="D7186" s="145">
        <v>0</v>
      </c>
      <c r="E7186" s="145" t="s">
        <v>26</v>
      </c>
      <c r="F7186" s="462" t="s">
        <v>95</v>
      </c>
      <c r="G7186" s="462" t="s">
        <v>3468</v>
      </c>
      <c r="H7186" s="145" t="s">
        <v>86</v>
      </c>
      <c r="I7186" s="462" t="s">
        <v>1688</v>
      </c>
      <c r="J7186" s="462" t="s">
        <v>1690</v>
      </c>
    </row>
    <row r="7187" spans="3:12">
      <c r="C7187" s="145" t="s">
        <v>2848</v>
      </c>
      <c r="D7187" s="145">
        <v>0</v>
      </c>
      <c r="E7187" s="145" t="s">
        <v>26</v>
      </c>
      <c r="F7187" s="462" t="s">
        <v>95</v>
      </c>
      <c r="G7187" s="462" t="s">
        <v>3468</v>
      </c>
      <c r="H7187" s="145" t="s">
        <v>86</v>
      </c>
      <c r="I7187" s="462" t="s">
        <v>1688</v>
      </c>
      <c r="J7187" s="462" t="s">
        <v>1690</v>
      </c>
    </row>
    <row r="7188" spans="3:12">
      <c r="C7188" s="145" t="s">
        <v>2850</v>
      </c>
      <c r="D7188" s="145">
        <v>0</v>
      </c>
      <c r="E7188" s="145" t="s">
        <v>26</v>
      </c>
      <c r="F7188" s="462" t="s">
        <v>95</v>
      </c>
      <c r="G7188" s="462" t="s">
        <v>3468</v>
      </c>
      <c r="H7188" s="145" t="s">
        <v>86</v>
      </c>
      <c r="I7188" s="462" t="s">
        <v>1688</v>
      </c>
      <c r="J7188" s="462" t="s">
        <v>1690</v>
      </c>
    </row>
    <row r="7189" spans="3:12">
      <c r="C7189" s="145" t="s">
        <v>2851</v>
      </c>
      <c r="D7189" s="145">
        <v>0</v>
      </c>
      <c r="E7189" s="145" t="s">
        <v>26</v>
      </c>
      <c r="F7189" s="462" t="s">
        <v>95</v>
      </c>
      <c r="G7189" s="462" t="s">
        <v>3468</v>
      </c>
      <c r="H7189" s="145" t="s">
        <v>86</v>
      </c>
      <c r="I7189" s="462" t="s">
        <v>1688</v>
      </c>
      <c r="J7189" s="462" t="s">
        <v>1690</v>
      </c>
    </row>
    <row r="7190" spans="3:12">
      <c r="C7190" s="145" t="s">
        <v>2852</v>
      </c>
      <c r="F7190" s="462" t="s">
        <v>3468</v>
      </c>
      <c r="G7190" s="462" t="s">
        <v>3468</v>
      </c>
      <c r="H7190" s="145" t="s">
        <v>86</v>
      </c>
      <c r="I7190" s="462" t="s">
        <v>1688</v>
      </c>
      <c r="J7190" s="462" t="s">
        <v>1690</v>
      </c>
    </row>
    <row r="7191" spans="3:12">
      <c r="C7191" s="145" t="s">
        <v>2854</v>
      </c>
      <c r="D7191" s="145">
        <v>0</v>
      </c>
      <c r="E7191" s="145" t="s">
        <v>26</v>
      </c>
      <c r="F7191" s="462" t="s">
        <v>95</v>
      </c>
      <c r="G7191" s="462" t="s">
        <v>3468</v>
      </c>
      <c r="H7191" s="145" t="s">
        <v>86</v>
      </c>
      <c r="I7191" s="462" t="s">
        <v>1688</v>
      </c>
      <c r="J7191" s="462" t="s">
        <v>1690</v>
      </c>
      <c r="K7191" s="145" t="s">
        <v>2284</v>
      </c>
      <c r="L7191" s="145" t="s">
        <v>2285</v>
      </c>
    </row>
    <row r="7192" spans="3:12">
      <c r="C7192" s="145" t="s">
        <v>2855</v>
      </c>
      <c r="F7192" s="462" t="s">
        <v>3468</v>
      </c>
      <c r="G7192" s="462" t="s">
        <v>3468</v>
      </c>
      <c r="H7192" s="145" t="s">
        <v>86</v>
      </c>
      <c r="I7192" s="462" t="s">
        <v>1688</v>
      </c>
      <c r="J7192" s="462" t="s">
        <v>1690</v>
      </c>
    </row>
    <row r="7193" spans="3:12">
      <c r="C7193" s="145" t="s">
        <v>2856</v>
      </c>
      <c r="F7193" s="462" t="s">
        <v>3468</v>
      </c>
      <c r="G7193" s="462" t="s">
        <v>3468</v>
      </c>
      <c r="H7193" s="145" t="s">
        <v>86</v>
      </c>
      <c r="I7193" s="462" t="s">
        <v>1688</v>
      </c>
      <c r="J7193" s="462" t="s">
        <v>1690</v>
      </c>
    </row>
    <row r="7194" spans="3:12">
      <c r="C7194" s="145" t="s">
        <v>2858</v>
      </c>
      <c r="F7194" s="462" t="s">
        <v>3468</v>
      </c>
      <c r="G7194" s="462" t="s">
        <v>3468</v>
      </c>
      <c r="H7194" s="145" t="s">
        <v>86</v>
      </c>
      <c r="I7194" s="462" t="s">
        <v>1688</v>
      </c>
      <c r="J7194" s="462" t="s">
        <v>1690</v>
      </c>
      <c r="K7194" s="145" t="s">
        <v>2286</v>
      </c>
      <c r="L7194" s="145" t="s">
        <v>2287</v>
      </c>
    </row>
    <row r="7195" spans="3:12">
      <c r="C7195" s="145" t="s">
        <v>2859</v>
      </c>
      <c r="F7195" s="462" t="s">
        <v>3468</v>
      </c>
      <c r="G7195" s="462" t="s">
        <v>3468</v>
      </c>
      <c r="H7195" s="145" t="s">
        <v>86</v>
      </c>
      <c r="I7195" s="462" t="s">
        <v>1688</v>
      </c>
      <c r="J7195" s="462" t="s">
        <v>1690</v>
      </c>
      <c r="K7195" s="145" t="s">
        <v>2286</v>
      </c>
      <c r="L7195" s="145" t="s">
        <v>2287</v>
      </c>
    </row>
    <row r="7196" spans="3:12">
      <c r="C7196" s="145" t="s">
        <v>2860</v>
      </c>
      <c r="D7196" s="145">
        <v>0</v>
      </c>
      <c r="E7196" s="145" t="s">
        <v>26</v>
      </c>
      <c r="F7196" s="462" t="s">
        <v>95</v>
      </c>
      <c r="G7196" s="462" t="s">
        <v>3468</v>
      </c>
      <c r="H7196" s="145" t="s">
        <v>86</v>
      </c>
      <c r="I7196" s="462" t="s">
        <v>2</v>
      </c>
      <c r="J7196" s="462" t="s">
        <v>1690</v>
      </c>
      <c r="K7196" s="145" t="s">
        <v>2286</v>
      </c>
      <c r="L7196" s="145" t="s">
        <v>2287</v>
      </c>
    </row>
    <row r="7197" spans="3:12">
      <c r="C7197" s="145" t="s">
        <v>2861</v>
      </c>
      <c r="F7197" s="462" t="s">
        <v>3468</v>
      </c>
      <c r="G7197" s="462" t="s">
        <v>3468</v>
      </c>
      <c r="H7197" s="145" t="s">
        <v>86</v>
      </c>
      <c r="I7197" s="462" t="s">
        <v>1688</v>
      </c>
      <c r="J7197" s="462" t="s">
        <v>1690</v>
      </c>
      <c r="K7197" s="145" t="s">
        <v>2286</v>
      </c>
      <c r="L7197" s="145" t="s">
        <v>2287</v>
      </c>
    </row>
    <row r="7198" spans="3:12">
      <c r="C7198" s="145" t="s">
        <v>2858</v>
      </c>
      <c r="F7198" s="462" t="s">
        <v>3468</v>
      </c>
      <c r="G7198" s="462" t="s">
        <v>3468</v>
      </c>
      <c r="H7198" s="145" t="s">
        <v>86</v>
      </c>
      <c r="I7198" s="462" t="s">
        <v>1688</v>
      </c>
      <c r="J7198" s="462" t="s">
        <v>1690</v>
      </c>
      <c r="K7198" s="145" t="s">
        <v>2286</v>
      </c>
      <c r="L7198" s="145" t="s">
        <v>2288</v>
      </c>
    </row>
    <row r="7199" spans="3:12">
      <c r="C7199" s="145" t="s">
        <v>2859</v>
      </c>
      <c r="F7199" s="462" t="s">
        <v>3468</v>
      </c>
      <c r="G7199" s="462" t="s">
        <v>3468</v>
      </c>
      <c r="H7199" s="145" t="s">
        <v>86</v>
      </c>
      <c r="I7199" s="462" t="s">
        <v>1688</v>
      </c>
      <c r="J7199" s="462" t="s">
        <v>1690</v>
      </c>
      <c r="K7199" s="145" t="s">
        <v>2286</v>
      </c>
      <c r="L7199" s="145" t="s">
        <v>2288</v>
      </c>
    </row>
    <row r="7200" spans="3:12">
      <c r="C7200" s="145" t="s">
        <v>2860</v>
      </c>
      <c r="D7200" s="145">
        <v>0</v>
      </c>
      <c r="E7200" s="145" t="s">
        <v>26</v>
      </c>
      <c r="F7200" s="462" t="s">
        <v>95</v>
      </c>
      <c r="G7200" s="462" t="s">
        <v>3468</v>
      </c>
      <c r="H7200" s="145" t="s">
        <v>86</v>
      </c>
      <c r="I7200" s="462" t="s">
        <v>2</v>
      </c>
      <c r="J7200" s="462" t="s">
        <v>1690</v>
      </c>
      <c r="K7200" s="145" t="s">
        <v>2286</v>
      </c>
      <c r="L7200" s="145" t="s">
        <v>2288</v>
      </c>
    </row>
    <row r="7201" spans="3:12">
      <c r="C7201" s="145" t="s">
        <v>2861</v>
      </c>
      <c r="F7201" s="462" t="s">
        <v>3468</v>
      </c>
      <c r="G7201" s="462" t="s">
        <v>3468</v>
      </c>
      <c r="H7201" s="145" t="s">
        <v>86</v>
      </c>
      <c r="I7201" s="462" t="s">
        <v>1688</v>
      </c>
      <c r="J7201" s="462" t="s">
        <v>1690</v>
      </c>
      <c r="K7201" s="145" t="s">
        <v>2286</v>
      </c>
      <c r="L7201" s="145" t="s">
        <v>2288</v>
      </c>
    </row>
    <row r="7202" spans="3:12">
      <c r="C7202" s="145" t="s">
        <v>2858</v>
      </c>
      <c r="F7202" s="462" t="s">
        <v>3468</v>
      </c>
      <c r="G7202" s="462" t="s">
        <v>3468</v>
      </c>
      <c r="H7202" s="145" t="s">
        <v>86</v>
      </c>
      <c r="I7202" s="462" t="s">
        <v>1688</v>
      </c>
      <c r="J7202" s="462" t="s">
        <v>1690</v>
      </c>
      <c r="K7202" s="145" t="s">
        <v>2286</v>
      </c>
      <c r="L7202" s="145" t="s">
        <v>2289</v>
      </c>
    </row>
    <row r="7203" spans="3:12">
      <c r="C7203" s="145" t="s">
        <v>2859</v>
      </c>
      <c r="F7203" s="462" t="s">
        <v>3468</v>
      </c>
      <c r="G7203" s="462" t="s">
        <v>3468</v>
      </c>
      <c r="H7203" s="145" t="s">
        <v>86</v>
      </c>
      <c r="I7203" s="462" t="s">
        <v>1688</v>
      </c>
      <c r="J7203" s="462" t="s">
        <v>1690</v>
      </c>
      <c r="K7203" s="145" t="s">
        <v>2286</v>
      </c>
      <c r="L7203" s="145" t="s">
        <v>2289</v>
      </c>
    </row>
    <row r="7204" spans="3:12">
      <c r="C7204" s="145" t="s">
        <v>2860</v>
      </c>
      <c r="D7204" s="145">
        <v>0</v>
      </c>
      <c r="E7204" s="145" t="s">
        <v>26</v>
      </c>
      <c r="F7204" s="462" t="s">
        <v>95</v>
      </c>
      <c r="G7204" s="462" t="s">
        <v>3468</v>
      </c>
      <c r="H7204" s="145" t="s">
        <v>86</v>
      </c>
      <c r="I7204" s="462" t="s">
        <v>2</v>
      </c>
      <c r="J7204" s="462" t="s">
        <v>1690</v>
      </c>
      <c r="K7204" s="145" t="s">
        <v>2286</v>
      </c>
      <c r="L7204" s="145" t="s">
        <v>2289</v>
      </c>
    </row>
    <row r="7205" spans="3:12">
      <c r="C7205" s="145" t="s">
        <v>2861</v>
      </c>
      <c r="F7205" s="462" t="s">
        <v>3468</v>
      </c>
      <c r="G7205" s="462" t="s">
        <v>3468</v>
      </c>
      <c r="H7205" s="145" t="s">
        <v>86</v>
      </c>
      <c r="I7205" s="462" t="s">
        <v>1688</v>
      </c>
      <c r="J7205" s="462" t="s">
        <v>1690</v>
      </c>
      <c r="K7205" s="145" t="s">
        <v>2286</v>
      </c>
      <c r="L7205" s="145" t="s">
        <v>2289</v>
      </c>
    </row>
    <row r="7206" spans="3:12">
      <c r="C7206" s="145" t="s">
        <v>2858</v>
      </c>
      <c r="F7206" s="462" t="s">
        <v>3468</v>
      </c>
      <c r="G7206" s="462" t="s">
        <v>3468</v>
      </c>
      <c r="H7206" s="145" t="s">
        <v>86</v>
      </c>
      <c r="I7206" s="462" t="s">
        <v>1688</v>
      </c>
      <c r="J7206" s="462" t="s">
        <v>1690</v>
      </c>
      <c r="K7206" s="145" t="s">
        <v>2286</v>
      </c>
      <c r="L7206" s="145" t="s">
        <v>2290</v>
      </c>
    </row>
    <row r="7207" spans="3:12">
      <c r="C7207" s="145" t="s">
        <v>2859</v>
      </c>
      <c r="F7207" s="462" t="s">
        <v>3468</v>
      </c>
      <c r="G7207" s="462" t="s">
        <v>3468</v>
      </c>
      <c r="H7207" s="145" t="s">
        <v>86</v>
      </c>
      <c r="I7207" s="462" t="s">
        <v>1688</v>
      </c>
      <c r="J7207" s="462" t="s">
        <v>1690</v>
      </c>
      <c r="K7207" s="145" t="s">
        <v>2286</v>
      </c>
      <c r="L7207" s="145" t="s">
        <v>2290</v>
      </c>
    </row>
    <row r="7208" spans="3:12">
      <c r="C7208" s="145" t="s">
        <v>2860</v>
      </c>
      <c r="D7208" s="145">
        <v>0</v>
      </c>
      <c r="E7208" s="145" t="s">
        <v>26</v>
      </c>
      <c r="F7208" s="462" t="s">
        <v>95</v>
      </c>
      <c r="G7208" s="462" t="s">
        <v>3468</v>
      </c>
      <c r="H7208" s="145" t="s">
        <v>86</v>
      </c>
      <c r="I7208" s="462" t="s">
        <v>2</v>
      </c>
      <c r="J7208" s="462" t="s">
        <v>1690</v>
      </c>
      <c r="K7208" s="145" t="s">
        <v>2286</v>
      </c>
      <c r="L7208" s="145" t="s">
        <v>2290</v>
      </c>
    </row>
    <row r="7209" spans="3:12">
      <c r="C7209" s="145" t="s">
        <v>2861</v>
      </c>
      <c r="F7209" s="462" t="s">
        <v>3468</v>
      </c>
      <c r="G7209" s="462" t="s">
        <v>3468</v>
      </c>
      <c r="H7209" s="145" t="s">
        <v>86</v>
      </c>
      <c r="I7209" s="462" t="s">
        <v>1688</v>
      </c>
      <c r="J7209" s="462" t="s">
        <v>1690</v>
      </c>
      <c r="K7209" s="145" t="s">
        <v>2286</v>
      </c>
      <c r="L7209" s="145" t="s">
        <v>2290</v>
      </c>
    </row>
    <row r="7210" spans="3:12">
      <c r="C7210" s="145" t="s">
        <v>2858</v>
      </c>
      <c r="F7210" s="462" t="s">
        <v>3468</v>
      </c>
      <c r="G7210" s="462" t="s">
        <v>3468</v>
      </c>
      <c r="H7210" s="145" t="s">
        <v>86</v>
      </c>
      <c r="I7210" s="462" t="s">
        <v>1688</v>
      </c>
      <c r="J7210" s="462" t="s">
        <v>1690</v>
      </c>
      <c r="K7210" s="145" t="s">
        <v>2286</v>
      </c>
      <c r="L7210" s="145" t="s">
        <v>2291</v>
      </c>
    </row>
    <row r="7211" spans="3:12">
      <c r="C7211" s="145" t="s">
        <v>2859</v>
      </c>
      <c r="F7211" s="462" t="s">
        <v>3468</v>
      </c>
      <c r="G7211" s="462" t="s">
        <v>3468</v>
      </c>
      <c r="H7211" s="145" t="s">
        <v>86</v>
      </c>
      <c r="I7211" s="462" t="s">
        <v>1688</v>
      </c>
      <c r="J7211" s="462" t="s">
        <v>1690</v>
      </c>
      <c r="K7211" s="145" t="s">
        <v>2286</v>
      </c>
      <c r="L7211" s="145" t="s">
        <v>2291</v>
      </c>
    </row>
    <row r="7212" spans="3:12">
      <c r="C7212" s="145" t="s">
        <v>2860</v>
      </c>
      <c r="D7212" s="145">
        <v>0</v>
      </c>
      <c r="E7212" s="145" t="s">
        <v>26</v>
      </c>
      <c r="F7212" s="462" t="s">
        <v>95</v>
      </c>
      <c r="G7212" s="462" t="s">
        <v>3468</v>
      </c>
      <c r="H7212" s="145" t="s">
        <v>86</v>
      </c>
      <c r="I7212" s="462" t="s">
        <v>2</v>
      </c>
      <c r="J7212" s="462" t="s">
        <v>1690</v>
      </c>
      <c r="K7212" s="145" t="s">
        <v>2286</v>
      </c>
      <c r="L7212" s="145" t="s">
        <v>2291</v>
      </c>
    </row>
    <row r="7213" spans="3:12">
      <c r="C7213" s="145" t="s">
        <v>2861</v>
      </c>
      <c r="F7213" s="462" t="s">
        <v>3468</v>
      </c>
      <c r="G7213" s="462" t="s">
        <v>3468</v>
      </c>
      <c r="H7213" s="145" t="s">
        <v>86</v>
      </c>
      <c r="I7213" s="462" t="s">
        <v>1688</v>
      </c>
      <c r="J7213" s="462" t="s">
        <v>1690</v>
      </c>
      <c r="K7213" s="145" t="s">
        <v>2286</v>
      </c>
      <c r="L7213" s="145" t="s">
        <v>2291</v>
      </c>
    </row>
    <row r="7214" spans="3:12">
      <c r="C7214" s="145" t="s">
        <v>2862</v>
      </c>
      <c r="D7214" s="145">
        <v>0</v>
      </c>
      <c r="E7214" s="145" t="s">
        <v>26</v>
      </c>
      <c r="F7214" s="462" t="s">
        <v>95</v>
      </c>
      <c r="G7214" s="462" t="s">
        <v>3468</v>
      </c>
      <c r="H7214" s="145" t="s">
        <v>86</v>
      </c>
      <c r="I7214" s="462" t="s">
        <v>1688</v>
      </c>
      <c r="J7214" s="462" t="s">
        <v>1690</v>
      </c>
    </row>
    <row r="7215" spans="3:12">
      <c r="C7215" s="145" t="s">
        <v>2863</v>
      </c>
      <c r="D7215" s="145">
        <v>0</v>
      </c>
      <c r="E7215" s="145" t="s">
        <v>26</v>
      </c>
      <c r="F7215" s="462" t="s">
        <v>95</v>
      </c>
      <c r="G7215" s="462" t="s">
        <v>3468</v>
      </c>
      <c r="H7215" s="145" t="s">
        <v>86</v>
      </c>
      <c r="I7215" s="462" t="s">
        <v>1688</v>
      </c>
      <c r="J7215" s="462" t="s">
        <v>1690</v>
      </c>
    </row>
    <row r="7216" spans="3:12">
      <c r="C7216" s="145" t="s">
        <v>2864</v>
      </c>
      <c r="F7216" s="462" t="s">
        <v>3468</v>
      </c>
      <c r="G7216" s="462" t="s">
        <v>3468</v>
      </c>
      <c r="H7216" s="145" t="s">
        <v>86</v>
      </c>
      <c r="I7216" s="462" t="s">
        <v>1688</v>
      </c>
      <c r="J7216" s="462" t="s">
        <v>1690</v>
      </c>
    </row>
    <row r="7217" spans="3:14">
      <c r="C7217" s="145" t="s">
        <v>2865</v>
      </c>
      <c r="F7217" s="462" t="s">
        <v>3468</v>
      </c>
      <c r="G7217" s="462" t="s">
        <v>3468</v>
      </c>
      <c r="H7217" s="145" t="s">
        <v>86</v>
      </c>
      <c r="I7217" s="462" t="s">
        <v>1688</v>
      </c>
      <c r="J7217" s="462" t="s">
        <v>1690</v>
      </c>
    </row>
    <row r="7218" spans="3:14">
      <c r="C7218" s="145" t="s">
        <v>2866</v>
      </c>
      <c r="F7218" s="462" t="s">
        <v>3468</v>
      </c>
      <c r="G7218" s="462" t="s">
        <v>3468</v>
      </c>
      <c r="H7218" s="145" t="s">
        <v>86</v>
      </c>
      <c r="I7218" s="462" t="s">
        <v>1688</v>
      </c>
      <c r="J7218" s="462" t="s">
        <v>1690</v>
      </c>
    </row>
    <row r="7219" spans="3:14">
      <c r="C7219" s="145" t="s">
        <v>2867</v>
      </c>
      <c r="D7219" s="145">
        <v>0</v>
      </c>
      <c r="E7219" s="145" t="s">
        <v>26</v>
      </c>
      <c r="F7219" s="462" t="s">
        <v>95</v>
      </c>
      <c r="G7219" s="462" t="s">
        <v>3468</v>
      </c>
      <c r="H7219" s="145" t="s">
        <v>86</v>
      </c>
      <c r="I7219" s="462" t="s">
        <v>1688</v>
      </c>
      <c r="J7219" s="462" t="s">
        <v>1690</v>
      </c>
    </row>
    <row r="7220" spans="3:14">
      <c r="C7220" s="145" t="s">
        <v>2868</v>
      </c>
      <c r="D7220" s="145">
        <v>0</v>
      </c>
      <c r="E7220" s="145" t="s">
        <v>26</v>
      </c>
      <c r="F7220" s="462" t="s">
        <v>95</v>
      </c>
      <c r="G7220" s="462" t="s">
        <v>3468</v>
      </c>
      <c r="H7220" s="145" t="s">
        <v>86</v>
      </c>
      <c r="I7220" s="462" t="s">
        <v>1688</v>
      </c>
      <c r="J7220" s="462" t="s">
        <v>1690</v>
      </c>
    </row>
    <row r="7221" spans="3:14">
      <c r="C7221" s="145" t="s">
        <v>2869</v>
      </c>
      <c r="D7221" s="145">
        <v>0</v>
      </c>
      <c r="E7221" s="145" t="s">
        <v>26</v>
      </c>
      <c r="F7221" s="462" t="s">
        <v>95</v>
      </c>
      <c r="G7221" s="462" t="s">
        <v>3468</v>
      </c>
      <c r="H7221" s="145" t="s">
        <v>86</v>
      </c>
      <c r="I7221" s="462" t="s">
        <v>1688</v>
      </c>
      <c r="J7221" s="462" t="s">
        <v>1690</v>
      </c>
    </row>
    <row r="7222" spans="3:14">
      <c r="C7222" s="145" t="s">
        <v>2870</v>
      </c>
      <c r="D7222" s="145">
        <v>0</v>
      </c>
      <c r="E7222" s="145" t="s">
        <v>26</v>
      </c>
      <c r="F7222" s="462" t="s">
        <v>95</v>
      </c>
      <c r="G7222" s="462" t="s">
        <v>3468</v>
      </c>
      <c r="H7222" s="145" t="s">
        <v>86</v>
      </c>
      <c r="I7222" s="462" t="s">
        <v>1688</v>
      </c>
      <c r="J7222" s="462" t="s">
        <v>1690</v>
      </c>
    </row>
    <row r="7223" spans="3:14">
      <c r="C7223" s="145" t="s">
        <v>2871</v>
      </c>
      <c r="D7223" s="145">
        <v>0</v>
      </c>
      <c r="E7223" s="145" t="s">
        <v>26</v>
      </c>
      <c r="F7223" s="462" t="s">
        <v>95</v>
      </c>
      <c r="G7223" s="462" t="s">
        <v>3468</v>
      </c>
      <c r="H7223" s="145" t="s">
        <v>86</v>
      </c>
      <c r="I7223" s="462" t="s">
        <v>1688</v>
      </c>
      <c r="J7223" s="462" t="s">
        <v>1690</v>
      </c>
    </row>
    <row r="7224" spans="3:14">
      <c r="C7224" s="145" t="s">
        <v>2872</v>
      </c>
      <c r="F7224" s="462" t="s">
        <v>3468</v>
      </c>
      <c r="G7224" s="462" t="s">
        <v>3468</v>
      </c>
      <c r="H7224" s="145" t="s">
        <v>86</v>
      </c>
      <c r="I7224" s="462" t="s">
        <v>1688</v>
      </c>
      <c r="J7224" s="462" t="s">
        <v>1690</v>
      </c>
    </row>
    <row r="7225" spans="3:14">
      <c r="C7225" s="145" t="s">
        <v>2873</v>
      </c>
      <c r="F7225" s="462" t="s">
        <v>3468</v>
      </c>
      <c r="G7225" s="462" t="s">
        <v>3468</v>
      </c>
      <c r="H7225" s="145" t="s">
        <v>86</v>
      </c>
      <c r="I7225" s="462" t="s">
        <v>1688</v>
      </c>
      <c r="J7225" s="462" t="s">
        <v>1690</v>
      </c>
    </row>
    <row r="7226" spans="3:14">
      <c r="C7226" s="145" t="s">
        <v>2875</v>
      </c>
      <c r="F7226" s="462" t="s">
        <v>3470</v>
      </c>
      <c r="G7226" s="462" t="s">
        <v>3468</v>
      </c>
      <c r="H7226" s="145" t="s">
        <v>86</v>
      </c>
      <c r="I7226" s="462" t="s">
        <v>1688</v>
      </c>
      <c r="J7226" s="462" t="s">
        <v>1690</v>
      </c>
      <c r="K7226" s="145" t="s">
        <v>2292</v>
      </c>
      <c r="L7226" s="145" t="s">
        <v>2293</v>
      </c>
      <c r="M7226" s="145" t="s">
        <v>2266</v>
      </c>
      <c r="N7226" s="145" t="s">
        <v>2267</v>
      </c>
    </row>
    <row r="7227" spans="3:14">
      <c r="C7227" s="145" t="s">
        <v>2876</v>
      </c>
      <c r="F7227" s="462" t="s">
        <v>3470</v>
      </c>
      <c r="G7227" s="462" t="s">
        <v>3468</v>
      </c>
      <c r="H7227" s="145" t="s">
        <v>86</v>
      </c>
      <c r="I7227" s="462" t="s">
        <v>1688</v>
      </c>
      <c r="J7227" s="462" t="s">
        <v>1690</v>
      </c>
      <c r="K7227" s="145" t="s">
        <v>2292</v>
      </c>
      <c r="L7227" s="145" t="s">
        <v>2293</v>
      </c>
      <c r="M7227" s="145" t="s">
        <v>2266</v>
      </c>
      <c r="N7227" s="145" t="s">
        <v>2267</v>
      </c>
    </row>
    <row r="7228" spans="3:14">
      <c r="C7228" s="145" t="s">
        <v>2877</v>
      </c>
      <c r="F7228" s="462" t="s">
        <v>3470</v>
      </c>
      <c r="G7228" s="462" t="s">
        <v>3468</v>
      </c>
      <c r="H7228" s="145" t="s">
        <v>86</v>
      </c>
      <c r="I7228" s="462" t="s">
        <v>1688</v>
      </c>
      <c r="J7228" s="462" t="s">
        <v>1690</v>
      </c>
      <c r="K7228" s="145" t="s">
        <v>2292</v>
      </c>
      <c r="L7228" s="145" t="s">
        <v>2293</v>
      </c>
      <c r="M7228" s="145" t="s">
        <v>2266</v>
      </c>
      <c r="N7228" s="145" t="s">
        <v>2267</v>
      </c>
    </row>
    <row r="7229" spans="3:14">
      <c r="C7229" s="145" t="s">
        <v>2362</v>
      </c>
      <c r="D7229" s="145">
        <v>0</v>
      </c>
      <c r="E7229" s="145" t="s">
        <v>26</v>
      </c>
      <c r="F7229" s="462" t="s">
        <v>95</v>
      </c>
      <c r="G7229" s="462" t="s">
        <v>3468</v>
      </c>
      <c r="H7229" s="145" t="s">
        <v>86</v>
      </c>
      <c r="I7229" s="462" t="s">
        <v>2</v>
      </c>
      <c r="J7229" s="462" t="s">
        <v>1688</v>
      </c>
      <c r="K7229" s="145" t="s">
        <v>2292</v>
      </c>
      <c r="L7229" s="145" t="s">
        <v>2293</v>
      </c>
      <c r="M7229" s="145" t="s">
        <v>2266</v>
      </c>
      <c r="N7229" s="145" t="s">
        <v>2267</v>
      </c>
    </row>
    <row r="7230" spans="3:14">
      <c r="C7230" s="145" t="s">
        <v>2880</v>
      </c>
      <c r="D7230" s="145">
        <v>0</v>
      </c>
      <c r="E7230" s="145" t="s">
        <v>26</v>
      </c>
      <c r="F7230" s="462" t="s">
        <v>95</v>
      </c>
      <c r="G7230" s="462" t="s">
        <v>3468</v>
      </c>
      <c r="H7230" s="145" t="s">
        <v>86</v>
      </c>
      <c r="I7230" s="462" t="s">
        <v>1688</v>
      </c>
      <c r="J7230" s="462" t="s">
        <v>1690</v>
      </c>
      <c r="K7230" s="145" t="s">
        <v>2292</v>
      </c>
      <c r="L7230" s="145" t="s">
        <v>2293</v>
      </c>
      <c r="M7230" s="145" t="s">
        <v>2266</v>
      </c>
      <c r="N7230" s="145" t="s">
        <v>2267</v>
      </c>
    </row>
    <row r="7231" spans="3:14">
      <c r="C7231" s="145" t="s">
        <v>2881</v>
      </c>
      <c r="D7231" s="145">
        <v>0</v>
      </c>
      <c r="E7231" s="145" t="s">
        <v>26</v>
      </c>
      <c r="F7231" s="462" t="s">
        <v>95</v>
      </c>
      <c r="G7231" s="462" t="s">
        <v>3468</v>
      </c>
      <c r="H7231" s="145" t="s">
        <v>86</v>
      </c>
      <c r="I7231" s="462" t="s">
        <v>1688</v>
      </c>
      <c r="J7231" s="462" t="s">
        <v>1690</v>
      </c>
      <c r="K7231" s="145" t="s">
        <v>2292</v>
      </c>
      <c r="L7231" s="145" t="s">
        <v>2293</v>
      </c>
      <c r="M7231" s="145" t="s">
        <v>2266</v>
      </c>
      <c r="N7231" s="145" t="s">
        <v>2267</v>
      </c>
    </row>
    <row r="7232" spans="3:14">
      <c r="C7232" s="145" t="s">
        <v>2882</v>
      </c>
      <c r="D7232" s="145">
        <v>0</v>
      </c>
      <c r="E7232" s="145" t="s">
        <v>26</v>
      </c>
      <c r="F7232" s="462" t="s">
        <v>95</v>
      </c>
      <c r="G7232" s="462" t="s">
        <v>3468</v>
      </c>
      <c r="H7232" s="145" t="s">
        <v>86</v>
      </c>
      <c r="I7232" s="462" t="s">
        <v>1688</v>
      </c>
      <c r="J7232" s="462" t="s">
        <v>1690</v>
      </c>
      <c r="K7232" s="145" t="s">
        <v>2292</v>
      </c>
      <c r="L7232" s="145" t="s">
        <v>2293</v>
      </c>
      <c r="M7232" s="145" t="s">
        <v>2266</v>
      </c>
      <c r="N7232" s="145" t="s">
        <v>2267</v>
      </c>
    </row>
    <row r="7233" spans="3:14">
      <c r="C7233" s="145" t="s">
        <v>2883</v>
      </c>
      <c r="D7233" s="145">
        <v>0</v>
      </c>
      <c r="E7233" s="145" t="s">
        <v>26</v>
      </c>
      <c r="F7233" s="462" t="s">
        <v>95</v>
      </c>
      <c r="G7233" s="462" t="s">
        <v>3468</v>
      </c>
      <c r="H7233" s="145" t="s">
        <v>86</v>
      </c>
      <c r="I7233" s="462" t="s">
        <v>1688</v>
      </c>
      <c r="J7233" s="462" t="s">
        <v>1690</v>
      </c>
      <c r="K7233" s="145" t="s">
        <v>2292</v>
      </c>
      <c r="L7233" s="145" t="s">
        <v>2293</v>
      </c>
      <c r="M7233" s="145" t="s">
        <v>2266</v>
      </c>
      <c r="N7233" s="145" t="s">
        <v>2267</v>
      </c>
    </row>
    <row r="7234" spans="3:14">
      <c r="C7234" s="145" t="s">
        <v>2884</v>
      </c>
      <c r="D7234" s="145">
        <v>0</v>
      </c>
      <c r="E7234" s="145" t="s">
        <v>26</v>
      </c>
      <c r="F7234" s="462" t="s">
        <v>95</v>
      </c>
      <c r="G7234" s="462" t="s">
        <v>3468</v>
      </c>
      <c r="H7234" s="145" t="s">
        <v>86</v>
      </c>
      <c r="I7234" s="462" t="s">
        <v>1688</v>
      </c>
      <c r="J7234" s="462" t="s">
        <v>1690</v>
      </c>
      <c r="K7234" s="145" t="s">
        <v>2292</v>
      </c>
      <c r="L7234" s="145" t="s">
        <v>2293</v>
      </c>
      <c r="M7234" s="145" t="s">
        <v>2266</v>
      </c>
      <c r="N7234" s="145" t="s">
        <v>2267</v>
      </c>
    </row>
    <row r="7235" spans="3:14">
      <c r="C7235" s="145" t="s">
        <v>2885</v>
      </c>
      <c r="D7235" s="145">
        <v>0</v>
      </c>
      <c r="E7235" s="145" t="s">
        <v>26</v>
      </c>
      <c r="F7235" s="462" t="s">
        <v>95</v>
      </c>
      <c r="G7235" s="462" t="s">
        <v>3468</v>
      </c>
      <c r="H7235" s="145" t="s">
        <v>86</v>
      </c>
      <c r="I7235" s="462" t="s">
        <v>1688</v>
      </c>
      <c r="J7235" s="462" t="s">
        <v>1690</v>
      </c>
      <c r="K7235" s="145" t="s">
        <v>2292</v>
      </c>
      <c r="L7235" s="145" t="s">
        <v>2293</v>
      </c>
      <c r="M7235" s="145" t="s">
        <v>2266</v>
      </c>
      <c r="N7235" s="145" t="s">
        <v>2267</v>
      </c>
    </row>
    <row r="7236" spans="3:14">
      <c r="C7236" s="145" t="s">
        <v>2886</v>
      </c>
      <c r="D7236" s="145">
        <v>0</v>
      </c>
      <c r="E7236" s="145" t="s">
        <v>26</v>
      </c>
      <c r="F7236" s="462" t="s">
        <v>95</v>
      </c>
      <c r="G7236" s="462" t="s">
        <v>3468</v>
      </c>
      <c r="H7236" s="145" t="s">
        <v>86</v>
      </c>
      <c r="I7236" s="462" t="s">
        <v>1688</v>
      </c>
      <c r="J7236" s="462" t="s">
        <v>1690</v>
      </c>
      <c r="K7236" s="145" t="s">
        <v>2292</v>
      </c>
      <c r="L7236" s="145" t="s">
        <v>2293</v>
      </c>
      <c r="M7236" s="145" t="s">
        <v>2266</v>
      </c>
      <c r="N7236" s="145" t="s">
        <v>2267</v>
      </c>
    </row>
    <row r="7237" spans="3:14">
      <c r="C7237" s="145" t="s">
        <v>2887</v>
      </c>
      <c r="D7237" s="145">
        <v>0</v>
      </c>
      <c r="E7237" s="145" t="s">
        <v>26</v>
      </c>
      <c r="F7237" s="462" t="s">
        <v>95</v>
      </c>
      <c r="G7237" s="462" t="s">
        <v>3468</v>
      </c>
      <c r="H7237" s="145" t="s">
        <v>86</v>
      </c>
      <c r="I7237" s="462" t="s">
        <v>1688</v>
      </c>
      <c r="J7237" s="462" t="s">
        <v>1690</v>
      </c>
      <c r="K7237" s="145" t="s">
        <v>2292</v>
      </c>
      <c r="L7237" s="145" t="s">
        <v>2293</v>
      </c>
      <c r="M7237" s="145" t="s">
        <v>2266</v>
      </c>
      <c r="N7237" s="145" t="s">
        <v>2267</v>
      </c>
    </row>
    <row r="7238" spans="3:14">
      <c r="C7238" s="145" t="s">
        <v>2888</v>
      </c>
      <c r="D7238" s="145">
        <v>0</v>
      </c>
      <c r="E7238" s="145" t="s">
        <v>26</v>
      </c>
      <c r="F7238" s="462" t="s">
        <v>95</v>
      </c>
      <c r="G7238" s="462" t="s">
        <v>3468</v>
      </c>
      <c r="H7238" s="145" t="s">
        <v>86</v>
      </c>
      <c r="I7238" s="462" t="s">
        <v>1688</v>
      </c>
      <c r="J7238" s="462" t="s">
        <v>1690</v>
      </c>
      <c r="K7238" s="145" t="s">
        <v>2292</v>
      </c>
      <c r="L7238" s="145" t="s">
        <v>2293</v>
      </c>
      <c r="M7238" s="145" t="s">
        <v>2266</v>
      </c>
      <c r="N7238" s="145" t="s">
        <v>2267</v>
      </c>
    </row>
    <row r="7239" spans="3:14">
      <c r="C7239" s="145" t="s">
        <v>2362</v>
      </c>
      <c r="D7239" s="145">
        <v>0</v>
      </c>
      <c r="E7239" s="145" t="s">
        <v>26</v>
      </c>
      <c r="F7239" s="462" t="s">
        <v>95</v>
      </c>
      <c r="G7239" s="462" t="s">
        <v>3468</v>
      </c>
      <c r="H7239" s="145" t="s">
        <v>86</v>
      </c>
      <c r="I7239" s="462" t="s">
        <v>2</v>
      </c>
      <c r="J7239" s="462" t="s">
        <v>1690</v>
      </c>
      <c r="K7239" s="145" t="s">
        <v>2292</v>
      </c>
      <c r="L7239" s="145" t="s">
        <v>2293</v>
      </c>
      <c r="M7239" s="145" t="s">
        <v>2266</v>
      </c>
      <c r="N7239" s="145" t="s">
        <v>2267</v>
      </c>
    </row>
    <row r="7240" spans="3:14">
      <c r="C7240" s="145" t="s">
        <v>2875</v>
      </c>
      <c r="F7240" s="462" t="s">
        <v>3470</v>
      </c>
      <c r="G7240" s="462" t="s">
        <v>3468</v>
      </c>
      <c r="H7240" s="145" t="s">
        <v>86</v>
      </c>
      <c r="I7240" s="462" t="s">
        <v>1688</v>
      </c>
      <c r="J7240" s="462" t="s">
        <v>1690</v>
      </c>
      <c r="K7240" s="145" t="s">
        <v>2292</v>
      </c>
      <c r="L7240" s="145" t="s">
        <v>2293</v>
      </c>
      <c r="M7240" s="145" t="s">
        <v>2266</v>
      </c>
      <c r="N7240" s="145" t="s">
        <v>2268</v>
      </c>
    </row>
    <row r="7241" spans="3:14">
      <c r="C7241" s="145" t="s">
        <v>2876</v>
      </c>
      <c r="F7241" s="462" t="s">
        <v>3470</v>
      </c>
      <c r="G7241" s="462" t="s">
        <v>3468</v>
      </c>
      <c r="H7241" s="145" t="s">
        <v>86</v>
      </c>
      <c r="I7241" s="462" t="s">
        <v>1688</v>
      </c>
      <c r="J7241" s="462" t="s">
        <v>1690</v>
      </c>
      <c r="K7241" s="145" t="s">
        <v>2292</v>
      </c>
      <c r="L7241" s="145" t="s">
        <v>2293</v>
      </c>
      <c r="M7241" s="145" t="s">
        <v>2266</v>
      </c>
      <c r="N7241" s="145" t="s">
        <v>2268</v>
      </c>
    </row>
    <row r="7242" spans="3:14">
      <c r="C7242" s="145" t="s">
        <v>2877</v>
      </c>
      <c r="F7242" s="462" t="s">
        <v>3470</v>
      </c>
      <c r="G7242" s="462" t="s">
        <v>3468</v>
      </c>
      <c r="H7242" s="145" t="s">
        <v>86</v>
      </c>
      <c r="I7242" s="462" t="s">
        <v>1688</v>
      </c>
      <c r="J7242" s="462" t="s">
        <v>1690</v>
      </c>
      <c r="K7242" s="145" t="s">
        <v>2292</v>
      </c>
      <c r="L7242" s="145" t="s">
        <v>2293</v>
      </c>
      <c r="M7242" s="145" t="s">
        <v>2266</v>
      </c>
      <c r="N7242" s="145" t="s">
        <v>2268</v>
      </c>
    </row>
    <row r="7243" spans="3:14">
      <c r="C7243" s="145" t="s">
        <v>2362</v>
      </c>
      <c r="D7243" s="145">
        <v>0</v>
      </c>
      <c r="E7243" s="145" t="s">
        <v>26</v>
      </c>
      <c r="F7243" s="462" t="s">
        <v>95</v>
      </c>
      <c r="G7243" s="462" t="s">
        <v>3468</v>
      </c>
      <c r="H7243" s="145" t="s">
        <v>86</v>
      </c>
      <c r="I7243" s="462" t="s">
        <v>2</v>
      </c>
      <c r="J7243" s="462" t="s">
        <v>1688</v>
      </c>
      <c r="K7243" s="145" t="s">
        <v>2292</v>
      </c>
      <c r="L7243" s="145" t="s">
        <v>2293</v>
      </c>
      <c r="M7243" s="145" t="s">
        <v>2266</v>
      </c>
      <c r="N7243" s="145" t="s">
        <v>2268</v>
      </c>
    </row>
    <row r="7244" spans="3:14">
      <c r="C7244" s="145" t="s">
        <v>2880</v>
      </c>
      <c r="D7244" s="145">
        <v>0</v>
      </c>
      <c r="E7244" s="145" t="s">
        <v>26</v>
      </c>
      <c r="F7244" s="462" t="s">
        <v>95</v>
      </c>
      <c r="G7244" s="462" t="s">
        <v>3468</v>
      </c>
      <c r="H7244" s="145" t="s">
        <v>86</v>
      </c>
      <c r="I7244" s="462" t="s">
        <v>1688</v>
      </c>
      <c r="J7244" s="462" t="s">
        <v>1690</v>
      </c>
      <c r="K7244" s="145" t="s">
        <v>2292</v>
      </c>
      <c r="L7244" s="145" t="s">
        <v>2293</v>
      </c>
      <c r="M7244" s="145" t="s">
        <v>2266</v>
      </c>
      <c r="N7244" s="145" t="s">
        <v>2268</v>
      </c>
    </row>
    <row r="7245" spans="3:14">
      <c r="C7245" s="145" t="s">
        <v>2881</v>
      </c>
      <c r="D7245" s="145">
        <v>0</v>
      </c>
      <c r="E7245" s="145" t="s">
        <v>26</v>
      </c>
      <c r="F7245" s="462" t="s">
        <v>95</v>
      </c>
      <c r="G7245" s="462" t="s">
        <v>3468</v>
      </c>
      <c r="H7245" s="145" t="s">
        <v>86</v>
      </c>
      <c r="I7245" s="462" t="s">
        <v>1688</v>
      </c>
      <c r="J7245" s="462" t="s">
        <v>1690</v>
      </c>
      <c r="K7245" s="145" t="s">
        <v>2292</v>
      </c>
      <c r="L7245" s="145" t="s">
        <v>2293</v>
      </c>
      <c r="M7245" s="145" t="s">
        <v>2266</v>
      </c>
      <c r="N7245" s="145" t="s">
        <v>2268</v>
      </c>
    </row>
    <row r="7246" spans="3:14">
      <c r="C7246" s="145" t="s">
        <v>2882</v>
      </c>
      <c r="D7246" s="145">
        <v>0</v>
      </c>
      <c r="E7246" s="145" t="s">
        <v>26</v>
      </c>
      <c r="F7246" s="462" t="s">
        <v>95</v>
      </c>
      <c r="G7246" s="462" t="s">
        <v>3468</v>
      </c>
      <c r="H7246" s="145" t="s">
        <v>86</v>
      </c>
      <c r="I7246" s="462" t="s">
        <v>1688</v>
      </c>
      <c r="J7246" s="462" t="s">
        <v>1690</v>
      </c>
      <c r="K7246" s="145" t="s">
        <v>2292</v>
      </c>
      <c r="L7246" s="145" t="s">
        <v>2293</v>
      </c>
      <c r="M7246" s="145" t="s">
        <v>2266</v>
      </c>
      <c r="N7246" s="145" t="s">
        <v>2268</v>
      </c>
    </row>
    <row r="7247" spans="3:14">
      <c r="C7247" s="145" t="s">
        <v>2883</v>
      </c>
      <c r="D7247" s="145">
        <v>0</v>
      </c>
      <c r="E7247" s="145" t="s">
        <v>26</v>
      </c>
      <c r="F7247" s="462" t="s">
        <v>95</v>
      </c>
      <c r="G7247" s="462" t="s">
        <v>3468</v>
      </c>
      <c r="H7247" s="145" t="s">
        <v>86</v>
      </c>
      <c r="I7247" s="462" t="s">
        <v>1688</v>
      </c>
      <c r="J7247" s="462" t="s">
        <v>1690</v>
      </c>
      <c r="K7247" s="145" t="s">
        <v>2292</v>
      </c>
      <c r="L7247" s="145" t="s">
        <v>2293</v>
      </c>
      <c r="M7247" s="145" t="s">
        <v>2266</v>
      </c>
      <c r="N7247" s="145" t="s">
        <v>2268</v>
      </c>
    </row>
    <row r="7248" spans="3:14">
      <c r="C7248" s="145" t="s">
        <v>2884</v>
      </c>
      <c r="D7248" s="145">
        <v>0</v>
      </c>
      <c r="E7248" s="145" t="s">
        <v>26</v>
      </c>
      <c r="F7248" s="462" t="s">
        <v>95</v>
      </c>
      <c r="G7248" s="462" t="s">
        <v>3468</v>
      </c>
      <c r="H7248" s="145" t="s">
        <v>86</v>
      </c>
      <c r="I7248" s="462" t="s">
        <v>1688</v>
      </c>
      <c r="J7248" s="462" t="s">
        <v>1690</v>
      </c>
      <c r="K7248" s="145" t="s">
        <v>2292</v>
      </c>
      <c r="L7248" s="145" t="s">
        <v>2293</v>
      </c>
      <c r="M7248" s="145" t="s">
        <v>2266</v>
      </c>
      <c r="N7248" s="145" t="s">
        <v>2268</v>
      </c>
    </row>
    <row r="7249" spans="3:14">
      <c r="C7249" s="145" t="s">
        <v>2885</v>
      </c>
      <c r="D7249" s="145">
        <v>0</v>
      </c>
      <c r="E7249" s="145" t="s">
        <v>26</v>
      </c>
      <c r="F7249" s="462" t="s">
        <v>95</v>
      </c>
      <c r="G7249" s="462" t="s">
        <v>3468</v>
      </c>
      <c r="H7249" s="145" t="s">
        <v>86</v>
      </c>
      <c r="I7249" s="462" t="s">
        <v>1688</v>
      </c>
      <c r="J7249" s="462" t="s">
        <v>1690</v>
      </c>
      <c r="K7249" s="145" t="s">
        <v>2292</v>
      </c>
      <c r="L7249" s="145" t="s">
        <v>2293</v>
      </c>
      <c r="M7249" s="145" t="s">
        <v>2266</v>
      </c>
      <c r="N7249" s="145" t="s">
        <v>2268</v>
      </c>
    </row>
    <row r="7250" spans="3:14">
      <c r="C7250" s="145" t="s">
        <v>2886</v>
      </c>
      <c r="D7250" s="145">
        <v>0</v>
      </c>
      <c r="E7250" s="145" t="s">
        <v>26</v>
      </c>
      <c r="F7250" s="462" t="s">
        <v>95</v>
      </c>
      <c r="G7250" s="462" t="s">
        <v>3468</v>
      </c>
      <c r="H7250" s="145" t="s">
        <v>86</v>
      </c>
      <c r="I7250" s="462" t="s">
        <v>1688</v>
      </c>
      <c r="J7250" s="462" t="s">
        <v>1690</v>
      </c>
      <c r="K7250" s="145" t="s">
        <v>2292</v>
      </c>
      <c r="L7250" s="145" t="s">
        <v>2293</v>
      </c>
      <c r="M7250" s="145" t="s">
        <v>2266</v>
      </c>
      <c r="N7250" s="145" t="s">
        <v>2268</v>
      </c>
    </row>
    <row r="7251" spans="3:14">
      <c r="C7251" s="145" t="s">
        <v>2887</v>
      </c>
      <c r="D7251" s="145">
        <v>0</v>
      </c>
      <c r="E7251" s="145" t="s">
        <v>26</v>
      </c>
      <c r="F7251" s="462" t="s">
        <v>95</v>
      </c>
      <c r="G7251" s="462" t="s">
        <v>3468</v>
      </c>
      <c r="H7251" s="145" t="s">
        <v>86</v>
      </c>
      <c r="I7251" s="462" t="s">
        <v>1688</v>
      </c>
      <c r="J7251" s="462" t="s">
        <v>1690</v>
      </c>
      <c r="K7251" s="145" t="s">
        <v>2292</v>
      </c>
      <c r="L7251" s="145" t="s">
        <v>2293</v>
      </c>
      <c r="M7251" s="145" t="s">
        <v>2266</v>
      </c>
      <c r="N7251" s="145" t="s">
        <v>2268</v>
      </c>
    </row>
    <row r="7252" spans="3:14">
      <c r="C7252" s="145" t="s">
        <v>2888</v>
      </c>
      <c r="D7252" s="145">
        <v>0</v>
      </c>
      <c r="E7252" s="145" t="s">
        <v>26</v>
      </c>
      <c r="F7252" s="462" t="s">
        <v>95</v>
      </c>
      <c r="G7252" s="462" t="s">
        <v>3468</v>
      </c>
      <c r="H7252" s="145" t="s">
        <v>86</v>
      </c>
      <c r="I7252" s="462" t="s">
        <v>1688</v>
      </c>
      <c r="J7252" s="462" t="s">
        <v>1690</v>
      </c>
      <c r="K7252" s="145" t="s">
        <v>2292</v>
      </c>
      <c r="L7252" s="145" t="s">
        <v>2293</v>
      </c>
      <c r="M7252" s="145" t="s">
        <v>2266</v>
      </c>
      <c r="N7252" s="145" t="s">
        <v>2268</v>
      </c>
    </row>
    <row r="7253" spans="3:14">
      <c r="C7253" s="145" t="s">
        <v>2362</v>
      </c>
      <c r="D7253" s="145">
        <v>0</v>
      </c>
      <c r="E7253" s="145" t="s">
        <v>26</v>
      </c>
      <c r="F7253" s="462" t="s">
        <v>95</v>
      </c>
      <c r="G7253" s="462" t="s">
        <v>3468</v>
      </c>
      <c r="H7253" s="145" t="s">
        <v>86</v>
      </c>
      <c r="I7253" s="462" t="s">
        <v>2</v>
      </c>
      <c r="J7253" s="462" t="s">
        <v>1690</v>
      </c>
      <c r="K7253" s="145" t="s">
        <v>2292</v>
      </c>
      <c r="L7253" s="145" t="s">
        <v>2293</v>
      </c>
      <c r="M7253" s="145" t="s">
        <v>2266</v>
      </c>
      <c r="N7253" s="145" t="s">
        <v>2268</v>
      </c>
    </row>
    <row r="7254" spans="3:14">
      <c r="C7254" s="145" t="s">
        <v>2875</v>
      </c>
      <c r="F7254" s="462" t="s">
        <v>3470</v>
      </c>
      <c r="G7254" s="462" t="s">
        <v>3468</v>
      </c>
      <c r="H7254" s="145" t="s">
        <v>86</v>
      </c>
      <c r="I7254" s="462" t="s">
        <v>1688</v>
      </c>
      <c r="J7254" s="462" t="s">
        <v>1690</v>
      </c>
      <c r="K7254" s="145" t="s">
        <v>2292</v>
      </c>
      <c r="L7254" s="145" t="s">
        <v>2293</v>
      </c>
      <c r="M7254" s="145" t="s">
        <v>2266</v>
      </c>
      <c r="N7254" s="145" t="s">
        <v>2269</v>
      </c>
    </row>
    <row r="7255" spans="3:14">
      <c r="C7255" s="145" t="s">
        <v>2876</v>
      </c>
      <c r="F7255" s="462" t="s">
        <v>3470</v>
      </c>
      <c r="G7255" s="462" t="s">
        <v>3468</v>
      </c>
      <c r="H7255" s="145" t="s">
        <v>86</v>
      </c>
      <c r="I7255" s="462" t="s">
        <v>1688</v>
      </c>
      <c r="J7255" s="462" t="s">
        <v>1690</v>
      </c>
      <c r="K7255" s="145" t="s">
        <v>2292</v>
      </c>
      <c r="L7255" s="145" t="s">
        <v>2293</v>
      </c>
      <c r="M7255" s="145" t="s">
        <v>2266</v>
      </c>
      <c r="N7255" s="145" t="s">
        <v>2269</v>
      </c>
    </row>
    <row r="7256" spans="3:14">
      <c r="C7256" s="145" t="s">
        <v>2877</v>
      </c>
      <c r="F7256" s="462" t="s">
        <v>3470</v>
      </c>
      <c r="G7256" s="462" t="s">
        <v>3468</v>
      </c>
      <c r="H7256" s="145" t="s">
        <v>86</v>
      </c>
      <c r="I7256" s="462" t="s">
        <v>1688</v>
      </c>
      <c r="J7256" s="462" t="s">
        <v>1690</v>
      </c>
      <c r="K7256" s="145" t="s">
        <v>2292</v>
      </c>
      <c r="L7256" s="145" t="s">
        <v>2293</v>
      </c>
      <c r="M7256" s="145" t="s">
        <v>2266</v>
      </c>
      <c r="N7256" s="145" t="s">
        <v>2269</v>
      </c>
    </row>
    <row r="7257" spans="3:14">
      <c r="C7257" s="145" t="s">
        <v>2362</v>
      </c>
      <c r="D7257" s="145">
        <v>0</v>
      </c>
      <c r="E7257" s="145" t="s">
        <v>26</v>
      </c>
      <c r="F7257" s="462" t="s">
        <v>95</v>
      </c>
      <c r="G7257" s="462" t="s">
        <v>3468</v>
      </c>
      <c r="H7257" s="145" t="s">
        <v>86</v>
      </c>
      <c r="I7257" s="462" t="s">
        <v>2</v>
      </c>
      <c r="J7257" s="462" t="s">
        <v>1688</v>
      </c>
      <c r="K7257" s="145" t="s">
        <v>2292</v>
      </c>
      <c r="L7257" s="145" t="s">
        <v>2293</v>
      </c>
      <c r="M7257" s="145" t="s">
        <v>2266</v>
      </c>
      <c r="N7257" s="145" t="s">
        <v>2269</v>
      </c>
    </row>
    <row r="7258" spans="3:14">
      <c r="C7258" s="145" t="s">
        <v>2880</v>
      </c>
      <c r="D7258" s="145">
        <v>0</v>
      </c>
      <c r="E7258" s="145" t="s">
        <v>26</v>
      </c>
      <c r="F7258" s="462" t="s">
        <v>95</v>
      </c>
      <c r="G7258" s="462" t="s">
        <v>3468</v>
      </c>
      <c r="H7258" s="145" t="s">
        <v>86</v>
      </c>
      <c r="I7258" s="462" t="s">
        <v>1688</v>
      </c>
      <c r="J7258" s="462" t="s">
        <v>1690</v>
      </c>
      <c r="K7258" s="145" t="s">
        <v>2292</v>
      </c>
      <c r="L7258" s="145" t="s">
        <v>2293</v>
      </c>
      <c r="M7258" s="145" t="s">
        <v>2266</v>
      </c>
      <c r="N7258" s="145" t="s">
        <v>2269</v>
      </c>
    </row>
    <row r="7259" spans="3:14">
      <c r="C7259" s="145" t="s">
        <v>2881</v>
      </c>
      <c r="D7259" s="145">
        <v>0</v>
      </c>
      <c r="E7259" s="145" t="s">
        <v>26</v>
      </c>
      <c r="F7259" s="462" t="s">
        <v>95</v>
      </c>
      <c r="G7259" s="462" t="s">
        <v>3468</v>
      </c>
      <c r="H7259" s="145" t="s">
        <v>86</v>
      </c>
      <c r="I7259" s="462" t="s">
        <v>1688</v>
      </c>
      <c r="J7259" s="462" t="s">
        <v>1690</v>
      </c>
      <c r="K7259" s="145" t="s">
        <v>2292</v>
      </c>
      <c r="L7259" s="145" t="s">
        <v>2293</v>
      </c>
      <c r="M7259" s="145" t="s">
        <v>2266</v>
      </c>
      <c r="N7259" s="145" t="s">
        <v>2269</v>
      </c>
    </row>
    <row r="7260" spans="3:14">
      <c r="C7260" s="145" t="s">
        <v>2882</v>
      </c>
      <c r="D7260" s="145">
        <v>0</v>
      </c>
      <c r="E7260" s="145" t="s">
        <v>26</v>
      </c>
      <c r="F7260" s="462" t="s">
        <v>95</v>
      </c>
      <c r="G7260" s="462" t="s">
        <v>3468</v>
      </c>
      <c r="H7260" s="145" t="s">
        <v>86</v>
      </c>
      <c r="I7260" s="462" t="s">
        <v>1688</v>
      </c>
      <c r="J7260" s="462" t="s">
        <v>1690</v>
      </c>
      <c r="K7260" s="145" t="s">
        <v>2292</v>
      </c>
      <c r="L7260" s="145" t="s">
        <v>2293</v>
      </c>
      <c r="M7260" s="145" t="s">
        <v>2266</v>
      </c>
      <c r="N7260" s="145" t="s">
        <v>2269</v>
      </c>
    </row>
    <row r="7261" spans="3:14">
      <c r="C7261" s="145" t="s">
        <v>2883</v>
      </c>
      <c r="D7261" s="145">
        <v>0</v>
      </c>
      <c r="E7261" s="145" t="s">
        <v>26</v>
      </c>
      <c r="F7261" s="462" t="s">
        <v>95</v>
      </c>
      <c r="G7261" s="462" t="s">
        <v>3468</v>
      </c>
      <c r="H7261" s="145" t="s">
        <v>86</v>
      </c>
      <c r="I7261" s="462" t="s">
        <v>1688</v>
      </c>
      <c r="J7261" s="462" t="s">
        <v>1690</v>
      </c>
      <c r="K7261" s="145" t="s">
        <v>2292</v>
      </c>
      <c r="L7261" s="145" t="s">
        <v>2293</v>
      </c>
      <c r="M7261" s="145" t="s">
        <v>2266</v>
      </c>
      <c r="N7261" s="145" t="s">
        <v>2269</v>
      </c>
    </row>
    <row r="7262" spans="3:14">
      <c r="C7262" s="145" t="s">
        <v>2884</v>
      </c>
      <c r="D7262" s="145">
        <v>0</v>
      </c>
      <c r="E7262" s="145" t="s">
        <v>26</v>
      </c>
      <c r="F7262" s="462" t="s">
        <v>95</v>
      </c>
      <c r="G7262" s="462" t="s">
        <v>3468</v>
      </c>
      <c r="H7262" s="145" t="s">
        <v>86</v>
      </c>
      <c r="I7262" s="462" t="s">
        <v>1688</v>
      </c>
      <c r="J7262" s="462" t="s">
        <v>1690</v>
      </c>
      <c r="K7262" s="145" t="s">
        <v>2292</v>
      </c>
      <c r="L7262" s="145" t="s">
        <v>2293</v>
      </c>
      <c r="M7262" s="145" t="s">
        <v>2266</v>
      </c>
      <c r="N7262" s="145" t="s">
        <v>2269</v>
      </c>
    </row>
    <row r="7263" spans="3:14">
      <c r="C7263" s="145" t="s">
        <v>2885</v>
      </c>
      <c r="D7263" s="145">
        <v>0</v>
      </c>
      <c r="E7263" s="145" t="s">
        <v>26</v>
      </c>
      <c r="F7263" s="462" t="s">
        <v>95</v>
      </c>
      <c r="G7263" s="462" t="s">
        <v>3468</v>
      </c>
      <c r="H7263" s="145" t="s">
        <v>86</v>
      </c>
      <c r="I7263" s="462" t="s">
        <v>1688</v>
      </c>
      <c r="J7263" s="462" t="s">
        <v>1690</v>
      </c>
      <c r="K7263" s="145" t="s">
        <v>2292</v>
      </c>
      <c r="L7263" s="145" t="s">
        <v>2293</v>
      </c>
      <c r="M7263" s="145" t="s">
        <v>2266</v>
      </c>
      <c r="N7263" s="145" t="s">
        <v>2269</v>
      </c>
    </row>
    <row r="7264" spans="3:14">
      <c r="C7264" s="145" t="s">
        <v>2886</v>
      </c>
      <c r="D7264" s="145">
        <v>0</v>
      </c>
      <c r="E7264" s="145" t="s">
        <v>26</v>
      </c>
      <c r="F7264" s="462" t="s">
        <v>95</v>
      </c>
      <c r="G7264" s="462" t="s">
        <v>3468</v>
      </c>
      <c r="H7264" s="145" t="s">
        <v>86</v>
      </c>
      <c r="I7264" s="462" t="s">
        <v>1688</v>
      </c>
      <c r="J7264" s="462" t="s">
        <v>1690</v>
      </c>
      <c r="K7264" s="145" t="s">
        <v>2292</v>
      </c>
      <c r="L7264" s="145" t="s">
        <v>2293</v>
      </c>
      <c r="M7264" s="145" t="s">
        <v>2266</v>
      </c>
      <c r="N7264" s="145" t="s">
        <v>2269</v>
      </c>
    </row>
    <row r="7265" spans="3:14">
      <c r="C7265" s="145" t="s">
        <v>2887</v>
      </c>
      <c r="D7265" s="145">
        <v>0</v>
      </c>
      <c r="E7265" s="145" t="s">
        <v>26</v>
      </c>
      <c r="F7265" s="462" t="s">
        <v>95</v>
      </c>
      <c r="G7265" s="462" t="s">
        <v>3468</v>
      </c>
      <c r="H7265" s="145" t="s">
        <v>86</v>
      </c>
      <c r="I7265" s="462" t="s">
        <v>1688</v>
      </c>
      <c r="J7265" s="462" t="s">
        <v>1690</v>
      </c>
      <c r="K7265" s="145" t="s">
        <v>2292</v>
      </c>
      <c r="L7265" s="145" t="s">
        <v>2293</v>
      </c>
      <c r="M7265" s="145" t="s">
        <v>2266</v>
      </c>
      <c r="N7265" s="145" t="s">
        <v>2269</v>
      </c>
    </row>
    <row r="7266" spans="3:14">
      <c r="C7266" s="145" t="s">
        <v>2888</v>
      </c>
      <c r="D7266" s="145">
        <v>0</v>
      </c>
      <c r="E7266" s="145" t="s">
        <v>26</v>
      </c>
      <c r="F7266" s="462" t="s">
        <v>95</v>
      </c>
      <c r="G7266" s="462" t="s">
        <v>3468</v>
      </c>
      <c r="H7266" s="145" t="s">
        <v>86</v>
      </c>
      <c r="I7266" s="462" t="s">
        <v>1688</v>
      </c>
      <c r="J7266" s="462" t="s">
        <v>1690</v>
      </c>
      <c r="K7266" s="145" t="s">
        <v>2292</v>
      </c>
      <c r="L7266" s="145" t="s">
        <v>2293</v>
      </c>
      <c r="M7266" s="145" t="s">
        <v>2266</v>
      </c>
      <c r="N7266" s="145" t="s">
        <v>2269</v>
      </c>
    </row>
    <row r="7267" spans="3:14">
      <c r="C7267" s="145" t="s">
        <v>2362</v>
      </c>
      <c r="D7267" s="145">
        <v>0</v>
      </c>
      <c r="E7267" s="145" t="s">
        <v>26</v>
      </c>
      <c r="F7267" s="462" t="s">
        <v>95</v>
      </c>
      <c r="G7267" s="462" t="s">
        <v>3468</v>
      </c>
      <c r="H7267" s="145" t="s">
        <v>86</v>
      </c>
      <c r="I7267" s="462" t="s">
        <v>2</v>
      </c>
      <c r="J7267" s="462" t="s">
        <v>1690</v>
      </c>
      <c r="K7267" s="145" t="s">
        <v>2292</v>
      </c>
      <c r="L7267" s="145" t="s">
        <v>2293</v>
      </c>
      <c r="M7267" s="145" t="s">
        <v>2266</v>
      </c>
      <c r="N7267" s="145" t="s">
        <v>2269</v>
      </c>
    </row>
    <row r="7268" spans="3:14">
      <c r="C7268" s="145" t="s">
        <v>2875</v>
      </c>
      <c r="F7268" s="462" t="s">
        <v>3470</v>
      </c>
      <c r="G7268" s="462" t="s">
        <v>3468</v>
      </c>
      <c r="H7268" s="145" t="s">
        <v>86</v>
      </c>
      <c r="I7268" s="462" t="s">
        <v>1688</v>
      </c>
      <c r="J7268" s="462" t="s">
        <v>1690</v>
      </c>
      <c r="K7268" s="145" t="s">
        <v>2292</v>
      </c>
      <c r="L7268" s="145" t="s">
        <v>2294</v>
      </c>
      <c r="M7268" s="145" t="s">
        <v>2266</v>
      </c>
      <c r="N7268" s="145" t="s">
        <v>2267</v>
      </c>
    </row>
    <row r="7269" spans="3:14">
      <c r="C7269" s="145" t="s">
        <v>2876</v>
      </c>
      <c r="F7269" s="462" t="s">
        <v>3470</v>
      </c>
      <c r="G7269" s="462" t="s">
        <v>3468</v>
      </c>
      <c r="H7269" s="145" t="s">
        <v>86</v>
      </c>
      <c r="I7269" s="462" t="s">
        <v>1688</v>
      </c>
      <c r="J7269" s="462" t="s">
        <v>1690</v>
      </c>
      <c r="K7269" s="145" t="s">
        <v>2292</v>
      </c>
      <c r="L7269" s="145" t="s">
        <v>2294</v>
      </c>
      <c r="M7269" s="145" t="s">
        <v>2266</v>
      </c>
      <c r="N7269" s="145" t="s">
        <v>2267</v>
      </c>
    </row>
    <row r="7270" spans="3:14">
      <c r="C7270" s="145" t="s">
        <v>2877</v>
      </c>
      <c r="F7270" s="462" t="s">
        <v>3470</v>
      </c>
      <c r="G7270" s="462" t="s">
        <v>3468</v>
      </c>
      <c r="H7270" s="145" t="s">
        <v>86</v>
      </c>
      <c r="I7270" s="462" t="s">
        <v>1688</v>
      </c>
      <c r="J7270" s="462" t="s">
        <v>1690</v>
      </c>
      <c r="K7270" s="145" t="s">
        <v>2292</v>
      </c>
      <c r="L7270" s="145" t="s">
        <v>2294</v>
      </c>
      <c r="M7270" s="145" t="s">
        <v>2266</v>
      </c>
      <c r="N7270" s="145" t="s">
        <v>2267</v>
      </c>
    </row>
    <row r="7271" spans="3:14">
      <c r="C7271" s="145" t="s">
        <v>2362</v>
      </c>
      <c r="D7271" s="145">
        <v>0</v>
      </c>
      <c r="E7271" s="145" t="s">
        <v>26</v>
      </c>
      <c r="F7271" s="462" t="s">
        <v>95</v>
      </c>
      <c r="G7271" s="462" t="s">
        <v>3468</v>
      </c>
      <c r="H7271" s="145" t="s">
        <v>86</v>
      </c>
      <c r="I7271" s="462" t="s">
        <v>2</v>
      </c>
      <c r="J7271" s="462" t="s">
        <v>1688</v>
      </c>
      <c r="K7271" s="145" t="s">
        <v>2292</v>
      </c>
      <c r="L7271" s="145" t="s">
        <v>2294</v>
      </c>
      <c r="M7271" s="145" t="s">
        <v>2266</v>
      </c>
      <c r="N7271" s="145" t="s">
        <v>2267</v>
      </c>
    </row>
    <row r="7272" spans="3:14">
      <c r="C7272" s="145" t="s">
        <v>2880</v>
      </c>
      <c r="D7272" s="145">
        <v>0</v>
      </c>
      <c r="E7272" s="145" t="s">
        <v>26</v>
      </c>
      <c r="F7272" s="462" t="s">
        <v>95</v>
      </c>
      <c r="G7272" s="462" t="s">
        <v>3468</v>
      </c>
      <c r="H7272" s="145" t="s">
        <v>86</v>
      </c>
      <c r="I7272" s="462" t="s">
        <v>1688</v>
      </c>
      <c r="J7272" s="462" t="s">
        <v>1690</v>
      </c>
      <c r="K7272" s="145" t="s">
        <v>2292</v>
      </c>
      <c r="L7272" s="145" t="s">
        <v>2294</v>
      </c>
      <c r="M7272" s="145" t="s">
        <v>2266</v>
      </c>
      <c r="N7272" s="145" t="s">
        <v>2267</v>
      </c>
    </row>
    <row r="7273" spans="3:14">
      <c r="C7273" s="145" t="s">
        <v>2881</v>
      </c>
      <c r="D7273" s="145">
        <v>0</v>
      </c>
      <c r="E7273" s="145" t="s">
        <v>26</v>
      </c>
      <c r="F7273" s="462" t="s">
        <v>95</v>
      </c>
      <c r="G7273" s="462" t="s">
        <v>3468</v>
      </c>
      <c r="H7273" s="145" t="s">
        <v>86</v>
      </c>
      <c r="I7273" s="462" t="s">
        <v>1688</v>
      </c>
      <c r="J7273" s="462" t="s">
        <v>1690</v>
      </c>
      <c r="K7273" s="145" t="s">
        <v>2292</v>
      </c>
      <c r="L7273" s="145" t="s">
        <v>2294</v>
      </c>
      <c r="M7273" s="145" t="s">
        <v>2266</v>
      </c>
      <c r="N7273" s="145" t="s">
        <v>2267</v>
      </c>
    </row>
    <row r="7274" spans="3:14">
      <c r="C7274" s="145" t="s">
        <v>2882</v>
      </c>
      <c r="D7274" s="145">
        <v>0</v>
      </c>
      <c r="E7274" s="145" t="s">
        <v>26</v>
      </c>
      <c r="F7274" s="462" t="s">
        <v>95</v>
      </c>
      <c r="G7274" s="462" t="s">
        <v>3468</v>
      </c>
      <c r="H7274" s="145" t="s">
        <v>86</v>
      </c>
      <c r="I7274" s="462" t="s">
        <v>1688</v>
      </c>
      <c r="J7274" s="462" t="s">
        <v>1690</v>
      </c>
      <c r="K7274" s="145" t="s">
        <v>2292</v>
      </c>
      <c r="L7274" s="145" t="s">
        <v>2294</v>
      </c>
      <c r="M7274" s="145" t="s">
        <v>2266</v>
      </c>
      <c r="N7274" s="145" t="s">
        <v>2267</v>
      </c>
    </row>
    <row r="7275" spans="3:14">
      <c r="C7275" s="145" t="s">
        <v>2883</v>
      </c>
      <c r="D7275" s="145">
        <v>0</v>
      </c>
      <c r="E7275" s="145" t="s">
        <v>26</v>
      </c>
      <c r="F7275" s="462" t="s">
        <v>95</v>
      </c>
      <c r="G7275" s="462" t="s">
        <v>3468</v>
      </c>
      <c r="H7275" s="145" t="s">
        <v>86</v>
      </c>
      <c r="I7275" s="462" t="s">
        <v>1688</v>
      </c>
      <c r="J7275" s="462" t="s">
        <v>1690</v>
      </c>
      <c r="K7275" s="145" t="s">
        <v>2292</v>
      </c>
      <c r="L7275" s="145" t="s">
        <v>2294</v>
      </c>
      <c r="M7275" s="145" t="s">
        <v>2266</v>
      </c>
      <c r="N7275" s="145" t="s">
        <v>2267</v>
      </c>
    </row>
    <row r="7276" spans="3:14">
      <c r="C7276" s="145" t="s">
        <v>2884</v>
      </c>
      <c r="D7276" s="145">
        <v>0</v>
      </c>
      <c r="E7276" s="145" t="s">
        <v>26</v>
      </c>
      <c r="F7276" s="462" t="s">
        <v>95</v>
      </c>
      <c r="G7276" s="462" t="s">
        <v>3468</v>
      </c>
      <c r="H7276" s="145" t="s">
        <v>86</v>
      </c>
      <c r="I7276" s="462" t="s">
        <v>1688</v>
      </c>
      <c r="J7276" s="462" t="s">
        <v>1690</v>
      </c>
      <c r="K7276" s="145" t="s">
        <v>2292</v>
      </c>
      <c r="L7276" s="145" t="s">
        <v>2294</v>
      </c>
      <c r="M7276" s="145" t="s">
        <v>2266</v>
      </c>
      <c r="N7276" s="145" t="s">
        <v>2267</v>
      </c>
    </row>
    <row r="7277" spans="3:14">
      <c r="C7277" s="145" t="s">
        <v>2885</v>
      </c>
      <c r="D7277" s="145">
        <v>0</v>
      </c>
      <c r="E7277" s="145" t="s">
        <v>26</v>
      </c>
      <c r="F7277" s="462" t="s">
        <v>95</v>
      </c>
      <c r="G7277" s="462" t="s">
        <v>3468</v>
      </c>
      <c r="H7277" s="145" t="s">
        <v>86</v>
      </c>
      <c r="I7277" s="462" t="s">
        <v>1688</v>
      </c>
      <c r="J7277" s="462" t="s">
        <v>1690</v>
      </c>
      <c r="K7277" s="145" t="s">
        <v>2292</v>
      </c>
      <c r="L7277" s="145" t="s">
        <v>2294</v>
      </c>
      <c r="M7277" s="145" t="s">
        <v>2266</v>
      </c>
      <c r="N7277" s="145" t="s">
        <v>2267</v>
      </c>
    </row>
    <row r="7278" spans="3:14">
      <c r="C7278" s="145" t="s">
        <v>2886</v>
      </c>
      <c r="D7278" s="145">
        <v>0</v>
      </c>
      <c r="E7278" s="145" t="s">
        <v>26</v>
      </c>
      <c r="F7278" s="462" t="s">
        <v>95</v>
      </c>
      <c r="G7278" s="462" t="s">
        <v>3468</v>
      </c>
      <c r="H7278" s="145" t="s">
        <v>86</v>
      </c>
      <c r="I7278" s="462" t="s">
        <v>1688</v>
      </c>
      <c r="J7278" s="462" t="s">
        <v>1690</v>
      </c>
      <c r="K7278" s="145" t="s">
        <v>2292</v>
      </c>
      <c r="L7278" s="145" t="s">
        <v>2294</v>
      </c>
      <c r="M7278" s="145" t="s">
        <v>2266</v>
      </c>
      <c r="N7278" s="145" t="s">
        <v>2267</v>
      </c>
    </row>
    <row r="7279" spans="3:14">
      <c r="C7279" s="145" t="s">
        <v>2887</v>
      </c>
      <c r="D7279" s="145">
        <v>0</v>
      </c>
      <c r="E7279" s="145" t="s">
        <v>26</v>
      </c>
      <c r="F7279" s="462" t="s">
        <v>95</v>
      </c>
      <c r="G7279" s="462" t="s">
        <v>3468</v>
      </c>
      <c r="H7279" s="145" t="s">
        <v>86</v>
      </c>
      <c r="I7279" s="462" t="s">
        <v>1688</v>
      </c>
      <c r="J7279" s="462" t="s">
        <v>1690</v>
      </c>
      <c r="K7279" s="145" t="s">
        <v>2292</v>
      </c>
      <c r="L7279" s="145" t="s">
        <v>2294</v>
      </c>
      <c r="M7279" s="145" t="s">
        <v>2266</v>
      </c>
      <c r="N7279" s="145" t="s">
        <v>2267</v>
      </c>
    </row>
    <row r="7280" spans="3:14">
      <c r="C7280" s="145" t="s">
        <v>2888</v>
      </c>
      <c r="D7280" s="145">
        <v>0</v>
      </c>
      <c r="E7280" s="145" t="s">
        <v>26</v>
      </c>
      <c r="F7280" s="462" t="s">
        <v>95</v>
      </c>
      <c r="G7280" s="462" t="s">
        <v>3468</v>
      </c>
      <c r="H7280" s="145" t="s">
        <v>86</v>
      </c>
      <c r="I7280" s="462" t="s">
        <v>1688</v>
      </c>
      <c r="J7280" s="462" t="s">
        <v>1690</v>
      </c>
      <c r="K7280" s="145" t="s">
        <v>2292</v>
      </c>
      <c r="L7280" s="145" t="s">
        <v>2294</v>
      </c>
      <c r="M7280" s="145" t="s">
        <v>2266</v>
      </c>
      <c r="N7280" s="145" t="s">
        <v>2267</v>
      </c>
    </row>
    <row r="7281" spans="3:14">
      <c r="C7281" s="145" t="s">
        <v>2362</v>
      </c>
      <c r="D7281" s="145">
        <v>0</v>
      </c>
      <c r="E7281" s="145" t="s">
        <v>26</v>
      </c>
      <c r="F7281" s="462" t="s">
        <v>95</v>
      </c>
      <c r="G7281" s="462" t="s">
        <v>3468</v>
      </c>
      <c r="H7281" s="145" t="s">
        <v>86</v>
      </c>
      <c r="I7281" s="462" t="s">
        <v>2</v>
      </c>
      <c r="J7281" s="462" t="s">
        <v>1690</v>
      </c>
      <c r="K7281" s="145" t="s">
        <v>2292</v>
      </c>
      <c r="L7281" s="145" t="s">
        <v>2294</v>
      </c>
      <c r="M7281" s="145" t="s">
        <v>2266</v>
      </c>
      <c r="N7281" s="145" t="s">
        <v>2267</v>
      </c>
    </row>
    <row r="7282" spans="3:14">
      <c r="C7282" s="145" t="s">
        <v>2875</v>
      </c>
      <c r="F7282" s="462" t="s">
        <v>3470</v>
      </c>
      <c r="G7282" s="462" t="s">
        <v>3468</v>
      </c>
      <c r="H7282" s="145" t="s">
        <v>86</v>
      </c>
      <c r="I7282" s="462" t="s">
        <v>1688</v>
      </c>
      <c r="J7282" s="462" t="s">
        <v>1690</v>
      </c>
      <c r="K7282" s="145" t="s">
        <v>2292</v>
      </c>
      <c r="L7282" s="145" t="s">
        <v>2294</v>
      </c>
      <c r="M7282" s="145" t="s">
        <v>2266</v>
      </c>
      <c r="N7282" s="145" t="s">
        <v>2268</v>
      </c>
    </row>
    <row r="7283" spans="3:14">
      <c r="C7283" s="145" t="s">
        <v>2876</v>
      </c>
      <c r="F7283" s="462" t="s">
        <v>3470</v>
      </c>
      <c r="G7283" s="462" t="s">
        <v>3468</v>
      </c>
      <c r="H7283" s="145" t="s">
        <v>86</v>
      </c>
      <c r="I7283" s="462" t="s">
        <v>1688</v>
      </c>
      <c r="J7283" s="462" t="s">
        <v>1690</v>
      </c>
      <c r="K7283" s="145" t="s">
        <v>2292</v>
      </c>
      <c r="L7283" s="145" t="s">
        <v>2294</v>
      </c>
      <c r="M7283" s="145" t="s">
        <v>2266</v>
      </c>
      <c r="N7283" s="145" t="s">
        <v>2268</v>
      </c>
    </row>
    <row r="7284" spans="3:14">
      <c r="C7284" s="145" t="s">
        <v>2877</v>
      </c>
      <c r="F7284" s="462" t="s">
        <v>3470</v>
      </c>
      <c r="G7284" s="462" t="s">
        <v>3468</v>
      </c>
      <c r="H7284" s="145" t="s">
        <v>86</v>
      </c>
      <c r="I7284" s="462" t="s">
        <v>1688</v>
      </c>
      <c r="J7284" s="462" t="s">
        <v>1690</v>
      </c>
      <c r="K7284" s="145" t="s">
        <v>2292</v>
      </c>
      <c r="L7284" s="145" t="s">
        <v>2294</v>
      </c>
      <c r="M7284" s="145" t="s">
        <v>2266</v>
      </c>
      <c r="N7284" s="145" t="s">
        <v>2268</v>
      </c>
    </row>
    <row r="7285" spans="3:14">
      <c r="C7285" s="145" t="s">
        <v>2362</v>
      </c>
      <c r="D7285" s="145">
        <v>0</v>
      </c>
      <c r="E7285" s="145" t="s">
        <v>26</v>
      </c>
      <c r="F7285" s="462" t="s">
        <v>95</v>
      </c>
      <c r="G7285" s="462" t="s">
        <v>3468</v>
      </c>
      <c r="H7285" s="145" t="s">
        <v>86</v>
      </c>
      <c r="I7285" s="462" t="s">
        <v>2</v>
      </c>
      <c r="J7285" s="462" t="s">
        <v>1688</v>
      </c>
      <c r="K7285" s="145" t="s">
        <v>2292</v>
      </c>
      <c r="L7285" s="145" t="s">
        <v>2294</v>
      </c>
      <c r="M7285" s="145" t="s">
        <v>2266</v>
      </c>
      <c r="N7285" s="145" t="s">
        <v>2268</v>
      </c>
    </row>
    <row r="7286" spans="3:14">
      <c r="C7286" s="145" t="s">
        <v>2880</v>
      </c>
      <c r="D7286" s="145">
        <v>0</v>
      </c>
      <c r="E7286" s="145" t="s">
        <v>26</v>
      </c>
      <c r="F7286" s="462" t="s">
        <v>95</v>
      </c>
      <c r="G7286" s="462" t="s">
        <v>3468</v>
      </c>
      <c r="H7286" s="145" t="s">
        <v>86</v>
      </c>
      <c r="I7286" s="462" t="s">
        <v>1688</v>
      </c>
      <c r="J7286" s="462" t="s">
        <v>1690</v>
      </c>
      <c r="K7286" s="145" t="s">
        <v>2292</v>
      </c>
      <c r="L7286" s="145" t="s">
        <v>2294</v>
      </c>
      <c r="M7286" s="145" t="s">
        <v>2266</v>
      </c>
      <c r="N7286" s="145" t="s">
        <v>2268</v>
      </c>
    </row>
    <row r="7287" spans="3:14">
      <c r="C7287" s="145" t="s">
        <v>2881</v>
      </c>
      <c r="D7287" s="145">
        <v>0</v>
      </c>
      <c r="E7287" s="145" t="s">
        <v>26</v>
      </c>
      <c r="F7287" s="462" t="s">
        <v>95</v>
      </c>
      <c r="G7287" s="462" t="s">
        <v>3468</v>
      </c>
      <c r="H7287" s="145" t="s">
        <v>86</v>
      </c>
      <c r="I7287" s="462" t="s">
        <v>1688</v>
      </c>
      <c r="J7287" s="462" t="s">
        <v>1690</v>
      </c>
      <c r="K7287" s="145" t="s">
        <v>2292</v>
      </c>
      <c r="L7287" s="145" t="s">
        <v>2294</v>
      </c>
      <c r="M7287" s="145" t="s">
        <v>2266</v>
      </c>
      <c r="N7287" s="145" t="s">
        <v>2268</v>
      </c>
    </row>
    <row r="7288" spans="3:14">
      <c r="C7288" s="145" t="s">
        <v>2882</v>
      </c>
      <c r="D7288" s="145">
        <v>0</v>
      </c>
      <c r="E7288" s="145" t="s">
        <v>26</v>
      </c>
      <c r="F7288" s="462" t="s">
        <v>95</v>
      </c>
      <c r="G7288" s="462" t="s">
        <v>3468</v>
      </c>
      <c r="H7288" s="145" t="s">
        <v>86</v>
      </c>
      <c r="I7288" s="462" t="s">
        <v>1688</v>
      </c>
      <c r="J7288" s="462" t="s">
        <v>1690</v>
      </c>
      <c r="K7288" s="145" t="s">
        <v>2292</v>
      </c>
      <c r="L7288" s="145" t="s">
        <v>2294</v>
      </c>
      <c r="M7288" s="145" t="s">
        <v>2266</v>
      </c>
      <c r="N7288" s="145" t="s">
        <v>2268</v>
      </c>
    </row>
    <row r="7289" spans="3:14">
      <c r="C7289" s="145" t="s">
        <v>2883</v>
      </c>
      <c r="D7289" s="145">
        <v>0</v>
      </c>
      <c r="E7289" s="145" t="s">
        <v>26</v>
      </c>
      <c r="F7289" s="462" t="s">
        <v>95</v>
      </c>
      <c r="G7289" s="462" t="s">
        <v>3468</v>
      </c>
      <c r="H7289" s="145" t="s">
        <v>86</v>
      </c>
      <c r="I7289" s="462" t="s">
        <v>1688</v>
      </c>
      <c r="J7289" s="462" t="s">
        <v>1690</v>
      </c>
      <c r="K7289" s="145" t="s">
        <v>2292</v>
      </c>
      <c r="L7289" s="145" t="s">
        <v>2294</v>
      </c>
      <c r="M7289" s="145" t="s">
        <v>2266</v>
      </c>
      <c r="N7289" s="145" t="s">
        <v>2268</v>
      </c>
    </row>
    <row r="7290" spans="3:14">
      <c r="C7290" s="145" t="s">
        <v>2884</v>
      </c>
      <c r="D7290" s="145">
        <v>0</v>
      </c>
      <c r="E7290" s="145" t="s">
        <v>26</v>
      </c>
      <c r="F7290" s="462" t="s">
        <v>95</v>
      </c>
      <c r="G7290" s="462" t="s">
        <v>3468</v>
      </c>
      <c r="H7290" s="145" t="s">
        <v>86</v>
      </c>
      <c r="I7290" s="462" t="s">
        <v>1688</v>
      </c>
      <c r="J7290" s="462" t="s">
        <v>1690</v>
      </c>
      <c r="K7290" s="145" t="s">
        <v>2292</v>
      </c>
      <c r="L7290" s="145" t="s">
        <v>2294</v>
      </c>
      <c r="M7290" s="145" t="s">
        <v>2266</v>
      </c>
      <c r="N7290" s="145" t="s">
        <v>2268</v>
      </c>
    </row>
    <row r="7291" spans="3:14">
      <c r="C7291" s="145" t="s">
        <v>2885</v>
      </c>
      <c r="D7291" s="145">
        <v>0</v>
      </c>
      <c r="E7291" s="145" t="s">
        <v>26</v>
      </c>
      <c r="F7291" s="462" t="s">
        <v>95</v>
      </c>
      <c r="G7291" s="462" t="s">
        <v>3468</v>
      </c>
      <c r="H7291" s="145" t="s">
        <v>86</v>
      </c>
      <c r="I7291" s="462" t="s">
        <v>1688</v>
      </c>
      <c r="J7291" s="462" t="s">
        <v>1690</v>
      </c>
      <c r="K7291" s="145" t="s">
        <v>2292</v>
      </c>
      <c r="L7291" s="145" t="s">
        <v>2294</v>
      </c>
      <c r="M7291" s="145" t="s">
        <v>2266</v>
      </c>
      <c r="N7291" s="145" t="s">
        <v>2268</v>
      </c>
    </row>
    <row r="7292" spans="3:14">
      <c r="C7292" s="145" t="s">
        <v>2886</v>
      </c>
      <c r="D7292" s="145">
        <v>0</v>
      </c>
      <c r="E7292" s="145" t="s">
        <v>26</v>
      </c>
      <c r="F7292" s="462" t="s">
        <v>95</v>
      </c>
      <c r="G7292" s="462" t="s">
        <v>3468</v>
      </c>
      <c r="H7292" s="145" t="s">
        <v>86</v>
      </c>
      <c r="I7292" s="462" t="s">
        <v>1688</v>
      </c>
      <c r="J7292" s="462" t="s">
        <v>1690</v>
      </c>
      <c r="K7292" s="145" t="s">
        <v>2292</v>
      </c>
      <c r="L7292" s="145" t="s">
        <v>2294</v>
      </c>
      <c r="M7292" s="145" t="s">
        <v>2266</v>
      </c>
      <c r="N7292" s="145" t="s">
        <v>2268</v>
      </c>
    </row>
    <row r="7293" spans="3:14">
      <c r="C7293" s="145" t="s">
        <v>2887</v>
      </c>
      <c r="D7293" s="145">
        <v>0</v>
      </c>
      <c r="E7293" s="145" t="s">
        <v>26</v>
      </c>
      <c r="F7293" s="462" t="s">
        <v>95</v>
      </c>
      <c r="G7293" s="462" t="s">
        <v>3468</v>
      </c>
      <c r="H7293" s="145" t="s">
        <v>86</v>
      </c>
      <c r="I7293" s="462" t="s">
        <v>1688</v>
      </c>
      <c r="J7293" s="462" t="s">
        <v>1690</v>
      </c>
      <c r="K7293" s="145" t="s">
        <v>2292</v>
      </c>
      <c r="L7293" s="145" t="s">
        <v>2294</v>
      </c>
      <c r="M7293" s="145" t="s">
        <v>2266</v>
      </c>
      <c r="N7293" s="145" t="s">
        <v>2268</v>
      </c>
    </row>
    <row r="7294" spans="3:14">
      <c r="C7294" s="145" t="s">
        <v>2888</v>
      </c>
      <c r="D7294" s="145">
        <v>0</v>
      </c>
      <c r="E7294" s="145" t="s">
        <v>26</v>
      </c>
      <c r="F7294" s="462" t="s">
        <v>95</v>
      </c>
      <c r="G7294" s="462" t="s">
        <v>3468</v>
      </c>
      <c r="H7294" s="145" t="s">
        <v>86</v>
      </c>
      <c r="I7294" s="462" t="s">
        <v>1688</v>
      </c>
      <c r="J7294" s="462" t="s">
        <v>1690</v>
      </c>
      <c r="K7294" s="145" t="s">
        <v>2292</v>
      </c>
      <c r="L7294" s="145" t="s">
        <v>2294</v>
      </c>
      <c r="M7294" s="145" t="s">
        <v>2266</v>
      </c>
      <c r="N7294" s="145" t="s">
        <v>2268</v>
      </c>
    </row>
    <row r="7295" spans="3:14">
      <c r="C7295" s="145" t="s">
        <v>2362</v>
      </c>
      <c r="D7295" s="145">
        <v>0</v>
      </c>
      <c r="E7295" s="145" t="s">
        <v>26</v>
      </c>
      <c r="F7295" s="462" t="s">
        <v>95</v>
      </c>
      <c r="G7295" s="462" t="s">
        <v>3468</v>
      </c>
      <c r="H7295" s="145" t="s">
        <v>86</v>
      </c>
      <c r="I7295" s="462" t="s">
        <v>2</v>
      </c>
      <c r="J7295" s="462" t="s">
        <v>1690</v>
      </c>
      <c r="K7295" s="145" t="s">
        <v>2292</v>
      </c>
      <c r="L7295" s="145" t="s">
        <v>2294</v>
      </c>
      <c r="M7295" s="145" t="s">
        <v>2266</v>
      </c>
      <c r="N7295" s="145" t="s">
        <v>2268</v>
      </c>
    </row>
    <row r="7296" spans="3:14">
      <c r="C7296" s="145" t="s">
        <v>2875</v>
      </c>
      <c r="F7296" s="462" t="s">
        <v>3470</v>
      </c>
      <c r="G7296" s="462" t="s">
        <v>3468</v>
      </c>
      <c r="H7296" s="145" t="s">
        <v>86</v>
      </c>
      <c r="I7296" s="462" t="s">
        <v>1688</v>
      </c>
      <c r="J7296" s="462" t="s">
        <v>1690</v>
      </c>
      <c r="K7296" s="145" t="s">
        <v>2292</v>
      </c>
      <c r="L7296" s="145" t="s">
        <v>2294</v>
      </c>
      <c r="M7296" s="145" t="s">
        <v>2266</v>
      </c>
      <c r="N7296" s="145" t="s">
        <v>2269</v>
      </c>
    </row>
    <row r="7297" spans="3:14">
      <c r="C7297" s="145" t="s">
        <v>2876</v>
      </c>
      <c r="F7297" s="462" t="s">
        <v>3470</v>
      </c>
      <c r="G7297" s="462" t="s">
        <v>3468</v>
      </c>
      <c r="H7297" s="145" t="s">
        <v>86</v>
      </c>
      <c r="I7297" s="462" t="s">
        <v>1688</v>
      </c>
      <c r="J7297" s="462" t="s">
        <v>1690</v>
      </c>
      <c r="K7297" s="145" t="s">
        <v>2292</v>
      </c>
      <c r="L7297" s="145" t="s">
        <v>2294</v>
      </c>
      <c r="M7297" s="145" t="s">
        <v>2266</v>
      </c>
      <c r="N7297" s="145" t="s">
        <v>2269</v>
      </c>
    </row>
    <row r="7298" spans="3:14">
      <c r="C7298" s="145" t="s">
        <v>2877</v>
      </c>
      <c r="F7298" s="462" t="s">
        <v>3470</v>
      </c>
      <c r="G7298" s="462" t="s">
        <v>3468</v>
      </c>
      <c r="H7298" s="145" t="s">
        <v>86</v>
      </c>
      <c r="I7298" s="462" t="s">
        <v>1688</v>
      </c>
      <c r="J7298" s="462" t="s">
        <v>1690</v>
      </c>
      <c r="K7298" s="145" t="s">
        <v>2292</v>
      </c>
      <c r="L7298" s="145" t="s">
        <v>2294</v>
      </c>
      <c r="M7298" s="145" t="s">
        <v>2266</v>
      </c>
      <c r="N7298" s="145" t="s">
        <v>2269</v>
      </c>
    </row>
    <row r="7299" spans="3:14">
      <c r="C7299" s="145" t="s">
        <v>2362</v>
      </c>
      <c r="D7299" s="145">
        <v>0</v>
      </c>
      <c r="E7299" s="145" t="s">
        <v>26</v>
      </c>
      <c r="F7299" s="462" t="s">
        <v>95</v>
      </c>
      <c r="G7299" s="462" t="s">
        <v>3468</v>
      </c>
      <c r="H7299" s="145" t="s">
        <v>86</v>
      </c>
      <c r="I7299" s="462" t="s">
        <v>2</v>
      </c>
      <c r="J7299" s="462" t="s">
        <v>1688</v>
      </c>
      <c r="K7299" s="145" t="s">
        <v>2292</v>
      </c>
      <c r="L7299" s="145" t="s">
        <v>2294</v>
      </c>
      <c r="M7299" s="145" t="s">
        <v>2266</v>
      </c>
      <c r="N7299" s="145" t="s">
        <v>2269</v>
      </c>
    </row>
    <row r="7300" spans="3:14">
      <c r="C7300" s="145" t="s">
        <v>2880</v>
      </c>
      <c r="D7300" s="145">
        <v>0</v>
      </c>
      <c r="E7300" s="145" t="s">
        <v>26</v>
      </c>
      <c r="F7300" s="462" t="s">
        <v>95</v>
      </c>
      <c r="G7300" s="462" t="s">
        <v>3468</v>
      </c>
      <c r="H7300" s="145" t="s">
        <v>86</v>
      </c>
      <c r="I7300" s="462" t="s">
        <v>1688</v>
      </c>
      <c r="J7300" s="462" t="s">
        <v>1690</v>
      </c>
      <c r="K7300" s="145" t="s">
        <v>2292</v>
      </c>
      <c r="L7300" s="145" t="s">
        <v>2294</v>
      </c>
      <c r="M7300" s="145" t="s">
        <v>2266</v>
      </c>
      <c r="N7300" s="145" t="s">
        <v>2269</v>
      </c>
    </row>
    <row r="7301" spans="3:14">
      <c r="C7301" s="145" t="s">
        <v>2881</v>
      </c>
      <c r="D7301" s="145">
        <v>0</v>
      </c>
      <c r="E7301" s="145" t="s">
        <v>26</v>
      </c>
      <c r="F7301" s="462" t="s">
        <v>95</v>
      </c>
      <c r="G7301" s="462" t="s">
        <v>3468</v>
      </c>
      <c r="H7301" s="145" t="s">
        <v>86</v>
      </c>
      <c r="I7301" s="462" t="s">
        <v>1688</v>
      </c>
      <c r="J7301" s="462" t="s">
        <v>1690</v>
      </c>
      <c r="K7301" s="145" t="s">
        <v>2292</v>
      </c>
      <c r="L7301" s="145" t="s">
        <v>2294</v>
      </c>
      <c r="M7301" s="145" t="s">
        <v>2266</v>
      </c>
      <c r="N7301" s="145" t="s">
        <v>2269</v>
      </c>
    </row>
    <row r="7302" spans="3:14">
      <c r="C7302" s="145" t="s">
        <v>2882</v>
      </c>
      <c r="D7302" s="145">
        <v>0</v>
      </c>
      <c r="E7302" s="145" t="s">
        <v>26</v>
      </c>
      <c r="F7302" s="462" t="s">
        <v>95</v>
      </c>
      <c r="G7302" s="462" t="s">
        <v>3468</v>
      </c>
      <c r="H7302" s="145" t="s">
        <v>86</v>
      </c>
      <c r="I7302" s="462" t="s">
        <v>1688</v>
      </c>
      <c r="J7302" s="462" t="s">
        <v>1690</v>
      </c>
      <c r="K7302" s="145" t="s">
        <v>2292</v>
      </c>
      <c r="L7302" s="145" t="s">
        <v>2294</v>
      </c>
      <c r="M7302" s="145" t="s">
        <v>2266</v>
      </c>
      <c r="N7302" s="145" t="s">
        <v>2269</v>
      </c>
    </row>
    <row r="7303" spans="3:14">
      <c r="C7303" s="145" t="s">
        <v>2883</v>
      </c>
      <c r="D7303" s="145">
        <v>0</v>
      </c>
      <c r="E7303" s="145" t="s">
        <v>26</v>
      </c>
      <c r="F7303" s="462" t="s">
        <v>95</v>
      </c>
      <c r="G7303" s="462" t="s">
        <v>3468</v>
      </c>
      <c r="H7303" s="145" t="s">
        <v>86</v>
      </c>
      <c r="I7303" s="462" t="s">
        <v>1688</v>
      </c>
      <c r="J7303" s="462" t="s">
        <v>1690</v>
      </c>
      <c r="K7303" s="145" t="s">
        <v>2292</v>
      </c>
      <c r="L7303" s="145" t="s">
        <v>2294</v>
      </c>
      <c r="M7303" s="145" t="s">
        <v>2266</v>
      </c>
      <c r="N7303" s="145" t="s">
        <v>2269</v>
      </c>
    </row>
    <row r="7304" spans="3:14">
      <c r="C7304" s="145" t="s">
        <v>2884</v>
      </c>
      <c r="D7304" s="145">
        <v>0</v>
      </c>
      <c r="E7304" s="145" t="s">
        <v>26</v>
      </c>
      <c r="F7304" s="462" t="s">
        <v>95</v>
      </c>
      <c r="G7304" s="462" t="s">
        <v>3468</v>
      </c>
      <c r="H7304" s="145" t="s">
        <v>86</v>
      </c>
      <c r="I7304" s="462" t="s">
        <v>1688</v>
      </c>
      <c r="J7304" s="462" t="s">
        <v>1690</v>
      </c>
      <c r="K7304" s="145" t="s">
        <v>2292</v>
      </c>
      <c r="L7304" s="145" t="s">
        <v>2294</v>
      </c>
      <c r="M7304" s="145" t="s">
        <v>2266</v>
      </c>
      <c r="N7304" s="145" t="s">
        <v>2269</v>
      </c>
    </row>
    <row r="7305" spans="3:14">
      <c r="C7305" s="145" t="s">
        <v>2885</v>
      </c>
      <c r="D7305" s="145">
        <v>0</v>
      </c>
      <c r="E7305" s="145" t="s">
        <v>26</v>
      </c>
      <c r="F7305" s="462" t="s">
        <v>95</v>
      </c>
      <c r="G7305" s="462" t="s">
        <v>3468</v>
      </c>
      <c r="H7305" s="145" t="s">
        <v>86</v>
      </c>
      <c r="I7305" s="462" t="s">
        <v>1688</v>
      </c>
      <c r="J7305" s="462" t="s">
        <v>1690</v>
      </c>
      <c r="K7305" s="145" t="s">
        <v>2292</v>
      </c>
      <c r="L7305" s="145" t="s">
        <v>2294</v>
      </c>
      <c r="M7305" s="145" t="s">
        <v>2266</v>
      </c>
      <c r="N7305" s="145" t="s">
        <v>2269</v>
      </c>
    </row>
    <row r="7306" spans="3:14">
      <c r="C7306" s="145" t="s">
        <v>2886</v>
      </c>
      <c r="D7306" s="145">
        <v>0</v>
      </c>
      <c r="E7306" s="145" t="s">
        <v>26</v>
      </c>
      <c r="F7306" s="462" t="s">
        <v>95</v>
      </c>
      <c r="G7306" s="462" t="s">
        <v>3468</v>
      </c>
      <c r="H7306" s="145" t="s">
        <v>86</v>
      </c>
      <c r="I7306" s="462" t="s">
        <v>1688</v>
      </c>
      <c r="J7306" s="462" t="s">
        <v>1690</v>
      </c>
      <c r="K7306" s="145" t="s">
        <v>2292</v>
      </c>
      <c r="L7306" s="145" t="s">
        <v>2294</v>
      </c>
      <c r="M7306" s="145" t="s">
        <v>2266</v>
      </c>
      <c r="N7306" s="145" t="s">
        <v>2269</v>
      </c>
    </row>
    <row r="7307" spans="3:14">
      <c r="C7307" s="145" t="s">
        <v>2887</v>
      </c>
      <c r="D7307" s="145">
        <v>0</v>
      </c>
      <c r="E7307" s="145" t="s">
        <v>26</v>
      </c>
      <c r="F7307" s="462" t="s">
        <v>95</v>
      </c>
      <c r="G7307" s="462" t="s">
        <v>3468</v>
      </c>
      <c r="H7307" s="145" t="s">
        <v>86</v>
      </c>
      <c r="I7307" s="462" t="s">
        <v>1688</v>
      </c>
      <c r="J7307" s="462" t="s">
        <v>1690</v>
      </c>
      <c r="K7307" s="145" t="s">
        <v>2292</v>
      </c>
      <c r="L7307" s="145" t="s">
        <v>2294</v>
      </c>
      <c r="M7307" s="145" t="s">
        <v>2266</v>
      </c>
      <c r="N7307" s="145" t="s">
        <v>2269</v>
      </c>
    </row>
    <row r="7308" spans="3:14">
      <c r="C7308" s="145" t="s">
        <v>2888</v>
      </c>
      <c r="D7308" s="145">
        <v>0</v>
      </c>
      <c r="E7308" s="145" t="s">
        <v>26</v>
      </c>
      <c r="F7308" s="462" t="s">
        <v>95</v>
      </c>
      <c r="G7308" s="462" t="s">
        <v>3468</v>
      </c>
      <c r="H7308" s="145" t="s">
        <v>86</v>
      </c>
      <c r="I7308" s="462" t="s">
        <v>1688</v>
      </c>
      <c r="J7308" s="462" t="s">
        <v>1690</v>
      </c>
      <c r="K7308" s="145" t="s">
        <v>2292</v>
      </c>
      <c r="L7308" s="145" t="s">
        <v>2294</v>
      </c>
      <c r="M7308" s="145" t="s">
        <v>2266</v>
      </c>
      <c r="N7308" s="145" t="s">
        <v>2269</v>
      </c>
    </row>
    <row r="7309" spans="3:14">
      <c r="C7309" s="145" t="s">
        <v>2362</v>
      </c>
      <c r="D7309" s="145">
        <v>0</v>
      </c>
      <c r="E7309" s="145" t="s">
        <v>26</v>
      </c>
      <c r="F7309" s="462" t="s">
        <v>95</v>
      </c>
      <c r="G7309" s="462" t="s">
        <v>3468</v>
      </c>
      <c r="H7309" s="145" t="s">
        <v>86</v>
      </c>
      <c r="I7309" s="462" t="s">
        <v>2</v>
      </c>
      <c r="J7309" s="462" t="s">
        <v>1690</v>
      </c>
      <c r="K7309" s="145" t="s">
        <v>2292</v>
      </c>
      <c r="L7309" s="145" t="s">
        <v>2294</v>
      </c>
      <c r="M7309" s="145" t="s">
        <v>2266</v>
      </c>
      <c r="N7309" s="145" t="s">
        <v>2269</v>
      </c>
    </row>
    <row r="7310" spans="3:14">
      <c r="C7310" s="145" t="s">
        <v>2875</v>
      </c>
      <c r="F7310" s="462" t="s">
        <v>3470</v>
      </c>
      <c r="G7310" s="462" t="s">
        <v>3468</v>
      </c>
      <c r="H7310" s="145" t="s">
        <v>86</v>
      </c>
      <c r="I7310" s="462" t="s">
        <v>1688</v>
      </c>
      <c r="J7310" s="462" t="s">
        <v>1690</v>
      </c>
      <c r="K7310" s="145" t="s">
        <v>2292</v>
      </c>
      <c r="L7310" s="145" t="s">
        <v>2295</v>
      </c>
      <c r="M7310" s="145" t="s">
        <v>2266</v>
      </c>
      <c r="N7310" s="145" t="s">
        <v>2267</v>
      </c>
    </row>
    <row r="7311" spans="3:14">
      <c r="C7311" s="145" t="s">
        <v>2876</v>
      </c>
      <c r="F7311" s="462" t="s">
        <v>3470</v>
      </c>
      <c r="G7311" s="462" t="s">
        <v>3468</v>
      </c>
      <c r="H7311" s="145" t="s">
        <v>86</v>
      </c>
      <c r="I7311" s="462" t="s">
        <v>1688</v>
      </c>
      <c r="J7311" s="462" t="s">
        <v>1690</v>
      </c>
      <c r="K7311" s="145" t="s">
        <v>2292</v>
      </c>
      <c r="L7311" s="145" t="s">
        <v>2295</v>
      </c>
      <c r="M7311" s="145" t="s">
        <v>2266</v>
      </c>
      <c r="N7311" s="145" t="s">
        <v>2267</v>
      </c>
    </row>
    <row r="7312" spans="3:14">
      <c r="C7312" s="145" t="s">
        <v>2877</v>
      </c>
      <c r="F7312" s="462" t="s">
        <v>3470</v>
      </c>
      <c r="G7312" s="462" t="s">
        <v>3468</v>
      </c>
      <c r="H7312" s="145" t="s">
        <v>86</v>
      </c>
      <c r="I7312" s="462" t="s">
        <v>1688</v>
      </c>
      <c r="J7312" s="462" t="s">
        <v>1690</v>
      </c>
      <c r="K7312" s="145" t="s">
        <v>2292</v>
      </c>
      <c r="L7312" s="145" t="s">
        <v>2295</v>
      </c>
      <c r="M7312" s="145" t="s">
        <v>2266</v>
      </c>
      <c r="N7312" s="145" t="s">
        <v>2267</v>
      </c>
    </row>
    <row r="7313" spans="3:14">
      <c r="C7313" s="145" t="s">
        <v>2362</v>
      </c>
      <c r="D7313" s="145">
        <v>0</v>
      </c>
      <c r="E7313" s="145" t="s">
        <v>26</v>
      </c>
      <c r="F7313" s="462" t="s">
        <v>95</v>
      </c>
      <c r="G7313" s="462" t="s">
        <v>3468</v>
      </c>
      <c r="H7313" s="145" t="s">
        <v>86</v>
      </c>
      <c r="I7313" s="462" t="s">
        <v>2</v>
      </c>
      <c r="J7313" s="462" t="s">
        <v>1688</v>
      </c>
      <c r="K7313" s="145" t="s">
        <v>2292</v>
      </c>
      <c r="L7313" s="145" t="s">
        <v>2295</v>
      </c>
      <c r="M7313" s="145" t="s">
        <v>2266</v>
      </c>
      <c r="N7313" s="145" t="s">
        <v>2267</v>
      </c>
    </row>
    <row r="7314" spans="3:14">
      <c r="C7314" s="145" t="s">
        <v>2880</v>
      </c>
      <c r="D7314" s="145">
        <v>0</v>
      </c>
      <c r="E7314" s="145" t="s">
        <v>26</v>
      </c>
      <c r="F7314" s="462" t="s">
        <v>95</v>
      </c>
      <c r="G7314" s="462" t="s">
        <v>3468</v>
      </c>
      <c r="H7314" s="145" t="s">
        <v>86</v>
      </c>
      <c r="I7314" s="462" t="s">
        <v>1688</v>
      </c>
      <c r="J7314" s="462" t="s">
        <v>1690</v>
      </c>
      <c r="K7314" s="145" t="s">
        <v>2292</v>
      </c>
      <c r="L7314" s="145" t="s">
        <v>2295</v>
      </c>
      <c r="M7314" s="145" t="s">
        <v>2266</v>
      </c>
      <c r="N7314" s="145" t="s">
        <v>2267</v>
      </c>
    </row>
    <row r="7315" spans="3:14">
      <c r="C7315" s="145" t="s">
        <v>2881</v>
      </c>
      <c r="D7315" s="145">
        <v>0</v>
      </c>
      <c r="E7315" s="145" t="s">
        <v>26</v>
      </c>
      <c r="F7315" s="462" t="s">
        <v>95</v>
      </c>
      <c r="G7315" s="462" t="s">
        <v>3468</v>
      </c>
      <c r="H7315" s="145" t="s">
        <v>86</v>
      </c>
      <c r="I7315" s="462" t="s">
        <v>1688</v>
      </c>
      <c r="J7315" s="462" t="s">
        <v>1690</v>
      </c>
      <c r="K7315" s="145" t="s">
        <v>2292</v>
      </c>
      <c r="L7315" s="145" t="s">
        <v>2295</v>
      </c>
      <c r="M7315" s="145" t="s">
        <v>2266</v>
      </c>
      <c r="N7315" s="145" t="s">
        <v>2267</v>
      </c>
    </row>
    <row r="7316" spans="3:14">
      <c r="C7316" s="145" t="s">
        <v>2882</v>
      </c>
      <c r="D7316" s="145">
        <v>0</v>
      </c>
      <c r="E7316" s="145" t="s">
        <v>26</v>
      </c>
      <c r="F7316" s="462" t="s">
        <v>95</v>
      </c>
      <c r="G7316" s="462" t="s">
        <v>3468</v>
      </c>
      <c r="H7316" s="145" t="s">
        <v>86</v>
      </c>
      <c r="I7316" s="462" t="s">
        <v>1688</v>
      </c>
      <c r="J7316" s="462" t="s">
        <v>1690</v>
      </c>
      <c r="K7316" s="145" t="s">
        <v>2292</v>
      </c>
      <c r="L7316" s="145" t="s">
        <v>2295</v>
      </c>
      <c r="M7316" s="145" t="s">
        <v>2266</v>
      </c>
      <c r="N7316" s="145" t="s">
        <v>2267</v>
      </c>
    </row>
    <row r="7317" spans="3:14">
      <c r="C7317" s="145" t="s">
        <v>2883</v>
      </c>
      <c r="D7317" s="145">
        <v>0</v>
      </c>
      <c r="E7317" s="145" t="s">
        <v>26</v>
      </c>
      <c r="F7317" s="462" t="s">
        <v>95</v>
      </c>
      <c r="G7317" s="462" t="s">
        <v>3468</v>
      </c>
      <c r="H7317" s="145" t="s">
        <v>86</v>
      </c>
      <c r="I7317" s="462" t="s">
        <v>1688</v>
      </c>
      <c r="J7317" s="462" t="s">
        <v>1690</v>
      </c>
      <c r="K7317" s="145" t="s">
        <v>2292</v>
      </c>
      <c r="L7317" s="145" t="s">
        <v>2295</v>
      </c>
      <c r="M7317" s="145" t="s">
        <v>2266</v>
      </c>
      <c r="N7317" s="145" t="s">
        <v>2267</v>
      </c>
    </row>
    <row r="7318" spans="3:14">
      <c r="C7318" s="145" t="s">
        <v>2884</v>
      </c>
      <c r="D7318" s="145">
        <v>0</v>
      </c>
      <c r="E7318" s="145" t="s">
        <v>26</v>
      </c>
      <c r="F7318" s="462" t="s">
        <v>95</v>
      </c>
      <c r="G7318" s="462" t="s">
        <v>3468</v>
      </c>
      <c r="H7318" s="145" t="s">
        <v>86</v>
      </c>
      <c r="I7318" s="462" t="s">
        <v>1688</v>
      </c>
      <c r="J7318" s="462" t="s">
        <v>1690</v>
      </c>
      <c r="K7318" s="145" t="s">
        <v>2292</v>
      </c>
      <c r="L7318" s="145" t="s">
        <v>2295</v>
      </c>
      <c r="M7318" s="145" t="s">
        <v>2266</v>
      </c>
      <c r="N7318" s="145" t="s">
        <v>2267</v>
      </c>
    </row>
    <row r="7319" spans="3:14">
      <c r="C7319" s="145" t="s">
        <v>2885</v>
      </c>
      <c r="D7319" s="145">
        <v>0</v>
      </c>
      <c r="E7319" s="145" t="s">
        <v>26</v>
      </c>
      <c r="F7319" s="462" t="s">
        <v>95</v>
      </c>
      <c r="G7319" s="462" t="s">
        <v>3468</v>
      </c>
      <c r="H7319" s="145" t="s">
        <v>86</v>
      </c>
      <c r="I7319" s="462" t="s">
        <v>1688</v>
      </c>
      <c r="J7319" s="462" t="s">
        <v>1690</v>
      </c>
      <c r="K7319" s="145" t="s">
        <v>2292</v>
      </c>
      <c r="L7319" s="145" t="s">
        <v>2295</v>
      </c>
      <c r="M7319" s="145" t="s">
        <v>2266</v>
      </c>
      <c r="N7319" s="145" t="s">
        <v>2267</v>
      </c>
    </row>
    <row r="7320" spans="3:14">
      <c r="C7320" s="145" t="s">
        <v>2886</v>
      </c>
      <c r="D7320" s="145">
        <v>0</v>
      </c>
      <c r="E7320" s="145" t="s">
        <v>26</v>
      </c>
      <c r="F7320" s="462" t="s">
        <v>95</v>
      </c>
      <c r="G7320" s="462" t="s">
        <v>3468</v>
      </c>
      <c r="H7320" s="145" t="s">
        <v>86</v>
      </c>
      <c r="I7320" s="462" t="s">
        <v>1688</v>
      </c>
      <c r="J7320" s="462" t="s">
        <v>1690</v>
      </c>
      <c r="K7320" s="145" t="s">
        <v>2292</v>
      </c>
      <c r="L7320" s="145" t="s">
        <v>2295</v>
      </c>
      <c r="M7320" s="145" t="s">
        <v>2266</v>
      </c>
      <c r="N7320" s="145" t="s">
        <v>2267</v>
      </c>
    </row>
    <row r="7321" spans="3:14">
      <c r="C7321" s="145" t="s">
        <v>2887</v>
      </c>
      <c r="D7321" s="145">
        <v>0</v>
      </c>
      <c r="E7321" s="145" t="s">
        <v>26</v>
      </c>
      <c r="F7321" s="462" t="s">
        <v>95</v>
      </c>
      <c r="G7321" s="462" t="s">
        <v>3468</v>
      </c>
      <c r="H7321" s="145" t="s">
        <v>86</v>
      </c>
      <c r="I7321" s="462" t="s">
        <v>1688</v>
      </c>
      <c r="J7321" s="462" t="s">
        <v>1690</v>
      </c>
      <c r="K7321" s="145" t="s">
        <v>2292</v>
      </c>
      <c r="L7321" s="145" t="s">
        <v>2295</v>
      </c>
      <c r="M7321" s="145" t="s">
        <v>2266</v>
      </c>
      <c r="N7321" s="145" t="s">
        <v>2267</v>
      </c>
    </row>
    <row r="7322" spans="3:14">
      <c r="C7322" s="145" t="s">
        <v>2888</v>
      </c>
      <c r="D7322" s="145">
        <v>0</v>
      </c>
      <c r="E7322" s="145" t="s">
        <v>26</v>
      </c>
      <c r="F7322" s="462" t="s">
        <v>95</v>
      </c>
      <c r="G7322" s="462" t="s">
        <v>3468</v>
      </c>
      <c r="H7322" s="145" t="s">
        <v>86</v>
      </c>
      <c r="I7322" s="462" t="s">
        <v>1688</v>
      </c>
      <c r="J7322" s="462" t="s">
        <v>1690</v>
      </c>
      <c r="K7322" s="145" t="s">
        <v>2292</v>
      </c>
      <c r="L7322" s="145" t="s">
        <v>2295</v>
      </c>
      <c r="M7322" s="145" t="s">
        <v>2266</v>
      </c>
      <c r="N7322" s="145" t="s">
        <v>2267</v>
      </c>
    </row>
    <row r="7323" spans="3:14">
      <c r="C7323" s="145" t="s">
        <v>2362</v>
      </c>
      <c r="D7323" s="145">
        <v>0</v>
      </c>
      <c r="E7323" s="145" t="s">
        <v>26</v>
      </c>
      <c r="F7323" s="462" t="s">
        <v>95</v>
      </c>
      <c r="G7323" s="462" t="s">
        <v>3468</v>
      </c>
      <c r="H7323" s="145" t="s">
        <v>86</v>
      </c>
      <c r="I7323" s="462" t="s">
        <v>2</v>
      </c>
      <c r="J7323" s="462" t="s">
        <v>1690</v>
      </c>
      <c r="K7323" s="145" t="s">
        <v>2292</v>
      </c>
      <c r="L7323" s="145" t="s">
        <v>2295</v>
      </c>
      <c r="M7323" s="145" t="s">
        <v>2266</v>
      </c>
      <c r="N7323" s="145" t="s">
        <v>2267</v>
      </c>
    </row>
    <row r="7324" spans="3:14">
      <c r="C7324" s="145" t="s">
        <v>2875</v>
      </c>
      <c r="F7324" s="462" t="s">
        <v>3470</v>
      </c>
      <c r="G7324" s="462" t="s">
        <v>3468</v>
      </c>
      <c r="H7324" s="145" t="s">
        <v>86</v>
      </c>
      <c r="I7324" s="462" t="s">
        <v>1688</v>
      </c>
      <c r="J7324" s="462" t="s">
        <v>1690</v>
      </c>
      <c r="K7324" s="145" t="s">
        <v>2292</v>
      </c>
      <c r="L7324" s="145" t="s">
        <v>2295</v>
      </c>
      <c r="M7324" s="145" t="s">
        <v>2266</v>
      </c>
      <c r="N7324" s="145" t="s">
        <v>2268</v>
      </c>
    </row>
    <row r="7325" spans="3:14">
      <c r="C7325" s="145" t="s">
        <v>2876</v>
      </c>
      <c r="F7325" s="462" t="s">
        <v>3470</v>
      </c>
      <c r="G7325" s="462" t="s">
        <v>3468</v>
      </c>
      <c r="H7325" s="145" t="s">
        <v>86</v>
      </c>
      <c r="I7325" s="462" t="s">
        <v>1688</v>
      </c>
      <c r="J7325" s="462" t="s">
        <v>1690</v>
      </c>
      <c r="K7325" s="145" t="s">
        <v>2292</v>
      </c>
      <c r="L7325" s="145" t="s">
        <v>2295</v>
      </c>
      <c r="M7325" s="145" t="s">
        <v>2266</v>
      </c>
      <c r="N7325" s="145" t="s">
        <v>2268</v>
      </c>
    </row>
    <row r="7326" spans="3:14">
      <c r="C7326" s="145" t="s">
        <v>2877</v>
      </c>
      <c r="F7326" s="462" t="s">
        <v>3470</v>
      </c>
      <c r="G7326" s="462" t="s">
        <v>3468</v>
      </c>
      <c r="H7326" s="145" t="s">
        <v>86</v>
      </c>
      <c r="I7326" s="462" t="s">
        <v>1688</v>
      </c>
      <c r="J7326" s="462" t="s">
        <v>1690</v>
      </c>
      <c r="K7326" s="145" t="s">
        <v>2292</v>
      </c>
      <c r="L7326" s="145" t="s">
        <v>2295</v>
      </c>
      <c r="M7326" s="145" t="s">
        <v>2266</v>
      </c>
      <c r="N7326" s="145" t="s">
        <v>2268</v>
      </c>
    </row>
    <row r="7327" spans="3:14">
      <c r="C7327" s="145" t="s">
        <v>2362</v>
      </c>
      <c r="D7327" s="145">
        <v>0</v>
      </c>
      <c r="E7327" s="145" t="s">
        <v>26</v>
      </c>
      <c r="F7327" s="462" t="s">
        <v>95</v>
      </c>
      <c r="G7327" s="462" t="s">
        <v>3468</v>
      </c>
      <c r="H7327" s="145" t="s">
        <v>86</v>
      </c>
      <c r="I7327" s="462" t="s">
        <v>2</v>
      </c>
      <c r="J7327" s="462" t="s">
        <v>1688</v>
      </c>
      <c r="K7327" s="145" t="s">
        <v>2292</v>
      </c>
      <c r="L7327" s="145" t="s">
        <v>2295</v>
      </c>
      <c r="M7327" s="145" t="s">
        <v>2266</v>
      </c>
      <c r="N7327" s="145" t="s">
        <v>2268</v>
      </c>
    </row>
    <row r="7328" spans="3:14">
      <c r="C7328" s="145" t="s">
        <v>2880</v>
      </c>
      <c r="D7328" s="145">
        <v>0</v>
      </c>
      <c r="E7328" s="145" t="s">
        <v>26</v>
      </c>
      <c r="F7328" s="462" t="s">
        <v>95</v>
      </c>
      <c r="G7328" s="462" t="s">
        <v>3468</v>
      </c>
      <c r="H7328" s="145" t="s">
        <v>86</v>
      </c>
      <c r="I7328" s="462" t="s">
        <v>1688</v>
      </c>
      <c r="J7328" s="462" t="s">
        <v>1690</v>
      </c>
      <c r="K7328" s="145" t="s">
        <v>2292</v>
      </c>
      <c r="L7328" s="145" t="s">
        <v>2295</v>
      </c>
      <c r="M7328" s="145" t="s">
        <v>2266</v>
      </c>
      <c r="N7328" s="145" t="s">
        <v>2268</v>
      </c>
    </row>
    <row r="7329" spans="3:14">
      <c r="C7329" s="145" t="s">
        <v>2881</v>
      </c>
      <c r="D7329" s="145">
        <v>0</v>
      </c>
      <c r="E7329" s="145" t="s">
        <v>26</v>
      </c>
      <c r="F7329" s="462" t="s">
        <v>95</v>
      </c>
      <c r="G7329" s="462" t="s">
        <v>3468</v>
      </c>
      <c r="H7329" s="145" t="s">
        <v>86</v>
      </c>
      <c r="I7329" s="462" t="s">
        <v>1688</v>
      </c>
      <c r="J7329" s="462" t="s">
        <v>1690</v>
      </c>
      <c r="K7329" s="145" t="s">
        <v>2292</v>
      </c>
      <c r="L7329" s="145" t="s">
        <v>2295</v>
      </c>
      <c r="M7329" s="145" t="s">
        <v>2266</v>
      </c>
      <c r="N7329" s="145" t="s">
        <v>2268</v>
      </c>
    </row>
    <row r="7330" spans="3:14">
      <c r="C7330" s="145" t="s">
        <v>2882</v>
      </c>
      <c r="D7330" s="145">
        <v>0</v>
      </c>
      <c r="E7330" s="145" t="s">
        <v>26</v>
      </c>
      <c r="F7330" s="462" t="s">
        <v>95</v>
      </c>
      <c r="G7330" s="462" t="s">
        <v>3468</v>
      </c>
      <c r="H7330" s="145" t="s">
        <v>86</v>
      </c>
      <c r="I7330" s="462" t="s">
        <v>1688</v>
      </c>
      <c r="J7330" s="462" t="s">
        <v>1690</v>
      </c>
      <c r="K7330" s="145" t="s">
        <v>2292</v>
      </c>
      <c r="L7330" s="145" t="s">
        <v>2295</v>
      </c>
      <c r="M7330" s="145" t="s">
        <v>2266</v>
      </c>
      <c r="N7330" s="145" t="s">
        <v>2268</v>
      </c>
    </row>
    <row r="7331" spans="3:14">
      <c r="C7331" s="145" t="s">
        <v>2883</v>
      </c>
      <c r="D7331" s="145">
        <v>0</v>
      </c>
      <c r="E7331" s="145" t="s">
        <v>26</v>
      </c>
      <c r="F7331" s="462" t="s">
        <v>95</v>
      </c>
      <c r="G7331" s="462" t="s">
        <v>3468</v>
      </c>
      <c r="H7331" s="145" t="s">
        <v>86</v>
      </c>
      <c r="I7331" s="462" t="s">
        <v>1688</v>
      </c>
      <c r="J7331" s="462" t="s">
        <v>1690</v>
      </c>
      <c r="K7331" s="145" t="s">
        <v>2292</v>
      </c>
      <c r="L7331" s="145" t="s">
        <v>2295</v>
      </c>
      <c r="M7331" s="145" t="s">
        <v>2266</v>
      </c>
      <c r="N7331" s="145" t="s">
        <v>2268</v>
      </c>
    </row>
    <row r="7332" spans="3:14">
      <c r="C7332" s="145" t="s">
        <v>2884</v>
      </c>
      <c r="D7332" s="145">
        <v>0</v>
      </c>
      <c r="E7332" s="145" t="s">
        <v>26</v>
      </c>
      <c r="F7332" s="462" t="s">
        <v>95</v>
      </c>
      <c r="G7332" s="462" t="s">
        <v>3468</v>
      </c>
      <c r="H7332" s="145" t="s">
        <v>86</v>
      </c>
      <c r="I7332" s="462" t="s">
        <v>1688</v>
      </c>
      <c r="J7332" s="462" t="s">
        <v>1690</v>
      </c>
      <c r="K7332" s="145" t="s">
        <v>2292</v>
      </c>
      <c r="L7332" s="145" t="s">
        <v>2295</v>
      </c>
      <c r="M7332" s="145" t="s">
        <v>2266</v>
      </c>
      <c r="N7332" s="145" t="s">
        <v>2268</v>
      </c>
    </row>
    <row r="7333" spans="3:14">
      <c r="C7333" s="145" t="s">
        <v>2885</v>
      </c>
      <c r="D7333" s="145">
        <v>0</v>
      </c>
      <c r="E7333" s="145" t="s">
        <v>26</v>
      </c>
      <c r="F7333" s="462" t="s">
        <v>95</v>
      </c>
      <c r="G7333" s="462" t="s">
        <v>3468</v>
      </c>
      <c r="H7333" s="145" t="s">
        <v>86</v>
      </c>
      <c r="I7333" s="462" t="s">
        <v>1688</v>
      </c>
      <c r="J7333" s="462" t="s">
        <v>1690</v>
      </c>
      <c r="K7333" s="145" t="s">
        <v>2292</v>
      </c>
      <c r="L7333" s="145" t="s">
        <v>2295</v>
      </c>
      <c r="M7333" s="145" t="s">
        <v>2266</v>
      </c>
      <c r="N7333" s="145" t="s">
        <v>2268</v>
      </c>
    </row>
    <row r="7334" spans="3:14">
      <c r="C7334" s="145" t="s">
        <v>2886</v>
      </c>
      <c r="D7334" s="145">
        <v>0</v>
      </c>
      <c r="E7334" s="145" t="s">
        <v>26</v>
      </c>
      <c r="F7334" s="462" t="s">
        <v>95</v>
      </c>
      <c r="G7334" s="462" t="s">
        <v>3468</v>
      </c>
      <c r="H7334" s="145" t="s">
        <v>86</v>
      </c>
      <c r="I7334" s="462" t="s">
        <v>1688</v>
      </c>
      <c r="J7334" s="462" t="s">
        <v>1690</v>
      </c>
      <c r="K7334" s="145" t="s">
        <v>2292</v>
      </c>
      <c r="L7334" s="145" t="s">
        <v>2295</v>
      </c>
      <c r="M7334" s="145" t="s">
        <v>2266</v>
      </c>
      <c r="N7334" s="145" t="s">
        <v>2268</v>
      </c>
    </row>
    <row r="7335" spans="3:14">
      <c r="C7335" s="145" t="s">
        <v>2887</v>
      </c>
      <c r="D7335" s="145">
        <v>0</v>
      </c>
      <c r="E7335" s="145" t="s">
        <v>26</v>
      </c>
      <c r="F7335" s="462" t="s">
        <v>95</v>
      </c>
      <c r="G7335" s="462" t="s">
        <v>3468</v>
      </c>
      <c r="H7335" s="145" t="s">
        <v>86</v>
      </c>
      <c r="I7335" s="462" t="s">
        <v>1688</v>
      </c>
      <c r="J7335" s="462" t="s">
        <v>1690</v>
      </c>
      <c r="K7335" s="145" t="s">
        <v>2292</v>
      </c>
      <c r="L7335" s="145" t="s">
        <v>2295</v>
      </c>
      <c r="M7335" s="145" t="s">
        <v>2266</v>
      </c>
      <c r="N7335" s="145" t="s">
        <v>2268</v>
      </c>
    </row>
    <row r="7336" spans="3:14">
      <c r="C7336" s="145" t="s">
        <v>2888</v>
      </c>
      <c r="D7336" s="145">
        <v>0</v>
      </c>
      <c r="E7336" s="145" t="s">
        <v>26</v>
      </c>
      <c r="F7336" s="462" t="s">
        <v>95</v>
      </c>
      <c r="G7336" s="462" t="s">
        <v>3468</v>
      </c>
      <c r="H7336" s="145" t="s">
        <v>86</v>
      </c>
      <c r="I7336" s="462" t="s">
        <v>1688</v>
      </c>
      <c r="J7336" s="462" t="s">
        <v>1690</v>
      </c>
      <c r="K7336" s="145" t="s">
        <v>2292</v>
      </c>
      <c r="L7336" s="145" t="s">
        <v>2295</v>
      </c>
      <c r="M7336" s="145" t="s">
        <v>2266</v>
      </c>
      <c r="N7336" s="145" t="s">
        <v>2268</v>
      </c>
    </row>
    <row r="7337" spans="3:14">
      <c r="C7337" s="145" t="s">
        <v>2362</v>
      </c>
      <c r="D7337" s="145">
        <v>0</v>
      </c>
      <c r="E7337" s="145" t="s">
        <v>26</v>
      </c>
      <c r="F7337" s="462" t="s">
        <v>95</v>
      </c>
      <c r="G7337" s="462" t="s">
        <v>3468</v>
      </c>
      <c r="H7337" s="145" t="s">
        <v>86</v>
      </c>
      <c r="I7337" s="462" t="s">
        <v>2</v>
      </c>
      <c r="J7337" s="462" t="s">
        <v>1690</v>
      </c>
      <c r="K7337" s="145" t="s">
        <v>2292</v>
      </c>
      <c r="L7337" s="145" t="s">
        <v>2295</v>
      </c>
      <c r="M7337" s="145" t="s">
        <v>2266</v>
      </c>
      <c r="N7337" s="145" t="s">
        <v>2268</v>
      </c>
    </row>
    <row r="7338" spans="3:14">
      <c r="C7338" s="145" t="s">
        <v>2875</v>
      </c>
      <c r="F7338" s="462" t="s">
        <v>3470</v>
      </c>
      <c r="G7338" s="462" t="s">
        <v>3468</v>
      </c>
      <c r="H7338" s="145" t="s">
        <v>86</v>
      </c>
      <c r="I7338" s="462" t="s">
        <v>1688</v>
      </c>
      <c r="J7338" s="462" t="s">
        <v>1690</v>
      </c>
      <c r="K7338" s="145" t="s">
        <v>2292</v>
      </c>
      <c r="L7338" s="145" t="s">
        <v>2295</v>
      </c>
      <c r="M7338" s="145" t="s">
        <v>2266</v>
      </c>
      <c r="N7338" s="145" t="s">
        <v>2269</v>
      </c>
    </row>
    <row r="7339" spans="3:14">
      <c r="C7339" s="145" t="s">
        <v>2876</v>
      </c>
      <c r="F7339" s="462" t="s">
        <v>3470</v>
      </c>
      <c r="G7339" s="462" t="s">
        <v>3468</v>
      </c>
      <c r="H7339" s="145" t="s">
        <v>86</v>
      </c>
      <c r="I7339" s="462" t="s">
        <v>1688</v>
      </c>
      <c r="J7339" s="462" t="s">
        <v>1690</v>
      </c>
      <c r="K7339" s="145" t="s">
        <v>2292</v>
      </c>
      <c r="L7339" s="145" t="s">
        <v>2295</v>
      </c>
      <c r="M7339" s="145" t="s">
        <v>2266</v>
      </c>
      <c r="N7339" s="145" t="s">
        <v>2269</v>
      </c>
    </row>
    <row r="7340" spans="3:14">
      <c r="C7340" s="145" t="s">
        <v>2877</v>
      </c>
      <c r="F7340" s="462" t="s">
        <v>3470</v>
      </c>
      <c r="G7340" s="462" t="s">
        <v>3468</v>
      </c>
      <c r="H7340" s="145" t="s">
        <v>86</v>
      </c>
      <c r="I7340" s="462" t="s">
        <v>1688</v>
      </c>
      <c r="J7340" s="462" t="s">
        <v>1690</v>
      </c>
      <c r="K7340" s="145" t="s">
        <v>2292</v>
      </c>
      <c r="L7340" s="145" t="s">
        <v>2295</v>
      </c>
      <c r="M7340" s="145" t="s">
        <v>2266</v>
      </c>
      <c r="N7340" s="145" t="s">
        <v>2269</v>
      </c>
    </row>
    <row r="7341" spans="3:14">
      <c r="C7341" s="145" t="s">
        <v>2362</v>
      </c>
      <c r="D7341" s="145">
        <v>0</v>
      </c>
      <c r="E7341" s="145" t="s">
        <v>26</v>
      </c>
      <c r="F7341" s="462" t="s">
        <v>95</v>
      </c>
      <c r="G7341" s="462" t="s">
        <v>3468</v>
      </c>
      <c r="H7341" s="145" t="s">
        <v>86</v>
      </c>
      <c r="I7341" s="462" t="s">
        <v>2</v>
      </c>
      <c r="J7341" s="462" t="s">
        <v>1688</v>
      </c>
      <c r="K7341" s="145" t="s">
        <v>2292</v>
      </c>
      <c r="L7341" s="145" t="s">
        <v>2295</v>
      </c>
      <c r="M7341" s="145" t="s">
        <v>2266</v>
      </c>
      <c r="N7341" s="145" t="s">
        <v>2269</v>
      </c>
    </row>
    <row r="7342" spans="3:14">
      <c r="C7342" s="145" t="s">
        <v>2880</v>
      </c>
      <c r="D7342" s="145">
        <v>0</v>
      </c>
      <c r="E7342" s="145" t="s">
        <v>26</v>
      </c>
      <c r="F7342" s="462" t="s">
        <v>95</v>
      </c>
      <c r="G7342" s="462" t="s">
        <v>3468</v>
      </c>
      <c r="H7342" s="145" t="s">
        <v>86</v>
      </c>
      <c r="I7342" s="462" t="s">
        <v>1688</v>
      </c>
      <c r="J7342" s="462" t="s">
        <v>1690</v>
      </c>
      <c r="K7342" s="145" t="s">
        <v>2292</v>
      </c>
      <c r="L7342" s="145" t="s">
        <v>2295</v>
      </c>
      <c r="M7342" s="145" t="s">
        <v>2266</v>
      </c>
      <c r="N7342" s="145" t="s">
        <v>2269</v>
      </c>
    </row>
    <row r="7343" spans="3:14">
      <c r="C7343" s="145" t="s">
        <v>2881</v>
      </c>
      <c r="D7343" s="145">
        <v>0</v>
      </c>
      <c r="E7343" s="145" t="s">
        <v>26</v>
      </c>
      <c r="F7343" s="462" t="s">
        <v>95</v>
      </c>
      <c r="G7343" s="462" t="s">
        <v>3468</v>
      </c>
      <c r="H7343" s="145" t="s">
        <v>86</v>
      </c>
      <c r="I7343" s="462" t="s">
        <v>1688</v>
      </c>
      <c r="J7343" s="462" t="s">
        <v>1690</v>
      </c>
      <c r="K7343" s="145" t="s">
        <v>2292</v>
      </c>
      <c r="L7343" s="145" t="s">
        <v>2295</v>
      </c>
      <c r="M7343" s="145" t="s">
        <v>2266</v>
      </c>
      <c r="N7343" s="145" t="s">
        <v>2269</v>
      </c>
    </row>
    <row r="7344" spans="3:14">
      <c r="C7344" s="145" t="s">
        <v>2882</v>
      </c>
      <c r="D7344" s="145">
        <v>0</v>
      </c>
      <c r="E7344" s="145" t="s">
        <v>26</v>
      </c>
      <c r="F7344" s="462" t="s">
        <v>95</v>
      </c>
      <c r="G7344" s="462" t="s">
        <v>3468</v>
      </c>
      <c r="H7344" s="145" t="s">
        <v>86</v>
      </c>
      <c r="I7344" s="462" t="s">
        <v>1688</v>
      </c>
      <c r="J7344" s="462" t="s">
        <v>1690</v>
      </c>
      <c r="K7344" s="145" t="s">
        <v>2292</v>
      </c>
      <c r="L7344" s="145" t="s">
        <v>2295</v>
      </c>
      <c r="M7344" s="145" t="s">
        <v>2266</v>
      </c>
      <c r="N7344" s="145" t="s">
        <v>2269</v>
      </c>
    </row>
    <row r="7345" spans="3:14">
      <c r="C7345" s="145" t="s">
        <v>2883</v>
      </c>
      <c r="D7345" s="145">
        <v>0</v>
      </c>
      <c r="E7345" s="145" t="s">
        <v>26</v>
      </c>
      <c r="F7345" s="462" t="s">
        <v>95</v>
      </c>
      <c r="G7345" s="462" t="s">
        <v>3468</v>
      </c>
      <c r="H7345" s="145" t="s">
        <v>86</v>
      </c>
      <c r="I7345" s="462" t="s">
        <v>1688</v>
      </c>
      <c r="J7345" s="462" t="s">
        <v>1690</v>
      </c>
      <c r="K7345" s="145" t="s">
        <v>2292</v>
      </c>
      <c r="L7345" s="145" t="s">
        <v>2295</v>
      </c>
      <c r="M7345" s="145" t="s">
        <v>2266</v>
      </c>
      <c r="N7345" s="145" t="s">
        <v>2269</v>
      </c>
    </row>
    <row r="7346" spans="3:14">
      <c r="C7346" s="145" t="s">
        <v>2884</v>
      </c>
      <c r="D7346" s="145">
        <v>0</v>
      </c>
      <c r="E7346" s="145" t="s">
        <v>26</v>
      </c>
      <c r="F7346" s="462" t="s">
        <v>95</v>
      </c>
      <c r="G7346" s="462" t="s">
        <v>3468</v>
      </c>
      <c r="H7346" s="145" t="s">
        <v>86</v>
      </c>
      <c r="I7346" s="462" t="s">
        <v>1688</v>
      </c>
      <c r="J7346" s="462" t="s">
        <v>1690</v>
      </c>
      <c r="K7346" s="145" t="s">
        <v>2292</v>
      </c>
      <c r="L7346" s="145" t="s">
        <v>2295</v>
      </c>
      <c r="M7346" s="145" t="s">
        <v>2266</v>
      </c>
      <c r="N7346" s="145" t="s">
        <v>2269</v>
      </c>
    </row>
    <row r="7347" spans="3:14">
      <c r="C7347" s="145" t="s">
        <v>2885</v>
      </c>
      <c r="D7347" s="145">
        <v>0</v>
      </c>
      <c r="E7347" s="145" t="s">
        <v>26</v>
      </c>
      <c r="F7347" s="462" t="s">
        <v>95</v>
      </c>
      <c r="G7347" s="462" t="s">
        <v>3468</v>
      </c>
      <c r="H7347" s="145" t="s">
        <v>86</v>
      </c>
      <c r="I7347" s="462" t="s">
        <v>1688</v>
      </c>
      <c r="J7347" s="462" t="s">
        <v>1690</v>
      </c>
      <c r="K7347" s="145" t="s">
        <v>2292</v>
      </c>
      <c r="L7347" s="145" t="s">
        <v>2295</v>
      </c>
      <c r="M7347" s="145" t="s">
        <v>2266</v>
      </c>
      <c r="N7347" s="145" t="s">
        <v>2269</v>
      </c>
    </row>
    <row r="7348" spans="3:14">
      <c r="C7348" s="145" t="s">
        <v>2886</v>
      </c>
      <c r="D7348" s="145">
        <v>0</v>
      </c>
      <c r="E7348" s="145" t="s">
        <v>26</v>
      </c>
      <c r="F7348" s="462" t="s">
        <v>95</v>
      </c>
      <c r="G7348" s="462" t="s">
        <v>3468</v>
      </c>
      <c r="H7348" s="145" t="s">
        <v>86</v>
      </c>
      <c r="I7348" s="462" t="s">
        <v>1688</v>
      </c>
      <c r="J7348" s="462" t="s">
        <v>1690</v>
      </c>
      <c r="K7348" s="145" t="s">
        <v>2292</v>
      </c>
      <c r="L7348" s="145" t="s">
        <v>2295</v>
      </c>
      <c r="M7348" s="145" t="s">
        <v>2266</v>
      </c>
      <c r="N7348" s="145" t="s">
        <v>2269</v>
      </c>
    </row>
    <row r="7349" spans="3:14">
      <c r="C7349" s="145" t="s">
        <v>2887</v>
      </c>
      <c r="D7349" s="145">
        <v>0</v>
      </c>
      <c r="E7349" s="145" t="s">
        <v>26</v>
      </c>
      <c r="F7349" s="462" t="s">
        <v>95</v>
      </c>
      <c r="G7349" s="462" t="s">
        <v>3468</v>
      </c>
      <c r="H7349" s="145" t="s">
        <v>86</v>
      </c>
      <c r="I7349" s="462" t="s">
        <v>1688</v>
      </c>
      <c r="J7349" s="462" t="s">
        <v>1690</v>
      </c>
      <c r="K7349" s="145" t="s">
        <v>2292</v>
      </c>
      <c r="L7349" s="145" t="s">
        <v>2295</v>
      </c>
      <c r="M7349" s="145" t="s">
        <v>2266</v>
      </c>
      <c r="N7349" s="145" t="s">
        <v>2269</v>
      </c>
    </row>
    <row r="7350" spans="3:14">
      <c r="C7350" s="145" t="s">
        <v>2888</v>
      </c>
      <c r="D7350" s="145">
        <v>0</v>
      </c>
      <c r="E7350" s="145" t="s">
        <v>26</v>
      </c>
      <c r="F7350" s="462" t="s">
        <v>95</v>
      </c>
      <c r="G7350" s="462" t="s">
        <v>3468</v>
      </c>
      <c r="H7350" s="145" t="s">
        <v>86</v>
      </c>
      <c r="I7350" s="462" t="s">
        <v>1688</v>
      </c>
      <c r="J7350" s="462" t="s">
        <v>1690</v>
      </c>
      <c r="K7350" s="145" t="s">
        <v>2292</v>
      </c>
      <c r="L7350" s="145" t="s">
        <v>2295</v>
      </c>
      <c r="M7350" s="145" t="s">
        <v>2266</v>
      </c>
      <c r="N7350" s="145" t="s">
        <v>2269</v>
      </c>
    </row>
    <row r="7351" spans="3:14">
      <c r="C7351" s="145" t="s">
        <v>2362</v>
      </c>
      <c r="D7351" s="145">
        <v>0</v>
      </c>
      <c r="E7351" s="145" t="s">
        <v>26</v>
      </c>
      <c r="F7351" s="462" t="s">
        <v>95</v>
      </c>
      <c r="G7351" s="462" t="s">
        <v>3468</v>
      </c>
      <c r="H7351" s="145" t="s">
        <v>86</v>
      </c>
      <c r="I7351" s="462" t="s">
        <v>2</v>
      </c>
      <c r="J7351" s="462" t="s">
        <v>1690</v>
      </c>
      <c r="K7351" s="145" t="s">
        <v>2292</v>
      </c>
      <c r="L7351" s="145" t="s">
        <v>2295</v>
      </c>
      <c r="M7351" s="145" t="s">
        <v>2266</v>
      </c>
      <c r="N7351" s="145" t="s">
        <v>2269</v>
      </c>
    </row>
    <row r="7352" spans="3:14">
      <c r="C7352" s="145" t="s">
        <v>2875</v>
      </c>
      <c r="F7352" s="462" t="s">
        <v>3470</v>
      </c>
      <c r="G7352" s="462" t="s">
        <v>3468</v>
      </c>
      <c r="H7352" s="145" t="s">
        <v>86</v>
      </c>
      <c r="I7352" s="462" t="s">
        <v>1688</v>
      </c>
      <c r="J7352" s="462" t="s">
        <v>1690</v>
      </c>
      <c r="K7352" s="145" t="s">
        <v>2292</v>
      </c>
      <c r="L7352" s="145" t="s">
        <v>2296</v>
      </c>
      <c r="M7352" s="145" t="s">
        <v>2266</v>
      </c>
      <c r="N7352" s="145" t="s">
        <v>2267</v>
      </c>
    </row>
    <row r="7353" spans="3:14">
      <c r="C7353" s="145" t="s">
        <v>2876</v>
      </c>
      <c r="F7353" s="462" t="s">
        <v>3470</v>
      </c>
      <c r="G7353" s="462" t="s">
        <v>3468</v>
      </c>
      <c r="H7353" s="145" t="s">
        <v>86</v>
      </c>
      <c r="I7353" s="462" t="s">
        <v>1688</v>
      </c>
      <c r="J7353" s="462" t="s">
        <v>1690</v>
      </c>
      <c r="K7353" s="145" t="s">
        <v>2292</v>
      </c>
      <c r="L7353" s="145" t="s">
        <v>2296</v>
      </c>
      <c r="M7353" s="145" t="s">
        <v>2266</v>
      </c>
      <c r="N7353" s="145" t="s">
        <v>2267</v>
      </c>
    </row>
    <row r="7354" spans="3:14">
      <c r="C7354" s="145" t="s">
        <v>2877</v>
      </c>
      <c r="F7354" s="462" t="s">
        <v>3470</v>
      </c>
      <c r="G7354" s="462" t="s">
        <v>3468</v>
      </c>
      <c r="H7354" s="145" t="s">
        <v>86</v>
      </c>
      <c r="I7354" s="462" t="s">
        <v>1688</v>
      </c>
      <c r="J7354" s="462" t="s">
        <v>1690</v>
      </c>
      <c r="K7354" s="145" t="s">
        <v>2292</v>
      </c>
      <c r="L7354" s="145" t="s">
        <v>2296</v>
      </c>
      <c r="M7354" s="145" t="s">
        <v>2266</v>
      </c>
      <c r="N7354" s="145" t="s">
        <v>2267</v>
      </c>
    </row>
    <row r="7355" spans="3:14">
      <c r="C7355" s="145" t="s">
        <v>2362</v>
      </c>
      <c r="D7355" s="145">
        <v>0</v>
      </c>
      <c r="E7355" s="145" t="s">
        <v>26</v>
      </c>
      <c r="F7355" s="462" t="s">
        <v>95</v>
      </c>
      <c r="G7355" s="462" t="s">
        <v>3468</v>
      </c>
      <c r="H7355" s="145" t="s">
        <v>86</v>
      </c>
      <c r="I7355" s="462" t="s">
        <v>2</v>
      </c>
      <c r="J7355" s="462" t="s">
        <v>1688</v>
      </c>
      <c r="K7355" s="145" t="s">
        <v>2292</v>
      </c>
      <c r="L7355" s="145" t="s">
        <v>2296</v>
      </c>
      <c r="M7355" s="145" t="s">
        <v>2266</v>
      </c>
      <c r="N7355" s="145" t="s">
        <v>2267</v>
      </c>
    </row>
    <row r="7356" spans="3:14">
      <c r="C7356" s="145" t="s">
        <v>2880</v>
      </c>
      <c r="D7356" s="145">
        <v>0</v>
      </c>
      <c r="E7356" s="145" t="s">
        <v>26</v>
      </c>
      <c r="F7356" s="462" t="s">
        <v>95</v>
      </c>
      <c r="G7356" s="462" t="s">
        <v>3468</v>
      </c>
      <c r="H7356" s="145" t="s">
        <v>86</v>
      </c>
      <c r="I7356" s="462" t="s">
        <v>1688</v>
      </c>
      <c r="J7356" s="462" t="s">
        <v>1690</v>
      </c>
      <c r="K7356" s="145" t="s">
        <v>2292</v>
      </c>
      <c r="L7356" s="145" t="s">
        <v>2296</v>
      </c>
      <c r="M7356" s="145" t="s">
        <v>2266</v>
      </c>
      <c r="N7356" s="145" t="s">
        <v>2267</v>
      </c>
    </row>
    <row r="7357" spans="3:14">
      <c r="C7357" s="145" t="s">
        <v>2881</v>
      </c>
      <c r="D7357" s="145">
        <v>0</v>
      </c>
      <c r="E7357" s="145" t="s">
        <v>26</v>
      </c>
      <c r="F7357" s="462" t="s">
        <v>95</v>
      </c>
      <c r="G7357" s="462" t="s">
        <v>3468</v>
      </c>
      <c r="H7357" s="145" t="s">
        <v>86</v>
      </c>
      <c r="I7357" s="462" t="s">
        <v>1688</v>
      </c>
      <c r="J7357" s="462" t="s">
        <v>1690</v>
      </c>
      <c r="K7357" s="145" t="s">
        <v>2292</v>
      </c>
      <c r="L7357" s="145" t="s">
        <v>2296</v>
      </c>
      <c r="M7357" s="145" t="s">
        <v>2266</v>
      </c>
      <c r="N7357" s="145" t="s">
        <v>2267</v>
      </c>
    </row>
    <row r="7358" spans="3:14">
      <c r="C7358" s="145" t="s">
        <v>2882</v>
      </c>
      <c r="D7358" s="145">
        <v>0</v>
      </c>
      <c r="E7358" s="145" t="s">
        <v>26</v>
      </c>
      <c r="F7358" s="462" t="s">
        <v>95</v>
      </c>
      <c r="G7358" s="462" t="s">
        <v>3468</v>
      </c>
      <c r="H7358" s="145" t="s">
        <v>86</v>
      </c>
      <c r="I7358" s="462" t="s">
        <v>1688</v>
      </c>
      <c r="J7358" s="462" t="s">
        <v>1690</v>
      </c>
      <c r="K7358" s="145" t="s">
        <v>2292</v>
      </c>
      <c r="L7358" s="145" t="s">
        <v>2296</v>
      </c>
      <c r="M7358" s="145" t="s">
        <v>2266</v>
      </c>
      <c r="N7358" s="145" t="s">
        <v>2267</v>
      </c>
    </row>
    <row r="7359" spans="3:14">
      <c r="C7359" s="145" t="s">
        <v>2883</v>
      </c>
      <c r="D7359" s="145">
        <v>0</v>
      </c>
      <c r="E7359" s="145" t="s">
        <v>26</v>
      </c>
      <c r="F7359" s="462" t="s">
        <v>95</v>
      </c>
      <c r="G7359" s="462" t="s">
        <v>3468</v>
      </c>
      <c r="H7359" s="145" t="s">
        <v>86</v>
      </c>
      <c r="I7359" s="462" t="s">
        <v>1688</v>
      </c>
      <c r="J7359" s="462" t="s">
        <v>1690</v>
      </c>
      <c r="K7359" s="145" t="s">
        <v>2292</v>
      </c>
      <c r="L7359" s="145" t="s">
        <v>2296</v>
      </c>
      <c r="M7359" s="145" t="s">
        <v>2266</v>
      </c>
      <c r="N7359" s="145" t="s">
        <v>2267</v>
      </c>
    </row>
    <row r="7360" spans="3:14">
      <c r="C7360" s="145" t="s">
        <v>2884</v>
      </c>
      <c r="D7360" s="145">
        <v>0</v>
      </c>
      <c r="E7360" s="145" t="s">
        <v>26</v>
      </c>
      <c r="F7360" s="462" t="s">
        <v>95</v>
      </c>
      <c r="G7360" s="462" t="s">
        <v>3468</v>
      </c>
      <c r="H7360" s="145" t="s">
        <v>86</v>
      </c>
      <c r="I7360" s="462" t="s">
        <v>1688</v>
      </c>
      <c r="J7360" s="462" t="s">
        <v>1690</v>
      </c>
      <c r="K7360" s="145" t="s">
        <v>2292</v>
      </c>
      <c r="L7360" s="145" t="s">
        <v>2296</v>
      </c>
      <c r="M7360" s="145" t="s">
        <v>2266</v>
      </c>
      <c r="N7360" s="145" t="s">
        <v>2267</v>
      </c>
    </row>
    <row r="7361" spans="3:14">
      <c r="C7361" s="145" t="s">
        <v>2885</v>
      </c>
      <c r="D7361" s="145">
        <v>0</v>
      </c>
      <c r="E7361" s="145" t="s">
        <v>26</v>
      </c>
      <c r="F7361" s="462" t="s">
        <v>95</v>
      </c>
      <c r="G7361" s="462" t="s">
        <v>3468</v>
      </c>
      <c r="H7361" s="145" t="s">
        <v>86</v>
      </c>
      <c r="I7361" s="462" t="s">
        <v>1688</v>
      </c>
      <c r="J7361" s="462" t="s">
        <v>1690</v>
      </c>
      <c r="K7361" s="145" t="s">
        <v>2292</v>
      </c>
      <c r="L7361" s="145" t="s">
        <v>2296</v>
      </c>
      <c r="M7361" s="145" t="s">
        <v>2266</v>
      </c>
      <c r="N7361" s="145" t="s">
        <v>2267</v>
      </c>
    </row>
    <row r="7362" spans="3:14">
      <c r="C7362" s="145" t="s">
        <v>2886</v>
      </c>
      <c r="D7362" s="145">
        <v>0</v>
      </c>
      <c r="E7362" s="145" t="s">
        <v>26</v>
      </c>
      <c r="F7362" s="462" t="s">
        <v>95</v>
      </c>
      <c r="G7362" s="462" t="s">
        <v>3468</v>
      </c>
      <c r="H7362" s="145" t="s">
        <v>86</v>
      </c>
      <c r="I7362" s="462" t="s">
        <v>1688</v>
      </c>
      <c r="J7362" s="462" t="s">
        <v>1690</v>
      </c>
      <c r="K7362" s="145" t="s">
        <v>2292</v>
      </c>
      <c r="L7362" s="145" t="s">
        <v>2296</v>
      </c>
      <c r="M7362" s="145" t="s">
        <v>2266</v>
      </c>
      <c r="N7362" s="145" t="s">
        <v>2267</v>
      </c>
    </row>
    <row r="7363" spans="3:14">
      <c r="C7363" s="145" t="s">
        <v>2887</v>
      </c>
      <c r="D7363" s="145">
        <v>0</v>
      </c>
      <c r="E7363" s="145" t="s">
        <v>26</v>
      </c>
      <c r="F7363" s="462" t="s">
        <v>95</v>
      </c>
      <c r="G7363" s="462" t="s">
        <v>3468</v>
      </c>
      <c r="H7363" s="145" t="s">
        <v>86</v>
      </c>
      <c r="I7363" s="462" t="s">
        <v>1688</v>
      </c>
      <c r="J7363" s="462" t="s">
        <v>1690</v>
      </c>
      <c r="K7363" s="145" t="s">
        <v>2292</v>
      </c>
      <c r="L7363" s="145" t="s">
        <v>2296</v>
      </c>
      <c r="M7363" s="145" t="s">
        <v>2266</v>
      </c>
      <c r="N7363" s="145" t="s">
        <v>2267</v>
      </c>
    </row>
    <row r="7364" spans="3:14">
      <c r="C7364" s="145" t="s">
        <v>2888</v>
      </c>
      <c r="D7364" s="145">
        <v>0</v>
      </c>
      <c r="E7364" s="145" t="s">
        <v>26</v>
      </c>
      <c r="F7364" s="462" t="s">
        <v>95</v>
      </c>
      <c r="G7364" s="462" t="s">
        <v>3468</v>
      </c>
      <c r="H7364" s="145" t="s">
        <v>86</v>
      </c>
      <c r="I7364" s="462" t="s">
        <v>1688</v>
      </c>
      <c r="J7364" s="462" t="s">
        <v>1690</v>
      </c>
      <c r="K7364" s="145" t="s">
        <v>2292</v>
      </c>
      <c r="L7364" s="145" t="s">
        <v>2296</v>
      </c>
      <c r="M7364" s="145" t="s">
        <v>2266</v>
      </c>
      <c r="N7364" s="145" t="s">
        <v>2267</v>
      </c>
    </row>
    <row r="7365" spans="3:14">
      <c r="C7365" s="145" t="s">
        <v>2362</v>
      </c>
      <c r="D7365" s="145">
        <v>0</v>
      </c>
      <c r="E7365" s="145" t="s">
        <v>26</v>
      </c>
      <c r="F7365" s="462" t="s">
        <v>95</v>
      </c>
      <c r="G7365" s="462" t="s">
        <v>3468</v>
      </c>
      <c r="H7365" s="145" t="s">
        <v>86</v>
      </c>
      <c r="I7365" s="462" t="s">
        <v>2</v>
      </c>
      <c r="J7365" s="462" t="s">
        <v>1690</v>
      </c>
      <c r="K7365" s="145" t="s">
        <v>2292</v>
      </c>
      <c r="L7365" s="145" t="s">
        <v>2296</v>
      </c>
      <c r="M7365" s="145" t="s">
        <v>2266</v>
      </c>
      <c r="N7365" s="145" t="s">
        <v>2267</v>
      </c>
    </row>
    <row r="7366" spans="3:14">
      <c r="C7366" s="145" t="s">
        <v>2875</v>
      </c>
      <c r="F7366" s="462" t="s">
        <v>3470</v>
      </c>
      <c r="G7366" s="462" t="s">
        <v>3468</v>
      </c>
      <c r="H7366" s="145" t="s">
        <v>86</v>
      </c>
      <c r="I7366" s="462" t="s">
        <v>1688</v>
      </c>
      <c r="J7366" s="462" t="s">
        <v>1690</v>
      </c>
      <c r="K7366" s="145" t="s">
        <v>2292</v>
      </c>
      <c r="L7366" s="145" t="s">
        <v>2296</v>
      </c>
      <c r="M7366" s="145" t="s">
        <v>2266</v>
      </c>
      <c r="N7366" s="145" t="s">
        <v>2268</v>
      </c>
    </row>
    <row r="7367" spans="3:14">
      <c r="C7367" s="145" t="s">
        <v>2876</v>
      </c>
      <c r="F7367" s="462" t="s">
        <v>3470</v>
      </c>
      <c r="G7367" s="462" t="s">
        <v>3468</v>
      </c>
      <c r="H7367" s="145" t="s">
        <v>86</v>
      </c>
      <c r="I7367" s="462" t="s">
        <v>1688</v>
      </c>
      <c r="J7367" s="462" t="s">
        <v>1690</v>
      </c>
      <c r="K7367" s="145" t="s">
        <v>2292</v>
      </c>
      <c r="L7367" s="145" t="s">
        <v>2296</v>
      </c>
      <c r="M7367" s="145" t="s">
        <v>2266</v>
      </c>
      <c r="N7367" s="145" t="s">
        <v>2268</v>
      </c>
    </row>
    <row r="7368" spans="3:14">
      <c r="C7368" s="145" t="s">
        <v>2877</v>
      </c>
      <c r="F7368" s="462" t="s">
        <v>3470</v>
      </c>
      <c r="G7368" s="462" t="s">
        <v>3468</v>
      </c>
      <c r="H7368" s="145" t="s">
        <v>86</v>
      </c>
      <c r="I7368" s="462" t="s">
        <v>1688</v>
      </c>
      <c r="J7368" s="462" t="s">
        <v>1690</v>
      </c>
      <c r="K7368" s="145" t="s">
        <v>2292</v>
      </c>
      <c r="L7368" s="145" t="s">
        <v>2296</v>
      </c>
      <c r="M7368" s="145" t="s">
        <v>2266</v>
      </c>
      <c r="N7368" s="145" t="s">
        <v>2268</v>
      </c>
    </row>
    <row r="7369" spans="3:14">
      <c r="C7369" s="145" t="s">
        <v>2362</v>
      </c>
      <c r="D7369" s="145">
        <v>0</v>
      </c>
      <c r="E7369" s="145" t="s">
        <v>26</v>
      </c>
      <c r="F7369" s="462" t="s">
        <v>95</v>
      </c>
      <c r="G7369" s="462" t="s">
        <v>3468</v>
      </c>
      <c r="H7369" s="145" t="s">
        <v>86</v>
      </c>
      <c r="I7369" s="462" t="s">
        <v>2</v>
      </c>
      <c r="J7369" s="462" t="s">
        <v>1688</v>
      </c>
      <c r="K7369" s="145" t="s">
        <v>2292</v>
      </c>
      <c r="L7369" s="145" t="s">
        <v>2296</v>
      </c>
      <c r="M7369" s="145" t="s">
        <v>2266</v>
      </c>
      <c r="N7369" s="145" t="s">
        <v>2268</v>
      </c>
    </row>
    <row r="7370" spans="3:14">
      <c r="C7370" s="145" t="s">
        <v>2880</v>
      </c>
      <c r="D7370" s="145">
        <v>0</v>
      </c>
      <c r="E7370" s="145" t="s">
        <v>26</v>
      </c>
      <c r="F7370" s="462" t="s">
        <v>95</v>
      </c>
      <c r="G7370" s="462" t="s">
        <v>3468</v>
      </c>
      <c r="H7370" s="145" t="s">
        <v>86</v>
      </c>
      <c r="I7370" s="462" t="s">
        <v>1688</v>
      </c>
      <c r="J7370" s="462" t="s">
        <v>1690</v>
      </c>
      <c r="K7370" s="145" t="s">
        <v>2292</v>
      </c>
      <c r="L7370" s="145" t="s">
        <v>2296</v>
      </c>
      <c r="M7370" s="145" t="s">
        <v>2266</v>
      </c>
      <c r="N7370" s="145" t="s">
        <v>2268</v>
      </c>
    </row>
    <row r="7371" spans="3:14">
      <c r="C7371" s="145" t="s">
        <v>2881</v>
      </c>
      <c r="D7371" s="145">
        <v>0</v>
      </c>
      <c r="E7371" s="145" t="s">
        <v>26</v>
      </c>
      <c r="F7371" s="462" t="s">
        <v>95</v>
      </c>
      <c r="G7371" s="462" t="s">
        <v>3468</v>
      </c>
      <c r="H7371" s="145" t="s">
        <v>86</v>
      </c>
      <c r="I7371" s="462" t="s">
        <v>1688</v>
      </c>
      <c r="J7371" s="462" t="s">
        <v>1690</v>
      </c>
      <c r="K7371" s="145" t="s">
        <v>2292</v>
      </c>
      <c r="L7371" s="145" t="s">
        <v>2296</v>
      </c>
      <c r="M7371" s="145" t="s">
        <v>2266</v>
      </c>
      <c r="N7371" s="145" t="s">
        <v>2268</v>
      </c>
    </row>
    <row r="7372" spans="3:14">
      <c r="C7372" s="145" t="s">
        <v>2882</v>
      </c>
      <c r="D7372" s="145">
        <v>0</v>
      </c>
      <c r="E7372" s="145" t="s">
        <v>26</v>
      </c>
      <c r="F7372" s="462" t="s">
        <v>95</v>
      </c>
      <c r="G7372" s="462" t="s">
        <v>3468</v>
      </c>
      <c r="H7372" s="145" t="s">
        <v>86</v>
      </c>
      <c r="I7372" s="462" t="s">
        <v>1688</v>
      </c>
      <c r="J7372" s="462" t="s">
        <v>1690</v>
      </c>
      <c r="K7372" s="145" t="s">
        <v>2292</v>
      </c>
      <c r="L7372" s="145" t="s">
        <v>2296</v>
      </c>
      <c r="M7372" s="145" t="s">
        <v>2266</v>
      </c>
      <c r="N7372" s="145" t="s">
        <v>2268</v>
      </c>
    </row>
    <row r="7373" spans="3:14">
      <c r="C7373" s="145" t="s">
        <v>2883</v>
      </c>
      <c r="D7373" s="145">
        <v>0</v>
      </c>
      <c r="E7373" s="145" t="s">
        <v>26</v>
      </c>
      <c r="F7373" s="462" t="s">
        <v>95</v>
      </c>
      <c r="G7373" s="462" t="s">
        <v>3468</v>
      </c>
      <c r="H7373" s="145" t="s">
        <v>86</v>
      </c>
      <c r="I7373" s="462" t="s">
        <v>1688</v>
      </c>
      <c r="J7373" s="462" t="s">
        <v>1690</v>
      </c>
      <c r="K7373" s="145" t="s">
        <v>2292</v>
      </c>
      <c r="L7373" s="145" t="s">
        <v>2296</v>
      </c>
      <c r="M7373" s="145" t="s">
        <v>2266</v>
      </c>
      <c r="N7373" s="145" t="s">
        <v>2268</v>
      </c>
    </row>
    <row r="7374" spans="3:14">
      <c r="C7374" s="145" t="s">
        <v>2884</v>
      </c>
      <c r="D7374" s="145">
        <v>0</v>
      </c>
      <c r="E7374" s="145" t="s">
        <v>26</v>
      </c>
      <c r="F7374" s="462" t="s">
        <v>95</v>
      </c>
      <c r="G7374" s="462" t="s">
        <v>3468</v>
      </c>
      <c r="H7374" s="145" t="s">
        <v>86</v>
      </c>
      <c r="I7374" s="462" t="s">
        <v>1688</v>
      </c>
      <c r="J7374" s="462" t="s">
        <v>1690</v>
      </c>
      <c r="K7374" s="145" t="s">
        <v>2292</v>
      </c>
      <c r="L7374" s="145" t="s">
        <v>2296</v>
      </c>
      <c r="M7374" s="145" t="s">
        <v>2266</v>
      </c>
      <c r="N7374" s="145" t="s">
        <v>2268</v>
      </c>
    </row>
    <row r="7375" spans="3:14">
      <c r="C7375" s="145" t="s">
        <v>2885</v>
      </c>
      <c r="D7375" s="145">
        <v>0</v>
      </c>
      <c r="E7375" s="145" t="s">
        <v>26</v>
      </c>
      <c r="F7375" s="462" t="s">
        <v>95</v>
      </c>
      <c r="G7375" s="462" t="s">
        <v>3468</v>
      </c>
      <c r="H7375" s="145" t="s">
        <v>86</v>
      </c>
      <c r="I7375" s="462" t="s">
        <v>1688</v>
      </c>
      <c r="J7375" s="462" t="s">
        <v>1690</v>
      </c>
      <c r="K7375" s="145" t="s">
        <v>2292</v>
      </c>
      <c r="L7375" s="145" t="s">
        <v>2296</v>
      </c>
      <c r="M7375" s="145" t="s">
        <v>2266</v>
      </c>
      <c r="N7375" s="145" t="s">
        <v>2268</v>
      </c>
    </row>
    <row r="7376" spans="3:14">
      <c r="C7376" s="145" t="s">
        <v>2886</v>
      </c>
      <c r="D7376" s="145">
        <v>0</v>
      </c>
      <c r="E7376" s="145" t="s">
        <v>26</v>
      </c>
      <c r="F7376" s="462" t="s">
        <v>95</v>
      </c>
      <c r="G7376" s="462" t="s">
        <v>3468</v>
      </c>
      <c r="H7376" s="145" t="s">
        <v>86</v>
      </c>
      <c r="I7376" s="462" t="s">
        <v>1688</v>
      </c>
      <c r="J7376" s="462" t="s">
        <v>1690</v>
      </c>
      <c r="K7376" s="145" t="s">
        <v>2292</v>
      </c>
      <c r="L7376" s="145" t="s">
        <v>2296</v>
      </c>
      <c r="M7376" s="145" t="s">
        <v>2266</v>
      </c>
      <c r="N7376" s="145" t="s">
        <v>2268</v>
      </c>
    </row>
    <row r="7377" spans="3:14">
      <c r="C7377" s="145" t="s">
        <v>2887</v>
      </c>
      <c r="D7377" s="145">
        <v>0</v>
      </c>
      <c r="E7377" s="145" t="s">
        <v>26</v>
      </c>
      <c r="F7377" s="462" t="s">
        <v>95</v>
      </c>
      <c r="G7377" s="462" t="s">
        <v>3468</v>
      </c>
      <c r="H7377" s="145" t="s">
        <v>86</v>
      </c>
      <c r="I7377" s="462" t="s">
        <v>1688</v>
      </c>
      <c r="J7377" s="462" t="s">
        <v>1690</v>
      </c>
      <c r="K7377" s="145" t="s">
        <v>2292</v>
      </c>
      <c r="L7377" s="145" t="s">
        <v>2296</v>
      </c>
      <c r="M7377" s="145" t="s">
        <v>2266</v>
      </c>
      <c r="N7377" s="145" t="s">
        <v>2268</v>
      </c>
    </row>
    <row r="7378" spans="3:14">
      <c r="C7378" s="145" t="s">
        <v>2888</v>
      </c>
      <c r="D7378" s="145">
        <v>0</v>
      </c>
      <c r="E7378" s="145" t="s">
        <v>26</v>
      </c>
      <c r="F7378" s="462" t="s">
        <v>95</v>
      </c>
      <c r="G7378" s="462" t="s">
        <v>3468</v>
      </c>
      <c r="H7378" s="145" t="s">
        <v>86</v>
      </c>
      <c r="I7378" s="462" t="s">
        <v>1688</v>
      </c>
      <c r="J7378" s="462" t="s">
        <v>1690</v>
      </c>
      <c r="K7378" s="145" t="s">
        <v>2292</v>
      </c>
      <c r="L7378" s="145" t="s">
        <v>2296</v>
      </c>
      <c r="M7378" s="145" t="s">
        <v>2266</v>
      </c>
      <c r="N7378" s="145" t="s">
        <v>2268</v>
      </c>
    </row>
    <row r="7379" spans="3:14">
      <c r="C7379" s="145" t="s">
        <v>2362</v>
      </c>
      <c r="D7379" s="145">
        <v>0</v>
      </c>
      <c r="E7379" s="145" t="s">
        <v>26</v>
      </c>
      <c r="F7379" s="462" t="s">
        <v>95</v>
      </c>
      <c r="G7379" s="462" t="s">
        <v>3468</v>
      </c>
      <c r="H7379" s="145" t="s">
        <v>86</v>
      </c>
      <c r="I7379" s="462" t="s">
        <v>2</v>
      </c>
      <c r="J7379" s="462" t="s">
        <v>1690</v>
      </c>
      <c r="K7379" s="145" t="s">
        <v>2292</v>
      </c>
      <c r="L7379" s="145" t="s">
        <v>2296</v>
      </c>
      <c r="M7379" s="145" t="s">
        <v>2266</v>
      </c>
      <c r="N7379" s="145" t="s">
        <v>2268</v>
      </c>
    </row>
    <row r="7380" spans="3:14">
      <c r="C7380" s="145" t="s">
        <v>2875</v>
      </c>
      <c r="F7380" s="462" t="s">
        <v>3470</v>
      </c>
      <c r="G7380" s="462" t="s">
        <v>3468</v>
      </c>
      <c r="H7380" s="145" t="s">
        <v>86</v>
      </c>
      <c r="I7380" s="462" t="s">
        <v>1688</v>
      </c>
      <c r="J7380" s="462" t="s">
        <v>1690</v>
      </c>
      <c r="K7380" s="145" t="s">
        <v>2292</v>
      </c>
      <c r="L7380" s="145" t="s">
        <v>2296</v>
      </c>
      <c r="M7380" s="145" t="s">
        <v>2266</v>
      </c>
      <c r="N7380" s="145" t="s">
        <v>2269</v>
      </c>
    </row>
    <row r="7381" spans="3:14">
      <c r="C7381" s="145" t="s">
        <v>2876</v>
      </c>
      <c r="F7381" s="462" t="s">
        <v>3470</v>
      </c>
      <c r="G7381" s="462" t="s">
        <v>3468</v>
      </c>
      <c r="H7381" s="145" t="s">
        <v>86</v>
      </c>
      <c r="I7381" s="462" t="s">
        <v>1688</v>
      </c>
      <c r="J7381" s="462" t="s">
        <v>1690</v>
      </c>
      <c r="K7381" s="145" t="s">
        <v>2292</v>
      </c>
      <c r="L7381" s="145" t="s">
        <v>2296</v>
      </c>
      <c r="M7381" s="145" t="s">
        <v>2266</v>
      </c>
      <c r="N7381" s="145" t="s">
        <v>2269</v>
      </c>
    </row>
    <row r="7382" spans="3:14">
      <c r="C7382" s="145" t="s">
        <v>2877</v>
      </c>
      <c r="F7382" s="462" t="s">
        <v>3470</v>
      </c>
      <c r="G7382" s="462" t="s">
        <v>3468</v>
      </c>
      <c r="H7382" s="145" t="s">
        <v>86</v>
      </c>
      <c r="I7382" s="462" t="s">
        <v>1688</v>
      </c>
      <c r="J7382" s="462" t="s">
        <v>1690</v>
      </c>
      <c r="K7382" s="145" t="s">
        <v>2292</v>
      </c>
      <c r="L7382" s="145" t="s">
        <v>2296</v>
      </c>
      <c r="M7382" s="145" t="s">
        <v>2266</v>
      </c>
      <c r="N7382" s="145" t="s">
        <v>2269</v>
      </c>
    </row>
    <row r="7383" spans="3:14">
      <c r="C7383" s="145" t="s">
        <v>2362</v>
      </c>
      <c r="D7383" s="145">
        <v>0</v>
      </c>
      <c r="E7383" s="145" t="s">
        <v>26</v>
      </c>
      <c r="F7383" s="462" t="s">
        <v>95</v>
      </c>
      <c r="G7383" s="462" t="s">
        <v>3468</v>
      </c>
      <c r="H7383" s="145" t="s">
        <v>86</v>
      </c>
      <c r="I7383" s="462" t="s">
        <v>2</v>
      </c>
      <c r="J7383" s="462" t="s">
        <v>1688</v>
      </c>
      <c r="K7383" s="145" t="s">
        <v>2292</v>
      </c>
      <c r="L7383" s="145" t="s">
        <v>2296</v>
      </c>
      <c r="M7383" s="145" t="s">
        <v>2266</v>
      </c>
      <c r="N7383" s="145" t="s">
        <v>2269</v>
      </c>
    </row>
    <row r="7384" spans="3:14">
      <c r="C7384" s="145" t="s">
        <v>2880</v>
      </c>
      <c r="D7384" s="145">
        <v>0</v>
      </c>
      <c r="E7384" s="145" t="s">
        <v>26</v>
      </c>
      <c r="F7384" s="462" t="s">
        <v>95</v>
      </c>
      <c r="G7384" s="462" t="s">
        <v>3468</v>
      </c>
      <c r="H7384" s="145" t="s">
        <v>86</v>
      </c>
      <c r="I7384" s="462" t="s">
        <v>1688</v>
      </c>
      <c r="J7384" s="462" t="s">
        <v>1690</v>
      </c>
      <c r="K7384" s="145" t="s">
        <v>2292</v>
      </c>
      <c r="L7384" s="145" t="s">
        <v>2296</v>
      </c>
      <c r="M7384" s="145" t="s">
        <v>2266</v>
      </c>
      <c r="N7384" s="145" t="s">
        <v>2269</v>
      </c>
    </row>
    <row r="7385" spans="3:14">
      <c r="C7385" s="145" t="s">
        <v>2881</v>
      </c>
      <c r="D7385" s="145">
        <v>0</v>
      </c>
      <c r="E7385" s="145" t="s">
        <v>26</v>
      </c>
      <c r="F7385" s="462" t="s">
        <v>95</v>
      </c>
      <c r="G7385" s="462" t="s">
        <v>3468</v>
      </c>
      <c r="H7385" s="145" t="s">
        <v>86</v>
      </c>
      <c r="I7385" s="462" t="s">
        <v>1688</v>
      </c>
      <c r="J7385" s="462" t="s">
        <v>1690</v>
      </c>
      <c r="K7385" s="145" t="s">
        <v>2292</v>
      </c>
      <c r="L7385" s="145" t="s">
        <v>2296</v>
      </c>
      <c r="M7385" s="145" t="s">
        <v>2266</v>
      </c>
      <c r="N7385" s="145" t="s">
        <v>2269</v>
      </c>
    </row>
    <row r="7386" spans="3:14">
      <c r="C7386" s="145" t="s">
        <v>2882</v>
      </c>
      <c r="D7386" s="145">
        <v>0</v>
      </c>
      <c r="E7386" s="145" t="s">
        <v>26</v>
      </c>
      <c r="F7386" s="462" t="s">
        <v>95</v>
      </c>
      <c r="G7386" s="462" t="s">
        <v>3468</v>
      </c>
      <c r="H7386" s="145" t="s">
        <v>86</v>
      </c>
      <c r="I7386" s="462" t="s">
        <v>1688</v>
      </c>
      <c r="J7386" s="462" t="s">
        <v>1690</v>
      </c>
      <c r="K7386" s="145" t="s">
        <v>2292</v>
      </c>
      <c r="L7386" s="145" t="s">
        <v>2296</v>
      </c>
      <c r="M7386" s="145" t="s">
        <v>2266</v>
      </c>
      <c r="N7386" s="145" t="s">
        <v>2269</v>
      </c>
    </row>
    <row r="7387" spans="3:14">
      <c r="C7387" s="145" t="s">
        <v>2883</v>
      </c>
      <c r="D7387" s="145">
        <v>0</v>
      </c>
      <c r="E7387" s="145" t="s">
        <v>26</v>
      </c>
      <c r="F7387" s="462" t="s">
        <v>95</v>
      </c>
      <c r="G7387" s="462" t="s">
        <v>3468</v>
      </c>
      <c r="H7387" s="145" t="s">
        <v>86</v>
      </c>
      <c r="I7387" s="462" t="s">
        <v>1688</v>
      </c>
      <c r="J7387" s="462" t="s">
        <v>1690</v>
      </c>
      <c r="K7387" s="145" t="s">
        <v>2292</v>
      </c>
      <c r="L7387" s="145" t="s">
        <v>2296</v>
      </c>
      <c r="M7387" s="145" t="s">
        <v>2266</v>
      </c>
      <c r="N7387" s="145" t="s">
        <v>2269</v>
      </c>
    </row>
    <row r="7388" spans="3:14">
      <c r="C7388" s="145" t="s">
        <v>2884</v>
      </c>
      <c r="D7388" s="145">
        <v>0</v>
      </c>
      <c r="E7388" s="145" t="s">
        <v>26</v>
      </c>
      <c r="F7388" s="462" t="s">
        <v>95</v>
      </c>
      <c r="G7388" s="462" t="s">
        <v>3468</v>
      </c>
      <c r="H7388" s="145" t="s">
        <v>86</v>
      </c>
      <c r="I7388" s="462" t="s">
        <v>1688</v>
      </c>
      <c r="J7388" s="462" t="s">
        <v>1690</v>
      </c>
      <c r="K7388" s="145" t="s">
        <v>2292</v>
      </c>
      <c r="L7388" s="145" t="s">
        <v>2296</v>
      </c>
      <c r="M7388" s="145" t="s">
        <v>2266</v>
      </c>
      <c r="N7388" s="145" t="s">
        <v>2269</v>
      </c>
    </row>
    <row r="7389" spans="3:14">
      <c r="C7389" s="145" t="s">
        <v>2885</v>
      </c>
      <c r="D7389" s="145">
        <v>0</v>
      </c>
      <c r="E7389" s="145" t="s">
        <v>26</v>
      </c>
      <c r="F7389" s="462" t="s">
        <v>95</v>
      </c>
      <c r="G7389" s="462" t="s">
        <v>3468</v>
      </c>
      <c r="H7389" s="145" t="s">
        <v>86</v>
      </c>
      <c r="I7389" s="462" t="s">
        <v>1688</v>
      </c>
      <c r="J7389" s="462" t="s">
        <v>1690</v>
      </c>
      <c r="K7389" s="145" t="s">
        <v>2292</v>
      </c>
      <c r="L7389" s="145" t="s">
        <v>2296</v>
      </c>
      <c r="M7389" s="145" t="s">
        <v>2266</v>
      </c>
      <c r="N7389" s="145" t="s">
        <v>2269</v>
      </c>
    </row>
    <row r="7390" spans="3:14">
      <c r="C7390" s="145" t="s">
        <v>2886</v>
      </c>
      <c r="D7390" s="145">
        <v>0</v>
      </c>
      <c r="E7390" s="145" t="s">
        <v>26</v>
      </c>
      <c r="F7390" s="462" t="s">
        <v>95</v>
      </c>
      <c r="G7390" s="462" t="s">
        <v>3468</v>
      </c>
      <c r="H7390" s="145" t="s">
        <v>86</v>
      </c>
      <c r="I7390" s="462" t="s">
        <v>1688</v>
      </c>
      <c r="J7390" s="462" t="s">
        <v>1690</v>
      </c>
      <c r="K7390" s="145" t="s">
        <v>2292</v>
      </c>
      <c r="L7390" s="145" t="s">
        <v>2296</v>
      </c>
      <c r="M7390" s="145" t="s">
        <v>2266</v>
      </c>
      <c r="N7390" s="145" t="s">
        <v>2269</v>
      </c>
    </row>
    <row r="7391" spans="3:14">
      <c r="C7391" s="145" t="s">
        <v>2887</v>
      </c>
      <c r="D7391" s="145">
        <v>0</v>
      </c>
      <c r="E7391" s="145" t="s">
        <v>26</v>
      </c>
      <c r="F7391" s="462" t="s">
        <v>95</v>
      </c>
      <c r="G7391" s="462" t="s">
        <v>3468</v>
      </c>
      <c r="H7391" s="145" t="s">
        <v>86</v>
      </c>
      <c r="I7391" s="462" t="s">
        <v>1688</v>
      </c>
      <c r="J7391" s="462" t="s">
        <v>1690</v>
      </c>
      <c r="K7391" s="145" t="s">
        <v>2292</v>
      </c>
      <c r="L7391" s="145" t="s">
        <v>2296</v>
      </c>
      <c r="M7391" s="145" t="s">
        <v>2266</v>
      </c>
      <c r="N7391" s="145" t="s">
        <v>2269</v>
      </c>
    </row>
    <row r="7392" spans="3:14">
      <c r="C7392" s="145" t="s">
        <v>2888</v>
      </c>
      <c r="D7392" s="145">
        <v>0</v>
      </c>
      <c r="E7392" s="145" t="s">
        <v>26</v>
      </c>
      <c r="F7392" s="462" t="s">
        <v>95</v>
      </c>
      <c r="G7392" s="462" t="s">
        <v>3468</v>
      </c>
      <c r="H7392" s="145" t="s">
        <v>86</v>
      </c>
      <c r="I7392" s="462" t="s">
        <v>1688</v>
      </c>
      <c r="J7392" s="462" t="s">
        <v>1690</v>
      </c>
      <c r="K7392" s="145" t="s">
        <v>2292</v>
      </c>
      <c r="L7392" s="145" t="s">
        <v>2296</v>
      </c>
      <c r="M7392" s="145" t="s">
        <v>2266</v>
      </c>
      <c r="N7392" s="145" t="s">
        <v>2269</v>
      </c>
    </row>
    <row r="7393" spans="3:14">
      <c r="C7393" s="145" t="s">
        <v>2362</v>
      </c>
      <c r="D7393" s="145">
        <v>0</v>
      </c>
      <c r="E7393" s="145" t="s">
        <v>26</v>
      </c>
      <c r="F7393" s="462" t="s">
        <v>95</v>
      </c>
      <c r="G7393" s="462" t="s">
        <v>3468</v>
      </c>
      <c r="H7393" s="145" t="s">
        <v>86</v>
      </c>
      <c r="I7393" s="462" t="s">
        <v>2</v>
      </c>
      <c r="J7393" s="462" t="s">
        <v>1690</v>
      </c>
      <c r="K7393" s="145" t="s">
        <v>2292</v>
      </c>
      <c r="L7393" s="145" t="s">
        <v>2296</v>
      </c>
      <c r="M7393" s="145" t="s">
        <v>2266</v>
      </c>
      <c r="N7393" s="145" t="s">
        <v>2269</v>
      </c>
    </row>
    <row r="7394" spans="3:14">
      <c r="C7394" s="145" t="s">
        <v>2875</v>
      </c>
      <c r="F7394" s="462" t="s">
        <v>3470</v>
      </c>
      <c r="G7394" s="462" t="s">
        <v>3468</v>
      </c>
      <c r="H7394" s="145" t="s">
        <v>86</v>
      </c>
      <c r="I7394" s="462" t="s">
        <v>1688</v>
      </c>
      <c r="J7394" s="462" t="s">
        <v>1690</v>
      </c>
      <c r="K7394" s="145" t="s">
        <v>2292</v>
      </c>
      <c r="L7394" s="145" t="s">
        <v>2297</v>
      </c>
      <c r="M7394" s="145" t="s">
        <v>2266</v>
      </c>
      <c r="N7394" s="145" t="s">
        <v>2267</v>
      </c>
    </row>
    <row r="7395" spans="3:14">
      <c r="C7395" s="145" t="s">
        <v>2876</v>
      </c>
      <c r="F7395" s="462" t="s">
        <v>3470</v>
      </c>
      <c r="G7395" s="462" t="s">
        <v>3468</v>
      </c>
      <c r="H7395" s="145" t="s">
        <v>86</v>
      </c>
      <c r="I7395" s="462" t="s">
        <v>1688</v>
      </c>
      <c r="J7395" s="462" t="s">
        <v>1690</v>
      </c>
      <c r="K7395" s="145" t="s">
        <v>2292</v>
      </c>
      <c r="L7395" s="145" t="s">
        <v>2297</v>
      </c>
      <c r="M7395" s="145" t="s">
        <v>2266</v>
      </c>
      <c r="N7395" s="145" t="s">
        <v>2267</v>
      </c>
    </row>
    <row r="7396" spans="3:14">
      <c r="C7396" s="145" t="s">
        <v>2877</v>
      </c>
      <c r="F7396" s="462" t="s">
        <v>3470</v>
      </c>
      <c r="G7396" s="462" t="s">
        <v>3468</v>
      </c>
      <c r="H7396" s="145" t="s">
        <v>86</v>
      </c>
      <c r="I7396" s="462" t="s">
        <v>1688</v>
      </c>
      <c r="J7396" s="462" t="s">
        <v>1690</v>
      </c>
      <c r="K7396" s="145" t="s">
        <v>2292</v>
      </c>
      <c r="L7396" s="145" t="s">
        <v>2297</v>
      </c>
      <c r="M7396" s="145" t="s">
        <v>2266</v>
      </c>
      <c r="N7396" s="145" t="s">
        <v>2267</v>
      </c>
    </row>
    <row r="7397" spans="3:14">
      <c r="C7397" s="145" t="s">
        <v>2362</v>
      </c>
      <c r="D7397" s="145">
        <v>0</v>
      </c>
      <c r="E7397" s="145" t="s">
        <v>26</v>
      </c>
      <c r="F7397" s="462" t="s">
        <v>95</v>
      </c>
      <c r="G7397" s="462" t="s">
        <v>3468</v>
      </c>
      <c r="H7397" s="145" t="s">
        <v>86</v>
      </c>
      <c r="I7397" s="462" t="s">
        <v>2</v>
      </c>
      <c r="J7397" s="462" t="s">
        <v>1688</v>
      </c>
      <c r="K7397" s="145" t="s">
        <v>2292</v>
      </c>
      <c r="L7397" s="145" t="s">
        <v>2297</v>
      </c>
      <c r="M7397" s="145" t="s">
        <v>2266</v>
      </c>
      <c r="N7397" s="145" t="s">
        <v>2267</v>
      </c>
    </row>
    <row r="7398" spans="3:14">
      <c r="C7398" s="145" t="s">
        <v>2880</v>
      </c>
      <c r="D7398" s="145">
        <v>0</v>
      </c>
      <c r="E7398" s="145" t="s">
        <v>26</v>
      </c>
      <c r="F7398" s="462" t="s">
        <v>95</v>
      </c>
      <c r="G7398" s="462" t="s">
        <v>3468</v>
      </c>
      <c r="H7398" s="145" t="s">
        <v>86</v>
      </c>
      <c r="I7398" s="462" t="s">
        <v>1688</v>
      </c>
      <c r="J7398" s="462" t="s">
        <v>1690</v>
      </c>
      <c r="K7398" s="145" t="s">
        <v>2292</v>
      </c>
      <c r="L7398" s="145" t="s">
        <v>2297</v>
      </c>
      <c r="M7398" s="145" t="s">
        <v>2266</v>
      </c>
      <c r="N7398" s="145" t="s">
        <v>2267</v>
      </c>
    </row>
    <row r="7399" spans="3:14">
      <c r="C7399" s="145" t="s">
        <v>2881</v>
      </c>
      <c r="D7399" s="145">
        <v>0</v>
      </c>
      <c r="E7399" s="145" t="s">
        <v>26</v>
      </c>
      <c r="F7399" s="462" t="s">
        <v>95</v>
      </c>
      <c r="G7399" s="462" t="s">
        <v>3468</v>
      </c>
      <c r="H7399" s="145" t="s">
        <v>86</v>
      </c>
      <c r="I7399" s="462" t="s">
        <v>1688</v>
      </c>
      <c r="J7399" s="462" t="s">
        <v>1690</v>
      </c>
      <c r="K7399" s="145" t="s">
        <v>2292</v>
      </c>
      <c r="L7399" s="145" t="s">
        <v>2297</v>
      </c>
      <c r="M7399" s="145" t="s">
        <v>2266</v>
      </c>
      <c r="N7399" s="145" t="s">
        <v>2267</v>
      </c>
    </row>
    <row r="7400" spans="3:14">
      <c r="C7400" s="145" t="s">
        <v>2882</v>
      </c>
      <c r="D7400" s="145">
        <v>0</v>
      </c>
      <c r="E7400" s="145" t="s">
        <v>26</v>
      </c>
      <c r="F7400" s="462" t="s">
        <v>95</v>
      </c>
      <c r="G7400" s="462" t="s">
        <v>3468</v>
      </c>
      <c r="H7400" s="145" t="s">
        <v>86</v>
      </c>
      <c r="I7400" s="462" t="s">
        <v>1688</v>
      </c>
      <c r="J7400" s="462" t="s">
        <v>1690</v>
      </c>
      <c r="K7400" s="145" t="s">
        <v>2292</v>
      </c>
      <c r="L7400" s="145" t="s">
        <v>2297</v>
      </c>
      <c r="M7400" s="145" t="s">
        <v>2266</v>
      </c>
      <c r="N7400" s="145" t="s">
        <v>2267</v>
      </c>
    </row>
    <row r="7401" spans="3:14">
      <c r="C7401" s="145" t="s">
        <v>2883</v>
      </c>
      <c r="D7401" s="145">
        <v>0</v>
      </c>
      <c r="E7401" s="145" t="s">
        <v>26</v>
      </c>
      <c r="F7401" s="462" t="s">
        <v>95</v>
      </c>
      <c r="G7401" s="462" t="s">
        <v>3468</v>
      </c>
      <c r="H7401" s="145" t="s">
        <v>86</v>
      </c>
      <c r="I7401" s="462" t="s">
        <v>1688</v>
      </c>
      <c r="J7401" s="462" t="s">
        <v>1690</v>
      </c>
      <c r="K7401" s="145" t="s">
        <v>2292</v>
      </c>
      <c r="L7401" s="145" t="s">
        <v>2297</v>
      </c>
      <c r="M7401" s="145" t="s">
        <v>2266</v>
      </c>
      <c r="N7401" s="145" t="s">
        <v>2267</v>
      </c>
    </row>
    <row r="7402" spans="3:14">
      <c r="C7402" s="145" t="s">
        <v>2884</v>
      </c>
      <c r="D7402" s="145">
        <v>0</v>
      </c>
      <c r="E7402" s="145" t="s">
        <v>26</v>
      </c>
      <c r="F7402" s="462" t="s">
        <v>95</v>
      </c>
      <c r="G7402" s="462" t="s">
        <v>3468</v>
      </c>
      <c r="H7402" s="145" t="s">
        <v>86</v>
      </c>
      <c r="I7402" s="462" t="s">
        <v>1688</v>
      </c>
      <c r="J7402" s="462" t="s">
        <v>1690</v>
      </c>
      <c r="K7402" s="145" t="s">
        <v>2292</v>
      </c>
      <c r="L7402" s="145" t="s">
        <v>2297</v>
      </c>
      <c r="M7402" s="145" t="s">
        <v>2266</v>
      </c>
      <c r="N7402" s="145" t="s">
        <v>2267</v>
      </c>
    </row>
    <row r="7403" spans="3:14">
      <c r="C7403" s="145" t="s">
        <v>2885</v>
      </c>
      <c r="D7403" s="145">
        <v>0</v>
      </c>
      <c r="E7403" s="145" t="s">
        <v>26</v>
      </c>
      <c r="F7403" s="462" t="s">
        <v>95</v>
      </c>
      <c r="G7403" s="462" t="s">
        <v>3468</v>
      </c>
      <c r="H7403" s="145" t="s">
        <v>86</v>
      </c>
      <c r="I7403" s="462" t="s">
        <v>1688</v>
      </c>
      <c r="J7403" s="462" t="s">
        <v>1690</v>
      </c>
      <c r="K7403" s="145" t="s">
        <v>2292</v>
      </c>
      <c r="L7403" s="145" t="s">
        <v>2297</v>
      </c>
      <c r="M7403" s="145" t="s">
        <v>2266</v>
      </c>
      <c r="N7403" s="145" t="s">
        <v>2267</v>
      </c>
    </row>
    <row r="7404" spans="3:14">
      <c r="C7404" s="145" t="s">
        <v>2886</v>
      </c>
      <c r="D7404" s="145">
        <v>0</v>
      </c>
      <c r="E7404" s="145" t="s">
        <v>26</v>
      </c>
      <c r="F7404" s="462" t="s">
        <v>95</v>
      </c>
      <c r="G7404" s="462" t="s">
        <v>3468</v>
      </c>
      <c r="H7404" s="145" t="s">
        <v>86</v>
      </c>
      <c r="I7404" s="462" t="s">
        <v>1688</v>
      </c>
      <c r="J7404" s="462" t="s">
        <v>1690</v>
      </c>
      <c r="K7404" s="145" t="s">
        <v>2292</v>
      </c>
      <c r="L7404" s="145" t="s">
        <v>2297</v>
      </c>
      <c r="M7404" s="145" t="s">
        <v>2266</v>
      </c>
      <c r="N7404" s="145" t="s">
        <v>2267</v>
      </c>
    </row>
    <row r="7405" spans="3:14">
      <c r="C7405" s="145" t="s">
        <v>2887</v>
      </c>
      <c r="D7405" s="145">
        <v>0</v>
      </c>
      <c r="E7405" s="145" t="s">
        <v>26</v>
      </c>
      <c r="F7405" s="462" t="s">
        <v>95</v>
      </c>
      <c r="G7405" s="462" t="s">
        <v>3468</v>
      </c>
      <c r="H7405" s="145" t="s">
        <v>86</v>
      </c>
      <c r="I7405" s="462" t="s">
        <v>1688</v>
      </c>
      <c r="J7405" s="462" t="s">
        <v>1690</v>
      </c>
      <c r="K7405" s="145" t="s">
        <v>2292</v>
      </c>
      <c r="L7405" s="145" t="s">
        <v>2297</v>
      </c>
      <c r="M7405" s="145" t="s">
        <v>2266</v>
      </c>
      <c r="N7405" s="145" t="s">
        <v>2267</v>
      </c>
    </row>
    <row r="7406" spans="3:14">
      <c r="C7406" s="145" t="s">
        <v>2888</v>
      </c>
      <c r="D7406" s="145">
        <v>0</v>
      </c>
      <c r="E7406" s="145" t="s">
        <v>26</v>
      </c>
      <c r="F7406" s="462" t="s">
        <v>95</v>
      </c>
      <c r="G7406" s="462" t="s">
        <v>3468</v>
      </c>
      <c r="H7406" s="145" t="s">
        <v>86</v>
      </c>
      <c r="I7406" s="462" t="s">
        <v>1688</v>
      </c>
      <c r="J7406" s="462" t="s">
        <v>1690</v>
      </c>
      <c r="K7406" s="145" t="s">
        <v>2292</v>
      </c>
      <c r="L7406" s="145" t="s">
        <v>2297</v>
      </c>
      <c r="M7406" s="145" t="s">
        <v>2266</v>
      </c>
      <c r="N7406" s="145" t="s">
        <v>2267</v>
      </c>
    </row>
    <row r="7407" spans="3:14">
      <c r="C7407" s="145" t="s">
        <v>2362</v>
      </c>
      <c r="D7407" s="145">
        <v>0</v>
      </c>
      <c r="E7407" s="145" t="s">
        <v>26</v>
      </c>
      <c r="F7407" s="462" t="s">
        <v>95</v>
      </c>
      <c r="G7407" s="462" t="s">
        <v>3468</v>
      </c>
      <c r="H7407" s="145" t="s">
        <v>86</v>
      </c>
      <c r="I7407" s="462" t="s">
        <v>2</v>
      </c>
      <c r="J7407" s="462" t="s">
        <v>1690</v>
      </c>
      <c r="K7407" s="145" t="s">
        <v>2292</v>
      </c>
      <c r="L7407" s="145" t="s">
        <v>2297</v>
      </c>
      <c r="M7407" s="145" t="s">
        <v>2266</v>
      </c>
      <c r="N7407" s="145" t="s">
        <v>2267</v>
      </c>
    </row>
    <row r="7408" spans="3:14">
      <c r="C7408" s="145" t="s">
        <v>2875</v>
      </c>
      <c r="F7408" s="462" t="s">
        <v>3470</v>
      </c>
      <c r="G7408" s="462" t="s">
        <v>3468</v>
      </c>
      <c r="H7408" s="145" t="s">
        <v>86</v>
      </c>
      <c r="I7408" s="462" t="s">
        <v>1688</v>
      </c>
      <c r="J7408" s="462" t="s">
        <v>1690</v>
      </c>
      <c r="K7408" s="145" t="s">
        <v>2292</v>
      </c>
      <c r="L7408" s="145" t="s">
        <v>2297</v>
      </c>
      <c r="M7408" s="145" t="s">
        <v>2266</v>
      </c>
      <c r="N7408" s="145" t="s">
        <v>2268</v>
      </c>
    </row>
    <row r="7409" spans="3:14">
      <c r="C7409" s="145" t="s">
        <v>2876</v>
      </c>
      <c r="F7409" s="462" t="s">
        <v>3470</v>
      </c>
      <c r="G7409" s="462" t="s">
        <v>3468</v>
      </c>
      <c r="H7409" s="145" t="s">
        <v>86</v>
      </c>
      <c r="I7409" s="462" t="s">
        <v>1688</v>
      </c>
      <c r="J7409" s="462" t="s">
        <v>1690</v>
      </c>
      <c r="K7409" s="145" t="s">
        <v>2292</v>
      </c>
      <c r="L7409" s="145" t="s">
        <v>2297</v>
      </c>
      <c r="M7409" s="145" t="s">
        <v>2266</v>
      </c>
      <c r="N7409" s="145" t="s">
        <v>2268</v>
      </c>
    </row>
    <row r="7410" spans="3:14">
      <c r="C7410" s="145" t="s">
        <v>2877</v>
      </c>
      <c r="F7410" s="462" t="s">
        <v>3470</v>
      </c>
      <c r="G7410" s="462" t="s">
        <v>3468</v>
      </c>
      <c r="H7410" s="145" t="s">
        <v>86</v>
      </c>
      <c r="I7410" s="462" t="s">
        <v>1688</v>
      </c>
      <c r="J7410" s="462" t="s">
        <v>1690</v>
      </c>
      <c r="K7410" s="145" t="s">
        <v>2292</v>
      </c>
      <c r="L7410" s="145" t="s">
        <v>2297</v>
      </c>
      <c r="M7410" s="145" t="s">
        <v>2266</v>
      </c>
      <c r="N7410" s="145" t="s">
        <v>2268</v>
      </c>
    </row>
    <row r="7411" spans="3:14">
      <c r="C7411" s="145" t="s">
        <v>2362</v>
      </c>
      <c r="D7411" s="145">
        <v>0</v>
      </c>
      <c r="E7411" s="145" t="s">
        <v>26</v>
      </c>
      <c r="F7411" s="462" t="s">
        <v>95</v>
      </c>
      <c r="G7411" s="462" t="s">
        <v>3468</v>
      </c>
      <c r="H7411" s="145" t="s">
        <v>86</v>
      </c>
      <c r="I7411" s="462" t="s">
        <v>2</v>
      </c>
      <c r="J7411" s="462" t="s">
        <v>1688</v>
      </c>
      <c r="K7411" s="145" t="s">
        <v>2292</v>
      </c>
      <c r="L7411" s="145" t="s">
        <v>2297</v>
      </c>
      <c r="M7411" s="145" t="s">
        <v>2266</v>
      </c>
      <c r="N7411" s="145" t="s">
        <v>2268</v>
      </c>
    </row>
    <row r="7412" spans="3:14">
      <c r="C7412" s="145" t="s">
        <v>2880</v>
      </c>
      <c r="D7412" s="145">
        <v>0</v>
      </c>
      <c r="E7412" s="145" t="s">
        <v>26</v>
      </c>
      <c r="F7412" s="462" t="s">
        <v>95</v>
      </c>
      <c r="G7412" s="462" t="s">
        <v>3468</v>
      </c>
      <c r="H7412" s="145" t="s">
        <v>86</v>
      </c>
      <c r="I7412" s="462" t="s">
        <v>1688</v>
      </c>
      <c r="J7412" s="462" t="s">
        <v>1690</v>
      </c>
      <c r="K7412" s="145" t="s">
        <v>2292</v>
      </c>
      <c r="L7412" s="145" t="s">
        <v>2297</v>
      </c>
      <c r="M7412" s="145" t="s">
        <v>2266</v>
      </c>
      <c r="N7412" s="145" t="s">
        <v>2268</v>
      </c>
    </row>
    <row r="7413" spans="3:14">
      <c r="C7413" s="145" t="s">
        <v>2881</v>
      </c>
      <c r="D7413" s="145">
        <v>0</v>
      </c>
      <c r="E7413" s="145" t="s">
        <v>26</v>
      </c>
      <c r="F7413" s="462" t="s">
        <v>95</v>
      </c>
      <c r="G7413" s="462" t="s">
        <v>3468</v>
      </c>
      <c r="H7413" s="145" t="s">
        <v>86</v>
      </c>
      <c r="I7413" s="462" t="s">
        <v>1688</v>
      </c>
      <c r="J7413" s="462" t="s">
        <v>1690</v>
      </c>
      <c r="K7413" s="145" t="s">
        <v>2292</v>
      </c>
      <c r="L7413" s="145" t="s">
        <v>2297</v>
      </c>
      <c r="M7413" s="145" t="s">
        <v>2266</v>
      </c>
      <c r="N7413" s="145" t="s">
        <v>2268</v>
      </c>
    </row>
    <row r="7414" spans="3:14">
      <c r="C7414" s="145" t="s">
        <v>2882</v>
      </c>
      <c r="D7414" s="145">
        <v>0</v>
      </c>
      <c r="E7414" s="145" t="s">
        <v>26</v>
      </c>
      <c r="F7414" s="462" t="s">
        <v>95</v>
      </c>
      <c r="G7414" s="462" t="s">
        <v>3468</v>
      </c>
      <c r="H7414" s="145" t="s">
        <v>86</v>
      </c>
      <c r="I7414" s="462" t="s">
        <v>1688</v>
      </c>
      <c r="J7414" s="462" t="s">
        <v>1690</v>
      </c>
      <c r="K7414" s="145" t="s">
        <v>2292</v>
      </c>
      <c r="L7414" s="145" t="s">
        <v>2297</v>
      </c>
      <c r="M7414" s="145" t="s">
        <v>2266</v>
      </c>
      <c r="N7414" s="145" t="s">
        <v>2268</v>
      </c>
    </row>
    <row r="7415" spans="3:14">
      <c r="C7415" s="145" t="s">
        <v>2883</v>
      </c>
      <c r="D7415" s="145">
        <v>0</v>
      </c>
      <c r="E7415" s="145" t="s">
        <v>26</v>
      </c>
      <c r="F7415" s="462" t="s">
        <v>95</v>
      </c>
      <c r="G7415" s="462" t="s">
        <v>3468</v>
      </c>
      <c r="H7415" s="145" t="s">
        <v>86</v>
      </c>
      <c r="I7415" s="462" t="s">
        <v>1688</v>
      </c>
      <c r="J7415" s="462" t="s">
        <v>1690</v>
      </c>
      <c r="K7415" s="145" t="s">
        <v>2292</v>
      </c>
      <c r="L7415" s="145" t="s">
        <v>2297</v>
      </c>
      <c r="M7415" s="145" t="s">
        <v>2266</v>
      </c>
      <c r="N7415" s="145" t="s">
        <v>2268</v>
      </c>
    </row>
    <row r="7416" spans="3:14">
      <c r="C7416" s="145" t="s">
        <v>2884</v>
      </c>
      <c r="D7416" s="145">
        <v>0</v>
      </c>
      <c r="E7416" s="145" t="s">
        <v>26</v>
      </c>
      <c r="F7416" s="462" t="s">
        <v>95</v>
      </c>
      <c r="G7416" s="462" t="s">
        <v>3468</v>
      </c>
      <c r="H7416" s="145" t="s">
        <v>86</v>
      </c>
      <c r="I7416" s="462" t="s">
        <v>1688</v>
      </c>
      <c r="J7416" s="462" t="s">
        <v>1690</v>
      </c>
      <c r="K7416" s="145" t="s">
        <v>2292</v>
      </c>
      <c r="L7416" s="145" t="s">
        <v>2297</v>
      </c>
      <c r="M7416" s="145" t="s">
        <v>2266</v>
      </c>
      <c r="N7416" s="145" t="s">
        <v>2268</v>
      </c>
    </row>
    <row r="7417" spans="3:14">
      <c r="C7417" s="145" t="s">
        <v>2885</v>
      </c>
      <c r="D7417" s="145">
        <v>0</v>
      </c>
      <c r="E7417" s="145" t="s">
        <v>26</v>
      </c>
      <c r="F7417" s="462" t="s">
        <v>95</v>
      </c>
      <c r="G7417" s="462" t="s">
        <v>3468</v>
      </c>
      <c r="H7417" s="145" t="s">
        <v>86</v>
      </c>
      <c r="I7417" s="462" t="s">
        <v>1688</v>
      </c>
      <c r="J7417" s="462" t="s">
        <v>1690</v>
      </c>
      <c r="K7417" s="145" t="s">
        <v>2292</v>
      </c>
      <c r="L7417" s="145" t="s">
        <v>2297</v>
      </c>
      <c r="M7417" s="145" t="s">
        <v>2266</v>
      </c>
      <c r="N7417" s="145" t="s">
        <v>2268</v>
      </c>
    </row>
    <row r="7418" spans="3:14">
      <c r="C7418" s="145" t="s">
        <v>2886</v>
      </c>
      <c r="D7418" s="145">
        <v>0</v>
      </c>
      <c r="E7418" s="145" t="s">
        <v>26</v>
      </c>
      <c r="F7418" s="462" t="s">
        <v>95</v>
      </c>
      <c r="G7418" s="462" t="s">
        <v>3468</v>
      </c>
      <c r="H7418" s="145" t="s">
        <v>86</v>
      </c>
      <c r="I7418" s="462" t="s">
        <v>1688</v>
      </c>
      <c r="J7418" s="462" t="s">
        <v>1690</v>
      </c>
      <c r="K7418" s="145" t="s">
        <v>2292</v>
      </c>
      <c r="L7418" s="145" t="s">
        <v>2297</v>
      </c>
      <c r="M7418" s="145" t="s">
        <v>2266</v>
      </c>
      <c r="N7418" s="145" t="s">
        <v>2268</v>
      </c>
    </row>
    <row r="7419" spans="3:14">
      <c r="C7419" s="145" t="s">
        <v>2887</v>
      </c>
      <c r="D7419" s="145">
        <v>0</v>
      </c>
      <c r="E7419" s="145" t="s">
        <v>26</v>
      </c>
      <c r="F7419" s="462" t="s">
        <v>95</v>
      </c>
      <c r="G7419" s="462" t="s">
        <v>3468</v>
      </c>
      <c r="H7419" s="145" t="s">
        <v>86</v>
      </c>
      <c r="I7419" s="462" t="s">
        <v>1688</v>
      </c>
      <c r="J7419" s="462" t="s">
        <v>1690</v>
      </c>
      <c r="K7419" s="145" t="s">
        <v>2292</v>
      </c>
      <c r="L7419" s="145" t="s">
        <v>2297</v>
      </c>
      <c r="M7419" s="145" t="s">
        <v>2266</v>
      </c>
      <c r="N7419" s="145" t="s">
        <v>2268</v>
      </c>
    </row>
    <row r="7420" spans="3:14">
      <c r="C7420" s="145" t="s">
        <v>2888</v>
      </c>
      <c r="D7420" s="145">
        <v>0</v>
      </c>
      <c r="E7420" s="145" t="s">
        <v>26</v>
      </c>
      <c r="F7420" s="462" t="s">
        <v>95</v>
      </c>
      <c r="G7420" s="462" t="s">
        <v>3468</v>
      </c>
      <c r="H7420" s="145" t="s">
        <v>86</v>
      </c>
      <c r="I7420" s="462" t="s">
        <v>1688</v>
      </c>
      <c r="J7420" s="462" t="s">
        <v>1690</v>
      </c>
      <c r="K7420" s="145" t="s">
        <v>2292</v>
      </c>
      <c r="L7420" s="145" t="s">
        <v>2297</v>
      </c>
      <c r="M7420" s="145" t="s">
        <v>2266</v>
      </c>
      <c r="N7420" s="145" t="s">
        <v>2268</v>
      </c>
    </row>
    <row r="7421" spans="3:14">
      <c r="C7421" s="145" t="s">
        <v>2362</v>
      </c>
      <c r="D7421" s="145">
        <v>0</v>
      </c>
      <c r="E7421" s="145" t="s">
        <v>26</v>
      </c>
      <c r="F7421" s="462" t="s">
        <v>95</v>
      </c>
      <c r="G7421" s="462" t="s">
        <v>3468</v>
      </c>
      <c r="H7421" s="145" t="s">
        <v>86</v>
      </c>
      <c r="I7421" s="462" t="s">
        <v>2</v>
      </c>
      <c r="J7421" s="462" t="s">
        <v>1690</v>
      </c>
      <c r="K7421" s="145" t="s">
        <v>2292</v>
      </c>
      <c r="L7421" s="145" t="s">
        <v>2297</v>
      </c>
      <c r="M7421" s="145" t="s">
        <v>2266</v>
      </c>
      <c r="N7421" s="145" t="s">
        <v>2268</v>
      </c>
    </row>
    <row r="7422" spans="3:14">
      <c r="C7422" s="145" t="s">
        <v>2875</v>
      </c>
      <c r="F7422" s="462" t="s">
        <v>3470</v>
      </c>
      <c r="G7422" s="462" t="s">
        <v>3468</v>
      </c>
      <c r="H7422" s="145" t="s">
        <v>86</v>
      </c>
      <c r="I7422" s="462" t="s">
        <v>1688</v>
      </c>
      <c r="J7422" s="462" t="s">
        <v>1690</v>
      </c>
      <c r="K7422" s="145" t="s">
        <v>2292</v>
      </c>
      <c r="L7422" s="145" t="s">
        <v>2297</v>
      </c>
      <c r="M7422" s="145" t="s">
        <v>2266</v>
      </c>
      <c r="N7422" s="145" t="s">
        <v>2269</v>
      </c>
    </row>
    <row r="7423" spans="3:14">
      <c r="C7423" s="145" t="s">
        <v>2876</v>
      </c>
      <c r="F7423" s="462" t="s">
        <v>3470</v>
      </c>
      <c r="G7423" s="462" t="s">
        <v>3468</v>
      </c>
      <c r="H7423" s="145" t="s">
        <v>86</v>
      </c>
      <c r="I7423" s="462" t="s">
        <v>1688</v>
      </c>
      <c r="J7423" s="462" t="s">
        <v>1690</v>
      </c>
      <c r="K7423" s="145" t="s">
        <v>2292</v>
      </c>
      <c r="L7423" s="145" t="s">
        <v>2297</v>
      </c>
      <c r="M7423" s="145" t="s">
        <v>2266</v>
      </c>
      <c r="N7423" s="145" t="s">
        <v>2269</v>
      </c>
    </row>
    <row r="7424" spans="3:14">
      <c r="C7424" s="145" t="s">
        <v>2877</v>
      </c>
      <c r="F7424" s="462" t="s">
        <v>3470</v>
      </c>
      <c r="G7424" s="462" t="s">
        <v>3468</v>
      </c>
      <c r="H7424" s="145" t="s">
        <v>86</v>
      </c>
      <c r="I7424" s="462" t="s">
        <v>1688</v>
      </c>
      <c r="J7424" s="462" t="s">
        <v>1690</v>
      </c>
      <c r="K7424" s="145" t="s">
        <v>2292</v>
      </c>
      <c r="L7424" s="145" t="s">
        <v>2297</v>
      </c>
      <c r="M7424" s="145" t="s">
        <v>2266</v>
      </c>
      <c r="N7424" s="145" t="s">
        <v>2269</v>
      </c>
    </row>
    <row r="7425" spans="3:14">
      <c r="C7425" s="145" t="s">
        <v>2362</v>
      </c>
      <c r="D7425" s="145">
        <v>0</v>
      </c>
      <c r="E7425" s="145" t="s">
        <v>26</v>
      </c>
      <c r="F7425" s="462" t="s">
        <v>95</v>
      </c>
      <c r="G7425" s="462" t="s">
        <v>3468</v>
      </c>
      <c r="H7425" s="145" t="s">
        <v>86</v>
      </c>
      <c r="I7425" s="462" t="s">
        <v>2</v>
      </c>
      <c r="J7425" s="462" t="s">
        <v>1688</v>
      </c>
      <c r="K7425" s="145" t="s">
        <v>2292</v>
      </c>
      <c r="L7425" s="145" t="s">
        <v>2297</v>
      </c>
      <c r="M7425" s="145" t="s">
        <v>2266</v>
      </c>
      <c r="N7425" s="145" t="s">
        <v>2269</v>
      </c>
    </row>
    <row r="7426" spans="3:14">
      <c r="C7426" s="145" t="s">
        <v>2880</v>
      </c>
      <c r="D7426" s="145">
        <v>0</v>
      </c>
      <c r="E7426" s="145" t="s">
        <v>26</v>
      </c>
      <c r="F7426" s="462" t="s">
        <v>95</v>
      </c>
      <c r="G7426" s="462" t="s">
        <v>3468</v>
      </c>
      <c r="H7426" s="145" t="s">
        <v>86</v>
      </c>
      <c r="I7426" s="462" t="s">
        <v>1688</v>
      </c>
      <c r="J7426" s="462" t="s">
        <v>1690</v>
      </c>
      <c r="K7426" s="145" t="s">
        <v>2292</v>
      </c>
      <c r="L7426" s="145" t="s">
        <v>2297</v>
      </c>
      <c r="M7426" s="145" t="s">
        <v>2266</v>
      </c>
      <c r="N7426" s="145" t="s">
        <v>2269</v>
      </c>
    </row>
    <row r="7427" spans="3:14">
      <c r="C7427" s="145" t="s">
        <v>2881</v>
      </c>
      <c r="D7427" s="145">
        <v>0</v>
      </c>
      <c r="E7427" s="145" t="s">
        <v>26</v>
      </c>
      <c r="F7427" s="462" t="s">
        <v>95</v>
      </c>
      <c r="G7427" s="462" t="s">
        <v>3468</v>
      </c>
      <c r="H7427" s="145" t="s">
        <v>86</v>
      </c>
      <c r="I7427" s="462" t="s">
        <v>1688</v>
      </c>
      <c r="J7427" s="462" t="s">
        <v>1690</v>
      </c>
      <c r="K7427" s="145" t="s">
        <v>2292</v>
      </c>
      <c r="L7427" s="145" t="s">
        <v>2297</v>
      </c>
      <c r="M7427" s="145" t="s">
        <v>2266</v>
      </c>
      <c r="N7427" s="145" t="s">
        <v>2269</v>
      </c>
    </row>
    <row r="7428" spans="3:14">
      <c r="C7428" s="145" t="s">
        <v>2882</v>
      </c>
      <c r="D7428" s="145">
        <v>0</v>
      </c>
      <c r="E7428" s="145" t="s">
        <v>26</v>
      </c>
      <c r="F7428" s="462" t="s">
        <v>95</v>
      </c>
      <c r="G7428" s="462" t="s">
        <v>3468</v>
      </c>
      <c r="H7428" s="145" t="s">
        <v>86</v>
      </c>
      <c r="I7428" s="462" t="s">
        <v>1688</v>
      </c>
      <c r="J7428" s="462" t="s">
        <v>1690</v>
      </c>
      <c r="K7428" s="145" t="s">
        <v>2292</v>
      </c>
      <c r="L7428" s="145" t="s">
        <v>2297</v>
      </c>
      <c r="M7428" s="145" t="s">
        <v>2266</v>
      </c>
      <c r="N7428" s="145" t="s">
        <v>2269</v>
      </c>
    </row>
    <row r="7429" spans="3:14">
      <c r="C7429" s="145" t="s">
        <v>2883</v>
      </c>
      <c r="D7429" s="145">
        <v>0</v>
      </c>
      <c r="E7429" s="145" t="s">
        <v>26</v>
      </c>
      <c r="F7429" s="462" t="s">
        <v>95</v>
      </c>
      <c r="G7429" s="462" t="s">
        <v>3468</v>
      </c>
      <c r="H7429" s="145" t="s">
        <v>86</v>
      </c>
      <c r="I7429" s="462" t="s">
        <v>1688</v>
      </c>
      <c r="J7429" s="462" t="s">
        <v>1690</v>
      </c>
      <c r="K7429" s="145" t="s">
        <v>2292</v>
      </c>
      <c r="L7429" s="145" t="s">
        <v>2297</v>
      </c>
      <c r="M7429" s="145" t="s">
        <v>2266</v>
      </c>
      <c r="N7429" s="145" t="s">
        <v>2269</v>
      </c>
    </row>
    <row r="7430" spans="3:14">
      <c r="C7430" s="145" t="s">
        <v>2884</v>
      </c>
      <c r="D7430" s="145">
        <v>0</v>
      </c>
      <c r="E7430" s="145" t="s">
        <v>26</v>
      </c>
      <c r="F7430" s="462" t="s">
        <v>95</v>
      </c>
      <c r="G7430" s="462" t="s">
        <v>3468</v>
      </c>
      <c r="H7430" s="145" t="s">
        <v>86</v>
      </c>
      <c r="I7430" s="462" t="s">
        <v>1688</v>
      </c>
      <c r="J7430" s="462" t="s">
        <v>1690</v>
      </c>
      <c r="K7430" s="145" t="s">
        <v>2292</v>
      </c>
      <c r="L7430" s="145" t="s">
        <v>2297</v>
      </c>
      <c r="M7430" s="145" t="s">
        <v>2266</v>
      </c>
      <c r="N7430" s="145" t="s">
        <v>2269</v>
      </c>
    </row>
    <row r="7431" spans="3:14">
      <c r="C7431" s="145" t="s">
        <v>2885</v>
      </c>
      <c r="D7431" s="145">
        <v>0</v>
      </c>
      <c r="E7431" s="145" t="s">
        <v>26</v>
      </c>
      <c r="F7431" s="462" t="s">
        <v>95</v>
      </c>
      <c r="G7431" s="462" t="s">
        <v>3468</v>
      </c>
      <c r="H7431" s="145" t="s">
        <v>86</v>
      </c>
      <c r="I7431" s="462" t="s">
        <v>1688</v>
      </c>
      <c r="J7431" s="462" t="s">
        <v>1690</v>
      </c>
      <c r="K7431" s="145" t="s">
        <v>2292</v>
      </c>
      <c r="L7431" s="145" t="s">
        <v>2297</v>
      </c>
      <c r="M7431" s="145" t="s">
        <v>2266</v>
      </c>
      <c r="N7431" s="145" t="s">
        <v>2269</v>
      </c>
    </row>
    <row r="7432" spans="3:14">
      <c r="C7432" s="145" t="s">
        <v>2886</v>
      </c>
      <c r="D7432" s="145">
        <v>0</v>
      </c>
      <c r="E7432" s="145" t="s">
        <v>26</v>
      </c>
      <c r="F7432" s="462" t="s">
        <v>95</v>
      </c>
      <c r="G7432" s="462" t="s">
        <v>3468</v>
      </c>
      <c r="H7432" s="145" t="s">
        <v>86</v>
      </c>
      <c r="I7432" s="462" t="s">
        <v>1688</v>
      </c>
      <c r="J7432" s="462" t="s">
        <v>1690</v>
      </c>
      <c r="K7432" s="145" t="s">
        <v>2292</v>
      </c>
      <c r="L7432" s="145" t="s">
        <v>2297</v>
      </c>
      <c r="M7432" s="145" t="s">
        <v>2266</v>
      </c>
      <c r="N7432" s="145" t="s">
        <v>2269</v>
      </c>
    </row>
    <row r="7433" spans="3:14">
      <c r="C7433" s="145" t="s">
        <v>2887</v>
      </c>
      <c r="D7433" s="145">
        <v>0</v>
      </c>
      <c r="E7433" s="145" t="s">
        <v>26</v>
      </c>
      <c r="F7433" s="462" t="s">
        <v>95</v>
      </c>
      <c r="G7433" s="462" t="s">
        <v>3468</v>
      </c>
      <c r="H7433" s="145" t="s">
        <v>86</v>
      </c>
      <c r="I7433" s="462" t="s">
        <v>1688</v>
      </c>
      <c r="J7433" s="462" t="s">
        <v>1690</v>
      </c>
      <c r="K7433" s="145" t="s">
        <v>2292</v>
      </c>
      <c r="L7433" s="145" t="s">
        <v>2297</v>
      </c>
      <c r="M7433" s="145" t="s">
        <v>2266</v>
      </c>
      <c r="N7433" s="145" t="s">
        <v>2269</v>
      </c>
    </row>
    <row r="7434" spans="3:14">
      <c r="C7434" s="145" t="s">
        <v>2888</v>
      </c>
      <c r="D7434" s="145">
        <v>0</v>
      </c>
      <c r="E7434" s="145" t="s">
        <v>26</v>
      </c>
      <c r="F7434" s="462" t="s">
        <v>95</v>
      </c>
      <c r="G7434" s="462" t="s">
        <v>3468</v>
      </c>
      <c r="H7434" s="145" t="s">
        <v>86</v>
      </c>
      <c r="I7434" s="462" t="s">
        <v>1688</v>
      </c>
      <c r="J7434" s="462" t="s">
        <v>1690</v>
      </c>
      <c r="K7434" s="145" t="s">
        <v>2292</v>
      </c>
      <c r="L7434" s="145" t="s">
        <v>2297</v>
      </c>
      <c r="M7434" s="145" t="s">
        <v>2266</v>
      </c>
      <c r="N7434" s="145" t="s">
        <v>2269</v>
      </c>
    </row>
    <row r="7435" spans="3:14">
      <c r="C7435" s="145" t="s">
        <v>2362</v>
      </c>
      <c r="D7435" s="145">
        <v>0</v>
      </c>
      <c r="E7435" s="145" t="s">
        <v>26</v>
      </c>
      <c r="F7435" s="462" t="s">
        <v>95</v>
      </c>
      <c r="G7435" s="462" t="s">
        <v>3468</v>
      </c>
      <c r="H7435" s="145" t="s">
        <v>86</v>
      </c>
      <c r="I7435" s="462" t="s">
        <v>2</v>
      </c>
      <c r="J7435" s="462" t="s">
        <v>1690</v>
      </c>
      <c r="K7435" s="145" t="s">
        <v>2292</v>
      </c>
      <c r="L7435" s="145" t="s">
        <v>2297</v>
      </c>
      <c r="M7435" s="145" t="s">
        <v>2266</v>
      </c>
      <c r="N7435" s="145" t="s">
        <v>2269</v>
      </c>
    </row>
    <row r="7436" spans="3:14">
      <c r="C7436" s="145" t="s">
        <v>2875</v>
      </c>
      <c r="F7436" s="462" t="s">
        <v>3470</v>
      </c>
      <c r="G7436" s="462" t="s">
        <v>3468</v>
      </c>
      <c r="H7436" s="145" t="s">
        <v>86</v>
      </c>
      <c r="I7436" s="462" t="s">
        <v>1688</v>
      </c>
      <c r="J7436" s="462" t="s">
        <v>1690</v>
      </c>
      <c r="K7436" s="145" t="s">
        <v>2292</v>
      </c>
      <c r="L7436" s="145" t="s">
        <v>2298</v>
      </c>
      <c r="M7436" s="145" t="s">
        <v>2266</v>
      </c>
      <c r="N7436" s="145" t="s">
        <v>2267</v>
      </c>
    </row>
    <row r="7437" spans="3:14">
      <c r="C7437" s="145" t="s">
        <v>2876</v>
      </c>
      <c r="F7437" s="462" t="s">
        <v>3470</v>
      </c>
      <c r="G7437" s="462" t="s">
        <v>3468</v>
      </c>
      <c r="H7437" s="145" t="s">
        <v>86</v>
      </c>
      <c r="I7437" s="462" t="s">
        <v>1688</v>
      </c>
      <c r="J7437" s="462" t="s">
        <v>1690</v>
      </c>
      <c r="K7437" s="145" t="s">
        <v>2292</v>
      </c>
      <c r="L7437" s="145" t="s">
        <v>2298</v>
      </c>
      <c r="M7437" s="145" t="s">
        <v>2266</v>
      </c>
      <c r="N7437" s="145" t="s">
        <v>2267</v>
      </c>
    </row>
    <row r="7438" spans="3:14">
      <c r="C7438" s="145" t="s">
        <v>2877</v>
      </c>
      <c r="F7438" s="462" t="s">
        <v>3470</v>
      </c>
      <c r="G7438" s="462" t="s">
        <v>3468</v>
      </c>
      <c r="H7438" s="145" t="s">
        <v>86</v>
      </c>
      <c r="I7438" s="462" t="s">
        <v>1688</v>
      </c>
      <c r="J7438" s="462" t="s">
        <v>1690</v>
      </c>
      <c r="K7438" s="145" t="s">
        <v>2292</v>
      </c>
      <c r="L7438" s="145" t="s">
        <v>2298</v>
      </c>
      <c r="M7438" s="145" t="s">
        <v>2266</v>
      </c>
      <c r="N7438" s="145" t="s">
        <v>2267</v>
      </c>
    </row>
    <row r="7439" spans="3:14">
      <c r="C7439" s="145" t="s">
        <v>2362</v>
      </c>
      <c r="D7439" s="145">
        <v>0</v>
      </c>
      <c r="E7439" s="145" t="s">
        <v>26</v>
      </c>
      <c r="F7439" s="462" t="s">
        <v>95</v>
      </c>
      <c r="G7439" s="462" t="s">
        <v>3468</v>
      </c>
      <c r="H7439" s="145" t="s">
        <v>86</v>
      </c>
      <c r="I7439" s="462" t="s">
        <v>2</v>
      </c>
      <c r="J7439" s="462" t="s">
        <v>1688</v>
      </c>
      <c r="K7439" s="145" t="s">
        <v>2292</v>
      </c>
      <c r="L7439" s="145" t="s">
        <v>2298</v>
      </c>
      <c r="M7439" s="145" t="s">
        <v>2266</v>
      </c>
      <c r="N7439" s="145" t="s">
        <v>2267</v>
      </c>
    </row>
    <row r="7440" spans="3:14">
      <c r="C7440" s="145" t="s">
        <v>2880</v>
      </c>
      <c r="D7440" s="145">
        <v>0</v>
      </c>
      <c r="E7440" s="145" t="s">
        <v>26</v>
      </c>
      <c r="F7440" s="462" t="s">
        <v>95</v>
      </c>
      <c r="G7440" s="462" t="s">
        <v>3468</v>
      </c>
      <c r="H7440" s="145" t="s">
        <v>86</v>
      </c>
      <c r="I7440" s="462" t="s">
        <v>1688</v>
      </c>
      <c r="J7440" s="462" t="s">
        <v>1690</v>
      </c>
      <c r="K7440" s="145" t="s">
        <v>2292</v>
      </c>
      <c r="L7440" s="145" t="s">
        <v>2298</v>
      </c>
      <c r="M7440" s="145" t="s">
        <v>2266</v>
      </c>
      <c r="N7440" s="145" t="s">
        <v>2267</v>
      </c>
    </row>
    <row r="7441" spans="3:14">
      <c r="C7441" s="145" t="s">
        <v>2881</v>
      </c>
      <c r="D7441" s="145">
        <v>0</v>
      </c>
      <c r="E7441" s="145" t="s">
        <v>26</v>
      </c>
      <c r="F7441" s="462" t="s">
        <v>95</v>
      </c>
      <c r="G7441" s="462" t="s">
        <v>3468</v>
      </c>
      <c r="H7441" s="145" t="s">
        <v>86</v>
      </c>
      <c r="I7441" s="462" t="s">
        <v>1688</v>
      </c>
      <c r="J7441" s="462" t="s">
        <v>1690</v>
      </c>
      <c r="K7441" s="145" t="s">
        <v>2292</v>
      </c>
      <c r="L7441" s="145" t="s">
        <v>2298</v>
      </c>
      <c r="M7441" s="145" t="s">
        <v>2266</v>
      </c>
      <c r="N7441" s="145" t="s">
        <v>2267</v>
      </c>
    </row>
    <row r="7442" spans="3:14">
      <c r="C7442" s="145" t="s">
        <v>2882</v>
      </c>
      <c r="D7442" s="145">
        <v>0</v>
      </c>
      <c r="E7442" s="145" t="s">
        <v>26</v>
      </c>
      <c r="F7442" s="462" t="s">
        <v>95</v>
      </c>
      <c r="G7442" s="462" t="s">
        <v>3468</v>
      </c>
      <c r="H7442" s="145" t="s">
        <v>86</v>
      </c>
      <c r="I7442" s="462" t="s">
        <v>1688</v>
      </c>
      <c r="J7442" s="462" t="s">
        <v>1690</v>
      </c>
      <c r="K7442" s="145" t="s">
        <v>2292</v>
      </c>
      <c r="L7442" s="145" t="s">
        <v>2298</v>
      </c>
      <c r="M7442" s="145" t="s">
        <v>2266</v>
      </c>
      <c r="N7442" s="145" t="s">
        <v>2267</v>
      </c>
    </row>
    <row r="7443" spans="3:14">
      <c r="C7443" s="145" t="s">
        <v>2883</v>
      </c>
      <c r="D7443" s="145">
        <v>0</v>
      </c>
      <c r="E7443" s="145" t="s">
        <v>26</v>
      </c>
      <c r="F7443" s="462" t="s">
        <v>95</v>
      </c>
      <c r="G7443" s="462" t="s">
        <v>3468</v>
      </c>
      <c r="H7443" s="145" t="s">
        <v>86</v>
      </c>
      <c r="I7443" s="462" t="s">
        <v>1688</v>
      </c>
      <c r="J7443" s="462" t="s">
        <v>1690</v>
      </c>
      <c r="K7443" s="145" t="s">
        <v>2292</v>
      </c>
      <c r="L7443" s="145" t="s">
        <v>2298</v>
      </c>
      <c r="M7443" s="145" t="s">
        <v>2266</v>
      </c>
      <c r="N7443" s="145" t="s">
        <v>2267</v>
      </c>
    </row>
    <row r="7444" spans="3:14">
      <c r="C7444" s="145" t="s">
        <v>2884</v>
      </c>
      <c r="D7444" s="145">
        <v>0</v>
      </c>
      <c r="E7444" s="145" t="s">
        <v>26</v>
      </c>
      <c r="F7444" s="462" t="s">
        <v>95</v>
      </c>
      <c r="G7444" s="462" t="s">
        <v>3468</v>
      </c>
      <c r="H7444" s="145" t="s">
        <v>86</v>
      </c>
      <c r="I7444" s="462" t="s">
        <v>1688</v>
      </c>
      <c r="J7444" s="462" t="s">
        <v>1690</v>
      </c>
      <c r="K7444" s="145" t="s">
        <v>2292</v>
      </c>
      <c r="L7444" s="145" t="s">
        <v>2298</v>
      </c>
      <c r="M7444" s="145" t="s">
        <v>2266</v>
      </c>
      <c r="N7444" s="145" t="s">
        <v>2267</v>
      </c>
    </row>
    <row r="7445" spans="3:14">
      <c r="C7445" s="145" t="s">
        <v>2885</v>
      </c>
      <c r="D7445" s="145">
        <v>0</v>
      </c>
      <c r="E7445" s="145" t="s">
        <v>26</v>
      </c>
      <c r="F7445" s="462" t="s">
        <v>95</v>
      </c>
      <c r="G7445" s="462" t="s">
        <v>3468</v>
      </c>
      <c r="H7445" s="145" t="s">
        <v>86</v>
      </c>
      <c r="I7445" s="462" t="s">
        <v>1688</v>
      </c>
      <c r="J7445" s="462" t="s">
        <v>1690</v>
      </c>
      <c r="K7445" s="145" t="s">
        <v>2292</v>
      </c>
      <c r="L7445" s="145" t="s">
        <v>2298</v>
      </c>
      <c r="M7445" s="145" t="s">
        <v>2266</v>
      </c>
      <c r="N7445" s="145" t="s">
        <v>2267</v>
      </c>
    </row>
    <row r="7446" spans="3:14">
      <c r="C7446" s="145" t="s">
        <v>2886</v>
      </c>
      <c r="D7446" s="145">
        <v>0</v>
      </c>
      <c r="E7446" s="145" t="s">
        <v>26</v>
      </c>
      <c r="F7446" s="462" t="s">
        <v>95</v>
      </c>
      <c r="G7446" s="462" t="s">
        <v>3468</v>
      </c>
      <c r="H7446" s="145" t="s">
        <v>86</v>
      </c>
      <c r="I7446" s="462" t="s">
        <v>1688</v>
      </c>
      <c r="J7446" s="462" t="s">
        <v>1690</v>
      </c>
      <c r="K7446" s="145" t="s">
        <v>2292</v>
      </c>
      <c r="L7446" s="145" t="s">
        <v>2298</v>
      </c>
      <c r="M7446" s="145" t="s">
        <v>2266</v>
      </c>
      <c r="N7446" s="145" t="s">
        <v>2267</v>
      </c>
    </row>
    <row r="7447" spans="3:14">
      <c r="C7447" s="145" t="s">
        <v>2887</v>
      </c>
      <c r="D7447" s="145">
        <v>0</v>
      </c>
      <c r="E7447" s="145" t="s">
        <v>26</v>
      </c>
      <c r="F7447" s="462" t="s">
        <v>95</v>
      </c>
      <c r="G7447" s="462" t="s">
        <v>3468</v>
      </c>
      <c r="H7447" s="145" t="s">
        <v>86</v>
      </c>
      <c r="I7447" s="462" t="s">
        <v>1688</v>
      </c>
      <c r="J7447" s="462" t="s">
        <v>1690</v>
      </c>
      <c r="K7447" s="145" t="s">
        <v>2292</v>
      </c>
      <c r="L7447" s="145" t="s">
        <v>2298</v>
      </c>
      <c r="M7447" s="145" t="s">
        <v>2266</v>
      </c>
      <c r="N7447" s="145" t="s">
        <v>2267</v>
      </c>
    </row>
    <row r="7448" spans="3:14">
      <c r="C7448" s="145" t="s">
        <v>2888</v>
      </c>
      <c r="D7448" s="145">
        <v>0</v>
      </c>
      <c r="E7448" s="145" t="s">
        <v>26</v>
      </c>
      <c r="F7448" s="462" t="s">
        <v>95</v>
      </c>
      <c r="G7448" s="462" t="s">
        <v>3468</v>
      </c>
      <c r="H7448" s="145" t="s">
        <v>86</v>
      </c>
      <c r="I7448" s="462" t="s">
        <v>1688</v>
      </c>
      <c r="J7448" s="462" t="s">
        <v>1690</v>
      </c>
      <c r="K7448" s="145" t="s">
        <v>2292</v>
      </c>
      <c r="L7448" s="145" t="s">
        <v>2298</v>
      </c>
      <c r="M7448" s="145" t="s">
        <v>2266</v>
      </c>
      <c r="N7448" s="145" t="s">
        <v>2267</v>
      </c>
    </row>
    <row r="7449" spans="3:14">
      <c r="C7449" s="145" t="s">
        <v>2362</v>
      </c>
      <c r="D7449" s="145">
        <v>0</v>
      </c>
      <c r="E7449" s="145" t="s">
        <v>26</v>
      </c>
      <c r="F7449" s="462" t="s">
        <v>95</v>
      </c>
      <c r="G7449" s="462" t="s">
        <v>3468</v>
      </c>
      <c r="H7449" s="145" t="s">
        <v>86</v>
      </c>
      <c r="I7449" s="462" t="s">
        <v>2</v>
      </c>
      <c r="J7449" s="462" t="s">
        <v>1690</v>
      </c>
      <c r="K7449" s="145" t="s">
        <v>2292</v>
      </c>
      <c r="L7449" s="145" t="s">
        <v>2298</v>
      </c>
      <c r="M7449" s="145" t="s">
        <v>2266</v>
      </c>
      <c r="N7449" s="145" t="s">
        <v>2267</v>
      </c>
    </row>
    <row r="7450" spans="3:14">
      <c r="C7450" s="145" t="s">
        <v>2875</v>
      </c>
      <c r="F7450" s="462" t="s">
        <v>3470</v>
      </c>
      <c r="G7450" s="462" t="s">
        <v>3468</v>
      </c>
      <c r="H7450" s="145" t="s">
        <v>86</v>
      </c>
      <c r="I7450" s="462" t="s">
        <v>1688</v>
      </c>
      <c r="J7450" s="462" t="s">
        <v>1690</v>
      </c>
      <c r="K7450" s="145" t="s">
        <v>2292</v>
      </c>
      <c r="L7450" s="145" t="s">
        <v>2298</v>
      </c>
      <c r="M7450" s="145" t="s">
        <v>2266</v>
      </c>
      <c r="N7450" s="145" t="s">
        <v>2268</v>
      </c>
    </row>
    <row r="7451" spans="3:14">
      <c r="C7451" s="145" t="s">
        <v>2876</v>
      </c>
      <c r="F7451" s="462" t="s">
        <v>3470</v>
      </c>
      <c r="G7451" s="462" t="s">
        <v>3468</v>
      </c>
      <c r="H7451" s="145" t="s">
        <v>86</v>
      </c>
      <c r="I7451" s="462" t="s">
        <v>1688</v>
      </c>
      <c r="J7451" s="462" t="s">
        <v>1690</v>
      </c>
      <c r="K7451" s="145" t="s">
        <v>2292</v>
      </c>
      <c r="L7451" s="145" t="s">
        <v>2298</v>
      </c>
      <c r="M7451" s="145" t="s">
        <v>2266</v>
      </c>
      <c r="N7451" s="145" t="s">
        <v>2268</v>
      </c>
    </row>
    <row r="7452" spans="3:14">
      <c r="C7452" s="145" t="s">
        <v>2877</v>
      </c>
      <c r="F7452" s="462" t="s">
        <v>3470</v>
      </c>
      <c r="G7452" s="462" t="s">
        <v>3468</v>
      </c>
      <c r="H7452" s="145" t="s">
        <v>86</v>
      </c>
      <c r="I7452" s="462" t="s">
        <v>1688</v>
      </c>
      <c r="J7452" s="462" t="s">
        <v>1690</v>
      </c>
      <c r="K7452" s="145" t="s">
        <v>2292</v>
      </c>
      <c r="L7452" s="145" t="s">
        <v>2298</v>
      </c>
      <c r="M7452" s="145" t="s">
        <v>2266</v>
      </c>
      <c r="N7452" s="145" t="s">
        <v>2268</v>
      </c>
    </row>
    <row r="7453" spans="3:14">
      <c r="C7453" s="145" t="s">
        <v>2362</v>
      </c>
      <c r="D7453" s="145">
        <v>0</v>
      </c>
      <c r="E7453" s="145" t="s">
        <v>26</v>
      </c>
      <c r="F7453" s="462" t="s">
        <v>95</v>
      </c>
      <c r="G7453" s="462" t="s">
        <v>3468</v>
      </c>
      <c r="H7453" s="145" t="s">
        <v>86</v>
      </c>
      <c r="I7453" s="462" t="s">
        <v>2</v>
      </c>
      <c r="J7453" s="462" t="s">
        <v>1688</v>
      </c>
      <c r="K7453" s="145" t="s">
        <v>2292</v>
      </c>
      <c r="L7453" s="145" t="s">
        <v>2298</v>
      </c>
      <c r="M7453" s="145" t="s">
        <v>2266</v>
      </c>
      <c r="N7453" s="145" t="s">
        <v>2268</v>
      </c>
    </row>
    <row r="7454" spans="3:14">
      <c r="C7454" s="145" t="s">
        <v>2880</v>
      </c>
      <c r="D7454" s="145">
        <v>0</v>
      </c>
      <c r="E7454" s="145" t="s">
        <v>26</v>
      </c>
      <c r="F7454" s="462" t="s">
        <v>95</v>
      </c>
      <c r="G7454" s="462" t="s">
        <v>3468</v>
      </c>
      <c r="H7454" s="145" t="s">
        <v>86</v>
      </c>
      <c r="I7454" s="462" t="s">
        <v>1688</v>
      </c>
      <c r="J7454" s="462" t="s">
        <v>1690</v>
      </c>
      <c r="K7454" s="145" t="s">
        <v>2292</v>
      </c>
      <c r="L7454" s="145" t="s">
        <v>2298</v>
      </c>
      <c r="M7454" s="145" t="s">
        <v>2266</v>
      </c>
      <c r="N7454" s="145" t="s">
        <v>2268</v>
      </c>
    </row>
    <row r="7455" spans="3:14">
      <c r="C7455" s="145" t="s">
        <v>2881</v>
      </c>
      <c r="D7455" s="145">
        <v>0</v>
      </c>
      <c r="E7455" s="145" t="s">
        <v>26</v>
      </c>
      <c r="F7455" s="462" t="s">
        <v>95</v>
      </c>
      <c r="G7455" s="462" t="s">
        <v>3468</v>
      </c>
      <c r="H7455" s="145" t="s">
        <v>86</v>
      </c>
      <c r="I7455" s="462" t="s">
        <v>1688</v>
      </c>
      <c r="J7455" s="462" t="s">
        <v>1690</v>
      </c>
      <c r="K7455" s="145" t="s">
        <v>2292</v>
      </c>
      <c r="L7455" s="145" t="s">
        <v>2298</v>
      </c>
      <c r="M7455" s="145" t="s">
        <v>2266</v>
      </c>
      <c r="N7455" s="145" t="s">
        <v>2268</v>
      </c>
    </row>
    <row r="7456" spans="3:14">
      <c r="C7456" s="145" t="s">
        <v>2882</v>
      </c>
      <c r="D7456" s="145">
        <v>0</v>
      </c>
      <c r="E7456" s="145" t="s">
        <v>26</v>
      </c>
      <c r="F7456" s="462" t="s">
        <v>95</v>
      </c>
      <c r="G7456" s="462" t="s">
        <v>3468</v>
      </c>
      <c r="H7456" s="145" t="s">
        <v>86</v>
      </c>
      <c r="I7456" s="462" t="s">
        <v>1688</v>
      </c>
      <c r="J7456" s="462" t="s">
        <v>1690</v>
      </c>
      <c r="K7456" s="145" t="s">
        <v>2292</v>
      </c>
      <c r="L7456" s="145" t="s">
        <v>2298</v>
      </c>
      <c r="M7456" s="145" t="s">
        <v>2266</v>
      </c>
      <c r="N7456" s="145" t="s">
        <v>2268</v>
      </c>
    </row>
    <row r="7457" spans="3:14">
      <c r="C7457" s="145" t="s">
        <v>2883</v>
      </c>
      <c r="D7457" s="145">
        <v>0</v>
      </c>
      <c r="E7457" s="145" t="s">
        <v>26</v>
      </c>
      <c r="F7457" s="462" t="s">
        <v>95</v>
      </c>
      <c r="G7457" s="462" t="s">
        <v>3468</v>
      </c>
      <c r="H7457" s="145" t="s">
        <v>86</v>
      </c>
      <c r="I7457" s="462" t="s">
        <v>1688</v>
      </c>
      <c r="J7457" s="462" t="s">
        <v>1690</v>
      </c>
      <c r="K7457" s="145" t="s">
        <v>2292</v>
      </c>
      <c r="L7457" s="145" t="s">
        <v>2298</v>
      </c>
      <c r="M7457" s="145" t="s">
        <v>2266</v>
      </c>
      <c r="N7457" s="145" t="s">
        <v>2268</v>
      </c>
    </row>
    <row r="7458" spans="3:14">
      <c r="C7458" s="145" t="s">
        <v>2884</v>
      </c>
      <c r="D7458" s="145">
        <v>0</v>
      </c>
      <c r="E7458" s="145" t="s">
        <v>26</v>
      </c>
      <c r="F7458" s="462" t="s">
        <v>95</v>
      </c>
      <c r="G7458" s="462" t="s">
        <v>3468</v>
      </c>
      <c r="H7458" s="145" t="s">
        <v>86</v>
      </c>
      <c r="I7458" s="462" t="s">
        <v>1688</v>
      </c>
      <c r="J7458" s="462" t="s">
        <v>1690</v>
      </c>
      <c r="K7458" s="145" t="s">
        <v>2292</v>
      </c>
      <c r="L7458" s="145" t="s">
        <v>2298</v>
      </c>
      <c r="M7458" s="145" t="s">
        <v>2266</v>
      </c>
      <c r="N7458" s="145" t="s">
        <v>2268</v>
      </c>
    </row>
    <row r="7459" spans="3:14">
      <c r="C7459" s="145" t="s">
        <v>2885</v>
      </c>
      <c r="D7459" s="145">
        <v>0</v>
      </c>
      <c r="E7459" s="145" t="s">
        <v>26</v>
      </c>
      <c r="F7459" s="462" t="s">
        <v>95</v>
      </c>
      <c r="G7459" s="462" t="s">
        <v>3468</v>
      </c>
      <c r="H7459" s="145" t="s">
        <v>86</v>
      </c>
      <c r="I7459" s="462" t="s">
        <v>1688</v>
      </c>
      <c r="J7459" s="462" t="s">
        <v>1690</v>
      </c>
      <c r="K7459" s="145" t="s">
        <v>2292</v>
      </c>
      <c r="L7459" s="145" t="s">
        <v>2298</v>
      </c>
      <c r="M7459" s="145" t="s">
        <v>2266</v>
      </c>
      <c r="N7459" s="145" t="s">
        <v>2268</v>
      </c>
    </row>
    <row r="7460" spans="3:14">
      <c r="C7460" s="145" t="s">
        <v>2886</v>
      </c>
      <c r="D7460" s="145">
        <v>0</v>
      </c>
      <c r="E7460" s="145" t="s">
        <v>26</v>
      </c>
      <c r="F7460" s="462" t="s">
        <v>95</v>
      </c>
      <c r="G7460" s="462" t="s">
        <v>3468</v>
      </c>
      <c r="H7460" s="145" t="s">
        <v>86</v>
      </c>
      <c r="I7460" s="462" t="s">
        <v>1688</v>
      </c>
      <c r="J7460" s="462" t="s">
        <v>1690</v>
      </c>
      <c r="K7460" s="145" t="s">
        <v>2292</v>
      </c>
      <c r="L7460" s="145" t="s">
        <v>2298</v>
      </c>
      <c r="M7460" s="145" t="s">
        <v>2266</v>
      </c>
      <c r="N7460" s="145" t="s">
        <v>2268</v>
      </c>
    </row>
    <row r="7461" spans="3:14">
      <c r="C7461" s="145" t="s">
        <v>2887</v>
      </c>
      <c r="D7461" s="145">
        <v>0</v>
      </c>
      <c r="E7461" s="145" t="s">
        <v>26</v>
      </c>
      <c r="F7461" s="462" t="s">
        <v>95</v>
      </c>
      <c r="G7461" s="462" t="s">
        <v>3468</v>
      </c>
      <c r="H7461" s="145" t="s">
        <v>86</v>
      </c>
      <c r="I7461" s="462" t="s">
        <v>1688</v>
      </c>
      <c r="J7461" s="462" t="s">
        <v>1690</v>
      </c>
      <c r="K7461" s="145" t="s">
        <v>2292</v>
      </c>
      <c r="L7461" s="145" t="s">
        <v>2298</v>
      </c>
      <c r="M7461" s="145" t="s">
        <v>2266</v>
      </c>
      <c r="N7461" s="145" t="s">
        <v>2268</v>
      </c>
    </row>
    <row r="7462" spans="3:14">
      <c r="C7462" s="145" t="s">
        <v>2888</v>
      </c>
      <c r="D7462" s="145">
        <v>0</v>
      </c>
      <c r="E7462" s="145" t="s">
        <v>26</v>
      </c>
      <c r="F7462" s="462" t="s">
        <v>95</v>
      </c>
      <c r="G7462" s="462" t="s">
        <v>3468</v>
      </c>
      <c r="H7462" s="145" t="s">
        <v>86</v>
      </c>
      <c r="I7462" s="462" t="s">
        <v>1688</v>
      </c>
      <c r="J7462" s="462" t="s">
        <v>1690</v>
      </c>
      <c r="K7462" s="145" t="s">
        <v>2292</v>
      </c>
      <c r="L7462" s="145" t="s">
        <v>2298</v>
      </c>
      <c r="M7462" s="145" t="s">
        <v>2266</v>
      </c>
      <c r="N7462" s="145" t="s">
        <v>2268</v>
      </c>
    </row>
    <row r="7463" spans="3:14">
      <c r="C7463" s="145" t="s">
        <v>2362</v>
      </c>
      <c r="D7463" s="145">
        <v>0</v>
      </c>
      <c r="E7463" s="145" t="s">
        <v>26</v>
      </c>
      <c r="F7463" s="462" t="s">
        <v>95</v>
      </c>
      <c r="G7463" s="462" t="s">
        <v>3468</v>
      </c>
      <c r="H7463" s="145" t="s">
        <v>86</v>
      </c>
      <c r="I7463" s="462" t="s">
        <v>2</v>
      </c>
      <c r="J7463" s="462" t="s">
        <v>1690</v>
      </c>
      <c r="K7463" s="145" t="s">
        <v>2292</v>
      </c>
      <c r="L7463" s="145" t="s">
        <v>2298</v>
      </c>
      <c r="M7463" s="145" t="s">
        <v>2266</v>
      </c>
      <c r="N7463" s="145" t="s">
        <v>2268</v>
      </c>
    </row>
    <row r="7464" spans="3:14">
      <c r="C7464" s="145" t="s">
        <v>2875</v>
      </c>
      <c r="F7464" s="462" t="s">
        <v>3470</v>
      </c>
      <c r="G7464" s="462" t="s">
        <v>3468</v>
      </c>
      <c r="H7464" s="145" t="s">
        <v>86</v>
      </c>
      <c r="I7464" s="462" t="s">
        <v>1688</v>
      </c>
      <c r="J7464" s="462" t="s">
        <v>1690</v>
      </c>
      <c r="K7464" s="145" t="s">
        <v>2292</v>
      </c>
      <c r="L7464" s="145" t="s">
        <v>2298</v>
      </c>
      <c r="M7464" s="145" t="s">
        <v>2266</v>
      </c>
      <c r="N7464" s="145" t="s">
        <v>2269</v>
      </c>
    </row>
    <row r="7465" spans="3:14">
      <c r="C7465" s="145" t="s">
        <v>2876</v>
      </c>
      <c r="F7465" s="462" t="s">
        <v>3470</v>
      </c>
      <c r="G7465" s="462" t="s">
        <v>3468</v>
      </c>
      <c r="H7465" s="145" t="s">
        <v>86</v>
      </c>
      <c r="I7465" s="462" t="s">
        <v>1688</v>
      </c>
      <c r="J7465" s="462" t="s">
        <v>1690</v>
      </c>
      <c r="K7465" s="145" t="s">
        <v>2292</v>
      </c>
      <c r="L7465" s="145" t="s">
        <v>2298</v>
      </c>
      <c r="M7465" s="145" t="s">
        <v>2266</v>
      </c>
      <c r="N7465" s="145" t="s">
        <v>2269</v>
      </c>
    </row>
    <row r="7466" spans="3:14">
      <c r="C7466" s="145" t="s">
        <v>2877</v>
      </c>
      <c r="F7466" s="462" t="s">
        <v>3470</v>
      </c>
      <c r="G7466" s="462" t="s">
        <v>3468</v>
      </c>
      <c r="H7466" s="145" t="s">
        <v>86</v>
      </c>
      <c r="I7466" s="462" t="s">
        <v>1688</v>
      </c>
      <c r="J7466" s="462" t="s">
        <v>1690</v>
      </c>
      <c r="K7466" s="145" t="s">
        <v>2292</v>
      </c>
      <c r="L7466" s="145" t="s">
        <v>2298</v>
      </c>
      <c r="M7466" s="145" t="s">
        <v>2266</v>
      </c>
      <c r="N7466" s="145" t="s">
        <v>2269</v>
      </c>
    </row>
    <row r="7467" spans="3:14">
      <c r="C7467" s="145" t="s">
        <v>2362</v>
      </c>
      <c r="D7467" s="145">
        <v>0</v>
      </c>
      <c r="E7467" s="145" t="s">
        <v>26</v>
      </c>
      <c r="F7467" s="462" t="s">
        <v>95</v>
      </c>
      <c r="G7467" s="462" t="s">
        <v>3468</v>
      </c>
      <c r="H7467" s="145" t="s">
        <v>86</v>
      </c>
      <c r="I7467" s="462" t="s">
        <v>2</v>
      </c>
      <c r="J7467" s="462" t="s">
        <v>1688</v>
      </c>
      <c r="K7467" s="145" t="s">
        <v>2292</v>
      </c>
      <c r="L7467" s="145" t="s">
        <v>2298</v>
      </c>
      <c r="M7467" s="145" t="s">
        <v>2266</v>
      </c>
      <c r="N7467" s="145" t="s">
        <v>2269</v>
      </c>
    </row>
    <row r="7468" spans="3:14">
      <c r="C7468" s="145" t="s">
        <v>2880</v>
      </c>
      <c r="D7468" s="145">
        <v>0</v>
      </c>
      <c r="E7468" s="145" t="s">
        <v>26</v>
      </c>
      <c r="F7468" s="462" t="s">
        <v>95</v>
      </c>
      <c r="G7468" s="462" t="s">
        <v>3468</v>
      </c>
      <c r="H7468" s="145" t="s">
        <v>86</v>
      </c>
      <c r="I7468" s="462" t="s">
        <v>1688</v>
      </c>
      <c r="J7468" s="462" t="s">
        <v>1690</v>
      </c>
      <c r="K7468" s="145" t="s">
        <v>2292</v>
      </c>
      <c r="L7468" s="145" t="s">
        <v>2298</v>
      </c>
      <c r="M7468" s="145" t="s">
        <v>2266</v>
      </c>
      <c r="N7468" s="145" t="s">
        <v>2269</v>
      </c>
    </row>
    <row r="7469" spans="3:14">
      <c r="C7469" s="145" t="s">
        <v>2881</v>
      </c>
      <c r="D7469" s="145">
        <v>0</v>
      </c>
      <c r="E7469" s="145" t="s">
        <v>26</v>
      </c>
      <c r="F7469" s="462" t="s">
        <v>95</v>
      </c>
      <c r="G7469" s="462" t="s">
        <v>3468</v>
      </c>
      <c r="H7469" s="145" t="s">
        <v>86</v>
      </c>
      <c r="I7469" s="462" t="s">
        <v>1688</v>
      </c>
      <c r="J7469" s="462" t="s">
        <v>1690</v>
      </c>
      <c r="K7469" s="145" t="s">
        <v>2292</v>
      </c>
      <c r="L7469" s="145" t="s">
        <v>2298</v>
      </c>
      <c r="M7469" s="145" t="s">
        <v>2266</v>
      </c>
      <c r="N7469" s="145" t="s">
        <v>2269</v>
      </c>
    </row>
    <row r="7470" spans="3:14">
      <c r="C7470" s="145" t="s">
        <v>2882</v>
      </c>
      <c r="D7470" s="145">
        <v>0</v>
      </c>
      <c r="E7470" s="145" t="s">
        <v>26</v>
      </c>
      <c r="F7470" s="462" t="s">
        <v>95</v>
      </c>
      <c r="G7470" s="462" t="s">
        <v>3468</v>
      </c>
      <c r="H7470" s="145" t="s">
        <v>86</v>
      </c>
      <c r="I7470" s="462" t="s">
        <v>1688</v>
      </c>
      <c r="J7470" s="462" t="s">
        <v>1690</v>
      </c>
      <c r="K7470" s="145" t="s">
        <v>2292</v>
      </c>
      <c r="L7470" s="145" t="s">
        <v>2298</v>
      </c>
      <c r="M7470" s="145" t="s">
        <v>2266</v>
      </c>
      <c r="N7470" s="145" t="s">
        <v>2269</v>
      </c>
    </row>
    <row r="7471" spans="3:14">
      <c r="C7471" s="145" t="s">
        <v>2883</v>
      </c>
      <c r="D7471" s="145">
        <v>0</v>
      </c>
      <c r="E7471" s="145" t="s">
        <v>26</v>
      </c>
      <c r="F7471" s="462" t="s">
        <v>95</v>
      </c>
      <c r="G7471" s="462" t="s">
        <v>3468</v>
      </c>
      <c r="H7471" s="145" t="s">
        <v>86</v>
      </c>
      <c r="I7471" s="462" t="s">
        <v>1688</v>
      </c>
      <c r="J7471" s="462" t="s">
        <v>1690</v>
      </c>
      <c r="K7471" s="145" t="s">
        <v>2292</v>
      </c>
      <c r="L7471" s="145" t="s">
        <v>2298</v>
      </c>
      <c r="M7471" s="145" t="s">
        <v>2266</v>
      </c>
      <c r="N7471" s="145" t="s">
        <v>2269</v>
      </c>
    </row>
    <row r="7472" spans="3:14">
      <c r="C7472" s="145" t="s">
        <v>2884</v>
      </c>
      <c r="D7472" s="145">
        <v>0</v>
      </c>
      <c r="E7472" s="145" t="s">
        <v>26</v>
      </c>
      <c r="F7472" s="462" t="s">
        <v>95</v>
      </c>
      <c r="G7472" s="462" t="s">
        <v>3468</v>
      </c>
      <c r="H7472" s="145" t="s">
        <v>86</v>
      </c>
      <c r="I7472" s="462" t="s">
        <v>1688</v>
      </c>
      <c r="J7472" s="462" t="s">
        <v>1690</v>
      </c>
      <c r="K7472" s="145" t="s">
        <v>2292</v>
      </c>
      <c r="L7472" s="145" t="s">
        <v>2298</v>
      </c>
      <c r="M7472" s="145" t="s">
        <v>2266</v>
      </c>
      <c r="N7472" s="145" t="s">
        <v>2269</v>
      </c>
    </row>
    <row r="7473" spans="3:14">
      <c r="C7473" s="145" t="s">
        <v>2885</v>
      </c>
      <c r="D7473" s="145">
        <v>0</v>
      </c>
      <c r="E7473" s="145" t="s">
        <v>26</v>
      </c>
      <c r="F7473" s="462" t="s">
        <v>95</v>
      </c>
      <c r="G7473" s="462" t="s">
        <v>3468</v>
      </c>
      <c r="H7473" s="145" t="s">
        <v>86</v>
      </c>
      <c r="I7473" s="462" t="s">
        <v>1688</v>
      </c>
      <c r="J7473" s="462" t="s">
        <v>1690</v>
      </c>
      <c r="K7473" s="145" t="s">
        <v>2292</v>
      </c>
      <c r="L7473" s="145" t="s">
        <v>2298</v>
      </c>
      <c r="M7473" s="145" t="s">
        <v>2266</v>
      </c>
      <c r="N7473" s="145" t="s">
        <v>2269</v>
      </c>
    </row>
    <row r="7474" spans="3:14">
      <c r="C7474" s="145" t="s">
        <v>2886</v>
      </c>
      <c r="D7474" s="145">
        <v>0</v>
      </c>
      <c r="E7474" s="145" t="s">
        <v>26</v>
      </c>
      <c r="F7474" s="462" t="s">
        <v>95</v>
      </c>
      <c r="G7474" s="462" t="s">
        <v>3468</v>
      </c>
      <c r="H7474" s="145" t="s">
        <v>86</v>
      </c>
      <c r="I7474" s="462" t="s">
        <v>1688</v>
      </c>
      <c r="J7474" s="462" t="s">
        <v>1690</v>
      </c>
      <c r="K7474" s="145" t="s">
        <v>2292</v>
      </c>
      <c r="L7474" s="145" t="s">
        <v>2298</v>
      </c>
      <c r="M7474" s="145" t="s">
        <v>2266</v>
      </c>
      <c r="N7474" s="145" t="s">
        <v>2269</v>
      </c>
    </row>
    <row r="7475" spans="3:14">
      <c r="C7475" s="145" t="s">
        <v>2887</v>
      </c>
      <c r="D7475" s="145">
        <v>0</v>
      </c>
      <c r="E7475" s="145" t="s">
        <v>26</v>
      </c>
      <c r="F7475" s="462" t="s">
        <v>95</v>
      </c>
      <c r="G7475" s="462" t="s">
        <v>3468</v>
      </c>
      <c r="H7475" s="145" t="s">
        <v>86</v>
      </c>
      <c r="I7475" s="462" t="s">
        <v>1688</v>
      </c>
      <c r="J7475" s="462" t="s">
        <v>1690</v>
      </c>
      <c r="K7475" s="145" t="s">
        <v>2292</v>
      </c>
      <c r="L7475" s="145" t="s">
        <v>2298</v>
      </c>
      <c r="M7475" s="145" t="s">
        <v>2266</v>
      </c>
      <c r="N7475" s="145" t="s">
        <v>2269</v>
      </c>
    </row>
    <row r="7476" spans="3:14">
      <c r="C7476" s="145" t="s">
        <v>2888</v>
      </c>
      <c r="D7476" s="145">
        <v>0</v>
      </c>
      <c r="E7476" s="145" t="s">
        <v>26</v>
      </c>
      <c r="F7476" s="462" t="s">
        <v>95</v>
      </c>
      <c r="G7476" s="462" t="s">
        <v>3468</v>
      </c>
      <c r="H7476" s="145" t="s">
        <v>86</v>
      </c>
      <c r="I7476" s="462" t="s">
        <v>1688</v>
      </c>
      <c r="J7476" s="462" t="s">
        <v>1690</v>
      </c>
      <c r="K7476" s="145" t="s">
        <v>2292</v>
      </c>
      <c r="L7476" s="145" t="s">
        <v>2298</v>
      </c>
      <c r="M7476" s="145" t="s">
        <v>2266</v>
      </c>
      <c r="N7476" s="145" t="s">
        <v>2269</v>
      </c>
    </row>
    <row r="7477" spans="3:14">
      <c r="C7477" s="145" t="s">
        <v>2362</v>
      </c>
      <c r="D7477" s="145">
        <v>0</v>
      </c>
      <c r="E7477" s="145" t="s">
        <v>26</v>
      </c>
      <c r="F7477" s="462" t="s">
        <v>95</v>
      </c>
      <c r="G7477" s="462" t="s">
        <v>3468</v>
      </c>
      <c r="H7477" s="145" t="s">
        <v>86</v>
      </c>
      <c r="I7477" s="462" t="s">
        <v>2</v>
      </c>
      <c r="J7477" s="462" t="s">
        <v>1690</v>
      </c>
      <c r="K7477" s="145" t="s">
        <v>2292</v>
      </c>
      <c r="L7477" s="145" t="s">
        <v>2298</v>
      </c>
      <c r="M7477" s="145" t="s">
        <v>2266</v>
      </c>
      <c r="N7477" s="145" t="s">
        <v>2269</v>
      </c>
    </row>
    <row r="7478" spans="3:14">
      <c r="C7478" s="145" t="s">
        <v>2875</v>
      </c>
      <c r="F7478" s="462" t="s">
        <v>3470</v>
      </c>
      <c r="G7478" s="462" t="s">
        <v>3468</v>
      </c>
      <c r="H7478" s="145" t="s">
        <v>86</v>
      </c>
      <c r="I7478" s="462" t="s">
        <v>1688</v>
      </c>
      <c r="J7478" s="462" t="s">
        <v>1690</v>
      </c>
      <c r="K7478" s="145" t="s">
        <v>2292</v>
      </c>
      <c r="L7478" s="145" t="s">
        <v>2299</v>
      </c>
      <c r="M7478" s="145" t="s">
        <v>2266</v>
      </c>
      <c r="N7478" s="145" t="s">
        <v>2267</v>
      </c>
    </row>
    <row r="7479" spans="3:14">
      <c r="C7479" s="145" t="s">
        <v>2876</v>
      </c>
      <c r="F7479" s="462" t="s">
        <v>3470</v>
      </c>
      <c r="G7479" s="462" t="s">
        <v>3468</v>
      </c>
      <c r="H7479" s="145" t="s">
        <v>86</v>
      </c>
      <c r="I7479" s="462" t="s">
        <v>1688</v>
      </c>
      <c r="J7479" s="462" t="s">
        <v>1690</v>
      </c>
      <c r="K7479" s="145" t="s">
        <v>2292</v>
      </c>
      <c r="L7479" s="145" t="s">
        <v>2299</v>
      </c>
      <c r="M7479" s="145" t="s">
        <v>2266</v>
      </c>
      <c r="N7479" s="145" t="s">
        <v>2267</v>
      </c>
    </row>
    <row r="7480" spans="3:14">
      <c r="C7480" s="145" t="s">
        <v>2877</v>
      </c>
      <c r="F7480" s="462" t="s">
        <v>3470</v>
      </c>
      <c r="G7480" s="462" t="s">
        <v>3468</v>
      </c>
      <c r="H7480" s="145" t="s">
        <v>86</v>
      </c>
      <c r="I7480" s="462" t="s">
        <v>1688</v>
      </c>
      <c r="J7480" s="462" t="s">
        <v>1690</v>
      </c>
      <c r="K7480" s="145" t="s">
        <v>2292</v>
      </c>
      <c r="L7480" s="145" t="s">
        <v>2299</v>
      </c>
      <c r="M7480" s="145" t="s">
        <v>2266</v>
      </c>
      <c r="N7480" s="145" t="s">
        <v>2267</v>
      </c>
    </row>
    <row r="7481" spans="3:14">
      <c r="C7481" s="145" t="s">
        <v>2362</v>
      </c>
      <c r="D7481" s="145">
        <v>0</v>
      </c>
      <c r="E7481" s="145" t="s">
        <v>26</v>
      </c>
      <c r="F7481" s="462" t="s">
        <v>95</v>
      </c>
      <c r="G7481" s="462" t="s">
        <v>3468</v>
      </c>
      <c r="H7481" s="145" t="s">
        <v>86</v>
      </c>
      <c r="I7481" s="462" t="s">
        <v>2</v>
      </c>
      <c r="J7481" s="462" t="s">
        <v>1688</v>
      </c>
      <c r="K7481" s="145" t="s">
        <v>2292</v>
      </c>
      <c r="L7481" s="145" t="s">
        <v>2299</v>
      </c>
      <c r="M7481" s="145" t="s">
        <v>2266</v>
      </c>
      <c r="N7481" s="145" t="s">
        <v>2267</v>
      </c>
    </row>
    <row r="7482" spans="3:14">
      <c r="C7482" s="145" t="s">
        <v>2880</v>
      </c>
      <c r="D7482" s="145">
        <v>0</v>
      </c>
      <c r="E7482" s="145" t="s">
        <v>26</v>
      </c>
      <c r="F7482" s="462" t="s">
        <v>95</v>
      </c>
      <c r="G7482" s="462" t="s">
        <v>3468</v>
      </c>
      <c r="H7482" s="145" t="s">
        <v>86</v>
      </c>
      <c r="I7482" s="462" t="s">
        <v>1688</v>
      </c>
      <c r="J7482" s="462" t="s">
        <v>1690</v>
      </c>
      <c r="K7482" s="145" t="s">
        <v>2292</v>
      </c>
      <c r="L7482" s="145" t="s">
        <v>2299</v>
      </c>
      <c r="M7482" s="145" t="s">
        <v>2266</v>
      </c>
      <c r="N7482" s="145" t="s">
        <v>2267</v>
      </c>
    </row>
    <row r="7483" spans="3:14">
      <c r="C7483" s="145" t="s">
        <v>2881</v>
      </c>
      <c r="D7483" s="145">
        <v>0</v>
      </c>
      <c r="E7483" s="145" t="s">
        <v>26</v>
      </c>
      <c r="F7483" s="462" t="s">
        <v>95</v>
      </c>
      <c r="G7483" s="462" t="s">
        <v>3468</v>
      </c>
      <c r="H7483" s="145" t="s">
        <v>86</v>
      </c>
      <c r="I7483" s="462" t="s">
        <v>1688</v>
      </c>
      <c r="J7483" s="462" t="s">
        <v>1690</v>
      </c>
      <c r="K7483" s="145" t="s">
        <v>2292</v>
      </c>
      <c r="L7483" s="145" t="s">
        <v>2299</v>
      </c>
      <c r="M7483" s="145" t="s">
        <v>2266</v>
      </c>
      <c r="N7483" s="145" t="s">
        <v>2267</v>
      </c>
    </row>
    <row r="7484" spans="3:14">
      <c r="C7484" s="145" t="s">
        <v>2882</v>
      </c>
      <c r="D7484" s="145">
        <v>0</v>
      </c>
      <c r="E7484" s="145" t="s">
        <v>26</v>
      </c>
      <c r="F7484" s="462" t="s">
        <v>95</v>
      </c>
      <c r="G7484" s="462" t="s">
        <v>3468</v>
      </c>
      <c r="H7484" s="145" t="s">
        <v>86</v>
      </c>
      <c r="I7484" s="462" t="s">
        <v>1688</v>
      </c>
      <c r="J7484" s="462" t="s">
        <v>1690</v>
      </c>
      <c r="K7484" s="145" t="s">
        <v>2292</v>
      </c>
      <c r="L7484" s="145" t="s">
        <v>2299</v>
      </c>
      <c r="M7484" s="145" t="s">
        <v>2266</v>
      </c>
      <c r="N7484" s="145" t="s">
        <v>2267</v>
      </c>
    </row>
    <row r="7485" spans="3:14">
      <c r="C7485" s="145" t="s">
        <v>2883</v>
      </c>
      <c r="D7485" s="145">
        <v>0</v>
      </c>
      <c r="E7485" s="145" t="s">
        <v>26</v>
      </c>
      <c r="F7485" s="462" t="s">
        <v>95</v>
      </c>
      <c r="G7485" s="462" t="s">
        <v>3468</v>
      </c>
      <c r="H7485" s="145" t="s">
        <v>86</v>
      </c>
      <c r="I7485" s="462" t="s">
        <v>1688</v>
      </c>
      <c r="J7485" s="462" t="s">
        <v>1690</v>
      </c>
      <c r="K7485" s="145" t="s">
        <v>2292</v>
      </c>
      <c r="L7485" s="145" t="s">
        <v>2299</v>
      </c>
      <c r="M7485" s="145" t="s">
        <v>2266</v>
      </c>
      <c r="N7485" s="145" t="s">
        <v>2267</v>
      </c>
    </row>
    <row r="7486" spans="3:14">
      <c r="C7486" s="145" t="s">
        <v>2884</v>
      </c>
      <c r="D7486" s="145">
        <v>0</v>
      </c>
      <c r="E7486" s="145" t="s">
        <v>26</v>
      </c>
      <c r="F7486" s="462" t="s">
        <v>95</v>
      </c>
      <c r="G7486" s="462" t="s">
        <v>3468</v>
      </c>
      <c r="H7486" s="145" t="s">
        <v>86</v>
      </c>
      <c r="I7486" s="462" t="s">
        <v>1688</v>
      </c>
      <c r="J7486" s="462" t="s">
        <v>1690</v>
      </c>
      <c r="K7486" s="145" t="s">
        <v>2292</v>
      </c>
      <c r="L7486" s="145" t="s">
        <v>2299</v>
      </c>
      <c r="M7486" s="145" t="s">
        <v>2266</v>
      </c>
      <c r="N7486" s="145" t="s">
        <v>2267</v>
      </c>
    </row>
    <row r="7487" spans="3:14">
      <c r="C7487" s="145" t="s">
        <v>2885</v>
      </c>
      <c r="D7487" s="145">
        <v>0</v>
      </c>
      <c r="E7487" s="145" t="s">
        <v>26</v>
      </c>
      <c r="F7487" s="462" t="s">
        <v>95</v>
      </c>
      <c r="G7487" s="462" t="s">
        <v>3468</v>
      </c>
      <c r="H7487" s="145" t="s">
        <v>86</v>
      </c>
      <c r="I7487" s="462" t="s">
        <v>1688</v>
      </c>
      <c r="J7487" s="462" t="s">
        <v>1690</v>
      </c>
      <c r="K7487" s="145" t="s">
        <v>2292</v>
      </c>
      <c r="L7487" s="145" t="s">
        <v>2299</v>
      </c>
      <c r="M7487" s="145" t="s">
        <v>2266</v>
      </c>
      <c r="N7487" s="145" t="s">
        <v>2267</v>
      </c>
    </row>
    <row r="7488" spans="3:14">
      <c r="C7488" s="145" t="s">
        <v>2886</v>
      </c>
      <c r="D7488" s="145">
        <v>0</v>
      </c>
      <c r="E7488" s="145" t="s">
        <v>26</v>
      </c>
      <c r="F7488" s="462" t="s">
        <v>95</v>
      </c>
      <c r="G7488" s="462" t="s">
        <v>3468</v>
      </c>
      <c r="H7488" s="145" t="s">
        <v>86</v>
      </c>
      <c r="I7488" s="462" t="s">
        <v>1688</v>
      </c>
      <c r="J7488" s="462" t="s">
        <v>1690</v>
      </c>
      <c r="K7488" s="145" t="s">
        <v>2292</v>
      </c>
      <c r="L7488" s="145" t="s">
        <v>2299</v>
      </c>
      <c r="M7488" s="145" t="s">
        <v>2266</v>
      </c>
      <c r="N7488" s="145" t="s">
        <v>2267</v>
      </c>
    </row>
    <row r="7489" spans="3:14">
      <c r="C7489" s="145" t="s">
        <v>2887</v>
      </c>
      <c r="D7489" s="145">
        <v>0</v>
      </c>
      <c r="E7489" s="145" t="s">
        <v>26</v>
      </c>
      <c r="F7489" s="462" t="s">
        <v>95</v>
      </c>
      <c r="G7489" s="462" t="s">
        <v>3468</v>
      </c>
      <c r="H7489" s="145" t="s">
        <v>86</v>
      </c>
      <c r="I7489" s="462" t="s">
        <v>1688</v>
      </c>
      <c r="J7489" s="462" t="s">
        <v>1690</v>
      </c>
      <c r="K7489" s="145" t="s">
        <v>2292</v>
      </c>
      <c r="L7489" s="145" t="s">
        <v>2299</v>
      </c>
      <c r="M7489" s="145" t="s">
        <v>2266</v>
      </c>
      <c r="N7489" s="145" t="s">
        <v>2267</v>
      </c>
    </row>
    <row r="7490" spans="3:14">
      <c r="C7490" s="145" t="s">
        <v>2888</v>
      </c>
      <c r="D7490" s="145">
        <v>0</v>
      </c>
      <c r="E7490" s="145" t="s">
        <v>26</v>
      </c>
      <c r="F7490" s="462" t="s">
        <v>95</v>
      </c>
      <c r="G7490" s="462" t="s">
        <v>3468</v>
      </c>
      <c r="H7490" s="145" t="s">
        <v>86</v>
      </c>
      <c r="I7490" s="462" t="s">
        <v>1688</v>
      </c>
      <c r="J7490" s="462" t="s">
        <v>1690</v>
      </c>
      <c r="K7490" s="145" t="s">
        <v>2292</v>
      </c>
      <c r="L7490" s="145" t="s">
        <v>2299</v>
      </c>
      <c r="M7490" s="145" t="s">
        <v>2266</v>
      </c>
      <c r="N7490" s="145" t="s">
        <v>2267</v>
      </c>
    </row>
    <row r="7491" spans="3:14">
      <c r="C7491" s="145" t="s">
        <v>2362</v>
      </c>
      <c r="D7491" s="145">
        <v>0</v>
      </c>
      <c r="E7491" s="145" t="s">
        <v>26</v>
      </c>
      <c r="F7491" s="462" t="s">
        <v>95</v>
      </c>
      <c r="G7491" s="462" t="s">
        <v>3468</v>
      </c>
      <c r="H7491" s="145" t="s">
        <v>86</v>
      </c>
      <c r="I7491" s="462" t="s">
        <v>2</v>
      </c>
      <c r="J7491" s="462" t="s">
        <v>1690</v>
      </c>
      <c r="K7491" s="145" t="s">
        <v>2292</v>
      </c>
      <c r="L7491" s="145" t="s">
        <v>2299</v>
      </c>
      <c r="M7491" s="145" t="s">
        <v>2266</v>
      </c>
      <c r="N7491" s="145" t="s">
        <v>2267</v>
      </c>
    </row>
    <row r="7492" spans="3:14">
      <c r="C7492" s="145" t="s">
        <v>2875</v>
      </c>
      <c r="F7492" s="462" t="s">
        <v>3470</v>
      </c>
      <c r="G7492" s="462" t="s">
        <v>3468</v>
      </c>
      <c r="H7492" s="145" t="s">
        <v>86</v>
      </c>
      <c r="I7492" s="462" t="s">
        <v>1688</v>
      </c>
      <c r="J7492" s="462" t="s">
        <v>1690</v>
      </c>
      <c r="K7492" s="145" t="s">
        <v>2292</v>
      </c>
      <c r="L7492" s="145" t="s">
        <v>2299</v>
      </c>
      <c r="M7492" s="145" t="s">
        <v>2266</v>
      </c>
      <c r="N7492" s="145" t="s">
        <v>2268</v>
      </c>
    </row>
    <row r="7493" spans="3:14">
      <c r="C7493" s="145" t="s">
        <v>2876</v>
      </c>
      <c r="F7493" s="462" t="s">
        <v>3470</v>
      </c>
      <c r="G7493" s="462" t="s">
        <v>3468</v>
      </c>
      <c r="H7493" s="145" t="s">
        <v>86</v>
      </c>
      <c r="I7493" s="462" t="s">
        <v>1688</v>
      </c>
      <c r="J7493" s="462" t="s">
        <v>1690</v>
      </c>
      <c r="K7493" s="145" t="s">
        <v>2292</v>
      </c>
      <c r="L7493" s="145" t="s">
        <v>2299</v>
      </c>
      <c r="M7493" s="145" t="s">
        <v>2266</v>
      </c>
      <c r="N7493" s="145" t="s">
        <v>2268</v>
      </c>
    </row>
    <row r="7494" spans="3:14">
      <c r="C7494" s="145" t="s">
        <v>2877</v>
      </c>
      <c r="F7494" s="462" t="s">
        <v>3470</v>
      </c>
      <c r="G7494" s="462" t="s">
        <v>3468</v>
      </c>
      <c r="H7494" s="145" t="s">
        <v>86</v>
      </c>
      <c r="I7494" s="462" t="s">
        <v>1688</v>
      </c>
      <c r="J7494" s="462" t="s">
        <v>1690</v>
      </c>
      <c r="K7494" s="145" t="s">
        <v>2292</v>
      </c>
      <c r="L7494" s="145" t="s">
        <v>2299</v>
      </c>
      <c r="M7494" s="145" t="s">
        <v>2266</v>
      </c>
      <c r="N7494" s="145" t="s">
        <v>2268</v>
      </c>
    </row>
    <row r="7495" spans="3:14">
      <c r="C7495" s="145" t="s">
        <v>2362</v>
      </c>
      <c r="D7495" s="145">
        <v>0</v>
      </c>
      <c r="E7495" s="145" t="s">
        <v>26</v>
      </c>
      <c r="F7495" s="462" t="s">
        <v>95</v>
      </c>
      <c r="G7495" s="462" t="s">
        <v>3468</v>
      </c>
      <c r="H7495" s="145" t="s">
        <v>86</v>
      </c>
      <c r="I7495" s="462" t="s">
        <v>2</v>
      </c>
      <c r="J7495" s="462" t="s">
        <v>1688</v>
      </c>
      <c r="K7495" s="145" t="s">
        <v>2292</v>
      </c>
      <c r="L7495" s="145" t="s">
        <v>2299</v>
      </c>
      <c r="M7495" s="145" t="s">
        <v>2266</v>
      </c>
      <c r="N7495" s="145" t="s">
        <v>2268</v>
      </c>
    </row>
    <row r="7496" spans="3:14">
      <c r="C7496" s="145" t="s">
        <v>2880</v>
      </c>
      <c r="D7496" s="145">
        <v>0</v>
      </c>
      <c r="E7496" s="145" t="s">
        <v>26</v>
      </c>
      <c r="F7496" s="462" t="s">
        <v>95</v>
      </c>
      <c r="G7496" s="462" t="s">
        <v>3468</v>
      </c>
      <c r="H7496" s="145" t="s">
        <v>86</v>
      </c>
      <c r="I7496" s="462" t="s">
        <v>1688</v>
      </c>
      <c r="J7496" s="462" t="s">
        <v>1690</v>
      </c>
      <c r="K7496" s="145" t="s">
        <v>2292</v>
      </c>
      <c r="L7496" s="145" t="s">
        <v>2299</v>
      </c>
      <c r="M7496" s="145" t="s">
        <v>2266</v>
      </c>
      <c r="N7496" s="145" t="s">
        <v>2268</v>
      </c>
    </row>
    <row r="7497" spans="3:14">
      <c r="C7497" s="145" t="s">
        <v>2881</v>
      </c>
      <c r="D7497" s="145">
        <v>0</v>
      </c>
      <c r="E7497" s="145" t="s">
        <v>26</v>
      </c>
      <c r="F7497" s="462" t="s">
        <v>95</v>
      </c>
      <c r="G7497" s="462" t="s">
        <v>3468</v>
      </c>
      <c r="H7497" s="145" t="s">
        <v>86</v>
      </c>
      <c r="I7497" s="462" t="s">
        <v>1688</v>
      </c>
      <c r="J7497" s="462" t="s">
        <v>1690</v>
      </c>
      <c r="K7497" s="145" t="s">
        <v>2292</v>
      </c>
      <c r="L7497" s="145" t="s">
        <v>2299</v>
      </c>
      <c r="M7497" s="145" t="s">
        <v>2266</v>
      </c>
      <c r="N7497" s="145" t="s">
        <v>2268</v>
      </c>
    </row>
    <row r="7498" spans="3:14">
      <c r="C7498" s="145" t="s">
        <v>2882</v>
      </c>
      <c r="D7498" s="145">
        <v>0</v>
      </c>
      <c r="E7498" s="145" t="s">
        <v>26</v>
      </c>
      <c r="F7498" s="462" t="s">
        <v>95</v>
      </c>
      <c r="G7498" s="462" t="s">
        <v>3468</v>
      </c>
      <c r="H7498" s="145" t="s">
        <v>86</v>
      </c>
      <c r="I7498" s="462" t="s">
        <v>1688</v>
      </c>
      <c r="J7498" s="462" t="s">
        <v>1690</v>
      </c>
      <c r="K7498" s="145" t="s">
        <v>2292</v>
      </c>
      <c r="L7498" s="145" t="s">
        <v>2299</v>
      </c>
      <c r="M7498" s="145" t="s">
        <v>2266</v>
      </c>
      <c r="N7498" s="145" t="s">
        <v>2268</v>
      </c>
    </row>
    <row r="7499" spans="3:14">
      <c r="C7499" s="145" t="s">
        <v>2883</v>
      </c>
      <c r="D7499" s="145">
        <v>0</v>
      </c>
      <c r="E7499" s="145" t="s">
        <v>26</v>
      </c>
      <c r="F7499" s="462" t="s">
        <v>95</v>
      </c>
      <c r="G7499" s="462" t="s">
        <v>3468</v>
      </c>
      <c r="H7499" s="145" t="s">
        <v>86</v>
      </c>
      <c r="I7499" s="462" t="s">
        <v>1688</v>
      </c>
      <c r="J7499" s="462" t="s">
        <v>1690</v>
      </c>
      <c r="K7499" s="145" t="s">
        <v>2292</v>
      </c>
      <c r="L7499" s="145" t="s">
        <v>2299</v>
      </c>
      <c r="M7499" s="145" t="s">
        <v>2266</v>
      </c>
      <c r="N7499" s="145" t="s">
        <v>2268</v>
      </c>
    </row>
    <row r="7500" spans="3:14">
      <c r="C7500" s="145" t="s">
        <v>2884</v>
      </c>
      <c r="D7500" s="145">
        <v>0</v>
      </c>
      <c r="E7500" s="145" t="s">
        <v>26</v>
      </c>
      <c r="F7500" s="462" t="s">
        <v>95</v>
      </c>
      <c r="G7500" s="462" t="s">
        <v>3468</v>
      </c>
      <c r="H7500" s="145" t="s">
        <v>86</v>
      </c>
      <c r="I7500" s="462" t="s">
        <v>1688</v>
      </c>
      <c r="J7500" s="462" t="s">
        <v>1690</v>
      </c>
      <c r="K7500" s="145" t="s">
        <v>2292</v>
      </c>
      <c r="L7500" s="145" t="s">
        <v>2299</v>
      </c>
      <c r="M7500" s="145" t="s">
        <v>2266</v>
      </c>
      <c r="N7500" s="145" t="s">
        <v>2268</v>
      </c>
    </row>
    <row r="7501" spans="3:14">
      <c r="C7501" s="145" t="s">
        <v>2885</v>
      </c>
      <c r="D7501" s="145">
        <v>0</v>
      </c>
      <c r="E7501" s="145" t="s">
        <v>26</v>
      </c>
      <c r="F7501" s="462" t="s">
        <v>95</v>
      </c>
      <c r="G7501" s="462" t="s">
        <v>3468</v>
      </c>
      <c r="H7501" s="145" t="s">
        <v>86</v>
      </c>
      <c r="I7501" s="462" t="s">
        <v>1688</v>
      </c>
      <c r="J7501" s="462" t="s">
        <v>1690</v>
      </c>
      <c r="K7501" s="145" t="s">
        <v>2292</v>
      </c>
      <c r="L7501" s="145" t="s">
        <v>2299</v>
      </c>
      <c r="M7501" s="145" t="s">
        <v>2266</v>
      </c>
      <c r="N7501" s="145" t="s">
        <v>2268</v>
      </c>
    </row>
    <row r="7502" spans="3:14">
      <c r="C7502" s="145" t="s">
        <v>2886</v>
      </c>
      <c r="D7502" s="145">
        <v>0</v>
      </c>
      <c r="E7502" s="145" t="s">
        <v>26</v>
      </c>
      <c r="F7502" s="462" t="s">
        <v>95</v>
      </c>
      <c r="G7502" s="462" t="s">
        <v>3468</v>
      </c>
      <c r="H7502" s="145" t="s">
        <v>86</v>
      </c>
      <c r="I7502" s="462" t="s">
        <v>1688</v>
      </c>
      <c r="J7502" s="462" t="s">
        <v>1690</v>
      </c>
      <c r="K7502" s="145" t="s">
        <v>2292</v>
      </c>
      <c r="L7502" s="145" t="s">
        <v>2299</v>
      </c>
      <c r="M7502" s="145" t="s">
        <v>2266</v>
      </c>
      <c r="N7502" s="145" t="s">
        <v>2268</v>
      </c>
    </row>
    <row r="7503" spans="3:14">
      <c r="C7503" s="145" t="s">
        <v>2887</v>
      </c>
      <c r="D7503" s="145">
        <v>0</v>
      </c>
      <c r="E7503" s="145" t="s">
        <v>26</v>
      </c>
      <c r="F7503" s="462" t="s">
        <v>95</v>
      </c>
      <c r="G7503" s="462" t="s">
        <v>3468</v>
      </c>
      <c r="H7503" s="145" t="s">
        <v>86</v>
      </c>
      <c r="I7503" s="462" t="s">
        <v>1688</v>
      </c>
      <c r="J7503" s="462" t="s">
        <v>1690</v>
      </c>
      <c r="K7503" s="145" t="s">
        <v>2292</v>
      </c>
      <c r="L7503" s="145" t="s">
        <v>2299</v>
      </c>
      <c r="M7503" s="145" t="s">
        <v>2266</v>
      </c>
      <c r="N7503" s="145" t="s">
        <v>2268</v>
      </c>
    </row>
    <row r="7504" spans="3:14">
      <c r="C7504" s="145" t="s">
        <v>2888</v>
      </c>
      <c r="D7504" s="145">
        <v>0</v>
      </c>
      <c r="E7504" s="145" t="s">
        <v>26</v>
      </c>
      <c r="F7504" s="462" t="s">
        <v>95</v>
      </c>
      <c r="G7504" s="462" t="s">
        <v>3468</v>
      </c>
      <c r="H7504" s="145" t="s">
        <v>86</v>
      </c>
      <c r="I7504" s="462" t="s">
        <v>1688</v>
      </c>
      <c r="J7504" s="462" t="s">
        <v>1690</v>
      </c>
      <c r="K7504" s="145" t="s">
        <v>2292</v>
      </c>
      <c r="L7504" s="145" t="s">
        <v>2299</v>
      </c>
      <c r="M7504" s="145" t="s">
        <v>2266</v>
      </c>
      <c r="N7504" s="145" t="s">
        <v>2268</v>
      </c>
    </row>
    <row r="7505" spans="3:14">
      <c r="C7505" s="145" t="s">
        <v>2362</v>
      </c>
      <c r="D7505" s="145">
        <v>0</v>
      </c>
      <c r="E7505" s="145" t="s">
        <v>26</v>
      </c>
      <c r="F7505" s="462" t="s">
        <v>95</v>
      </c>
      <c r="G7505" s="462" t="s">
        <v>3468</v>
      </c>
      <c r="H7505" s="145" t="s">
        <v>86</v>
      </c>
      <c r="I7505" s="462" t="s">
        <v>2</v>
      </c>
      <c r="J7505" s="462" t="s">
        <v>1690</v>
      </c>
      <c r="K7505" s="145" t="s">
        <v>2292</v>
      </c>
      <c r="L7505" s="145" t="s">
        <v>2299</v>
      </c>
      <c r="M7505" s="145" t="s">
        <v>2266</v>
      </c>
      <c r="N7505" s="145" t="s">
        <v>2268</v>
      </c>
    </row>
    <row r="7506" spans="3:14">
      <c r="C7506" s="145" t="s">
        <v>2875</v>
      </c>
      <c r="F7506" s="462" t="s">
        <v>3470</v>
      </c>
      <c r="G7506" s="462" t="s">
        <v>3468</v>
      </c>
      <c r="H7506" s="145" t="s">
        <v>86</v>
      </c>
      <c r="I7506" s="462" t="s">
        <v>1688</v>
      </c>
      <c r="J7506" s="462" t="s">
        <v>1690</v>
      </c>
      <c r="K7506" s="145" t="s">
        <v>2292</v>
      </c>
      <c r="L7506" s="145" t="s">
        <v>2299</v>
      </c>
      <c r="M7506" s="145" t="s">
        <v>2266</v>
      </c>
      <c r="N7506" s="145" t="s">
        <v>2269</v>
      </c>
    </row>
    <row r="7507" spans="3:14">
      <c r="C7507" s="145" t="s">
        <v>2876</v>
      </c>
      <c r="F7507" s="462" t="s">
        <v>3470</v>
      </c>
      <c r="G7507" s="462" t="s">
        <v>3468</v>
      </c>
      <c r="H7507" s="145" t="s">
        <v>86</v>
      </c>
      <c r="I7507" s="462" t="s">
        <v>1688</v>
      </c>
      <c r="J7507" s="462" t="s">
        <v>1690</v>
      </c>
      <c r="K7507" s="145" t="s">
        <v>2292</v>
      </c>
      <c r="L7507" s="145" t="s">
        <v>2299</v>
      </c>
      <c r="M7507" s="145" t="s">
        <v>2266</v>
      </c>
      <c r="N7507" s="145" t="s">
        <v>2269</v>
      </c>
    </row>
    <row r="7508" spans="3:14">
      <c r="C7508" s="145" t="s">
        <v>2877</v>
      </c>
      <c r="F7508" s="462" t="s">
        <v>3470</v>
      </c>
      <c r="G7508" s="462" t="s">
        <v>3468</v>
      </c>
      <c r="H7508" s="145" t="s">
        <v>86</v>
      </c>
      <c r="I7508" s="462" t="s">
        <v>1688</v>
      </c>
      <c r="J7508" s="462" t="s">
        <v>1690</v>
      </c>
      <c r="K7508" s="145" t="s">
        <v>2292</v>
      </c>
      <c r="L7508" s="145" t="s">
        <v>2299</v>
      </c>
      <c r="M7508" s="145" t="s">
        <v>2266</v>
      </c>
      <c r="N7508" s="145" t="s">
        <v>2269</v>
      </c>
    </row>
    <row r="7509" spans="3:14">
      <c r="C7509" s="145" t="s">
        <v>2362</v>
      </c>
      <c r="D7509" s="145">
        <v>0</v>
      </c>
      <c r="E7509" s="145" t="s">
        <v>26</v>
      </c>
      <c r="F7509" s="462" t="s">
        <v>95</v>
      </c>
      <c r="G7509" s="462" t="s">
        <v>3468</v>
      </c>
      <c r="H7509" s="145" t="s">
        <v>86</v>
      </c>
      <c r="I7509" s="462" t="s">
        <v>2</v>
      </c>
      <c r="J7509" s="462" t="s">
        <v>1688</v>
      </c>
      <c r="K7509" s="145" t="s">
        <v>2292</v>
      </c>
      <c r="L7509" s="145" t="s">
        <v>2299</v>
      </c>
      <c r="M7509" s="145" t="s">
        <v>2266</v>
      </c>
      <c r="N7509" s="145" t="s">
        <v>2269</v>
      </c>
    </row>
    <row r="7510" spans="3:14">
      <c r="C7510" s="145" t="s">
        <v>2880</v>
      </c>
      <c r="D7510" s="145">
        <v>0</v>
      </c>
      <c r="E7510" s="145" t="s">
        <v>26</v>
      </c>
      <c r="F7510" s="462" t="s">
        <v>95</v>
      </c>
      <c r="G7510" s="462" t="s">
        <v>3468</v>
      </c>
      <c r="H7510" s="145" t="s">
        <v>86</v>
      </c>
      <c r="I7510" s="462" t="s">
        <v>1688</v>
      </c>
      <c r="J7510" s="462" t="s">
        <v>1690</v>
      </c>
      <c r="K7510" s="145" t="s">
        <v>2292</v>
      </c>
      <c r="L7510" s="145" t="s">
        <v>2299</v>
      </c>
      <c r="M7510" s="145" t="s">
        <v>2266</v>
      </c>
      <c r="N7510" s="145" t="s">
        <v>2269</v>
      </c>
    </row>
    <row r="7511" spans="3:14">
      <c r="C7511" s="145" t="s">
        <v>2881</v>
      </c>
      <c r="D7511" s="145">
        <v>0</v>
      </c>
      <c r="E7511" s="145" t="s">
        <v>26</v>
      </c>
      <c r="F7511" s="462" t="s">
        <v>95</v>
      </c>
      <c r="G7511" s="462" t="s">
        <v>3468</v>
      </c>
      <c r="H7511" s="145" t="s">
        <v>86</v>
      </c>
      <c r="I7511" s="462" t="s">
        <v>1688</v>
      </c>
      <c r="J7511" s="462" t="s">
        <v>1690</v>
      </c>
      <c r="K7511" s="145" t="s">
        <v>2292</v>
      </c>
      <c r="L7511" s="145" t="s">
        <v>2299</v>
      </c>
      <c r="M7511" s="145" t="s">
        <v>2266</v>
      </c>
      <c r="N7511" s="145" t="s">
        <v>2269</v>
      </c>
    </row>
    <row r="7512" spans="3:14">
      <c r="C7512" s="145" t="s">
        <v>2882</v>
      </c>
      <c r="D7512" s="145">
        <v>0</v>
      </c>
      <c r="E7512" s="145" t="s">
        <v>26</v>
      </c>
      <c r="F7512" s="462" t="s">
        <v>95</v>
      </c>
      <c r="G7512" s="462" t="s">
        <v>3468</v>
      </c>
      <c r="H7512" s="145" t="s">
        <v>86</v>
      </c>
      <c r="I7512" s="462" t="s">
        <v>1688</v>
      </c>
      <c r="J7512" s="462" t="s">
        <v>1690</v>
      </c>
      <c r="K7512" s="145" t="s">
        <v>2292</v>
      </c>
      <c r="L7512" s="145" t="s">
        <v>2299</v>
      </c>
      <c r="M7512" s="145" t="s">
        <v>2266</v>
      </c>
      <c r="N7512" s="145" t="s">
        <v>2269</v>
      </c>
    </row>
    <row r="7513" spans="3:14">
      <c r="C7513" s="145" t="s">
        <v>2883</v>
      </c>
      <c r="D7513" s="145">
        <v>0</v>
      </c>
      <c r="E7513" s="145" t="s">
        <v>26</v>
      </c>
      <c r="F7513" s="462" t="s">
        <v>95</v>
      </c>
      <c r="G7513" s="462" t="s">
        <v>3468</v>
      </c>
      <c r="H7513" s="145" t="s">
        <v>86</v>
      </c>
      <c r="I7513" s="462" t="s">
        <v>1688</v>
      </c>
      <c r="J7513" s="462" t="s">
        <v>1690</v>
      </c>
      <c r="K7513" s="145" t="s">
        <v>2292</v>
      </c>
      <c r="L7513" s="145" t="s">
        <v>2299</v>
      </c>
      <c r="M7513" s="145" t="s">
        <v>2266</v>
      </c>
      <c r="N7513" s="145" t="s">
        <v>2269</v>
      </c>
    </row>
    <row r="7514" spans="3:14">
      <c r="C7514" s="145" t="s">
        <v>2884</v>
      </c>
      <c r="D7514" s="145">
        <v>0</v>
      </c>
      <c r="E7514" s="145" t="s">
        <v>26</v>
      </c>
      <c r="F7514" s="462" t="s">
        <v>95</v>
      </c>
      <c r="G7514" s="462" t="s">
        <v>3468</v>
      </c>
      <c r="H7514" s="145" t="s">
        <v>86</v>
      </c>
      <c r="I7514" s="462" t="s">
        <v>1688</v>
      </c>
      <c r="J7514" s="462" t="s">
        <v>1690</v>
      </c>
      <c r="K7514" s="145" t="s">
        <v>2292</v>
      </c>
      <c r="L7514" s="145" t="s">
        <v>2299</v>
      </c>
      <c r="M7514" s="145" t="s">
        <v>2266</v>
      </c>
      <c r="N7514" s="145" t="s">
        <v>2269</v>
      </c>
    </row>
    <row r="7515" spans="3:14">
      <c r="C7515" s="145" t="s">
        <v>2885</v>
      </c>
      <c r="D7515" s="145">
        <v>0</v>
      </c>
      <c r="E7515" s="145" t="s">
        <v>26</v>
      </c>
      <c r="F7515" s="462" t="s">
        <v>95</v>
      </c>
      <c r="G7515" s="462" t="s">
        <v>3468</v>
      </c>
      <c r="H7515" s="145" t="s">
        <v>86</v>
      </c>
      <c r="I7515" s="462" t="s">
        <v>1688</v>
      </c>
      <c r="J7515" s="462" t="s">
        <v>1690</v>
      </c>
      <c r="K7515" s="145" t="s">
        <v>2292</v>
      </c>
      <c r="L7515" s="145" t="s">
        <v>2299</v>
      </c>
      <c r="M7515" s="145" t="s">
        <v>2266</v>
      </c>
      <c r="N7515" s="145" t="s">
        <v>2269</v>
      </c>
    </row>
    <row r="7516" spans="3:14">
      <c r="C7516" s="145" t="s">
        <v>2886</v>
      </c>
      <c r="D7516" s="145">
        <v>0</v>
      </c>
      <c r="E7516" s="145" t="s">
        <v>26</v>
      </c>
      <c r="F7516" s="462" t="s">
        <v>95</v>
      </c>
      <c r="G7516" s="462" t="s">
        <v>3468</v>
      </c>
      <c r="H7516" s="145" t="s">
        <v>86</v>
      </c>
      <c r="I7516" s="462" t="s">
        <v>1688</v>
      </c>
      <c r="J7516" s="462" t="s">
        <v>1690</v>
      </c>
      <c r="K7516" s="145" t="s">
        <v>2292</v>
      </c>
      <c r="L7516" s="145" t="s">
        <v>2299</v>
      </c>
      <c r="M7516" s="145" t="s">
        <v>2266</v>
      </c>
      <c r="N7516" s="145" t="s">
        <v>2269</v>
      </c>
    </row>
    <row r="7517" spans="3:14">
      <c r="C7517" s="145" t="s">
        <v>2887</v>
      </c>
      <c r="D7517" s="145">
        <v>0</v>
      </c>
      <c r="E7517" s="145" t="s">
        <v>26</v>
      </c>
      <c r="F7517" s="462" t="s">
        <v>95</v>
      </c>
      <c r="G7517" s="462" t="s">
        <v>3468</v>
      </c>
      <c r="H7517" s="145" t="s">
        <v>86</v>
      </c>
      <c r="I7517" s="462" t="s">
        <v>1688</v>
      </c>
      <c r="J7517" s="462" t="s">
        <v>1690</v>
      </c>
      <c r="K7517" s="145" t="s">
        <v>2292</v>
      </c>
      <c r="L7517" s="145" t="s">
        <v>2299</v>
      </c>
      <c r="M7517" s="145" t="s">
        <v>2266</v>
      </c>
      <c r="N7517" s="145" t="s">
        <v>2269</v>
      </c>
    </row>
    <row r="7518" spans="3:14">
      <c r="C7518" s="145" t="s">
        <v>2888</v>
      </c>
      <c r="D7518" s="145">
        <v>0</v>
      </c>
      <c r="E7518" s="145" t="s">
        <v>26</v>
      </c>
      <c r="F7518" s="462" t="s">
        <v>95</v>
      </c>
      <c r="G7518" s="462" t="s">
        <v>3468</v>
      </c>
      <c r="H7518" s="145" t="s">
        <v>86</v>
      </c>
      <c r="I7518" s="462" t="s">
        <v>1688</v>
      </c>
      <c r="J7518" s="462" t="s">
        <v>1690</v>
      </c>
      <c r="K7518" s="145" t="s">
        <v>2292</v>
      </c>
      <c r="L7518" s="145" t="s">
        <v>2299</v>
      </c>
      <c r="M7518" s="145" t="s">
        <v>2266</v>
      </c>
      <c r="N7518" s="145" t="s">
        <v>2269</v>
      </c>
    </row>
    <row r="7519" spans="3:14">
      <c r="C7519" s="145" t="s">
        <v>2362</v>
      </c>
      <c r="D7519" s="145">
        <v>0</v>
      </c>
      <c r="E7519" s="145" t="s">
        <v>26</v>
      </c>
      <c r="F7519" s="462" t="s">
        <v>95</v>
      </c>
      <c r="G7519" s="462" t="s">
        <v>3468</v>
      </c>
      <c r="H7519" s="145" t="s">
        <v>86</v>
      </c>
      <c r="I7519" s="462" t="s">
        <v>2</v>
      </c>
      <c r="J7519" s="462" t="s">
        <v>1690</v>
      </c>
      <c r="K7519" s="145" t="s">
        <v>2292</v>
      </c>
      <c r="L7519" s="145" t="s">
        <v>2299</v>
      </c>
      <c r="M7519" s="145" t="s">
        <v>2266</v>
      </c>
      <c r="N7519" s="145" t="s">
        <v>2269</v>
      </c>
    </row>
    <row r="7520" spans="3:14">
      <c r="C7520" s="145" t="s">
        <v>2875</v>
      </c>
      <c r="F7520" s="462" t="s">
        <v>3470</v>
      </c>
      <c r="G7520" s="462" t="s">
        <v>3468</v>
      </c>
      <c r="H7520" s="145" t="s">
        <v>86</v>
      </c>
      <c r="I7520" s="462" t="s">
        <v>1688</v>
      </c>
      <c r="J7520" s="462" t="s">
        <v>1690</v>
      </c>
      <c r="K7520" s="145" t="s">
        <v>2292</v>
      </c>
      <c r="L7520" s="145" t="s">
        <v>2300</v>
      </c>
      <c r="M7520" s="145" t="s">
        <v>2266</v>
      </c>
      <c r="N7520" s="145" t="s">
        <v>2267</v>
      </c>
    </row>
    <row r="7521" spans="3:14">
      <c r="C7521" s="145" t="s">
        <v>2876</v>
      </c>
      <c r="F7521" s="462" t="s">
        <v>3470</v>
      </c>
      <c r="G7521" s="462" t="s">
        <v>3468</v>
      </c>
      <c r="H7521" s="145" t="s">
        <v>86</v>
      </c>
      <c r="I7521" s="462" t="s">
        <v>1688</v>
      </c>
      <c r="J7521" s="462" t="s">
        <v>1690</v>
      </c>
      <c r="K7521" s="145" t="s">
        <v>2292</v>
      </c>
      <c r="L7521" s="145" t="s">
        <v>2300</v>
      </c>
      <c r="M7521" s="145" t="s">
        <v>2266</v>
      </c>
      <c r="N7521" s="145" t="s">
        <v>2267</v>
      </c>
    </row>
    <row r="7522" spans="3:14">
      <c r="C7522" s="145" t="s">
        <v>2877</v>
      </c>
      <c r="F7522" s="462" t="s">
        <v>3470</v>
      </c>
      <c r="G7522" s="462" t="s">
        <v>3468</v>
      </c>
      <c r="H7522" s="145" t="s">
        <v>86</v>
      </c>
      <c r="I7522" s="462" t="s">
        <v>1688</v>
      </c>
      <c r="J7522" s="462" t="s">
        <v>1690</v>
      </c>
      <c r="K7522" s="145" t="s">
        <v>2292</v>
      </c>
      <c r="L7522" s="145" t="s">
        <v>2300</v>
      </c>
      <c r="M7522" s="145" t="s">
        <v>2266</v>
      </c>
      <c r="N7522" s="145" t="s">
        <v>2267</v>
      </c>
    </row>
    <row r="7523" spans="3:14">
      <c r="C7523" s="145" t="s">
        <v>2362</v>
      </c>
      <c r="D7523" s="145">
        <v>0</v>
      </c>
      <c r="E7523" s="145" t="s">
        <v>26</v>
      </c>
      <c r="F7523" s="462" t="s">
        <v>95</v>
      </c>
      <c r="G7523" s="462" t="s">
        <v>3468</v>
      </c>
      <c r="H7523" s="145" t="s">
        <v>86</v>
      </c>
      <c r="I7523" s="462" t="s">
        <v>2</v>
      </c>
      <c r="J7523" s="462" t="s">
        <v>1688</v>
      </c>
      <c r="K7523" s="145" t="s">
        <v>2292</v>
      </c>
      <c r="L7523" s="145" t="s">
        <v>2300</v>
      </c>
      <c r="M7523" s="145" t="s">
        <v>2266</v>
      </c>
      <c r="N7523" s="145" t="s">
        <v>2267</v>
      </c>
    </row>
    <row r="7524" spans="3:14">
      <c r="C7524" s="145" t="s">
        <v>2880</v>
      </c>
      <c r="D7524" s="145">
        <v>0</v>
      </c>
      <c r="E7524" s="145" t="s">
        <v>26</v>
      </c>
      <c r="F7524" s="462" t="s">
        <v>95</v>
      </c>
      <c r="G7524" s="462" t="s">
        <v>3468</v>
      </c>
      <c r="H7524" s="145" t="s">
        <v>86</v>
      </c>
      <c r="I7524" s="462" t="s">
        <v>1688</v>
      </c>
      <c r="J7524" s="462" t="s">
        <v>1690</v>
      </c>
      <c r="K7524" s="145" t="s">
        <v>2292</v>
      </c>
      <c r="L7524" s="145" t="s">
        <v>2300</v>
      </c>
      <c r="M7524" s="145" t="s">
        <v>2266</v>
      </c>
      <c r="N7524" s="145" t="s">
        <v>2267</v>
      </c>
    </row>
    <row r="7525" spans="3:14">
      <c r="C7525" s="145" t="s">
        <v>2881</v>
      </c>
      <c r="D7525" s="145">
        <v>0</v>
      </c>
      <c r="E7525" s="145" t="s">
        <v>26</v>
      </c>
      <c r="F7525" s="462" t="s">
        <v>95</v>
      </c>
      <c r="G7525" s="462" t="s">
        <v>3468</v>
      </c>
      <c r="H7525" s="145" t="s">
        <v>86</v>
      </c>
      <c r="I7525" s="462" t="s">
        <v>1688</v>
      </c>
      <c r="J7525" s="462" t="s">
        <v>1690</v>
      </c>
      <c r="K7525" s="145" t="s">
        <v>2292</v>
      </c>
      <c r="L7525" s="145" t="s">
        <v>2300</v>
      </c>
      <c r="M7525" s="145" t="s">
        <v>2266</v>
      </c>
      <c r="N7525" s="145" t="s">
        <v>2267</v>
      </c>
    </row>
    <row r="7526" spans="3:14">
      <c r="C7526" s="145" t="s">
        <v>2882</v>
      </c>
      <c r="D7526" s="145">
        <v>0</v>
      </c>
      <c r="E7526" s="145" t="s">
        <v>26</v>
      </c>
      <c r="F7526" s="462" t="s">
        <v>95</v>
      </c>
      <c r="G7526" s="462" t="s">
        <v>3468</v>
      </c>
      <c r="H7526" s="145" t="s">
        <v>86</v>
      </c>
      <c r="I7526" s="462" t="s">
        <v>1688</v>
      </c>
      <c r="J7526" s="462" t="s">
        <v>1690</v>
      </c>
      <c r="K7526" s="145" t="s">
        <v>2292</v>
      </c>
      <c r="L7526" s="145" t="s">
        <v>2300</v>
      </c>
      <c r="M7526" s="145" t="s">
        <v>2266</v>
      </c>
      <c r="N7526" s="145" t="s">
        <v>2267</v>
      </c>
    </row>
    <row r="7527" spans="3:14">
      <c r="C7527" s="145" t="s">
        <v>2883</v>
      </c>
      <c r="D7527" s="145">
        <v>0</v>
      </c>
      <c r="E7527" s="145" t="s">
        <v>26</v>
      </c>
      <c r="F7527" s="462" t="s">
        <v>95</v>
      </c>
      <c r="G7527" s="462" t="s">
        <v>3468</v>
      </c>
      <c r="H7527" s="145" t="s">
        <v>86</v>
      </c>
      <c r="I7527" s="462" t="s">
        <v>1688</v>
      </c>
      <c r="J7527" s="462" t="s">
        <v>1690</v>
      </c>
      <c r="K7527" s="145" t="s">
        <v>2292</v>
      </c>
      <c r="L7527" s="145" t="s">
        <v>2300</v>
      </c>
      <c r="M7527" s="145" t="s">
        <v>2266</v>
      </c>
      <c r="N7527" s="145" t="s">
        <v>2267</v>
      </c>
    </row>
    <row r="7528" spans="3:14">
      <c r="C7528" s="145" t="s">
        <v>2884</v>
      </c>
      <c r="D7528" s="145">
        <v>0</v>
      </c>
      <c r="E7528" s="145" t="s">
        <v>26</v>
      </c>
      <c r="F7528" s="462" t="s">
        <v>95</v>
      </c>
      <c r="G7528" s="462" t="s">
        <v>3468</v>
      </c>
      <c r="H7528" s="145" t="s">
        <v>86</v>
      </c>
      <c r="I7528" s="462" t="s">
        <v>1688</v>
      </c>
      <c r="J7528" s="462" t="s">
        <v>1690</v>
      </c>
      <c r="K7528" s="145" t="s">
        <v>2292</v>
      </c>
      <c r="L7528" s="145" t="s">
        <v>2300</v>
      </c>
      <c r="M7528" s="145" t="s">
        <v>2266</v>
      </c>
      <c r="N7528" s="145" t="s">
        <v>2267</v>
      </c>
    </row>
    <row r="7529" spans="3:14">
      <c r="C7529" s="145" t="s">
        <v>2885</v>
      </c>
      <c r="D7529" s="145">
        <v>0</v>
      </c>
      <c r="E7529" s="145" t="s">
        <v>26</v>
      </c>
      <c r="F7529" s="462" t="s">
        <v>95</v>
      </c>
      <c r="G7529" s="462" t="s">
        <v>3468</v>
      </c>
      <c r="H7529" s="145" t="s">
        <v>86</v>
      </c>
      <c r="I7529" s="462" t="s">
        <v>1688</v>
      </c>
      <c r="J7529" s="462" t="s">
        <v>1690</v>
      </c>
      <c r="K7529" s="145" t="s">
        <v>2292</v>
      </c>
      <c r="L7529" s="145" t="s">
        <v>2300</v>
      </c>
      <c r="M7529" s="145" t="s">
        <v>2266</v>
      </c>
      <c r="N7529" s="145" t="s">
        <v>2267</v>
      </c>
    </row>
    <row r="7530" spans="3:14">
      <c r="C7530" s="145" t="s">
        <v>2886</v>
      </c>
      <c r="D7530" s="145">
        <v>0</v>
      </c>
      <c r="E7530" s="145" t="s">
        <v>26</v>
      </c>
      <c r="F7530" s="462" t="s">
        <v>95</v>
      </c>
      <c r="G7530" s="462" t="s">
        <v>3468</v>
      </c>
      <c r="H7530" s="145" t="s">
        <v>86</v>
      </c>
      <c r="I7530" s="462" t="s">
        <v>1688</v>
      </c>
      <c r="J7530" s="462" t="s">
        <v>1690</v>
      </c>
      <c r="K7530" s="145" t="s">
        <v>2292</v>
      </c>
      <c r="L7530" s="145" t="s">
        <v>2300</v>
      </c>
      <c r="M7530" s="145" t="s">
        <v>2266</v>
      </c>
      <c r="N7530" s="145" t="s">
        <v>2267</v>
      </c>
    </row>
    <row r="7531" spans="3:14">
      <c r="C7531" s="145" t="s">
        <v>2887</v>
      </c>
      <c r="D7531" s="145">
        <v>0</v>
      </c>
      <c r="E7531" s="145" t="s">
        <v>26</v>
      </c>
      <c r="F7531" s="462" t="s">
        <v>95</v>
      </c>
      <c r="G7531" s="462" t="s">
        <v>3468</v>
      </c>
      <c r="H7531" s="145" t="s">
        <v>86</v>
      </c>
      <c r="I7531" s="462" t="s">
        <v>1688</v>
      </c>
      <c r="J7531" s="462" t="s">
        <v>1690</v>
      </c>
      <c r="K7531" s="145" t="s">
        <v>2292</v>
      </c>
      <c r="L7531" s="145" t="s">
        <v>2300</v>
      </c>
      <c r="M7531" s="145" t="s">
        <v>2266</v>
      </c>
      <c r="N7531" s="145" t="s">
        <v>2267</v>
      </c>
    </row>
    <row r="7532" spans="3:14">
      <c r="C7532" s="145" t="s">
        <v>2888</v>
      </c>
      <c r="D7532" s="145">
        <v>0</v>
      </c>
      <c r="E7532" s="145" t="s">
        <v>26</v>
      </c>
      <c r="F7532" s="462" t="s">
        <v>95</v>
      </c>
      <c r="G7532" s="462" t="s">
        <v>3468</v>
      </c>
      <c r="H7532" s="145" t="s">
        <v>86</v>
      </c>
      <c r="I7532" s="462" t="s">
        <v>1688</v>
      </c>
      <c r="J7532" s="462" t="s">
        <v>1690</v>
      </c>
      <c r="K7532" s="145" t="s">
        <v>2292</v>
      </c>
      <c r="L7532" s="145" t="s">
        <v>2300</v>
      </c>
      <c r="M7532" s="145" t="s">
        <v>2266</v>
      </c>
      <c r="N7532" s="145" t="s">
        <v>2267</v>
      </c>
    </row>
    <row r="7533" spans="3:14">
      <c r="C7533" s="145" t="s">
        <v>2362</v>
      </c>
      <c r="D7533" s="145">
        <v>0</v>
      </c>
      <c r="E7533" s="145" t="s">
        <v>26</v>
      </c>
      <c r="F7533" s="462" t="s">
        <v>95</v>
      </c>
      <c r="G7533" s="462" t="s">
        <v>3468</v>
      </c>
      <c r="H7533" s="145" t="s">
        <v>86</v>
      </c>
      <c r="I7533" s="462" t="s">
        <v>2</v>
      </c>
      <c r="J7533" s="462" t="s">
        <v>1690</v>
      </c>
      <c r="K7533" s="145" t="s">
        <v>2292</v>
      </c>
      <c r="L7533" s="145" t="s">
        <v>2300</v>
      </c>
      <c r="M7533" s="145" t="s">
        <v>2266</v>
      </c>
      <c r="N7533" s="145" t="s">
        <v>2267</v>
      </c>
    </row>
    <row r="7534" spans="3:14">
      <c r="C7534" s="145" t="s">
        <v>2875</v>
      </c>
      <c r="F7534" s="462" t="s">
        <v>3470</v>
      </c>
      <c r="G7534" s="462" t="s">
        <v>3468</v>
      </c>
      <c r="H7534" s="145" t="s">
        <v>86</v>
      </c>
      <c r="I7534" s="462" t="s">
        <v>1688</v>
      </c>
      <c r="J7534" s="462" t="s">
        <v>1690</v>
      </c>
      <c r="K7534" s="145" t="s">
        <v>2292</v>
      </c>
      <c r="L7534" s="145" t="s">
        <v>2300</v>
      </c>
      <c r="M7534" s="145" t="s">
        <v>2266</v>
      </c>
      <c r="N7534" s="145" t="s">
        <v>2268</v>
      </c>
    </row>
    <row r="7535" spans="3:14">
      <c r="C7535" s="145" t="s">
        <v>2876</v>
      </c>
      <c r="F7535" s="462" t="s">
        <v>3470</v>
      </c>
      <c r="G7535" s="462" t="s">
        <v>3468</v>
      </c>
      <c r="H7535" s="145" t="s">
        <v>86</v>
      </c>
      <c r="I7535" s="462" t="s">
        <v>1688</v>
      </c>
      <c r="J7535" s="462" t="s">
        <v>1690</v>
      </c>
      <c r="K7535" s="145" t="s">
        <v>2292</v>
      </c>
      <c r="L7535" s="145" t="s">
        <v>2300</v>
      </c>
      <c r="M7535" s="145" t="s">
        <v>2266</v>
      </c>
      <c r="N7535" s="145" t="s">
        <v>2268</v>
      </c>
    </row>
    <row r="7536" spans="3:14">
      <c r="C7536" s="145" t="s">
        <v>2877</v>
      </c>
      <c r="F7536" s="462" t="s">
        <v>3470</v>
      </c>
      <c r="G7536" s="462" t="s">
        <v>3468</v>
      </c>
      <c r="H7536" s="145" t="s">
        <v>86</v>
      </c>
      <c r="I7536" s="462" t="s">
        <v>1688</v>
      </c>
      <c r="J7536" s="462" t="s">
        <v>1690</v>
      </c>
      <c r="K7536" s="145" t="s">
        <v>2292</v>
      </c>
      <c r="L7536" s="145" t="s">
        <v>2300</v>
      </c>
      <c r="M7536" s="145" t="s">
        <v>2266</v>
      </c>
      <c r="N7536" s="145" t="s">
        <v>2268</v>
      </c>
    </row>
    <row r="7537" spans="3:14">
      <c r="C7537" s="145" t="s">
        <v>2362</v>
      </c>
      <c r="D7537" s="145">
        <v>0</v>
      </c>
      <c r="E7537" s="145" t="s">
        <v>26</v>
      </c>
      <c r="F7537" s="462" t="s">
        <v>95</v>
      </c>
      <c r="G7537" s="462" t="s">
        <v>3468</v>
      </c>
      <c r="H7537" s="145" t="s">
        <v>86</v>
      </c>
      <c r="I7537" s="462" t="s">
        <v>2</v>
      </c>
      <c r="J7537" s="462" t="s">
        <v>1688</v>
      </c>
      <c r="K7537" s="145" t="s">
        <v>2292</v>
      </c>
      <c r="L7537" s="145" t="s">
        <v>2300</v>
      </c>
      <c r="M7537" s="145" t="s">
        <v>2266</v>
      </c>
      <c r="N7537" s="145" t="s">
        <v>2268</v>
      </c>
    </row>
    <row r="7538" spans="3:14">
      <c r="C7538" s="145" t="s">
        <v>2880</v>
      </c>
      <c r="D7538" s="145">
        <v>0</v>
      </c>
      <c r="E7538" s="145" t="s">
        <v>26</v>
      </c>
      <c r="F7538" s="462" t="s">
        <v>95</v>
      </c>
      <c r="G7538" s="462" t="s">
        <v>3468</v>
      </c>
      <c r="H7538" s="145" t="s">
        <v>86</v>
      </c>
      <c r="I7538" s="462" t="s">
        <v>1688</v>
      </c>
      <c r="J7538" s="462" t="s">
        <v>1690</v>
      </c>
      <c r="K7538" s="145" t="s">
        <v>2292</v>
      </c>
      <c r="L7538" s="145" t="s">
        <v>2300</v>
      </c>
      <c r="M7538" s="145" t="s">
        <v>2266</v>
      </c>
      <c r="N7538" s="145" t="s">
        <v>2268</v>
      </c>
    </row>
    <row r="7539" spans="3:14">
      <c r="C7539" s="145" t="s">
        <v>2881</v>
      </c>
      <c r="D7539" s="145">
        <v>0</v>
      </c>
      <c r="E7539" s="145" t="s">
        <v>26</v>
      </c>
      <c r="F7539" s="462" t="s">
        <v>95</v>
      </c>
      <c r="G7539" s="462" t="s">
        <v>3468</v>
      </c>
      <c r="H7539" s="145" t="s">
        <v>86</v>
      </c>
      <c r="I7539" s="462" t="s">
        <v>1688</v>
      </c>
      <c r="J7539" s="462" t="s">
        <v>1690</v>
      </c>
      <c r="K7539" s="145" t="s">
        <v>2292</v>
      </c>
      <c r="L7539" s="145" t="s">
        <v>2300</v>
      </c>
      <c r="M7539" s="145" t="s">
        <v>2266</v>
      </c>
      <c r="N7539" s="145" t="s">
        <v>2268</v>
      </c>
    </row>
    <row r="7540" spans="3:14">
      <c r="C7540" s="145" t="s">
        <v>2882</v>
      </c>
      <c r="D7540" s="145">
        <v>0</v>
      </c>
      <c r="E7540" s="145" t="s">
        <v>26</v>
      </c>
      <c r="F7540" s="462" t="s">
        <v>95</v>
      </c>
      <c r="G7540" s="462" t="s">
        <v>3468</v>
      </c>
      <c r="H7540" s="145" t="s">
        <v>86</v>
      </c>
      <c r="I7540" s="462" t="s">
        <v>1688</v>
      </c>
      <c r="J7540" s="462" t="s">
        <v>1690</v>
      </c>
      <c r="K7540" s="145" t="s">
        <v>2292</v>
      </c>
      <c r="L7540" s="145" t="s">
        <v>2300</v>
      </c>
      <c r="M7540" s="145" t="s">
        <v>2266</v>
      </c>
      <c r="N7540" s="145" t="s">
        <v>2268</v>
      </c>
    </row>
    <row r="7541" spans="3:14">
      <c r="C7541" s="145" t="s">
        <v>2883</v>
      </c>
      <c r="D7541" s="145">
        <v>0</v>
      </c>
      <c r="E7541" s="145" t="s">
        <v>26</v>
      </c>
      <c r="F7541" s="462" t="s">
        <v>95</v>
      </c>
      <c r="G7541" s="462" t="s">
        <v>3468</v>
      </c>
      <c r="H7541" s="145" t="s">
        <v>86</v>
      </c>
      <c r="I7541" s="462" t="s">
        <v>1688</v>
      </c>
      <c r="J7541" s="462" t="s">
        <v>1690</v>
      </c>
      <c r="K7541" s="145" t="s">
        <v>2292</v>
      </c>
      <c r="L7541" s="145" t="s">
        <v>2300</v>
      </c>
      <c r="M7541" s="145" t="s">
        <v>2266</v>
      </c>
      <c r="N7541" s="145" t="s">
        <v>2268</v>
      </c>
    </row>
    <row r="7542" spans="3:14">
      <c r="C7542" s="145" t="s">
        <v>2884</v>
      </c>
      <c r="D7542" s="145">
        <v>0</v>
      </c>
      <c r="E7542" s="145" t="s">
        <v>26</v>
      </c>
      <c r="F7542" s="462" t="s">
        <v>95</v>
      </c>
      <c r="G7542" s="462" t="s">
        <v>3468</v>
      </c>
      <c r="H7542" s="145" t="s">
        <v>86</v>
      </c>
      <c r="I7542" s="462" t="s">
        <v>1688</v>
      </c>
      <c r="J7542" s="462" t="s">
        <v>1690</v>
      </c>
      <c r="K7542" s="145" t="s">
        <v>2292</v>
      </c>
      <c r="L7542" s="145" t="s">
        <v>2300</v>
      </c>
      <c r="M7542" s="145" t="s">
        <v>2266</v>
      </c>
      <c r="N7542" s="145" t="s">
        <v>2268</v>
      </c>
    </row>
    <row r="7543" spans="3:14">
      <c r="C7543" s="145" t="s">
        <v>2885</v>
      </c>
      <c r="D7543" s="145">
        <v>0</v>
      </c>
      <c r="E7543" s="145" t="s">
        <v>26</v>
      </c>
      <c r="F7543" s="462" t="s">
        <v>95</v>
      </c>
      <c r="G7543" s="462" t="s">
        <v>3468</v>
      </c>
      <c r="H7543" s="145" t="s">
        <v>86</v>
      </c>
      <c r="I7543" s="462" t="s">
        <v>1688</v>
      </c>
      <c r="J7543" s="462" t="s">
        <v>1690</v>
      </c>
      <c r="K7543" s="145" t="s">
        <v>2292</v>
      </c>
      <c r="L7543" s="145" t="s">
        <v>2300</v>
      </c>
      <c r="M7543" s="145" t="s">
        <v>2266</v>
      </c>
      <c r="N7543" s="145" t="s">
        <v>2268</v>
      </c>
    </row>
    <row r="7544" spans="3:14">
      <c r="C7544" s="145" t="s">
        <v>2886</v>
      </c>
      <c r="D7544" s="145">
        <v>0</v>
      </c>
      <c r="E7544" s="145" t="s">
        <v>26</v>
      </c>
      <c r="F7544" s="462" t="s">
        <v>95</v>
      </c>
      <c r="G7544" s="462" t="s">
        <v>3468</v>
      </c>
      <c r="H7544" s="145" t="s">
        <v>86</v>
      </c>
      <c r="I7544" s="462" t="s">
        <v>1688</v>
      </c>
      <c r="J7544" s="462" t="s">
        <v>1690</v>
      </c>
      <c r="K7544" s="145" t="s">
        <v>2292</v>
      </c>
      <c r="L7544" s="145" t="s">
        <v>2300</v>
      </c>
      <c r="M7544" s="145" t="s">
        <v>2266</v>
      </c>
      <c r="N7544" s="145" t="s">
        <v>2268</v>
      </c>
    </row>
    <row r="7545" spans="3:14">
      <c r="C7545" s="145" t="s">
        <v>2887</v>
      </c>
      <c r="D7545" s="145">
        <v>0</v>
      </c>
      <c r="E7545" s="145" t="s">
        <v>26</v>
      </c>
      <c r="F7545" s="462" t="s">
        <v>95</v>
      </c>
      <c r="G7545" s="462" t="s">
        <v>3468</v>
      </c>
      <c r="H7545" s="145" t="s">
        <v>86</v>
      </c>
      <c r="I7545" s="462" t="s">
        <v>1688</v>
      </c>
      <c r="J7545" s="462" t="s">
        <v>1690</v>
      </c>
      <c r="K7545" s="145" t="s">
        <v>2292</v>
      </c>
      <c r="L7545" s="145" t="s">
        <v>2300</v>
      </c>
      <c r="M7545" s="145" t="s">
        <v>2266</v>
      </c>
      <c r="N7545" s="145" t="s">
        <v>2268</v>
      </c>
    </row>
    <row r="7546" spans="3:14">
      <c r="C7546" s="145" t="s">
        <v>2888</v>
      </c>
      <c r="D7546" s="145">
        <v>0</v>
      </c>
      <c r="E7546" s="145" t="s">
        <v>26</v>
      </c>
      <c r="F7546" s="462" t="s">
        <v>95</v>
      </c>
      <c r="G7546" s="462" t="s">
        <v>3468</v>
      </c>
      <c r="H7546" s="145" t="s">
        <v>86</v>
      </c>
      <c r="I7546" s="462" t="s">
        <v>1688</v>
      </c>
      <c r="J7546" s="462" t="s">
        <v>1690</v>
      </c>
      <c r="K7546" s="145" t="s">
        <v>2292</v>
      </c>
      <c r="L7546" s="145" t="s">
        <v>2300</v>
      </c>
      <c r="M7546" s="145" t="s">
        <v>2266</v>
      </c>
      <c r="N7546" s="145" t="s">
        <v>2268</v>
      </c>
    </row>
    <row r="7547" spans="3:14">
      <c r="C7547" s="145" t="s">
        <v>2362</v>
      </c>
      <c r="D7547" s="145">
        <v>0</v>
      </c>
      <c r="E7547" s="145" t="s">
        <v>26</v>
      </c>
      <c r="F7547" s="462" t="s">
        <v>95</v>
      </c>
      <c r="G7547" s="462" t="s">
        <v>3468</v>
      </c>
      <c r="H7547" s="145" t="s">
        <v>86</v>
      </c>
      <c r="I7547" s="462" t="s">
        <v>2</v>
      </c>
      <c r="J7547" s="462" t="s">
        <v>1690</v>
      </c>
      <c r="K7547" s="145" t="s">
        <v>2292</v>
      </c>
      <c r="L7547" s="145" t="s">
        <v>2300</v>
      </c>
      <c r="M7547" s="145" t="s">
        <v>2266</v>
      </c>
      <c r="N7547" s="145" t="s">
        <v>2268</v>
      </c>
    </row>
    <row r="7548" spans="3:14">
      <c r="C7548" s="145" t="s">
        <v>2875</v>
      </c>
      <c r="F7548" s="462" t="s">
        <v>3470</v>
      </c>
      <c r="G7548" s="462" t="s">
        <v>3468</v>
      </c>
      <c r="H7548" s="145" t="s">
        <v>86</v>
      </c>
      <c r="I7548" s="462" t="s">
        <v>1688</v>
      </c>
      <c r="J7548" s="462" t="s">
        <v>1690</v>
      </c>
      <c r="K7548" s="145" t="s">
        <v>2292</v>
      </c>
      <c r="L7548" s="145" t="s">
        <v>2300</v>
      </c>
      <c r="M7548" s="145" t="s">
        <v>2266</v>
      </c>
      <c r="N7548" s="145" t="s">
        <v>2269</v>
      </c>
    </row>
    <row r="7549" spans="3:14">
      <c r="C7549" s="145" t="s">
        <v>2876</v>
      </c>
      <c r="F7549" s="462" t="s">
        <v>3470</v>
      </c>
      <c r="G7549" s="462" t="s">
        <v>3468</v>
      </c>
      <c r="H7549" s="145" t="s">
        <v>86</v>
      </c>
      <c r="I7549" s="462" t="s">
        <v>1688</v>
      </c>
      <c r="J7549" s="462" t="s">
        <v>1690</v>
      </c>
      <c r="K7549" s="145" t="s">
        <v>2292</v>
      </c>
      <c r="L7549" s="145" t="s">
        <v>2300</v>
      </c>
      <c r="M7549" s="145" t="s">
        <v>2266</v>
      </c>
      <c r="N7549" s="145" t="s">
        <v>2269</v>
      </c>
    </row>
    <row r="7550" spans="3:14">
      <c r="C7550" s="145" t="s">
        <v>2877</v>
      </c>
      <c r="F7550" s="462" t="s">
        <v>3470</v>
      </c>
      <c r="G7550" s="462" t="s">
        <v>3468</v>
      </c>
      <c r="H7550" s="145" t="s">
        <v>86</v>
      </c>
      <c r="I7550" s="462" t="s">
        <v>1688</v>
      </c>
      <c r="J7550" s="462" t="s">
        <v>1690</v>
      </c>
      <c r="K7550" s="145" t="s">
        <v>2292</v>
      </c>
      <c r="L7550" s="145" t="s">
        <v>2300</v>
      </c>
      <c r="M7550" s="145" t="s">
        <v>2266</v>
      </c>
      <c r="N7550" s="145" t="s">
        <v>2269</v>
      </c>
    </row>
    <row r="7551" spans="3:14">
      <c r="C7551" s="145" t="s">
        <v>2362</v>
      </c>
      <c r="D7551" s="145">
        <v>0</v>
      </c>
      <c r="E7551" s="145" t="s">
        <v>26</v>
      </c>
      <c r="F7551" s="462" t="s">
        <v>95</v>
      </c>
      <c r="G7551" s="462" t="s">
        <v>3468</v>
      </c>
      <c r="H7551" s="145" t="s">
        <v>86</v>
      </c>
      <c r="I7551" s="462" t="s">
        <v>2</v>
      </c>
      <c r="J7551" s="462" t="s">
        <v>1688</v>
      </c>
      <c r="K7551" s="145" t="s">
        <v>2292</v>
      </c>
      <c r="L7551" s="145" t="s">
        <v>2300</v>
      </c>
      <c r="M7551" s="145" t="s">
        <v>2266</v>
      </c>
      <c r="N7551" s="145" t="s">
        <v>2269</v>
      </c>
    </row>
    <row r="7552" spans="3:14">
      <c r="C7552" s="145" t="s">
        <v>2880</v>
      </c>
      <c r="D7552" s="145">
        <v>0</v>
      </c>
      <c r="E7552" s="145" t="s">
        <v>26</v>
      </c>
      <c r="F7552" s="462" t="s">
        <v>95</v>
      </c>
      <c r="G7552" s="462" t="s">
        <v>3468</v>
      </c>
      <c r="H7552" s="145" t="s">
        <v>86</v>
      </c>
      <c r="I7552" s="462" t="s">
        <v>1688</v>
      </c>
      <c r="J7552" s="462" t="s">
        <v>1690</v>
      </c>
      <c r="K7552" s="145" t="s">
        <v>2292</v>
      </c>
      <c r="L7552" s="145" t="s">
        <v>2300</v>
      </c>
      <c r="M7552" s="145" t="s">
        <v>2266</v>
      </c>
      <c r="N7552" s="145" t="s">
        <v>2269</v>
      </c>
    </row>
    <row r="7553" spans="3:14">
      <c r="C7553" s="145" t="s">
        <v>2881</v>
      </c>
      <c r="D7553" s="145">
        <v>0</v>
      </c>
      <c r="E7553" s="145" t="s">
        <v>26</v>
      </c>
      <c r="F7553" s="462" t="s">
        <v>95</v>
      </c>
      <c r="G7553" s="462" t="s">
        <v>3468</v>
      </c>
      <c r="H7553" s="145" t="s">
        <v>86</v>
      </c>
      <c r="I7553" s="462" t="s">
        <v>1688</v>
      </c>
      <c r="J7553" s="462" t="s">
        <v>1690</v>
      </c>
      <c r="K7553" s="145" t="s">
        <v>2292</v>
      </c>
      <c r="L7553" s="145" t="s">
        <v>2300</v>
      </c>
      <c r="M7553" s="145" t="s">
        <v>2266</v>
      </c>
      <c r="N7553" s="145" t="s">
        <v>2269</v>
      </c>
    </row>
    <row r="7554" spans="3:14">
      <c r="C7554" s="145" t="s">
        <v>2882</v>
      </c>
      <c r="D7554" s="145">
        <v>0</v>
      </c>
      <c r="E7554" s="145" t="s">
        <v>26</v>
      </c>
      <c r="F7554" s="462" t="s">
        <v>95</v>
      </c>
      <c r="G7554" s="462" t="s">
        <v>3468</v>
      </c>
      <c r="H7554" s="145" t="s">
        <v>86</v>
      </c>
      <c r="I7554" s="462" t="s">
        <v>1688</v>
      </c>
      <c r="J7554" s="462" t="s">
        <v>1690</v>
      </c>
      <c r="K7554" s="145" t="s">
        <v>2292</v>
      </c>
      <c r="L7554" s="145" t="s">
        <v>2300</v>
      </c>
      <c r="M7554" s="145" t="s">
        <v>2266</v>
      </c>
      <c r="N7554" s="145" t="s">
        <v>2269</v>
      </c>
    </row>
    <row r="7555" spans="3:14">
      <c r="C7555" s="145" t="s">
        <v>2883</v>
      </c>
      <c r="D7555" s="145">
        <v>0</v>
      </c>
      <c r="E7555" s="145" t="s">
        <v>26</v>
      </c>
      <c r="F7555" s="462" t="s">
        <v>95</v>
      </c>
      <c r="G7555" s="462" t="s">
        <v>3468</v>
      </c>
      <c r="H7555" s="145" t="s">
        <v>86</v>
      </c>
      <c r="I7555" s="462" t="s">
        <v>1688</v>
      </c>
      <c r="J7555" s="462" t="s">
        <v>1690</v>
      </c>
      <c r="K7555" s="145" t="s">
        <v>2292</v>
      </c>
      <c r="L7555" s="145" t="s">
        <v>2300</v>
      </c>
      <c r="M7555" s="145" t="s">
        <v>2266</v>
      </c>
      <c r="N7555" s="145" t="s">
        <v>2269</v>
      </c>
    </row>
    <row r="7556" spans="3:14">
      <c r="C7556" s="145" t="s">
        <v>2884</v>
      </c>
      <c r="D7556" s="145">
        <v>0</v>
      </c>
      <c r="E7556" s="145" t="s">
        <v>26</v>
      </c>
      <c r="F7556" s="462" t="s">
        <v>95</v>
      </c>
      <c r="G7556" s="462" t="s">
        <v>3468</v>
      </c>
      <c r="H7556" s="145" t="s">
        <v>86</v>
      </c>
      <c r="I7556" s="462" t="s">
        <v>1688</v>
      </c>
      <c r="J7556" s="462" t="s">
        <v>1690</v>
      </c>
      <c r="K7556" s="145" t="s">
        <v>2292</v>
      </c>
      <c r="L7556" s="145" t="s">
        <v>2300</v>
      </c>
      <c r="M7556" s="145" t="s">
        <v>2266</v>
      </c>
      <c r="N7556" s="145" t="s">
        <v>2269</v>
      </c>
    </row>
    <row r="7557" spans="3:14">
      <c r="C7557" s="145" t="s">
        <v>2885</v>
      </c>
      <c r="D7557" s="145">
        <v>0</v>
      </c>
      <c r="E7557" s="145" t="s">
        <v>26</v>
      </c>
      <c r="F7557" s="462" t="s">
        <v>95</v>
      </c>
      <c r="G7557" s="462" t="s">
        <v>3468</v>
      </c>
      <c r="H7557" s="145" t="s">
        <v>86</v>
      </c>
      <c r="I7557" s="462" t="s">
        <v>1688</v>
      </c>
      <c r="J7557" s="462" t="s">
        <v>1690</v>
      </c>
      <c r="K7557" s="145" t="s">
        <v>2292</v>
      </c>
      <c r="L7557" s="145" t="s">
        <v>2300</v>
      </c>
      <c r="M7557" s="145" t="s">
        <v>2266</v>
      </c>
      <c r="N7557" s="145" t="s">
        <v>2269</v>
      </c>
    </row>
    <row r="7558" spans="3:14">
      <c r="C7558" s="145" t="s">
        <v>2886</v>
      </c>
      <c r="D7558" s="145">
        <v>0</v>
      </c>
      <c r="E7558" s="145" t="s">
        <v>26</v>
      </c>
      <c r="F7558" s="462" t="s">
        <v>95</v>
      </c>
      <c r="G7558" s="462" t="s">
        <v>3468</v>
      </c>
      <c r="H7558" s="145" t="s">
        <v>86</v>
      </c>
      <c r="I7558" s="462" t="s">
        <v>1688</v>
      </c>
      <c r="J7558" s="462" t="s">
        <v>1690</v>
      </c>
      <c r="K7558" s="145" t="s">
        <v>2292</v>
      </c>
      <c r="L7558" s="145" t="s">
        <v>2300</v>
      </c>
      <c r="M7558" s="145" t="s">
        <v>2266</v>
      </c>
      <c r="N7558" s="145" t="s">
        <v>2269</v>
      </c>
    </row>
    <row r="7559" spans="3:14">
      <c r="C7559" s="145" t="s">
        <v>2887</v>
      </c>
      <c r="D7559" s="145">
        <v>0</v>
      </c>
      <c r="E7559" s="145" t="s">
        <v>26</v>
      </c>
      <c r="F7559" s="462" t="s">
        <v>95</v>
      </c>
      <c r="G7559" s="462" t="s">
        <v>3468</v>
      </c>
      <c r="H7559" s="145" t="s">
        <v>86</v>
      </c>
      <c r="I7559" s="462" t="s">
        <v>1688</v>
      </c>
      <c r="J7559" s="462" t="s">
        <v>1690</v>
      </c>
      <c r="K7559" s="145" t="s">
        <v>2292</v>
      </c>
      <c r="L7559" s="145" t="s">
        <v>2300</v>
      </c>
      <c r="M7559" s="145" t="s">
        <v>2266</v>
      </c>
      <c r="N7559" s="145" t="s">
        <v>2269</v>
      </c>
    </row>
    <row r="7560" spans="3:14">
      <c r="C7560" s="145" t="s">
        <v>2888</v>
      </c>
      <c r="D7560" s="145">
        <v>0</v>
      </c>
      <c r="E7560" s="145" t="s">
        <v>26</v>
      </c>
      <c r="F7560" s="462" t="s">
        <v>95</v>
      </c>
      <c r="G7560" s="462" t="s">
        <v>3468</v>
      </c>
      <c r="H7560" s="145" t="s">
        <v>86</v>
      </c>
      <c r="I7560" s="462" t="s">
        <v>1688</v>
      </c>
      <c r="J7560" s="462" t="s">
        <v>1690</v>
      </c>
      <c r="K7560" s="145" t="s">
        <v>2292</v>
      </c>
      <c r="L7560" s="145" t="s">
        <v>2300</v>
      </c>
      <c r="M7560" s="145" t="s">
        <v>2266</v>
      </c>
      <c r="N7560" s="145" t="s">
        <v>2269</v>
      </c>
    </row>
    <row r="7561" spans="3:14">
      <c r="C7561" s="145" t="s">
        <v>2362</v>
      </c>
      <c r="D7561" s="145">
        <v>0</v>
      </c>
      <c r="E7561" s="145" t="s">
        <v>26</v>
      </c>
      <c r="F7561" s="462" t="s">
        <v>95</v>
      </c>
      <c r="G7561" s="462" t="s">
        <v>3468</v>
      </c>
      <c r="H7561" s="145" t="s">
        <v>86</v>
      </c>
      <c r="I7561" s="462" t="s">
        <v>2</v>
      </c>
      <c r="J7561" s="462" t="s">
        <v>1690</v>
      </c>
      <c r="K7561" s="145" t="s">
        <v>2292</v>
      </c>
      <c r="L7561" s="145" t="s">
        <v>2300</v>
      </c>
      <c r="M7561" s="145" t="s">
        <v>2266</v>
      </c>
      <c r="N7561" s="145" t="s">
        <v>2269</v>
      </c>
    </row>
    <row r="7562" spans="3:14">
      <c r="C7562" s="145" t="s">
        <v>2875</v>
      </c>
      <c r="F7562" s="462" t="s">
        <v>3470</v>
      </c>
      <c r="G7562" s="462" t="s">
        <v>3468</v>
      </c>
      <c r="H7562" s="145" t="s">
        <v>86</v>
      </c>
      <c r="I7562" s="462" t="s">
        <v>1688</v>
      </c>
      <c r="J7562" s="462" t="s">
        <v>1690</v>
      </c>
      <c r="K7562" s="145" t="s">
        <v>2292</v>
      </c>
      <c r="L7562" s="145" t="s">
        <v>2301</v>
      </c>
      <c r="M7562" s="145" t="s">
        <v>2266</v>
      </c>
      <c r="N7562" s="145" t="s">
        <v>2267</v>
      </c>
    </row>
    <row r="7563" spans="3:14">
      <c r="C7563" s="145" t="s">
        <v>2876</v>
      </c>
      <c r="F7563" s="462" t="s">
        <v>3470</v>
      </c>
      <c r="G7563" s="462" t="s">
        <v>3468</v>
      </c>
      <c r="H7563" s="145" t="s">
        <v>86</v>
      </c>
      <c r="I7563" s="462" t="s">
        <v>1688</v>
      </c>
      <c r="J7563" s="462" t="s">
        <v>1690</v>
      </c>
      <c r="K7563" s="145" t="s">
        <v>2292</v>
      </c>
      <c r="L7563" s="145" t="s">
        <v>2301</v>
      </c>
      <c r="M7563" s="145" t="s">
        <v>2266</v>
      </c>
      <c r="N7563" s="145" t="s">
        <v>2267</v>
      </c>
    </row>
    <row r="7564" spans="3:14">
      <c r="C7564" s="145" t="s">
        <v>2877</v>
      </c>
      <c r="F7564" s="462" t="s">
        <v>3470</v>
      </c>
      <c r="G7564" s="462" t="s">
        <v>3468</v>
      </c>
      <c r="H7564" s="145" t="s">
        <v>86</v>
      </c>
      <c r="I7564" s="462" t="s">
        <v>1688</v>
      </c>
      <c r="J7564" s="462" t="s">
        <v>1690</v>
      </c>
      <c r="K7564" s="145" t="s">
        <v>2292</v>
      </c>
      <c r="L7564" s="145" t="s">
        <v>2301</v>
      </c>
      <c r="M7564" s="145" t="s">
        <v>2266</v>
      </c>
      <c r="N7564" s="145" t="s">
        <v>2267</v>
      </c>
    </row>
    <row r="7565" spans="3:14">
      <c r="C7565" s="145" t="s">
        <v>2362</v>
      </c>
      <c r="D7565" s="145">
        <v>0</v>
      </c>
      <c r="E7565" s="145" t="s">
        <v>26</v>
      </c>
      <c r="F7565" s="462" t="s">
        <v>95</v>
      </c>
      <c r="G7565" s="462" t="s">
        <v>3468</v>
      </c>
      <c r="H7565" s="145" t="s">
        <v>86</v>
      </c>
      <c r="I7565" s="462" t="s">
        <v>2</v>
      </c>
      <c r="J7565" s="462" t="s">
        <v>1688</v>
      </c>
      <c r="K7565" s="145" t="s">
        <v>2292</v>
      </c>
      <c r="L7565" s="145" t="s">
        <v>2301</v>
      </c>
      <c r="M7565" s="145" t="s">
        <v>2266</v>
      </c>
      <c r="N7565" s="145" t="s">
        <v>2267</v>
      </c>
    </row>
    <row r="7566" spans="3:14">
      <c r="C7566" s="145" t="s">
        <v>2880</v>
      </c>
      <c r="D7566" s="145">
        <v>0</v>
      </c>
      <c r="E7566" s="145" t="s">
        <v>26</v>
      </c>
      <c r="F7566" s="462" t="s">
        <v>95</v>
      </c>
      <c r="G7566" s="462" t="s">
        <v>3468</v>
      </c>
      <c r="H7566" s="145" t="s">
        <v>86</v>
      </c>
      <c r="I7566" s="462" t="s">
        <v>1688</v>
      </c>
      <c r="J7566" s="462" t="s">
        <v>1690</v>
      </c>
      <c r="K7566" s="145" t="s">
        <v>2292</v>
      </c>
      <c r="L7566" s="145" t="s">
        <v>2301</v>
      </c>
      <c r="M7566" s="145" t="s">
        <v>2266</v>
      </c>
      <c r="N7566" s="145" t="s">
        <v>2267</v>
      </c>
    </row>
    <row r="7567" spans="3:14">
      <c r="C7567" s="145" t="s">
        <v>2881</v>
      </c>
      <c r="D7567" s="145">
        <v>0</v>
      </c>
      <c r="E7567" s="145" t="s">
        <v>26</v>
      </c>
      <c r="F7567" s="462" t="s">
        <v>95</v>
      </c>
      <c r="G7567" s="462" t="s">
        <v>3468</v>
      </c>
      <c r="H7567" s="145" t="s">
        <v>86</v>
      </c>
      <c r="I7567" s="462" t="s">
        <v>1688</v>
      </c>
      <c r="J7567" s="462" t="s">
        <v>1690</v>
      </c>
      <c r="K7567" s="145" t="s">
        <v>2292</v>
      </c>
      <c r="L7567" s="145" t="s">
        <v>2301</v>
      </c>
      <c r="M7567" s="145" t="s">
        <v>2266</v>
      </c>
      <c r="N7567" s="145" t="s">
        <v>2267</v>
      </c>
    </row>
    <row r="7568" spans="3:14">
      <c r="C7568" s="145" t="s">
        <v>2882</v>
      </c>
      <c r="D7568" s="145">
        <v>0</v>
      </c>
      <c r="E7568" s="145" t="s">
        <v>26</v>
      </c>
      <c r="F7568" s="462" t="s">
        <v>95</v>
      </c>
      <c r="G7568" s="462" t="s">
        <v>3468</v>
      </c>
      <c r="H7568" s="145" t="s">
        <v>86</v>
      </c>
      <c r="I7568" s="462" t="s">
        <v>1688</v>
      </c>
      <c r="J7568" s="462" t="s">
        <v>1690</v>
      </c>
      <c r="K7568" s="145" t="s">
        <v>2292</v>
      </c>
      <c r="L7568" s="145" t="s">
        <v>2301</v>
      </c>
      <c r="M7568" s="145" t="s">
        <v>2266</v>
      </c>
      <c r="N7568" s="145" t="s">
        <v>2267</v>
      </c>
    </row>
    <row r="7569" spans="3:14">
      <c r="C7569" s="145" t="s">
        <v>2883</v>
      </c>
      <c r="D7569" s="145">
        <v>0</v>
      </c>
      <c r="E7569" s="145" t="s">
        <v>26</v>
      </c>
      <c r="F7569" s="462" t="s">
        <v>95</v>
      </c>
      <c r="G7569" s="462" t="s">
        <v>3468</v>
      </c>
      <c r="H7569" s="145" t="s">
        <v>86</v>
      </c>
      <c r="I7569" s="462" t="s">
        <v>1688</v>
      </c>
      <c r="J7569" s="462" t="s">
        <v>1690</v>
      </c>
      <c r="K7569" s="145" t="s">
        <v>2292</v>
      </c>
      <c r="L7569" s="145" t="s">
        <v>2301</v>
      </c>
      <c r="M7569" s="145" t="s">
        <v>2266</v>
      </c>
      <c r="N7569" s="145" t="s">
        <v>2267</v>
      </c>
    </row>
    <row r="7570" spans="3:14">
      <c r="C7570" s="145" t="s">
        <v>2884</v>
      </c>
      <c r="D7570" s="145">
        <v>0</v>
      </c>
      <c r="E7570" s="145" t="s">
        <v>26</v>
      </c>
      <c r="F7570" s="462" t="s">
        <v>95</v>
      </c>
      <c r="G7570" s="462" t="s">
        <v>3468</v>
      </c>
      <c r="H7570" s="145" t="s">
        <v>86</v>
      </c>
      <c r="I7570" s="462" t="s">
        <v>1688</v>
      </c>
      <c r="J7570" s="462" t="s">
        <v>1690</v>
      </c>
      <c r="K7570" s="145" t="s">
        <v>2292</v>
      </c>
      <c r="L7570" s="145" t="s">
        <v>2301</v>
      </c>
      <c r="M7570" s="145" t="s">
        <v>2266</v>
      </c>
      <c r="N7570" s="145" t="s">
        <v>2267</v>
      </c>
    </row>
    <row r="7571" spans="3:14">
      <c r="C7571" s="145" t="s">
        <v>2885</v>
      </c>
      <c r="D7571" s="145">
        <v>0</v>
      </c>
      <c r="E7571" s="145" t="s">
        <v>26</v>
      </c>
      <c r="F7571" s="462" t="s">
        <v>95</v>
      </c>
      <c r="G7571" s="462" t="s">
        <v>3468</v>
      </c>
      <c r="H7571" s="145" t="s">
        <v>86</v>
      </c>
      <c r="I7571" s="462" t="s">
        <v>1688</v>
      </c>
      <c r="J7571" s="462" t="s">
        <v>1690</v>
      </c>
      <c r="K7571" s="145" t="s">
        <v>2292</v>
      </c>
      <c r="L7571" s="145" t="s">
        <v>2301</v>
      </c>
      <c r="M7571" s="145" t="s">
        <v>2266</v>
      </c>
      <c r="N7571" s="145" t="s">
        <v>2267</v>
      </c>
    </row>
    <row r="7572" spans="3:14">
      <c r="C7572" s="145" t="s">
        <v>2886</v>
      </c>
      <c r="D7572" s="145">
        <v>0</v>
      </c>
      <c r="E7572" s="145" t="s">
        <v>26</v>
      </c>
      <c r="F7572" s="462" t="s">
        <v>95</v>
      </c>
      <c r="G7572" s="462" t="s">
        <v>3468</v>
      </c>
      <c r="H7572" s="145" t="s">
        <v>86</v>
      </c>
      <c r="I7572" s="462" t="s">
        <v>1688</v>
      </c>
      <c r="J7572" s="462" t="s">
        <v>1690</v>
      </c>
      <c r="K7572" s="145" t="s">
        <v>2292</v>
      </c>
      <c r="L7572" s="145" t="s">
        <v>2301</v>
      </c>
      <c r="M7572" s="145" t="s">
        <v>2266</v>
      </c>
      <c r="N7572" s="145" t="s">
        <v>2267</v>
      </c>
    </row>
    <row r="7573" spans="3:14">
      <c r="C7573" s="145" t="s">
        <v>2887</v>
      </c>
      <c r="D7573" s="145">
        <v>0</v>
      </c>
      <c r="E7573" s="145" t="s">
        <v>26</v>
      </c>
      <c r="F7573" s="462" t="s">
        <v>95</v>
      </c>
      <c r="G7573" s="462" t="s">
        <v>3468</v>
      </c>
      <c r="H7573" s="145" t="s">
        <v>86</v>
      </c>
      <c r="I7573" s="462" t="s">
        <v>1688</v>
      </c>
      <c r="J7573" s="462" t="s">
        <v>1690</v>
      </c>
      <c r="K7573" s="145" t="s">
        <v>2292</v>
      </c>
      <c r="L7573" s="145" t="s">
        <v>2301</v>
      </c>
      <c r="M7573" s="145" t="s">
        <v>2266</v>
      </c>
      <c r="N7573" s="145" t="s">
        <v>2267</v>
      </c>
    </row>
    <row r="7574" spans="3:14">
      <c r="C7574" s="145" t="s">
        <v>2888</v>
      </c>
      <c r="D7574" s="145">
        <v>0</v>
      </c>
      <c r="E7574" s="145" t="s">
        <v>26</v>
      </c>
      <c r="F7574" s="462" t="s">
        <v>95</v>
      </c>
      <c r="G7574" s="462" t="s">
        <v>3468</v>
      </c>
      <c r="H7574" s="145" t="s">
        <v>86</v>
      </c>
      <c r="I7574" s="462" t="s">
        <v>1688</v>
      </c>
      <c r="J7574" s="462" t="s">
        <v>1690</v>
      </c>
      <c r="K7574" s="145" t="s">
        <v>2292</v>
      </c>
      <c r="L7574" s="145" t="s">
        <v>2301</v>
      </c>
      <c r="M7574" s="145" t="s">
        <v>2266</v>
      </c>
      <c r="N7574" s="145" t="s">
        <v>2267</v>
      </c>
    </row>
    <row r="7575" spans="3:14">
      <c r="C7575" s="145" t="s">
        <v>2362</v>
      </c>
      <c r="D7575" s="145">
        <v>0</v>
      </c>
      <c r="E7575" s="145" t="s">
        <v>26</v>
      </c>
      <c r="F7575" s="462" t="s">
        <v>95</v>
      </c>
      <c r="G7575" s="462" t="s">
        <v>3468</v>
      </c>
      <c r="H7575" s="145" t="s">
        <v>86</v>
      </c>
      <c r="I7575" s="462" t="s">
        <v>2</v>
      </c>
      <c r="J7575" s="462" t="s">
        <v>1690</v>
      </c>
      <c r="K7575" s="145" t="s">
        <v>2292</v>
      </c>
      <c r="L7575" s="145" t="s">
        <v>2301</v>
      </c>
      <c r="M7575" s="145" t="s">
        <v>2266</v>
      </c>
      <c r="N7575" s="145" t="s">
        <v>2267</v>
      </c>
    </row>
    <row r="7576" spans="3:14">
      <c r="C7576" s="145" t="s">
        <v>2875</v>
      </c>
      <c r="F7576" s="462" t="s">
        <v>3470</v>
      </c>
      <c r="G7576" s="462" t="s">
        <v>3468</v>
      </c>
      <c r="H7576" s="145" t="s">
        <v>86</v>
      </c>
      <c r="I7576" s="462" t="s">
        <v>1688</v>
      </c>
      <c r="J7576" s="462" t="s">
        <v>1690</v>
      </c>
      <c r="K7576" s="145" t="s">
        <v>2292</v>
      </c>
      <c r="L7576" s="145" t="s">
        <v>2301</v>
      </c>
      <c r="M7576" s="145" t="s">
        <v>2266</v>
      </c>
      <c r="N7576" s="145" t="s">
        <v>2268</v>
      </c>
    </row>
    <row r="7577" spans="3:14">
      <c r="C7577" s="145" t="s">
        <v>2876</v>
      </c>
      <c r="F7577" s="462" t="s">
        <v>3470</v>
      </c>
      <c r="G7577" s="462" t="s">
        <v>3468</v>
      </c>
      <c r="H7577" s="145" t="s">
        <v>86</v>
      </c>
      <c r="I7577" s="462" t="s">
        <v>1688</v>
      </c>
      <c r="J7577" s="462" t="s">
        <v>1690</v>
      </c>
      <c r="K7577" s="145" t="s">
        <v>2292</v>
      </c>
      <c r="L7577" s="145" t="s">
        <v>2301</v>
      </c>
      <c r="M7577" s="145" t="s">
        <v>2266</v>
      </c>
      <c r="N7577" s="145" t="s">
        <v>2268</v>
      </c>
    </row>
    <row r="7578" spans="3:14">
      <c r="C7578" s="145" t="s">
        <v>2877</v>
      </c>
      <c r="F7578" s="462" t="s">
        <v>3470</v>
      </c>
      <c r="G7578" s="462" t="s">
        <v>3468</v>
      </c>
      <c r="H7578" s="145" t="s">
        <v>86</v>
      </c>
      <c r="I7578" s="462" t="s">
        <v>1688</v>
      </c>
      <c r="J7578" s="462" t="s">
        <v>1690</v>
      </c>
      <c r="K7578" s="145" t="s">
        <v>2292</v>
      </c>
      <c r="L7578" s="145" t="s">
        <v>2301</v>
      </c>
      <c r="M7578" s="145" t="s">
        <v>2266</v>
      </c>
      <c r="N7578" s="145" t="s">
        <v>2268</v>
      </c>
    </row>
    <row r="7579" spans="3:14">
      <c r="C7579" s="145" t="s">
        <v>2362</v>
      </c>
      <c r="D7579" s="145">
        <v>0</v>
      </c>
      <c r="E7579" s="145" t="s">
        <v>26</v>
      </c>
      <c r="F7579" s="462" t="s">
        <v>95</v>
      </c>
      <c r="G7579" s="462" t="s">
        <v>3468</v>
      </c>
      <c r="H7579" s="145" t="s">
        <v>86</v>
      </c>
      <c r="I7579" s="462" t="s">
        <v>2</v>
      </c>
      <c r="J7579" s="462" t="s">
        <v>1688</v>
      </c>
      <c r="K7579" s="145" t="s">
        <v>2292</v>
      </c>
      <c r="L7579" s="145" t="s">
        <v>2301</v>
      </c>
      <c r="M7579" s="145" t="s">
        <v>2266</v>
      </c>
      <c r="N7579" s="145" t="s">
        <v>2268</v>
      </c>
    </row>
    <row r="7580" spans="3:14">
      <c r="C7580" s="145" t="s">
        <v>2880</v>
      </c>
      <c r="D7580" s="145">
        <v>0</v>
      </c>
      <c r="E7580" s="145" t="s">
        <v>26</v>
      </c>
      <c r="F7580" s="462" t="s">
        <v>95</v>
      </c>
      <c r="G7580" s="462" t="s">
        <v>3468</v>
      </c>
      <c r="H7580" s="145" t="s">
        <v>86</v>
      </c>
      <c r="I7580" s="462" t="s">
        <v>1688</v>
      </c>
      <c r="J7580" s="462" t="s">
        <v>1690</v>
      </c>
      <c r="K7580" s="145" t="s">
        <v>2292</v>
      </c>
      <c r="L7580" s="145" t="s">
        <v>2301</v>
      </c>
      <c r="M7580" s="145" t="s">
        <v>2266</v>
      </c>
      <c r="N7580" s="145" t="s">
        <v>2268</v>
      </c>
    </row>
    <row r="7581" spans="3:14">
      <c r="C7581" s="145" t="s">
        <v>2881</v>
      </c>
      <c r="D7581" s="145">
        <v>0</v>
      </c>
      <c r="E7581" s="145" t="s">
        <v>26</v>
      </c>
      <c r="F7581" s="462" t="s">
        <v>95</v>
      </c>
      <c r="G7581" s="462" t="s">
        <v>3468</v>
      </c>
      <c r="H7581" s="145" t="s">
        <v>86</v>
      </c>
      <c r="I7581" s="462" t="s">
        <v>1688</v>
      </c>
      <c r="J7581" s="462" t="s">
        <v>1690</v>
      </c>
      <c r="K7581" s="145" t="s">
        <v>2292</v>
      </c>
      <c r="L7581" s="145" t="s">
        <v>2301</v>
      </c>
      <c r="M7581" s="145" t="s">
        <v>2266</v>
      </c>
      <c r="N7581" s="145" t="s">
        <v>2268</v>
      </c>
    </row>
    <row r="7582" spans="3:14">
      <c r="C7582" s="145" t="s">
        <v>2882</v>
      </c>
      <c r="D7582" s="145">
        <v>0</v>
      </c>
      <c r="E7582" s="145" t="s">
        <v>26</v>
      </c>
      <c r="F7582" s="462" t="s">
        <v>95</v>
      </c>
      <c r="G7582" s="462" t="s">
        <v>3468</v>
      </c>
      <c r="H7582" s="145" t="s">
        <v>86</v>
      </c>
      <c r="I7582" s="462" t="s">
        <v>1688</v>
      </c>
      <c r="J7582" s="462" t="s">
        <v>1690</v>
      </c>
      <c r="K7582" s="145" t="s">
        <v>2292</v>
      </c>
      <c r="L7582" s="145" t="s">
        <v>2301</v>
      </c>
      <c r="M7582" s="145" t="s">
        <v>2266</v>
      </c>
      <c r="N7582" s="145" t="s">
        <v>2268</v>
      </c>
    </row>
    <row r="7583" spans="3:14">
      <c r="C7583" s="145" t="s">
        <v>2883</v>
      </c>
      <c r="D7583" s="145">
        <v>0</v>
      </c>
      <c r="E7583" s="145" t="s">
        <v>26</v>
      </c>
      <c r="F7583" s="462" t="s">
        <v>95</v>
      </c>
      <c r="G7583" s="462" t="s">
        <v>3468</v>
      </c>
      <c r="H7583" s="145" t="s">
        <v>86</v>
      </c>
      <c r="I7583" s="462" t="s">
        <v>1688</v>
      </c>
      <c r="J7583" s="462" t="s">
        <v>1690</v>
      </c>
      <c r="K7583" s="145" t="s">
        <v>2292</v>
      </c>
      <c r="L7583" s="145" t="s">
        <v>2301</v>
      </c>
      <c r="M7583" s="145" t="s">
        <v>2266</v>
      </c>
      <c r="N7583" s="145" t="s">
        <v>2268</v>
      </c>
    </row>
    <row r="7584" spans="3:14">
      <c r="C7584" s="145" t="s">
        <v>2884</v>
      </c>
      <c r="D7584" s="145">
        <v>0</v>
      </c>
      <c r="E7584" s="145" t="s">
        <v>26</v>
      </c>
      <c r="F7584" s="462" t="s">
        <v>95</v>
      </c>
      <c r="G7584" s="462" t="s">
        <v>3468</v>
      </c>
      <c r="H7584" s="145" t="s">
        <v>86</v>
      </c>
      <c r="I7584" s="462" t="s">
        <v>1688</v>
      </c>
      <c r="J7584" s="462" t="s">
        <v>1690</v>
      </c>
      <c r="K7584" s="145" t="s">
        <v>2292</v>
      </c>
      <c r="L7584" s="145" t="s">
        <v>2301</v>
      </c>
      <c r="M7584" s="145" t="s">
        <v>2266</v>
      </c>
      <c r="N7584" s="145" t="s">
        <v>2268</v>
      </c>
    </row>
    <row r="7585" spans="3:14">
      <c r="C7585" s="145" t="s">
        <v>2885</v>
      </c>
      <c r="D7585" s="145">
        <v>0</v>
      </c>
      <c r="E7585" s="145" t="s">
        <v>26</v>
      </c>
      <c r="F7585" s="462" t="s">
        <v>95</v>
      </c>
      <c r="G7585" s="462" t="s">
        <v>3468</v>
      </c>
      <c r="H7585" s="145" t="s">
        <v>86</v>
      </c>
      <c r="I7585" s="462" t="s">
        <v>1688</v>
      </c>
      <c r="J7585" s="462" t="s">
        <v>1690</v>
      </c>
      <c r="K7585" s="145" t="s">
        <v>2292</v>
      </c>
      <c r="L7585" s="145" t="s">
        <v>2301</v>
      </c>
      <c r="M7585" s="145" t="s">
        <v>2266</v>
      </c>
      <c r="N7585" s="145" t="s">
        <v>2268</v>
      </c>
    </row>
    <row r="7586" spans="3:14">
      <c r="C7586" s="145" t="s">
        <v>2886</v>
      </c>
      <c r="D7586" s="145">
        <v>0</v>
      </c>
      <c r="E7586" s="145" t="s">
        <v>26</v>
      </c>
      <c r="F7586" s="462" t="s">
        <v>95</v>
      </c>
      <c r="G7586" s="462" t="s">
        <v>3468</v>
      </c>
      <c r="H7586" s="145" t="s">
        <v>86</v>
      </c>
      <c r="I7586" s="462" t="s">
        <v>1688</v>
      </c>
      <c r="J7586" s="462" t="s">
        <v>1690</v>
      </c>
      <c r="K7586" s="145" t="s">
        <v>2292</v>
      </c>
      <c r="L7586" s="145" t="s">
        <v>2301</v>
      </c>
      <c r="M7586" s="145" t="s">
        <v>2266</v>
      </c>
      <c r="N7586" s="145" t="s">
        <v>2268</v>
      </c>
    </row>
    <row r="7587" spans="3:14">
      <c r="C7587" s="145" t="s">
        <v>2887</v>
      </c>
      <c r="D7587" s="145">
        <v>0</v>
      </c>
      <c r="E7587" s="145" t="s">
        <v>26</v>
      </c>
      <c r="F7587" s="462" t="s">
        <v>95</v>
      </c>
      <c r="G7587" s="462" t="s">
        <v>3468</v>
      </c>
      <c r="H7587" s="145" t="s">
        <v>86</v>
      </c>
      <c r="I7587" s="462" t="s">
        <v>1688</v>
      </c>
      <c r="J7587" s="462" t="s">
        <v>1690</v>
      </c>
      <c r="K7587" s="145" t="s">
        <v>2292</v>
      </c>
      <c r="L7587" s="145" t="s">
        <v>2301</v>
      </c>
      <c r="M7587" s="145" t="s">
        <v>2266</v>
      </c>
      <c r="N7587" s="145" t="s">
        <v>2268</v>
      </c>
    </row>
    <row r="7588" spans="3:14">
      <c r="C7588" s="145" t="s">
        <v>2888</v>
      </c>
      <c r="D7588" s="145">
        <v>0</v>
      </c>
      <c r="E7588" s="145" t="s">
        <v>26</v>
      </c>
      <c r="F7588" s="462" t="s">
        <v>95</v>
      </c>
      <c r="G7588" s="462" t="s">
        <v>3468</v>
      </c>
      <c r="H7588" s="145" t="s">
        <v>86</v>
      </c>
      <c r="I7588" s="462" t="s">
        <v>1688</v>
      </c>
      <c r="J7588" s="462" t="s">
        <v>1690</v>
      </c>
      <c r="K7588" s="145" t="s">
        <v>2292</v>
      </c>
      <c r="L7588" s="145" t="s">
        <v>2301</v>
      </c>
      <c r="M7588" s="145" t="s">
        <v>2266</v>
      </c>
      <c r="N7588" s="145" t="s">
        <v>2268</v>
      </c>
    </row>
    <row r="7589" spans="3:14">
      <c r="C7589" s="145" t="s">
        <v>2362</v>
      </c>
      <c r="D7589" s="145">
        <v>0</v>
      </c>
      <c r="E7589" s="145" t="s">
        <v>26</v>
      </c>
      <c r="F7589" s="462" t="s">
        <v>95</v>
      </c>
      <c r="G7589" s="462" t="s">
        <v>3468</v>
      </c>
      <c r="H7589" s="145" t="s">
        <v>86</v>
      </c>
      <c r="I7589" s="462" t="s">
        <v>2</v>
      </c>
      <c r="J7589" s="462" t="s">
        <v>1690</v>
      </c>
      <c r="K7589" s="145" t="s">
        <v>2292</v>
      </c>
      <c r="L7589" s="145" t="s">
        <v>2301</v>
      </c>
      <c r="M7589" s="145" t="s">
        <v>2266</v>
      </c>
      <c r="N7589" s="145" t="s">
        <v>2268</v>
      </c>
    </row>
    <row r="7590" spans="3:14">
      <c r="C7590" s="145" t="s">
        <v>2875</v>
      </c>
      <c r="F7590" s="462" t="s">
        <v>3470</v>
      </c>
      <c r="G7590" s="462" t="s">
        <v>3468</v>
      </c>
      <c r="H7590" s="145" t="s">
        <v>86</v>
      </c>
      <c r="I7590" s="462" t="s">
        <v>1688</v>
      </c>
      <c r="J7590" s="462" t="s">
        <v>1690</v>
      </c>
      <c r="K7590" s="145" t="s">
        <v>2292</v>
      </c>
      <c r="L7590" s="145" t="s">
        <v>2301</v>
      </c>
      <c r="M7590" s="145" t="s">
        <v>2266</v>
      </c>
      <c r="N7590" s="145" t="s">
        <v>2269</v>
      </c>
    </row>
    <row r="7591" spans="3:14">
      <c r="C7591" s="145" t="s">
        <v>2876</v>
      </c>
      <c r="F7591" s="462" t="s">
        <v>3470</v>
      </c>
      <c r="G7591" s="462" t="s">
        <v>3468</v>
      </c>
      <c r="H7591" s="145" t="s">
        <v>86</v>
      </c>
      <c r="I7591" s="462" t="s">
        <v>1688</v>
      </c>
      <c r="J7591" s="462" t="s">
        <v>1690</v>
      </c>
      <c r="K7591" s="145" t="s">
        <v>2292</v>
      </c>
      <c r="L7591" s="145" t="s">
        <v>2301</v>
      </c>
      <c r="M7591" s="145" t="s">
        <v>2266</v>
      </c>
      <c r="N7591" s="145" t="s">
        <v>2269</v>
      </c>
    </row>
    <row r="7592" spans="3:14">
      <c r="C7592" s="145" t="s">
        <v>2877</v>
      </c>
      <c r="F7592" s="462" t="s">
        <v>3470</v>
      </c>
      <c r="G7592" s="462" t="s">
        <v>3468</v>
      </c>
      <c r="H7592" s="145" t="s">
        <v>86</v>
      </c>
      <c r="I7592" s="462" t="s">
        <v>1688</v>
      </c>
      <c r="J7592" s="462" t="s">
        <v>1690</v>
      </c>
      <c r="K7592" s="145" t="s">
        <v>2292</v>
      </c>
      <c r="L7592" s="145" t="s">
        <v>2301</v>
      </c>
      <c r="M7592" s="145" t="s">
        <v>2266</v>
      </c>
      <c r="N7592" s="145" t="s">
        <v>2269</v>
      </c>
    </row>
    <row r="7593" spans="3:14">
      <c r="C7593" s="145" t="s">
        <v>2362</v>
      </c>
      <c r="D7593" s="145">
        <v>0</v>
      </c>
      <c r="E7593" s="145" t="s">
        <v>26</v>
      </c>
      <c r="F7593" s="462" t="s">
        <v>95</v>
      </c>
      <c r="G7593" s="462" t="s">
        <v>3468</v>
      </c>
      <c r="H7593" s="145" t="s">
        <v>86</v>
      </c>
      <c r="I7593" s="462" t="s">
        <v>2</v>
      </c>
      <c r="J7593" s="462" t="s">
        <v>1688</v>
      </c>
      <c r="K7593" s="145" t="s">
        <v>2292</v>
      </c>
      <c r="L7593" s="145" t="s">
        <v>2301</v>
      </c>
      <c r="M7593" s="145" t="s">
        <v>2266</v>
      </c>
      <c r="N7593" s="145" t="s">
        <v>2269</v>
      </c>
    </row>
    <row r="7594" spans="3:14">
      <c r="C7594" s="145" t="s">
        <v>2880</v>
      </c>
      <c r="D7594" s="145">
        <v>0</v>
      </c>
      <c r="E7594" s="145" t="s">
        <v>26</v>
      </c>
      <c r="F7594" s="462" t="s">
        <v>95</v>
      </c>
      <c r="G7594" s="462" t="s">
        <v>3468</v>
      </c>
      <c r="H7594" s="145" t="s">
        <v>86</v>
      </c>
      <c r="I7594" s="462" t="s">
        <v>1688</v>
      </c>
      <c r="J7594" s="462" t="s">
        <v>1690</v>
      </c>
      <c r="K7594" s="145" t="s">
        <v>2292</v>
      </c>
      <c r="L7594" s="145" t="s">
        <v>2301</v>
      </c>
      <c r="M7594" s="145" t="s">
        <v>2266</v>
      </c>
      <c r="N7594" s="145" t="s">
        <v>2269</v>
      </c>
    </row>
    <row r="7595" spans="3:14">
      <c r="C7595" s="145" t="s">
        <v>2881</v>
      </c>
      <c r="D7595" s="145">
        <v>0</v>
      </c>
      <c r="E7595" s="145" t="s">
        <v>26</v>
      </c>
      <c r="F7595" s="462" t="s">
        <v>95</v>
      </c>
      <c r="G7595" s="462" t="s">
        <v>3468</v>
      </c>
      <c r="H7595" s="145" t="s">
        <v>86</v>
      </c>
      <c r="I7595" s="462" t="s">
        <v>1688</v>
      </c>
      <c r="J7595" s="462" t="s">
        <v>1690</v>
      </c>
      <c r="K7595" s="145" t="s">
        <v>2292</v>
      </c>
      <c r="L7595" s="145" t="s">
        <v>2301</v>
      </c>
      <c r="M7595" s="145" t="s">
        <v>2266</v>
      </c>
      <c r="N7595" s="145" t="s">
        <v>2269</v>
      </c>
    </row>
    <row r="7596" spans="3:14">
      <c r="C7596" s="145" t="s">
        <v>2882</v>
      </c>
      <c r="D7596" s="145">
        <v>0</v>
      </c>
      <c r="E7596" s="145" t="s">
        <v>26</v>
      </c>
      <c r="F7596" s="462" t="s">
        <v>95</v>
      </c>
      <c r="G7596" s="462" t="s">
        <v>3468</v>
      </c>
      <c r="H7596" s="145" t="s">
        <v>86</v>
      </c>
      <c r="I7596" s="462" t="s">
        <v>1688</v>
      </c>
      <c r="J7596" s="462" t="s">
        <v>1690</v>
      </c>
      <c r="K7596" s="145" t="s">
        <v>2292</v>
      </c>
      <c r="L7596" s="145" t="s">
        <v>2301</v>
      </c>
      <c r="M7596" s="145" t="s">
        <v>2266</v>
      </c>
      <c r="N7596" s="145" t="s">
        <v>2269</v>
      </c>
    </row>
    <row r="7597" spans="3:14">
      <c r="C7597" s="145" t="s">
        <v>2883</v>
      </c>
      <c r="D7597" s="145">
        <v>0</v>
      </c>
      <c r="E7597" s="145" t="s">
        <v>26</v>
      </c>
      <c r="F7597" s="462" t="s">
        <v>95</v>
      </c>
      <c r="G7597" s="462" t="s">
        <v>3468</v>
      </c>
      <c r="H7597" s="145" t="s">
        <v>86</v>
      </c>
      <c r="I7597" s="462" t="s">
        <v>1688</v>
      </c>
      <c r="J7597" s="462" t="s">
        <v>1690</v>
      </c>
      <c r="K7597" s="145" t="s">
        <v>2292</v>
      </c>
      <c r="L7597" s="145" t="s">
        <v>2301</v>
      </c>
      <c r="M7597" s="145" t="s">
        <v>2266</v>
      </c>
      <c r="N7597" s="145" t="s">
        <v>2269</v>
      </c>
    </row>
    <row r="7598" spans="3:14">
      <c r="C7598" s="145" t="s">
        <v>2884</v>
      </c>
      <c r="D7598" s="145">
        <v>0</v>
      </c>
      <c r="E7598" s="145" t="s">
        <v>26</v>
      </c>
      <c r="F7598" s="462" t="s">
        <v>95</v>
      </c>
      <c r="G7598" s="462" t="s">
        <v>3468</v>
      </c>
      <c r="H7598" s="145" t="s">
        <v>86</v>
      </c>
      <c r="I7598" s="462" t="s">
        <v>1688</v>
      </c>
      <c r="J7598" s="462" t="s">
        <v>1690</v>
      </c>
      <c r="K7598" s="145" t="s">
        <v>2292</v>
      </c>
      <c r="L7598" s="145" t="s">
        <v>2301</v>
      </c>
      <c r="M7598" s="145" t="s">
        <v>2266</v>
      </c>
      <c r="N7598" s="145" t="s">
        <v>2269</v>
      </c>
    </row>
    <row r="7599" spans="3:14">
      <c r="C7599" s="145" t="s">
        <v>2885</v>
      </c>
      <c r="D7599" s="145">
        <v>0</v>
      </c>
      <c r="E7599" s="145" t="s">
        <v>26</v>
      </c>
      <c r="F7599" s="462" t="s">
        <v>95</v>
      </c>
      <c r="G7599" s="462" t="s">
        <v>3468</v>
      </c>
      <c r="H7599" s="145" t="s">
        <v>86</v>
      </c>
      <c r="I7599" s="462" t="s">
        <v>1688</v>
      </c>
      <c r="J7599" s="462" t="s">
        <v>1690</v>
      </c>
      <c r="K7599" s="145" t="s">
        <v>2292</v>
      </c>
      <c r="L7599" s="145" t="s">
        <v>2301</v>
      </c>
      <c r="M7599" s="145" t="s">
        <v>2266</v>
      </c>
      <c r="N7599" s="145" t="s">
        <v>2269</v>
      </c>
    </row>
    <row r="7600" spans="3:14">
      <c r="C7600" s="145" t="s">
        <v>2886</v>
      </c>
      <c r="D7600" s="145">
        <v>0</v>
      </c>
      <c r="E7600" s="145" t="s">
        <v>26</v>
      </c>
      <c r="F7600" s="462" t="s">
        <v>95</v>
      </c>
      <c r="G7600" s="462" t="s">
        <v>3468</v>
      </c>
      <c r="H7600" s="145" t="s">
        <v>86</v>
      </c>
      <c r="I7600" s="462" t="s">
        <v>1688</v>
      </c>
      <c r="J7600" s="462" t="s">
        <v>1690</v>
      </c>
      <c r="K7600" s="145" t="s">
        <v>2292</v>
      </c>
      <c r="L7600" s="145" t="s">
        <v>2301</v>
      </c>
      <c r="M7600" s="145" t="s">
        <v>2266</v>
      </c>
      <c r="N7600" s="145" t="s">
        <v>2269</v>
      </c>
    </row>
    <row r="7601" spans="3:14">
      <c r="C7601" s="145" t="s">
        <v>2887</v>
      </c>
      <c r="D7601" s="145">
        <v>0</v>
      </c>
      <c r="E7601" s="145" t="s">
        <v>26</v>
      </c>
      <c r="F7601" s="462" t="s">
        <v>95</v>
      </c>
      <c r="G7601" s="462" t="s">
        <v>3468</v>
      </c>
      <c r="H7601" s="145" t="s">
        <v>86</v>
      </c>
      <c r="I7601" s="462" t="s">
        <v>1688</v>
      </c>
      <c r="J7601" s="462" t="s">
        <v>1690</v>
      </c>
      <c r="K7601" s="145" t="s">
        <v>2292</v>
      </c>
      <c r="L7601" s="145" t="s">
        <v>2301</v>
      </c>
      <c r="M7601" s="145" t="s">
        <v>2266</v>
      </c>
      <c r="N7601" s="145" t="s">
        <v>2269</v>
      </c>
    </row>
    <row r="7602" spans="3:14">
      <c r="C7602" s="145" t="s">
        <v>2888</v>
      </c>
      <c r="D7602" s="145">
        <v>0</v>
      </c>
      <c r="E7602" s="145" t="s">
        <v>26</v>
      </c>
      <c r="F7602" s="462" t="s">
        <v>95</v>
      </c>
      <c r="G7602" s="462" t="s">
        <v>3468</v>
      </c>
      <c r="H7602" s="145" t="s">
        <v>86</v>
      </c>
      <c r="I7602" s="462" t="s">
        <v>1688</v>
      </c>
      <c r="J7602" s="462" t="s">
        <v>1690</v>
      </c>
      <c r="K7602" s="145" t="s">
        <v>2292</v>
      </c>
      <c r="L7602" s="145" t="s">
        <v>2301</v>
      </c>
      <c r="M7602" s="145" t="s">
        <v>2266</v>
      </c>
      <c r="N7602" s="145" t="s">
        <v>2269</v>
      </c>
    </row>
    <row r="7603" spans="3:14">
      <c r="C7603" s="145" t="s">
        <v>2362</v>
      </c>
      <c r="D7603" s="145">
        <v>0</v>
      </c>
      <c r="E7603" s="145" t="s">
        <v>26</v>
      </c>
      <c r="F7603" s="462" t="s">
        <v>95</v>
      </c>
      <c r="G7603" s="462" t="s">
        <v>3468</v>
      </c>
      <c r="H7603" s="145" t="s">
        <v>86</v>
      </c>
      <c r="I7603" s="462" t="s">
        <v>2</v>
      </c>
      <c r="J7603" s="462" t="s">
        <v>1690</v>
      </c>
      <c r="K7603" s="145" t="s">
        <v>2292</v>
      </c>
      <c r="L7603" s="145" t="s">
        <v>2301</v>
      </c>
      <c r="M7603" s="145" t="s">
        <v>2266</v>
      </c>
      <c r="N7603" s="145" t="s">
        <v>2269</v>
      </c>
    </row>
    <row r="7604" spans="3:14">
      <c r="C7604" s="145" t="s">
        <v>2875</v>
      </c>
      <c r="F7604" s="462" t="s">
        <v>3470</v>
      </c>
      <c r="G7604" s="462" t="s">
        <v>3468</v>
      </c>
      <c r="H7604" s="145" t="s">
        <v>86</v>
      </c>
      <c r="I7604" s="462" t="s">
        <v>1688</v>
      </c>
      <c r="J7604" s="462" t="s">
        <v>1690</v>
      </c>
      <c r="K7604" s="145" t="s">
        <v>2292</v>
      </c>
      <c r="L7604" s="145" t="s">
        <v>2302</v>
      </c>
      <c r="M7604" s="145" t="s">
        <v>2266</v>
      </c>
      <c r="N7604" s="145" t="s">
        <v>2267</v>
      </c>
    </row>
    <row r="7605" spans="3:14">
      <c r="C7605" s="145" t="s">
        <v>2876</v>
      </c>
      <c r="F7605" s="462" t="s">
        <v>3470</v>
      </c>
      <c r="G7605" s="462" t="s">
        <v>3468</v>
      </c>
      <c r="H7605" s="145" t="s">
        <v>86</v>
      </c>
      <c r="I7605" s="462" t="s">
        <v>1688</v>
      </c>
      <c r="J7605" s="462" t="s">
        <v>1690</v>
      </c>
      <c r="K7605" s="145" t="s">
        <v>2292</v>
      </c>
      <c r="L7605" s="145" t="s">
        <v>2302</v>
      </c>
      <c r="M7605" s="145" t="s">
        <v>2266</v>
      </c>
      <c r="N7605" s="145" t="s">
        <v>2267</v>
      </c>
    </row>
    <row r="7606" spans="3:14">
      <c r="C7606" s="145" t="s">
        <v>2877</v>
      </c>
      <c r="F7606" s="462" t="s">
        <v>3470</v>
      </c>
      <c r="G7606" s="462" t="s">
        <v>3468</v>
      </c>
      <c r="H7606" s="145" t="s">
        <v>86</v>
      </c>
      <c r="I7606" s="462" t="s">
        <v>1688</v>
      </c>
      <c r="J7606" s="462" t="s">
        <v>1690</v>
      </c>
      <c r="K7606" s="145" t="s">
        <v>2292</v>
      </c>
      <c r="L7606" s="145" t="s">
        <v>2302</v>
      </c>
      <c r="M7606" s="145" t="s">
        <v>2266</v>
      </c>
      <c r="N7606" s="145" t="s">
        <v>2267</v>
      </c>
    </row>
    <row r="7607" spans="3:14">
      <c r="C7607" s="145" t="s">
        <v>2362</v>
      </c>
      <c r="D7607" s="145">
        <v>0</v>
      </c>
      <c r="E7607" s="145" t="s">
        <v>26</v>
      </c>
      <c r="F7607" s="462" t="s">
        <v>95</v>
      </c>
      <c r="G7607" s="462" t="s">
        <v>3468</v>
      </c>
      <c r="H7607" s="145" t="s">
        <v>86</v>
      </c>
      <c r="I7607" s="462" t="s">
        <v>2</v>
      </c>
      <c r="J7607" s="462" t="s">
        <v>1688</v>
      </c>
      <c r="K7607" s="145" t="s">
        <v>2292</v>
      </c>
      <c r="L7607" s="145" t="s">
        <v>2302</v>
      </c>
      <c r="M7607" s="145" t="s">
        <v>2266</v>
      </c>
      <c r="N7607" s="145" t="s">
        <v>2267</v>
      </c>
    </row>
    <row r="7608" spans="3:14">
      <c r="C7608" s="145" t="s">
        <v>2880</v>
      </c>
      <c r="D7608" s="145">
        <v>0</v>
      </c>
      <c r="E7608" s="145" t="s">
        <v>26</v>
      </c>
      <c r="F7608" s="462" t="s">
        <v>95</v>
      </c>
      <c r="G7608" s="462" t="s">
        <v>3468</v>
      </c>
      <c r="H7608" s="145" t="s">
        <v>86</v>
      </c>
      <c r="I7608" s="462" t="s">
        <v>1688</v>
      </c>
      <c r="J7608" s="462" t="s">
        <v>1690</v>
      </c>
      <c r="K7608" s="145" t="s">
        <v>2292</v>
      </c>
      <c r="L7608" s="145" t="s">
        <v>2302</v>
      </c>
      <c r="M7608" s="145" t="s">
        <v>2266</v>
      </c>
      <c r="N7608" s="145" t="s">
        <v>2267</v>
      </c>
    </row>
    <row r="7609" spans="3:14">
      <c r="C7609" s="145" t="s">
        <v>2881</v>
      </c>
      <c r="D7609" s="145">
        <v>0</v>
      </c>
      <c r="E7609" s="145" t="s">
        <v>26</v>
      </c>
      <c r="F7609" s="462" t="s">
        <v>95</v>
      </c>
      <c r="G7609" s="462" t="s">
        <v>3468</v>
      </c>
      <c r="H7609" s="145" t="s">
        <v>86</v>
      </c>
      <c r="I7609" s="462" t="s">
        <v>1688</v>
      </c>
      <c r="J7609" s="462" t="s">
        <v>1690</v>
      </c>
      <c r="K7609" s="145" t="s">
        <v>2292</v>
      </c>
      <c r="L7609" s="145" t="s">
        <v>2302</v>
      </c>
      <c r="M7609" s="145" t="s">
        <v>2266</v>
      </c>
      <c r="N7609" s="145" t="s">
        <v>2267</v>
      </c>
    </row>
    <row r="7610" spans="3:14">
      <c r="C7610" s="145" t="s">
        <v>2882</v>
      </c>
      <c r="D7610" s="145">
        <v>0</v>
      </c>
      <c r="E7610" s="145" t="s">
        <v>26</v>
      </c>
      <c r="F7610" s="462" t="s">
        <v>95</v>
      </c>
      <c r="G7610" s="462" t="s">
        <v>3468</v>
      </c>
      <c r="H7610" s="145" t="s">
        <v>86</v>
      </c>
      <c r="I7610" s="462" t="s">
        <v>1688</v>
      </c>
      <c r="J7610" s="462" t="s">
        <v>1690</v>
      </c>
      <c r="K7610" s="145" t="s">
        <v>2292</v>
      </c>
      <c r="L7610" s="145" t="s">
        <v>2302</v>
      </c>
      <c r="M7610" s="145" t="s">
        <v>2266</v>
      </c>
      <c r="N7610" s="145" t="s">
        <v>2267</v>
      </c>
    </row>
    <row r="7611" spans="3:14">
      <c r="C7611" s="145" t="s">
        <v>2883</v>
      </c>
      <c r="D7611" s="145">
        <v>0</v>
      </c>
      <c r="E7611" s="145" t="s">
        <v>26</v>
      </c>
      <c r="F7611" s="462" t="s">
        <v>95</v>
      </c>
      <c r="G7611" s="462" t="s">
        <v>3468</v>
      </c>
      <c r="H7611" s="145" t="s">
        <v>86</v>
      </c>
      <c r="I7611" s="462" t="s">
        <v>1688</v>
      </c>
      <c r="J7611" s="462" t="s">
        <v>1690</v>
      </c>
      <c r="K7611" s="145" t="s">
        <v>2292</v>
      </c>
      <c r="L7611" s="145" t="s">
        <v>2302</v>
      </c>
      <c r="M7611" s="145" t="s">
        <v>2266</v>
      </c>
      <c r="N7611" s="145" t="s">
        <v>2267</v>
      </c>
    </row>
    <row r="7612" spans="3:14">
      <c r="C7612" s="145" t="s">
        <v>2884</v>
      </c>
      <c r="D7612" s="145">
        <v>0</v>
      </c>
      <c r="E7612" s="145" t="s">
        <v>26</v>
      </c>
      <c r="F7612" s="462" t="s">
        <v>95</v>
      </c>
      <c r="G7612" s="462" t="s">
        <v>3468</v>
      </c>
      <c r="H7612" s="145" t="s">
        <v>86</v>
      </c>
      <c r="I7612" s="462" t="s">
        <v>1688</v>
      </c>
      <c r="J7612" s="462" t="s">
        <v>1690</v>
      </c>
      <c r="K7612" s="145" t="s">
        <v>2292</v>
      </c>
      <c r="L7612" s="145" t="s">
        <v>2302</v>
      </c>
      <c r="M7612" s="145" t="s">
        <v>2266</v>
      </c>
      <c r="N7612" s="145" t="s">
        <v>2267</v>
      </c>
    </row>
    <row r="7613" spans="3:14">
      <c r="C7613" s="145" t="s">
        <v>2885</v>
      </c>
      <c r="D7613" s="145">
        <v>0</v>
      </c>
      <c r="E7613" s="145" t="s">
        <v>26</v>
      </c>
      <c r="F7613" s="462" t="s">
        <v>95</v>
      </c>
      <c r="G7613" s="462" t="s">
        <v>3468</v>
      </c>
      <c r="H7613" s="145" t="s">
        <v>86</v>
      </c>
      <c r="I7613" s="462" t="s">
        <v>1688</v>
      </c>
      <c r="J7613" s="462" t="s">
        <v>1690</v>
      </c>
      <c r="K7613" s="145" t="s">
        <v>2292</v>
      </c>
      <c r="L7613" s="145" t="s">
        <v>2302</v>
      </c>
      <c r="M7613" s="145" t="s">
        <v>2266</v>
      </c>
      <c r="N7613" s="145" t="s">
        <v>2267</v>
      </c>
    </row>
    <row r="7614" spans="3:14">
      <c r="C7614" s="145" t="s">
        <v>2886</v>
      </c>
      <c r="D7614" s="145">
        <v>0</v>
      </c>
      <c r="E7614" s="145" t="s">
        <v>26</v>
      </c>
      <c r="F7614" s="462" t="s">
        <v>95</v>
      </c>
      <c r="G7614" s="462" t="s">
        <v>3468</v>
      </c>
      <c r="H7614" s="145" t="s">
        <v>86</v>
      </c>
      <c r="I7614" s="462" t="s">
        <v>1688</v>
      </c>
      <c r="J7614" s="462" t="s">
        <v>1690</v>
      </c>
      <c r="K7614" s="145" t="s">
        <v>2292</v>
      </c>
      <c r="L7614" s="145" t="s">
        <v>2302</v>
      </c>
      <c r="M7614" s="145" t="s">
        <v>2266</v>
      </c>
      <c r="N7614" s="145" t="s">
        <v>2267</v>
      </c>
    </row>
    <row r="7615" spans="3:14">
      <c r="C7615" s="145" t="s">
        <v>2887</v>
      </c>
      <c r="D7615" s="145">
        <v>0</v>
      </c>
      <c r="E7615" s="145" t="s">
        <v>26</v>
      </c>
      <c r="F7615" s="462" t="s">
        <v>95</v>
      </c>
      <c r="G7615" s="462" t="s">
        <v>3468</v>
      </c>
      <c r="H7615" s="145" t="s">
        <v>86</v>
      </c>
      <c r="I7615" s="462" t="s">
        <v>1688</v>
      </c>
      <c r="J7615" s="462" t="s">
        <v>1690</v>
      </c>
      <c r="K7615" s="145" t="s">
        <v>2292</v>
      </c>
      <c r="L7615" s="145" t="s">
        <v>2302</v>
      </c>
      <c r="M7615" s="145" t="s">
        <v>2266</v>
      </c>
      <c r="N7615" s="145" t="s">
        <v>2267</v>
      </c>
    </row>
    <row r="7616" spans="3:14">
      <c r="C7616" s="145" t="s">
        <v>2888</v>
      </c>
      <c r="D7616" s="145">
        <v>0</v>
      </c>
      <c r="E7616" s="145" t="s">
        <v>26</v>
      </c>
      <c r="F7616" s="462" t="s">
        <v>95</v>
      </c>
      <c r="G7616" s="462" t="s">
        <v>3468</v>
      </c>
      <c r="H7616" s="145" t="s">
        <v>86</v>
      </c>
      <c r="I7616" s="462" t="s">
        <v>1688</v>
      </c>
      <c r="J7616" s="462" t="s">
        <v>1690</v>
      </c>
      <c r="K7616" s="145" t="s">
        <v>2292</v>
      </c>
      <c r="L7616" s="145" t="s">
        <v>2302</v>
      </c>
      <c r="M7616" s="145" t="s">
        <v>2266</v>
      </c>
      <c r="N7616" s="145" t="s">
        <v>2267</v>
      </c>
    </row>
    <row r="7617" spans="3:14">
      <c r="C7617" s="145" t="s">
        <v>2362</v>
      </c>
      <c r="D7617" s="145">
        <v>0</v>
      </c>
      <c r="E7617" s="145" t="s">
        <v>26</v>
      </c>
      <c r="F7617" s="462" t="s">
        <v>95</v>
      </c>
      <c r="G7617" s="462" t="s">
        <v>3468</v>
      </c>
      <c r="H7617" s="145" t="s">
        <v>86</v>
      </c>
      <c r="I7617" s="462" t="s">
        <v>2</v>
      </c>
      <c r="J7617" s="462" t="s">
        <v>1690</v>
      </c>
      <c r="K7617" s="145" t="s">
        <v>2292</v>
      </c>
      <c r="L7617" s="145" t="s">
        <v>2302</v>
      </c>
      <c r="M7617" s="145" t="s">
        <v>2266</v>
      </c>
      <c r="N7617" s="145" t="s">
        <v>2267</v>
      </c>
    </row>
    <row r="7618" spans="3:14">
      <c r="C7618" s="145" t="s">
        <v>2875</v>
      </c>
      <c r="F7618" s="462" t="s">
        <v>3470</v>
      </c>
      <c r="G7618" s="462" t="s">
        <v>3468</v>
      </c>
      <c r="H7618" s="145" t="s">
        <v>86</v>
      </c>
      <c r="I7618" s="462" t="s">
        <v>1688</v>
      </c>
      <c r="J7618" s="462" t="s">
        <v>1690</v>
      </c>
      <c r="K7618" s="145" t="s">
        <v>2292</v>
      </c>
      <c r="L7618" s="145" t="s">
        <v>2302</v>
      </c>
      <c r="M7618" s="145" t="s">
        <v>2266</v>
      </c>
      <c r="N7618" s="145" t="s">
        <v>2268</v>
      </c>
    </row>
    <row r="7619" spans="3:14">
      <c r="C7619" s="145" t="s">
        <v>2876</v>
      </c>
      <c r="F7619" s="462" t="s">
        <v>3470</v>
      </c>
      <c r="G7619" s="462" t="s">
        <v>3468</v>
      </c>
      <c r="H7619" s="145" t="s">
        <v>86</v>
      </c>
      <c r="I7619" s="462" t="s">
        <v>1688</v>
      </c>
      <c r="J7619" s="462" t="s">
        <v>1690</v>
      </c>
      <c r="K7619" s="145" t="s">
        <v>2292</v>
      </c>
      <c r="L7619" s="145" t="s">
        <v>2302</v>
      </c>
      <c r="M7619" s="145" t="s">
        <v>2266</v>
      </c>
      <c r="N7619" s="145" t="s">
        <v>2268</v>
      </c>
    </row>
    <row r="7620" spans="3:14">
      <c r="C7620" s="145" t="s">
        <v>2877</v>
      </c>
      <c r="F7620" s="462" t="s">
        <v>3470</v>
      </c>
      <c r="G7620" s="462" t="s">
        <v>3468</v>
      </c>
      <c r="H7620" s="145" t="s">
        <v>86</v>
      </c>
      <c r="I7620" s="462" t="s">
        <v>1688</v>
      </c>
      <c r="J7620" s="462" t="s">
        <v>1690</v>
      </c>
      <c r="K7620" s="145" t="s">
        <v>2292</v>
      </c>
      <c r="L7620" s="145" t="s">
        <v>2302</v>
      </c>
      <c r="M7620" s="145" t="s">
        <v>2266</v>
      </c>
      <c r="N7620" s="145" t="s">
        <v>2268</v>
      </c>
    </row>
    <row r="7621" spans="3:14">
      <c r="C7621" s="145" t="s">
        <v>2362</v>
      </c>
      <c r="D7621" s="145">
        <v>0</v>
      </c>
      <c r="E7621" s="145" t="s">
        <v>26</v>
      </c>
      <c r="F7621" s="462" t="s">
        <v>95</v>
      </c>
      <c r="G7621" s="462" t="s">
        <v>3468</v>
      </c>
      <c r="H7621" s="145" t="s">
        <v>86</v>
      </c>
      <c r="I7621" s="462" t="s">
        <v>2</v>
      </c>
      <c r="J7621" s="462" t="s">
        <v>1688</v>
      </c>
      <c r="K7621" s="145" t="s">
        <v>2292</v>
      </c>
      <c r="L7621" s="145" t="s">
        <v>2302</v>
      </c>
      <c r="M7621" s="145" t="s">
        <v>2266</v>
      </c>
      <c r="N7621" s="145" t="s">
        <v>2268</v>
      </c>
    </row>
    <row r="7622" spans="3:14">
      <c r="C7622" s="145" t="s">
        <v>2880</v>
      </c>
      <c r="D7622" s="145">
        <v>0</v>
      </c>
      <c r="E7622" s="145" t="s">
        <v>26</v>
      </c>
      <c r="F7622" s="462" t="s">
        <v>95</v>
      </c>
      <c r="G7622" s="462" t="s">
        <v>3468</v>
      </c>
      <c r="H7622" s="145" t="s">
        <v>86</v>
      </c>
      <c r="I7622" s="462" t="s">
        <v>1688</v>
      </c>
      <c r="J7622" s="462" t="s">
        <v>1690</v>
      </c>
      <c r="K7622" s="145" t="s">
        <v>2292</v>
      </c>
      <c r="L7622" s="145" t="s">
        <v>2302</v>
      </c>
      <c r="M7622" s="145" t="s">
        <v>2266</v>
      </c>
      <c r="N7622" s="145" t="s">
        <v>2268</v>
      </c>
    </row>
    <row r="7623" spans="3:14">
      <c r="C7623" s="145" t="s">
        <v>2881</v>
      </c>
      <c r="D7623" s="145">
        <v>0</v>
      </c>
      <c r="E7623" s="145" t="s">
        <v>26</v>
      </c>
      <c r="F7623" s="462" t="s">
        <v>95</v>
      </c>
      <c r="G7623" s="462" t="s">
        <v>3468</v>
      </c>
      <c r="H7623" s="145" t="s">
        <v>86</v>
      </c>
      <c r="I7623" s="462" t="s">
        <v>1688</v>
      </c>
      <c r="J7623" s="462" t="s">
        <v>1690</v>
      </c>
      <c r="K7623" s="145" t="s">
        <v>2292</v>
      </c>
      <c r="L7623" s="145" t="s">
        <v>2302</v>
      </c>
      <c r="M7623" s="145" t="s">
        <v>2266</v>
      </c>
      <c r="N7623" s="145" t="s">
        <v>2268</v>
      </c>
    </row>
    <row r="7624" spans="3:14">
      <c r="C7624" s="145" t="s">
        <v>2882</v>
      </c>
      <c r="D7624" s="145">
        <v>0</v>
      </c>
      <c r="E7624" s="145" t="s">
        <v>26</v>
      </c>
      <c r="F7624" s="462" t="s">
        <v>95</v>
      </c>
      <c r="G7624" s="462" t="s">
        <v>3468</v>
      </c>
      <c r="H7624" s="145" t="s">
        <v>86</v>
      </c>
      <c r="I7624" s="462" t="s">
        <v>1688</v>
      </c>
      <c r="J7624" s="462" t="s">
        <v>1690</v>
      </c>
      <c r="K7624" s="145" t="s">
        <v>2292</v>
      </c>
      <c r="L7624" s="145" t="s">
        <v>2302</v>
      </c>
      <c r="M7624" s="145" t="s">
        <v>2266</v>
      </c>
      <c r="N7624" s="145" t="s">
        <v>2268</v>
      </c>
    </row>
    <row r="7625" spans="3:14">
      <c r="C7625" s="145" t="s">
        <v>2883</v>
      </c>
      <c r="D7625" s="145">
        <v>0</v>
      </c>
      <c r="E7625" s="145" t="s">
        <v>26</v>
      </c>
      <c r="F7625" s="462" t="s">
        <v>95</v>
      </c>
      <c r="G7625" s="462" t="s">
        <v>3468</v>
      </c>
      <c r="H7625" s="145" t="s">
        <v>86</v>
      </c>
      <c r="I7625" s="462" t="s">
        <v>1688</v>
      </c>
      <c r="J7625" s="462" t="s">
        <v>1690</v>
      </c>
      <c r="K7625" s="145" t="s">
        <v>2292</v>
      </c>
      <c r="L7625" s="145" t="s">
        <v>2302</v>
      </c>
      <c r="M7625" s="145" t="s">
        <v>2266</v>
      </c>
      <c r="N7625" s="145" t="s">
        <v>2268</v>
      </c>
    </row>
    <row r="7626" spans="3:14">
      <c r="C7626" s="145" t="s">
        <v>2884</v>
      </c>
      <c r="D7626" s="145">
        <v>0</v>
      </c>
      <c r="E7626" s="145" t="s">
        <v>26</v>
      </c>
      <c r="F7626" s="462" t="s">
        <v>95</v>
      </c>
      <c r="G7626" s="462" t="s">
        <v>3468</v>
      </c>
      <c r="H7626" s="145" t="s">
        <v>86</v>
      </c>
      <c r="I7626" s="462" t="s">
        <v>1688</v>
      </c>
      <c r="J7626" s="462" t="s">
        <v>1690</v>
      </c>
      <c r="K7626" s="145" t="s">
        <v>2292</v>
      </c>
      <c r="L7626" s="145" t="s">
        <v>2302</v>
      </c>
      <c r="M7626" s="145" t="s">
        <v>2266</v>
      </c>
      <c r="N7626" s="145" t="s">
        <v>2268</v>
      </c>
    </row>
    <row r="7627" spans="3:14">
      <c r="C7627" s="145" t="s">
        <v>2885</v>
      </c>
      <c r="D7627" s="145">
        <v>0</v>
      </c>
      <c r="E7627" s="145" t="s">
        <v>26</v>
      </c>
      <c r="F7627" s="462" t="s">
        <v>95</v>
      </c>
      <c r="G7627" s="462" t="s">
        <v>3468</v>
      </c>
      <c r="H7627" s="145" t="s">
        <v>86</v>
      </c>
      <c r="I7627" s="462" t="s">
        <v>1688</v>
      </c>
      <c r="J7627" s="462" t="s">
        <v>1690</v>
      </c>
      <c r="K7627" s="145" t="s">
        <v>2292</v>
      </c>
      <c r="L7627" s="145" t="s">
        <v>2302</v>
      </c>
      <c r="M7627" s="145" t="s">
        <v>2266</v>
      </c>
      <c r="N7627" s="145" t="s">
        <v>2268</v>
      </c>
    </row>
    <row r="7628" spans="3:14">
      <c r="C7628" s="145" t="s">
        <v>2886</v>
      </c>
      <c r="D7628" s="145">
        <v>0</v>
      </c>
      <c r="E7628" s="145" t="s">
        <v>26</v>
      </c>
      <c r="F7628" s="462" t="s">
        <v>95</v>
      </c>
      <c r="G7628" s="462" t="s">
        <v>3468</v>
      </c>
      <c r="H7628" s="145" t="s">
        <v>86</v>
      </c>
      <c r="I7628" s="462" t="s">
        <v>1688</v>
      </c>
      <c r="J7628" s="462" t="s">
        <v>1690</v>
      </c>
      <c r="K7628" s="145" t="s">
        <v>2292</v>
      </c>
      <c r="L7628" s="145" t="s">
        <v>2302</v>
      </c>
      <c r="M7628" s="145" t="s">
        <v>2266</v>
      </c>
      <c r="N7628" s="145" t="s">
        <v>2268</v>
      </c>
    </row>
    <row r="7629" spans="3:14">
      <c r="C7629" s="145" t="s">
        <v>2887</v>
      </c>
      <c r="D7629" s="145">
        <v>0</v>
      </c>
      <c r="E7629" s="145" t="s">
        <v>26</v>
      </c>
      <c r="F7629" s="462" t="s">
        <v>95</v>
      </c>
      <c r="G7629" s="462" t="s">
        <v>3468</v>
      </c>
      <c r="H7629" s="145" t="s">
        <v>86</v>
      </c>
      <c r="I7629" s="462" t="s">
        <v>1688</v>
      </c>
      <c r="J7629" s="462" t="s">
        <v>1690</v>
      </c>
      <c r="K7629" s="145" t="s">
        <v>2292</v>
      </c>
      <c r="L7629" s="145" t="s">
        <v>2302</v>
      </c>
      <c r="M7629" s="145" t="s">
        <v>2266</v>
      </c>
      <c r="N7629" s="145" t="s">
        <v>2268</v>
      </c>
    </row>
    <row r="7630" spans="3:14">
      <c r="C7630" s="145" t="s">
        <v>2888</v>
      </c>
      <c r="D7630" s="145">
        <v>0</v>
      </c>
      <c r="E7630" s="145" t="s">
        <v>26</v>
      </c>
      <c r="F7630" s="462" t="s">
        <v>95</v>
      </c>
      <c r="G7630" s="462" t="s">
        <v>3468</v>
      </c>
      <c r="H7630" s="145" t="s">
        <v>86</v>
      </c>
      <c r="I7630" s="462" t="s">
        <v>1688</v>
      </c>
      <c r="J7630" s="462" t="s">
        <v>1690</v>
      </c>
      <c r="K7630" s="145" t="s">
        <v>2292</v>
      </c>
      <c r="L7630" s="145" t="s">
        <v>2302</v>
      </c>
      <c r="M7630" s="145" t="s">
        <v>2266</v>
      </c>
      <c r="N7630" s="145" t="s">
        <v>2268</v>
      </c>
    </row>
    <row r="7631" spans="3:14">
      <c r="C7631" s="145" t="s">
        <v>2362</v>
      </c>
      <c r="D7631" s="145">
        <v>0</v>
      </c>
      <c r="E7631" s="145" t="s">
        <v>26</v>
      </c>
      <c r="F7631" s="462" t="s">
        <v>95</v>
      </c>
      <c r="G7631" s="462" t="s">
        <v>3468</v>
      </c>
      <c r="H7631" s="145" t="s">
        <v>86</v>
      </c>
      <c r="I7631" s="462" t="s">
        <v>2</v>
      </c>
      <c r="J7631" s="462" t="s">
        <v>1690</v>
      </c>
      <c r="K7631" s="145" t="s">
        <v>2292</v>
      </c>
      <c r="L7631" s="145" t="s">
        <v>2302</v>
      </c>
      <c r="M7631" s="145" t="s">
        <v>2266</v>
      </c>
      <c r="N7631" s="145" t="s">
        <v>2268</v>
      </c>
    </row>
    <row r="7632" spans="3:14">
      <c r="C7632" s="145" t="s">
        <v>2875</v>
      </c>
      <c r="F7632" s="462" t="s">
        <v>3470</v>
      </c>
      <c r="G7632" s="462" t="s">
        <v>3468</v>
      </c>
      <c r="H7632" s="145" t="s">
        <v>86</v>
      </c>
      <c r="I7632" s="462" t="s">
        <v>1688</v>
      </c>
      <c r="J7632" s="462" t="s">
        <v>1690</v>
      </c>
      <c r="K7632" s="145" t="s">
        <v>2292</v>
      </c>
      <c r="L7632" s="145" t="s">
        <v>2302</v>
      </c>
      <c r="M7632" s="145" t="s">
        <v>2266</v>
      </c>
      <c r="N7632" s="145" t="s">
        <v>2269</v>
      </c>
    </row>
    <row r="7633" spans="3:14">
      <c r="C7633" s="145" t="s">
        <v>2876</v>
      </c>
      <c r="F7633" s="462" t="s">
        <v>3470</v>
      </c>
      <c r="G7633" s="462" t="s">
        <v>3468</v>
      </c>
      <c r="H7633" s="145" t="s">
        <v>86</v>
      </c>
      <c r="I7633" s="462" t="s">
        <v>1688</v>
      </c>
      <c r="J7633" s="462" t="s">
        <v>1690</v>
      </c>
      <c r="K7633" s="145" t="s">
        <v>2292</v>
      </c>
      <c r="L7633" s="145" t="s">
        <v>2302</v>
      </c>
      <c r="M7633" s="145" t="s">
        <v>2266</v>
      </c>
      <c r="N7633" s="145" t="s">
        <v>2269</v>
      </c>
    </row>
    <row r="7634" spans="3:14">
      <c r="C7634" s="145" t="s">
        <v>2877</v>
      </c>
      <c r="F7634" s="462" t="s">
        <v>3470</v>
      </c>
      <c r="G7634" s="462" t="s">
        <v>3468</v>
      </c>
      <c r="H7634" s="145" t="s">
        <v>86</v>
      </c>
      <c r="I7634" s="462" t="s">
        <v>1688</v>
      </c>
      <c r="J7634" s="462" t="s">
        <v>1690</v>
      </c>
      <c r="K7634" s="145" t="s">
        <v>2292</v>
      </c>
      <c r="L7634" s="145" t="s">
        <v>2302</v>
      </c>
      <c r="M7634" s="145" t="s">
        <v>2266</v>
      </c>
      <c r="N7634" s="145" t="s">
        <v>2269</v>
      </c>
    </row>
    <row r="7635" spans="3:14">
      <c r="C7635" s="145" t="s">
        <v>2362</v>
      </c>
      <c r="D7635" s="145">
        <v>0</v>
      </c>
      <c r="E7635" s="145" t="s">
        <v>26</v>
      </c>
      <c r="F7635" s="462" t="s">
        <v>95</v>
      </c>
      <c r="G7635" s="462" t="s">
        <v>3468</v>
      </c>
      <c r="H7635" s="145" t="s">
        <v>86</v>
      </c>
      <c r="I7635" s="462" t="s">
        <v>2</v>
      </c>
      <c r="J7635" s="462" t="s">
        <v>1688</v>
      </c>
      <c r="K7635" s="145" t="s">
        <v>2292</v>
      </c>
      <c r="L7635" s="145" t="s">
        <v>2302</v>
      </c>
      <c r="M7635" s="145" t="s">
        <v>2266</v>
      </c>
      <c r="N7635" s="145" t="s">
        <v>2269</v>
      </c>
    </row>
    <row r="7636" spans="3:14">
      <c r="C7636" s="145" t="s">
        <v>2880</v>
      </c>
      <c r="D7636" s="145">
        <v>0</v>
      </c>
      <c r="E7636" s="145" t="s">
        <v>26</v>
      </c>
      <c r="F7636" s="462" t="s">
        <v>95</v>
      </c>
      <c r="G7636" s="462" t="s">
        <v>3468</v>
      </c>
      <c r="H7636" s="145" t="s">
        <v>86</v>
      </c>
      <c r="I7636" s="462" t="s">
        <v>1688</v>
      </c>
      <c r="J7636" s="462" t="s">
        <v>1690</v>
      </c>
      <c r="K7636" s="145" t="s">
        <v>2292</v>
      </c>
      <c r="L7636" s="145" t="s">
        <v>2302</v>
      </c>
      <c r="M7636" s="145" t="s">
        <v>2266</v>
      </c>
      <c r="N7636" s="145" t="s">
        <v>2269</v>
      </c>
    </row>
    <row r="7637" spans="3:14">
      <c r="C7637" s="145" t="s">
        <v>2881</v>
      </c>
      <c r="D7637" s="145">
        <v>0</v>
      </c>
      <c r="E7637" s="145" t="s">
        <v>26</v>
      </c>
      <c r="F7637" s="462" t="s">
        <v>95</v>
      </c>
      <c r="G7637" s="462" t="s">
        <v>3468</v>
      </c>
      <c r="H7637" s="145" t="s">
        <v>86</v>
      </c>
      <c r="I7637" s="462" t="s">
        <v>1688</v>
      </c>
      <c r="J7637" s="462" t="s">
        <v>1690</v>
      </c>
      <c r="K7637" s="145" t="s">
        <v>2292</v>
      </c>
      <c r="L7637" s="145" t="s">
        <v>2302</v>
      </c>
      <c r="M7637" s="145" t="s">
        <v>2266</v>
      </c>
      <c r="N7637" s="145" t="s">
        <v>2269</v>
      </c>
    </row>
    <row r="7638" spans="3:14">
      <c r="C7638" s="145" t="s">
        <v>2882</v>
      </c>
      <c r="D7638" s="145">
        <v>0</v>
      </c>
      <c r="E7638" s="145" t="s">
        <v>26</v>
      </c>
      <c r="F7638" s="462" t="s">
        <v>95</v>
      </c>
      <c r="G7638" s="462" t="s">
        <v>3468</v>
      </c>
      <c r="H7638" s="145" t="s">
        <v>86</v>
      </c>
      <c r="I7638" s="462" t="s">
        <v>1688</v>
      </c>
      <c r="J7638" s="462" t="s">
        <v>1690</v>
      </c>
      <c r="K7638" s="145" t="s">
        <v>2292</v>
      </c>
      <c r="L7638" s="145" t="s">
        <v>2302</v>
      </c>
      <c r="M7638" s="145" t="s">
        <v>2266</v>
      </c>
      <c r="N7638" s="145" t="s">
        <v>2269</v>
      </c>
    </row>
    <row r="7639" spans="3:14">
      <c r="C7639" s="145" t="s">
        <v>2883</v>
      </c>
      <c r="D7639" s="145">
        <v>0</v>
      </c>
      <c r="E7639" s="145" t="s">
        <v>26</v>
      </c>
      <c r="F7639" s="462" t="s">
        <v>95</v>
      </c>
      <c r="G7639" s="462" t="s">
        <v>3468</v>
      </c>
      <c r="H7639" s="145" t="s">
        <v>86</v>
      </c>
      <c r="I7639" s="462" t="s">
        <v>1688</v>
      </c>
      <c r="J7639" s="462" t="s">
        <v>1690</v>
      </c>
      <c r="K7639" s="145" t="s">
        <v>2292</v>
      </c>
      <c r="L7639" s="145" t="s">
        <v>2302</v>
      </c>
      <c r="M7639" s="145" t="s">
        <v>2266</v>
      </c>
      <c r="N7639" s="145" t="s">
        <v>2269</v>
      </c>
    </row>
    <row r="7640" spans="3:14">
      <c r="C7640" s="145" t="s">
        <v>2884</v>
      </c>
      <c r="D7640" s="145">
        <v>0</v>
      </c>
      <c r="E7640" s="145" t="s">
        <v>26</v>
      </c>
      <c r="F7640" s="462" t="s">
        <v>95</v>
      </c>
      <c r="G7640" s="462" t="s">
        <v>3468</v>
      </c>
      <c r="H7640" s="145" t="s">
        <v>86</v>
      </c>
      <c r="I7640" s="462" t="s">
        <v>1688</v>
      </c>
      <c r="J7640" s="462" t="s">
        <v>1690</v>
      </c>
      <c r="K7640" s="145" t="s">
        <v>2292</v>
      </c>
      <c r="L7640" s="145" t="s">
        <v>2302</v>
      </c>
      <c r="M7640" s="145" t="s">
        <v>2266</v>
      </c>
      <c r="N7640" s="145" t="s">
        <v>2269</v>
      </c>
    </row>
    <row r="7641" spans="3:14">
      <c r="C7641" s="145" t="s">
        <v>2885</v>
      </c>
      <c r="D7641" s="145">
        <v>0</v>
      </c>
      <c r="E7641" s="145" t="s">
        <v>26</v>
      </c>
      <c r="F7641" s="462" t="s">
        <v>95</v>
      </c>
      <c r="G7641" s="462" t="s">
        <v>3468</v>
      </c>
      <c r="H7641" s="145" t="s">
        <v>86</v>
      </c>
      <c r="I7641" s="462" t="s">
        <v>1688</v>
      </c>
      <c r="J7641" s="462" t="s">
        <v>1690</v>
      </c>
      <c r="K7641" s="145" t="s">
        <v>2292</v>
      </c>
      <c r="L7641" s="145" t="s">
        <v>2302</v>
      </c>
      <c r="M7641" s="145" t="s">
        <v>2266</v>
      </c>
      <c r="N7641" s="145" t="s">
        <v>2269</v>
      </c>
    </row>
    <row r="7642" spans="3:14">
      <c r="C7642" s="145" t="s">
        <v>2886</v>
      </c>
      <c r="D7642" s="145">
        <v>0</v>
      </c>
      <c r="E7642" s="145" t="s">
        <v>26</v>
      </c>
      <c r="F7642" s="462" t="s">
        <v>95</v>
      </c>
      <c r="G7642" s="462" t="s">
        <v>3468</v>
      </c>
      <c r="H7642" s="145" t="s">
        <v>86</v>
      </c>
      <c r="I7642" s="462" t="s">
        <v>1688</v>
      </c>
      <c r="J7642" s="462" t="s">
        <v>1690</v>
      </c>
      <c r="K7642" s="145" t="s">
        <v>2292</v>
      </c>
      <c r="L7642" s="145" t="s">
        <v>2302</v>
      </c>
      <c r="M7642" s="145" t="s">
        <v>2266</v>
      </c>
      <c r="N7642" s="145" t="s">
        <v>2269</v>
      </c>
    </row>
    <row r="7643" spans="3:14">
      <c r="C7643" s="145" t="s">
        <v>2887</v>
      </c>
      <c r="D7643" s="145">
        <v>0</v>
      </c>
      <c r="E7643" s="145" t="s">
        <v>26</v>
      </c>
      <c r="F7643" s="462" t="s">
        <v>95</v>
      </c>
      <c r="G7643" s="462" t="s">
        <v>3468</v>
      </c>
      <c r="H7643" s="145" t="s">
        <v>86</v>
      </c>
      <c r="I7643" s="462" t="s">
        <v>1688</v>
      </c>
      <c r="J7643" s="462" t="s">
        <v>1690</v>
      </c>
      <c r="K7643" s="145" t="s">
        <v>2292</v>
      </c>
      <c r="L7643" s="145" t="s">
        <v>2302</v>
      </c>
      <c r="M7643" s="145" t="s">
        <v>2266</v>
      </c>
      <c r="N7643" s="145" t="s">
        <v>2269</v>
      </c>
    </row>
    <row r="7644" spans="3:14">
      <c r="C7644" s="145" t="s">
        <v>2888</v>
      </c>
      <c r="D7644" s="145">
        <v>0</v>
      </c>
      <c r="E7644" s="145" t="s">
        <v>26</v>
      </c>
      <c r="F7644" s="462" t="s">
        <v>95</v>
      </c>
      <c r="G7644" s="462" t="s">
        <v>3468</v>
      </c>
      <c r="H7644" s="145" t="s">
        <v>86</v>
      </c>
      <c r="I7644" s="462" t="s">
        <v>1688</v>
      </c>
      <c r="J7644" s="462" t="s">
        <v>1690</v>
      </c>
      <c r="K7644" s="145" t="s">
        <v>2292</v>
      </c>
      <c r="L7644" s="145" t="s">
        <v>2302</v>
      </c>
      <c r="M7644" s="145" t="s">
        <v>2266</v>
      </c>
      <c r="N7644" s="145" t="s">
        <v>2269</v>
      </c>
    </row>
    <row r="7645" spans="3:14">
      <c r="C7645" s="145" t="s">
        <v>2362</v>
      </c>
      <c r="D7645" s="145">
        <v>0</v>
      </c>
      <c r="E7645" s="145" t="s">
        <v>26</v>
      </c>
      <c r="F7645" s="462" t="s">
        <v>95</v>
      </c>
      <c r="G7645" s="462" t="s">
        <v>3468</v>
      </c>
      <c r="H7645" s="145" t="s">
        <v>86</v>
      </c>
      <c r="I7645" s="462" t="s">
        <v>2</v>
      </c>
      <c r="J7645" s="462" t="s">
        <v>1690</v>
      </c>
      <c r="K7645" s="145" t="s">
        <v>2292</v>
      </c>
      <c r="L7645" s="145" t="s">
        <v>2302</v>
      </c>
      <c r="M7645" s="145" t="s">
        <v>2266</v>
      </c>
      <c r="N7645" s="145" t="s">
        <v>2269</v>
      </c>
    </row>
    <row r="7646" spans="3:14">
      <c r="C7646" s="145" t="s">
        <v>2875</v>
      </c>
      <c r="F7646" s="462" t="s">
        <v>3470</v>
      </c>
      <c r="G7646" s="462" t="s">
        <v>3468</v>
      </c>
      <c r="H7646" s="145" t="s">
        <v>86</v>
      </c>
      <c r="I7646" s="462" t="s">
        <v>1688</v>
      </c>
      <c r="J7646" s="462" t="s">
        <v>1690</v>
      </c>
      <c r="K7646" s="145" t="s">
        <v>2292</v>
      </c>
      <c r="L7646" s="145" t="s">
        <v>2303</v>
      </c>
      <c r="M7646" s="145" t="s">
        <v>2266</v>
      </c>
      <c r="N7646" s="145" t="s">
        <v>2267</v>
      </c>
    </row>
    <row r="7647" spans="3:14">
      <c r="C7647" s="145" t="s">
        <v>2876</v>
      </c>
      <c r="F7647" s="462" t="s">
        <v>3470</v>
      </c>
      <c r="G7647" s="462" t="s">
        <v>3468</v>
      </c>
      <c r="H7647" s="145" t="s">
        <v>86</v>
      </c>
      <c r="I7647" s="462" t="s">
        <v>1688</v>
      </c>
      <c r="J7647" s="462" t="s">
        <v>1690</v>
      </c>
      <c r="K7647" s="145" t="s">
        <v>2292</v>
      </c>
      <c r="L7647" s="145" t="s">
        <v>2303</v>
      </c>
      <c r="M7647" s="145" t="s">
        <v>2266</v>
      </c>
      <c r="N7647" s="145" t="s">
        <v>2267</v>
      </c>
    </row>
    <row r="7648" spans="3:14">
      <c r="C7648" s="145" t="s">
        <v>2877</v>
      </c>
      <c r="F7648" s="462" t="s">
        <v>3470</v>
      </c>
      <c r="G7648" s="462" t="s">
        <v>3468</v>
      </c>
      <c r="H7648" s="145" t="s">
        <v>86</v>
      </c>
      <c r="I7648" s="462" t="s">
        <v>1688</v>
      </c>
      <c r="J7648" s="462" t="s">
        <v>1690</v>
      </c>
      <c r="K7648" s="145" t="s">
        <v>2292</v>
      </c>
      <c r="L7648" s="145" t="s">
        <v>2303</v>
      </c>
      <c r="M7648" s="145" t="s">
        <v>2266</v>
      </c>
      <c r="N7648" s="145" t="s">
        <v>2267</v>
      </c>
    </row>
    <row r="7649" spans="3:14">
      <c r="C7649" s="145" t="s">
        <v>2362</v>
      </c>
      <c r="D7649" s="145">
        <v>0</v>
      </c>
      <c r="E7649" s="145" t="s">
        <v>26</v>
      </c>
      <c r="F7649" s="462" t="s">
        <v>95</v>
      </c>
      <c r="G7649" s="462" t="s">
        <v>3468</v>
      </c>
      <c r="H7649" s="145" t="s">
        <v>86</v>
      </c>
      <c r="I7649" s="462" t="s">
        <v>2</v>
      </c>
      <c r="J7649" s="462" t="s">
        <v>1688</v>
      </c>
      <c r="K7649" s="145" t="s">
        <v>2292</v>
      </c>
      <c r="L7649" s="145" t="s">
        <v>2303</v>
      </c>
      <c r="M7649" s="145" t="s">
        <v>2266</v>
      </c>
      <c r="N7649" s="145" t="s">
        <v>2267</v>
      </c>
    </row>
    <row r="7650" spans="3:14">
      <c r="C7650" s="145" t="s">
        <v>2880</v>
      </c>
      <c r="D7650" s="145">
        <v>0</v>
      </c>
      <c r="E7650" s="145" t="s">
        <v>26</v>
      </c>
      <c r="F7650" s="462" t="s">
        <v>95</v>
      </c>
      <c r="G7650" s="462" t="s">
        <v>3468</v>
      </c>
      <c r="H7650" s="145" t="s">
        <v>86</v>
      </c>
      <c r="I7650" s="462" t="s">
        <v>1688</v>
      </c>
      <c r="J7650" s="462" t="s">
        <v>1690</v>
      </c>
      <c r="K7650" s="145" t="s">
        <v>2292</v>
      </c>
      <c r="L7650" s="145" t="s">
        <v>2303</v>
      </c>
      <c r="M7650" s="145" t="s">
        <v>2266</v>
      </c>
      <c r="N7650" s="145" t="s">
        <v>2267</v>
      </c>
    </row>
    <row r="7651" spans="3:14">
      <c r="C7651" s="145" t="s">
        <v>2881</v>
      </c>
      <c r="D7651" s="145">
        <v>0</v>
      </c>
      <c r="E7651" s="145" t="s">
        <v>26</v>
      </c>
      <c r="F7651" s="462" t="s">
        <v>95</v>
      </c>
      <c r="G7651" s="462" t="s">
        <v>3468</v>
      </c>
      <c r="H7651" s="145" t="s">
        <v>86</v>
      </c>
      <c r="I7651" s="462" t="s">
        <v>1688</v>
      </c>
      <c r="J7651" s="462" t="s">
        <v>1690</v>
      </c>
      <c r="K7651" s="145" t="s">
        <v>2292</v>
      </c>
      <c r="L7651" s="145" t="s">
        <v>2303</v>
      </c>
      <c r="M7651" s="145" t="s">
        <v>2266</v>
      </c>
      <c r="N7651" s="145" t="s">
        <v>2267</v>
      </c>
    </row>
    <row r="7652" spans="3:14">
      <c r="C7652" s="145" t="s">
        <v>2882</v>
      </c>
      <c r="D7652" s="145">
        <v>0</v>
      </c>
      <c r="E7652" s="145" t="s">
        <v>26</v>
      </c>
      <c r="F7652" s="462" t="s">
        <v>95</v>
      </c>
      <c r="G7652" s="462" t="s">
        <v>3468</v>
      </c>
      <c r="H7652" s="145" t="s">
        <v>86</v>
      </c>
      <c r="I7652" s="462" t="s">
        <v>1688</v>
      </c>
      <c r="J7652" s="462" t="s">
        <v>1690</v>
      </c>
      <c r="K7652" s="145" t="s">
        <v>2292</v>
      </c>
      <c r="L7652" s="145" t="s">
        <v>2303</v>
      </c>
      <c r="M7652" s="145" t="s">
        <v>2266</v>
      </c>
      <c r="N7652" s="145" t="s">
        <v>2267</v>
      </c>
    </row>
    <row r="7653" spans="3:14">
      <c r="C7653" s="145" t="s">
        <v>2883</v>
      </c>
      <c r="D7653" s="145">
        <v>0</v>
      </c>
      <c r="E7653" s="145" t="s">
        <v>26</v>
      </c>
      <c r="F7653" s="462" t="s">
        <v>95</v>
      </c>
      <c r="G7653" s="462" t="s">
        <v>3468</v>
      </c>
      <c r="H7653" s="145" t="s">
        <v>86</v>
      </c>
      <c r="I7653" s="462" t="s">
        <v>1688</v>
      </c>
      <c r="J7653" s="462" t="s">
        <v>1690</v>
      </c>
      <c r="K7653" s="145" t="s">
        <v>2292</v>
      </c>
      <c r="L7653" s="145" t="s">
        <v>2303</v>
      </c>
      <c r="M7653" s="145" t="s">
        <v>2266</v>
      </c>
      <c r="N7653" s="145" t="s">
        <v>2267</v>
      </c>
    </row>
    <row r="7654" spans="3:14">
      <c r="C7654" s="145" t="s">
        <v>2884</v>
      </c>
      <c r="D7654" s="145">
        <v>0</v>
      </c>
      <c r="E7654" s="145" t="s">
        <v>26</v>
      </c>
      <c r="F7654" s="462" t="s">
        <v>95</v>
      </c>
      <c r="G7654" s="462" t="s">
        <v>3468</v>
      </c>
      <c r="H7654" s="145" t="s">
        <v>86</v>
      </c>
      <c r="I7654" s="462" t="s">
        <v>1688</v>
      </c>
      <c r="J7654" s="462" t="s">
        <v>1690</v>
      </c>
      <c r="K7654" s="145" t="s">
        <v>2292</v>
      </c>
      <c r="L7654" s="145" t="s">
        <v>2303</v>
      </c>
      <c r="M7654" s="145" t="s">
        <v>2266</v>
      </c>
      <c r="N7654" s="145" t="s">
        <v>2267</v>
      </c>
    </row>
    <row r="7655" spans="3:14">
      <c r="C7655" s="145" t="s">
        <v>2885</v>
      </c>
      <c r="D7655" s="145">
        <v>0</v>
      </c>
      <c r="E7655" s="145" t="s">
        <v>26</v>
      </c>
      <c r="F7655" s="462" t="s">
        <v>95</v>
      </c>
      <c r="G7655" s="462" t="s">
        <v>3468</v>
      </c>
      <c r="H7655" s="145" t="s">
        <v>86</v>
      </c>
      <c r="I7655" s="462" t="s">
        <v>1688</v>
      </c>
      <c r="J7655" s="462" t="s">
        <v>1690</v>
      </c>
      <c r="K7655" s="145" t="s">
        <v>2292</v>
      </c>
      <c r="L7655" s="145" t="s">
        <v>2303</v>
      </c>
      <c r="M7655" s="145" t="s">
        <v>2266</v>
      </c>
      <c r="N7655" s="145" t="s">
        <v>2267</v>
      </c>
    </row>
    <row r="7656" spans="3:14">
      <c r="C7656" s="145" t="s">
        <v>2886</v>
      </c>
      <c r="D7656" s="145">
        <v>0</v>
      </c>
      <c r="E7656" s="145" t="s">
        <v>26</v>
      </c>
      <c r="F7656" s="462" t="s">
        <v>95</v>
      </c>
      <c r="G7656" s="462" t="s">
        <v>3468</v>
      </c>
      <c r="H7656" s="145" t="s">
        <v>86</v>
      </c>
      <c r="I7656" s="462" t="s">
        <v>1688</v>
      </c>
      <c r="J7656" s="462" t="s">
        <v>1690</v>
      </c>
      <c r="K7656" s="145" t="s">
        <v>2292</v>
      </c>
      <c r="L7656" s="145" t="s">
        <v>2303</v>
      </c>
      <c r="M7656" s="145" t="s">
        <v>2266</v>
      </c>
      <c r="N7656" s="145" t="s">
        <v>2267</v>
      </c>
    </row>
    <row r="7657" spans="3:14">
      <c r="C7657" s="145" t="s">
        <v>2887</v>
      </c>
      <c r="D7657" s="145">
        <v>0</v>
      </c>
      <c r="E7657" s="145" t="s">
        <v>26</v>
      </c>
      <c r="F7657" s="462" t="s">
        <v>95</v>
      </c>
      <c r="G7657" s="462" t="s">
        <v>3468</v>
      </c>
      <c r="H7657" s="145" t="s">
        <v>86</v>
      </c>
      <c r="I7657" s="462" t="s">
        <v>1688</v>
      </c>
      <c r="J7657" s="462" t="s">
        <v>1690</v>
      </c>
      <c r="K7657" s="145" t="s">
        <v>2292</v>
      </c>
      <c r="L7657" s="145" t="s">
        <v>2303</v>
      </c>
      <c r="M7657" s="145" t="s">
        <v>2266</v>
      </c>
      <c r="N7657" s="145" t="s">
        <v>2267</v>
      </c>
    </row>
    <row r="7658" spans="3:14">
      <c r="C7658" s="145" t="s">
        <v>2888</v>
      </c>
      <c r="D7658" s="145">
        <v>0</v>
      </c>
      <c r="E7658" s="145" t="s">
        <v>26</v>
      </c>
      <c r="F7658" s="462" t="s">
        <v>95</v>
      </c>
      <c r="G7658" s="462" t="s">
        <v>3468</v>
      </c>
      <c r="H7658" s="145" t="s">
        <v>86</v>
      </c>
      <c r="I7658" s="462" t="s">
        <v>1688</v>
      </c>
      <c r="J7658" s="462" t="s">
        <v>1690</v>
      </c>
      <c r="K7658" s="145" t="s">
        <v>2292</v>
      </c>
      <c r="L7658" s="145" t="s">
        <v>2303</v>
      </c>
      <c r="M7658" s="145" t="s">
        <v>2266</v>
      </c>
      <c r="N7658" s="145" t="s">
        <v>2267</v>
      </c>
    </row>
    <row r="7659" spans="3:14">
      <c r="C7659" s="145" t="s">
        <v>2362</v>
      </c>
      <c r="D7659" s="145">
        <v>0</v>
      </c>
      <c r="E7659" s="145" t="s">
        <v>26</v>
      </c>
      <c r="F7659" s="462" t="s">
        <v>95</v>
      </c>
      <c r="G7659" s="462" t="s">
        <v>3468</v>
      </c>
      <c r="H7659" s="145" t="s">
        <v>86</v>
      </c>
      <c r="I7659" s="462" t="s">
        <v>2</v>
      </c>
      <c r="J7659" s="462" t="s">
        <v>1690</v>
      </c>
      <c r="K7659" s="145" t="s">
        <v>2292</v>
      </c>
      <c r="L7659" s="145" t="s">
        <v>2303</v>
      </c>
      <c r="M7659" s="145" t="s">
        <v>2266</v>
      </c>
      <c r="N7659" s="145" t="s">
        <v>2267</v>
      </c>
    </row>
    <row r="7660" spans="3:14">
      <c r="C7660" s="145" t="s">
        <v>2875</v>
      </c>
      <c r="F7660" s="462" t="s">
        <v>3470</v>
      </c>
      <c r="G7660" s="462" t="s">
        <v>3468</v>
      </c>
      <c r="H7660" s="145" t="s">
        <v>86</v>
      </c>
      <c r="I7660" s="462" t="s">
        <v>1688</v>
      </c>
      <c r="J7660" s="462" t="s">
        <v>1690</v>
      </c>
      <c r="K7660" s="145" t="s">
        <v>2292</v>
      </c>
      <c r="L7660" s="145" t="s">
        <v>2303</v>
      </c>
      <c r="M7660" s="145" t="s">
        <v>2266</v>
      </c>
      <c r="N7660" s="145" t="s">
        <v>2268</v>
      </c>
    </row>
    <row r="7661" spans="3:14">
      <c r="C7661" s="145" t="s">
        <v>2876</v>
      </c>
      <c r="F7661" s="462" t="s">
        <v>3470</v>
      </c>
      <c r="G7661" s="462" t="s">
        <v>3468</v>
      </c>
      <c r="H7661" s="145" t="s">
        <v>86</v>
      </c>
      <c r="I7661" s="462" t="s">
        <v>1688</v>
      </c>
      <c r="J7661" s="462" t="s">
        <v>1690</v>
      </c>
      <c r="K7661" s="145" t="s">
        <v>2292</v>
      </c>
      <c r="L7661" s="145" t="s">
        <v>2303</v>
      </c>
      <c r="M7661" s="145" t="s">
        <v>2266</v>
      </c>
      <c r="N7661" s="145" t="s">
        <v>2268</v>
      </c>
    </row>
    <row r="7662" spans="3:14">
      <c r="C7662" s="145" t="s">
        <v>2877</v>
      </c>
      <c r="F7662" s="462" t="s">
        <v>3470</v>
      </c>
      <c r="G7662" s="462" t="s">
        <v>3468</v>
      </c>
      <c r="H7662" s="145" t="s">
        <v>86</v>
      </c>
      <c r="I7662" s="462" t="s">
        <v>1688</v>
      </c>
      <c r="J7662" s="462" t="s">
        <v>1690</v>
      </c>
      <c r="K7662" s="145" t="s">
        <v>2292</v>
      </c>
      <c r="L7662" s="145" t="s">
        <v>2303</v>
      </c>
      <c r="M7662" s="145" t="s">
        <v>2266</v>
      </c>
      <c r="N7662" s="145" t="s">
        <v>2268</v>
      </c>
    </row>
    <row r="7663" spans="3:14">
      <c r="C7663" s="145" t="s">
        <v>2362</v>
      </c>
      <c r="D7663" s="145">
        <v>0</v>
      </c>
      <c r="E7663" s="145" t="s">
        <v>26</v>
      </c>
      <c r="F7663" s="462" t="s">
        <v>95</v>
      </c>
      <c r="G7663" s="462" t="s">
        <v>3468</v>
      </c>
      <c r="H7663" s="145" t="s">
        <v>86</v>
      </c>
      <c r="I7663" s="462" t="s">
        <v>2</v>
      </c>
      <c r="J7663" s="462" t="s">
        <v>1688</v>
      </c>
      <c r="K7663" s="145" t="s">
        <v>2292</v>
      </c>
      <c r="L7663" s="145" t="s">
        <v>2303</v>
      </c>
      <c r="M7663" s="145" t="s">
        <v>2266</v>
      </c>
      <c r="N7663" s="145" t="s">
        <v>2268</v>
      </c>
    </row>
    <row r="7664" spans="3:14">
      <c r="C7664" s="145" t="s">
        <v>2880</v>
      </c>
      <c r="D7664" s="145">
        <v>0</v>
      </c>
      <c r="E7664" s="145" t="s">
        <v>26</v>
      </c>
      <c r="F7664" s="462" t="s">
        <v>95</v>
      </c>
      <c r="G7664" s="462" t="s">
        <v>3468</v>
      </c>
      <c r="H7664" s="145" t="s">
        <v>86</v>
      </c>
      <c r="I7664" s="462" t="s">
        <v>1688</v>
      </c>
      <c r="J7664" s="462" t="s">
        <v>1690</v>
      </c>
      <c r="K7664" s="145" t="s">
        <v>2292</v>
      </c>
      <c r="L7664" s="145" t="s">
        <v>2303</v>
      </c>
      <c r="M7664" s="145" t="s">
        <v>2266</v>
      </c>
      <c r="N7664" s="145" t="s">
        <v>2268</v>
      </c>
    </row>
    <row r="7665" spans="3:14">
      <c r="C7665" s="145" t="s">
        <v>2881</v>
      </c>
      <c r="D7665" s="145">
        <v>0</v>
      </c>
      <c r="E7665" s="145" t="s">
        <v>26</v>
      </c>
      <c r="F7665" s="462" t="s">
        <v>95</v>
      </c>
      <c r="G7665" s="462" t="s">
        <v>3468</v>
      </c>
      <c r="H7665" s="145" t="s">
        <v>86</v>
      </c>
      <c r="I7665" s="462" t="s">
        <v>1688</v>
      </c>
      <c r="J7665" s="462" t="s">
        <v>1690</v>
      </c>
      <c r="K7665" s="145" t="s">
        <v>2292</v>
      </c>
      <c r="L7665" s="145" t="s">
        <v>2303</v>
      </c>
      <c r="M7665" s="145" t="s">
        <v>2266</v>
      </c>
      <c r="N7665" s="145" t="s">
        <v>2268</v>
      </c>
    </row>
    <row r="7666" spans="3:14">
      <c r="C7666" s="145" t="s">
        <v>2882</v>
      </c>
      <c r="D7666" s="145">
        <v>0</v>
      </c>
      <c r="E7666" s="145" t="s">
        <v>26</v>
      </c>
      <c r="F7666" s="462" t="s">
        <v>95</v>
      </c>
      <c r="G7666" s="462" t="s">
        <v>3468</v>
      </c>
      <c r="H7666" s="145" t="s">
        <v>86</v>
      </c>
      <c r="I7666" s="462" t="s">
        <v>1688</v>
      </c>
      <c r="J7666" s="462" t="s">
        <v>1690</v>
      </c>
      <c r="K7666" s="145" t="s">
        <v>2292</v>
      </c>
      <c r="L7666" s="145" t="s">
        <v>2303</v>
      </c>
      <c r="M7666" s="145" t="s">
        <v>2266</v>
      </c>
      <c r="N7666" s="145" t="s">
        <v>2268</v>
      </c>
    </row>
    <row r="7667" spans="3:14">
      <c r="C7667" s="145" t="s">
        <v>2883</v>
      </c>
      <c r="D7667" s="145">
        <v>0</v>
      </c>
      <c r="E7667" s="145" t="s">
        <v>26</v>
      </c>
      <c r="F7667" s="462" t="s">
        <v>95</v>
      </c>
      <c r="G7667" s="462" t="s">
        <v>3468</v>
      </c>
      <c r="H7667" s="145" t="s">
        <v>86</v>
      </c>
      <c r="I7667" s="462" t="s">
        <v>1688</v>
      </c>
      <c r="J7667" s="462" t="s">
        <v>1690</v>
      </c>
      <c r="K7667" s="145" t="s">
        <v>2292</v>
      </c>
      <c r="L7667" s="145" t="s">
        <v>2303</v>
      </c>
      <c r="M7667" s="145" t="s">
        <v>2266</v>
      </c>
      <c r="N7667" s="145" t="s">
        <v>2268</v>
      </c>
    </row>
    <row r="7668" spans="3:14">
      <c r="C7668" s="145" t="s">
        <v>2884</v>
      </c>
      <c r="D7668" s="145">
        <v>0</v>
      </c>
      <c r="E7668" s="145" t="s">
        <v>26</v>
      </c>
      <c r="F7668" s="462" t="s">
        <v>95</v>
      </c>
      <c r="G7668" s="462" t="s">
        <v>3468</v>
      </c>
      <c r="H7668" s="145" t="s">
        <v>86</v>
      </c>
      <c r="I7668" s="462" t="s">
        <v>1688</v>
      </c>
      <c r="J7668" s="462" t="s">
        <v>1690</v>
      </c>
      <c r="K7668" s="145" t="s">
        <v>2292</v>
      </c>
      <c r="L7668" s="145" t="s">
        <v>2303</v>
      </c>
      <c r="M7668" s="145" t="s">
        <v>2266</v>
      </c>
      <c r="N7668" s="145" t="s">
        <v>2268</v>
      </c>
    </row>
    <row r="7669" spans="3:14">
      <c r="C7669" s="145" t="s">
        <v>2885</v>
      </c>
      <c r="D7669" s="145">
        <v>0</v>
      </c>
      <c r="E7669" s="145" t="s">
        <v>26</v>
      </c>
      <c r="F7669" s="462" t="s">
        <v>95</v>
      </c>
      <c r="G7669" s="462" t="s">
        <v>3468</v>
      </c>
      <c r="H7669" s="145" t="s">
        <v>86</v>
      </c>
      <c r="I7669" s="462" t="s">
        <v>1688</v>
      </c>
      <c r="J7669" s="462" t="s">
        <v>1690</v>
      </c>
      <c r="K7669" s="145" t="s">
        <v>2292</v>
      </c>
      <c r="L7669" s="145" t="s">
        <v>2303</v>
      </c>
      <c r="M7669" s="145" t="s">
        <v>2266</v>
      </c>
      <c r="N7669" s="145" t="s">
        <v>2268</v>
      </c>
    </row>
    <row r="7670" spans="3:14">
      <c r="C7670" s="145" t="s">
        <v>2886</v>
      </c>
      <c r="D7670" s="145">
        <v>0</v>
      </c>
      <c r="E7670" s="145" t="s">
        <v>26</v>
      </c>
      <c r="F7670" s="462" t="s">
        <v>95</v>
      </c>
      <c r="G7670" s="462" t="s">
        <v>3468</v>
      </c>
      <c r="H7670" s="145" t="s">
        <v>86</v>
      </c>
      <c r="I7670" s="462" t="s">
        <v>1688</v>
      </c>
      <c r="J7670" s="462" t="s">
        <v>1690</v>
      </c>
      <c r="K7670" s="145" t="s">
        <v>2292</v>
      </c>
      <c r="L7670" s="145" t="s">
        <v>2303</v>
      </c>
      <c r="M7670" s="145" t="s">
        <v>2266</v>
      </c>
      <c r="N7670" s="145" t="s">
        <v>2268</v>
      </c>
    </row>
    <row r="7671" spans="3:14">
      <c r="C7671" s="145" t="s">
        <v>2887</v>
      </c>
      <c r="D7671" s="145">
        <v>0</v>
      </c>
      <c r="E7671" s="145" t="s">
        <v>26</v>
      </c>
      <c r="F7671" s="462" t="s">
        <v>95</v>
      </c>
      <c r="G7671" s="462" t="s">
        <v>3468</v>
      </c>
      <c r="H7671" s="145" t="s">
        <v>86</v>
      </c>
      <c r="I7671" s="462" t="s">
        <v>1688</v>
      </c>
      <c r="J7671" s="462" t="s">
        <v>1690</v>
      </c>
      <c r="K7671" s="145" t="s">
        <v>2292</v>
      </c>
      <c r="L7671" s="145" t="s">
        <v>2303</v>
      </c>
      <c r="M7671" s="145" t="s">
        <v>2266</v>
      </c>
      <c r="N7671" s="145" t="s">
        <v>2268</v>
      </c>
    </row>
    <row r="7672" spans="3:14">
      <c r="C7672" s="145" t="s">
        <v>2888</v>
      </c>
      <c r="D7672" s="145">
        <v>0</v>
      </c>
      <c r="E7672" s="145" t="s">
        <v>26</v>
      </c>
      <c r="F7672" s="462" t="s">
        <v>95</v>
      </c>
      <c r="G7672" s="462" t="s">
        <v>3468</v>
      </c>
      <c r="H7672" s="145" t="s">
        <v>86</v>
      </c>
      <c r="I7672" s="462" t="s">
        <v>1688</v>
      </c>
      <c r="J7672" s="462" t="s">
        <v>1690</v>
      </c>
      <c r="K7672" s="145" t="s">
        <v>2292</v>
      </c>
      <c r="L7672" s="145" t="s">
        <v>2303</v>
      </c>
      <c r="M7672" s="145" t="s">
        <v>2266</v>
      </c>
      <c r="N7672" s="145" t="s">
        <v>2268</v>
      </c>
    </row>
    <row r="7673" spans="3:14">
      <c r="C7673" s="145" t="s">
        <v>2362</v>
      </c>
      <c r="D7673" s="145">
        <v>0</v>
      </c>
      <c r="E7673" s="145" t="s">
        <v>26</v>
      </c>
      <c r="F7673" s="462" t="s">
        <v>95</v>
      </c>
      <c r="G7673" s="462" t="s">
        <v>3468</v>
      </c>
      <c r="H7673" s="145" t="s">
        <v>86</v>
      </c>
      <c r="I7673" s="462" t="s">
        <v>2</v>
      </c>
      <c r="J7673" s="462" t="s">
        <v>1690</v>
      </c>
      <c r="K7673" s="145" t="s">
        <v>2292</v>
      </c>
      <c r="L7673" s="145" t="s">
        <v>2303</v>
      </c>
      <c r="M7673" s="145" t="s">
        <v>2266</v>
      </c>
      <c r="N7673" s="145" t="s">
        <v>2268</v>
      </c>
    </row>
    <row r="7674" spans="3:14">
      <c r="C7674" s="145" t="s">
        <v>2875</v>
      </c>
      <c r="F7674" s="462" t="s">
        <v>3470</v>
      </c>
      <c r="G7674" s="462" t="s">
        <v>3468</v>
      </c>
      <c r="H7674" s="145" t="s">
        <v>86</v>
      </c>
      <c r="I7674" s="462" t="s">
        <v>1688</v>
      </c>
      <c r="J7674" s="462" t="s">
        <v>1690</v>
      </c>
      <c r="K7674" s="145" t="s">
        <v>2292</v>
      </c>
      <c r="L7674" s="145" t="s">
        <v>2303</v>
      </c>
      <c r="M7674" s="145" t="s">
        <v>2266</v>
      </c>
      <c r="N7674" s="145" t="s">
        <v>2269</v>
      </c>
    </row>
    <row r="7675" spans="3:14">
      <c r="C7675" s="145" t="s">
        <v>2876</v>
      </c>
      <c r="F7675" s="462" t="s">
        <v>3470</v>
      </c>
      <c r="G7675" s="462" t="s">
        <v>3468</v>
      </c>
      <c r="H7675" s="145" t="s">
        <v>86</v>
      </c>
      <c r="I7675" s="462" t="s">
        <v>1688</v>
      </c>
      <c r="J7675" s="462" t="s">
        <v>1690</v>
      </c>
      <c r="K7675" s="145" t="s">
        <v>2292</v>
      </c>
      <c r="L7675" s="145" t="s">
        <v>2303</v>
      </c>
      <c r="M7675" s="145" t="s">
        <v>2266</v>
      </c>
      <c r="N7675" s="145" t="s">
        <v>2269</v>
      </c>
    </row>
    <row r="7676" spans="3:14">
      <c r="C7676" s="145" t="s">
        <v>2877</v>
      </c>
      <c r="F7676" s="462" t="s">
        <v>3470</v>
      </c>
      <c r="G7676" s="462" t="s">
        <v>3468</v>
      </c>
      <c r="H7676" s="145" t="s">
        <v>86</v>
      </c>
      <c r="I7676" s="462" t="s">
        <v>1688</v>
      </c>
      <c r="J7676" s="462" t="s">
        <v>1690</v>
      </c>
      <c r="K7676" s="145" t="s">
        <v>2292</v>
      </c>
      <c r="L7676" s="145" t="s">
        <v>2303</v>
      </c>
      <c r="M7676" s="145" t="s">
        <v>2266</v>
      </c>
      <c r="N7676" s="145" t="s">
        <v>2269</v>
      </c>
    </row>
    <row r="7677" spans="3:14">
      <c r="C7677" s="145" t="s">
        <v>2362</v>
      </c>
      <c r="D7677" s="145">
        <v>0</v>
      </c>
      <c r="E7677" s="145" t="s">
        <v>26</v>
      </c>
      <c r="F7677" s="462" t="s">
        <v>95</v>
      </c>
      <c r="G7677" s="462" t="s">
        <v>3468</v>
      </c>
      <c r="H7677" s="145" t="s">
        <v>86</v>
      </c>
      <c r="I7677" s="462" t="s">
        <v>2</v>
      </c>
      <c r="J7677" s="462" t="s">
        <v>1688</v>
      </c>
      <c r="K7677" s="145" t="s">
        <v>2292</v>
      </c>
      <c r="L7677" s="145" t="s">
        <v>2303</v>
      </c>
      <c r="M7677" s="145" t="s">
        <v>2266</v>
      </c>
      <c r="N7677" s="145" t="s">
        <v>2269</v>
      </c>
    </row>
    <row r="7678" spans="3:14">
      <c r="C7678" s="145" t="s">
        <v>2880</v>
      </c>
      <c r="D7678" s="145">
        <v>0</v>
      </c>
      <c r="E7678" s="145" t="s">
        <v>26</v>
      </c>
      <c r="F7678" s="462" t="s">
        <v>95</v>
      </c>
      <c r="G7678" s="462" t="s">
        <v>3468</v>
      </c>
      <c r="H7678" s="145" t="s">
        <v>86</v>
      </c>
      <c r="I7678" s="462" t="s">
        <v>1688</v>
      </c>
      <c r="J7678" s="462" t="s">
        <v>1690</v>
      </c>
      <c r="K7678" s="145" t="s">
        <v>2292</v>
      </c>
      <c r="L7678" s="145" t="s">
        <v>2303</v>
      </c>
      <c r="M7678" s="145" t="s">
        <v>2266</v>
      </c>
      <c r="N7678" s="145" t="s">
        <v>2269</v>
      </c>
    </row>
    <row r="7679" spans="3:14">
      <c r="C7679" s="145" t="s">
        <v>2881</v>
      </c>
      <c r="D7679" s="145">
        <v>0</v>
      </c>
      <c r="E7679" s="145" t="s">
        <v>26</v>
      </c>
      <c r="F7679" s="462" t="s">
        <v>95</v>
      </c>
      <c r="G7679" s="462" t="s">
        <v>3468</v>
      </c>
      <c r="H7679" s="145" t="s">
        <v>86</v>
      </c>
      <c r="I7679" s="462" t="s">
        <v>1688</v>
      </c>
      <c r="J7679" s="462" t="s">
        <v>1690</v>
      </c>
      <c r="K7679" s="145" t="s">
        <v>2292</v>
      </c>
      <c r="L7679" s="145" t="s">
        <v>2303</v>
      </c>
      <c r="M7679" s="145" t="s">
        <v>2266</v>
      </c>
      <c r="N7679" s="145" t="s">
        <v>2269</v>
      </c>
    </row>
    <row r="7680" spans="3:14">
      <c r="C7680" s="145" t="s">
        <v>2882</v>
      </c>
      <c r="D7680" s="145">
        <v>0</v>
      </c>
      <c r="E7680" s="145" t="s">
        <v>26</v>
      </c>
      <c r="F7680" s="462" t="s">
        <v>95</v>
      </c>
      <c r="G7680" s="462" t="s">
        <v>3468</v>
      </c>
      <c r="H7680" s="145" t="s">
        <v>86</v>
      </c>
      <c r="I7680" s="462" t="s">
        <v>1688</v>
      </c>
      <c r="J7680" s="462" t="s">
        <v>1690</v>
      </c>
      <c r="K7680" s="145" t="s">
        <v>2292</v>
      </c>
      <c r="L7680" s="145" t="s">
        <v>2303</v>
      </c>
      <c r="M7680" s="145" t="s">
        <v>2266</v>
      </c>
      <c r="N7680" s="145" t="s">
        <v>2269</v>
      </c>
    </row>
    <row r="7681" spans="3:14">
      <c r="C7681" s="145" t="s">
        <v>2883</v>
      </c>
      <c r="D7681" s="145">
        <v>0</v>
      </c>
      <c r="E7681" s="145" t="s">
        <v>26</v>
      </c>
      <c r="F7681" s="462" t="s">
        <v>95</v>
      </c>
      <c r="G7681" s="462" t="s">
        <v>3468</v>
      </c>
      <c r="H7681" s="145" t="s">
        <v>86</v>
      </c>
      <c r="I7681" s="462" t="s">
        <v>1688</v>
      </c>
      <c r="J7681" s="462" t="s">
        <v>1690</v>
      </c>
      <c r="K7681" s="145" t="s">
        <v>2292</v>
      </c>
      <c r="L7681" s="145" t="s">
        <v>2303</v>
      </c>
      <c r="M7681" s="145" t="s">
        <v>2266</v>
      </c>
      <c r="N7681" s="145" t="s">
        <v>2269</v>
      </c>
    </row>
    <row r="7682" spans="3:14">
      <c r="C7682" s="145" t="s">
        <v>2884</v>
      </c>
      <c r="D7682" s="145">
        <v>0</v>
      </c>
      <c r="E7682" s="145" t="s">
        <v>26</v>
      </c>
      <c r="F7682" s="462" t="s">
        <v>95</v>
      </c>
      <c r="G7682" s="462" t="s">
        <v>3468</v>
      </c>
      <c r="H7682" s="145" t="s">
        <v>86</v>
      </c>
      <c r="I7682" s="462" t="s">
        <v>1688</v>
      </c>
      <c r="J7682" s="462" t="s">
        <v>1690</v>
      </c>
      <c r="K7682" s="145" t="s">
        <v>2292</v>
      </c>
      <c r="L7682" s="145" t="s">
        <v>2303</v>
      </c>
      <c r="M7682" s="145" t="s">
        <v>2266</v>
      </c>
      <c r="N7682" s="145" t="s">
        <v>2269</v>
      </c>
    </row>
    <row r="7683" spans="3:14">
      <c r="C7683" s="145" t="s">
        <v>2885</v>
      </c>
      <c r="D7683" s="145">
        <v>0</v>
      </c>
      <c r="E7683" s="145" t="s">
        <v>26</v>
      </c>
      <c r="F7683" s="462" t="s">
        <v>95</v>
      </c>
      <c r="G7683" s="462" t="s">
        <v>3468</v>
      </c>
      <c r="H7683" s="145" t="s">
        <v>86</v>
      </c>
      <c r="I7683" s="462" t="s">
        <v>1688</v>
      </c>
      <c r="J7683" s="462" t="s">
        <v>1690</v>
      </c>
      <c r="K7683" s="145" t="s">
        <v>2292</v>
      </c>
      <c r="L7683" s="145" t="s">
        <v>2303</v>
      </c>
      <c r="M7683" s="145" t="s">
        <v>2266</v>
      </c>
      <c r="N7683" s="145" t="s">
        <v>2269</v>
      </c>
    </row>
    <row r="7684" spans="3:14">
      <c r="C7684" s="145" t="s">
        <v>2886</v>
      </c>
      <c r="D7684" s="145">
        <v>0</v>
      </c>
      <c r="E7684" s="145" t="s">
        <v>26</v>
      </c>
      <c r="F7684" s="462" t="s">
        <v>95</v>
      </c>
      <c r="G7684" s="462" t="s">
        <v>3468</v>
      </c>
      <c r="H7684" s="145" t="s">
        <v>86</v>
      </c>
      <c r="I7684" s="462" t="s">
        <v>1688</v>
      </c>
      <c r="J7684" s="462" t="s">
        <v>1690</v>
      </c>
      <c r="K7684" s="145" t="s">
        <v>2292</v>
      </c>
      <c r="L7684" s="145" t="s">
        <v>2303</v>
      </c>
      <c r="M7684" s="145" t="s">
        <v>2266</v>
      </c>
      <c r="N7684" s="145" t="s">
        <v>2269</v>
      </c>
    </row>
    <row r="7685" spans="3:14">
      <c r="C7685" s="145" t="s">
        <v>2887</v>
      </c>
      <c r="D7685" s="145">
        <v>0</v>
      </c>
      <c r="E7685" s="145" t="s">
        <v>26</v>
      </c>
      <c r="F7685" s="462" t="s">
        <v>95</v>
      </c>
      <c r="G7685" s="462" t="s">
        <v>3468</v>
      </c>
      <c r="H7685" s="145" t="s">
        <v>86</v>
      </c>
      <c r="I7685" s="462" t="s">
        <v>1688</v>
      </c>
      <c r="J7685" s="462" t="s">
        <v>1690</v>
      </c>
      <c r="K7685" s="145" t="s">
        <v>2292</v>
      </c>
      <c r="L7685" s="145" t="s">
        <v>2303</v>
      </c>
      <c r="M7685" s="145" t="s">
        <v>2266</v>
      </c>
      <c r="N7685" s="145" t="s">
        <v>2269</v>
      </c>
    </row>
    <row r="7686" spans="3:14">
      <c r="C7686" s="145" t="s">
        <v>2888</v>
      </c>
      <c r="D7686" s="145">
        <v>0</v>
      </c>
      <c r="E7686" s="145" t="s">
        <v>26</v>
      </c>
      <c r="F7686" s="462" t="s">
        <v>95</v>
      </c>
      <c r="G7686" s="462" t="s">
        <v>3468</v>
      </c>
      <c r="H7686" s="145" t="s">
        <v>86</v>
      </c>
      <c r="I7686" s="462" t="s">
        <v>1688</v>
      </c>
      <c r="J7686" s="462" t="s">
        <v>1690</v>
      </c>
      <c r="K7686" s="145" t="s">
        <v>2292</v>
      </c>
      <c r="L7686" s="145" t="s">
        <v>2303</v>
      </c>
      <c r="M7686" s="145" t="s">
        <v>2266</v>
      </c>
      <c r="N7686" s="145" t="s">
        <v>2269</v>
      </c>
    </row>
    <row r="7687" spans="3:14">
      <c r="C7687" s="145" t="s">
        <v>2362</v>
      </c>
      <c r="D7687" s="145">
        <v>0</v>
      </c>
      <c r="E7687" s="145" t="s">
        <v>26</v>
      </c>
      <c r="F7687" s="462" t="s">
        <v>95</v>
      </c>
      <c r="G7687" s="462" t="s">
        <v>3468</v>
      </c>
      <c r="H7687" s="145" t="s">
        <v>86</v>
      </c>
      <c r="I7687" s="462" t="s">
        <v>2</v>
      </c>
      <c r="J7687" s="462" t="s">
        <v>1690</v>
      </c>
      <c r="K7687" s="145" t="s">
        <v>2292</v>
      </c>
      <c r="L7687" s="145" t="s">
        <v>2303</v>
      </c>
      <c r="M7687" s="145" t="s">
        <v>2266</v>
      </c>
      <c r="N7687" s="145" t="s">
        <v>2269</v>
      </c>
    </row>
    <row r="7688" spans="3:14">
      <c r="C7688" s="145" t="s">
        <v>2889</v>
      </c>
      <c r="F7688" s="462" t="s">
        <v>3468</v>
      </c>
      <c r="G7688" s="462" t="s">
        <v>3468</v>
      </c>
      <c r="H7688" s="145" t="s">
        <v>86</v>
      </c>
      <c r="I7688" s="462" t="s">
        <v>1688</v>
      </c>
      <c r="J7688" s="462" t="s">
        <v>1690</v>
      </c>
    </row>
    <row r="7689" spans="3:14">
      <c r="C7689" s="145" t="s">
        <v>2891</v>
      </c>
      <c r="F7689" s="462" t="s">
        <v>3468</v>
      </c>
      <c r="G7689" s="462" t="s">
        <v>3468</v>
      </c>
      <c r="H7689" s="145" t="s">
        <v>86</v>
      </c>
      <c r="I7689" s="462" t="s">
        <v>1688</v>
      </c>
      <c r="J7689" s="462" t="s">
        <v>1690</v>
      </c>
      <c r="K7689" s="145" t="s">
        <v>2304</v>
      </c>
      <c r="L7689" s="145" t="s">
        <v>2305</v>
      </c>
    </row>
    <row r="7690" spans="3:14">
      <c r="C7690" s="145" t="s">
        <v>2892</v>
      </c>
      <c r="D7690" s="145">
        <v>0</v>
      </c>
      <c r="E7690" s="145" t="s">
        <v>26</v>
      </c>
      <c r="F7690" s="462" t="s">
        <v>95</v>
      </c>
      <c r="G7690" s="462" t="s">
        <v>3468</v>
      </c>
      <c r="H7690" s="145" t="s">
        <v>86</v>
      </c>
      <c r="I7690" s="462" t="s">
        <v>2</v>
      </c>
      <c r="J7690" s="462" t="s">
        <v>1690</v>
      </c>
      <c r="K7690" s="145" t="s">
        <v>2304</v>
      </c>
      <c r="L7690" s="145" t="s">
        <v>2305</v>
      </c>
    </row>
    <row r="7691" spans="3:14">
      <c r="C7691" s="145" t="s">
        <v>2893</v>
      </c>
      <c r="D7691" s="145" t="s">
        <v>45</v>
      </c>
      <c r="E7691" s="145" t="s">
        <v>38</v>
      </c>
      <c r="F7691" s="462" t="s">
        <v>95</v>
      </c>
      <c r="G7691" s="462" t="s">
        <v>3468</v>
      </c>
      <c r="H7691" s="145" t="s">
        <v>86</v>
      </c>
      <c r="I7691" s="462" t="s">
        <v>2</v>
      </c>
      <c r="J7691" s="462" t="s">
        <v>1690</v>
      </c>
      <c r="K7691" s="145" t="s">
        <v>2304</v>
      </c>
      <c r="L7691" s="145" t="s">
        <v>2305</v>
      </c>
    </row>
    <row r="7692" spans="3:14">
      <c r="C7692" s="145" t="s">
        <v>2894</v>
      </c>
      <c r="D7692" s="145">
        <v>0</v>
      </c>
      <c r="E7692" s="145" t="s">
        <v>26</v>
      </c>
      <c r="F7692" s="462" t="s">
        <v>95</v>
      </c>
      <c r="G7692" s="462" t="s">
        <v>3468</v>
      </c>
      <c r="H7692" s="145" t="s">
        <v>86</v>
      </c>
      <c r="I7692" s="462" t="s">
        <v>2</v>
      </c>
      <c r="J7692" s="462" t="s">
        <v>1690</v>
      </c>
    </row>
    <row r="7693" spans="3:14">
      <c r="C7693" s="145" t="s">
        <v>2895</v>
      </c>
      <c r="D7693" s="145">
        <v>0</v>
      </c>
      <c r="E7693" s="145" t="s">
        <v>26</v>
      </c>
      <c r="F7693" s="462" t="s">
        <v>95</v>
      </c>
      <c r="G7693" s="462" t="s">
        <v>3468</v>
      </c>
      <c r="H7693" s="145" t="s">
        <v>86</v>
      </c>
      <c r="I7693" s="462" t="s">
        <v>2</v>
      </c>
      <c r="J7693" s="462" t="s">
        <v>1690</v>
      </c>
    </row>
    <row r="7694" spans="3:14">
      <c r="C7694" s="145" t="s">
        <v>2896</v>
      </c>
      <c r="D7694" s="145">
        <v>0</v>
      </c>
      <c r="E7694" s="145" t="s">
        <v>26</v>
      </c>
      <c r="F7694" s="462" t="s">
        <v>95</v>
      </c>
      <c r="G7694" s="462" t="s">
        <v>3468</v>
      </c>
      <c r="H7694" s="145" t="s">
        <v>86</v>
      </c>
      <c r="I7694" s="462" t="s">
        <v>2</v>
      </c>
      <c r="J7694" s="462" t="s">
        <v>1690</v>
      </c>
    </row>
    <row r="7695" spans="3:14">
      <c r="C7695" s="145" t="s">
        <v>2897</v>
      </c>
      <c r="D7695" s="145">
        <v>0</v>
      </c>
      <c r="E7695" s="145" t="s">
        <v>26</v>
      </c>
      <c r="F7695" s="462" t="s">
        <v>95</v>
      </c>
      <c r="G7695" s="462" t="s">
        <v>3468</v>
      </c>
      <c r="H7695" s="145" t="s">
        <v>86</v>
      </c>
      <c r="I7695" s="462" t="s">
        <v>2</v>
      </c>
      <c r="J7695" s="462" t="s">
        <v>1690</v>
      </c>
    </row>
    <row r="7696" spans="3:14">
      <c r="C7696" s="145" t="s">
        <v>2898</v>
      </c>
      <c r="D7696" s="145">
        <v>0</v>
      </c>
      <c r="E7696" s="145" t="s">
        <v>26</v>
      </c>
      <c r="F7696" s="462" t="s">
        <v>95</v>
      </c>
      <c r="G7696" s="462" t="s">
        <v>3468</v>
      </c>
      <c r="H7696" s="145" t="s">
        <v>86</v>
      </c>
      <c r="I7696" s="462" t="s">
        <v>2</v>
      </c>
      <c r="J7696" s="462" t="s">
        <v>1690</v>
      </c>
    </row>
    <row r="7697" spans="3:10">
      <c r="C7697" s="145" t="s">
        <v>2899</v>
      </c>
      <c r="D7697" s="145">
        <v>0</v>
      </c>
      <c r="E7697" s="145" t="s">
        <v>26</v>
      </c>
      <c r="F7697" s="462" t="s">
        <v>95</v>
      </c>
      <c r="G7697" s="462" t="s">
        <v>3468</v>
      </c>
      <c r="H7697" s="145" t="s">
        <v>86</v>
      </c>
      <c r="I7697" s="462" t="s">
        <v>1688</v>
      </c>
      <c r="J7697" s="462" t="s">
        <v>1690</v>
      </c>
    </row>
    <row r="7698" spans="3:10">
      <c r="C7698" s="145" t="s">
        <v>2900</v>
      </c>
      <c r="F7698" s="462" t="s">
        <v>3468</v>
      </c>
      <c r="G7698" s="462" t="s">
        <v>3468</v>
      </c>
      <c r="H7698" s="145" t="s">
        <v>86</v>
      </c>
      <c r="I7698" s="462" t="s">
        <v>1688</v>
      </c>
      <c r="J7698" s="462" t="s">
        <v>1690</v>
      </c>
    </row>
    <row r="7699" spans="3:10">
      <c r="C7699" s="145" t="s">
        <v>2909</v>
      </c>
      <c r="F7699" s="462" t="s">
        <v>3468</v>
      </c>
      <c r="G7699" s="462" t="s">
        <v>3468</v>
      </c>
      <c r="H7699" s="145" t="s">
        <v>86</v>
      </c>
      <c r="I7699" s="462" t="s">
        <v>1688</v>
      </c>
      <c r="J7699" s="462" t="s">
        <v>1690</v>
      </c>
    </row>
    <row r="7700" spans="3:10">
      <c r="C7700" s="145" t="s">
        <v>2910</v>
      </c>
      <c r="F7700" s="462" t="s">
        <v>3468</v>
      </c>
      <c r="G7700" s="462" t="s">
        <v>3468</v>
      </c>
      <c r="H7700" s="145" t="s">
        <v>86</v>
      </c>
      <c r="I7700" s="462" t="s">
        <v>1688</v>
      </c>
      <c r="J7700" s="462" t="s">
        <v>1690</v>
      </c>
    </row>
    <row r="7701" spans="3:10">
      <c r="C7701" s="145" t="s">
        <v>2911</v>
      </c>
      <c r="F7701" s="462" t="s">
        <v>3468</v>
      </c>
      <c r="G7701" s="462" t="s">
        <v>3468</v>
      </c>
      <c r="H7701" s="145" t="s">
        <v>86</v>
      </c>
      <c r="I7701" s="462" t="s">
        <v>1688</v>
      </c>
      <c r="J7701" s="462" t="s">
        <v>1690</v>
      </c>
    </row>
    <row r="7702" spans="3:10">
      <c r="C7702" s="145" t="s">
        <v>2912</v>
      </c>
      <c r="D7702" s="145">
        <v>0</v>
      </c>
      <c r="E7702" s="145" t="s">
        <v>26</v>
      </c>
      <c r="F7702" s="462" t="s">
        <v>95</v>
      </c>
      <c r="G7702" s="462" t="s">
        <v>3468</v>
      </c>
      <c r="H7702" s="145" t="s">
        <v>86</v>
      </c>
      <c r="I7702" s="462" t="s">
        <v>2</v>
      </c>
      <c r="J7702" s="462" t="s">
        <v>1690</v>
      </c>
    </row>
    <row r="7703" spans="3:10">
      <c r="C7703" s="145" t="s">
        <v>2913</v>
      </c>
      <c r="F7703" s="462" t="s">
        <v>3468</v>
      </c>
      <c r="G7703" s="462" t="s">
        <v>3468</v>
      </c>
      <c r="H7703" s="145" t="s">
        <v>86</v>
      </c>
      <c r="I7703" s="462" t="s">
        <v>1688</v>
      </c>
      <c r="J7703" s="462" t="s">
        <v>1690</v>
      </c>
    </row>
    <row r="7704" spans="3:10">
      <c r="C7704" s="145" t="s">
        <v>2360</v>
      </c>
      <c r="D7704" s="145">
        <v>0</v>
      </c>
      <c r="E7704" s="145" t="s">
        <v>26</v>
      </c>
      <c r="F7704" s="462" t="s">
        <v>95</v>
      </c>
      <c r="G7704" s="462" t="s">
        <v>3468</v>
      </c>
      <c r="H7704" s="145" t="s">
        <v>86</v>
      </c>
      <c r="I7704" s="462" t="s">
        <v>2</v>
      </c>
      <c r="J7704" s="462" t="s">
        <v>1688</v>
      </c>
    </row>
    <row r="7705" spans="3:10">
      <c r="C7705" s="145" t="s">
        <v>2901</v>
      </c>
      <c r="D7705" s="145">
        <v>0</v>
      </c>
      <c r="E7705" s="145" t="s">
        <v>26</v>
      </c>
      <c r="F7705" s="462" t="s">
        <v>95</v>
      </c>
      <c r="G7705" s="462" t="s">
        <v>3468</v>
      </c>
      <c r="H7705" s="145" t="s">
        <v>86</v>
      </c>
      <c r="I7705" s="462" t="s">
        <v>1688</v>
      </c>
      <c r="J7705" s="462" t="s">
        <v>1690</v>
      </c>
    </row>
    <row r="7706" spans="3:10">
      <c r="C7706" s="145" t="s">
        <v>2902</v>
      </c>
      <c r="D7706" s="145">
        <v>0</v>
      </c>
      <c r="E7706" s="145" t="s">
        <v>26</v>
      </c>
      <c r="F7706" s="462" t="s">
        <v>95</v>
      </c>
      <c r="G7706" s="462" t="s">
        <v>3468</v>
      </c>
      <c r="H7706" s="145" t="s">
        <v>86</v>
      </c>
      <c r="I7706" s="462" t="s">
        <v>1688</v>
      </c>
      <c r="J7706" s="462" t="s">
        <v>1690</v>
      </c>
    </row>
    <row r="7707" spans="3:10">
      <c r="C7707" s="145" t="s">
        <v>2903</v>
      </c>
      <c r="D7707" s="145">
        <v>0</v>
      </c>
      <c r="E7707" s="145" t="s">
        <v>26</v>
      </c>
      <c r="F7707" s="462" t="s">
        <v>95</v>
      </c>
      <c r="G7707" s="462" t="s">
        <v>3468</v>
      </c>
      <c r="H7707" s="145" t="s">
        <v>86</v>
      </c>
      <c r="I7707" s="462" t="s">
        <v>1688</v>
      </c>
      <c r="J7707" s="462" t="s">
        <v>1690</v>
      </c>
    </row>
    <row r="7708" spans="3:10">
      <c r="C7708" s="145" t="s">
        <v>2904</v>
      </c>
      <c r="D7708" s="145">
        <v>0</v>
      </c>
      <c r="E7708" s="145" t="s">
        <v>26</v>
      </c>
      <c r="F7708" s="462" t="s">
        <v>95</v>
      </c>
      <c r="G7708" s="462" t="s">
        <v>3468</v>
      </c>
      <c r="H7708" s="145" t="s">
        <v>86</v>
      </c>
      <c r="I7708" s="462" t="s">
        <v>1688</v>
      </c>
      <c r="J7708" s="462" t="s">
        <v>1690</v>
      </c>
    </row>
    <row r="7709" spans="3:10">
      <c r="C7709" s="145" t="s">
        <v>3215</v>
      </c>
      <c r="D7709" s="145">
        <v>0</v>
      </c>
      <c r="E7709" s="145" t="s">
        <v>26</v>
      </c>
      <c r="F7709" s="462" t="s">
        <v>95</v>
      </c>
      <c r="G7709" s="462" t="s">
        <v>3468</v>
      </c>
      <c r="H7709" s="145" t="s">
        <v>86</v>
      </c>
      <c r="I7709" s="462" t="s">
        <v>1688</v>
      </c>
      <c r="J7709" s="462" t="s">
        <v>1690</v>
      </c>
    </row>
    <row r="7710" spans="3:10">
      <c r="C7710" s="145" t="s">
        <v>3216</v>
      </c>
      <c r="D7710" s="145">
        <v>0</v>
      </c>
      <c r="E7710" s="145" t="s">
        <v>26</v>
      </c>
      <c r="F7710" s="462" t="s">
        <v>95</v>
      </c>
      <c r="G7710" s="462" t="s">
        <v>3468</v>
      </c>
      <c r="H7710" s="145" t="s">
        <v>86</v>
      </c>
      <c r="I7710" s="462" t="s">
        <v>1688</v>
      </c>
      <c r="J7710" s="462" t="s">
        <v>1690</v>
      </c>
    </row>
    <row r="7711" spans="3:10">
      <c r="C7711" s="145" t="s">
        <v>3217</v>
      </c>
      <c r="D7711" s="145">
        <v>0</v>
      </c>
      <c r="E7711" s="145" t="s">
        <v>26</v>
      </c>
      <c r="F7711" s="462" t="s">
        <v>95</v>
      </c>
      <c r="G7711" s="462" t="s">
        <v>3468</v>
      </c>
      <c r="H7711" s="145" t="s">
        <v>86</v>
      </c>
      <c r="I7711" s="462" t="s">
        <v>1688</v>
      </c>
      <c r="J7711" s="462" t="s">
        <v>1690</v>
      </c>
    </row>
    <row r="7712" spans="3:10">
      <c r="C7712" s="145" t="s">
        <v>2905</v>
      </c>
      <c r="D7712" s="145">
        <v>0</v>
      </c>
      <c r="E7712" s="145" t="s">
        <v>26</v>
      </c>
      <c r="F7712" s="462" t="s">
        <v>95</v>
      </c>
      <c r="G7712" s="462" t="s">
        <v>3468</v>
      </c>
      <c r="H7712" s="145" t="s">
        <v>86</v>
      </c>
      <c r="I7712" s="462" t="s">
        <v>1688</v>
      </c>
      <c r="J7712" s="462" t="s">
        <v>1690</v>
      </c>
    </row>
    <row r="7713" spans="3:10">
      <c r="C7713" s="145" t="s">
        <v>2906</v>
      </c>
      <c r="D7713" s="145">
        <v>0</v>
      </c>
      <c r="E7713" s="145" t="s">
        <v>26</v>
      </c>
      <c r="F7713" s="462" t="s">
        <v>95</v>
      </c>
      <c r="G7713" s="462" t="s">
        <v>3468</v>
      </c>
      <c r="H7713" s="145" t="s">
        <v>86</v>
      </c>
      <c r="I7713" s="462" t="s">
        <v>1688</v>
      </c>
      <c r="J7713" s="462" t="s">
        <v>1690</v>
      </c>
    </row>
    <row r="7714" spans="3:10">
      <c r="C7714" s="145" t="s">
        <v>2907</v>
      </c>
      <c r="D7714" s="145">
        <v>0</v>
      </c>
      <c r="E7714" s="145" t="s">
        <v>26</v>
      </c>
      <c r="F7714" s="462" t="s">
        <v>95</v>
      </c>
      <c r="G7714" s="462" t="s">
        <v>3468</v>
      </c>
      <c r="H7714" s="145" t="s">
        <v>86</v>
      </c>
      <c r="I7714" s="462" t="s">
        <v>1688</v>
      </c>
      <c r="J7714" s="462" t="s">
        <v>1690</v>
      </c>
    </row>
    <row r="7715" spans="3:10">
      <c r="C7715" s="145" t="s">
        <v>2908</v>
      </c>
      <c r="D7715" s="145">
        <v>0</v>
      </c>
      <c r="E7715" s="145" t="s">
        <v>26</v>
      </c>
      <c r="F7715" s="462" t="s">
        <v>95</v>
      </c>
      <c r="G7715" s="462" t="s">
        <v>3468</v>
      </c>
      <c r="H7715" s="145" t="s">
        <v>86</v>
      </c>
      <c r="I7715" s="462" t="s">
        <v>1688</v>
      </c>
      <c r="J7715" s="462" t="s">
        <v>1690</v>
      </c>
    </row>
    <row r="7716" spans="3:10">
      <c r="C7716" s="145" t="s">
        <v>2360</v>
      </c>
      <c r="D7716" s="145">
        <v>0</v>
      </c>
      <c r="E7716" s="145" t="s">
        <v>26</v>
      </c>
      <c r="F7716" s="462" t="s">
        <v>95</v>
      </c>
      <c r="G7716" s="462" t="s">
        <v>3468</v>
      </c>
      <c r="H7716" s="145" t="s">
        <v>86</v>
      </c>
      <c r="I7716" s="462" t="s">
        <v>2</v>
      </c>
      <c r="J7716" s="462" t="s">
        <v>1690</v>
      </c>
    </row>
    <row r="7717" spans="3:10">
      <c r="C7717" s="145" t="s">
        <v>2914</v>
      </c>
      <c r="F7717" s="462" t="s">
        <v>3468</v>
      </c>
      <c r="G7717" s="462" t="s">
        <v>3468</v>
      </c>
      <c r="H7717" s="145" t="s">
        <v>86</v>
      </c>
      <c r="I7717" s="462" t="s">
        <v>1688</v>
      </c>
      <c r="J7717" s="462" t="s">
        <v>1690</v>
      </c>
    </row>
    <row r="7718" spans="3:10">
      <c r="C7718" s="145" t="s">
        <v>2915</v>
      </c>
      <c r="F7718" s="462" t="s">
        <v>3468</v>
      </c>
      <c r="G7718" s="462" t="s">
        <v>3468</v>
      </c>
      <c r="H7718" s="145" t="s">
        <v>86</v>
      </c>
      <c r="I7718" s="462" t="s">
        <v>1688</v>
      </c>
      <c r="J7718" s="462" t="s">
        <v>1690</v>
      </c>
    </row>
    <row r="7719" spans="3:10">
      <c r="C7719" s="145" t="s">
        <v>2916</v>
      </c>
      <c r="F7719" s="462" t="s">
        <v>1690</v>
      </c>
      <c r="G7719" s="462" t="s">
        <v>3468</v>
      </c>
      <c r="H7719" s="145" t="s">
        <v>86</v>
      </c>
      <c r="I7719" s="462" t="s">
        <v>1688</v>
      </c>
      <c r="J7719" s="462" t="s">
        <v>1690</v>
      </c>
    </row>
    <row r="7720" spans="3:10">
      <c r="C7720" s="145" t="s">
        <v>2917</v>
      </c>
      <c r="F7720" s="462" t="s">
        <v>3468</v>
      </c>
      <c r="G7720" s="462" t="s">
        <v>3468</v>
      </c>
      <c r="H7720" s="145" t="s">
        <v>86</v>
      </c>
      <c r="I7720" s="462" t="s">
        <v>1688</v>
      </c>
      <c r="J7720" s="462" t="s">
        <v>1690</v>
      </c>
    </row>
    <row r="7721" spans="3:10">
      <c r="C7721" s="145" t="s">
        <v>2354</v>
      </c>
      <c r="F7721" s="462" t="s">
        <v>3468</v>
      </c>
      <c r="G7721" s="462" t="s">
        <v>3468</v>
      </c>
      <c r="H7721" s="145" t="s">
        <v>86</v>
      </c>
      <c r="I7721" s="462" t="s">
        <v>1688</v>
      </c>
      <c r="J7721" s="462" t="s">
        <v>1690</v>
      </c>
    </row>
    <row r="7722" spans="3:10">
      <c r="C7722" s="145" t="s">
        <v>3267</v>
      </c>
      <c r="D7722" s="145">
        <v>0</v>
      </c>
      <c r="E7722" s="145" t="s">
        <v>26</v>
      </c>
      <c r="F7722" s="462" t="s">
        <v>95</v>
      </c>
      <c r="G7722" s="462" t="s">
        <v>3468</v>
      </c>
      <c r="H7722" s="145" t="s">
        <v>86</v>
      </c>
      <c r="I7722" s="462" t="s">
        <v>2</v>
      </c>
      <c r="J7722" s="462" t="s">
        <v>1690</v>
      </c>
    </row>
    <row r="7723" spans="3:10">
      <c r="C7723" s="145" t="s">
        <v>2918</v>
      </c>
      <c r="F7723" s="462" t="s">
        <v>3468</v>
      </c>
      <c r="G7723" s="462" t="s">
        <v>3468</v>
      </c>
      <c r="H7723" s="145" t="s">
        <v>86</v>
      </c>
      <c r="I7723" s="462" t="s">
        <v>1688</v>
      </c>
      <c r="J7723" s="462" t="s">
        <v>1690</v>
      </c>
    </row>
    <row r="7724" spans="3:10">
      <c r="C7724" s="145" t="s">
        <v>2919</v>
      </c>
      <c r="F7724" s="462" t="s">
        <v>3468</v>
      </c>
      <c r="G7724" s="462" t="s">
        <v>3468</v>
      </c>
      <c r="H7724" s="145" t="s">
        <v>86</v>
      </c>
      <c r="I7724" s="462" t="s">
        <v>1688</v>
      </c>
      <c r="J7724" s="462" t="s">
        <v>1690</v>
      </c>
    </row>
    <row r="7725" spans="3:10">
      <c r="C7725" s="145" t="s">
        <v>2920</v>
      </c>
      <c r="F7725" s="462" t="s">
        <v>3468</v>
      </c>
      <c r="G7725" s="462" t="s">
        <v>3468</v>
      </c>
      <c r="H7725" s="145" t="s">
        <v>86</v>
      </c>
      <c r="I7725" s="462" t="s">
        <v>1688</v>
      </c>
      <c r="J7725" s="462" t="s">
        <v>1690</v>
      </c>
    </row>
    <row r="7726" spans="3:10">
      <c r="C7726" s="145" t="s">
        <v>2921</v>
      </c>
      <c r="F7726" s="462" t="s">
        <v>3468</v>
      </c>
      <c r="G7726" s="462" t="s">
        <v>3468</v>
      </c>
      <c r="H7726" s="145" t="s">
        <v>86</v>
      </c>
      <c r="I7726" s="462" t="s">
        <v>1688</v>
      </c>
      <c r="J7726" s="462" t="s">
        <v>1690</v>
      </c>
    </row>
    <row r="7727" spans="3:10">
      <c r="C7727" s="145" t="s">
        <v>2922</v>
      </c>
      <c r="F7727" s="462" t="s">
        <v>3468</v>
      </c>
      <c r="G7727" s="462" t="s">
        <v>3468</v>
      </c>
      <c r="H7727" s="145" t="s">
        <v>86</v>
      </c>
      <c r="I7727" s="462" t="s">
        <v>1688</v>
      </c>
      <c r="J7727" s="462" t="s">
        <v>1690</v>
      </c>
    </row>
    <row r="7728" spans="3:10">
      <c r="C7728" s="145" t="s">
        <v>2923</v>
      </c>
      <c r="F7728" s="462" t="s">
        <v>3468</v>
      </c>
      <c r="G7728" s="462" t="s">
        <v>3468</v>
      </c>
      <c r="H7728" s="145" t="s">
        <v>86</v>
      </c>
      <c r="I7728" s="462" t="s">
        <v>1688</v>
      </c>
      <c r="J7728" s="462" t="s">
        <v>1690</v>
      </c>
    </row>
    <row r="7729" spans="3:10">
      <c r="C7729" s="145" t="s">
        <v>2924</v>
      </c>
      <c r="F7729" s="462" t="s">
        <v>3468</v>
      </c>
      <c r="G7729" s="462" t="s">
        <v>3468</v>
      </c>
      <c r="H7729" s="145" t="s">
        <v>86</v>
      </c>
      <c r="I7729" s="462" t="s">
        <v>1688</v>
      </c>
      <c r="J7729" s="462" t="s">
        <v>1690</v>
      </c>
    </row>
    <row r="7730" spans="3:10">
      <c r="C7730" s="145" t="s">
        <v>2925</v>
      </c>
      <c r="F7730" s="462" t="s">
        <v>3468</v>
      </c>
      <c r="G7730" s="462" t="s">
        <v>3468</v>
      </c>
      <c r="H7730" s="145" t="s">
        <v>86</v>
      </c>
      <c r="I7730" s="462" t="s">
        <v>1688</v>
      </c>
      <c r="J7730" s="462" t="s">
        <v>1690</v>
      </c>
    </row>
    <row r="7731" spans="3:10">
      <c r="C7731" s="145" t="s">
        <v>2926</v>
      </c>
      <c r="F7731" s="462" t="s">
        <v>3468</v>
      </c>
      <c r="G7731" s="462" t="s">
        <v>3468</v>
      </c>
      <c r="H7731" s="145" t="s">
        <v>86</v>
      </c>
      <c r="I7731" s="462" t="s">
        <v>1688</v>
      </c>
      <c r="J7731" s="462" t="s">
        <v>1690</v>
      </c>
    </row>
    <row r="7732" spans="3:10">
      <c r="C7732" s="145" t="s">
        <v>2927</v>
      </c>
      <c r="D7732" s="145">
        <v>0</v>
      </c>
      <c r="E7732" s="145" t="s">
        <v>26</v>
      </c>
      <c r="F7732" s="462" t="s">
        <v>95</v>
      </c>
      <c r="G7732" s="462" t="s">
        <v>3468</v>
      </c>
      <c r="H7732" s="145" t="s">
        <v>86</v>
      </c>
      <c r="I7732" s="462" t="s">
        <v>2</v>
      </c>
      <c r="J7732" s="462" t="s">
        <v>1690</v>
      </c>
    </row>
    <row r="7733" spans="3:10">
      <c r="C7733" s="145" t="s">
        <v>2364</v>
      </c>
      <c r="D7733" s="145">
        <v>0</v>
      </c>
      <c r="E7733" s="145" t="s">
        <v>26</v>
      </c>
      <c r="F7733" s="462" t="s">
        <v>95</v>
      </c>
      <c r="G7733" s="462" t="s">
        <v>3468</v>
      </c>
      <c r="H7733" s="145" t="s">
        <v>86</v>
      </c>
      <c r="I7733" s="462" t="s">
        <v>2</v>
      </c>
      <c r="J7733" s="462" t="s">
        <v>1690</v>
      </c>
    </row>
    <row r="7734" spans="3:10">
      <c r="C7734" s="145" t="s">
        <v>2928</v>
      </c>
      <c r="D7734" s="145">
        <v>0</v>
      </c>
      <c r="E7734" s="145" t="s">
        <v>26</v>
      </c>
      <c r="F7734" s="462" t="s">
        <v>95</v>
      </c>
      <c r="G7734" s="462" t="s">
        <v>3468</v>
      </c>
      <c r="H7734" s="145" t="s">
        <v>86</v>
      </c>
      <c r="I7734" s="462" t="s">
        <v>1688</v>
      </c>
      <c r="J7734" s="462" t="s">
        <v>1690</v>
      </c>
    </row>
    <row r="7735" spans="3:10">
      <c r="C7735" s="145" t="s">
        <v>3236</v>
      </c>
      <c r="F7735" s="462" t="s">
        <v>3468</v>
      </c>
      <c r="G7735" s="462" t="s">
        <v>3468</v>
      </c>
      <c r="H7735" s="145" t="s">
        <v>86</v>
      </c>
      <c r="I7735" s="462" t="s">
        <v>1688</v>
      </c>
      <c r="J7735" s="462" t="s">
        <v>1690</v>
      </c>
    </row>
    <row r="7736" spans="3:10">
      <c r="C7736" s="145" t="s">
        <v>3220</v>
      </c>
      <c r="F7736" s="462" t="s">
        <v>3468</v>
      </c>
      <c r="G7736" s="462" t="s">
        <v>3468</v>
      </c>
      <c r="H7736" s="145" t="s">
        <v>86</v>
      </c>
      <c r="I7736" s="462" t="s">
        <v>1688</v>
      </c>
      <c r="J7736" s="462" t="s">
        <v>1690</v>
      </c>
    </row>
    <row r="7737" spans="3:10">
      <c r="C7737" s="145" t="s">
        <v>2929</v>
      </c>
      <c r="D7737" s="145">
        <v>0</v>
      </c>
      <c r="E7737" s="145" t="s">
        <v>26</v>
      </c>
      <c r="F7737" s="462" t="s">
        <v>95</v>
      </c>
      <c r="G7737" s="462" t="s">
        <v>3468</v>
      </c>
      <c r="H7737" s="145" t="s">
        <v>86</v>
      </c>
      <c r="I7737" s="462" t="s">
        <v>1688</v>
      </c>
      <c r="J7737" s="462" t="s">
        <v>1690</v>
      </c>
    </row>
    <row r="7738" spans="3:10">
      <c r="C7738" s="145" t="s">
        <v>2930</v>
      </c>
      <c r="D7738" s="145">
        <v>0</v>
      </c>
      <c r="E7738" s="145" t="s">
        <v>26</v>
      </c>
      <c r="F7738" s="462" t="s">
        <v>95</v>
      </c>
      <c r="G7738" s="462" t="s">
        <v>3468</v>
      </c>
      <c r="H7738" s="145" t="s">
        <v>86</v>
      </c>
      <c r="I7738" s="462" t="s">
        <v>2</v>
      </c>
      <c r="J7738" s="462" t="s">
        <v>1690</v>
      </c>
    </row>
    <row r="7739" spans="3:10">
      <c r="C7739" s="145" t="s">
        <v>3221</v>
      </c>
      <c r="D7739" s="145">
        <v>0</v>
      </c>
      <c r="E7739" s="145" t="s">
        <v>26</v>
      </c>
      <c r="F7739" s="462" t="s">
        <v>95</v>
      </c>
      <c r="G7739" s="462" t="s">
        <v>3468</v>
      </c>
      <c r="H7739" s="145" t="s">
        <v>86</v>
      </c>
      <c r="I7739" s="462" t="s">
        <v>2</v>
      </c>
      <c r="J7739" s="462" t="s">
        <v>1690</v>
      </c>
    </row>
    <row r="7740" spans="3:10">
      <c r="C7740" s="145" t="s">
        <v>2931</v>
      </c>
      <c r="F7740" s="462" t="s">
        <v>3468</v>
      </c>
      <c r="G7740" s="462" t="s">
        <v>3468</v>
      </c>
      <c r="H7740" s="145" t="s">
        <v>86</v>
      </c>
      <c r="I7740" s="462" t="s">
        <v>1688</v>
      </c>
      <c r="J7740" s="462" t="s">
        <v>1690</v>
      </c>
    </row>
    <row r="7741" spans="3:10">
      <c r="C7741" s="145" t="s">
        <v>2932</v>
      </c>
      <c r="F7741" s="462" t="s">
        <v>3468</v>
      </c>
      <c r="G7741" s="462" t="s">
        <v>3468</v>
      </c>
      <c r="H7741" s="145" t="s">
        <v>86</v>
      </c>
      <c r="I7741" s="462" t="s">
        <v>1688</v>
      </c>
      <c r="J7741" s="462" t="s">
        <v>1690</v>
      </c>
    </row>
    <row r="7742" spans="3:10">
      <c r="C7742" s="145" t="s">
        <v>2363</v>
      </c>
      <c r="D7742" s="145">
        <v>0</v>
      </c>
      <c r="E7742" s="145" t="s">
        <v>26</v>
      </c>
      <c r="F7742" s="462" t="s">
        <v>95</v>
      </c>
      <c r="G7742" s="462" t="s">
        <v>3468</v>
      </c>
      <c r="H7742" s="145" t="s">
        <v>86</v>
      </c>
      <c r="I7742" s="462" t="s">
        <v>2</v>
      </c>
      <c r="J7742" s="462" t="s">
        <v>1690</v>
      </c>
    </row>
    <row r="7743" spans="3:10">
      <c r="C7743" s="145" t="s">
        <v>2933</v>
      </c>
      <c r="D7743" s="145">
        <v>0</v>
      </c>
      <c r="E7743" s="145" t="s">
        <v>26</v>
      </c>
      <c r="F7743" s="462" t="s">
        <v>95</v>
      </c>
      <c r="G7743" s="462" t="s">
        <v>3468</v>
      </c>
      <c r="H7743" s="145" t="s">
        <v>86</v>
      </c>
      <c r="I7743" s="462" t="s">
        <v>1688</v>
      </c>
      <c r="J7743" s="462" t="s">
        <v>1690</v>
      </c>
    </row>
    <row r="7744" spans="3:10">
      <c r="C7744" s="145" t="s">
        <v>2934</v>
      </c>
      <c r="D7744" s="145">
        <v>0</v>
      </c>
      <c r="E7744" s="145" t="s">
        <v>26</v>
      </c>
      <c r="F7744" s="462" t="s">
        <v>95</v>
      </c>
      <c r="G7744" s="462" t="s">
        <v>3468</v>
      </c>
      <c r="H7744" s="145" t="s">
        <v>86</v>
      </c>
      <c r="I7744" s="462" t="s">
        <v>1688</v>
      </c>
      <c r="J7744" s="462" t="s">
        <v>1690</v>
      </c>
    </row>
    <row r="7745" spans="3:10">
      <c r="C7745" s="145" t="s">
        <v>2935</v>
      </c>
      <c r="D7745" s="145">
        <v>0</v>
      </c>
      <c r="E7745" s="145" t="s">
        <v>26</v>
      </c>
      <c r="F7745" s="462" t="s">
        <v>95</v>
      </c>
      <c r="G7745" s="462" t="s">
        <v>3468</v>
      </c>
      <c r="H7745" s="145" t="s">
        <v>86</v>
      </c>
      <c r="I7745" s="462" t="s">
        <v>2</v>
      </c>
      <c r="J7745" s="462" t="s">
        <v>1690</v>
      </c>
    </row>
    <row r="7746" spans="3:10">
      <c r="C7746" s="145" t="s">
        <v>2936</v>
      </c>
      <c r="D7746" s="145">
        <v>0</v>
      </c>
      <c r="E7746" s="145" t="s">
        <v>26</v>
      </c>
      <c r="F7746" s="462" t="s">
        <v>95</v>
      </c>
      <c r="G7746" s="462" t="s">
        <v>3468</v>
      </c>
      <c r="H7746" s="145" t="s">
        <v>86</v>
      </c>
      <c r="I7746" s="462" t="s">
        <v>1688</v>
      </c>
      <c r="J7746" s="462" t="s">
        <v>1690</v>
      </c>
    </row>
    <row r="7747" spans="3:10">
      <c r="C7747" s="145" t="s">
        <v>3222</v>
      </c>
      <c r="F7747" s="462" t="s">
        <v>3468</v>
      </c>
      <c r="G7747" s="462" t="s">
        <v>3468</v>
      </c>
      <c r="H7747" s="145" t="s">
        <v>86</v>
      </c>
      <c r="I7747" s="462" t="s">
        <v>1688</v>
      </c>
      <c r="J7747" s="462" t="s">
        <v>1690</v>
      </c>
    </row>
    <row r="7748" spans="3:10">
      <c r="C7748" s="145" t="s">
        <v>3223</v>
      </c>
      <c r="F7748" s="462" t="s">
        <v>3468</v>
      </c>
      <c r="G7748" s="462" t="s">
        <v>3468</v>
      </c>
      <c r="H7748" s="145" t="s">
        <v>86</v>
      </c>
      <c r="I7748" s="462" t="s">
        <v>1688</v>
      </c>
      <c r="J7748" s="462" t="s">
        <v>1690</v>
      </c>
    </row>
    <row r="7749" spans="3:10">
      <c r="C7749" s="145" t="s">
        <v>3224</v>
      </c>
      <c r="D7749" s="145">
        <v>0</v>
      </c>
      <c r="E7749" s="145" t="s">
        <v>26</v>
      </c>
      <c r="F7749" s="462" t="s">
        <v>95</v>
      </c>
      <c r="G7749" s="462" t="s">
        <v>3468</v>
      </c>
      <c r="H7749" s="145" t="s">
        <v>86</v>
      </c>
      <c r="I7749" s="462" t="s">
        <v>2</v>
      </c>
      <c r="J7749" s="462" t="s">
        <v>1690</v>
      </c>
    </row>
    <row r="7750" spans="3:10">
      <c r="C7750" s="145" t="s">
        <v>2937</v>
      </c>
      <c r="F7750" s="462" t="s">
        <v>3468</v>
      </c>
      <c r="G7750" s="462" t="s">
        <v>3468</v>
      </c>
      <c r="H7750" s="145" t="s">
        <v>86</v>
      </c>
      <c r="I7750" s="462" t="s">
        <v>1688</v>
      </c>
      <c r="J7750" s="462" t="s">
        <v>1690</v>
      </c>
    </row>
    <row r="7751" spans="3:10">
      <c r="C7751" s="145" t="s">
        <v>2938</v>
      </c>
      <c r="F7751" s="462" t="s">
        <v>3468</v>
      </c>
      <c r="G7751" s="462" t="s">
        <v>3468</v>
      </c>
      <c r="H7751" s="145" t="s">
        <v>86</v>
      </c>
      <c r="I7751" s="462" t="s">
        <v>1688</v>
      </c>
      <c r="J7751" s="462" t="s">
        <v>1690</v>
      </c>
    </row>
    <row r="7752" spans="3:10">
      <c r="C7752" s="145" t="s">
        <v>2939</v>
      </c>
      <c r="F7752" s="462" t="s">
        <v>3468</v>
      </c>
      <c r="G7752" s="462" t="s">
        <v>3468</v>
      </c>
      <c r="H7752" s="145" t="s">
        <v>86</v>
      </c>
      <c r="I7752" s="462" t="s">
        <v>1688</v>
      </c>
      <c r="J7752" s="462" t="s">
        <v>1690</v>
      </c>
    </row>
    <row r="7753" spans="3:10">
      <c r="C7753" s="145" t="s">
        <v>2940</v>
      </c>
      <c r="D7753" s="145">
        <v>0</v>
      </c>
      <c r="E7753" s="145" t="s">
        <v>26</v>
      </c>
      <c r="F7753" s="462" t="s">
        <v>95</v>
      </c>
      <c r="G7753" s="462" t="s">
        <v>3468</v>
      </c>
      <c r="H7753" s="145" t="s">
        <v>86</v>
      </c>
      <c r="I7753" s="462" t="s">
        <v>2</v>
      </c>
      <c r="J7753" s="462" t="s">
        <v>1690</v>
      </c>
    </row>
    <row r="7754" spans="3:10">
      <c r="C7754" s="145" t="s">
        <v>2941</v>
      </c>
      <c r="D7754" s="145">
        <v>0</v>
      </c>
      <c r="E7754" s="145" t="s">
        <v>26</v>
      </c>
      <c r="F7754" s="462" t="s">
        <v>95</v>
      </c>
      <c r="G7754" s="462" t="s">
        <v>3468</v>
      </c>
      <c r="H7754" s="145" t="s">
        <v>86</v>
      </c>
      <c r="I7754" s="462" t="s">
        <v>2</v>
      </c>
      <c r="J7754" s="462" t="s">
        <v>1690</v>
      </c>
    </row>
    <row r="7755" spans="3:10">
      <c r="C7755" s="145" t="s">
        <v>2942</v>
      </c>
      <c r="F7755" s="462" t="s">
        <v>3468</v>
      </c>
      <c r="G7755" s="462" t="s">
        <v>3468</v>
      </c>
      <c r="H7755" s="145" t="s">
        <v>86</v>
      </c>
      <c r="I7755" s="462" t="s">
        <v>1688</v>
      </c>
      <c r="J7755" s="462" t="s">
        <v>1690</v>
      </c>
    </row>
    <row r="7756" spans="3:10">
      <c r="C7756" s="145" t="s">
        <v>2943</v>
      </c>
      <c r="F7756" s="462" t="s">
        <v>3468</v>
      </c>
      <c r="G7756" s="462" t="s">
        <v>3468</v>
      </c>
      <c r="H7756" s="145" t="s">
        <v>86</v>
      </c>
      <c r="I7756" s="462" t="s">
        <v>1688</v>
      </c>
      <c r="J7756" s="462" t="s">
        <v>1690</v>
      </c>
    </row>
    <row r="7757" spans="3:10">
      <c r="C7757" s="145" t="s">
        <v>2944</v>
      </c>
      <c r="F7757" s="462" t="s">
        <v>3468</v>
      </c>
      <c r="G7757" s="462" t="s">
        <v>3468</v>
      </c>
      <c r="H7757" s="145" t="s">
        <v>86</v>
      </c>
      <c r="I7757" s="462" t="s">
        <v>1688</v>
      </c>
      <c r="J7757" s="462" t="s">
        <v>1690</v>
      </c>
    </row>
    <row r="7758" spans="3:10">
      <c r="C7758" s="145" t="s">
        <v>2945</v>
      </c>
      <c r="D7758" s="145">
        <v>0</v>
      </c>
      <c r="E7758" s="145" t="s">
        <v>26</v>
      </c>
      <c r="F7758" s="462" t="s">
        <v>95</v>
      </c>
      <c r="G7758" s="462" t="s">
        <v>3468</v>
      </c>
      <c r="H7758" s="145" t="s">
        <v>86</v>
      </c>
      <c r="I7758" s="462" t="s">
        <v>1688</v>
      </c>
      <c r="J7758" s="462" t="s">
        <v>1690</v>
      </c>
    </row>
    <row r="7759" spans="3:10">
      <c r="C7759" s="145" t="s">
        <v>2946</v>
      </c>
      <c r="D7759" s="145">
        <v>0</v>
      </c>
      <c r="E7759" s="145" t="s">
        <v>26</v>
      </c>
      <c r="F7759" s="462" t="s">
        <v>95</v>
      </c>
      <c r="G7759" s="462" t="s">
        <v>3468</v>
      </c>
      <c r="H7759" s="145" t="s">
        <v>86</v>
      </c>
      <c r="I7759" s="462" t="s">
        <v>1688</v>
      </c>
      <c r="J7759" s="462" t="s">
        <v>1690</v>
      </c>
    </row>
    <row r="7760" spans="3:10">
      <c r="C7760" s="145" t="s">
        <v>2947</v>
      </c>
      <c r="D7760" s="145">
        <v>0</v>
      </c>
      <c r="E7760" s="145" t="s">
        <v>26</v>
      </c>
      <c r="F7760" s="462" t="s">
        <v>95</v>
      </c>
      <c r="G7760" s="462" t="s">
        <v>3468</v>
      </c>
      <c r="H7760" s="145" t="s">
        <v>86</v>
      </c>
      <c r="I7760" s="462" t="s">
        <v>1688</v>
      </c>
      <c r="J7760" s="462" t="s">
        <v>1690</v>
      </c>
    </row>
    <row r="7761" spans="3:12">
      <c r="C7761" s="145" t="s">
        <v>2948</v>
      </c>
      <c r="D7761" s="145">
        <v>0</v>
      </c>
      <c r="E7761" s="145" t="s">
        <v>26</v>
      </c>
      <c r="F7761" s="462" t="s">
        <v>95</v>
      </c>
      <c r="G7761" s="462" t="s">
        <v>3468</v>
      </c>
      <c r="H7761" s="145" t="s">
        <v>86</v>
      </c>
      <c r="I7761" s="462" t="s">
        <v>2</v>
      </c>
      <c r="J7761" s="462" t="s">
        <v>1690</v>
      </c>
    </row>
    <row r="7762" spans="3:12">
      <c r="C7762" s="145" t="s">
        <v>2949</v>
      </c>
      <c r="F7762" s="462" t="s">
        <v>3468</v>
      </c>
      <c r="G7762" s="462" t="s">
        <v>3468</v>
      </c>
      <c r="H7762" s="145" t="s">
        <v>86</v>
      </c>
      <c r="I7762" s="462" t="s">
        <v>1688</v>
      </c>
      <c r="J7762" s="462" t="s">
        <v>1690</v>
      </c>
    </row>
    <row r="7763" spans="3:12">
      <c r="C7763" s="145" t="s">
        <v>2950</v>
      </c>
      <c r="F7763" s="462" t="s">
        <v>3468</v>
      </c>
      <c r="G7763" s="462" t="s">
        <v>3468</v>
      </c>
      <c r="H7763" s="145" t="s">
        <v>86</v>
      </c>
      <c r="I7763" s="462" t="s">
        <v>1688</v>
      </c>
      <c r="J7763" s="462" t="s">
        <v>1690</v>
      </c>
    </row>
    <row r="7764" spans="3:12">
      <c r="C7764" s="145" t="s">
        <v>2624</v>
      </c>
      <c r="D7764" s="145">
        <v>0</v>
      </c>
      <c r="E7764" s="145" t="s">
        <v>26</v>
      </c>
      <c r="F7764" s="462" t="s">
        <v>95</v>
      </c>
      <c r="G7764" s="462" t="s">
        <v>3468</v>
      </c>
      <c r="H7764" s="145" t="s">
        <v>86</v>
      </c>
      <c r="I7764" s="462" t="s">
        <v>2</v>
      </c>
      <c r="J7764" s="462" t="s">
        <v>1688</v>
      </c>
      <c r="K7764" s="145" t="s">
        <v>2306</v>
      </c>
      <c r="L7764" s="145" t="s">
        <v>2307</v>
      </c>
    </row>
    <row r="7765" spans="3:12">
      <c r="C7765" s="145" t="s">
        <v>2953</v>
      </c>
      <c r="D7765" s="145">
        <v>0</v>
      </c>
      <c r="E7765" s="145" t="s">
        <v>26</v>
      </c>
      <c r="F7765" s="462" t="s">
        <v>95</v>
      </c>
      <c r="G7765" s="462" t="s">
        <v>3468</v>
      </c>
      <c r="H7765" s="145" t="s">
        <v>86</v>
      </c>
      <c r="I7765" s="462" t="s">
        <v>1688</v>
      </c>
      <c r="J7765" s="462" t="s">
        <v>1690</v>
      </c>
      <c r="K7765" s="145" t="s">
        <v>2306</v>
      </c>
      <c r="L7765" s="145" t="s">
        <v>2307</v>
      </c>
    </row>
    <row r="7766" spans="3:12">
      <c r="C7766" s="145" t="s">
        <v>2954</v>
      </c>
      <c r="D7766" s="145">
        <v>0</v>
      </c>
      <c r="E7766" s="145" t="s">
        <v>26</v>
      </c>
      <c r="F7766" s="462" t="s">
        <v>95</v>
      </c>
      <c r="G7766" s="462" t="s">
        <v>3468</v>
      </c>
      <c r="H7766" s="145" t="s">
        <v>86</v>
      </c>
      <c r="I7766" s="462" t="s">
        <v>1688</v>
      </c>
      <c r="J7766" s="462" t="s">
        <v>1690</v>
      </c>
      <c r="K7766" s="145" t="s">
        <v>2306</v>
      </c>
      <c r="L7766" s="145" t="s">
        <v>2307</v>
      </c>
    </row>
    <row r="7767" spans="3:12">
      <c r="C7767" s="145" t="s">
        <v>2955</v>
      </c>
      <c r="D7767" s="145">
        <v>0</v>
      </c>
      <c r="E7767" s="145" t="s">
        <v>26</v>
      </c>
      <c r="F7767" s="462" t="s">
        <v>95</v>
      </c>
      <c r="G7767" s="462" t="s">
        <v>3468</v>
      </c>
      <c r="H7767" s="145" t="s">
        <v>86</v>
      </c>
      <c r="I7767" s="462" t="s">
        <v>1688</v>
      </c>
      <c r="J7767" s="462" t="s">
        <v>1690</v>
      </c>
      <c r="K7767" s="145" t="s">
        <v>2306</v>
      </c>
      <c r="L7767" s="145" t="s">
        <v>2307</v>
      </c>
    </row>
    <row r="7768" spans="3:12">
      <c r="C7768" s="145" t="s">
        <v>2956</v>
      </c>
      <c r="D7768" s="145">
        <v>0</v>
      </c>
      <c r="E7768" s="145" t="s">
        <v>26</v>
      </c>
      <c r="F7768" s="462" t="s">
        <v>95</v>
      </c>
      <c r="G7768" s="462" t="s">
        <v>3468</v>
      </c>
      <c r="H7768" s="145" t="s">
        <v>86</v>
      </c>
      <c r="I7768" s="462" t="s">
        <v>1688</v>
      </c>
      <c r="J7768" s="462" t="s">
        <v>1690</v>
      </c>
      <c r="K7768" s="145" t="s">
        <v>2306</v>
      </c>
      <c r="L7768" s="145" t="s">
        <v>2307</v>
      </c>
    </row>
    <row r="7769" spans="3:12">
      <c r="C7769" s="145" t="s">
        <v>2957</v>
      </c>
      <c r="D7769" s="145">
        <v>0</v>
      </c>
      <c r="E7769" s="145" t="s">
        <v>26</v>
      </c>
      <c r="F7769" s="462" t="s">
        <v>95</v>
      </c>
      <c r="G7769" s="462" t="s">
        <v>3468</v>
      </c>
      <c r="H7769" s="145" t="s">
        <v>86</v>
      </c>
      <c r="I7769" s="462" t="s">
        <v>1688</v>
      </c>
      <c r="J7769" s="462" t="s">
        <v>1690</v>
      </c>
      <c r="K7769" s="145" t="s">
        <v>2306</v>
      </c>
      <c r="L7769" s="145" t="s">
        <v>2307</v>
      </c>
    </row>
    <row r="7770" spans="3:12">
      <c r="C7770" s="145" t="s">
        <v>2958</v>
      </c>
      <c r="D7770" s="145">
        <v>0</v>
      </c>
      <c r="E7770" s="145" t="s">
        <v>26</v>
      </c>
      <c r="F7770" s="462" t="s">
        <v>95</v>
      </c>
      <c r="G7770" s="462" t="s">
        <v>3468</v>
      </c>
      <c r="H7770" s="145" t="s">
        <v>86</v>
      </c>
      <c r="I7770" s="462" t="s">
        <v>1688</v>
      </c>
      <c r="J7770" s="462" t="s">
        <v>1690</v>
      </c>
      <c r="K7770" s="145" t="s">
        <v>2306</v>
      </c>
      <c r="L7770" s="145" t="s">
        <v>2307</v>
      </c>
    </row>
    <row r="7771" spans="3:12">
      <c r="C7771" s="145" t="s">
        <v>2624</v>
      </c>
      <c r="D7771" s="145">
        <v>0</v>
      </c>
      <c r="E7771" s="145" t="s">
        <v>26</v>
      </c>
      <c r="F7771" s="462" t="s">
        <v>95</v>
      </c>
      <c r="G7771" s="462" t="s">
        <v>3468</v>
      </c>
      <c r="H7771" s="145" t="s">
        <v>86</v>
      </c>
      <c r="I7771" s="462" t="s">
        <v>2</v>
      </c>
      <c r="J7771" s="462" t="s">
        <v>1690</v>
      </c>
      <c r="K7771" s="145" t="s">
        <v>2306</v>
      </c>
      <c r="L7771" s="145" t="s">
        <v>2307</v>
      </c>
    </row>
    <row r="7772" spans="3:12">
      <c r="C7772" s="145" t="s">
        <v>2959</v>
      </c>
      <c r="F7772" s="462" t="s">
        <v>3468</v>
      </c>
      <c r="G7772" s="462" t="s">
        <v>3468</v>
      </c>
      <c r="H7772" s="145" t="s">
        <v>86</v>
      </c>
      <c r="I7772" s="462" t="s">
        <v>1688</v>
      </c>
      <c r="J7772" s="462" t="s">
        <v>1690</v>
      </c>
      <c r="K7772" s="145" t="s">
        <v>2306</v>
      </c>
      <c r="L7772" s="145" t="s">
        <v>2307</v>
      </c>
    </row>
    <row r="7773" spans="3:12">
      <c r="C7773" s="145" t="s">
        <v>2960</v>
      </c>
      <c r="F7773" s="462" t="s">
        <v>3468</v>
      </c>
      <c r="G7773" s="462" t="s">
        <v>3468</v>
      </c>
      <c r="H7773" s="145" t="s">
        <v>86</v>
      </c>
      <c r="I7773" s="462" t="s">
        <v>1688</v>
      </c>
      <c r="J7773" s="462" t="s">
        <v>1690</v>
      </c>
      <c r="K7773" s="145" t="s">
        <v>2306</v>
      </c>
      <c r="L7773" s="145" t="s">
        <v>2307</v>
      </c>
    </row>
    <row r="7774" spans="3:12">
      <c r="C7774" s="145" t="s">
        <v>2961</v>
      </c>
      <c r="F7774" s="462" t="s">
        <v>3468</v>
      </c>
      <c r="G7774" s="462" t="s">
        <v>3468</v>
      </c>
      <c r="H7774" s="145" t="s">
        <v>86</v>
      </c>
      <c r="I7774" s="462" t="s">
        <v>1688</v>
      </c>
      <c r="J7774" s="462" t="s">
        <v>1690</v>
      </c>
      <c r="K7774" s="145" t="s">
        <v>2306</v>
      </c>
      <c r="L7774" s="145" t="s">
        <v>2307</v>
      </c>
    </row>
    <row r="7775" spans="3:12">
      <c r="C7775" s="145" t="s">
        <v>2962</v>
      </c>
      <c r="D7775" s="145">
        <v>0</v>
      </c>
      <c r="E7775" s="145" t="s">
        <v>26</v>
      </c>
      <c r="F7775" s="462" t="s">
        <v>95</v>
      </c>
      <c r="G7775" s="462" t="s">
        <v>3468</v>
      </c>
      <c r="H7775" s="145" t="s">
        <v>86</v>
      </c>
      <c r="I7775" s="462" t="s">
        <v>2</v>
      </c>
      <c r="J7775" s="462" t="s">
        <v>1690</v>
      </c>
      <c r="K7775" s="145" t="s">
        <v>2306</v>
      </c>
      <c r="L7775" s="145" t="s">
        <v>2307</v>
      </c>
    </row>
    <row r="7776" spans="3:12">
      <c r="C7776" s="145" t="s">
        <v>2963</v>
      </c>
      <c r="D7776" s="145">
        <v>0</v>
      </c>
      <c r="E7776" s="145" t="s">
        <v>26</v>
      </c>
      <c r="F7776" s="462" t="s">
        <v>95</v>
      </c>
      <c r="G7776" s="462" t="s">
        <v>3468</v>
      </c>
      <c r="H7776" s="145" t="s">
        <v>86</v>
      </c>
      <c r="I7776" s="462" t="s">
        <v>2</v>
      </c>
      <c r="J7776" s="462" t="s">
        <v>1690</v>
      </c>
      <c r="K7776" s="145" t="s">
        <v>2306</v>
      </c>
      <c r="L7776" s="145" t="s">
        <v>2307</v>
      </c>
    </row>
    <row r="7777" spans="3:12">
      <c r="C7777" s="145" t="s">
        <v>2624</v>
      </c>
      <c r="D7777" s="145">
        <v>0</v>
      </c>
      <c r="E7777" s="145" t="s">
        <v>26</v>
      </c>
      <c r="F7777" s="462" t="s">
        <v>95</v>
      </c>
      <c r="G7777" s="462" t="s">
        <v>3468</v>
      </c>
      <c r="H7777" s="145" t="s">
        <v>86</v>
      </c>
      <c r="I7777" s="462" t="s">
        <v>2</v>
      </c>
      <c r="J7777" s="462" t="s">
        <v>1688</v>
      </c>
      <c r="K7777" s="145" t="s">
        <v>2306</v>
      </c>
      <c r="L7777" s="145" t="s">
        <v>2308</v>
      </c>
    </row>
    <row r="7778" spans="3:12">
      <c r="C7778" s="145" t="s">
        <v>2953</v>
      </c>
      <c r="D7778" s="145">
        <v>0</v>
      </c>
      <c r="E7778" s="145" t="s">
        <v>26</v>
      </c>
      <c r="F7778" s="462" t="s">
        <v>95</v>
      </c>
      <c r="G7778" s="462" t="s">
        <v>3468</v>
      </c>
      <c r="H7778" s="145" t="s">
        <v>86</v>
      </c>
      <c r="I7778" s="462" t="s">
        <v>1688</v>
      </c>
      <c r="J7778" s="462" t="s">
        <v>1690</v>
      </c>
      <c r="K7778" s="145" t="s">
        <v>2306</v>
      </c>
      <c r="L7778" s="145" t="s">
        <v>2308</v>
      </c>
    </row>
    <row r="7779" spans="3:12">
      <c r="C7779" s="145" t="s">
        <v>2954</v>
      </c>
      <c r="D7779" s="145">
        <v>0</v>
      </c>
      <c r="E7779" s="145" t="s">
        <v>26</v>
      </c>
      <c r="F7779" s="462" t="s">
        <v>95</v>
      </c>
      <c r="G7779" s="462" t="s">
        <v>3468</v>
      </c>
      <c r="H7779" s="145" t="s">
        <v>86</v>
      </c>
      <c r="I7779" s="462" t="s">
        <v>1688</v>
      </c>
      <c r="J7779" s="462" t="s">
        <v>1690</v>
      </c>
      <c r="K7779" s="145" t="s">
        <v>2306</v>
      </c>
      <c r="L7779" s="145" t="s">
        <v>2308</v>
      </c>
    </row>
    <row r="7780" spans="3:12">
      <c r="C7780" s="145" t="s">
        <v>2955</v>
      </c>
      <c r="D7780" s="145">
        <v>0</v>
      </c>
      <c r="E7780" s="145" t="s">
        <v>26</v>
      </c>
      <c r="F7780" s="462" t="s">
        <v>95</v>
      </c>
      <c r="G7780" s="462" t="s">
        <v>3468</v>
      </c>
      <c r="H7780" s="145" t="s">
        <v>86</v>
      </c>
      <c r="I7780" s="462" t="s">
        <v>1688</v>
      </c>
      <c r="J7780" s="462" t="s">
        <v>1690</v>
      </c>
      <c r="K7780" s="145" t="s">
        <v>2306</v>
      </c>
      <c r="L7780" s="145" t="s">
        <v>2308</v>
      </c>
    </row>
    <row r="7781" spans="3:12">
      <c r="C7781" s="145" t="s">
        <v>2956</v>
      </c>
      <c r="D7781" s="145">
        <v>0</v>
      </c>
      <c r="E7781" s="145" t="s">
        <v>26</v>
      </c>
      <c r="F7781" s="462" t="s">
        <v>95</v>
      </c>
      <c r="G7781" s="462" t="s">
        <v>3468</v>
      </c>
      <c r="H7781" s="145" t="s">
        <v>86</v>
      </c>
      <c r="I7781" s="462" t="s">
        <v>1688</v>
      </c>
      <c r="J7781" s="462" t="s">
        <v>1690</v>
      </c>
      <c r="K7781" s="145" t="s">
        <v>2306</v>
      </c>
      <c r="L7781" s="145" t="s">
        <v>2308</v>
      </c>
    </row>
    <row r="7782" spans="3:12">
      <c r="C7782" s="145" t="s">
        <v>2957</v>
      </c>
      <c r="D7782" s="145">
        <v>0</v>
      </c>
      <c r="E7782" s="145" t="s">
        <v>26</v>
      </c>
      <c r="F7782" s="462" t="s">
        <v>95</v>
      </c>
      <c r="G7782" s="462" t="s">
        <v>3468</v>
      </c>
      <c r="H7782" s="145" t="s">
        <v>86</v>
      </c>
      <c r="I7782" s="462" t="s">
        <v>1688</v>
      </c>
      <c r="J7782" s="462" t="s">
        <v>1690</v>
      </c>
      <c r="K7782" s="145" t="s">
        <v>2306</v>
      </c>
      <c r="L7782" s="145" t="s">
        <v>2308</v>
      </c>
    </row>
    <row r="7783" spans="3:12">
      <c r="C7783" s="145" t="s">
        <v>2958</v>
      </c>
      <c r="D7783" s="145">
        <v>0</v>
      </c>
      <c r="E7783" s="145" t="s">
        <v>26</v>
      </c>
      <c r="F7783" s="462" t="s">
        <v>95</v>
      </c>
      <c r="G7783" s="462" t="s">
        <v>3468</v>
      </c>
      <c r="H7783" s="145" t="s">
        <v>86</v>
      </c>
      <c r="I7783" s="462" t="s">
        <v>1688</v>
      </c>
      <c r="J7783" s="462" t="s">
        <v>1690</v>
      </c>
      <c r="K7783" s="145" t="s">
        <v>2306</v>
      </c>
      <c r="L7783" s="145" t="s">
        <v>2308</v>
      </c>
    </row>
    <row r="7784" spans="3:12">
      <c r="C7784" s="145" t="s">
        <v>2624</v>
      </c>
      <c r="D7784" s="145">
        <v>0</v>
      </c>
      <c r="E7784" s="145" t="s">
        <v>26</v>
      </c>
      <c r="F7784" s="462" t="s">
        <v>95</v>
      </c>
      <c r="G7784" s="462" t="s">
        <v>3468</v>
      </c>
      <c r="H7784" s="145" t="s">
        <v>86</v>
      </c>
      <c r="I7784" s="462" t="s">
        <v>2</v>
      </c>
      <c r="J7784" s="462" t="s">
        <v>1690</v>
      </c>
      <c r="K7784" s="145" t="s">
        <v>2306</v>
      </c>
      <c r="L7784" s="145" t="s">
        <v>2308</v>
      </c>
    </row>
    <row r="7785" spans="3:12">
      <c r="C7785" s="145" t="s">
        <v>2959</v>
      </c>
      <c r="F7785" s="462" t="s">
        <v>3468</v>
      </c>
      <c r="G7785" s="462" t="s">
        <v>3468</v>
      </c>
      <c r="H7785" s="145" t="s">
        <v>86</v>
      </c>
      <c r="I7785" s="462" t="s">
        <v>1688</v>
      </c>
      <c r="J7785" s="462" t="s">
        <v>1690</v>
      </c>
      <c r="K7785" s="145" t="s">
        <v>2306</v>
      </c>
      <c r="L7785" s="145" t="s">
        <v>2308</v>
      </c>
    </row>
    <row r="7786" spans="3:12">
      <c r="C7786" s="145" t="s">
        <v>2960</v>
      </c>
      <c r="F7786" s="462" t="s">
        <v>3468</v>
      </c>
      <c r="G7786" s="462" t="s">
        <v>3468</v>
      </c>
      <c r="H7786" s="145" t="s">
        <v>86</v>
      </c>
      <c r="I7786" s="462" t="s">
        <v>1688</v>
      </c>
      <c r="J7786" s="462" t="s">
        <v>1690</v>
      </c>
      <c r="K7786" s="145" t="s">
        <v>2306</v>
      </c>
      <c r="L7786" s="145" t="s">
        <v>2308</v>
      </c>
    </row>
    <row r="7787" spans="3:12">
      <c r="C7787" s="145" t="s">
        <v>2961</v>
      </c>
      <c r="F7787" s="462" t="s">
        <v>3468</v>
      </c>
      <c r="G7787" s="462" t="s">
        <v>3468</v>
      </c>
      <c r="H7787" s="145" t="s">
        <v>86</v>
      </c>
      <c r="I7787" s="462" t="s">
        <v>1688</v>
      </c>
      <c r="J7787" s="462" t="s">
        <v>1690</v>
      </c>
      <c r="K7787" s="145" t="s">
        <v>2306</v>
      </c>
      <c r="L7787" s="145" t="s">
        <v>2308</v>
      </c>
    </row>
    <row r="7788" spans="3:12">
      <c r="C7788" s="145" t="s">
        <v>2962</v>
      </c>
      <c r="D7788" s="145">
        <v>0</v>
      </c>
      <c r="E7788" s="145" t="s">
        <v>26</v>
      </c>
      <c r="F7788" s="462" t="s">
        <v>95</v>
      </c>
      <c r="G7788" s="462" t="s">
        <v>3468</v>
      </c>
      <c r="H7788" s="145" t="s">
        <v>86</v>
      </c>
      <c r="I7788" s="462" t="s">
        <v>2</v>
      </c>
      <c r="J7788" s="462" t="s">
        <v>1690</v>
      </c>
      <c r="K7788" s="145" t="s">
        <v>2306</v>
      </c>
      <c r="L7788" s="145" t="s">
        <v>2308</v>
      </c>
    </row>
    <row r="7789" spans="3:12">
      <c r="C7789" s="145" t="s">
        <v>2963</v>
      </c>
      <c r="D7789" s="145">
        <v>0</v>
      </c>
      <c r="E7789" s="145" t="s">
        <v>26</v>
      </c>
      <c r="F7789" s="462" t="s">
        <v>95</v>
      </c>
      <c r="G7789" s="462" t="s">
        <v>3468</v>
      </c>
      <c r="H7789" s="145" t="s">
        <v>86</v>
      </c>
      <c r="I7789" s="462" t="s">
        <v>2</v>
      </c>
      <c r="J7789" s="462" t="s">
        <v>1690</v>
      </c>
      <c r="K7789" s="145" t="s">
        <v>2306</v>
      </c>
      <c r="L7789" s="145" t="s">
        <v>2308</v>
      </c>
    </row>
    <row r="7790" spans="3:12">
      <c r="C7790" s="145" t="s">
        <v>2624</v>
      </c>
      <c r="D7790" s="145">
        <v>0</v>
      </c>
      <c r="E7790" s="145" t="s">
        <v>26</v>
      </c>
      <c r="F7790" s="462" t="s">
        <v>95</v>
      </c>
      <c r="G7790" s="462" t="s">
        <v>3468</v>
      </c>
      <c r="H7790" s="145" t="s">
        <v>86</v>
      </c>
      <c r="I7790" s="462" t="s">
        <v>2</v>
      </c>
      <c r="J7790" s="462" t="s">
        <v>1688</v>
      </c>
      <c r="K7790" s="145" t="s">
        <v>2306</v>
      </c>
      <c r="L7790" s="145" t="s">
        <v>2309</v>
      </c>
    </row>
    <row r="7791" spans="3:12">
      <c r="C7791" s="145" t="s">
        <v>2953</v>
      </c>
      <c r="D7791" s="145">
        <v>0</v>
      </c>
      <c r="E7791" s="145" t="s">
        <v>26</v>
      </c>
      <c r="F7791" s="462" t="s">
        <v>95</v>
      </c>
      <c r="G7791" s="462" t="s">
        <v>3468</v>
      </c>
      <c r="H7791" s="145" t="s">
        <v>86</v>
      </c>
      <c r="I7791" s="462" t="s">
        <v>1688</v>
      </c>
      <c r="J7791" s="462" t="s">
        <v>1690</v>
      </c>
      <c r="K7791" s="145" t="s">
        <v>2306</v>
      </c>
      <c r="L7791" s="145" t="s">
        <v>2309</v>
      </c>
    </row>
    <row r="7792" spans="3:12">
      <c r="C7792" s="145" t="s">
        <v>2954</v>
      </c>
      <c r="D7792" s="145">
        <v>0</v>
      </c>
      <c r="E7792" s="145" t="s">
        <v>26</v>
      </c>
      <c r="F7792" s="462" t="s">
        <v>95</v>
      </c>
      <c r="G7792" s="462" t="s">
        <v>3468</v>
      </c>
      <c r="H7792" s="145" t="s">
        <v>86</v>
      </c>
      <c r="I7792" s="462" t="s">
        <v>1688</v>
      </c>
      <c r="J7792" s="462" t="s">
        <v>1690</v>
      </c>
      <c r="K7792" s="145" t="s">
        <v>2306</v>
      </c>
      <c r="L7792" s="145" t="s">
        <v>2309</v>
      </c>
    </row>
    <row r="7793" spans="3:12">
      <c r="C7793" s="145" t="s">
        <v>2955</v>
      </c>
      <c r="D7793" s="145">
        <v>0</v>
      </c>
      <c r="E7793" s="145" t="s">
        <v>26</v>
      </c>
      <c r="F7793" s="462" t="s">
        <v>95</v>
      </c>
      <c r="G7793" s="462" t="s">
        <v>3468</v>
      </c>
      <c r="H7793" s="145" t="s">
        <v>86</v>
      </c>
      <c r="I7793" s="462" t="s">
        <v>1688</v>
      </c>
      <c r="J7793" s="462" t="s">
        <v>1690</v>
      </c>
      <c r="K7793" s="145" t="s">
        <v>2306</v>
      </c>
      <c r="L7793" s="145" t="s">
        <v>2309</v>
      </c>
    </row>
    <row r="7794" spans="3:12">
      <c r="C7794" s="145" t="s">
        <v>2956</v>
      </c>
      <c r="D7794" s="145">
        <v>0</v>
      </c>
      <c r="E7794" s="145" t="s">
        <v>26</v>
      </c>
      <c r="F7794" s="462" t="s">
        <v>95</v>
      </c>
      <c r="G7794" s="462" t="s">
        <v>3468</v>
      </c>
      <c r="H7794" s="145" t="s">
        <v>86</v>
      </c>
      <c r="I7794" s="462" t="s">
        <v>1688</v>
      </c>
      <c r="J7794" s="462" t="s">
        <v>1690</v>
      </c>
      <c r="K7794" s="145" t="s">
        <v>2306</v>
      </c>
      <c r="L7794" s="145" t="s">
        <v>2309</v>
      </c>
    </row>
    <row r="7795" spans="3:12">
      <c r="C7795" s="145" t="s">
        <v>2957</v>
      </c>
      <c r="D7795" s="145">
        <v>0</v>
      </c>
      <c r="E7795" s="145" t="s">
        <v>26</v>
      </c>
      <c r="F7795" s="462" t="s">
        <v>95</v>
      </c>
      <c r="G7795" s="462" t="s">
        <v>3468</v>
      </c>
      <c r="H7795" s="145" t="s">
        <v>86</v>
      </c>
      <c r="I7795" s="462" t="s">
        <v>1688</v>
      </c>
      <c r="J7795" s="462" t="s">
        <v>1690</v>
      </c>
      <c r="K7795" s="145" t="s">
        <v>2306</v>
      </c>
      <c r="L7795" s="145" t="s">
        <v>2309</v>
      </c>
    </row>
    <row r="7796" spans="3:12">
      <c r="C7796" s="145" t="s">
        <v>2958</v>
      </c>
      <c r="D7796" s="145">
        <v>0</v>
      </c>
      <c r="E7796" s="145" t="s">
        <v>26</v>
      </c>
      <c r="F7796" s="462" t="s">
        <v>95</v>
      </c>
      <c r="G7796" s="462" t="s">
        <v>3468</v>
      </c>
      <c r="H7796" s="145" t="s">
        <v>86</v>
      </c>
      <c r="I7796" s="462" t="s">
        <v>1688</v>
      </c>
      <c r="J7796" s="462" t="s">
        <v>1690</v>
      </c>
      <c r="K7796" s="145" t="s">
        <v>2306</v>
      </c>
      <c r="L7796" s="145" t="s">
        <v>2309</v>
      </c>
    </row>
    <row r="7797" spans="3:12">
      <c r="C7797" s="145" t="s">
        <v>2624</v>
      </c>
      <c r="D7797" s="145">
        <v>0</v>
      </c>
      <c r="E7797" s="145" t="s">
        <v>26</v>
      </c>
      <c r="F7797" s="462" t="s">
        <v>95</v>
      </c>
      <c r="G7797" s="462" t="s">
        <v>3468</v>
      </c>
      <c r="H7797" s="145" t="s">
        <v>86</v>
      </c>
      <c r="I7797" s="462" t="s">
        <v>2</v>
      </c>
      <c r="J7797" s="462" t="s">
        <v>1690</v>
      </c>
      <c r="K7797" s="145" t="s">
        <v>2306</v>
      </c>
      <c r="L7797" s="145" t="s">
        <v>2309</v>
      </c>
    </row>
    <row r="7798" spans="3:12">
      <c r="C7798" s="145" t="s">
        <v>2959</v>
      </c>
      <c r="F7798" s="462" t="s">
        <v>3468</v>
      </c>
      <c r="G7798" s="462" t="s">
        <v>3468</v>
      </c>
      <c r="H7798" s="145" t="s">
        <v>86</v>
      </c>
      <c r="I7798" s="462" t="s">
        <v>1688</v>
      </c>
      <c r="J7798" s="462" t="s">
        <v>1690</v>
      </c>
      <c r="K7798" s="145" t="s">
        <v>2306</v>
      </c>
      <c r="L7798" s="145" t="s">
        <v>2309</v>
      </c>
    </row>
    <row r="7799" spans="3:12">
      <c r="C7799" s="145" t="s">
        <v>2960</v>
      </c>
      <c r="F7799" s="462" t="s">
        <v>3468</v>
      </c>
      <c r="G7799" s="462" t="s">
        <v>3468</v>
      </c>
      <c r="H7799" s="145" t="s">
        <v>86</v>
      </c>
      <c r="I7799" s="462" t="s">
        <v>1688</v>
      </c>
      <c r="J7799" s="462" t="s">
        <v>1690</v>
      </c>
      <c r="K7799" s="145" t="s">
        <v>2306</v>
      </c>
      <c r="L7799" s="145" t="s">
        <v>2309</v>
      </c>
    </row>
    <row r="7800" spans="3:12">
      <c r="C7800" s="145" t="s">
        <v>2961</v>
      </c>
      <c r="F7800" s="462" t="s">
        <v>3468</v>
      </c>
      <c r="G7800" s="462" t="s">
        <v>3468</v>
      </c>
      <c r="H7800" s="145" t="s">
        <v>86</v>
      </c>
      <c r="I7800" s="462" t="s">
        <v>1688</v>
      </c>
      <c r="J7800" s="462" t="s">
        <v>1690</v>
      </c>
      <c r="K7800" s="145" t="s">
        <v>2306</v>
      </c>
      <c r="L7800" s="145" t="s">
        <v>2309</v>
      </c>
    </row>
    <row r="7801" spans="3:12">
      <c r="C7801" s="145" t="s">
        <v>2962</v>
      </c>
      <c r="D7801" s="145">
        <v>0</v>
      </c>
      <c r="E7801" s="145" t="s">
        <v>26</v>
      </c>
      <c r="F7801" s="462" t="s">
        <v>95</v>
      </c>
      <c r="G7801" s="462" t="s">
        <v>3468</v>
      </c>
      <c r="H7801" s="145" t="s">
        <v>86</v>
      </c>
      <c r="I7801" s="462" t="s">
        <v>2</v>
      </c>
      <c r="J7801" s="462" t="s">
        <v>1690</v>
      </c>
      <c r="K7801" s="145" t="s">
        <v>2306</v>
      </c>
      <c r="L7801" s="145" t="s">
        <v>2309</v>
      </c>
    </row>
    <row r="7802" spans="3:12">
      <c r="C7802" s="145" t="s">
        <v>2963</v>
      </c>
      <c r="D7802" s="145">
        <v>0</v>
      </c>
      <c r="E7802" s="145" t="s">
        <v>26</v>
      </c>
      <c r="F7802" s="462" t="s">
        <v>95</v>
      </c>
      <c r="G7802" s="462" t="s">
        <v>3468</v>
      </c>
      <c r="H7802" s="145" t="s">
        <v>86</v>
      </c>
      <c r="I7802" s="462" t="s">
        <v>2</v>
      </c>
      <c r="J7802" s="462" t="s">
        <v>1690</v>
      </c>
      <c r="K7802" s="145" t="s">
        <v>2306</v>
      </c>
      <c r="L7802" s="145" t="s">
        <v>2309</v>
      </c>
    </row>
    <row r="7803" spans="3:12">
      <c r="C7803" s="145" t="s">
        <v>2624</v>
      </c>
      <c r="D7803" s="145">
        <v>0</v>
      </c>
      <c r="E7803" s="145" t="s">
        <v>26</v>
      </c>
      <c r="F7803" s="462" t="s">
        <v>95</v>
      </c>
      <c r="G7803" s="462" t="s">
        <v>3468</v>
      </c>
      <c r="H7803" s="145" t="s">
        <v>86</v>
      </c>
      <c r="I7803" s="462" t="s">
        <v>2</v>
      </c>
      <c r="J7803" s="462" t="s">
        <v>1688</v>
      </c>
      <c r="K7803" s="145" t="s">
        <v>2306</v>
      </c>
      <c r="L7803" s="145" t="s">
        <v>2310</v>
      </c>
    </row>
    <row r="7804" spans="3:12">
      <c r="C7804" s="145" t="s">
        <v>2953</v>
      </c>
      <c r="D7804" s="145">
        <v>0</v>
      </c>
      <c r="E7804" s="145" t="s">
        <v>26</v>
      </c>
      <c r="F7804" s="462" t="s">
        <v>95</v>
      </c>
      <c r="G7804" s="462" t="s">
        <v>3468</v>
      </c>
      <c r="H7804" s="145" t="s">
        <v>86</v>
      </c>
      <c r="I7804" s="462" t="s">
        <v>1688</v>
      </c>
      <c r="J7804" s="462" t="s">
        <v>1690</v>
      </c>
      <c r="K7804" s="145" t="s">
        <v>2306</v>
      </c>
      <c r="L7804" s="145" t="s">
        <v>2310</v>
      </c>
    </row>
    <row r="7805" spans="3:12">
      <c r="C7805" s="145" t="s">
        <v>2954</v>
      </c>
      <c r="D7805" s="145">
        <v>0</v>
      </c>
      <c r="E7805" s="145" t="s">
        <v>26</v>
      </c>
      <c r="F7805" s="462" t="s">
        <v>95</v>
      </c>
      <c r="G7805" s="462" t="s">
        <v>3468</v>
      </c>
      <c r="H7805" s="145" t="s">
        <v>86</v>
      </c>
      <c r="I7805" s="462" t="s">
        <v>1688</v>
      </c>
      <c r="J7805" s="462" t="s">
        <v>1690</v>
      </c>
      <c r="K7805" s="145" t="s">
        <v>2306</v>
      </c>
      <c r="L7805" s="145" t="s">
        <v>2310</v>
      </c>
    </row>
    <row r="7806" spans="3:12">
      <c r="C7806" s="145" t="s">
        <v>2955</v>
      </c>
      <c r="D7806" s="145">
        <v>0</v>
      </c>
      <c r="E7806" s="145" t="s">
        <v>26</v>
      </c>
      <c r="F7806" s="462" t="s">
        <v>95</v>
      </c>
      <c r="G7806" s="462" t="s">
        <v>3468</v>
      </c>
      <c r="H7806" s="145" t="s">
        <v>86</v>
      </c>
      <c r="I7806" s="462" t="s">
        <v>1688</v>
      </c>
      <c r="J7806" s="462" t="s">
        <v>1690</v>
      </c>
      <c r="K7806" s="145" t="s">
        <v>2306</v>
      </c>
      <c r="L7806" s="145" t="s">
        <v>2310</v>
      </c>
    </row>
    <row r="7807" spans="3:12">
      <c r="C7807" s="145" t="s">
        <v>2956</v>
      </c>
      <c r="D7807" s="145">
        <v>0</v>
      </c>
      <c r="E7807" s="145" t="s">
        <v>26</v>
      </c>
      <c r="F7807" s="462" t="s">
        <v>95</v>
      </c>
      <c r="G7807" s="462" t="s">
        <v>3468</v>
      </c>
      <c r="H7807" s="145" t="s">
        <v>86</v>
      </c>
      <c r="I7807" s="462" t="s">
        <v>1688</v>
      </c>
      <c r="J7807" s="462" t="s">
        <v>1690</v>
      </c>
      <c r="K7807" s="145" t="s">
        <v>2306</v>
      </c>
      <c r="L7807" s="145" t="s">
        <v>2310</v>
      </c>
    </row>
    <row r="7808" spans="3:12">
      <c r="C7808" s="145" t="s">
        <v>2957</v>
      </c>
      <c r="D7808" s="145">
        <v>0</v>
      </c>
      <c r="E7808" s="145" t="s">
        <v>26</v>
      </c>
      <c r="F7808" s="462" t="s">
        <v>95</v>
      </c>
      <c r="G7808" s="462" t="s">
        <v>3468</v>
      </c>
      <c r="H7808" s="145" t="s">
        <v>86</v>
      </c>
      <c r="I7808" s="462" t="s">
        <v>1688</v>
      </c>
      <c r="J7808" s="462" t="s">
        <v>1690</v>
      </c>
      <c r="K7808" s="145" t="s">
        <v>2306</v>
      </c>
      <c r="L7808" s="145" t="s">
        <v>2310</v>
      </c>
    </row>
    <row r="7809" spans="3:12">
      <c r="C7809" s="145" t="s">
        <v>2958</v>
      </c>
      <c r="D7809" s="145">
        <v>0</v>
      </c>
      <c r="E7809" s="145" t="s">
        <v>26</v>
      </c>
      <c r="F7809" s="462" t="s">
        <v>95</v>
      </c>
      <c r="G7809" s="462" t="s">
        <v>3468</v>
      </c>
      <c r="H7809" s="145" t="s">
        <v>86</v>
      </c>
      <c r="I7809" s="462" t="s">
        <v>1688</v>
      </c>
      <c r="J7809" s="462" t="s">
        <v>1690</v>
      </c>
      <c r="K7809" s="145" t="s">
        <v>2306</v>
      </c>
      <c r="L7809" s="145" t="s">
        <v>2310</v>
      </c>
    </row>
    <row r="7810" spans="3:12">
      <c r="C7810" s="145" t="s">
        <v>2624</v>
      </c>
      <c r="D7810" s="145">
        <v>0</v>
      </c>
      <c r="E7810" s="145" t="s">
        <v>26</v>
      </c>
      <c r="F7810" s="462" t="s">
        <v>95</v>
      </c>
      <c r="G7810" s="462" t="s">
        <v>3468</v>
      </c>
      <c r="H7810" s="145" t="s">
        <v>86</v>
      </c>
      <c r="I7810" s="462" t="s">
        <v>2</v>
      </c>
      <c r="J7810" s="462" t="s">
        <v>1690</v>
      </c>
      <c r="K7810" s="145" t="s">
        <v>2306</v>
      </c>
      <c r="L7810" s="145" t="s">
        <v>2310</v>
      </c>
    </row>
    <row r="7811" spans="3:12">
      <c r="C7811" s="145" t="s">
        <v>2959</v>
      </c>
      <c r="F7811" s="462" t="s">
        <v>3468</v>
      </c>
      <c r="G7811" s="462" t="s">
        <v>3468</v>
      </c>
      <c r="H7811" s="145" t="s">
        <v>86</v>
      </c>
      <c r="I7811" s="462" t="s">
        <v>1688</v>
      </c>
      <c r="J7811" s="462" t="s">
        <v>1690</v>
      </c>
      <c r="K7811" s="145" t="s">
        <v>2306</v>
      </c>
      <c r="L7811" s="145" t="s">
        <v>2310</v>
      </c>
    </row>
    <row r="7812" spans="3:12">
      <c r="C7812" s="145" t="s">
        <v>2960</v>
      </c>
      <c r="F7812" s="462" t="s">
        <v>3468</v>
      </c>
      <c r="G7812" s="462" t="s">
        <v>3468</v>
      </c>
      <c r="H7812" s="145" t="s">
        <v>86</v>
      </c>
      <c r="I7812" s="462" t="s">
        <v>1688</v>
      </c>
      <c r="J7812" s="462" t="s">
        <v>1690</v>
      </c>
      <c r="K7812" s="145" t="s">
        <v>2306</v>
      </c>
      <c r="L7812" s="145" t="s">
        <v>2310</v>
      </c>
    </row>
    <row r="7813" spans="3:12">
      <c r="C7813" s="145" t="s">
        <v>2961</v>
      </c>
      <c r="F7813" s="462" t="s">
        <v>3468</v>
      </c>
      <c r="G7813" s="462" t="s">
        <v>3468</v>
      </c>
      <c r="H7813" s="145" t="s">
        <v>86</v>
      </c>
      <c r="I7813" s="462" t="s">
        <v>1688</v>
      </c>
      <c r="J7813" s="462" t="s">
        <v>1690</v>
      </c>
      <c r="K7813" s="145" t="s">
        <v>2306</v>
      </c>
      <c r="L7813" s="145" t="s">
        <v>2310</v>
      </c>
    </row>
    <row r="7814" spans="3:12">
      <c r="C7814" s="145" t="s">
        <v>2962</v>
      </c>
      <c r="D7814" s="145">
        <v>0</v>
      </c>
      <c r="E7814" s="145" t="s">
        <v>26</v>
      </c>
      <c r="F7814" s="462" t="s">
        <v>95</v>
      </c>
      <c r="G7814" s="462" t="s">
        <v>3468</v>
      </c>
      <c r="H7814" s="145" t="s">
        <v>86</v>
      </c>
      <c r="I7814" s="462" t="s">
        <v>2</v>
      </c>
      <c r="J7814" s="462" t="s">
        <v>1690</v>
      </c>
      <c r="K7814" s="145" t="s">
        <v>2306</v>
      </c>
      <c r="L7814" s="145" t="s">
        <v>2310</v>
      </c>
    </row>
    <row r="7815" spans="3:12">
      <c r="C7815" s="145" t="s">
        <v>2963</v>
      </c>
      <c r="D7815" s="145">
        <v>0</v>
      </c>
      <c r="E7815" s="145" t="s">
        <v>26</v>
      </c>
      <c r="F7815" s="462" t="s">
        <v>95</v>
      </c>
      <c r="G7815" s="462" t="s">
        <v>3468</v>
      </c>
      <c r="H7815" s="145" t="s">
        <v>86</v>
      </c>
      <c r="I7815" s="462" t="s">
        <v>2</v>
      </c>
      <c r="J7815" s="462" t="s">
        <v>1690</v>
      </c>
      <c r="K7815" s="145" t="s">
        <v>2306</v>
      </c>
      <c r="L7815" s="145" t="s">
        <v>2310</v>
      </c>
    </row>
    <row r="7816" spans="3:12">
      <c r="C7816" s="145" t="s">
        <v>2624</v>
      </c>
      <c r="D7816" s="145">
        <v>0</v>
      </c>
      <c r="E7816" s="145" t="s">
        <v>26</v>
      </c>
      <c r="F7816" s="462" t="s">
        <v>95</v>
      </c>
      <c r="G7816" s="462" t="s">
        <v>3468</v>
      </c>
      <c r="H7816" s="145" t="s">
        <v>86</v>
      </c>
      <c r="I7816" s="462" t="s">
        <v>2</v>
      </c>
      <c r="J7816" s="462" t="s">
        <v>1688</v>
      </c>
      <c r="K7816" s="145" t="s">
        <v>2306</v>
      </c>
      <c r="L7816" s="145" t="s">
        <v>2311</v>
      </c>
    </row>
    <row r="7817" spans="3:12">
      <c r="C7817" s="145" t="s">
        <v>2953</v>
      </c>
      <c r="D7817" s="145">
        <v>0</v>
      </c>
      <c r="E7817" s="145" t="s">
        <v>26</v>
      </c>
      <c r="F7817" s="462" t="s">
        <v>95</v>
      </c>
      <c r="G7817" s="462" t="s">
        <v>3468</v>
      </c>
      <c r="H7817" s="145" t="s">
        <v>86</v>
      </c>
      <c r="I7817" s="462" t="s">
        <v>1688</v>
      </c>
      <c r="J7817" s="462" t="s">
        <v>1690</v>
      </c>
      <c r="K7817" s="145" t="s">
        <v>2306</v>
      </c>
      <c r="L7817" s="145" t="s">
        <v>2311</v>
      </c>
    </row>
    <row r="7818" spans="3:12">
      <c r="C7818" s="145" t="s">
        <v>2954</v>
      </c>
      <c r="D7818" s="145">
        <v>0</v>
      </c>
      <c r="E7818" s="145" t="s">
        <v>26</v>
      </c>
      <c r="F7818" s="462" t="s">
        <v>95</v>
      </c>
      <c r="G7818" s="462" t="s">
        <v>3468</v>
      </c>
      <c r="H7818" s="145" t="s">
        <v>86</v>
      </c>
      <c r="I7818" s="462" t="s">
        <v>1688</v>
      </c>
      <c r="J7818" s="462" t="s">
        <v>1690</v>
      </c>
      <c r="K7818" s="145" t="s">
        <v>2306</v>
      </c>
      <c r="L7818" s="145" t="s">
        <v>2311</v>
      </c>
    </row>
    <row r="7819" spans="3:12">
      <c r="C7819" s="145" t="s">
        <v>2955</v>
      </c>
      <c r="D7819" s="145">
        <v>0</v>
      </c>
      <c r="E7819" s="145" t="s">
        <v>26</v>
      </c>
      <c r="F7819" s="462" t="s">
        <v>95</v>
      </c>
      <c r="G7819" s="462" t="s">
        <v>3468</v>
      </c>
      <c r="H7819" s="145" t="s">
        <v>86</v>
      </c>
      <c r="I7819" s="462" t="s">
        <v>1688</v>
      </c>
      <c r="J7819" s="462" t="s">
        <v>1690</v>
      </c>
      <c r="K7819" s="145" t="s">
        <v>2306</v>
      </c>
      <c r="L7819" s="145" t="s">
        <v>2311</v>
      </c>
    </row>
    <row r="7820" spans="3:12">
      <c r="C7820" s="145" t="s">
        <v>2956</v>
      </c>
      <c r="D7820" s="145">
        <v>0</v>
      </c>
      <c r="E7820" s="145" t="s">
        <v>26</v>
      </c>
      <c r="F7820" s="462" t="s">
        <v>95</v>
      </c>
      <c r="G7820" s="462" t="s">
        <v>3468</v>
      </c>
      <c r="H7820" s="145" t="s">
        <v>86</v>
      </c>
      <c r="I7820" s="462" t="s">
        <v>1688</v>
      </c>
      <c r="J7820" s="462" t="s">
        <v>1690</v>
      </c>
      <c r="K7820" s="145" t="s">
        <v>2306</v>
      </c>
      <c r="L7820" s="145" t="s">
        <v>2311</v>
      </c>
    </row>
    <row r="7821" spans="3:12">
      <c r="C7821" s="145" t="s">
        <v>2957</v>
      </c>
      <c r="D7821" s="145">
        <v>0</v>
      </c>
      <c r="E7821" s="145" t="s">
        <v>26</v>
      </c>
      <c r="F7821" s="462" t="s">
        <v>95</v>
      </c>
      <c r="G7821" s="462" t="s">
        <v>3468</v>
      </c>
      <c r="H7821" s="145" t="s">
        <v>86</v>
      </c>
      <c r="I7821" s="462" t="s">
        <v>1688</v>
      </c>
      <c r="J7821" s="462" t="s">
        <v>1690</v>
      </c>
      <c r="K7821" s="145" t="s">
        <v>2306</v>
      </c>
      <c r="L7821" s="145" t="s">
        <v>2311</v>
      </c>
    </row>
    <row r="7822" spans="3:12">
      <c r="C7822" s="145" t="s">
        <v>2958</v>
      </c>
      <c r="D7822" s="145">
        <v>0</v>
      </c>
      <c r="E7822" s="145" t="s">
        <v>26</v>
      </c>
      <c r="F7822" s="462" t="s">
        <v>95</v>
      </c>
      <c r="G7822" s="462" t="s">
        <v>3468</v>
      </c>
      <c r="H7822" s="145" t="s">
        <v>86</v>
      </c>
      <c r="I7822" s="462" t="s">
        <v>1688</v>
      </c>
      <c r="J7822" s="462" t="s">
        <v>1690</v>
      </c>
      <c r="K7822" s="145" t="s">
        <v>2306</v>
      </c>
      <c r="L7822" s="145" t="s">
        <v>2311</v>
      </c>
    </row>
    <row r="7823" spans="3:12">
      <c r="C7823" s="145" t="s">
        <v>2624</v>
      </c>
      <c r="D7823" s="145">
        <v>0</v>
      </c>
      <c r="E7823" s="145" t="s">
        <v>26</v>
      </c>
      <c r="F7823" s="462" t="s">
        <v>95</v>
      </c>
      <c r="G7823" s="462" t="s">
        <v>3468</v>
      </c>
      <c r="H7823" s="145" t="s">
        <v>86</v>
      </c>
      <c r="I7823" s="462" t="s">
        <v>2</v>
      </c>
      <c r="J7823" s="462" t="s">
        <v>1690</v>
      </c>
      <c r="K7823" s="145" t="s">
        <v>2306</v>
      </c>
      <c r="L7823" s="145" t="s">
        <v>2311</v>
      </c>
    </row>
    <row r="7824" spans="3:12">
      <c r="C7824" s="145" t="s">
        <v>2959</v>
      </c>
      <c r="F7824" s="462" t="s">
        <v>3468</v>
      </c>
      <c r="G7824" s="462" t="s">
        <v>3468</v>
      </c>
      <c r="H7824" s="145" t="s">
        <v>86</v>
      </c>
      <c r="I7824" s="462" t="s">
        <v>1688</v>
      </c>
      <c r="J7824" s="462" t="s">
        <v>1690</v>
      </c>
      <c r="K7824" s="145" t="s">
        <v>2306</v>
      </c>
      <c r="L7824" s="145" t="s">
        <v>2311</v>
      </c>
    </row>
    <row r="7825" spans="3:12">
      <c r="C7825" s="145" t="s">
        <v>2960</v>
      </c>
      <c r="F7825" s="462" t="s">
        <v>3468</v>
      </c>
      <c r="G7825" s="462" t="s">
        <v>3468</v>
      </c>
      <c r="H7825" s="145" t="s">
        <v>86</v>
      </c>
      <c r="I7825" s="462" t="s">
        <v>1688</v>
      </c>
      <c r="J7825" s="462" t="s">
        <v>1690</v>
      </c>
      <c r="K7825" s="145" t="s">
        <v>2306</v>
      </c>
      <c r="L7825" s="145" t="s">
        <v>2311</v>
      </c>
    </row>
    <row r="7826" spans="3:12">
      <c r="C7826" s="145" t="s">
        <v>2961</v>
      </c>
      <c r="F7826" s="462" t="s">
        <v>3468</v>
      </c>
      <c r="G7826" s="462" t="s">
        <v>3468</v>
      </c>
      <c r="H7826" s="145" t="s">
        <v>86</v>
      </c>
      <c r="I7826" s="462" t="s">
        <v>1688</v>
      </c>
      <c r="J7826" s="462" t="s">
        <v>1690</v>
      </c>
      <c r="K7826" s="145" t="s">
        <v>2306</v>
      </c>
      <c r="L7826" s="145" t="s">
        <v>2311</v>
      </c>
    </row>
    <row r="7827" spans="3:12">
      <c r="C7827" s="145" t="s">
        <v>2962</v>
      </c>
      <c r="D7827" s="145">
        <v>0</v>
      </c>
      <c r="E7827" s="145" t="s">
        <v>26</v>
      </c>
      <c r="F7827" s="462" t="s">
        <v>95</v>
      </c>
      <c r="G7827" s="462" t="s">
        <v>3468</v>
      </c>
      <c r="H7827" s="145" t="s">
        <v>86</v>
      </c>
      <c r="I7827" s="462" t="s">
        <v>2</v>
      </c>
      <c r="J7827" s="462" t="s">
        <v>1690</v>
      </c>
      <c r="K7827" s="145" t="s">
        <v>2306</v>
      </c>
      <c r="L7827" s="145" t="s">
        <v>2311</v>
      </c>
    </row>
    <row r="7828" spans="3:12">
      <c r="C7828" s="145" t="s">
        <v>2963</v>
      </c>
      <c r="D7828" s="145">
        <v>0</v>
      </c>
      <c r="E7828" s="145" t="s">
        <v>26</v>
      </c>
      <c r="F7828" s="462" t="s">
        <v>95</v>
      </c>
      <c r="G7828" s="462" t="s">
        <v>3468</v>
      </c>
      <c r="H7828" s="145" t="s">
        <v>86</v>
      </c>
      <c r="I7828" s="462" t="s">
        <v>2</v>
      </c>
      <c r="J7828" s="462" t="s">
        <v>1690</v>
      </c>
      <c r="K7828" s="145" t="s">
        <v>2306</v>
      </c>
      <c r="L7828" s="145" t="s">
        <v>2311</v>
      </c>
    </row>
    <row r="7829" spans="3:12">
      <c r="C7829" s="145" t="s">
        <v>2624</v>
      </c>
      <c r="D7829" s="145">
        <v>0</v>
      </c>
      <c r="E7829" s="145" t="s">
        <v>26</v>
      </c>
      <c r="F7829" s="462" t="s">
        <v>95</v>
      </c>
      <c r="G7829" s="462" t="s">
        <v>3468</v>
      </c>
      <c r="H7829" s="145" t="s">
        <v>86</v>
      </c>
      <c r="I7829" s="462" t="s">
        <v>2</v>
      </c>
      <c r="J7829" s="462" t="s">
        <v>1688</v>
      </c>
      <c r="K7829" s="145" t="s">
        <v>2306</v>
      </c>
      <c r="L7829" s="145" t="s">
        <v>2312</v>
      </c>
    </row>
    <row r="7830" spans="3:12">
      <c r="C7830" s="145" t="s">
        <v>2953</v>
      </c>
      <c r="D7830" s="145">
        <v>0</v>
      </c>
      <c r="E7830" s="145" t="s">
        <v>26</v>
      </c>
      <c r="F7830" s="462" t="s">
        <v>95</v>
      </c>
      <c r="G7830" s="462" t="s">
        <v>3468</v>
      </c>
      <c r="H7830" s="145" t="s">
        <v>86</v>
      </c>
      <c r="I7830" s="462" t="s">
        <v>1688</v>
      </c>
      <c r="J7830" s="462" t="s">
        <v>1690</v>
      </c>
      <c r="K7830" s="145" t="s">
        <v>2306</v>
      </c>
      <c r="L7830" s="145" t="s">
        <v>2312</v>
      </c>
    </row>
    <row r="7831" spans="3:12">
      <c r="C7831" s="145" t="s">
        <v>2954</v>
      </c>
      <c r="D7831" s="145">
        <v>0</v>
      </c>
      <c r="E7831" s="145" t="s">
        <v>26</v>
      </c>
      <c r="F7831" s="462" t="s">
        <v>95</v>
      </c>
      <c r="G7831" s="462" t="s">
        <v>3468</v>
      </c>
      <c r="H7831" s="145" t="s">
        <v>86</v>
      </c>
      <c r="I7831" s="462" t="s">
        <v>1688</v>
      </c>
      <c r="J7831" s="462" t="s">
        <v>1690</v>
      </c>
      <c r="K7831" s="145" t="s">
        <v>2306</v>
      </c>
      <c r="L7831" s="145" t="s">
        <v>2312</v>
      </c>
    </row>
    <row r="7832" spans="3:12">
      <c r="C7832" s="145" t="s">
        <v>2955</v>
      </c>
      <c r="D7832" s="145">
        <v>0</v>
      </c>
      <c r="E7832" s="145" t="s">
        <v>26</v>
      </c>
      <c r="F7832" s="462" t="s">
        <v>95</v>
      </c>
      <c r="G7832" s="462" t="s">
        <v>3468</v>
      </c>
      <c r="H7832" s="145" t="s">
        <v>86</v>
      </c>
      <c r="I7832" s="462" t="s">
        <v>1688</v>
      </c>
      <c r="J7832" s="462" t="s">
        <v>1690</v>
      </c>
      <c r="K7832" s="145" t="s">
        <v>2306</v>
      </c>
      <c r="L7832" s="145" t="s">
        <v>2312</v>
      </c>
    </row>
    <row r="7833" spans="3:12">
      <c r="C7833" s="145" t="s">
        <v>2956</v>
      </c>
      <c r="D7833" s="145">
        <v>0</v>
      </c>
      <c r="E7833" s="145" t="s">
        <v>26</v>
      </c>
      <c r="F7833" s="462" t="s">
        <v>95</v>
      </c>
      <c r="G7833" s="462" t="s">
        <v>3468</v>
      </c>
      <c r="H7833" s="145" t="s">
        <v>86</v>
      </c>
      <c r="I7833" s="462" t="s">
        <v>1688</v>
      </c>
      <c r="J7833" s="462" t="s">
        <v>1690</v>
      </c>
      <c r="K7833" s="145" t="s">
        <v>2306</v>
      </c>
      <c r="L7833" s="145" t="s">
        <v>2312</v>
      </c>
    </row>
    <row r="7834" spans="3:12">
      <c r="C7834" s="145" t="s">
        <v>2957</v>
      </c>
      <c r="D7834" s="145">
        <v>0</v>
      </c>
      <c r="E7834" s="145" t="s">
        <v>26</v>
      </c>
      <c r="F7834" s="462" t="s">
        <v>95</v>
      </c>
      <c r="G7834" s="462" t="s">
        <v>3468</v>
      </c>
      <c r="H7834" s="145" t="s">
        <v>86</v>
      </c>
      <c r="I7834" s="462" t="s">
        <v>1688</v>
      </c>
      <c r="J7834" s="462" t="s">
        <v>1690</v>
      </c>
      <c r="K7834" s="145" t="s">
        <v>2306</v>
      </c>
      <c r="L7834" s="145" t="s">
        <v>2312</v>
      </c>
    </row>
    <row r="7835" spans="3:12">
      <c r="C7835" s="145" t="s">
        <v>2958</v>
      </c>
      <c r="D7835" s="145">
        <v>0</v>
      </c>
      <c r="E7835" s="145" t="s">
        <v>26</v>
      </c>
      <c r="F7835" s="462" t="s">
        <v>95</v>
      </c>
      <c r="G7835" s="462" t="s">
        <v>3468</v>
      </c>
      <c r="H7835" s="145" t="s">
        <v>86</v>
      </c>
      <c r="I7835" s="462" t="s">
        <v>1688</v>
      </c>
      <c r="J7835" s="462" t="s">
        <v>1690</v>
      </c>
      <c r="K7835" s="145" t="s">
        <v>2306</v>
      </c>
      <c r="L7835" s="145" t="s">
        <v>2312</v>
      </c>
    </row>
    <row r="7836" spans="3:12">
      <c r="C7836" s="145" t="s">
        <v>2624</v>
      </c>
      <c r="D7836" s="145">
        <v>0</v>
      </c>
      <c r="E7836" s="145" t="s">
        <v>26</v>
      </c>
      <c r="F7836" s="462" t="s">
        <v>95</v>
      </c>
      <c r="G7836" s="462" t="s">
        <v>3468</v>
      </c>
      <c r="H7836" s="145" t="s">
        <v>86</v>
      </c>
      <c r="I7836" s="462" t="s">
        <v>2</v>
      </c>
      <c r="J7836" s="462" t="s">
        <v>1690</v>
      </c>
      <c r="K7836" s="145" t="s">
        <v>2306</v>
      </c>
      <c r="L7836" s="145" t="s">
        <v>2312</v>
      </c>
    </row>
    <row r="7837" spans="3:12">
      <c r="C7837" s="145" t="s">
        <v>2959</v>
      </c>
      <c r="F7837" s="462" t="s">
        <v>3468</v>
      </c>
      <c r="G7837" s="462" t="s">
        <v>3468</v>
      </c>
      <c r="H7837" s="145" t="s">
        <v>86</v>
      </c>
      <c r="I7837" s="462" t="s">
        <v>1688</v>
      </c>
      <c r="J7837" s="462" t="s">
        <v>1690</v>
      </c>
      <c r="K7837" s="145" t="s">
        <v>2306</v>
      </c>
      <c r="L7837" s="145" t="s">
        <v>2312</v>
      </c>
    </row>
    <row r="7838" spans="3:12">
      <c r="C7838" s="145" t="s">
        <v>2960</v>
      </c>
      <c r="F7838" s="462" t="s">
        <v>3468</v>
      </c>
      <c r="G7838" s="462" t="s">
        <v>3468</v>
      </c>
      <c r="H7838" s="145" t="s">
        <v>86</v>
      </c>
      <c r="I7838" s="462" t="s">
        <v>1688</v>
      </c>
      <c r="J7838" s="462" t="s">
        <v>1690</v>
      </c>
      <c r="K7838" s="145" t="s">
        <v>2306</v>
      </c>
      <c r="L7838" s="145" t="s">
        <v>2312</v>
      </c>
    </row>
    <row r="7839" spans="3:12">
      <c r="C7839" s="145" t="s">
        <v>2961</v>
      </c>
      <c r="F7839" s="462" t="s">
        <v>3468</v>
      </c>
      <c r="G7839" s="462" t="s">
        <v>3468</v>
      </c>
      <c r="H7839" s="145" t="s">
        <v>86</v>
      </c>
      <c r="I7839" s="462" t="s">
        <v>1688</v>
      </c>
      <c r="J7839" s="462" t="s">
        <v>1690</v>
      </c>
      <c r="K7839" s="145" t="s">
        <v>2306</v>
      </c>
      <c r="L7839" s="145" t="s">
        <v>2312</v>
      </c>
    </row>
    <row r="7840" spans="3:12">
      <c r="C7840" s="145" t="s">
        <v>2962</v>
      </c>
      <c r="D7840" s="145">
        <v>0</v>
      </c>
      <c r="E7840" s="145" t="s">
        <v>26</v>
      </c>
      <c r="F7840" s="462" t="s">
        <v>95</v>
      </c>
      <c r="G7840" s="462" t="s">
        <v>3468</v>
      </c>
      <c r="H7840" s="145" t="s">
        <v>86</v>
      </c>
      <c r="I7840" s="462" t="s">
        <v>2</v>
      </c>
      <c r="J7840" s="462" t="s">
        <v>1690</v>
      </c>
      <c r="K7840" s="145" t="s">
        <v>2306</v>
      </c>
      <c r="L7840" s="145" t="s">
        <v>2312</v>
      </c>
    </row>
    <row r="7841" spans="3:12">
      <c r="C7841" s="145" t="s">
        <v>2963</v>
      </c>
      <c r="D7841" s="145">
        <v>0</v>
      </c>
      <c r="E7841" s="145" t="s">
        <v>26</v>
      </c>
      <c r="F7841" s="462" t="s">
        <v>95</v>
      </c>
      <c r="G7841" s="462" t="s">
        <v>3468</v>
      </c>
      <c r="H7841" s="145" t="s">
        <v>86</v>
      </c>
      <c r="I7841" s="462" t="s">
        <v>2</v>
      </c>
      <c r="J7841" s="462" t="s">
        <v>1690</v>
      </c>
      <c r="K7841" s="145" t="s">
        <v>2306</v>
      </c>
      <c r="L7841" s="145" t="s">
        <v>2312</v>
      </c>
    </row>
    <row r="7842" spans="3:12">
      <c r="C7842" s="145" t="s">
        <v>2624</v>
      </c>
      <c r="D7842" s="145">
        <v>0</v>
      </c>
      <c r="E7842" s="145" t="s">
        <v>26</v>
      </c>
      <c r="F7842" s="462" t="s">
        <v>95</v>
      </c>
      <c r="G7842" s="462" t="s">
        <v>3468</v>
      </c>
      <c r="H7842" s="145" t="s">
        <v>86</v>
      </c>
      <c r="I7842" s="462" t="s">
        <v>2</v>
      </c>
      <c r="J7842" s="462" t="s">
        <v>1688</v>
      </c>
      <c r="K7842" s="145" t="s">
        <v>2306</v>
      </c>
      <c r="L7842" s="145" t="s">
        <v>3237</v>
      </c>
    </row>
    <row r="7843" spans="3:12">
      <c r="C7843" s="145" t="s">
        <v>2953</v>
      </c>
      <c r="D7843" s="145">
        <v>0</v>
      </c>
      <c r="E7843" s="145" t="s">
        <v>26</v>
      </c>
      <c r="F7843" s="462" t="s">
        <v>95</v>
      </c>
      <c r="G7843" s="462" t="s">
        <v>3468</v>
      </c>
      <c r="H7843" s="145" t="s">
        <v>86</v>
      </c>
      <c r="I7843" s="462" t="s">
        <v>1688</v>
      </c>
      <c r="J7843" s="462" t="s">
        <v>1690</v>
      </c>
      <c r="K7843" s="145" t="s">
        <v>2306</v>
      </c>
      <c r="L7843" s="145" t="s">
        <v>3237</v>
      </c>
    </row>
    <row r="7844" spans="3:12">
      <c r="C7844" s="145" t="s">
        <v>2954</v>
      </c>
      <c r="D7844" s="145">
        <v>0</v>
      </c>
      <c r="E7844" s="145" t="s">
        <v>26</v>
      </c>
      <c r="F7844" s="462" t="s">
        <v>95</v>
      </c>
      <c r="G7844" s="462" t="s">
        <v>3468</v>
      </c>
      <c r="H7844" s="145" t="s">
        <v>86</v>
      </c>
      <c r="I7844" s="462" t="s">
        <v>1688</v>
      </c>
      <c r="J7844" s="462" t="s">
        <v>1690</v>
      </c>
      <c r="K7844" s="145" t="s">
        <v>2306</v>
      </c>
      <c r="L7844" s="145" t="s">
        <v>3237</v>
      </c>
    </row>
    <row r="7845" spans="3:12">
      <c r="C7845" s="145" t="s">
        <v>2955</v>
      </c>
      <c r="D7845" s="145">
        <v>0</v>
      </c>
      <c r="E7845" s="145" t="s">
        <v>26</v>
      </c>
      <c r="F7845" s="462" t="s">
        <v>95</v>
      </c>
      <c r="G7845" s="462" t="s">
        <v>3468</v>
      </c>
      <c r="H7845" s="145" t="s">
        <v>86</v>
      </c>
      <c r="I7845" s="462" t="s">
        <v>1688</v>
      </c>
      <c r="J7845" s="462" t="s">
        <v>1690</v>
      </c>
      <c r="K7845" s="145" t="s">
        <v>2306</v>
      </c>
      <c r="L7845" s="145" t="s">
        <v>3237</v>
      </c>
    </row>
    <row r="7846" spans="3:12">
      <c r="C7846" s="145" t="s">
        <v>2956</v>
      </c>
      <c r="D7846" s="145">
        <v>0</v>
      </c>
      <c r="E7846" s="145" t="s">
        <v>26</v>
      </c>
      <c r="F7846" s="462" t="s">
        <v>95</v>
      </c>
      <c r="G7846" s="462" t="s">
        <v>3468</v>
      </c>
      <c r="H7846" s="145" t="s">
        <v>86</v>
      </c>
      <c r="I7846" s="462" t="s">
        <v>1688</v>
      </c>
      <c r="J7846" s="462" t="s">
        <v>1690</v>
      </c>
      <c r="K7846" s="145" t="s">
        <v>2306</v>
      </c>
      <c r="L7846" s="145" t="s">
        <v>3237</v>
      </c>
    </row>
    <row r="7847" spans="3:12">
      <c r="C7847" s="145" t="s">
        <v>2957</v>
      </c>
      <c r="D7847" s="145">
        <v>0</v>
      </c>
      <c r="E7847" s="145" t="s">
        <v>26</v>
      </c>
      <c r="F7847" s="462" t="s">
        <v>95</v>
      </c>
      <c r="G7847" s="462" t="s">
        <v>3468</v>
      </c>
      <c r="H7847" s="145" t="s">
        <v>86</v>
      </c>
      <c r="I7847" s="462" t="s">
        <v>1688</v>
      </c>
      <c r="J7847" s="462" t="s">
        <v>1690</v>
      </c>
      <c r="K7847" s="145" t="s">
        <v>2306</v>
      </c>
      <c r="L7847" s="145" t="s">
        <v>3237</v>
      </c>
    </row>
    <row r="7848" spans="3:12">
      <c r="C7848" s="145" t="s">
        <v>2958</v>
      </c>
      <c r="D7848" s="145">
        <v>0</v>
      </c>
      <c r="E7848" s="145" t="s">
        <v>26</v>
      </c>
      <c r="F7848" s="462" t="s">
        <v>95</v>
      </c>
      <c r="G7848" s="462" t="s">
        <v>3468</v>
      </c>
      <c r="H7848" s="145" t="s">
        <v>86</v>
      </c>
      <c r="I7848" s="462" t="s">
        <v>1688</v>
      </c>
      <c r="J7848" s="462" t="s">
        <v>1690</v>
      </c>
      <c r="K7848" s="145" t="s">
        <v>2306</v>
      </c>
      <c r="L7848" s="145" t="s">
        <v>3237</v>
      </c>
    </row>
    <row r="7849" spans="3:12">
      <c r="C7849" s="145" t="s">
        <v>2624</v>
      </c>
      <c r="D7849" s="145">
        <v>0</v>
      </c>
      <c r="E7849" s="145" t="s">
        <v>26</v>
      </c>
      <c r="F7849" s="462" t="s">
        <v>95</v>
      </c>
      <c r="G7849" s="462" t="s">
        <v>3468</v>
      </c>
      <c r="H7849" s="145" t="s">
        <v>86</v>
      </c>
      <c r="I7849" s="462" t="s">
        <v>2</v>
      </c>
      <c r="J7849" s="462" t="s">
        <v>1690</v>
      </c>
      <c r="K7849" s="145" t="s">
        <v>2306</v>
      </c>
      <c r="L7849" s="145" t="s">
        <v>3237</v>
      </c>
    </row>
    <row r="7850" spans="3:12">
      <c r="C7850" s="145" t="s">
        <v>2959</v>
      </c>
      <c r="F7850" s="462" t="s">
        <v>3468</v>
      </c>
      <c r="G7850" s="462" t="s">
        <v>3468</v>
      </c>
      <c r="H7850" s="145" t="s">
        <v>86</v>
      </c>
      <c r="I7850" s="462" t="s">
        <v>1688</v>
      </c>
      <c r="J7850" s="462" t="s">
        <v>1690</v>
      </c>
      <c r="K7850" s="145" t="s">
        <v>2306</v>
      </c>
      <c r="L7850" s="145" t="s">
        <v>3237</v>
      </c>
    </row>
    <row r="7851" spans="3:12">
      <c r="C7851" s="145" t="s">
        <v>2960</v>
      </c>
      <c r="F7851" s="462" t="s">
        <v>3468</v>
      </c>
      <c r="G7851" s="462" t="s">
        <v>3468</v>
      </c>
      <c r="H7851" s="145" t="s">
        <v>86</v>
      </c>
      <c r="I7851" s="462" t="s">
        <v>1688</v>
      </c>
      <c r="J7851" s="462" t="s">
        <v>1690</v>
      </c>
      <c r="K7851" s="145" t="s">
        <v>2306</v>
      </c>
      <c r="L7851" s="145" t="s">
        <v>3237</v>
      </c>
    </row>
    <row r="7852" spans="3:12">
      <c r="C7852" s="145" t="s">
        <v>2961</v>
      </c>
      <c r="F7852" s="462" t="s">
        <v>3468</v>
      </c>
      <c r="G7852" s="462" t="s">
        <v>3468</v>
      </c>
      <c r="H7852" s="145" t="s">
        <v>86</v>
      </c>
      <c r="I7852" s="462" t="s">
        <v>1688</v>
      </c>
      <c r="J7852" s="462" t="s">
        <v>1690</v>
      </c>
      <c r="K7852" s="145" t="s">
        <v>2306</v>
      </c>
      <c r="L7852" s="145" t="s">
        <v>3237</v>
      </c>
    </row>
    <row r="7853" spans="3:12">
      <c r="C7853" s="145" t="s">
        <v>2962</v>
      </c>
      <c r="D7853" s="145">
        <v>0</v>
      </c>
      <c r="E7853" s="145" t="s">
        <v>26</v>
      </c>
      <c r="F7853" s="462" t="s">
        <v>95</v>
      </c>
      <c r="G7853" s="462" t="s">
        <v>3468</v>
      </c>
      <c r="H7853" s="145" t="s">
        <v>86</v>
      </c>
      <c r="I7853" s="462" t="s">
        <v>2</v>
      </c>
      <c r="J7853" s="462" t="s">
        <v>1690</v>
      </c>
      <c r="K7853" s="145" t="s">
        <v>2306</v>
      </c>
      <c r="L7853" s="145" t="s">
        <v>3237</v>
      </c>
    </row>
    <row r="7854" spans="3:12">
      <c r="C7854" s="145" t="s">
        <v>2963</v>
      </c>
      <c r="D7854" s="145">
        <v>0</v>
      </c>
      <c r="E7854" s="145" t="s">
        <v>26</v>
      </c>
      <c r="F7854" s="462" t="s">
        <v>95</v>
      </c>
      <c r="G7854" s="462" t="s">
        <v>3468</v>
      </c>
      <c r="H7854" s="145" t="s">
        <v>86</v>
      </c>
      <c r="I7854" s="462" t="s">
        <v>2</v>
      </c>
      <c r="J7854" s="462" t="s">
        <v>1690</v>
      </c>
      <c r="K7854" s="145" t="s">
        <v>2306</v>
      </c>
      <c r="L7854" s="145" t="s">
        <v>3237</v>
      </c>
    </row>
    <row r="7855" spans="3:12">
      <c r="C7855" s="145" t="s">
        <v>2964</v>
      </c>
      <c r="F7855" s="462" t="s">
        <v>3468</v>
      </c>
      <c r="G7855" s="462" t="s">
        <v>3468</v>
      </c>
      <c r="H7855" s="145" t="s">
        <v>86</v>
      </c>
      <c r="I7855" s="462" t="s">
        <v>1688</v>
      </c>
      <c r="J7855" s="462" t="s">
        <v>1690</v>
      </c>
    </row>
    <row r="7856" spans="3:12">
      <c r="C7856" s="145" t="s">
        <v>2966</v>
      </c>
      <c r="F7856" s="462" t="s">
        <v>3468</v>
      </c>
      <c r="G7856" s="462" t="s">
        <v>3468</v>
      </c>
      <c r="H7856" s="145" t="s">
        <v>86</v>
      </c>
      <c r="I7856" s="462" t="s">
        <v>1688</v>
      </c>
      <c r="J7856" s="462" t="s">
        <v>1690</v>
      </c>
      <c r="K7856" s="145" t="s">
        <v>2313</v>
      </c>
      <c r="L7856" s="145" t="s">
        <v>2314</v>
      </c>
    </row>
    <row r="7857" spans="3:12">
      <c r="C7857" s="145" t="s">
        <v>2967</v>
      </c>
      <c r="F7857" s="462" t="s">
        <v>3468</v>
      </c>
      <c r="G7857" s="462" t="s">
        <v>3468</v>
      </c>
      <c r="H7857" s="145" t="s">
        <v>86</v>
      </c>
      <c r="I7857" s="462" t="s">
        <v>1688</v>
      </c>
      <c r="J7857" s="462" t="s">
        <v>1690</v>
      </c>
      <c r="K7857" s="145" t="s">
        <v>2313</v>
      </c>
      <c r="L7857" s="145" t="s">
        <v>2314</v>
      </c>
    </row>
    <row r="7858" spans="3:12">
      <c r="C7858" s="145" t="s">
        <v>2968</v>
      </c>
      <c r="D7858" s="145">
        <v>0</v>
      </c>
      <c r="E7858" s="145" t="s">
        <v>26</v>
      </c>
      <c r="F7858" s="462" t="s">
        <v>95</v>
      </c>
      <c r="G7858" s="462" t="s">
        <v>3468</v>
      </c>
      <c r="H7858" s="145" t="s">
        <v>86</v>
      </c>
      <c r="I7858" s="462" t="s">
        <v>2</v>
      </c>
      <c r="J7858" s="462" t="s">
        <v>1690</v>
      </c>
      <c r="K7858" s="145" t="s">
        <v>2313</v>
      </c>
      <c r="L7858" s="145" t="s">
        <v>2314</v>
      </c>
    </row>
    <row r="7859" spans="3:12">
      <c r="C7859" s="145" t="s">
        <v>2969</v>
      </c>
      <c r="F7859" s="462" t="s">
        <v>3468</v>
      </c>
      <c r="G7859" s="462" t="s">
        <v>3468</v>
      </c>
      <c r="H7859" s="145" t="s">
        <v>86</v>
      </c>
      <c r="I7859" s="462" t="s">
        <v>1688</v>
      </c>
      <c r="J7859" s="462" t="s">
        <v>1690</v>
      </c>
      <c r="K7859" s="145" t="s">
        <v>2313</v>
      </c>
      <c r="L7859" s="145" t="s">
        <v>2314</v>
      </c>
    </row>
    <row r="7860" spans="3:12">
      <c r="C7860" s="145" t="s">
        <v>2970</v>
      </c>
      <c r="F7860" s="462" t="s">
        <v>3468</v>
      </c>
      <c r="G7860" s="462" t="s">
        <v>3468</v>
      </c>
      <c r="H7860" s="145" t="s">
        <v>86</v>
      </c>
      <c r="I7860" s="462" t="s">
        <v>1688</v>
      </c>
      <c r="J7860" s="462" t="s">
        <v>1690</v>
      </c>
      <c r="K7860" s="145" t="s">
        <v>2313</v>
      </c>
      <c r="L7860" s="145" t="s">
        <v>2314</v>
      </c>
    </row>
    <row r="7861" spans="3:12">
      <c r="C7861" s="145" t="s">
        <v>2966</v>
      </c>
      <c r="F7861" s="462" t="s">
        <v>3468</v>
      </c>
      <c r="G7861" s="462" t="s">
        <v>3468</v>
      </c>
      <c r="H7861" s="145" t="s">
        <v>86</v>
      </c>
      <c r="I7861" s="462" t="s">
        <v>1688</v>
      </c>
      <c r="J7861" s="462" t="s">
        <v>1690</v>
      </c>
      <c r="K7861" s="145" t="s">
        <v>2313</v>
      </c>
      <c r="L7861" s="145" t="s">
        <v>2315</v>
      </c>
    </row>
    <row r="7862" spans="3:12">
      <c r="C7862" s="145" t="s">
        <v>2967</v>
      </c>
      <c r="F7862" s="462" t="s">
        <v>3468</v>
      </c>
      <c r="G7862" s="462" t="s">
        <v>3468</v>
      </c>
      <c r="H7862" s="145" t="s">
        <v>86</v>
      </c>
      <c r="I7862" s="462" t="s">
        <v>1688</v>
      </c>
      <c r="J7862" s="462" t="s">
        <v>1690</v>
      </c>
      <c r="K7862" s="145" t="s">
        <v>2313</v>
      </c>
      <c r="L7862" s="145" t="s">
        <v>2315</v>
      </c>
    </row>
    <row r="7863" spans="3:12">
      <c r="C7863" s="145" t="s">
        <v>2968</v>
      </c>
      <c r="D7863" s="145">
        <v>0</v>
      </c>
      <c r="E7863" s="145" t="s">
        <v>26</v>
      </c>
      <c r="F7863" s="462" t="s">
        <v>95</v>
      </c>
      <c r="G7863" s="462" t="s">
        <v>3468</v>
      </c>
      <c r="H7863" s="145" t="s">
        <v>86</v>
      </c>
      <c r="I7863" s="462" t="s">
        <v>2</v>
      </c>
      <c r="J7863" s="462" t="s">
        <v>1690</v>
      </c>
      <c r="K7863" s="145" t="s">
        <v>2313</v>
      </c>
      <c r="L7863" s="145" t="s">
        <v>2315</v>
      </c>
    </row>
    <row r="7864" spans="3:12">
      <c r="C7864" s="145" t="s">
        <v>2969</v>
      </c>
      <c r="F7864" s="462" t="s">
        <v>3468</v>
      </c>
      <c r="G7864" s="462" t="s">
        <v>3468</v>
      </c>
      <c r="H7864" s="145" t="s">
        <v>86</v>
      </c>
      <c r="I7864" s="462" t="s">
        <v>1688</v>
      </c>
      <c r="J7864" s="462" t="s">
        <v>1690</v>
      </c>
      <c r="K7864" s="145" t="s">
        <v>2313</v>
      </c>
      <c r="L7864" s="145" t="s">
        <v>2315</v>
      </c>
    </row>
    <row r="7865" spans="3:12">
      <c r="C7865" s="145" t="s">
        <v>2970</v>
      </c>
      <c r="F7865" s="462" t="s">
        <v>3468</v>
      </c>
      <c r="G7865" s="462" t="s">
        <v>3468</v>
      </c>
      <c r="H7865" s="145" t="s">
        <v>86</v>
      </c>
      <c r="I7865" s="462" t="s">
        <v>1688</v>
      </c>
      <c r="J7865" s="462" t="s">
        <v>1690</v>
      </c>
      <c r="K7865" s="145" t="s">
        <v>2313</v>
      </c>
      <c r="L7865" s="145" t="s">
        <v>2315</v>
      </c>
    </row>
    <row r="7866" spans="3:12">
      <c r="C7866" s="145" t="s">
        <v>2966</v>
      </c>
      <c r="F7866" s="462" t="s">
        <v>3468</v>
      </c>
      <c r="G7866" s="462" t="s">
        <v>3468</v>
      </c>
      <c r="H7866" s="145" t="s">
        <v>86</v>
      </c>
      <c r="I7866" s="462" t="s">
        <v>1688</v>
      </c>
      <c r="J7866" s="462" t="s">
        <v>1690</v>
      </c>
      <c r="K7866" s="145" t="s">
        <v>2313</v>
      </c>
      <c r="L7866" s="145" t="s">
        <v>2316</v>
      </c>
    </row>
    <row r="7867" spans="3:12">
      <c r="C7867" s="145" t="s">
        <v>2967</v>
      </c>
      <c r="F7867" s="462" t="s">
        <v>3468</v>
      </c>
      <c r="G7867" s="462" t="s">
        <v>3468</v>
      </c>
      <c r="H7867" s="145" t="s">
        <v>86</v>
      </c>
      <c r="I7867" s="462" t="s">
        <v>1688</v>
      </c>
      <c r="J7867" s="462" t="s">
        <v>1690</v>
      </c>
      <c r="K7867" s="145" t="s">
        <v>2313</v>
      </c>
      <c r="L7867" s="145" t="s">
        <v>2316</v>
      </c>
    </row>
    <row r="7868" spans="3:12">
      <c r="C7868" s="145" t="s">
        <v>2968</v>
      </c>
      <c r="D7868" s="145">
        <v>0</v>
      </c>
      <c r="E7868" s="145" t="s">
        <v>26</v>
      </c>
      <c r="F7868" s="462" t="s">
        <v>95</v>
      </c>
      <c r="G7868" s="462" t="s">
        <v>3468</v>
      </c>
      <c r="H7868" s="145" t="s">
        <v>86</v>
      </c>
      <c r="I7868" s="462" t="s">
        <v>2</v>
      </c>
      <c r="J7868" s="462" t="s">
        <v>1690</v>
      </c>
      <c r="K7868" s="145" t="s">
        <v>2313</v>
      </c>
      <c r="L7868" s="145" t="s">
        <v>2316</v>
      </c>
    </row>
    <row r="7869" spans="3:12">
      <c r="C7869" s="145" t="s">
        <v>2969</v>
      </c>
      <c r="F7869" s="462" t="s">
        <v>3468</v>
      </c>
      <c r="G7869" s="462" t="s">
        <v>3468</v>
      </c>
      <c r="H7869" s="145" t="s">
        <v>86</v>
      </c>
      <c r="I7869" s="462" t="s">
        <v>1688</v>
      </c>
      <c r="J7869" s="462" t="s">
        <v>1690</v>
      </c>
      <c r="K7869" s="145" t="s">
        <v>2313</v>
      </c>
      <c r="L7869" s="145" t="s">
        <v>2316</v>
      </c>
    </row>
    <row r="7870" spans="3:12">
      <c r="C7870" s="145" t="s">
        <v>2970</v>
      </c>
      <c r="F7870" s="462" t="s">
        <v>3468</v>
      </c>
      <c r="G7870" s="462" t="s">
        <v>3468</v>
      </c>
      <c r="H7870" s="145" t="s">
        <v>86</v>
      </c>
      <c r="I7870" s="462" t="s">
        <v>1688</v>
      </c>
      <c r="J7870" s="462" t="s">
        <v>1690</v>
      </c>
      <c r="K7870" s="145" t="s">
        <v>2313</v>
      </c>
      <c r="L7870" s="145" t="s">
        <v>2316</v>
      </c>
    </row>
    <row r="7871" spans="3:12">
      <c r="C7871" s="145" t="s">
        <v>2966</v>
      </c>
      <c r="F7871" s="462" t="s">
        <v>3468</v>
      </c>
      <c r="G7871" s="462" t="s">
        <v>3468</v>
      </c>
      <c r="H7871" s="145" t="s">
        <v>86</v>
      </c>
      <c r="I7871" s="462" t="s">
        <v>1688</v>
      </c>
      <c r="J7871" s="462" t="s">
        <v>1690</v>
      </c>
      <c r="K7871" s="145" t="s">
        <v>2313</v>
      </c>
      <c r="L7871" s="145" t="s">
        <v>2317</v>
      </c>
    </row>
    <row r="7872" spans="3:12">
      <c r="C7872" s="145" t="s">
        <v>2967</v>
      </c>
      <c r="F7872" s="462" t="s">
        <v>3468</v>
      </c>
      <c r="G7872" s="462" t="s">
        <v>3468</v>
      </c>
      <c r="H7872" s="145" t="s">
        <v>86</v>
      </c>
      <c r="I7872" s="462" t="s">
        <v>1688</v>
      </c>
      <c r="J7872" s="462" t="s">
        <v>1690</v>
      </c>
      <c r="K7872" s="145" t="s">
        <v>2313</v>
      </c>
      <c r="L7872" s="145" t="s">
        <v>2317</v>
      </c>
    </row>
    <row r="7873" spans="3:12">
      <c r="C7873" s="145" t="s">
        <v>2968</v>
      </c>
      <c r="D7873" s="145">
        <v>0</v>
      </c>
      <c r="E7873" s="145" t="s">
        <v>26</v>
      </c>
      <c r="F7873" s="462" t="s">
        <v>95</v>
      </c>
      <c r="G7873" s="462" t="s">
        <v>3468</v>
      </c>
      <c r="H7873" s="145" t="s">
        <v>86</v>
      </c>
      <c r="I7873" s="462" t="s">
        <v>2</v>
      </c>
      <c r="J7873" s="462" t="s">
        <v>1690</v>
      </c>
      <c r="K7873" s="145" t="s">
        <v>2313</v>
      </c>
      <c r="L7873" s="145" t="s">
        <v>2317</v>
      </c>
    </row>
    <row r="7874" spans="3:12">
      <c r="C7874" s="145" t="s">
        <v>2969</v>
      </c>
      <c r="F7874" s="462" t="s">
        <v>3468</v>
      </c>
      <c r="G7874" s="462" t="s">
        <v>3468</v>
      </c>
      <c r="H7874" s="145" t="s">
        <v>86</v>
      </c>
      <c r="I7874" s="462" t="s">
        <v>1688</v>
      </c>
      <c r="J7874" s="462" t="s">
        <v>1690</v>
      </c>
      <c r="K7874" s="145" t="s">
        <v>2313</v>
      </c>
      <c r="L7874" s="145" t="s">
        <v>2317</v>
      </c>
    </row>
    <row r="7875" spans="3:12">
      <c r="C7875" s="145" t="s">
        <v>2970</v>
      </c>
      <c r="F7875" s="462" t="s">
        <v>3468</v>
      </c>
      <c r="G7875" s="462" t="s">
        <v>3468</v>
      </c>
      <c r="H7875" s="145" t="s">
        <v>86</v>
      </c>
      <c r="I7875" s="462" t="s">
        <v>1688</v>
      </c>
      <c r="J7875" s="462" t="s">
        <v>1690</v>
      </c>
      <c r="K7875" s="145" t="s">
        <v>2313</v>
      </c>
      <c r="L7875" s="145" t="s">
        <v>2317</v>
      </c>
    </row>
    <row r="7876" spans="3:12">
      <c r="C7876" s="145" t="s">
        <v>2966</v>
      </c>
      <c r="F7876" s="462" t="s">
        <v>3468</v>
      </c>
      <c r="G7876" s="462" t="s">
        <v>3468</v>
      </c>
      <c r="H7876" s="145" t="s">
        <v>86</v>
      </c>
      <c r="I7876" s="462" t="s">
        <v>1688</v>
      </c>
      <c r="J7876" s="462" t="s">
        <v>1690</v>
      </c>
      <c r="K7876" s="145" t="s">
        <v>2313</v>
      </c>
      <c r="L7876" s="145" t="s">
        <v>2318</v>
      </c>
    </row>
    <row r="7877" spans="3:12">
      <c r="C7877" s="145" t="s">
        <v>2967</v>
      </c>
      <c r="F7877" s="462" t="s">
        <v>3468</v>
      </c>
      <c r="G7877" s="462" t="s">
        <v>3468</v>
      </c>
      <c r="H7877" s="145" t="s">
        <v>86</v>
      </c>
      <c r="I7877" s="462" t="s">
        <v>1688</v>
      </c>
      <c r="J7877" s="462" t="s">
        <v>1690</v>
      </c>
      <c r="K7877" s="145" t="s">
        <v>2313</v>
      </c>
      <c r="L7877" s="145" t="s">
        <v>2318</v>
      </c>
    </row>
    <row r="7878" spans="3:12">
      <c r="C7878" s="145" t="s">
        <v>2968</v>
      </c>
      <c r="D7878" s="145">
        <v>0</v>
      </c>
      <c r="E7878" s="145" t="s">
        <v>26</v>
      </c>
      <c r="F7878" s="462" t="s">
        <v>95</v>
      </c>
      <c r="G7878" s="462" t="s">
        <v>3468</v>
      </c>
      <c r="H7878" s="145" t="s">
        <v>86</v>
      </c>
      <c r="I7878" s="462" t="s">
        <v>2</v>
      </c>
      <c r="J7878" s="462" t="s">
        <v>1690</v>
      </c>
      <c r="K7878" s="145" t="s">
        <v>2313</v>
      </c>
      <c r="L7878" s="145" t="s">
        <v>2318</v>
      </c>
    </row>
    <row r="7879" spans="3:12">
      <c r="C7879" s="145" t="s">
        <v>2969</v>
      </c>
      <c r="F7879" s="462" t="s">
        <v>3468</v>
      </c>
      <c r="G7879" s="462" t="s">
        <v>3468</v>
      </c>
      <c r="H7879" s="145" t="s">
        <v>86</v>
      </c>
      <c r="I7879" s="462" t="s">
        <v>1688</v>
      </c>
      <c r="J7879" s="462" t="s">
        <v>1690</v>
      </c>
      <c r="K7879" s="145" t="s">
        <v>2313</v>
      </c>
      <c r="L7879" s="145" t="s">
        <v>2318</v>
      </c>
    </row>
    <row r="7880" spans="3:12">
      <c r="C7880" s="145" t="s">
        <v>2970</v>
      </c>
      <c r="F7880" s="462" t="s">
        <v>3468</v>
      </c>
      <c r="G7880" s="462" t="s">
        <v>3468</v>
      </c>
      <c r="H7880" s="145" t="s">
        <v>86</v>
      </c>
      <c r="I7880" s="462" t="s">
        <v>1688</v>
      </c>
      <c r="J7880" s="462" t="s">
        <v>1690</v>
      </c>
      <c r="K7880" s="145" t="s">
        <v>2313</v>
      </c>
      <c r="L7880" s="145" t="s">
        <v>2318</v>
      </c>
    </row>
    <row r="7881" spans="3:12">
      <c r="C7881" s="145" t="s">
        <v>2966</v>
      </c>
      <c r="F7881" s="462" t="s">
        <v>3468</v>
      </c>
      <c r="G7881" s="462" t="s">
        <v>3468</v>
      </c>
      <c r="H7881" s="145" t="s">
        <v>86</v>
      </c>
      <c r="I7881" s="462" t="s">
        <v>1688</v>
      </c>
      <c r="J7881" s="462" t="s">
        <v>1690</v>
      </c>
      <c r="K7881" s="145" t="s">
        <v>2313</v>
      </c>
      <c r="L7881" s="145" t="s">
        <v>2319</v>
      </c>
    </row>
    <row r="7882" spans="3:12">
      <c r="C7882" s="145" t="s">
        <v>2967</v>
      </c>
      <c r="F7882" s="462" t="s">
        <v>3468</v>
      </c>
      <c r="G7882" s="462" t="s">
        <v>3468</v>
      </c>
      <c r="H7882" s="145" t="s">
        <v>86</v>
      </c>
      <c r="I7882" s="462" t="s">
        <v>1688</v>
      </c>
      <c r="J7882" s="462" t="s">
        <v>1690</v>
      </c>
      <c r="K7882" s="145" t="s">
        <v>2313</v>
      </c>
      <c r="L7882" s="145" t="s">
        <v>2319</v>
      </c>
    </row>
    <row r="7883" spans="3:12">
      <c r="C7883" s="145" t="s">
        <v>2968</v>
      </c>
      <c r="D7883" s="145">
        <v>0</v>
      </c>
      <c r="E7883" s="145" t="s">
        <v>26</v>
      </c>
      <c r="F7883" s="462" t="s">
        <v>95</v>
      </c>
      <c r="G7883" s="462" t="s">
        <v>3468</v>
      </c>
      <c r="H7883" s="145" t="s">
        <v>86</v>
      </c>
      <c r="I7883" s="462" t="s">
        <v>2</v>
      </c>
      <c r="J7883" s="462" t="s">
        <v>1690</v>
      </c>
      <c r="K7883" s="145" t="s">
        <v>2313</v>
      </c>
      <c r="L7883" s="145" t="s">
        <v>2319</v>
      </c>
    </row>
    <row r="7884" spans="3:12">
      <c r="C7884" s="145" t="s">
        <v>2969</v>
      </c>
      <c r="F7884" s="462" t="s">
        <v>3468</v>
      </c>
      <c r="G7884" s="462" t="s">
        <v>3468</v>
      </c>
      <c r="H7884" s="145" t="s">
        <v>86</v>
      </c>
      <c r="I7884" s="462" t="s">
        <v>1688</v>
      </c>
      <c r="J7884" s="462" t="s">
        <v>1690</v>
      </c>
      <c r="K7884" s="145" t="s">
        <v>2313</v>
      </c>
      <c r="L7884" s="145" t="s">
        <v>2319</v>
      </c>
    </row>
    <row r="7885" spans="3:12">
      <c r="C7885" s="145" t="s">
        <v>2970</v>
      </c>
      <c r="F7885" s="462" t="s">
        <v>3468</v>
      </c>
      <c r="G7885" s="462" t="s">
        <v>3468</v>
      </c>
      <c r="H7885" s="145" t="s">
        <v>86</v>
      </c>
      <c r="I7885" s="462" t="s">
        <v>1688</v>
      </c>
      <c r="J7885" s="462" t="s">
        <v>1690</v>
      </c>
      <c r="K7885" s="145" t="s">
        <v>2313</v>
      </c>
      <c r="L7885" s="145" t="s">
        <v>2319</v>
      </c>
    </row>
    <row r="7886" spans="3:12">
      <c r="C7886" s="145" t="s">
        <v>2966</v>
      </c>
      <c r="F7886" s="462" t="s">
        <v>3468</v>
      </c>
      <c r="G7886" s="462" t="s">
        <v>3468</v>
      </c>
      <c r="H7886" s="145" t="s">
        <v>86</v>
      </c>
      <c r="I7886" s="462" t="s">
        <v>1688</v>
      </c>
      <c r="J7886" s="462" t="s">
        <v>1690</v>
      </c>
      <c r="K7886" s="145" t="s">
        <v>2313</v>
      </c>
      <c r="L7886" s="145" t="s">
        <v>2320</v>
      </c>
    </row>
    <row r="7887" spans="3:12">
      <c r="C7887" s="145" t="s">
        <v>2967</v>
      </c>
      <c r="F7887" s="462" t="s">
        <v>3468</v>
      </c>
      <c r="G7887" s="462" t="s">
        <v>3468</v>
      </c>
      <c r="H7887" s="145" t="s">
        <v>86</v>
      </c>
      <c r="I7887" s="462" t="s">
        <v>1688</v>
      </c>
      <c r="J7887" s="462" t="s">
        <v>1690</v>
      </c>
      <c r="K7887" s="145" t="s">
        <v>2313</v>
      </c>
      <c r="L7887" s="145" t="s">
        <v>2320</v>
      </c>
    </row>
    <row r="7888" spans="3:12">
      <c r="C7888" s="145" t="s">
        <v>2968</v>
      </c>
      <c r="D7888" s="145">
        <v>0</v>
      </c>
      <c r="E7888" s="145" t="s">
        <v>26</v>
      </c>
      <c r="F7888" s="462" t="s">
        <v>95</v>
      </c>
      <c r="G7888" s="462" t="s">
        <v>3468</v>
      </c>
      <c r="H7888" s="145" t="s">
        <v>86</v>
      </c>
      <c r="I7888" s="462" t="s">
        <v>2</v>
      </c>
      <c r="J7888" s="462" t="s">
        <v>1690</v>
      </c>
      <c r="K7888" s="145" t="s">
        <v>2313</v>
      </c>
      <c r="L7888" s="145" t="s">
        <v>2320</v>
      </c>
    </row>
    <row r="7889" spans="3:12">
      <c r="C7889" s="145" t="s">
        <v>2969</v>
      </c>
      <c r="F7889" s="462" t="s">
        <v>3468</v>
      </c>
      <c r="G7889" s="462" t="s">
        <v>3468</v>
      </c>
      <c r="H7889" s="145" t="s">
        <v>86</v>
      </c>
      <c r="I7889" s="462" t="s">
        <v>1688</v>
      </c>
      <c r="J7889" s="462" t="s">
        <v>1690</v>
      </c>
      <c r="K7889" s="145" t="s">
        <v>2313</v>
      </c>
      <c r="L7889" s="145" t="s">
        <v>2320</v>
      </c>
    </row>
    <row r="7890" spans="3:12">
      <c r="C7890" s="145" t="s">
        <v>2970</v>
      </c>
      <c r="F7890" s="462" t="s">
        <v>3468</v>
      </c>
      <c r="G7890" s="462" t="s">
        <v>3468</v>
      </c>
      <c r="H7890" s="145" t="s">
        <v>86</v>
      </c>
      <c r="I7890" s="462" t="s">
        <v>1688</v>
      </c>
      <c r="J7890" s="462" t="s">
        <v>1690</v>
      </c>
      <c r="K7890" s="145" t="s">
        <v>2313</v>
      </c>
      <c r="L7890" s="145" t="s">
        <v>2320</v>
      </c>
    </row>
    <row r="7891" spans="3:12">
      <c r="C7891" s="145" t="s">
        <v>2971</v>
      </c>
      <c r="F7891" s="462" t="s">
        <v>3468</v>
      </c>
      <c r="G7891" s="462" t="s">
        <v>3468</v>
      </c>
      <c r="H7891" s="145" t="s">
        <v>86</v>
      </c>
      <c r="I7891" s="462" t="s">
        <v>1688</v>
      </c>
      <c r="J7891" s="462" t="s">
        <v>1690</v>
      </c>
    </row>
    <row r="7892" spans="3:12">
      <c r="C7892" s="145" t="s">
        <v>2972</v>
      </c>
      <c r="F7892" s="462" t="s">
        <v>3468</v>
      </c>
      <c r="G7892" s="462" t="s">
        <v>3468</v>
      </c>
      <c r="H7892" s="145" t="s">
        <v>86</v>
      </c>
      <c r="I7892" s="462" t="s">
        <v>1688</v>
      </c>
      <c r="J7892" s="462" t="s">
        <v>1690</v>
      </c>
    </row>
    <row r="7893" spans="3:12">
      <c r="C7893" s="145" t="s">
        <v>2973</v>
      </c>
      <c r="D7893" s="145">
        <v>0</v>
      </c>
      <c r="E7893" s="145" t="s">
        <v>26</v>
      </c>
      <c r="F7893" s="462" t="s">
        <v>95</v>
      </c>
      <c r="G7893" s="462" t="s">
        <v>3468</v>
      </c>
      <c r="H7893" s="145" t="s">
        <v>86</v>
      </c>
      <c r="I7893" s="462" t="s">
        <v>2</v>
      </c>
      <c r="J7893" s="462" t="s">
        <v>1690</v>
      </c>
    </row>
    <row r="7894" spans="3:12">
      <c r="C7894" s="145" t="s">
        <v>3283</v>
      </c>
      <c r="F7894" s="462" t="s">
        <v>3468</v>
      </c>
      <c r="G7894" s="462" t="s">
        <v>3468</v>
      </c>
      <c r="H7894" s="145" t="s">
        <v>86</v>
      </c>
      <c r="I7894" s="462" t="s">
        <v>1688</v>
      </c>
      <c r="J7894" s="462" t="s">
        <v>1690</v>
      </c>
    </row>
    <row r="7895" spans="3:12">
      <c r="C7895" s="145" t="s">
        <v>3219</v>
      </c>
      <c r="F7895" s="462" t="s">
        <v>3468</v>
      </c>
      <c r="G7895" s="462" t="s">
        <v>3468</v>
      </c>
      <c r="H7895" s="145" t="s">
        <v>86</v>
      </c>
      <c r="I7895" s="462" t="s">
        <v>1688</v>
      </c>
      <c r="J7895" s="462" t="s">
        <v>1690</v>
      </c>
    </row>
    <row r="7896" spans="3:12">
      <c r="C7896" s="145" t="s">
        <v>2974</v>
      </c>
      <c r="F7896" s="462" t="s">
        <v>3468</v>
      </c>
      <c r="G7896" s="462" t="s">
        <v>3468</v>
      </c>
      <c r="H7896" s="145" t="s">
        <v>86</v>
      </c>
      <c r="I7896" s="462" t="s">
        <v>1688</v>
      </c>
      <c r="J7896" s="462" t="s">
        <v>1690</v>
      </c>
    </row>
    <row r="7897" spans="3:12">
      <c r="C7897" s="145" t="s">
        <v>2975</v>
      </c>
      <c r="F7897" s="462" t="s">
        <v>3468</v>
      </c>
      <c r="G7897" s="462" t="s">
        <v>3468</v>
      </c>
      <c r="H7897" s="145" t="s">
        <v>86</v>
      </c>
      <c r="I7897" s="462" t="s">
        <v>1688</v>
      </c>
      <c r="J7897" s="462" t="s">
        <v>1690</v>
      </c>
    </row>
    <row r="7898" spans="3:12">
      <c r="C7898" s="145" t="s">
        <v>2976</v>
      </c>
      <c r="F7898" s="462" t="s">
        <v>3468</v>
      </c>
      <c r="G7898" s="462" t="s">
        <v>3468</v>
      </c>
      <c r="H7898" s="145" t="s">
        <v>86</v>
      </c>
      <c r="I7898" s="462" t="s">
        <v>1688</v>
      </c>
      <c r="J7898" s="462" t="s">
        <v>1690</v>
      </c>
    </row>
    <row r="7899" spans="3:12">
      <c r="C7899" s="145" t="s">
        <v>2977</v>
      </c>
      <c r="F7899" s="462" t="s">
        <v>3468</v>
      </c>
      <c r="G7899" s="462" t="s">
        <v>3468</v>
      </c>
      <c r="H7899" s="145" t="s">
        <v>86</v>
      </c>
      <c r="I7899" s="462" t="s">
        <v>1688</v>
      </c>
      <c r="J7899" s="462" t="s">
        <v>1690</v>
      </c>
    </row>
    <row r="7900" spans="3:12">
      <c r="C7900" s="145" t="s">
        <v>2978</v>
      </c>
      <c r="F7900" s="462" t="s">
        <v>3468</v>
      </c>
      <c r="G7900" s="462" t="s">
        <v>3468</v>
      </c>
      <c r="H7900" s="145" t="s">
        <v>86</v>
      </c>
      <c r="I7900" s="462" t="s">
        <v>1688</v>
      </c>
      <c r="J7900" s="462" t="s">
        <v>1690</v>
      </c>
    </row>
    <row r="7901" spans="3:12">
      <c r="C7901" s="145" t="s">
        <v>2979</v>
      </c>
      <c r="F7901" s="462" t="s">
        <v>3468</v>
      </c>
      <c r="G7901" s="462" t="s">
        <v>3468</v>
      </c>
      <c r="H7901" s="145" t="s">
        <v>86</v>
      </c>
      <c r="I7901" s="462" t="s">
        <v>1688</v>
      </c>
      <c r="J7901" s="462" t="s">
        <v>1690</v>
      </c>
    </row>
    <row r="7902" spans="3:12">
      <c r="C7902" s="145" t="s">
        <v>2980</v>
      </c>
      <c r="F7902" s="462" t="s">
        <v>3468</v>
      </c>
      <c r="G7902" s="462" t="s">
        <v>3468</v>
      </c>
      <c r="H7902" s="145" t="s">
        <v>86</v>
      </c>
      <c r="I7902" s="462" t="s">
        <v>1688</v>
      </c>
      <c r="J7902" s="462" t="s">
        <v>1690</v>
      </c>
    </row>
    <row r="7903" spans="3:12">
      <c r="C7903" s="145" t="s">
        <v>2981</v>
      </c>
      <c r="F7903" s="462" t="s">
        <v>3468</v>
      </c>
      <c r="G7903" s="462" t="s">
        <v>3468</v>
      </c>
      <c r="H7903" s="145" t="s">
        <v>86</v>
      </c>
      <c r="I7903" s="462" t="s">
        <v>1688</v>
      </c>
      <c r="J7903" s="462" t="s">
        <v>1690</v>
      </c>
    </row>
    <row r="7904" spans="3:12">
      <c r="C7904" s="145" t="s">
        <v>2982</v>
      </c>
      <c r="F7904" s="462" t="s">
        <v>3468</v>
      </c>
      <c r="G7904" s="462" t="s">
        <v>3468</v>
      </c>
      <c r="H7904" s="145" t="s">
        <v>86</v>
      </c>
      <c r="I7904" s="462" t="s">
        <v>1688</v>
      </c>
      <c r="J7904" s="462" t="s">
        <v>1690</v>
      </c>
    </row>
    <row r="7905" spans="3:12">
      <c r="C7905" s="145" t="s">
        <v>2983</v>
      </c>
      <c r="D7905" s="145">
        <v>0</v>
      </c>
      <c r="E7905" s="145" t="s">
        <v>26</v>
      </c>
      <c r="F7905" s="462" t="s">
        <v>95</v>
      </c>
      <c r="G7905" s="462" t="s">
        <v>3468</v>
      </c>
      <c r="H7905" s="145" t="s">
        <v>86</v>
      </c>
      <c r="I7905" s="462" t="s">
        <v>2</v>
      </c>
      <c r="J7905" s="462" t="s">
        <v>1690</v>
      </c>
    </row>
    <row r="7906" spans="3:12">
      <c r="C7906" s="145" t="s">
        <v>2671</v>
      </c>
      <c r="D7906" s="145">
        <v>0</v>
      </c>
      <c r="E7906" s="145" t="s">
        <v>26</v>
      </c>
      <c r="F7906" s="462" t="s">
        <v>95</v>
      </c>
      <c r="G7906" s="462" t="s">
        <v>3468</v>
      </c>
      <c r="H7906" s="145" t="s">
        <v>86</v>
      </c>
      <c r="I7906" s="462" t="s">
        <v>1688</v>
      </c>
      <c r="J7906" s="462" t="s">
        <v>1690</v>
      </c>
    </row>
    <row r="7907" spans="3:12">
      <c r="C7907" s="145" t="s">
        <v>2984</v>
      </c>
      <c r="F7907" s="462" t="s">
        <v>3468</v>
      </c>
      <c r="G7907" s="462" t="s">
        <v>3468</v>
      </c>
      <c r="H7907" s="145" t="s">
        <v>86</v>
      </c>
      <c r="I7907" s="462" t="s">
        <v>1688</v>
      </c>
      <c r="J7907" s="462" t="s">
        <v>1690</v>
      </c>
    </row>
    <row r="7908" spans="3:12">
      <c r="C7908" s="145" t="s">
        <v>2985</v>
      </c>
      <c r="F7908" s="462" t="s">
        <v>3468</v>
      </c>
      <c r="G7908" s="462" t="s">
        <v>3468</v>
      </c>
      <c r="H7908" s="145" t="s">
        <v>86</v>
      </c>
      <c r="I7908" s="462" t="s">
        <v>1688</v>
      </c>
      <c r="J7908" s="462" t="s">
        <v>1690</v>
      </c>
    </row>
    <row r="7909" spans="3:12">
      <c r="C7909" s="145" t="s">
        <v>2986</v>
      </c>
      <c r="F7909" s="462" t="s">
        <v>3468</v>
      </c>
      <c r="G7909" s="462" t="s">
        <v>3468</v>
      </c>
      <c r="H7909" s="145" t="s">
        <v>86</v>
      </c>
      <c r="I7909" s="462" t="s">
        <v>1688</v>
      </c>
      <c r="J7909" s="462" t="s">
        <v>1690</v>
      </c>
    </row>
    <row r="7910" spans="3:12">
      <c r="C7910" s="145" t="s">
        <v>2666</v>
      </c>
      <c r="D7910" s="145">
        <v>0</v>
      </c>
      <c r="E7910" s="145" t="s">
        <v>26</v>
      </c>
      <c r="F7910" s="462" t="s">
        <v>95</v>
      </c>
      <c r="G7910" s="462" t="s">
        <v>3468</v>
      </c>
      <c r="H7910" s="145" t="s">
        <v>86</v>
      </c>
      <c r="I7910" s="462" t="s">
        <v>1688</v>
      </c>
      <c r="J7910" s="462" t="s">
        <v>1690</v>
      </c>
    </row>
    <row r="7911" spans="3:12">
      <c r="C7911" s="145" t="s">
        <v>2987</v>
      </c>
      <c r="F7911" s="462" t="s">
        <v>3468</v>
      </c>
      <c r="G7911" s="462" t="s">
        <v>3468</v>
      </c>
      <c r="H7911" s="145" t="s">
        <v>86</v>
      </c>
      <c r="I7911" s="462" t="s">
        <v>1688</v>
      </c>
      <c r="J7911" s="462" t="s">
        <v>1690</v>
      </c>
    </row>
    <row r="7912" spans="3:12">
      <c r="C7912" s="145" t="s">
        <v>2988</v>
      </c>
      <c r="F7912" s="462" t="s">
        <v>3468</v>
      </c>
      <c r="G7912" s="462" t="s">
        <v>3468</v>
      </c>
      <c r="H7912" s="145" t="s">
        <v>86</v>
      </c>
      <c r="I7912" s="462" t="s">
        <v>1688</v>
      </c>
      <c r="J7912" s="462" t="s">
        <v>1690</v>
      </c>
    </row>
    <row r="7913" spans="3:12">
      <c r="C7913" s="145" t="s">
        <v>2989</v>
      </c>
      <c r="D7913" s="145">
        <v>0</v>
      </c>
      <c r="E7913" s="145" t="s">
        <v>26</v>
      </c>
      <c r="F7913" s="462" t="s">
        <v>95</v>
      </c>
      <c r="G7913" s="462" t="s">
        <v>3468</v>
      </c>
      <c r="H7913" s="145" t="s">
        <v>86</v>
      </c>
      <c r="I7913" s="462" t="s">
        <v>2</v>
      </c>
      <c r="J7913" s="462" t="s">
        <v>1690</v>
      </c>
    </row>
    <row r="7914" spans="3:12">
      <c r="C7914" s="145" t="s">
        <v>2990</v>
      </c>
      <c r="D7914" s="145">
        <v>0</v>
      </c>
      <c r="E7914" s="145" t="s">
        <v>26</v>
      </c>
      <c r="F7914" s="462" t="s">
        <v>95</v>
      </c>
      <c r="G7914" s="462" t="s">
        <v>3468</v>
      </c>
      <c r="H7914" s="145" t="s">
        <v>86</v>
      </c>
      <c r="I7914" s="462" t="s">
        <v>2</v>
      </c>
      <c r="J7914" s="462" t="s">
        <v>1690</v>
      </c>
    </row>
    <row r="7915" spans="3:12">
      <c r="C7915" s="145" t="s">
        <v>2991</v>
      </c>
      <c r="F7915" s="462" t="s">
        <v>3468</v>
      </c>
      <c r="G7915" s="462" t="s">
        <v>3468</v>
      </c>
      <c r="H7915" s="145" t="s">
        <v>86</v>
      </c>
      <c r="I7915" s="462" t="s">
        <v>1688</v>
      </c>
      <c r="J7915" s="462" t="s">
        <v>1690</v>
      </c>
    </row>
    <row r="7916" spans="3:12">
      <c r="C7916" s="145" t="s">
        <v>2992</v>
      </c>
      <c r="F7916" s="462" t="s">
        <v>3468</v>
      </c>
      <c r="G7916" s="462" t="s">
        <v>3468</v>
      </c>
      <c r="H7916" s="145" t="s">
        <v>86</v>
      </c>
      <c r="I7916" s="462" t="s">
        <v>1688</v>
      </c>
      <c r="J7916" s="462" t="s">
        <v>1690</v>
      </c>
    </row>
    <row r="7917" spans="3:12">
      <c r="C7917" s="145" t="s">
        <v>2993</v>
      </c>
      <c r="D7917" s="145">
        <v>0</v>
      </c>
      <c r="E7917" s="145" t="s">
        <v>26</v>
      </c>
      <c r="F7917" s="462" t="s">
        <v>95</v>
      </c>
      <c r="G7917" s="462" t="s">
        <v>3468</v>
      </c>
      <c r="H7917" s="145" t="s">
        <v>86</v>
      </c>
      <c r="I7917" s="462" t="s">
        <v>1688</v>
      </c>
      <c r="J7917" s="462" t="s">
        <v>1690</v>
      </c>
      <c r="K7917" s="145" t="s">
        <v>2321</v>
      </c>
      <c r="L7917" s="145" t="s">
        <v>2322</v>
      </c>
    </row>
    <row r="7918" spans="3:12">
      <c r="C7918" s="145" t="s">
        <v>2994</v>
      </c>
      <c r="F7918" s="462" t="s">
        <v>3468</v>
      </c>
      <c r="G7918" s="462" t="s">
        <v>3468</v>
      </c>
      <c r="H7918" s="145" t="s">
        <v>86</v>
      </c>
      <c r="I7918" s="462" t="s">
        <v>1688</v>
      </c>
      <c r="J7918" s="462" t="s">
        <v>1690</v>
      </c>
      <c r="K7918" s="145" t="s">
        <v>2321</v>
      </c>
      <c r="L7918" s="145" t="s">
        <v>2322</v>
      </c>
    </row>
    <row r="7919" spans="3:12">
      <c r="C7919" s="145" t="s">
        <v>2995</v>
      </c>
      <c r="D7919" s="145">
        <v>0</v>
      </c>
      <c r="E7919" s="145" t="s">
        <v>26</v>
      </c>
      <c r="F7919" s="462" t="s">
        <v>95</v>
      </c>
      <c r="G7919" s="462" t="s">
        <v>3468</v>
      </c>
      <c r="H7919" s="145" t="s">
        <v>86</v>
      </c>
      <c r="I7919" s="462" t="s">
        <v>1688</v>
      </c>
      <c r="J7919" s="462" t="s">
        <v>1690</v>
      </c>
      <c r="K7919" s="145" t="s">
        <v>2321</v>
      </c>
      <c r="L7919" s="145" t="s">
        <v>2322</v>
      </c>
    </row>
    <row r="7920" spans="3:12">
      <c r="C7920" s="145" t="s">
        <v>2996</v>
      </c>
      <c r="F7920" s="462" t="s">
        <v>3468</v>
      </c>
      <c r="G7920" s="462" t="s">
        <v>3468</v>
      </c>
      <c r="H7920" s="145" t="s">
        <v>86</v>
      </c>
      <c r="I7920" s="462" t="s">
        <v>1688</v>
      </c>
      <c r="J7920" s="462" t="s">
        <v>1690</v>
      </c>
      <c r="K7920" s="145" t="s">
        <v>2321</v>
      </c>
      <c r="L7920" s="145" t="s">
        <v>2322</v>
      </c>
    </row>
    <row r="7921" spans="3:12">
      <c r="C7921" s="145" t="s">
        <v>2993</v>
      </c>
      <c r="D7921" s="145">
        <v>0</v>
      </c>
      <c r="E7921" s="145" t="s">
        <v>26</v>
      </c>
      <c r="F7921" s="462" t="s">
        <v>95</v>
      </c>
      <c r="G7921" s="462" t="s">
        <v>3468</v>
      </c>
      <c r="H7921" s="145" t="s">
        <v>86</v>
      </c>
      <c r="I7921" s="462" t="s">
        <v>1688</v>
      </c>
      <c r="J7921" s="462" t="s">
        <v>1690</v>
      </c>
      <c r="K7921" s="145" t="s">
        <v>2321</v>
      </c>
      <c r="L7921" s="145" t="s">
        <v>2281</v>
      </c>
    </row>
    <row r="7922" spans="3:12">
      <c r="C7922" s="145" t="s">
        <v>2994</v>
      </c>
      <c r="F7922" s="462" t="s">
        <v>3468</v>
      </c>
      <c r="G7922" s="462" t="s">
        <v>3468</v>
      </c>
      <c r="H7922" s="145" t="s">
        <v>86</v>
      </c>
      <c r="I7922" s="462" t="s">
        <v>1688</v>
      </c>
      <c r="J7922" s="462" t="s">
        <v>1690</v>
      </c>
      <c r="K7922" s="145" t="s">
        <v>2321</v>
      </c>
      <c r="L7922" s="145" t="s">
        <v>2281</v>
      </c>
    </row>
    <row r="7923" spans="3:12">
      <c r="C7923" s="145" t="s">
        <v>2995</v>
      </c>
      <c r="D7923" s="145">
        <v>0</v>
      </c>
      <c r="E7923" s="145" t="s">
        <v>26</v>
      </c>
      <c r="F7923" s="462" t="s">
        <v>95</v>
      </c>
      <c r="G7923" s="462" t="s">
        <v>3468</v>
      </c>
      <c r="H7923" s="145" t="s">
        <v>86</v>
      </c>
      <c r="I7923" s="462" t="s">
        <v>1688</v>
      </c>
      <c r="J7923" s="462" t="s">
        <v>1690</v>
      </c>
      <c r="K7923" s="145" t="s">
        <v>2321</v>
      </c>
      <c r="L7923" s="145" t="s">
        <v>2281</v>
      </c>
    </row>
    <row r="7924" spans="3:12">
      <c r="C7924" s="145" t="s">
        <v>2996</v>
      </c>
      <c r="F7924" s="462" t="s">
        <v>95</v>
      </c>
      <c r="G7924" s="462" t="s">
        <v>3468</v>
      </c>
      <c r="H7924" s="145" t="s">
        <v>86</v>
      </c>
      <c r="I7924" s="462" t="s">
        <v>1688</v>
      </c>
      <c r="J7924" s="462" t="s">
        <v>1690</v>
      </c>
      <c r="K7924" s="145" t="s">
        <v>2321</v>
      </c>
      <c r="L7924" s="145" t="s">
        <v>2281</v>
      </c>
    </row>
    <row r="7925" spans="3:12">
      <c r="C7925" s="145" t="s">
        <v>2993</v>
      </c>
      <c r="D7925" s="145">
        <v>0</v>
      </c>
      <c r="E7925" s="145" t="s">
        <v>26</v>
      </c>
      <c r="F7925" s="462" t="s">
        <v>95</v>
      </c>
      <c r="G7925" s="462" t="s">
        <v>3468</v>
      </c>
      <c r="H7925" s="145" t="s">
        <v>86</v>
      </c>
      <c r="I7925" s="462" t="s">
        <v>1688</v>
      </c>
      <c r="J7925" s="462" t="s">
        <v>1690</v>
      </c>
      <c r="K7925" s="145" t="s">
        <v>2321</v>
      </c>
      <c r="L7925" s="145" t="s">
        <v>2323</v>
      </c>
    </row>
    <row r="7926" spans="3:12">
      <c r="C7926" s="145" t="s">
        <v>2994</v>
      </c>
      <c r="F7926" s="462" t="s">
        <v>3468</v>
      </c>
      <c r="G7926" s="462" t="s">
        <v>3468</v>
      </c>
      <c r="H7926" s="145" t="s">
        <v>86</v>
      </c>
      <c r="I7926" s="462" t="s">
        <v>1688</v>
      </c>
      <c r="J7926" s="462" t="s">
        <v>1690</v>
      </c>
      <c r="K7926" s="145" t="s">
        <v>2321</v>
      </c>
      <c r="L7926" s="145" t="s">
        <v>2323</v>
      </c>
    </row>
    <row r="7927" spans="3:12">
      <c r="C7927" s="145" t="s">
        <v>2995</v>
      </c>
      <c r="D7927" s="145">
        <v>0</v>
      </c>
      <c r="E7927" s="145" t="s">
        <v>26</v>
      </c>
      <c r="F7927" s="462" t="s">
        <v>95</v>
      </c>
      <c r="G7927" s="462" t="s">
        <v>3468</v>
      </c>
      <c r="H7927" s="145" t="s">
        <v>86</v>
      </c>
      <c r="I7927" s="462" t="s">
        <v>1688</v>
      </c>
      <c r="J7927" s="462" t="s">
        <v>1690</v>
      </c>
      <c r="K7927" s="145" t="s">
        <v>2321</v>
      </c>
      <c r="L7927" s="145" t="s">
        <v>2323</v>
      </c>
    </row>
    <row r="7928" spans="3:12">
      <c r="C7928" s="145" t="s">
        <v>2996</v>
      </c>
      <c r="F7928" s="462" t="s">
        <v>3468</v>
      </c>
      <c r="G7928" s="462" t="s">
        <v>3468</v>
      </c>
      <c r="H7928" s="145" t="s">
        <v>86</v>
      </c>
      <c r="I7928" s="462" t="s">
        <v>1688</v>
      </c>
      <c r="J7928" s="462" t="s">
        <v>1690</v>
      </c>
      <c r="K7928" s="145" t="s">
        <v>2321</v>
      </c>
      <c r="L7928" s="145" t="s">
        <v>2323</v>
      </c>
    </row>
    <row r="7929" spans="3:12">
      <c r="C7929" s="145" t="s">
        <v>2993</v>
      </c>
      <c r="D7929" s="145">
        <v>0</v>
      </c>
      <c r="E7929" s="145" t="s">
        <v>26</v>
      </c>
      <c r="F7929" s="462" t="s">
        <v>95</v>
      </c>
      <c r="G7929" s="462" t="s">
        <v>3468</v>
      </c>
      <c r="H7929" s="145" t="s">
        <v>86</v>
      </c>
      <c r="I7929" s="462" t="s">
        <v>1688</v>
      </c>
      <c r="J7929" s="462" t="s">
        <v>1690</v>
      </c>
      <c r="K7929" s="145" t="s">
        <v>2321</v>
      </c>
      <c r="L7929" s="145" t="s">
        <v>2303</v>
      </c>
    </row>
    <row r="7930" spans="3:12">
      <c r="C7930" s="145" t="s">
        <v>2994</v>
      </c>
      <c r="F7930" s="462" t="s">
        <v>3468</v>
      </c>
      <c r="G7930" s="462" t="s">
        <v>3468</v>
      </c>
      <c r="H7930" s="145" t="s">
        <v>86</v>
      </c>
      <c r="I7930" s="462" t="s">
        <v>1688</v>
      </c>
      <c r="J7930" s="462" t="s">
        <v>1690</v>
      </c>
      <c r="K7930" s="145" t="s">
        <v>2321</v>
      </c>
      <c r="L7930" s="145" t="s">
        <v>2303</v>
      </c>
    </row>
    <row r="7931" spans="3:12">
      <c r="C7931" s="145" t="s">
        <v>2995</v>
      </c>
      <c r="D7931" s="145">
        <v>0</v>
      </c>
      <c r="E7931" s="145" t="s">
        <v>26</v>
      </c>
      <c r="F7931" s="462" t="s">
        <v>95</v>
      </c>
      <c r="G7931" s="462" t="s">
        <v>3468</v>
      </c>
      <c r="H7931" s="145" t="s">
        <v>86</v>
      </c>
      <c r="I7931" s="462" t="s">
        <v>1688</v>
      </c>
      <c r="J7931" s="462" t="s">
        <v>1690</v>
      </c>
      <c r="K7931" s="145" t="s">
        <v>2321</v>
      </c>
      <c r="L7931" s="145" t="s">
        <v>2303</v>
      </c>
    </row>
    <row r="7932" spans="3:12">
      <c r="C7932" s="145" t="s">
        <v>2996</v>
      </c>
      <c r="F7932" s="462" t="s">
        <v>3468</v>
      </c>
      <c r="G7932" s="462" t="s">
        <v>3468</v>
      </c>
      <c r="H7932" s="145" t="s">
        <v>86</v>
      </c>
      <c r="I7932" s="462" t="s">
        <v>1688</v>
      </c>
      <c r="J7932" s="462" t="s">
        <v>1690</v>
      </c>
      <c r="K7932" s="145" t="s">
        <v>2321</v>
      </c>
      <c r="L7932" s="145" t="s">
        <v>2303</v>
      </c>
    </row>
    <row r="7933" spans="3:12">
      <c r="C7933" s="145" t="s">
        <v>2993</v>
      </c>
      <c r="D7933" s="145">
        <v>0</v>
      </c>
      <c r="E7933" s="145" t="s">
        <v>26</v>
      </c>
      <c r="F7933" s="462" t="s">
        <v>95</v>
      </c>
      <c r="G7933" s="462" t="s">
        <v>3468</v>
      </c>
      <c r="H7933" s="145" t="s">
        <v>86</v>
      </c>
      <c r="I7933" s="462" t="s">
        <v>1688</v>
      </c>
      <c r="J7933" s="462" t="s">
        <v>1690</v>
      </c>
      <c r="K7933" s="145" t="s">
        <v>2321</v>
      </c>
      <c r="L7933" s="145" t="s">
        <v>2324</v>
      </c>
    </row>
    <row r="7934" spans="3:12">
      <c r="C7934" s="145" t="s">
        <v>2994</v>
      </c>
      <c r="F7934" s="462" t="s">
        <v>3468</v>
      </c>
      <c r="G7934" s="462" t="s">
        <v>3468</v>
      </c>
      <c r="H7934" s="145" t="s">
        <v>86</v>
      </c>
      <c r="I7934" s="462" t="s">
        <v>1688</v>
      </c>
      <c r="J7934" s="462" t="s">
        <v>1690</v>
      </c>
      <c r="K7934" s="145" t="s">
        <v>2321</v>
      </c>
      <c r="L7934" s="145" t="s">
        <v>2324</v>
      </c>
    </row>
    <row r="7935" spans="3:12">
      <c r="C7935" s="145" t="s">
        <v>2995</v>
      </c>
      <c r="D7935" s="145">
        <v>0</v>
      </c>
      <c r="E7935" s="145" t="s">
        <v>26</v>
      </c>
      <c r="F7935" s="462" t="s">
        <v>95</v>
      </c>
      <c r="G7935" s="462" t="s">
        <v>3468</v>
      </c>
      <c r="H7935" s="145" t="s">
        <v>86</v>
      </c>
      <c r="I7935" s="462" t="s">
        <v>1688</v>
      </c>
      <c r="J7935" s="462" t="s">
        <v>1690</v>
      </c>
      <c r="K7935" s="145" t="s">
        <v>2321</v>
      </c>
      <c r="L7935" s="145" t="s">
        <v>2324</v>
      </c>
    </row>
    <row r="7936" spans="3:12">
      <c r="C7936" s="145" t="s">
        <v>2996</v>
      </c>
      <c r="F7936" s="462" t="s">
        <v>3468</v>
      </c>
      <c r="G7936" s="462" t="s">
        <v>3468</v>
      </c>
      <c r="H7936" s="145" t="s">
        <v>86</v>
      </c>
      <c r="I7936" s="462" t="s">
        <v>1688</v>
      </c>
      <c r="J7936" s="462" t="s">
        <v>1690</v>
      </c>
      <c r="K7936" s="145" t="s">
        <v>2321</v>
      </c>
      <c r="L7936" s="145" t="s">
        <v>2324</v>
      </c>
    </row>
    <row r="7937" spans="3:14">
      <c r="C7937" s="145" t="s">
        <v>2993</v>
      </c>
      <c r="D7937" s="145">
        <v>0</v>
      </c>
      <c r="E7937" s="145" t="s">
        <v>26</v>
      </c>
      <c r="F7937" s="462" t="s">
        <v>95</v>
      </c>
      <c r="G7937" s="462" t="s">
        <v>3468</v>
      </c>
      <c r="H7937" s="145" t="s">
        <v>86</v>
      </c>
      <c r="I7937" s="462" t="s">
        <v>1688</v>
      </c>
      <c r="J7937" s="462" t="s">
        <v>1690</v>
      </c>
      <c r="K7937" s="145" t="s">
        <v>2321</v>
      </c>
      <c r="L7937" s="145" t="s">
        <v>2325</v>
      </c>
    </row>
    <row r="7938" spans="3:14">
      <c r="C7938" s="145" t="s">
        <v>2994</v>
      </c>
      <c r="F7938" s="462" t="s">
        <v>3468</v>
      </c>
      <c r="G7938" s="462" t="s">
        <v>3468</v>
      </c>
      <c r="H7938" s="145" t="s">
        <v>86</v>
      </c>
      <c r="I7938" s="462" t="s">
        <v>1688</v>
      </c>
      <c r="J7938" s="462" t="s">
        <v>1690</v>
      </c>
      <c r="K7938" s="145" t="s">
        <v>2321</v>
      </c>
      <c r="L7938" s="145" t="s">
        <v>2325</v>
      </c>
    </row>
    <row r="7939" spans="3:14">
      <c r="C7939" s="145" t="s">
        <v>2995</v>
      </c>
      <c r="D7939" s="145">
        <v>0</v>
      </c>
      <c r="E7939" s="145" t="s">
        <v>26</v>
      </c>
      <c r="F7939" s="462" t="s">
        <v>95</v>
      </c>
      <c r="G7939" s="462" t="s">
        <v>3468</v>
      </c>
      <c r="H7939" s="145" t="s">
        <v>86</v>
      </c>
      <c r="I7939" s="462" t="s">
        <v>1688</v>
      </c>
      <c r="J7939" s="462" t="s">
        <v>1690</v>
      </c>
      <c r="K7939" s="145" t="s">
        <v>2321</v>
      </c>
      <c r="L7939" s="145" t="s">
        <v>2325</v>
      </c>
    </row>
    <row r="7940" spans="3:14">
      <c r="C7940" s="145" t="s">
        <v>2996</v>
      </c>
      <c r="F7940" s="462" t="s">
        <v>3468</v>
      </c>
      <c r="G7940" s="462" t="s">
        <v>3468</v>
      </c>
      <c r="H7940" s="145" t="s">
        <v>86</v>
      </c>
      <c r="I7940" s="462" t="s">
        <v>1688</v>
      </c>
      <c r="J7940" s="462" t="s">
        <v>1690</v>
      </c>
      <c r="K7940" s="145" t="s">
        <v>2321</v>
      </c>
      <c r="L7940" s="145" t="s">
        <v>2325</v>
      </c>
    </row>
    <row r="7941" spans="3:14">
      <c r="C7941" s="145" t="s">
        <v>2993</v>
      </c>
      <c r="D7941" s="145">
        <v>0</v>
      </c>
      <c r="E7941" s="145" t="s">
        <v>26</v>
      </c>
      <c r="F7941" s="462" t="s">
        <v>95</v>
      </c>
      <c r="G7941" s="462" t="s">
        <v>3468</v>
      </c>
      <c r="H7941" s="145" t="s">
        <v>86</v>
      </c>
      <c r="I7941" s="462" t="s">
        <v>1688</v>
      </c>
      <c r="J7941" s="462" t="s">
        <v>1690</v>
      </c>
      <c r="K7941" s="145" t="s">
        <v>2321</v>
      </c>
      <c r="L7941" s="145" t="s">
        <v>2326</v>
      </c>
    </row>
    <row r="7942" spans="3:14">
      <c r="C7942" s="145" t="s">
        <v>2994</v>
      </c>
      <c r="F7942" s="462" t="s">
        <v>3468</v>
      </c>
      <c r="G7942" s="462" t="s">
        <v>3468</v>
      </c>
      <c r="H7942" s="145" t="s">
        <v>86</v>
      </c>
      <c r="I7942" s="462" t="s">
        <v>1688</v>
      </c>
      <c r="J7942" s="462" t="s">
        <v>1690</v>
      </c>
      <c r="K7942" s="145" t="s">
        <v>2321</v>
      </c>
      <c r="L7942" s="145" t="s">
        <v>2326</v>
      </c>
    </row>
    <row r="7943" spans="3:14">
      <c r="C7943" s="145" t="s">
        <v>2995</v>
      </c>
      <c r="D7943" s="145">
        <v>0</v>
      </c>
      <c r="E7943" s="145" t="s">
        <v>26</v>
      </c>
      <c r="F7943" s="462" t="s">
        <v>95</v>
      </c>
      <c r="G7943" s="462" t="s">
        <v>3468</v>
      </c>
      <c r="H7943" s="145" t="s">
        <v>86</v>
      </c>
      <c r="I7943" s="462" t="s">
        <v>1688</v>
      </c>
      <c r="J7943" s="462" t="s">
        <v>1690</v>
      </c>
      <c r="K7943" s="145" t="s">
        <v>2321</v>
      </c>
      <c r="L7943" s="145" t="s">
        <v>2326</v>
      </c>
    </row>
    <row r="7944" spans="3:14">
      <c r="C7944" s="145" t="s">
        <v>2996</v>
      </c>
      <c r="F7944" s="462" t="s">
        <v>3468</v>
      </c>
      <c r="G7944" s="462" t="s">
        <v>3468</v>
      </c>
      <c r="H7944" s="145" t="s">
        <v>86</v>
      </c>
      <c r="I7944" s="462" t="s">
        <v>1688</v>
      </c>
      <c r="J7944" s="462" t="s">
        <v>1690</v>
      </c>
      <c r="K7944" s="145" t="s">
        <v>2321</v>
      </c>
      <c r="L7944" s="145" t="s">
        <v>2326</v>
      </c>
    </row>
    <row r="7945" spans="3:14">
      <c r="C7945" s="145" t="s">
        <v>2997</v>
      </c>
      <c r="F7945" s="462" t="s">
        <v>3468</v>
      </c>
      <c r="G7945" s="462" t="s">
        <v>3468</v>
      </c>
      <c r="H7945" s="145" t="s">
        <v>86</v>
      </c>
      <c r="I7945" s="462" t="s">
        <v>1688</v>
      </c>
      <c r="J7945" s="462" t="s">
        <v>1690</v>
      </c>
    </row>
    <row r="7946" spans="3:14">
      <c r="C7946" s="145" t="s">
        <v>2998</v>
      </c>
      <c r="F7946" s="462" t="s">
        <v>3468</v>
      </c>
      <c r="G7946" s="462" t="s">
        <v>3468</v>
      </c>
      <c r="H7946" s="145" t="s">
        <v>86</v>
      </c>
      <c r="I7946" s="462" t="s">
        <v>1688</v>
      </c>
      <c r="J7946" s="462" t="s">
        <v>1690</v>
      </c>
    </row>
    <row r="7947" spans="3:14">
      <c r="C7947" s="145" t="s">
        <v>2999</v>
      </c>
      <c r="D7947" s="145">
        <v>0</v>
      </c>
      <c r="E7947" s="145" t="s">
        <v>26</v>
      </c>
      <c r="F7947" s="462" t="s">
        <v>95</v>
      </c>
      <c r="G7947" s="462" t="s">
        <v>3468</v>
      </c>
      <c r="H7947" s="145" t="s">
        <v>86</v>
      </c>
      <c r="I7947" s="462" t="s">
        <v>2</v>
      </c>
      <c r="J7947" s="462" t="s">
        <v>1690</v>
      </c>
      <c r="K7947" s="145" t="s">
        <v>2321</v>
      </c>
      <c r="L7947" s="145" t="s">
        <v>2281</v>
      </c>
      <c r="M7947" s="145" t="s">
        <v>2266</v>
      </c>
      <c r="N7947" s="145" t="s">
        <v>2267</v>
      </c>
    </row>
    <row r="7948" spans="3:14">
      <c r="C7948" s="145" t="s">
        <v>2999</v>
      </c>
      <c r="D7948" s="145">
        <v>0</v>
      </c>
      <c r="E7948" s="145" t="s">
        <v>26</v>
      </c>
      <c r="F7948" s="462" t="s">
        <v>95</v>
      </c>
      <c r="G7948" s="462" t="s">
        <v>3468</v>
      </c>
      <c r="H7948" s="145" t="s">
        <v>86</v>
      </c>
      <c r="I7948" s="462" t="s">
        <v>2</v>
      </c>
      <c r="J7948" s="462" t="s">
        <v>1690</v>
      </c>
      <c r="K7948" s="145" t="s">
        <v>2321</v>
      </c>
      <c r="L7948" s="145" t="s">
        <v>2281</v>
      </c>
      <c r="M7948" s="145" t="s">
        <v>2266</v>
      </c>
      <c r="N7948" s="145" t="s">
        <v>2268</v>
      </c>
    </row>
    <row r="7949" spans="3:14">
      <c r="C7949" s="145" t="s">
        <v>2999</v>
      </c>
      <c r="D7949" s="145">
        <v>0</v>
      </c>
      <c r="E7949" s="145" t="s">
        <v>26</v>
      </c>
      <c r="F7949" s="462" t="s">
        <v>95</v>
      </c>
      <c r="G7949" s="462" t="s">
        <v>3468</v>
      </c>
      <c r="H7949" s="145" t="s">
        <v>86</v>
      </c>
      <c r="I7949" s="462" t="s">
        <v>2</v>
      </c>
      <c r="J7949" s="462" t="s">
        <v>1690</v>
      </c>
      <c r="K7949" s="145" t="s">
        <v>2321</v>
      </c>
      <c r="L7949" s="145" t="s">
        <v>2281</v>
      </c>
      <c r="M7949" s="145" t="s">
        <v>2266</v>
      </c>
      <c r="N7949" s="145" t="s">
        <v>2269</v>
      </c>
    </row>
    <row r="7950" spans="3:14">
      <c r="C7950" s="145" t="s">
        <v>2999</v>
      </c>
      <c r="D7950" s="145">
        <v>0</v>
      </c>
      <c r="E7950" s="145" t="s">
        <v>26</v>
      </c>
      <c r="F7950" s="462" t="s">
        <v>95</v>
      </c>
      <c r="G7950" s="462" t="s">
        <v>3468</v>
      </c>
      <c r="H7950" s="145" t="s">
        <v>86</v>
      </c>
      <c r="I7950" s="462" t="s">
        <v>2</v>
      </c>
      <c r="J7950" s="462" t="s">
        <v>1690</v>
      </c>
      <c r="K7950" s="145" t="s">
        <v>2321</v>
      </c>
      <c r="L7950" s="145" t="s">
        <v>2303</v>
      </c>
      <c r="M7950" s="145" t="s">
        <v>2266</v>
      </c>
      <c r="N7950" s="145" t="s">
        <v>2267</v>
      </c>
    </row>
    <row r="7951" spans="3:14">
      <c r="C7951" s="145" t="s">
        <v>2999</v>
      </c>
      <c r="D7951" s="145">
        <v>0</v>
      </c>
      <c r="E7951" s="145" t="s">
        <v>26</v>
      </c>
      <c r="F7951" s="462" t="s">
        <v>95</v>
      </c>
      <c r="G7951" s="462" t="s">
        <v>3468</v>
      </c>
      <c r="H7951" s="145" t="s">
        <v>86</v>
      </c>
      <c r="I7951" s="462" t="s">
        <v>2</v>
      </c>
      <c r="J7951" s="462" t="s">
        <v>1690</v>
      </c>
      <c r="K7951" s="145" t="s">
        <v>2321</v>
      </c>
      <c r="L7951" s="145" t="s">
        <v>2303</v>
      </c>
      <c r="M7951" s="145" t="s">
        <v>2266</v>
      </c>
      <c r="N7951" s="145" t="s">
        <v>2268</v>
      </c>
    </row>
    <row r="7952" spans="3:14">
      <c r="C7952" s="145" t="s">
        <v>2999</v>
      </c>
      <c r="D7952" s="145">
        <v>0</v>
      </c>
      <c r="E7952" s="145" t="s">
        <v>26</v>
      </c>
      <c r="F7952" s="462" t="s">
        <v>95</v>
      </c>
      <c r="G7952" s="462" t="s">
        <v>3468</v>
      </c>
      <c r="H7952" s="145" t="s">
        <v>86</v>
      </c>
      <c r="I7952" s="462" t="s">
        <v>2</v>
      </c>
      <c r="J7952" s="462" t="s">
        <v>1690</v>
      </c>
      <c r="K7952" s="145" t="s">
        <v>2321</v>
      </c>
      <c r="L7952" s="145" t="s">
        <v>2303</v>
      </c>
      <c r="M7952" s="145" t="s">
        <v>2266</v>
      </c>
      <c r="N7952" s="145" t="s">
        <v>2269</v>
      </c>
    </row>
    <row r="7953" spans="3:14">
      <c r="C7953" s="145" t="s">
        <v>2999</v>
      </c>
      <c r="D7953" s="145">
        <v>0</v>
      </c>
      <c r="E7953" s="145" t="s">
        <v>26</v>
      </c>
      <c r="F7953" s="462" t="s">
        <v>95</v>
      </c>
      <c r="G7953" s="462" t="s">
        <v>3468</v>
      </c>
      <c r="H7953" s="145" t="s">
        <v>86</v>
      </c>
      <c r="I7953" s="462" t="s">
        <v>2</v>
      </c>
      <c r="J7953" s="462" t="s">
        <v>1690</v>
      </c>
      <c r="K7953" s="145" t="s">
        <v>2321</v>
      </c>
      <c r="L7953" s="145" t="s">
        <v>2327</v>
      </c>
      <c r="M7953" s="145" t="s">
        <v>2266</v>
      </c>
      <c r="N7953" s="145" t="s">
        <v>2267</v>
      </c>
    </row>
    <row r="7954" spans="3:14">
      <c r="C7954" s="145" t="s">
        <v>2999</v>
      </c>
      <c r="D7954" s="145">
        <v>0</v>
      </c>
      <c r="E7954" s="145" t="s">
        <v>26</v>
      </c>
      <c r="F7954" s="462" t="s">
        <v>95</v>
      </c>
      <c r="G7954" s="462" t="s">
        <v>3468</v>
      </c>
      <c r="H7954" s="145" t="s">
        <v>86</v>
      </c>
      <c r="I7954" s="462" t="s">
        <v>2</v>
      </c>
      <c r="J7954" s="462" t="s">
        <v>1690</v>
      </c>
      <c r="K7954" s="145" t="s">
        <v>2321</v>
      </c>
      <c r="L7954" s="145" t="s">
        <v>2327</v>
      </c>
      <c r="M7954" s="145" t="s">
        <v>2266</v>
      </c>
      <c r="N7954" s="145" t="s">
        <v>2268</v>
      </c>
    </row>
    <row r="7955" spans="3:14">
      <c r="C7955" s="145" t="s">
        <v>2999</v>
      </c>
      <c r="D7955" s="145">
        <v>0</v>
      </c>
      <c r="E7955" s="145" t="s">
        <v>26</v>
      </c>
      <c r="F7955" s="462" t="s">
        <v>95</v>
      </c>
      <c r="G7955" s="462" t="s">
        <v>3468</v>
      </c>
      <c r="H7955" s="145" t="s">
        <v>86</v>
      </c>
      <c r="I7955" s="462" t="s">
        <v>2</v>
      </c>
      <c r="J7955" s="462" t="s">
        <v>1690</v>
      </c>
      <c r="K7955" s="145" t="s">
        <v>2321</v>
      </c>
      <c r="L7955" s="145" t="s">
        <v>2327</v>
      </c>
      <c r="M7955" s="145" t="s">
        <v>2266</v>
      </c>
      <c r="N7955" s="145" t="s">
        <v>2269</v>
      </c>
    </row>
    <row r="7956" spans="3:14">
      <c r="C7956" s="145" t="s">
        <v>2999</v>
      </c>
      <c r="D7956" s="145">
        <v>0</v>
      </c>
      <c r="E7956" s="145" t="s">
        <v>26</v>
      </c>
      <c r="F7956" s="462" t="s">
        <v>95</v>
      </c>
      <c r="G7956" s="462" t="s">
        <v>3468</v>
      </c>
      <c r="H7956" s="145" t="s">
        <v>86</v>
      </c>
      <c r="I7956" s="462" t="s">
        <v>2</v>
      </c>
      <c r="J7956" s="462" t="s">
        <v>1690</v>
      </c>
      <c r="K7956" s="145" t="s">
        <v>2321</v>
      </c>
      <c r="L7956" s="145" t="s">
        <v>2328</v>
      </c>
      <c r="M7956" s="145" t="s">
        <v>2266</v>
      </c>
      <c r="N7956" s="145" t="s">
        <v>2267</v>
      </c>
    </row>
    <row r="7957" spans="3:14">
      <c r="C7957" s="145" t="s">
        <v>2999</v>
      </c>
      <c r="D7957" s="145">
        <v>0</v>
      </c>
      <c r="E7957" s="145" t="s">
        <v>26</v>
      </c>
      <c r="F7957" s="462" t="s">
        <v>95</v>
      </c>
      <c r="G7957" s="462" t="s">
        <v>3468</v>
      </c>
      <c r="H7957" s="145" t="s">
        <v>86</v>
      </c>
      <c r="I7957" s="462" t="s">
        <v>2</v>
      </c>
      <c r="J7957" s="462" t="s">
        <v>1690</v>
      </c>
      <c r="K7957" s="145" t="s">
        <v>2321</v>
      </c>
      <c r="L7957" s="145" t="s">
        <v>2328</v>
      </c>
      <c r="M7957" s="145" t="s">
        <v>2266</v>
      </c>
      <c r="N7957" s="145" t="s">
        <v>2268</v>
      </c>
    </row>
    <row r="7958" spans="3:14">
      <c r="C7958" s="145" t="s">
        <v>2999</v>
      </c>
      <c r="D7958" s="145">
        <v>0</v>
      </c>
      <c r="E7958" s="145" t="s">
        <v>26</v>
      </c>
      <c r="F7958" s="462" t="s">
        <v>95</v>
      </c>
      <c r="G7958" s="462" t="s">
        <v>3468</v>
      </c>
      <c r="H7958" s="145" t="s">
        <v>86</v>
      </c>
      <c r="I7958" s="462" t="s">
        <v>2</v>
      </c>
      <c r="J7958" s="462" t="s">
        <v>1690</v>
      </c>
      <c r="K7958" s="145" t="s">
        <v>2321</v>
      </c>
      <c r="L7958" s="145" t="s">
        <v>2328</v>
      </c>
      <c r="M7958" s="145" t="s">
        <v>2266</v>
      </c>
      <c r="N7958" s="145" t="s">
        <v>2269</v>
      </c>
    </row>
    <row r="7959" spans="3:14">
      <c r="C7959" s="145" t="s">
        <v>2999</v>
      </c>
      <c r="D7959" s="145">
        <v>0</v>
      </c>
      <c r="E7959" s="145" t="s">
        <v>26</v>
      </c>
      <c r="F7959" s="462" t="s">
        <v>95</v>
      </c>
      <c r="G7959" s="462" t="s">
        <v>3468</v>
      </c>
      <c r="H7959" s="145" t="s">
        <v>86</v>
      </c>
      <c r="I7959" s="462" t="s">
        <v>2</v>
      </c>
      <c r="J7959" s="462" t="s">
        <v>1690</v>
      </c>
      <c r="K7959" s="145" t="s">
        <v>2321</v>
      </c>
      <c r="L7959" s="145" t="s">
        <v>2329</v>
      </c>
      <c r="M7959" s="145" t="s">
        <v>2266</v>
      </c>
      <c r="N7959" s="145" t="s">
        <v>2267</v>
      </c>
    </row>
    <row r="7960" spans="3:14">
      <c r="C7960" s="145" t="s">
        <v>2999</v>
      </c>
      <c r="D7960" s="145">
        <v>0</v>
      </c>
      <c r="E7960" s="145" t="s">
        <v>26</v>
      </c>
      <c r="F7960" s="462" t="s">
        <v>95</v>
      </c>
      <c r="G7960" s="462" t="s">
        <v>3468</v>
      </c>
      <c r="H7960" s="145" t="s">
        <v>86</v>
      </c>
      <c r="I7960" s="462" t="s">
        <v>2</v>
      </c>
      <c r="J7960" s="462" t="s">
        <v>1690</v>
      </c>
      <c r="K7960" s="145" t="s">
        <v>2321</v>
      </c>
      <c r="L7960" s="145" t="s">
        <v>2329</v>
      </c>
      <c r="M7960" s="145" t="s">
        <v>2266</v>
      </c>
      <c r="N7960" s="145" t="s">
        <v>2268</v>
      </c>
    </row>
    <row r="7961" spans="3:14">
      <c r="C7961" s="145" t="s">
        <v>2999</v>
      </c>
      <c r="D7961" s="145">
        <v>0</v>
      </c>
      <c r="E7961" s="145" t="s">
        <v>26</v>
      </c>
      <c r="F7961" s="462" t="s">
        <v>95</v>
      </c>
      <c r="G7961" s="462" t="s">
        <v>3468</v>
      </c>
      <c r="H7961" s="145" t="s">
        <v>86</v>
      </c>
      <c r="I7961" s="462" t="s">
        <v>2</v>
      </c>
      <c r="J7961" s="462" t="s">
        <v>1690</v>
      </c>
      <c r="K7961" s="145" t="s">
        <v>2321</v>
      </c>
      <c r="L7961" s="145" t="s">
        <v>2329</v>
      </c>
      <c r="M7961" s="145" t="s">
        <v>2266</v>
      </c>
      <c r="N7961" s="145" t="s">
        <v>2269</v>
      </c>
    </row>
    <row r="7962" spans="3:14">
      <c r="C7962" s="145" t="s">
        <v>2999</v>
      </c>
      <c r="D7962" s="145">
        <v>0</v>
      </c>
      <c r="E7962" s="145" t="s">
        <v>26</v>
      </c>
      <c r="F7962" s="462" t="s">
        <v>95</v>
      </c>
      <c r="G7962" s="462" t="s">
        <v>3468</v>
      </c>
      <c r="H7962" s="145" t="s">
        <v>86</v>
      </c>
      <c r="I7962" s="462" t="s">
        <v>2</v>
      </c>
      <c r="J7962" s="462" t="s">
        <v>1690</v>
      </c>
      <c r="K7962" s="145" t="s">
        <v>2321</v>
      </c>
      <c r="L7962" s="145" t="s">
        <v>2326</v>
      </c>
      <c r="M7962" s="145" t="s">
        <v>2266</v>
      </c>
      <c r="N7962" s="145" t="s">
        <v>2267</v>
      </c>
    </row>
    <row r="7963" spans="3:14">
      <c r="C7963" s="145" t="s">
        <v>2999</v>
      </c>
      <c r="D7963" s="145">
        <v>0</v>
      </c>
      <c r="E7963" s="145" t="s">
        <v>26</v>
      </c>
      <c r="F7963" s="462" t="s">
        <v>95</v>
      </c>
      <c r="G7963" s="462" t="s">
        <v>3468</v>
      </c>
      <c r="H7963" s="145" t="s">
        <v>86</v>
      </c>
      <c r="I7963" s="462" t="s">
        <v>2</v>
      </c>
      <c r="J7963" s="462" t="s">
        <v>1690</v>
      </c>
      <c r="K7963" s="145" t="s">
        <v>2321</v>
      </c>
      <c r="L7963" s="145" t="s">
        <v>2326</v>
      </c>
      <c r="M7963" s="145" t="s">
        <v>2266</v>
      </c>
      <c r="N7963" s="145" t="s">
        <v>2268</v>
      </c>
    </row>
    <row r="7964" spans="3:14">
      <c r="C7964" s="145" t="s">
        <v>2999</v>
      </c>
      <c r="D7964" s="145">
        <v>0</v>
      </c>
      <c r="E7964" s="145" t="s">
        <v>26</v>
      </c>
      <c r="F7964" s="462" t="s">
        <v>95</v>
      </c>
      <c r="G7964" s="462" t="s">
        <v>3468</v>
      </c>
      <c r="H7964" s="145" t="s">
        <v>86</v>
      </c>
      <c r="I7964" s="462" t="s">
        <v>2</v>
      </c>
      <c r="J7964" s="462" t="s">
        <v>1690</v>
      </c>
      <c r="K7964" s="145" t="s">
        <v>2321</v>
      </c>
      <c r="L7964" s="145" t="s">
        <v>2326</v>
      </c>
      <c r="M7964" s="145" t="s">
        <v>2266</v>
      </c>
      <c r="N7964" s="145" t="s">
        <v>2269</v>
      </c>
    </row>
    <row r="7965" spans="3:14">
      <c r="C7965" s="145" t="s">
        <v>3000</v>
      </c>
      <c r="F7965" s="462" t="s">
        <v>3468</v>
      </c>
      <c r="G7965" s="462" t="s">
        <v>3468</v>
      </c>
      <c r="H7965" s="145" t="s">
        <v>86</v>
      </c>
      <c r="I7965" s="462" t="s">
        <v>1688</v>
      </c>
      <c r="J7965" s="462" t="s">
        <v>1690</v>
      </c>
    </row>
    <row r="7966" spans="3:14">
      <c r="C7966" s="145" t="s">
        <v>3001</v>
      </c>
      <c r="D7966" s="145">
        <v>0</v>
      </c>
      <c r="E7966" s="145" t="s">
        <v>26</v>
      </c>
      <c r="F7966" s="462" t="s">
        <v>95</v>
      </c>
      <c r="G7966" s="462" t="s">
        <v>3468</v>
      </c>
      <c r="H7966" s="145" t="s">
        <v>86</v>
      </c>
      <c r="I7966" s="462" t="s">
        <v>2</v>
      </c>
      <c r="J7966" s="462" t="s">
        <v>1690</v>
      </c>
      <c r="K7966" s="145" t="s">
        <v>2330</v>
      </c>
      <c r="L7966" s="145" t="s">
        <v>2331</v>
      </c>
    </row>
    <row r="7967" spans="3:14">
      <c r="C7967" s="145" t="s">
        <v>3002</v>
      </c>
      <c r="D7967" s="145">
        <v>0</v>
      </c>
      <c r="E7967" s="145" t="s">
        <v>26</v>
      </c>
      <c r="F7967" s="462" t="s">
        <v>95</v>
      </c>
      <c r="G7967" s="462" t="s">
        <v>3468</v>
      </c>
      <c r="H7967" s="145" t="s">
        <v>86</v>
      </c>
      <c r="I7967" s="462" t="s">
        <v>2</v>
      </c>
      <c r="J7967" s="462" t="s">
        <v>1690</v>
      </c>
      <c r="K7967" s="145" t="s">
        <v>2330</v>
      </c>
      <c r="L7967" s="145" t="s">
        <v>2331</v>
      </c>
    </row>
    <row r="7968" spans="3:14">
      <c r="C7968" s="145" t="s">
        <v>3001</v>
      </c>
      <c r="D7968" s="145">
        <v>0</v>
      </c>
      <c r="E7968" s="145" t="s">
        <v>26</v>
      </c>
      <c r="F7968" s="462" t="s">
        <v>95</v>
      </c>
      <c r="G7968" s="462" t="s">
        <v>3468</v>
      </c>
      <c r="H7968" s="145" t="s">
        <v>86</v>
      </c>
      <c r="I7968" s="462" t="s">
        <v>2</v>
      </c>
      <c r="J7968" s="462" t="s">
        <v>1690</v>
      </c>
      <c r="K7968" s="145" t="s">
        <v>2330</v>
      </c>
      <c r="L7968" s="145" t="s">
        <v>2332</v>
      </c>
    </row>
    <row r="7969" spans="3:12">
      <c r="C7969" s="145" t="s">
        <v>3002</v>
      </c>
      <c r="D7969" s="145">
        <v>0</v>
      </c>
      <c r="E7969" s="145" t="s">
        <v>26</v>
      </c>
      <c r="F7969" s="462" t="s">
        <v>95</v>
      </c>
      <c r="G7969" s="462" t="s">
        <v>3468</v>
      </c>
      <c r="H7969" s="145" t="s">
        <v>86</v>
      </c>
      <c r="I7969" s="462" t="s">
        <v>2</v>
      </c>
      <c r="J7969" s="462" t="s">
        <v>1690</v>
      </c>
      <c r="K7969" s="145" t="s">
        <v>2330</v>
      </c>
      <c r="L7969" s="145" t="s">
        <v>2332</v>
      </c>
    </row>
    <row r="7970" spans="3:12">
      <c r="C7970" s="145" t="s">
        <v>3001</v>
      </c>
      <c r="D7970" s="145">
        <v>0</v>
      </c>
      <c r="E7970" s="145" t="s">
        <v>26</v>
      </c>
      <c r="F7970" s="462" t="s">
        <v>95</v>
      </c>
      <c r="G7970" s="462" t="s">
        <v>3468</v>
      </c>
      <c r="H7970" s="145" t="s">
        <v>86</v>
      </c>
      <c r="I7970" s="462" t="s">
        <v>2</v>
      </c>
      <c r="J7970" s="462" t="s">
        <v>1690</v>
      </c>
      <c r="K7970" s="145" t="s">
        <v>2330</v>
      </c>
      <c r="L7970" s="145" t="s">
        <v>2333</v>
      </c>
    </row>
    <row r="7971" spans="3:12">
      <c r="C7971" s="145" t="s">
        <v>3002</v>
      </c>
      <c r="D7971" s="145">
        <v>0</v>
      </c>
      <c r="E7971" s="145" t="s">
        <v>26</v>
      </c>
      <c r="F7971" s="462" t="s">
        <v>95</v>
      </c>
      <c r="G7971" s="462" t="s">
        <v>3468</v>
      </c>
      <c r="H7971" s="145" t="s">
        <v>86</v>
      </c>
      <c r="I7971" s="462" t="s">
        <v>2</v>
      </c>
      <c r="J7971" s="462" t="s">
        <v>1690</v>
      </c>
      <c r="K7971" s="145" t="s">
        <v>2330</v>
      </c>
      <c r="L7971" s="145" t="s">
        <v>2333</v>
      </c>
    </row>
    <row r="7972" spans="3:12">
      <c r="C7972" s="145" t="s">
        <v>3001</v>
      </c>
      <c r="D7972" s="145">
        <v>0</v>
      </c>
      <c r="E7972" s="145" t="s">
        <v>26</v>
      </c>
      <c r="F7972" s="462" t="s">
        <v>95</v>
      </c>
      <c r="G7972" s="462" t="s">
        <v>3468</v>
      </c>
      <c r="H7972" s="145" t="s">
        <v>86</v>
      </c>
      <c r="I7972" s="462" t="s">
        <v>2</v>
      </c>
      <c r="J7972" s="462" t="s">
        <v>1690</v>
      </c>
      <c r="K7972" s="145" t="s">
        <v>2330</v>
      </c>
      <c r="L7972" s="145" t="s">
        <v>2334</v>
      </c>
    </row>
    <row r="7973" spans="3:12">
      <c r="C7973" s="145" t="s">
        <v>3002</v>
      </c>
      <c r="D7973" s="145">
        <v>0</v>
      </c>
      <c r="E7973" s="145" t="s">
        <v>26</v>
      </c>
      <c r="F7973" s="462" t="s">
        <v>95</v>
      </c>
      <c r="G7973" s="462" t="s">
        <v>3468</v>
      </c>
      <c r="H7973" s="145" t="s">
        <v>86</v>
      </c>
      <c r="I7973" s="462" t="s">
        <v>2</v>
      </c>
      <c r="J7973" s="462" t="s">
        <v>1690</v>
      </c>
      <c r="K7973" s="145" t="s">
        <v>2330</v>
      </c>
      <c r="L7973" s="145" t="s">
        <v>2334</v>
      </c>
    </row>
    <row r="7974" spans="3:12">
      <c r="C7974" s="145" t="s">
        <v>3003</v>
      </c>
      <c r="D7974" s="145">
        <v>0</v>
      </c>
      <c r="E7974" s="145" t="s">
        <v>26</v>
      </c>
      <c r="F7974" s="462" t="s">
        <v>95</v>
      </c>
      <c r="G7974" s="462" t="s">
        <v>3468</v>
      </c>
      <c r="H7974" s="145" t="s">
        <v>86</v>
      </c>
      <c r="I7974" s="462" t="s">
        <v>1688</v>
      </c>
      <c r="J7974" s="462" t="s">
        <v>1690</v>
      </c>
    </row>
    <row r="7975" spans="3:12">
      <c r="C7975" s="145" t="s">
        <v>3004</v>
      </c>
      <c r="F7975" s="462" t="s">
        <v>3468</v>
      </c>
      <c r="G7975" s="462" t="s">
        <v>3468</v>
      </c>
      <c r="H7975" s="145" t="s">
        <v>86</v>
      </c>
      <c r="I7975" s="462" t="s">
        <v>1688</v>
      </c>
      <c r="J7975" s="462" t="s">
        <v>1690</v>
      </c>
    </row>
    <row r="7976" spans="3:12">
      <c r="C7976" s="145" t="s">
        <v>3005</v>
      </c>
      <c r="F7976" s="462" t="s">
        <v>3468</v>
      </c>
      <c r="G7976" s="462" t="s">
        <v>3468</v>
      </c>
      <c r="H7976" s="145" t="s">
        <v>86</v>
      </c>
      <c r="I7976" s="462" t="s">
        <v>1688</v>
      </c>
      <c r="J7976" s="462" t="s">
        <v>1690</v>
      </c>
    </row>
    <row r="7977" spans="3:12">
      <c r="C7977" s="145" t="s">
        <v>3006</v>
      </c>
      <c r="F7977" s="462" t="s">
        <v>3468</v>
      </c>
      <c r="G7977" s="462" t="s">
        <v>3468</v>
      </c>
      <c r="H7977" s="145" t="s">
        <v>86</v>
      </c>
      <c r="I7977" s="462" t="s">
        <v>1688</v>
      </c>
      <c r="J7977" s="462" t="s">
        <v>1690</v>
      </c>
    </row>
    <row r="7978" spans="3:12">
      <c r="C7978" s="145" t="s">
        <v>3007</v>
      </c>
      <c r="D7978" s="145">
        <v>0</v>
      </c>
      <c r="E7978" s="145" t="s">
        <v>26</v>
      </c>
      <c r="F7978" s="462" t="s">
        <v>95</v>
      </c>
      <c r="G7978" s="462" t="s">
        <v>3468</v>
      </c>
      <c r="H7978" s="145" t="s">
        <v>86</v>
      </c>
      <c r="I7978" s="462" t="s">
        <v>2</v>
      </c>
      <c r="J7978" s="462" t="s">
        <v>1690</v>
      </c>
      <c r="K7978" s="145" t="s">
        <v>2330</v>
      </c>
      <c r="L7978" s="145" t="s">
        <v>2331</v>
      </c>
    </row>
    <row r="7979" spans="3:12">
      <c r="C7979" s="145" t="s">
        <v>3008</v>
      </c>
      <c r="D7979" s="145">
        <v>0</v>
      </c>
      <c r="E7979" s="145" t="s">
        <v>26</v>
      </c>
      <c r="F7979" s="462" t="s">
        <v>95</v>
      </c>
      <c r="G7979" s="462" t="s">
        <v>3468</v>
      </c>
      <c r="H7979" s="145" t="s">
        <v>86</v>
      </c>
      <c r="I7979" s="462" t="s">
        <v>2</v>
      </c>
      <c r="J7979" s="462" t="s">
        <v>1690</v>
      </c>
      <c r="K7979" s="145" t="s">
        <v>2330</v>
      </c>
      <c r="L7979" s="145" t="s">
        <v>2331</v>
      </c>
    </row>
    <row r="7980" spans="3:12">
      <c r="C7980" s="145" t="s">
        <v>3009</v>
      </c>
      <c r="D7980" s="145">
        <v>0</v>
      </c>
      <c r="E7980" s="145" t="s">
        <v>26</v>
      </c>
      <c r="F7980" s="462" t="s">
        <v>95</v>
      </c>
      <c r="G7980" s="462" t="s">
        <v>3468</v>
      </c>
      <c r="H7980" s="145" t="s">
        <v>86</v>
      </c>
      <c r="I7980" s="462" t="s">
        <v>2</v>
      </c>
      <c r="J7980" s="462" t="s">
        <v>1690</v>
      </c>
      <c r="K7980" s="145" t="s">
        <v>2330</v>
      </c>
      <c r="L7980" s="145" t="s">
        <v>2331</v>
      </c>
    </row>
    <row r="7981" spans="3:12">
      <c r="C7981" s="145" t="s">
        <v>3010</v>
      </c>
      <c r="D7981" s="145">
        <v>0</v>
      </c>
      <c r="E7981" s="145" t="s">
        <v>26</v>
      </c>
      <c r="F7981" s="462" t="s">
        <v>95</v>
      </c>
      <c r="G7981" s="462" t="s">
        <v>3468</v>
      </c>
      <c r="H7981" s="145" t="s">
        <v>86</v>
      </c>
      <c r="I7981" s="462" t="s">
        <v>2</v>
      </c>
      <c r="J7981" s="462" t="s">
        <v>1690</v>
      </c>
      <c r="K7981" s="145" t="s">
        <v>2330</v>
      </c>
      <c r="L7981" s="145" t="s">
        <v>2331</v>
      </c>
    </row>
    <row r="7982" spans="3:12">
      <c r="C7982" s="145" t="s">
        <v>3007</v>
      </c>
      <c r="D7982" s="145">
        <v>0</v>
      </c>
      <c r="E7982" s="145" t="s">
        <v>26</v>
      </c>
      <c r="F7982" s="462" t="s">
        <v>95</v>
      </c>
      <c r="G7982" s="462" t="s">
        <v>3468</v>
      </c>
      <c r="H7982" s="145" t="s">
        <v>86</v>
      </c>
      <c r="I7982" s="462" t="s">
        <v>2</v>
      </c>
      <c r="J7982" s="462" t="s">
        <v>1690</v>
      </c>
      <c r="K7982" s="145" t="s">
        <v>2330</v>
      </c>
      <c r="L7982" s="145" t="s">
        <v>2332</v>
      </c>
    </row>
    <row r="7983" spans="3:12">
      <c r="C7983" s="145" t="s">
        <v>3008</v>
      </c>
      <c r="D7983" s="145">
        <v>0</v>
      </c>
      <c r="E7983" s="145" t="s">
        <v>26</v>
      </c>
      <c r="F7983" s="462" t="s">
        <v>95</v>
      </c>
      <c r="G7983" s="462" t="s">
        <v>3468</v>
      </c>
      <c r="H7983" s="145" t="s">
        <v>86</v>
      </c>
      <c r="I7983" s="462" t="s">
        <v>2</v>
      </c>
      <c r="J7983" s="462" t="s">
        <v>1690</v>
      </c>
      <c r="K7983" s="145" t="s">
        <v>2330</v>
      </c>
      <c r="L7983" s="145" t="s">
        <v>2332</v>
      </c>
    </row>
    <row r="7984" spans="3:12">
      <c r="C7984" s="145" t="s">
        <v>3009</v>
      </c>
      <c r="D7984" s="145">
        <v>0</v>
      </c>
      <c r="E7984" s="145" t="s">
        <v>26</v>
      </c>
      <c r="F7984" s="462" t="s">
        <v>95</v>
      </c>
      <c r="G7984" s="462" t="s">
        <v>3468</v>
      </c>
      <c r="H7984" s="145" t="s">
        <v>86</v>
      </c>
      <c r="I7984" s="462" t="s">
        <v>2</v>
      </c>
      <c r="J7984" s="462" t="s">
        <v>1690</v>
      </c>
      <c r="K7984" s="145" t="s">
        <v>2330</v>
      </c>
      <c r="L7984" s="145" t="s">
        <v>2332</v>
      </c>
    </row>
    <row r="7985" spans="3:12">
      <c r="C7985" s="145" t="s">
        <v>3010</v>
      </c>
      <c r="D7985" s="145">
        <v>0</v>
      </c>
      <c r="E7985" s="145" t="s">
        <v>26</v>
      </c>
      <c r="F7985" s="462" t="s">
        <v>95</v>
      </c>
      <c r="G7985" s="462" t="s">
        <v>3468</v>
      </c>
      <c r="H7985" s="145" t="s">
        <v>86</v>
      </c>
      <c r="I7985" s="462" t="s">
        <v>2</v>
      </c>
      <c r="J7985" s="462" t="s">
        <v>1690</v>
      </c>
      <c r="K7985" s="145" t="s">
        <v>2330</v>
      </c>
      <c r="L7985" s="145" t="s">
        <v>2332</v>
      </c>
    </row>
    <row r="7986" spans="3:12">
      <c r="C7986" s="145" t="s">
        <v>3007</v>
      </c>
      <c r="D7986" s="145">
        <v>0</v>
      </c>
      <c r="E7986" s="145" t="s">
        <v>26</v>
      </c>
      <c r="F7986" s="462" t="s">
        <v>95</v>
      </c>
      <c r="G7986" s="462" t="s">
        <v>3468</v>
      </c>
      <c r="H7986" s="145" t="s">
        <v>86</v>
      </c>
      <c r="I7986" s="462" t="s">
        <v>2</v>
      </c>
      <c r="J7986" s="462" t="s">
        <v>1690</v>
      </c>
      <c r="K7986" s="145" t="s">
        <v>2330</v>
      </c>
      <c r="L7986" s="145" t="s">
        <v>2333</v>
      </c>
    </row>
    <row r="7987" spans="3:12">
      <c r="C7987" s="145" t="s">
        <v>3008</v>
      </c>
      <c r="D7987" s="145">
        <v>0</v>
      </c>
      <c r="E7987" s="145" t="s">
        <v>26</v>
      </c>
      <c r="F7987" s="462" t="s">
        <v>95</v>
      </c>
      <c r="G7987" s="462" t="s">
        <v>3468</v>
      </c>
      <c r="H7987" s="145" t="s">
        <v>86</v>
      </c>
      <c r="I7987" s="462" t="s">
        <v>2</v>
      </c>
      <c r="J7987" s="462" t="s">
        <v>1690</v>
      </c>
      <c r="K7987" s="145" t="s">
        <v>2330</v>
      </c>
      <c r="L7987" s="145" t="s">
        <v>2333</v>
      </c>
    </row>
    <row r="7988" spans="3:12">
      <c r="C7988" s="145" t="s">
        <v>3009</v>
      </c>
      <c r="D7988" s="145">
        <v>0</v>
      </c>
      <c r="E7988" s="145" t="s">
        <v>26</v>
      </c>
      <c r="F7988" s="462" t="s">
        <v>95</v>
      </c>
      <c r="G7988" s="462" t="s">
        <v>3468</v>
      </c>
      <c r="H7988" s="145" t="s">
        <v>86</v>
      </c>
      <c r="I7988" s="462" t="s">
        <v>2</v>
      </c>
      <c r="J7988" s="462" t="s">
        <v>1690</v>
      </c>
      <c r="K7988" s="145" t="s">
        <v>2330</v>
      </c>
      <c r="L7988" s="145" t="s">
        <v>2333</v>
      </c>
    </row>
    <row r="7989" spans="3:12">
      <c r="C7989" s="145" t="s">
        <v>3010</v>
      </c>
      <c r="D7989" s="145">
        <v>0</v>
      </c>
      <c r="E7989" s="145" t="s">
        <v>26</v>
      </c>
      <c r="F7989" s="462" t="s">
        <v>95</v>
      </c>
      <c r="G7989" s="462" t="s">
        <v>3468</v>
      </c>
      <c r="H7989" s="145" t="s">
        <v>86</v>
      </c>
      <c r="I7989" s="462" t="s">
        <v>2</v>
      </c>
      <c r="J7989" s="462" t="s">
        <v>1690</v>
      </c>
      <c r="K7989" s="145" t="s">
        <v>2330</v>
      </c>
      <c r="L7989" s="145" t="s">
        <v>2333</v>
      </c>
    </row>
    <row r="7990" spans="3:12">
      <c r="C7990" s="145" t="s">
        <v>3007</v>
      </c>
      <c r="D7990" s="145">
        <v>0</v>
      </c>
      <c r="E7990" s="145" t="s">
        <v>26</v>
      </c>
      <c r="F7990" s="462" t="s">
        <v>95</v>
      </c>
      <c r="G7990" s="462" t="s">
        <v>3468</v>
      </c>
      <c r="H7990" s="145" t="s">
        <v>86</v>
      </c>
      <c r="I7990" s="462" t="s">
        <v>2</v>
      </c>
      <c r="J7990" s="462" t="s">
        <v>1690</v>
      </c>
      <c r="K7990" s="145" t="s">
        <v>2330</v>
      </c>
      <c r="L7990" s="145" t="s">
        <v>2334</v>
      </c>
    </row>
    <row r="7991" spans="3:12">
      <c r="C7991" s="145" t="s">
        <v>3008</v>
      </c>
      <c r="D7991" s="145">
        <v>0</v>
      </c>
      <c r="E7991" s="145" t="s">
        <v>26</v>
      </c>
      <c r="F7991" s="462" t="s">
        <v>95</v>
      </c>
      <c r="G7991" s="462" t="s">
        <v>3468</v>
      </c>
      <c r="H7991" s="145" t="s">
        <v>86</v>
      </c>
      <c r="I7991" s="462" t="s">
        <v>2</v>
      </c>
      <c r="J7991" s="462" t="s">
        <v>1690</v>
      </c>
      <c r="K7991" s="145" t="s">
        <v>2330</v>
      </c>
      <c r="L7991" s="145" t="s">
        <v>2334</v>
      </c>
    </row>
    <row r="7992" spans="3:12">
      <c r="C7992" s="145" t="s">
        <v>3009</v>
      </c>
      <c r="D7992" s="145">
        <v>0</v>
      </c>
      <c r="E7992" s="145" t="s">
        <v>26</v>
      </c>
      <c r="F7992" s="462" t="s">
        <v>95</v>
      </c>
      <c r="G7992" s="462" t="s">
        <v>3468</v>
      </c>
      <c r="H7992" s="145" t="s">
        <v>86</v>
      </c>
      <c r="I7992" s="462" t="s">
        <v>2</v>
      </c>
      <c r="J7992" s="462" t="s">
        <v>1690</v>
      </c>
      <c r="K7992" s="145" t="s">
        <v>2330</v>
      </c>
      <c r="L7992" s="145" t="s">
        <v>2334</v>
      </c>
    </row>
    <row r="7993" spans="3:12">
      <c r="C7993" s="145" t="s">
        <v>3010</v>
      </c>
      <c r="D7993" s="145">
        <v>0</v>
      </c>
      <c r="E7993" s="145" t="s">
        <v>26</v>
      </c>
      <c r="F7993" s="462" t="s">
        <v>95</v>
      </c>
      <c r="G7993" s="462" t="s">
        <v>3468</v>
      </c>
      <c r="H7993" s="145" t="s">
        <v>86</v>
      </c>
      <c r="I7993" s="462" t="s">
        <v>2</v>
      </c>
      <c r="J7993" s="462" t="s">
        <v>1690</v>
      </c>
      <c r="K7993" s="145" t="s">
        <v>2330</v>
      </c>
      <c r="L7993" s="145" t="s">
        <v>2334</v>
      </c>
    </row>
    <row r="7994" spans="3:12">
      <c r="C7994" s="145" t="s">
        <v>3012</v>
      </c>
      <c r="D7994" s="145">
        <v>0</v>
      </c>
      <c r="E7994" s="145" t="s">
        <v>26</v>
      </c>
      <c r="F7994" s="462" t="s">
        <v>95</v>
      </c>
      <c r="G7994" s="462" t="s">
        <v>3468</v>
      </c>
      <c r="H7994" s="145" t="s">
        <v>86</v>
      </c>
      <c r="I7994" s="462" t="s">
        <v>1688</v>
      </c>
      <c r="J7994" s="462" t="s">
        <v>1690</v>
      </c>
    </row>
    <row r="7995" spans="3:12">
      <c r="C7995" s="145" t="s">
        <v>3013</v>
      </c>
      <c r="D7995" s="145">
        <v>0</v>
      </c>
      <c r="E7995" s="145" t="s">
        <v>26</v>
      </c>
      <c r="F7995" s="462" t="s">
        <v>95</v>
      </c>
      <c r="G7995" s="462" t="s">
        <v>3468</v>
      </c>
      <c r="H7995" s="145" t="s">
        <v>86</v>
      </c>
      <c r="I7995" s="462" t="s">
        <v>1688</v>
      </c>
      <c r="J7995" s="462" t="s">
        <v>1690</v>
      </c>
    </row>
    <row r="7996" spans="3:12">
      <c r="C7996" s="145" t="s">
        <v>3014</v>
      </c>
      <c r="D7996" s="145">
        <v>0</v>
      </c>
      <c r="E7996" s="145" t="s">
        <v>26</v>
      </c>
      <c r="F7996" s="462" t="s">
        <v>95</v>
      </c>
      <c r="G7996" s="462" t="s">
        <v>3468</v>
      </c>
      <c r="H7996" s="145" t="s">
        <v>86</v>
      </c>
      <c r="I7996" s="462" t="s">
        <v>1688</v>
      </c>
      <c r="J7996" s="462" t="s">
        <v>1690</v>
      </c>
    </row>
    <row r="7997" spans="3:12">
      <c r="C7997" s="145" t="s">
        <v>3015</v>
      </c>
      <c r="F7997" s="462" t="s">
        <v>3468</v>
      </c>
      <c r="G7997" s="462" t="s">
        <v>3468</v>
      </c>
      <c r="H7997" s="145" t="s">
        <v>86</v>
      </c>
      <c r="I7997" s="462" t="s">
        <v>1688</v>
      </c>
      <c r="J7997" s="462" t="s">
        <v>1690</v>
      </c>
    </row>
    <row r="7998" spans="3:12">
      <c r="C7998" s="145" t="s">
        <v>3016</v>
      </c>
      <c r="D7998" s="145">
        <v>0</v>
      </c>
      <c r="E7998" s="145" t="s">
        <v>26</v>
      </c>
      <c r="F7998" s="462" t="s">
        <v>95</v>
      </c>
      <c r="G7998" s="462" t="s">
        <v>3468</v>
      </c>
      <c r="H7998" s="145" t="s">
        <v>86</v>
      </c>
      <c r="I7998" s="462" t="s">
        <v>2</v>
      </c>
      <c r="J7998" s="462" t="s">
        <v>1690</v>
      </c>
    </row>
    <row r="7999" spans="3:12">
      <c r="C7999" s="145" t="s">
        <v>3017</v>
      </c>
      <c r="F7999" s="462" t="s">
        <v>3468</v>
      </c>
      <c r="G7999" s="462" t="s">
        <v>3468</v>
      </c>
      <c r="H7999" s="145" t="s">
        <v>86</v>
      </c>
      <c r="I7999" s="462" t="s">
        <v>1688</v>
      </c>
      <c r="J7999" s="462" t="s">
        <v>1690</v>
      </c>
    </row>
    <row r="8000" spans="3:12">
      <c r="C8000" s="145" t="s">
        <v>3018</v>
      </c>
      <c r="F8000" s="462" t="s">
        <v>3468</v>
      </c>
      <c r="G8000" s="462" t="s">
        <v>3468</v>
      </c>
      <c r="H8000" s="145" t="s">
        <v>86</v>
      </c>
      <c r="I8000" s="462" t="s">
        <v>1688</v>
      </c>
      <c r="J8000" s="462" t="s">
        <v>1690</v>
      </c>
    </row>
    <row r="8001" spans="3:12">
      <c r="C8001" s="145" t="s">
        <v>3019</v>
      </c>
      <c r="F8001" s="462" t="s">
        <v>3471</v>
      </c>
      <c r="G8001" s="462" t="s">
        <v>3468</v>
      </c>
      <c r="H8001" s="145" t="s">
        <v>86</v>
      </c>
      <c r="I8001" s="462" t="s">
        <v>1688</v>
      </c>
      <c r="J8001" s="462" t="s">
        <v>1690</v>
      </c>
    </row>
    <row r="8002" spans="3:12">
      <c r="C8002" s="145" t="s">
        <v>3020</v>
      </c>
      <c r="F8002" s="462" t="s">
        <v>3471</v>
      </c>
      <c r="G8002" s="462" t="s">
        <v>3468</v>
      </c>
      <c r="H8002" s="145" t="s">
        <v>86</v>
      </c>
      <c r="I8002" s="462" t="s">
        <v>1688</v>
      </c>
      <c r="J8002" s="462" t="s">
        <v>1690</v>
      </c>
    </row>
    <row r="8003" spans="3:12">
      <c r="C8003" s="145" t="s">
        <v>3021</v>
      </c>
      <c r="F8003" s="462" t="s">
        <v>3471</v>
      </c>
      <c r="G8003" s="462" t="s">
        <v>3468</v>
      </c>
      <c r="H8003" s="145" t="s">
        <v>86</v>
      </c>
      <c r="I8003" s="462" t="s">
        <v>1688</v>
      </c>
      <c r="J8003" s="462" t="s">
        <v>1690</v>
      </c>
      <c r="K8003" s="145" t="s">
        <v>2335</v>
      </c>
      <c r="L8003" s="145" t="s">
        <v>2336</v>
      </c>
    </row>
    <row r="8004" spans="3:12">
      <c r="C8004" s="145" t="s">
        <v>3022</v>
      </c>
      <c r="F8004" s="462" t="s">
        <v>3471</v>
      </c>
      <c r="G8004" s="462" t="s">
        <v>3468</v>
      </c>
      <c r="H8004" s="145" t="s">
        <v>86</v>
      </c>
      <c r="I8004" s="462" t="s">
        <v>1688</v>
      </c>
      <c r="J8004" s="462" t="s">
        <v>1690</v>
      </c>
      <c r="K8004" s="145" t="s">
        <v>2335</v>
      </c>
      <c r="L8004" s="145" t="s">
        <v>2336</v>
      </c>
    </row>
    <row r="8005" spans="3:12">
      <c r="C8005" s="145" t="s">
        <v>3023</v>
      </c>
      <c r="F8005" s="462" t="s">
        <v>3471</v>
      </c>
      <c r="G8005" s="462" t="s">
        <v>3468</v>
      </c>
      <c r="H8005" s="145" t="s">
        <v>86</v>
      </c>
      <c r="I8005" s="462" t="s">
        <v>1688</v>
      </c>
      <c r="J8005" s="462" t="s">
        <v>1690</v>
      </c>
      <c r="K8005" s="145" t="s">
        <v>2335</v>
      </c>
      <c r="L8005" s="145" t="s">
        <v>2336</v>
      </c>
    </row>
    <row r="8006" spans="3:12">
      <c r="C8006" s="145" t="s">
        <v>3024</v>
      </c>
      <c r="F8006" s="462" t="s">
        <v>3471</v>
      </c>
      <c r="G8006" s="462" t="s">
        <v>3468</v>
      </c>
      <c r="H8006" s="145" t="s">
        <v>86</v>
      </c>
      <c r="I8006" s="462" t="s">
        <v>1688</v>
      </c>
      <c r="J8006" s="462" t="s">
        <v>1690</v>
      </c>
      <c r="K8006" s="145" t="s">
        <v>2335</v>
      </c>
      <c r="L8006" s="145" t="s">
        <v>2336</v>
      </c>
    </row>
    <row r="8007" spans="3:12">
      <c r="C8007" s="145" t="s">
        <v>3025</v>
      </c>
      <c r="F8007" s="462" t="s">
        <v>3471</v>
      </c>
      <c r="G8007" s="462" t="s">
        <v>3468</v>
      </c>
      <c r="H8007" s="145" t="s">
        <v>86</v>
      </c>
      <c r="I8007" s="462" t="s">
        <v>1688</v>
      </c>
      <c r="J8007" s="462" t="s">
        <v>1690</v>
      </c>
    </row>
    <row r="8008" spans="3:12">
      <c r="C8008" s="145" t="s">
        <v>3026</v>
      </c>
      <c r="D8008" s="145">
        <v>0</v>
      </c>
      <c r="E8008" s="145" t="s">
        <v>26</v>
      </c>
      <c r="F8008" s="462" t="s">
        <v>95</v>
      </c>
      <c r="G8008" s="462" t="s">
        <v>3468</v>
      </c>
      <c r="H8008" s="145" t="s">
        <v>86</v>
      </c>
      <c r="I8008" s="462" t="s">
        <v>2</v>
      </c>
      <c r="J8008" s="462" t="s">
        <v>1688</v>
      </c>
    </row>
    <row r="8009" spans="3:12">
      <c r="C8009" s="145" t="s">
        <v>3027</v>
      </c>
      <c r="D8009" s="145">
        <v>0</v>
      </c>
      <c r="E8009" s="145" t="s">
        <v>26</v>
      </c>
      <c r="F8009" s="462" t="s">
        <v>95</v>
      </c>
      <c r="G8009" s="462" t="s">
        <v>3468</v>
      </c>
      <c r="H8009" s="145" t="s">
        <v>86</v>
      </c>
      <c r="I8009" s="462" t="s">
        <v>1688</v>
      </c>
      <c r="J8009" s="462" t="s">
        <v>1690</v>
      </c>
    </row>
    <row r="8010" spans="3:12">
      <c r="C8010" s="145" t="s">
        <v>3028</v>
      </c>
      <c r="D8010" s="145">
        <v>0</v>
      </c>
      <c r="E8010" s="145" t="s">
        <v>26</v>
      </c>
      <c r="F8010" s="462" t="s">
        <v>95</v>
      </c>
      <c r="G8010" s="462" t="s">
        <v>3468</v>
      </c>
      <c r="H8010" s="145" t="s">
        <v>86</v>
      </c>
      <c r="I8010" s="462" t="s">
        <v>1688</v>
      </c>
      <c r="J8010" s="462" t="s">
        <v>1690</v>
      </c>
    </row>
    <row r="8011" spans="3:12">
      <c r="C8011" s="145" t="s">
        <v>3029</v>
      </c>
      <c r="D8011" s="145">
        <v>0</v>
      </c>
      <c r="E8011" s="145" t="s">
        <v>26</v>
      </c>
      <c r="F8011" s="462" t="s">
        <v>95</v>
      </c>
      <c r="G8011" s="462" t="s">
        <v>3468</v>
      </c>
      <c r="H8011" s="145" t="s">
        <v>86</v>
      </c>
      <c r="I8011" s="462" t="s">
        <v>1688</v>
      </c>
      <c r="J8011" s="462" t="s">
        <v>1690</v>
      </c>
    </row>
    <row r="8012" spans="3:12">
      <c r="C8012" s="145" t="s">
        <v>3030</v>
      </c>
      <c r="D8012" s="145">
        <v>0</v>
      </c>
      <c r="E8012" s="145" t="s">
        <v>26</v>
      </c>
      <c r="F8012" s="462" t="s">
        <v>95</v>
      </c>
      <c r="G8012" s="462" t="s">
        <v>3468</v>
      </c>
      <c r="H8012" s="145" t="s">
        <v>86</v>
      </c>
      <c r="I8012" s="462" t="s">
        <v>1688</v>
      </c>
      <c r="J8012" s="462" t="s">
        <v>1690</v>
      </c>
    </row>
    <row r="8013" spans="3:12">
      <c r="C8013" s="145" t="s">
        <v>3026</v>
      </c>
      <c r="D8013" s="145">
        <v>0</v>
      </c>
      <c r="E8013" s="145" t="s">
        <v>26</v>
      </c>
      <c r="F8013" s="462" t="s">
        <v>95</v>
      </c>
      <c r="G8013" s="462" t="s">
        <v>3468</v>
      </c>
      <c r="H8013" s="145" t="s">
        <v>86</v>
      </c>
      <c r="I8013" s="462" t="s">
        <v>2</v>
      </c>
      <c r="J8013" s="462" t="s">
        <v>1690</v>
      </c>
    </row>
    <row r="8014" spans="3:12">
      <c r="C8014" s="145" t="s">
        <v>3031</v>
      </c>
      <c r="D8014" s="145">
        <v>0</v>
      </c>
      <c r="E8014" s="145" t="s">
        <v>26</v>
      </c>
      <c r="F8014" s="462" t="s">
        <v>95</v>
      </c>
      <c r="G8014" s="462" t="s">
        <v>3468</v>
      </c>
      <c r="H8014" s="145" t="s">
        <v>86</v>
      </c>
      <c r="I8014" s="462" t="s">
        <v>2</v>
      </c>
      <c r="J8014" s="462" t="s">
        <v>1690</v>
      </c>
    </row>
    <row r="8015" spans="3:12">
      <c r="C8015" s="145" t="s">
        <v>3032</v>
      </c>
      <c r="D8015" s="145">
        <v>0</v>
      </c>
      <c r="E8015" s="145" t="s">
        <v>26</v>
      </c>
      <c r="F8015" s="462" t="s">
        <v>95</v>
      </c>
      <c r="G8015" s="462" t="s">
        <v>3468</v>
      </c>
      <c r="H8015" s="145" t="s">
        <v>86</v>
      </c>
      <c r="I8015" s="462" t="s">
        <v>2</v>
      </c>
      <c r="J8015" s="462" t="s">
        <v>1688</v>
      </c>
    </row>
    <row r="8016" spans="3:12">
      <c r="C8016" s="145" t="s">
        <v>3033</v>
      </c>
      <c r="D8016" s="145">
        <v>0</v>
      </c>
      <c r="E8016" s="145" t="s">
        <v>26</v>
      </c>
      <c r="F8016" s="462" t="s">
        <v>95</v>
      </c>
      <c r="G8016" s="462" t="s">
        <v>3468</v>
      </c>
      <c r="H8016" s="145" t="s">
        <v>86</v>
      </c>
      <c r="I8016" s="462" t="s">
        <v>1688</v>
      </c>
      <c r="J8016" s="462" t="s">
        <v>1690</v>
      </c>
    </row>
    <row r="8017" spans="3:12">
      <c r="C8017" s="145" t="s">
        <v>3034</v>
      </c>
      <c r="D8017" s="145">
        <v>0</v>
      </c>
      <c r="E8017" s="145" t="s">
        <v>26</v>
      </c>
      <c r="F8017" s="462" t="s">
        <v>95</v>
      </c>
      <c r="G8017" s="462" t="s">
        <v>3468</v>
      </c>
      <c r="H8017" s="145" t="s">
        <v>86</v>
      </c>
      <c r="I8017" s="462" t="s">
        <v>1688</v>
      </c>
      <c r="J8017" s="462" t="s">
        <v>1690</v>
      </c>
    </row>
    <row r="8018" spans="3:12">
      <c r="C8018" s="145" t="s">
        <v>3035</v>
      </c>
      <c r="D8018" s="145">
        <v>0</v>
      </c>
      <c r="E8018" s="145" t="s">
        <v>26</v>
      </c>
      <c r="F8018" s="462" t="s">
        <v>95</v>
      </c>
      <c r="G8018" s="462" t="s">
        <v>3468</v>
      </c>
      <c r="H8018" s="145" t="s">
        <v>86</v>
      </c>
      <c r="I8018" s="462" t="s">
        <v>1688</v>
      </c>
      <c r="J8018" s="462" t="s">
        <v>1690</v>
      </c>
    </row>
    <row r="8019" spans="3:12">
      <c r="C8019" s="145" t="s">
        <v>3036</v>
      </c>
      <c r="D8019" s="145">
        <v>0</v>
      </c>
      <c r="E8019" s="145" t="s">
        <v>26</v>
      </c>
      <c r="F8019" s="462" t="s">
        <v>95</v>
      </c>
      <c r="G8019" s="462" t="s">
        <v>3468</v>
      </c>
      <c r="H8019" s="145" t="s">
        <v>86</v>
      </c>
      <c r="I8019" s="462" t="s">
        <v>1688</v>
      </c>
      <c r="J8019" s="462" t="s">
        <v>1690</v>
      </c>
    </row>
    <row r="8020" spans="3:12">
      <c r="C8020" s="145" t="s">
        <v>3032</v>
      </c>
      <c r="D8020" s="145">
        <v>0</v>
      </c>
      <c r="E8020" s="145" t="s">
        <v>26</v>
      </c>
      <c r="F8020" s="462" t="s">
        <v>95</v>
      </c>
      <c r="G8020" s="462" t="s">
        <v>3468</v>
      </c>
      <c r="H8020" s="145" t="s">
        <v>86</v>
      </c>
      <c r="I8020" s="462" t="s">
        <v>2</v>
      </c>
      <c r="J8020" s="462" t="s">
        <v>1690</v>
      </c>
    </row>
    <row r="8021" spans="3:12">
      <c r="C8021" s="145" t="s">
        <v>3037</v>
      </c>
      <c r="D8021" s="145">
        <v>0</v>
      </c>
      <c r="E8021" s="145" t="s">
        <v>26</v>
      </c>
      <c r="F8021" s="462" t="s">
        <v>95</v>
      </c>
      <c r="G8021" s="462" t="s">
        <v>3468</v>
      </c>
      <c r="H8021" s="145" t="s">
        <v>86</v>
      </c>
      <c r="I8021" s="462" t="s">
        <v>2</v>
      </c>
      <c r="J8021" s="462" t="s">
        <v>1690</v>
      </c>
    </row>
    <row r="8022" spans="3:12">
      <c r="C8022" s="145" t="s">
        <v>3038</v>
      </c>
      <c r="F8022" s="462" t="s">
        <v>3471</v>
      </c>
      <c r="G8022" s="462" t="s">
        <v>3468</v>
      </c>
      <c r="H8022" s="145" t="s">
        <v>86</v>
      </c>
      <c r="I8022" s="462" t="s">
        <v>1688</v>
      </c>
      <c r="J8022" s="462" t="s">
        <v>1690</v>
      </c>
    </row>
    <row r="8023" spans="3:12">
      <c r="C8023" s="145" t="s">
        <v>3039</v>
      </c>
      <c r="F8023" s="462" t="s">
        <v>3471</v>
      </c>
      <c r="G8023" s="462" t="s">
        <v>3468</v>
      </c>
      <c r="H8023" s="145" t="s">
        <v>86</v>
      </c>
      <c r="I8023" s="462" t="s">
        <v>1688</v>
      </c>
      <c r="J8023" s="462" t="s">
        <v>1690</v>
      </c>
    </row>
    <row r="8024" spans="3:12">
      <c r="C8024" s="145" t="s">
        <v>3040</v>
      </c>
      <c r="F8024" s="462" t="s">
        <v>3471</v>
      </c>
      <c r="G8024" s="462" t="s">
        <v>3468</v>
      </c>
      <c r="H8024" s="145" t="s">
        <v>86</v>
      </c>
      <c r="I8024" s="462" t="s">
        <v>1688</v>
      </c>
      <c r="J8024" s="462" t="s">
        <v>1690</v>
      </c>
    </row>
    <row r="8025" spans="3:12">
      <c r="C8025" s="145" t="s">
        <v>3041</v>
      </c>
      <c r="F8025" s="462" t="s">
        <v>3471</v>
      </c>
      <c r="G8025" s="462" t="s">
        <v>3468</v>
      </c>
      <c r="H8025" s="145" t="s">
        <v>86</v>
      </c>
      <c r="I8025" s="462" t="s">
        <v>1688</v>
      </c>
      <c r="J8025" s="462" t="s">
        <v>1690</v>
      </c>
    </row>
    <row r="8026" spans="3:12">
      <c r="C8026" s="145" t="s">
        <v>3042</v>
      </c>
      <c r="D8026" s="145">
        <v>0</v>
      </c>
      <c r="E8026" s="145" t="s">
        <v>26</v>
      </c>
      <c r="F8026" s="462" t="s">
        <v>95</v>
      </c>
      <c r="G8026" s="462" t="s">
        <v>3468</v>
      </c>
      <c r="H8026" s="145" t="s">
        <v>86</v>
      </c>
      <c r="I8026" s="462" t="s">
        <v>1688</v>
      </c>
      <c r="J8026" s="462" t="s">
        <v>1690</v>
      </c>
    </row>
    <row r="8027" spans="3:12">
      <c r="C8027" s="145" t="s">
        <v>3043</v>
      </c>
      <c r="D8027" s="145">
        <v>0</v>
      </c>
      <c r="E8027" s="145" t="s">
        <v>26</v>
      </c>
      <c r="F8027" s="462" t="s">
        <v>95</v>
      </c>
      <c r="G8027" s="462" t="s">
        <v>3468</v>
      </c>
      <c r="H8027" s="145" t="s">
        <v>86</v>
      </c>
      <c r="I8027" s="462" t="s">
        <v>2</v>
      </c>
      <c r="J8027" s="462" t="s">
        <v>1690</v>
      </c>
    </row>
    <row r="8028" spans="3:12">
      <c r="C8028" s="145" t="s">
        <v>3044</v>
      </c>
      <c r="F8028" s="462" t="s">
        <v>3468</v>
      </c>
      <c r="G8028" s="462" t="s">
        <v>3468</v>
      </c>
      <c r="H8028" s="145" t="s">
        <v>86</v>
      </c>
      <c r="I8028" s="462" t="s">
        <v>1688</v>
      </c>
      <c r="J8028" s="462" t="s">
        <v>1690</v>
      </c>
    </row>
    <row r="8029" spans="3:12">
      <c r="C8029" s="145" t="s">
        <v>3045</v>
      </c>
      <c r="F8029" s="462" t="s">
        <v>3468</v>
      </c>
      <c r="G8029" s="462" t="s">
        <v>3468</v>
      </c>
      <c r="H8029" s="145" t="s">
        <v>86</v>
      </c>
      <c r="I8029" s="462" t="s">
        <v>1688</v>
      </c>
      <c r="J8029" s="462" t="s">
        <v>1690</v>
      </c>
    </row>
    <row r="8030" spans="3:12">
      <c r="C8030" s="145" t="s">
        <v>3046</v>
      </c>
      <c r="F8030" s="462" t="s">
        <v>3468</v>
      </c>
      <c r="G8030" s="462" t="s">
        <v>3468</v>
      </c>
      <c r="H8030" s="145" t="s">
        <v>86</v>
      </c>
      <c r="I8030" s="462" t="s">
        <v>1688</v>
      </c>
      <c r="J8030" s="462" t="s">
        <v>1690</v>
      </c>
    </row>
    <row r="8031" spans="3:12">
      <c r="C8031" s="145" t="s">
        <v>3048</v>
      </c>
      <c r="F8031" s="462" t="s">
        <v>3468</v>
      </c>
      <c r="G8031" s="462" t="s">
        <v>3468</v>
      </c>
      <c r="H8031" s="145" t="s">
        <v>86</v>
      </c>
      <c r="I8031" s="462" t="s">
        <v>1688</v>
      </c>
      <c r="J8031" s="462" t="s">
        <v>1690</v>
      </c>
      <c r="K8031" s="145" t="s">
        <v>2337</v>
      </c>
      <c r="L8031" s="145" t="s">
        <v>2338</v>
      </c>
    </row>
    <row r="8032" spans="3:12">
      <c r="C8032" s="145" t="s">
        <v>3049</v>
      </c>
      <c r="F8032" s="462" t="s">
        <v>3468</v>
      </c>
      <c r="G8032" s="462" t="s">
        <v>3468</v>
      </c>
      <c r="H8032" s="145" t="s">
        <v>86</v>
      </c>
      <c r="I8032" s="462" t="s">
        <v>1688</v>
      </c>
      <c r="J8032" s="462" t="s">
        <v>1690</v>
      </c>
      <c r="K8032" s="145" t="s">
        <v>2337</v>
      </c>
      <c r="L8032" s="145" t="s">
        <v>2338</v>
      </c>
    </row>
    <row r="8033" spans="3:12">
      <c r="C8033" s="145" t="s">
        <v>3050</v>
      </c>
      <c r="D8033" s="145">
        <v>0</v>
      </c>
      <c r="E8033" s="145" t="s">
        <v>26</v>
      </c>
      <c r="F8033" s="462" t="s">
        <v>95</v>
      </c>
      <c r="G8033" s="462" t="s">
        <v>3468</v>
      </c>
      <c r="H8033" s="145" t="s">
        <v>86</v>
      </c>
      <c r="I8033" s="462" t="s">
        <v>1688</v>
      </c>
      <c r="J8033" s="462" t="s">
        <v>1690</v>
      </c>
      <c r="K8033" s="145" t="s">
        <v>2337</v>
      </c>
      <c r="L8033" s="145" t="s">
        <v>2338</v>
      </c>
    </row>
    <row r="8034" spans="3:12">
      <c r="C8034" s="145" t="s">
        <v>3051</v>
      </c>
      <c r="D8034" s="145">
        <v>0</v>
      </c>
      <c r="E8034" s="145" t="s">
        <v>26</v>
      </c>
      <c r="F8034" s="462" t="s">
        <v>95</v>
      </c>
      <c r="G8034" s="462" t="s">
        <v>3468</v>
      </c>
      <c r="H8034" s="145" t="s">
        <v>86</v>
      </c>
      <c r="I8034" s="462" t="s">
        <v>1688</v>
      </c>
      <c r="J8034" s="462" t="s">
        <v>1690</v>
      </c>
      <c r="K8034" s="145" t="s">
        <v>2337</v>
      </c>
      <c r="L8034" s="145" t="s">
        <v>2338</v>
      </c>
    </row>
    <row r="8035" spans="3:12">
      <c r="C8035" s="145" t="s">
        <v>3052</v>
      </c>
      <c r="F8035" s="462" t="s">
        <v>3468</v>
      </c>
      <c r="G8035" s="462" t="s">
        <v>3468</v>
      </c>
      <c r="H8035" s="145" t="s">
        <v>86</v>
      </c>
      <c r="I8035" s="462" t="s">
        <v>1688</v>
      </c>
      <c r="J8035" s="462" t="s">
        <v>1690</v>
      </c>
      <c r="K8035" s="145" t="s">
        <v>2337</v>
      </c>
      <c r="L8035" s="145" t="s">
        <v>2338</v>
      </c>
    </row>
    <row r="8036" spans="3:12">
      <c r="C8036" s="145" t="s">
        <v>3285</v>
      </c>
      <c r="F8036" s="462" t="s">
        <v>3468</v>
      </c>
      <c r="G8036" s="462" t="s">
        <v>3468</v>
      </c>
      <c r="H8036" s="145" t="s">
        <v>86</v>
      </c>
      <c r="I8036" s="462" t="s">
        <v>1688</v>
      </c>
      <c r="J8036" s="462" t="s">
        <v>1690</v>
      </c>
      <c r="K8036" s="145" t="s">
        <v>2337</v>
      </c>
      <c r="L8036" s="145" t="s">
        <v>2338</v>
      </c>
    </row>
    <row r="8037" spans="3:12">
      <c r="C8037" s="145" t="s">
        <v>3225</v>
      </c>
      <c r="F8037" s="462" t="s">
        <v>1690</v>
      </c>
      <c r="G8037" s="462" t="s">
        <v>3468</v>
      </c>
      <c r="H8037" s="145" t="s">
        <v>86</v>
      </c>
      <c r="I8037" s="462" t="s">
        <v>1688</v>
      </c>
      <c r="J8037" s="462" t="s">
        <v>1690</v>
      </c>
      <c r="K8037" s="145" t="s">
        <v>2337</v>
      </c>
      <c r="L8037" s="145" t="s">
        <v>2338</v>
      </c>
    </row>
    <row r="8038" spans="3:12">
      <c r="C8038" s="145" t="s">
        <v>3053</v>
      </c>
      <c r="F8038" s="462" t="s">
        <v>3468</v>
      </c>
      <c r="G8038" s="462" t="s">
        <v>3468</v>
      </c>
      <c r="H8038" s="145" t="s">
        <v>86</v>
      </c>
      <c r="I8038" s="462" t="s">
        <v>1688</v>
      </c>
      <c r="J8038" s="462" t="s">
        <v>1690</v>
      </c>
      <c r="K8038" s="145" t="s">
        <v>2337</v>
      </c>
      <c r="L8038" s="145" t="s">
        <v>2338</v>
      </c>
    </row>
    <row r="8039" spans="3:12">
      <c r="C8039" s="145" t="s">
        <v>3055</v>
      </c>
      <c r="D8039" s="145">
        <v>0</v>
      </c>
      <c r="E8039" s="145" t="s">
        <v>26</v>
      </c>
      <c r="F8039" s="462" t="s">
        <v>95</v>
      </c>
      <c r="G8039" s="462" t="s">
        <v>3468</v>
      </c>
      <c r="H8039" s="145" t="s">
        <v>86</v>
      </c>
      <c r="I8039" s="462" t="s">
        <v>2</v>
      </c>
      <c r="J8039" s="462" t="s">
        <v>1688</v>
      </c>
      <c r="K8039" s="145" t="s">
        <v>2337</v>
      </c>
      <c r="L8039" s="145" t="s">
        <v>2338</v>
      </c>
    </row>
    <row r="8040" spans="3:12">
      <c r="C8040" s="145" t="s">
        <v>3057</v>
      </c>
      <c r="D8040" s="145">
        <v>0</v>
      </c>
      <c r="E8040" s="145" t="s">
        <v>26</v>
      </c>
      <c r="F8040" s="462" t="s">
        <v>95</v>
      </c>
      <c r="G8040" s="462" t="s">
        <v>3468</v>
      </c>
      <c r="H8040" s="145" t="s">
        <v>86</v>
      </c>
      <c r="I8040" s="462" t="s">
        <v>1688</v>
      </c>
      <c r="J8040" s="462" t="s">
        <v>1690</v>
      </c>
      <c r="K8040" s="145" t="s">
        <v>2337</v>
      </c>
      <c r="L8040" s="145" t="s">
        <v>2338</v>
      </c>
    </row>
    <row r="8041" spans="3:12">
      <c r="C8041" s="145" t="s">
        <v>3058</v>
      </c>
      <c r="D8041" s="145">
        <v>0</v>
      </c>
      <c r="E8041" s="145" t="s">
        <v>26</v>
      </c>
      <c r="F8041" s="462" t="s">
        <v>95</v>
      </c>
      <c r="G8041" s="462" t="s">
        <v>3468</v>
      </c>
      <c r="H8041" s="145" t="s">
        <v>86</v>
      </c>
      <c r="I8041" s="462" t="s">
        <v>1688</v>
      </c>
      <c r="J8041" s="462" t="s">
        <v>1690</v>
      </c>
      <c r="K8041" s="145" t="s">
        <v>2337</v>
      </c>
      <c r="L8041" s="145" t="s">
        <v>2338</v>
      </c>
    </row>
    <row r="8042" spans="3:12">
      <c r="C8042" s="145" t="s">
        <v>3059</v>
      </c>
      <c r="D8042" s="145">
        <v>0</v>
      </c>
      <c r="E8042" s="145" t="s">
        <v>26</v>
      </c>
      <c r="F8042" s="462" t="s">
        <v>95</v>
      </c>
      <c r="G8042" s="462" t="s">
        <v>3468</v>
      </c>
      <c r="H8042" s="145" t="s">
        <v>86</v>
      </c>
      <c r="I8042" s="462" t="s">
        <v>1688</v>
      </c>
      <c r="J8042" s="462" t="s">
        <v>1690</v>
      </c>
      <c r="K8042" s="145" t="s">
        <v>2337</v>
      </c>
      <c r="L8042" s="145" t="s">
        <v>2338</v>
      </c>
    </row>
    <row r="8043" spans="3:12">
      <c r="C8043" s="145" t="s">
        <v>3060</v>
      </c>
      <c r="D8043" s="145">
        <v>0</v>
      </c>
      <c r="E8043" s="145" t="s">
        <v>26</v>
      </c>
      <c r="F8043" s="462" t="s">
        <v>95</v>
      </c>
      <c r="G8043" s="462" t="s">
        <v>3468</v>
      </c>
      <c r="H8043" s="145" t="s">
        <v>86</v>
      </c>
      <c r="I8043" s="462" t="s">
        <v>1688</v>
      </c>
      <c r="J8043" s="462" t="s">
        <v>1690</v>
      </c>
      <c r="K8043" s="145" t="s">
        <v>2337</v>
      </c>
      <c r="L8043" s="145" t="s">
        <v>2338</v>
      </c>
    </row>
    <row r="8044" spans="3:12">
      <c r="C8044" s="145" t="s">
        <v>3061</v>
      </c>
      <c r="D8044" s="145">
        <v>0</v>
      </c>
      <c r="E8044" s="145" t="s">
        <v>26</v>
      </c>
      <c r="F8044" s="462" t="s">
        <v>95</v>
      </c>
      <c r="G8044" s="462" t="s">
        <v>3468</v>
      </c>
      <c r="H8044" s="145" t="s">
        <v>86</v>
      </c>
      <c r="I8044" s="462" t="s">
        <v>1688</v>
      </c>
      <c r="J8044" s="462" t="s">
        <v>1690</v>
      </c>
      <c r="K8044" s="145" t="s">
        <v>2337</v>
      </c>
      <c r="L8044" s="145" t="s">
        <v>2338</v>
      </c>
    </row>
    <row r="8045" spans="3:12">
      <c r="C8045" s="145" t="s">
        <v>3062</v>
      </c>
      <c r="D8045" s="145">
        <v>0</v>
      </c>
      <c r="E8045" s="145" t="s">
        <v>26</v>
      </c>
      <c r="F8045" s="462" t="s">
        <v>95</v>
      </c>
      <c r="G8045" s="462" t="s">
        <v>3468</v>
      </c>
      <c r="H8045" s="145" t="s">
        <v>86</v>
      </c>
      <c r="I8045" s="462" t="s">
        <v>1688</v>
      </c>
      <c r="J8045" s="462" t="s">
        <v>1690</v>
      </c>
      <c r="K8045" s="145" t="s">
        <v>2337</v>
      </c>
      <c r="L8045" s="145" t="s">
        <v>2338</v>
      </c>
    </row>
    <row r="8046" spans="3:12">
      <c r="C8046" s="145" t="s">
        <v>3063</v>
      </c>
      <c r="D8046" s="145">
        <v>0</v>
      </c>
      <c r="E8046" s="145" t="s">
        <v>26</v>
      </c>
      <c r="F8046" s="462" t="s">
        <v>95</v>
      </c>
      <c r="G8046" s="462" t="s">
        <v>3468</v>
      </c>
      <c r="H8046" s="145" t="s">
        <v>86</v>
      </c>
      <c r="I8046" s="462" t="s">
        <v>1688</v>
      </c>
      <c r="J8046" s="462" t="s">
        <v>1690</v>
      </c>
      <c r="K8046" s="145" t="s">
        <v>2337</v>
      </c>
      <c r="L8046" s="145" t="s">
        <v>2338</v>
      </c>
    </row>
    <row r="8047" spans="3:12">
      <c r="C8047" s="145" t="s">
        <v>3064</v>
      </c>
      <c r="D8047" s="145">
        <v>0</v>
      </c>
      <c r="E8047" s="145" t="s">
        <v>26</v>
      </c>
      <c r="F8047" s="462" t="s">
        <v>95</v>
      </c>
      <c r="G8047" s="462" t="s">
        <v>3468</v>
      </c>
      <c r="H8047" s="145" t="s">
        <v>86</v>
      </c>
      <c r="I8047" s="462" t="s">
        <v>1688</v>
      </c>
      <c r="J8047" s="462" t="s">
        <v>1690</v>
      </c>
      <c r="K8047" s="145" t="s">
        <v>2337</v>
      </c>
      <c r="L8047" s="145" t="s">
        <v>2338</v>
      </c>
    </row>
    <row r="8048" spans="3:12">
      <c r="C8048" s="145" t="s">
        <v>3065</v>
      </c>
      <c r="D8048" s="145">
        <v>0</v>
      </c>
      <c r="E8048" s="145" t="s">
        <v>26</v>
      </c>
      <c r="F8048" s="462" t="s">
        <v>95</v>
      </c>
      <c r="G8048" s="462" t="s">
        <v>3468</v>
      </c>
      <c r="H8048" s="145" t="s">
        <v>86</v>
      </c>
      <c r="I8048" s="462" t="s">
        <v>1688</v>
      </c>
      <c r="J8048" s="462" t="s">
        <v>1690</v>
      </c>
      <c r="K8048" s="145" t="s">
        <v>2337</v>
      </c>
      <c r="L8048" s="145" t="s">
        <v>2338</v>
      </c>
    </row>
    <row r="8049" spans="3:12">
      <c r="C8049" s="145" t="s">
        <v>3066</v>
      </c>
      <c r="D8049" s="145">
        <v>0</v>
      </c>
      <c r="E8049" s="145" t="s">
        <v>26</v>
      </c>
      <c r="F8049" s="462" t="s">
        <v>95</v>
      </c>
      <c r="G8049" s="462" t="s">
        <v>3468</v>
      </c>
      <c r="H8049" s="145" t="s">
        <v>86</v>
      </c>
      <c r="I8049" s="462" t="s">
        <v>1688</v>
      </c>
      <c r="J8049" s="462" t="s">
        <v>1690</v>
      </c>
      <c r="K8049" s="145" t="s">
        <v>2337</v>
      </c>
      <c r="L8049" s="145" t="s">
        <v>2338</v>
      </c>
    </row>
    <row r="8050" spans="3:12">
      <c r="C8050" s="145" t="s">
        <v>3067</v>
      </c>
      <c r="D8050" s="145">
        <v>0</v>
      </c>
      <c r="E8050" s="145" t="s">
        <v>26</v>
      </c>
      <c r="F8050" s="462" t="s">
        <v>95</v>
      </c>
      <c r="G8050" s="462" t="s">
        <v>3468</v>
      </c>
      <c r="H8050" s="145" t="s">
        <v>86</v>
      </c>
      <c r="I8050" s="462" t="s">
        <v>1688</v>
      </c>
      <c r="J8050" s="462" t="s">
        <v>1690</v>
      </c>
      <c r="K8050" s="145" t="s">
        <v>2337</v>
      </c>
      <c r="L8050" s="145" t="s">
        <v>2338</v>
      </c>
    </row>
    <row r="8051" spans="3:12">
      <c r="C8051" s="145" t="s">
        <v>3055</v>
      </c>
      <c r="D8051" s="145">
        <v>0</v>
      </c>
      <c r="E8051" s="145" t="s">
        <v>26</v>
      </c>
      <c r="F8051" s="462" t="s">
        <v>95</v>
      </c>
      <c r="G8051" s="462" t="s">
        <v>3468</v>
      </c>
      <c r="H8051" s="145" t="s">
        <v>86</v>
      </c>
      <c r="I8051" s="462" t="s">
        <v>2</v>
      </c>
      <c r="J8051" s="462" t="s">
        <v>1690</v>
      </c>
      <c r="K8051" s="145" t="s">
        <v>2337</v>
      </c>
      <c r="L8051" s="145" t="s">
        <v>2338</v>
      </c>
    </row>
    <row r="8052" spans="3:12">
      <c r="C8052" s="145" t="s">
        <v>3069</v>
      </c>
      <c r="D8052" s="145">
        <v>0</v>
      </c>
      <c r="E8052" s="145" t="s">
        <v>26</v>
      </c>
      <c r="F8052" s="462" t="s">
        <v>95</v>
      </c>
      <c r="G8052" s="462" t="s">
        <v>3468</v>
      </c>
      <c r="H8052" s="145" t="s">
        <v>86</v>
      </c>
      <c r="I8052" s="462" t="s">
        <v>2</v>
      </c>
      <c r="J8052" s="462" t="s">
        <v>1688</v>
      </c>
      <c r="K8052" s="145" t="s">
        <v>2337</v>
      </c>
      <c r="L8052" s="145" t="s">
        <v>2338</v>
      </c>
    </row>
    <row r="8053" spans="3:12">
      <c r="C8053" s="145" t="s">
        <v>3071</v>
      </c>
      <c r="D8053" s="145">
        <v>0</v>
      </c>
      <c r="E8053" s="145" t="s">
        <v>26</v>
      </c>
      <c r="F8053" s="462" t="s">
        <v>95</v>
      </c>
      <c r="G8053" s="462" t="s">
        <v>3468</v>
      </c>
      <c r="H8053" s="145" t="s">
        <v>86</v>
      </c>
      <c r="I8053" s="462" t="s">
        <v>1688</v>
      </c>
      <c r="J8053" s="462" t="s">
        <v>1690</v>
      </c>
      <c r="K8053" s="145" t="s">
        <v>2337</v>
      </c>
      <c r="L8053" s="145" t="s">
        <v>2338</v>
      </c>
    </row>
    <row r="8054" spans="3:12">
      <c r="C8054" s="145" t="s">
        <v>3072</v>
      </c>
      <c r="D8054" s="145">
        <v>0</v>
      </c>
      <c r="E8054" s="145" t="s">
        <v>26</v>
      </c>
      <c r="F8054" s="462" t="s">
        <v>95</v>
      </c>
      <c r="G8054" s="462" t="s">
        <v>3468</v>
      </c>
      <c r="H8054" s="145" t="s">
        <v>86</v>
      </c>
      <c r="I8054" s="462" t="s">
        <v>1688</v>
      </c>
      <c r="J8054" s="462" t="s">
        <v>1690</v>
      </c>
      <c r="K8054" s="145" t="s">
        <v>2337</v>
      </c>
      <c r="L8054" s="145" t="s">
        <v>2338</v>
      </c>
    </row>
    <row r="8055" spans="3:12">
      <c r="C8055" s="145" t="s">
        <v>3073</v>
      </c>
      <c r="D8055" s="145">
        <v>0</v>
      </c>
      <c r="E8055" s="145" t="s">
        <v>26</v>
      </c>
      <c r="F8055" s="462" t="s">
        <v>95</v>
      </c>
      <c r="G8055" s="462" t="s">
        <v>3468</v>
      </c>
      <c r="H8055" s="145" t="s">
        <v>86</v>
      </c>
      <c r="I8055" s="462" t="s">
        <v>1688</v>
      </c>
      <c r="J8055" s="462" t="s">
        <v>1690</v>
      </c>
      <c r="K8055" s="145" t="s">
        <v>2337</v>
      </c>
      <c r="L8055" s="145" t="s">
        <v>2338</v>
      </c>
    </row>
    <row r="8056" spans="3:12">
      <c r="C8056" s="145" t="s">
        <v>3074</v>
      </c>
      <c r="D8056" s="145">
        <v>0</v>
      </c>
      <c r="E8056" s="145" t="s">
        <v>26</v>
      </c>
      <c r="F8056" s="462" t="s">
        <v>95</v>
      </c>
      <c r="G8056" s="462" t="s">
        <v>3468</v>
      </c>
      <c r="H8056" s="145" t="s">
        <v>86</v>
      </c>
      <c r="I8056" s="462" t="s">
        <v>1688</v>
      </c>
      <c r="J8056" s="462" t="s">
        <v>1690</v>
      </c>
      <c r="K8056" s="145" t="s">
        <v>2337</v>
      </c>
      <c r="L8056" s="145" t="s">
        <v>2338</v>
      </c>
    </row>
    <row r="8057" spans="3:12">
      <c r="C8057" s="145" t="s">
        <v>3075</v>
      </c>
      <c r="D8057" s="145">
        <v>0</v>
      </c>
      <c r="E8057" s="145" t="s">
        <v>26</v>
      </c>
      <c r="F8057" s="462" t="s">
        <v>95</v>
      </c>
      <c r="G8057" s="462" t="s">
        <v>3468</v>
      </c>
      <c r="H8057" s="145" t="s">
        <v>86</v>
      </c>
      <c r="I8057" s="462" t="s">
        <v>1688</v>
      </c>
      <c r="J8057" s="462" t="s">
        <v>1690</v>
      </c>
      <c r="K8057" s="145" t="s">
        <v>2337</v>
      </c>
      <c r="L8057" s="145" t="s">
        <v>2338</v>
      </c>
    </row>
    <row r="8058" spans="3:12">
      <c r="C8058" s="145" t="s">
        <v>3076</v>
      </c>
      <c r="D8058" s="145">
        <v>0</v>
      </c>
      <c r="E8058" s="145" t="s">
        <v>26</v>
      </c>
      <c r="F8058" s="462" t="s">
        <v>95</v>
      </c>
      <c r="G8058" s="462" t="s">
        <v>3468</v>
      </c>
      <c r="H8058" s="145" t="s">
        <v>86</v>
      </c>
      <c r="I8058" s="462" t="s">
        <v>1688</v>
      </c>
      <c r="J8058" s="462" t="s">
        <v>1690</v>
      </c>
      <c r="K8058" s="145" t="s">
        <v>2337</v>
      </c>
      <c r="L8058" s="145" t="s">
        <v>2338</v>
      </c>
    </row>
    <row r="8059" spans="3:12">
      <c r="C8059" s="145" t="s">
        <v>3077</v>
      </c>
      <c r="D8059" s="145">
        <v>0</v>
      </c>
      <c r="E8059" s="145" t="s">
        <v>26</v>
      </c>
      <c r="F8059" s="462" t="s">
        <v>95</v>
      </c>
      <c r="G8059" s="462" t="s">
        <v>3468</v>
      </c>
      <c r="H8059" s="145" t="s">
        <v>86</v>
      </c>
      <c r="I8059" s="462" t="s">
        <v>1688</v>
      </c>
      <c r="J8059" s="462" t="s">
        <v>1690</v>
      </c>
      <c r="K8059" s="145" t="s">
        <v>2337</v>
      </c>
      <c r="L8059" s="145" t="s">
        <v>2338</v>
      </c>
    </row>
    <row r="8060" spans="3:12">
      <c r="C8060" s="145" t="s">
        <v>3078</v>
      </c>
      <c r="D8060" s="145">
        <v>0</v>
      </c>
      <c r="E8060" s="145" t="s">
        <v>26</v>
      </c>
      <c r="F8060" s="462" t="s">
        <v>95</v>
      </c>
      <c r="G8060" s="462" t="s">
        <v>3468</v>
      </c>
      <c r="H8060" s="145" t="s">
        <v>86</v>
      </c>
      <c r="I8060" s="462" t="s">
        <v>1688</v>
      </c>
      <c r="J8060" s="462" t="s">
        <v>1690</v>
      </c>
      <c r="K8060" s="145" t="s">
        <v>2337</v>
      </c>
      <c r="L8060" s="145" t="s">
        <v>2338</v>
      </c>
    </row>
    <row r="8061" spans="3:12">
      <c r="C8061" s="145" t="s">
        <v>3069</v>
      </c>
      <c r="D8061" s="145">
        <v>0</v>
      </c>
      <c r="E8061" s="145" t="s">
        <v>26</v>
      </c>
      <c r="F8061" s="462" t="s">
        <v>95</v>
      </c>
      <c r="G8061" s="462" t="s">
        <v>3468</v>
      </c>
      <c r="H8061" s="145" t="s">
        <v>86</v>
      </c>
      <c r="I8061" s="462" t="s">
        <v>2</v>
      </c>
      <c r="J8061" s="462" t="s">
        <v>1690</v>
      </c>
      <c r="K8061" s="145" t="s">
        <v>2337</v>
      </c>
      <c r="L8061" s="145" t="s">
        <v>2338</v>
      </c>
    </row>
    <row r="8062" spans="3:12">
      <c r="C8062" s="145" t="s">
        <v>3079</v>
      </c>
      <c r="D8062" s="145">
        <v>0</v>
      </c>
      <c r="E8062" s="145" t="s">
        <v>26</v>
      </c>
      <c r="F8062" s="462" t="s">
        <v>95</v>
      </c>
      <c r="G8062" s="462" t="s">
        <v>3468</v>
      </c>
      <c r="H8062" s="145" t="s">
        <v>86</v>
      </c>
      <c r="I8062" s="462" t="s">
        <v>2</v>
      </c>
      <c r="J8062" s="462" t="s">
        <v>1688</v>
      </c>
      <c r="K8062" s="145" t="s">
        <v>2337</v>
      </c>
      <c r="L8062" s="145" t="s">
        <v>2338</v>
      </c>
    </row>
    <row r="8063" spans="3:12">
      <c r="C8063" s="145" t="s">
        <v>3081</v>
      </c>
      <c r="D8063" s="145">
        <v>0</v>
      </c>
      <c r="E8063" s="145" t="s">
        <v>26</v>
      </c>
      <c r="F8063" s="462" t="s">
        <v>95</v>
      </c>
      <c r="G8063" s="462" t="s">
        <v>3468</v>
      </c>
      <c r="H8063" s="145" t="s">
        <v>86</v>
      </c>
      <c r="I8063" s="462" t="s">
        <v>1688</v>
      </c>
      <c r="J8063" s="462" t="s">
        <v>1690</v>
      </c>
      <c r="K8063" s="145" t="s">
        <v>2337</v>
      </c>
      <c r="L8063" s="145" t="s">
        <v>2338</v>
      </c>
    </row>
    <row r="8064" spans="3:12">
      <c r="C8064" s="145" t="s">
        <v>3082</v>
      </c>
      <c r="D8064" s="145">
        <v>0</v>
      </c>
      <c r="E8064" s="145" t="s">
        <v>26</v>
      </c>
      <c r="F8064" s="462" t="s">
        <v>95</v>
      </c>
      <c r="G8064" s="462" t="s">
        <v>3468</v>
      </c>
      <c r="H8064" s="145" t="s">
        <v>86</v>
      </c>
      <c r="I8064" s="462" t="s">
        <v>1688</v>
      </c>
      <c r="J8064" s="462" t="s">
        <v>1690</v>
      </c>
      <c r="K8064" s="145" t="s">
        <v>2337</v>
      </c>
      <c r="L8064" s="145" t="s">
        <v>2338</v>
      </c>
    </row>
    <row r="8065" spans="3:12">
      <c r="C8065" s="145" t="s">
        <v>3083</v>
      </c>
      <c r="D8065" s="145">
        <v>0</v>
      </c>
      <c r="E8065" s="145" t="s">
        <v>26</v>
      </c>
      <c r="F8065" s="462" t="s">
        <v>95</v>
      </c>
      <c r="G8065" s="462" t="s">
        <v>3468</v>
      </c>
      <c r="H8065" s="145" t="s">
        <v>86</v>
      </c>
      <c r="I8065" s="462" t="s">
        <v>1688</v>
      </c>
      <c r="J8065" s="462" t="s">
        <v>1690</v>
      </c>
      <c r="K8065" s="145" t="s">
        <v>2337</v>
      </c>
      <c r="L8065" s="145" t="s">
        <v>2338</v>
      </c>
    </row>
    <row r="8066" spans="3:12">
      <c r="C8066" s="145" t="s">
        <v>3084</v>
      </c>
      <c r="D8066" s="145">
        <v>0</v>
      </c>
      <c r="E8066" s="145" t="s">
        <v>26</v>
      </c>
      <c r="F8066" s="462" t="s">
        <v>95</v>
      </c>
      <c r="G8066" s="462" t="s">
        <v>3468</v>
      </c>
      <c r="H8066" s="145" t="s">
        <v>86</v>
      </c>
      <c r="I8066" s="462" t="s">
        <v>1688</v>
      </c>
      <c r="J8066" s="462" t="s">
        <v>1690</v>
      </c>
      <c r="K8066" s="145" t="s">
        <v>2337</v>
      </c>
      <c r="L8066" s="145" t="s">
        <v>2338</v>
      </c>
    </row>
    <row r="8067" spans="3:12">
      <c r="C8067" s="145" t="s">
        <v>3085</v>
      </c>
      <c r="D8067" s="145">
        <v>0</v>
      </c>
      <c r="E8067" s="145" t="s">
        <v>26</v>
      </c>
      <c r="F8067" s="462" t="s">
        <v>95</v>
      </c>
      <c r="G8067" s="462" t="s">
        <v>3468</v>
      </c>
      <c r="H8067" s="145" t="s">
        <v>86</v>
      </c>
      <c r="I8067" s="462" t="s">
        <v>1688</v>
      </c>
      <c r="J8067" s="462" t="s">
        <v>1690</v>
      </c>
      <c r="K8067" s="145" t="s">
        <v>2337</v>
      </c>
      <c r="L8067" s="145" t="s">
        <v>2338</v>
      </c>
    </row>
    <row r="8068" spans="3:12">
      <c r="C8068" s="145" t="s">
        <v>3086</v>
      </c>
      <c r="D8068" s="145">
        <v>0</v>
      </c>
      <c r="E8068" s="145" t="s">
        <v>26</v>
      </c>
      <c r="F8068" s="462" t="s">
        <v>95</v>
      </c>
      <c r="G8068" s="462" t="s">
        <v>3468</v>
      </c>
      <c r="H8068" s="145" t="s">
        <v>86</v>
      </c>
      <c r="I8068" s="462" t="s">
        <v>1688</v>
      </c>
      <c r="J8068" s="462" t="s">
        <v>1690</v>
      </c>
      <c r="K8068" s="145" t="s">
        <v>2337</v>
      </c>
      <c r="L8068" s="145" t="s">
        <v>2338</v>
      </c>
    </row>
    <row r="8069" spans="3:12">
      <c r="C8069" s="145" t="s">
        <v>3087</v>
      </c>
      <c r="D8069" s="145">
        <v>0</v>
      </c>
      <c r="E8069" s="145" t="s">
        <v>26</v>
      </c>
      <c r="F8069" s="462" t="s">
        <v>95</v>
      </c>
      <c r="G8069" s="462" t="s">
        <v>3468</v>
      </c>
      <c r="H8069" s="145" t="s">
        <v>86</v>
      </c>
      <c r="I8069" s="462" t="s">
        <v>1688</v>
      </c>
      <c r="J8069" s="462" t="s">
        <v>1690</v>
      </c>
      <c r="K8069" s="145" t="s">
        <v>2337</v>
      </c>
      <c r="L8069" s="145" t="s">
        <v>2338</v>
      </c>
    </row>
    <row r="8070" spans="3:12">
      <c r="C8070" s="145" t="s">
        <v>3088</v>
      </c>
      <c r="D8070" s="145">
        <v>0</v>
      </c>
      <c r="E8070" s="145" t="s">
        <v>26</v>
      </c>
      <c r="F8070" s="462" t="s">
        <v>95</v>
      </c>
      <c r="G8070" s="462" t="s">
        <v>3468</v>
      </c>
      <c r="H8070" s="145" t="s">
        <v>86</v>
      </c>
      <c r="I8070" s="462" t="s">
        <v>1688</v>
      </c>
      <c r="J8070" s="462" t="s">
        <v>1690</v>
      </c>
      <c r="K8070" s="145" t="s">
        <v>2337</v>
      </c>
      <c r="L8070" s="145" t="s">
        <v>2338</v>
      </c>
    </row>
    <row r="8071" spans="3:12">
      <c r="C8071" s="145" t="s">
        <v>3079</v>
      </c>
      <c r="D8071" s="145">
        <v>0</v>
      </c>
      <c r="E8071" s="145" t="s">
        <v>26</v>
      </c>
      <c r="F8071" s="462" t="s">
        <v>95</v>
      </c>
      <c r="G8071" s="462" t="s">
        <v>3468</v>
      </c>
      <c r="H8071" s="145" t="s">
        <v>86</v>
      </c>
      <c r="I8071" s="462" t="s">
        <v>2</v>
      </c>
      <c r="J8071" s="462" t="s">
        <v>1690</v>
      </c>
      <c r="K8071" s="145" t="s">
        <v>2337</v>
      </c>
      <c r="L8071" s="145" t="s">
        <v>2338</v>
      </c>
    </row>
    <row r="8072" spans="3:12">
      <c r="C8072" s="145" t="s">
        <v>3089</v>
      </c>
      <c r="D8072" s="145">
        <v>0</v>
      </c>
      <c r="E8072" s="145" t="s">
        <v>26</v>
      </c>
      <c r="F8072" s="462" t="s">
        <v>95</v>
      </c>
      <c r="G8072" s="462" t="s">
        <v>3468</v>
      </c>
      <c r="H8072" s="145" t="s">
        <v>86</v>
      </c>
      <c r="I8072" s="462" t="s">
        <v>1688</v>
      </c>
      <c r="J8072" s="462" t="s">
        <v>1690</v>
      </c>
      <c r="K8072" s="145" t="s">
        <v>2337</v>
      </c>
      <c r="L8072" s="145" t="s">
        <v>2338</v>
      </c>
    </row>
    <row r="8073" spans="3:12">
      <c r="C8073" s="145" t="s">
        <v>2679</v>
      </c>
      <c r="D8073" s="145">
        <v>0</v>
      </c>
      <c r="E8073" s="145" t="s">
        <v>26</v>
      </c>
      <c r="F8073" s="462" t="s">
        <v>95</v>
      </c>
      <c r="G8073" s="462" t="s">
        <v>3468</v>
      </c>
      <c r="H8073" s="145" t="s">
        <v>86</v>
      </c>
      <c r="I8073" s="462" t="s">
        <v>1688</v>
      </c>
      <c r="J8073" s="462" t="s">
        <v>1690</v>
      </c>
      <c r="K8073" s="145" t="s">
        <v>2337</v>
      </c>
      <c r="L8073" s="145" t="s">
        <v>2338</v>
      </c>
    </row>
    <row r="8074" spans="3:12">
      <c r="C8074" s="145" t="s">
        <v>3090</v>
      </c>
      <c r="D8074" s="145">
        <v>0</v>
      </c>
      <c r="E8074" s="145" t="s">
        <v>26</v>
      </c>
      <c r="F8074" s="462" t="s">
        <v>95</v>
      </c>
      <c r="G8074" s="462" t="s">
        <v>3468</v>
      </c>
      <c r="H8074" s="145" t="s">
        <v>86</v>
      </c>
      <c r="I8074" s="462" t="s">
        <v>1688</v>
      </c>
      <c r="J8074" s="462" t="s">
        <v>1690</v>
      </c>
      <c r="K8074" s="145" t="s">
        <v>2337</v>
      </c>
      <c r="L8074" s="145" t="s">
        <v>2338</v>
      </c>
    </row>
    <row r="8075" spans="3:12">
      <c r="C8075" s="145" t="s">
        <v>3091</v>
      </c>
      <c r="F8075" s="462" t="s">
        <v>3468</v>
      </c>
      <c r="G8075" s="462" t="s">
        <v>3468</v>
      </c>
      <c r="H8075" s="145" t="s">
        <v>86</v>
      </c>
      <c r="I8075" s="462" t="s">
        <v>1688</v>
      </c>
      <c r="J8075" s="462" t="s">
        <v>1690</v>
      </c>
      <c r="K8075" s="145" t="s">
        <v>2337</v>
      </c>
      <c r="L8075" s="145" t="s">
        <v>2338</v>
      </c>
    </row>
    <row r="8076" spans="3:12">
      <c r="C8076" s="145" t="s">
        <v>3092</v>
      </c>
      <c r="D8076" s="145">
        <v>0</v>
      </c>
      <c r="E8076" s="145" t="s">
        <v>26</v>
      </c>
      <c r="F8076" s="462" t="s">
        <v>95</v>
      </c>
      <c r="G8076" s="462" t="s">
        <v>3468</v>
      </c>
      <c r="H8076" s="145" t="s">
        <v>86</v>
      </c>
      <c r="I8076" s="462" t="s">
        <v>2</v>
      </c>
      <c r="J8076" s="462" t="s">
        <v>1690</v>
      </c>
      <c r="K8076" s="145" t="s">
        <v>2337</v>
      </c>
      <c r="L8076" s="145" t="s">
        <v>2338</v>
      </c>
    </row>
    <row r="8077" spans="3:12">
      <c r="C8077" s="145" t="s">
        <v>3093</v>
      </c>
      <c r="D8077" s="145">
        <v>0</v>
      </c>
      <c r="E8077" s="145" t="s">
        <v>26</v>
      </c>
      <c r="F8077" s="462" t="s">
        <v>95</v>
      </c>
      <c r="G8077" s="462" t="s">
        <v>3468</v>
      </c>
      <c r="H8077" s="145" t="s">
        <v>86</v>
      </c>
      <c r="I8077" s="462" t="s">
        <v>2</v>
      </c>
      <c r="J8077" s="462" t="s">
        <v>1690</v>
      </c>
      <c r="K8077" s="145" t="s">
        <v>2337</v>
      </c>
      <c r="L8077" s="145" t="s">
        <v>2338</v>
      </c>
    </row>
    <row r="8078" spans="3:12">
      <c r="C8078" s="145" t="s">
        <v>3094</v>
      </c>
      <c r="D8078" s="145">
        <v>0</v>
      </c>
      <c r="E8078" s="145" t="s">
        <v>26</v>
      </c>
      <c r="F8078" s="462" t="s">
        <v>95</v>
      </c>
      <c r="G8078" s="462" t="s">
        <v>3468</v>
      </c>
      <c r="H8078" s="145" t="s">
        <v>86</v>
      </c>
      <c r="I8078" s="462" t="s">
        <v>2</v>
      </c>
      <c r="J8078" s="462" t="s">
        <v>1690</v>
      </c>
      <c r="K8078" s="145" t="s">
        <v>2337</v>
      </c>
      <c r="L8078" s="145" t="s">
        <v>2338</v>
      </c>
    </row>
    <row r="8079" spans="3:12">
      <c r="C8079" s="145" t="s">
        <v>3095</v>
      </c>
      <c r="D8079" s="145">
        <v>0</v>
      </c>
      <c r="E8079" s="145" t="s">
        <v>26</v>
      </c>
      <c r="F8079" s="462" t="s">
        <v>95</v>
      </c>
      <c r="G8079" s="462" t="s">
        <v>3468</v>
      </c>
      <c r="H8079" s="145" t="s">
        <v>86</v>
      </c>
      <c r="I8079" s="462" t="s">
        <v>2</v>
      </c>
      <c r="J8079" s="462" t="s">
        <v>1690</v>
      </c>
      <c r="K8079" s="145" t="s">
        <v>2337</v>
      </c>
      <c r="L8079" s="145" t="s">
        <v>2338</v>
      </c>
    </row>
    <row r="8080" spans="3:12">
      <c r="C8080" s="145" t="s">
        <v>3096</v>
      </c>
      <c r="D8080" s="145" t="s">
        <v>45</v>
      </c>
      <c r="E8080" s="145" t="s">
        <v>38</v>
      </c>
      <c r="F8080" s="462" t="s">
        <v>95</v>
      </c>
      <c r="G8080" s="462" t="s">
        <v>3468</v>
      </c>
      <c r="H8080" s="145" t="s">
        <v>86</v>
      </c>
      <c r="I8080" s="462" t="s">
        <v>2</v>
      </c>
      <c r="J8080" s="462" t="s">
        <v>1690</v>
      </c>
      <c r="K8080" s="145" t="s">
        <v>2337</v>
      </c>
      <c r="L8080" s="145" t="s">
        <v>2338</v>
      </c>
    </row>
    <row r="8081" spans="3:12">
      <c r="C8081" s="145" t="s">
        <v>3097</v>
      </c>
      <c r="D8081" s="145" t="s">
        <v>45</v>
      </c>
      <c r="E8081" s="145" t="s">
        <v>38</v>
      </c>
      <c r="F8081" s="462" t="s">
        <v>95</v>
      </c>
      <c r="G8081" s="462" t="s">
        <v>3468</v>
      </c>
      <c r="H8081" s="145" t="s">
        <v>86</v>
      </c>
      <c r="I8081" s="462" t="s">
        <v>2</v>
      </c>
      <c r="J8081" s="462" t="s">
        <v>1690</v>
      </c>
      <c r="K8081" s="145" t="s">
        <v>2337</v>
      </c>
      <c r="L8081" s="145" t="s">
        <v>2338</v>
      </c>
    </row>
    <row r="8082" spans="3:12">
      <c r="C8082" s="145" t="s">
        <v>3098</v>
      </c>
      <c r="D8082" s="145" t="s">
        <v>45</v>
      </c>
      <c r="E8082" s="145" t="s">
        <v>38</v>
      </c>
      <c r="F8082" s="462" t="s">
        <v>95</v>
      </c>
      <c r="G8082" s="462" t="s">
        <v>3468</v>
      </c>
      <c r="H8082" s="145" t="s">
        <v>86</v>
      </c>
      <c r="I8082" s="462" t="s">
        <v>2</v>
      </c>
      <c r="J8082" s="462" t="s">
        <v>1690</v>
      </c>
      <c r="K8082" s="145" t="s">
        <v>2337</v>
      </c>
      <c r="L8082" s="145" t="s">
        <v>2338</v>
      </c>
    </row>
    <row r="8083" spans="3:12">
      <c r="C8083" s="145" t="s">
        <v>3099</v>
      </c>
      <c r="D8083" s="145" t="s">
        <v>45</v>
      </c>
      <c r="E8083" s="145" t="s">
        <v>38</v>
      </c>
      <c r="F8083" s="462" t="s">
        <v>95</v>
      </c>
      <c r="G8083" s="462" t="s">
        <v>3468</v>
      </c>
      <c r="H8083" s="145" t="s">
        <v>86</v>
      </c>
      <c r="I8083" s="462" t="s">
        <v>2</v>
      </c>
      <c r="J8083" s="462" t="s">
        <v>1690</v>
      </c>
      <c r="K8083" s="145" t="s">
        <v>2337</v>
      </c>
      <c r="L8083" s="145" t="s">
        <v>2338</v>
      </c>
    </row>
    <row r="8084" spans="3:12">
      <c r="C8084" s="145" t="s">
        <v>3100</v>
      </c>
      <c r="D8084" s="145">
        <v>0</v>
      </c>
      <c r="E8084" s="145" t="s">
        <v>26</v>
      </c>
      <c r="F8084" s="462" t="s">
        <v>95</v>
      </c>
      <c r="G8084" s="462" t="s">
        <v>3468</v>
      </c>
      <c r="H8084" s="145" t="s">
        <v>86</v>
      </c>
      <c r="I8084" s="462" t="s">
        <v>2</v>
      </c>
      <c r="J8084" s="462" t="s">
        <v>1690</v>
      </c>
      <c r="K8084" s="145" t="s">
        <v>2337</v>
      </c>
      <c r="L8084" s="145" t="s">
        <v>2338</v>
      </c>
    </row>
    <row r="8085" spans="3:12">
      <c r="C8085" s="145" t="s">
        <v>3101</v>
      </c>
      <c r="D8085" s="145">
        <v>0</v>
      </c>
      <c r="E8085" s="145" t="s">
        <v>26</v>
      </c>
      <c r="F8085" s="462" t="s">
        <v>95</v>
      </c>
      <c r="G8085" s="462" t="s">
        <v>3468</v>
      </c>
      <c r="H8085" s="145" t="s">
        <v>86</v>
      </c>
      <c r="I8085" s="462" t="s">
        <v>2</v>
      </c>
      <c r="J8085" s="462" t="s">
        <v>1690</v>
      </c>
      <c r="K8085" s="145" t="s">
        <v>2337</v>
      </c>
      <c r="L8085" s="145" t="s">
        <v>2338</v>
      </c>
    </row>
    <row r="8086" spans="3:12">
      <c r="C8086" s="145" t="s">
        <v>3102</v>
      </c>
      <c r="D8086" s="145">
        <v>0</v>
      </c>
      <c r="E8086" s="145" t="s">
        <v>26</v>
      </c>
      <c r="F8086" s="462" t="s">
        <v>95</v>
      </c>
      <c r="G8086" s="462" t="s">
        <v>3468</v>
      </c>
      <c r="H8086" s="145" t="s">
        <v>86</v>
      </c>
      <c r="I8086" s="462" t="s">
        <v>2</v>
      </c>
      <c r="J8086" s="462" t="s">
        <v>1690</v>
      </c>
      <c r="K8086" s="145" t="s">
        <v>2337</v>
      </c>
      <c r="L8086" s="145" t="s">
        <v>2338</v>
      </c>
    </row>
    <row r="8087" spans="3:12">
      <c r="C8087" s="145" t="s">
        <v>3103</v>
      </c>
      <c r="D8087" s="145">
        <v>0</v>
      </c>
      <c r="E8087" s="145" t="s">
        <v>26</v>
      </c>
      <c r="F8087" s="462" t="s">
        <v>95</v>
      </c>
      <c r="G8087" s="462" t="s">
        <v>3468</v>
      </c>
      <c r="H8087" s="145" t="s">
        <v>86</v>
      </c>
      <c r="I8087" s="462" t="s">
        <v>1688</v>
      </c>
      <c r="J8087" s="462" t="s">
        <v>1690</v>
      </c>
      <c r="K8087" s="145" t="s">
        <v>2337</v>
      </c>
      <c r="L8087" s="145" t="s">
        <v>2338</v>
      </c>
    </row>
    <row r="8088" spans="3:12">
      <c r="C8088" s="145" t="s">
        <v>3104</v>
      </c>
      <c r="D8088" s="145" t="s">
        <v>45</v>
      </c>
      <c r="E8088" s="145" t="s">
        <v>38</v>
      </c>
      <c r="F8088" s="462" t="s">
        <v>95</v>
      </c>
      <c r="G8088" s="462" t="s">
        <v>3468</v>
      </c>
      <c r="H8088" s="145" t="s">
        <v>86</v>
      </c>
      <c r="I8088" s="462" t="s">
        <v>2</v>
      </c>
      <c r="J8088" s="462" t="s">
        <v>1690</v>
      </c>
      <c r="K8088" s="145" t="s">
        <v>2337</v>
      </c>
      <c r="L8088" s="145" t="s">
        <v>2338</v>
      </c>
    </row>
    <row r="8089" spans="3:12">
      <c r="C8089" s="145" t="s">
        <v>3105</v>
      </c>
      <c r="D8089" s="145" t="s">
        <v>45</v>
      </c>
      <c r="E8089" s="145" t="s">
        <v>38</v>
      </c>
      <c r="F8089" s="462" t="s">
        <v>95</v>
      </c>
      <c r="G8089" s="462" t="s">
        <v>3468</v>
      </c>
      <c r="H8089" s="145" t="s">
        <v>86</v>
      </c>
      <c r="I8089" s="462" t="s">
        <v>2</v>
      </c>
      <c r="J8089" s="462" t="s">
        <v>1690</v>
      </c>
      <c r="K8089" s="145" t="s">
        <v>2337</v>
      </c>
      <c r="L8089" s="145" t="s">
        <v>2338</v>
      </c>
    </row>
    <row r="8090" spans="3:12">
      <c r="C8090" s="145" t="s">
        <v>3106</v>
      </c>
      <c r="D8090" s="145" t="s">
        <v>45</v>
      </c>
      <c r="E8090" s="145" t="s">
        <v>38</v>
      </c>
      <c r="F8090" s="462" t="s">
        <v>95</v>
      </c>
      <c r="G8090" s="462" t="s">
        <v>3468</v>
      </c>
      <c r="H8090" s="145" t="s">
        <v>86</v>
      </c>
      <c r="I8090" s="462" t="s">
        <v>2</v>
      </c>
      <c r="J8090" s="462" t="s">
        <v>1690</v>
      </c>
      <c r="K8090" s="145" t="s">
        <v>2337</v>
      </c>
      <c r="L8090" s="145" t="s">
        <v>2338</v>
      </c>
    </row>
    <row r="8091" spans="3:12">
      <c r="C8091" s="145" t="s">
        <v>3107</v>
      </c>
      <c r="D8091" s="145" t="s">
        <v>45</v>
      </c>
      <c r="E8091" s="145" t="s">
        <v>38</v>
      </c>
      <c r="F8091" s="462" t="s">
        <v>95</v>
      </c>
      <c r="G8091" s="462" t="s">
        <v>3468</v>
      </c>
      <c r="H8091" s="145" t="s">
        <v>86</v>
      </c>
      <c r="I8091" s="462" t="s">
        <v>2</v>
      </c>
      <c r="J8091" s="462" t="s">
        <v>1690</v>
      </c>
      <c r="K8091" s="145" t="s">
        <v>2337</v>
      </c>
      <c r="L8091" s="145" t="s">
        <v>2338</v>
      </c>
    </row>
    <row r="8092" spans="3:12">
      <c r="C8092" s="145" t="s">
        <v>3108</v>
      </c>
      <c r="D8092" s="145" t="s">
        <v>45</v>
      </c>
      <c r="E8092" s="145" t="s">
        <v>38</v>
      </c>
      <c r="F8092" s="462" t="s">
        <v>95</v>
      </c>
      <c r="G8092" s="462" t="s">
        <v>3468</v>
      </c>
      <c r="H8092" s="145" t="s">
        <v>86</v>
      </c>
      <c r="I8092" s="462" t="s">
        <v>2</v>
      </c>
      <c r="J8092" s="462" t="s">
        <v>1690</v>
      </c>
      <c r="K8092" s="145" t="s">
        <v>2337</v>
      </c>
      <c r="L8092" s="145" t="s">
        <v>2338</v>
      </c>
    </row>
    <row r="8093" spans="3:12">
      <c r="C8093" s="145" t="s">
        <v>3048</v>
      </c>
      <c r="F8093" s="462" t="s">
        <v>3468</v>
      </c>
      <c r="G8093" s="462" t="s">
        <v>3468</v>
      </c>
      <c r="H8093" s="145" t="s">
        <v>86</v>
      </c>
      <c r="I8093" s="462" t="s">
        <v>1688</v>
      </c>
      <c r="J8093" s="462" t="s">
        <v>1690</v>
      </c>
      <c r="K8093" s="145" t="s">
        <v>2337</v>
      </c>
      <c r="L8093" s="145" t="s">
        <v>3238</v>
      </c>
    </row>
    <row r="8094" spans="3:12">
      <c r="C8094" s="145" t="s">
        <v>3049</v>
      </c>
      <c r="F8094" s="462" t="s">
        <v>3468</v>
      </c>
      <c r="G8094" s="462" t="s">
        <v>3468</v>
      </c>
      <c r="H8094" s="145" t="s">
        <v>86</v>
      </c>
      <c r="I8094" s="462" t="s">
        <v>1688</v>
      </c>
      <c r="J8094" s="462" t="s">
        <v>1690</v>
      </c>
      <c r="K8094" s="145" t="s">
        <v>2337</v>
      </c>
      <c r="L8094" s="145" t="s">
        <v>3238</v>
      </c>
    </row>
    <row r="8095" spans="3:12">
      <c r="C8095" s="145" t="s">
        <v>3050</v>
      </c>
      <c r="D8095" s="145">
        <v>0</v>
      </c>
      <c r="E8095" s="145" t="s">
        <v>26</v>
      </c>
      <c r="F8095" s="462" t="s">
        <v>95</v>
      </c>
      <c r="G8095" s="462" t="s">
        <v>3468</v>
      </c>
      <c r="H8095" s="145" t="s">
        <v>86</v>
      </c>
      <c r="I8095" s="462" t="s">
        <v>1688</v>
      </c>
      <c r="J8095" s="462" t="s">
        <v>1690</v>
      </c>
      <c r="K8095" s="145" t="s">
        <v>2337</v>
      </c>
      <c r="L8095" s="145" t="s">
        <v>3238</v>
      </c>
    </row>
    <row r="8096" spans="3:12">
      <c r="C8096" s="145" t="s">
        <v>3051</v>
      </c>
      <c r="D8096" s="145">
        <v>0</v>
      </c>
      <c r="E8096" s="145" t="s">
        <v>26</v>
      </c>
      <c r="F8096" s="462" t="s">
        <v>95</v>
      </c>
      <c r="G8096" s="462" t="s">
        <v>3468</v>
      </c>
      <c r="H8096" s="145" t="s">
        <v>86</v>
      </c>
      <c r="I8096" s="462" t="s">
        <v>1688</v>
      </c>
      <c r="J8096" s="462" t="s">
        <v>1690</v>
      </c>
      <c r="K8096" s="145" t="s">
        <v>2337</v>
      </c>
      <c r="L8096" s="145" t="s">
        <v>3238</v>
      </c>
    </row>
    <row r="8097" spans="3:12">
      <c r="C8097" s="145" t="s">
        <v>3052</v>
      </c>
      <c r="F8097" s="462" t="s">
        <v>3468</v>
      </c>
      <c r="G8097" s="462" t="s">
        <v>3468</v>
      </c>
      <c r="H8097" s="145" t="s">
        <v>86</v>
      </c>
      <c r="I8097" s="462" t="s">
        <v>1688</v>
      </c>
      <c r="J8097" s="462" t="s">
        <v>1690</v>
      </c>
      <c r="K8097" s="145" t="s">
        <v>2337</v>
      </c>
      <c r="L8097" s="145" t="s">
        <v>3238</v>
      </c>
    </row>
    <row r="8098" spans="3:12">
      <c r="C8098" s="145" t="s">
        <v>3285</v>
      </c>
      <c r="F8098" s="462" t="s">
        <v>3468</v>
      </c>
      <c r="G8098" s="462" t="s">
        <v>3468</v>
      </c>
      <c r="H8098" s="145" t="s">
        <v>86</v>
      </c>
      <c r="I8098" s="462" t="s">
        <v>1688</v>
      </c>
      <c r="J8098" s="462" t="s">
        <v>1690</v>
      </c>
      <c r="K8098" s="145" t="s">
        <v>2337</v>
      </c>
      <c r="L8098" s="145" t="s">
        <v>3238</v>
      </c>
    </row>
    <row r="8099" spans="3:12">
      <c r="C8099" s="145" t="s">
        <v>3225</v>
      </c>
      <c r="F8099" s="462" t="s">
        <v>1690</v>
      </c>
      <c r="G8099" s="462" t="s">
        <v>3468</v>
      </c>
      <c r="H8099" s="145" t="s">
        <v>86</v>
      </c>
      <c r="I8099" s="462" t="s">
        <v>1688</v>
      </c>
      <c r="J8099" s="462" t="s">
        <v>1690</v>
      </c>
      <c r="K8099" s="145" t="s">
        <v>2337</v>
      </c>
      <c r="L8099" s="145" t="s">
        <v>3238</v>
      </c>
    </row>
    <row r="8100" spans="3:12">
      <c r="C8100" s="145" t="s">
        <v>3053</v>
      </c>
      <c r="F8100" s="462" t="s">
        <v>3468</v>
      </c>
      <c r="G8100" s="462" t="s">
        <v>3468</v>
      </c>
      <c r="H8100" s="145" t="s">
        <v>86</v>
      </c>
      <c r="I8100" s="462" t="s">
        <v>1688</v>
      </c>
      <c r="J8100" s="462" t="s">
        <v>1690</v>
      </c>
      <c r="K8100" s="145" t="s">
        <v>2337</v>
      </c>
      <c r="L8100" s="145" t="s">
        <v>3238</v>
      </c>
    </row>
    <row r="8101" spans="3:12">
      <c r="C8101" s="145" t="s">
        <v>3055</v>
      </c>
      <c r="D8101" s="145">
        <v>0</v>
      </c>
      <c r="E8101" s="145" t="s">
        <v>26</v>
      </c>
      <c r="F8101" s="462" t="s">
        <v>95</v>
      </c>
      <c r="G8101" s="462" t="s">
        <v>3468</v>
      </c>
      <c r="H8101" s="145" t="s">
        <v>86</v>
      </c>
      <c r="I8101" s="462" t="s">
        <v>2</v>
      </c>
      <c r="J8101" s="462" t="s">
        <v>1688</v>
      </c>
      <c r="K8101" s="145" t="s">
        <v>2337</v>
      </c>
      <c r="L8101" s="145" t="s">
        <v>3238</v>
      </c>
    </row>
    <row r="8102" spans="3:12">
      <c r="C8102" s="145" t="s">
        <v>3057</v>
      </c>
      <c r="D8102" s="145">
        <v>0</v>
      </c>
      <c r="E8102" s="145" t="s">
        <v>26</v>
      </c>
      <c r="F8102" s="462" t="s">
        <v>95</v>
      </c>
      <c r="G8102" s="462" t="s">
        <v>3468</v>
      </c>
      <c r="H8102" s="145" t="s">
        <v>86</v>
      </c>
      <c r="I8102" s="462" t="s">
        <v>1688</v>
      </c>
      <c r="J8102" s="462" t="s">
        <v>1690</v>
      </c>
      <c r="K8102" s="145" t="s">
        <v>2337</v>
      </c>
      <c r="L8102" s="145" t="s">
        <v>3238</v>
      </c>
    </row>
    <row r="8103" spans="3:12">
      <c r="C8103" s="145" t="s">
        <v>3058</v>
      </c>
      <c r="D8103" s="145">
        <v>0</v>
      </c>
      <c r="E8103" s="145" t="s">
        <v>26</v>
      </c>
      <c r="F8103" s="462" t="s">
        <v>95</v>
      </c>
      <c r="G8103" s="462" t="s">
        <v>3468</v>
      </c>
      <c r="H8103" s="145" t="s">
        <v>86</v>
      </c>
      <c r="I8103" s="462" t="s">
        <v>1688</v>
      </c>
      <c r="J8103" s="462" t="s">
        <v>1690</v>
      </c>
      <c r="K8103" s="145" t="s">
        <v>2337</v>
      </c>
      <c r="L8103" s="145" t="s">
        <v>3238</v>
      </c>
    </row>
    <row r="8104" spans="3:12">
      <c r="C8104" s="145" t="s">
        <v>3059</v>
      </c>
      <c r="D8104" s="145">
        <v>0</v>
      </c>
      <c r="E8104" s="145" t="s">
        <v>26</v>
      </c>
      <c r="F8104" s="462" t="s">
        <v>95</v>
      </c>
      <c r="G8104" s="462" t="s">
        <v>3468</v>
      </c>
      <c r="H8104" s="145" t="s">
        <v>86</v>
      </c>
      <c r="I8104" s="462" t="s">
        <v>1688</v>
      </c>
      <c r="J8104" s="462" t="s">
        <v>1690</v>
      </c>
      <c r="K8104" s="145" t="s">
        <v>2337</v>
      </c>
      <c r="L8104" s="145" t="s">
        <v>3238</v>
      </c>
    </row>
    <row r="8105" spans="3:12">
      <c r="C8105" s="145" t="s">
        <v>3060</v>
      </c>
      <c r="D8105" s="145">
        <v>0</v>
      </c>
      <c r="E8105" s="145" t="s">
        <v>26</v>
      </c>
      <c r="F8105" s="462" t="s">
        <v>95</v>
      </c>
      <c r="G8105" s="462" t="s">
        <v>3468</v>
      </c>
      <c r="H8105" s="145" t="s">
        <v>86</v>
      </c>
      <c r="I8105" s="462" t="s">
        <v>1688</v>
      </c>
      <c r="J8105" s="462" t="s">
        <v>1690</v>
      </c>
      <c r="K8105" s="145" t="s">
        <v>2337</v>
      </c>
      <c r="L8105" s="145" t="s">
        <v>3238</v>
      </c>
    </row>
    <row r="8106" spans="3:12">
      <c r="C8106" s="145" t="s">
        <v>3061</v>
      </c>
      <c r="D8106" s="145">
        <v>0</v>
      </c>
      <c r="E8106" s="145" t="s">
        <v>26</v>
      </c>
      <c r="F8106" s="462" t="s">
        <v>95</v>
      </c>
      <c r="G8106" s="462" t="s">
        <v>3468</v>
      </c>
      <c r="H8106" s="145" t="s">
        <v>86</v>
      </c>
      <c r="I8106" s="462" t="s">
        <v>1688</v>
      </c>
      <c r="J8106" s="462" t="s">
        <v>1690</v>
      </c>
      <c r="K8106" s="145" t="s">
        <v>2337</v>
      </c>
      <c r="L8106" s="145" t="s">
        <v>3238</v>
      </c>
    </row>
    <row r="8107" spans="3:12">
      <c r="C8107" s="145" t="s">
        <v>3062</v>
      </c>
      <c r="D8107" s="145">
        <v>0</v>
      </c>
      <c r="E8107" s="145" t="s">
        <v>26</v>
      </c>
      <c r="F8107" s="462" t="s">
        <v>95</v>
      </c>
      <c r="G8107" s="462" t="s">
        <v>3468</v>
      </c>
      <c r="H8107" s="145" t="s">
        <v>86</v>
      </c>
      <c r="I8107" s="462" t="s">
        <v>1688</v>
      </c>
      <c r="J8107" s="462" t="s">
        <v>1690</v>
      </c>
      <c r="K8107" s="145" t="s">
        <v>2337</v>
      </c>
      <c r="L8107" s="145" t="s">
        <v>3238</v>
      </c>
    </row>
    <row r="8108" spans="3:12">
      <c r="C8108" s="145" t="s">
        <v>3063</v>
      </c>
      <c r="D8108" s="145">
        <v>0</v>
      </c>
      <c r="E8108" s="145" t="s">
        <v>26</v>
      </c>
      <c r="F8108" s="462" t="s">
        <v>95</v>
      </c>
      <c r="G8108" s="462" t="s">
        <v>3468</v>
      </c>
      <c r="H8108" s="145" t="s">
        <v>86</v>
      </c>
      <c r="I8108" s="462" t="s">
        <v>1688</v>
      </c>
      <c r="J8108" s="462" t="s">
        <v>1690</v>
      </c>
      <c r="K8108" s="145" t="s">
        <v>2337</v>
      </c>
      <c r="L8108" s="145" t="s">
        <v>3238</v>
      </c>
    </row>
    <row r="8109" spans="3:12">
      <c r="C8109" s="145" t="s">
        <v>3064</v>
      </c>
      <c r="D8109" s="145">
        <v>0</v>
      </c>
      <c r="E8109" s="145" t="s">
        <v>26</v>
      </c>
      <c r="F8109" s="462" t="s">
        <v>95</v>
      </c>
      <c r="G8109" s="462" t="s">
        <v>3468</v>
      </c>
      <c r="H8109" s="145" t="s">
        <v>86</v>
      </c>
      <c r="I8109" s="462" t="s">
        <v>1688</v>
      </c>
      <c r="J8109" s="462" t="s">
        <v>1690</v>
      </c>
      <c r="K8109" s="145" t="s">
        <v>2337</v>
      </c>
      <c r="L8109" s="145" t="s">
        <v>3238</v>
      </c>
    </row>
    <row r="8110" spans="3:12">
      <c r="C8110" s="145" t="s">
        <v>3065</v>
      </c>
      <c r="D8110" s="145">
        <v>0</v>
      </c>
      <c r="E8110" s="145" t="s">
        <v>26</v>
      </c>
      <c r="F8110" s="462" t="s">
        <v>95</v>
      </c>
      <c r="G8110" s="462" t="s">
        <v>3468</v>
      </c>
      <c r="H8110" s="145" t="s">
        <v>86</v>
      </c>
      <c r="I8110" s="462" t="s">
        <v>1688</v>
      </c>
      <c r="J8110" s="462" t="s">
        <v>1690</v>
      </c>
      <c r="K8110" s="145" t="s">
        <v>2337</v>
      </c>
      <c r="L8110" s="145" t="s">
        <v>3238</v>
      </c>
    </row>
    <row r="8111" spans="3:12">
      <c r="C8111" s="145" t="s">
        <v>3066</v>
      </c>
      <c r="D8111" s="145">
        <v>0</v>
      </c>
      <c r="E8111" s="145" t="s">
        <v>26</v>
      </c>
      <c r="F8111" s="462" t="s">
        <v>95</v>
      </c>
      <c r="G8111" s="462" t="s">
        <v>3468</v>
      </c>
      <c r="H8111" s="145" t="s">
        <v>86</v>
      </c>
      <c r="I8111" s="462" t="s">
        <v>1688</v>
      </c>
      <c r="J8111" s="462" t="s">
        <v>1690</v>
      </c>
      <c r="K8111" s="145" t="s">
        <v>2337</v>
      </c>
      <c r="L8111" s="145" t="s">
        <v>3238</v>
      </c>
    </row>
    <row r="8112" spans="3:12">
      <c r="C8112" s="145" t="s">
        <v>3067</v>
      </c>
      <c r="D8112" s="145">
        <v>0</v>
      </c>
      <c r="E8112" s="145" t="s">
        <v>26</v>
      </c>
      <c r="F8112" s="462" t="s">
        <v>95</v>
      </c>
      <c r="G8112" s="462" t="s">
        <v>3468</v>
      </c>
      <c r="H8112" s="145" t="s">
        <v>86</v>
      </c>
      <c r="I8112" s="462" t="s">
        <v>1688</v>
      </c>
      <c r="J8112" s="462" t="s">
        <v>1690</v>
      </c>
      <c r="K8112" s="145" t="s">
        <v>2337</v>
      </c>
      <c r="L8112" s="145" t="s">
        <v>3238</v>
      </c>
    </row>
    <row r="8113" spans="3:12">
      <c r="C8113" s="145" t="s">
        <v>3055</v>
      </c>
      <c r="D8113" s="145">
        <v>0</v>
      </c>
      <c r="E8113" s="145" t="s">
        <v>26</v>
      </c>
      <c r="F8113" s="462" t="s">
        <v>95</v>
      </c>
      <c r="G8113" s="462" t="s">
        <v>3468</v>
      </c>
      <c r="H8113" s="145" t="s">
        <v>86</v>
      </c>
      <c r="I8113" s="462" t="s">
        <v>2</v>
      </c>
      <c r="J8113" s="462" t="s">
        <v>1690</v>
      </c>
      <c r="K8113" s="145" t="s">
        <v>2337</v>
      </c>
      <c r="L8113" s="145" t="s">
        <v>3238</v>
      </c>
    </row>
    <row r="8114" spans="3:12">
      <c r="C8114" s="145" t="s">
        <v>3069</v>
      </c>
      <c r="D8114" s="145">
        <v>0</v>
      </c>
      <c r="E8114" s="145" t="s">
        <v>26</v>
      </c>
      <c r="F8114" s="462" t="s">
        <v>95</v>
      </c>
      <c r="G8114" s="462" t="s">
        <v>3468</v>
      </c>
      <c r="H8114" s="145" t="s">
        <v>86</v>
      </c>
      <c r="I8114" s="462" t="s">
        <v>2</v>
      </c>
      <c r="J8114" s="462" t="s">
        <v>1688</v>
      </c>
      <c r="K8114" s="145" t="s">
        <v>2337</v>
      </c>
      <c r="L8114" s="145" t="s">
        <v>3238</v>
      </c>
    </row>
    <row r="8115" spans="3:12">
      <c r="C8115" s="145" t="s">
        <v>3071</v>
      </c>
      <c r="D8115" s="145">
        <v>0</v>
      </c>
      <c r="E8115" s="145" t="s">
        <v>26</v>
      </c>
      <c r="F8115" s="462" t="s">
        <v>95</v>
      </c>
      <c r="G8115" s="462" t="s">
        <v>3468</v>
      </c>
      <c r="H8115" s="145" t="s">
        <v>86</v>
      </c>
      <c r="I8115" s="462" t="s">
        <v>1688</v>
      </c>
      <c r="J8115" s="462" t="s">
        <v>1690</v>
      </c>
      <c r="K8115" s="145" t="s">
        <v>2337</v>
      </c>
      <c r="L8115" s="145" t="s">
        <v>3238</v>
      </c>
    </row>
    <row r="8116" spans="3:12">
      <c r="C8116" s="145" t="s">
        <v>3072</v>
      </c>
      <c r="D8116" s="145">
        <v>0</v>
      </c>
      <c r="E8116" s="145" t="s">
        <v>26</v>
      </c>
      <c r="F8116" s="462" t="s">
        <v>95</v>
      </c>
      <c r="G8116" s="462" t="s">
        <v>3468</v>
      </c>
      <c r="H8116" s="145" t="s">
        <v>86</v>
      </c>
      <c r="I8116" s="462" t="s">
        <v>1688</v>
      </c>
      <c r="J8116" s="462" t="s">
        <v>1690</v>
      </c>
      <c r="K8116" s="145" t="s">
        <v>2337</v>
      </c>
      <c r="L8116" s="145" t="s">
        <v>3238</v>
      </c>
    </row>
    <row r="8117" spans="3:12">
      <c r="C8117" s="145" t="s">
        <v>3073</v>
      </c>
      <c r="D8117" s="145">
        <v>0</v>
      </c>
      <c r="E8117" s="145" t="s">
        <v>26</v>
      </c>
      <c r="F8117" s="462" t="s">
        <v>95</v>
      </c>
      <c r="G8117" s="462" t="s">
        <v>3468</v>
      </c>
      <c r="H8117" s="145" t="s">
        <v>86</v>
      </c>
      <c r="I8117" s="462" t="s">
        <v>1688</v>
      </c>
      <c r="J8117" s="462" t="s">
        <v>1690</v>
      </c>
      <c r="K8117" s="145" t="s">
        <v>2337</v>
      </c>
      <c r="L8117" s="145" t="s">
        <v>3238</v>
      </c>
    </row>
    <row r="8118" spans="3:12">
      <c r="C8118" s="145" t="s">
        <v>3074</v>
      </c>
      <c r="D8118" s="145">
        <v>0</v>
      </c>
      <c r="E8118" s="145" t="s">
        <v>26</v>
      </c>
      <c r="F8118" s="462" t="s">
        <v>95</v>
      </c>
      <c r="G8118" s="462" t="s">
        <v>3468</v>
      </c>
      <c r="H8118" s="145" t="s">
        <v>86</v>
      </c>
      <c r="I8118" s="462" t="s">
        <v>1688</v>
      </c>
      <c r="J8118" s="462" t="s">
        <v>1690</v>
      </c>
      <c r="K8118" s="145" t="s">
        <v>2337</v>
      </c>
      <c r="L8118" s="145" t="s">
        <v>3238</v>
      </c>
    </row>
    <row r="8119" spans="3:12">
      <c r="C8119" s="145" t="s">
        <v>3075</v>
      </c>
      <c r="D8119" s="145">
        <v>0</v>
      </c>
      <c r="E8119" s="145" t="s">
        <v>26</v>
      </c>
      <c r="F8119" s="462" t="s">
        <v>95</v>
      </c>
      <c r="G8119" s="462" t="s">
        <v>3468</v>
      </c>
      <c r="H8119" s="145" t="s">
        <v>86</v>
      </c>
      <c r="I8119" s="462" t="s">
        <v>1688</v>
      </c>
      <c r="J8119" s="462" t="s">
        <v>1690</v>
      </c>
      <c r="K8119" s="145" t="s">
        <v>2337</v>
      </c>
      <c r="L8119" s="145" t="s">
        <v>3238</v>
      </c>
    </row>
    <row r="8120" spans="3:12">
      <c r="C8120" s="145" t="s">
        <v>3076</v>
      </c>
      <c r="D8120" s="145">
        <v>0</v>
      </c>
      <c r="E8120" s="145" t="s">
        <v>26</v>
      </c>
      <c r="F8120" s="462" t="s">
        <v>95</v>
      </c>
      <c r="G8120" s="462" t="s">
        <v>3468</v>
      </c>
      <c r="H8120" s="145" t="s">
        <v>86</v>
      </c>
      <c r="I8120" s="462" t="s">
        <v>1688</v>
      </c>
      <c r="J8120" s="462" t="s">
        <v>1690</v>
      </c>
      <c r="K8120" s="145" t="s">
        <v>2337</v>
      </c>
      <c r="L8120" s="145" t="s">
        <v>3238</v>
      </c>
    </row>
    <row r="8121" spans="3:12">
      <c r="C8121" s="145" t="s">
        <v>3077</v>
      </c>
      <c r="D8121" s="145">
        <v>0</v>
      </c>
      <c r="E8121" s="145" t="s">
        <v>26</v>
      </c>
      <c r="F8121" s="462" t="s">
        <v>95</v>
      </c>
      <c r="G8121" s="462" t="s">
        <v>3468</v>
      </c>
      <c r="H8121" s="145" t="s">
        <v>86</v>
      </c>
      <c r="I8121" s="462" t="s">
        <v>1688</v>
      </c>
      <c r="J8121" s="462" t="s">
        <v>1690</v>
      </c>
      <c r="K8121" s="145" t="s">
        <v>2337</v>
      </c>
      <c r="L8121" s="145" t="s">
        <v>3238</v>
      </c>
    </row>
    <row r="8122" spans="3:12">
      <c r="C8122" s="145" t="s">
        <v>3078</v>
      </c>
      <c r="D8122" s="145">
        <v>0</v>
      </c>
      <c r="E8122" s="145" t="s">
        <v>26</v>
      </c>
      <c r="F8122" s="462" t="s">
        <v>95</v>
      </c>
      <c r="G8122" s="462" t="s">
        <v>3468</v>
      </c>
      <c r="H8122" s="145" t="s">
        <v>86</v>
      </c>
      <c r="I8122" s="462" t="s">
        <v>1688</v>
      </c>
      <c r="J8122" s="462" t="s">
        <v>1690</v>
      </c>
      <c r="K8122" s="145" t="s">
        <v>2337</v>
      </c>
      <c r="L8122" s="145" t="s">
        <v>3238</v>
      </c>
    </row>
    <row r="8123" spans="3:12">
      <c r="C8123" s="145" t="s">
        <v>3069</v>
      </c>
      <c r="D8123" s="145">
        <v>0</v>
      </c>
      <c r="E8123" s="145" t="s">
        <v>26</v>
      </c>
      <c r="F8123" s="462" t="s">
        <v>95</v>
      </c>
      <c r="G8123" s="462" t="s">
        <v>3468</v>
      </c>
      <c r="H8123" s="145" t="s">
        <v>86</v>
      </c>
      <c r="I8123" s="462" t="s">
        <v>2</v>
      </c>
      <c r="J8123" s="462" t="s">
        <v>1690</v>
      </c>
      <c r="K8123" s="145" t="s">
        <v>2337</v>
      </c>
      <c r="L8123" s="145" t="s">
        <v>3238</v>
      </c>
    </row>
    <row r="8124" spans="3:12">
      <c r="C8124" s="145" t="s">
        <v>3079</v>
      </c>
      <c r="D8124" s="145">
        <v>0</v>
      </c>
      <c r="E8124" s="145" t="s">
        <v>26</v>
      </c>
      <c r="F8124" s="462" t="s">
        <v>95</v>
      </c>
      <c r="G8124" s="462" t="s">
        <v>3468</v>
      </c>
      <c r="H8124" s="145" t="s">
        <v>86</v>
      </c>
      <c r="I8124" s="462" t="s">
        <v>2</v>
      </c>
      <c r="J8124" s="462" t="s">
        <v>1688</v>
      </c>
      <c r="K8124" s="145" t="s">
        <v>2337</v>
      </c>
      <c r="L8124" s="145" t="s">
        <v>3238</v>
      </c>
    </row>
    <row r="8125" spans="3:12">
      <c r="C8125" s="145" t="s">
        <v>3081</v>
      </c>
      <c r="D8125" s="145">
        <v>0</v>
      </c>
      <c r="E8125" s="145" t="s">
        <v>26</v>
      </c>
      <c r="F8125" s="462" t="s">
        <v>95</v>
      </c>
      <c r="G8125" s="462" t="s">
        <v>3468</v>
      </c>
      <c r="H8125" s="145" t="s">
        <v>86</v>
      </c>
      <c r="I8125" s="462" t="s">
        <v>1688</v>
      </c>
      <c r="J8125" s="462" t="s">
        <v>1690</v>
      </c>
      <c r="K8125" s="145" t="s">
        <v>2337</v>
      </c>
      <c r="L8125" s="145" t="s">
        <v>3238</v>
      </c>
    </row>
    <row r="8126" spans="3:12">
      <c r="C8126" s="145" t="s">
        <v>3082</v>
      </c>
      <c r="D8126" s="145">
        <v>0</v>
      </c>
      <c r="E8126" s="145" t="s">
        <v>26</v>
      </c>
      <c r="F8126" s="462" t="s">
        <v>95</v>
      </c>
      <c r="G8126" s="462" t="s">
        <v>3468</v>
      </c>
      <c r="H8126" s="145" t="s">
        <v>86</v>
      </c>
      <c r="I8126" s="462" t="s">
        <v>1688</v>
      </c>
      <c r="J8126" s="462" t="s">
        <v>1690</v>
      </c>
      <c r="K8126" s="145" t="s">
        <v>2337</v>
      </c>
      <c r="L8126" s="145" t="s">
        <v>3238</v>
      </c>
    </row>
    <row r="8127" spans="3:12">
      <c r="C8127" s="145" t="s">
        <v>3083</v>
      </c>
      <c r="D8127" s="145">
        <v>0</v>
      </c>
      <c r="E8127" s="145" t="s">
        <v>26</v>
      </c>
      <c r="F8127" s="462" t="s">
        <v>95</v>
      </c>
      <c r="G8127" s="462" t="s">
        <v>3468</v>
      </c>
      <c r="H8127" s="145" t="s">
        <v>86</v>
      </c>
      <c r="I8127" s="462" t="s">
        <v>1688</v>
      </c>
      <c r="J8127" s="462" t="s">
        <v>1690</v>
      </c>
      <c r="K8127" s="145" t="s">
        <v>2337</v>
      </c>
      <c r="L8127" s="145" t="s">
        <v>3238</v>
      </c>
    </row>
    <row r="8128" spans="3:12">
      <c r="C8128" s="145" t="s">
        <v>3084</v>
      </c>
      <c r="D8128" s="145">
        <v>0</v>
      </c>
      <c r="E8128" s="145" t="s">
        <v>26</v>
      </c>
      <c r="F8128" s="462" t="s">
        <v>95</v>
      </c>
      <c r="G8128" s="462" t="s">
        <v>3468</v>
      </c>
      <c r="H8128" s="145" t="s">
        <v>86</v>
      </c>
      <c r="I8128" s="462" t="s">
        <v>1688</v>
      </c>
      <c r="J8128" s="462" t="s">
        <v>1690</v>
      </c>
      <c r="K8128" s="145" t="s">
        <v>2337</v>
      </c>
      <c r="L8128" s="145" t="s">
        <v>3238</v>
      </c>
    </row>
    <row r="8129" spans="3:12">
      <c r="C8129" s="145" t="s">
        <v>3085</v>
      </c>
      <c r="D8129" s="145">
        <v>0</v>
      </c>
      <c r="E8129" s="145" t="s">
        <v>26</v>
      </c>
      <c r="F8129" s="462" t="s">
        <v>95</v>
      </c>
      <c r="G8129" s="462" t="s">
        <v>3468</v>
      </c>
      <c r="H8129" s="145" t="s">
        <v>86</v>
      </c>
      <c r="I8129" s="462" t="s">
        <v>1688</v>
      </c>
      <c r="J8129" s="462" t="s">
        <v>1690</v>
      </c>
      <c r="K8129" s="145" t="s">
        <v>2337</v>
      </c>
      <c r="L8129" s="145" t="s">
        <v>3238</v>
      </c>
    </row>
    <row r="8130" spans="3:12">
      <c r="C8130" s="145" t="s">
        <v>3086</v>
      </c>
      <c r="D8130" s="145">
        <v>0</v>
      </c>
      <c r="E8130" s="145" t="s">
        <v>26</v>
      </c>
      <c r="F8130" s="462" t="s">
        <v>95</v>
      </c>
      <c r="G8130" s="462" t="s">
        <v>3468</v>
      </c>
      <c r="H8130" s="145" t="s">
        <v>86</v>
      </c>
      <c r="I8130" s="462" t="s">
        <v>1688</v>
      </c>
      <c r="J8130" s="462" t="s">
        <v>1690</v>
      </c>
      <c r="K8130" s="145" t="s">
        <v>2337</v>
      </c>
      <c r="L8130" s="145" t="s">
        <v>3238</v>
      </c>
    </row>
    <row r="8131" spans="3:12">
      <c r="C8131" s="145" t="s">
        <v>3087</v>
      </c>
      <c r="D8131" s="145">
        <v>0</v>
      </c>
      <c r="E8131" s="145" t="s">
        <v>26</v>
      </c>
      <c r="F8131" s="462" t="s">
        <v>95</v>
      </c>
      <c r="G8131" s="462" t="s">
        <v>3468</v>
      </c>
      <c r="H8131" s="145" t="s">
        <v>86</v>
      </c>
      <c r="I8131" s="462" t="s">
        <v>1688</v>
      </c>
      <c r="J8131" s="462" t="s">
        <v>1690</v>
      </c>
      <c r="K8131" s="145" t="s">
        <v>2337</v>
      </c>
      <c r="L8131" s="145" t="s">
        <v>3238</v>
      </c>
    </row>
    <row r="8132" spans="3:12">
      <c r="C8132" s="145" t="s">
        <v>3088</v>
      </c>
      <c r="D8132" s="145">
        <v>0</v>
      </c>
      <c r="E8132" s="145" t="s">
        <v>26</v>
      </c>
      <c r="F8132" s="462" t="s">
        <v>95</v>
      </c>
      <c r="G8132" s="462" t="s">
        <v>3468</v>
      </c>
      <c r="H8132" s="145" t="s">
        <v>86</v>
      </c>
      <c r="I8132" s="462" t="s">
        <v>1688</v>
      </c>
      <c r="J8132" s="462" t="s">
        <v>1690</v>
      </c>
      <c r="K8132" s="145" t="s">
        <v>2337</v>
      </c>
      <c r="L8132" s="145" t="s">
        <v>3238</v>
      </c>
    </row>
    <row r="8133" spans="3:12">
      <c r="C8133" s="145" t="s">
        <v>3079</v>
      </c>
      <c r="D8133" s="145">
        <v>0</v>
      </c>
      <c r="E8133" s="145" t="s">
        <v>26</v>
      </c>
      <c r="F8133" s="462" t="s">
        <v>95</v>
      </c>
      <c r="G8133" s="462" t="s">
        <v>3468</v>
      </c>
      <c r="H8133" s="145" t="s">
        <v>86</v>
      </c>
      <c r="I8133" s="462" t="s">
        <v>2</v>
      </c>
      <c r="J8133" s="462" t="s">
        <v>1690</v>
      </c>
      <c r="K8133" s="145" t="s">
        <v>2337</v>
      </c>
      <c r="L8133" s="145" t="s">
        <v>3238</v>
      </c>
    </row>
    <row r="8134" spans="3:12">
      <c r="C8134" s="145" t="s">
        <v>3089</v>
      </c>
      <c r="D8134" s="145">
        <v>0</v>
      </c>
      <c r="E8134" s="145" t="s">
        <v>26</v>
      </c>
      <c r="F8134" s="462" t="s">
        <v>95</v>
      </c>
      <c r="G8134" s="462" t="s">
        <v>3468</v>
      </c>
      <c r="H8134" s="145" t="s">
        <v>86</v>
      </c>
      <c r="I8134" s="462" t="s">
        <v>1688</v>
      </c>
      <c r="J8134" s="462" t="s">
        <v>1690</v>
      </c>
      <c r="K8134" s="145" t="s">
        <v>2337</v>
      </c>
      <c r="L8134" s="145" t="s">
        <v>3238</v>
      </c>
    </row>
    <row r="8135" spans="3:12">
      <c r="C8135" s="145" t="s">
        <v>2679</v>
      </c>
      <c r="D8135" s="145">
        <v>0</v>
      </c>
      <c r="E8135" s="145" t="s">
        <v>26</v>
      </c>
      <c r="F8135" s="462" t="s">
        <v>95</v>
      </c>
      <c r="G8135" s="462" t="s">
        <v>3468</v>
      </c>
      <c r="H8135" s="145" t="s">
        <v>86</v>
      </c>
      <c r="I8135" s="462" t="s">
        <v>1688</v>
      </c>
      <c r="J8135" s="462" t="s">
        <v>1690</v>
      </c>
      <c r="K8135" s="145" t="s">
        <v>2337</v>
      </c>
      <c r="L8135" s="145" t="s">
        <v>3238</v>
      </c>
    </row>
    <row r="8136" spans="3:12">
      <c r="C8136" s="145" t="s">
        <v>3090</v>
      </c>
      <c r="D8136" s="145">
        <v>0</v>
      </c>
      <c r="E8136" s="145" t="s">
        <v>26</v>
      </c>
      <c r="F8136" s="462" t="s">
        <v>95</v>
      </c>
      <c r="G8136" s="462" t="s">
        <v>3468</v>
      </c>
      <c r="H8136" s="145" t="s">
        <v>86</v>
      </c>
      <c r="I8136" s="462" t="s">
        <v>1688</v>
      </c>
      <c r="J8136" s="462" t="s">
        <v>1690</v>
      </c>
      <c r="K8136" s="145" t="s">
        <v>2337</v>
      </c>
      <c r="L8136" s="145" t="s">
        <v>3238</v>
      </c>
    </row>
    <row r="8137" spans="3:12">
      <c r="C8137" s="145" t="s">
        <v>3091</v>
      </c>
      <c r="F8137" s="462" t="s">
        <v>3468</v>
      </c>
      <c r="G8137" s="462" t="s">
        <v>3468</v>
      </c>
      <c r="H8137" s="145" t="s">
        <v>86</v>
      </c>
      <c r="I8137" s="462" t="s">
        <v>1688</v>
      </c>
      <c r="J8137" s="462" t="s">
        <v>1690</v>
      </c>
      <c r="K8137" s="145" t="s">
        <v>2337</v>
      </c>
      <c r="L8137" s="145" t="s">
        <v>3238</v>
      </c>
    </row>
    <row r="8138" spans="3:12">
      <c r="C8138" s="145" t="s">
        <v>3092</v>
      </c>
      <c r="D8138" s="145">
        <v>0</v>
      </c>
      <c r="E8138" s="145" t="s">
        <v>26</v>
      </c>
      <c r="F8138" s="462" t="s">
        <v>95</v>
      </c>
      <c r="G8138" s="462" t="s">
        <v>3468</v>
      </c>
      <c r="H8138" s="145" t="s">
        <v>86</v>
      </c>
      <c r="I8138" s="462" t="s">
        <v>2</v>
      </c>
      <c r="J8138" s="462" t="s">
        <v>1690</v>
      </c>
      <c r="K8138" s="145" t="s">
        <v>2337</v>
      </c>
      <c r="L8138" s="145" t="s">
        <v>3238</v>
      </c>
    </row>
    <row r="8139" spans="3:12">
      <c r="C8139" s="145" t="s">
        <v>3093</v>
      </c>
      <c r="D8139" s="145">
        <v>0</v>
      </c>
      <c r="E8139" s="145" t="s">
        <v>26</v>
      </c>
      <c r="F8139" s="462" t="s">
        <v>95</v>
      </c>
      <c r="G8139" s="462" t="s">
        <v>3468</v>
      </c>
      <c r="H8139" s="145" t="s">
        <v>86</v>
      </c>
      <c r="I8139" s="462" t="s">
        <v>2</v>
      </c>
      <c r="J8139" s="462" t="s">
        <v>1690</v>
      </c>
      <c r="K8139" s="145" t="s">
        <v>2337</v>
      </c>
      <c r="L8139" s="145" t="s">
        <v>3238</v>
      </c>
    </row>
    <row r="8140" spans="3:12">
      <c r="C8140" s="145" t="s">
        <v>3094</v>
      </c>
      <c r="D8140" s="145">
        <v>0</v>
      </c>
      <c r="E8140" s="145" t="s">
        <v>26</v>
      </c>
      <c r="F8140" s="462" t="s">
        <v>95</v>
      </c>
      <c r="G8140" s="462" t="s">
        <v>3468</v>
      </c>
      <c r="H8140" s="145" t="s">
        <v>86</v>
      </c>
      <c r="I8140" s="462" t="s">
        <v>2</v>
      </c>
      <c r="J8140" s="462" t="s">
        <v>1690</v>
      </c>
      <c r="K8140" s="145" t="s">
        <v>2337</v>
      </c>
      <c r="L8140" s="145" t="s">
        <v>3238</v>
      </c>
    </row>
    <row r="8141" spans="3:12">
      <c r="C8141" s="145" t="s">
        <v>3095</v>
      </c>
      <c r="D8141" s="145">
        <v>0</v>
      </c>
      <c r="E8141" s="145" t="s">
        <v>26</v>
      </c>
      <c r="F8141" s="462" t="s">
        <v>95</v>
      </c>
      <c r="G8141" s="462" t="s">
        <v>3468</v>
      </c>
      <c r="H8141" s="145" t="s">
        <v>86</v>
      </c>
      <c r="I8141" s="462" t="s">
        <v>2</v>
      </c>
      <c r="J8141" s="462" t="s">
        <v>1690</v>
      </c>
      <c r="K8141" s="145" t="s">
        <v>2337</v>
      </c>
      <c r="L8141" s="145" t="s">
        <v>3238</v>
      </c>
    </row>
    <row r="8142" spans="3:12">
      <c r="C8142" s="145" t="s">
        <v>3096</v>
      </c>
      <c r="D8142" s="145" t="s">
        <v>45</v>
      </c>
      <c r="E8142" s="145" t="s">
        <v>38</v>
      </c>
      <c r="F8142" s="462" t="s">
        <v>95</v>
      </c>
      <c r="G8142" s="462" t="s">
        <v>3468</v>
      </c>
      <c r="H8142" s="145" t="s">
        <v>86</v>
      </c>
      <c r="I8142" s="462" t="s">
        <v>2</v>
      </c>
      <c r="J8142" s="462" t="s">
        <v>1690</v>
      </c>
      <c r="K8142" s="145" t="s">
        <v>2337</v>
      </c>
      <c r="L8142" s="145" t="s">
        <v>3238</v>
      </c>
    </row>
    <row r="8143" spans="3:12">
      <c r="C8143" s="145" t="s">
        <v>3097</v>
      </c>
      <c r="D8143" s="145" t="s">
        <v>45</v>
      </c>
      <c r="E8143" s="145" t="s">
        <v>38</v>
      </c>
      <c r="F8143" s="462" t="s">
        <v>95</v>
      </c>
      <c r="G8143" s="462" t="s">
        <v>3468</v>
      </c>
      <c r="H8143" s="145" t="s">
        <v>86</v>
      </c>
      <c r="I8143" s="462" t="s">
        <v>2</v>
      </c>
      <c r="J8143" s="462" t="s">
        <v>1690</v>
      </c>
      <c r="K8143" s="145" t="s">
        <v>2337</v>
      </c>
      <c r="L8143" s="145" t="s">
        <v>3238</v>
      </c>
    </row>
    <row r="8144" spans="3:12">
      <c r="C8144" s="145" t="s">
        <v>3098</v>
      </c>
      <c r="D8144" s="145" t="s">
        <v>45</v>
      </c>
      <c r="E8144" s="145" t="s">
        <v>38</v>
      </c>
      <c r="F8144" s="462" t="s">
        <v>95</v>
      </c>
      <c r="G8144" s="462" t="s">
        <v>3468</v>
      </c>
      <c r="H8144" s="145" t="s">
        <v>86</v>
      </c>
      <c r="I8144" s="462" t="s">
        <v>2</v>
      </c>
      <c r="J8144" s="462" t="s">
        <v>1690</v>
      </c>
      <c r="K8144" s="145" t="s">
        <v>2337</v>
      </c>
      <c r="L8144" s="145" t="s">
        <v>3238</v>
      </c>
    </row>
    <row r="8145" spans="3:12">
      <c r="C8145" s="145" t="s">
        <v>3099</v>
      </c>
      <c r="D8145" s="145" t="s">
        <v>45</v>
      </c>
      <c r="E8145" s="145" t="s">
        <v>38</v>
      </c>
      <c r="F8145" s="462" t="s">
        <v>95</v>
      </c>
      <c r="G8145" s="462" t="s">
        <v>3468</v>
      </c>
      <c r="H8145" s="145" t="s">
        <v>86</v>
      </c>
      <c r="I8145" s="462" t="s">
        <v>2</v>
      </c>
      <c r="J8145" s="462" t="s">
        <v>1690</v>
      </c>
      <c r="K8145" s="145" t="s">
        <v>2337</v>
      </c>
      <c r="L8145" s="145" t="s">
        <v>3238</v>
      </c>
    </row>
    <row r="8146" spans="3:12">
      <c r="C8146" s="145" t="s">
        <v>3100</v>
      </c>
      <c r="D8146" s="145">
        <v>0</v>
      </c>
      <c r="E8146" s="145" t="s">
        <v>26</v>
      </c>
      <c r="F8146" s="462" t="s">
        <v>95</v>
      </c>
      <c r="G8146" s="462" t="s">
        <v>3468</v>
      </c>
      <c r="H8146" s="145" t="s">
        <v>86</v>
      </c>
      <c r="I8146" s="462" t="s">
        <v>2</v>
      </c>
      <c r="J8146" s="462" t="s">
        <v>1690</v>
      </c>
      <c r="K8146" s="145" t="s">
        <v>2337</v>
      </c>
      <c r="L8146" s="145" t="s">
        <v>3238</v>
      </c>
    </row>
    <row r="8147" spans="3:12">
      <c r="C8147" s="145" t="s">
        <v>3101</v>
      </c>
      <c r="D8147" s="145">
        <v>0</v>
      </c>
      <c r="E8147" s="145" t="s">
        <v>26</v>
      </c>
      <c r="F8147" s="462" t="s">
        <v>95</v>
      </c>
      <c r="G8147" s="462" t="s">
        <v>3468</v>
      </c>
      <c r="H8147" s="145" t="s">
        <v>86</v>
      </c>
      <c r="I8147" s="462" t="s">
        <v>2</v>
      </c>
      <c r="J8147" s="462" t="s">
        <v>1690</v>
      </c>
      <c r="K8147" s="145" t="s">
        <v>2337</v>
      </c>
      <c r="L8147" s="145" t="s">
        <v>3238</v>
      </c>
    </row>
    <row r="8148" spans="3:12">
      <c r="C8148" s="145" t="s">
        <v>3102</v>
      </c>
      <c r="D8148" s="145">
        <v>0</v>
      </c>
      <c r="E8148" s="145" t="s">
        <v>26</v>
      </c>
      <c r="F8148" s="462" t="s">
        <v>95</v>
      </c>
      <c r="G8148" s="462" t="s">
        <v>3468</v>
      </c>
      <c r="H8148" s="145" t="s">
        <v>86</v>
      </c>
      <c r="I8148" s="462" t="s">
        <v>2</v>
      </c>
      <c r="J8148" s="462" t="s">
        <v>1690</v>
      </c>
      <c r="K8148" s="145" t="s">
        <v>2337</v>
      </c>
      <c r="L8148" s="145" t="s">
        <v>3238</v>
      </c>
    </row>
    <row r="8149" spans="3:12">
      <c r="C8149" s="145" t="s">
        <v>3103</v>
      </c>
      <c r="D8149" s="145">
        <v>0</v>
      </c>
      <c r="E8149" s="145" t="s">
        <v>26</v>
      </c>
      <c r="F8149" s="462" t="s">
        <v>95</v>
      </c>
      <c r="G8149" s="462" t="s">
        <v>3468</v>
      </c>
      <c r="H8149" s="145" t="s">
        <v>86</v>
      </c>
      <c r="I8149" s="462" t="s">
        <v>1688</v>
      </c>
      <c r="J8149" s="462" t="s">
        <v>1690</v>
      </c>
      <c r="K8149" s="145" t="s">
        <v>2337</v>
      </c>
      <c r="L8149" s="145" t="s">
        <v>3238</v>
      </c>
    </row>
    <row r="8150" spans="3:12">
      <c r="C8150" s="145" t="s">
        <v>3104</v>
      </c>
      <c r="D8150" s="145" t="s">
        <v>45</v>
      </c>
      <c r="E8150" s="145" t="s">
        <v>38</v>
      </c>
      <c r="F8150" s="462" t="s">
        <v>95</v>
      </c>
      <c r="G8150" s="462" t="s">
        <v>3468</v>
      </c>
      <c r="H8150" s="145" t="s">
        <v>86</v>
      </c>
      <c r="I8150" s="462" t="s">
        <v>2</v>
      </c>
      <c r="J8150" s="462" t="s">
        <v>1690</v>
      </c>
      <c r="K8150" s="145" t="s">
        <v>2337</v>
      </c>
      <c r="L8150" s="145" t="s">
        <v>3238</v>
      </c>
    </row>
    <row r="8151" spans="3:12">
      <c r="C8151" s="145" t="s">
        <v>3105</v>
      </c>
      <c r="D8151" s="145" t="s">
        <v>45</v>
      </c>
      <c r="E8151" s="145" t="s">
        <v>38</v>
      </c>
      <c r="F8151" s="462" t="s">
        <v>95</v>
      </c>
      <c r="G8151" s="462" t="s">
        <v>3468</v>
      </c>
      <c r="H8151" s="145" t="s">
        <v>86</v>
      </c>
      <c r="I8151" s="462" t="s">
        <v>2</v>
      </c>
      <c r="J8151" s="462" t="s">
        <v>1690</v>
      </c>
      <c r="K8151" s="145" t="s">
        <v>2337</v>
      </c>
      <c r="L8151" s="145" t="s">
        <v>3238</v>
      </c>
    </row>
    <row r="8152" spans="3:12">
      <c r="C8152" s="145" t="s">
        <v>3106</v>
      </c>
      <c r="D8152" s="145" t="s">
        <v>45</v>
      </c>
      <c r="E8152" s="145" t="s">
        <v>38</v>
      </c>
      <c r="F8152" s="462" t="s">
        <v>95</v>
      </c>
      <c r="G8152" s="462" t="s">
        <v>3468</v>
      </c>
      <c r="H8152" s="145" t="s">
        <v>86</v>
      </c>
      <c r="I8152" s="462" t="s">
        <v>2</v>
      </c>
      <c r="J8152" s="462" t="s">
        <v>1690</v>
      </c>
      <c r="K8152" s="145" t="s">
        <v>2337</v>
      </c>
      <c r="L8152" s="145" t="s">
        <v>3238</v>
      </c>
    </row>
    <row r="8153" spans="3:12">
      <c r="C8153" s="145" t="s">
        <v>3107</v>
      </c>
      <c r="D8153" s="145" t="s">
        <v>45</v>
      </c>
      <c r="E8153" s="145" t="s">
        <v>38</v>
      </c>
      <c r="F8153" s="462" t="s">
        <v>95</v>
      </c>
      <c r="G8153" s="462" t="s">
        <v>3468</v>
      </c>
      <c r="H8153" s="145" t="s">
        <v>86</v>
      </c>
      <c r="I8153" s="462" t="s">
        <v>2</v>
      </c>
      <c r="J8153" s="462" t="s">
        <v>1690</v>
      </c>
      <c r="K8153" s="145" t="s">
        <v>2337</v>
      </c>
      <c r="L8153" s="145" t="s">
        <v>3238</v>
      </c>
    </row>
    <row r="8154" spans="3:12">
      <c r="C8154" s="145" t="s">
        <v>3108</v>
      </c>
      <c r="D8154" s="145" t="s">
        <v>45</v>
      </c>
      <c r="E8154" s="145" t="s">
        <v>38</v>
      </c>
      <c r="F8154" s="462" t="s">
        <v>95</v>
      </c>
      <c r="G8154" s="462" t="s">
        <v>3468</v>
      </c>
      <c r="H8154" s="145" t="s">
        <v>86</v>
      </c>
      <c r="I8154" s="462" t="s">
        <v>2</v>
      </c>
      <c r="J8154" s="462" t="s">
        <v>1690</v>
      </c>
      <c r="K8154" s="145" t="s">
        <v>2337</v>
      </c>
      <c r="L8154" s="145" t="s">
        <v>3238</v>
      </c>
    </row>
    <row r="8155" spans="3:12">
      <c r="C8155" s="145" t="s">
        <v>3109</v>
      </c>
      <c r="F8155" s="462" t="s">
        <v>3468</v>
      </c>
      <c r="G8155" s="462" t="s">
        <v>3468</v>
      </c>
      <c r="H8155" s="145" t="s">
        <v>86</v>
      </c>
      <c r="I8155" s="462" t="s">
        <v>1688</v>
      </c>
      <c r="J8155" s="462" t="s">
        <v>1690</v>
      </c>
    </row>
    <row r="8156" spans="3:12">
      <c r="C8156" s="145" t="s">
        <v>3110</v>
      </c>
      <c r="F8156" s="462" t="s">
        <v>3468</v>
      </c>
      <c r="G8156" s="462" t="s">
        <v>3468</v>
      </c>
      <c r="H8156" s="145" t="s">
        <v>86</v>
      </c>
      <c r="I8156" s="462" t="s">
        <v>1688</v>
      </c>
      <c r="J8156" s="462" t="s">
        <v>1690</v>
      </c>
      <c r="K8156" s="145" t="s">
        <v>2339</v>
      </c>
      <c r="L8156" s="145" t="s">
        <v>2340</v>
      </c>
    </row>
    <row r="8157" spans="3:12">
      <c r="C8157" s="145" t="s">
        <v>3111</v>
      </c>
      <c r="D8157" s="145">
        <v>0</v>
      </c>
      <c r="E8157" s="145" t="s">
        <v>26</v>
      </c>
      <c r="F8157" s="462" t="s">
        <v>95</v>
      </c>
      <c r="G8157" s="462" t="s">
        <v>3468</v>
      </c>
      <c r="H8157" s="145" t="s">
        <v>86</v>
      </c>
      <c r="I8157" s="462" t="s">
        <v>2</v>
      </c>
      <c r="J8157" s="462" t="s">
        <v>1690</v>
      </c>
      <c r="K8157" s="145" t="s">
        <v>2339</v>
      </c>
      <c r="L8157" s="145" t="s">
        <v>2340</v>
      </c>
    </row>
    <row r="8158" spans="3:12">
      <c r="C8158" s="145" t="s">
        <v>3112</v>
      </c>
      <c r="F8158" s="462" t="s">
        <v>3468</v>
      </c>
      <c r="G8158" s="462" t="s">
        <v>3468</v>
      </c>
      <c r="H8158" s="145" t="s">
        <v>86</v>
      </c>
      <c r="I8158" s="462" t="s">
        <v>1688</v>
      </c>
      <c r="J8158" s="462" t="s">
        <v>1690</v>
      </c>
      <c r="K8158" s="145" t="s">
        <v>2339</v>
      </c>
      <c r="L8158" s="145" t="s">
        <v>2340</v>
      </c>
    </row>
    <row r="8159" spans="3:12">
      <c r="C8159" s="145" t="s">
        <v>3113</v>
      </c>
      <c r="F8159" s="462" t="s">
        <v>3468</v>
      </c>
      <c r="G8159" s="462" t="s">
        <v>3468</v>
      </c>
      <c r="H8159" s="145" t="s">
        <v>86</v>
      </c>
      <c r="I8159" s="462" t="s">
        <v>1688</v>
      </c>
      <c r="J8159" s="462" t="s">
        <v>1690</v>
      </c>
    </row>
    <row r="8160" spans="3:12">
      <c r="C8160" s="145" t="s">
        <v>3114</v>
      </c>
      <c r="F8160" s="462" t="s">
        <v>3468</v>
      </c>
      <c r="G8160" s="462" t="s">
        <v>3468</v>
      </c>
      <c r="H8160" s="145" t="s">
        <v>86</v>
      </c>
      <c r="I8160" s="462" t="s">
        <v>1688</v>
      </c>
      <c r="J8160" s="462" t="s">
        <v>1690</v>
      </c>
      <c r="K8160" s="145" t="s">
        <v>2341</v>
      </c>
      <c r="L8160" s="145" t="s">
        <v>2342</v>
      </c>
    </row>
    <row r="8161" spans="3:12">
      <c r="C8161" s="145" t="s">
        <v>3115</v>
      </c>
      <c r="F8161" s="462" t="s">
        <v>3468</v>
      </c>
      <c r="G8161" s="462" t="s">
        <v>3468</v>
      </c>
      <c r="H8161" s="145" t="s">
        <v>86</v>
      </c>
      <c r="I8161" s="462" t="s">
        <v>1688</v>
      </c>
      <c r="J8161" s="462" t="s">
        <v>1690</v>
      </c>
      <c r="K8161" s="145" t="s">
        <v>2341</v>
      </c>
      <c r="L8161" s="145" t="s">
        <v>2342</v>
      </c>
    </row>
    <row r="8162" spans="3:12">
      <c r="C8162" s="145" t="s">
        <v>3116</v>
      </c>
      <c r="D8162" s="145">
        <v>0</v>
      </c>
      <c r="E8162" s="145" t="s">
        <v>26</v>
      </c>
      <c r="F8162" s="462" t="s">
        <v>95</v>
      </c>
      <c r="G8162" s="462" t="s">
        <v>3468</v>
      </c>
      <c r="H8162" s="145" t="s">
        <v>86</v>
      </c>
      <c r="I8162" s="462" t="s">
        <v>2</v>
      </c>
      <c r="J8162" s="462" t="s">
        <v>1690</v>
      </c>
      <c r="K8162" s="145" t="s">
        <v>2341</v>
      </c>
      <c r="L8162" s="145" t="s">
        <v>2342</v>
      </c>
    </row>
    <row r="8163" spans="3:12">
      <c r="C8163" s="145" t="s">
        <v>3117</v>
      </c>
      <c r="F8163" s="462" t="s">
        <v>3468</v>
      </c>
      <c r="G8163" s="462" t="s">
        <v>3468</v>
      </c>
      <c r="H8163" s="145" t="s">
        <v>86</v>
      </c>
      <c r="I8163" s="462" t="s">
        <v>1688</v>
      </c>
      <c r="J8163" s="462" t="s">
        <v>1690</v>
      </c>
      <c r="K8163" s="145" t="s">
        <v>2341</v>
      </c>
      <c r="L8163" s="145" t="s">
        <v>2342</v>
      </c>
    </row>
    <row r="8164" spans="3:12">
      <c r="C8164" s="145" t="s">
        <v>3118</v>
      </c>
      <c r="F8164" s="462" t="s">
        <v>3468</v>
      </c>
      <c r="G8164" s="462" t="s">
        <v>3468</v>
      </c>
      <c r="H8164" s="145" t="s">
        <v>86</v>
      </c>
      <c r="I8164" s="462" t="s">
        <v>1688</v>
      </c>
      <c r="J8164" s="462" t="s">
        <v>1690</v>
      </c>
    </row>
    <row r="8165" spans="3:12">
      <c r="C8165" s="145" t="s">
        <v>3119</v>
      </c>
      <c r="F8165" s="462" t="s">
        <v>3468</v>
      </c>
      <c r="G8165" s="462" t="s">
        <v>3468</v>
      </c>
      <c r="H8165" s="145" t="s">
        <v>86</v>
      </c>
      <c r="I8165" s="462" t="s">
        <v>1688</v>
      </c>
      <c r="J8165" s="462" t="s">
        <v>1690</v>
      </c>
    </row>
    <row r="8166" spans="3:12">
      <c r="C8166" s="145" t="s">
        <v>3121</v>
      </c>
      <c r="D8166" s="145">
        <v>0</v>
      </c>
      <c r="E8166" s="145" t="s">
        <v>26</v>
      </c>
      <c r="F8166" s="462" t="s">
        <v>95</v>
      </c>
      <c r="G8166" s="462" t="s">
        <v>3468</v>
      </c>
      <c r="H8166" s="145" t="s">
        <v>86</v>
      </c>
      <c r="I8166" s="462" t="s">
        <v>1688</v>
      </c>
      <c r="J8166" s="462" t="s">
        <v>1690</v>
      </c>
    </row>
    <row r="8167" spans="3:12">
      <c r="C8167" s="145" t="s">
        <v>3122</v>
      </c>
      <c r="D8167" s="145">
        <v>0</v>
      </c>
      <c r="E8167" s="145" t="s">
        <v>26</v>
      </c>
      <c r="F8167" s="462" t="s">
        <v>95</v>
      </c>
      <c r="G8167" s="462" t="s">
        <v>3468</v>
      </c>
      <c r="H8167" s="145" t="s">
        <v>86</v>
      </c>
      <c r="I8167" s="462" t="s">
        <v>1688</v>
      </c>
      <c r="J8167" s="462" t="s">
        <v>1690</v>
      </c>
    </row>
    <row r="8168" spans="3:12">
      <c r="C8168" s="145" t="s">
        <v>3123</v>
      </c>
      <c r="D8168" s="145">
        <v>0</v>
      </c>
      <c r="E8168" s="145" t="s">
        <v>26</v>
      </c>
      <c r="F8168" s="462" t="s">
        <v>95</v>
      </c>
      <c r="G8168" s="462" t="s">
        <v>3468</v>
      </c>
      <c r="H8168" s="145" t="s">
        <v>86</v>
      </c>
      <c r="I8168" s="462" t="s">
        <v>1688</v>
      </c>
      <c r="J8168" s="462" t="s">
        <v>1690</v>
      </c>
    </row>
    <row r="8169" spans="3:12">
      <c r="C8169" s="145" t="s">
        <v>3124</v>
      </c>
      <c r="D8169" s="145">
        <v>0</v>
      </c>
      <c r="E8169" s="145" t="s">
        <v>26</v>
      </c>
      <c r="F8169" s="462" t="s">
        <v>95</v>
      </c>
      <c r="G8169" s="462" t="s">
        <v>3468</v>
      </c>
      <c r="H8169" s="145" t="s">
        <v>86</v>
      </c>
      <c r="I8169" s="462" t="s">
        <v>1688</v>
      </c>
      <c r="J8169" s="462" t="s">
        <v>1690</v>
      </c>
    </row>
    <row r="8170" spans="3:12">
      <c r="C8170" s="145" t="s">
        <v>3125</v>
      </c>
      <c r="D8170" s="145">
        <v>0</v>
      </c>
      <c r="E8170" s="145" t="s">
        <v>26</v>
      </c>
      <c r="F8170" s="462" t="s">
        <v>95</v>
      </c>
      <c r="G8170" s="462" t="s">
        <v>3468</v>
      </c>
      <c r="H8170" s="145" t="s">
        <v>86</v>
      </c>
      <c r="I8170" s="462" t="s">
        <v>1688</v>
      </c>
      <c r="J8170" s="462" t="s">
        <v>1690</v>
      </c>
    </row>
    <row r="8171" spans="3:12">
      <c r="C8171" s="145" t="s">
        <v>3126</v>
      </c>
      <c r="D8171" s="145">
        <v>0</v>
      </c>
      <c r="E8171" s="145" t="s">
        <v>26</v>
      </c>
      <c r="F8171" s="462" t="s">
        <v>95</v>
      </c>
      <c r="G8171" s="462" t="s">
        <v>3468</v>
      </c>
      <c r="H8171" s="145" t="s">
        <v>86</v>
      </c>
      <c r="I8171" s="462" t="s">
        <v>1688</v>
      </c>
      <c r="J8171" s="462" t="s">
        <v>1690</v>
      </c>
    </row>
    <row r="8172" spans="3:12">
      <c r="C8172" s="145" t="s">
        <v>3127</v>
      </c>
      <c r="D8172" s="145">
        <v>0</v>
      </c>
      <c r="E8172" s="145" t="s">
        <v>26</v>
      </c>
      <c r="F8172" s="462" t="s">
        <v>95</v>
      </c>
      <c r="G8172" s="462" t="s">
        <v>3468</v>
      </c>
      <c r="H8172" s="145" t="s">
        <v>86</v>
      </c>
      <c r="I8172" s="462" t="s">
        <v>1688</v>
      </c>
      <c r="J8172" s="462" t="s">
        <v>1690</v>
      </c>
    </row>
    <row r="8173" spans="3:12">
      <c r="C8173" s="145" t="s">
        <v>3128</v>
      </c>
      <c r="D8173" s="145">
        <v>0</v>
      </c>
      <c r="E8173" s="145" t="s">
        <v>26</v>
      </c>
      <c r="F8173" s="462" t="s">
        <v>95</v>
      </c>
      <c r="G8173" s="462" t="s">
        <v>3468</v>
      </c>
      <c r="H8173" s="145" t="s">
        <v>86</v>
      </c>
      <c r="I8173" s="462" t="s">
        <v>1688</v>
      </c>
      <c r="J8173" s="462" t="s">
        <v>1690</v>
      </c>
    </row>
    <row r="8174" spans="3:12">
      <c r="C8174" s="145" t="s">
        <v>3129</v>
      </c>
      <c r="D8174" s="145">
        <v>0</v>
      </c>
      <c r="E8174" s="145" t="s">
        <v>26</v>
      </c>
      <c r="F8174" s="462" t="s">
        <v>95</v>
      </c>
      <c r="G8174" s="462" t="s">
        <v>3468</v>
      </c>
      <c r="H8174" s="145" t="s">
        <v>86</v>
      </c>
      <c r="I8174" s="462" t="s">
        <v>1688</v>
      </c>
      <c r="J8174" s="462" t="s">
        <v>1690</v>
      </c>
    </row>
    <row r="8175" spans="3:12">
      <c r="C8175" s="145" t="s">
        <v>3130</v>
      </c>
      <c r="D8175" s="145">
        <v>0</v>
      </c>
      <c r="E8175" s="145" t="s">
        <v>26</v>
      </c>
      <c r="F8175" s="462" t="s">
        <v>95</v>
      </c>
      <c r="G8175" s="462" t="s">
        <v>3468</v>
      </c>
      <c r="H8175" s="145" t="s">
        <v>86</v>
      </c>
      <c r="I8175" s="462" t="s">
        <v>1688</v>
      </c>
      <c r="J8175" s="462" t="s">
        <v>1690</v>
      </c>
    </row>
    <row r="8176" spans="3:12">
      <c r="C8176" s="145" t="s">
        <v>3131</v>
      </c>
      <c r="D8176" s="145">
        <v>0</v>
      </c>
      <c r="E8176" s="145" t="s">
        <v>26</v>
      </c>
      <c r="F8176" s="462" t="s">
        <v>95</v>
      </c>
      <c r="G8176" s="462" t="s">
        <v>3468</v>
      </c>
      <c r="H8176" s="145" t="s">
        <v>86</v>
      </c>
      <c r="I8176" s="462" t="s">
        <v>1688</v>
      </c>
      <c r="J8176" s="462" t="s">
        <v>1690</v>
      </c>
    </row>
    <row r="8177" spans="3:12">
      <c r="C8177" s="145" t="s">
        <v>2432</v>
      </c>
      <c r="D8177" s="145">
        <v>0</v>
      </c>
      <c r="E8177" s="145" t="s">
        <v>26</v>
      </c>
      <c r="F8177" s="462" t="s">
        <v>95</v>
      </c>
      <c r="G8177" s="462" t="s">
        <v>3468</v>
      </c>
      <c r="H8177" s="145" t="s">
        <v>86</v>
      </c>
      <c r="I8177" s="462" t="s">
        <v>1688</v>
      </c>
      <c r="J8177" s="462" t="s">
        <v>1690</v>
      </c>
    </row>
    <row r="8178" spans="3:12">
      <c r="C8178" s="145" t="s">
        <v>3132</v>
      </c>
      <c r="F8178" s="462" t="s">
        <v>3468</v>
      </c>
      <c r="G8178" s="462" t="s">
        <v>3468</v>
      </c>
      <c r="H8178" s="145" t="s">
        <v>86</v>
      </c>
      <c r="I8178" s="462" t="s">
        <v>1688</v>
      </c>
      <c r="J8178" s="462" t="s">
        <v>1690</v>
      </c>
    </row>
    <row r="8179" spans="3:12">
      <c r="C8179" s="145" t="s">
        <v>3133</v>
      </c>
      <c r="F8179" s="462" t="s">
        <v>3468</v>
      </c>
      <c r="G8179" s="462" t="s">
        <v>3468</v>
      </c>
      <c r="H8179" s="145" t="s">
        <v>86</v>
      </c>
      <c r="I8179" s="462" t="s">
        <v>1688</v>
      </c>
      <c r="J8179" s="462" t="s">
        <v>1690</v>
      </c>
    </row>
    <row r="8180" spans="3:12">
      <c r="C8180" s="145" t="s">
        <v>2369</v>
      </c>
      <c r="D8180" s="145">
        <v>0</v>
      </c>
      <c r="E8180" s="145" t="s">
        <v>26</v>
      </c>
      <c r="F8180" s="462" t="s">
        <v>95</v>
      </c>
      <c r="G8180" s="462" t="s">
        <v>3468</v>
      </c>
      <c r="H8180" s="145" t="s">
        <v>86</v>
      </c>
      <c r="I8180" s="462" t="s">
        <v>2</v>
      </c>
      <c r="J8180" s="462" t="s">
        <v>1690</v>
      </c>
      <c r="K8180" s="145" t="s">
        <v>2343</v>
      </c>
      <c r="L8180" s="145" t="s">
        <v>2344</v>
      </c>
    </row>
    <row r="8181" spans="3:12">
      <c r="C8181" s="145" t="s">
        <v>2400</v>
      </c>
      <c r="D8181" s="145">
        <v>0</v>
      </c>
      <c r="E8181" s="145" t="s">
        <v>26</v>
      </c>
      <c r="F8181" s="462" t="s">
        <v>95</v>
      </c>
      <c r="G8181" s="462" t="s">
        <v>3468</v>
      </c>
      <c r="H8181" s="145" t="s">
        <v>86</v>
      </c>
      <c r="I8181" s="462" t="s">
        <v>2</v>
      </c>
      <c r="J8181" s="462" t="s">
        <v>1690</v>
      </c>
      <c r="K8181" s="145" t="s">
        <v>2343</v>
      </c>
      <c r="L8181" s="145" t="s">
        <v>2344</v>
      </c>
    </row>
    <row r="8182" spans="3:12">
      <c r="C8182" s="145" t="s">
        <v>3135</v>
      </c>
      <c r="D8182" s="145">
        <v>0</v>
      </c>
      <c r="E8182" s="145" t="s">
        <v>26</v>
      </c>
      <c r="F8182" s="462" t="s">
        <v>95</v>
      </c>
      <c r="G8182" s="462" t="s">
        <v>3468</v>
      </c>
      <c r="H8182" s="145" t="s">
        <v>86</v>
      </c>
      <c r="I8182" s="462" t="s">
        <v>2</v>
      </c>
      <c r="J8182" s="462" t="s">
        <v>1690</v>
      </c>
      <c r="K8182" s="145" t="s">
        <v>2343</v>
      </c>
      <c r="L8182" s="145" t="s">
        <v>2344</v>
      </c>
    </row>
    <row r="8183" spans="3:12">
      <c r="C8183" s="145" t="s">
        <v>3136</v>
      </c>
      <c r="D8183" s="145">
        <v>0</v>
      </c>
      <c r="E8183" s="145" t="s">
        <v>26</v>
      </c>
      <c r="F8183" s="462" t="s">
        <v>95</v>
      </c>
      <c r="G8183" s="462" t="s">
        <v>3468</v>
      </c>
      <c r="H8183" s="145" t="s">
        <v>86</v>
      </c>
      <c r="I8183" s="462" t="s">
        <v>2</v>
      </c>
      <c r="J8183" s="462" t="s">
        <v>1690</v>
      </c>
      <c r="K8183" s="145" t="s">
        <v>2343</v>
      </c>
      <c r="L8183" s="145" t="s">
        <v>2344</v>
      </c>
    </row>
    <row r="8184" spans="3:12">
      <c r="C8184" s="145" t="s">
        <v>3137</v>
      </c>
      <c r="F8184" s="462" t="s">
        <v>3468</v>
      </c>
      <c r="G8184" s="462" t="s">
        <v>3468</v>
      </c>
      <c r="H8184" s="145" t="s">
        <v>86</v>
      </c>
      <c r="I8184" s="462" t="s">
        <v>1688</v>
      </c>
      <c r="J8184" s="462" t="s">
        <v>1690</v>
      </c>
      <c r="K8184" s="145" t="s">
        <v>2343</v>
      </c>
      <c r="L8184" s="145" t="s">
        <v>2344</v>
      </c>
    </row>
    <row r="8185" spans="3:12">
      <c r="C8185" s="145" t="s">
        <v>3138</v>
      </c>
      <c r="F8185" s="462" t="s">
        <v>3468</v>
      </c>
      <c r="G8185" s="462" t="s">
        <v>3468</v>
      </c>
      <c r="H8185" s="145" t="s">
        <v>86</v>
      </c>
      <c r="I8185" s="462" t="s">
        <v>1688</v>
      </c>
      <c r="J8185" s="462" t="s">
        <v>1690</v>
      </c>
      <c r="K8185" s="145" t="s">
        <v>2343</v>
      </c>
      <c r="L8185" s="145" t="s">
        <v>2344</v>
      </c>
    </row>
    <row r="8186" spans="3:12">
      <c r="C8186" s="145" t="s">
        <v>3139</v>
      </c>
      <c r="F8186" s="462" t="s">
        <v>3468</v>
      </c>
      <c r="G8186" s="462" t="s">
        <v>3468</v>
      </c>
      <c r="H8186" s="145" t="s">
        <v>86</v>
      </c>
      <c r="I8186" s="462" t="s">
        <v>1688</v>
      </c>
      <c r="J8186" s="462" t="s">
        <v>1690</v>
      </c>
      <c r="K8186" s="145" t="s">
        <v>2343</v>
      </c>
      <c r="L8186" s="145" t="s">
        <v>2344</v>
      </c>
    </row>
    <row r="8187" spans="3:12">
      <c r="C8187" s="145" t="s">
        <v>2369</v>
      </c>
      <c r="D8187" s="145">
        <v>0</v>
      </c>
      <c r="E8187" s="145" t="s">
        <v>26</v>
      </c>
      <c r="F8187" s="462" t="s">
        <v>95</v>
      </c>
      <c r="G8187" s="462" t="s">
        <v>3468</v>
      </c>
      <c r="H8187" s="145" t="s">
        <v>86</v>
      </c>
      <c r="I8187" s="462" t="s">
        <v>2</v>
      </c>
      <c r="J8187" s="462" t="s">
        <v>1690</v>
      </c>
      <c r="K8187" s="145" t="s">
        <v>2343</v>
      </c>
      <c r="L8187" s="145" t="s">
        <v>2345</v>
      </c>
    </row>
    <row r="8188" spans="3:12">
      <c r="C8188" s="145" t="s">
        <v>2400</v>
      </c>
      <c r="D8188" s="145">
        <v>0</v>
      </c>
      <c r="E8188" s="145" t="s">
        <v>26</v>
      </c>
      <c r="F8188" s="462" t="s">
        <v>95</v>
      </c>
      <c r="G8188" s="462" t="s">
        <v>3468</v>
      </c>
      <c r="H8188" s="145" t="s">
        <v>86</v>
      </c>
      <c r="I8188" s="462" t="s">
        <v>2</v>
      </c>
      <c r="J8188" s="462" t="s">
        <v>1690</v>
      </c>
      <c r="K8188" s="145" t="s">
        <v>2343</v>
      </c>
      <c r="L8188" s="145" t="s">
        <v>2345</v>
      </c>
    </row>
    <row r="8189" spans="3:12">
      <c r="C8189" s="145" t="s">
        <v>3135</v>
      </c>
      <c r="D8189" s="145">
        <v>0</v>
      </c>
      <c r="E8189" s="145" t="s">
        <v>26</v>
      </c>
      <c r="F8189" s="462" t="s">
        <v>95</v>
      </c>
      <c r="G8189" s="462" t="s">
        <v>3468</v>
      </c>
      <c r="H8189" s="145" t="s">
        <v>86</v>
      </c>
      <c r="I8189" s="462" t="s">
        <v>2</v>
      </c>
      <c r="J8189" s="462" t="s">
        <v>1690</v>
      </c>
      <c r="K8189" s="145" t="s">
        <v>2343</v>
      </c>
      <c r="L8189" s="145" t="s">
        <v>2345</v>
      </c>
    </row>
    <row r="8190" spans="3:12">
      <c r="C8190" s="145" t="s">
        <v>3136</v>
      </c>
      <c r="D8190" s="145">
        <v>0</v>
      </c>
      <c r="E8190" s="145" t="s">
        <v>26</v>
      </c>
      <c r="F8190" s="462" t="s">
        <v>95</v>
      </c>
      <c r="G8190" s="462" t="s">
        <v>3468</v>
      </c>
      <c r="H8190" s="145" t="s">
        <v>86</v>
      </c>
      <c r="I8190" s="462" t="s">
        <v>2</v>
      </c>
      <c r="J8190" s="462" t="s">
        <v>1690</v>
      </c>
      <c r="K8190" s="145" t="s">
        <v>2343</v>
      </c>
      <c r="L8190" s="145" t="s">
        <v>2345</v>
      </c>
    </row>
    <row r="8191" spans="3:12">
      <c r="C8191" s="145" t="s">
        <v>3137</v>
      </c>
      <c r="F8191" s="462" t="s">
        <v>3468</v>
      </c>
      <c r="G8191" s="462" t="s">
        <v>3468</v>
      </c>
      <c r="H8191" s="145" t="s">
        <v>86</v>
      </c>
      <c r="I8191" s="462" t="s">
        <v>1688</v>
      </c>
      <c r="J8191" s="462" t="s">
        <v>1690</v>
      </c>
      <c r="K8191" s="145" t="s">
        <v>2343</v>
      </c>
      <c r="L8191" s="145" t="s">
        <v>2345</v>
      </c>
    </row>
    <row r="8192" spans="3:12">
      <c r="C8192" s="145" t="s">
        <v>3138</v>
      </c>
      <c r="F8192" s="462" t="s">
        <v>3468</v>
      </c>
      <c r="G8192" s="462" t="s">
        <v>3468</v>
      </c>
      <c r="H8192" s="145" t="s">
        <v>86</v>
      </c>
      <c r="I8192" s="462" t="s">
        <v>1688</v>
      </c>
      <c r="J8192" s="462" t="s">
        <v>1690</v>
      </c>
      <c r="K8192" s="145" t="s">
        <v>2343</v>
      </c>
      <c r="L8192" s="145" t="s">
        <v>2345</v>
      </c>
    </row>
    <row r="8193" spans="3:12">
      <c r="C8193" s="145" t="s">
        <v>3139</v>
      </c>
      <c r="F8193" s="462" t="s">
        <v>3468</v>
      </c>
      <c r="G8193" s="462" t="s">
        <v>3468</v>
      </c>
      <c r="H8193" s="145" t="s">
        <v>86</v>
      </c>
      <c r="I8193" s="462" t="s">
        <v>1688</v>
      </c>
      <c r="J8193" s="462" t="s">
        <v>1690</v>
      </c>
      <c r="K8193" s="145" t="s">
        <v>2343</v>
      </c>
      <c r="L8193" s="145" t="s">
        <v>2345</v>
      </c>
    </row>
    <row r="8194" spans="3:12">
      <c r="C8194" s="145" t="s">
        <v>2369</v>
      </c>
      <c r="D8194" s="145">
        <v>0</v>
      </c>
      <c r="E8194" s="145" t="s">
        <v>26</v>
      </c>
      <c r="F8194" s="462" t="s">
        <v>95</v>
      </c>
      <c r="G8194" s="462" t="s">
        <v>3468</v>
      </c>
      <c r="H8194" s="145" t="s">
        <v>86</v>
      </c>
      <c r="I8194" s="462" t="s">
        <v>2</v>
      </c>
      <c r="J8194" s="462" t="s">
        <v>1690</v>
      </c>
      <c r="K8194" s="145" t="s">
        <v>2343</v>
      </c>
      <c r="L8194" s="145" t="s">
        <v>2346</v>
      </c>
    </row>
    <row r="8195" spans="3:12">
      <c r="C8195" s="145" t="s">
        <v>2400</v>
      </c>
      <c r="D8195" s="145">
        <v>0</v>
      </c>
      <c r="E8195" s="145" t="s">
        <v>26</v>
      </c>
      <c r="F8195" s="462" t="s">
        <v>95</v>
      </c>
      <c r="G8195" s="462" t="s">
        <v>3468</v>
      </c>
      <c r="H8195" s="145" t="s">
        <v>86</v>
      </c>
      <c r="I8195" s="462" t="s">
        <v>2</v>
      </c>
      <c r="J8195" s="462" t="s">
        <v>1690</v>
      </c>
      <c r="K8195" s="145" t="s">
        <v>2343</v>
      </c>
      <c r="L8195" s="145" t="s">
        <v>2346</v>
      </c>
    </row>
    <row r="8196" spans="3:12">
      <c r="C8196" s="145" t="s">
        <v>3135</v>
      </c>
      <c r="D8196" s="145">
        <v>0</v>
      </c>
      <c r="E8196" s="145" t="s">
        <v>26</v>
      </c>
      <c r="F8196" s="462" t="s">
        <v>95</v>
      </c>
      <c r="G8196" s="462" t="s">
        <v>3468</v>
      </c>
      <c r="H8196" s="145" t="s">
        <v>86</v>
      </c>
      <c r="I8196" s="462" t="s">
        <v>2</v>
      </c>
      <c r="J8196" s="462" t="s">
        <v>1690</v>
      </c>
      <c r="K8196" s="145" t="s">
        <v>2343</v>
      </c>
      <c r="L8196" s="145" t="s">
        <v>2346</v>
      </c>
    </row>
    <row r="8197" spans="3:12">
      <c r="C8197" s="145" t="s">
        <v>3136</v>
      </c>
      <c r="D8197" s="145">
        <v>0</v>
      </c>
      <c r="E8197" s="145" t="s">
        <v>26</v>
      </c>
      <c r="F8197" s="462" t="s">
        <v>95</v>
      </c>
      <c r="G8197" s="462" t="s">
        <v>3468</v>
      </c>
      <c r="H8197" s="145" t="s">
        <v>86</v>
      </c>
      <c r="I8197" s="462" t="s">
        <v>2</v>
      </c>
      <c r="J8197" s="462" t="s">
        <v>1690</v>
      </c>
      <c r="K8197" s="145" t="s">
        <v>2343</v>
      </c>
      <c r="L8197" s="145" t="s">
        <v>2346</v>
      </c>
    </row>
    <row r="8198" spans="3:12">
      <c r="C8198" s="145" t="s">
        <v>3137</v>
      </c>
      <c r="F8198" s="462" t="s">
        <v>3468</v>
      </c>
      <c r="G8198" s="462" t="s">
        <v>3468</v>
      </c>
      <c r="H8198" s="145" t="s">
        <v>86</v>
      </c>
      <c r="I8198" s="462" t="s">
        <v>1688</v>
      </c>
      <c r="J8198" s="462" t="s">
        <v>1690</v>
      </c>
      <c r="K8198" s="145" t="s">
        <v>2343</v>
      </c>
      <c r="L8198" s="145" t="s">
        <v>2346</v>
      </c>
    </row>
    <row r="8199" spans="3:12">
      <c r="C8199" s="145" t="s">
        <v>3138</v>
      </c>
      <c r="F8199" s="462" t="s">
        <v>3468</v>
      </c>
      <c r="G8199" s="462" t="s">
        <v>3468</v>
      </c>
      <c r="H8199" s="145" t="s">
        <v>86</v>
      </c>
      <c r="I8199" s="462" t="s">
        <v>1688</v>
      </c>
      <c r="J8199" s="462" t="s">
        <v>1690</v>
      </c>
      <c r="K8199" s="145" t="s">
        <v>2343</v>
      </c>
      <c r="L8199" s="145" t="s">
        <v>2346</v>
      </c>
    </row>
    <row r="8200" spans="3:12">
      <c r="C8200" s="145" t="s">
        <v>3139</v>
      </c>
      <c r="F8200" s="462" t="s">
        <v>3468</v>
      </c>
      <c r="G8200" s="462" t="s">
        <v>3468</v>
      </c>
      <c r="H8200" s="145" t="s">
        <v>86</v>
      </c>
      <c r="I8200" s="462" t="s">
        <v>1688</v>
      </c>
      <c r="J8200" s="462" t="s">
        <v>1690</v>
      </c>
      <c r="K8200" s="145" t="s">
        <v>2343</v>
      </c>
      <c r="L8200" s="145" t="s">
        <v>2346</v>
      </c>
    </row>
    <row r="8201" spans="3:12">
      <c r="C8201" s="145" t="s">
        <v>2369</v>
      </c>
      <c r="D8201" s="145">
        <v>0</v>
      </c>
      <c r="E8201" s="145" t="s">
        <v>26</v>
      </c>
      <c r="F8201" s="462" t="s">
        <v>95</v>
      </c>
      <c r="G8201" s="462" t="s">
        <v>3468</v>
      </c>
      <c r="H8201" s="145" t="s">
        <v>86</v>
      </c>
      <c r="I8201" s="462" t="s">
        <v>2</v>
      </c>
      <c r="J8201" s="462" t="s">
        <v>1690</v>
      </c>
      <c r="K8201" s="145" t="s">
        <v>2343</v>
      </c>
      <c r="L8201" s="145" t="s">
        <v>2347</v>
      </c>
    </row>
    <row r="8202" spans="3:12">
      <c r="C8202" s="145" t="s">
        <v>2400</v>
      </c>
      <c r="D8202" s="145">
        <v>0</v>
      </c>
      <c r="E8202" s="145" t="s">
        <v>26</v>
      </c>
      <c r="F8202" s="462" t="s">
        <v>95</v>
      </c>
      <c r="G8202" s="462" t="s">
        <v>3468</v>
      </c>
      <c r="H8202" s="145" t="s">
        <v>86</v>
      </c>
      <c r="I8202" s="462" t="s">
        <v>2</v>
      </c>
      <c r="J8202" s="462" t="s">
        <v>1690</v>
      </c>
      <c r="K8202" s="145" t="s">
        <v>2343</v>
      </c>
      <c r="L8202" s="145" t="s">
        <v>2347</v>
      </c>
    </row>
    <row r="8203" spans="3:12">
      <c r="C8203" s="145" t="s">
        <v>3135</v>
      </c>
      <c r="D8203" s="145">
        <v>0</v>
      </c>
      <c r="E8203" s="145" t="s">
        <v>26</v>
      </c>
      <c r="F8203" s="462" t="s">
        <v>95</v>
      </c>
      <c r="G8203" s="462" t="s">
        <v>3468</v>
      </c>
      <c r="H8203" s="145" t="s">
        <v>86</v>
      </c>
      <c r="I8203" s="462" t="s">
        <v>2</v>
      </c>
      <c r="J8203" s="462" t="s">
        <v>1690</v>
      </c>
      <c r="K8203" s="145" t="s">
        <v>2343</v>
      </c>
      <c r="L8203" s="145" t="s">
        <v>2347</v>
      </c>
    </row>
    <row r="8204" spans="3:12">
      <c r="C8204" s="145" t="s">
        <v>3136</v>
      </c>
      <c r="D8204" s="145">
        <v>0</v>
      </c>
      <c r="E8204" s="145" t="s">
        <v>26</v>
      </c>
      <c r="F8204" s="462" t="s">
        <v>95</v>
      </c>
      <c r="G8204" s="462" t="s">
        <v>3468</v>
      </c>
      <c r="H8204" s="145" t="s">
        <v>86</v>
      </c>
      <c r="I8204" s="462" t="s">
        <v>2</v>
      </c>
      <c r="J8204" s="462" t="s">
        <v>1690</v>
      </c>
      <c r="K8204" s="145" t="s">
        <v>2343</v>
      </c>
      <c r="L8204" s="145" t="s">
        <v>2347</v>
      </c>
    </row>
    <row r="8205" spans="3:12">
      <c r="C8205" s="145" t="s">
        <v>3137</v>
      </c>
      <c r="F8205" s="462" t="s">
        <v>3468</v>
      </c>
      <c r="G8205" s="462" t="s">
        <v>3468</v>
      </c>
      <c r="H8205" s="145" t="s">
        <v>86</v>
      </c>
      <c r="I8205" s="462" t="s">
        <v>1688</v>
      </c>
      <c r="J8205" s="462" t="s">
        <v>1690</v>
      </c>
      <c r="K8205" s="145" t="s">
        <v>2343</v>
      </c>
      <c r="L8205" s="145" t="s">
        <v>2347</v>
      </c>
    </row>
    <row r="8206" spans="3:12">
      <c r="C8206" s="145" t="s">
        <v>3138</v>
      </c>
      <c r="F8206" s="462" t="s">
        <v>3468</v>
      </c>
      <c r="G8206" s="462" t="s">
        <v>3468</v>
      </c>
      <c r="H8206" s="145" t="s">
        <v>86</v>
      </c>
      <c r="I8206" s="462" t="s">
        <v>1688</v>
      </c>
      <c r="J8206" s="462" t="s">
        <v>1690</v>
      </c>
      <c r="K8206" s="145" t="s">
        <v>2343</v>
      </c>
      <c r="L8206" s="145" t="s">
        <v>2347</v>
      </c>
    </row>
    <row r="8207" spans="3:12">
      <c r="C8207" s="145" t="s">
        <v>3139</v>
      </c>
      <c r="F8207" s="462" t="s">
        <v>3468</v>
      </c>
      <c r="G8207" s="462" t="s">
        <v>3468</v>
      </c>
      <c r="H8207" s="145" t="s">
        <v>86</v>
      </c>
      <c r="I8207" s="462" t="s">
        <v>1688</v>
      </c>
      <c r="J8207" s="462" t="s">
        <v>1690</v>
      </c>
      <c r="K8207" s="145" t="s">
        <v>2343</v>
      </c>
      <c r="L8207" s="145" t="s">
        <v>2347</v>
      </c>
    </row>
    <row r="8208" spans="3:12">
      <c r="C8208" s="145" t="s">
        <v>3269</v>
      </c>
      <c r="D8208" s="145">
        <v>0</v>
      </c>
      <c r="E8208" s="145" t="s">
        <v>26</v>
      </c>
      <c r="F8208" s="462" t="s">
        <v>95</v>
      </c>
      <c r="G8208" s="462" t="s">
        <v>3468</v>
      </c>
      <c r="H8208" s="145" t="s">
        <v>86</v>
      </c>
      <c r="I8208" s="462" t="s">
        <v>2</v>
      </c>
      <c r="J8208" s="462" t="s">
        <v>1688</v>
      </c>
    </row>
    <row r="8209" spans="3:10">
      <c r="C8209" s="145" t="s">
        <v>3270</v>
      </c>
      <c r="F8209" s="462" t="s">
        <v>3468</v>
      </c>
      <c r="G8209" s="462" t="s">
        <v>3468</v>
      </c>
      <c r="H8209" s="145" t="s">
        <v>86</v>
      </c>
      <c r="I8209" s="462" t="s">
        <v>1688</v>
      </c>
      <c r="J8209" s="462" t="s">
        <v>1690</v>
      </c>
    </row>
    <row r="8210" spans="3:10">
      <c r="C8210" s="145" t="s">
        <v>3140</v>
      </c>
      <c r="F8210" s="462" t="s">
        <v>3468</v>
      </c>
      <c r="G8210" s="462" t="s">
        <v>3468</v>
      </c>
      <c r="H8210" s="145" t="s">
        <v>86</v>
      </c>
      <c r="I8210" s="462" t="s">
        <v>1688</v>
      </c>
      <c r="J8210" s="462" t="s">
        <v>1690</v>
      </c>
    </row>
    <row r="8211" spans="3:10">
      <c r="C8211" s="145" t="s">
        <v>3274</v>
      </c>
      <c r="D8211" s="145">
        <v>0</v>
      </c>
      <c r="E8211" s="145" t="s">
        <v>26</v>
      </c>
      <c r="F8211" s="462" t="s">
        <v>95</v>
      </c>
      <c r="G8211" s="462" t="s">
        <v>3468</v>
      </c>
      <c r="H8211" s="145" t="s">
        <v>86</v>
      </c>
      <c r="I8211" s="462" t="s">
        <v>1688</v>
      </c>
      <c r="J8211" s="462" t="s">
        <v>1690</v>
      </c>
    </row>
    <row r="8212" spans="3:10">
      <c r="C8212" s="145" t="s">
        <v>3275</v>
      </c>
      <c r="F8212" s="462" t="s">
        <v>95</v>
      </c>
      <c r="G8212" s="462" t="s">
        <v>3468</v>
      </c>
      <c r="H8212" s="145" t="s">
        <v>86</v>
      </c>
      <c r="I8212" s="462" t="s">
        <v>1688</v>
      </c>
      <c r="J8212" s="462" t="s">
        <v>1690</v>
      </c>
    </row>
    <row r="8213" spans="3:10">
      <c r="C8213" s="145" t="s">
        <v>3276</v>
      </c>
      <c r="D8213" s="145">
        <v>0</v>
      </c>
      <c r="E8213" s="145" t="s">
        <v>26</v>
      </c>
      <c r="F8213" s="462" t="s">
        <v>95</v>
      </c>
      <c r="G8213" s="462" t="s">
        <v>3468</v>
      </c>
      <c r="H8213" s="145" t="s">
        <v>86</v>
      </c>
      <c r="I8213" s="462" t="s">
        <v>1688</v>
      </c>
      <c r="J8213" s="462" t="s">
        <v>1690</v>
      </c>
    </row>
    <row r="8214" spans="3:10">
      <c r="C8214" s="145" t="s">
        <v>3277</v>
      </c>
      <c r="D8214" s="145">
        <v>0</v>
      </c>
      <c r="E8214" s="145" t="s">
        <v>26</v>
      </c>
      <c r="F8214" s="462" t="s">
        <v>95</v>
      </c>
      <c r="G8214" s="462" t="s">
        <v>3468</v>
      </c>
      <c r="H8214" s="145" t="s">
        <v>86</v>
      </c>
      <c r="I8214" s="462" t="s">
        <v>1688</v>
      </c>
      <c r="J8214" s="462" t="s">
        <v>1690</v>
      </c>
    </row>
    <row r="8215" spans="3:10">
      <c r="C8215" s="145" t="s">
        <v>3269</v>
      </c>
      <c r="D8215" s="145">
        <v>0</v>
      </c>
      <c r="E8215" s="145" t="s">
        <v>26</v>
      </c>
      <c r="F8215" s="462" t="s">
        <v>95</v>
      </c>
      <c r="G8215" s="462" t="s">
        <v>3468</v>
      </c>
      <c r="H8215" s="145" t="s">
        <v>86</v>
      </c>
      <c r="I8215" s="462" t="s">
        <v>2</v>
      </c>
      <c r="J8215" s="462" t="s">
        <v>1690</v>
      </c>
    </row>
    <row r="8216" spans="3:10">
      <c r="C8216" s="145" t="s">
        <v>3141</v>
      </c>
      <c r="F8216" s="462" t="s">
        <v>3468</v>
      </c>
      <c r="G8216" s="462" t="s">
        <v>3468</v>
      </c>
      <c r="H8216" s="145" t="s">
        <v>86</v>
      </c>
      <c r="I8216" s="462" t="s">
        <v>1688</v>
      </c>
      <c r="J8216" s="462" t="s">
        <v>1690</v>
      </c>
    </row>
    <row r="8217" spans="3:10">
      <c r="C8217" s="145" t="s">
        <v>3142</v>
      </c>
      <c r="F8217" s="462" t="s">
        <v>3468</v>
      </c>
      <c r="G8217" s="462" t="s">
        <v>3468</v>
      </c>
      <c r="H8217" s="145" t="s">
        <v>86</v>
      </c>
      <c r="I8217" s="462" t="s">
        <v>1688</v>
      </c>
      <c r="J8217" s="462" t="s">
        <v>1690</v>
      </c>
    </row>
    <row r="8218" spans="3:10">
      <c r="C8218" s="145" t="s">
        <v>2356</v>
      </c>
      <c r="F8218" s="462" t="s">
        <v>3468</v>
      </c>
      <c r="G8218" s="462" t="s">
        <v>3468</v>
      </c>
      <c r="H8218" s="145" t="s">
        <v>86</v>
      </c>
      <c r="I8218" s="462" t="s">
        <v>1688</v>
      </c>
      <c r="J8218" s="462" t="s">
        <v>1690</v>
      </c>
    </row>
    <row r="8219" spans="3:10">
      <c r="C8219" s="145" t="s">
        <v>3143</v>
      </c>
      <c r="F8219" s="462" t="s">
        <v>3468</v>
      </c>
      <c r="G8219" s="462" t="s">
        <v>3468</v>
      </c>
      <c r="H8219" s="145" t="s">
        <v>86</v>
      </c>
      <c r="I8219" s="462" t="s">
        <v>1688</v>
      </c>
      <c r="J8219" s="462" t="s">
        <v>1690</v>
      </c>
    </row>
    <row r="8220" spans="3:10">
      <c r="C8220" s="145" t="s">
        <v>3144</v>
      </c>
      <c r="F8220" s="462" t="s">
        <v>3468</v>
      </c>
      <c r="G8220" s="462" t="s">
        <v>3468</v>
      </c>
      <c r="H8220" s="145" t="s">
        <v>86</v>
      </c>
      <c r="I8220" s="462" t="s">
        <v>1688</v>
      </c>
      <c r="J8220" s="462" t="s">
        <v>1690</v>
      </c>
    </row>
    <row r="8221" spans="3:10">
      <c r="C8221" s="145" t="s">
        <v>3145</v>
      </c>
      <c r="D8221" s="145">
        <v>0</v>
      </c>
      <c r="E8221" s="145" t="s">
        <v>26</v>
      </c>
      <c r="F8221" s="462" t="s">
        <v>95</v>
      </c>
      <c r="G8221" s="462" t="s">
        <v>3468</v>
      </c>
      <c r="H8221" s="145" t="s">
        <v>86</v>
      </c>
      <c r="I8221" s="462" t="s">
        <v>1688</v>
      </c>
      <c r="J8221" s="462" t="s">
        <v>1690</v>
      </c>
    </row>
    <row r="8222" spans="3:10">
      <c r="C8222" s="145" t="s">
        <v>2662</v>
      </c>
      <c r="D8222" s="145">
        <v>0</v>
      </c>
      <c r="E8222" s="145" t="s">
        <v>26</v>
      </c>
      <c r="F8222" s="462" t="s">
        <v>95</v>
      </c>
      <c r="G8222" s="462" t="s">
        <v>3468</v>
      </c>
      <c r="H8222" s="145" t="s">
        <v>86</v>
      </c>
      <c r="I8222" s="462" t="s">
        <v>2</v>
      </c>
      <c r="J8222" s="462" t="s">
        <v>1690</v>
      </c>
    </row>
    <row r="8223" spans="3:10">
      <c r="C8223" s="145" t="s">
        <v>3146</v>
      </c>
      <c r="F8223" s="462" t="s">
        <v>3468</v>
      </c>
      <c r="G8223" s="462" t="s">
        <v>3468</v>
      </c>
      <c r="H8223" s="145" t="s">
        <v>86</v>
      </c>
      <c r="I8223" s="462" t="s">
        <v>1688</v>
      </c>
      <c r="J8223" s="462" t="s">
        <v>1690</v>
      </c>
    </row>
    <row r="8224" spans="3:10">
      <c r="C8224" s="145" t="s">
        <v>2382</v>
      </c>
      <c r="D8224" s="145">
        <v>0</v>
      </c>
      <c r="E8224" s="145" t="s">
        <v>26</v>
      </c>
      <c r="F8224" s="462" t="s">
        <v>95</v>
      </c>
      <c r="G8224" s="462" t="s">
        <v>3468</v>
      </c>
      <c r="H8224" s="145" t="s">
        <v>86</v>
      </c>
      <c r="I8224" s="462" t="s">
        <v>2</v>
      </c>
      <c r="J8224" s="462" t="s">
        <v>1690</v>
      </c>
    </row>
    <row r="8225" spans="3:12">
      <c r="C8225" s="145" t="s">
        <v>3148</v>
      </c>
      <c r="D8225" s="145">
        <v>0</v>
      </c>
      <c r="E8225" s="145" t="s">
        <v>26</v>
      </c>
      <c r="F8225" s="462" t="s">
        <v>95</v>
      </c>
      <c r="G8225" s="462" t="s">
        <v>3468</v>
      </c>
      <c r="H8225" s="145" t="s">
        <v>86</v>
      </c>
      <c r="I8225" s="462" t="s">
        <v>2</v>
      </c>
      <c r="J8225" s="462" t="s">
        <v>1690</v>
      </c>
    </row>
    <row r="8226" spans="3:12">
      <c r="C8226" s="145" t="s">
        <v>3149</v>
      </c>
      <c r="D8226" s="145">
        <v>0</v>
      </c>
      <c r="E8226" s="145" t="s">
        <v>26</v>
      </c>
      <c r="F8226" s="462" t="s">
        <v>95</v>
      </c>
      <c r="G8226" s="462" t="s">
        <v>3468</v>
      </c>
      <c r="H8226" s="145" t="s">
        <v>86</v>
      </c>
      <c r="I8226" s="462" t="s">
        <v>2</v>
      </c>
      <c r="J8226" s="462" t="s">
        <v>1690</v>
      </c>
    </row>
    <row r="8227" spans="3:12">
      <c r="C8227" s="145" t="s">
        <v>3150</v>
      </c>
      <c r="D8227" s="145">
        <v>0</v>
      </c>
      <c r="E8227" s="145" t="s">
        <v>26</v>
      </c>
      <c r="F8227" s="462" t="s">
        <v>95</v>
      </c>
      <c r="G8227" s="462" t="s">
        <v>3468</v>
      </c>
      <c r="H8227" s="145" t="s">
        <v>86</v>
      </c>
      <c r="I8227" s="462" t="s">
        <v>2</v>
      </c>
      <c r="J8227" s="462" t="s">
        <v>1690</v>
      </c>
    </row>
    <row r="8228" spans="3:12">
      <c r="C8228" s="145" t="s">
        <v>3151</v>
      </c>
      <c r="F8228" s="462" t="s">
        <v>3468</v>
      </c>
      <c r="G8228" s="462" t="s">
        <v>3468</v>
      </c>
      <c r="H8228" s="145" t="s">
        <v>86</v>
      </c>
      <c r="I8228" s="462" t="s">
        <v>1688</v>
      </c>
      <c r="J8228" s="462" t="s">
        <v>1690</v>
      </c>
    </row>
    <row r="8229" spans="3:12">
      <c r="C8229" s="145" t="s">
        <v>3152</v>
      </c>
      <c r="F8229" s="462" t="s">
        <v>3468</v>
      </c>
      <c r="G8229" s="462" t="s">
        <v>3468</v>
      </c>
      <c r="H8229" s="145" t="s">
        <v>86</v>
      </c>
      <c r="I8229" s="462" t="s">
        <v>1688</v>
      </c>
      <c r="J8229" s="462" t="s">
        <v>1690</v>
      </c>
    </row>
    <row r="8230" spans="3:12">
      <c r="C8230" s="145" t="s">
        <v>3153</v>
      </c>
      <c r="F8230" s="462" t="s">
        <v>3468</v>
      </c>
      <c r="G8230" s="462" t="s">
        <v>3468</v>
      </c>
      <c r="H8230" s="145" t="s">
        <v>86</v>
      </c>
      <c r="I8230" s="462" t="s">
        <v>1688</v>
      </c>
      <c r="J8230" s="462" t="s">
        <v>1690</v>
      </c>
    </row>
    <row r="8231" spans="3:12">
      <c r="C8231" s="145" t="s">
        <v>3154</v>
      </c>
      <c r="F8231" s="462" t="s">
        <v>3468</v>
      </c>
      <c r="G8231" s="462" t="s">
        <v>3468</v>
      </c>
      <c r="H8231" s="145" t="s">
        <v>86</v>
      </c>
      <c r="I8231" s="462" t="s">
        <v>1688</v>
      </c>
      <c r="J8231" s="462" t="s">
        <v>1690</v>
      </c>
    </row>
    <row r="8232" spans="3:12">
      <c r="C8232" s="145" t="s">
        <v>3155</v>
      </c>
      <c r="D8232" s="145">
        <v>0</v>
      </c>
      <c r="E8232" s="145" t="s">
        <v>26</v>
      </c>
      <c r="F8232" s="462" t="s">
        <v>95</v>
      </c>
      <c r="G8232" s="462" t="s">
        <v>3468</v>
      </c>
      <c r="H8232" s="145" t="s">
        <v>86</v>
      </c>
      <c r="I8232" s="462" t="s">
        <v>2</v>
      </c>
      <c r="J8232" s="462" t="s">
        <v>1690</v>
      </c>
    </row>
    <row r="8233" spans="3:12">
      <c r="C8233" s="145" t="s">
        <v>3156</v>
      </c>
      <c r="F8233" s="462" t="s">
        <v>3468</v>
      </c>
      <c r="G8233" s="462" t="s">
        <v>3468</v>
      </c>
      <c r="H8233" s="145" t="s">
        <v>86</v>
      </c>
      <c r="I8233" s="462" t="s">
        <v>1688</v>
      </c>
      <c r="J8233" s="462" t="s">
        <v>1690</v>
      </c>
    </row>
    <row r="8234" spans="3:12">
      <c r="C8234" s="145" t="s">
        <v>2461</v>
      </c>
      <c r="D8234" s="145">
        <v>0</v>
      </c>
      <c r="E8234" s="145" t="s">
        <v>26</v>
      </c>
      <c r="F8234" s="462" t="s">
        <v>95</v>
      </c>
      <c r="G8234" s="462" t="s">
        <v>3468</v>
      </c>
      <c r="H8234" s="145" t="s">
        <v>86</v>
      </c>
      <c r="I8234" s="462" t="s">
        <v>1688</v>
      </c>
      <c r="J8234" s="462" t="s">
        <v>1690</v>
      </c>
    </row>
    <row r="8235" spans="3:12">
      <c r="C8235" s="145" t="s">
        <v>2484</v>
      </c>
      <c r="D8235" s="145">
        <v>0</v>
      </c>
      <c r="E8235" s="145" t="s">
        <v>26</v>
      </c>
      <c r="F8235" s="462" t="s">
        <v>95</v>
      </c>
      <c r="G8235" s="462" t="s">
        <v>3468</v>
      </c>
      <c r="H8235" s="145" t="s">
        <v>86</v>
      </c>
      <c r="I8235" s="462" t="s">
        <v>1688</v>
      </c>
      <c r="J8235" s="462" t="s">
        <v>1690</v>
      </c>
    </row>
    <row r="8236" spans="3:12">
      <c r="C8236" s="145" t="s">
        <v>2497</v>
      </c>
      <c r="D8236" s="145">
        <v>0</v>
      </c>
      <c r="E8236" s="145" t="s">
        <v>26</v>
      </c>
      <c r="F8236" s="462" t="s">
        <v>95</v>
      </c>
      <c r="G8236" s="462" t="s">
        <v>3468</v>
      </c>
      <c r="H8236" s="145" t="s">
        <v>86</v>
      </c>
      <c r="I8236" s="462" t="s">
        <v>1688</v>
      </c>
      <c r="J8236" s="462" t="s">
        <v>1690</v>
      </c>
    </row>
    <row r="8237" spans="3:12">
      <c r="C8237" s="145" t="s">
        <v>3158</v>
      </c>
      <c r="D8237" s="145">
        <v>0</v>
      </c>
      <c r="E8237" s="145" t="s">
        <v>26</v>
      </c>
      <c r="F8237" s="462" t="s">
        <v>95</v>
      </c>
      <c r="G8237" s="462" t="s">
        <v>3468</v>
      </c>
      <c r="H8237" s="145" t="s">
        <v>86</v>
      </c>
      <c r="I8237" s="462" t="s">
        <v>1688</v>
      </c>
      <c r="J8237" s="462" t="s">
        <v>1690</v>
      </c>
    </row>
    <row r="8238" spans="3:12">
      <c r="C8238" s="145" t="s">
        <v>3159</v>
      </c>
      <c r="F8238" s="462" t="s">
        <v>3468</v>
      </c>
      <c r="G8238" s="462" t="s">
        <v>3468</v>
      </c>
      <c r="H8238" s="145" t="s">
        <v>86</v>
      </c>
      <c r="I8238" s="462" t="s">
        <v>1688</v>
      </c>
      <c r="J8238" s="462" t="s">
        <v>1690</v>
      </c>
    </row>
    <row r="8239" spans="3:12">
      <c r="C8239" s="145" t="s">
        <v>3160</v>
      </c>
      <c r="F8239" s="462" t="s">
        <v>3468</v>
      </c>
      <c r="G8239" s="462" t="s">
        <v>3468</v>
      </c>
      <c r="H8239" s="145" t="s">
        <v>86</v>
      </c>
      <c r="I8239" s="462" t="s">
        <v>1688</v>
      </c>
      <c r="J8239" s="462" t="s">
        <v>1690</v>
      </c>
    </row>
    <row r="8240" spans="3:12">
      <c r="C8240" s="145" t="s">
        <v>3161</v>
      </c>
      <c r="D8240" s="145" t="s">
        <v>45</v>
      </c>
      <c r="E8240" s="145" t="s">
        <v>1393</v>
      </c>
      <c r="F8240" s="462" t="s">
        <v>95</v>
      </c>
      <c r="G8240" s="462" t="s">
        <v>3468</v>
      </c>
      <c r="H8240" s="145" t="s">
        <v>86</v>
      </c>
      <c r="I8240" s="462" t="s">
        <v>2</v>
      </c>
      <c r="J8240" s="462" t="s">
        <v>1690</v>
      </c>
      <c r="K8240" s="145" t="s">
        <v>2348</v>
      </c>
      <c r="L8240" s="145" t="s">
        <v>2349</v>
      </c>
    </row>
    <row r="8241" spans="3:12">
      <c r="C8241" s="145" t="s">
        <v>3162</v>
      </c>
      <c r="D8241" s="145" t="s">
        <v>45</v>
      </c>
      <c r="E8241" s="145" t="s">
        <v>1393</v>
      </c>
      <c r="F8241" s="462" t="s">
        <v>95</v>
      </c>
      <c r="G8241" s="462" t="s">
        <v>3468</v>
      </c>
      <c r="H8241" s="145" t="s">
        <v>86</v>
      </c>
      <c r="I8241" s="462" t="s">
        <v>2</v>
      </c>
      <c r="J8241" s="462" t="s">
        <v>1690</v>
      </c>
      <c r="K8241" s="145" t="s">
        <v>2348</v>
      </c>
      <c r="L8241" s="145" t="s">
        <v>2349</v>
      </c>
    </row>
    <row r="8242" spans="3:12">
      <c r="C8242" s="145" t="s">
        <v>3163</v>
      </c>
      <c r="D8242" s="145" t="s">
        <v>45</v>
      </c>
      <c r="E8242" s="145" t="s">
        <v>1393</v>
      </c>
      <c r="F8242" s="462" t="s">
        <v>95</v>
      </c>
      <c r="G8242" s="462" t="s">
        <v>3468</v>
      </c>
      <c r="H8242" s="145" t="s">
        <v>86</v>
      </c>
      <c r="I8242" s="462" t="s">
        <v>2</v>
      </c>
      <c r="J8242" s="462" t="s">
        <v>1690</v>
      </c>
      <c r="K8242" s="145" t="s">
        <v>2348</v>
      </c>
      <c r="L8242" s="145" t="s">
        <v>2349</v>
      </c>
    </row>
    <row r="8243" spans="3:12">
      <c r="C8243" s="145" t="s">
        <v>3164</v>
      </c>
      <c r="D8243" s="145" t="s">
        <v>45</v>
      </c>
      <c r="E8243" s="145" t="s">
        <v>36</v>
      </c>
      <c r="F8243" s="462" t="s">
        <v>95</v>
      </c>
      <c r="G8243" s="462" t="s">
        <v>3468</v>
      </c>
      <c r="H8243" s="145" t="s">
        <v>86</v>
      </c>
      <c r="I8243" s="462" t="s">
        <v>2</v>
      </c>
      <c r="J8243" s="462" t="s">
        <v>1690</v>
      </c>
      <c r="K8243" s="145" t="s">
        <v>2348</v>
      </c>
      <c r="L8243" s="145" t="s">
        <v>2349</v>
      </c>
    </row>
    <row r="8244" spans="3:12">
      <c r="C8244" s="145" t="s">
        <v>3165</v>
      </c>
      <c r="F8244" s="462" t="s">
        <v>3468</v>
      </c>
      <c r="G8244" s="462" t="s">
        <v>3468</v>
      </c>
      <c r="H8244" s="145" t="s">
        <v>86</v>
      </c>
      <c r="I8244" s="462" t="s">
        <v>1688</v>
      </c>
      <c r="J8244" s="462" t="s">
        <v>1690</v>
      </c>
      <c r="K8244" s="145" t="s">
        <v>2348</v>
      </c>
      <c r="L8244" s="145" t="s">
        <v>2349</v>
      </c>
    </row>
    <row r="8245" spans="3:12">
      <c r="C8245" s="145" t="s">
        <v>3167</v>
      </c>
      <c r="D8245" s="145" t="s">
        <v>45</v>
      </c>
      <c r="E8245" s="145" t="s">
        <v>1393</v>
      </c>
      <c r="F8245" s="462" t="s">
        <v>95</v>
      </c>
      <c r="G8245" s="462" t="s">
        <v>3468</v>
      </c>
      <c r="H8245" s="145" t="s">
        <v>86</v>
      </c>
      <c r="I8245" s="462" t="s">
        <v>2</v>
      </c>
      <c r="J8245" s="462" t="s">
        <v>1688</v>
      </c>
      <c r="K8245" s="145" t="s">
        <v>2348</v>
      </c>
      <c r="L8245" s="145" t="s">
        <v>2349</v>
      </c>
    </row>
    <row r="8246" spans="3:12">
      <c r="C8246" s="145" t="s">
        <v>3168</v>
      </c>
      <c r="D8246" s="145" t="s">
        <v>45</v>
      </c>
      <c r="E8246" s="145" t="s">
        <v>1393</v>
      </c>
      <c r="F8246" s="462" t="s">
        <v>95</v>
      </c>
      <c r="G8246" s="462" t="s">
        <v>3468</v>
      </c>
      <c r="H8246" s="145" t="s">
        <v>86</v>
      </c>
      <c r="I8246" s="462" t="s">
        <v>1688</v>
      </c>
      <c r="J8246" s="462" t="s">
        <v>1690</v>
      </c>
      <c r="K8246" s="145" t="s">
        <v>2348</v>
      </c>
      <c r="L8246" s="145" t="s">
        <v>2349</v>
      </c>
    </row>
    <row r="8247" spans="3:12">
      <c r="C8247" s="145" t="s">
        <v>3167</v>
      </c>
      <c r="D8247" s="145" t="s">
        <v>45</v>
      </c>
      <c r="E8247" s="145" t="s">
        <v>1393</v>
      </c>
      <c r="F8247" s="462" t="s">
        <v>95</v>
      </c>
      <c r="G8247" s="462" t="s">
        <v>3468</v>
      </c>
      <c r="H8247" s="145" t="s">
        <v>86</v>
      </c>
      <c r="I8247" s="462" t="s">
        <v>2</v>
      </c>
      <c r="J8247" s="462" t="s">
        <v>1690</v>
      </c>
      <c r="K8247" s="145" t="s">
        <v>2348</v>
      </c>
      <c r="L8247" s="145" t="s">
        <v>2349</v>
      </c>
    </row>
    <row r="8248" spans="3:12">
      <c r="C8248" s="145" t="s">
        <v>3169</v>
      </c>
      <c r="F8248" s="462" t="s">
        <v>3468</v>
      </c>
      <c r="G8248" s="462" t="s">
        <v>3468</v>
      </c>
      <c r="H8248" s="145" t="s">
        <v>86</v>
      </c>
      <c r="I8248" s="462" t="s">
        <v>1688</v>
      </c>
      <c r="J8248" s="462" t="s">
        <v>1690</v>
      </c>
      <c r="K8248" s="145" t="s">
        <v>2348</v>
      </c>
      <c r="L8248" s="145" t="s">
        <v>2349</v>
      </c>
    </row>
    <row r="8249" spans="3:12">
      <c r="C8249" s="145" t="s">
        <v>3170</v>
      </c>
      <c r="D8249" s="145" t="s">
        <v>45</v>
      </c>
      <c r="E8249" s="145" t="s">
        <v>1393</v>
      </c>
      <c r="F8249" s="462" t="s">
        <v>95</v>
      </c>
      <c r="G8249" s="462" t="s">
        <v>3468</v>
      </c>
      <c r="H8249" s="145" t="s">
        <v>86</v>
      </c>
      <c r="I8249" s="462" t="s">
        <v>2</v>
      </c>
      <c r="J8249" s="462" t="s">
        <v>1690</v>
      </c>
      <c r="K8249" s="145" t="s">
        <v>2348</v>
      </c>
      <c r="L8249" s="145" t="s">
        <v>2349</v>
      </c>
    </row>
    <row r="8250" spans="3:12">
      <c r="C8250" s="145" t="s">
        <v>3171</v>
      </c>
      <c r="D8250" s="145" t="s">
        <v>45</v>
      </c>
      <c r="E8250" s="145" t="s">
        <v>1393</v>
      </c>
      <c r="F8250" s="462" t="s">
        <v>95</v>
      </c>
      <c r="G8250" s="462" t="s">
        <v>3468</v>
      </c>
      <c r="H8250" s="145" t="s">
        <v>86</v>
      </c>
      <c r="I8250" s="462" t="s">
        <v>2</v>
      </c>
      <c r="J8250" s="462" t="s">
        <v>1690</v>
      </c>
      <c r="K8250" s="145" t="s">
        <v>2348</v>
      </c>
      <c r="L8250" s="145" t="s">
        <v>2349</v>
      </c>
    </row>
    <row r="8251" spans="3:12">
      <c r="C8251" s="145" t="s">
        <v>3271</v>
      </c>
      <c r="F8251" s="462" t="s">
        <v>3468</v>
      </c>
      <c r="G8251" s="462" t="s">
        <v>3468</v>
      </c>
      <c r="H8251" s="145" t="s">
        <v>86</v>
      </c>
      <c r="I8251" s="462" t="s">
        <v>1688</v>
      </c>
      <c r="J8251" s="462" t="s">
        <v>1690</v>
      </c>
      <c r="K8251" s="145" t="s">
        <v>2348</v>
      </c>
      <c r="L8251" s="145" t="s">
        <v>2349</v>
      </c>
    </row>
    <row r="8252" spans="3:12">
      <c r="C8252" s="145" t="s">
        <v>3172</v>
      </c>
      <c r="F8252" s="462" t="s">
        <v>3468</v>
      </c>
      <c r="G8252" s="462" t="s">
        <v>3468</v>
      </c>
      <c r="H8252" s="145" t="s">
        <v>86</v>
      </c>
      <c r="I8252" s="462" t="s">
        <v>1688</v>
      </c>
      <c r="J8252" s="462" t="s">
        <v>1690</v>
      </c>
    </row>
    <row r="8253" spans="3:12">
      <c r="C8253" s="145" t="s">
        <v>3173</v>
      </c>
      <c r="F8253" s="462" t="s">
        <v>3468</v>
      </c>
      <c r="G8253" s="462" t="s">
        <v>3468</v>
      </c>
      <c r="H8253" s="145" t="s">
        <v>86</v>
      </c>
      <c r="I8253" s="462" t="s">
        <v>1688</v>
      </c>
      <c r="J8253" s="462" t="s">
        <v>1690</v>
      </c>
      <c r="K8253" s="145" t="s">
        <v>2350</v>
      </c>
      <c r="L8253" s="145" t="s">
        <v>2229</v>
      </c>
    </row>
    <row r="8254" spans="3:12">
      <c r="C8254" s="145" t="s">
        <v>3173</v>
      </c>
      <c r="F8254" s="462" t="s">
        <v>3468</v>
      </c>
      <c r="G8254" s="462" t="s">
        <v>3468</v>
      </c>
      <c r="H8254" s="145" t="s">
        <v>86</v>
      </c>
      <c r="I8254" s="462" t="s">
        <v>1688</v>
      </c>
      <c r="J8254" s="462" t="s">
        <v>1690</v>
      </c>
      <c r="K8254" s="145" t="s">
        <v>2350</v>
      </c>
      <c r="L8254" s="145" t="s">
        <v>2230</v>
      </c>
    </row>
    <row r="8255" spans="3:12">
      <c r="C8255" s="145" t="s">
        <v>3173</v>
      </c>
      <c r="F8255" s="462" t="s">
        <v>3468</v>
      </c>
      <c r="G8255" s="462" t="s">
        <v>3468</v>
      </c>
      <c r="H8255" s="145" t="s">
        <v>86</v>
      </c>
      <c r="I8255" s="462" t="s">
        <v>1688</v>
      </c>
      <c r="J8255" s="462" t="s">
        <v>1690</v>
      </c>
      <c r="K8255" s="145" t="s">
        <v>2350</v>
      </c>
      <c r="L8255" s="145" t="s">
        <v>3232</v>
      </c>
    </row>
    <row r="8256" spans="3:12">
      <c r="C8256" s="145" t="s">
        <v>3173</v>
      </c>
      <c r="F8256" s="462" t="s">
        <v>3468</v>
      </c>
      <c r="G8256" s="462" t="s">
        <v>3468</v>
      </c>
      <c r="H8256" s="145" t="s">
        <v>86</v>
      </c>
      <c r="I8256" s="462" t="s">
        <v>1688</v>
      </c>
      <c r="J8256" s="462" t="s">
        <v>1690</v>
      </c>
      <c r="K8256" s="145" t="s">
        <v>2350</v>
      </c>
      <c r="L8256" s="145" t="s">
        <v>2231</v>
      </c>
    </row>
    <row r="8257" spans="3:10">
      <c r="C8257" s="145" t="s">
        <v>3174</v>
      </c>
      <c r="F8257" s="462" t="s">
        <v>3468</v>
      </c>
      <c r="G8257" s="462" t="s">
        <v>3468</v>
      </c>
      <c r="H8257" s="145" t="s">
        <v>86</v>
      </c>
      <c r="I8257" s="462" t="s">
        <v>1688</v>
      </c>
      <c r="J8257" s="462" t="s">
        <v>1690</v>
      </c>
    </row>
    <row r="8258" spans="3:10">
      <c r="F8258" s="462" t="s">
        <v>2</v>
      </c>
      <c r="G8258" s="462" t="s">
        <v>2</v>
      </c>
      <c r="I8258" s="462" t="s">
        <v>2</v>
      </c>
      <c r="J8258" s="462" t="s">
        <v>2</v>
      </c>
    </row>
    <row r="8259" spans="3:10">
      <c r="F8259" s="462" t="s">
        <v>2</v>
      </c>
      <c r="G8259" s="462" t="s">
        <v>2</v>
      </c>
      <c r="I8259" s="462" t="s">
        <v>2</v>
      </c>
      <c r="J8259" s="462" t="s">
        <v>2</v>
      </c>
    </row>
    <row r="8260" spans="3:10">
      <c r="F8260" s="462" t="s">
        <v>2</v>
      </c>
      <c r="G8260" s="462" t="s">
        <v>2</v>
      </c>
      <c r="I8260" s="462" t="s">
        <v>2</v>
      </c>
      <c r="J8260" s="462" t="s">
        <v>2</v>
      </c>
    </row>
    <row r="8261" spans="3:10">
      <c r="F8261" s="462" t="s">
        <v>2</v>
      </c>
      <c r="G8261" s="462" t="s">
        <v>2</v>
      </c>
      <c r="I8261" s="462" t="s">
        <v>2</v>
      </c>
      <c r="J8261" s="462" t="s">
        <v>2</v>
      </c>
    </row>
    <row r="8262" spans="3:10">
      <c r="F8262" s="462" t="s">
        <v>2</v>
      </c>
      <c r="G8262" s="462" t="s">
        <v>2</v>
      </c>
      <c r="I8262" s="462" t="s">
        <v>2</v>
      </c>
      <c r="J8262" s="462" t="s">
        <v>2</v>
      </c>
    </row>
    <row r="8263" spans="3:10">
      <c r="F8263" s="462" t="s">
        <v>2</v>
      </c>
      <c r="G8263" s="462" t="s">
        <v>2</v>
      </c>
      <c r="I8263" s="462" t="s">
        <v>2</v>
      </c>
      <c r="J8263" s="462" t="s">
        <v>2</v>
      </c>
    </row>
    <row r="8264" spans="3:10">
      <c r="F8264" s="462" t="s">
        <v>2</v>
      </c>
      <c r="G8264" s="462" t="s">
        <v>2</v>
      </c>
      <c r="I8264" s="462" t="s">
        <v>2</v>
      </c>
      <c r="J8264" s="462" t="s">
        <v>2</v>
      </c>
    </row>
    <row r="8265" spans="3:10">
      <c r="F8265" s="462" t="s">
        <v>2</v>
      </c>
      <c r="G8265" s="462" t="s">
        <v>2</v>
      </c>
      <c r="I8265" s="462" t="s">
        <v>2</v>
      </c>
      <c r="J8265" s="462" t="s">
        <v>2</v>
      </c>
    </row>
    <row r="8266" spans="3:10">
      <c r="F8266" s="462" t="s">
        <v>2</v>
      </c>
      <c r="G8266" s="462" t="s">
        <v>2</v>
      </c>
      <c r="I8266" s="462" t="s">
        <v>2</v>
      </c>
      <c r="J8266" s="462" t="s">
        <v>2</v>
      </c>
    </row>
    <row r="8267" spans="3:10">
      <c r="F8267" s="462" t="s">
        <v>2</v>
      </c>
      <c r="G8267" s="462" t="s">
        <v>2</v>
      </c>
      <c r="I8267" s="462" t="s">
        <v>2</v>
      </c>
      <c r="J8267" s="462" t="s">
        <v>2</v>
      </c>
    </row>
    <row r="8268" spans="3:10">
      <c r="F8268" s="462" t="s">
        <v>2</v>
      </c>
      <c r="G8268" s="462" t="s">
        <v>2</v>
      </c>
      <c r="I8268" s="462" t="s">
        <v>2</v>
      </c>
      <c r="J8268" s="462" t="s">
        <v>2</v>
      </c>
    </row>
    <row r="8269" spans="3:10">
      <c r="F8269" s="462" t="s">
        <v>2</v>
      </c>
      <c r="G8269" s="462" t="s">
        <v>2</v>
      </c>
      <c r="I8269" s="462" t="s">
        <v>2</v>
      </c>
      <c r="J8269" s="462" t="s">
        <v>2</v>
      </c>
    </row>
    <row r="8270" spans="3:10">
      <c r="F8270" s="462" t="s">
        <v>2</v>
      </c>
      <c r="G8270" s="462" t="s">
        <v>2</v>
      </c>
      <c r="I8270" s="462" t="s">
        <v>2</v>
      </c>
      <c r="J8270" s="462" t="s">
        <v>2</v>
      </c>
    </row>
    <row r="8271" spans="3:10">
      <c r="F8271" s="462" t="s">
        <v>2</v>
      </c>
      <c r="G8271" s="462" t="s">
        <v>2</v>
      </c>
      <c r="I8271" s="462" t="s">
        <v>2</v>
      </c>
      <c r="J8271" s="462" t="s">
        <v>2</v>
      </c>
    </row>
    <row r="8272" spans="3:10">
      <c r="F8272" s="462" t="s">
        <v>2</v>
      </c>
      <c r="G8272" s="462" t="s">
        <v>2</v>
      </c>
      <c r="I8272" s="462" t="s">
        <v>2</v>
      </c>
      <c r="J8272" s="462" t="s">
        <v>2</v>
      </c>
    </row>
    <row r="8273" spans="6:10">
      <c r="F8273" s="462" t="s">
        <v>2</v>
      </c>
      <c r="G8273" s="462" t="s">
        <v>2</v>
      </c>
      <c r="I8273" s="462" t="s">
        <v>2</v>
      </c>
      <c r="J8273" s="462" t="s">
        <v>2</v>
      </c>
    </row>
    <row r="8274" spans="6:10">
      <c r="F8274" s="462" t="s">
        <v>2</v>
      </c>
      <c r="G8274" s="462" t="s">
        <v>2</v>
      </c>
      <c r="I8274" s="462" t="s">
        <v>2</v>
      </c>
      <c r="J8274" s="462" t="s">
        <v>2</v>
      </c>
    </row>
    <row r="8275" spans="6:10">
      <c r="F8275" s="462" t="s">
        <v>2</v>
      </c>
      <c r="G8275" s="462" t="s">
        <v>2</v>
      </c>
      <c r="I8275" s="462" t="s">
        <v>2</v>
      </c>
      <c r="J8275" s="462" t="s">
        <v>2</v>
      </c>
    </row>
    <row r="8276" spans="6:10">
      <c r="F8276" s="462" t="s">
        <v>2</v>
      </c>
      <c r="G8276" s="462" t="s">
        <v>2</v>
      </c>
      <c r="I8276" s="462" t="s">
        <v>2</v>
      </c>
      <c r="J8276" s="462" t="s">
        <v>2</v>
      </c>
    </row>
    <row r="8277" spans="6:10">
      <c r="F8277" s="462" t="s">
        <v>2</v>
      </c>
      <c r="G8277" s="462" t="s">
        <v>2</v>
      </c>
      <c r="I8277" s="462" t="s">
        <v>2</v>
      </c>
      <c r="J8277" s="462" t="s">
        <v>2</v>
      </c>
    </row>
    <row r="8278" spans="6:10">
      <c r="F8278" s="462" t="s">
        <v>2</v>
      </c>
      <c r="G8278" s="462" t="s">
        <v>2</v>
      </c>
      <c r="I8278" s="462" t="s">
        <v>2</v>
      </c>
      <c r="J8278" s="462" t="s">
        <v>2</v>
      </c>
    </row>
    <row r="8279" spans="6:10">
      <c r="F8279" s="462" t="s">
        <v>2</v>
      </c>
      <c r="G8279" s="462" t="s">
        <v>2</v>
      </c>
      <c r="I8279" s="462" t="s">
        <v>2</v>
      </c>
      <c r="J8279" s="462" t="s">
        <v>2</v>
      </c>
    </row>
    <row r="8280" spans="6:10">
      <c r="F8280" s="462" t="s">
        <v>2</v>
      </c>
      <c r="G8280" s="462" t="s">
        <v>2</v>
      </c>
      <c r="I8280" s="462" t="s">
        <v>2</v>
      </c>
      <c r="J8280" s="462" t="s">
        <v>2</v>
      </c>
    </row>
    <row r="8281" spans="6:10">
      <c r="F8281" s="462" t="s">
        <v>2</v>
      </c>
      <c r="G8281" s="462" t="s">
        <v>2</v>
      </c>
      <c r="I8281" s="462" t="s">
        <v>2</v>
      </c>
      <c r="J8281" s="462" t="s">
        <v>2</v>
      </c>
    </row>
    <row r="8282" spans="6:10">
      <c r="F8282" s="462" t="s">
        <v>2</v>
      </c>
      <c r="G8282" s="462" t="s">
        <v>2</v>
      </c>
      <c r="I8282" s="462" t="s">
        <v>2</v>
      </c>
      <c r="J8282" s="462" t="s">
        <v>2</v>
      </c>
    </row>
    <row r="8283" spans="6:10">
      <c r="F8283" s="462" t="s">
        <v>2</v>
      </c>
      <c r="G8283" s="462" t="s">
        <v>2</v>
      </c>
      <c r="I8283" s="462" t="s">
        <v>2</v>
      </c>
      <c r="J8283" s="462" t="s">
        <v>2</v>
      </c>
    </row>
    <row r="8284" spans="6:10">
      <c r="F8284" s="462" t="s">
        <v>2</v>
      </c>
      <c r="G8284" s="462" t="s">
        <v>2</v>
      </c>
      <c r="I8284" s="462" t="s">
        <v>2</v>
      </c>
      <c r="J8284" s="462" t="s">
        <v>2</v>
      </c>
    </row>
    <row r="8285" spans="6:10">
      <c r="F8285" s="462" t="s">
        <v>2</v>
      </c>
      <c r="G8285" s="462" t="s">
        <v>2</v>
      </c>
      <c r="I8285" s="462" t="s">
        <v>2</v>
      </c>
      <c r="J8285" s="462" t="s">
        <v>2</v>
      </c>
    </row>
    <row r="8286" spans="6:10">
      <c r="F8286" s="462" t="s">
        <v>2</v>
      </c>
      <c r="G8286" s="462" t="s">
        <v>2</v>
      </c>
      <c r="I8286" s="462" t="s">
        <v>2</v>
      </c>
      <c r="J8286" s="462" t="s">
        <v>2</v>
      </c>
    </row>
    <row r="8287" spans="6:10">
      <c r="F8287" s="462" t="s">
        <v>2</v>
      </c>
      <c r="G8287" s="462" t="s">
        <v>2</v>
      </c>
      <c r="I8287" s="462" t="s">
        <v>2</v>
      </c>
      <c r="J8287" s="462" t="s">
        <v>2</v>
      </c>
    </row>
    <row r="8288" spans="6:10">
      <c r="F8288" s="462" t="s">
        <v>2</v>
      </c>
      <c r="G8288" s="462" t="s">
        <v>2</v>
      </c>
      <c r="I8288" s="462" t="s">
        <v>2</v>
      </c>
      <c r="J8288" s="462" t="s">
        <v>2</v>
      </c>
    </row>
    <row r="8289" spans="6:10">
      <c r="F8289" s="462" t="s">
        <v>2</v>
      </c>
      <c r="G8289" s="462" t="s">
        <v>2</v>
      </c>
      <c r="I8289" s="462" t="s">
        <v>2</v>
      </c>
      <c r="J8289" s="462" t="s">
        <v>2</v>
      </c>
    </row>
    <row r="8290" spans="6:10">
      <c r="F8290" s="462" t="s">
        <v>2</v>
      </c>
      <c r="G8290" s="462" t="s">
        <v>2</v>
      </c>
      <c r="I8290" s="462" t="s">
        <v>2</v>
      </c>
      <c r="J8290" s="462" t="s">
        <v>2</v>
      </c>
    </row>
    <row r="8291" spans="6:10">
      <c r="F8291" s="462" t="s">
        <v>2</v>
      </c>
      <c r="G8291" s="462" t="s">
        <v>2</v>
      </c>
      <c r="I8291" s="462" t="s">
        <v>2</v>
      </c>
      <c r="J8291" s="462" t="s">
        <v>2</v>
      </c>
    </row>
    <row r="8292" spans="6:10">
      <c r="F8292" s="462" t="s">
        <v>2</v>
      </c>
      <c r="G8292" s="462" t="s">
        <v>2</v>
      </c>
      <c r="I8292" s="462" t="s">
        <v>2</v>
      </c>
      <c r="J8292" s="462" t="s">
        <v>2</v>
      </c>
    </row>
    <row r="8293" spans="6:10">
      <c r="F8293" s="462" t="s">
        <v>2</v>
      </c>
      <c r="G8293" s="462" t="s">
        <v>2</v>
      </c>
      <c r="I8293" s="462" t="s">
        <v>2</v>
      </c>
      <c r="J8293" s="462" t="s">
        <v>2</v>
      </c>
    </row>
    <row r="8294" spans="6:10">
      <c r="F8294" s="462" t="s">
        <v>2</v>
      </c>
      <c r="G8294" s="462" t="s">
        <v>2</v>
      </c>
      <c r="I8294" s="462" t="s">
        <v>2</v>
      </c>
      <c r="J8294" s="462" t="s">
        <v>2</v>
      </c>
    </row>
    <row r="8295" spans="6:10">
      <c r="F8295" s="462" t="s">
        <v>2</v>
      </c>
      <c r="G8295" s="462" t="s">
        <v>2</v>
      </c>
      <c r="I8295" s="462" t="s">
        <v>2</v>
      </c>
      <c r="J8295" s="462" t="s">
        <v>2</v>
      </c>
    </row>
    <row r="8296" spans="6:10">
      <c r="F8296" s="462" t="s">
        <v>2</v>
      </c>
      <c r="G8296" s="462" t="s">
        <v>2</v>
      </c>
      <c r="I8296" s="462" t="s">
        <v>2</v>
      </c>
      <c r="J8296" s="462" t="s">
        <v>2</v>
      </c>
    </row>
    <row r="8297" spans="6:10">
      <c r="F8297" s="462" t="s">
        <v>2</v>
      </c>
      <c r="G8297" s="462" t="s">
        <v>2</v>
      </c>
      <c r="I8297" s="462" t="s">
        <v>2</v>
      </c>
      <c r="J8297" s="462" t="s">
        <v>2</v>
      </c>
    </row>
    <row r="8298" spans="6:10">
      <c r="F8298" s="462" t="s">
        <v>2</v>
      </c>
      <c r="G8298" s="462" t="s">
        <v>2</v>
      </c>
      <c r="I8298" s="462" t="s">
        <v>2</v>
      </c>
      <c r="J8298" s="462" t="s">
        <v>2</v>
      </c>
    </row>
    <row r="8299" spans="6:10">
      <c r="F8299" s="462" t="s">
        <v>2</v>
      </c>
      <c r="G8299" s="462" t="s">
        <v>2</v>
      </c>
      <c r="I8299" s="462" t="s">
        <v>2</v>
      </c>
      <c r="J8299" s="462" t="s">
        <v>2</v>
      </c>
    </row>
    <row r="8300" spans="6:10">
      <c r="F8300" s="462" t="s">
        <v>2</v>
      </c>
      <c r="G8300" s="462" t="s">
        <v>2</v>
      </c>
      <c r="I8300" s="462" t="s">
        <v>2</v>
      </c>
      <c r="J8300" s="462" t="s">
        <v>2</v>
      </c>
    </row>
    <row r="8301" spans="6:10">
      <c r="F8301" s="462" t="s">
        <v>2</v>
      </c>
      <c r="G8301" s="462" t="s">
        <v>2</v>
      </c>
      <c r="I8301" s="462" t="s">
        <v>2</v>
      </c>
      <c r="J8301" s="462" t="s">
        <v>2</v>
      </c>
    </row>
    <row r="8302" spans="6:10">
      <c r="F8302" s="462" t="s">
        <v>2</v>
      </c>
      <c r="G8302" s="462" t="s">
        <v>2</v>
      </c>
      <c r="I8302" s="462" t="s">
        <v>2</v>
      </c>
      <c r="J8302" s="462" t="s">
        <v>2</v>
      </c>
    </row>
    <row r="8303" spans="6:10">
      <c r="F8303" s="462" t="s">
        <v>2</v>
      </c>
      <c r="G8303" s="462" t="s">
        <v>2</v>
      </c>
      <c r="I8303" s="462" t="s">
        <v>2</v>
      </c>
      <c r="J8303" s="462" t="s">
        <v>2</v>
      </c>
    </row>
    <row r="8304" spans="6:10">
      <c r="F8304" s="462" t="s">
        <v>2</v>
      </c>
      <c r="G8304" s="462" t="s">
        <v>2</v>
      </c>
      <c r="I8304" s="462" t="s">
        <v>2</v>
      </c>
      <c r="J8304" s="462" t="s">
        <v>2</v>
      </c>
    </row>
    <row r="8305" spans="6:10">
      <c r="F8305" s="462" t="s">
        <v>2</v>
      </c>
      <c r="G8305" s="462" t="s">
        <v>2</v>
      </c>
      <c r="I8305" s="462" t="s">
        <v>2</v>
      </c>
      <c r="J8305" s="462" t="s">
        <v>2</v>
      </c>
    </row>
    <row r="8306" spans="6:10">
      <c r="F8306" s="462" t="s">
        <v>2</v>
      </c>
      <c r="G8306" s="462" t="s">
        <v>2</v>
      </c>
      <c r="I8306" s="462" t="s">
        <v>2</v>
      </c>
      <c r="J8306" s="462" t="s">
        <v>2</v>
      </c>
    </row>
    <row r="8307" spans="6:10">
      <c r="F8307" s="462" t="s">
        <v>2</v>
      </c>
      <c r="G8307" s="462" t="s">
        <v>2</v>
      </c>
      <c r="I8307" s="462" t="s">
        <v>2</v>
      </c>
      <c r="J8307" s="462" t="s">
        <v>2</v>
      </c>
    </row>
    <row r="8308" spans="6:10">
      <c r="F8308" s="462" t="s">
        <v>2</v>
      </c>
      <c r="G8308" s="462" t="s">
        <v>2</v>
      </c>
      <c r="I8308" s="462" t="s">
        <v>2</v>
      </c>
      <c r="J8308" s="462" t="s">
        <v>2</v>
      </c>
    </row>
    <row r="8309" spans="6:10">
      <c r="F8309" s="462" t="s">
        <v>2</v>
      </c>
      <c r="G8309" s="462" t="s">
        <v>2</v>
      </c>
      <c r="I8309" s="462" t="s">
        <v>2</v>
      </c>
      <c r="J8309" s="462" t="s">
        <v>2</v>
      </c>
    </row>
    <row r="8310" spans="6:10">
      <c r="F8310" s="462" t="s">
        <v>2</v>
      </c>
      <c r="G8310" s="462" t="s">
        <v>2</v>
      </c>
      <c r="I8310" s="462" t="s">
        <v>2</v>
      </c>
      <c r="J8310" s="462" t="s">
        <v>2</v>
      </c>
    </row>
    <row r="8311" spans="6:10">
      <c r="F8311" s="462" t="s">
        <v>2</v>
      </c>
      <c r="G8311" s="462" t="s">
        <v>2</v>
      </c>
      <c r="I8311" s="462" t="s">
        <v>2</v>
      </c>
      <c r="J8311" s="462" t="s">
        <v>2</v>
      </c>
    </row>
    <row r="8312" spans="6:10">
      <c r="F8312" s="462" t="s">
        <v>2</v>
      </c>
      <c r="G8312" s="462" t="s">
        <v>2</v>
      </c>
      <c r="I8312" s="462" t="s">
        <v>2</v>
      </c>
      <c r="J8312" s="462" t="s">
        <v>2</v>
      </c>
    </row>
    <row r="8313" spans="6:10">
      <c r="F8313" s="462" t="s">
        <v>2</v>
      </c>
      <c r="G8313" s="462" t="s">
        <v>2</v>
      </c>
      <c r="I8313" s="462" t="s">
        <v>2</v>
      </c>
      <c r="J8313" s="462" t="s">
        <v>2</v>
      </c>
    </row>
    <row r="8314" spans="6:10">
      <c r="F8314" s="462" t="s">
        <v>2</v>
      </c>
      <c r="G8314" s="462" t="s">
        <v>2</v>
      </c>
      <c r="I8314" s="462" t="s">
        <v>2</v>
      </c>
      <c r="J8314" s="462" t="s">
        <v>2</v>
      </c>
    </row>
    <row r="8315" spans="6:10">
      <c r="F8315" s="462" t="s">
        <v>2</v>
      </c>
      <c r="G8315" s="462" t="s">
        <v>2</v>
      </c>
      <c r="I8315" s="462" t="s">
        <v>2</v>
      </c>
      <c r="J8315" s="462" t="s">
        <v>2</v>
      </c>
    </row>
    <row r="8316" spans="6:10">
      <c r="F8316" s="462" t="s">
        <v>2</v>
      </c>
      <c r="G8316" s="462" t="s">
        <v>2</v>
      </c>
      <c r="I8316" s="462" t="s">
        <v>2</v>
      </c>
      <c r="J8316" s="462" t="s">
        <v>2</v>
      </c>
    </row>
    <row r="8317" spans="6:10">
      <c r="F8317" s="462" t="s">
        <v>2</v>
      </c>
      <c r="G8317" s="462" t="s">
        <v>2</v>
      </c>
      <c r="I8317" s="462" t="s">
        <v>2</v>
      </c>
      <c r="J8317" s="462" t="s">
        <v>2</v>
      </c>
    </row>
    <row r="8318" spans="6:10">
      <c r="F8318" s="462" t="s">
        <v>2</v>
      </c>
      <c r="G8318" s="462" t="s">
        <v>2</v>
      </c>
      <c r="I8318" s="462" t="s">
        <v>2</v>
      </c>
      <c r="J8318" s="462" t="s">
        <v>2</v>
      </c>
    </row>
    <row r="8319" spans="6:10">
      <c r="F8319" s="462" t="s">
        <v>2</v>
      </c>
      <c r="G8319" s="462" t="s">
        <v>2</v>
      </c>
      <c r="I8319" s="462" t="s">
        <v>2</v>
      </c>
      <c r="J8319" s="462" t="s">
        <v>2</v>
      </c>
    </row>
    <row r="8320" spans="6:10">
      <c r="F8320" s="462" t="s">
        <v>2</v>
      </c>
      <c r="G8320" s="462" t="s">
        <v>2</v>
      </c>
      <c r="I8320" s="462" t="s">
        <v>2</v>
      </c>
      <c r="J8320" s="462" t="s">
        <v>2</v>
      </c>
    </row>
    <row r="8321" spans="6:10">
      <c r="F8321" s="462" t="s">
        <v>2</v>
      </c>
      <c r="G8321" s="462" t="s">
        <v>2</v>
      </c>
      <c r="I8321" s="462" t="s">
        <v>2</v>
      </c>
      <c r="J8321" s="462" t="s">
        <v>2</v>
      </c>
    </row>
    <row r="8322" spans="6:10">
      <c r="F8322" s="462" t="s">
        <v>2</v>
      </c>
      <c r="G8322" s="462" t="s">
        <v>2</v>
      </c>
      <c r="I8322" s="462" t="s">
        <v>2</v>
      </c>
      <c r="J8322" s="462" t="s">
        <v>2</v>
      </c>
    </row>
    <row r="8323" spans="6:10">
      <c r="F8323" s="462" t="s">
        <v>2</v>
      </c>
      <c r="G8323" s="462" t="s">
        <v>2</v>
      </c>
      <c r="I8323" s="462" t="s">
        <v>2</v>
      </c>
      <c r="J8323" s="462" t="s">
        <v>2</v>
      </c>
    </row>
    <row r="8324" spans="6:10">
      <c r="F8324" s="462" t="s">
        <v>2</v>
      </c>
      <c r="G8324" s="462" t="s">
        <v>2</v>
      </c>
      <c r="I8324" s="462" t="s">
        <v>2</v>
      </c>
      <c r="J8324" s="462" t="s">
        <v>2</v>
      </c>
    </row>
    <row r="8325" spans="6:10">
      <c r="F8325" s="462" t="s">
        <v>2</v>
      </c>
      <c r="G8325" s="462" t="s">
        <v>2</v>
      </c>
      <c r="I8325" s="462" t="s">
        <v>2</v>
      </c>
      <c r="J8325" s="462" t="s">
        <v>2</v>
      </c>
    </row>
    <row r="8326" spans="6:10">
      <c r="F8326" s="462" t="s">
        <v>2</v>
      </c>
      <c r="G8326" s="462" t="s">
        <v>2</v>
      </c>
      <c r="I8326" s="462" t="s">
        <v>2</v>
      </c>
      <c r="J8326" s="462" t="s">
        <v>2</v>
      </c>
    </row>
    <row r="8327" spans="6:10">
      <c r="F8327" s="462" t="s">
        <v>2</v>
      </c>
      <c r="G8327" s="462" t="s">
        <v>2</v>
      </c>
      <c r="I8327" s="462" t="s">
        <v>2</v>
      </c>
      <c r="J8327" s="462" t="s">
        <v>2</v>
      </c>
    </row>
    <row r="8328" spans="6:10">
      <c r="F8328" s="462" t="s">
        <v>2</v>
      </c>
      <c r="G8328" s="462" t="s">
        <v>2</v>
      </c>
      <c r="I8328" s="462" t="s">
        <v>2</v>
      </c>
      <c r="J8328" s="462" t="s">
        <v>2</v>
      </c>
    </row>
    <row r="8329" spans="6:10">
      <c r="F8329" s="462" t="s">
        <v>2</v>
      </c>
      <c r="G8329" s="462" t="s">
        <v>2</v>
      </c>
      <c r="I8329" s="462" t="s">
        <v>2</v>
      </c>
      <c r="J8329" s="462" t="s">
        <v>2</v>
      </c>
    </row>
    <row r="8330" spans="6:10">
      <c r="F8330" s="462" t="s">
        <v>2</v>
      </c>
      <c r="G8330" s="462" t="s">
        <v>2</v>
      </c>
      <c r="I8330" s="462" t="s">
        <v>2</v>
      </c>
      <c r="J8330" s="462" t="s">
        <v>2</v>
      </c>
    </row>
    <row r="8331" spans="6:10">
      <c r="F8331" s="462" t="s">
        <v>2</v>
      </c>
      <c r="G8331" s="462" t="s">
        <v>2</v>
      </c>
      <c r="I8331" s="462" t="s">
        <v>2</v>
      </c>
      <c r="J8331" s="462" t="s">
        <v>2</v>
      </c>
    </row>
    <row r="8332" spans="6:10">
      <c r="F8332" s="462" t="s">
        <v>2</v>
      </c>
      <c r="G8332" s="462" t="s">
        <v>2</v>
      </c>
      <c r="I8332" s="462" t="s">
        <v>2</v>
      </c>
      <c r="J8332" s="462" t="s">
        <v>2</v>
      </c>
    </row>
    <row r="8333" spans="6:10">
      <c r="F8333" s="462" t="s">
        <v>2</v>
      </c>
      <c r="G8333" s="462" t="s">
        <v>2</v>
      </c>
      <c r="I8333" s="462" t="s">
        <v>2</v>
      </c>
      <c r="J8333" s="462" t="s">
        <v>2</v>
      </c>
    </row>
    <row r="8334" spans="6:10">
      <c r="F8334" s="462" t="s">
        <v>2</v>
      </c>
      <c r="G8334" s="462" t="s">
        <v>2</v>
      </c>
      <c r="I8334" s="462" t="s">
        <v>2</v>
      </c>
      <c r="J8334" s="462" t="s">
        <v>2</v>
      </c>
    </row>
    <row r="8335" spans="6:10">
      <c r="F8335" s="462" t="s">
        <v>2</v>
      </c>
      <c r="G8335" s="462" t="s">
        <v>2</v>
      </c>
      <c r="I8335" s="462" t="s">
        <v>2</v>
      </c>
      <c r="J8335" s="462" t="s">
        <v>2</v>
      </c>
    </row>
    <row r="8336" spans="6:10">
      <c r="F8336" s="462" t="s">
        <v>2</v>
      </c>
      <c r="G8336" s="462" t="s">
        <v>2</v>
      </c>
      <c r="I8336" s="462" t="s">
        <v>2</v>
      </c>
      <c r="J8336" s="462" t="s">
        <v>2</v>
      </c>
    </row>
    <row r="8337" spans="6:10">
      <c r="F8337" s="462" t="s">
        <v>2</v>
      </c>
      <c r="G8337" s="462" t="s">
        <v>2</v>
      </c>
      <c r="I8337" s="462" t="s">
        <v>2</v>
      </c>
      <c r="J8337" s="462" t="s">
        <v>2</v>
      </c>
    </row>
    <row r="8338" spans="6:10">
      <c r="F8338" s="462" t="s">
        <v>2</v>
      </c>
      <c r="G8338" s="462" t="s">
        <v>2</v>
      </c>
      <c r="I8338" s="462" t="s">
        <v>2</v>
      </c>
      <c r="J8338" s="462" t="s">
        <v>2</v>
      </c>
    </row>
    <row r="8339" spans="6:10">
      <c r="F8339" s="462" t="s">
        <v>2</v>
      </c>
      <c r="G8339" s="462" t="s">
        <v>2</v>
      </c>
      <c r="I8339" s="462" t="s">
        <v>2</v>
      </c>
      <c r="J8339" s="462" t="s">
        <v>2</v>
      </c>
    </row>
    <row r="8340" spans="6:10">
      <c r="F8340" s="462" t="s">
        <v>2</v>
      </c>
      <c r="G8340" s="462" t="s">
        <v>2</v>
      </c>
      <c r="I8340" s="462" t="s">
        <v>2</v>
      </c>
      <c r="J8340" s="462" t="s">
        <v>2</v>
      </c>
    </row>
    <row r="8341" spans="6:10">
      <c r="F8341" s="462" t="s">
        <v>2</v>
      </c>
      <c r="G8341" s="462" t="s">
        <v>2</v>
      </c>
      <c r="I8341" s="462" t="s">
        <v>2</v>
      </c>
      <c r="J8341" s="462" t="s">
        <v>2</v>
      </c>
    </row>
    <row r="8342" spans="6:10">
      <c r="F8342" s="462" t="s">
        <v>2</v>
      </c>
      <c r="G8342" s="462" t="s">
        <v>2</v>
      </c>
      <c r="I8342" s="462" t="s">
        <v>2</v>
      </c>
      <c r="J8342" s="462" t="s">
        <v>2</v>
      </c>
    </row>
    <row r="8343" spans="6:10">
      <c r="F8343" s="462" t="s">
        <v>2</v>
      </c>
      <c r="G8343" s="462" t="s">
        <v>2</v>
      </c>
      <c r="I8343" s="462" t="s">
        <v>2</v>
      </c>
      <c r="J8343" s="462" t="s">
        <v>2</v>
      </c>
    </row>
    <row r="8344" spans="6:10">
      <c r="F8344" s="462" t="s">
        <v>2</v>
      </c>
      <c r="G8344" s="462" t="s">
        <v>2</v>
      </c>
      <c r="I8344" s="462" t="s">
        <v>2</v>
      </c>
      <c r="J8344" s="462" t="s">
        <v>2</v>
      </c>
    </row>
    <row r="8345" spans="6:10">
      <c r="F8345" s="462" t="s">
        <v>2</v>
      </c>
      <c r="G8345" s="462" t="s">
        <v>2</v>
      </c>
      <c r="I8345" s="462" t="s">
        <v>2</v>
      </c>
      <c r="J8345" s="462" t="s">
        <v>2</v>
      </c>
    </row>
    <row r="8346" spans="6:10">
      <c r="F8346" s="462" t="s">
        <v>2</v>
      </c>
      <c r="G8346" s="462" t="s">
        <v>2</v>
      </c>
      <c r="I8346" s="462" t="s">
        <v>2</v>
      </c>
      <c r="J8346" s="462" t="s">
        <v>2</v>
      </c>
    </row>
    <row r="8347" spans="6:10">
      <c r="F8347" s="462" t="s">
        <v>2</v>
      </c>
      <c r="G8347" s="462" t="s">
        <v>2</v>
      </c>
      <c r="I8347" s="462" t="s">
        <v>2</v>
      </c>
      <c r="J8347" s="462" t="s">
        <v>2</v>
      </c>
    </row>
    <row r="8348" spans="6:10">
      <c r="F8348" s="462" t="s">
        <v>2</v>
      </c>
      <c r="G8348" s="462" t="s">
        <v>2</v>
      </c>
      <c r="I8348" s="462" t="s">
        <v>2</v>
      </c>
      <c r="J8348" s="462" t="s">
        <v>2</v>
      </c>
    </row>
    <row r="8349" spans="6:10">
      <c r="F8349" s="462" t="s">
        <v>2</v>
      </c>
      <c r="G8349" s="462" t="s">
        <v>2</v>
      </c>
      <c r="I8349" s="462" t="s">
        <v>2</v>
      </c>
      <c r="J8349" s="462" t="s">
        <v>2</v>
      </c>
    </row>
    <row r="8350" spans="6:10">
      <c r="F8350" s="462" t="s">
        <v>2</v>
      </c>
      <c r="G8350" s="462" t="s">
        <v>2</v>
      </c>
      <c r="I8350" s="462" t="s">
        <v>2</v>
      </c>
      <c r="J8350" s="462" t="s">
        <v>2</v>
      </c>
    </row>
    <row r="8351" spans="6:10">
      <c r="F8351" s="462" t="s">
        <v>2</v>
      </c>
      <c r="G8351" s="462" t="s">
        <v>2</v>
      </c>
      <c r="I8351" s="462" t="s">
        <v>2</v>
      </c>
      <c r="J8351" s="462" t="s">
        <v>2</v>
      </c>
    </row>
    <row r="8352" spans="6:10">
      <c r="F8352" s="462" t="s">
        <v>2</v>
      </c>
      <c r="G8352" s="462" t="s">
        <v>2</v>
      </c>
      <c r="I8352" s="462" t="s">
        <v>2</v>
      </c>
      <c r="J8352" s="462" t="s">
        <v>2</v>
      </c>
    </row>
    <row r="8353" spans="6:10">
      <c r="F8353" s="462" t="s">
        <v>2</v>
      </c>
      <c r="G8353" s="462" t="s">
        <v>2</v>
      </c>
      <c r="I8353" s="462" t="s">
        <v>2</v>
      </c>
      <c r="J8353" s="462" t="s">
        <v>2</v>
      </c>
    </row>
    <row r="8354" spans="6:10">
      <c r="F8354" s="462" t="s">
        <v>2</v>
      </c>
      <c r="G8354" s="462" t="s">
        <v>2</v>
      </c>
      <c r="I8354" s="462" t="s">
        <v>2</v>
      </c>
      <c r="J8354" s="462" t="s">
        <v>2</v>
      </c>
    </row>
    <row r="8355" spans="6:10">
      <c r="F8355" s="462" t="s">
        <v>2</v>
      </c>
      <c r="G8355" s="462" t="s">
        <v>2</v>
      </c>
      <c r="I8355" s="462" t="s">
        <v>2</v>
      </c>
      <c r="J8355" s="462" t="s">
        <v>2</v>
      </c>
    </row>
    <row r="8356" spans="6:10">
      <c r="F8356" s="462" t="s">
        <v>2</v>
      </c>
      <c r="G8356" s="462" t="s">
        <v>2</v>
      </c>
      <c r="I8356" s="462" t="s">
        <v>2</v>
      </c>
      <c r="J8356" s="462" t="s">
        <v>2</v>
      </c>
    </row>
    <row r="8357" spans="6:10">
      <c r="F8357" s="462" t="s">
        <v>2</v>
      </c>
      <c r="G8357" s="462" t="s">
        <v>2</v>
      </c>
      <c r="I8357" s="462" t="s">
        <v>2</v>
      </c>
      <c r="J8357" s="462" t="s">
        <v>2</v>
      </c>
    </row>
    <row r="8358" spans="6:10">
      <c r="F8358" s="462" t="s">
        <v>2</v>
      </c>
      <c r="G8358" s="462" t="s">
        <v>2</v>
      </c>
      <c r="I8358" s="462" t="s">
        <v>2</v>
      </c>
      <c r="J8358" s="462" t="s">
        <v>2</v>
      </c>
    </row>
    <row r="8359" spans="6:10">
      <c r="F8359" s="462" t="s">
        <v>2</v>
      </c>
      <c r="G8359" s="462" t="s">
        <v>2</v>
      </c>
      <c r="I8359" s="462" t="s">
        <v>2</v>
      </c>
      <c r="J8359" s="462" t="s">
        <v>2</v>
      </c>
    </row>
    <row r="8360" spans="6:10">
      <c r="F8360" s="462" t="s">
        <v>2</v>
      </c>
      <c r="G8360" s="462" t="s">
        <v>2</v>
      </c>
      <c r="I8360" s="462" t="s">
        <v>2</v>
      </c>
      <c r="J8360" s="462" t="s">
        <v>2</v>
      </c>
    </row>
    <row r="8361" spans="6:10">
      <c r="F8361" s="462" t="s">
        <v>2</v>
      </c>
      <c r="G8361" s="462" t="s">
        <v>2</v>
      </c>
      <c r="I8361" s="462" t="s">
        <v>2</v>
      </c>
      <c r="J8361" s="462" t="s">
        <v>2</v>
      </c>
    </row>
    <row r="8362" spans="6:10">
      <c r="F8362" s="462" t="s">
        <v>2</v>
      </c>
      <c r="G8362" s="462" t="s">
        <v>2</v>
      </c>
      <c r="I8362" s="462" t="s">
        <v>2</v>
      </c>
      <c r="J8362" s="462" t="s">
        <v>2</v>
      </c>
    </row>
    <row r="8363" spans="6:10">
      <c r="F8363" s="462" t="s">
        <v>2</v>
      </c>
      <c r="G8363" s="462" t="s">
        <v>2</v>
      </c>
      <c r="I8363" s="462" t="s">
        <v>2</v>
      </c>
      <c r="J8363" s="462" t="s">
        <v>2</v>
      </c>
    </row>
    <row r="8364" spans="6:10">
      <c r="F8364" s="462" t="s">
        <v>2</v>
      </c>
      <c r="G8364" s="462" t="s">
        <v>2</v>
      </c>
      <c r="I8364" s="462" t="s">
        <v>2</v>
      </c>
      <c r="J8364" s="462" t="s">
        <v>2</v>
      </c>
    </row>
    <row r="8365" spans="6:10">
      <c r="F8365" s="462" t="s">
        <v>2</v>
      </c>
      <c r="G8365" s="462" t="s">
        <v>2</v>
      </c>
      <c r="I8365" s="462" t="s">
        <v>2</v>
      </c>
      <c r="J8365" s="462" t="s">
        <v>2</v>
      </c>
    </row>
    <row r="8366" spans="6:10">
      <c r="F8366" s="462" t="s">
        <v>2</v>
      </c>
      <c r="G8366" s="462" t="s">
        <v>2</v>
      </c>
      <c r="I8366" s="462" t="s">
        <v>2</v>
      </c>
      <c r="J8366" s="462" t="s">
        <v>2</v>
      </c>
    </row>
    <row r="8367" spans="6:10">
      <c r="F8367" s="462" t="s">
        <v>2</v>
      </c>
      <c r="G8367" s="462" t="s">
        <v>2</v>
      </c>
      <c r="I8367" s="462" t="s">
        <v>2</v>
      </c>
      <c r="J8367" s="462" t="s">
        <v>2</v>
      </c>
    </row>
    <row r="8368" spans="6:10">
      <c r="F8368" s="462" t="s">
        <v>2</v>
      </c>
      <c r="G8368" s="462" t="s">
        <v>2</v>
      </c>
      <c r="I8368" s="462" t="s">
        <v>2</v>
      </c>
      <c r="J8368" s="462" t="s">
        <v>2</v>
      </c>
    </row>
    <row r="8369" spans="6:10">
      <c r="F8369" s="462" t="s">
        <v>2</v>
      </c>
      <c r="G8369" s="462" t="s">
        <v>2</v>
      </c>
      <c r="I8369" s="462" t="s">
        <v>2</v>
      </c>
      <c r="J8369" s="462" t="s">
        <v>2</v>
      </c>
    </row>
    <row r="8370" spans="6:10">
      <c r="F8370" s="462" t="s">
        <v>2</v>
      </c>
      <c r="G8370" s="462" t="s">
        <v>2</v>
      </c>
      <c r="I8370" s="462" t="s">
        <v>2</v>
      </c>
      <c r="J8370" s="462" t="s">
        <v>2</v>
      </c>
    </row>
    <row r="8371" spans="6:10">
      <c r="F8371" s="462" t="s">
        <v>2</v>
      </c>
      <c r="G8371" s="462" t="s">
        <v>2</v>
      </c>
      <c r="I8371" s="462" t="s">
        <v>2</v>
      </c>
      <c r="J8371" s="462" t="s">
        <v>2</v>
      </c>
    </row>
    <row r="8372" spans="6:10">
      <c r="F8372" s="462" t="s">
        <v>2</v>
      </c>
      <c r="G8372" s="462" t="s">
        <v>2</v>
      </c>
      <c r="I8372" s="462" t="s">
        <v>2</v>
      </c>
      <c r="J8372" s="462" t="s">
        <v>2</v>
      </c>
    </row>
    <row r="8373" spans="6:10">
      <c r="F8373" s="462" t="s">
        <v>2</v>
      </c>
      <c r="G8373" s="462" t="s">
        <v>2</v>
      </c>
      <c r="I8373" s="462" t="s">
        <v>2</v>
      </c>
      <c r="J8373" s="462" t="s">
        <v>2</v>
      </c>
    </row>
    <row r="8374" spans="6:10">
      <c r="F8374" s="462" t="s">
        <v>2</v>
      </c>
      <c r="G8374" s="462" t="s">
        <v>2</v>
      </c>
      <c r="I8374" s="462" t="s">
        <v>2</v>
      </c>
      <c r="J8374" s="462" t="s">
        <v>2</v>
      </c>
    </row>
    <row r="8375" spans="6:10">
      <c r="F8375" s="462" t="s">
        <v>2</v>
      </c>
      <c r="G8375" s="462" t="s">
        <v>2</v>
      </c>
      <c r="I8375" s="462" t="s">
        <v>2</v>
      </c>
      <c r="J8375" s="462" t="s">
        <v>2</v>
      </c>
    </row>
    <row r="8376" spans="6:10">
      <c r="F8376" s="462" t="s">
        <v>2</v>
      </c>
      <c r="G8376" s="462" t="s">
        <v>2</v>
      </c>
      <c r="I8376" s="462" t="s">
        <v>2</v>
      </c>
      <c r="J8376" s="462" t="s">
        <v>2</v>
      </c>
    </row>
    <row r="8377" spans="6:10">
      <c r="F8377" s="462" t="s">
        <v>2</v>
      </c>
      <c r="G8377" s="462" t="s">
        <v>2</v>
      </c>
      <c r="I8377" s="462" t="s">
        <v>2</v>
      </c>
      <c r="J8377" s="462" t="s">
        <v>2</v>
      </c>
    </row>
    <row r="8378" spans="6:10">
      <c r="F8378" s="462" t="s">
        <v>2</v>
      </c>
      <c r="G8378" s="462" t="s">
        <v>2</v>
      </c>
      <c r="I8378" s="462" t="s">
        <v>2</v>
      </c>
      <c r="J8378" s="462" t="s">
        <v>2</v>
      </c>
    </row>
    <row r="8379" spans="6:10">
      <c r="F8379" s="462" t="s">
        <v>2</v>
      </c>
      <c r="G8379" s="462" t="s">
        <v>2</v>
      </c>
      <c r="I8379" s="462" t="s">
        <v>2</v>
      </c>
      <c r="J8379" s="462" t="s">
        <v>2</v>
      </c>
    </row>
    <row r="8380" spans="6:10">
      <c r="F8380" s="462" t="s">
        <v>2</v>
      </c>
      <c r="G8380" s="462" t="s">
        <v>2</v>
      </c>
      <c r="I8380" s="462" t="s">
        <v>2</v>
      </c>
      <c r="J8380" s="462" t="s">
        <v>2</v>
      </c>
    </row>
    <row r="8381" spans="6:10">
      <c r="F8381" s="462" t="s">
        <v>2</v>
      </c>
      <c r="G8381" s="462" t="s">
        <v>2</v>
      </c>
      <c r="I8381" s="462" t="s">
        <v>2</v>
      </c>
      <c r="J8381" s="462" t="s">
        <v>2</v>
      </c>
    </row>
    <row r="8382" spans="6:10">
      <c r="F8382" s="462" t="s">
        <v>2</v>
      </c>
      <c r="G8382" s="462" t="s">
        <v>2</v>
      </c>
      <c r="I8382" s="462" t="s">
        <v>2</v>
      </c>
      <c r="J8382" s="462" t="s">
        <v>2</v>
      </c>
    </row>
    <row r="8383" spans="6:10">
      <c r="F8383" s="462" t="s">
        <v>2</v>
      </c>
      <c r="G8383" s="462" t="s">
        <v>2</v>
      </c>
      <c r="I8383" s="462" t="s">
        <v>2</v>
      </c>
      <c r="J8383" s="462" t="s">
        <v>2</v>
      </c>
    </row>
    <row r="8384" spans="6:10">
      <c r="F8384" s="462" t="s">
        <v>2</v>
      </c>
      <c r="G8384" s="462" t="s">
        <v>2</v>
      </c>
      <c r="I8384" s="462" t="s">
        <v>2</v>
      </c>
      <c r="J8384" s="462" t="s">
        <v>2</v>
      </c>
    </row>
    <row r="8385" spans="6:10">
      <c r="F8385" s="462" t="s">
        <v>2</v>
      </c>
      <c r="G8385" s="462" t="s">
        <v>2</v>
      </c>
      <c r="I8385" s="462" t="s">
        <v>2</v>
      </c>
      <c r="J8385" s="462" t="s">
        <v>2</v>
      </c>
    </row>
    <row r="8386" spans="6:10">
      <c r="F8386" s="462" t="s">
        <v>2</v>
      </c>
      <c r="G8386" s="462" t="s">
        <v>2</v>
      </c>
      <c r="I8386" s="462" t="s">
        <v>2</v>
      </c>
      <c r="J8386" s="462" t="s">
        <v>2</v>
      </c>
    </row>
    <row r="8387" spans="6:10">
      <c r="F8387" s="462" t="s">
        <v>2</v>
      </c>
      <c r="G8387" s="462" t="s">
        <v>2</v>
      </c>
      <c r="I8387" s="462" t="s">
        <v>2</v>
      </c>
      <c r="J8387" s="462" t="s">
        <v>2</v>
      </c>
    </row>
    <row r="8388" spans="6:10">
      <c r="F8388" s="462" t="s">
        <v>2</v>
      </c>
      <c r="G8388" s="462" t="s">
        <v>2</v>
      </c>
      <c r="I8388" s="462" t="s">
        <v>2</v>
      </c>
      <c r="J8388" s="462" t="s">
        <v>2</v>
      </c>
    </row>
    <row r="8389" spans="6:10">
      <c r="F8389" s="462" t="s">
        <v>2</v>
      </c>
      <c r="G8389" s="462" t="s">
        <v>2</v>
      </c>
      <c r="I8389" s="462" t="s">
        <v>2</v>
      </c>
      <c r="J8389" s="462" t="s">
        <v>2</v>
      </c>
    </row>
    <row r="8390" spans="6:10">
      <c r="F8390" s="462" t="s">
        <v>2</v>
      </c>
      <c r="G8390" s="462" t="s">
        <v>2</v>
      </c>
      <c r="I8390" s="462" t="s">
        <v>2</v>
      </c>
      <c r="J8390" s="462" t="s">
        <v>2</v>
      </c>
    </row>
    <row r="8391" spans="6:10">
      <c r="F8391" s="462" t="s">
        <v>2</v>
      </c>
      <c r="G8391" s="462" t="s">
        <v>2</v>
      </c>
      <c r="I8391" s="462" t="s">
        <v>2</v>
      </c>
      <c r="J8391" s="462" t="s">
        <v>2</v>
      </c>
    </row>
    <row r="8392" spans="6:10">
      <c r="F8392" s="462" t="s">
        <v>2</v>
      </c>
      <c r="G8392" s="462" t="s">
        <v>2</v>
      </c>
      <c r="I8392" s="462" t="s">
        <v>2</v>
      </c>
      <c r="J8392" s="462" t="s">
        <v>2</v>
      </c>
    </row>
    <row r="8393" spans="6:10">
      <c r="F8393" s="462" t="s">
        <v>2</v>
      </c>
      <c r="G8393" s="462" t="s">
        <v>2</v>
      </c>
      <c r="I8393" s="462" t="s">
        <v>2</v>
      </c>
      <c r="J8393" s="462" t="s">
        <v>2</v>
      </c>
    </row>
    <row r="8394" spans="6:10">
      <c r="F8394" s="462" t="s">
        <v>2</v>
      </c>
      <c r="G8394" s="462" t="s">
        <v>2</v>
      </c>
      <c r="I8394" s="462" t="s">
        <v>2</v>
      </c>
      <c r="J8394" s="462" t="s">
        <v>2</v>
      </c>
    </row>
    <row r="8395" spans="6:10">
      <c r="F8395" s="462" t="s">
        <v>2</v>
      </c>
      <c r="G8395" s="462" t="s">
        <v>2</v>
      </c>
      <c r="I8395" s="462" t="s">
        <v>2</v>
      </c>
      <c r="J8395" s="462" t="s">
        <v>2</v>
      </c>
    </row>
    <row r="8396" spans="6:10">
      <c r="F8396" s="462" t="s">
        <v>2</v>
      </c>
      <c r="G8396" s="462" t="s">
        <v>2</v>
      </c>
      <c r="I8396" s="462" t="s">
        <v>2</v>
      </c>
      <c r="J8396" s="462" t="s">
        <v>2</v>
      </c>
    </row>
    <row r="8397" spans="6:10">
      <c r="F8397" s="462" t="s">
        <v>2</v>
      </c>
      <c r="G8397" s="462" t="s">
        <v>2</v>
      </c>
      <c r="I8397" s="462" t="s">
        <v>2</v>
      </c>
      <c r="J8397" s="462" t="s">
        <v>2</v>
      </c>
    </row>
    <row r="8398" spans="6:10">
      <c r="F8398" s="462" t="s">
        <v>2</v>
      </c>
      <c r="G8398" s="462" t="s">
        <v>2</v>
      </c>
      <c r="I8398" s="462" t="s">
        <v>2</v>
      </c>
      <c r="J8398" s="462" t="s">
        <v>2</v>
      </c>
    </row>
    <row r="8399" spans="6:10">
      <c r="F8399" s="462" t="s">
        <v>2</v>
      </c>
      <c r="G8399" s="462" t="s">
        <v>2</v>
      </c>
      <c r="I8399" s="462" t="s">
        <v>2</v>
      </c>
      <c r="J8399" s="462" t="s">
        <v>2</v>
      </c>
    </row>
    <row r="8400" spans="6:10">
      <c r="F8400" s="462" t="s">
        <v>2</v>
      </c>
      <c r="G8400" s="462" t="s">
        <v>2</v>
      </c>
      <c r="I8400" s="462" t="s">
        <v>2</v>
      </c>
      <c r="J8400" s="462" t="s">
        <v>2</v>
      </c>
    </row>
    <row r="8401" spans="6:10">
      <c r="F8401" s="462" t="s">
        <v>2</v>
      </c>
      <c r="G8401" s="462" t="s">
        <v>2</v>
      </c>
      <c r="I8401" s="462" t="s">
        <v>2</v>
      </c>
      <c r="J8401" s="462" t="s">
        <v>2</v>
      </c>
    </row>
    <row r="8402" spans="6:10">
      <c r="F8402" s="462" t="s">
        <v>2</v>
      </c>
      <c r="G8402" s="462" t="s">
        <v>2</v>
      </c>
      <c r="I8402" s="462" t="s">
        <v>2</v>
      </c>
      <c r="J8402" s="462" t="s">
        <v>2</v>
      </c>
    </row>
    <row r="8403" spans="6:10">
      <c r="F8403" s="462" t="s">
        <v>2</v>
      </c>
      <c r="G8403" s="462" t="s">
        <v>2</v>
      </c>
      <c r="I8403" s="462" t="s">
        <v>2</v>
      </c>
      <c r="J8403" s="462" t="s">
        <v>2</v>
      </c>
    </row>
    <row r="8404" spans="6:10">
      <c r="F8404" s="462" t="s">
        <v>2</v>
      </c>
      <c r="G8404" s="462" t="s">
        <v>2</v>
      </c>
      <c r="I8404" s="462" t="s">
        <v>2</v>
      </c>
      <c r="J8404" s="462" t="s">
        <v>2</v>
      </c>
    </row>
    <row r="8405" spans="6:10">
      <c r="F8405" s="462" t="s">
        <v>2</v>
      </c>
      <c r="G8405" s="462" t="s">
        <v>2</v>
      </c>
      <c r="I8405" s="462" t="s">
        <v>2</v>
      </c>
      <c r="J8405" s="462" t="s">
        <v>2</v>
      </c>
    </row>
    <row r="8406" spans="6:10">
      <c r="F8406" s="462" t="s">
        <v>2</v>
      </c>
      <c r="G8406" s="462" t="s">
        <v>2</v>
      </c>
      <c r="I8406" s="462" t="s">
        <v>2</v>
      </c>
      <c r="J8406" s="462" t="s">
        <v>2</v>
      </c>
    </row>
    <row r="8407" spans="6:10">
      <c r="F8407" s="462" t="s">
        <v>2</v>
      </c>
      <c r="G8407" s="462" t="s">
        <v>2</v>
      </c>
      <c r="I8407" s="462" t="s">
        <v>2</v>
      </c>
      <c r="J8407" s="462" t="s">
        <v>2</v>
      </c>
    </row>
    <row r="8408" spans="6:10">
      <c r="F8408" s="462" t="s">
        <v>2</v>
      </c>
      <c r="G8408" s="462" t="s">
        <v>2</v>
      </c>
      <c r="I8408" s="462" t="s">
        <v>2</v>
      </c>
      <c r="J8408" s="462" t="s">
        <v>2</v>
      </c>
    </row>
    <row r="8409" spans="6:10">
      <c r="F8409" s="462" t="s">
        <v>2</v>
      </c>
      <c r="G8409" s="462" t="s">
        <v>2</v>
      </c>
      <c r="I8409" s="462" t="s">
        <v>2</v>
      </c>
      <c r="J8409" s="462" t="s">
        <v>2</v>
      </c>
    </row>
    <row r="8410" spans="6:10">
      <c r="F8410" s="462" t="s">
        <v>2</v>
      </c>
      <c r="G8410" s="462" t="s">
        <v>2</v>
      </c>
      <c r="I8410" s="462" t="s">
        <v>2</v>
      </c>
      <c r="J8410" s="462" t="s">
        <v>2</v>
      </c>
    </row>
    <row r="8411" spans="6:10">
      <c r="F8411" s="462" t="s">
        <v>2</v>
      </c>
      <c r="G8411" s="462" t="s">
        <v>2</v>
      </c>
      <c r="I8411" s="462" t="s">
        <v>2</v>
      </c>
      <c r="J8411" s="462" t="s">
        <v>2</v>
      </c>
    </row>
    <row r="8412" spans="6:10">
      <c r="F8412" s="462" t="s">
        <v>2</v>
      </c>
      <c r="G8412" s="462" t="s">
        <v>2</v>
      </c>
      <c r="I8412" s="462" t="s">
        <v>2</v>
      </c>
      <c r="J8412" s="462" t="s">
        <v>2</v>
      </c>
    </row>
    <row r="8413" spans="6:10">
      <c r="F8413" s="462" t="s">
        <v>2</v>
      </c>
      <c r="G8413" s="462" t="s">
        <v>2</v>
      </c>
      <c r="I8413" s="462" t="s">
        <v>2</v>
      </c>
      <c r="J8413" s="462" t="s">
        <v>2</v>
      </c>
    </row>
    <row r="8414" spans="6:10">
      <c r="F8414" s="462" t="s">
        <v>2</v>
      </c>
      <c r="G8414" s="462" t="s">
        <v>2</v>
      </c>
      <c r="I8414" s="462" t="s">
        <v>2</v>
      </c>
      <c r="J8414" s="462" t="s">
        <v>2</v>
      </c>
    </row>
    <row r="8415" spans="6:10">
      <c r="F8415" s="462" t="s">
        <v>2</v>
      </c>
      <c r="G8415" s="462" t="s">
        <v>2</v>
      </c>
      <c r="I8415" s="462" t="s">
        <v>2</v>
      </c>
      <c r="J8415" s="462" t="s">
        <v>2</v>
      </c>
    </row>
    <row r="8416" spans="6:10">
      <c r="F8416" s="462" t="s">
        <v>2</v>
      </c>
      <c r="G8416" s="462" t="s">
        <v>2</v>
      </c>
      <c r="I8416" s="462" t="s">
        <v>2</v>
      </c>
      <c r="J8416" s="462" t="s">
        <v>2</v>
      </c>
    </row>
    <row r="8417" spans="6:10">
      <c r="F8417" s="462" t="s">
        <v>2</v>
      </c>
      <c r="G8417" s="462" t="s">
        <v>2</v>
      </c>
      <c r="I8417" s="462" t="s">
        <v>2</v>
      </c>
      <c r="J8417" s="462" t="s">
        <v>2</v>
      </c>
    </row>
    <row r="8418" spans="6:10">
      <c r="F8418" s="462" t="s">
        <v>2</v>
      </c>
      <c r="G8418" s="462" t="s">
        <v>2</v>
      </c>
      <c r="I8418" s="462" t="s">
        <v>2</v>
      </c>
      <c r="J8418" s="462" t="s">
        <v>2</v>
      </c>
    </row>
    <row r="8419" spans="6:10">
      <c r="F8419" s="462" t="s">
        <v>2</v>
      </c>
      <c r="G8419" s="462" t="s">
        <v>2</v>
      </c>
      <c r="I8419" s="462" t="s">
        <v>2</v>
      </c>
      <c r="J8419" s="462" t="s">
        <v>2</v>
      </c>
    </row>
    <row r="8420" spans="6:10">
      <c r="F8420" s="462" t="s">
        <v>2</v>
      </c>
      <c r="G8420" s="462" t="s">
        <v>2</v>
      </c>
      <c r="I8420" s="462" t="s">
        <v>2</v>
      </c>
      <c r="J8420" s="462" t="s">
        <v>2</v>
      </c>
    </row>
    <row r="8421" spans="6:10">
      <c r="F8421" s="462" t="s">
        <v>2</v>
      </c>
      <c r="G8421" s="462" t="s">
        <v>2</v>
      </c>
      <c r="I8421" s="462" t="s">
        <v>2</v>
      </c>
      <c r="J8421" s="462" t="s">
        <v>2</v>
      </c>
    </row>
    <row r="8422" spans="6:10">
      <c r="F8422" s="462" t="s">
        <v>2</v>
      </c>
      <c r="G8422" s="462" t="s">
        <v>2</v>
      </c>
      <c r="I8422" s="462" t="s">
        <v>2</v>
      </c>
      <c r="J8422" s="462" t="s">
        <v>2</v>
      </c>
    </row>
    <row r="8423" spans="6:10">
      <c r="F8423" s="462" t="s">
        <v>2</v>
      </c>
      <c r="G8423" s="462" t="s">
        <v>2</v>
      </c>
      <c r="I8423" s="462" t="s">
        <v>2</v>
      </c>
      <c r="J8423" s="462" t="s">
        <v>2</v>
      </c>
    </row>
    <row r="8424" spans="6:10">
      <c r="F8424" s="462" t="s">
        <v>2</v>
      </c>
      <c r="G8424" s="462" t="s">
        <v>2</v>
      </c>
      <c r="I8424" s="462" t="s">
        <v>2</v>
      </c>
      <c r="J8424" s="462" t="s">
        <v>2</v>
      </c>
    </row>
    <row r="8425" spans="6:10">
      <c r="F8425" s="462" t="s">
        <v>2</v>
      </c>
      <c r="G8425" s="462" t="s">
        <v>2</v>
      </c>
      <c r="I8425" s="462" t="s">
        <v>2</v>
      </c>
      <c r="J8425" s="462" t="s">
        <v>2</v>
      </c>
    </row>
    <row r="8426" spans="6:10">
      <c r="F8426" s="462" t="s">
        <v>2</v>
      </c>
      <c r="G8426" s="462" t="s">
        <v>2</v>
      </c>
      <c r="I8426" s="462" t="s">
        <v>2</v>
      </c>
      <c r="J8426" s="462" t="s">
        <v>2</v>
      </c>
    </row>
    <row r="8427" spans="6:10">
      <c r="F8427" s="462" t="s">
        <v>2</v>
      </c>
      <c r="G8427" s="462" t="s">
        <v>2</v>
      </c>
      <c r="I8427" s="462" t="s">
        <v>2</v>
      </c>
      <c r="J8427" s="462" t="s">
        <v>2</v>
      </c>
    </row>
    <row r="8428" spans="6:10">
      <c r="F8428" s="462" t="s">
        <v>2</v>
      </c>
      <c r="G8428" s="462" t="s">
        <v>2</v>
      </c>
      <c r="I8428" s="462" t="s">
        <v>2</v>
      </c>
      <c r="J8428" s="462" t="s">
        <v>2</v>
      </c>
    </row>
    <row r="8429" spans="6:10">
      <c r="F8429" s="462" t="s">
        <v>2</v>
      </c>
      <c r="G8429" s="462" t="s">
        <v>2</v>
      </c>
      <c r="I8429" s="462" t="s">
        <v>2</v>
      </c>
      <c r="J8429" s="462" t="s">
        <v>2</v>
      </c>
    </row>
    <row r="8430" spans="6:10">
      <c r="F8430" s="462" t="s">
        <v>2</v>
      </c>
      <c r="G8430" s="462" t="s">
        <v>2</v>
      </c>
      <c r="I8430" s="462" t="s">
        <v>2</v>
      </c>
      <c r="J8430" s="462" t="s">
        <v>2</v>
      </c>
    </row>
    <row r="8431" spans="6:10">
      <c r="F8431" s="462" t="s">
        <v>2</v>
      </c>
      <c r="G8431" s="462" t="s">
        <v>2</v>
      </c>
      <c r="I8431" s="462" t="s">
        <v>2</v>
      </c>
      <c r="J8431" s="462" t="s">
        <v>2</v>
      </c>
    </row>
    <row r="8432" spans="6:10">
      <c r="F8432" s="462" t="s">
        <v>2</v>
      </c>
      <c r="G8432" s="462" t="s">
        <v>2</v>
      </c>
      <c r="I8432" s="462" t="s">
        <v>2</v>
      </c>
      <c r="J8432" s="462" t="s">
        <v>2</v>
      </c>
    </row>
    <row r="8433" spans="6:10">
      <c r="F8433" s="462" t="s">
        <v>2</v>
      </c>
      <c r="G8433" s="462" t="s">
        <v>2</v>
      </c>
      <c r="I8433" s="462" t="s">
        <v>2</v>
      </c>
      <c r="J8433" s="462" t="s">
        <v>2</v>
      </c>
    </row>
    <row r="8434" spans="6:10">
      <c r="F8434" s="462" t="s">
        <v>2</v>
      </c>
      <c r="G8434" s="462" t="s">
        <v>2</v>
      </c>
      <c r="I8434" s="462" t="s">
        <v>2</v>
      </c>
      <c r="J8434" s="462" t="s">
        <v>2</v>
      </c>
    </row>
    <row r="8435" spans="6:10">
      <c r="F8435" s="462" t="s">
        <v>2</v>
      </c>
      <c r="G8435" s="462" t="s">
        <v>2</v>
      </c>
      <c r="I8435" s="462" t="s">
        <v>2</v>
      </c>
      <c r="J8435" s="462" t="s">
        <v>2</v>
      </c>
    </row>
    <row r="8436" spans="6:10">
      <c r="F8436" s="462" t="s">
        <v>2</v>
      </c>
      <c r="G8436" s="462" t="s">
        <v>2</v>
      </c>
      <c r="I8436" s="462" t="s">
        <v>2</v>
      </c>
      <c r="J8436" s="462" t="s">
        <v>2</v>
      </c>
    </row>
    <row r="8437" spans="6:10">
      <c r="F8437" s="462" t="s">
        <v>2</v>
      </c>
      <c r="G8437" s="462" t="s">
        <v>2</v>
      </c>
      <c r="I8437" s="462" t="s">
        <v>2</v>
      </c>
      <c r="J8437" s="462" t="s">
        <v>2</v>
      </c>
    </row>
    <row r="8438" spans="6:10">
      <c r="F8438" s="462" t="s">
        <v>2</v>
      </c>
      <c r="G8438" s="462" t="s">
        <v>2</v>
      </c>
      <c r="I8438" s="462" t="s">
        <v>2</v>
      </c>
      <c r="J8438" s="462" t="s">
        <v>2</v>
      </c>
    </row>
    <row r="8439" spans="6:10">
      <c r="F8439" s="462" t="s">
        <v>2</v>
      </c>
      <c r="G8439" s="462" t="s">
        <v>2</v>
      </c>
      <c r="I8439" s="462" t="s">
        <v>2</v>
      </c>
      <c r="J8439" s="462" t="s">
        <v>2</v>
      </c>
    </row>
    <row r="8440" spans="6:10">
      <c r="F8440" s="462" t="s">
        <v>2</v>
      </c>
      <c r="G8440" s="462" t="s">
        <v>2</v>
      </c>
      <c r="I8440" s="462" t="s">
        <v>2</v>
      </c>
      <c r="J8440" s="462" t="s">
        <v>2</v>
      </c>
    </row>
    <row r="8441" spans="6:10">
      <c r="F8441" s="462" t="s">
        <v>2</v>
      </c>
      <c r="G8441" s="462" t="s">
        <v>2</v>
      </c>
      <c r="I8441" s="462" t="s">
        <v>2</v>
      </c>
      <c r="J8441" s="462" t="s">
        <v>2</v>
      </c>
    </row>
    <row r="8442" spans="6:10">
      <c r="F8442" s="462" t="s">
        <v>2</v>
      </c>
      <c r="G8442" s="462" t="s">
        <v>2</v>
      </c>
      <c r="I8442" s="462" t="s">
        <v>2</v>
      </c>
      <c r="J8442" s="462" t="s">
        <v>2</v>
      </c>
    </row>
    <row r="8443" spans="6:10">
      <c r="F8443" s="462" t="s">
        <v>2</v>
      </c>
      <c r="G8443" s="462" t="s">
        <v>2</v>
      </c>
      <c r="I8443" s="462" t="s">
        <v>2</v>
      </c>
      <c r="J8443" s="462" t="s">
        <v>2</v>
      </c>
    </row>
    <row r="8444" spans="6:10">
      <c r="F8444" s="462" t="s">
        <v>2</v>
      </c>
      <c r="G8444" s="462" t="s">
        <v>2</v>
      </c>
      <c r="I8444" s="462" t="s">
        <v>2</v>
      </c>
      <c r="J8444" s="462" t="s">
        <v>2</v>
      </c>
    </row>
    <row r="8445" spans="6:10">
      <c r="F8445" s="462" t="s">
        <v>2</v>
      </c>
      <c r="G8445" s="462" t="s">
        <v>2</v>
      </c>
      <c r="I8445" s="462" t="s">
        <v>2</v>
      </c>
      <c r="J8445" s="462" t="s">
        <v>2</v>
      </c>
    </row>
    <row r="8446" spans="6:10">
      <c r="F8446" s="462" t="s">
        <v>2</v>
      </c>
      <c r="G8446" s="462" t="s">
        <v>2</v>
      </c>
      <c r="I8446" s="462" t="s">
        <v>2</v>
      </c>
      <c r="J8446" s="462" t="s">
        <v>2</v>
      </c>
    </row>
    <row r="8447" spans="6:10">
      <c r="F8447" s="462" t="s">
        <v>2</v>
      </c>
      <c r="G8447" s="462" t="s">
        <v>2</v>
      </c>
      <c r="I8447" s="462" t="s">
        <v>2</v>
      </c>
      <c r="J8447" s="462" t="s">
        <v>2</v>
      </c>
    </row>
    <row r="8448" spans="6:10">
      <c r="F8448" s="462" t="s">
        <v>2</v>
      </c>
      <c r="G8448" s="462" t="s">
        <v>2</v>
      </c>
      <c r="I8448" s="462" t="s">
        <v>2</v>
      </c>
      <c r="J8448" s="462" t="s">
        <v>2</v>
      </c>
    </row>
    <row r="8449" spans="6:10">
      <c r="F8449" s="462" t="s">
        <v>2</v>
      </c>
      <c r="G8449" s="462" t="s">
        <v>2</v>
      </c>
      <c r="I8449" s="462" t="s">
        <v>2</v>
      </c>
      <c r="J8449" s="462" t="s">
        <v>2</v>
      </c>
    </row>
    <row r="8450" spans="6:10">
      <c r="F8450" s="462" t="s">
        <v>2</v>
      </c>
      <c r="G8450" s="462" t="s">
        <v>2</v>
      </c>
      <c r="I8450" s="462" t="s">
        <v>2</v>
      </c>
      <c r="J8450" s="462" t="s">
        <v>2</v>
      </c>
    </row>
    <row r="8451" spans="6:10">
      <c r="F8451" s="462" t="s">
        <v>2</v>
      </c>
      <c r="G8451" s="462" t="s">
        <v>2</v>
      </c>
      <c r="I8451" s="462" t="s">
        <v>2</v>
      </c>
      <c r="J8451" s="462" t="s">
        <v>2</v>
      </c>
    </row>
    <row r="8452" spans="6:10">
      <c r="F8452" s="462" t="s">
        <v>2</v>
      </c>
      <c r="G8452" s="462" t="s">
        <v>2</v>
      </c>
      <c r="I8452" s="462" t="s">
        <v>2</v>
      </c>
      <c r="J8452" s="462" t="s">
        <v>2</v>
      </c>
    </row>
    <row r="8453" spans="6:10">
      <c r="F8453" s="462" t="s">
        <v>2</v>
      </c>
      <c r="G8453" s="462" t="s">
        <v>2</v>
      </c>
      <c r="I8453" s="462" t="s">
        <v>2</v>
      </c>
      <c r="J8453" s="462" t="s">
        <v>2</v>
      </c>
    </row>
    <row r="8454" spans="6:10">
      <c r="F8454" s="462" t="s">
        <v>2</v>
      </c>
      <c r="G8454" s="462" t="s">
        <v>2</v>
      </c>
      <c r="I8454" s="462" t="s">
        <v>2</v>
      </c>
      <c r="J8454" s="462" t="s">
        <v>2</v>
      </c>
    </row>
    <row r="8455" spans="6:10">
      <c r="F8455" s="462" t="s">
        <v>2</v>
      </c>
      <c r="G8455" s="462" t="s">
        <v>2</v>
      </c>
      <c r="I8455" s="462" t="s">
        <v>2</v>
      </c>
      <c r="J8455" s="462" t="s">
        <v>2</v>
      </c>
    </row>
    <row r="8456" spans="6:10">
      <c r="F8456" s="462" t="s">
        <v>2</v>
      </c>
      <c r="G8456" s="462" t="s">
        <v>2</v>
      </c>
      <c r="I8456" s="462" t="s">
        <v>2</v>
      </c>
      <c r="J8456" s="462" t="s">
        <v>2</v>
      </c>
    </row>
    <row r="8457" spans="6:10">
      <c r="F8457" s="462" t="s">
        <v>2</v>
      </c>
      <c r="G8457" s="462" t="s">
        <v>2</v>
      </c>
      <c r="I8457" s="462" t="s">
        <v>2</v>
      </c>
      <c r="J8457" s="462" t="s">
        <v>2</v>
      </c>
    </row>
    <row r="8458" spans="6:10">
      <c r="F8458" s="462" t="s">
        <v>2</v>
      </c>
      <c r="G8458" s="462" t="s">
        <v>2</v>
      </c>
      <c r="I8458" s="462" t="s">
        <v>2</v>
      </c>
      <c r="J8458" s="462" t="s">
        <v>2</v>
      </c>
    </row>
    <row r="8459" spans="6:10">
      <c r="F8459" s="462" t="s">
        <v>2</v>
      </c>
      <c r="G8459" s="462" t="s">
        <v>2</v>
      </c>
      <c r="I8459" s="462" t="s">
        <v>2</v>
      </c>
      <c r="J8459" s="462" t="s">
        <v>2</v>
      </c>
    </row>
    <row r="8460" spans="6:10">
      <c r="F8460" s="462" t="s">
        <v>2</v>
      </c>
      <c r="G8460" s="462" t="s">
        <v>2</v>
      </c>
      <c r="I8460" s="462" t="s">
        <v>2</v>
      </c>
      <c r="J8460" s="462" t="s">
        <v>2</v>
      </c>
    </row>
    <row r="8461" spans="6:10">
      <c r="F8461" s="462" t="s">
        <v>2</v>
      </c>
      <c r="G8461" s="462" t="s">
        <v>2</v>
      </c>
      <c r="I8461" s="462" t="s">
        <v>2</v>
      </c>
      <c r="J8461" s="462" t="s">
        <v>2</v>
      </c>
    </row>
    <row r="8462" spans="6:10">
      <c r="F8462" s="462" t="s">
        <v>2</v>
      </c>
      <c r="G8462" s="462" t="s">
        <v>2</v>
      </c>
      <c r="I8462" s="462" t="s">
        <v>2</v>
      </c>
      <c r="J8462" s="462" t="s">
        <v>2</v>
      </c>
    </row>
    <row r="8463" spans="6:10">
      <c r="F8463" s="462" t="s">
        <v>2</v>
      </c>
      <c r="G8463" s="462" t="s">
        <v>2</v>
      </c>
      <c r="I8463" s="462" t="s">
        <v>2</v>
      </c>
      <c r="J8463" s="462" t="s">
        <v>2</v>
      </c>
    </row>
    <row r="8464" spans="6:10">
      <c r="F8464" s="462" t="s">
        <v>2</v>
      </c>
      <c r="G8464" s="462" t="s">
        <v>2</v>
      </c>
      <c r="I8464" s="462" t="s">
        <v>2</v>
      </c>
      <c r="J8464" s="462" t="s">
        <v>2</v>
      </c>
    </row>
    <row r="8465" spans="6:10">
      <c r="F8465" s="462" t="s">
        <v>2</v>
      </c>
      <c r="G8465" s="462" t="s">
        <v>2</v>
      </c>
      <c r="I8465" s="462" t="s">
        <v>2</v>
      </c>
      <c r="J8465" s="462" t="s">
        <v>2</v>
      </c>
    </row>
    <row r="8466" spans="6:10">
      <c r="F8466" s="462" t="s">
        <v>2</v>
      </c>
      <c r="G8466" s="462" t="s">
        <v>2</v>
      </c>
      <c r="I8466" s="462" t="s">
        <v>2</v>
      </c>
      <c r="J8466" s="462" t="s">
        <v>2</v>
      </c>
    </row>
    <row r="8467" spans="6:10">
      <c r="F8467" s="462" t="s">
        <v>2</v>
      </c>
      <c r="G8467" s="462" t="s">
        <v>2</v>
      </c>
      <c r="I8467" s="462" t="s">
        <v>2</v>
      </c>
      <c r="J8467" s="462" t="s">
        <v>2</v>
      </c>
    </row>
    <row r="8468" spans="6:10">
      <c r="F8468" s="462" t="s">
        <v>2</v>
      </c>
      <c r="G8468" s="462" t="s">
        <v>2</v>
      </c>
      <c r="I8468" s="462" t="s">
        <v>2</v>
      </c>
      <c r="J8468" s="462" t="s">
        <v>2</v>
      </c>
    </row>
    <row r="8469" spans="6:10">
      <c r="F8469" s="462" t="s">
        <v>2</v>
      </c>
      <c r="G8469" s="462" t="s">
        <v>2</v>
      </c>
      <c r="I8469" s="462" t="s">
        <v>2</v>
      </c>
      <c r="J8469" s="462" t="s">
        <v>2</v>
      </c>
    </row>
    <row r="8470" spans="6:10">
      <c r="F8470" s="462" t="s">
        <v>2</v>
      </c>
      <c r="G8470" s="462" t="s">
        <v>2</v>
      </c>
      <c r="I8470" s="462" t="s">
        <v>2</v>
      </c>
      <c r="J8470" s="462" t="s">
        <v>2</v>
      </c>
    </row>
    <row r="8471" spans="6:10">
      <c r="F8471" s="462" t="s">
        <v>2</v>
      </c>
      <c r="G8471" s="462" t="s">
        <v>2</v>
      </c>
      <c r="I8471" s="462" t="s">
        <v>2</v>
      </c>
      <c r="J8471" s="462" t="s">
        <v>2</v>
      </c>
    </row>
    <row r="8472" spans="6:10">
      <c r="F8472" s="462" t="s">
        <v>2</v>
      </c>
      <c r="G8472" s="462" t="s">
        <v>2</v>
      </c>
      <c r="I8472" s="462" t="s">
        <v>2</v>
      </c>
      <c r="J8472" s="462" t="s">
        <v>2</v>
      </c>
    </row>
    <row r="8473" spans="6:10">
      <c r="F8473" s="462" t="s">
        <v>2</v>
      </c>
      <c r="G8473" s="462" t="s">
        <v>2</v>
      </c>
      <c r="I8473" s="462" t="s">
        <v>2</v>
      </c>
      <c r="J8473" s="462" t="s">
        <v>2</v>
      </c>
    </row>
    <row r="8474" spans="6:10">
      <c r="F8474" s="462" t="s">
        <v>2</v>
      </c>
      <c r="G8474" s="462" t="s">
        <v>2</v>
      </c>
      <c r="I8474" s="462" t="s">
        <v>2</v>
      </c>
      <c r="J8474" s="462" t="s">
        <v>2</v>
      </c>
    </row>
    <row r="8475" spans="6:10">
      <c r="F8475" s="462" t="s">
        <v>2</v>
      </c>
      <c r="G8475" s="462" t="s">
        <v>2</v>
      </c>
      <c r="I8475" s="462" t="s">
        <v>2</v>
      </c>
      <c r="J8475" s="462" t="s">
        <v>2</v>
      </c>
    </row>
    <row r="8476" spans="6:10">
      <c r="F8476" s="462" t="s">
        <v>2</v>
      </c>
      <c r="G8476" s="462" t="s">
        <v>2</v>
      </c>
      <c r="I8476" s="462" t="s">
        <v>2</v>
      </c>
      <c r="J8476" s="462" t="s">
        <v>2</v>
      </c>
    </row>
    <row r="8477" spans="6:10">
      <c r="F8477" s="462" t="s">
        <v>2</v>
      </c>
      <c r="G8477" s="462" t="s">
        <v>2</v>
      </c>
      <c r="I8477" s="462" t="s">
        <v>2</v>
      </c>
      <c r="J8477" s="462" t="s">
        <v>2</v>
      </c>
    </row>
    <row r="8478" spans="6:10">
      <c r="F8478" s="462" t="s">
        <v>2</v>
      </c>
      <c r="G8478" s="462" t="s">
        <v>2</v>
      </c>
      <c r="I8478" s="462" t="s">
        <v>2</v>
      </c>
      <c r="J8478" s="462" t="s">
        <v>2</v>
      </c>
    </row>
    <row r="8479" spans="6:10">
      <c r="F8479" s="462" t="s">
        <v>2</v>
      </c>
      <c r="G8479" s="462" t="s">
        <v>2</v>
      </c>
      <c r="I8479" s="462" t="s">
        <v>2</v>
      </c>
      <c r="J8479" s="462" t="s">
        <v>2</v>
      </c>
    </row>
    <row r="8480" spans="6:10">
      <c r="F8480" s="462" t="s">
        <v>2</v>
      </c>
      <c r="G8480" s="462" t="s">
        <v>2</v>
      </c>
      <c r="I8480" s="462" t="s">
        <v>2</v>
      </c>
      <c r="J8480" s="462" t="s">
        <v>2</v>
      </c>
    </row>
    <row r="8481" spans="6:10">
      <c r="F8481" s="462" t="s">
        <v>2</v>
      </c>
      <c r="G8481" s="462" t="s">
        <v>2</v>
      </c>
      <c r="I8481" s="462" t="s">
        <v>2</v>
      </c>
      <c r="J8481" s="462" t="s">
        <v>2</v>
      </c>
    </row>
    <row r="8482" spans="6:10">
      <c r="F8482" s="462" t="s">
        <v>2</v>
      </c>
      <c r="G8482" s="462" t="s">
        <v>2</v>
      </c>
      <c r="I8482" s="462" t="s">
        <v>2</v>
      </c>
      <c r="J8482" s="462" t="s">
        <v>2</v>
      </c>
    </row>
    <row r="8483" spans="6:10">
      <c r="F8483" s="462" t="s">
        <v>2</v>
      </c>
      <c r="G8483" s="462" t="s">
        <v>2</v>
      </c>
      <c r="I8483" s="462" t="s">
        <v>2</v>
      </c>
      <c r="J8483" s="462" t="s">
        <v>2</v>
      </c>
    </row>
    <row r="8484" spans="6:10">
      <c r="F8484" s="462" t="s">
        <v>2</v>
      </c>
      <c r="G8484" s="462" t="s">
        <v>2</v>
      </c>
      <c r="I8484" s="462" t="s">
        <v>2</v>
      </c>
      <c r="J8484" s="462" t="s">
        <v>2</v>
      </c>
    </row>
    <row r="8485" spans="6:10">
      <c r="F8485" s="462" t="s">
        <v>2</v>
      </c>
      <c r="G8485" s="462" t="s">
        <v>2</v>
      </c>
      <c r="I8485" s="462" t="s">
        <v>2</v>
      </c>
      <c r="J8485" s="462" t="s">
        <v>2</v>
      </c>
    </row>
    <row r="8486" spans="6:10">
      <c r="F8486" s="462" t="s">
        <v>2</v>
      </c>
      <c r="G8486" s="462" t="s">
        <v>2</v>
      </c>
      <c r="I8486" s="462" t="s">
        <v>2</v>
      </c>
      <c r="J8486" s="462" t="s">
        <v>2</v>
      </c>
    </row>
    <row r="8487" spans="6:10">
      <c r="F8487" s="462" t="s">
        <v>2</v>
      </c>
      <c r="G8487" s="462" t="s">
        <v>2</v>
      </c>
      <c r="I8487" s="462" t="s">
        <v>2</v>
      </c>
      <c r="J8487" s="462" t="s">
        <v>2</v>
      </c>
    </row>
    <row r="8488" spans="6:10">
      <c r="F8488" s="462" t="s">
        <v>2</v>
      </c>
      <c r="G8488" s="462" t="s">
        <v>2</v>
      </c>
      <c r="I8488" s="462" t="s">
        <v>2</v>
      </c>
      <c r="J8488" s="462" t="s">
        <v>2</v>
      </c>
    </row>
    <row r="8489" spans="6:10">
      <c r="F8489" s="462" t="s">
        <v>2</v>
      </c>
      <c r="G8489" s="462" t="s">
        <v>2</v>
      </c>
      <c r="I8489" s="462" t="s">
        <v>2</v>
      </c>
      <c r="J8489" s="462" t="s">
        <v>2</v>
      </c>
    </row>
    <row r="8490" spans="6:10">
      <c r="F8490" s="462" t="s">
        <v>2</v>
      </c>
      <c r="G8490" s="462" t="s">
        <v>2</v>
      </c>
      <c r="I8490" s="462" t="s">
        <v>2</v>
      </c>
      <c r="J8490" s="462" t="s">
        <v>2</v>
      </c>
    </row>
    <row r="8491" spans="6:10">
      <c r="F8491" s="462" t="s">
        <v>2</v>
      </c>
      <c r="G8491" s="462" t="s">
        <v>2</v>
      </c>
      <c r="I8491" s="462" t="s">
        <v>2</v>
      </c>
      <c r="J8491" s="462" t="s">
        <v>2</v>
      </c>
    </row>
    <row r="8492" spans="6:10">
      <c r="F8492" s="462" t="s">
        <v>2</v>
      </c>
      <c r="G8492" s="462" t="s">
        <v>2</v>
      </c>
      <c r="I8492" s="462" t="s">
        <v>2</v>
      </c>
      <c r="J8492" s="462" t="s">
        <v>2</v>
      </c>
    </row>
    <row r="8493" spans="6:10">
      <c r="F8493" s="462" t="s">
        <v>2</v>
      </c>
      <c r="G8493" s="462" t="s">
        <v>2</v>
      </c>
      <c r="I8493" s="462" t="s">
        <v>2</v>
      </c>
      <c r="J8493" s="462" t="s">
        <v>2</v>
      </c>
    </row>
    <row r="8494" spans="6:10">
      <c r="F8494" s="462" t="s">
        <v>2</v>
      </c>
      <c r="G8494" s="462" t="s">
        <v>2</v>
      </c>
      <c r="I8494" s="462" t="s">
        <v>2</v>
      </c>
      <c r="J8494" s="462" t="s">
        <v>2</v>
      </c>
    </row>
    <row r="8495" spans="6:10">
      <c r="F8495" s="462" t="s">
        <v>2</v>
      </c>
      <c r="G8495" s="462" t="s">
        <v>2</v>
      </c>
      <c r="I8495" s="462" t="s">
        <v>2</v>
      </c>
      <c r="J8495" s="462" t="s">
        <v>2</v>
      </c>
    </row>
    <row r="8496" spans="6:10">
      <c r="F8496" s="462" t="s">
        <v>2</v>
      </c>
      <c r="G8496" s="462" t="s">
        <v>2</v>
      </c>
      <c r="I8496" s="462" t="s">
        <v>2</v>
      </c>
      <c r="J8496" s="462" t="s">
        <v>2</v>
      </c>
    </row>
    <row r="8497" spans="6:10">
      <c r="F8497" s="462" t="s">
        <v>2</v>
      </c>
      <c r="G8497" s="462" t="s">
        <v>2</v>
      </c>
      <c r="I8497" s="462" t="s">
        <v>2</v>
      </c>
      <c r="J8497" s="462" t="s">
        <v>2</v>
      </c>
    </row>
    <row r="8498" spans="6:10">
      <c r="F8498" s="462" t="s">
        <v>2</v>
      </c>
      <c r="G8498" s="462" t="s">
        <v>2</v>
      </c>
      <c r="I8498" s="462" t="s">
        <v>2</v>
      </c>
      <c r="J8498" s="462" t="s">
        <v>2</v>
      </c>
    </row>
    <row r="8499" spans="6:10">
      <c r="F8499" s="462" t="s">
        <v>2</v>
      </c>
      <c r="G8499" s="462" t="s">
        <v>2</v>
      </c>
      <c r="I8499" s="462" t="s">
        <v>2</v>
      </c>
      <c r="J8499" s="462" t="s">
        <v>2</v>
      </c>
    </row>
    <row r="8500" spans="6:10">
      <c r="F8500" s="462" t="s">
        <v>2</v>
      </c>
      <c r="G8500" s="462" t="s">
        <v>2</v>
      </c>
      <c r="I8500" s="462" t="s">
        <v>2</v>
      </c>
      <c r="J8500" s="462" t="s">
        <v>2</v>
      </c>
    </row>
    <row r="8501" spans="6:10">
      <c r="F8501" s="462" t="s">
        <v>2</v>
      </c>
      <c r="G8501" s="462" t="s">
        <v>2</v>
      </c>
      <c r="I8501" s="462" t="s">
        <v>2</v>
      </c>
      <c r="J8501" s="462" t="s">
        <v>2</v>
      </c>
    </row>
    <row r="8502" spans="6:10">
      <c r="F8502" s="462" t="s">
        <v>2</v>
      </c>
      <c r="G8502" s="462" t="s">
        <v>2</v>
      </c>
      <c r="I8502" s="462" t="s">
        <v>2</v>
      </c>
      <c r="J8502" s="462" t="s">
        <v>2</v>
      </c>
    </row>
    <row r="8503" spans="6:10">
      <c r="F8503" s="462" t="s">
        <v>2</v>
      </c>
      <c r="G8503" s="462" t="s">
        <v>2</v>
      </c>
      <c r="I8503" s="462" t="s">
        <v>2</v>
      </c>
      <c r="J8503" s="462" t="s">
        <v>2</v>
      </c>
    </row>
    <row r="8504" spans="6:10">
      <c r="F8504" s="462" t="s">
        <v>2</v>
      </c>
      <c r="G8504" s="462" t="s">
        <v>2</v>
      </c>
      <c r="I8504" s="462" t="s">
        <v>2</v>
      </c>
      <c r="J8504" s="462" t="s">
        <v>2</v>
      </c>
    </row>
    <row r="8505" spans="6:10">
      <c r="F8505" s="462" t="s">
        <v>2</v>
      </c>
      <c r="G8505" s="462" t="s">
        <v>2</v>
      </c>
      <c r="I8505" s="462" t="s">
        <v>2</v>
      </c>
      <c r="J8505" s="462" t="s">
        <v>2</v>
      </c>
    </row>
    <row r="8506" spans="6:10">
      <c r="F8506" s="462" t="s">
        <v>2</v>
      </c>
      <c r="G8506" s="462" t="s">
        <v>2</v>
      </c>
      <c r="I8506" s="462" t="s">
        <v>2</v>
      </c>
      <c r="J8506" s="462" t="s">
        <v>2</v>
      </c>
    </row>
    <row r="8507" spans="6:10">
      <c r="F8507" s="462" t="s">
        <v>2</v>
      </c>
      <c r="G8507" s="462" t="s">
        <v>2</v>
      </c>
      <c r="I8507" s="462" t="s">
        <v>2</v>
      </c>
      <c r="J8507" s="462" t="s">
        <v>2</v>
      </c>
    </row>
    <row r="8508" spans="6:10">
      <c r="F8508" s="462" t="s">
        <v>2</v>
      </c>
      <c r="G8508" s="462" t="s">
        <v>2</v>
      </c>
      <c r="I8508" s="462" t="s">
        <v>2</v>
      </c>
      <c r="J8508" s="462" t="s">
        <v>2</v>
      </c>
    </row>
    <row r="8509" spans="6:10">
      <c r="F8509" s="462" t="s">
        <v>2</v>
      </c>
      <c r="G8509" s="462" t="s">
        <v>2</v>
      </c>
      <c r="I8509" s="462" t="s">
        <v>2</v>
      </c>
      <c r="J8509" s="462" t="s">
        <v>2</v>
      </c>
    </row>
    <row r="8510" spans="6:10">
      <c r="F8510" s="462" t="s">
        <v>2</v>
      </c>
      <c r="G8510" s="462" t="s">
        <v>2</v>
      </c>
      <c r="I8510" s="462" t="s">
        <v>2</v>
      </c>
      <c r="J8510" s="462" t="s">
        <v>2</v>
      </c>
    </row>
    <row r="8511" spans="6:10">
      <c r="F8511" s="462" t="s">
        <v>2</v>
      </c>
      <c r="G8511" s="462" t="s">
        <v>2</v>
      </c>
      <c r="I8511" s="462" t="s">
        <v>2</v>
      </c>
      <c r="J8511" s="462" t="s">
        <v>2</v>
      </c>
    </row>
    <row r="8512" spans="6:10">
      <c r="F8512" s="462" t="s">
        <v>2</v>
      </c>
      <c r="G8512" s="462" t="s">
        <v>2</v>
      </c>
      <c r="I8512" s="462" t="s">
        <v>2</v>
      </c>
      <c r="J8512" s="462" t="s">
        <v>2</v>
      </c>
    </row>
    <row r="8513" spans="6:10">
      <c r="F8513" s="462" t="s">
        <v>2</v>
      </c>
      <c r="G8513" s="462" t="s">
        <v>2</v>
      </c>
      <c r="I8513" s="462" t="s">
        <v>2</v>
      </c>
      <c r="J8513" s="462" t="s">
        <v>2</v>
      </c>
    </row>
    <row r="8514" spans="6:10">
      <c r="F8514" s="462" t="s">
        <v>2</v>
      </c>
      <c r="G8514" s="462" t="s">
        <v>2</v>
      </c>
      <c r="I8514" s="462" t="s">
        <v>2</v>
      </c>
      <c r="J8514" s="462" t="s">
        <v>2</v>
      </c>
    </row>
    <row r="8515" spans="6:10">
      <c r="F8515" s="462" t="s">
        <v>2</v>
      </c>
      <c r="G8515" s="462" t="s">
        <v>2</v>
      </c>
      <c r="I8515" s="462" t="s">
        <v>2</v>
      </c>
      <c r="J8515" s="462" t="s">
        <v>2</v>
      </c>
    </row>
    <row r="8516" spans="6:10">
      <c r="F8516" s="462" t="s">
        <v>2</v>
      </c>
      <c r="G8516" s="462" t="s">
        <v>2</v>
      </c>
      <c r="I8516" s="462" t="s">
        <v>2</v>
      </c>
      <c r="J8516" s="462" t="s">
        <v>2</v>
      </c>
    </row>
    <row r="8517" spans="6:10">
      <c r="F8517" s="462" t="s">
        <v>2</v>
      </c>
      <c r="G8517" s="462" t="s">
        <v>2</v>
      </c>
      <c r="I8517" s="462" t="s">
        <v>2</v>
      </c>
      <c r="J8517" s="462" t="s">
        <v>2</v>
      </c>
    </row>
    <row r="8518" spans="6:10">
      <c r="F8518" s="462" t="s">
        <v>2</v>
      </c>
      <c r="G8518" s="462" t="s">
        <v>2</v>
      </c>
      <c r="I8518" s="462" t="s">
        <v>2</v>
      </c>
      <c r="J8518" s="462" t="s">
        <v>2</v>
      </c>
    </row>
    <row r="8519" spans="6:10">
      <c r="F8519" s="462" t="s">
        <v>2</v>
      </c>
      <c r="G8519" s="462" t="s">
        <v>2</v>
      </c>
      <c r="I8519" s="462" t="s">
        <v>2</v>
      </c>
      <c r="J8519" s="462" t="s">
        <v>2</v>
      </c>
    </row>
    <row r="8520" spans="6:10">
      <c r="F8520" s="462" t="s">
        <v>2</v>
      </c>
      <c r="G8520" s="462" t="s">
        <v>2</v>
      </c>
      <c r="I8520" s="462" t="s">
        <v>2</v>
      </c>
      <c r="J8520" s="462" t="s">
        <v>2</v>
      </c>
    </row>
    <row r="8521" spans="6:10">
      <c r="F8521" s="462" t="s">
        <v>2</v>
      </c>
      <c r="G8521" s="462" t="s">
        <v>2</v>
      </c>
      <c r="I8521" s="462" t="s">
        <v>2</v>
      </c>
      <c r="J8521" s="462" t="s">
        <v>2</v>
      </c>
    </row>
    <row r="8522" spans="6:10">
      <c r="F8522" s="462" t="s">
        <v>2</v>
      </c>
      <c r="G8522" s="462" t="s">
        <v>2</v>
      </c>
      <c r="I8522" s="462" t="s">
        <v>2</v>
      </c>
      <c r="J8522" s="462" t="s">
        <v>2</v>
      </c>
    </row>
    <row r="8523" spans="6:10">
      <c r="F8523" s="462" t="s">
        <v>2</v>
      </c>
      <c r="G8523" s="462" t="s">
        <v>2</v>
      </c>
      <c r="I8523" s="462" t="s">
        <v>2</v>
      </c>
      <c r="J8523" s="462" t="s">
        <v>2</v>
      </c>
    </row>
    <row r="8524" spans="6:10">
      <c r="F8524" s="462" t="s">
        <v>2</v>
      </c>
      <c r="G8524" s="462" t="s">
        <v>2</v>
      </c>
      <c r="I8524" s="462" t="s">
        <v>2</v>
      </c>
      <c r="J8524" s="462" t="s">
        <v>2</v>
      </c>
    </row>
    <row r="8525" spans="6:10">
      <c r="F8525" s="462" t="s">
        <v>2</v>
      </c>
      <c r="G8525" s="462" t="s">
        <v>2</v>
      </c>
      <c r="I8525" s="462" t="s">
        <v>2</v>
      </c>
      <c r="J8525" s="462" t="s">
        <v>2</v>
      </c>
    </row>
    <row r="8526" spans="6:10">
      <c r="F8526" s="462" t="s">
        <v>2</v>
      </c>
      <c r="G8526" s="462" t="s">
        <v>2</v>
      </c>
      <c r="I8526" s="462" t="s">
        <v>2</v>
      </c>
      <c r="J8526" s="462" t="s">
        <v>2</v>
      </c>
    </row>
    <row r="8527" spans="6:10">
      <c r="F8527" s="462" t="s">
        <v>2</v>
      </c>
      <c r="G8527" s="462" t="s">
        <v>2</v>
      </c>
      <c r="I8527" s="462" t="s">
        <v>2</v>
      </c>
      <c r="J8527" s="462" t="s">
        <v>2</v>
      </c>
    </row>
    <row r="8528" spans="6:10">
      <c r="F8528" s="462" t="s">
        <v>2</v>
      </c>
      <c r="G8528" s="462" t="s">
        <v>2</v>
      </c>
      <c r="I8528" s="462" t="s">
        <v>2</v>
      </c>
      <c r="J8528" s="462" t="s">
        <v>2</v>
      </c>
    </row>
    <row r="8529" spans="6:10">
      <c r="F8529" s="462" t="s">
        <v>2</v>
      </c>
      <c r="G8529" s="462" t="s">
        <v>2</v>
      </c>
      <c r="I8529" s="462" t="s">
        <v>2</v>
      </c>
      <c r="J8529" s="462" t="s">
        <v>2</v>
      </c>
    </row>
    <row r="8530" spans="6:10">
      <c r="F8530" s="462" t="s">
        <v>2</v>
      </c>
      <c r="G8530" s="462" t="s">
        <v>2</v>
      </c>
      <c r="I8530" s="462" t="s">
        <v>2</v>
      </c>
      <c r="J8530" s="462" t="s">
        <v>2</v>
      </c>
    </row>
    <row r="8531" spans="6:10">
      <c r="F8531" s="462" t="s">
        <v>2</v>
      </c>
      <c r="G8531" s="462" t="s">
        <v>2</v>
      </c>
      <c r="I8531" s="462" t="s">
        <v>2</v>
      </c>
      <c r="J8531" s="462" t="s">
        <v>2</v>
      </c>
    </row>
    <row r="8532" spans="6:10">
      <c r="F8532" s="462" t="s">
        <v>2</v>
      </c>
      <c r="G8532" s="462" t="s">
        <v>2</v>
      </c>
      <c r="I8532" s="462" t="s">
        <v>2</v>
      </c>
      <c r="J8532" s="462" t="s">
        <v>2</v>
      </c>
    </row>
    <row r="8533" spans="6:10">
      <c r="F8533" s="462" t="s">
        <v>2</v>
      </c>
      <c r="G8533" s="462" t="s">
        <v>2</v>
      </c>
      <c r="I8533" s="462" t="s">
        <v>2</v>
      </c>
      <c r="J8533" s="462" t="s">
        <v>2</v>
      </c>
    </row>
    <row r="8534" spans="6:10">
      <c r="F8534" s="462" t="s">
        <v>2</v>
      </c>
      <c r="G8534" s="462" t="s">
        <v>2</v>
      </c>
      <c r="I8534" s="462" t="s">
        <v>2</v>
      </c>
      <c r="J8534" s="462" t="s">
        <v>2</v>
      </c>
    </row>
    <row r="8535" spans="6:10">
      <c r="F8535" s="462" t="s">
        <v>2</v>
      </c>
      <c r="G8535" s="462" t="s">
        <v>2</v>
      </c>
      <c r="I8535" s="462" t="s">
        <v>2</v>
      </c>
      <c r="J8535" s="462" t="s">
        <v>2</v>
      </c>
    </row>
    <row r="8536" spans="6:10">
      <c r="F8536" s="462" t="s">
        <v>2</v>
      </c>
      <c r="G8536" s="462" t="s">
        <v>2</v>
      </c>
      <c r="I8536" s="462" t="s">
        <v>2</v>
      </c>
      <c r="J8536" s="462" t="s">
        <v>2</v>
      </c>
    </row>
    <row r="8537" spans="6:10">
      <c r="F8537" s="462" t="s">
        <v>2</v>
      </c>
      <c r="G8537" s="462" t="s">
        <v>2</v>
      </c>
      <c r="I8537" s="462" t="s">
        <v>2</v>
      </c>
      <c r="J8537" s="462" t="s">
        <v>2</v>
      </c>
    </row>
    <row r="8538" spans="6:10">
      <c r="F8538" s="462" t="s">
        <v>2</v>
      </c>
      <c r="G8538" s="462" t="s">
        <v>2</v>
      </c>
      <c r="I8538" s="462" t="s">
        <v>2</v>
      </c>
      <c r="J8538" s="462" t="s">
        <v>2</v>
      </c>
    </row>
    <row r="8539" spans="6:10">
      <c r="F8539" s="462" t="s">
        <v>2</v>
      </c>
      <c r="G8539" s="462" t="s">
        <v>2</v>
      </c>
      <c r="I8539" s="462" t="s">
        <v>2</v>
      </c>
      <c r="J8539" s="462" t="s">
        <v>2</v>
      </c>
    </row>
    <row r="8540" spans="6:10">
      <c r="F8540" s="462" t="s">
        <v>2</v>
      </c>
      <c r="G8540" s="462" t="s">
        <v>2</v>
      </c>
      <c r="I8540" s="462" t="s">
        <v>2</v>
      </c>
      <c r="J8540" s="462" t="s">
        <v>2</v>
      </c>
    </row>
    <row r="8541" spans="6:10">
      <c r="F8541" s="462" t="s">
        <v>2</v>
      </c>
      <c r="G8541" s="462" t="s">
        <v>2</v>
      </c>
      <c r="I8541" s="462" t="s">
        <v>2</v>
      </c>
      <c r="J8541" s="462" t="s">
        <v>2</v>
      </c>
    </row>
    <row r="8542" spans="6:10">
      <c r="F8542" s="462" t="s">
        <v>2</v>
      </c>
      <c r="G8542" s="462" t="s">
        <v>2</v>
      </c>
      <c r="I8542" s="462" t="s">
        <v>2</v>
      </c>
      <c r="J8542" s="462" t="s">
        <v>2</v>
      </c>
    </row>
    <row r="8543" spans="6:10">
      <c r="F8543" s="462" t="s">
        <v>2</v>
      </c>
      <c r="G8543" s="462" t="s">
        <v>2</v>
      </c>
      <c r="I8543" s="462" t="s">
        <v>2</v>
      </c>
      <c r="J8543" s="462" t="s">
        <v>2</v>
      </c>
    </row>
    <row r="8544" spans="6:10">
      <c r="F8544" s="462" t="s">
        <v>2</v>
      </c>
      <c r="G8544" s="462" t="s">
        <v>2</v>
      </c>
      <c r="I8544" s="462" t="s">
        <v>2</v>
      </c>
      <c r="J8544" s="462" t="s">
        <v>2</v>
      </c>
    </row>
    <row r="8545" spans="6:10">
      <c r="F8545" s="462" t="s">
        <v>2</v>
      </c>
      <c r="G8545" s="462" t="s">
        <v>2</v>
      </c>
      <c r="I8545" s="462" t="s">
        <v>2</v>
      </c>
      <c r="J8545" s="462" t="s">
        <v>2</v>
      </c>
    </row>
    <row r="8546" spans="6:10">
      <c r="F8546" s="462" t="s">
        <v>2</v>
      </c>
      <c r="G8546" s="462" t="s">
        <v>2</v>
      </c>
      <c r="I8546" s="462" t="s">
        <v>2</v>
      </c>
      <c r="J8546" s="462" t="s">
        <v>2</v>
      </c>
    </row>
    <row r="8547" spans="6:10">
      <c r="F8547" s="462" t="s">
        <v>2</v>
      </c>
      <c r="G8547" s="462" t="s">
        <v>2</v>
      </c>
      <c r="I8547" s="462" t="s">
        <v>2</v>
      </c>
      <c r="J8547" s="462" t="s">
        <v>2</v>
      </c>
    </row>
    <row r="8548" spans="6:10">
      <c r="F8548" s="462" t="s">
        <v>2</v>
      </c>
      <c r="G8548" s="462" t="s">
        <v>2</v>
      </c>
      <c r="I8548" s="462" t="s">
        <v>2</v>
      </c>
      <c r="J8548" s="462" t="s">
        <v>2</v>
      </c>
    </row>
    <row r="8549" spans="6:10">
      <c r="F8549" s="462" t="s">
        <v>2</v>
      </c>
      <c r="G8549" s="462" t="s">
        <v>2</v>
      </c>
      <c r="I8549" s="462" t="s">
        <v>2</v>
      </c>
      <c r="J8549" s="462" t="s">
        <v>2</v>
      </c>
    </row>
    <row r="8550" spans="6:10">
      <c r="F8550" s="462" t="s">
        <v>2</v>
      </c>
      <c r="G8550" s="462" t="s">
        <v>2</v>
      </c>
      <c r="I8550" s="462" t="s">
        <v>2</v>
      </c>
      <c r="J8550" s="462" t="s">
        <v>2</v>
      </c>
    </row>
    <row r="8551" spans="6:10">
      <c r="F8551" s="462" t="s">
        <v>2</v>
      </c>
      <c r="G8551" s="462" t="s">
        <v>2</v>
      </c>
      <c r="I8551" s="462" t="s">
        <v>2</v>
      </c>
      <c r="J8551" s="462" t="s">
        <v>2</v>
      </c>
    </row>
    <row r="8552" spans="6:10">
      <c r="F8552" s="462" t="s">
        <v>2</v>
      </c>
      <c r="G8552" s="462" t="s">
        <v>2</v>
      </c>
      <c r="I8552" s="462" t="s">
        <v>2</v>
      </c>
      <c r="J8552" s="462" t="s">
        <v>2</v>
      </c>
    </row>
    <row r="8553" spans="6:10">
      <c r="F8553" s="462" t="s">
        <v>2</v>
      </c>
      <c r="G8553" s="462" t="s">
        <v>2</v>
      </c>
      <c r="I8553" s="462" t="s">
        <v>2</v>
      </c>
      <c r="J8553" s="462" t="s">
        <v>2</v>
      </c>
    </row>
    <row r="8554" spans="6:10">
      <c r="F8554" s="462" t="s">
        <v>2</v>
      </c>
      <c r="G8554" s="462" t="s">
        <v>2</v>
      </c>
      <c r="I8554" s="462" t="s">
        <v>2</v>
      </c>
      <c r="J8554" s="462" t="s">
        <v>2</v>
      </c>
    </row>
    <row r="8555" spans="6:10">
      <c r="F8555" s="462" t="s">
        <v>2</v>
      </c>
      <c r="G8555" s="462" t="s">
        <v>2</v>
      </c>
      <c r="I8555" s="462" t="s">
        <v>2</v>
      </c>
      <c r="J8555" s="462" t="s">
        <v>2</v>
      </c>
    </row>
    <row r="8556" spans="6:10">
      <c r="F8556" s="462" t="s">
        <v>2</v>
      </c>
      <c r="G8556" s="462" t="s">
        <v>2</v>
      </c>
      <c r="I8556" s="462" t="s">
        <v>2</v>
      </c>
      <c r="J8556" s="462" t="s">
        <v>2</v>
      </c>
    </row>
    <row r="8557" spans="6:10">
      <c r="F8557" s="462" t="s">
        <v>2</v>
      </c>
      <c r="G8557" s="462" t="s">
        <v>2</v>
      </c>
      <c r="I8557" s="462" t="s">
        <v>2</v>
      </c>
      <c r="J8557" s="462" t="s">
        <v>2</v>
      </c>
    </row>
    <row r="8558" spans="6:10">
      <c r="F8558" s="462" t="s">
        <v>2</v>
      </c>
      <c r="G8558" s="462" t="s">
        <v>2</v>
      </c>
      <c r="I8558" s="462" t="s">
        <v>2</v>
      </c>
      <c r="J8558" s="462" t="s">
        <v>2</v>
      </c>
    </row>
    <row r="8559" spans="6:10">
      <c r="F8559" s="462" t="s">
        <v>2</v>
      </c>
      <c r="G8559" s="462" t="s">
        <v>2</v>
      </c>
      <c r="I8559" s="462" t="s">
        <v>2</v>
      </c>
      <c r="J8559" s="462" t="s">
        <v>2</v>
      </c>
    </row>
    <row r="8560" spans="6:10">
      <c r="F8560" s="462" t="s">
        <v>2</v>
      </c>
      <c r="G8560" s="462" t="s">
        <v>2</v>
      </c>
      <c r="I8560" s="462" t="s">
        <v>2</v>
      </c>
      <c r="J8560" s="462" t="s">
        <v>2</v>
      </c>
    </row>
    <row r="8561" spans="6:10">
      <c r="F8561" s="462" t="s">
        <v>2</v>
      </c>
      <c r="G8561" s="462" t="s">
        <v>2</v>
      </c>
      <c r="I8561" s="462" t="s">
        <v>2</v>
      </c>
      <c r="J8561" s="462" t="s">
        <v>2</v>
      </c>
    </row>
    <row r="8562" spans="6:10">
      <c r="F8562" s="462" t="s">
        <v>2</v>
      </c>
      <c r="G8562" s="462" t="s">
        <v>2</v>
      </c>
      <c r="I8562" s="462" t="s">
        <v>2</v>
      </c>
      <c r="J8562" s="462" t="s">
        <v>2</v>
      </c>
    </row>
    <row r="8563" spans="6:10">
      <c r="F8563" s="462" t="s">
        <v>2</v>
      </c>
      <c r="G8563" s="462" t="s">
        <v>2</v>
      </c>
      <c r="I8563" s="462" t="s">
        <v>2</v>
      </c>
      <c r="J8563" s="462" t="s">
        <v>2</v>
      </c>
    </row>
    <row r="8564" spans="6:10">
      <c r="F8564" s="462" t="s">
        <v>2</v>
      </c>
      <c r="G8564" s="462" t="s">
        <v>2</v>
      </c>
      <c r="I8564" s="462" t="s">
        <v>2</v>
      </c>
      <c r="J8564" s="462" t="s">
        <v>2</v>
      </c>
    </row>
    <row r="8565" spans="6:10">
      <c r="F8565" s="462" t="s">
        <v>2</v>
      </c>
      <c r="G8565" s="462" t="s">
        <v>2</v>
      </c>
      <c r="I8565" s="462" t="s">
        <v>2</v>
      </c>
      <c r="J8565" s="462" t="s">
        <v>2</v>
      </c>
    </row>
    <row r="8566" spans="6:10">
      <c r="F8566" s="462" t="s">
        <v>2</v>
      </c>
      <c r="G8566" s="462" t="s">
        <v>2</v>
      </c>
      <c r="I8566" s="462" t="s">
        <v>2</v>
      </c>
      <c r="J8566" s="462" t="s">
        <v>2</v>
      </c>
    </row>
    <row r="8567" spans="6:10">
      <c r="F8567" s="462" t="s">
        <v>2</v>
      </c>
      <c r="G8567" s="462" t="s">
        <v>2</v>
      </c>
      <c r="I8567" s="462" t="s">
        <v>2</v>
      </c>
      <c r="J8567" s="462" t="s">
        <v>2</v>
      </c>
    </row>
    <row r="8568" spans="6:10">
      <c r="F8568" s="462" t="s">
        <v>2</v>
      </c>
      <c r="G8568" s="462" t="s">
        <v>2</v>
      </c>
      <c r="I8568" s="462" t="s">
        <v>2</v>
      </c>
      <c r="J8568" s="462" t="s">
        <v>2</v>
      </c>
    </row>
    <row r="8569" spans="6:10">
      <c r="F8569" s="462" t="s">
        <v>2</v>
      </c>
      <c r="G8569" s="462" t="s">
        <v>2</v>
      </c>
      <c r="I8569" s="462" t="s">
        <v>2</v>
      </c>
      <c r="J8569" s="462" t="s">
        <v>2</v>
      </c>
    </row>
    <row r="8570" spans="6:10">
      <c r="F8570" s="462" t="s">
        <v>2</v>
      </c>
      <c r="G8570" s="462" t="s">
        <v>2</v>
      </c>
      <c r="I8570" s="462" t="s">
        <v>2</v>
      </c>
      <c r="J8570" s="462" t="s">
        <v>2</v>
      </c>
    </row>
    <row r="8571" spans="6:10">
      <c r="F8571" s="462" t="s">
        <v>2</v>
      </c>
      <c r="G8571" s="462" t="s">
        <v>2</v>
      </c>
      <c r="I8571" s="462" t="s">
        <v>2</v>
      </c>
      <c r="J8571" s="462" t="s">
        <v>2</v>
      </c>
    </row>
    <row r="8572" spans="6:10">
      <c r="F8572" s="462" t="s">
        <v>2</v>
      </c>
      <c r="G8572" s="462" t="s">
        <v>2</v>
      </c>
      <c r="I8572" s="462" t="s">
        <v>2</v>
      </c>
      <c r="J8572" s="462" t="s">
        <v>2</v>
      </c>
    </row>
    <row r="8573" spans="6:10">
      <c r="F8573" s="462" t="s">
        <v>2</v>
      </c>
      <c r="G8573" s="462" t="s">
        <v>2</v>
      </c>
      <c r="I8573" s="462" t="s">
        <v>2</v>
      </c>
      <c r="J8573" s="462" t="s">
        <v>2</v>
      </c>
    </row>
    <row r="8574" spans="6:10">
      <c r="F8574" s="462" t="s">
        <v>2</v>
      </c>
      <c r="G8574" s="462" t="s">
        <v>2</v>
      </c>
      <c r="I8574" s="462" t="s">
        <v>2</v>
      </c>
      <c r="J8574" s="462" t="s">
        <v>2</v>
      </c>
    </row>
    <row r="8575" spans="6:10">
      <c r="F8575" s="462" t="s">
        <v>2</v>
      </c>
      <c r="G8575" s="462" t="s">
        <v>2</v>
      </c>
      <c r="I8575" s="462" t="s">
        <v>2</v>
      </c>
      <c r="J8575" s="462" t="s">
        <v>2</v>
      </c>
    </row>
    <row r="8576" spans="6:10">
      <c r="F8576" s="462" t="s">
        <v>2</v>
      </c>
      <c r="G8576" s="462" t="s">
        <v>2</v>
      </c>
      <c r="I8576" s="462" t="s">
        <v>2</v>
      </c>
      <c r="J8576" s="462" t="s">
        <v>2</v>
      </c>
    </row>
    <row r="8577" spans="6:10">
      <c r="F8577" s="462" t="s">
        <v>2</v>
      </c>
      <c r="G8577" s="462" t="s">
        <v>2</v>
      </c>
      <c r="I8577" s="462" t="s">
        <v>2</v>
      </c>
      <c r="J8577" s="462" t="s">
        <v>2</v>
      </c>
    </row>
    <row r="8578" spans="6:10">
      <c r="F8578" s="462" t="s">
        <v>2</v>
      </c>
      <c r="G8578" s="462" t="s">
        <v>2</v>
      </c>
      <c r="I8578" s="462" t="s">
        <v>2</v>
      </c>
      <c r="J8578" s="462" t="s">
        <v>2</v>
      </c>
    </row>
    <row r="8579" spans="6:10">
      <c r="F8579" s="462" t="s">
        <v>2</v>
      </c>
      <c r="G8579" s="462" t="s">
        <v>2</v>
      </c>
      <c r="I8579" s="462" t="s">
        <v>2</v>
      </c>
      <c r="J8579" s="462" t="s">
        <v>2</v>
      </c>
    </row>
    <row r="8580" spans="6:10">
      <c r="F8580" s="462" t="s">
        <v>2</v>
      </c>
      <c r="G8580" s="462" t="s">
        <v>2</v>
      </c>
      <c r="I8580" s="462" t="s">
        <v>2</v>
      </c>
      <c r="J8580" s="462" t="s">
        <v>2</v>
      </c>
    </row>
    <row r="8581" spans="6:10">
      <c r="F8581" s="462" t="s">
        <v>2</v>
      </c>
      <c r="G8581" s="462" t="s">
        <v>2</v>
      </c>
      <c r="I8581" s="462" t="s">
        <v>2</v>
      </c>
      <c r="J8581" s="462" t="s">
        <v>2</v>
      </c>
    </row>
    <row r="8582" spans="6:10">
      <c r="F8582" s="462" t="s">
        <v>2</v>
      </c>
      <c r="G8582" s="462" t="s">
        <v>2</v>
      </c>
      <c r="I8582" s="462" t="s">
        <v>2</v>
      </c>
      <c r="J8582" s="462" t="s">
        <v>2</v>
      </c>
    </row>
    <row r="8583" spans="6:10">
      <c r="F8583" s="462" t="s">
        <v>2</v>
      </c>
      <c r="G8583" s="462" t="s">
        <v>2</v>
      </c>
      <c r="I8583" s="462" t="s">
        <v>2</v>
      </c>
      <c r="J8583" s="462" t="s">
        <v>2</v>
      </c>
    </row>
    <row r="8584" spans="6:10">
      <c r="F8584" s="462" t="s">
        <v>2</v>
      </c>
      <c r="G8584" s="462" t="s">
        <v>2</v>
      </c>
      <c r="I8584" s="462" t="s">
        <v>2</v>
      </c>
      <c r="J8584" s="462" t="s">
        <v>2</v>
      </c>
    </row>
    <row r="8585" spans="6:10">
      <c r="F8585" s="462" t="s">
        <v>2</v>
      </c>
      <c r="G8585" s="462" t="s">
        <v>2</v>
      </c>
      <c r="I8585" s="462" t="s">
        <v>2</v>
      </c>
      <c r="J8585" s="462" t="s">
        <v>2</v>
      </c>
    </row>
    <row r="8586" spans="6:10">
      <c r="F8586" s="462" t="s">
        <v>2</v>
      </c>
      <c r="G8586" s="462" t="s">
        <v>2</v>
      </c>
      <c r="I8586" s="462" t="s">
        <v>2</v>
      </c>
      <c r="J8586" s="462" t="s">
        <v>2</v>
      </c>
    </row>
    <row r="8587" spans="6:10">
      <c r="F8587" s="462" t="s">
        <v>2</v>
      </c>
      <c r="G8587" s="462" t="s">
        <v>2</v>
      </c>
      <c r="I8587" s="462" t="s">
        <v>2</v>
      </c>
      <c r="J8587" s="462" t="s">
        <v>2</v>
      </c>
    </row>
    <row r="8588" spans="6:10">
      <c r="F8588" s="462" t="s">
        <v>2</v>
      </c>
      <c r="G8588" s="462" t="s">
        <v>2</v>
      </c>
      <c r="I8588" s="462" t="s">
        <v>2</v>
      </c>
      <c r="J8588" s="462" t="s">
        <v>2</v>
      </c>
    </row>
    <row r="8589" spans="6:10">
      <c r="F8589" s="462" t="s">
        <v>2</v>
      </c>
      <c r="G8589" s="462" t="s">
        <v>2</v>
      </c>
      <c r="I8589" s="462" t="s">
        <v>2</v>
      </c>
      <c r="J8589" s="462" t="s">
        <v>2</v>
      </c>
    </row>
    <row r="8590" spans="6:10">
      <c r="F8590" s="462" t="s">
        <v>2</v>
      </c>
      <c r="G8590" s="462" t="s">
        <v>2</v>
      </c>
      <c r="I8590" s="462" t="s">
        <v>2</v>
      </c>
      <c r="J8590" s="462" t="s">
        <v>2</v>
      </c>
    </row>
    <row r="8591" spans="6:10">
      <c r="F8591" s="462" t="s">
        <v>2</v>
      </c>
      <c r="G8591" s="462" t="s">
        <v>2</v>
      </c>
      <c r="I8591" s="462" t="s">
        <v>2</v>
      </c>
      <c r="J8591" s="462" t="s">
        <v>2</v>
      </c>
    </row>
    <row r="8592" spans="6:10">
      <c r="F8592" s="462" t="s">
        <v>2</v>
      </c>
      <c r="G8592" s="462" t="s">
        <v>2</v>
      </c>
      <c r="I8592" s="462" t="s">
        <v>2</v>
      </c>
      <c r="J8592" s="462" t="s">
        <v>2</v>
      </c>
    </row>
    <row r="8593" spans="6:10">
      <c r="F8593" s="462" t="s">
        <v>2</v>
      </c>
      <c r="G8593" s="462" t="s">
        <v>2</v>
      </c>
      <c r="I8593" s="462" t="s">
        <v>2</v>
      </c>
      <c r="J8593" s="462" t="s">
        <v>2</v>
      </c>
    </row>
    <row r="8594" spans="6:10">
      <c r="F8594" s="462" t="s">
        <v>2</v>
      </c>
      <c r="G8594" s="462" t="s">
        <v>2</v>
      </c>
      <c r="I8594" s="462" t="s">
        <v>2</v>
      </c>
      <c r="J8594" s="462" t="s">
        <v>2</v>
      </c>
    </row>
    <row r="8595" spans="6:10">
      <c r="F8595" s="462" t="s">
        <v>2</v>
      </c>
      <c r="G8595" s="462" t="s">
        <v>2</v>
      </c>
      <c r="I8595" s="462" t="s">
        <v>2</v>
      </c>
      <c r="J8595" s="462" t="s">
        <v>2</v>
      </c>
    </row>
    <row r="8596" spans="6:10">
      <c r="F8596" s="462" t="s">
        <v>2</v>
      </c>
      <c r="G8596" s="462" t="s">
        <v>2</v>
      </c>
      <c r="I8596" s="462" t="s">
        <v>2</v>
      </c>
      <c r="J8596" s="462" t="s">
        <v>2</v>
      </c>
    </row>
    <row r="8597" spans="6:10">
      <c r="F8597" s="462" t="s">
        <v>2</v>
      </c>
      <c r="G8597" s="462" t="s">
        <v>2</v>
      </c>
      <c r="I8597" s="462" t="s">
        <v>2</v>
      </c>
      <c r="J8597" s="462" t="s">
        <v>2</v>
      </c>
    </row>
    <row r="8598" spans="6:10">
      <c r="F8598" s="462" t="s">
        <v>2</v>
      </c>
      <c r="G8598" s="462" t="s">
        <v>2</v>
      </c>
      <c r="I8598" s="462" t="s">
        <v>2</v>
      </c>
      <c r="J8598" s="462" t="s">
        <v>2</v>
      </c>
    </row>
    <row r="8599" spans="6:10">
      <c r="F8599" s="462" t="s">
        <v>2</v>
      </c>
      <c r="G8599" s="462" t="s">
        <v>2</v>
      </c>
      <c r="I8599" s="462" t="s">
        <v>2</v>
      </c>
      <c r="J8599" s="462" t="s">
        <v>2</v>
      </c>
    </row>
    <row r="8600" spans="6:10">
      <c r="F8600" s="462" t="s">
        <v>2</v>
      </c>
      <c r="G8600" s="462" t="s">
        <v>2</v>
      </c>
      <c r="I8600" s="462" t="s">
        <v>2</v>
      </c>
      <c r="J8600" s="462" t="s">
        <v>2</v>
      </c>
    </row>
    <row r="8601" spans="6:10">
      <c r="F8601" s="462" t="s">
        <v>2</v>
      </c>
      <c r="G8601" s="462" t="s">
        <v>2</v>
      </c>
      <c r="I8601" s="462" t="s">
        <v>2</v>
      </c>
      <c r="J8601" s="462" t="s">
        <v>2</v>
      </c>
    </row>
    <row r="8602" spans="6:10">
      <c r="F8602" s="462" t="s">
        <v>2</v>
      </c>
      <c r="G8602" s="462" t="s">
        <v>2</v>
      </c>
      <c r="I8602" s="462" t="s">
        <v>2</v>
      </c>
      <c r="J8602" s="462" t="s">
        <v>2</v>
      </c>
    </row>
    <row r="8603" spans="6:10">
      <c r="F8603" s="462" t="s">
        <v>2</v>
      </c>
      <c r="G8603" s="462" t="s">
        <v>2</v>
      </c>
      <c r="I8603" s="462" t="s">
        <v>2</v>
      </c>
      <c r="J8603" s="462" t="s">
        <v>2</v>
      </c>
    </row>
    <row r="8604" spans="6:10">
      <c r="F8604" s="462" t="s">
        <v>2</v>
      </c>
      <c r="G8604" s="462" t="s">
        <v>2</v>
      </c>
      <c r="I8604" s="462" t="s">
        <v>2</v>
      </c>
      <c r="J8604" s="462" t="s">
        <v>2</v>
      </c>
    </row>
    <row r="8605" spans="6:10">
      <c r="F8605" s="462" t="s">
        <v>2</v>
      </c>
      <c r="G8605" s="462" t="s">
        <v>2</v>
      </c>
      <c r="I8605" s="462" t="s">
        <v>2</v>
      </c>
      <c r="J8605" s="462" t="s">
        <v>2</v>
      </c>
    </row>
    <row r="8606" spans="6:10">
      <c r="F8606" s="462" t="s">
        <v>2</v>
      </c>
      <c r="G8606" s="462" t="s">
        <v>2</v>
      </c>
      <c r="I8606" s="462" t="s">
        <v>2</v>
      </c>
      <c r="J8606" s="462" t="s">
        <v>2</v>
      </c>
    </row>
    <row r="8607" spans="6:10">
      <c r="F8607" s="462" t="s">
        <v>2</v>
      </c>
      <c r="G8607" s="462" t="s">
        <v>2</v>
      </c>
      <c r="I8607" s="462" t="s">
        <v>2</v>
      </c>
      <c r="J8607" s="462" t="s">
        <v>2</v>
      </c>
    </row>
    <row r="8608" spans="6:10">
      <c r="F8608" s="462" t="s">
        <v>2</v>
      </c>
      <c r="G8608" s="462" t="s">
        <v>2</v>
      </c>
      <c r="I8608" s="462" t="s">
        <v>2</v>
      </c>
      <c r="J8608" s="462" t="s">
        <v>2</v>
      </c>
    </row>
    <row r="8609" spans="6:10">
      <c r="F8609" s="462" t="s">
        <v>2</v>
      </c>
      <c r="G8609" s="462" t="s">
        <v>2</v>
      </c>
      <c r="I8609" s="462" t="s">
        <v>2</v>
      </c>
      <c r="J8609" s="462" t="s">
        <v>2</v>
      </c>
    </row>
    <row r="8610" spans="6:10">
      <c r="F8610" s="462" t="s">
        <v>2</v>
      </c>
      <c r="G8610" s="462" t="s">
        <v>2</v>
      </c>
      <c r="I8610" s="462" t="s">
        <v>2</v>
      </c>
      <c r="J8610" s="462" t="s">
        <v>2</v>
      </c>
    </row>
    <row r="8611" spans="6:10">
      <c r="F8611" s="462" t="s">
        <v>2</v>
      </c>
      <c r="G8611" s="462" t="s">
        <v>2</v>
      </c>
      <c r="I8611" s="462" t="s">
        <v>2</v>
      </c>
      <c r="J8611" s="462" t="s">
        <v>2</v>
      </c>
    </row>
    <row r="8612" spans="6:10">
      <c r="F8612" s="462" t="s">
        <v>2</v>
      </c>
      <c r="G8612" s="462" t="s">
        <v>2</v>
      </c>
      <c r="I8612" s="462" t="s">
        <v>2</v>
      </c>
      <c r="J8612" s="462" t="s">
        <v>2</v>
      </c>
    </row>
    <row r="8613" spans="6:10">
      <c r="F8613" s="462" t="s">
        <v>2</v>
      </c>
      <c r="G8613" s="462" t="s">
        <v>2</v>
      </c>
      <c r="I8613" s="462" t="s">
        <v>2</v>
      </c>
      <c r="J8613" s="462" t="s">
        <v>2</v>
      </c>
    </row>
    <row r="8614" spans="6:10">
      <c r="F8614" s="462" t="s">
        <v>2</v>
      </c>
      <c r="G8614" s="462" t="s">
        <v>2</v>
      </c>
      <c r="I8614" s="462" t="s">
        <v>2</v>
      </c>
      <c r="J8614" s="462" t="s">
        <v>2</v>
      </c>
    </row>
    <row r="8615" spans="6:10">
      <c r="F8615" s="462" t="s">
        <v>2</v>
      </c>
      <c r="G8615" s="462" t="s">
        <v>2</v>
      </c>
      <c r="I8615" s="462" t="s">
        <v>2</v>
      </c>
      <c r="J8615" s="462" t="s">
        <v>2</v>
      </c>
    </row>
    <row r="8616" spans="6:10">
      <c r="F8616" s="462" t="s">
        <v>2</v>
      </c>
      <c r="G8616" s="462" t="s">
        <v>2</v>
      </c>
      <c r="I8616" s="462" t="s">
        <v>2</v>
      </c>
      <c r="J8616" s="462" t="s">
        <v>2</v>
      </c>
    </row>
    <row r="8617" spans="6:10">
      <c r="F8617" s="462" t="s">
        <v>2</v>
      </c>
      <c r="G8617" s="462" t="s">
        <v>2</v>
      </c>
      <c r="I8617" s="462" t="s">
        <v>2</v>
      </c>
      <c r="J8617" s="462" t="s">
        <v>2</v>
      </c>
    </row>
    <row r="8618" spans="6:10">
      <c r="F8618" s="462" t="s">
        <v>2</v>
      </c>
      <c r="G8618" s="462" t="s">
        <v>2</v>
      </c>
      <c r="I8618" s="462" t="s">
        <v>2</v>
      </c>
      <c r="J8618" s="462" t="s">
        <v>2</v>
      </c>
    </row>
    <row r="8619" spans="6:10">
      <c r="F8619" s="462" t="s">
        <v>2</v>
      </c>
      <c r="G8619" s="462" t="s">
        <v>2</v>
      </c>
      <c r="I8619" s="462" t="s">
        <v>2</v>
      </c>
      <c r="J8619" s="462" t="s">
        <v>2</v>
      </c>
    </row>
    <row r="8620" spans="6:10">
      <c r="F8620" s="462" t="s">
        <v>2</v>
      </c>
      <c r="G8620" s="462" t="s">
        <v>2</v>
      </c>
      <c r="I8620" s="462" t="s">
        <v>2</v>
      </c>
      <c r="J8620" s="462" t="s">
        <v>2</v>
      </c>
    </row>
    <row r="8621" spans="6:10">
      <c r="F8621" s="462" t="s">
        <v>2</v>
      </c>
      <c r="G8621" s="462" t="s">
        <v>2</v>
      </c>
      <c r="I8621" s="462" t="s">
        <v>2</v>
      </c>
      <c r="J8621" s="462" t="s">
        <v>2</v>
      </c>
    </row>
    <row r="8622" spans="6:10">
      <c r="F8622" s="462" t="s">
        <v>2</v>
      </c>
      <c r="G8622" s="462" t="s">
        <v>2</v>
      </c>
      <c r="I8622" s="462" t="s">
        <v>2</v>
      </c>
      <c r="J8622" s="462" t="s">
        <v>2</v>
      </c>
    </row>
    <row r="8623" spans="6:10">
      <c r="F8623" s="462" t="s">
        <v>2</v>
      </c>
      <c r="G8623" s="462" t="s">
        <v>2</v>
      </c>
      <c r="I8623" s="462" t="s">
        <v>2</v>
      </c>
      <c r="J8623" s="462" t="s">
        <v>2</v>
      </c>
    </row>
    <row r="8624" spans="6:10">
      <c r="F8624" s="462" t="s">
        <v>2</v>
      </c>
      <c r="G8624" s="462" t="s">
        <v>2</v>
      </c>
      <c r="I8624" s="462" t="s">
        <v>2</v>
      </c>
      <c r="J8624" s="462" t="s">
        <v>2</v>
      </c>
    </row>
    <row r="8625" spans="6:10">
      <c r="F8625" s="462" t="s">
        <v>2</v>
      </c>
      <c r="G8625" s="462" t="s">
        <v>2</v>
      </c>
      <c r="I8625" s="462" t="s">
        <v>2</v>
      </c>
      <c r="J8625" s="462" t="s">
        <v>2</v>
      </c>
    </row>
    <row r="8626" spans="6:10">
      <c r="F8626" s="462" t="s">
        <v>2</v>
      </c>
      <c r="G8626" s="462" t="s">
        <v>2</v>
      </c>
      <c r="I8626" s="462" t="s">
        <v>2</v>
      </c>
      <c r="J8626" s="462" t="s">
        <v>2</v>
      </c>
    </row>
    <row r="8627" spans="6:10">
      <c r="F8627" s="462" t="s">
        <v>2</v>
      </c>
      <c r="G8627" s="462" t="s">
        <v>2</v>
      </c>
      <c r="I8627" s="462" t="s">
        <v>2</v>
      </c>
      <c r="J8627" s="462" t="s">
        <v>2</v>
      </c>
    </row>
    <row r="8628" spans="6:10">
      <c r="F8628" s="462" t="s">
        <v>2</v>
      </c>
      <c r="G8628" s="462" t="s">
        <v>2</v>
      </c>
      <c r="I8628" s="462" t="s">
        <v>2</v>
      </c>
      <c r="J8628" s="462" t="s">
        <v>2</v>
      </c>
    </row>
    <row r="8629" spans="6:10">
      <c r="F8629" s="462" t="s">
        <v>2</v>
      </c>
      <c r="G8629" s="462" t="s">
        <v>2</v>
      </c>
      <c r="I8629" s="462" t="s">
        <v>2</v>
      </c>
      <c r="J8629" s="462" t="s">
        <v>2</v>
      </c>
    </row>
    <row r="8630" spans="6:10">
      <c r="F8630" s="462" t="s">
        <v>2</v>
      </c>
      <c r="G8630" s="462" t="s">
        <v>2</v>
      </c>
      <c r="I8630" s="462" t="s">
        <v>2</v>
      </c>
      <c r="J8630" s="462" t="s">
        <v>2</v>
      </c>
    </row>
    <row r="8631" spans="6:10">
      <c r="F8631" s="462" t="s">
        <v>2</v>
      </c>
      <c r="G8631" s="462" t="s">
        <v>2</v>
      </c>
      <c r="I8631" s="462" t="s">
        <v>2</v>
      </c>
      <c r="J8631" s="462" t="s">
        <v>2</v>
      </c>
    </row>
    <row r="8632" spans="6:10">
      <c r="F8632" s="462" t="s">
        <v>2</v>
      </c>
      <c r="G8632" s="462" t="s">
        <v>2</v>
      </c>
      <c r="I8632" s="462" t="s">
        <v>2</v>
      </c>
      <c r="J8632" s="462" t="s">
        <v>2</v>
      </c>
    </row>
    <row r="8633" spans="6:10">
      <c r="F8633" s="462" t="s">
        <v>2</v>
      </c>
      <c r="G8633" s="462" t="s">
        <v>2</v>
      </c>
      <c r="I8633" s="462" t="s">
        <v>2</v>
      </c>
      <c r="J8633" s="462" t="s">
        <v>2</v>
      </c>
    </row>
    <row r="8634" spans="6:10">
      <c r="F8634" s="462" t="s">
        <v>2</v>
      </c>
      <c r="G8634" s="462" t="s">
        <v>2</v>
      </c>
      <c r="I8634" s="462" t="s">
        <v>2</v>
      </c>
      <c r="J8634" s="462" t="s">
        <v>2</v>
      </c>
    </row>
    <row r="8635" spans="6:10">
      <c r="F8635" s="462" t="s">
        <v>2</v>
      </c>
      <c r="G8635" s="462" t="s">
        <v>2</v>
      </c>
      <c r="I8635" s="462" t="s">
        <v>2</v>
      </c>
      <c r="J8635" s="462" t="s">
        <v>2</v>
      </c>
    </row>
    <row r="8636" spans="6:10">
      <c r="F8636" s="462" t="s">
        <v>2</v>
      </c>
      <c r="G8636" s="462" t="s">
        <v>2</v>
      </c>
      <c r="I8636" s="462" t="s">
        <v>2</v>
      </c>
      <c r="J8636" s="462" t="s">
        <v>2</v>
      </c>
    </row>
    <row r="8637" spans="6:10">
      <c r="F8637" s="462" t="s">
        <v>2</v>
      </c>
      <c r="G8637" s="462" t="s">
        <v>2</v>
      </c>
      <c r="I8637" s="462" t="s">
        <v>2</v>
      </c>
      <c r="J8637" s="462" t="s">
        <v>2</v>
      </c>
    </row>
    <row r="8638" spans="6:10">
      <c r="F8638" s="462" t="s">
        <v>2</v>
      </c>
      <c r="G8638" s="462" t="s">
        <v>2</v>
      </c>
      <c r="I8638" s="462" t="s">
        <v>2</v>
      </c>
      <c r="J8638" s="462" t="s">
        <v>2</v>
      </c>
    </row>
    <row r="8639" spans="6:10">
      <c r="F8639" s="462" t="s">
        <v>2</v>
      </c>
      <c r="G8639" s="462" t="s">
        <v>2</v>
      </c>
      <c r="I8639" s="462" t="s">
        <v>2</v>
      </c>
      <c r="J8639" s="462" t="s">
        <v>2</v>
      </c>
    </row>
    <row r="8640" spans="6:10">
      <c r="F8640" s="462" t="s">
        <v>2</v>
      </c>
      <c r="G8640" s="462" t="s">
        <v>2</v>
      </c>
      <c r="I8640" s="462" t="s">
        <v>2</v>
      </c>
      <c r="J8640" s="462" t="s">
        <v>2</v>
      </c>
    </row>
    <row r="8641" spans="6:10">
      <c r="F8641" s="462" t="s">
        <v>2</v>
      </c>
      <c r="G8641" s="462" t="s">
        <v>2</v>
      </c>
      <c r="I8641" s="462" t="s">
        <v>2</v>
      </c>
      <c r="J8641" s="462" t="s">
        <v>2</v>
      </c>
    </row>
    <row r="8642" spans="6:10">
      <c r="F8642" s="462" t="s">
        <v>2</v>
      </c>
      <c r="G8642" s="462" t="s">
        <v>2</v>
      </c>
      <c r="I8642" s="462" t="s">
        <v>2</v>
      </c>
      <c r="J8642" s="462" t="s">
        <v>2</v>
      </c>
    </row>
    <row r="8643" spans="6:10">
      <c r="F8643" s="462" t="s">
        <v>2</v>
      </c>
      <c r="G8643" s="462" t="s">
        <v>2</v>
      </c>
      <c r="I8643" s="462" t="s">
        <v>2</v>
      </c>
      <c r="J8643" s="462" t="s">
        <v>2</v>
      </c>
    </row>
    <row r="8644" spans="6:10">
      <c r="F8644" s="462" t="s">
        <v>2</v>
      </c>
      <c r="G8644" s="462" t="s">
        <v>2</v>
      </c>
      <c r="I8644" s="462" t="s">
        <v>2</v>
      </c>
      <c r="J8644" s="462" t="s">
        <v>2</v>
      </c>
    </row>
    <row r="8645" spans="6:10">
      <c r="F8645" s="462" t="s">
        <v>2</v>
      </c>
      <c r="G8645" s="462" t="s">
        <v>2</v>
      </c>
      <c r="I8645" s="462" t="s">
        <v>2</v>
      </c>
      <c r="J8645" s="462" t="s">
        <v>2</v>
      </c>
    </row>
    <row r="8646" spans="6:10">
      <c r="F8646" s="462" t="s">
        <v>2</v>
      </c>
      <c r="G8646" s="462" t="s">
        <v>2</v>
      </c>
      <c r="I8646" s="462" t="s">
        <v>2</v>
      </c>
      <c r="J8646" s="462" t="s">
        <v>2</v>
      </c>
    </row>
    <row r="8647" spans="6:10">
      <c r="F8647" s="462" t="s">
        <v>2</v>
      </c>
      <c r="G8647" s="462" t="s">
        <v>2</v>
      </c>
      <c r="I8647" s="462" t="s">
        <v>2</v>
      </c>
      <c r="J8647" s="462" t="s">
        <v>2</v>
      </c>
    </row>
    <row r="8648" spans="6:10">
      <c r="F8648" s="462" t="s">
        <v>2</v>
      </c>
      <c r="G8648" s="462" t="s">
        <v>2</v>
      </c>
      <c r="I8648" s="462" t="s">
        <v>2</v>
      </c>
      <c r="J8648" s="462" t="s">
        <v>2</v>
      </c>
    </row>
    <row r="8649" spans="6:10">
      <c r="F8649" s="462" t="s">
        <v>2</v>
      </c>
      <c r="G8649" s="462" t="s">
        <v>2</v>
      </c>
      <c r="I8649" s="462" t="s">
        <v>2</v>
      </c>
      <c r="J8649" s="462" t="s">
        <v>2</v>
      </c>
    </row>
    <row r="8650" spans="6:10">
      <c r="F8650" s="462" t="s">
        <v>2</v>
      </c>
      <c r="G8650" s="462" t="s">
        <v>2</v>
      </c>
      <c r="I8650" s="462" t="s">
        <v>2</v>
      </c>
      <c r="J8650" s="462" t="s">
        <v>2</v>
      </c>
    </row>
    <row r="8651" spans="6:10">
      <c r="F8651" s="462" t="s">
        <v>2</v>
      </c>
      <c r="G8651" s="462" t="s">
        <v>2</v>
      </c>
      <c r="I8651" s="462" t="s">
        <v>2</v>
      </c>
      <c r="J8651" s="462" t="s">
        <v>2</v>
      </c>
    </row>
    <row r="8652" spans="6:10">
      <c r="F8652" s="462" t="s">
        <v>2</v>
      </c>
      <c r="G8652" s="462" t="s">
        <v>2</v>
      </c>
      <c r="I8652" s="462" t="s">
        <v>2</v>
      </c>
      <c r="J8652" s="462" t="s">
        <v>2</v>
      </c>
    </row>
    <row r="8653" spans="6:10">
      <c r="F8653" s="462" t="s">
        <v>2</v>
      </c>
      <c r="G8653" s="462" t="s">
        <v>2</v>
      </c>
      <c r="I8653" s="462" t="s">
        <v>2</v>
      </c>
      <c r="J8653" s="462" t="s">
        <v>2</v>
      </c>
    </row>
    <row r="8654" spans="6:10">
      <c r="F8654" s="462" t="s">
        <v>2</v>
      </c>
      <c r="G8654" s="462" t="s">
        <v>2</v>
      </c>
      <c r="I8654" s="462" t="s">
        <v>2</v>
      </c>
      <c r="J8654" s="462" t="s">
        <v>2</v>
      </c>
    </row>
    <row r="8655" spans="6:10">
      <c r="F8655" s="462" t="s">
        <v>2</v>
      </c>
      <c r="G8655" s="462" t="s">
        <v>2</v>
      </c>
      <c r="I8655" s="462" t="s">
        <v>2</v>
      </c>
      <c r="J8655" s="462" t="s">
        <v>2</v>
      </c>
    </row>
    <row r="8656" spans="6:10">
      <c r="F8656" s="462" t="s">
        <v>2</v>
      </c>
      <c r="G8656" s="462" t="s">
        <v>2</v>
      </c>
      <c r="I8656" s="462" t="s">
        <v>2</v>
      </c>
      <c r="J8656" s="462" t="s">
        <v>2</v>
      </c>
    </row>
    <row r="8657" spans="6:10">
      <c r="F8657" s="462" t="s">
        <v>2</v>
      </c>
      <c r="G8657" s="462" t="s">
        <v>2</v>
      </c>
      <c r="I8657" s="462" t="s">
        <v>2</v>
      </c>
      <c r="J8657" s="462" t="s">
        <v>2</v>
      </c>
    </row>
    <row r="8658" spans="6:10">
      <c r="F8658" s="462" t="s">
        <v>2</v>
      </c>
      <c r="G8658" s="462" t="s">
        <v>2</v>
      </c>
      <c r="I8658" s="462" t="s">
        <v>2</v>
      </c>
      <c r="J8658" s="462" t="s">
        <v>2</v>
      </c>
    </row>
    <row r="8659" spans="6:10">
      <c r="F8659" s="462" t="s">
        <v>2</v>
      </c>
      <c r="G8659" s="462" t="s">
        <v>2</v>
      </c>
      <c r="I8659" s="462" t="s">
        <v>2</v>
      </c>
      <c r="J8659" s="462" t="s">
        <v>2</v>
      </c>
    </row>
    <row r="8660" spans="6:10">
      <c r="F8660" s="462" t="s">
        <v>2</v>
      </c>
      <c r="G8660" s="462" t="s">
        <v>2</v>
      </c>
      <c r="I8660" s="462" t="s">
        <v>2</v>
      </c>
      <c r="J8660" s="462" t="s">
        <v>2</v>
      </c>
    </row>
    <row r="8661" spans="6:10">
      <c r="F8661" s="462" t="s">
        <v>2</v>
      </c>
      <c r="G8661" s="462" t="s">
        <v>2</v>
      </c>
      <c r="I8661" s="462" t="s">
        <v>2</v>
      </c>
      <c r="J8661" s="462" t="s">
        <v>2</v>
      </c>
    </row>
    <row r="8662" spans="6:10">
      <c r="F8662" s="462" t="s">
        <v>2</v>
      </c>
      <c r="G8662" s="462" t="s">
        <v>2</v>
      </c>
      <c r="I8662" s="462" t="s">
        <v>2</v>
      </c>
      <c r="J8662" s="462" t="s">
        <v>2</v>
      </c>
    </row>
    <row r="8663" spans="6:10">
      <c r="F8663" s="462" t="s">
        <v>2</v>
      </c>
      <c r="G8663" s="462" t="s">
        <v>2</v>
      </c>
      <c r="I8663" s="462" t="s">
        <v>2</v>
      </c>
      <c r="J8663" s="462" t="s">
        <v>2</v>
      </c>
    </row>
    <row r="8664" spans="6:10">
      <c r="F8664" s="462" t="s">
        <v>2</v>
      </c>
      <c r="G8664" s="462" t="s">
        <v>2</v>
      </c>
      <c r="I8664" s="462" t="s">
        <v>2</v>
      </c>
      <c r="J8664" s="462" t="s">
        <v>2</v>
      </c>
    </row>
    <row r="8665" spans="6:10">
      <c r="F8665" s="462" t="s">
        <v>2</v>
      </c>
      <c r="G8665" s="462" t="s">
        <v>2</v>
      </c>
      <c r="I8665" s="462" t="s">
        <v>2</v>
      </c>
      <c r="J8665" s="462" t="s">
        <v>2</v>
      </c>
    </row>
    <row r="8666" spans="6:10">
      <c r="F8666" s="462" t="s">
        <v>2</v>
      </c>
      <c r="G8666" s="462" t="s">
        <v>2</v>
      </c>
      <c r="I8666" s="462" t="s">
        <v>2</v>
      </c>
      <c r="J8666" s="462" t="s">
        <v>2</v>
      </c>
    </row>
    <row r="8667" spans="6:10">
      <c r="F8667" s="462" t="s">
        <v>2</v>
      </c>
      <c r="G8667" s="462" t="s">
        <v>2</v>
      </c>
      <c r="I8667" s="462" t="s">
        <v>2</v>
      </c>
      <c r="J8667" s="462" t="s">
        <v>2</v>
      </c>
    </row>
    <row r="8668" spans="6:10">
      <c r="F8668" s="462" t="s">
        <v>2</v>
      </c>
      <c r="G8668" s="462" t="s">
        <v>2</v>
      </c>
      <c r="I8668" s="462" t="s">
        <v>2</v>
      </c>
      <c r="J8668" s="462" t="s">
        <v>2</v>
      </c>
    </row>
    <row r="8669" spans="6:10">
      <c r="F8669" s="462" t="s">
        <v>2</v>
      </c>
      <c r="G8669" s="462" t="s">
        <v>2</v>
      </c>
      <c r="I8669" s="462" t="s">
        <v>2</v>
      </c>
      <c r="J8669" s="462" t="s">
        <v>2</v>
      </c>
    </row>
    <row r="8670" spans="6:10">
      <c r="F8670" s="462" t="s">
        <v>2</v>
      </c>
      <c r="G8670" s="462" t="s">
        <v>2</v>
      </c>
      <c r="I8670" s="462" t="s">
        <v>2</v>
      </c>
      <c r="J8670" s="462" t="s">
        <v>2</v>
      </c>
    </row>
    <row r="8671" spans="6:10">
      <c r="F8671" s="462" t="s">
        <v>2</v>
      </c>
      <c r="G8671" s="462" t="s">
        <v>2</v>
      </c>
      <c r="I8671" s="462" t="s">
        <v>2</v>
      </c>
      <c r="J8671" s="462" t="s">
        <v>2</v>
      </c>
    </row>
    <row r="8672" spans="6:10">
      <c r="F8672" s="462" t="s">
        <v>2</v>
      </c>
      <c r="G8672" s="462" t="s">
        <v>2</v>
      </c>
      <c r="I8672" s="462" t="s">
        <v>2</v>
      </c>
      <c r="J8672" s="462" t="s">
        <v>2</v>
      </c>
    </row>
    <row r="8673" spans="6:10">
      <c r="F8673" s="462" t="s">
        <v>2</v>
      </c>
      <c r="G8673" s="462" t="s">
        <v>2</v>
      </c>
      <c r="I8673" s="462" t="s">
        <v>2</v>
      </c>
      <c r="J8673" s="462" t="s">
        <v>2</v>
      </c>
    </row>
    <row r="8674" spans="6:10">
      <c r="F8674" s="462" t="s">
        <v>2</v>
      </c>
      <c r="G8674" s="462" t="s">
        <v>2</v>
      </c>
      <c r="I8674" s="462" t="s">
        <v>2</v>
      </c>
      <c r="J8674" s="462" t="s">
        <v>2</v>
      </c>
    </row>
    <row r="8675" spans="6:10">
      <c r="F8675" s="462" t="s">
        <v>2</v>
      </c>
      <c r="G8675" s="462" t="s">
        <v>2</v>
      </c>
      <c r="I8675" s="462" t="s">
        <v>2</v>
      </c>
      <c r="J8675" s="462" t="s">
        <v>2</v>
      </c>
    </row>
    <row r="8676" spans="6:10">
      <c r="F8676" s="462" t="s">
        <v>2</v>
      </c>
      <c r="G8676" s="462" t="s">
        <v>2</v>
      </c>
      <c r="I8676" s="462" t="s">
        <v>2</v>
      </c>
      <c r="J8676" s="462" t="s">
        <v>2</v>
      </c>
    </row>
    <row r="8677" spans="6:10">
      <c r="F8677" s="462" t="s">
        <v>2</v>
      </c>
      <c r="G8677" s="462" t="s">
        <v>2</v>
      </c>
      <c r="I8677" s="462" t="s">
        <v>2</v>
      </c>
      <c r="J8677" s="462" t="s">
        <v>2</v>
      </c>
    </row>
    <row r="8678" spans="6:10">
      <c r="F8678" s="462" t="s">
        <v>2</v>
      </c>
      <c r="G8678" s="462" t="s">
        <v>2</v>
      </c>
      <c r="I8678" s="462" t="s">
        <v>2</v>
      </c>
      <c r="J8678" s="462" t="s">
        <v>2</v>
      </c>
    </row>
    <row r="8679" spans="6:10">
      <c r="F8679" s="462" t="s">
        <v>2</v>
      </c>
      <c r="G8679" s="462" t="s">
        <v>2</v>
      </c>
      <c r="I8679" s="462" t="s">
        <v>2</v>
      </c>
      <c r="J8679" s="462" t="s">
        <v>2</v>
      </c>
    </row>
    <row r="8680" spans="6:10">
      <c r="F8680" s="462" t="s">
        <v>2</v>
      </c>
      <c r="G8680" s="462" t="s">
        <v>2</v>
      </c>
      <c r="I8680" s="462" t="s">
        <v>2</v>
      </c>
      <c r="J8680" s="462" t="s">
        <v>2</v>
      </c>
    </row>
    <row r="8681" spans="6:10">
      <c r="F8681" s="462" t="s">
        <v>2</v>
      </c>
      <c r="G8681" s="462" t="s">
        <v>2</v>
      </c>
      <c r="I8681" s="462" t="s">
        <v>2</v>
      </c>
      <c r="J8681" s="462" t="s">
        <v>2</v>
      </c>
    </row>
    <row r="8682" spans="6:10">
      <c r="F8682" s="462" t="s">
        <v>2</v>
      </c>
      <c r="G8682" s="462" t="s">
        <v>2</v>
      </c>
      <c r="I8682" s="462" t="s">
        <v>2</v>
      </c>
      <c r="J8682" s="462" t="s">
        <v>2</v>
      </c>
    </row>
    <row r="8683" spans="6:10">
      <c r="F8683" s="462" t="s">
        <v>2</v>
      </c>
      <c r="G8683" s="462" t="s">
        <v>2</v>
      </c>
      <c r="I8683" s="462" t="s">
        <v>2</v>
      </c>
      <c r="J8683" s="462" t="s">
        <v>2</v>
      </c>
    </row>
    <row r="8684" spans="6:10">
      <c r="F8684" s="462" t="s">
        <v>2</v>
      </c>
      <c r="G8684" s="462" t="s">
        <v>2</v>
      </c>
      <c r="I8684" s="462" t="s">
        <v>2</v>
      </c>
      <c r="J8684" s="462" t="s">
        <v>2</v>
      </c>
    </row>
    <row r="8685" spans="6:10">
      <c r="F8685" s="462" t="s">
        <v>2</v>
      </c>
      <c r="G8685" s="462" t="s">
        <v>2</v>
      </c>
      <c r="I8685" s="462" t="s">
        <v>2</v>
      </c>
      <c r="J8685" s="462" t="s">
        <v>2</v>
      </c>
    </row>
    <row r="8686" spans="6:10">
      <c r="F8686" s="462" t="s">
        <v>2</v>
      </c>
      <c r="G8686" s="462" t="s">
        <v>2</v>
      </c>
      <c r="I8686" s="462" t="s">
        <v>2</v>
      </c>
      <c r="J8686" s="462" t="s">
        <v>2</v>
      </c>
    </row>
    <row r="8687" spans="6:10">
      <c r="F8687" s="462" t="s">
        <v>2</v>
      </c>
      <c r="G8687" s="462" t="s">
        <v>2</v>
      </c>
      <c r="I8687" s="462" t="s">
        <v>2</v>
      </c>
      <c r="J8687" s="462" t="s">
        <v>2</v>
      </c>
    </row>
    <row r="8688" spans="6:10">
      <c r="F8688" s="462" t="s">
        <v>2</v>
      </c>
      <c r="G8688" s="462" t="s">
        <v>2</v>
      </c>
      <c r="I8688" s="462" t="s">
        <v>2</v>
      </c>
      <c r="J8688" s="462" t="s">
        <v>2</v>
      </c>
    </row>
    <row r="8689" spans="6:10">
      <c r="F8689" s="462" t="s">
        <v>2</v>
      </c>
      <c r="G8689" s="462" t="s">
        <v>2</v>
      </c>
      <c r="I8689" s="462" t="s">
        <v>2</v>
      </c>
      <c r="J8689" s="462" t="s">
        <v>2</v>
      </c>
    </row>
    <row r="8690" spans="6:10">
      <c r="F8690" s="462" t="s">
        <v>2</v>
      </c>
      <c r="G8690" s="462" t="s">
        <v>2</v>
      </c>
      <c r="I8690" s="462" t="s">
        <v>2</v>
      </c>
      <c r="J8690" s="462" t="s">
        <v>2</v>
      </c>
    </row>
    <row r="8691" spans="6:10">
      <c r="F8691" s="462" t="s">
        <v>2</v>
      </c>
      <c r="G8691" s="462" t="s">
        <v>2</v>
      </c>
      <c r="I8691" s="462" t="s">
        <v>2</v>
      </c>
      <c r="J8691" s="462" t="s">
        <v>2</v>
      </c>
    </row>
    <row r="8692" spans="6:10">
      <c r="F8692" s="462" t="s">
        <v>2</v>
      </c>
      <c r="G8692" s="462" t="s">
        <v>2</v>
      </c>
      <c r="I8692" s="462" t="s">
        <v>2</v>
      </c>
      <c r="J8692" s="462" t="s">
        <v>2</v>
      </c>
    </row>
    <row r="8693" spans="6:10">
      <c r="F8693" s="462" t="s">
        <v>2</v>
      </c>
      <c r="G8693" s="462" t="s">
        <v>2</v>
      </c>
      <c r="I8693" s="462" t="s">
        <v>2</v>
      </c>
      <c r="J8693" s="462" t="s">
        <v>2</v>
      </c>
    </row>
    <row r="8694" spans="6:10">
      <c r="F8694" s="462" t="s">
        <v>2</v>
      </c>
      <c r="G8694" s="462" t="s">
        <v>2</v>
      </c>
      <c r="I8694" s="462" t="s">
        <v>2</v>
      </c>
      <c r="J8694" s="462" t="s">
        <v>2</v>
      </c>
    </row>
    <row r="8695" spans="6:10">
      <c r="F8695" s="462" t="s">
        <v>2</v>
      </c>
      <c r="G8695" s="462" t="s">
        <v>2</v>
      </c>
      <c r="I8695" s="462" t="s">
        <v>2</v>
      </c>
      <c r="J8695" s="462" t="s">
        <v>2</v>
      </c>
    </row>
    <row r="8696" spans="6:10">
      <c r="F8696" s="462" t="s">
        <v>2</v>
      </c>
      <c r="G8696" s="462" t="s">
        <v>2</v>
      </c>
      <c r="I8696" s="462" t="s">
        <v>2</v>
      </c>
      <c r="J8696" s="462" t="s">
        <v>2</v>
      </c>
    </row>
    <row r="8697" spans="6:10">
      <c r="F8697" s="462" t="s">
        <v>2</v>
      </c>
      <c r="G8697" s="462" t="s">
        <v>2</v>
      </c>
      <c r="I8697" s="462" t="s">
        <v>2</v>
      </c>
      <c r="J8697" s="462" t="s">
        <v>2</v>
      </c>
    </row>
    <row r="8698" spans="6:10">
      <c r="F8698" s="462" t="s">
        <v>2</v>
      </c>
      <c r="G8698" s="462" t="s">
        <v>2</v>
      </c>
      <c r="I8698" s="462" t="s">
        <v>2</v>
      </c>
      <c r="J8698" s="462" t="s">
        <v>2</v>
      </c>
    </row>
    <row r="8699" spans="6:10">
      <c r="F8699" s="462" t="s">
        <v>2</v>
      </c>
      <c r="G8699" s="462" t="s">
        <v>2</v>
      </c>
      <c r="I8699" s="462" t="s">
        <v>2</v>
      </c>
      <c r="J8699" s="462" t="s">
        <v>2</v>
      </c>
    </row>
    <row r="8700" spans="6:10">
      <c r="F8700" s="462" t="s">
        <v>2</v>
      </c>
      <c r="G8700" s="462" t="s">
        <v>2</v>
      </c>
      <c r="I8700" s="462" t="s">
        <v>2</v>
      </c>
      <c r="J8700" s="462" t="s">
        <v>2</v>
      </c>
    </row>
    <row r="8701" spans="6:10">
      <c r="F8701" s="462" t="s">
        <v>2</v>
      </c>
      <c r="G8701" s="462" t="s">
        <v>2</v>
      </c>
      <c r="I8701" s="462" t="s">
        <v>2</v>
      </c>
      <c r="J8701" s="462" t="s">
        <v>2</v>
      </c>
    </row>
    <row r="8702" spans="6:10">
      <c r="F8702" s="462" t="s">
        <v>2</v>
      </c>
      <c r="G8702" s="462" t="s">
        <v>2</v>
      </c>
      <c r="I8702" s="462" t="s">
        <v>2</v>
      </c>
      <c r="J8702" s="462" t="s">
        <v>2</v>
      </c>
    </row>
    <row r="8703" spans="6:10">
      <c r="F8703" s="462" t="s">
        <v>2</v>
      </c>
      <c r="G8703" s="462" t="s">
        <v>2</v>
      </c>
      <c r="I8703" s="462" t="s">
        <v>2</v>
      </c>
      <c r="J8703" s="462" t="s">
        <v>2</v>
      </c>
    </row>
    <row r="8704" spans="6:10">
      <c r="F8704" s="462" t="s">
        <v>2</v>
      </c>
      <c r="G8704" s="462" t="s">
        <v>2</v>
      </c>
      <c r="I8704" s="462" t="s">
        <v>2</v>
      </c>
      <c r="J8704" s="462" t="s">
        <v>2</v>
      </c>
    </row>
    <row r="8705" spans="6:10">
      <c r="F8705" s="462" t="s">
        <v>2</v>
      </c>
      <c r="G8705" s="462" t="s">
        <v>2</v>
      </c>
      <c r="I8705" s="462" t="s">
        <v>2</v>
      </c>
      <c r="J8705" s="462" t="s">
        <v>2</v>
      </c>
    </row>
    <row r="8706" spans="6:10">
      <c r="F8706" s="462" t="s">
        <v>2</v>
      </c>
      <c r="G8706" s="462" t="s">
        <v>2</v>
      </c>
      <c r="I8706" s="462" t="s">
        <v>2</v>
      </c>
      <c r="J8706" s="462" t="s">
        <v>2</v>
      </c>
    </row>
    <row r="8707" spans="6:10">
      <c r="F8707" s="462" t="s">
        <v>2</v>
      </c>
      <c r="G8707" s="462" t="s">
        <v>2</v>
      </c>
      <c r="I8707" s="462" t="s">
        <v>2</v>
      </c>
      <c r="J8707" s="462" t="s">
        <v>2</v>
      </c>
    </row>
    <row r="8708" spans="6:10">
      <c r="F8708" s="462" t="s">
        <v>2</v>
      </c>
      <c r="G8708" s="462" t="s">
        <v>2</v>
      </c>
      <c r="I8708" s="462" t="s">
        <v>2</v>
      </c>
      <c r="J8708" s="462" t="s">
        <v>2</v>
      </c>
    </row>
    <row r="8709" spans="6:10">
      <c r="F8709" s="462" t="s">
        <v>2</v>
      </c>
      <c r="G8709" s="462" t="s">
        <v>2</v>
      </c>
      <c r="I8709" s="462" t="s">
        <v>2</v>
      </c>
      <c r="J8709" s="462" t="s">
        <v>2</v>
      </c>
    </row>
    <row r="8710" spans="6:10">
      <c r="F8710" s="462" t="s">
        <v>2</v>
      </c>
      <c r="G8710" s="462" t="s">
        <v>2</v>
      </c>
      <c r="I8710" s="462" t="s">
        <v>2</v>
      </c>
      <c r="J8710" s="462" t="s">
        <v>2</v>
      </c>
    </row>
    <row r="8711" spans="6:10">
      <c r="F8711" s="462" t="s">
        <v>2</v>
      </c>
      <c r="G8711" s="462" t="s">
        <v>2</v>
      </c>
      <c r="I8711" s="462" t="s">
        <v>2</v>
      </c>
      <c r="J8711" s="462" t="s">
        <v>2</v>
      </c>
    </row>
    <row r="8712" spans="6:10">
      <c r="F8712" s="462" t="s">
        <v>2</v>
      </c>
      <c r="G8712" s="462" t="s">
        <v>2</v>
      </c>
      <c r="I8712" s="462" t="s">
        <v>2</v>
      </c>
      <c r="J8712" s="462" t="s">
        <v>2</v>
      </c>
    </row>
    <row r="8713" spans="6:10">
      <c r="F8713" s="462" t="s">
        <v>2</v>
      </c>
      <c r="G8713" s="462" t="s">
        <v>2</v>
      </c>
      <c r="I8713" s="462" t="s">
        <v>2</v>
      </c>
      <c r="J8713" s="462" t="s">
        <v>2</v>
      </c>
    </row>
    <row r="8714" spans="6:10">
      <c r="F8714" s="462" t="s">
        <v>2</v>
      </c>
      <c r="G8714" s="462" t="s">
        <v>2</v>
      </c>
      <c r="I8714" s="462" t="s">
        <v>2</v>
      </c>
      <c r="J8714" s="462" t="s">
        <v>2</v>
      </c>
    </row>
    <row r="8715" spans="6:10">
      <c r="F8715" s="462" t="s">
        <v>2</v>
      </c>
      <c r="G8715" s="462" t="s">
        <v>2</v>
      </c>
      <c r="I8715" s="462" t="s">
        <v>2</v>
      </c>
      <c r="J8715" s="462" t="s">
        <v>2</v>
      </c>
    </row>
    <row r="8716" spans="6:10">
      <c r="F8716" s="462" t="s">
        <v>2</v>
      </c>
      <c r="G8716" s="462" t="s">
        <v>2</v>
      </c>
      <c r="I8716" s="462" t="s">
        <v>2</v>
      </c>
      <c r="J8716" s="462" t="s">
        <v>2</v>
      </c>
    </row>
    <row r="8717" spans="6:10">
      <c r="F8717" s="462" t="s">
        <v>2</v>
      </c>
      <c r="G8717" s="462" t="s">
        <v>2</v>
      </c>
      <c r="I8717" s="462" t="s">
        <v>2</v>
      </c>
      <c r="J8717" s="462" t="s">
        <v>2</v>
      </c>
    </row>
    <row r="8718" spans="6:10">
      <c r="F8718" s="462" t="s">
        <v>2</v>
      </c>
      <c r="G8718" s="462" t="s">
        <v>2</v>
      </c>
      <c r="I8718" s="462" t="s">
        <v>2</v>
      </c>
      <c r="J8718" s="462" t="s">
        <v>2</v>
      </c>
    </row>
    <row r="8719" spans="6:10">
      <c r="F8719" s="462" t="s">
        <v>2</v>
      </c>
      <c r="G8719" s="462" t="s">
        <v>2</v>
      </c>
      <c r="I8719" s="462" t="s">
        <v>2</v>
      </c>
      <c r="J8719" s="462" t="s">
        <v>2</v>
      </c>
    </row>
    <row r="8720" spans="6:10">
      <c r="F8720" s="462" t="s">
        <v>2</v>
      </c>
      <c r="G8720" s="462" t="s">
        <v>2</v>
      </c>
      <c r="I8720" s="462" t="s">
        <v>2</v>
      </c>
      <c r="J8720" s="462" t="s">
        <v>2</v>
      </c>
    </row>
    <row r="8721" spans="6:10">
      <c r="F8721" s="462" t="s">
        <v>2</v>
      </c>
      <c r="G8721" s="462" t="s">
        <v>2</v>
      </c>
      <c r="I8721" s="462" t="s">
        <v>2</v>
      </c>
      <c r="J8721" s="462" t="s">
        <v>2</v>
      </c>
    </row>
    <row r="8722" spans="6:10">
      <c r="F8722" s="462" t="s">
        <v>2</v>
      </c>
      <c r="G8722" s="462" t="s">
        <v>2</v>
      </c>
      <c r="I8722" s="462" t="s">
        <v>2</v>
      </c>
      <c r="J8722" s="462" t="s">
        <v>2</v>
      </c>
    </row>
    <row r="8723" spans="6:10">
      <c r="F8723" s="462" t="s">
        <v>2</v>
      </c>
      <c r="G8723" s="462" t="s">
        <v>2</v>
      </c>
      <c r="I8723" s="462" t="s">
        <v>2</v>
      </c>
      <c r="J8723" s="462" t="s">
        <v>2</v>
      </c>
    </row>
    <row r="8724" spans="6:10">
      <c r="F8724" s="462" t="s">
        <v>2</v>
      </c>
      <c r="G8724" s="462" t="s">
        <v>2</v>
      </c>
      <c r="I8724" s="462" t="s">
        <v>2</v>
      </c>
      <c r="J8724" s="462" t="s">
        <v>2</v>
      </c>
    </row>
    <row r="8725" spans="6:10">
      <c r="F8725" s="462" t="s">
        <v>2</v>
      </c>
      <c r="G8725" s="462" t="s">
        <v>2</v>
      </c>
      <c r="I8725" s="462" t="s">
        <v>2</v>
      </c>
      <c r="J8725" s="462" t="s">
        <v>2</v>
      </c>
    </row>
    <row r="8726" spans="6:10">
      <c r="F8726" s="462" t="s">
        <v>2</v>
      </c>
      <c r="G8726" s="462" t="s">
        <v>2</v>
      </c>
      <c r="I8726" s="462" t="s">
        <v>2</v>
      </c>
      <c r="J8726" s="462" t="s">
        <v>2</v>
      </c>
    </row>
    <row r="8727" spans="6:10">
      <c r="F8727" s="462" t="s">
        <v>2</v>
      </c>
      <c r="G8727" s="462" t="s">
        <v>2</v>
      </c>
      <c r="I8727" s="462" t="s">
        <v>2</v>
      </c>
      <c r="J8727" s="462" t="s">
        <v>2</v>
      </c>
    </row>
    <row r="8728" spans="6:10">
      <c r="F8728" s="462" t="s">
        <v>2</v>
      </c>
      <c r="G8728" s="462" t="s">
        <v>2</v>
      </c>
      <c r="I8728" s="462" t="s">
        <v>2</v>
      </c>
      <c r="J8728" s="462" t="s">
        <v>2</v>
      </c>
    </row>
    <row r="8729" spans="6:10">
      <c r="F8729" s="462" t="s">
        <v>2</v>
      </c>
      <c r="G8729" s="462" t="s">
        <v>2</v>
      </c>
      <c r="I8729" s="462" t="s">
        <v>2</v>
      </c>
      <c r="J8729" s="462" t="s">
        <v>2</v>
      </c>
    </row>
    <row r="8730" spans="6:10">
      <c r="F8730" s="462" t="s">
        <v>2</v>
      </c>
      <c r="G8730" s="462" t="s">
        <v>2</v>
      </c>
      <c r="I8730" s="462" t="s">
        <v>2</v>
      </c>
      <c r="J8730" s="462" t="s">
        <v>2</v>
      </c>
    </row>
    <row r="8731" spans="6:10">
      <c r="F8731" s="462" t="s">
        <v>2</v>
      </c>
      <c r="G8731" s="462" t="s">
        <v>2</v>
      </c>
      <c r="I8731" s="462" t="s">
        <v>2</v>
      </c>
      <c r="J8731" s="462" t="s">
        <v>2</v>
      </c>
    </row>
    <row r="8732" spans="6:10">
      <c r="F8732" s="462" t="s">
        <v>2</v>
      </c>
      <c r="G8732" s="462" t="s">
        <v>2</v>
      </c>
      <c r="I8732" s="462" t="s">
        <v>2</v>
      </c>
      <c r="J8732" s="462" t="s">
        <v>2</v>
      </c>
    </row>
    <row r="8733" spans="6:10">
      <c r="F8733" s="462" t="s">
        <v>2</v>
      </c>
      <c r="G8733" s="462" t="s">
        <v>2</v>
      </c>
      <c r="I8733" s="462" t="s">
        <v>2</v>
      </c>
      <c r="J8733" s="462" t="s">
        <v>2</v>
      </c>
    </row>
    <row r="8734" spans="6:10">
      <c r="F8734" s="462" t="s">
        <v>2</v>
      </c>
      <c r="G8734" s="462" t="s">
        <v>2</v>
      </c>
      <c r="I8734" s="462" t="s">
        <v>2</v>
      </c>
      <c r="J8734" s="462" t="s">
        <v>2</v>
      </c>
    </row>
    <row r="8735" spans="6:10">
      <c r="F8735" s="462" t="s">
        <v>2</v>
      </c>
      <c r="G8735" s="462" t="s">
        <v>2</v>
      </c>
      <c r="I8735" s="462" t="s">
        <v>2</v>
      </c>
      <c r="J8735" s="462" t="s">
        <v>2</v>
      </c>
    </row>
    <row r="8736" spans="6:10">
      <c r="F8736" s="462" t="s">
        <v>2</v>
      </c>
      <c r="G8736" s="462" t="s">
        <v>2</v>
      </c>
      <c r="I8736" s="462" t="s">
        <v>2</v>
      </c>
      <c r="J8736" s="462" t="s">
        <v>2</v>
      </c>
    </row>
    <row r="8737" spans="6:10">
      <c r="F8737" s="462" t="s">
        <v>2</v>
      </c>
      <c r="G8737" s="462" t="s">
        <v>2</v>
      </c>
      <c r="I8737" s="462" t="s">
        <v>2</v>
      </c>
      <c r="J8737" s="462" t="s">
        <v>2</v>
      </c>
    </row>
    <row r="8738" spans="6:10">
      <c r="F8738" s="462" t="s">
        <v>2</v>
      </c>
      <c r="G8738" s="462" t="s">
        <v>2</v>
      </c>
      <c r="I8738" s="462" t="s">
        <v>2</v>
      </c>
      <c r="J8738" s="462" t="s">
        <v>2</v>
      </c>
    </row>
    <row r="8739" spans="6:10">
      <c r="F8739" s="462" t="s">
        <v>2</v>
      </c>
      <c r="G8739" s="462" t="s">
        <v>2</v>
      </c>
      <c r="I8739" s="462" t="s">
        <v>2</v>
      </c>
      <c r="J8739" s="462" t="s">
        <v>2</v>
      </c>
    </row>
    <row r="8740" spans="6:10">
      <c r="F8740" s="462" t="s">
        <v>2</v>
      </c>
      <c r="G8740" s="462" t="s">
        <v>2</v>
      </c>
      <c r="I8740" s="462" t="s">
        <v>2</v>
      </c>
      <c r="J8740" s="462" t="s">
        <v>2</v>
      </c>
    </row>
    <row r="8741" spans="6:10">
      <c r="F8741" s="462" t="s">
        <v>2</v>
      </c>
      <c r="G8741" s="462" t="s">
        <v>2</v>
      </c>
      <c r="I8741" s="462" t="s">
        <v>2</v>
      </c>
      <c r="J8741" s="462" t="s">
        <v>2</v>
      </c>
    </row>
    <row r="8742" spans="6:10">
      <c r="F8742" s="462" t="s">
        <v>2</v>
      </c>
      <c r="G8742" s="462" t="s">
        <v>2</v>
      </c>
      <c r="I8742" s="462" t="s">
        <v>2</v>
      </c>
      <c r="J8742" s="462" t="s">
        <v>2</v>
      </c>
    </row>
    <row r="8743" spans="6:10">
      <c r="F8743" s="462" t="s">
        <v>2</v>
      </c>
      <c r="G8743" s="462" t="s">
        <v>2</v>
      </c>
      <c r="I8743" s="462" t="s">
        <v>2</v>
      </c>
      <c r="J8743" s="462" t="s">
        <v>2</v>
      </c>
    </row>
    <row r="8744" spans="6:10">
      <c r="F8744" s="462" t="s">
        <v>2</v>
      </c>
      <c r="G8744" s="462" t="s">
        <v>2</v>
      </c>
      <c r="I8744" s="462" t="s">
        <v>2</v>
      </c>
      <c r="J8744" s="462" t="s">
        <v>2</v>
      </c>
    </row>
    <row r="8745" spans="6:10">
      <c r="F8745" s="462" t="s">
        <v>2</v>
      </c>
      <c r="G8745" s="462" t="s">
        <v>2</v>
      </c>
      <c r="I8745" s="462" t="s">
        <v>2</v>
      </c>
      <c r="J8745" s="462" t="s">
        <v>2</v>
      </c>
    </row>
    <row r="8746" spans="6:10">
      <c r="F8746" s="462" t="s">
        <v>2</v>
      </c>
      <c r="G8746" s="462" t="s">
        <v>2</v>
      </c>
      <c r="I8746" s="462" t="s">
        <v>2</v>
      </c>
      <c r="J8746" s="462" t="s">
        <v>2</v>
      </c>
    </row>
    <row r="8747" spans="6:10">
      <c r="F8747" s="462" t="s">
        <v>2</v>
      </c>
      <c r="G8747" s="462" t="s">
        <v>2</v>
      </c>
      <c r="I8747" s="462" t="s">
        <v>2</v>
      </c>
      <c r="J8747" s="462" t="s">
        <v>2</v>
      </c>
    </row>
    <row r="8748" spans="6:10">
      <c r="F8748" s="462" t="s">
        <v>2</v>
      </c>
      <c r="G8748" s="462" t="s">
        <v>2</v>
      </c>
      <c r="I8748" s="462" t="s">
        <v>2</v>
      </c>
      <c r="J8748" s="462" t="s">
        <v>2</v>
      </c>
    </row>
    <row r="8749" spans="6:10">
      <c r="F8749" s="462" t="s">
        <v>2</v>
      </c>
      <c r="G8749" s="462" t="s">
        <v>2</v>
      </c>
      <c r="I8749" s="462" t="s">
        <v>2</v>
      </c>
      <c r="J8749" s="462" t="s">
        <v>2</v>
      </c>
    </row>
    <row r="8750" spans="6:10">
      <c r="F8750" s="462" t="s">
        <v>2</v>
      </c>
      <c r="G8750" s="462" t="s">
        <v>2</v>
      </c>
      <c r="I8750" s="462" t="s">
        <v>2</v>
      </c>
      <c r="J8750" s="462" t="s">
        <v>2</v>
      </c>
    </row>
    <row r="8751" spans="6:10">
      <c r="F8751" s="462" t="s">
        <v>2</v>
      </c>
      <c r="G8751" s="462" t="s">
        <v>2</v>
      </c>
      <c r="I8751" s="462" t="s">
        <v>2</v>
      </c>
      <c r="J8751" s="462" t="s">
        <v>2</v>
      </c>
    </row>
    <row r="8752" spans="6:10">
      <c r="F8752" s="462" t="s">
        <v>2</v>
      </c>
      <c r="G8752" s="462" t="s">
        <v>2</v>
      </c>
      <c r="I8752" s="462" t="s">
        <v>2</v>
      </c>
      <c r="J8752" s="462" t="s">
        <v>2</v>
      </c>
    </row>
    <row r="8753" spans="6:10">
      <c r="F8753" s="462" t="s">
        <v>2</v>
      </c>
      <c r="G8753" s="462" t="s">
        <v>2</v>
      </c>
      <c r="I8753" s="462" t="s">
        <v>2</v>
      </c>
      <c r="J8753" s="462" t="s">
        <v>2</v>
      </c>
    </row>
    <row r="8754" spans="6:10">
      <c r="F8754" s="462" t="s">
        <v>2</v>
      </c>
      <c r="G8754" s="462" t="s">
        <v>2</v>
      </c>
      <c r="I8754" s="462" t="s">
        <v>2</v>
      </c>
      <c r="J8754" s="462" t="s">
        <v>2</v>
      </c>
    </row>
    <row r="8755" spans="6:10">
      <c r="F8755" s="462" t="s">
        <v>2</v>
      </c>
      <c r="G8755" s="462" t="s">
        <v>2</v>
      </c>
      <c r="I8755" s="462" t="s">
        <v>2</v>
      </c>
      <c r="J8755" s="462" t="s">
        <v>2</v>
      </c>
    </row>
    <row r="8756" spans="6:10">
      <c r="F8756" s="462" t="s">
        <v>2</v>
      </c>
      <c r="G8756" s="462" t="s">
        <v>2</v>
      </c>
      <c r="I8756" s="462" t="s">
        <v>2</v>
      </c>
      <c r="J8756" s="462" t="s">
        <v>2</v>
      </c>
    </row>
    <row r="8757" spans="6:10">
      <c r="F8757" s="462" t="s">
        <v>2</v>
      </c>
      <c r="G8757" s="462" t="s">
        <v>2</v>
      </c>
      <c r="I8757" s="462" t="s">
        <v>2</v>
      </c>
      <c r="J8757" s="462" t="s">
        <v>2</v>
      </c>
    </row>
    <row r="8758" spans="6:10">
      <c r="F8758" s="462" t="s">
        <v>2</v>
      </c>
      <c r="G8758" s="462" t="s">
        <v>2</v>
      </c>
      <c r="I8758" s="462" t="s">
        <v>2</v>
      </c>
      <c r="J8758" s="462" t="s">
        <v>2</v>
      </c>
    </row>
    <row r="8759" spans="6:10">
      <c r="F8759" s="462" t="s">
        <v>2</v>
      </c>
      <c r="G8759" s="462" t="s">
        <v>2</v>
      </c>
      <c r="I8759" s="462" t="s">
        <v>2</v>
      </c>
      <c r="J8759" s="462" t="s">
        <v>2</v>
      </c>
    </row>
    <row r="8760" spans="6:10">
      <c r="F8760" s="462" t="s">
        <v>2</v>
      </c>
      <c r="G8760" s="462" t="s">
        <v>2</v>
      </c>
      <c r="I8760" s="462" t="s">
        <v>2</v>
      </c>
      <c r="J8760" s="462" t="s">
        <v>2</v>
      </c>
    </row>
    <row r="8761" spans="6:10">
      <c r="F8761" s="462" t="s">
        <v>2</v>
      </c>
      <c r="G8761" s="462" t="s">
        <v>2</v>
      </c>
      <c r="I8761" s="462" t="s">
        <v>2</v>
      </c>
      <c r="J8761" s="462" t="s">
        <v>2</v>
      </c>
    </row>
    <row r="8762" spans="6:10">
      <c r="F8762" s="462" t="s">
        <v>2</v>
      </c>
      <c r="G8762" s="462" t="s">
        <v>2</v>
      </c>
      <c r="I8762" s="462" t="s">
        <v>2</v>
      </c>
      <c r="J8762" s="462" t="s">
        <v>2</v>
      </c>
    </row>
    <row r="8763" spans="6:10">
      <c r="F8763" s="462" t="s">
        <v>2</v>
      </c>
      <c r="G8763" s="462" t="s">
        <v>2</v>
      </c>
      <c r="I8763" s="462" t="s">
        <v>2</v>
      </c>
      <c r="J8763" s="462" t="s">
        <v>2</v>
      </c>
    </row>
    <row r="8764" spans="6:10">
      <c r="F8764" s="462" t="s">
        <v>2</v>
      </c>
      <c r="G8764" s="462" t="s">
        <v>2</v>
      </c>
      <c r="I8764" s="462" t="s">
        <v>2</v>
      </c>
      <c r="J8764" s="462" t="s">
        <v>2</v>
      </c>
    </row>
    <row r="8765" spans="6:10">
      <c r="F8765" s="462" t="s">
        <v>2</v>
      </c>
      <c r="G8765" s="462" t="s">
        <v>2</v>
      </c>
      <c r="I8765" s="462" t="s">
        <v>2</v>
      </c>
      <c r="J8765" s="462" t="s">
        <v>2</v>
      </c>
    </row>
    <row r="8766" spans="6:10">
      <c r="F8766" s="462" t="s">
        <v>2</v>
      </c>
      <c r="G8766" s="462" t="s">
        <v>2</v>
      </c>
      <c r="I8766" s="462" t="s">
        <v>2</v>
      </c>
      <c r="J8766" s="462" t="s">
        <v>2</v>
      </c>
    </row>
    <row r="8767" spans="6:10">
      <c r="F8767" s="462" t="s">
        <v>2</v>
      </c>
      <c r="G8767" s="462" t="s">
        <v>2</v>
      </c>
      <c r="I8767" s="462" t="s">
        <v>2</v>
      </c>
      <c r="J8767" s="462" t="s">
        <v>2</v>
      </c>
    </row>
    <row r="8768" spans="6:10">
      <c r="F8768" s="462" t="s">
        <v>2</v>
      </c>
      <c r="G8768" s="462" t="s">
        <v>2</v>
      </c>
      <c r="I8768" s="462" t="s">
        <v>2</v>
      </c>
      <c r="J8768" s="462" t="s">
        <v>2</v>
      </c>
    </row>
    <row r="8769" spans="6:10">
      <c r="F8769" s="462" t="s">
        <v>2</v>
      </c>
      <c r="G8769" s="462" t="s">
        <v>2</v>
      </c>
      <c r="I8769" s="462" t="s">
        <v>2</v>
      </c>
      <c r="J8769" s="462" t="s">
        <v>2</v>
      </c>
    </row>
    <row r="8770" spans="6:10">
      <c r="F8770" s="462" t="s">
        <v>2</v>
      </c>
      <c r="G8770" s="462" t="s">
        <v>2</v>
      </c>
      <c r="I8770" s="462" t="s">
        <v>2</v>
      </c>
      <c r="J8770" s="462" t="s">
        <v>2</v>
      </c>
    </row>
    <row r="8771" spans="6:10">
      <c r="F8771" s="462" t="s">
        <v>2</v>
      </c>
      <c r="G8771" s="462" t="s">
        <v>2</v>
      </c>
      <c r="I8771" s="462" t="s">
        <v>2</v>
      </c>
      <c r="J8771" s="462" t="s">
        <v>2</v>
      </c>
    </row>
    <row r="8772" spans="6:10">
      <c r="F8772" s="462" t="s">
        <v>2</v>
      </c>
      <c r="G8772" s="462" t="s">
        <v>2</v>
      </c>
      <c r="I8772" s="462" t="s">
        <v>2</v>
      </c>
      <c r="J8772" s="462" t="s">
        <v>2</v>
      </c>
    </row>
    <row r="8773" spans="6:10">
      <c r="F8773" s="462" t="s">
        <v>2</v>
      </c>
      <c r="G8773" s="462" t="s">
        <v>2</v>
      </c>
      <c r="I8773" s="462" t="s">
        <v>2</v>
      </c>
      <c r="J8773" s="462" t="s">
        <v>2</v>
      </c>
    </row>
    <row r="8774" spans="6:10">
      <c r="F8774" s="462" t="s">
        <v>2</v>
      </c>
      <c r="G8774" s="462" t="s">
        <v>2</v>
      </c>
      <c r="I8774" s="462" t="s">
        <v>2</v>
      </c>
      <c r="J8774" s="462" t="s">
        <v>2</v>
      </c>
    </row>
    <row r="8775" spans="6:10">
      <c r="F8775" s="462" t="s">
        <v>2</v>
      </c>
      <c r="G8775" s="462" t="s">
        <v>2</v>
      </c>
      <c r="I8775" s="462" t="s">
        <v>2</v>
      </c>
      <c r="J8775" s="462" t="s">
        <v>2</v>
      </c>
    </row>
    <row r="8776" spans="6:10">
      <c r="F8776" s="462" t="s">
        <v>2</v>
      </c>
      <c r="G8776" s="462" t="s">
        <v>2</v>
      </c>
      <c r="I8776" s="462" t="s">
        <v>2</v>
      </c>
      <c r="J8776" s="462" t="s">
        <v>2</v>
      </c>
    </row>
    <row r="8777" spans="6:10">
      <c r="F8777" s="462" t="s">
        <v>2</v>
      </c>
      <c r="G8777" s="462" t="s">
        <v>2</v>
      </c>
      <c r="I8777" s="462" t="s">
        <v>2</v>
      </c>
      <c r="J8777" s="462" t="s">
        <v>2</v>
      </c>
    </row>
    <row r="8778" spans="6:10">
      <c r="F8778" s="462" t="s">
        <v>2</v>
      </c>
      <c r="G8778" s="462" t="s">
        <v>2</v>
      </c>
      <c r="I8778" s="462" t="s">
        <v>2</v>
      </c>
      <c r="J8778" s="462" t="s">
        <v>2</v>
      </c>
    </row>
    <row r="8779" spans="6:10">
      <c r="F8779" s="462" t="s">
        <v>2</v>
      </c>
      <c r="G8779" s="462" t="s">
        <v>2</v>
      </c>
      <c r="I8779" s="462" t="s">
        <v>2</v>
      </c>
      <c r="J8779" s="462" t="s">
        <v>2</v>
      </c>
    </row>
    <row r="8780" spans="6:10">
      <c r="F8780" s="462" t="s">
        <v>2</v>
      </c>
      <c r="G8780" s="462" t="s">
        <v>2</v>
      </c>
      <c r="I8780" s="462" t="s">
        <v>2</v>
      </c>
      <c r="J8780" s="462" t="s">
        <v>2</v>
      </c>
    </row>
    <row r="8781" spans="6:10">
      <c r="F8781" s="462" t="s">
        <v>2</v>
      </c>
      <c r="G8781" s="462" t="s">
        <v>2</v>
      </c>
      <c r="I8781" s="462" t="s">
        <v>2</v>
      </c>
      <c r="J8781" s="462" t="s">
        <v>2</v>
      </c>
    </row>
    <row r="8782" spans="6:10">
      <c r="F8782" s="462" t="s">
        <v>2</v>
      </c>
      <c r="G8782" s="462" t="s">
        <v>2</v>
      </c>
      <c r="I8782" s="462" t="s">
        <v>2</v>
      </c>
      <c r="J8782" s="462" t="s">
        <v>2</v>
      </c>
    </row>
    <row r="8783" spans="6:10">
      <c r="F8783" s="462" t="s">
        <v>2</v>
      </c>
      <c r="G8783" s="462" t="s">
        <v>2</v>
      </c>
      <c r="I8783" s="462" t="s">
        <v>2</v>
      </c>
      <c r="J8783" s="462" t="s">
        <v>2</v>
      </c>
    </row>
    <row r="8784" spans="6:10">
      <c r="F8784" s="462" t="s">
        <v>2</v>
      </c>
      <c r="G8784" s="462" t="s">
        <v>2</v>
      </c>
      <c r="I8784" s="462" t="s">
        <v>2</v>
      </c>
      <c r="J8784" s="462" t="s">
        <v>2</v>
      </c>
    </row>
    <row r="8785" spans="6:10">
      <c r="F8785" s="462" t="s">
        <v>2</v>
      </c>
      <c r="G8785" s="462" t="s">
        <v>2</v>
      </c>
      <c r="I8785" s="462" t="s">
        <v>2</v>
      </c>
      <c r="J8785" s="462" t="s">
        <v>2</v>
      </c>
    </row>
    <row r="8786" spans="6:10">
      <c r="F8786" s="462" t="s">
        <v>2</v>
      </c>
      <c r="G8786" s="462" t="s">
        <v>2</v>
      </c>
      <c r="I8786" s="462" t="s">
        <v>2</v>
      </c>
      <c r="J8786" s="462" t="s">
        <v>2</v>
      </c>
    </row>
    <row r="8787" spans="6:10">
      <c r="F8787" s="462" t="s">
        <v>2</v>
      </c>
      <c r="G8787" s="462" t="s">
        <v>2</v>
      </c>
      <c r="I8787" s="462" t="s">
        <v>2</v>
      </c>
      <c r="J8787" s="462" t="s">
        <v>2</v>
      </c>
    </row>
    <row r="8788" spans="6:10">
      <c r="F8788" s="462" t="s">
        <v>2</v>
      </c>
      <c r="G8788" s="462" t="s">
        <v>2</v>
      </c>
      <c r="I8788" s="462" t="s">
        <v>2</v>
      </c>
      <c r="J8788" s="462" t="s">
        <v>2</v>
      </c>
    </row>
    <row r="8789" spans="6:10">
      <c r="F8789" s="462" t="s">
        <v>2</v>
      </c>
      <c r="G8789" s="462" t="s">
        <v>2</v>
      </c>
      <c r="I8789" s="462" t="s">
        <v>2</v>
      </c>
      <c r="J8789" s="462" t="s">
        <v>2</v>
      </c>
    </row>
    <row r="8790" spans="6:10">
      <c r="F8790" s="462" t="s">
        <v>2</v>
      </c>
      <c r="G8790" s="462" t="s">
        <v>2</v>
      </c>
      <c r="I8790" s="462" t="s">
        <v>2</v>
      </c>
      <c r="J8790" s="462" t="s">
        <v>2</v>
      </c>
    </row>
    <row r="8791" spans="6:10">
      <c r="F8791" s="462" t="s">
        <v>2</v>
      </c>
      <c r="G8791" s="462" t="s">
        <v>2</v>
      </c>
      <c r="I8791" s="462" t="s">
        <v>2</v>
      </c>
      <c r="J8791" s="462" t="s">
        <v>2</v>
      </c>
    </row>
    <row r="8792" spans="6:10">
      <c r="F8792" s="462" t="s">
        <v>2</v>
      </c>
      <c r="G8792" s="462" t="s">
        <v>2</v>
      </c>
      <c r="I8792" s="462" t="s">
        <v>2</v>
      </c>
      <c r="J8792" s="462" t="s">
        <v>2</v>
      </c>
    </row>
    <row r="8793" spans="6:10">
      <c r="F8793" s="462" t="s">
        <v>2</v>
      </c>
      <c r="G8793" s="462" t="s">
        <v>2</v>
      </c>
      <c r="I8793" s="462" t="s">
        <v>2</v>
      </c>
      <c r="J8793" s="462" t="s">
        <v>2</v>
      </c>
    </row>
    <row r="8794" spans="6:10">
      <c r="F8794" s="462" t="s">
        <v>2</v>
      </c>
      <c r="G8794" s="462" t="s">
        <v>2</v>
      </c>
      <c r="I8794" s="462" t="s">
        <v>2</v>
      </c>
      <c r="J8794" s="462" t="s">
        <v>2</v>
      </c>
    </row>
    <row r="8795" spans="6:10">
      <c r="F8795" s="462" t="s">
        <v>2</v>
      </c>
      <c r="G8795" s="462" t="s">
        <v>2</v>
      </c>
      <c r="I8795" s="462" t="s">
        <v>2</v>
      </c>
      <c r="J8795" s="462" t="s">
        <v>2</v>
      </c>
    </row>
    <row r="8796" spans="6:10">
      <c r="F8796" s="462" t="s">
        <v>2</v>
      </c>
      <c r="G8796" s="462" t="s">
        <v>2</v>
      </c>
      <c r="I8796" s="462" t="s">
        <v>2</v>
      </c>
      <c r="J8796" s="462" t="s">
        <v>2</v>
      </c>
    </row>
    <row r="8797" spans="6:10">
      <c r="F8797" s="462" t="s">
        <v>2</v>
      </c>
      <c r="G8797" s="462" t="s">
        <v>2</v>
      </c>
      <c r="I8797" s="462" t="s">
        <v>2</v>
      </c>
      <c r="J8797" s="462" t="s">
        <v>2</v>
      </c>
    </row>
    <row r="8798" spans="6:10">
      <c r="F8798" s="462" t="s">
        <v>2</v>
      </c>
      <c r="G8798" s="462" t="s">
        <v>2</v>
      </c>
      <c r="I8798" s="462" t="s">
        <v>2</v>
      </c>
      <c r="J8798" s="462" t="s">
        <v>2</v>
      </c>
    </row>
    <row r="8799" spans="6:10">
      <c r="F8799" s="462" t="s">
        <v>2</v>
      </c>
      <c r="G8799" s="462" t="s">
        <v>2</v>
      </c>
      <c r="I8799" s="462" t="s">
        <v>2</v>
      </c>
      <c r="J8799" s="462" t="s">
        <v>2</v>
      </c>
    </row>
    <row r="8800" spans="6:10">
      <c r="F8800" s="462" t="s">
        <v>2</v>
      </c>
      <c r="G8800" s="462" t="s">
        <v>2</v>
      </c>
      <c r="I8800" s="462" t="s">
        <v>2</v>
      </c>
      <c r="J8800" s="462" t="s">
        <v>2</v>
      </c>
    </row>
    <row r="8801" spans="6:10">
      <c r="F8801" s="462" t="s">
        <v>2</v>
      </c>
      <c r="G8801" s="462" t="s">
        <v>2</v>
      </c>
      <c r="I8801" s="462" t="s">
        <v>2</v>
      </c>
      <c r="J8801" s="462" t="s">
        <v>2</v>
      </c>
    </row>
    <row r="8802" spans="6:10">
      <c r="F8802" s="462" t="s">
        <v>2</v>
      </c>
      <c r="G8802" s="462" t="s">
        <v>2</v>
      </c>
      <c r="I8802" s="462" t="s">
        <v>2</v>
      </c>
      <c r="J8802" s="462" t="s">
        <v>2</v>
      </c>
    </row>
    <row r="8803" spans="6:10">
      <c r="F8803" s="462" t="s">
        <v>2</v>
      </c>
      <c r="G8803" s="462" t="s">
        <v>2</v>
      </c>
      <c r="I8803" s="462" t="s">
        <v>2</v>
      </c>
      <c r="J8803" s="462" t="s">
        <v>2</v>
      </c>
    </row>
    <row r="8804" spans="6:10">
      <c r="F8804" s="462" t="s">
        <v>2</v>
      </c>
      <c r="G8804" s="462" t="s">
        <v>2</v>
      </c>
      <c r="I8804" s="462" t="s">
        <v>2</v>
      </c>
      <c r="J8804" s="462" t="s">
        <v>2</v>
      </c>
    </row>
    <row r="8805" spans="6:10">
      <c r="F8805" s="462" t="s">
        <v>2</v>
      </c>
      <c r="G8805" s="462" t="s">
        <v>2</v>
      </c>
      <c r="I8805" s="462" t="s">
        <v>2</v>
      </c>
      <c r="J8805" s="462" t="s">
        <v>2</v>
      </c>
    </row>
    <row r="8806" spans="6:10">
      <c r="F8806" s="462" t="s">
        <v>2</v>
      </c>
      <c r="G8806" s="462" t="s">
        <v>2</v>
      </c>
      <c r="I8806" s="462" t="s">
        <v>2</v>
      </c>
      <c r="J8806" s="462" t="s">
        <v>2</v>
      </c>
    </row>
    <row r="8807" spans="6:10">
      <c r="F8807" s="462" t="s">
        <v>2</v>
      </c>
      <c r="G8807" s="462" t="s">
        <v>2</v>
      </c>
      <c r="I8807" s="462" t="s">
        <v>2</v>
      </c>
      <c r="J8807" s="462" t="s">
        <v>2</v>
      </c>
    </row>
    <row r="8808" spans="6:10">
      <c r="F8808" s="462" t="s">
        <v>2</v>
      </c>
      <c r="G8808" s="462" t="s">
        <v>2</v>
      </c>
      <c r="I8808" s="462" t="s">
        <v>2</v>
      </c>
      <c r="J8808" s="462" t="s">
        <v>2</v>
      </c>
    </row>
    <row r="8809" spans="6:10">
      <c r="F8809" s="462" t="s">
        <v>2</v>
      </c>
      <c r="G8809" s="462" t="s">
        <v>2</v>
      </c>
      <c r="I8809" s="462" t="s">
        <v>2</v>
      </c>
      <c r="J8809" s="462" t="s">
        <v>2</v>
      </c>
    </row>
    <row r="8810" spans="6:10">
      <c r="F8810" s="462" t="s">
        <v>2</v>
      </c>
      <c r="G8810" s="462" t="s">
        <v>2</v>
      </c>
      <c r="I8810" s="462" t="s">
        <v>2</v>
      </c>
      <c r="J8810" s="462" t="s">
        <v>2</v>
      </c>
    </row>
    <row r="8811" spans="6:10">
      <c r="F8811" s="462" t="s">
        <v>2</v>
      </c>
      <c r="G8811" s="462" t="s">
        <v>2</v>
      </c>
      <c r="I8811" s="462" t="s">
        <v>2</v>
      </c>
      <c r="J8811" s="462" t="s">
        <v>2</v>
      </c>
    </row>
    <row r="8812" spans="6:10">
      <c r="F8812" s="462" t="s">
        <v>2</v>
      </c>
      <c r="G8812" s="462" t="s">
        <v>2</v>
      </c>
      <c r="I8812" s="462" t="s">
        <v>2</v>
      </c>
      <c r="J8812" s="462" t="s">
        <v>2</v>
      </c>
    </row>
    <row r="8813" spans="6:10">
      <c r="F8813" s="462" t="s">
        <v>2</v>
      </c>
      <c r="G8813" s="462" t="s">
        <v>2</v>
      </c>
      <c r="I8813" s="462" t="s">
        <v>2</v>
      </c>
      <c r="J8813" s="462" t="s">
        <v>2</v>
      </c>
    </row>
    <row r="8814" spans="6:10">
      <c r="F8814" s="462" t="s">
        <v>2</v>
      </c>
      <c r="G8814" s="462" t="s">
        <v>2</v>
      </c>
      <c r="I8814" s="462" t="s">
        <v>2</v>
      </c>
      <c r="J8814" s="462" t="s">
        <v>2</v>
      </c>
    </row>
    <row r="8815" spans="6:10">
      <c r="F8815" s="462" t="s">
        <v>2</v>
      </c>
      <c r="G8815" s="462" t="s">
        <v>2</v>
      </c>
      <c r="I8815" s="462" t="s">
        <v>2</v>
      </c>
      <c r="J8815" s="462" t="s">
        <v>2</v>
      </c>
    </row>
    <row r="8816" spans="6:10">
      <c r="F8816" s="462" t="s">
        <v>2</v>
      </c>
      <c r="G8816" s="462" t="s">
        <v>2</v>
      </c>
      <c r="I8816" s="462" t="s">
        <v>2</v>
      </c>
      <c r="J8816" s="462" t="s">
        <v>2</v>
      </c>
    </row>
    <row r="8817" spans="6:10">
      <c r="F8817" s="462" t="s">
        <v>2</v>
      </c>
      <c r="G8817" s="462" t="s">
        <v>2</v>
      </c>
      <c r="I8817" s="462" t="s">
        <v>2</v>
      </c>
      <c r="J8817" s="462" t="s">
        <v>2</v>
      </c>
    </row>
    <row r="8818" spans="6:10">
      <c r="F8818" s="462" t="s">
        <v>2</v>
      </c>
      <c r="G8818" s="462" t="s">
        <v>2</v>
      </c>
      <c r="I8818" s="462" t="s">
        <v>2</v>
      </c>
      <c r="J8818" s="462" t="s">
        <v>2</v>
      </c>
    </row>
    <row r="8819" spans="6:10">
      <c r="F8819" s="462" t="s">
        <v>2</v>
      </c>
      <c r="G8819" s="462" t="s">
        <v>2</v>
      </c>
      <c r="I8819" s="462" t="s">
        <v>2</v>
      </c>
      <c r="J8819" s="462" t="s">
        <v>2</v>
      </c>
    </row>
    <row r="8820" spans="6:10">
      <c r="F8820" s="462" t="s">
        <v>2</v>
      </c>
      <c r="G8820" s="462" t="s">
        <v>2</v>
      </c>
      <c r="I8820" s="462" t="s">
        <v>2</v>
      </c>
      <c r="J8820" s="462" t="s">
        <v>2</v>
      </c>
    </row>
    <row r="8821" spans="6:10">
      <c r="F8821" s="462" t="s">
        <v>2</v>
      </c>
      <c r="G8821" s="462" t="s">
        <v>2</v>
      </c>
      <c r="I8821" s="462" t="s">
        <v>2</v>
      </c>
      <c r="J8821" s="462" t="s">
        <v>2</v>
      </c>
    </row>
    <row r="8822" spans="6:10">
      <c r="F8822" s="462" t="s">
        <v>2</v>
      </c>
      <c r="G8822" s="462" t="s">
        <v>2</v>
      </c>
      <c r="I8822" s="462" t="s">
        <v>2</v>
      </c>
      <c r="J8822" s="462" t="s">
        <v>2</v>
      </c>
    </row>
    <row r="8823" spans="6:10">
      <c r="F8823" s="462" t="s">
        <v>2</v>
      </c>
      <c r="G8823" s="462" t="s">
        <v>2</v>
      </c>
      <c r="I8823" s="462" t="s">
        <v>2</v>
      </c>
      <c r="J8823" s="462" t="s">
        <v>2</v>
      </c>
    </row>
    <row r="8824" spans="6:10">
      <c r="F8824" s="462" t="s">
        <v>2</v>
      </c>
      <c r="G8824" s="462" t="s">
        <v>2</v>
      </c>
      <c r="I8824" s="462" t="s">
        <v>2</v>
      </c>
      <c r="J8824" s="462" t="s">
        <v>2</v>
      </c>
    </row>
    <row r="8825" spans="6:10">
      <c r="F8825" s="462" t="s">
        <v>2</v>
      </c>
      <c r="G8825" s="462" t="s">
        <v>2</v>
      </c>
      <c r="I8825" s="462" t="s">
        <v>2</v>
      </c>
      <c r="J8825" s="462" t="s">
        <v>2</v>
      </c>
    </row>
    <row r="8826" spans="6:10">
      <c r="F8826" s="462" t="s">
        <v>2</v>
      </c>
      <c r="G8826" s="462" t="s">
        <v>2</v>
      </c>
      <c r="I8826" s="462" t="s">
        <v>2</v>
      </c>
      <c r="J8826" s="462" t="s">
        <v>2</v>
      </c>
    </row>
    <row r="8827" spans="6:10">
      <c r="F8827" s="462" t="s">
        <v>2</v>
      </c>
      <c r="G8827" s="462" t="s">
        <v>2</v>
      </c>
      <c r="I8827" s="462" t="s">
        <v>2</v>
      </c>
      <c r="J8827" s="462" t="s">
        <v>2</v>
      </c>
    </row>
    <row r="8828" spans="6:10">
      <c r="F8828" s="462" t="s">
        <v>2</v>
      </c>
      <c r="G8828" s="462" t="s">
        <v>2</v>
      </c>
      <c r="I8828" s="462" t="s">
        <v>2</v>
      </c>
      <c r="J8828" s="462" t="s">
        <v>2</v>
      </c>
    </row>
    <row r="8829" spans="6:10">
      <c r="F8829" s="462" t="s">
        <v>2</v>
      </c>
      <c r="G8829" s="462" t="s">
        <v>2</v>
      </c>
      <c r="I8829" s="462" t="s">
        <v>2</v>
      </c>
      <c r="J8829" s="462" t="s">
        <v>2</v>
      </c>
    </row>
    <row r="8830" spans="6:10">
      <c r="F8830" s="462" t="s">
        <v>2</v>
      </c>
      <c r="G8830" s="462" t="s">
        <v>2</v>
      </c>
      <c r="I8830" s="462" t="s">
        <v>2</v>
      </c>
      <c r="J8830" s="462" t="s">
        <v>2</v>
      </c>
    </row>
    <row r="8831" spans="6:10">
      <c r="F8831" s="462" t="s">
        <v>2</v>
      </c>
      <c r="G8831" s="462" t="s">
        <v>2</v>
      </c>
      <c r="I8831" s="462" t="s">
        <v>2</v>
      </c>
      <c r="J8831" s="462" t="s">
        <v>2</v>
      </c>
    </row>
    <row r="8832" spans="6:10">
      <c r="F8832" s="462" t="s">
        <v>2</v>
      </c>
      <c r="G8832" s="462" t="s">
        <v>2</v>
      </c>
      <c r="I8832" s="462" t="s">
        <v>2</v>
      </c>
      <c r="J8832" s="462" t="s">
        <v>2</v>
      </c>
    </row>
    <row r="8833" spans="6:10">
      <c r="F8833" s="462" t="s">
        <v>2</v>
      </c>
      <c r="G8833" s="462" t="s">
        <v>2</v>
      </c>
      <c r="I8833" s="462" t="s">
        <v>2</v>
      </c>
      <c r="J8833" s="462" t="s">
        <v>2</v>
      </c>
    </row>
    <row r="8834" spans="6:10">
      <c r="F8834" s="462" t="s">
        <v>2</v>
      </c>
      <c r="G8834" s="462" t="s">
        <v>2</v>
      </c>
      <c r="I8834" s="462" t="s">
        <v>2</v>
      </c>
      <c r="J8834" s="462" t="s">
        <v>2</v>
      </c>
    </row>
    <row r="8835" spans="6:10">
      <c r="F8835" s="462" t="s">
        <v>2</v>
      </c>
      <c r="G8835" s="462" t="s">
        <v>2</v>
      </c>
      <c r="I8835" s="462" t="s">
        <v>2</v>
      </c>
      <c r="J8835" s="462" t="s">
        <v>2</v>
      </c>
    </row>
    <row r="8836" spans="6:10">
      <c r="F8836" s="462" t="s">
        <v>2</v>
      </c>
      <c r="G8836" s="462" t="s">
        <v>2</v>
      </c>
      <c r="I8836" s="462" t="s">
        <v>2</v>
      </c>
      <c r="J8836" s="462" t="s">
        <v>2</v>
      </c>
    </row>
    <row r="8837" spans="6:10">
      <c r="F8837" s="462" t="s">
        <v>2</v>
      </c>
      <c r="G8837" s="462" t="s">
        <v>2</v>
      </c>
      <c r="I8837" s="462" t="s">
        <v>2</v>
      </c>
      <c r="J8837" s="462" t="s">
        <v>2</v>
      </c>
    </row>
    <row r="8838" spans="6:10">
      <c r="F8838" s="462" t="s">
        <v>2</v>
      </c>
      <c r="G8838" s="462" t="s">
        <v>2</v>
      </c>
      <c r="I8838" s="462" t="s">
        <v>2</v>
      </c>
      <c r="J8838" s="462" t="s">
        <v>2</v>
      </c>
    </row>
    <row r="8839" spans="6:10">
      <c r="F8839" s="462" t="s">
        <v>2</v>
      </c>
      <c r="G8839" s="462" t="s">
        <v>2</v>
      </c>
      <c r="I8839" s="462" t="s">
        <v>2</v>
      </c>
      <c r="J8839" s="462" t="s">
        <v>2</v>
      </c>
    </row>
    <row r="8840" spans="6:10">
      <c r="F8840" s="462" t="s">
        <v>2</v>
      </c>
      <c r="G8840" s="462" t="s">
        <v>2</v>
      </c>
      <c r="I8840" s="462" t="s">
        <v>2</v>
      </c>
      <c r="J8840" s="462" t="s">
        <v>2</v>
      </c>
    </row>
    <row r="8841" spans="6:10">
      <c r="F8841" s="462" t="s">
        <v>2</v>
      </c>
      <c r="G8841" s="462" t="s">
        <v>2</v>
      </c>
      <c r="I8841" s="462" t="s">
        <v>2</v>
      </c>
      <c r="J8841" s="462" t="s">
        <v>2</v>
      </c>
    </row>
    <row r="8842" spans="6:10">
      <c r="F8842" s="462" t="s">
        <v>2</v>
      </c>
      <c r="G8842" s="462" t="s">
        <v>2</v>
      </c>
      <c r="I8842" s="462" t="s">
        <v>2</v>
      </c>
      <c r="J8842" s="462" t="s">
        <v>2</v>
      </c>
    </row>
    <row r="8843" spans="6:10">
      <c r="F8843" s="462" t="s">
        <v>2</v>
      </c>
      <c r="G8843" s="462" t="s">
        <v>2</v>
      </c>
      <c r="I8843" s="462" t="s">
        <v>2</v>
      </c>
      <c r="J8843" s="462" t="s">
        <v>2</v>
      </c>
    </row>
    <row r="8844" spans="6:10">
      <c r="F8844" s="462" t="s">
        <v>2</v>
      </c>
      <c r="G8844" s="462" t="s">
        <v>2</v>
      </c>
      <c r="I8844" s="462" t="s">
        <v>2</v>
      </c>
      <c r="J8844" s="462" t="s">
        <v>2</v>
      </c>
    </row>
    <row r="8845" spans="6:10">
      <c r="F8845" s="462" t="s">
        <v>2</v>
      </c>
      <c r="G8845" s="462" t="s">
        <v>2</v>
      </c>
      <c r="I8845" s="462" t="s">
        <v>2</v>
      </c>
      <c r="J8845" s="462" t="s">
        <v>2</v>
      </c>
    </row>
    <row r="8846" spans="6:10">
      <c r="F8846" s="462" t="s">
        <v>2</v>
      </c>
      <c r="G8846" s="462" t="s">
        <v>2</v>
      </c>
      <c r="I8846" s="462" t="s">
        <v>2</v>
      </c>
      <c r="J8846" s="462" t="s">
        <v>2</v>
      </c>
    </row>
    <row r="8847" spans="6:10">
      <c r="F8847" s="462" t="s">
        <v>2</v>
      </c>
      <c r="G8847" s="462" t="s">
        <v>2</v>
      </c>
      <c r="I8847" s="462" t="s">
        <v>2</v>
      </c>
      <c r="J8847" s="462" t="s">
        <v>2</v>
      </c>
    </row>
    <row r="8848" spans="6:10">
      <c r="F8848" s="462" t="s">
        <v>2</v>
      </c>
      <c r="G8848" s="462" t="s">
        <v>2</v>
      </c>
      <c r="I8848" s="462" t="s">
        <v>2</v>
      </c>
      <c r="J8848" s="462" t="s">
        <v>2</v>
      </c>
    </row>
    <row r="8849" spans="6:10">
      <c r="F8849" s="462" t="s">
        <v>2</v>
      </c>
      <c r="G8849" s="462" t="s">
        <v>2</v>
      </c>
      <c r="I8849" s="462" t="s">
        <v>2</v>
      </c>
      <c r="J8849" s="462" t="s">
        <v>2</v>
      </c>
    </row>
    <row r="8850" spans="6:10">
      <c r="F8850" s="462" t="s">
        <v>2</v>
      </c>
      <c r="G8850" s="462" t="s">
        <v>2</v>
      </c>
      <c r="I8850" s="462" t="s">
        <v>2</v>
      </c>
      <c r="J8850" s="462" t="s">
        <v>2</v>
      </c>
    </row>
    <row r="8851" spans="6:10">
      <c r="F8851" s="462" t="s">
        <v>2</v>
      </c>
      <c r="G8851" s="462" t="s">
        <v>2</v>
      </c>
      <c r="I8851" s="462" t="s">
        <v>2</v>
      </c>
      <c r="J8851" s="462" t="s">
        <v>2</v>
      </c>
    </row>
    <row r="8852" spans="6:10">
      <c r="F8852" s="462" t="s">
        <v>2</v>
      </c>
      <c r="G8852" s="462" t="s">
        <v>2</v>
      </c>
      <c r="I8852" s="462" t="s">
        <v>2</v>
      </c>
      <c r="J8852" s="462" t="s">
        <v>2</v>
      </c>
    </row>
    <row r="8853" spans="6:10">
      <c r="F8853" s="462" t="s">
        <v>2</v>
      </c>
      <c r="G8853" s="462" t="s">
        <v>2</v>
      </c>
      <c r="I8853" s="462" t="s">
        <v>2</v>
      </c>
      <c r="J8853" s="462" t="s">
        <v>2</v>
      </c>
    </row>
    <row r="8854" spans="6:10">
      <c r="F8854" s="462" t="s">
        <v>2</v>
      </c>
      <c r="G8854" s="462" t="s">
        <v>2</v>
      </c>
      <c r="I8854" s="462" t="s">
        <v>2</v>
      </c>
      <c r="J8854" s="462" t="s">
        <v>2</v>
      </c>
    </row>
    <row r="8855" spans="6:10">
      <c r="F8855" s="462" t="s">
        <v>2</v>
      </c>
      <c r="G8855" s="462" t="s">
        <v>2</v>
      </c>
      <c r="I8855" s="462" t="s">
        <v>2</v>
      </c>
      <c r="J8855" s="462" t="s">
        <v>2</v>
      </c>
    </row>
    <row r="8856" spans="6:10">
      <c r="F8856" s="462" t="s">
        <v>2</v>
      </c>
      <c r="G8856" s="462" t="s">
        <v>2</v>
      </c>
      <c r="I8856" s="462" t="s">
        <v>2</v>
      </c>
      <c r="J8856" s="462" t="s">
        <v>2</v>
      </c>
    </row>
    <row r="8857" spans="6:10">
      <c r="F8857" s="462" t="s">
        <v>2</v>
      </c>
      <c r="G8857" s="462" t="s">
        <v>2</v>
      </c>
      <c r="I8857" s="462" t="s">
        <v>2</v>
      </c>
      <c r="J8857" s="462" t="s">
        <v>2</v>
      </c>
    </row>
    <row r="8858" spans="6:10">
      <c r="F8858" s="462" t="s">
        <v>2</v>
      </c>
      <c r="G8858" s="462" t="s">
        <v>2</v>
      </c>
      <c r="I8858" s="462" t="s">
        <v>2</v>
      </c>
      <c r="J8858" s="462" t="s">
        <v>2</v>
      </c>
    </row>
    <row r="8859" spans="6:10">
      <c r="F8859" s="462" t="s">
        <v>2</v>
      </c>
      <c r="G8859" s="462" t="s">
        <v>2</v>
      </c>
      <c r="I8859" s="462" t="s">
        <v>2</v>
      </c>
      <c r="J8859" s="462" t="s">
        <v>2</v>
      </c>
    </row>
    <row r="8860" spans="6:10">
      <c r="F8860" s="462" t="s">
        <v>2</v>
      </c>
      <c r="G8860" s="462" t="s">
        <v>2</v>
      </c>
      <c r="I8860" s="462" t="s">
        <v>2</v>
      </c>
      <c r="J8860" s="462" t="s">
        <v>2</v>
      </c>
    </row>
    <row r="8861" spans="6:10">
      <c r="F8861" s="462" t="s">
        <v>2</v>
      </c>
      <c r="G8861" s="462" t="s">
        <v>2</v>
      </c>
      <c r="I8861" s="462" t="s">
        <v>2</v>
      </c>
      <c r="J8861" s="462" t="s">
        <v>2</v>
      </c>
    </row>
    <row r="8862" spans="6:10">
      <c r="F8862" s="462" t="s">
        <v>2</v>
      </c>
      <c r="G8862" s="462" t="s">
        <v>2</v>
      </c>
      <c r="I8862" s="462" t="s">
        <v>2</v>
      </c>
      <c r="J8862" s="462" t="s">
        <v>2</v>
      </c>
    </row>
    <row r="8863" spans="6:10">
      <c r="F8863" s="462" t="s">
        <v>2</v>
      </c>
      <c r="G8863" s="462" t="s">
        <v>2</v>
      </c>
      <c r="I8863" s="462" t="s">
        <v>2</v>
      </c>
      <c r="J8863" s="462" t="s">
        <v>2</v>
      </c>
    </row>
    <row r="8864" spans="6:10">
      <c r="F8864" s="462" t="s">
        <v>2</v>
      </c>
      <c r="G8864" s="462" t="s">
        <v>2</v>
      </c>
      <c r="I8864" s="462" t="s">
        <v>2</v>
      </c>
      <c r="J8864" s="462" t="s">
        <v>2</v>
      </c>
    </row>
    <row r="8865" spans="6:10">
      <c r="F8865" s="462" t="s">
        <v>2</v>
      </c>
      <c r="G8865" s="462" t="s">
        <v>2</v>
      </c>
      <c r="I8865" s="462" t="s">
        <v>2</v>
      </c>
      <c r="J8865" s="462" t="s">
        <v>2</v>
      </c>
    </row>
    <row r="8866" spans="6:10">
      <c r="F8866" s="462" t="s">
        <v>2</v>
      </c>
      <c r="G8866" s="462" t="s">
        <v>2</v>
      </c>
      <c r="I8866" s="462" t="s">
        <v>2</v>
      </c>
      <c r="J8866" s="462" t="s">
        <v>2</v>
      </c>
    </row>
    <row r="8867" spans="6:10">
      <c r="F8867" s="462" t="s">
        <v>2</v>
      </c>
      <c r="G8867" s="462" t="s">
        <v>2</v>
      </c>
      <c r="I8867" s="462" t="s">
        <v>2</v>
      </c>
      <c r="J8867" s="462" t="s">
        <v>2</v>
      </c>
    </row>
    <row r="8868" spans="6:10">
      <c r="F8868" s="462" t="s">
        <v>2</v>
      </c>
      <c r="G8868" s="462" t="s">
        <v>2</v>
      </c>
      <c r="I8868" s="462" t="s">
        <v>2</v>
      </c>
      <c r="J8868" s="462" t="s">
        <v>2</v>
      </c>
    </row>
    <row r="8869" spans="6:10">
      <c r="F8869" s="462" t="s">
        <v>2</v>
      </c>
      <c r="G8869" s="462" t="s">
        <v>2</v>
      </c>
      <c r="I8869" s="462" t="s">
        <v>2</v>
      </c>
      <c r="J8869" s="462" t="s">
        <v>2</v>
      </c>
    </row>
    <row r="8870" spans="6:10">
      <c r="F8870" s="462" t="s">
        <v>2</v>
      </c>
      <c r="G8870" s="462" t="s">
        <v>2</v>
      </c>
      <c r="I8870" s="462" t="s">
        <v>2</v>
      </c>
      <c r="J8870" s="462" t="s">
        <v>2</v>
      </c>
    </row>
    <row r="8871" spans="6:10">
      <c r="F8871" s="462" t="s">
        <v>2</v>
      </c>
      <c r="G8871" s="462" t="s">
        <v>2</v>
      </c>
      <c r="I8871" s="462" t="s">
        <v>2</v>
      </c>
      <c r="J8871" s="462" t="s">
        <v>2</v>
      </c>
    </row>
    <row r="8872" spans="6:10">
      <c r="F8872" s="462" t="s">
        <v>2</v>
      </c>
      <c r="G8872" s="462" t="s">
        <v>2</v>
      </c>
      <c r="I8872" s="462" t="s">
        <v>2</v>
      </c>
      <c r="J8872" s="462" t="s">
        <v>2</v>
      </c>
    </row>
    <row r="8873" spans="6:10">
      <c r="F8873" s="462" t="s">
        <v>2</v>
      </c>
      <c r="G8873" s="462" t="s">
        <v>2</v>
      </c>
      <c r="I8873" s="462" t="s">
        <v>2</v>
      </c>
      <c r="J8873" s="462" t="s">
        <v>2</v>
      </c>
    </row>
    <row r="8874" spans="6:10">
      <c r="F8874" s="462" t="s">
        <v>2</v>
      </c>
      <c r="G8874" s="462" t="s">
        <v>2</v>
      </c>
      <c r="I8874" s="462" t="s">
        <v>2</v>
      </c>
      <c r="J8874" s="462" t="s">
        <v>2</v>
      </c>
    </row>
    <row r="8875" spans="6:10">
      <c r="F8875" s="462" t="s">
        <v>2</v>
      </c>
      <c r="G8875" s="462" t="s">
        <v>2</v>
      </c>
      <c r="I8875" s="462" t="s">
        <v>2</v>
      </c>
      <c r="J8875" s="462" t="s">
        <v>2</v>
      </c>
    </row>
    <row r="8876" spans="6:10">
      <c r="F8876" s="462" t="s">
        <v>2</v>
      </c>
      <c r="G8876" s="462" t="s">
        <v>2</v>
      </c>
      <c r="I8876" s="462" t="s">
        <v>2</v>
      </c>
      <c r="J8876" s="462" t="s">
        <v>2</v>
      </c>
    </row>
    <row r="8877" spans="6:10">
      <c r="F8877" s="462" t="s">
        <v>2</v>
      </c>
      <c r="G8877" s="462" t="s">
        <v>2</v>
      </c>
      <c r="I8877" s="462" t="s">
        <v>2</v>
      </c>
      <c r="J8877" s="462" t="s">
        <v>2</v>
      </c>
    </row>
    <row r="8878" spans="6:10">
      <c r="F8878" s="462" t="s">
        <v>2</v>
      </c>
      <c r="G8878" s="462" t="s">
        <v>2</v>
      </c>
      <c r="I8878" s="462" t="s">
        <v>2</v>
      </c>
      <c r="J8878" s="462" t="s">
        <v>2</v>
      </c>
    </row>
    <row r="8879" spans="6:10">
      <c r="F8879" s="462" t="s">
        <v>2</v>
      </c>
      <c r="G8879" s="462" t="s">
        <v>2</v>
      </c>
      <c r="I8879" s="462" t="s">
        <v>2</v>
      </c>
      <c r="J8879" s="462" t="s">
        <v>2</v>
      </c>
    </row>
    <row r="8880" spans="6:10">
      <c r="F8880" s="462" t="s">
        <v>2</v>
      </c>
      <c r="G8880" s="462" t="s">
        <v>2</v>
      </c>
      <c r="I8880" s="462" t="s">
        <v>2</v>
      </c>
      <c r="J8880" s="462" t="s">
        <v>2</v>
      </c>
    </row>
    <row r="8881" spans="6:10">
      <c r="F8881" s="462" t="s">
        <v>2</v>
      </c>
      <c r="G8881" s="462" t="s">
        <v>2</v>
      </c>
      <c r="I8881" s="462" t="s">
        <v>2</v>
      </c>
      <c r="J8881" s="462" t="s">
        <v>2</v>
      </c>
    </row>
    <row r="8882" spans="6:10">
      <c r="F8882" s="462" t="s">
        <v>2</v>
      </c>
      <c r="G8882" s="462" t="s">
        <v>2</v>
      </c>
      <c r="I8882" s="462" t="s">
        <v>2</v>
      </c>
      <c r="J8882" s="462" t="s">
        <v>2</v>
      </c>
    </row>
    <row r="8883" spans="6:10">
      <c r="F8883" s="462" t="s">
        <v>2</v>
      </c>
      <c r="G8883" s="462" t="s">
        <v>2</v>
      </c>
      <c r="I8883" s="462" t="s">
        <v>2</v>
      </c>
      <c r="J8883" s="462" t="s">
        <v>2</v>
      </c>
    </row>
    <row r="8884" spans="6:10">
      <c r="F8884" s="462" t="s">
        <v>2</v>
      </c>
      <c r="G8884" s="462" t="s">
        <v>2</v>
      </c>
      <c r="I8884" s="462" t="s">
        <v>2</v>
      </c>
      <c r="J8884" s="462" t="s">
        <v>2</v>
      </c>
    </row>
    <row r="8885" spans="6:10">
      <c r="F8885" s="462" t="s">
        <v>2</v>
      </c>
      <c r="G8885" s="462" t="s">
        <v>2</v>
      </c>
      <c r="I8885" s="462" t="s">
        <v>2</v>
      </c>
      <c r="J8885" s="462" t="s">
        <v>2</v>
      </c>
    </row>
    <row r="8886" spans="6:10">
      <c r="F8886" s="462" t="s">
        <v>2</v>
      </c>
      <c r="G8886" s="462" t="s">
        <v>2</v>
      </c>
      <c r="I8886" s="462" t="s">
        <v>2</v>
      </c>
      <c r="J8886" s="462" t="s">
        <v>2</v>
      </c>
    </row>
    <row r="8887" spans="6:10">
      <c r="F8887" s="462" t="s">
        <v>2</v>
      </c>
      <c r="G8887" s="462" t="s">
        <v>2</v>
      </c>
      <c r="I8887" s="462" t="s">
        <v>2</v>
      </c>
      <c r="J8887" s="462" t="s">
        <v>2</v>
      </c>
    </row>
    <row r="8888" spans="6:10">
      <c r="F8888" s="462" t="s">
        <v>2</v>
      </c>
      <c r="G8888" s="462" t="s">
        <v>2</v>
      </c>
      <c r="I8888" s="462" t="s">
        <v>2</v>
      </c>
      <c r="J8888" s="462" t="s">
        <v>2</v>
      </c>
    </row>
    <row r="8889" spans="6:10">
      <c r="F8889" s="462" t="s">
        <v>2</v>
      </c>
      <c r="G8889" s="462" t="s">
        <v>2</v>
      </c>
      <c r="I8889" s="462" t="s">
        <v>2</v>
      </c>
      <c r="J8889" s="462" t="s">
        <v>2</v>
      </c>
    </row>
    <row r="8890" spans="6:10">
      <c r="F8890" s="462" t="s">
        <v>2</v>
      </c>
      <c r="G8890" s="462" t="s">
        <v>2</v>
      </c>
      <c r="I8890" s="462" t="s">
        <v>2</v>
      </c>
      <c r="J8890" s="462" t="s">
        <v>2</v>
      </c>
    </row>
    <row r="8891" spans="6:10">
      <c r="F8891" s="462" t="s">
        <v>2</v>
      </c>
      <c r="G8891" s="462" t="s">
        <v>2</v>
      </c>
      <c r="I8891" s="462" t="s">
        <v>2</v>
      </c>
      <c r="J8891" s="462" t="s">
        <v>2</v>
      </c>
    </row>
    <row r="8892" spans="6:10">
      <c r="F8892" s="462" t="s">
        <v>2</v>
      </c>
      <c r="G8892" s="462" t="s">
        <v>2</v>
      </c>
      <c r="I8892" s="462" t="s">
        <v>2</v>
      </c>
      <c r="J8892" s="462" t="s">
        <v>2</v>
      </c>
    </row>
    <row r="8893" spans="6:10">
      <c r="F8893" s="462" t="s">
        <v>2</v>
      </c>
      <c r="G8893" s="462" t="s">
        <v>2</v>
      </c>
      <c r="I8893" s="462" t="s">
        <v>2</v>
      </c>
      <c r="J8893" s="462" t="s">
        <v>2</v>
      </c>
    </row>
    <row r="8894" spans="6:10">
      <c r="F8894" s="462" t="s">
        <v>2</v>
      </c>
      <c r="G8894" s="462" t="s">
        <v>2</v>
      </c>
      <c r="I8894" s="462" t="s">
        <v>2</v>
      </c>
      <c r="J8894" s="462" t="s">
        <v>2</v>
      </c>
    </row>
    <row r="8895" spans="6:10">
      <c r="F8895" s="462" t="s">
        <v>2</v>
      </c>
      <c r="G8895" s="462" t="s">
        <v>2</v>
      </c>
      <c r="I8895" s="462" t="s">
        <v>2</v>
      </c>
      <c r="J8895" s="462" t="s">
        <v>2</v>
      </c>
    </row>
    <row r="8896" spans="6:10">
      <c r="F8896" s="462" t="s">
        <v>2</v>
      </c>
      <c r="G8896" s="462" t="s">
        <v>2</v>
      </c>
      <c r="I8896" s="462" t="s">
        <v>2</v>
      </c>
      <c r="J8896" s="462" t="s">
        <v>2</v>
      </c>
    </row>
    <row r="8897" spans="6:10">
      <c r="F8897" s="462" t="s">
        <v>2</v>
      </c>
      <c r="G8897" s="462" t="s">
        <v>2</v>
      </c>
      <c r="I8897" s="462" t="s">
        <v>2</v>
      </c>
      <c r="J8897" s="462" t="s">
        <v>2</v>
      </c>
    </row>
    <row r="8898" spans="6:10">
      <c r="F8898" s="462" t="s">
        <v>2</v>
      </c>
      <c r="G8898" s="462" t="s">
        <v>2</v>
      </c>
      <c r="I8898" s="462" t="s">
        <v>2</v>
      </c>
      <c r="J8898" s="462" t="s">
        <v>2</v>
      </c>
    </row>
    <row r="8899" spans="6:10">
      <c r="F8899" s="462" t="s">
        <v>2</v>
      </c>
      <c r="G8899" s="462" t="s">
        <v>2</v>
      </c>
      <c r="I8899" s="462" t="s">
        <v>2</v>
      </c>
      <c r="J8899" s="462" t="s">
        <v>2</v>
      </c>
    </row>
    <row r="8900" spans="6:10">
      <c r="F8900" s="462" t="s">
        <v>2</v>
      </c>
      <c r="G8900" s="462" t="s">
        <v>2</v>
      </c>
      <c r="I8900" s="462" t="s">
        <v>2</v>
      </c>
      <c r="J8900" s="462" t="s">
        <v>2</v>
      </c>
    </row>
    <row r="8901" spans="6:10">
      <c r="F8901" s="462" t="s">
        <v>2</v>
      </c>
      <c r="G8901" s="462" t="s">
        <v>2</v>
      </c>
      <c r="I8901" s="462" t="s">
        <v>2</v>
      </c>
      <c r="J8901" s="462" t="s">
        <v>2</v>
      </c>
    </row>
    <row r="8902" spans="6:10">
      <c r="F8902" s="462" t="s">
        <v>2</v>
      </c>
      <c r="G8902" s="462" t="s">
        <v>2</v>
      </c>
      <c r="I8902" s="462" t="s">
        <v>2</v>
      </c>
      <c r="J8902" s="462" t="s">
        <v>2</v>
      </c>
    </row>
    <row r="8903" spans="6:10">
      <c r="F8903" s="462" t="s">
        <v>2</v>
      </c>
      <c r="G8903" s="462" t="s">
        <v>2</v>
      </c>
      <c r="I8903" s="462" t="s">
        <v>2</v>
      </c>
      <c r="J8903" s="462" t="s">
        <v>2</v>
      </c>
    </row>
    <row r="8904" spans="6:10">
      <c r="F8904" s="462" t="s">
        <v>2</v>
      </c>
      <c r="G8904" s="462" t="s">
        <v>2</v>
      </c>
      <c r="I8904" s="462" t="s">
        <v>2</v>
      </c>
      <c r="J8904" s="462" t="s">
        <v>2</v>
      </c>
    </row>
    <row r="8905" spans="6:10">
      <c r="F8905" s="462" t="s">
        <v>2</v>
      </c>
      <c r="G8905" s="462" t="s">
        <v>2</v>
      </c>
      <c r="I8905" s="462" t="s">
        <v>2</v>
      </c>
      <c r="J8905" s="462" t="s">
        <v>2</v>
      </c>
    </row>
    <row r="8906" spans="6:10">
      <c r="F8906" s="462" t="s">
        <v>2</v>
      </c>
      <c r="G8906" s="462" t="s">
        <v>2</v>
      </c>
      <c r="I8906" s="462" t="s">
        <v>2</v>
      </c>
      <c r="J8906" s="462" t="s">
        <v>2</v>
      </c>
    </row>
    <row r="8907" spans="6:10">
      <c r="F8907" s="462" t="s">
        <v>2</v>
      </c>
      <c r="G8907" s="462" t="s">
        <v>2</v>
      </c>
      <c r="I8907" s="462" t="s">
        <v>2</v>
      </c>
      <c r="J8907" s="462" t="s">
        <v>2</v>
      </c>
    </row>
    <row r="8908" spans="6:10">
      <c r="F8908" s="462" t="s">
        <v>2</v>
      </c>
      <c r="G8908" s="462" t="s">
        <v>2</v>
      </c>
      <c r="I8908" s="462" t="s">
        <v>2</v>
      </c>
      <c r="J8908" s="462" t="s">
        <v>2</v>
      </c>
    </row>
    <row r="8909" spans="6:10">
      <c r="F8909" s="462" t="s">
        <v>2</v>
      </c>
      <c r="G8909" s="462" t="s">
        <v>2</v>
      </c>
      <c r="I8909" s="462" t="s">
        <v>2</v>
      </c>
      <c r="J8909" s="462" t="s">
        <v>2</v>
      </c>
    </row>
    <row r="8910" spans="6:10">
      <c r="F8910" s="462" t="s">
        <v>2</v>
      </c>
      <c r="G8910" s="462" t="s">
        <v>2</v>
      </c>
      <c r="I8910" s="462" t="s">
        <v>2</v>
      </c>
      <c r="J8910" s="462" t="s">
        <v>2</v>
      </c>
    </row>
    <row r="8911" spans="6:10">
      <c r="F8911" s="462" t="s">
        <v>2</v>
      </c>
      <c r="G8911" s="462" t="s">
        <v>2</v>
      </c>
      <c r="I8911" s="462" t="s">
        <v>2</v>
      </c>
      <c r="J8911" s="462" t="s">
        <v>2</v>
      </c>
    </row>
    <row r="8912" spans="6:10">
      <c r="F8912" s="462" t="s">
        <v>2</v>
      </c>
      <c r="G8912" s="462" t="s">
        <v>2</v>
      </c>
      <c r="I8912" s="462" t="s">
        <v>2</v>
      </c>
      <c r="J8912" s="462" t="s">
        <v>2</v>
      </c>
    </row>
    <row r="8913" spans="6:10">
      <c r="F8913" s="462" t="s">
        <v>2</v>
      </c>
      <c r="G8913" s="462" t="s">
        <v>2</v>
      </c>
      <c r="I8913" s="462" t="s">
        <v>2</v>
      </c>
      <c r="J8913" s="462" t="s">
        <v>2</v>
      </c>
    </row>
    <row r="8914" spans="6:10">
      <c r="F8914" s="462" t="s">
        <v>2</v>
      </c>
      <c r="G8914" s="462" t="s">
        <v>2</v>
      </c>
      <c r="I8914" s="462" t="s">
        <v>2</v>
      </c>
      <c r="J8914" s="462" t="s">
        <v>2</v>
      </c>
    </row>
    <row r="8915" spans="6:10">
      <c r="F8915" s="462" t="s">
        <v>2</v>
      </c>
      <c r="G8915" s="462" t="s">
        <v>2</v>
      </c>
      <c r="I8915" s="462" t="s">
        <v>2</v>
      </c>
      <c r="J8915" s="462" t="s">
        <v>2</v>
      </c>
    </row>
    <row r="8916" spans="6:10">
      <c r="F8916" s="462" t="s">
        <v>2</v>
      </c>
      <c r="G8916" s="462" t="s">
        <v>2</v>
      </c>
      <c r="I8916" s="462" t="s">
        <v>2</v>
      </c>
      <c r="J8916" s="462" t="s">
        <v>2</v>
      </c>
    </row>
    <row r="8917" spans="6:10">
      <c r="F8917" s="462" t="s">
        <v>2</v>
      </c>
      <c r="G8917" s="462" t="s">
        <v>2</v>
      </c>
      <c r="I8917" s="462" t="s">
        <v>2</v>
      </c>
      <c r="J8917" s="462" t="s">
        <v>2</v>
      </c>
    </row>
    <row r="8918" spans="6:10">
      <c r="F8918" s="462" t="s">
        <v>2</v>
      </c>
      <c r="G8918" s="462" t="s">
        <v>2</v>
      </c>
      <c r="I8918" s="462" t="s">
        <v>2</v>
      </c>
      <c r="J8918" s="462" t="s">
        <v>2</v>
      </c>
    </row>
    <row r="8919" spans="6:10">
      <c r="F8919" s="462" t="s">
        <v>2</v>
      </c>
      <c r="G8919" s="462" t="s">
        <v>2</v>
      </c>
      <c r="I8919" s="462" t="s">
        <v>2</v>
      </c>
      <c r="J8919" s="462" t="s">
        <v>2</v>
      </c>
    </row>
    <row r="8920" spans="6:10">
      <c r="F8920" s="462" t="s">
        <v>2</v>
      </c>
      <c r="G8920" s="462" t="s">
        <v>2</v>
      </c>
      <c r="I8920" s="462" t="s">
        <v>2</v>
      </c>
      <c r="J8920" s="462" t="s">
        <v>2</v>
      </c>
    </row>
    <row r="8921" spans="6:10">
      <c r="F8921" s="462" t="s">
        <v>2</v>
      </c>
      <c r="G8921" s="462" t="s">
        <v>2</v>
      </c>
      <c r="I8921" s="462" t="s">
        <v>2</v>
      </c>
      <c r="J8921" s="462" t="s">
        <v>2</v>
      </c>
    </row>
    <row r="8922" spans="6:10">
      <c r="F8922" s="462" t="s">
        <v>2</v>
      </c>
      <c r="G8922" s="462" t="s">
        <v>2</v>
      </c>
      <c r="I8922" s="462" t="s">
        <v>2</v>
      </c>
      <c r="J8922" s="462" t="s">
        <v>2</v>
      </c>
    </row>
    <row r="8923" spans="6:10">
      <c r="F8923" s="462" t="s">
        <v>2</v>
      </c>
      <c r="G8923" s="462" t="s">
        <v>2</v>
      </c>
      <c r="I8923" s="462" t="s">
        <v>2</v>
      </c>
      <c r="J8923" s="462" t="s">
        <v>2</v>
      </c>
    </row>
    <row r="8924" spans="6:10">
      <c r="F8924" s="462" t="s">
        <v>2</v>
      </c>
      <c r="G8924" s="462" t="s">
        <v>2</v>
      </c>
      <c r="I8924" s="462" t="s">
        <v>2</v>
      </c>
      <c r="J8924" s="462" t="s">
        <v>2</v>
      </c>
    </row>
    <row r="8925" spans="6:10">
      <c r="F8925" s="462" t="s">
        <v>2</v>
      </c>
      <c r="G8925" s="462" t="s">
        <v>2</v>
      </c>
      <c r="I8925" s="462" t="s">
        <v>2</v>
      </c>
      <c r="J8925" s="462" t="s">
        <v>2</v>
      </c>
    </row>
    <row r="8926" spans="6:10">
      <c r="F8926" s="462" t="s">
        <v>2</v>
      </c>
      <c r="G8926" s="462" t="s">
        <v>2</v>
      </c>
      <c r="I8926" s="462" t="s">
        <v>2</v>
      </c>
      <c r="J8926" s="462" t="s">
        <v>2</v>
      </c>
    </row>
    <row r="8927" spans="6:10">
      <c r="F8927" s="462" t="s">
        <v>2</v>
      </c>
      <c r="G8927" s="462" t="s">
        <v>2</v>
      </c>
      <c r="I8927" s="462" t="s">
        <v>2</v>
      </c>
      <c r="J8927" s="462" t="s">
        <v>2</v>
      </c>
    </row>
    <row r="8928" spans="6:10">
      <c r="F8928" s="462" t="s">
        <v>2</v>
      </c>
      <c r="G8928" s="462" t="s">
        <v>2</v>
      </c>
      <c r="I8928" s="462" t="s">
        <v>2</v>
      </c>
      <c r="J8928" s="462" t="s">
        <v>2</v>
      </c>
    </row>
    <row r="8929" spans="6:10">
      <c r="F8929" s="462" t="s">
        <v>2</v>
      </c>
      <c r="G8929" s="462" t="s">
        <v>2</v>
      </c>
      <c r="I8929" s="462" t="s">
        <v>2</v>
      </c>
      <c r="J8929" s="462" t="s">
        <v>2</v>
      </c>
    </row>
    <row r="8930" spans="6:10">
      <c r="F8930" s="462" t="s">
        <v>2</v>
      </c>
      <c r="G8930" s="462" t="s">
        <v>2</v>
      </c>
      <c r="I8930" s="462" t="s">
        <v>2</v>
      </c>
      <c r="J8930" s="462" t="s">
        <v>2</v>
      </c>
    </row>
    <row r="8931" spans="6:10">
      <c r="F8931" s="462" t="s">
        <v>2</v>
      </c>
      <c r="G8931" s="462" t="s">
        <v>2</v>
      </c>
      <c r="I8931" s="462" t="s">
        <v>2</v>
      </c>
      <c r="J8931" s="462" t="s">
        <v>2</v>
      </c>
    </row>
    <row r="8932" spans="6:10">
      <c r="F8932" s="462" t="s">
        <v>2</v>
      </c>
      <c r="G8932" s="462" t="s">
        <v>2</v>
      </c>
      <c r="I8932" s="462" t="s">
        <v>2</v>
      </c>
      <c r="J8932" s="462" t="s">
        <v>2</v>
      </c>
    </row>
    <row r="8933" spans="6:10">
      <c r="F8933" s="462" t="s">
        <v>2</v>
      </c>
      <c r="G8933" s="462" t="s">
        <v>2</v>
      </c>
      <c r="I8933" s="462" t="s">
        <v>2</v>
      </c>
      <c r="J8933" s="462" t="s">
        <v>2</v>
      </c>
    </row>
    <row r="8934" spans="6:10">
      <c r="F8934" s="462" t="s">
        <v>2</v>
      </c>
      <c r="G8934" s="462" t="s">
        <v>2</v>
      </c>
      <c r="I8934" s="462" t="s">
        <v>2</v>
      </c>
      <c r="J8934" s="462" t="s">
        <v>2</v>
      </c>
    </row>
    <row r="8935" spans="6:10">
      <c r="F8935" s="462" t="s">
        <v>2</v>
      </c>
      <c r="G8935" s="462" t="s">
        <v>2</v>
      </c>
      <c r="I8935" s="462" t="s">
        <v>2</v>
      </c>
      <c r="J8935" s="462" t="s">
        <v>2</v>
      </c>
    </row>
    <row r="8936" spans="6:10">
      <c r="F8936" s="462" t="s">
        <v>2</v>
      </c>
      <c r="G8936" s="462" t="s">
        <v>2</v>
      </c>
      <c r="I8936" s="462" t="s">
        <v>2</v>
      </c>
      <c r="J8936" s="462" t="s">
        <v>2</v>
      </c>
    </row>
    <row r="8937" spans="6:10">
      <c r="F8937" s="462" t="s">
        <v>2</v>
      </c>
      <c r="G8937" s="462" t="s">
        <v>2</v>
      </c>
      <c r="I8937" s="462" t="s">
        <v>2</v>
      </c>
      <c r="J8937" s="462" t="s">
        <v>2</v>
      </c>
    </row>
    <row r="8938" spans="6:10">
      <c r="F8938" s="462" t="s">
        <v>2</v>
      </c>
      <c r="G8938" s="462" t="s">
        <v>2</v>
      </c>
      <c r="I8938" s="462" t="s">
        <v>2</v>
      </c>
      <c r="J8938" s="462" t="s">
        <v>2</v>
      </c>
    </row>
    <row r="8939" spans="6:10">
      <c r="F8939" s="462" t="s">
        <v>2</v>
      </c>
      <c r="G8939" s="462" t="s">
        <v>2</v>
      </c>
      <c r="I8939" s="462" t="s">
        <v>2</v>
      </c>
      <c r="J8939" s="462" t="s">
        <v>2</v>
      </c>
    </row>
    <row r="8940" spans="6:10">
      <c r="F8940" s="462" t="s">
        <v>2</v>
      </c>
      <c r="G8940" s="462" t="s">
        <v>2</v>
      </c>
      <c r="I8940" s="462" t="s">
        <v>2</v>
      </c>
      <c r="J8940" s="462" t="s">
        <v>2</v>
      </c>
    </row>
    <row r="8941" spans="6:10">
      <c r="F8941" s="462" t="s">
        <v>2</v>
      </c>
      <c r="G8941" s="462" t="s">
        <v>2</v>
      </c>
      <c r="I8941" s="462" t="s">
        <v>2</v>
      </c>
      <c r="J8941" s="462" t="s">
        <v>2</v>
      </c>
    </row>
    <row r="8942" spans="6:10">
      <c r="F8942" s="462" t="s">
        <v>2</v>
      </c>
      <c r="G8942" s="462" t="s">
        <v>2</v>
      </c>
      <c r="I8942" s="462" t="s">
        <v>2</v>
      </c>
      <c r="J8942" s="462" t="s">
        <v>2</v>
      </c>
    </row>
    <row r="8943" spans="6:10">
      <c r="F8943" s="462" t="s">
        <v>2</v>
      </c>
      <c r="G8943" s="462" t="s">
        <v>2</v>
      </c>
      <c r="I8943" s="462" t="s">
        <v>2</v>
      </c>
      <c r="J8943" s="462" t="s">
        <v>2</v>
      </c>
    </row>
    <row r="8944" spans="6:10">
      <c r="F8944" s="462" t="s">
        <v>2</v>
      </c>
      <c r="G8944" s="462" t="s">
        <v>2</v>
      </c>
      <c r="I8944" s="462" t="s">
        <v>2</v>
      </c>
      <c r="J8944" s="462" t="s">
        <v>2</v>
      </c>
    </row>
    <row r="8945" spans="6:10">
      <c r="F8945" s="462" t="s">
        <v>2</v>
      </c>
      <c r="G8945" s="462" t="s">
        <v>2</v>
      </c>
      <c r="I8945" s="462" t="s">
        <v>2</v>
      </c>
      <c r="J8945" s="462" t="s">
        <v>2</v>
      </c>
    </row>
    <row r="8946" spans="6:10">
      <c r="F8946" s="462" t="s">
        <v>2</v>
      </c>
      <c r="G8946" s="462" t="s">
        <v>2</v>
      </c>
      <c r="I8946" s="462" t="s">
        <v>2</v>
      </c>
      <c r="J8946" s="462" t="s">
        <v>2</v>
      </c>
    </row>
    <row r="8947" spans="6:10">
      <c r="F8947" s="462" t="s">
        <v>2</v>
      </c>
      <c r="G8947" s="462" t="s">
        <v>2</v>
      </c>
      <c r="I8947" s="462" t="s">
        <v>2</v>
      </c>
      <c r="J8947" s="462" t="s">
        <v>2</v>
      </c>
    </row>
    <row r="8948" spans="6:10">
      <c r="F8948" s="462" t="s">
        <v>2</v>
      </c>
      <c r="G8948" s="462" t="s">
        <v>2</v>
      </c>
      <c r="I8948" s="462" t="s">
        <v>2</v>
      </c>
      <c r="J8948" s="462" t="s">
        <v>2</v>
      </c>
    </row>
    <row r="8949" spans="6:10">
      <c r="F8949" s="462" t="s">
        <v>2</v>
      </c>
      <c r="G8949" s="462" t="s">
        <v>2</v>
      </c>
      <c r="I8949" s="462" t="s">
        <v>2</v>
      </c>
      <c r="J8949" s="462" t="s">
        <v>2</v>
      </c>
    </row>
    <row r="8950" spans="6:10">
      <c r="F8950" s="462" t="s">
        <v>2</v>
      </c>
      <c r="G8950" s="462" t="s">
        <v>2</v>
      </c>
      <c r="I8950" s="462" t="s">
        <v>2</v>
      </c>
      <c r="J8950" s="462" t="s">
        <v>2</v>
      </c>
    </row>
    <row r="8951" spans="6:10">
      <c r="F8951" s="462" t="s">
        <v>2</v>
      </c>
      <c r="G8951" s="462" t="s">
        <v>2</v>
      </c>
      <c r="I8951" s="462" t="s">
        <v>2</v>
      </c>
      <c r="J8951" s="462" t="s">
        <v>2</v>
      </c>
    </row>
    <row r="8952" spans="6:10">
      <c r="F8952" s="462" t="s">
        <v>2</v>
      </c>
      <c r="G8952" s="462" t="s">
        <v>2</v>
      </c>
      <c r="I8952" s="462" t="s">
        <v>2</v>
      </c>
      <c r="J8952" s="462" t="s">
        <v>2</v>
      </c>
    </row>
    <row r="8953" spans="6:10">
      <c r="F8953" s="462" t="s">
        <v>2</v>
      </c>
      <c r="G8953" s="462" t="s">
        <v>2</v>
      </c>
      <c r="I8953" s="462" t="s">
        <v>2</v>
      </c>
      <c r="J8953" s="462" t="s">
        <v>2</v>
      </c>
    </row>
    <row r="8954" spans="6:10">
      <c r="F8954" s="462" t="s">
        <v>2</v>
      </c>
      <c r="G8954" s="462" t="s">
        <v>2</v>
      </c>
      <c r="I8954" s="462" t="s">
        <v>2</v>
      </c>
      <c r="J8954" s="462" t="s">
        <v>2</v>
      </c>
    </row>
    <row r="8955" spans="6:10">
      <c r="F8955" s="462" t="s">
        <v>2</v>
      </c>
      <c r="G8955" s="462" t="s">
        <v>2</v>
      </c>
      <c r="I8955" s="462" t="s">
        <v>2</v>
      </c>
      <c r="J8955" s="462" t="s">
        <v>2</v>
      </c>
    </row>
    <row r="8956" spans="6:10">
      <c r="F8956" s="462" t="s">
        <v>2</v>
      </c>
      <c r="G8956" s="462" t="s">
        <v>2</v>
      </c>
      <c r="I8956" s="462" t="s">
        <v>2</v>
      </c>
      <c r="J8956" s="462" t="s">
        <v>2</v>
      </c>
    </row>
    <row r="8957" spans="6:10">
      <c r="F8957" s="462" t="s">
        <v>2</v>
      </c>
      <c r="G8957" s="462" t="s">
        <v>2</v>
      </c>
      <c r="I8957" s="462" t="s">
        <v>2</v>
      </c>
      <c r="J8957" s="462" t="s">
        <v>2</v>
      </c>
    </row>
    <row r="8958" spans="6:10">
      <c r="F8958" s="462" t="s">
        <v>2</v>
      </c>
      <c r="G8958" s="462" t="s">
        <v>2</v>
      </c>
      <c r="I8958" s="462" t="s">
        <v>2</v>
      </c>
      <c r="J8958" s="462" t="s">
        <v>2</v>
      </c>
    </row>
    <row r="8959" spans="6:10">
      <c r="F8959" s="462" t="s">
        <v>2</v>
      </c>
      <c r="G8959" s="462" t="s">
        <v>2</v>
      </c>
      <c r="I8959" s="462" t="s">
        <v>2</v>
      </c>
      <c r="J8959" s="462" t="s">
        <v>2</v>
      </c>
    </row>
    <row r="8960" spans="6:10">
      <c r="F8960" s="462" t="s">
        <v>2</v>
      </c>
      <c r="G8960" s="462" t="s">
        <v>2</v>
      </c>
      <c r="I8960" s="462" t="s">
        <v>2</v>
      </c>
      <c r="J8960" s="462" t="s">
        <v>2</v>
      </c>
    </row>
    <row r="8961" spans="6:10">
      <c r="F8961" s="462" t="s">
        <v>2</v>
      </c>
      <c r="G8961" s="462" t="s">
        <v>2</v>
      </c>
      <c r="I8961" s="462" t="s">
        <v>2</v>
      </c>
      <c r="J8961" s="462" t="s">
        <v>2</v>
      </c>
    </row>
    <row r="8962" spans="6:10">
      <c r="F8962" s="462" t="s">
        <v>2</v>
      </c>
      <c r="G8962" s="462" t="s">
        <v>2</v>
      </c>
      <c r="I8962" s="462" t="s">
        <v>2</v>
      </c>
      <c r="J8962" s="462" t="s">
        <v>2</v>
      </c>
    </row>
    <row r="8963" spans="6:10">
      <c r="F8963" s="462" t="s">
        <v>2</v>
      </c>
      <c r="G8963" s="462" t="s">
        <v>2</v>
      </c>
      <c r="I8963" s="462" t="s">
        <v>2</v>
      </c>
      <c r="J8963" s="462" t="s">
        <v>2</v>
      </c>
    </row>
    <row r="8964" spans="6:10">
      <c r="F8964" s="462" t="s">
        <v>2</v>
      </c>
      <c r="G8964" s="462" t="s">
        <v>2</v>
      </c>
      <c r="I8964" s="462" t="s">
        <v>2</v>
      </c>
      <c r="J8964" s="462" t="s">
        <v>2</v>
      </c>
    </row>
    <row r="8965" spans="6:10">
      <c r="F8965" s="462" t="s">
        <v>2</v>
      </c>
      <c r="G8965" s="462" t="s">
        <v>2</v>
      </c>
      <c r="I8965" s="462" t="s">
        <v>2</v>
      </c>
      <c r="J8965" s="462" t="s">
        <v>2</v>
      </c>
    </row>
    <row r="8966" spans="6:10">
      <c r="F8966" s="462" t="s">
        <v>2</v>
      </c>
      <c r="G8966" s="462" t="s">
        <v>2</v>
      </c>
      <c r="I8966" s="462" t="s">
        <v>2</v>
      </c>
      <c r="J8966" s="462" t="s">
        <v>2</v>
      </c>
    </row>
    <row r="8967" spans="6:10">
      <c r="F8967" s="462" t="s">
        <v>2</v>
      </c>
      <c r="G8967" s="462" t="s">
        <v>2</v>
      </c>
      <c r="I8967" s="462" t="s">
        <v>2</v>
      </c>
      <c r="J8967" s="462" t="s">
        <v>2</v>
      </c>
    </row>
    <row r="8968" spans="6:10">
      <c r="F8968" s="462" t="s">
        <v>2</v>
      </c>
      <c r="G8968" s="462" t="s">
        <v>2</v>
      </c>
      <c r="I8968" s="462" t="s">
        <v>2</v>
      </c>
      <c r="J8968" s="462" t="s">
        <v>2</v>
      </c>
    </row>
    <row r="8969" spans="6:10">
      <c r="F8969" s="462" t="s">
        <v>2</v>
      </c>
      <c r="G8969" s="462" t="s">
        <v>2</v>
      </c>
      <c r="I8969" s="462" t="s">
        <v>2</v>
      </c>
      <c r="J8969" s="462" t="s">
        <v>2</v>
      </c>
    </row>
    <row r="8970" spans="6:10">
      <c r="F8970" s="462" t="s">
        <v>2</v>
      </c>
      <c r="G8970" s="462" t="s">
        <v>2</v>
      </c>
      <c r="I8970" s="462" t="s">
        <v>2</v>
      </c>
      <c r="J8970" s="462" t="s">
        <v>2</v>
      </c>
    </row>
    <row r="8971" spans="6:10">
      <c r="F8971" s="462" t="s">
        <v>2</v>
      </c>
      <c r="G8971" s="462" t="s">
        <v>2</v>
      </c>
      <c r="I8971" s="462" t="s">
        <v>2</v>
      </c>
      <c r="J8971" s="462" t="s">
        <v>2</v>
      </c>
    </row>
    <row r="8972" spans="6:10">
      <c r="F8972" s="462" t="s">
        <v>2</v>
      </c>
      <c r="G8972" s="462" t="s">
        <v>2</v>
      </c>
      <c r="I8972" s="462" t="s">
        <v>2</v>
      </c>
      <c r="J8972" s="462" t="s">
        <v>2</v>
      </c>
    </row>
    <row r="8973" spans="6:10">
      <c r="F8973" s="462" t="s">
        <v>2</v>
      </c>
      <c r="G8973" s="462" t="s">
        <v>2</v>
      </c>
      <c r="I8973" s="462" t="s">
        <v>2</v>
      </c>
      <c r="J8973" s="462" t="s">
        <v>2</v>
      </c>
    </row>
    <row r="8974" spans="6:10">
      <c r="F8974" s="462" t="s">
        <v>2</v>
      </c>
      <c r="G8974" s="462" t="s">
        <v>2</v>
      </c>
      <c r="I8974" s="462" t="s">
        <v>2</v>
      </c>
      <c r="J8974" s="462" t="s">
        <v>2</v>
      </c>
    </row>
    <row r="8975" spans="6:10">
      <c r="F8975" s="462" t="s">
        <v>2</v>
      </c>
      <c r="G8975" s="462" t="s">
        <v>2</v>
      </c>
      <c r="I8975" s="462" t="s">
        <v>2</v>
      </c>
      <c r="J8975" s="462" t="s">
        <v>2</v>
      </c>
    </row>
    <row r="8976" spans="6:10">
      <c r="F8976" s="462" t="s">
        <v>2</v>
      </c>
      <c r="G8976" s="462" t="s">
        <v>2</v>
      </c>
      <c r="I8976" s="462" t="s">
        <v>2</v>
      </c>
      <c r="J8976" s="462" t="s">
        <v>2</v>
      </c>
    </row>
    <row r="8977" spans="6:10">
      <c r="F8977" s="462" t="s">
        <v>2</v>
      </c>
      <c r="G8977" s="462" t="s">
        <v>2</v>
      </c>
      <c r="I8977" s="462" t="s">
        <v>2</v>
      </c>
      <c r="J8977" s="462" t="s">
        <v>2</v>
      </c>
    </row>
    <row r="8978" spans="6:10">
      <c r="F8978" s="462" t="s">
        <v>2</v>
      </c>
      <c r="G8978" s="462" t="s">
        <v>2</v>
      </c>
      <c r="I8978" s="462" t="s">
        <v>2</v>
      </c>
      <c r="J8978" s="462" t="s">
        <v>2</v>
      </c>
    </row>
    <row r="8979" spans="6:10">
      <c r="F8979" s="462" t="s">
        <v>2</v>
      </c>
      <c r="G8979" s="462" t="s">
        <v>2</v>
      </c>
      <c r="I8979" s="462" t="s">
        <v>2</v>
      </c>
      <c r="J8979" s="462" t="s">
        <v>2</v>
      </c>
    </row>
    <row r="8980" spans="6:10">
      <c r="F8980" s="462" t="s">
        <v>2</v>
      </c>
      <c r="G8980" s="462" t="s">
        <v>2</v>
      </c>
      <c r="I8980" s="462" t="s">
        <v>2</v>
      </c>
      <c r="J8980" s="462" t="s">
        <v>2</v>
      </c>
    </row>
    <row r="8981" spans="6:10">
      <c r="F8981" s="462" t="s">
        <v>2</v>
      </c>
      <c r="G8981" s="462" t="s">
        <v>2</v>
      </c>
      <c r="I8981" s="462" t="s">
        <v>2</v>
      </c>
      <c r="J8981" s="462" t="s">
        <v>2</v>
      </c>
    </row>
    <row r="8982" spans="6:10">
      <c r="F8982" s="462" t="s">
        <v>2</v>
      </c>
      <c r="G8982" s="462" t="s">
        <v>2</v>
      </c>
      <c r="I8982" s="462" t="s">
        <v>2</v>
      </c>
      <c r="J8982" s="462" t="s">
        <v>2</v>
      </c>
    </row>
    <row r="8983" spans="6:10">
      <c r="F8983" s="462" t="s">
        <v>2</v>
      </c>
      <c r="G8983" s="462" t="s">
        <v>2</v>
      </c>
      <c r="I8983" s="462" t="s">
        <v>2</v>
      </c>
      <c r="J8983" s="462" t="s">
        <v>2</v>
      </c>
    </row>
    <row r="8984" spans="6:10">
      <c r="F8984" s="462" t="s">
        <v>2</v>
      </c>
      <c r="G8984" s="462" t="s">
        <v>2</v>
      </c>
      <c r="I8984" s="462" t="s">
        <v>2</v>
      </c>
      <c r="J8984" s="462" t="s">
        <v>2</v>
      </c>
    </row>
    <row r="8985" spans="6:10">
      <c r="F8985" s="462" t="s">
        <v>2</v>
      </c>
      <c r="G8985" s="462" t="s">
        <v>2</v>
      </c>
      <c r="I8985" s="462" t="s">
        <v>2</v>
      </c>
      <c r="J8985" s="462" t="s">
        <v>2</v>
      </c>
    </row>
    <row r="8986" spans="6:10">
      <c r="F8986" s="462" t="s">
        <v>2</v>
      </c>
      <c r="G8986" s="462" t="s">
        <v>2</v>
      </c>
      <c r="I8986" s="462" t="s">
        <v>2</v>
      </c>
      <c r="J8986" s="462" t="s">
        <v>2</v>
      </c>
    </row>
    <row r="8987" spans="6:10">
      <c r="F8987" s="462" t="s">
        <v>2</v>
      </c>
      <c r="G8987" s="462" t="s">
        <v>2</v>
      </c>
      <c r="I8987" s="462" t="s">
        <v>2</v>
      </c>
      <c r="J8987" s="462" t="s">
        <v>2</v>
      </c>
    </row>
    <row r="8988" spans="6:10">
      <c r="F8988" s="462" t="s">
        <v>2</v>
      </c>
      <c r="G8988" s="462" t="s">
        <v>2</v>
      </c>
      <c r="I8988" s="462" t="s">
        <v>2</v>
      </c>
      <c r="J8988" s="462" t="s">
        <v>2</v>
      </c>
    </row>
    <row r="8989" spans="6:10">
      <c r="F8989" s="462" t="s">
        <v>2</v>
      </c>
      <c r="G8989" s="462" t="s">
        <v>2</v>
      </c>
      <c r="I8989" s="462" t="s">
        <v>2</v>
      </c>
      <c r="J8989" s="462" t="s">
        <v>2</v>
      </c>
    </row>
    <row r="8990" spans="6:10">
      <c r="F8990" s="462" t="s">
        <v>2</v>
      </c>
      <c r="G8990" s="462" t="s">
        <v>2</v>
      </c>
      <c r="I8990" s="462" t="s">
        <v>2</v>
      </c>
      <c r="J8990" s="462" t="s">
        <v>2</v>
      </c>
    </row>
    <row r="8991" spans="6:10">
      <c r="F8991" s="462" t="s">
        <v>2</v>
      </c>
      <c r="G8991" s="462" t="s">
        <v>2</v>
      </c>
      <c r="I8991" s="462" t="s">
        <v>2</v>
      </c>
      <c r="J8991" s="462" t="s">
        <v>2</v>
      </c>
    </row>
    <row r="8992" spans="6:10">
      <c r="F8992" s="462" t="s">
        <v>2</v>
      </c>
      <c r="G8992" s="462" t="s">
        <v>2</v>
      </c>
      <c r="I8992" s="462" t="s">
        <v>2</v>
      </c>
      <c r="J8992" s="462" t="s">
        <v>2</v>
      </c>
    </row>
    <row r="8993" spans="6:10">
      <c r="F8993" s="462" t="s">
        <v>2</v>
      </c>
      <c r="G8993" s="462" t="s">
        <v>2</v>
      </c>
      <c r="I8993" s="462" t="s">
        <v>2</v>
      </c>
      <c r="J8993" s="462" t="s">
        <v>2</v>
      </c>
    </row>
    <row r="8994" spans="6:10">
      <c r="F8994" s="462" t="s">
        <v>2</v>
      </c>
      <c r="G8994" s="462" t="s">
        <v>2</v>
      </c>
      <c r="I8994" s="462" t="s">
        <v>2</v>
      </c>
      <c r="J8994" s="462" t="s">
        <v>2</v>
      </c>
    </row>
    <row r="8995" spans="6:10">
      <c r="F8995" s="462" t="s">
        <v>2</v>
      </c>
      <c r="G8995" s="462" t="s">
        <v>2</v>
      </c>
      <c r="I8995" s="462" t="s">
        <v>2</v>
      </c>
      <c r="J8995" s="462" t="s">
        <v>2</v>
      </c>
    </row>
    <row r="8996" spans="6:10">
      <c r="F8996" s="462" t="s">
        <v>2</v>
      </c>
      <c r="G8996" s="462" t="s">
        <v>2</v>
      </c>
      <c r="I8996" s="462" t="s">
        <v>2</v>
      </c>
      <c r="J8996" s="462" t="s">
        <v>2</v>
      </c>
    </row>
    <row r="8997" spans="6:10">
      <c r="F8997" s="462" t="s">
        <v>2</v>
      </c>
      <c r="G8997" s="462" t="s">
        <v>2</v>
      </c>
      <c r="I8997" s="462" t="s">
        <v>2</v>
      </c>
      <c r="J8997" s="462" t="s">
        <v>2</v>
      </c>
    </row>
    <row r="8998" spans="6:10">
      <c r="F8998" s="462" t="s">
        <v>2</v>
      </c>
      <c r="G8998" s="462" t="s">
        <v>2</v>
      </c>
      <c r="I8998" s="462" t="s">
        <v>2</v>
      </c>
      <c r="J8998" s="462" t="s">
        <v>2</v>
      </c>
    </row>
    <row r="8999" spans="6:10">
      <c r="F8999" s="462" t="s">
        <v>2</v>
      </c>
      <c r="G8999" s="462" t="s">
        <v>2</v>
      </c>
      <c r="I8999" s="462" t="s">
        <v>2</v>
      </c>
      <c r="J8999" s="462" t="s">
        <v>2</v>
      </c>
    </row>
    <row r="9000" spans="6:10">
      <c r="F9000" s="462" t="s">
        <v>2</v>
      </c>
      <c r="G9000" s="462" t="s">
        <v>2</v>
      </c>
      <c r="I9000" s="462" t="s">
        <v>2</v>
      </c>
      <c r="J9000" s="462" t="s">
        <v>2</v>
      </c>
    </row>
    <row r="9001" spans="6:10">
      <c r="F9001" s="462" t="s">
        <v>2</v>
      </c>
      <c r="G9001" s="462" t="s">
        <v>2</v>
      </c>
      <c r="I9001" s="462" t="s">
        <v>2</v>
      </c>
      <c r="J9001" s="462" t="s">
        <v>2</v>
      </c>
    </row>
    <row r="9002" spans="6:10">
      <c r="F9002" s="462" t="s">
        <v>2</v>
      </c>
      <c r="G9002" s="462" t="s">
        <v>2</v>
      </c>
      <c r="I9002" s="462" t="s">
        <v>2</v>
      </c>
      <c r="J9002" s="462" t="s">
        <v>2</v>
      </c>
    </row>
    <row r="9003" spans="6:10">
      <c r="F9003" s="462" t="s">
        <v>2</v>
      </c>
      <c r="G9003" s="462" t="s">
        <v>2</v>
      </c>
      <c r="I9003" s="462" t="s">
        <v>2</v>
      </c>
      <c r="J9003" s="462" t="s">
        <v>2</v>
      </c>
    </row>
    <row r="9004" spans="6:10">
      <c r="F9004" s="462" t="s">
        <v>2</v>
      </c>
      <c r="G9004" s="462" t="s">
        <v>2</v>
      </c>
      <c r="I9004" s="462" t="s">
        <v>2</v>
      </c>
      <c r="J9004" s="462" t="s">
        <v>2</v>
      </c>
    </row>
    <row r="9005" spans="6:10">
      <c r="F9005" s="462" t="s">
        <v>2</v>
      </c>
      <c r="G9005" s="462" t="s">
        <v>2</v>
      </c>
      <c r="I9005" s="462" t="s">
        <v>2</v>
      </c>
      <c r="J9005" s="462" t="s">
        <v>2</v>
      </c>
    </row>
    <row r="9006" spans="6:10">
      <c r="F9006" s="462" t="s">
        <v>2</v>
      </c>
      <c r="G9006" s="462" t="s">
        <v>2</v>
      </c>
      <c r="I9006" s="462" t="s">
        <v>2</v>
      </c>
      <c r="J9006" s="462" t="s">
        <v>2</v>
      </c>
    </row>
    <row r="9007" spans="6:10">
      <c r="F9007" s="462" t="s">
        <v>2</v>
      </c>
      <c r="G9007" s="462" t="s">
        <v>2</v>
      </c>
      <c r="I9007" s="462" t="s">
        <v>2</v>
      </c>
      <c r="J9007" s="462" t="s">
        <v>2</v>
      </c>
    </row>
    <row r="9008" spans="6:10">
      <c r="F9008" s="462" t="s">
        <v>2</v>
      </c>
      <c r="G9008" s="462" t="s">
        <v>2</v>
      </c>
      <c r="I9008" s="462" t="s">
        <v>2</v>
      </c>
      <c r="J9008" s="462" t="s">
        <v>2</v>
      </c>
    </row>
    <row r="9009" spans="6:10">
      <c r="F9009" s="462" t="s">
        <v>2</v>
      </c>
      <c r="G9009" s="462" t="s">
        <v>2</v>
      </c>
      <c r="I9009" s="462" t="s">
        <v>2</v>
      </c>
      <c r="J9009" s="462" t="s">
        <v>2</v>
      </c>
    </row>
    <row r="9010" spans="6:10">
      <c r="F9010" s="462" t="s">
        <v>2</v>
      </c>
      <c r="G9010" s="462" t="s">
        <v>2</v>
      </c>
      <c r="I9010" s="462" t="s">
        <v>2</v>
      </c>
      <c r="J9010" s="462" t="s">
        <v>2</v>
      </c>
    </row>
    <row r="9011" spans="6:10">
      <c r="F9011" s="462" t="s">
        <v>2</v>
      </c>
      <c r="G9011" s="462" t="s">
        <v>2</v>
      </c>
      <c r="I9011" s="462" t="s">
        <v>2</v>
      </c>
      <c r="J9011" s="462" t="s">
        <v>2</v>
      </c>
    </row>
    <row r="9012" spans="6:10">
      <c r="F9012" s="462" t="s">
        <v>2</v>
      </c>
      <c r="G9012" s="462" t="s">
        <v>2</v>
      </c>
      <c r="I9012" s="462" t="s">
        <v>2</v>
      </c>
      <c r="J9012" s="462" t="s">
        <v>2</v>
      </c>
    </row>
    <row r="9013" spans="6:10">
      <c r="F9013" s="462" t="s">
        <v>2</v>
      </c>
      <c r="G9013" s="462" t="s">
        <v>2</v>
      </c>
      <c r="I9013" s="462" t="s">
        <v>2</v>
      </c>
      <c r="J9013" s="462" t="s">
        <v>2</v>
      </c>
    </row>
    <row r="9014" spans="6:10">
      <c r="F9014" s="462" t="s">
        <v>2</v>
      </c>
      <c r="G9014" s="462" t="s">
        <v>2</v>
      </c>
      <c r="I9014" s="462" t="s">
        <v>2</v>
      </c>
      <c r="J9014" s="462" t="s">
        <v>2</v>
      </c>
    </row>
    <row r="9015" spans="6:10">
      <c r="F9015" s="462" t="s">
        <v>2</v>
      </c>
      <c r="G9015" s="462" t="s">
        <v>2</v>
      </c>
      <c r="I9015" s="462" t="s">
        <v>2</v>
      </c>
      <c r="J9015" s="462" t="s">
        <v>2</v>
      </c>
    </row>
    <row r="9016" spans="6:10">
      <c r="F9016" s="462" t="s">
        <v>2</v>
      </c>
      <c r="G9016" s="462" t="s">
        <v>2</v>
      </c>
      <c r="I9016" s="462" t="s">
        <v>2</v>
      </c>
      <c r="J9016" s="462" t="s">
        <v>2</v>
      </c>
    </row>
    <row r="9017" spans="6:10">
      <c r="F9017" s="462" t="s">
        <v>2</v>
      </c>
      <c r="G9017" s="462" t="s">
        <v>2</v>
      </c>
      <c r="I9017" s="462" t="s">
        <v>2</v>
      </c>
      <c r="J9017" s="462" t="s">
        <v>2</v>
      </c>
    </row>
    <row r="9018" spans="6:10">
      <c r="F9018" s="462" t="s">
        <v>2</v>
      </c>
      <c r="G9018" s="462" t="s">
        <v>2</v>
      </c>
      <c r="I9018" s="462" t="s">
        <v>2</v>
      </c>
      <c r="J9018" s="462" t="s">
        <v>2</v>
      </c>
    </row>
    <row r="9019" spans="6:10">
      <c r="F9019" s="462" t="s">
        <v>2</v>
      </c>
      <c r="G9019" s="462" t="s">
        <v>2</v>
      </c>
      <c r="I9019" s="462" t="s">
        <v>2</v>
      </c>
      <c r="J9019" s="462" t="s">
        <v>2</v>
      </c>
    </row>
    <row r="9020" spans="6:10">
      <c r="F9020" s="462" t="s">
        <v>2</v>
      </c>
      <c r="G9020" s="462" t="s">
        <v>2</v>
      </c>
      <c r="I9020" s="462" t="s">
        <v>2</v>
      </c>
      <c r="J9020" s="462" t="s">
        <v>2</v>
      </c>
    </row>
    <row r="9021" spans="6:10">
      <c r="F9021" s="462" t="s">
        <v>2</v>
      </c>
      <c r="G9021" s="462" t="s">
        <v>2</v>
      </c>
      <c r="I9021" s="462" t="s">
        <v>2</v>
      </c>
      <c r="J9021" s="462" t="s">
        <v>2</v>
      </c>
    </row>
    <row r="9022" spans="6:10">
      <c r="F9022" s="462" t="s">
        <v>2</v>
      </c>
      <c r="G9022" s="462" t="s">
        <v>2</v>
      </c>
      <c r="I9022" s="462" t="s">
        <v>2</v>
      </c>
      <c r="J9022" s="462" t="s">
        <v>2</v>
      </c>
    </row>
    <row r="9023" spans="6:10">
      <c r="F9023" s="462" t="s">
        <v>2</v>
      </c>
      <c r="G9023" s="462" t="s">
        <v>2</v>
      </c>
      <c r="I9023" s="462" t="s">
        <v>2</v>
      </c>
      <c r="J9023" s="462" t="s">
        <v>2</v>
      </c>
    </row>
    <row r="9024" spans="6:10">
      <c r="F9024" s="462" t="s">
        <v>2</v>
      </c>
      <c r="G9024" s="462" t="s">
        <v>2</v>
      </c>
      <c r="I9024" s="462" t="s">
        <v>2</v>
      </c>
      <c r="J9024" s="462" t="s">
        <v>2</v>
      </c>
    </row>
    <row r="9025" spans="6:10">
      <c r="F9025" s="462" t="s">
        <v>2</v>
      </c>
      <c r="G9025" s="462" t="s">
        <v>2</v>
      </c>
      <c r="I9025" s="462" t="s">
        <v>2</v>
      </c>
      <c r="J9025" s="462" t="s">
        <v>2</v>
      </c>
    </row>
    <row r="9026" spans="6:10">
      <c r="F9026" s="462" t="s">
        <v>2</v>
      </c>
      <c r="G9026" s="462" t="s">
        <v>2</v>
      </c>
      <c r="I9026" s="462" t="s">
        <v>2</v>
      </c>
      <c r="J9026" s="462" t="s">
        <v>2</v>
      </c>
    </row>
    <row r="9027" spans="6:10">
      <c r="F9027" s="462" t="s">
        <v>2</v>
      </c>
      <c r="G9027" s="462" t="s">
        <v>2</v>
      </c>
      <c r="I9027" s="462" t="s">
        <v>2</v>
      </c>
      <c r="J9027" s="462" t="s">
        <v>2</v>
      </c>
    </row>
    <row r="9028" spans="6:10">
      <c r="F9028" s="462" t="s">
        <v>2</v>
      </c>
      <c r="G9028" s="462" t="s">
        <v>2</v>
      </c>
      <c r="I9028" s="462" t="s">
        <v>2</v>
      </c>
      <c r="J9028" s="462" t="s">
        <v>2</v>
      </c>
    </row>
    <row r="9029" spans="6:10">
      <c r="F9029" s="462" t="s">
        <v>2</v>
      </c>
      <c r="G9029" s="462" t="s">
        <v>2</v>
      </c>
      <c r="I9029" s="462" t="s">
        <v>2</v>
      </c>
      <c r="J9029" s="462" t="s">
        <v>2</v>
      </c>
    </row>
    <row r="9030" spans="6:10">
      <c r="F9030" s="462" t="s">
        <v>2</v>
      </c>
      <c r="G9030" s="462" t="s">
        <v>2</v>
      </c>
      <c r="I9030" s="462" t="s">
        <v>2</v>
      </c>
      <c r="J9030" s="462" t="s">
        <v>2</v>
      </c>
    </row>
    <row r="9031" spans="6:10">
      <c r="F9031" s="462" t="s">
        <v>2</v>
      </c>
      <c r="G9031" s="462" t="s">
        <v>2</v>
      </c>
      <c r="I9031" s="462" t="s">
        <v>2</v>
      </c>
      <c r="J9031" s="462" t="s">
        <v>2</v>
      </c>
    </row>
    <row r="9032" spans="6:10">
      <c r="F9032" s="462" t="s">
        <v>2</v>
      </c>
      <c r="G9032" s="462" t="s">
        <v>2</v>
      </c>
      <c r="I9032" s="462" t="s">
        <v>2</v>
      </c>
      <c r="J9032" s="462" t="s">
        <v>2</v>
      </c>
    </row>
    <row r="9033" spans="6:10">
      <c r="F9033" s="462" t="s">
        <v>2</v>
      </c>
      <c r="G9033" s="462" t="s">
        <v>2</v>
      </c>
      <c r="I9033" s="462" t="s">
        <v>2</v>
      </c>
      <c r="J9033" s="462" t="s">
        <v>2</v>
      </c>
    </row>
    <row r="9034" spans="6:10">
      <c r="F9034" s="462" t="s">
        <v>2</v>
      </c>
      <c r="G9034" s="462" t="s">
        <v>2</v>
      </c>
      <c r="I9034" s="462" t="s">
        <v>2</v>
      </c>
      <c r="J9034" s="462" t="s">
        <v>2</v>
      </c>
    </row>
    <row r="9035" spans="6:10">
      <c r="F9035" s="462" t="s">
        <v>2</v>
      </c>
      <c r="G9035" s="462" t="s">
        <v>2</v>
      </c>
      <c r="I9035" s="462" t="s">
        <v>2</v>
      </c>
      <c r="J9035" s="462" t="s">
        <v>2</v>
      </c>
    </row>
    <row r="9036" spans="6:10">
      <c r="F9036" s="462" t="s">
        <v>2</v>
      </c>
      <c r="G9036" s="462" t="s">
        <v>2</v>
      </c>
      <c r="I9036" s="462" t="s">
        <v>2</v>
      </c>
      <c r="J9036" s="462" t="s">
        <v>2</v>
      </c>
    </row>
    <row r="9037" spans="6:10">
      <c r="F9037" s="462" t="s">
        <v>2</v>
      </c>
      <c r="G9037" s="462" t="s">
        <v>2</v>
      </c>
      <c r="I9037" s="462" t="s">
        <v>2</v>
      </c>
      <c r="J9037" s="462" t="s">
        <v>2</v>
      </c>
    </row>
    <row r="9038" spans="6:10">
      <c r="F9038" s="462" t="s">
        <v>2</v>
      </c>
      <c r="G9038" s="462" t="s">
        <v>2</v>
      </c>
      <c r="I9038" s="462" t="s">
        <v>2</v>
      </c>
      <c r="J9038" s="462" t="s">
        <v>2</v>
      </c>
    </row>
    <row r="9039" spans="6:10">
      <c r="F9039" s="462" t="s">
        <v>2</v>
      </c>
      <c r="G9039" s="462" t="s">
        <v>2</v>
      </c>
      <c r="I9039" s="462" t="s">
        <v>2</v>
      </c>
      <c r="J9039" s="462" t="s">
        <v>2</v>
      </c>
    </row>
    <row r="9040" spans="6:10">
      <c r="F9040" s="462" t="s">
        <v>2</v>
      </c>
      <c r="G9040" s="462" t="s">
        <v>2</v>
      </c>
      <c r="I9040" s="462" t="s">
        <v>2</v>
      </c>
      <c r="J9040" s="462" t="s">
        <v>2</v>
      </c>
    </row>
    <row r="9041" spans="6:10">
      <c r="F9041" s="462" t="s">
        <v>2</v>
      </c>
      <c r="G9041" s="462" t="s">
        <v>2</v>
      </c>
      <c r="I9041" s="462" t="s">
        <v>2</v>
      </c>
      <c r="J9041" s="462" t="s">
        <v>2</v>
      </c>
    </row>
    <row r="9042" spans="6:10">
      <c r="F9042" s="462" t="s">
        <v>2</v>
      </c>
      <c r="G9042" s="462" t="s">
        <v>2</v>
      </c>
      <c r="I9042" s="462" t="s">
        <v>2</v>
      </c>
      <c r="J9042" s="462" t="s">
        <v>2</v>
      </c>
    </row>
    <row r="9043" spans="6:10">
      <c r="F9043" s="462" t="s">
        <v>2</v>
      </c>
      <c r="G9043" s="462" t="s">
        <v>2</v>
      </c>
      <c r="I9043" s="462" t="s">
        <v>2</v>
      </c>
      <c r="J9043" s="462" t="s">
        <v>2</v>
      </c>
    </row>
    <row r="9044" spans="6:10">
      <c r="F9044" s="462" t="s">
        <v>2</v>
      </c>
      <c r="G9044" s="462" t="s">
        <v>2</v>
      </c>
      <c r="I9044" s="462" t="s">
        <v>2</v>
      </c>
      <c r="J9044" s="462" t="s">
        <v>2</v>
      </c>
    </row>
    <row r="9045" spans="6:10">
      <c r="F9045" s="462" t="s">
        <v>2</v>
      </c>
      <c r="G9045" s="462" t="s">
        <v>2</v>
      </c>
      <c r="I9045" s="462" t="s">
        <v>2</v>
      </c>
      <c r="J9045" s="462" t="s">
        <v>2</v>
      </c>
    </row>
    <row r="9046" spans="6:10">
      <c r="F9046" s="462" t="s">
        <v>2</v>
      </c>
      <c r="G9046" s="462" t="s">
        <v>2</v>
      </c>
      <c r="I9046" s="462" t="s">
        <v>2</v>
      </c>
      <c r="J9046" s="462" t="s">
        <v>2</v>
      </c>
    </row>
    <row r="9047" spans="6:10">
      <c r="F9047" s="462" t="s">
        <v>2</v>
      </c>
      <c r="G9047" s="462" t="s">
        <v>2</v>
      </c>
      <c r="I9047" s="462" t="s">
        <v>2</v>
      </c>
      <c r="J9047" s="462" t="s">
        <v>2</v>
      </c>
    </row>
    <row r="9048" spans="6:10">
      <c r="F9048" s="462" t="s">
        <v>2</v>
      </c>
      <c r="G9048" s="462" t="s">
        <v>2</v>
      </c>
      <c r="I9048" s="462" t="s">
        <v>2</v>
      </c>
      <c r="J9048" s="462" t="s">
        <v>2</v>
      </c>
    </row>
    <row r="9049" spans="6:10">
      <c r="F9049" s="462" t="s">
        <v>2</v>
      </c>
      <c r="G9049" s="462" t="s">
        <v>2</v>
      </c>
      <c r="I9049" s="462" t="s">
        <v>2</v>
      </c>
      <c r="J9049" s="462" t="s">
        <v>2</v>
      </c>
    </row>
    <row r="9050" spans="6:10">
      <c r="F9050" s="462" t="s">
        <v>2</v>
      </c>
      <c r="G9050" s="462" t="s">
        <v>2</v>
      </c>
      <c r="I9050" s="462" t="s">
        <v>2</v>
      </c>
      <c r="J9050" s="462" t="s">
        <v>2</v>
      </c>
    </row>
    <row r="9051" spans="6:10">
      <c r="F9051" s="462" t="s">
        <v>2</v>
      </c>
      <c r="G9051" s="462" t="s">
        <v>2</v>
      </c>
      <c r="I9051" s="462" t="s">
        <v>2</v>
      </c>
      <c r="J9051" s="462" t="s">
        <v>2</v>
      </c>
    </row>
    <row r="9052" spans="6:10">
      <c r="F9052" s="462" t="s">
        <v>2</v>
      </c>
      <c r="G9052" s="462" t="s">
        <v>2</v>
      </c>
      <c r="I9052" s="462" t="s">
        <v>2</v>
      </c>
      <c r="J9052" s="462" t="s">
        <v>2</v>
      </c>
    </row>
    <row r="9053" spans="6:10">
      <c r="F9053" s="462" t="s">
        <v>2</v>
      </c>
      <c r="G9053" s="462" t="s">
        <v>2</v>
      </c>
      <c r="I9053" s="462" t="s">
        <v>2</v>
      </c>
      <c r="J9053" s="462" t="s">
        <v>2</v>
      </c>
    </row>
    <row r="9054" spans="6:10">
      <c r="F9054" s="462" t="s">
        <v>2</v>
      </c>
      <c r="G9054" s="462" t="s">
        <v>2</v>
      </c>
      <c r="I9054" s="462" t="s">
        <v>2</v>
      </c>
      <c r="J9054" s="462" t="s">
        <v>2</v>
      </c>
    </row>
    <row r="9055" spans="6:10">
      <c r="F9055" s="462" t="s">
        <v>2</v>
      </c>
      <c r="G9055" s="462" t="s">
        <v>2</v>
      </c>
      <c r="I9055" s="462" t="s">
        <v>2</v>
      </c>
      <c r="J9055" s="462" t="s">
        <v>2</v>
      </c>
    </row>
    <row r="9056" spans="6:10">
      <c r="F9056" s="462" t="s">
        <v>2</v>
      </c>
      <c r="G9056" s="462" t="s">
        <v>2</v>
      </c>
      <c r="I9056" s="462" t="s">
        <v>2</v>
      </c>
      <c r="J9056" s="462" t="s">
        <v>2</v>
      </c>
    </row>
    <row r="9057" spans="6:10">
      <c r="F9057" s="462" t="s">
        <v>2</v>
      </c>
      <c r="G9057" s="462" t="s">
        <v>2</v>
      </c>
      <c r="I9057" s="462" t="s">
        <v>2</v>
      </c>
      <c r="J9057" s="462" t="s">
        <v>2</v>
      </c>
    </row>
    <row r="9058" spans="6:10">
      <c r="F9058" s="462" t="s">
        <v>2</v>
      </c>
      <c r="G9058" s="462" t="s">
        <v>2</v>
      </c>
      <c r="I9058" s="462" t="s">
        <v>2</v>
      </c>
      <c r="J9058" s="462" t="s">
        <v>2</v>
      </c>
    </row>
    <row r="9059" spans="6:10">
      <c r="F9059" s="462" t="s">
        <v>2</v>
      </c>
      <c r="G9059" s="462" t="s">
        <v>2</v>
      </c>
      <c r="I9059" s="462" t="s">
        <v>2</v>
      </c>
      <c r="J9059" s="462" t="s">
        <v>2</v>
      </c>
    </row>
    <row r="9060" spans="6:10">
      <c r="F9060" s="462" t="s">
        <v>2</v>
      </c>
      <c r="G9060" s="462" t="s">
        <v>2</v>
      </c>
      <c r="I9060" s="462" t="s">
        <v>2</v>
      </c>
      <c r="J9060" s="462" t="s">
        <v>2</v>
      </c>
    </row>
    <row r="9061" spans="6:10">
      <c r="F9061" s="462" t="s">
        <v>2</v>
      </c>
      <c r="G9061" s="462" t="s">
        <v>2</v>
      </c>
      <c r="I9061" s="462" t="s">
        <v>2</v>
      </c>
      <c r="J9061" s="462" t="s">
        <v>2</v>
      </c>
    </row>
    <row r="9062" spans="6:10">
      <c r="F9062" s="462" t="s">
        <v>2</v>
      </c>
      <c r="G9062" s="462" t="s">
        <v>2</v>
      </c>
      <c r="I9062" s="462" t="s">
        <v>2</v>
      </c>
      <c r="J9062" s="462" t="s">
        <v>2</v>
      </c>
    </row>
    <row r="9063" spans="6:10">
      <c r="F9063" s="462" t="s">
        <v>2</v>
      </c>
      <c r="G9063" s="462" t="s">
        <v>2</v>
      </c>
      <c r="I9063" s="462" t="s">
        <v>2</v>
      </c>
      <c r="J9063" s="462" t="s">
        <v>2</v>
      </c>
    </row>
    <row r="9064" spans="6:10">
      <c r="F9064" s="462" t="s">
        <v>2</v>
      </c>
      <c r="G9064" s="462" t="s">
        <v>2</v>
      </c>
      <c r="I9064" s="462" t="s">
        <v>2</v>
      </c>
      <c r="J9064" s="462" t="s">
        <v>2</v>
      </c>
    </row>
    <row r="9065" spans="6:10">
      <c r="F9065" s="462" t="s">
        <v>2</v>
      </c>
      <c r="G9065" s="462" t="s">
        <v>2</v>
      </c>
      <c r="I9065" s="462" t="s">
        <v>2</v>
      </c>
      <c r="J9065" s="462" t="s">
        <v>2</v>
      </c>
    </row>
    <row r="9066" spans="6:10">
      <c r="F9066" s="462" t="s">
        <v>2</v>
      </c>
      <c r="G9066" s="462" t="s">
        <v>2</v>
      </c>
      <c r="I9066" s="462" t="s">
        <v>2</v>
      </c>
      <c r="J9066" s="462" t="s">
        <v>2</v>
      </c>
    </row>
    <row r="9067" spans="6:10">
      <c r="F9067" s="462" t="s">
        <v>2</v>
      </c>
      <c r="G9067" s="462" t="s">
        <v>2</v>
      </c>
      <c r="I9067" s="462" t="s">
        <v>2</v>
      </c>
      <c r="J9067" s="462" t="s">
        <v>2</v>
      </c>
    </row>
    <row r="9068" spans="6:10">
      <c r="F9068" s="462" t="s">
        <v>2</v>
      </c>
      <c r="G9068" s="462" t="s">
        <v>2</v>
      </c>
      <c r="I9068" s="462" t="s">
        <v>2</v>
      </c>
      <c r="J9068" s="462" t="s">
        <v>2</v>
      </c>
    </row>
    <row r="9069" spans="6:10">
      <c r="F9069" s="462" t="s">
        <v>2</v>
      </c>
      <c r="G9069" s="462" t="s">
        <v>2</v>
      </c>
      <c r="I9069" s="462" t="s">
        <v>2</v>
      </c>
      <c r="J9069" s="462" t="s">
        <v>2</v>
      </c>
    </row>
    <row r="9070" spans="6:10">
      <c r="F9070" s="462" t="s">
        <v>2</v>
      </c>
      <c r="G9070" s="462" t="s">
        <v>2</v>
      </c>
      <c r="I9070" s="462" t="s">
        <v>2</v>
      </c>
      <c r="J9070" s="462" t="s">
        <v>2</v>
      </c>
    </row>
    <row r="9071" spans="6:10">
      <c r="F9071" s="462" t="s">
        <v>2</v>
      </c>
      <c r="G9071" s="462" t="s">
        <v>2</v>
      </c>
      <c r="I9071" s="462" t="s">
        <v>2</v>
      </c>
      <c r="J9071" s="462" t="s">
        <v>2</v>
      </c>
    </row>
    <row r="9072" spans="6:10">
      <c r="F9072" s="462" t="s">
        <v>2</v>
      </c>
      <c r="G9072" s="462" t="s">
        <v>2</v>
      </c>
      <c r="I9072" s="462" t="s">
        <v>2</v>
      </c>
      <c r="J9072" s="462" t="s">
        <v>2</v>
      </c>
    </row>
    <row r="9073" spans="6:10">
      <c r="F9073" s="462" t="s">
        <v>2</v>
      </c>
      <c r="G9073" s="462" t="s">
        <v>2</v>
      </c>
      <c r="I9073" s="462" t="s">
        <v>2</v>
      </c>
      <c r="J9073" s="462" t="s">
        <v>2</v>
      </c>
    </row>
    <row r="9074" spans="6:10">
      <c r="F9074" s="462" t="s">
        <v>2</v>
      </c>
      <c r="G9074" s="462" t="s">
        <v>2</v>
      </c>
      <c r="I9074" s="462" t="s">
        <v>2</v>
      </c>
      <c r="J9074" s="462" t="s">
        <v>2</v>
      </c>
    </row>
    <row r="9075" spans="6:10">
      <c r="F9075" s="462" t="s">
        <v>2</v>
      </c>
      <c r="G9075" s="462" t="s">
        <v>2</v>
      </c>
      <c r="I9075" s="462" t="s">
        <v>2</v>
      </c>
      <c r="J9075" s="462" t="s">
        <v>2</v>
      </c>
    </row>
    <row r="9076" spans="6:10">
      <c r="F9076" s="462" t="s">
        <v>2</v>
      </c>
      <c r="G9076" s="462" t="s">
        <v>2</v>
      </c>
      <c r="I9076" s="462" t="s">
        <v>2</v>
      </c>
      <c r="J9076" s="462" t="s">
        <v>2</v>
      </c>
    </row>
    <row r="9077" spans="6:10">
      <c r="F9077" s="462" t="s">
        <v>2</v>
      </c>
      <c r="G9077" s="462" t="s">
        <v>2</v>
      </c>
      <c r="I9077" s="462" t="s">
        <v>2</v>
      </c>
      <c r="J9077" s="462" t="s">
        <v>2</v>
      </c>
    </row>
    <row r="9078" spans="6:10">
      <c r="F9078" s="462" t="s">
        <v>2</v>
      </c>
      <c r="G9078" s="462" t="s">
        <v>2</v>
      </c>
      <c r="I9078" s="462" t="s">
        <v>2</v>
      </c>
      <c r="J9078" s="462" t="s">
        <v>2</v>
      </c>
    </row>
    <row r="9079" spans="6:10">
      <c r="F9079" s="462" t="s">
        <v>2</v>
      </c>
      <c r="G9079" s="462" t="s">
        <v>2</v>
      </c>
      <c r="I9079" s="462" t="s">
        <v>2</v>
      </c>
      <c r="J9079" s="462" t="s">
        <v>2</v>
      </c>
    </row>
    <row r="9080" spans="6:10">
      <c r="F9080" s="462" t="s">
        <v>2</v>
      </c>
      <c r="G9080" s="462" t="s">
        <v>2</v>
      </c>
      <c r="I9080" s="462" t="s">
        <v>2</v>
      </c>
      <c r="J9080" s="462" t="s">
        <v>2</v>
      </c>
    </row>
    <row r="9081" spans="6:10">
      <c r="F9081" s="462" t="s">
        <v>2</v>
      </c>
      <c r="G9081" s="462" t="s">
        <v>2</v>
      </c>
      <c r="I9081" s="462" t="s">
        <v>2</v>
      </c>
      <c r="J9081" s="462" t="s">
        <v>2</v>
      </c>
    </row>
    <row r="9082" spans="6:10">
      <c r="F9082" s="462" t="s">
        <v>2</v>
      </c>
      <c r="G9082" s="462" t="s">
        <v>2</v>
      </c>
      <c r="I9082" s="462" t="s">
        <v>2</v>
      </c>
      <c r="J9082" s="462" t="s">
        <v>2</v>
      </c>
    </row>
    <row r="9083" spans="6:10">
      <c r="F9083" s="462" t="s">
        <v>2</v>
      </c>
      <c r="G9083" s="462" t="s">
        <v>2</v>
      </c>
      <c r="I9083" s="462" t="s">
        <v>2</v>
      </c>
      <c r="J9083" s="462" t="s">
        <v>2</v>
      </c>
    </row>
    <row r="9084" spans="6:10">
      <c r="F9084" s="462" t="s">
        <v>2</v>
      </c>
      <c r="G9084" s="462" t="s">
        <v>2</v>
      </c>
      <c r="I9084" s="462" t="s">
        <v>2</v>
      </c>
      <c r="J9084" s="462" t="s">
        <v>2</v>
      </c>
    </row>
    <row r="9085" spans="6:10">
      <c r="F9085" s="462" t="s">
        <v>2</v>
      </c>
      <c r="G9085" s="462" t="s">
        <v>2</v>
      </c>
      <c r="I9085" s="462" t="s">
        <v>2</v>
      </c>
      <c r="J9085" s="462" t="s">
        <v>2</v>
      </c>
    </row>
    <row r="9086" spans="6:10">
      <c r="F9086" s="462" t="s">
        <v>2</v>
      </c>
      <c r="G9086" s="462" t="s">
        <v>2</v>
      </c>
      <c r="I9086" s="462" t="s">
        <v>2</v>
      </c>
      <c r="J9086" s="462" t="s">
        <v>2</v>
      </c>
    </row>
    <row r="9087" spans="6:10">
      <c r="F9087" s="462" t="s">
        <v>2</v>
      </c>
      <c r="G9087" s="462" t="s">
        <v>2</v>
      </c>
      <c r="I9087" s="462" t="s">
        <v>2</v>
      </c>
      <c r="J9087" s="462" t="s">
        <v>2</v>
      </c>
    </row>
    <row r="9088" spans="6:10">
      <c r="F9088" s="462" t="s">
        <v>2</v>
      </c>
      <c r="G9088" s="462" t="s">
        <v>2</v>
      </c>
      <c r="I9088" s="462" t="s">
        <v>2</v>
      </c>
      <c r="J9088" s="462" t="s">
        <v>2</v>
      </c>
    </row>
    <row r="9089" spans="6:10">
      <c r="F9089" s="462" t="s">
        <v>2</v>
      </c>
      <c r="G9089" s="462" t="s">
        <v>2</v>
      </c>
      <c r="I9089" s="462" t="s">
        <v>2</v>
      </c>
      <c r="J9089" s="462" t="s">
        <v>2</v>
      </c>
    </row>
    <row r="9090" spans="6:10">
      <c r="F9090" s="462" t="s">
        <v>2</v>
      </c>
      <c r="G9090" s="462" t="s">
        <v>2</v>
      </c>
      <c r="I9090" s="462" t="s">
        <v>2</v>
      </c>
      <c r="J9090" s="462" t="s">
        <v>2</v>
      </c>
    </row>
    <row r="9091" spans="6:10">
      <c r="F9091" s="462" t="s">
        <v>2</v>
      </c>
      <c r="G9091" s="462" t="s">
        <v>2</v>
      </c>
      <c r="I9091" s="462" t="s">
        <v>2</v>
      </c>
      <c r="J9091" s="462" t="s">
        <v>2</v>
      </c>
    </row>
    <row r="9092" spans="6:10">
      <c r="F9092" s="462" t="s">
        <v>2</v>
      </c>
      <c r="G9092" s="462" t="s">
        <v>2</v>
      </c>
      <c r="I9092" s="462" t="s">
        <v>2</v>
      </c>
      <c r="J9092" s="462" t="s">
        <v>2</v>
      </c>
    </row>
    <row r="9093" spans="6:10">
      <c r="F9093" s="462" t="s">
        <v>2</v>
      </c>
      <c r="G9093" s="462" t="s">
        <v>2</v>
      </c>
      <c r="I9093" s="462" t="s">
        <v>2</v>
      </c>
      <c r="J9093" s="462" t="s">
        <v>2</v>
      </c>
    </row>
    <row r="9094" spans="6:10">
      <c r="F9094" s="462" t="s">
        <v>2</v>
      </c>
      <c r="G9094" s="462" t="s">
        <v>2</v>
      </c>
      <c r="I9094" s="462" t="s">
        <v>2</v>
      </c>
      <c r="J9094" s="462" t="s">
        <v>2</v>
      </c>
    </row>
    <row r="9095" spans="6:10">
      <c r="F9095" s="462" t="s">
        <v>2</v>
      </c>
      <c r="G9095" s="462" t="s">
        <v>2</v>
      </c>
      <c r="I9095" s="462" t="s">
        <v>2</v>
      </c>
      <c r="J9095" s="462" t="s">
        <v>2</v>
      </c>
    </row>
    <row r="9096" spans="6:10">
      <c r="F9096" s="462" t="s">
        <v>2</v>
      </c>
      <c r="G9096" s="462" t="s">
        <v>2</v>
      </c>
      <c r="I9096" s="462" t="s">
        <v>2</v>
      </c>
      <c r="J9096" s="462" t="s">
        <v>2</v>
      </c>
    </row>
    <row r="9097" spans="6:10">
      <c r="F9097" s="462" t="s">
        <v>2</v>
      </c>
      <c r="G9097" s="462" t="s">
        <v>2</v>
      </c>
      <c r="I9097" s="462" t="s">
        <v>2</v>
      </c>
      <c r="J9097" s="462" t="s">
        <v>2</v>
      </c>
    </row>
    <row r="9098" spans="6:10">
      <c r="F9098" s="462" t="s">
        <v>2</v>
      </c>
      <c r="G9098" s="462" t="s">
        <v>2</v>
      </c>
      <c r="I9098" s="462" t="s">
        <v>2</v>
      </c>
      <c r="J9098" s="462" t="s">
        <v>2</v>
      </c>
    </row>
    <row r="9099" spans="6:10">
      <c r="F9099" s="462" t="s">
        <v>2</v>
      </c>
      <c r="G9099" s="462" t="s">
        <v>2</v>
      </c>
      <c r="I9099" s="462" t="s">
        <v>2</v>
      </c>
      <c r="J9099" s="462" t="s">
        <v>2</v>
      </c>
    </row>
    <row r="9100" spans="6:10">
      <c r="F9100" s="462" t="s">
        <v>2</v>
      </c>
      <c r="G9100" s="462" t="s">
        <v>2</v>
      </c>
      <c r="I9100" s="462" t="s">
        <v>2</v>
      </c>
      <c r="J9100" s="462" t="s">
        <v>2</v>
      </c>
    </row>
    <row r="9101" spans="6:10">
      <c r="F9101" s="462" t="s">
        <v>2</v>
      </c>
      <c r="G9101" s="462" t="s">
        <v>2</v>
      </c>
      <c r="I9101" s="462" t="s">
        <v>2</v>
      </c>
      <c r="J9101" s="462" t="s">
        <v>2</v>
      </c>
    </row>
    <row r="9102" spans="6:10">
      <c r="F9102" s="462" t="s">
        <v>2</v>
      </c>
      <c r="G9102" s="462" t="s">
        <v>2</v>
      </c>
      <c r="I9102" s="462" t="s">
        <v>2</v>
      </c>
      <c r="J9102" s="462" t="s">
        <v>2</v>
      </c>
    </row>
    <row r="9103" spans="6:10">
      <c r="F9103" s="462" t="s">
        <v>2</v>
      </c>
      <c r="G9103" s="462" t="s">
        <v>2</v>
      </c>
      <c r="I9103" s="462" t="s">
        <v>2</v>
      </c>
      <c r="J9103" s="462" t="s">
        <v>2</v>
      </c>
    </row>
    <row r="9104" spans="6:10">
      <c r="F9104" s="462" t="s">
        <v>2</v>
      </c>
      <c r="G9104" s="462" t="s">
        <v>2</v>
      </c>
      <c r="I9104" s="462" t="s">
        <v>2</v>
      </c>
      <c r="J9104" s="462" t="s">
        <v>2</v>
      </c>
    </row>
    <row r="9105" spans="6:10">
      <c r="F9105" s="462" t="s">
        <v>2</v>
      </c>
      <c r="G9105" s="462" t="s">
        <v>2</v>
      </c>
      <c r="I9105" s="462" t="s">
        <v>2</v>
      </c>
      <c r="J9105" s="462" t="s">
        <v>2</v>
      </c>
    </row>
    <row r="9106" spans="6:10">
      <c r="F9106" s="462" t="s">
        <v>2</v>
      </c>
      <c r="G9106" s="462" t="s">
        <v>2</v>
      </c>
      <c r="I9106" s="462" t="s">
        <v>2</v>
      </c>
      <c r="J9106" s="462" t="s">
        <v>2</v>
      </c>
    </row>
    <row r="9107" spans="6:10">
      <c r="F9107" s="462" t="s">
        <v>2</v>
      </c>
      <c r="G9107" s="462" t="s">
        <v>2</v>
      </c>
      <c r="I9107" s="462" t="s">
        <v>2</v>
      </c>
      <c r="J9107" s="462" t="s">
        <v>2</v>
      </c>
    </row>
    <row r="9108" spans="6:10">
      <c r="F9108" s="462" t="s">
        <v>2</v>
      </c>
      <c r="G9108" s="462" t="s">
        <v>2</v>
      </c>
      <c r="I9108" s="462" t="s">
        <v>2</v>
      </c>
      <c r="J9108" s="462" t="s">
        <v>2</v>
      </c>
    </row>
    <row r="9109" spans="6:10">
      <c r="F9109" s="462" t="s">
        <v>2</v>
      </c>
      <c r="G9109" s="462" t="s">
        <v>2</v>
      </c>
      <c r="I9109" s="462" t="s">
        <v>2</v>
      </c>
      <c r="J9109" s="462" t="s">
        <v>2</v>
      </c>
    </row>
    <row r="9110" spans="6:10">
      <c r="F9110" s="462" t="s">
        <v>2</v>
      </c>
      <c r="G9110" s="462" t="s">
        <v>2</v>
      </c>
      <c r="I9110" s="462" t="s">
        <v>2</v>
      </c>
      <c r="J9110" s="462" t="s">
        <v>2</v>
      </c>
    </row>
    <row r="9111" spans="6:10">
      <c r="F9111" s="462" t="s">
        <v>2</v>
      </c>
      <c r="G9111" s="462" t="s">
        <v>2</v>
      </c>
      <c r="I9111" s="462" t="s">
        <v>2</v>
      </c>
      <c r="J9111" s="462" t="s">
        <v>2</v>
      </c>
    </row>
    <row r="9112" spans="6:10">
      <c r="F9112" s="462" t="s">
        <v>2</v>
      </c>
      <c r="G9112" s="462" t="s">
        <v>2</v>
      </c>
      <c r="I9112" s="462" t="s">
        <v>2</v>
      </c>
      <c r="J9112" s="462" t="s">
        <v>2</v>
      </c>
    </row>
    <row r="9113" spans="6:10">
      <c r="F9113" s="462" t="s">
        <v>2</v>
      </c>
      <c r="G9113" s="462" t="s">
        <v>2</v>
      </c>
      <c r="I9113" s="462" t="s">
        <v>2</v>
      </c>
      <c r="J9113" s="462" t="s">
        <v>2</v>
      </c>
    </row>
    <row r="9114" spans="6:10">
      <c r="F9114" s="462" t="s">
        <v>2</v>
      </c>
      <c r="G9114" s="462" t="s">
        <v>2</v>
      </c>
      <c r="I9114" s="462" t="s">
        <v>2</v>
      </c>
      <c r="J9114" s="462" t="s">
        <v>2</v>
      </c>
    </row>
    <row r="9115" spans="6:10">
      <c r="F9115" s="462" t="s">
        <v>2</v>
      </c>
      <c r="G9115" s="462" t="s">
        <v>2</v>
      </c>
      <c r="I9115" s="462" t="s">
        <v>2</v>
      </c>
      <c r="J9115" s="462" t="s">
        <v>2</v>
      </c>
    </row>
    <row r="9116" spans="6:10">
      <c r="F9116" s="462" t="s">
        <v>2</v>
      </c>
      <c r="G9116" s="462" t="s">
        <v>2</v>
      </c>
      <c r="I9116" s="462" t="s">
        <v>2</v>
      </c>
      <c r="J9116" s="462" t="s">
        <v>2</v>
      </c>
    </row>
    <row r="9117" spans="6:10">
      <c r="F9117" s="462" t="s">
        <v>2</v>
      </c>
      <c r="G9117" s="462" t="s">
        <v>2</v>
      </c>
      <c r="I9117" s="462" t="s">
        <v>2</v>
      </c>
      <c r="J9117" s="462" t="s">
        <v>2</v>
      </c>
    </row>
    <row r="9118" spans="6:10">
      <c r="F9118" s="462" t="s">
        <v>2</v>
      </c>
      <c r="G9118" s="462" t="s">
        <v>2</v>
      </c>
      <c r="I9118" s="462" t="s">
        <v>2</v>
      </c>
      <c r="J9118" s="462" t="s">
        <v>2</v>
      </c>
    </row>
    <row r="9119" spans="6:10">
      <c r="F9119" s="462" t="s">
        <v>2</v>
      </c>
      <c r="G9119" s="462" t="s">
        <v>2</v>
      </c>
      <c r="I9119" s="462" t="s">
        <v>2</v>
      </c>
      <c r="J9119" s="462" t="s">
        <v>2</v>
      </c>
    </row>
    <row r="9120" spans="6:10">
      <c r="F9120" s="462" t="s">
        <v>2</v>
      </c>
      <c r="G9120" s="462" t="s">
        <v>2</v>
      </c>
      <c r="I9120" s="462" t="s">
        <v>2</v>
      </c>
      <c r="J9120" s="462" t="s">
        <v>2</v>
      </c>
    </row>
    <row r="9121" spans="6:10">
      <c r="F9121" s="462" t="s">
        <v>2</v>
      </c>
      <c r="G9121" s="462" t="s">
        <v>2</v>
      </c>
      <c r="I9121" s="462" t="s">
        <v>2</v>
      </c>
      <c r="J9121" s="462" t="s">
        <v>2</v>
      </c>
    </row>
    <row r="9122" spans="6:10">
      <c r="F9122" s="462" t="s">
        <v>2</v>
      </c>
      <c r="G9122" s="462" t="s">
        <v>2</v>
      </c>
      <c r="I9122" s="462" t="s">
        <v>2</v>
      </c>
      <c r="J9122" s="462" t="s">
        <v>2</v>
      </c>
    </row>
    <row r="9123" spans="6:10">
      <c r="F9123" s="462" t="s">
        <v>2</v>
      </c>
      <c r="G9123" s="462" t="s">
        <v>2</v>
      </c>
      <c r="I9123" s="462" t="s">
        <v>2</v>
      </c>
      <c r="J9123" s="462" t="s">
        <v>2</v>
      </c>
    </row>
    <row r="9124" spans="6:10">
      <c r="F9124" s="462" t="s">
        <v>2</v>
      </c>
      <c r="G9124" s="462" t="s">
        <v>2</v>
      </c>
      <c r="I9124" s="462" t="s">
        <v>2</v>
      </c>
      <c r="J9124" s="462" t="s">
        <v>2</v>
      </c>
    </row>
    <row r="9125" spans="6:10">
      <c r="F9125" s="462" t="s">
        <v>2</v>
      </c>
      <c r="G9125" s="462" t="s">
        <v>2</v>
      </c>
      <c r="I9125" s="462" t="s">
        <v>2</v>
      </c>
      <c r="J9125" s="462" t="s">
        <v>2</v>
      </c>
    </row>
    <row r="9126" spans="6:10">
      <c r="F9126" s="462" t="s">
        <v>2</v>
      </c>
      <c r="G9126" s="462" t="s">
        <v>2</v>
      </c>
      <c r="I9126" s="462" t="s">
        <v>2</v>
      </c>
      <c r="J9126" s="462" t="s">
        <v>2</v>
      </c>
    </row>
    <row r="9127" spans="6:10">
      <c r="F9127" s="462" t="s">
        <v>2</v>
      </c>
      <c r="G9127" s="462" t="s">
        <v>2</v>
      </c>
      <c r="I9127" s="462" t="s">
        <v>2</v>
      </c>
      <c r="J9127" s="462" t="s">
        <v>2</v>
      </c>
    </row>
    <row r="9128" spans="6:10">
      <c r="F9128" s="462" t="s">
        <v>2</v>
      </c>
      <c r="G9128" s="462" t="s">
        <v>2</v>
      </c>
      <c r="I9128" s="462" t="s">
        <v>2</v>
      </c>
      <c r="J9128" s="462" t="s">
        <v>2</v>
      </c>
    </row>
    <row r="9129" spans="6:10">
      <c r="F9129" s="462" t="s">
        <v>2</v>
      </c>
      <c r="G9129" s="462" t="s">
        <v>2</v>
      </c>
      <c r="I9129" s="462" t="s">
        <v>2</v>
      </c>
      <c r="J9129" s="462" t="s">
        <v>2</v>
      </c>
    </row>
    <row r="9130" spans="6:10">
      <c r="F9130" s="462" t="s">
        <v>2</v>
      </c>
      <c r="G9130" s="462" t="s">
        <v>2</v>
      </c>
      <c r="I9130" s="462" t="s">
        <v>2</v>
      </c>
      <c r="J9130" s="462" t="s">
        <v>2</v>
      </c>
    </row>
    <row r="9131" spans="6:10">
      <c r="F9131" s="462" t="s">
        <v>2</v>
      </c>
      <c r="G9131" s="462" t="s">
        <v>2</v>
      </c>
      <c r="I9131" s="462" t="s">
        <v>2</v>
      </c>
      <c r="J9131" s="462" t="s">
        <v>2</v>
      </c>
    </row>
    <row r="9132" spans="6:10">
      <c r="F9132" s="462" t="s">
        <v>2</v>
      </c>
      <c r="G9132" s="462" t="s">
        <v>2</v>
      </c>
      <c r="I9132" s="462" t="s">
        <v>2</v>
      </c>
      <c r="J9132" s="462" t="s">
        <v>2</v>
      </c>
    </row>
    <row r="9133" spans="6:10">
      <c r="F9133" s="462" t="s">
        <v>2</v>
      </c>
      <c r="G9133" s="462" t="s">
        <v>2</v>
      </c>
      <c r="I9133" s="462" t="s">
        <v>2</v>
      </c>
      <c r="J9133" s="462" t="s">
        <v>2</v>
      </c>
    </row>
    <row r="9134" spans="6:10">
      <c r="F9134" s="462" t="s">
        <v>2</v>
      </c>
      <c r="G9134" s="462" t="s">
        <v>2</v>
      </c>
      <c r="I9134" s="462" t="s">
        <v>2</v>
      </c>
      <c r="J9134" s="462" t="s">
        <v>2</v>
      </c>
    </row>
    <row r="9135" spans="6:10">
      <c r="F9135" s="462" t="s">
        <v>2</v>
      </c>
      <c r="G9135" s="462" t="s">
        <v>2</v>
      </c>
      <c r="I9135" s="462" t="s">
        <v>2</v>
      </c>
      <c r="J9135" s="462" t="s">
        <v>2</v>
      </c>
    </row>
    <row r="9136" spans="6:10">
      <c r="F9136" s="462" t="s">
        <v>2</v>
      </c>
      <c r="G9136" s="462" t="s">
        <v>2</v>
      </c>
      <c r="I9136" s="462" t="s">
        <v>2</v>
      </c>
      <c r="J9136" s="462" t="s">
        <v>2</v>
      </c>
    </row>
    <row r="9137" spans="6:10">
      <c r="F9137" s="462" t="s">
        <v>2</v>
      </c>
      <c r="G9137" s="462" t="s">
        <v>2</v>
      </c>
      <c r="I9137" s="462" t="s">
        <v>2</v>
      </c>
      <c r="J9137" s="462" t="s">
        <v>2</v>
      </c>
    </row>
    <row r="9138" spans="6:10">
      <c r="F9138" s="462" t="s">
        <v>2</v>
      </c>
      <c r="G9138" s="462" t="s">
        <v>2</v>
      </c>
      <c r="I9138" s="462" t="s">
        <v>2</v>
      </c>
      <c r="J9138" s="462" t="s">
        <v>2</v>
      </c>
    </row>
    <row r="9139" spans="6:10">
      <c r="F9139" s="462" t="s">
        <v>2</v>
      </c>
      <c r="G9139" s="462" t="s">
        <v>2</v>
      </c>
      <c r="I9139" s="462" t="s">
        <v>2</v>
      </c>
      <c r="J9139" s="462" t="s">
        <v>2</v>
      </c>
    </row>
    <row r="9140" spans="6:10">
      <c r="F9140" s="462" t="s">
        <v>2</v>
      </c>
      <c r="G9140" s="462" t="s">
        <v>2</v>
      </c>
      <c r="I9140" s="462" t="s">
        <v>2</v>
      </c>
      <c r="J9140" s="462" t="s">
        <v>2</v>
      </c>
    </row>
    <row r="9141" spans="6:10">
      <c r="F9141" s="462" t="s">
        <v>2</v>
      </c>
      <c r="G9141" s="462" t="s">
        <v>2</v>
      </c>
      <c r="I9141" s="462" t="s">
        <v>2</v>
      </c>
      <c r="J9141" s="462" t="s">
        <v>2</v>
      </c>
    </row>
    <row r="9142" spans="6:10">
      <c r="F9142" s="462" t="s">
        <v>2</v>
      </c>
      <c r="G9142" s="462" t="s">
        <v>2</v>
      </c>
      <c r="I9142" s="462" t="s">
        <v>2</v>
      </c>
      <c r="J9142" s="462" t="s">
        <v>2</v>
      </c>
    </row>
    <row r="9143" spans="6:10">
      <c r="F9143" s="462" t="s">
        <v>2</v>
      </c>
      <c r="G9143" s="462" t="s">
        <v>2</v>
      </c>
      <c r="I9143" s="462" t="s">
        <v>2</v>
      </c>
      <c r="J9143" s="462" t="s">
        <v>2</v>
      </c>
    </row>
    <row r="9144" spans="6:10">
      <c r="F9144" s="462" t="s">
        <v>2</v>
      </c>
      <c r="G9144" s="462" t="s">
        <v>2</v>
      </c>
      <c r="I9144" s="462" t="s">
        <v>2</v>
      </c>
      <c r="J9144" s="462" t="s">
        <v>2</v>
      </c>
    </row>
    <row r="9145" spans="6:10">
      <c r="F9145" s="462" t="s">
        <v>2</v>
      </c>
      <c r="G9145" s="462" t="s">
        <v>2</v>
      </c>
      <c r="I9145" s="462" t="s">
        <v>2</v>
      </c>
      <c r="J9145" s="462" t="s">
        <v>2</v>
      </c>
    </row>
    <row r="9146" spans="6:10">
      <c r="F9146" s="462" t="s">
        <v>2</v>
      </c>
      <c r="G9146" s="462" t="s">
        <v>2</v>
      </c>
      <c r="I9146" s="462" t="s">
        <v>2</v>
      </c>
      <c r="J9146" s="462" t="s">
        <v>2</v>
      </c>
    </row>
    <row r="9147" spans="6:10">
      <c r="F9147" s="462" t="s">
        <v>2</v>
      </c>
      <c r="G9147" s="462" t="s">
        <v>2</v>
      </c>
      <c r="I9147" s="462" t="s">
        <v>2</v>
      </c>
      <c r="J9147" s="462" t="s">
        <v>2</v>
      </c>
    </row>
    <row r="9148" spans="6:10">
      <c r="F9148" s="462" t="s">
        <v>2</v>
      </c>
      <c r="G9148" s="462" t="s">
        <v>2</v>
      </c>
      <c r="I9148" s="462" t="s">
        <v>2</v>
      </c>
      <c r="J9148" s="462" t="s">
        <v>2</v>
      </c>
    </row>
    <row r="9149" spans="6:10">
      <c r="F9149" s="462" t="s">
        <v>2</v>
      </c>
      <c r="G9149" s="462" t="s">
        <v>2</v>
      </c>
      <c r="I9149" s="462" t="s">
        <v>2</v>
      </c>
      <c r="J9149" s="462" t="s">
        <v>2</v>
      </c>
    </row>
    <row r="9150" spans="6:10">
      <c r="F9150" s="462" t="s">
        <v>2</v>
      </c>
      <c r="G9150" s="462" t="s">
        <v>2</v>
      </c>
      <c r="I9150" s="462" t="s">
        <v>2</v>
      </c>
      <c r="J9150" s="462" t="s">
        <v>2</v>
      </c>
    </row>
    <row r="9151" spans="6:10">
      <c r="F9151" s="462" t="s">
        <v>2</v>
      </c>
      <c r="G9151" s="462" t="s">
        <v>2</v>
      </c>
      <c r="I9151" s="462" t="s">
        <v>2</v>
      </c>
      <c r="J9151" s="462" t="s">
        <v>2</v>
      </c>
    </row>
    <row r="9152" spans="6:10">
      <c r="F9152" s="462" t="s">
        <v>2</v>
      </c>
      <c r="G9152" s="462" t="s">
        <v>2</v>
      </c>
      <c r="I9152" s="462" t="s">
        <v>2</v>
      </c>
      <c r="J9152" s="462" t="s">
        <v>2</v>
      </c>
    </row>
    <row r="9153" spans="6:10">
      <c r="F9153" s="462" t="s">
        <v>2</v>
      </c>
      <c r="G9153" s="462" t="s">
        <v>2</v>
      </c>
      <c r="I9153" s="462" t="s">
        <v>2</v>
      </c>
      <c r="J9153" s="462" t="s">
        <v>2</v>
      </c>
    </row>
    <row r="9154" spans="6:10">
      <c r="F9154" s="462" t="s">
        <v>2</v>
      </c>
      <c r="G9154" s="462" t="s">
        <v>2</v>
      </c>
      <c r="I9154" s="462" t="s">
        <v>2</v>
      </c>
      <c r="J9154" s="462" t="s">
        <v>2</v>
      </c>
    </row>
    <row r="9155" spans="6:10">
      <c r="F9155" s="462" t="s">
        <v>2</v>
      </c>
      <c r="G9155" s="462" t="s">
        <v>2</v>
      </c>
      <c r="I9155" s="462" t="s">
        <v>2</v>
      </c>
      <c r="J9155" s="462" t="s">
        <v>2</v>
      </c>
    </row>
    <row r="9156" spans="6:10">
      <c r="F9156" s="462" t="s">
        <v>2</v>
      </c>
      <c r="G9156" s="462" t="s">
        <v>2</v>
      </c>
      <c r="I9156" s="462" t="s">
        <v>2</v>
      </c>
      <c r="J9156" s="462" t="s">
        <v>2</v>
      </c>
    </row>
    <row r="9157" spans="6:10">
      <c r="F9157" s="462" t="s">
        <v>2</v>
      </c>
      <c r="G9157" s="462" t="s">
        <v>2</v>
      </c>
      <c r="I9157" s="462" t="s">
        <v>2</v>
      </c>
      <c r="J9157" s="462" t="s">
        <v>2</v>
      </c>
    </row>
    <row r="9158" spans="6:10">
      <c r="F9158" s="462" t="s">
        <v>2</v>
      </c>
      <c r="G9158" s="462" t="s">
        <v>2</v>
      </c>
      <c r="I9158" s="462" t="s">
        <v>2</v>
      </c>
      <c r="J9158" s="462" t="s">
        <v>2</v>
      </c>
    </row>
    <row r="9159" spans="6:10">
      <c r="F9159" s="462" t="s">
        <v>2</v>
      </c>
      <c r="G9159" s="462" t="s">
        <v>2</v>
      </c>
      <c r="I9159" s="462" t="s">
        <v>2</v>
      </c>
      <c r="J9159" s="462" t="s">
        <v>2</v>
      </c>
    </row>
    <row r="9160" spans="6:10">
      <c r="F9160" s="462" t="s">
        <v>2</v>
      </c>
      <c r="G9160" s="462" t="s">
        <v>2</v>
      </c>
      <c r="I9160" s="462" t="s">
        <v>2</v>
      </c>
      <c r="J9160" s="462" t="s">
        <v>2</v>
      </c>
    </row>
    <row r="9161" spans="6:10">
      <c r="F9161" s="462" t="s">
        <v>2</v>
      </c>
      <c r="G9161" s="462" t="s">
        <v>2</v>
      </c>
      <c r="I9161" s="462" t="s">
        <v>2</v>
      </c>
      <c r="J9161" s="462" t="s">
        <v>2</v>
      </c>
    </row>
    <row r="9162" spans="6:10">
      <c r="F9162" s="462" t="s">
        <v>2</v>
      </c>
      <c r="G9162" s="462" t="s">
        <v>2</v>
      </c>
      <c r="I9162" s="462" t="s">
        <v>2</v>
      </c>
      <c r="J9162" s="462" t="s">
        <v>2</v>
      </c>
    </row>
    <row r="9163" spans="6:10">
      <c r="F9163" s="462" t="s">
        <v>2</v>
      </c>
      <c r="G9163" s="462" t="s">
        <v>2</v>
      </c>
      <c r="I9163" s="462" t="s">
        <v>2</v>
      </c>
      <c r="J9163" s="462" t="s">
        <v>2</v>
      </c>
    </row>
    <row r="9164" spans="6:10">
      <c r="F9164" s="462" t="s">
        <v>2</v>
      </c>
      <c r="G9164" s="462" t="s">
        <v>2</v>
      </c>
      <c r="I9164" s="462" t="s">
        <v>2</v>
      </c>
      <c r="J9164" s="462" t="s">
        <v>2</v>
      </c>
    </row>
    <row r="9165" spans="6:10">
      <c r="F9165" s="462" t="s">
        <v>2</v>
      </c>
      <c r="G9165" s="462" t="s">
        <v>2</v>
      </c>
      <c r="I9165" s="462" t="s">
        <v>2</v>
      </c>
      <c r="J9165" s="462" t="s">
        <v>2</v>
      </c>
    </row>
    <row r="9166" spans="6:10">
      <c r="F9166" s="462" t="s">
        <v>2</v>
      </c>
      <c r="G9166" s="462" t="s">
        <v>2</v>
      </c>
      <c r="I9166" s="462" t="s">
        <v>2</v>
      </c>
      <c r="J9166" s="462" t="s">
        <v>2</v>
      </c>
    </row>
    <row r="9167" spans="6:10">
      <c r="F9167" s="462" t="s">
        <v>2</v>
      </c>
      <c r="G9167" s="462" t="s">
        <v>2</v>
      </c>
      <c r="I9167" s="462" t="s">
        <v>2</v>
      </c>
      <c r="J9167" s="462" t="s">
        <v>2</v>
      </c>
    </row>
    <row r="9168" spans="6:10">
      <c r="F9168" s="462" t="s">
        <v>2</v>
      </c>
      <c r="G9168" s="462" t="s">
        <v>2</v>
      </c>
      <c r="I9168" s="462" t="s">
        <v>2</v>
      </c>
      <c r="J9168" s="462" t="s">
        <v>2</v>
      </c>
    </row>
    <row r="9169" spans="6:10">
      <c r="F9169" s="462" t="s">
        <v>2</v>
      </c>
      <c r="G9169" s="462" t="s">
        <v>2</v>
      </c>
      <c r="I9169" s="462" t="s">
        <v>2</v>
      </c>
      <c r="J9169" s="462" t="s">
        <v>2</v>
      </c>
    </row>
    <row r="9170" spans="6:10">
      <c r="F9170" s="462" t="s">
        <v>2</v>
      </c>
      <c r="G9170" s="462" t="s">
        <v>2</v>
      </c>
      <c r="I9170" s="462" t="s">
        <v>2</v>
      </c>
      <c r="J9170" s="462" t="s">
        <v>2</v>
      </c>
    </row>
    <row r="9171" spans="6:10">
      <c r="F9171" s="462" t="s">
        <v>2</v>
      </c>
      <c r="G9171" s="462" t="s">
        <v>2</v>
      </c>
      <c r="I9171" s="462" t="s">
        <v>2</v>
      </c>
      <c r="J9171" s="462" t="s">
        <v>2</v>
      </c>
    </row>
    <row r="9172" spans="6:10">
      <c r="F9172" s="462" t="s">
        <v>2</v>
      </c>
      <c r="G9172" s="462" t="s">
        <v>2</v>
      </c>
      <c r="I9172" s="462" t="s">
        <v>2</v>
      </c>
      <c r="J9172" s="462" t="s">
        <v>2</v>
      </c>
    </row>
    <row r="9173" spans="6:10">
      <c r="F9173" s="462" t="s">
        <v>2</v>
      </c>
      <c r="G9173" s="462" t="s">
        <v>2</v>
      </c>
      <c r="I9173" s="462" t="s">
        <v>2</v>
      </c>
      <c r="J9173" s="462" t="s">
        <v>2</v>
      </c>
    </row>
    <row r="9174" spans="6:10">
      <c r="F9174" s="462" t="s">
        <v>2</v>
      </c>
      <c r="G9174" s="462" t="s">
        <v>2</v>
      </c>
      <c r="I9174" s="462" t="s">
        <v>2</v>
      </c>
      <c r="J9174" s="462" t="s">
        <v>2</v>
      </c>
    </row>
    <row r="9175" spans="6:10">
      <c r="F9175" s="462" t="s">
        <v>2</v>
      </c>
      <c r="G9175" s="462" t="s">
        <v>2</v>
      </c>
      <c r="I9175" s="462" t="s">
        <v>2</v>
      </c>
      <c r="J9175" s="462" t="s">
        <v>2</v>
      </c>
    </row>
    <row r="9176" spans="6:10">
      <c r="F9176" s="462" t="s">
        <v>2</v>
      </c>
      <c r="G9176" s="462" t="s">
        <v>2</v>
      </c>
      <c r="I9176" s="462" t="s">
        <v>2</v>
      </c>
      <c r="J9176" s="462" t="s">
        <v>2</v>
      </c>
    </row>
    <row r="9177" spans="6:10">
      <c r="F9177" s="462" t="s">
        <v>2</v>
      </c>
      <c r="G9177" s="462" t="s">
        <v>2</v>
      </c>
      <c r="I9177" s="462" t="s">
        <v>2</v>
      </c>
      <c r="J9177" s="462" t="s">
        <v>2</v>
      </c>
    </row>
    <row r="9178" spans="6:10">
      <c r="F9178" s="462" t="s">
        <v>2</v>
      </c>
      <c r="G9178" s="462" t="s">
        <v>2</v>
      </c>
      <c r="I9178" s="462" t="s">
        <v>2</v>
      </c>
      <c r="J9178" s="462" t="s">
        <v>2</v>
      </c>
    </row>
    <row r="9179" spans="6:10">
      <c r="F9179" s="462" t="s">
        <v>2</v>
      </c>
      <c r="G9179" s="462" t="s">
        <v>2</v>
      </c>
      <c r="I9179" s="462" t="s">
        <v>2</v>
      </c>
      <c r="J9179" s="462" t="s">
        <v>2</v>
      </c>
    </row>
    <row r="9180" spans="6:10">
      <c r="F9180" s="462" t="s">
        <v>2</v>
      </c>
      <c r="G9180" s="462" t="s">
        <v>2</v>
      </c>
      <c r="I9180" s="462" t="s">
        <v>2</v>
      </c>
      <c r="J9180" s="462" t="s">
        <v>2</v>
      </c>
    </row>
    <row r="9181" spans="6:10">
      <c r="F9181" s="462" t="s">
        <v>2</v>
      </c>
      <c r="G9181" s="462" t="s">
        <v>2</v>
      </c>
      <c r="I9181" s="462" t="s">
        <v>2</v>
      </c>
      <c r="J9181" s="462" t="s">
        <v>2</v>
      </c>
    </row>
    <row r="9182" spans="6:10">
      <c r="F9182" s="462" t="s">
        <v>2</v>
      </c>
      <c r="G9182" s="462" t="s">
        <v>2</v>
      </c>
      <c r="I9182" s="462" t="s">
        <v>2</v>
      </c>
      <c r="J9182" s="462" t="s">
        <v>2</v>
      </c>
    </row>
    <row r="9183" spans="6:10">
      <c r="F9183" s="462" t="s">
        <v>2</v>
      </c>
      <c r="G9183" s="462" t="s">
        <v>2</v>
      </c>
      <c r="I9183" s="462" t="s">
        <v>2</v>
      </c>
      <c r="J9183" s="462" t="s">
        <v>2</v>
      </c>
    </row>
    <row r="9184" spans="6:10">
      <c r="F9184" s="462" t="s">
        <v>2</v>
      </c>
      <c r="G9184" s="462" t="s">
        <v>2</v>
      </c>
      <c r="I9184" s="462" t="s">
        <v>2</v>
      </c>
      <c r="J9184" s="462" t="s">
        <v>2</v>
      </c>
    </row>
    <row r="9185" spans="6:10">
      <c r="F9185" s="462" t="s">
        <v>2</v>
      </c>
      <c r="G9185" s="462" t="s">
        <v>2</v>
      </c>
      <c r="I9185" s="462" t="s">
        <v>2</v>
      </c>
      <c r="J9185" s="462" t="s">
        <v>2</v>
      </c>
    </row>
    <row r="9186" spans="6:10">
      <c r="F9186" s="462" t="s">
        <v>2</v>
      </c>
      <c r="G9186" s="462" t="s">
        <v>2</v>
      </c>
      <c r="I9186" s="462" t="s">
        <v>2</v>
      </c>
      <c r="J9186" s="462" t="s">
        <v>2</v>
      </c>
    </row>
    <row r="9187" spans="6:10">
      <c r="F9187" s="462" t="s">
        <v>2</v>
      </c>
      <c r="G9187" s="462" t="s">
        <v>2</v>
      </c>
      <c r="I9187" s="462" t="s">
        <v>2</v>
      </c>
      <c r="J9187" s="462" t="s">
        <v>2</v>
      </c>
    </row>
    <row r="9188" spans="6:10">
      <c r="F9188" s="462" t="s">
        <v>2</v>
      </c>
      <c r="G9188" s="462" t="s">
        <v>2</v>
      </c>
      <c r="I9188" s="462" t="s">
        <v>2</v>
      </c>
      <c r="J9188" s="462" t="s">
        <v>2</v>
      </c>
    </row>
    <row r="9189" spans="6:10">
      <c r="F9189" s="462" t="s">
        <v>2</v>
      </c>
      <c r="G9189" s="462" t="s">
        <v>2</v>
      </c>
      <c r="I9189" s="462" t="s">
        <v>2</v>
      </c>
      <c r="J9189" s="462" t="s">
        <v>2</v>
      </c>
    </row>
    <row r="9190" spans="6:10">
      <c r="F9190" s="462" t="s">
        <v>2</v>
      </c>
      <c r="G9190" s="462" t="s">
        <v>2</v>
      </c>
      <c r="I9190" s="462" t="s">
        <v>2</v>
      </c>
      <c r="J9190" s="462" t="s">
        <v>2</v>
      </c>
    </row>
    <row r="9191" spans="6:10">
      <c r="F9191" s="462" t="s">
        <v>2</v>
      </c>
      <c r="G9191" s="462" t="s">
        <v>2</v>
      </c>
      <c r="I9191" s="462" t="s">
        <v>2</v>
      </c>
      <c r="J9191" s="462" t="s">
        <v>2</v>
      </c>
    </row>
    <row r="9192" spans="6:10">
      <c r="F9192" s="462" t="s">
        <v>2</v>
      </c>
      <c r="G9192" s="462" t="s">
        <v>2</v>
      </c>
      <c r="I9192" s="462" t="s">
        <v>2</v>
      </c>
      <c r="J9192" s="462" t="s">
        <v>2</v>
      </c>
    </row>
    <row r="9193" spans="6:10">
      <c r="F9193" s="462" t="s">
        <v>2</v>
      </c>
      <c r="G9193" s="462" t="s">
        <v>2</v>
      </c>
      <c r="I9193" s="462" t="s">
        <v>2</v>
      </c>
      <c r="J9193" s="462" t="s">
        <v>2</v>
      </c>
    </row>
    <row r="9194" spans="6:10">
      <c r="F9194" s="462" t="s">
        <v>2</v>
      </c>
      <c r="G9194" s="462" t="s">
        <v>2</v>
      </c>
      <c r="I9194" s="462" t="s">
        <v>2</v>
      </c>
      <c r="J9194" s="462" t="s">
        <v>2</v>
      </c>
    </row>
    <row r="9195" spans="6:10">
      <c r="F9195" s="462" t="s">
        <v>2</v>
      </c>
      <c r="G9195" s="462" t="s">
        <v>2</v>
      </c>
      <c r="I9195" s="462" t="s">
        <v>2</v>
      </c>
      <c r="J9195" s="462" t="s">
        <v>2</v>
      </c>
    </row>
    <row r="9196" spans="6:10">
      <c r="F9196" s="462" t="s">
        <v>2</v>
      </c>
      <c r="G9196" s="462" t="s">
        <v>2</v>
      </c>
      <c r="I9196" s="462" t="s">
        <v>2</v>
      </c>
      <c r="J9196" s="462" t="s">
        <v>2</v>
      </c>
    </row>
    <row r="9197" spans="6:10">
      <c r="F9197" s="462" t="s">
        <v>2</v>
      </c>
      <c r="G9197" s="462" t="s">
        <v>2</v>
      </c>
      <c r="I9197" s="462" t="s">
        <v>2</v>
      </c>
      <c r="J9197" s="462" t="s">
        <v>2</v>
      </c>
    </row>
    <row r="9198" spans="6:10">
      <c r="F9198" s="462" t="s">
        <v>2</v>
      </c>
      <c r="G9198" s="462" t="s">
        <v>2</v>
      </c>
      <c r="I9198" s="462" t="s">
        <v>2</v>
      </c>
      <c r="J9198" s="462" t="s">
        <v>2</v>
      </c>
    </row>
    <row r="9199" spans="6:10">
      <c r="F9199" s="462" t="s">
        <v>2</v>
      </c>
      <c r="G9199" s="462" t="s">
        <v>2</v>
      </c>
      <c r="I9199" s="462" t="s">
        <v>2</v>
      </c>
      <c r="J9199" s="462" t="s">
        <v>2</v>
      </c>
    </row>
    <row r="9200" spans="6:10">
      <c r="F9200" s="462" t="s">
        <v>2</v>
      </c>
      <c r="G9200" s="462" t="s">
        <v>2</v>
      </c>
      <c r="I9200" s="462" t="s">
        <v>2</v>
      </c>
      <c r="J9200" s="462" t="s">
        <v>2</v>
      </c>
    </row>
    <row r="9201" spans="6:10">
      <c r="F9201" s="462" t="s">
        <v>2</v>
      </c>
      <c r="G9201" s="462" t="s">
        <v>2</v>
      </c>
      <c r="I9201" s="462" t="s">
        <v>2</v>
      </c>
      <c r="J9201" s="462" t="s">
        <v>2</v>
      </c>
    </row>
    <row r="9202" spans="6:10">
      <c r="F9202" s="462" t="s">
        <v>2</v>
      </c>
      <c r="G9202" s="462" t="s">
        <v>2</v>
      </c>
      <c r="I9202" s="462" t="s">
        <v>2</v>
      </c>
      <c r="J9202" s="462" t="s">
        <v>2</v>
      </c>
    </row>
    <row r="9203" spans="6:10">
      <c r="F9203" s="462" t="s">
        <v>2</v>
      </c>
      <c r="G9203" s="462" t="s">
        <v>2</v>
      </c>
      <c r="I9203" s="462" t="s">
        <v>2</v>
      </c>
      <c r="J9203" s="462" t="s">
        <v>2</v>
      </c>
    </row>
    <row r="9204" spans="6:10">
      <c r="F9204" s="462" t="s">
        <v>2</v>
      </c>
      <c r="G9204" s="462" t="s">
        <v>2</v>
      </c>
      <c r="I9204" s="462" t="s">
        <v>2</v>
      </c>
      <c r="J9204" s="462" t="s">
        <v>2</v>
      </c>
    </row>
    <row r="9205" spans="6:10">
      <c r="F9205" s="462" t="s">
        <v>2</v>
      </c>
      <c r="G9205" s="462" t="s">
        <v>2</v>
      </c>
      <c r="I9205" s="462" t="s">
        <v>2</v>
      </c>
      <c r="J9205" s="462" t="s">
        <v>2</v>
      </c>
    </row>
    <row r="9206" spans="6:10">
      <c r="F9206" s="462" t="s">
        <v>2</v>
      </c>
      <c r="G9206" s="462" t="s">
        <v>2</v>
      </c>
      <c r="I9206" s="462" t="s">
        <v>2</v>
      </c>
      <c r="J9206" s="462" t="s">
        <v>2</v>
      </c>
    </row>
    <row r="9207" spans="6:10">
      <c r="F9207" s="462" t="s">
        <v>2</v>
      </c>
      <c r="G9207" s="462" t="s">
        <v>2</v>
      </c>
      <c r="I9207" s="462" t="s">
        <v>2</v>
      </c>
      <c r="J9207" s="462" t="s">
        <v>2</v>
      </c>
    </row>
    <row r="9208" spans="6:10">
      <c r="F9208" s="462" t="s">
        <v>2</v>
      </c>
      <c r="G9208" s="462" t="s">
        <v>2</v>
      </c>
      <c r="I9208" s="462" t="s">
        <v>2</v>
      </c>
      <c r="J9208" s="462" t="s">
        <v>2</v>
      </c>
    </row>
    <row r="9209" spans="6:10">
      <c r="F9209" s="462" t="s">
        <v>2</v>
      </c>
      <c r="G9209" s="462" t="s">
        <v>2</v>
      </c>
      <c r="I9209" s="462" t="s">
        <v>2</v>
      </c>
      <c r="J9209" s="462" t="s">
        <v>2</v>
      </c>
    </row>
    <row r="9210" spans="6:10">
      <c r="F9210" s="462" t="s">
        <v>2</v>
      </c>
      <c r="G9210" s="462" t="s">
        <v>2</v>
      </c>
      <c r="I9210" s="462" t="s">
        <v>2</v>
      </c>
      <c r="J9210" s="462" t="s">
        <v>2</v>
      </c>
    </row>
    <row r="9211" spans="6:10">
      <c r="F9211" s="462" t="s">
        <v>2</v>
      </c>
      <c r="G9211" s="462" t="s">
        <v>2</v>
      </c>
      <c r="I9211" s="462" t="s">
        <v>2</v>
      </c>
      <c r="J9211" s="462" t="s">
        <v>2</v>
      </c>
    </row>
    <row r="9212" spans="6:10">
      <c r="F9212" s="462" t="s">
        <v>2</v>
      </c>
      <c r="G9212" s="462" t="s">
        <v>2</v>
      </c>
      <c r="I9212" s="462" t="s">
        <v>2</v>
      </c>
      <c r="J9212" s="462" t="s">
        <v>2</v>
      </c>
    </row>
    <row r="9213" spans="6:10">
      <c r="F9213" s="462" t="s">
        <v>2</v>
      </c>
      <c r="G9213" s="462" t="s">
        <v>2</v>
      </c>
      <c r="I9213" s="462" t="s">
        <v>2</v>
      </c>
      <c r="J9213" s="462" t="s">
        <v>2</v>
      </c>
    </row>
    <row r="9214" spans="6:10">
      <c r="F9214" s="462" t="s">
        <v>2</v>
      </c>
      <c r="G9214" s="462" t="s">
        <v>2</v>
      </c>
      <c r="I9214" s="462" t="s">
        <v>2</v>
      </c>
      <c r="J9214" s="462" t="s">
        <v>2</v>
      </c>
    </row>
    <row r="9215" spans="6:10">
      <c r="F9215" s="462" t="s">
        <v>2</v>
      </c>
      <c r="G9215" s="462" t="s">
        <v>2</v>
      </c>
      <c r="I9215" s="462" t="s">
        <v>2</v>
      </c>
      <c r="J9215" s="462" t="s">
        <v>2</v>
      </c>
    </row>
    <row r="9216" spans="6:10">
      <c r="F9216" s="462" t="s">
        <v>2</v>
      </c>
      <c r="G9216" s="462" t="s">
        <v>2</v>
      </c>
      <c r="I9216" s="462" t="s">
        <v>2</v>
      </c>
      <c r="J9216" s="462" t="s">
        <v>2</v>
      </c>
    </row>
    <row r="9217" spans="6:10">
      <c r="F9217" s="462" t="s">
        <v>2</v>
      </c>
      <c r="G9217" s="462" t="s">
        <v>2</v>
      </c>
      <c r="I9217" s="462" t="s">
        <v>2</v>
      </c>
      <c r="J9217" s="462" t="s">
        <v>2</v>
      </c>
    </row>
    <row r="9218" spans="6:10">
      <c r="F9218" s="462" t="s">
        <v>2</v>
      </c>
      <c r="G9218" s="462" t="s">
        <v>2</v>
      </c>
      <c r="I9218" s="462" t="s">
        <v>2</v>
      </c>
      <c r="J9218" s="462" t="s">
        <v>2</v>
      </c>
    </row>
    <row r="9219" spans="6:10">
      <c r="F9219" s="462" t="s">
        <v>2</v>
      </c>
      <c r="G9219" s="462" t="s">
        <v>2</v>
      </c>
      <c r="I9219" s="462" t="s">
        <v>2</v>
      </c>
      <c r="J9219" s="462" t="s">
        <v>2</v>
      </c>
    </row>
    <row r="9220" spans="6:10">
      <c r="F9220" s="462" t="s">
        <v>2</v>
      </c>
      <c r="G9220" s="462" t="s">
        <v>2</v>
      </c>
      <c r="I9220" s="462" t="s">
        <v>2</v>
      </c>
      <c r="J9220" s="462" t="s">
        <v>2</v>
      </c>
    </row>
    <row r="9221" spans="6:10">
      <c r="F9221" s="462" t="s">
        <v>2</v>
      </c>
      <c r="G9221" s="462" t="s">
        <v>2</v>
      </c>
      <c r="I9221" s="462" t="s">
        <v>2</v>
      </c>
      <c r="J9221" s="462" t="s">
        <v>2</v>
      </c>
    </row>
    <row r="9222" spans="6:10">
      <c r="F9222" s="462" t="s">
        <v>2</v>
      </c>
      <c r="G9222" s="462" t="s">
        <v>2</v>
      </c>
      <c r="I9222" s="462" t="s">
        <v>2</v>
      </c>
      <c r="J9222" s="462" t="s">
        <v>2</v>
      </c>
    </row>
    <row r="9223" spans="6:10">
      <c r="F9223" s="462" t="s">
        <v>2</v>
      </c>
      <c r="G9223" s="462" t="s">
        <v>2</v>
      </c>
      <c r="I9223" s="462" t="s">
        <v>2</v>
      </c>
      <c r="J9223" s="462" t="s">
        <v>2</v>
      </c>
    </row>
    <row r="9224" spans="6:10">
      <c r="F9224" s="462" t="s">
        <v>2</v>
      </c>
      <c r="G9224" s="462" t="s">
        <v>2</v>
      </c>
      <c r="I9224" s="462" t="s">
        <v>2</v>
      </c>
      <c r="J9224" s="462" t="s">
        <v>2</v>
      </c>
    </row>
    <row r="9225" spans="6:10">
      <c r="F9225" s="462" t="s">
        <v>2</v>
      </c>
      <c r="G9225" s="462" t="s">
        <v>2</v>
      </c>
      <c r="I9225" s="462" t="s">
        <v>2</v>
      </c>
      <c r="J9225" s="462" t="s">
        <v>2</v>
      </c>
    </row>
    <row r="9226" spans="6:10">
      <c r="F9226" s="462" t="s">
        <v>2</v>
      </c>
      <c r="G9226" s="462" t="s">
        <v>2</v>
      </c>
      <c r="I9226" s="462" t="s">
        <v>2</v>
      </c>
      <c r="J9226" s="462" t="s">
        <v>2</v>
      </c>
    </row>
    <row r="9227" spans="6:10">
      <c r="F9227" s="462" t="s">
        <v>2</v>
      </c>
      <c r="G9227" s="462" t="s">
        <v>2</v>
      </c>
      <c r="I9227" s="462" t="s">
        <v>2</v>
      </c>
      <c r="J9227" s="462" t="s">
        <v>2</v>
      </c>
    </row>
    <row r="9228" spans="6:10">
      <c r="F9228" s="462" t="s">
        <v>2</v>
      </c>
      <c r="G9228" s="462" t="s">
        <v>2</v>
      </c>
      <c r="I9228" s="462" t="s">
        <v>2</v>
      </c>
      <c r="J9228" s="462" t="s">
        <v>2</v>
      </c>
    </row>
    <row r="9229" spans="6:10">
      <c r="F9229" s="462" t="s">
        <v>2</v>
      </c>
      <c r="G9229" s="462" t="s">
        <v>2</v>
      </c>
      <c r="I9229" s="462" t="s">
        <v>2</v>
      </c>
      <c r="J9229" s="462" t="s">
        <v>2</v>
      </c>
    </row>
    <row r="9230" spans="6:10">
      <c r="F9230" s="462" t="s">
        <v>2</v>
      </c>
      <c r="G9230" s="462" t="s">
        <v>2</v>
      </c>
      <c r="I9230" s="462" t="s">
        <v>2</v>
      </c>
      <c r="J9230" s="462" t="s">
        <v>2</v>
      </c>
    </row>
    <row r="9231" spans="6:10">
      <c r="F9231" s="462" t="s">
        <v>2</v>
      </c>
      <c r="G9231" s="462" t="s">
        <v>2</v>
      </c>
      <c r="I9231" s="462" t="s">
        <v>2</v>
      </c>
      <c r="J9231" s="462" t="s">
        <v>2</v>
      </c>
    </row>
    <row r="9232" spans="6:10">
      <c r="F9232" s="462" t="s">
        <v>2</v>
      </c>
      <c r="G9232" s="462" t="s">
        <v>2</v>
      </c>
      <c r="I9232" s="462" t="s">
        <v>2</v>
      </c>
      <c r="J9232" s="462" t="s">
        <v>2</v>
      </c>
    </row>
    <row r="9233" spans="6:10">
      <c r="F9233" s="462" t="s">
        <v>2</v>
      </c>
      <c r="G9233" s="462" t="s">
        <v>2</v>
      </c>
      <c r="I9233" s="462" t="s">
        <v>2</v>
      </c>
      <c r="J9233" s="462" t="s">
        <v>2</v>
      </c>
    </row>
    <row r="9234" spans="6:10">
      <c r="F9234" s="462" t="s">
        <v>2</v>
      </c>
      <c r="G9234" s="462" t="s">
        <v>2</v>
      </c>
      <c r="I9234" s="462" t="s">
        <v>2</v>
      </c>
      <c r="J9234" s="462" t="s">
        <v>2</v>
      </c>
    </row>
    <row r="9235" spans="6:10">
      <c r="F9235" s="462" t="s">
        <v>2</v>
      </c>
      <c r="G9235" s="462" t="s">
        <v>2</v>
      </c>
      <c r="I9235" s="462" t="s">
        <v>2</v>
      </c>
      <c r="J9235" s="462" t="s">
        <v>2</v>
      </c>
    </row>
    <row r="9236" spans="6:10">
      <c r="F9236" s="462" t="s">
        <v>2</v>
      </c>
      <c r="G9236" s="462" t="s">
        <v>2</v>
      </c>
      <c r="I9236" s="462" t="s">
        <v>2</v>
      </c>
      <c r="J9236" s="462" t="s">
        <v>2</v>
      </c>
    </row>
    <row r="9237" spans="6:10">
      <c r="F9237" s="462" t="s">
        <v>2</v>
      </c>
      <c r="G9237" s="462" t="s">
        <v>2</v>
      </c>
      <c r="I9237" s="462" t="s">
        <v>2</v>
      </c>
      <c r="J9237" s="462" t="s">
        <v>2</v>
      </c>
    </row>
    <row r="9238" spans="6:10">
      <c r="F9238" s="462" t="s">
        <v>2</v>
      </c>
      <c r="G9238" s="462" t="s">
        <v>2</v>
      </c>
      <c r="I9238" s="462" t="s">
        <v>2</v>
      </c>
      <c r="J9238" s="462" t="s">
        <v>2</v>
      </c>
    </row>
    <row r="9239" spans="6:10">
      <c r="F9239" s="462" t="s">
        <v>2</v>
      </c>
      <c r="G9239" s="462" t="s">
        <v>2</v>
      </c>
      <c r="I9239" s="462" t="s">
        <v>2</v>
      </c>
      <c r="J9239" s="462" t="s">
        <v>2</v>
      </c>
    </row>
    <row r="9240" spans="6:10">
      <c r="F9240" s="462" t="s">
        <v>2</v>
      </c>
      <c r="G9240" s="462" t="s">
        <v>2</v>
      </c>
      <c r="I9240" s="462" t="s">
        <v>2</v>
      </c>
      <c r="J9240" s="462" t="s">
        <v>2</v>
      </c>
    </row>
    <row r="9241" spans="6:10">
      <c r="F9241" s="462" t="s">
        <v>2</v>
      </c>
      <c r="G9241" s="462" t="s">
        <v>2</v>
      </c>
      <c r="I9241" s="462" t="s">
        <v>2</v>
      </c>
      <c r="J9241" s="462" t="s">
        <v>2</v>
      </c>
    </row>
    <row r="9242" spans="6:10">
      <c r="F9242" s="462" t="s">
        <v>2</v>
      </c>
      <c r="G9242" s="462" t="s">
        <v>2</v>
      </c>
      <c r="I9242" s="462" t="s">
        <v>2</v>
      </c>
      <c r="J9242" s="462" t="s">
        <v>2</v>
      </c>
    </row>
    <row r="9243" spans="6:10">
      <c r="F9243" s="462" t="s">
        <v>2</v>
      </c>
      <c r="G9243" s="462" t="s">
        <v>2</v>
      </c>
      <c r="I9243" s="462" t="s">
        <v>2</v>
      </c>
      <c r="J9243" s="462" t="s">
        <v>2</v>
      </c>
    </row>
    <row r="9244" spans="6:10">
      <c r="F9244" s="462" t="s">
        <v>2</v>
      </c>
      <c r="G9244" s="462" t="s">
        <v>2</v>
      </c>
      <c r="I9244" s="462" t="s">
        <v>2</v>
      </c>
      <c r="J9244" s="462" t="s">
        <v>2</v>
      </c>
    </row>
    <row r="9245" spans="6:10">
      <c r="F9245" s="462" t="s">
        <v>2</v>
      </c>
      <c r="G9245" s="462" t="s">
        <v>2</v>
      </c>
      <c r="I9245" s="462" t="s">
        <v>2</v>
      </c>
      <c r="J9245" s="462" t="s">
        <v>2</v>
      </c>
    </row>
    <row r="9246" spans="6:10">
      <c r="F9246" s="462" t="s">
        <v>2</v>
      </c>
      <c r="G9246" s="462" t="s">
        <v>2</v>
      </c>
      <c r="I9246" s="462" t="s">
        <v>2</v>
      </c>
      <c r="J9246" s="462" t="s">
        <v>2</v>
      </c>
    </row>
    <row r="9247" spans="6:10">
      <c r="F9247" s="462" t="s">
        <v>2</v>
      </c>
      <c r="G9247" s="462" t="s">
        <v>2</v>
      </c>
      <c r="I9247" s="462" t="s">
        <v>2</v>
      </c>
      <c r="J9247" s="462" t="s">
        <v>2</v>
      </c>
    </row>
    <row r="9248" spans="6:10">
      <c r="F9248" s="462" t="s">
        <v>2</v>
      </c>
      <c r="G9248" s="462" t="s">
        <v>2</v>
      </c>
      <c r="I9248" s="462" t="s">
        <v>2</v>
      </c>
      <c r="J9248" s="462" t="s">
        <v>2</v>
      </c>
    </row>
    <row r="9249" spans="6:10">
      <c r="F9249" s="462" t="s">
        <v>2</v>
      </c>
      <c r="G9249" s="462" t="s">
        <v>2</v>
      </c>
      <c r="I9249" s="462" t="s">
        <v>2</v>
      </c>
      <c r="J9249" s="462" t="s">
        <v>2</v>
      </c>
    </row>
    <row r="9250" spans="6:10">
      <c r="F9250" s="462" t="s">
        <v>2</v>
      </c>
      <c r="G9250" s="462" t="s">
        <v>2</v>
      </c>
      <c r="I9250" s="462" t="s">
        <v>2</v>
      </c>
      <c r="J9250" s="462" t="s">
        <v>2</v>
      </c>
    </row>
    <row r="9251" spans="6:10">
      <c r="F9251" s="462" t="s">
        <v>2</v>
      </c>
      <c r="G9251" s="462" t="s">
        <v>2</v>
      </c>
      <c r="I9251" s="462" t="s">
        <v>2</v>
      </c>
      <c r="J9251" s="462" t="s">
        <v>2</v>
      </c>
    </row>
    <row r="9252" spans="6:10">
      <c r="F9252" s="462" t="s">
        <v>2</v>
      </c>
      <c r="G9252" s="462" t="s">
        <v>2</v>
      </c>
      <c r="I9252" s="462" t="s">
        <v>2</v>
      </c>
      <c r="J9252" s="462" t="s">
        <v>2</v>
      </c>
    </row>
    <row r="9253" spans="6:10">
      <c r="F9253" s="462" t="s">
        <v>2</v>
      </c>
      <c r="G9253" s="462" t="s">
        <v>2</v>
      </c>
      <c r="I9253" s="462" t="s">
        <v>2</v>
      </c>
      <c r="J9253" s="462" t="s">
        <v>2</v>
      </c>
    </row>
    <row r="9254" spans="6:10">
      <c r="F9254" s="462" t="s">
        <v>2</v>
      </c>
      <c r="G9254" s="462" t="s">
        <v>2</v>
      </c>
      <c r="I9254" s="462" t="s">
        <v>2</v>
      </c>
      <c r="J9254" s="462" t="s">
        <v>2</v>
      </c>
    </row>
    <row r="9255" spans="6:10">
      <c r="F9255" s="462" t="s">
        <v>2</v>
      </c>
      <c r="G9255" s="462" t="s">
        <v>2</v>
      </c>
      <c r="I9255" s="462" t="s">
        <v>2</v>
      </c>
      <c r="J9255" s="462" t="s">
        <v>2</v>
      </c>
    </row>
    <row r="9256" spans="6:10">
      <c r="F9256" s="462" t="s">
        <v>2</v>
      </c>
      <c r="G9256" s="462" t="s">
        <v>2</v>
      </c>
      <c r="I9256" s="462" t="s">
        <v>2</v>
      </c>
      <c r="J9256" s="462" t="s">
        <v>2</v>
      </c>
    </row>
    <row r="9257" spans="6:10">
      <c r="F9257" s="462" t="s">
        <v>2</v>
      </c>
      <c r="G9257" s="462" t="s">
        <v>2</v>
      </c>
      <c r="I9257" s="462" t="s">
        <v>2</v>
      </c>
      <c r="J9257" s="462" t="s">
        <v>2</v>
      </c>
    </row>
    <row r="9258" spans="6:10">
      <c r="F9258" s="462" t="s">
        <v>2</v>
      </c>
      <c r="G9258" s="462" t="s">
        <v>2</v>
      </c>
      <c r="I9258" s="462" t="s">
        <v>2</v>
      </c>
      <c r="J9258" s="462" t="s">
        <v>2</v>
      </c>
    </row>
    <row r="9259" spans="6:10">
      <c r="F9259" s="462" t="s">
        <v>2</v>
      </c>
      <c r="G9259" s="462" t="s">
        <v>2</v>
      </c>
      <c r="I9259" s="462" t="s">
        <v>2</v>
      </c>
      <c r="J9259" s="462" t="s">
        <v>2</v>
      </c>
    </row>
    <row r="9260" spans="6:10">
      <c r="F9260" s="462" t="s">
        <v>2</v>
      </c>
      <c r="G9260" s="462" t="s">
        <v>2</v>
      </c>
      <c r="I9260" s="462" t="s">
        <v>2</v>
      </c>
      <c r="J9260" s="462" t="s">
        <v>2</v>
      </c>
    </row>
    <row r="9261" spans="6:10">
      <c r="F9261" s="462" t="s">
        <v>2</v>
      </c>
      <c r="G9261" s="462" t="s">
        <v>2</v>
      </c>
      <c r="I9261" s="462" t="s">
        <v>2</v>
      </c>
      <c r="J9261" s="462" t="s">
        <v>2</v>
      </c>
    </row>
    <row r="9262" spans="6:10">
      <c r="F9262" s="462" t="s">
        <v>2</v>
      </c>
      <c r="G9262" s="462" t="s">
        <v>2</v>
      </c>
      <c r="I9262" s="462" t="s">
        <v>2</v>
      </c>
      <c r="J9262" s="462" t="s">
        <v>2</v>
      </c>
    </row>
    <row r="9263" spans="6:10">
      <c r="F9263" s="462" t="s">
        <v>2</v>
      </c>
      <c r="G9263" s="462" t="s">
        <v>2</v>
      </c>
      <c r="I9263" s="462" t="s">
        <v>2</v>
      </c>
      <c r="J9263" s="462" t="s">
        <v>2</v>
      </c>
    </row>
    <row r="9264" spans="6:10">
      <c r="F9264" s="462" t="s">
        <v>2</v>
      </c>
      <c r="G9264" s="462" t="s">
        <v>2</v>
      </c>
      <c r="I9264" s="462" t="s">
        <v>2</v>
      </c>
      <c r="J9264" s="462" t="s">
        <v>2</v>
      </c>
    </row>
    <row r="9265" spans="6:10">
      <c r="F9265" s="462" t="s">
        <v>2</v>
      </c>
      <c r="G9265" s="462" t="s">
        <v>2</v>
      </c>
      <c r="I9265" s="462" t="s">
        <v>2</v>
      </c>
      <c r="J9265" s="462" t="s">
        <v>2</v>
      </c>
    </row>
    <row r="9266" spans="6:10">
      <c r="F9266" s="462" t="s">
        <v>2</v>
      </c>
      <c r="G9266" s="462" t="s">
        <v>2</v>
      </c>
      <c r="I9266" s="462" t="s">
        <v>2</v>
      </c>
      <c r="J9266" s="462" t="s">
        <v>2</v>
      </c>
    </row>
    <row r="9267" spans="6:10">
      <c r="F9267" s="462" t="s">
        <v>2</v>
      </c>
      <c r="G9267" s="462" t="s">
        <v>2</v>
      </c>
      <c r="I9267" s="462" t="s">
        <v>2</v>
      </c>
      <c r="J9267" s="462" t="s">
        <v>2</v>
      </c>
    </row>
    <row r="9268" spans="6:10">
      <c r="F9268" s="462" t="s">
        <v>2</v>
      </c>
      <c r="G9268" s="462" t="s">
        <v>2</v>
      </c>
      <c r="I9268" s="462" t="s">
        <v>2</v>
      </c>
      <c r="J9268" s="462" t="s">
        <v>2</v>
      </c>
    </row>
    <row r="9269" spans="6:10">
      <c r="F9269" s="462" t="s">
        <v>2</v>
      </c>
      <c r="G9269" s="462" t="s">
        <v>2</v>
      </c>
      <c r="I9269" s="462" t="s">
        <v>2</v>
      </c>
      <c r="J9269" s="462" t="s">
        <v>2</v>
      </c>
    </row>
    <row r="9270" spans="6:10">
      <c r="F9270" s="462" t="s">
        <v>2</v>
      </c>
      <c r="G9270" s="462" t="s">
        <v>2</v>
      </c>
      <c r="I9270" s="462" t="s">
        <v>2</v>
      </c>
      <c r="J9270" s="462" t="s">
        <v>2</v>
      </c>
    </row>
    <row r="9271" spans="6:10">
      <c r="F9271" s="462" t="s">
        <v>2</v>
      </c>
      <c r="G9271" s="462" t="s">
        <v>2</v>
      </c>
      <c r="I9271" s="462" t="s">
        <v>2</v>
      </c>
      <c r="J9271" s="462" t="s">
        <v>2</v>
      </c>
    </row>
    <row r="9272" spans="6:10">
      <c r="F9272" s="462" t="s">
        <v>2</v>
      </c>
      <c r="G9272" s="462" t="s">
        <v>2</v>
      </c>
      <c r="I9272" s="462" t="s">
        <v>2</v>
      </c>
      <c r="J9272" s="462" t="s">
        <v>2</v>
      </c>
    </row>
    <row r="9273" spans="6:10">
      <c r="F9273" s="462" t="s">
        <v>2</v>
      </c>
      <c r="G9273" s="462" t="s">
        <v>2</v>
      </c>
      <c r="I9273" s="462" t="s">
        <v>2</v>
      </c>
      <c r="J9273" s="462" t="s">
        <v>2</v>
      </c>
    </row>
    <row r="9274" spans="6:10">
      <c r="F9274" s="462" t="s">
        <v>2</v>
      </c>
      <c r="G9274" s="462" t="s">
        <v>2</v>
      </c>
      <c r="I9274" s="462" t="s">
        <v>2</v>
      </c>
      <c r="J9274" s="462" t="s">
        <v>2</v>
      </c>
    </row>
    <row r="9275" spans="6:10">
      <c r="F9275" s="462" t="s">
        <v>2</v>
      </c>
      <c r="G9275" s="462" t="s">
        <v>2</v>
      </c>
      <c r="I9275" s="462" t="s">
        <v>2</v>
      </c>
      <c r="J9275" s="462" t="s">
        <v>2</v>
      </c>
    </row>
    <row r="9276" spans="6:10">
      <c r="F9276" s="462" t="s">
        <v>2</v>
      </c>
      <c r="G9276" s="462" t="s">
        <v>2</v>
      </c>
      <c r="I9276" s="462" t="s">
        <v>2</v>
      </c>
      <c r="J9276" s="462" t="s">
        <v>2</v>
      </c>
    </row>
    <row r="9277" spans="6:10">
      <c r="F9277" s="462" t="s">
        <v>2</v>
      </c>
      <c r="G9277" s="462" t="s">
        <v>2</v>
      </c>
      <c r="I9277" s="462" t="s">
        <v>2</v>
      </c>
      <c r="J9277" s="462" t="s">
        <v>2</v>
      </c>
    </row>
    <row r="9278" spans="6:10">
      <c r="F9278" s="462" t="s">
        <v>2</v>
      </c>
      <c r="G9278" s="462" t="s">
        <v>2</v>
      </c>
      <c r="I9278" s="462" t="s">
        <v>2</v>
      </c>
      <c r="J9278" s="462" t="s">
        <v>2</v>
      </c>
    </row>
    <row r="9279" spans="6:10">
      <c r="F9279" s="462" t="s">
        <v>2</v>
      </c>
      <c r="G9279" s="462" t="s">
        <v>2</v>
      </c>
      <c r="I9279" s="462" t="s">
        <v>2</v>
      </c>
      <c r="J9279" s="462" t="s">
        <v>2</v>
      </c>
    </row>
    <row r="9280" spans="6:10">
      <c r="F9280" s="462" t="s">
        <v>2</v>
      </c>
      <c r="G9280" s="462" t="s">
        <v>2</v>
      </c>
      <c r="I9280" s="462" t="s">
        <v>2</v>
      </c>
      <c r="J9280" s="462" t="s">
        <v>2</v>
      </c>
    </row>
    <row r="9281" spans="6:10">
      <c r="F9281" s="462" t="s">
        <v>2</v>
      </c>
      <c r="G9281" s="462" t="s">
        <v>2</v>
      </c>
      <c r="I9281" s="462" t="s">
        <v>2</v>
      </c>
      <c r="J9281" s="462" t="s">
        <v>2</v>
      </c>
    </row>
    <row r="9282" spans="6:10">
      <c r="F9282" s="462" t="s">
        <v>2</v>
      </c>
      <c r="G9282" s="462" t="s">
        <v>2</v>
      </c>
      <c r="I9282" s="462" t="s">
        <v>2</v>
      </c>
      <c r="J9282" s="462" t="s">
        <v>2</v>
      </c>
    </row>
    <row r="9283" spans="6:10">
      <c r="F9283" s="462" t="s">
        <v>2</v>
      </c>
      <c r="G9283" s="462" t="s">
        <v>2</v>
      </c>
      <c r="I9283" s="462" t="s">
        <v>2</v>
      </c>
      <c r="J9283" s="462" t="s">
        <v>2</v>
      </c>
    </row>
    <row r="9284" spans="6:10">
      <c r="F9284" s="462" t="s">
        <v>2</v>
      </c>
      <c r="G9284" s="462" t="s">
        <v>2</v>
      </c>
      <c r="I9284" s="462" t="s">
        <v>2</v>
      </c>
      <c r="J9284" s="462" t="s">
        <v>2</v>
      </c>
    </row>
    <row r="9285" spans="6:10">
      <c r="F9285" s="462" t="s">
        <v>2</v>
      </c>
      <c r="G9285" s="462" t="s">
        <v>2</v>
      </c>
      <c r="I9285" s="462" t="s">
        <v>2</v>
      </c>
      <c r="J9285" s="462" t="s">
        <v>2</v>
      </c>
    </row>
    <row r="9286" spans="6:10">
      <c r="F9286" s="462" t="s">
        <v>2</v>
      </c>
      <c r="G9286" s="462" t="s">
        <v>2</v>
      </c>
      <c r="I9286" s="462" t="s">
        <v>2</v>
      </c>
      <c r="J9286" s="462" t="s">
        <v>2</v>
      </c>
    </row>
    <row r="9287" spans="6:10">
      <c r="F9287" s="462" t="s">
        <v>2</v>
      </c>
      <c r="G9287" s="462" t="s">
        <v>2</v>
      </c>
      <c r="I9287" s="462" t="s">
        <v>2</v>
      </c>
      <c r="J9287" s="462" t="s">
        <v>2</v>
      </c>
    </row>
    <row r="9288" spans="6:10">
      <c r="F9288" s="462" t="s">
        <v>2</v>
      </c>
      <c r="G9288" s="462" t="s">
        <v>2</v>
      </c>
      <c r="I9288" s="462" t="s">
        <v>2</v>
      </c>
      <c r="J9288" s="462" t="s">
        <v>2</v>
      </c>
    </row>
    <row r="9289" spans="6:10">
      <c r="F9289" s="462" t="s">
        <v>2</v>
      </c>
      <c r="G9289" s="462" t="s">
        <v>2</v>
      </c>
      <c r="I9289" s="462" t="s">
        <v>2</v>
      </c>
      <c r="J9289" s="462" t="s">
        <v>2</v>
      </c>
    </row>
    <row r="9290" spans="6:10">
      <c r="F9290" s="462" t="s">
        <v>2</v>
      </c>
      <c r="G9290" s="462" t="s">
        <v>2</v>
      </c>
      <c r="I9290" s="462" t="s">
        <v>2</v>
      </c>
      <c r="J9290" s="462" t="s">
        <v>2</v>
      </c>
    </row>
    <row r="9291" spans="6:10">
      <c r="F9291" s="462" t="s">
        <v>2</v>
      </c>
      <c r="G9291" s="462" t="s">
        <v>2</v>
      </c>
      <c r="I9291" s="462" t="s">
        <v>2</v>
      </c>
      <c r="J9291" s="462" t="s">
        <v>2</v>
      </c>
    </row>
    <row r="9292" spans="6:10">
      <c r="F9292" s="462" t="s">
        <v>2</v>
      </c>
      <c r="G9292" s="462" t="s">
        <v>2</v>
      </c>
      <c r="I9292" s="462" t="s">
        <v>2</v>
      </c>
      <c r="J9292" s="462" t="s">
        <v>2</v>
      </c>
    </row>
    <row r="9293" spans="6:10">
      <c r="F9293" s="462" t="s">
        <v>2</v>
      </c>
      <c r="G9293" s="462" t="s">
        <v>2</v>
      </c>
      <c r="I9293" s="462" t="s">
        <v>2</v>
      </c>
      <c r="J9293" s="462" t="s">
        <v>2</v>
      </c>
    </row>
    <row r="9294" spans="6:10">
      <c r="F9294" s="462" t="s">
        <v>2</v>
      </c>
      <c r="G9294" s="462" t="s">
        <v>2</v>
      </c>
      <c r="I9294" s="462" t="s">
        <v>2</v>
      </c>
      <c r="J9294" s="462" t="s">
        <v>2</v>
      </c>
    </row>
    <row r="9295" spans="6:10">
      <c r="F9295" s="462" t="s">
        <v>2</v>
      </c>
      <c r="G9295" s="462" t="s">
        <v>2</v>
      </c>
      <c r="I9295" s="462" t="s">
        <v>2</v>
      </c>
      <c r="J9295" s="462" t="s">
        <v>2</v>
      </c>
    </row>
    <row r="9296" spans="6:10">
      <c r="F9296" s="462" t="s">
        <v>2</v>
      </c>
      <c r="G9296" s="462" t="s">
        <v>2</v>
      </c>
      <c r="I9296" s="462" t="s">
        <v>2</v>
      </c>
      <c r="J9296" s="462" t="s">
        <v>2</v>
      </c>
    </row>
    <row r="9297" spans="6:10">
      <c r="F9297" s="462" t="s">
        <v>2</v>
      </c>
      <c r="G9297" s="462" t="s">
        <v>2</v>
      </c>
      <c r="I9297" s="462" t="s">
        <v>2</v>
      </c>
      <c r="J9297" s="462" t="s">
        <v>2</v>
      </c>
    </row>
    <row r="9298" spans="6:10">
      <c r="F9298" s="462" t="s">
        <v>2</v>
      </c>
      <c r="G9298" s="462" t="s">
        <v>2</v>
      </c>
      <c r="I9298" s="462" t="s">
        <v>2</v>
      </c>
      <c r="J9298" s="462" t="s">
        <v>2</v>
      </c>
    </row>
    <row r="9299" spans="6:10">
      <c r="F9299" s="462" t="s">
        <v>2</v>
      </c>
      <c r="G9299" s="462" t="s">
        <v>2</v>
      </c>
      <c r="I9299" s="462" t="s">
        <v>2</v>
      </c>
      <c r="J9299" s="462" t="s">
        <v>2</v>
      </c>
    </row>
    <row r="9300" spans="6:10">
      <c r="F9300" s="462" t="s">
        <v>2</v>
      </c>
      <c r="G9300" s="462" t="s">
        <v>2</v>
      </c>
      <c r="I9300" s="462" t="s">
        <v>2</v>
      </c>
      <c r="J9300" s="462" t="s">
        <v>2</v>
      </c>
    </row>
    <row r="9301" spans="6:10">
      <c r="F9301" s="462" t="s">
        <v>2</v>
      </c>
      <c r="G9301" s="462" t="s">
        <v>2</v>
      </c>
      <c r="I9301" s="462" t="s">
        <v>2</v>
      </c>
      <c r="J9301" s="462" t="s">
        <v>2</v>
      </c>
    </row>
    <row r="9302" spans="6:10">
      <c r="F9302" s="462" t="s">
        <v>2</v>
      </c>
      <c r="G9302" s="462" t="s">
        <v>2</v>
      </c>
      <c r="I9302" s="462" t="s">
        <v>2</v>
      </c>
      <c r="J9302" s="462" t="s">
        <v>2</v>
      </c>
    </row>
    <row r="9303" spans="6:10">
      <c r="F9303" s="462" t="s">
        <v>2</v>
      </c>
      <c r="G9303" s="462" t="s">
        <v>2</v>
      </c>
      <c r="I9303" s="462" t="s">
        <v>2</v>
      </c>
      <c r="J9303" s="462" t="s">
        <v>2</v>
      </c>
    </row>
    <row r="9304" spans="6:10">
      <c r="F9304" s="462" t="s">
        <v>2</v>
      </c>
      <c r="G9304" s="462" t="s">
        <v>2</v>
      </c>
      <c r="I9304" s="462" t="s">
        <v>2</v>
      </c>
      <c r="J9304" s="462" t="s">
        <v>2</v>
      </c>
    </row>
    <row r="9305" spans="6:10">
      <c r="F9305" s="462" t="s">
        <v>2</v>
      </c>
      <c r="G9305" s="462" t="s">
        <v>2</v>
      </c>
      <c r="I9305" s="462" t="s">
        <v>2</v>
      </c>
      <c r="J9305" s="462" t="s">
        <v>2</v>
      </c>
    </row>
    <row r="9306" spans="6:10">
      <c r="F9306" s="462" t="s">
        <v>2</v>
      </c>
      <c r="G9306" s="462" t="s">
        <v>2</v>
      </c>
      <c r="I9306" s="462" t="s">
        <v>2</v>
      </c>
      <c r="J9306" s="462" t="s">
        <v>2</v>
      </c>
    </row>
    <row r="9307" spans="6:10">
      <c r="F9307" s="462" t="s">
        <v>2</v>
      </c>
      <c r="G9307" s="462" t="s">
        <v>2</v>
      </c>
      <c r="I9307" s="462" t="s">
        <v>2</v>
      </c>
      <c r="J9307" s="462" t="s">
        <v>2</v>
      </c>
    </row>
    <row r="9308" spans="6:10">
      <c r="F9308" s="462" t="s">
        <v>2</v>
      </c>
      <c r="G9308" s="462" t="s">
        <v>2</v>
      </c>
      <c r="I9308" s="462" t="s">
        <v>2</v>
      </c>
      <c r="J9308" s="462" t="s">
        <v>2</v>
      </c>
    </row>
    <row r="9309" spans="6:10">
      <c r="F9309" s="462" t="s">
        <v>2</v>
      </c>
      <c r="G9309" s="462" t="s">
        <v>2</v>
      </c>
      <c r="I9309" s="462" t="s">
        <v>2</v>
      </c>
      <c r="J9309" s="462" t="s">
        <v>2</v>
      </c>
    </row>
    <row r="9310" spans="6:10">
      <c r="F9310" s="462" t="s">
        <v>2</v>
      </c>
      <c r="G9310" s="462" t="s">
        <v>2</v>
      </c>
      <c r="I9310" s="462" t="s">
        <v>2</v>
      </c>
      <c r="J9310" s="462" t="s">
        <v>2</v>
      </c>
    </row>
    <row r="9311" spans="6:10">
      <c r="F9311" s="462" t="s">
        <v>2</v>
      </c>
      <c r="G9311" s="462" t="s">
        <v>2</v>
      </c>
      <c r="I9311" s="462" t="s">
        <v>2</v>
      </c>
      <c r="J9311" s="462" t="s">
        <v>2</v>
      </c>
    </row>
    <row r="9312" spans="6:10">
      <c r="F9312" s="462" t="s">
        <v>2</v>
      </c>
      <c r="G9312" s="462" t="s">
        <v>2</v>
      </c>
      <c r="I9312" s="462" t="s">
        <v>2</v>
      </c>
      <c r="J9312" s="462" t="s">
        <v>2</v>
      </c>
    </row>
    <row r="9313" spans="6:10">
      <c r="F9313" s="462" t="s">
        <v>2</v>
      </c>
      <c r="G9313" s="462" t="s">
        <v>2</v>
      </c>
      <c r="I9313" s="462" t="s">
        <v>2</v>
      </c>
      <c r="J9313" s="462" t="s">
        <v>2</v>
      </c>
    </row>
    <row r="9314" spans="6:10">
      <c r="F9314" s="462" t="s">
        <v>2</v>
      </c>
      <c r="G9314" s="462" t="s">
        <v>2</v>
      </c>
      <c r="I9314" s="462" t="s">
        <v>2</v>
      </c>
      <c r="J9314" s="462" t="s">
        <v>2</v>
      </c>
    </row>
    <row r="9315" spans="6:10">
      <c r="F9315" s="462" t="s">
        <v>2</v>
      </c>
      <c r="G9315" s="462" t="s">
        <v>2</v>
      </c>
      <c r="I9315" s="462" t="s">
        <v>2</v>
      </c>
      <c r="J9315" s="462" t="s">
        <v>2</v>
      </c>
    </row>
    <row r="9316" spans="6:10">
      <c r="F9316" s="462" t="s">
        <v>2</v>
      </c>
      <c r="G9316" s="462" t="s">
        <v>2</v>
      </c>
      <c r="I9316" s="462" t="s">
        <v>2</v>
      </c>
      <c r="J9316" s="462" t="s">
        <v>2</v>
      </c>
    </row>
    <row r="9317" spans="6:10">
      <c r="F9317" s="462" t="s">
        <v>2</v>
      </c>
      <c r="G9317" s="462" t="s">
        <v>2</v>
      </c>
      <c r="I9317" s="462" t="s">
        <v>2</v>
      </c>
      <c r="J9317" s="462" t="s">
        <v>2</v>
      </c>
    </row>
    <row r="9318" spans="6:10">
      <c r="F9318" s="462" t="s">
        <v>2</v>
      </c>
      <c r="G9318" s="462" t="s">
        <v>2</v>
      </c>
      <c r="I9318" s="462" t="s">
        <v>2</v>
      </c>
      <c r="J9318" s="462" t="s">
        <v>2</v>
      </c>
    </row>
    <row r="9319" spans="6:10">
      <c r="F9319" s="462" t="s">
        <v>2</v>
      </c>
      <c r="G9319" s="462" t="s">
        <v>2</v>
      </c>
      <c r="I9319" s="462" t="s">
        <v>2</v>
      </c>
      <c r="J9319" s="462" t="s">
        <v>2</v>
      </c>
    </row>
    <row r="9320" spans="6:10">
      <c r="F9320" s="462" t="s">
        <v>2</v>
      </c>
      <c r="G9320" s="462" t="s">
        <v>2</v>
      </c>
      <c r="I9320" s="462" t="s">
        <v>2</v>
      </c>
      <c r="J9320" s="462" t="s">
        <v>2</v>
      </c>
    </row>
    <row r="9321" spans="6:10">
      <c r="F9321" s="462" t="s">
        <v>2</v>
      </c>
      <c r="G9321" s="462" t="s">
        <v>2</v>
      </c>
      <c r="I9321" s="462" t="s">
        <v>2</v>
      </c>
      <c r="J9321" s="462" t="s">
        <v>2</v>
      </c>
    </row>
    <row r="9322" spans="6:10">
      <c r="F9322" s="462" t="s">
        <v>2</v>
      </c>
      <c r="G9322" s="462" t="s">
        <v>2</v>
      </c>
      <c r="I9322" s="462" t="s">
        <v>2</v>
      </c>
      <c r="J9322" s="462" t="s">
        <v>2</v>
      </c>
    </row>
    <row r="9323" spans="6:10">
      <c r="F9323" s="462" t="s">
        <v>2</v>
      </c>
      <c r="G9323" s="462" t="s">
        <v>2</v>
      </c>
      <c r="I9323" s="462" t="s">
        <v>2</v>
      </c>
      <c r="J9323" s="462" t="s">
        <v>2</v>
      </c>
    </row>
    <row r="9324" spans="6:10">
      <c r="F9324" s="462" t="s">
        <v>2</v>
      </c>
      <c r="G9324" s="462" t="s">
        <v>2</v>
      </c>
      <c r="I9324" s="462" t="s">
        <v>2</v>
      </c>
      <c r="J9324" s="462" t="s">
        <v>2</v>
      </c>
    </row>
    <row r="9325" spans="6:10">
      <c r="F9325" s="462" t="s">
        <v>2</v>
      </c>
      <c r="G9325" s="462" t="s">
        <v>2</v>
      </c>
      <c r="I9325" s="462" t="s">
        <v>2</v>
      </c>
      <c r="J9325" s="462" t="s">
        <v>2</v>
      </c>
    </row>
    <row r="9326" spans="6:10">
      <c r="F9326" s="462" t="s">
        <v>2</v>
      </c>
      <c r="G9326" s="462" t="s">
        <v>2</v>
      </c>
      <c r="I9326" s="462" t="s">
        <v>2</v>
      </c>
      <c r="J9326" s="462" t="s">
        <v>2</v>
      </c>
    </row>
    <row r="9327" spans="6:10">
      <c r="F9327" s="462" t="s">
        <v>2</v>
      </c>
      <c r="G9327" s="462" t="s">
        <v>2</v>
      </c>
      <c r="I9327" s="462" t="s">
        <v>2</v>
      </c>
      <c r="J9327" s="462" t="s">
        <v>2</v>
      </c>
    </row>
    <row r="9328" spans="6:10">
      <c r="F9328" s="462" t="s">
        <v>2</v>
      </c>
      <c r="G9328" s="462" t="s">
        <v>2</v>
      </c>
      <c r="I9328" s="462" t="s">
        <v>2</v>
      </c>
      <c r="J9328" s="462" t="s">
        <v>2</v>
      </c>
    </row>
    <row r="9329" spans="6:10">
      <c r="F9329" s="462" t="s">
        <v>2</v>
      </c>
      <c r="G9329" s="462" t="s">
        <v>2</v>
      </c>
      <c r="I9329" s="462" t="s">
        <v>2</v>
      </c>
      <c r="J9329" s="462" t="s">
        <v>2</v>
      </c>
    </row>
    <row r="9330" spans="6:10">
      <c r="F9330" s="462" t="s">
        <v>2</v>
      </c>
      <c r="G9330" s="462" t="s">
        <v>2</v>
      </c>
      <c r="I9330" s="462" t="s">
        <v>2</v>
      </c>
      <c r="J9330" s="462" t="s">
        <v>2</v>
      </c>
    </row>
    <row r="9331" spans="6:10">
      <c r="F9331" s="462" t="s">
        <v>2</v>
      </c>
      <c r="G9331" s="462" t="s">
        <v>2</v>
      </c>
      <c r="I9331" s="462" t="s">
        <v>2</v>
      </c>
      <c r="J9331" s="462" t="s">
        <v>2</v>
      </c>
    </row>
    <row r="9332" spans="6:10">
      <c r="F9332" s="462" t="s">
        <v>2</v>
      </c>
      <c r="G9332" s="462" t="s">
        <v>2</v>
      </c>
      <c r="I9332" s="462" t="s">
        <v>2</v>
      </c>
      <c r="J9332" s="462" t="s">
        <v>2</v>
      </c>
    </row>
    <row r="9333" spans="6:10">
      <c r="F9333" s="462" t="s">
        <v>2</v>
      </c>
      <c r="G9333" s="462" t="s">
        <v>2</v>
      </c>
      <c r="I9333" s="462" t="s">
        <v>2</v>
      </c>
      <c r="J9333" s="462" t="s">
        <v>2</v>
      </c>
    </row>
    <row r="9334" spans="6:10">
      <c r="F9334" s="462" t="s">
        <v>2</v>
      </c>
      <c r="G9334" s="462" t="s">
        <v>2</v>
      </c>
      <c r="I9334" s="462" t="s">
        <v>2</v>
      </c>
      <c r="J9334" s="462" t="s">
        <v>2</v>
      </c>
    </row>
    <row r="9335" spans="6:10">
      <c r="F9335" s="462" t="s">
        <v>2</v>
      </c>
      <c r="G9335" s="462" t="s">
        <v>2</v>
      </c>
      <c r="I9335" s="462" t="s">
        <v>2</v>
      </c>
      <c r="J9335" s="462" t="s">
        <v>2</v>
      </c>
    </row>
    <row r="9336" spans="6:10">
      <c r="F9336" s="462" t="s">
        <v>2</v>
      </c>
      <c r="G9336" s="462" t="s">
        <v>2</v>
      </c>
      <c r="I9336" s="462" t="s">
        <v>2</v>
      </c>
      <c r="J9336" s="462" t="s">
        <v>2</v>
      </c>
    </row>
    <row r="9337" spans="6:10">
      <c r="F9337" s="462" t="s">
        <v>2</v>
      </c>
      <c r="G9337" s="462" t="s">
        <v>2</v>
      </c>
      <c r="I9337" s="462" t="s">
        <v>2</v>
      </c>
      <c r="J9337" s="462" t="s">
        <v>2</v>
      </c>
    </row>
    <row r="9338" spans="6:10">
      <c r="F9338" s="462" t="s">
        <v>2</v>
      </c>
      <c r="G9338" s="462" t="s">
        <v>2</v>
      </c>
      <c r="I9338" s="462" t="s">
        <v>2</v>
      </c>
      <c r="J9338" s="462" t="s">
        <v>2</v>
      </c>
    </row>
    <row r="9339" spans="6:10">
      <c r="F9339" s="462" t="s">
        <v>2</v>
      </c>
      <c r="G9339" s="462" t="s">
        <v>2</v>
      </c>
      <c r="I9339" s="462" t="s">
        <v>2</v>
      </c>
      <c r="J9339" s="462" t="s">
        <v>2</v>
      </c>
    </row>
    <row r="9340" spans="6:10">
      <c r="F9340" s="462" t="s">
        <v>2</v>
      </c>
      <c r="G9340" s="462" t="s">
        <v>2</v>
      </c>
      <c r="I9340" s="462" t="s">
        <v>2</v>
      </c>
      <c r="J9340" s="462" t="s">
        <v>2</v>
      </c>
    </row>
    <row r="9341" spans="6:10">
      <c r="F9341" s="462" t="s">
        <v>2</v>
      </c>
      <c r="G9341" s="462" t="s">
        <v>2</v>
      </c>
      <c r="I9341" s="462" t="s">
        <v>2</v>
      </c>
      <c r="J9341" s="462" t="s">
        <v>2</v>
      </c>
    </row>
    <row r="9342" spans="6:10">
      <c r="F9342" s="462" t="s">
        <v>2</v>
      </c>
      <c r="G9342" s="462" t="s">
        <v>2</v>
      </c>
      <c r="I9342" s="462" t="s">
        <v>2</v>
      </c>
      <c r="J9342" s="462" t="s">
        <v>2</v>
      </c>
    </row>
    <row r="9343" spans="6:10">
      <c r="F9343" s="462" t="s">
        <v>2</v>
      </c>
      <c r="G9343" s="462" t="s">
        <v>2</v>
      </c>
      <c r="I9343" s="462" t="s">
        <v>2</v>
      </c>
      <c r="J9343" s="462" t="s">
        <v>2</v>
      </c>
    </row>
    <row r="9344" spans="6:10">
      <c r="F9344" s="462" t="s">
        <v>2</v>
      </c>
      <c r="G9344" s="462" t="s">
        <v>2</v>
      </c>
      <c r="I9344" s="462" t="s">
        <v>2</v>
      </c>
      <c r="J9344" s="462" t="s">
        <v>2</v>
      </c>
    </row>
    <row r="9345" spans="6:10">
      <c r="F9345" s="462" t="s">
        <v>2</v>
      </c>
      <c r="G9345" s="462" t="s">
        <v>2</v>
      </c>
      <c r="I9345" s="462" t="s">
        <v>2</v>
      </c>
      <c r="J9345" s="462" t="s">
        <v>2</v>
      </c>
    </row>
    <row r="9346" spans="6:10">
      <c r="F9346" s="462" t="s">
        <v>2</v>
      </c>
      <c r="G9346" s="462" t="s">
        <v>2</v>
      </c>
      <c r="I9346" s="462" t="s">
        <v>2</v>
      </c>
      <c r="J9346" s="462" t="s">
        <v>2</v>
      </c>
    </row>
    <row r="9347" spans="6:10">
      <c r="F9347" s="462" t="s">
        <v>2</v>
      </c>
      <c r="G9347" s="462" t="s">
        <v>2</v>
      </c>
      <c r="I9347" s="462" t="s">
        <v>2</v>
      </c>
      <c r="J9347" s="462" t="s">
        <v>2</v>
      </c>
    </row>
    <row r="9348" spans="6:10">
      <c r="F9348" s="462" t="s">
        <v>2</v>
      </c>
      <c r="G9348" s="462" t="s">
        <v>2</v>
      </c>
      <c r="I9348" s="462" t="s">
        <v>2</v>
      </c>
      <c r="J9348" s="462" t="s">
        <v>2</v>
      </c>
    </row>
    <row r="9349" spans="6:10">
      <c r="F9349" s="462" t="s">
        <v>2</v>
      </c>
      <c r="G9349" s="462" t="s">
        <v>2</v>
      </c>
      <c r="I9349" s="462" t="s">
        <v>2</v>
      </c>
      <c r="J9349" s="462" t="s">
        <v>2</v>
      </c>
    </row>
    <row r="9350" spans="6:10">
      <c r="F9350" s="462" t="s">
        <v>2</v>
      </c>
      <c r="G9350" s="462" t="s">
        <v>2</v>
      </c>
      <c r="I9350" s="462" t="s">
        <v>2</v>
      </c>
      <c r="J9350" s="462" t="s">
        <v>2</v>
      </c>
    </row>
    <row r="9351" spans="6:10">
      <c r="F9351" s="462" t="s">
        <v>2</v>
      </c>
      <c r="G9351" s="462" t="s">
        <v>2</v>
      </c>
      <c r="I9351" s="462" t="s">
        <v>2</v>
      </c>
      <c r="J9351" s="462" t="s">
        <v>2</v>
      </c>
    </row>
    <row r="9352" spans="6:10">
      <c r="F9352" s="462" t="s">
        <v>2</v>
      </c>
      <c r="G9352" s="462" t="s">
        <v>2</v>
      </c>
      <c r="I9352" s="462" t="s">
        <v>2</v>
      </c>
      <c r="J9352" s="462" t="s">
        <v>2</v>
      </c>
    </row>
    <row r="9353" spans="6:10">
      <c r="F9353" s="462" t="s">
        <v>2</v>
      </c>
      <c r="G9353" s="462" t="s">
        <v>2</v>
      </c>
      <c r="I9353" s="462" t="s">
        <v>2</v>
      </c>
      <c r="J9353" s="462" t="s">
        <v>2</v>
      </c>
    </row>
    <row r="9354" spans="6:10">
      <c r="F9354" s="462" t="s">
        <v>2</v>
      </c>
      <c r="G9354" s="462" t="s">
        <v>2</v>
      </c>
      <c r="I9354" s="462" t="s">
        <v>2</v>
      </c>
      <c r="J9354" s="462" t="s">
        <v>2</v>
      </c>
    </row>
    <row r="9355" spans="6:10">
      <c r="F9355" s="462" t="s">
        <v>2</v>
      </c>
      <c r="G9355" s="462" t="s">
        <v>2</v>
      </c>
      <c r="I9355" s="462" t="s">
        <v>2</v>
      </c>
      <c r="J9355" s="462" t="s">
        <v>2</v>
      </c>
    </row>
    <row r="9356" spans="6:10">
      <c r="F9356" s="462" t="s">
        <v>2</v>
      </c>
      <c r="G9356" s="462" t="s">
        <v>2</v>
      </c>
      <c r="I9356" s="462" t="s">
        <v>2</v>
      </c>
      <c r="J9356" s="462" t="s">
        <v>2</v>
      </c>
    </row>
    <row r="9357" spans="6:10">
      <c r="F9357" s="462" t="s">
        <v>2</v>
      </c>
      <c r="G9357" s="462" t="s">
        <v>2</v>
      </c>
      <c r="I9357" s="462" t="s">
        <v>2</v>
      </c>
      <c r="J9357" s="462" t="s">
        <v>2</v>
      </c>
    </row>
    <row r="9358" spans="6:10">
      <c r="F9358" s="462" t="s">
        <v>2</v>
      </c>
      <c r="G9358" s="462" t="s">
        <v>2</v>
      </c>
      <c r="I9358" s="462" t="s">
        <v>2</v>
      </c>
      <c r="J9358" s="462" t="s">
        <v>2</v>
      </c>
    </row>
    <row r="9359" spans="6:10">
      <c r="F9359" s="462" t="s">
        <v>2</v>
      </c>
      <c r="G9359" s="462" t="s">
        <v>2</v>
      </c>
      <c r="I9359" s="462" t="s">
        <v>2</v>
      </c>
      <c r="J9359" s="462" t="s">
        <v>2</v>
      </c>
    </row>
    <row r="9360" spans="6:10">
      <c r="F9360" s="462" t="s">
        <v>2</v>
      </c>
      <c r="G9360" s="462" t="s">
        <v>2</v>
      </c>
      <c r="I9360" s="462" t="s">
        <v>2</v>
      </c>
      <c r="J9360" s="462" t="s">
        <v>2</v>
      </c>
    </row>
    <row r="9361" spans="6:10">
      <c r="F9361" s="462" t="s">
        <v>2</v>
      </c>
      <c r="G9361" s="462" t="s">
        <v>2</v>
      </c>
      <c r="I9361" s="462" t="s">
        <v>2</v>
      </c>
      <c r="J9361" s="462" t="s">
        <v>2</v>
      </c>
    </row>
    <row r="9362" spans="6:10">
      <c r="F9362" s="462" t="s">
        <v>2</v>
      </c>
      <c r="G9362" s="462" t="s">
        <v>2</v>
      </c>
      <c r="I9362" s="462" t="s">
        <v>2</v>
      </c>
      <c r="J9362" s="462" t="s">
        <v>2</v>
      </c>
    </row>
    <row r="9363" spans="6:10">
      <c r="F9363" s="462" t="s">
        <v>2</v>
      </c>
      <c r="G9363" s="462" t="s">
        <v>2</v>
      </c>
      <c r="I9363" s="462" t="s">
        <v>2</v>
      </c>
      <c r="J9363" s="462" t="s">
        <v>2</v>
      </c>
    </row>
    <row r="9364" spans="6:10">
      <c r="F9364" s="462" t="s">
        <v>2</v>
      </c>
      <c r="G9364" s="462" t="s">
        <v>2</v>
      </c>
      <c r="I9364" s="462" t="s">
        <v>2</v>
      </c>
      <c r="J9364" s="462" t="s">
        <v>2</v>
      </c>
    </row>
    <row r="9365" spans="6:10">
      <c r="F9365" s="462" t="s">
        <v>2</v>
      </c>
      <c r="G9365" s="462" t="s">
        <v>2</v>
      </c>
      <c r="I9365" s="462" t="s">
        <v>2</v>
      </c>
      <c r="J9365" s="462" t="s">
        <v>2</v>
      </c>
    </row>
    <row r="9366" spans="6:10">
      <c r="F9366" s="462" t="s">
        <v>2</v>
      </c>
      <c r="G9366" s="462" t="s">
        <v>2</v>
      </c>
      <c r="I9366" s="462" t="s">
        <v>2</v>
      </c>
      <c r="J9366" s="462" t="s">
        <v>2</v>
      </c>
    </row>
    <row r="9367" spans="6:10">
      <c r="F9367" s="462" t="s">
        <v>2</v>
      </c>
      <c r="G9367" s="462" t="s">
        <v>2</v>
      </c>
      <c r="I9367" s="462" t="s">
        <v>2</v>
      </c>
      <c r="J9367" s="462" t="s">
        <v>2</v>
      </c>
    </row>
    <row r="9368" spans="6:10">
      <c r="F9368" s="462" t="s">
        <v>2</v>
      </c>
      <c r="G9368" s="462" t="s">
        <v>2</v>
      </c>
      <c r="I9368" s="462" t="s">
        <v>2</v>
      </c>
      <c r="J9368" s="462" t="s">
        <v>2</v>
      </c>
    </row>
    <row r="9369" spans="6:10">
      <c r="F9369" s="462" t="s">
        <v>2</v>
      </c>
      <c r="G9369" s="462" t="s">
        <v>2</v>
      </c>
      <c r="I9369" s="462" t="s">
        <v>2</v>
      </c>
      <c r="J9369" s="462" t="s">
        <v>2</v>
      </c>
    </row>
    <row r="9370" spans="6:10">
      <c r="F9370" s="462" t="s">
        <v>2</v>
      </c>
      <c r="G9370" s="462" t="s">
        <v>2</v>
      </c>
      <c r="I9370" s="462" t="s">
        <v>2</v>
      </c>
      <c r="J9370" s="462" t="s">
        <v>2</v>
      </c>
    </row>
    <row r="9371" spans="6:10">
      <c r="F9371" s="462" t="s">
        <v>2</v>
      </c>
      <c r="G9371" s="462" t="s">
        <v>2</v>
      </c>
      <c r="I9371" s="462" t="s">
        <v>2</v>
      </c>
      <c r="J9371" s="462" t="s">
        <v>2</v>
      </c>
    </row>
    <row r="9372" spans="6:10">
      <c r="F9372" s="462" t="s">
        <v>2</v>
      </c>
      <c r="G9372" s="462" t="s">
        <v>2</v>
      </c>
      <c r="I9372" s="462" t="s">
        <v>2</v>
      </c>
      <c r="J9372" s="462" t="s">
        <v>2</v>
      </c>
    </row>
    <row r="9373" spans="6:10">
      <c r="F9373" s="462" t="s">
        <v>2</v>
      </c>
      <c r="G9373" s="462" t="s">
        <v>2</v>
      </c>
      <c r="I9373" s="462" t="s">
        <v>2</v>
      </c>
      <c r="J9373" s="462" t="s">
        <v>2</v>
      </c>
    </row>
    <row r="9374" spans="6:10">
      <c r="F9374" s="462" t="s">
        <v>2</v>
      </c>
      <c r="G9374" s="462" t="s">
        <v>2</v>
      </c>
      <c r="I9374" s="462" t="s">
        <v>2</v>
      </c>
      <c r="J9374" s="462" t="s">
        <v>2</v>
      </c>
    </row>
    <row r="9375" spans="6:10">
      <c r="F9375" s="462" t="s">
        <v>2</v>
      </c>
      <c r="G9375" s="462" t="s">
        <v>2</v>
      </c>
      <c r="I9375" s="462" t="s">
        <v>2</v>
      </c>
      <c r="J9375" s="462" t="s">
        <v>2</v>
      </c>
    </row>
    <row r="9376" spans="6:10">
      <c r="F9376" s="462" t="s">
        <v>2</v>
      </c>
      <c r="G9376" s="462" t="s">
        <v>2</v>
      </c>
      <c r="I9376" s="462" t="s">
        <v>2</v>
      </c>
      <c r="J9376" s="462" t="s">
        <v>2</v>
      </c>
    </row>
    <row r="9377" spans="6:10">
      <c r="F9377" s="462" t="s">
        <v>2</v>
      </c>
      <c r="G9377" s="462" t="s">
        <v>2</v>
      </c>
      <c r="I9377" s="462" t="s">
        <v>2</v>
      </c>
      <c r="J9377" s="462" t="s">
        <v>2</v>
      </c>
    </row>
    <row r="9378" spans="6:10">
      <c r="F9378" s="462" t="s">
        <v>2</v>
      </c>
      <c r="G9378" s="462" t="s">
        <v>2</v>
      </c>
      <c r="I9378" s="462" t="s">
        <v>2</v>
      </c>
      <c r="J9378" s="462" t="s">
        <v>2</v>
      </c>
    </row>
    <row r="9379" spans="6:10">
      <c r="F9379" s="462" t="s">
        <v>2</v>
      </c>
      <c r="G9379" s="462" t="s">
        <v>2</v>
      </c>
      <c r="I9379" s="462" t="s">
        <v>2</v>
      </c>
      <c r="J9379" s="462" t="s">
        <v>2</v>
      </c>
    </row>
    <row r="9380" spans="6:10">
      <c r="F9380" s="462" t="s">
        <v>2</v>
      </c>
      <c r="G9380" s="462" t="s">
        <v>2</v>
      </c>
      <c r="I9380" s="462" t="s">
        <v>2</v>
      </c>
      <c r="J9380" s="462" t="s">
        <v>2</v>
      </c>
    </row>
    <row r="9381" spans="6:10">
      <c r="F9381" s="462" t="s">
        <v>2</v>
      </c>
      <c r="G9381" s="462" t="s">
        <v>2</v>
      </c>
      <c r="I9381" s="462" t="s">
        <v>2</v>
      </c>
      <c r="J9381" s="462" t="s">
        <v>2</v>
      </c>
    </row>
    <row r="9382" spans="6:10">
      <c r="F9382" s="462" t="s">
        <v>2</v>
      </c>
      <c r="G9382" s="462" t="s">
        <v>2</v>
      </c>
      <c r="I9382" s="462" t="s">
        <v>2</v>
      </c>
      <c r="J9382" s="462" t="s">
        <v>2</v>
      </c>
    </row>
    <row r="9383" spans="6:10">
      <c r="F9383" s="462" t="s">
        <v>2</v>
      </c>
      <c r="G9383" s="462" t="s">
        <v>2</v>
      </c>
      <c r="I9383" s="462" t="s">
        <v>2</v>
      </c>
      <c r="J9383" s="462" t="s">
        <v>2</v>
      </c>
    </row>
    <row r="9384" spans="6:10">
      <c r="F9384" s="462" t="s">
        <v>2</v>
      </c>
      <c r="G9384" s="462" t="s">
        <v>2</v>
      </c>
      <c r="I9384" s="462" t="s">
        <v>2</v>
      </c>
      <c r="J9384" s="462" t="s">
        <v>2</v>
      </c>
    </row>
    <row r="9385" spans="6:10">
      <c r="F9385" s="462" t="s">
        <v>2</v>
      </c>
      <c r="G9385" s="462" t="s">
        <v>2</v>
      </c>
      <c r="I9385" s="462" t="s">
        <v>2</v>
      </c>
      <c r="J9385" s="462" t="s">
        <v>2</v>
      </c>
    </row>
    <row r="9386" spans="6:10">
      <c r="F9386" s="462" t="s">
        <v>2</v>
      </c>
      <c r="G9386" s="462" t="s">
        <v>2</v>
      </c>
      <c r="I9386" s="462" t="s">
        <v>2</v>
      </c>
      <c r="J9386" s="462" t="s">
        <v>2</v>
      </c>
    </row>
    <row r="9387" spans="6:10">
      <c r="F9387" s="462" t="s">
        <v>2</v>
      </c>
      <c r="G9387" s="462" t="s">
        <v>2</v>
      </c>
      <c r="I9387" s="462" t="s">
        <v>2</v>
      </c>
      <c r="J9387" s="462" t="s">
        <v>2</v>
      </c>
    </row>
    <row r="9388" spans="6:10">
      <c r="F9388" s="462" t="s">
        <v>2</v>
      </c>
      <c r="G9388" s="462" t="s">
        <v>2</v>
      </c>
      <c r="I9388" s="462" t="s">
        <v>2</v>
      </c>
      <c r="J9388" s="462" t="s">
        <v>2</v>
      </c>
    </row>
    <row r="9389" spans="6:10">
      <c r="F9389" s="462" t="s">
        <v>2</v>
      </c>
      <c r="G9389" s="462" t="s">
        <v>2</v>
      </c>
      <c r="I9389" s="462" t="s">
        <v>2</v>
      </c>
      <c r="J9389" s="462" t="s">
        <v>2</v>
      </c>
    </row>
    <row r="9390" spans="6:10">
      <c r="F9390" s="462" t="s">
        <v>2</v>
      </c>
      <c r="G9390" s="462" t="s">
        <v>2</v>
      </c>
      <c r="I9390" s="462" t="s">
        <v>2</v>
      </c>
      <c r="J9390" s="462" t="s">
        <v>2</v>
      </c>
    </row>
    <row r="9391" spans="6:10">
      <c r="F9391" s="462" t="s">
        <v>2</v>
      </c>
      <c r="G9391" s="462" t="s">
        <v>2</v>
      </c>
      <c r="I9391" s="462" t="s">
        <v>2</v>
      </c>
      <c r="J9391" s="462" t="s">
        <v>2</v>
      </c>
    </row>
    <row r="9392" spans="6:10">
      <c r="F9392" s="462" t="s">
        <v>2</v>
      </c>
      <c r="G9392" s="462" t="s">
        <v>2</v>
      </c>
      <c r="I9392" s="462" t="s">
        <v>2</v>
      </c>
      <c r="J9392" s="462" t="s">
        <v>2</v>
      </c>
    </row>
    <row r="9393" spans="6:10">
      <c r="F9393" s="462" t="s">
        <v>2</v>
      </c>
      <c r="G9393" s="462" t="s">
        <v>2</v>
      </c>
      <c r="I9393" s="462" t="s">
        <v>2</v>
      </c>
      <c r="J9393" s="462" t="s">
        <v>2</v>
      </c>
    </row>
    <row r="9394" spans="6:10">
      <c r="F9394" s="462" t="s">
        <v>2</v>
      </c>
      <c r="G9394" s="462" t="s">
        <v>2</v>
      </c>
      <c r="I9394" s="462" t="s">
        <v>2</v>
      </c>
      <c r="J9394" s="462" t="s">
        <v>2</v>
      </c>
    </row>
    <row r="9395" spans="6:10">
      <c r="F9395" s="462" t="s">
        <v>2</v>
      </c>
      <c r="G9395" s="462" t="s">
        <v>2</v>
      </c>
      <c r="I9395" s="462" t="s">
        <v>2</v>
      </c>
      <c r="J9395" s="462" t="s">
        <v>2</v>
      </c>
    </row>
    <row r="9396" spans="6:10">
      <c r="F9396" s="462" t="s">
        <v>2</v>
      </c>
      <c r="G9396" s="462" t="s">
        <v>2</v>
      </c>
      <c r="I9396" s="462" t="s">
        <v>2</v>
      </c>
      <c r="J9396" s="462" t="s">
        <v>2</v>
      </c>
    </row>
    <row r="9397" spans="6:10">
      <c r="F9397" s="462" t="s">
        <v>2</v>
      </c>
      <c r="G9397" s="462" t="s">
        <v>2</v>
      </c>
      <c r="I9397" s="462" t="s">
        <v>2</v>
      </c>
      <c r="J9397" s="462" t="s">
        <v>2</v>
      </c>
    </row>
    <row r="9398" spans="6:10">
      <c r="F9398" s="462" t="s">
        <v>2</v>
      </c>
      <c r="G9398" s="462" t="s">
        <v>2</v>
      </c>
      <c r="I9398" s="462" t="s">
        <v>2</v>
      </c>
      <c r="J9398" s="462" t="s">
        <v>2</v>
      </c>
    </row>
    <row r="9399" spans="6:10">
      <c r="F9399" s="462" t="s">
        <v>2</v>
      </c>
      <c r="G9399" s="462" t="s">
        <v>2</v>
      </c>
      <c r="I9399" s="462" t="s">
        <v>2</v>
      </c>
      <c r="J9399" s="462" t="s">
        <v>2</v>
      </c>
    </row>
    <row r="9400" spans="6:10">
      <c r="F9400" s="462" t="s">
        <v>2</v>
      </c>
      <c r="G9400" s="462" t="s">
        <v>2</v>
      </c>
      <c r="I9400" s="462" t="s">
        <v>2</v>
      </c>
      <c r="J9400" s="462" t="s">
        <v>2</v>
      </c>
    </row>
    <row r="9401" spans="6:10">
      <c r="F9401" s="462" t="s">
        <v>2</v>
      </c>
      <c r="G9401" s="462" t="s">
        <v>2</v>
      </c>
      <c r="I9401" s="462" t="s">
        <v>2</v>
      </c>
      <c r="J9401" s="462" t="s">
        <v>2</v>
      </c>
    </row>
    <row r="9402" spans="6:10">
      <c r="F9402" s="462" t="s">
        <v>2</v>
      </c>
      <c r="G9402" s="462" t="s">
        <v>2</v>
      </c>
      <c r="I9402" s="462" t="s">
        <v>2</v>
      </c>
      <c r="J9402" s="462" t="s">
        <v>2</v>
      </c>
    </row>
    <row r="9403" spans="6:10">
      <c r="F9403" s="462" t="s">
        <v>2</v>
      </c>
      <c r="G9403" s="462" t="s">
        <v>2</v>
      </c>
      <c r="I9403" s="462" t="s">
        <v>2</v>
      </c>
      <c r="J9403" s="462" t="s">
        <v>2</v>
      </c>
    </row>
    <row r="9404" spans="6:10">
      <c r="F9404" s="462" t="s">
        <v>2</v>
      </c>
      <c r="G9404" s="462" t="s">
        <v>2</v>
      </c>
      <c r="I9404" s="462" t="s">
        <v>2</v>
      </c>
      <c r="J9404" s="462" t="s">
        <v>2</v>
      </c>
    </row>
    <row r="9405" spans="6:10">
      <c r="F9405" s="462" t="s">
        <v>2</v>
      </c>
      <c r="G9405" s="462" t="s">
        <v>2</v>
      </c>
      <c r="I9405" s="462" t="s">
        <v>2</v>
      </c>
      <c r="J9405" s="462" t="s">
        <v>2</v>
      </c>
    </row>
    <row r="9406" spans="6:10">
      <c r="F9406" s="462" t="s">
        <v>2</v>
      </c>
      <c r="G9406" s="462" t="s">
        <v>2</v>
      </c>
      <c r="I9406" s="462" t="s">
        <v>2</v>
      </c>
      <c r="J9406" s="462" t="s">
        <v>2</v>
      </c>
    </row>
    <row r="9407" spans="6:10">
      <c r="F9407" s="462" t="s">
        <v>2</v>
      </c>
      <c r="G9407" s="462" t="s">
        <v>2</v>
      </c>
      <c r="I9407" s="462" t="s">
        <v>2</v>
      </c>
      <c r="J9407" s="462" t="s">
        <v>2</v>
      </c>
    </row>
    <row r="9408" spans="6:10">
      <c r="F9408" s="462" t="s">
        <v>2</v>
      </c>
      <c r="G9408" s="462" t="s">
        <v>2</v>
      </c>
      <c r="I9408" s="462" t="s">
        <v>2</v>
      </c>
      <c r="J9408" s="462" t="s">
        <v>2</v>
      </c>
    </row>
    <row r="9409" spans="6:10">
      <c r="F9409" s="462" t="s">
        <v>2</v>
      </c>
      <c r="G9409" s="462" t="s">
        <v>2</v>
      </c>
      <c r="I9409" s="462" t="s">
        <v>2</v>
      </c>
      <c r="J9409" s="462" t="s">
        <v>2</v>
      </c>
    </row>
    <row r="9410" spans="6:10">
      <c r="F9410" s="462" t="s">
        <v>2</v>
      </c>
      <c r="G9410" s="462" t="s">
        <v>2</v>
      </c>
      <c r="I9410" s="462" t="s">
        <v>2</v>
      </c>
      <c r="J9410" s="462" t="s">
        <v>2</v>
      </c>
    </row>
    <row r="9411" spans="6:10">
      <c r="F9411" s="462" t="s">
        <v>2</v>
      </c>
      <c r="G9411" s="462" t="s">
        <v>2</v>
      </c>
      <c r="I9411" s="462" t="s">
        <v>2</v>
      </c>
      <c r="J9411" s="462" t="s">
        <v>2</v>
      </c>
    </row>
    <row r="9412" spans="6:10">
      <c r="F9412" s="462" t="s">
        <v>2</v>
      </c>
      <c r="G9412" s="462" t="s">
        <v>2</v>
      </c>
      <c r="I9412" s="462" t="s">
        <v>2</v>
      </c>
      <c r="J9412" s="462" t="s">
        <v>2</v>
      </c>
    </row>
    <row r="9413" spans="6:10">
      <c r="F9413" s="462" t="s">
        <v>2</v>
      </c>
      <c r="G9413" s="462" t="s">
        <v>2</v>
      </c>
      <c r="I9413" s="462" t="s">
        <v>2</v>
      </c>
      <c r="J9413" s="462" t="s">
        <v>2</v>
      </c>
    </row>
    <row r="9414" spans="6:10">
      <c r="F9414" s="462" t="s">
        <v>2</v>
      </c>
      <c r="G9414" s="462" t="s">
        <v>2</v>
      </c>
      <c r="I9414" s="462" t="s">
        <v>2</v>
      </c>
      <c r="J9414" s="462" t="s">
        <v>2</v>
      </c>
    </row>
    <row r="9415" spans="6:10">
      <c r="F9415" s="462" t="s">
        <v>2</v>
      </c>
      <c r="G9415" s="462" t="s">
        <v>2</v>
      </c>
      <c r="I9415" s="462" t="s">
        <v>2</v>
      </c>
      <c r="J9415" s="462" t="s">
        <v>2</v>
      </c>
    </row>
    <row r="9416" spans="6:10">
      <c r="F9416" s="462" t="s">
        <v>2</v>
      </c>
      <c r="G9416" s="462" t="s">
        <v>2</v>
      </c>
      <c r="I9416" s="462" t="s">
        <v>2</v>
      </c>
      <c r="J9416" s="462" t="s">
        <v>2</v>
      </c>
    </row>
    <row r="9417" spans="6:10">
      <c r="F9417" s="462" t="s">
        <v>2</v>
      </c>
      <c r="G9417" s="462" t="s">
        <v>2</v>
      </c>
      <c r="I9417" s="462" t="s">
        <v>2</v>
      </c>
      <c r="J9417" s="462" t="s">
        <v>2</v>
      </c>
    </row>
    <row r="9418" spans="6:10">
      <c r="F9418" s="462" t="s">
        <v>2</v>
      </c>
      <c r="G9418" s="462" t="s">
        <v>2</v>
      </c>
      <c r="I9418" s="462" t="s">
        <v>2</v>
      </c>
      <c r="J9418" s="462" t="s">
        <v>2</v>
      </c>
    </row>
    <row r="9419" spans="6:10">
      <c r="F9419" s="462" t="s">
        <v>2</v>
      </c>
      <c r="G9419" s="462" t="s">
        <v>2</v>
      </c>
      <c r="I9419" s="462" t="s">
        <v>2</v>
      </c>
      <c r="J9419" s="462" t="s">
        <v>2</v>
      </c>
    </row>
    <row r="9420" spans="6:10">
      <c r="F9420" s="462" t="s">
        <v>2</v>
      </c>
      <c r="G9420" s="462" t="s">
        <v>2</v>
      </c>
      <c r="I9420" s="462" t="s">
        <v>2</v>
      </c>
      <c r="J9420" s="462" t="s">
        <v>2</v>
      </c>
    </row>
    <row r="9421" spans="6:10">
      <c r="F9421" s="462" t="s">
        <v>2</v>
      </c>
      <c r="G9421" s="462" t="s">
        <v>2</v>
      </c>
      <c r="I9421" s="462" t="s">
        <v>2</v>
      </c>
      <c r="J9421" s="462" t="s">
        <v>2</v>
      </c>
    </row>
    <row r="9422" spans="6:10">
      <c r="F9422" s="462" t="s">
        <v>2</v>
      </c>
      <c r="G9422" s="462" t="s">
        <v>2</v>
      </c>
      <c r="I9422" s="462" t="s">
        <v>2</v>
      </c>
      <c r="J9422" s="462" t="s">
        <v>2</v>
      </c>
    </row>
    <row r="9423" spans="6:10">
      <c r="F9423" s="462" t="s">
        <v>2</v>
      </c>
      <c r="G9423" s="462" t="s">
        <v>2</v>
      </c>
      <c r="I9423" s="462" t="s">
        <v>2</v>
      </c>
      <c r="J9423" s="462" t="s">
        <v>2</v>
      </c>
    </row>
    <row r="9424" spans="6:10">
      <c r="F9424" s="462" t="s">
        <v>2</v>
      </c>
      <c r="G9424" s="462" t="s">
        <v>2</v>
      </c>
      <c r="I9424" s="462" t="s">
        <v>2</v>
      </c>
      <c r="J9424" s="462" t="s">
        <v>2</v>
      </c>
    </row>
    <row r="9425" spans="6:10">
      <c r="F9425" s="462" t="s">
        <v>2</v>
      </c>
      <c r="G9425" s="462" t="s">
        <v>2</v>
      </c>
      <c r="I9425" s="462" t="s">
        <v>2</v>
      </c>
      <c r="J9425" s="462" t="s">
        <v>2</v>
      </c>
    </row>
    <row r="9426" spans="6:10">
      <c r="F9426" s="462" t="s">
        <v>2</v>
      </c>
      <c r="G9426" s="462" t="s">
        <v>2</v>
      </c>
      <c r="I9426" s="462" t="s">
        <v>2</v>
      </c>
      <c r="J9426" s="462" t="s">
        <v>2</v>
      </c>
    </row>
    <row r="9427" spans="6:10">
      <c r="F9427" s="462" t="s">
        <v>2</v>
      </c>
      <c r="G9427" s="462" t="s">
        <v>2</v>
      </c>
      <c r="I9427" s="462" t="s">
        <v>2</v>
      </c>
      <c r="J9427" s="462" t="s">
        <v>2</v>
      </c>
    </row>
    <row r="9428" spans="6:10">
      <c r="F9428" s="462" t="s">
        <v>2</v>
      </c>
      <c r="G9428" s="462" t="s">
        <v>2</v>
      </c>
      <c r="I9428" s="462" t="s">
        <v>2</v>
      </c>
      <c r="J9428" s="462" t="s">
        <v>2</v>
      </c>
    </row>
    <row r="9429" spans="6:10">
      <c r="F9429" s="462" t="s">
        <v>2</v>
      </c>
      <c r="G9429" s="462" t="s">
        <v>2</v>
      </c>
      <c r="I9429" s="462" t="s">
        <v>2</v>
      </c>
      <c r="J9429" s="462" t="s">
        <v>2</v>
      </c>
    </row>
    <row r="9430" spans="6:10">
      <c r="F9430" s="462" t="s">
        <v>2</v>
      </c>
      <c r="G9430" s="462" t="s">
        <v>2</v>
      </c>
      <c r="I9430" s="462" t="s">
        <v>2</v>
      </c>
      <c r="J9430" s="462" t="s">
        <v>2</v>
      </c>
    </row>
    <row r="9431" spans="6:10">
      <c r="F9431" s="462" t="s">
        <v>2</v>
      </c>
      <c r="G9431" s="462" t="s">
        <v>2</v>
      </c>
      <c r="I9431" s="462" t="s">
        <v>2</v>
      </c>
      <c r="J9431" s="462" t="s">
        <v>2</v>
      </c>
    </row>
    <row r="9432" spans="6:10">
      <c r="F9432" s="462" t="s">
        <v>2</v>
      </c>
      <c r="G9432" s="462" t="s">
        <v>2</v>
      </c>
      <c r="I9432" s="462" t="s">
        <v>2</v>
      </c>
      <c r="J9432" s="462" t="s">
        <v>2</v>
      </c>
    </row>
    <row r="9433" spans="6:10">
      <c r="F9433" s="462" t="s">
        <v>2</v>
      </c>
      <c r="G9433" s="462" t="s">
        <v>2</v>
      </c>
      <c r="I9433" s="462" t="s">
        <v>2</v>
      </c>
      <c r="J9433" s="462" t="s">
        <v>2</v>
      </c>
    </row>
    <row r="9434" spans="6:10">
      <c r="F9434" s="462" t="s">
        <v>2</v>
      </c>
      <c r="G9434" s="462" t="s">
        <v>2</v>
      </c>
      <c r="I9434" s="462" t="s">
        <v>2</v>
      </c>
      <c r="J9434" s="462" t="s">
        <v>2</v>
      </c>
    </row>
    <row r="9435" spans="6:10">
      <c r="F9435" s="462" t="s">
        <v>2</v>
      </c>
      <c r="G9435" s="462" t="s">
        <v>2</v>
      </c>
      <c r="I9435" s="462" t="s">
        <v>2</v>
      </c>
      <c r="J9435" s="462" t="s">
        <v>2</v>
      </c>
    </row>
    <row r="9436" spans="6:10">
      <c r="F9436" s="462" t="s">
        <v>2</v>
      </c>
      <c r="G9436" s="462" t="s">
        <v>2</v>
      </c>
      <c r="I9436" s="462" t="s">
        <v>2</v>
      </c>
      <c r="J9436" s="462" t="s">
        <v>2</v>
      </c>
    </row>
    <row r="9437" spans="6:10">
      <c r="F9437" s="462" t="s">
        <v>2</v>
      </c>
      <c r="G9437" s="462" t="s">
        <v>2</v>
      </c>
      <c r="I9437" s="462" t="s">
        <v>2</v>
      </c>
      <c r="J9437" s="462" t="s">
        <v>2</v>
      </c>
    </row>
    <row r="9438" spans="6:10">
      <c r="F9438" s="462" t="s">
        <v>2</v>
      </c>
      <c r="G9438" s="462" t="s">
        <v>2</v>
      </c>
      <c r="I9438" s="462" t="s">
        <v>2</v>
      </c>
      <c r="J9438" s="462" t="s">
        <v>2</v>
      </c>
    </row>
    <row r="9439" spans="6:10">
      <c r="F9439" s="462" t="s">
        <v>2</v>
      </c>
      <c r="G9439" s="462" t="s">
        <v>2</v>
      </c>
      <c r="I9439" s="462" t="s">
        <v>2</v>
      </c>
      <c r="J9439" s="462" t="s">
        <v>2</v>
      </c>
    </row>
    <row r="9440" spans="6:10">
      <c r="F9440" s="462" t="s">
        <v>2</v>
      </c>
      <c r="G9440" s="462" t="s">
        <v>2</v>
      </c>
      <c r="I9440" s="462" t="s">
        <v>2</v>
      </c>
      <c r="J9440" s="462" t="s">
        <v>2</v>
      </c>
    </row>
    <row r="9441" spans="6:10">
      <c r="F9441" s="462" t="s">
        <v>2</v>
      </c>
      <c r="G9441" s="462" t="s">
        <v>2</v>
      </c>
      <c r="I9441" s="462" t="s">
        <v>2</v>
      </c>
      <c r="J9441" s="462" t="s">
        <v>2</v>
      </c>
    </row>
    <row r="9442" spans="6:10">
      <c r="F9442" s="462" t="s">
        <v>2</v>
      </c>
      <c r="G9442" s="462" t="s">
        <v>2</v>
      </c>
      <c r="I9442" s="462" t="s">
        <v>2</v>
      </c>
      <c r="J9442" s="462" t="s">
        <v>2</v>
      </c>
    </row>
    <row r="9443" spans="6:10">
      <c r="F9443" s="462" t="s">
        <v>2</v>
      </c>
      <c r="G9443" s="462" t="s">
        <v>2</v>
      </c>
      <c r="I9443" s="462" t="s">
        <v>2</v>
      </c>
      <c r="J9443" s="462" t="s">
        <v>2</v>
      </c>
    </row>
    <row r="9444" spans="6:10">
      <c r="F9444" s="462" t="s">
        <v>2</v>
      </c>
      <c r="G9444" s="462" t="s">
        <v>2</v>
      </c>
      <c r="I9444" s="462" t="s">
        <v>2</v>
      </c>
      <c r="J9444" s="462" t="s">
        <v>2</v>
      </c>
    </row>
    <row r="9445" spans="6:10">
      <c r="F9445" s="462" t="s">
        <v>2</v>
      </c>
      <c r="G9445" s="462" t="s">
        <v>2</v>
      </c>
      <c r="I9445" s="462" t="s">
        <v>2</v>
      </c>
      <c r="J9445" s="462" t="s">
        <v>2</v>
      </c>
    </row>
    <row r="9446" spans="6:10">
      <c r="F9446" s="462" t="s">
        <v>2</v>
      </c>
      <c r="G9446" s="462" t="s">
        <v>2</v>
      </c>
      <c r="I9446" s="462" t="s">
        <v>2</v>
      </c>
      <c r="J9446" s="462" t="s">
        <v>2</v>
      </c>
    </row>
    <row r="9447" spans="6:10">
      <c r="F9447" s="462" t="s">
        <v>2</v>
      </c>
      <c r="G9447" s="462" t="s">
        <v>2</v>
      </c>
      <c r="I9447" s="462" t="s">
        <v>2</v>
      </c>
      <c r="J9447" s="462" t="s">
        <v>2</v>
      </c>
    </row>
    <row r="9448" spans="6:10">
      <c r="F9448" s="462" t="s">
        <v>2</v>
      </c>
      <c r="G9448" s="462" t="s">
        <v>2</v>
      </c>
      <c r="I9448" s="462" t="s">
        <v>2</v>
      </c>
      <c r="J9448" s="462" t="s">
        <v>2</v>
      </c>
    </row>
    <row r="9449" spans="6:10">
      <c r="F9449" s="462" t="s">
        <v>2</v>
      </c>
      <c r="G9449" s="462" t="s">
        <v>2</v>
      </c>
      <c r="I9449" s="462" t="s">
        <v>2</v>
      </c>
      <c r="J9449" s="462" t="s">
        <v>2</v>
      </c>
    </row>
    <row r="9450" spans="6:10">
      <c r="F9450" s="462" t="s">
        <v>2</v>
      </c>
      <c r="G9450" s="462" t="s">
        <v>2</v>
      </c>
      <c r="I9450" s="462" t="s">
        <v>2</v>
      </c>
      <c r="J9450" s="462" t="s">
        <v>2</v>
      </c>
    </row>
    <row r="9451" spans="6:10">
      <c r="F9451" s="462" t="s">
        <v>2</v>
      </c>
      <c r="G9451" s="462" t="s">
        <v>2</v>
      </c>
      <c r="I9451" s="462" t="s">
        <v>2</v>
      </c>
      <c r="J9451" s="462" t="s">
        <v>2</v>
      </c>
    </row>
    <row r="9452" spans="6:10">
      <c r="F9452" s="462" t="s">
        <v>2</v>
      </c>
      <c r="G9452" s="462" t="s">
        <v>2</v>
      </c>
      <c r="I9452" s="462" t="s">
        <v>2</v>
      </c>
      <c r="J9452" s="462" t="s">
        <v>2</v>
      </c>
    </row>
    <row r="9453" spans="6:10">
      <c r="F9453" s="462" t="s">
        <v>2</v>
      </c>
      <c r="G9453" s="462" t="s">
        <v>2</v>
      </c>
      <c r="I9453" s="462" t="s">
        <v>2</v>
      </c>
      <c r="J9453" s="462" t="s">
        <v>2</v>
      </c>
    </row>
    <row r="9454" spans="6:10">
      <c r="F9454" s="462" t="s">
        <v>2</v>
      </c>
      <c r="G9454" s="462" t="s">
        <v>2</v>
      </c>
      <c r="I9454" s="462" t="s">
        <v>2</v>
      </c>
      <c r="J9454" s="462" t="s">
        <v>2</v>
      </c>
    </row>
    <row r="9455" spans="6:10">
      <c r="F9455" s="462" t="s">
        <v>2</v>
      </c>
      <c r="G9455" s="462" t="s">
        <v>2</v>
      </c>
      <c r="I9455" s="462" t="s">
        <v>2</v>
      </c>
      <c r="J9455" s="462" t="s">
        <v>2</v>
      </c>
    </row>
    <row r="9456" spans="6:10">
      <c r="F9456" s="462" t="s">
        <v>2</v>
      </c>
      <c r="G9456" s="462" t="s">
        <v>2</v>
      </c>
      <c r="I9456" s="462" t="s">
        <v>2</v>
      </c>
      <c r="J9456" s="462" t="s">
        <v>2</v>
      </c>
    </row>
    <row r="9457" spans="6:10">
      <c r="F9457" s="462" t="s">
        <v>2</v>
      </c>
      <c r="G9457" s="462" t="s">
        <v>2</v>
      </c>
      <c r="I9457" s="462" t="s">
        <v>2</v>
      </c>
      <c r="J9457" s="462" t="s">
        <v>2</v>
      </c>
    </row>
    <row r="9458" spans="6:10">
      <c r="F9458" s="462" t="s">
        <v>2</v>
      </c>
      <c r="G9458" s="462" t="s">
        <v>2</v>
      </c>
      <c r="I9458" s="462" t="s">
        <v>2</v>
      </c>
      <c r="J9458" s="462" t="s">
        <v>2</v>
      </c>
    </row>
    <row r="9459" spans="6:10">
      <c r="F9459" s="462" t="s">
        <v>2</v>
      </c>
      <c r="G9459" s="462" t="s">
        <v>2</v>
      </c>
      <c r="I9459" s="462" t="s">
        <v>2</v>
      </c>
      <c r="J9459" s="462" t="s">
        <v>2</v>
      </c>
    </row>
    <row r="9460" spans="6:10">
      <c r="F9460" s="462" t="s">
        <v>2</v>
      </c>
      <c r="G9460" s="462" t="s">
        <v>2</v>
      </c>
      <c r="I9460" s="462" t="s">
        <v>2</v>
      </c>
      <c r="J9460" s="462" t="s">
        <v>2</v>
      </c>
    </row>
    <row r="9461" spans="6:10">
      <c r="F9461" s="462" t="s">
        <v>2</v>
      </c>
      <c r="G9461" s="462" t="s">
        <v>2</v>
      </c>
      <c r="I9461" s="462" t="s">
        <v>2</v>
      </c>
      <c r="J9461" s="462" t="s">
        <v>2</v>
      </c>
    </row>
    <row r="9462" spans="6:10">
      <c r="F9462" s="462" t="s">
        <v>2</v>
      </c>
      <c r="G9462" s="462" t="s">
        <v>2</v>
      </c>
      <c r="I9462" s="462" t="s">
        <v>2</v>
      </c>
      <c r="J9462" s="462" t="s">
        <v>2</v>
      </c>
    </row>
    <row r="9463" spans="6:10">
      <c r="F9463" s="462" t="s">
        <v>2</v>
      </c>
      <c r="G9463" s="462" t="s">
        <v>2</v>
      </c>
      <c r="I9463" s="462" t="s">
        <v>2</v>
      </c>
      <c r="J9463" s="462" t="s">
        <v>2</v>
      </c>
    </row>
    <row r="9464" spans="6:10">
      <c r="F9464" s="462" t="s">
        <v>2</v>
      </c>
      <c r="G9464" s="462" t="s">
        <v>2</v>
      </c>
      <c r="I9464" s="462" t="s">
        <v>2</v>
      </c>
      <c r="J9464" s="462" t="s">
        <v>2</v>
      </c>
    </row>
    <row r="9465" spans="6:10">
      <c r="F9465" s="462" t="s">
        <v>2</v>
      </c>
      <c r="G9465" s="462" t="s">
        <v>2</v>
      </c>
      <c r="I9465" s="462" t="s">
        <v>2</v>
      </c>
      <c r="J9465" s="462" t="s">
        <v>2</v>
      </c>
    </row>
    <row r="9466" spans="6:10">
      <c r="F9466" s="462" t="s">
        <v>2</v>
      </c>
      <c r="G9466" s="462" t="s">
        <v>2</v>
      </c>
      <c r="I9466" s="462" t="s">
        <v>2</v>
      </c>
      <c r="J9466" s="462" t="s">
        <v>2</v>
      </c>
    </row>
    <row r="9467" spans="6:10">
      <c r="F9467" s="462" t="s">
        <v>2</v>
      </c>
      <c r="G9467" s="462" t="s">
        <v>2</v>
      </c>
      <c r="I9467" s="462" t="s">
        <v>2</v>
      </c>
      <c r="J9467" s="462" t="s">
        <v>2</v>
      </c>
    </row>
    <row r="9468" spans="6:10">
      <c r="F9468" s="462" t="s">
        <v>2</v>
      </c>
      <c r="G9468" s="462" t="s">
        <v>2</v>
      </c>
      <c r="I9468" s="462" t="s">
        <v>2</v>
      </c>
      <c r="J9468" s="462" t="s">
        <v>2</v>
      </c>
    </row>
    <row r="9469" spans="6:10">
      <c r="F9469" s="462" t="s">
        <v>2</v>
      </c>
      <c r="G9469" s="462" t="s">
        <v>2</v>
      </c>
      <c r="I9469" s="462" t="s">
        <v>2</v>
      </c>
      <c r="J9469" s="462" t="s">
        <v>2</v>
      </c>
    </row>
    <row r="9470" spans="6:10">
      <c r="F9470" s="462" t="s">
        <v>2</v>
      </c>
      <c r="G9470" s="462" t="s">
        <v>2</v>
      </c>
      <c r="I9470" s="462" t="s">
        <v>2</v>
      </c>
      <c r="J9470" s="462" t="s">
        <v>2</v>
      </c>
    </row>
    <row r="9471" spans="6:10">
      <c r="F9471" s="462" t="s">
        <v>2</v>
      </c>
      <c r="G9471" s="462" t="s">
        <v>2</v>
      </c>
      <c r="I9471" s="462" t="s">
        <v>2</v>
      </c>
      <c r="J9471" s="462" t="s">
        <v>2</v>
      </c>
    </row>
    <row r="9472" spans="6:10">
      <c r="F9472" s="462" t="s">
        <v>2</v>
      </c>
      <c r="G9472" s="462" t="s">
        <v>2</v>
      </c>
      <c r="I9472" s="462" t="s">
        <v>2</v>
      </c>
      <c r="J9472" s="462" t="s">
        <v>2</v>
      </c>
    </row>
    <row r="9473" spans="6:10">
      <c r="F9473" s="462" t="s">
        <v>2</v>
      </c>
      <c r="G9473" s="462" t="s">
        <v>2</v>
      </c>
      <c r="I9473" s="462" t="s">
        <v>2</v>
      </c>
      <c r="J9473" s="462" t="s">
        <v>2</v>
      </c>
    </row>
    <row r="9474" spans="6:10">
      <c r="F9474" s="462" t="s">
        <v>2</v>
      </c>
      <c r="G9474" s="462" t="s">
        <v>2</v>
      </c>
      <c r="I9474" s="462" t="s">
        <v>2</v>
      </c>
      <c r="J9474" s="462" t="s">
        <v>2</v>
      </c>
    </row>
    <row r="9475" spans="6:10">
      <c r="F9475" s="462" t="s">
        <v>2</v>
      </c>
      <c r="G9475" s="462" t="s">
        <v>2</v>
      </c>
      <c r="I9475" s="462" t="s">
        <v>2</v>
      </c>
      <c r="J9475" s="462" t="s">
        <v>2</v>
      </c>
    </row>
    <row r="9476" spans="6:10">
      <c r="F9476" s="462" t="s">
        <v>2</v>
      </c>
      <c r="G9476" s="462" t="s">
        <v>2</v>
      </c>
      <c r="I9476" s="462" t="s">
        <v>2</v>
      </c>
      <c r="J9476" s="462" t="s">
        <v>2</v>
      </c>
    </row>
    <row r="9477" spans="6:10">
      <c r="F9477" s="462" t="s">
        <v>2</v>
      </c>
      <c r="G9477" s="462" t="s">
        <v>2</v>
      </c>
      <c r="I9477" s="462" t="s">
        <v>2</v>
      </c>
      <c r="J9477" s="462" t="s">
        <v>2</v>
      </c>
    </row>
    <row r="9478" spans="6:10">
      <c r="F9478" s="462" t="s">
        <v>2</v>
      </c>
      <c r="G9478" s="462" t="s">
        <v>2</v>
      </c>
      <c r="I9478" s="462" t="s">
        <v>2</v>
      </c>
      <c r="J9478" s="462" t="s">
        <v>2</v>
      </c>
    </row>
    <row r="9479" spans="6:10">
      <c r="F9479" s="462" t="s">
        <v>2</v>
      </c>
      <c r="G9479" s="462" t="s">
        <v>2</v>
      </c>
      <c r="I9479" s="462" t="s">
        <v>2</v>
      </c>
      <c r="J9479" s="462" t="s">
        <v>2</v>
      </c>
    </row>
    <row r="9480" spans="6:10">
      <c r="F9480" s="462" t="s">
        <v>2</v>
      </c>
      <c r="G9480" s="462" t="s">
        <v>2</v>
      </c>
      <c r="I9480" s="462" t="s">
        <v>2</v>
      </c>
      <c r="J9480" s="462" t="s">
        <v>2</v>
      </c>
    </row>
    <row r="9481" spans="6:10">
      <c r="F9481" s="462" t="s">
        <v>2</v>
      </c>
      <c r="G9481" s="462" t="s">
        <v>2</v>
      </c>
      <c r="I9481" s="462" t="s">
        <v>2</v>
      </c>
      <c r="J9481" s="462" t="s">
        <v>2</v>
      </c>
    </row>
    <row r="9482" spans="6:10">
      <c r="F9482" s="462" t="s">
        <v>2</v>
      </c>
      <c r="G9482" s="462" t="s">
        <v>2</v>
      </c>
      <c r="I9482" s="462" t="s">
        <v>2</v>
      </c>
      <c r="J9482" s="462" t="s">
        <v>2</v>
      </c>
    </row>
    <row r="9483" spans="6:10">
      <c r="F9483" s="462" t="s">
        <v>2</v>
      </c>
      <c r="G9483" s="462" t="s">
        <v>2</v>
      </c>
      <c r="I9483" s="462" t="s">
        <v>2</v>
      </c>
      <c r="J9483" s="462" t="s">
        <v>2</v>
      </c>
    </row>
    <row r="9484" spans="6:10">
      <c r="F9484" s="462" t="s">
        <v>2</v>
      </c>
      <c r="G9484" s="462" t="s">
        <v>2</v>
      </c>
      <c r="I9484" s="462" t="s">
        <v>2</v>
      </c>
      <c r="J9484" s="462" t="s">
        <v>2</v>
      </c>
    </row>
    <row r="9485" spans="6:10">
      <c r="F9485" s="462" t="s">
        <v>2</v>
      </c>
      <c r="G9485" s="462" t="s">
        <v>2</v>
      </c>
      <c r="I9485" s="462" t="s">
        <v>2</v>
      </c>
      <c r="J9485" s="462" t="s">
        <v>2</v>
      </c>
    </row>
    <row r="9486" spans="6:10">
      <c r="F9486" s="462" t="s">
        <v>2</v>
      </c>
      <c r="G9486" s="462" t="s">
        <v>2</v>
      </c>
      <c r="I9486" s="462" t="s">
        <v>2</v>
      </c>
      <c r="J9486" s="462" t="s">
        <v>2</v>
      </c>
    </row>
    <row r="9487" spans="6:10">
      <c r="F9487" s="462" t="s">
        <v>2</v>
      </c>
      <c r="G9487" s="462" t="s">
        <v>2</v>
      </c>
      <c r="I9487" s="462" t="s">
        <v>2</v>
      </c>
      <c r="J9487" s="462" t="s">
        <v>2</v>
      </c>
    </row>
    <row r="9488" spans="6:10">
      <c r="F9488" s="462" t="s">
        <v>2</v>
      </c>
      <c r="G9488" s="462" t="s">
        <v>2</v>
      </c>
      <c r="I9488" s="462" t="s">
        <v>2</v>
      </c>
      <c r="J9488" s="462" t="s">
        <v>2</v>
      </c>
    </row>
    <row r="9489" spans="6:10">
      <c r="F9489" s="462" t="s">
        <v>2</v>
      </c>
      <c r="G9489" s="462" t="s">
        <v>2</v>
      </c>
      <c r="I9489" s="462" t="s">
        <v>2</v>
      </c>
      <c r="J9489" s="462" t="s">
        <v>2</v>
      </c>
    </row>
    <row r="9490" spans="6:10">
      <c r="F9490" s="462" t="s">
        <v>2</v>
      </c>
      <c r="G9490" s="462" t="s">
        <v>2</v>
      </c>
      <c r="I9490" s="462" t="s">
        <v>2</v>
      </c>
      <c r="J9490" s="462" t="s">
        <v>2</v>
      </c>
    </row>
    <row r="9491" spans="6:10">
      <c r="F9491" s="462" t="s">
        <v>2</v>
      </c>
      <c r="G9491" s="462" t="s">
        <v>2</v>
      </c>
      <c r="I9491" s="462" t="s">
        <v>2</v>
      </c>
      <c r="J9491" s="462" t="s">
        <v>2</v>
      </c>
    </row>
    <row r="9492" spans="6:10">
      <c r="F9492" s="462" t="s">
        <v>2</v>
      </c>
      <c r="G9492" s="462" t="s">
        <v>2</v>
      </c>
      <c r="I9492" s="462" t="s">
        <v>2</v>
      </c>
      <c r="J9492" s="462" t="s">
        <v>2</v>
      </c>
    </row>
    <row r="9493" spans="6:10">
      <c r="F9493" s="462" t="s">
        <v>2</v>
      </c>
      <c r="G9493" s="462" t="s">
        <v>2</v>
      </c>
      <c r="I9493" s="462" t="s">
        <v>2</v>
      </c>
      <c r="J9493" s="462" t="s">
        <v>2</v>
      </c>
    </row>
    <row r="9494" spans="6:10">
      <c r="F9494" s="462" t="s">
        <v>2</v>
      </c>
      <c r="G9494" s="462" t="s">
        <v>2</v>
      </c>
      <c r="I9494" s="462" t="s">
        <v>2</v>
      </c>
      <c r="J9494" s="462" t="s">
        <v>2</v>
      </c>
    </row>
    <row r="9495" spans="6:10">
      <c r="F9495" s="462" t="s">
        <v>2</v>
      </c>
      <c r="G9495" s="462" t="s">
        <v>2</v>
      </c>
      <c r="I9495" s="462" t="s">
        <v>2</v>
      </c>
      <c r="J9495" s="462" t="s">
        <v>2</v>
      </c>
    </row>
    <row r="9496" spans="6:10">
      <c r="F9496" s="462" t="s">
        <v>2</v>
      </c>
      <c r="G9496" s="462" t="s">
        <v>2</v>
      </c>
      <c r="I9496" s="462" t="s">
        <v>2</v>
      </c>
      <c r="J9496" s="462" t="s">
        <v>2</v>
      </c>
    </row>
    <row r="9497" spans="6:10">
      <c r="F9497" s="462" t="s">
        <v>2</v>
      </c>
      <c r="G9497" s="462" t="s">
        <v>2</v>
      </c>
      <c r="I9497" s="462" t="s">
        <v>2</v>
      </c>
      <c r="J9497" s="462" t="s">
        <v>2</v>
      </c>
    </row>
    <row r="9498" spans="6:10">
      <c r="F9498" s="462" t="s">
        <v>2</v>
      </c>
      <c r="G9498" s="462" t="s">
        <v>2</v>
      </c>
      <c r="I9498" s="462" t="s">
        <v>2</v>
      </c>
      <c r="J9498" s="462" t="s">
        <v>2</v>
      </c>
    </row>
    <row r="9499" spans="6:10">
      <c r="F9499" s="462" t="s">
        <v>2</v>
      </c>
      <c r="G9499" s="462" t="s">
        <v>2</v>
      </c>
      <c r="I9499" s="462" t="s">
        <v>2</v>
      </c>
      <c r="J9499" s="462" t="s">
        <v>2</v>
      </c>
    </row>
    <row r="9500" spans="6:10">
      <c r="F9500" s="462" t="s">
        <v>2</v>
      </c>
      <c r="G9500" s="462" t="s">
        <v>2</v>
      </c>
      <c r="I9500" s="462" t="s">
        <v>2</v>
      </c>
      <c r="J9500" s="462" t="s">
        <v>2</v>
      </c>
    </row>
    <row r="9501" spans="6:10">
      <c r="F9501" s="462" t="s">
        <v>2</v>
      </c>
      <c r="G9501" s="462" t="s">
        <v>2</v>
      </c>
      <c r="I9501" s="462" t="s">
        <v>2</v>
      </c>
      <c r="J9501" s="462" t="s">
        <v>2</v>
      </c>
    </row>
    <row r="9502" spans="6:10">
      <c r="F9502" s="462" t="s">
        <v>2</v>
      </c>
      <c r="G9502" s="462" t="s">
        <v>2</v>
      </c>
      <c r="I9502" s="462" t="s">
        <v>2</v>
      </c>
      <c r="J9502" s="462" t="s">
        <v>2</v>
      </c>
    </row>
    <row r="9503" spans="6:10">
      <c r="F9503" s="462" t="s">
        <v>2</v>
      </c>
      <c r="G9503" s="462" t="s">
        <v>2</v>
      </c>
      <c r="I9503" s="462" t="s">
        <v>2</v>
      </c>
      <c r="J9503" s="462" t="s">
        <v>2</v>
      </c>
    </row>
    <row r="9504" spans="6:10">
      <c r="F9504" s="462" t="s">
        <v>2</v>
      </c>
      <c r="G9504" s="462" t="s">
        <v>2</v>
      </c>
      <c r="I9504" s="462" t="s">
        <v>2</v>
      </c>
      <c r="J9504" s="462" t="s">
        <v>2</v>
      </c>
    </row>
    <row r="9505" spans="6:10">
      <c r="F9505" s="462" t="s">
        <v>2</v>
      </c>
      <c r="G9505" s="462" t="s">
        <v>2</v>
      </c>
      <c r="I9505" s="462" t="s">
        <v>2</v>
      </c>
      <c r="J9505" s="462" t="s">
        <v>2</v>
      </c>
    </row>
    <row r="9506" spans="6:10">
      <c r="F9506" s="462" t="s">
        <v>2</v>
      </c>
      <c r="G9506" s="462" t="s">
        <v>2</v>
      </c>
      <c r="I9506" s="462" t="s">
        <v>2</v>
      </c>
      <c r="J9506" s="462" t="s">
        <v>2</v>
      </c>
    </row>
    <row r="9507" spans="6:10">
      <c r="F9507" s="462" t="s">
        <v>2</v>
      </c>
      <c r="G9507" s="462" t="s">
        <v>2</v>
      </c>
      <c r="I9507" s="462" t="s">
        <v>2</v>
      </c>
      <c r="J9507" s="462" t="s">
        <v>2</v>
      </c>
    </row>
    <row r="9508" spans="6:10">
      <c r="F9508" s="462" t="s">
        <v>2</v>
      </c>
      <c r="G9508" s="462" t="s">
        <v>2</v>
      </c>
      <c r="I9508" s="462" t="s">
        <v>2</v>
      </c>
      <c r="J9508" s="462" t="s">
        <v>2</v>
      </c>
    </row>
    <row r="9509" spans="6:10">
      <c r="F9509" s="462" t="s">
        <v>2</v>
      </c>
      <c r="G9509" s="462" t="s">
        <v>2</v>
      </c>
      <c r="I9509" s="462" t="s">
        <v>2</v>
      </c>
      <c r="J9509" s="462" t="s">
        <v>2</v>
      </c>
    </row>
    <row r="9510" spans="6:10">
      <c r="F9510" s="462" t="s">
        <v>2</v>
      </c>
      <c r="G9510" s="462" t="s">
        <v>2</v>
      </c>
      <c r="I9510" s="462" t="s">
        <v>2</v>
      </c>
      <c r="J9510" s="462" t="s">
        <v>2</v>
      </c>
    </row>
    <row r="9511" spans="6:10">
      <c r="F9511" s="462" t="s">
        <v>2</v>
      </c>
      <c r="G9511" s="462" t="s">
        <v>2</v>
      </c>
      <c r="I9511" s="462" t="s">
        <v>2</v>
      </c>
      <c r="J9511" s="462" t="s">
        <v>2</v>
      </c>
    </row>
    <row r="9512" spans="6:10">
      <c r="F9512" s="462" t="s">
        <v>2</v>
      </c>
      <c r="G9512" s="462" t="s">
        <v>2</v>
      </c>
      <c r="I9512" s="462" t="s">
        <v>2</v>
      </c>
      <c r="J9512" s="462" t="s">
        <v>2</v>
      </c>
    </row>
    <row r="9513" spans="6:10">
      <c r="F9513" s="462" t="s">
        <v>2</v>
      </c>
      <c r="G9513" s="462" t="s">
        <v>2</v>
      </c>
      <c r="I9513" s="462" t="s">
        <v>2</v>
      </c>
      <c r="J9513" s="462" t="s">
        <v>2</v>
      </c>
    </row>
    <row r="9514" spans="6:10">
      <c r="F9514" s="462" t="s">
        <v>2</v>
      </c>
      <c r="G9514" s="462" t="s">
        <v>2</v>
      </c>
      <c r="I9514" s="462" t="s">
        <v>2</v>
      </c>
      <c r="J9514" s="462" t="s">
        <v>2</v>
      </c>
    </row>
    <row r="9515" spans="6:10">
      <c r="F9515" s="462" t="s">
        <v>2</v>
      </c>
      <c r="G9515" s="462" t="s">
        <v>2</v>
      </c>
      <c r="I9515" s="462" t="s">
        <v>2</v>
      </c>
      <c r="J9515" s="462" t="s">
        <v>2</v>
      </c>
    </row>
    <row r="9516" spans="6:10">
      <c r="F9516" s="462" t="s">
        <v>2</v>
      </c>
      <c r="G9516" s="462" t="s">
        <v>2</v>
      </c>
      <c r="I9516" s="462" t="s">
        <v>2</v>
      </c>
      <c r="J9516" s="462" t="s">
        <v>2</v>
      </c>
    </row>
    <row r="9517" spans="6:10">
      <c r="F9517" s="462" t="s">
        <v>2</v>
      </c>
      <c r="G9517" s="462" t="s">
        <v>2</v>
      </c>
      <c r="I9517" s="462" t="s">
        <v>2</v>
      </c>
      <c r="J9517" s="462" t="s">
        <v>2</v>
      </c>
    </row>
    <row r="9518" spans="6:10">
      <c r="F9518" s="462" t="s">
        <v>2</v>
      </c>
      <c r="G9518" s="462" t="s">
        <v>2</v>
      </c>
      <c r="I9518" s="462" t="s">
        <v>2</v>
      </c>
      <c r="J9518" s="462" t="s">
        <v>2</v>
      </c>
    </row>
    <row r="9519" spans="6:10">
      <c r="F9519" s="462" t="s">
        <v>2</v>
      </c>
      <c r="G9519" s="462" t="s">
        <v>2</v>
      </c>
      <c r="I9519" s="462" t="s">
        <v>2</v>
      </c>
      <c r="J9519" s="462" t="s">
        <v>2</v>
      </c>
    </row>
    <row r="9520" spans="6:10">
      <c r="F9520" s="462" t="s">
        <v>2</v>
      </c>
      <c r="G9520" s="462" t="s">
        <v>2</v>
      </c>
      <c r="I9520" s="462" t="s">
        <v>2</v>
      </c>
      <c r="J9520" s="462" t="s">
        <v>2</v>
      </c>
    </row>
    <row r="9521" spans="6:10">
      <c r="F9521" s="462" t="s">
        <v>2</v>
      </c>
      <c r="G9521" s="462" t="s">
        <v>2</v>
      </c>
      <c r="I9521" s="462" t="s">
        <v>2</v>
      </c>
      <c r="J9521" s="462" t="s">
        <v>2</v>
      </c>
    </row>
    <row r="9522" spans="6:10">
      <c r="F9522" s="462" t="s">
        <v>2</v>
      </c>
      <c r="G9522" s="462" t="s">
        <v>2</v>
      </c>
      <c r="I9522" s="462" t="s">
        <v>2</v>
      </c>
      <c r="J9522" s="462" t="s">
        <v>2</v>
      </c>
    </row>
    <row r="9523" spans="6:10">
      <c r="F9523" s="462" t="s">
        <v>2</v>
      </c>
      <c r="G9523" s="462" t="s">
        <v>2</v>
      </c>
      <c r="I9523" s="462" t="s">
        <v>2</v>
      </c>
      <c r="J9523" s="462" t="s">
        <v>2</v>
      </c>
    </row>
    <row r="9524" spans="6:10">
      <c r="F9524" s="462" t="s">
        <v>2</v>
      </c>
      <c r="G9524" s="462" t="s">
        <v>2</v>
      </c>
      <c r="I9524" s="462" t="s">
        <v>2</v>
      </c>
      <c r="J9524" s="462" t="s">
        <v>2</v>
      </c>
    </row>
    <row r="9525" spans="6:10">
      <c r="F9525" s="462" t="s">
        <v>2</v>
      </c>
      <c r="G9525" s="462" t="s">
        <v>2</v>
      </c>
      <c r="I9525" s="462" t="s">
        <v>2</v>
      </c>
      <c r="J9525" s="462" t="s">
        <v>2</v>
      </c>
    </row>
    <row r="9526" spans="6:10">
      <c r="F9526" s="462" t="s">
        <v>2</v>
      </c>
      <c r="G9526" s="462" t="s">
        <v>2</v>
      </c>
      <c r="I9526" s="462" t="s">
        <v>2</v>
      </c>
      <c r="J9526" s="462" t="s">
        <v>2</v>
      </c>
    </row>
    <row r="9527" spans="6:10">
      <c r="F9527" s="462" t="s">
        <v>2</v>
      </c>
      <c r="G9527" s="462" t="s">
        <v>2</v>
      </c>
      <c r="I9527" s="462" t="s">
        <v>2</v>
      </c>
      <c r="J9527" s="462" t="s">
        <v>2</v>
      </c>
    </row>
    <row r="9528" spans="6:10">
      <c r="F9528" s="462" t="s">
        <v>2</v>
      </c>
      <c r="G9528" s="462" t="s">
        <v>2</v>
      </c>
      <c r="I9528" s="462" t="s">
        <v>2</v>
      </c>
      <c r="J9528" s="462" t="s">
        <v>2</v>
      </c>
    </row>
    <row r="9529" spans="6:10">
      <c r="F9529" s="462" t="s">
        <v>2</v>
      </c>
      <c r="G9529" s="462" t="s">
        <v>2</v>
      </c>
      <c r="I9529" s="462" t="s">
        <v>2</v>
      </c>
      <c r="J9529" s="462" t="s">
        <v>2</v>
      </c>
    </row>
    <row r="9530" spans="6:10">
      <c r="F9530" s="462" t="s">
        <v>2</v>
      </c>
      <c r="G9530" s="462" t="s">
        <v>2</v>
      </c>
      <c r="I9530" s="462" t="s">
        <v>2</v>
      </c>
      <c r="J9530" s="462" t="s">
        <v>2</v>
      </c>
    </row>
    <row r="9531" spans="6:10">
      <c r="F9531" s="462" t="s">
        <v>2</v>
      </c>
      <c r="G9531" s="462" t="s">
        <v>2</v>
      </c>
      <c r="I9531" s="462" t="s">
        <v>2</v>
      </c>
      <c r="J9531" s="462" t="s">
        <v>2</v>
      </c>
    </row>
    <row r="9532" spans="6:10">
      <c r="F9532" s="462" t="s">
        <v>2</v>
      </c>
      <c r="G9532" s="462" t="s">
        <v>2</v>
      </c>
      <c r="I9532" s="462" t="s">
        <v>2</v>
      </c>
      <c r="J9532" s="462" t="s">
        <v>2</v>
      </c>
    </row>
    <row r="9533" spans="6:10">
      <c r="F9533" s="462" t="s">
        <v>2</v>
      </c>
      <c r="G9533" s="462" t="s">
        <v>2</v>
      </c>
      <c r="I9533" s="462" t="s">
        <v>2</v>
      </c>
      <c r="J9533" s="462" t="s">
        <v>2</v>
      </c>
    </row>
    <row r="9534" spans="6:10">
      <c r="F9534" s="462" t="s">
        <v>2</v>
      </c>
      <c r="G9534" s="462" t="s">
        <v>2</v>
      </c>
      <c r="I9534" s="462" t="s">
        <v>2</v>
      </c>
      <c r="J9534" s="462" t="s">
        <v>2</v>
      </c>
    </row>
    <row r="9535" spans="6:10">
      <c r="F9535" s="462" t="s">
        <v>2</v>
      </c>
      <c r="G9535" s="462" t="s">
        <v>2</v>
      </c>
      <c r="I9535" s="462" t="s">
        <v>2</v>
      </c>
      <c r="J9535" s="462" t="s">
        <v>2</v>
      </c>
    </row>
    <row r="9536" spans="6:10">
      <c r="F9536" s="462" t="s">
        <v>2</v>
      </c>
      <c r="G9536" s="462" t="s">
        <v>2</v>
      </c>
      <c r="I9536" s="462" t="s">
        <v>2</v>
      </c>
      <c r="J9536" s="462" t="s">
        <v>2</v>
      </c>
    </row>
    <row r="9537" spans="6:10">
      <c r="F9537" s="462" t="s">
        <v>2</v>
      </c>
      <c r="G9537" s="462" t="s">
        <v>2</v>
      </c>
      <c r="I9537" s="462" t="s">
        <v>2</v>
      </c>
      <c r="J9537" s="462" t="s">
        <v>2</v>
      </c>
    </row>
    <row r="9538" spans="6:10">
      <c r="F9538" s="462" t="s">
        <v>2</v>
      </c>
      <c r="G9538" s="462" t="s">
        <v>2</v>
      </c>
      <c r="I9538" s="462" t="s">
        <v>2</v>
      </c>
      <c r="J9538" s="462" t="s">
        <v>2</v>
      </c>
    </row>
    <row r="9539" spans="6:10">
      <c r="F9539" s="462" t="s">
        <v>2</v>
      </c>
      <c r="G9539" s="462" t="s">
        <v>2</v>
      </c>
      <c r="I9539" s="462" t="s">
        <v>2</v>
      </c>
      <c r="J9539" s="462" t="s">
        <v>2</v>
      </c>
    </row>
    <row r="9540" spans="6:10">
      <c r="F9540" s="462" t="s">
        <v>2</v>
      </c>
      <c r="G9540" s="462" t="s">
        <v>2</v>
      </c>
      <c r="I9540" s="462" t="s">
        <v>2</v>
      </c>
      <c r="J9540" s="462" t="s">
        <v>2</v>
      </c>
    </row>
    <row r="9541" spans="6:10">
      <c r="F9541" s="462" t="s">
        <v>2</v>
      </c>
      <c r="G9541" s="462" t="s">
        <v>2</v>
      </c>
      <c r="I9541" s="462" t="s">
        <v>2</v>
      </c>
      <c r="J9541" s="462" t="s">
        <v>2</v>
      </c>
    </row>
    <row r="9542" spans="6:10">
      <c r="F9542" s="462" t="s">
        <v>2</v>
      </c>
      <c r="G9542" s="462" t="s">
        <v>2</v>
      </c>
      <c r="I9542" s="462" t="s">
        <v>2</v>
      </c>
      <c r="J9542" s="462" t="s">
        <v>2</v>
      </c>
    </row>
    <row r="9543" spans="6:10">
      <c r="F9543" s="462" t="s">
        <v>2</v>
      </c>
      <c r="G9543" s="462" t="s">
        <v>2</v>
      </c>
      <c r="I9543" s="462" t="s">
        <v>2</v>
      </c>
      <c r="J9543" s="462" t="s">
        <v>2</v>
      </c>
    </row>
    <row r="9544" spans="6:10">
      <c r="F9544" s="462" t="s">
        <v>2</v>
      </c>
      <c r="G9544" s="462" t="s">
        <v>2</v>
      </c>
      <c r="I9544" s="462" t="s">
        <v>2</v>
      </c>
      <c r="J9544" s="462" t="s">
        <v>2</v>
      </c>
    </row>
    <row r="9545" spans="6:10">
      <c r="F9545" s="462" t="s">
        <v>2</v>
      </c>
      <c r="G9545" s="462" t="s">
        <v>2</v>
      </c>
      <c r="I9545" s="462" t="s">
        <v>2</v>
      </c>
      <c r="J9545" s="462" t="s">
        <v>2</v>
      </c>
    </row>
    <row r="9546" spans="6:10">
      <c r="F9546" s="462" t="s">
        <v>2</v>
      </c>
      <c r="G9546" s="462" t="s">
        <v>2</v>
      </c>
      <c r="I9546" s="462" t="s">
        <v>2</v>
      </c>
      <c r="J9546" s="462" t="s">
        <v>2</v>
      </c>
    </row>
    <row r="9547" spans="6:10">
      <c r="F9547" s="462" t="s">
        <v>2</v>
      </c>
      <c r="G9547" s="462" t="s">
        <v>2</v>
      </c>
      <c r="I9547" s="462" t="s">
        <v>2</v>
      </c>
      <c r="J9547" s="462" t="s">
        <v>2</v>
      </c>
    </row>
    <row r="9548" spans="6:10">
      <c r="F9548" s="462" t="s">
        <v>2</v>
      </c>
      <c r="G9548" s="462" t="s">
        <v>2</v>
      </c>
      <c r="I9548" s="462" t="s">
        <v>2</v>
      </c>
      <c r="J9548" s="462" t="s">
        <v>2</v>
      </c>
    </row>
    <row r="9549" spans="6:10">
      <c r="F9549" s="462" t="s">
        <v>2</v>
      </c>
      <c r="G9549" s="462" t="s">
        <v>2</v>
      </c>
      <c r="I9549" s="462" t="s">
        <v>2</v>
      </c>
      <c r="J9549" s="462" t="s">
        <v>2</v>
      </c>
    </row>
    <row r="9550" spans="6:10">
      <c r="F9550" s="462" t="s">
        <v>2</v>
      </c>
      <c r="G9550" s="462" t="s">
        <v>2</v>
      </c>
      <c r="I9550" s="462" t="s">
        <v>2</v>
      </c>
      <c r="J9550" s="462" t="s">
        <v>2</v>
      </c>
    </row>
    <row r="9551" spans="6:10">
      <c r="F9551" s="462" t="s">
        <v>2</v>
      </c>
      <c r="G9551" s="462" t="s">
        <v>2</v>
      </c>
      <c r="I9551" s="462" t="s">
        <v>2</v>
      </c>
      <c r="J9551" s="462" t="s">
        <v>2</v>
      </c>
    </row>
    <row r="9552" spans="6:10">
      <c r="F9552" s="462" t="s">
        <v>2</v>
      </c>
      <c r="G9552" s="462" t="s">
        <v>2</v>
      </c>
      <c r="I9552" s="462" t="s">
        <v>2</v>
      </c>
      <c r="J9552" s="462" t="s">
        <v>2</v>
      </c>
    </row>
    <row r="9553" spans="6:10">
      <c r="F9553" s="462" t="s">
        <v>2</v>
      </c>
      <c r="G9553" s="462" t="s">
        <v>2</v>
      </c>
      <c r="I9553" s="462" t="s">
        <v>2</v>
      </c>
      <c r="J9553" s="462" t="s">
        <v>2</v>
      </c>
    </row>
    <row r="9554" spans="6:10">
      <c r="F9554" s="462" t="s">
        <v>2</v>
      </c>
      <c r="G9554" s="462" t="s">
        <v>2</v>
      </c>
      <c r="I9554" s="462" t="s">
        <v>2</v>
      </c>
      <c r="J9554" s="462" t="s">
        <v>2</v>
      </c>
    </row>
    <row r="9555" spans="6:10">
      <c r="F9555" s="462" t="s">
        <v>2</v>
      </c>
      <c r="G9555" s="462" t="s">
        <v>2</v>
      </c>
      <c r="I9555" s="462" t="s">
        <v>2</v>
      </c>
      <c r="J9555" s="462" t="s">
        <v>2</v>
      </c>
    </row>
    <row r="9556" spans="6:10">
      <c r="F9556" s="462" t="s">
        <v>2</v>
      </c>
      <c r="G9556" s="462" t="s">
        <v>2</v>
      </c>
      <c r="I9556" s="462" t="s">
        <v>2</v>
      </c>
      <c r="J9556" s="462" t="s">
        <v>2</v>
      </c>
    </row>
    <row r="9557" spans="6:10">
      <c r="F9557" s="462" t="s">
        <v>2</v>
      </c>
      <c r="G9557" s="462" t="s">
        <v>2</v>
      </c>
      <c r="I9557" s="462" t="s">
        <v>2</v>
      </c>
      <c r="J9557" s="462" t="s">
        <v>2</v>
      </c>
    </row>
    <row r="9558" spans="6:10">
      <c r="F9558" s="462" t="s">
        <v>2</v>
      </c>
      <c r="G9558" s="462" t="s">
        <v>2</v>
      </c>
      <c r="I9558" s="462" t="s">
        <v>2</v>
      </c>
      <c r="J9558" s="462" t="s">
        <v>2</v>
      </c>
    </row>
    <row r="9559" spans="6:10">
      <c r="F9559" s="462" t="s">
        <v>2</v>
      </c>
      <c r="G9559" s="462" t="s">
        <v>2</v>
      </c>
      <c r="I9559" s="462" t="s">
        <v>2</v>
      </c>
      <c r="J9559" s="462" t="s">
        <v>2</v>
      </c>
    </row>
    <row r="9560" spans="6:10">
      <c r="F9560" s="462" t="s">
        <v>2</v>
      </c>
      <c r="G9560" s="462" t="s">
        <v>2</v>
      </c>
      <c r="I9560" s="462" t="s">
        <v>2</v>
      </c>
      <c r="J9560" s="462" t="s">
        <v>2</v>
      </c>
    </row>
    <row r="9561" spans="6:10">
      <c r="F9561" s="462" t="s">
        <v>2</v>
      </c>
      <c r="G9561" s="462" t="s">
        <v>2</v>
      </c>
      <c r="I9561" s="462" t="s">
        <v>2</v>
      </c>
      <c r="J9561" s="462" t="s">
        <v>2</v>
      </c>
    </row>
    <row r="9562" spans="6:10">
      <c r="F9562" s="462" t="s">
        <v>2</v>
      </c>
      <c r="G9562" s="462" t="s">
        <v>2</v>
      </c>
      <c r="I9562" s="462" t="s">
        <v>2</v>
      </c>
      <c r="J9562" s="462" t="s">
        <v>2</v>
      </c>
    </row>
    <row r="9563" spans="6:10">
      <c r="F9563" s="462" t="s">
        <v>2</v>
      </c>
      <c r="G9563" s="462" t="s">
        <v>2</v>
      </c>
      <c r="I9563" s="462" t="s">
        <v>2</v>
      </c>
      <c r="J9563" s="462" t="s">
        <v>2</v>
      </c>
    </row>
    <row r="9564" spans="6:10">
      <c r="F9564" s="462" t="s">
        <v>2</v>
      </c>
      <c r="G9564" s="462" t="s">
        <v>2</v>
      </c>
      <c r="I9564" s="462" t="s">
        <v>2</v>
      </c>
      <c r="J9564" s="462" t="s">
        <v>2</v>
      </c>
    </row>
    <row r="9565" spans="6:10">
      <c r="F9565" s="462" t="s">
        <v>2</v>
      </c>
      <c r="G9565" s="462" t="s">
        <v>2</v>
      </c>
      <c r="I9565" s="462" t="s">
        <v>2</v>
      </c>
      <c r="J9565" s="462" t="s">
        <v>2</v>
      </c>
    </row>
    <row r="9566" spans="6:10">
      <c r="F9566" s="462" t="s">
        <v>2</v>
      </c>
      <c r="G9566" s="462" t="s">
        <v>2</v>
      </c>
      <c r="I9566" s="462" t="s">
        <v>2</v>
      </c>
      <c r="J9566" s="462" t="s">
        <v>2</v>
      </c>
    </row>
    <row r="9567" spans="6:10">
      <c r="F9567" s="462" t="s">
        <v>2</v>
      </c>
      <c r="G9567" s="462" t="s">
        <v>2</v>
      </c>
      <c r="I9567" s="462" t="s">
        <v>2</v>
      </c>
      <c r="J9567" s="462" t="s">
        <v>2</v>
      </c>
    </row>
    <row r="9568" spans="6:10">
      <c r="F9568" s="462" t="s">
        <v>2</v>
      </c>
      <c r="G9568" s="462" t="s">
        <v>2</v>
      </c>
      <c r="I9568" s="462" t="s">
        <v>2</v>
      </c>
      <c r="J9568" s="462" t="s">
        <v>2</v>
      </c>
    </row>
    <row r="9569" spans="6:10">
      <c r="F9569" s="462" t="s">
        <v>2</v>
      </c>
      <c r="G9569" s="462" t="s">
        <v>2</v>
      </c>
      <c r="I9569" s="462" t="s">
        <v>2</v>
      </c>
      <c r="J9569" s="462" t="s">
        <v>2</v>
      </c>
    </row>
    <row r="9570" spans="6:10">
      <c r="F9570" s="462" t="s">
        <v>2</v>
      </c>
      <c r="G9570" s="462" t="s">
        <v>2</v>
      </c>
      <c r="I9570" s="462" t="s">
        <v>2</v>
      </c>
      <c r="J9570" s="462" t="s">
        <v>2</v>
      </c>
    </row>
    <row r="9571" spans="6:10">
      <c r="F9571" s="462" t="s">
        <v>2</v>
      </c>
      <c r="G9571" s="462" t="s">
        <v>2</v>
      </c>
      <c r="I9571" s="462" t="s">
        <v>2</v>
      </c>
      <c r="J9571" s="462" t="s">
        <v>2</v>
      </c>
    </row>
    <row r="9572" spans="6:10">
      <c r="F9572" s="462" t="s">
        <v>2</v>
      </c>
      <c r="G9572" s="462" t="s">
        <v>2</v>
      </c>
      <c r="I9572" s="462" t="s">
        <v>2</v>
      </c>
      <c r="J9572" s="462" t="s">
        <v>2</v>
      </c>
    </row>
    <row r="9573" spans="6:10">
      <c r="F9573" s="462" t="s">
        <v>2</v>
      </c>
      <c r="G9573" s="462" t="s">
        <v>2</v>
      </c>
      <c r="I9573" s="462" t="s">
        <v>2</v>
      </c>
      <c r="J9573" s="462" t="s">
        <v>2</v>
      </c>
    </row>
    <row r="9574" spans="6:10">
      <c r="F9574" s="462" t="s">
        <v>2</v>
      </c>
      <c r="G9574" s="462" t="s">
        <v>2</v>
      </c>
      <c r="I9574" s="462" t="s">
        <v>2</v>
      </c>
      <c r="J9574" s="462" t="s">
        <v>2</v>
      </c>
    </row>
    <row r="9575" spans="6:10">
      <c r="F9575" s="462" t="s">
        <v>2</v>
      </c>
      <c r="G9575" s="462" t="s">
        <v>2</v>
      </c>
      <c r="I9575" s="462" t="s">
        <v>2</v>
      </c>
      <c r="J9575" s="462" t="s">
        <v>2</v>
      </c>
    </row>
    <row r="9576" spans="6:10">
      <c r="F9576" s="462" t="s">
        <v>2</v>
      </c>
      <c r="G9576" s="462" t="s">
        <v>2</v>
      </c>
      <c r="I9576" s="462" t="s">
        <v>2</v>
      </c>
      <c r="J9576" s="462" t="s">
        <v>2</v>
      </c>
    </row>
    <row r="9577" spans="6:10">
      <c r="F9577" s="462" t="s">
        <v>2</v>
      </c>
      <c r="G9577" s="462" t="s">
        <v>2</v>
      </c>
      <c r="I9577" s="462" t="s">
        <v>2</v>
      </c>
      <c r="J9577" s="462" t="s">
        <v>2</v>
      </c>
    </row>
    <row r="9578" spans="6:10">
      <c r="F9578" s="462" t="s">
        <v>2</v>
      </c>
      <c r="G9578" s="462" t="s">
        <v>2</v>
      </c>
      <c r="I9578" s="462" t="s">
        <v>2</v>
      </c>
      <c r="J9578" s="462" t="s">
        <v>2</v>
      </c>
    </row>
    <row r="9579" spans="6:10">
      <c r="F9579" s="462" t="s">
        <v>2</v>
      </c>
      <c r="G9579" s="462" t="s">
        <v>2</v>
      </c>
      <c r="I9579" s="462" t="s">
        <v>2</v>
      </c>
      <c r="J9579" s="462" t="s">
        <v>2</v>
      </c>
    </row>
    <row r="9580" spans="6:10">
      <c r="F9580" s="462" t="s">
        <v>2</v>
      </c>
      <c r="G9580" s="462" t="s">
        <v>2</v>
      </c>
      <c r="I9580" s="462" t="s">
        <v>2</v>
      </c>
      <c r="J9580" s="462" t="s">
        <v>2</v>
      </c>
    </row>
    <row r="9581" spans="6:10">
      <c r="F9581" s="462" t="s">
        <v>2</v>
      </c>
      <c r="G9581" s="462" t="s">
        <v>2</v>
      </c>
      <c r="I9581" s="462" t="s">
        <v>2</v>
      </c>
      <c r="J9581" s="462" t="s">
        <v>2</v>
      </c>
    </row>
    <row r="9582" spans="6:10">
      <c r="F9582" s="462" t="s">
        <v>2</v>
      </c>
      <c r="G9582" s="462" t="s">
        <v>2</v>
      </c>
      <c r="I9582" s="462" t="s">
        <v>2</v>
      </c>
      <c r="J9582" s="462" t="s">
        <v>2</v>
      </c>
    </row>
    <row r="9583" spans="6:10">
      <c r="F9583" s="462" t="s">
        <v>2</v>
      </c>
      <c r="G9583" s="462" t="s">
        <v>2</v>
      </c>
      <c r="I9583" s="462" t="s">
        <v>2</v>
      </c>
      <c r="J9583" s="462" t="s">
        <v>2</v>
      </c>
    </row>
    <row r="9584" spans="6:10">
      <c r="F9584" s="462" t="s">
        <v>2</v>
      </c>
      <c r="G9584" s="462" t="s">
        <v>2</v>
      </c>
      <c r="I9584" s="462" t="s">
        <v>2</v>
      </c>
      <c r="J9584" s="462" t="s">
        <v>2</v>
      </c>
    </row>
    <row r="9585" spans="6:10">
      <c r="F9585" s="462" t="s">
        <v>2</v>
      </c>
      <c r="G9585" s="462" t="s">
        <v>2</v>
      </c>
      <c r="I9585" s="462" t="s">
        <v>2</v>
      </c>
      <c r="J9585" s="462" t="s">
        <v>2</v>
      </c>
    </row>
    <row r="9586" spans="6:10">
      <c r="F9586" s="462" t="s">
        <v>2</v>
      </c>
      <c r="G9586" s="462" t="s">
        <v>2</v>
      </c>
      <c r="I9586" s="462" t="s">
        <v>2</v>
      </c>
      <c r="J9586" s="462" t="s">
        <v>2</v>
      </c>
    </row>
    <row r="9587" spans="6:10">
      <c r="F9587" s="462" t="s">
        <v>2</v>
      </c>
      <c r="G9587" s="462" t="s">
        <v>2</v>
      </c>
      <c r="I9587" s="462" t="s">
        <v>2</v>
      </c>
      <c r="J9587" s="462" t="s">
        <v>2</v>
      </c>
    </row>
    <row r="9588" spans="6:10">
      <c r="F9588" s="462" t="s">
        <v>2</v>
      </c>
      <c r="G9588" s="462" t="s">
        <v>2</v>
      </c>
      <c r="I9588" s="462" t="s">
        <v>2</v>
      </c>
      <c r="J9588" s="462" t="s">
        <v>2</v>
      </c>
    </row>
    <row r="9589" spans="6:10">
      <c r="F9589" s="462" t="s">
        <v>2</v>
      </c>
      <c r="G9589" s="462" t="s">
        <v>2</v>
      </c>
      <c r="I9589" s="462" t="s">
        <v>2</v>
      </c>
      <c r="J9589" s="462" t="s">
        <v>2</v>
      </c>
    </row>
    <row r="9590" spans="6:10">
      <c r="F9590" s="462" t="s">
        <v>2</v>
      </c>
      <c r="G9590" s="462" t="s">
        <v>2</v>
      </c>
      <c r="I9590" s="462" t="s">
        <v>2</v>
      </c>
      <c r="J9590" s="462" t="s">
        <v>2</v>
      </c>
    </row>
    <row r="9591" spans="6:10">
      <c r="F9591" s="462" t="s">
        <v>2</v>
      </c>
      <c r="G9591" s="462" t="s">
        <v>2</v>
      </c>
      <c r="I9591" s="462" t="s">
        <v>2</v>
      </c>
      <c r="J9591" s="462" t="s">
        <v>2</v>
      </c>
    </row>
    <row r="9592" spans="6:10">
      <c r="F9592" s="462" t="s">
        <v>2</v>
      </c>
      <c r="G9592" s="462" t="s">
        <v>2</v>
      </c>
      <c r="I9592" s="462" t="s">
        <v>2</v>
      </c>
      <c r="J9592" s="462" t="s">
        <v>2</v>
      </c>
    </row>
    <row r="9593" spans="6:10">
      <c r="F9593" s="462" t="s">
        <v>2</v>
      </c>
      <c r="G9593" s="462" t="s">
        <v>2</v>
      </c>
      <c r="I9593" s="462" t="s">
        <v>2</v>
      </c>
      <c r="J9593" s="462" t="s">
        <v>2</v>
      </c>
    </row>
    <row r="9594" spans="6:10">
      <c r="F9594" s="462" t="s">
        <v>2</v>
      </c>
      <c r="G9594" s="462" t="s">
        <v>2</v>
      </c>
      <c r="I9594" s="462" t="s">
        <v>2</v>
      </c>
      <c r="J9594" s="462" t="s">
        <v>2</v>
      </c>
    </row>
    <row r="9595" spans="6:10">
      <c r="F9595" s="462" t="s">
        <v>2</v>
      </c>
      <c r="G9595" s="462" t="s">
        <v>2</v>
      </c>
      <c r="I9595" s="462" t="s">
        <v>2</v>
      </c>
      <c r="J9595" s="462" t="s">
        <v>2</v>
      </c>
    </row>
    <row r="9596" spans="6:10">
      <c r="F9596" s="462" t="s">
        <v>2</v>
      </c>
      <c r="G9596" s="462" t="s">
        <v>2</v>
      </c>
      <c r="I9596" s="462" t="s">
        <v>2</v>
      </c>
      <c r="J9596" s="462" t="s">
        <v>2</v>
      </c>
    </row>
    <row r="9597" spans="6:10">
      <c r="F9597" s="462" t="s">
        <v>2</v>
      </c>
      <c r="G9597" s="462" t="s">
        <v>2</v>
      </c>
      <c r="I9597" s="462" t="s">
        <v>2</v>
      </c>
      <c r="J9597" s="462" t="s">
        <v>2</v>
      </c>
    </row>
    <row r="9598" spans="6:10">
      <c r="F9598" s="462" t="s">
        <v>2</v>
      </c>
      <c r="G9598" s="462" t="s">
        <v>2</v>
      </c>
      <c r="I9598" s="462" t="s">
        <v>2</v>
      </c>
      <c r="J9598" s="462" t="s">
        <v>2</v>
      </c>
    </row>
    <row r="9599" spans="6:10">
      <c r="F9599" s="462" t="s">
        <v>2</v>
      </c>
      <c r="G9599" s="462" t="s">
        <v>2</v>
      </c>
      <c r="I9599" s="462" t="s">
        <v>2</v>
      </c>
      <c r="J9599" s="462" t="s">
        <v>2</v>
      </c>
    </row>
    <row r="9600" spans="6:10">
      <c r="F9600" s="462" t="s">
        <v>2</v>
      </c>
      <c r="G9600" s="462" t="s">
        <v>2</v>
      </c>
      <c r="I9600" s="462" t="s">
        <v>2</v>
      </c>
      <c r="J9600" s="462" t="s">
        <v>2</v>
      </c>
    </row>
    <row r="9601" spans="6:10">
      <c r="F9601" s="462" t="s">
        <v>2</v>
      </c>
      <c r="G9601" s="462" t="s">
        <v>2</v>
      </c>
      <c r="I9601" s="462" t="s">
        <v>2</v>
      </c>
      <c r="J9601" s="462" t="s">
        <v>2</v>
      </c>
    </row>
    <row r="9602" spans="6:10">
      <c r="F9602" s="462" t="s">
        <v>2</v>
      </c>
      <c r="G9602" s="462" t="s">
        <v>2</v>
      </c>
      <c r="I9602" s="462" t="s">
        <v>2</v>
      </c>
      <c r="J9602" s="462" t="s">
        <v>2</v>
      </c>
    </row>
    <row r="9603" spans="6:10">
      <c r="F9603" s="462" t="s">
        <v>2</v>
      </c>
      <c r="G9603" s="462" t="s">
        <v>2</v>
      </c>
      <c r="I9603" s="462" t="s">
        <v>2</v>
      </c>
      <c r="J9603" s="462" t="s">
        <v>2</v>
      </c>
    </row>
    <row r="9604" spans="6:10">
      <c r="F9604" s="462" t="s">
        <v>2</v>
      </c>
      <c r="G9604" s="462" t="s">
        <v>2</v>
      </c>
      <c r="I9604" s="462" t="s">
        <v>2</v>
      </c>
      <c r="J9604" s="462" t="s">
        <v>2</v>
      </c>
    </row>
    <row r="9605" spans="6:10">
      <c r="F9605" s="462" t="s">
        <v>2</v>
      </c>
      <c r="G9605" s="462" t="s">
        <v>2</v>
      </c>
      <c r="I9605" s="462" t="s">
        <v>2</v>
      </c>
      <c r="J9605" s="462" t="s">
        <v>2</v>
      </c>
    </row>
    <row r="9606" spans="6:10">
      <c r="F9606" s="462" t="s">
        <v>2</v>
      </c>
      <c r="G9606" s="462" t="s">
        <v>2</v>
      </c>
      <c r="I9606" s="462" t="s">
        <v>2</v>
      </c>
      <c r="J9606" s="462" t="s">
        <v>2</v>
      </c>
    </row>
    <row r="9607" spans="6:10">
      <c r="F9607" s="462" t="s">
        <v>2</v>
      </c>
      <c r="G9607" s="462" t="s">
        <v>2</v>
      </c>
      <c r="I9607" s="462" t="s">
        <v>2</v>
      </c>
      <c r="J9607" s="462" t="s">
        <v>2</v>
      </c>
    </row>
    <row r="9608" spans="6:10">
      <c r="F9608" s="462" t="s">
        <v>2</v>
      </c>
      <c r="G9608" s="462" t="s">
        <v>2</v>
      </c>
      <c r="I9608" s="462" t="s">
        <v>2</v>
      </c>
      <c r="J9608" s="462" t="s">
        <v>2</v>
      </c>
    </row>
    <row r="9609" spans="6:10">
      <c r="F9609" s="462" t="s">
        <v>2</v>
      </c>
      <c r="G9609" s="462" t="s">
        <v>2</v>
      </c>
      <c r="I9609" s="462" t="s">
        <v>2</v>
      </c>
      <c r="J9609" s="462" t="s">
        <v>2</v>
      </c>
    </row>
    <row r="9610" spans="6:10">
      <c r="F9610" s="462" t="s">
        <v>2</v>
      </c>
      <c r="G9610" s="462" t="s">
        <v>2</v>
      </c>
      <c r="I9610" s="462" t="s">
        <v>2</v>
      </c>
      <c r="J9610" s="462" t="s">
        <v>2</v>
      </c>
    </row>
    <row r="9611" spans="6:10">
      <c r="F9611" s="462" t="s">
        <v>2</v>
      </c>
      <c r="G9611" s="462" t="s">
        <v>2</v>
      </c>
      <c r="I9611" s="462" t="s">
        <v>2</v>
      </c>
      <c r="J9611" s="462" t="s">
        <v>2</v>
      </c>
    </row>
    <row r="9612" spans="6:10">
      <c r="F9612" s="462" t="s">
        <v>2</v>
      </c>
      <c r="G9612" s="462" t="s">
        <v>2</v>
      </c>
      <c r="I9612" s="462" t="s">
        <v>2</v>
      </c>
      <c r="J9612" s="462" t="s">
        <v>2</v>
      </c>
    </row>
    <row r="9613" spans="6:10">
      <c r="F9613" s="462" t="s">
        <v>2</v>
      </c>
      <c r="G9613" s="462" t="s">
        <v>2</v>
      </c>
      <c r="I9613" s="462" t="s">
        <v>2</v>
      </c>
      <c r="J9613" s="462" t="s">
        <v>2</v>
      </c>
    </row>
    <row r="9614" spans="6:10">
      <c r="F9614" s="462" t="s">
        <v>2</v>
      </c>
      <c r="G9614" s="462" t="s">
        <v>2</v>
      </c>
      <c r="I9614" s="462" t="s">
        <v>2</v>
      </c>
      <c r="J9614" s="462" t="s">
        <v>2</v>
      </c>
    </row>
    <row r="9615" spans="6:10">
      <c r="F9615" s="462" t="s">
        <v>2</v>
      </c>
      <c r="G9615" s="462" t="s">
        <v>2</v>
      </c>
      <c r="I9615" s="462" t="s">
        <v>2</v>
      </c>
      <c r="J9615" s="462" t="s">
        <v>2</v>
      </c>
    </row>
    <row r="9616" spans="6:10">
      <c r="F9616" s="462" t="s">
        <v>2</v>
      </c>
      <c r="G9616" s="462" t="s">
        <v>2</v>
      </c>
      <c r="I9616" s="462" t="s">
        <v>2</v>
      </c>
      <c r="J9616" s="462" t="s">
        <v>2</v>
      </c>
    </row>
    <row r="9617" spans="6:10">
      <c r="F9617" s="462" t="s">
        <v>2</v>
      </c>
      <c r="G9617" s="462" t="s">
        <v>2</v>
      </c>
      <c r="I9617" s="462" t="s">
        <v>2</v>
      </c>
      <c r="J9617" s="462" t="s">
        <v>2</v>
      </c>
    </row>
    <row r="9618" spans="6:10">
      <c r="F9618" s="462" t="s">
        <v>2</v>
      </c>
      <c r="G9618" s="462" t="s">
        <v>2</v>
      </c>
      <c r="I9618" s="462" t="s">
        <v>2</v>
      </c>
      <c r="J9618" s="462" t="s">
        <v>2</v>
      </c>
    </row>
    <row r="9619" spans="6:10">
      <c r="F9619" s="462" t="s">
        <v>2</v>
      </c>
      <c r="G9619" s="462" t="s">
        <v>2</v>
      </c>
      <c r="I9619" s="462" t="s">
        <v>2</v>
      </c>
      <c r="J9619" s="462" t="s">
        <v>2</v>
      </c>
    </row>
    <row r="9620" spans="6:10">
      <c r="F9620" s="462" t="s">
        <v>2</v>
      </c>
      <c r="G9620" s="462" t="s">
        <v>2</v>
      </c>
      <c r="I9620" s="462" t="s">
        <v>2</v>
      </c>
      <c r="J9620" s="462" t="s">
        <v>2</v>
      </c>
    </row>
    <row r="9621" spans="6:10">
      <c r="F9621" s="462" t="s">
        <v>2</v>
      </c>
      <c r="G9621" s="462" t="s">
        <v>2</v>
      </c>
      <c r="I9621" s="462" t="s">
        <v>2</v>
      </c>
      <c r="J9621" s="462" t="s">
        <v>2</v>
      </c>
    </row>
    <row r="9622" spans="6:10">
      <c r="F9622" s="462" t="s">
        <v>2</v>
      </c>
      <c r="G9622" s="462" t="s">
        <v>2</v>
      </c>
      <c r="I9622" s="462" t="s">
        <v>2</v>
      </c>
      <c r="J9622" s="462" t="s">
        <v>2</v>
      </c>
    </row>
    <row r="9623" spans="6:10">
      <c r="F9623" s="462" t="s">
        <v>2</v>
      </c>
      <c r="G9623" s="462" t="s">
        <v>2</v>
      </c>
      <c r="I9623" s="462" t="s">
        <v>2</v>
      </c>
      <c r="J9623" s="462" t="s">
        <v>2</v>
      </c>
    </row>
    <row r="9624" spans="6:10">
      <c r="F9624" s="462" t="s">
        <v>2</v>
      </c>
      <c r="G9624" s="462" t="s">
        <v>2</v>
      </c>
      <c r="I9624" s="462" t="s">
        <v>2</v>
      </c>
      <c r="J9624" s="462" t="s">
        <v>2</v>
      </c>
    </row>
    <row r="9625" spans="6:10">
      <c r="F9625" s="462" t="s">
        <v>2</v>
      </c>
      <c r="G9625" s="462" t="s">
        <v>2</v>
      </c>
      <c r="I9625" s="462" t="s">
        <v>2</v>
      </c>
      <c r="J9625" s="462" t="s">
        <v>2</v>
      </c>
    </row>
    <row r="9626" spans="6:10">
      <c r="F9626" s="462" t="s">
        <v>2</v>
      </c>
      <c r="G9626" s="462" t="s">
        <v>2</v>
      </c>
      <c r="I9626" s="462" t="s">
        <v>2</v>
      </c>
      <c r="J9626" s="462" t="s">
        <v>2</v>
      </c>
    </row>
    <row r="9627" spans="6:10">
      <c r="F9627" s="462" t="s">
        <v>2</v>
      </c>
      <c r="G9627" s="462" t="s">
        <v>2</v>
      </c>
      <c r="I9627" s="462" t="s">
        <v>2</v>
      </c>
      <c r="J9627" s="462" t="s">
        <v>2</v>
      </c>
    </row>
    <row r="9628" spans="6:10">
      <c r="F9628" s="462" t="s">
        <v>2</v>
      </c>
      <c r="G9628" s="462" t="s">
        <v>2</v>
      </c>
      <c r="I9628" s="462" t="s">
        <v>2</v>
      </c>
      <c r="J9628" s="462" t="s">
        <v>2</v>
      </c>
    </row>
    <row r="9629" spans="6:10">
      <c r="F9629" s="462" t="s">
        <v>2</v>
      </c>
      <c r="G9629" s="462" t="s">
        <v>2</v>
      </c>
      <c r="I9629" s="462" t="s">
        <v>2</v>
      </c>
      <c r="J9629" s="462" t="s">
        <v>2</v>
      </c>
    </row>
    <row r="9630" spans="6:10">
      <c r="F9630" s="462" t="s">
        <v>2</v>
      </c>
      <c r="G9630" s="462" t="s">
        <v>2</v>
      </c>
      <c r="I9630" s="462" t="s">
        <v>2</v>
      </c>
      <c r="J9630" s="462" t="s">
        <v>2</v>
      </c>
    </row>
    <row r="9631" spans="6:10">
      <c r="F9631" s="462" t="s">
        <v>2</v>
      </c>
      <c r="G9631" s="462" t="s">
        <v>2</v>
      </c>
      <c r="I9631" s="462" t="s">
        <v>2</v>
      </c>
      <c r="J9631" s="462" t="s">
        <v>2</v>
      </c>
    </row>
    <row r="9632" spans="6:10">
      <c r="F9632" s="462" t="s">
        <v>2</v>
      </c>
      <c r="G9632" s="462" t="s">
        <v>2</v>
      </c>
      <c r="I9632" s="462" t="s">
        <v>2</v>
      </c>
      <c r="J9632" s="462" t="s">
        <v>2</v>
      </c>
    </row>
    <row r="9633" spans="6:10">
      <c r="F9633" s="462" t="s">
        <v>2</v>
      </c>
      <c r="G9633" s="462" t="s">
        <v>2</v>
      </c>
      <c r="I9633" s="462" t="s">
        <v>2</v>
      </c>
      <c r="J9633" s="462" t="s">
        <v>2</v>
      </c>
    </row>
    <row r="9634" spans="6:10">
      <c r="F9634" s="462" t="s">
        <v>2</v>
      </c>
      <c r="G9634" s="462" t="s">
        <v>2</v>
      </c>
      <c r="I9634" s="462" t="s">
        <v>2</v>
      </c>
      <c r="J9634" s="462" t="s">
        <v>2</v>
      </c>
    </row>
    <row r="9635" spans="6:10">
      <c r="F9635" s="462" t="s">
        <v>2</v>
      </c>
      <c r="G9635" s="462" t="s">
        <v>2</v>
      </c>
      <c r="I9635" s="462" t="s">
        <v>2</v>
      </c>
      <c r="J9635" s="462" t="s">
        <v>2</v>
      </c>
    </row>
    <row r="9636" spans="6:10">
      <c r="F9636" s="462" t="s">
        <v>2</v>
      </c>
      <c r="G9636" s="462" t="s">
        <v>2</v>
      </c>
      <c r="I9636" s="462" t="s">
        <v>2</v>
      </c>
      <c r="J9636" s="462" t="s">
        <v>2</v>
      </c>
    </row>
    <row r="9637" spans="6:10">
      <c r="F9637" s="462" t="s">
        <v>2</v>
      </c>
      <c r="G9637" s="462" t="s">
        <v>2</v>
      </c>
      <c r="I9637" s="462" t="s">
        <v>2</v>
      </c>
      <c r="J9637" s="462" t="s">
        <v>2</v>
      </c>
    </row>
    <row r="9638" spans="6:10">
      <c r="F9638" s="462" t="s">
        <v>2</v>
      </c>
      <c r="G9638" s="462" t="s">
        <v>2</v>
      </c>
      <c r="I9638" s="462" t="s">
        <v>2</v>
      </c>
      <c r="J9638" s="462" t="s">
        <v>2</v>
      </c>
    </row>
    <row r="9639" spans="6:10">
      <c r="F9639" s="462" t="s">
        <v>2</v>
      </c>
      <c r="G9639" s="462" t="s">
        <v>2</v>
      </c>
      <c r="I9639" s="462" t="s">
        <v>2</v>
      </c>
      <c r="J9639" s="462" t="s">
        <v>2</v>
      </c>
    </row>
    <row r="9640" spans="6:10">
      <c r="F9640" s="462" t="s">
        <v>2</v>
      </c>
      <c r="G9640" s="462" t="s">
        <v>2</v>
      </c>
      <c r="I9640" s="462" t="s">
        <v>2</v>
      </c>
      <c r="J9640" s="462" t="s">
        <v>2</v>
      </c>
    </row>
    <row r="9641" spans="6:10">
      <c r="F9641" s="462" t="s">
        <v>2</v>
      </c>
      <c r="G9641" s="462" t="s">
        <v>2</v>
      </c>
      <c r="I9641" s="462" t="s">
        <v>2</v>
      </c>
      <c r="J9641" s="462" t="s">
        <v>2</v>
      </c>
    </row>
    <row r="9642" spans="6:10">
      <c r="F9642" s="462" t="s">
        <v>2</v>
      </c>
      <c r="G9642" s="462" t="s">
        <v>2</v>
      </c>
      <c r="I9642" s="462" t="s">
        <v>2</v>
      </c>
      <c r="J9642" s="462" t="s">
        <v>2</v>
      </c>
    </row>
    <row r="9643" spans="6:10">
      <c r="F9643" s="462" t="s">
        <v>2</v>
      </c>
      <c r="G9643" s="462" t="s">
        <v>2</v>
      </c>
      <c r="I9643" s="462" t="s">
        <v>2</v>
      </c>
      <c r="J9643" s="462" t="s">
        <v>2</v>
      </c>
    </row>
    <row r="9644" spans="6:10">
      <c r="F9644" s="462" t="s">
        <v>2</v>
      </c>
      <c r="G9644" s="462" t="s">
        <v>2</v>
      </c>
      <c r="I9644" s="462" t="s">
        <v>2</v>
      </c>
      <c r="J9644" s="462" t="s">
        <v>2</v>
      </c>
    </row>
    <row r="9645" spans="6:10">
      <c r="F9645" s="462" t="s">
        <v>2</v>
      </c>
      <c r="G9645" s="462" t="s">
        <v>2</v>
      </c>
      <c r="I9645" s="462" t="s">
        <v>2</v>
      </c>
      <c r="J9645" s="462" t="s">
        <v>2</v>
      </c>
    </row>
    <row r="9646" spans="6:10">
      <c r="F9646" s="462" t="s">
        <v>2</v>
      </c>
      <c r="G9646" s="462" t="s">
        <v>2</v>
      </c>
      <c r="I9646" s="462" t="s">
        <v>2</v>
      </c>
      <c r="J9646" s="462" t="s">
        <v>2</v>
      </c>
    </row>
    <row r="9647" spans="6:10">
      <c r="F9647" s="462" t="s">
        <v>2</v>
      </c>
      <c r="G9647" s="462" t="s">
        <v>2</v>
      </c>
      <c r="I9647" s="462" t="s">
        <v>2</v>
      </c>
      <c r="J9647" s="462" t="s">
        <v>2</v>
      </c>
    </row>
    <row r="9648" spans="6:10">
      <c r="F9648" s="462" t="s">
        <v>2</v>
      </c>
      <c r="G9648" s="462" t="s">
        <v>2</v>
      </c>
      <c r="I9648" s="462" t="s">
        <v>2</v>
      </c>
      <c r="J9648" s="462" t="s">
        <v>2</v>
      </c>
    </row>
    <row r="9649" spans="6:10">
      <c r="F9649" s="462" t="s">
        <v>2</v>
      </c>
      <c r="G9649" s="462" t="s">
        <v>2</v>
      </c>
      <c r="I9649" s="462" t="s">
        <v>2</v>
      </c>
      <c r="J9649" s="462" t="s">
        <v>2</v>
      </c>
    </row>
    <row r="9650" spans="6:10">
      <c r="F9650" s="462" t="s">
        <v>2</v>
      </c>
      <c r="G9650" s="462" t="s">
        <v>2</v>
      </c>
      <c r="I9650" s="462" t="s">
        <v>2</v>
      </c>
      <c r="J9650" s="462" t="s">
        <v>2</v>
      </c>
    </row>
    <row r="9651" spans="6:10">
      <c r="F9651" s="462" t="s">
        <v>2</v>
      </c>
      <c r="G9651" s="462" t="s">
        <v>2</v>
      </c>
      <c r="I9651" s="462" t="s">
        <v>2</v>
      </c>
      <c r="J9651" s="462" t="s">
        <v>2</v>
      </c>
    </row>
    <row r="9652" spans="6:10">
      <c r="F9652" s="462" t="s">
        <v>2</v>
      </c>
      <c r="G9652" s="462" t="s">
        <v>2</v>
      </c>
      <c r="I9652" s="462" t="s">
        <v>2</v>
      </c>
      <c r="J9652" s="462" t="s">
        <v>2</v>
      </c>
    </row>
    <row r="9653" spans="6:10">
      <c r="F9653" s="462" t="s">
        <v>2</v>
      </c>
      <c r="G9653" s="462" t="s">
        <v>2</v>
      </c>
      <c r="I9653" s="462" t="s">
        <v>2</v>
      </c>
      <c r="J9653" s="462" t="s">
        <v>2</v>
      </c>
    </row>
    <row r="9654" spans="6:10">
      <c r="F9654" s="462" t="s">
        <v>2</v>
      </c>
      <c r="G9654" s="462" t="s">
        <v>2</v>
      </c>
      <c r="I9654" s="462" t="s">
        <v>2</v>
      </c>
      <c r="J9654" s="462" t="s">
        <v>2</v>
      </c>
    </row>
    <row r="9655" spans="6:10">
      <c r="F9655" s="462" t="s">
        <v>2</v>
      </c>
      <c r="G9655" s="462" t="s">
        <v>2</v>
      </c>
      <c r="I9655" s="462" t="s">
        <v>2</v>
      </c>
      <c r="J9655" s="462" t="s">
        <v>2</v>
      </c>
    </row>
    <row r="9656" spans="6:10">
      <c r="F9656" s="462" t="s">
        <v>2</v>
      </c>
      <c r="G9656" s="462" t="s">
        <v>2</v>
      </c>
      <c r="I9656" s="462" t="s">
        <v>2</v>
      </c>
      <c r="J9656" s="462" t="s">
        <v>2</v>
      </c>
    </row>
    <row r="9657" spans="6:10">
      <c r="F9657" s="462" t="s">
        <v>2</v>
      </c>
      <c r="G9657" s="462" t="s">
        <v>2</v>
      </c>
      <c r="I9657" s="462" t="s">
        <v>2</v>
      </c>
      <c r="J9657" s="462" t="s">
        <v>2</v>
      </c>
    </row>
    <row r="9658" spans="6:10">
      <c r="F9658" s="462" t="s">
        <v>2</v>
      </c>
      <c r="G9658" s="462" t="s">
        <v>2</v>
      </c>
      <c r="I9658" s="462" t="s">
        <v>2</v>
      </c>
      <c r="J9658" s="462" t="s">
        <v>2</v>
      </c>
    </row>
    <row r="9659" spans="6:10">
      <c r="F9659" s="462" t="s">
        <v>2</v>
      </c>
      <c r="G9659" s="462" t="s">
        <v>2</v>
      </c>
      <c r="I9659" s="462" t="s">
        <v>2</v>
      </c>
      <c r="J9659" s="462" t="s">
        <v>2</v>
      </c>
    </row>
    <row r="9660" spans="6:10">
      <c r="F9660" s="462" t="s">
        <v>2</v>
      </c>
      <c r="G9660" s="462" t="s">
        <v>2</v>
      </c>
      <c r="I9660" s="462" t="s">
        <v>2</v>
      </c>
      <c r="J9660" s="462" t="s">
        <v>2</v>
      </c>
    </row>
    <row r="9661" spans="6:10">
      <c r="F9661" s="462" t="s">
        <v>2</v>
      </c>
      <c r="G9661" s="462" t="s">
        <v>2</v>
      </c>
      <c r="I9661" s="462" t="s">
        <v>2</v>
      </c>
      <c r="J9661" s="462" t="s">
        <v>2</v>
      </c>
    </row>
    <row r="9662" spans="6:10">
      <c r="F9662" s="462" t="s">
        <v>2</v>
      </c>
      <c r="G9662" s="462" t="s">
        <v>2</v>
      </c>
      <c r="I9662" s="462" t="s">
        <v>2</v>
      </c>
      <c r="J9662" s="462" t="s">
        <v>2</v>
      </c>
    </row>
    <row r="9663" spans="6:10">
      <c r="F9663" s="462" t="s">
        <v>2</v>
      </c>
      <c r="G9663" s="462" t="s">
        <v>2</v>
      </c>
      <c r="I9663" s="462" t="s">
        <v>2</v>
      </c>
      <c r="J9663" s="462" t="s">
        <v>2</v>
      </c>
    </row>
    <row r="9664" spans="6:10">
      <c r="F9664" s="462" t="s">
        <v>2</v>
      </c>
      <c r="G9664" s="462" t="s">
        <v>2</v>
      </c>
      <c r="I9664" s="462" t="s">
        <v>2</v>
      </c>
      <c r="J9664" s="462" t="s">
        <v>2</v>
      </c>
    </row>
    <row r="9665" spans="6:10">
      <c r="F9665" s="462" t="s">
        <v>2</v>
      </c>
      <c r="G9665" s="462" t="s">
        <v>2</v>
      </c>
      <c r="I9665" s="462" t="s">
        <v>2</v>
      </c>
      <c r="J9665" s="462" t="s">
        <v>2</v>
      </c>
    </row>
    <row r="9666" spans="6:10">
      <c r="F9666" s="462" t="s">
        <v>2</v>
      </c>
      <c r="G9666" s="462" t="s">
        <v>2</v>
      </c>
      <c r="I9666" s="462" t="s">
        <v>2</v>
      </c>
      <c r="J9666" s="462" t="s">
        <v>2</v>
      </c>
    </row>
    <row r="9667" spans="6:10">
      <c r="F9667" s="462" t="s">
        <v>2</v>
      </c>
      <c r="G9667" s="462" t="s">
        <v>2</v>
      </c>
      <c r="I9667" s="462" t="s">
        <v>2</v>
      </c>
      <c r="J9667" s="462" t="s">
        <v>2</v>
      </c>
    </row>
    <row r="9668" spans="6:10">
      <c r="F9668" s="462" t="s">
        <v>2</v>
      </c>
      <c r="G9668" s="462" t="s">
        <v>2</v>
      </c>
      <c r="I9668" s="462" t="s">
        <v>2</v>
      </c>
      <c r="J9668" s="462" t="s">
        <v>2</v>
      </c>
    </row>
    <row r="9669" spans="6:10">
      <c r="F9669" s="462" t="s">
        <v>2</v>
      </c>
      <c r="G9669" s="462" t="s">
        <v>2</v>
      </c>
      <c r="I9669" s="462" t="s">
        <v>2</v>
      </c>
      <c r="J9669" s="462" t="s">
        <v>2</v>
      </c>
    </row>
    <row r="9670" spans="6:10">
      <c r="F9670" s="462" t="s">
        <v>2</v>
      </c>
      <c r="G9670" s="462" t="s">
        <v>2</v>
      </c>
      <c r="I9670" s="462" t="s">
        <v>2</v>
      </c>
      <c r="J9670" s="462" t="s">
        <v>2</v>
      </c>
    </row>
    <row r="9671" spans="6:10">
      <c r="F9671" s="462" t="s">
        <v>2</v>
      </c>
      <c r="G9671" s="462" t="s">
        <v>2</v>
      </c>
      <c r="I9671" s="462" t="s">
        <v>2</v>
      </c>
      <c r="J9671" s="462" t="s">
        <v>2</v>
      </c>
    </row>
    <row r="9672" spans="6:10">
      <c r="F9672" s="462" t="s">
        <v>2</v>
      </c>
      <c r="G9672" s="462" t="s">
        <v>2</v>
      </c>
      <c r="I9672" s="462" t="s">
        <v>2</v>
      </c>
      <c r="J9672" s="462" t="s">
        <v>2</v>
      </c>
    </row>
    <row r="9673" spans="6:10">
      <c r="F9673" s="462" t="s">
        <v>2</v>
      </c>
      <c r="G9673" s="462" t="s">
        <v>2</v>
      </c>
      <c r="I9673" s="462" t="s">
        <v>2</v>
      </c>
      <c r="J9673" s="462" t="s">
        <v>2</v>
      </c>
    </row>
    <row r="9674" spans="6:10">
      <c r="F9674" s="462" t="s">
        <v>2</v>
      </c>
      <c r="G9674" s="462" t="s">
        <v>2</v>
      </c>
      <c r="I9674" s="462" t="s">
        <v>2</v>
      </c>
      <c r="J9674" s="462" t="s">
        <v>2</v>
      </c>
    </row>
    <row r="9675" spans="6:10">
      <c r="F9675" s="462" t="s">
        <v>2</v>
      </c>
      <c r="G9675" s="462" t="s">
        <v>2</v>
      </c>
      <c r="I9675" s="462" t="s">
        <v>2</v>
      </c>
      <c r="J9675" s="462" t="s">
        <v>2</v>
      </c>
    </row>
    <row r="9676" spans="6:10">
      <c r="F9676" s="462" t="s">
        <v>2</v>
      </c>
      <c r="G9676" s="462" t="s">
        <v>2</v>
      </c>
      <c r="I9676" s="462" t="s">
        <v>2</v>
      </c>
      <c r="J9676" s="462" t="s">
        <v>2</v>
      </c>
    </row>
    <row r="9677" spans="6:10">
      <c r="F9677" s="462" t="s">
        <v>2</v>
      </c>
      <c r="G9677" s="462" t="s">
        <v>2</v>
      </c>
      <c r="I9677" s="462" t="s">
        <v>2</v>
      </c>
      <c r="J9677" s="462" t="s">
        <v>2</v>
      </c>
    </row>
    <row r="9678" spans="6:10">
      <c r="F9678" s="462" t="s">
        <v>2</v>
      </c>
      <c r="G9678" s="462" t="s">
        <v>2</v>
      </c>
      <c r="I9678" s="462" t="s">
        <v>2</v>
      </c>
      <c r="J9678" s="462" t="s">
        <v>2</v>
      </c>
    </row>
    <row r="9679" spans="6:10">
      <c r="F9679" s="462" t="s">
        <v>2</v>
      </c>
      <c r="G9679" s="462" t="s">
        <v>2</v>
      </c>
      <c r="I9679" s="462" t="s">
        <v>2</v>
      </c>
      <c r="J9679" s="462" t="s">
        <v>2</v>
      </c>
    </row>
    <row r="9680" spans="6:10">
      <c r="F9680" s="462" t="s">
        <v>2</v>
      </c>
      <c r="G9680" s="462" t="s">
        <v>2</v>
      </c>
      <c r="I9680" s="462" t="s">
        <v>2</v>
      </c>
      <c r="J9680" s="462" t="s">
        <v>2</v>
      </c>
    </row>
    <row r="9681" spans="6:10">
      <c r="F9681" s="462" t="s">
        <v>2</v>
      </c>
      <c r="G9681" s="462" t="s">
        <v>2</v>
      </c>
      <c r="I9681" s="462" t="s">
        <v>2</v>
      </c>
      <c r="J9681" s="462" t="s">
        <v>2</v>
      </c>
    </row>
    <row r="9682" spans="6:10">
      <c r="F9682" s="462" t="s">
        <v>2</v>
      </c>
      <c r="G9682" s="462" t="s">
        <v>2</v>
      </c>
      <c r="I9682" s="462" t="s">
        <v>2</v>
      </c>
      <c r="J9682" s="462" t="s">
        <v>2</v>
      </c>
    </row>
    <row r="9683" spans="6:10">
      <c r="F9683" s="462" t="s">
        <v>2</v>
      </c>
      <c r="G9683" s="462" t="s">
        <v>2</v>
      </c>
      <c r="I9683" s="462" t="s">
        <v>2</v>
      </c>
      <c r="J9683" s="462" t="s">
        <v>2</v>
      </c>
    </row>
    <row r="9684" spans="6:10">
      <c r="F9684" s="462" t="s">
        <v>2</v>
      </c>
      <c r="G9684" s="462" t="s">
        <v>2</v>
      </c>
      <c r="I9684" s="462" t="s">
        <v>2</v>
      </c>
      <c r="J9684" s="462" t="s">
        <v>2</v>
      </c>
    </row>
    <row r="9685" spans="6:10">
      <c r="F9685" s="462" t="s">
        <v>2</v>
      </c>
      <c r="G9685" s="462" t="s">
        <v>2</v>
      </c>
      <c r="I9685" s="462" t="s">
        <v>2</v>
      </c>
      <c r="J9685" s="462" t="s">
        <v>2</v>
      </c>
    </row>
    <row r="9686" spans="6:10">
      <c r="F9686" s="462" t="s">
        <v>2</v>
      </c>
      <c r="G9686" s="462" t="s">
        <v>2</v>
      </c>
      <c r="I9686" s="462" t="s">
        <v>2</v>
      </c>
      <c r="J9686" s="462" t="s">
        <v>2</v>
      </c>
    </row>
    <row r="9687" spans="6:10">
      <c r="F9687" s="462" t="s">
        <v>2</v>
      </c>
      <c r="G9687" s="462" t="s">
        <v>2</v>
      </c>
      <c r="I9687" s="462" t="s">
        <v>2</v>
      </c>
      <c r="J9687" s="462" t="s">
        <v>2</v>
      </c>
    </row>
    <row r="9688" spans="6:10">
      <c r="F9688" s="462" t="s">
        <v>2</v>
      </c>
      <c r="G9688" s="462" t="s">
        <v>2</v>
      </c>
      <c r="I9688" s="462" t="s">
        <v>2</v>
      </c>
      <c r="J9688" s="462" t="s">
        <v>2</v>
      </c>
    </row>
    <row r="9689" spans="6:10">
      <c r="F9689" s="462" t="s">
        <v>2</v>
      </c>
      <c r="G9689" s="462" t="s">
        <v>2</v>
      </c>
      <c r="I9689" s="462" t="s">
        <v>2</v>
      </c>
      <c r="J9689" s="462" t="s">
        <v>2</v>
      </c>
    </row>
    <row r="9690" spans="6:10">
      <c r="F9690" s="462" t="s">
        <v>2</v>
      </c>
      <c r="G9690" s="462" t="s">
        <v>2</v>
      </c>
      <c r="I9690" s="462" t="s">
        <v>2</v>
      </c>
      <c r="J9690" s="462" t="s">
        <v>2</v>
      </c>
    </row>
    <row r="9691" spans="6:10">
      <c r="F9691" s="462" t="s">
        <v>2</v>
      </c>
      <c r="G9691" s="462" t="s">
        <v>2</v>
      </c>
      <c r="I9691" s="462" t="s">
        <v>2</v>
      </c>
      <c r="J9691" s="462" t="s">
        <v>2</v>
      </c>
    </row>
    <row r="9692" spans="6:10">
      <c r="F9692" s="462" t="s">
        <v>2</v>
      </c>
      <c r="G9692" s="462" t="s">
        <v>2</v>
      </c>
      <c r="I9692" s="462" t="s">
        <v>2</v>
      </c>
      <c r="J9692" s="462" t="s">
        <v>2</v>
      </c>
    </row>
    <row r="9693" spans="6:10">
      <c r="F9693" s="462" t="s">
        <v>2</v>
      </c>
      <c r="G9693" s="462" t="s">
        <v>2</v>
      </c>
      <c r="I9693" s="462" t="s">
        <v>2</v>
      </c>
      <c r="J9693" s="462" t="s">
        <v>2</v>
      </c>
    </row>
    <row r="9694" spans="6:10">
      <c r="F9694" s="462" t="s">
        <v>2</v>
      </c>
      <c r="G9694" s="462" t="s">
        <v>2</v>
      </c>
      <c r="I9694" s="462" t="s">
        <v>2</v>
      </c>
      <c r="J9694" s="462" t="s">
        <v>2</v>
      </c>
    </row>
    <row r="9695" spans="6:10">
      <c r="F9695" s="462" t="s">
        <v>2</v>
      </c>
      <c r="G9695" s="462" t="s">
        <v>2</v>
      </c>
      <c r="I9695" s="462" t="s">
        <v>2</v>
      </c>
      <c r="J9695" s="462" t="s">
        <v>2</v>
      </c>
    </row>
    <row r="9696" spans="6:10">
      <c r="F9696" s="462" t="s">
        <v>2</v>
      </c>
      <c r="G9696" s="462" t="s">
        <v>2</v>
      </c>
      <c r="I9696" s="462" t="s">
        <v>2</v>
      </c>
      <c r="J9696" s="462" t="s">
        <v>2</v>
      </c>
    </row>
    <row r="9697" spans="6:10">
      <c r="F9697" s="462" t="s">
        <v>2</v>
      </c>
      <c r="G9697" s="462" t="s">
        <v>2</v>
      </c>
      <c r="I9697" s="462" t="s">
        <v>2</v>
      </c>
      <c r="J9697" s="462" t="s">
        <v>2</v>
      </c>
    </row>
    <row r="9698" spans="6:10">
      <c r="F9698" s="462" t="s">
        <v>2</v>
      </c>
      <c r="G9698" s="462" t="s">
        <v>2</v>
      </c>
      <c r="I9698" s="462" t="s">
        <v>2</v>
      </c>
      <c r="J9698" s="462" t="s">
        <v>2</v>
      </c>
    </row>
    <row r="9699" spans="6:10">
      <c r="F9699" s="462" t="s">
        <v>2</v>
      </c>
      <c r="G9699" s="462" t="s">
        <v>2</v>
      </c>
      <c r="I9699" s="462" t="s">
        <v>2</v>
      </c>
      <c r="J9699" s="462" t="s">
        <v>2</v>
      </c>
    </row>
    <row r="9700" spans="6:10">
      <c r="F9700" s="462" t="s">
        <v>2</v>
      </c>
      <c r="G9700" s="462" t="s">
        <v>2</v>
      </c>
      <c r="I9700" s="462" t="s">
        <v>2</v>
      </c>
      <c r="J9700" s="462" t="s">
        <v>2</v>
      </c>
    </row>
    <row r="9701" spans="6:10">
      <c r="F9701" s="462" t="s">
        <v>2</v>
      </c>
      <c r="G9701" s="462" t="s">
        <v>2</v>
      </c>
      <c r="I9701" s="462" t="s">
        <v>2</v>
      </c>
      <c r="J9701" s="462" t="s">
        <v>2</v>
      </c>
    </row>
    <row r="9702" spans="6:10">
      <c r="F9702" s="462" t="s">
        <v>2</v>
      </c>
      <c r="G9702" s="462" t="s">
        <v>2</v>
      </c>
      <c r="I9702" s="462" t="s">
        <v>2</v>
      </c>
      <c r="J9702" s="462" t="s">
        <v>2</v>
      </c>
    </row>
    <row r="9703" spans="6:10">
      <c r="F9703" s="462" t="s">
        <v>2</v>
      </c>
      <c r="G9703" s="462" t="s">
        <v>2</v>
      </c>
      <c r="I9703" s="462" t="s">
        <v>2</v>
      </c>
      <c r="J9703" s="462" t="s">
        <v>2</v>
      </c>
    </row>
    <row r="9704" spans="6:10">
      <c r="F9704" s="462" t="s">
        <v>2</v>
      </c>
      <c r="G9704" s="462" t="s">
        <v>2</v>
      </c>
      <c r="I9704" s="462" t="s">
        <v>2</v>
      </c>
      <c r="J9704" s="462" t="s">
        <v>2</v>
      </c>
    </row>
    <row r="9705" spans="6:10">
      <c r="F9705" s="462" t="s">
        <v>2</v>
      </c>
      <c r="G9705" s="462" t="s">
        <v>2</v>
      </c>
      <c r="I9705" s="462" t="s">
        <v>2</v>
      </c>
      <c r="J9705" s="462" t="s">
        <v>2</v>
      </c>
    </row>
    <row r="9706" spans="6:10">
      <c r="F9706" s="462" t="s">
        <v>2</v>
      </c>
      <c r="G9706" s="462" t="s">
        <v>2</v>
      </c>
      <c r="I9706" s="462" t="s">
        <v>2</v>
      </c>
      <c r="J9706" s="462" t="s">
        <v>2</v>
      </c>
    </row>
    <row r="9707" spans="6:10">
      <c r="F9707" s="462" t="s">
        <v>2</v>
      </c>
      <c r="G9707" s="462" t="s">
        <v>2</v>
      </c>
      <c r="I9707" s="462" t="s">
        <v>2</v>
      </c>
      <c r="J9707" s="462" t="s">
        <v>2</v>
      </c>
    </row>
    <row r="9708" spans="6:10">
      <c r="F9708" s="462" t="s">
        <v>2</v>
      </c>
      <c r="G9708" s="462" t="s">
        <v>2</v>
      </c>
      <c r="I9708" s="462" t="s">
        <v>2</v>
      </c>
      <c r="J9708" s="462" t="s">
        <v>2</v>
      </c>
    </row>
    <row r="9709" spans="6:10">
      <c r="F9709" s="462" t="s">
        <v>2</v>
      </c>
      <c r="G9709" s="462" t="s">
        <v>2</v>
      </c>
      <c r="I9709" s="462" t="s">
        <v>2</v>
      </c>
      <c r="J9709" s="462" t="s">
        <v>2</v>
      </c>
    </row>
    <row r="9710" spans="6:10">
      <c r="F9710" s="462" t="s">
        <v>2</v>
      </c>
      <c r="G9710" s="462" t="s">
        <v>2</v>
      </c>
      <c r="I9710" s="462" t="s">
        <v>2</v>
      </c>
      <c r="J9710" s="462" t="s">
        <v>2</v>
      </c>
    </row>
    <row r="9711" spans="6:10">
      <c r="F9711" s="462" t="s">
        <v>2</v>
      </c>
      <c r="G9711" s="462" t="s">
        <v>2</v>
      </c>
      <c r="I9711" s="462" t="s">
        <v>2</v>
      </c>
      <c r="J9711" s="462" t="s">
        <v>2</v>
      </c>
    </row>
    <row r="9712" spans="6:10">
      <c r="F9712" s="462" t="s">
        <v>2</v>
      </c>
      <c r="G9712" s="462" t="s">
        <v>2</v>
      </c>
      <c r="I9712" s="462" t="s">
        <v>2</v>
      </c>
      <c r="J9712" s="462" t="s">
        <v>2</v>
      </c>
    </row>
    <row r="9713" spans="6:10">
      <c r="F9713" s="462" t="s">
        <v>2</v>
      </c>
      <c r="G9713" s="462" t="s">
        <v>2</v>
      </c>
      <c r="I9713" s="462" t="s">
        <v>2</v>
      </c>
      <c r="J9713" s="462" t="s">
        <v>2</v>
      </c>
    </row>
    <row r="9714" spans="6:10">
      <c r="F9714" s="462" t="s">
        <v>2</v>
      </c>
      <c r="G9714" s="462" t="s">
        <v>2</v>
      </c>
      <c r="I9714" s="462" t="s">
        <v>2</v>
      </c>
      <c r="J9714" s="462" t="s">
        <v>2</v>
      </c>
    </row>
    <row r="9715" spans="6:10">
      <c r="F9715" s="462" t="s">
        <v>2</v>
      </c>
      <c r="G9715" s="462" t="s">
        <v>2</v>
      </c>
      <c r="I9715" s="462" t="s">
        <v>2</v>
      </c>
      <c r="J9715" s="462" t="s">
        <v>2</v>
      </c>
    </row>
    <row r="9716" spans="6:10">
      <c r="F9716" s="462" t="s">
        <v>2</v>
      </c>
      <c r="G9716" s="462" t="s">
        <v>2</v>
      </c>
      <c r="I9716" s="462" t="s">
        <v>2</v>
      </c>
      <c r="J9716" s="462" t="s">
        <v>2</v>
      </c>
    </row>
    <row r="9717" spans="6:10">
      <c r="F9717" s="462" t="s">
        <v>2</v>
      </c>
      <c r="G9717" s="462" t="s">
        <v>2</v>
      </c>
      <c r="I9717" s="462" t="s">
        <v>2</v>
      </c>
      <c r="J9717" s="462" t="s">
        <v>2</v>
      </c>
    </row>
    <row r="9718" spans="6:10">
      <c r="F9718" s="462" t="s">
        <v>2</v>
      </c>
      <c r="G9718" s="462" t="s">
        <v>2</v>
      </c>
      <c r="I9718" s="462" t="s">
        <v>2</v>
      </c>
      <c r="J9718" s="462" t="s">
        <v>2</v>
      </c>
    </row>
    <row r="9719" spans="6:10">
      <c r="F9719" s="462" t="s">
        <v>2</v>
      </c>
      <c r="G9719" s="462" t="s">
        <v>2</v>
      </c>
      <c r="I9719" s="462" t="s">
        <v>2</v>
      </c>
      <c r="J9719" s="462" t="s">
        <v>2</v>
      </c>
    </row>
    <row r="9720" spans="6:10">
      <c r="F9720" s="462" t="s">
        <v>2</v>
      </c>
      <c r="G9720" s="462" t="s">
        <v>2</v>
      </c>
      <c r="I9720" s="462" t="s">
        <v>2</v>
      </c>
      <c r="J9720" s="462" t="s">
        <v>2</v>
      </c>
    </row>
    <row r="9721" spans="6:10">
      <c r="F9721" s="462" t="s">
        <v>2</v>
      </c>
      <c r="G9721" s="462" t="s">
        <v>2</v>
      </c>
      <c r="I9721" s="462" t="s">
        <v>2</v>
      </c>
      <c r="J9721" s="462" t="s">
        <v>2</v>
      </c>
    </row>
    <row r="9722" spans="6:10">
      <c r="F9722" s="462" t="s">
        <v>2</v>
      </c>
      <c r="G9722" s="462" t="s">
        <v>2</v>
      </c>
      <c r="I9722" s="462" t="s">
        <v>2</v>
      </c>
      <c r="J9722" s="462" t="s">
        <v>2</v>
      </c>
    </row>
    <row r="9723" spans="6:10">
      <c r="F9723" s="462" t="s">
        <v>2</v>
      </c>
      <c r="G9723" s="462" t="s">
        <v>2</v>
      </c>
      <c r="I9723" s="462" t="s">
        <v>2</v>
      </c>
      <c r="J9723" s="462" t="s">
        <v>2</v>
      </c>
    </row>
    <row r="9724" spans="6:10">
      <c r="F9724" s="462" t="s">
        <v>2</v>
      </c>
      <c r="G9724" s="462" t="s">
        <v>2</v>
      </c>
      <c r="I9724" s="462" t="s">
        <v>2</v>
      </c>
      <c r="J9724" s="462" t="s">
        <v>2</v>
      </c>
    </row>
    <row r="9725" spans="6:10">
      <c r="F9725" s="462" t="s">
        <v>2</v>
      </c>
      <c r="G9725" s="462" t="s">
        <v>2</v>
      </c>
      <c r="I9725" s="462" t="s">
        <v>2</v>
      </c>
      <c r="J9725" s="462" t="s">
        <v>2</v>
      </c>
    </row>
    <row r="9726" spans="6:10">
      <c r="F9726" s="462" t="s">
        <v>2</v>
      </c>
      <c r="G9726" s="462" t="s">
        <v>2</v>
      </c>
      <c r="I9726" s="462" t="s">
        <v>2</v>
      </c>
      <c r="J9726" s="462" t="s">
        <v>2</v>
      </c>
    </row>
    <row r="9727" spans="6:10">
      <c r="F9727" s="462" t="s">
        <v>2</v>
      </c>
      <c r="G9727" s="462" t="s">
        <v>2</v>
      </c>
      <c r="I9727" s="462" t="s">
        <v>2</v>
      </c>
      <c r="J9727" s="462" t="s">
        <v>2</v>
      </c>
    </row>
    <row r="9728" spans="6:10">
      <c r="F9728" s="462" t="s">
        <v>2</v>
      </c>
      <c r="G9728" s="462" t="s">
        <v>2</v>
      </c>
      <c r="I9728" s="462" t="s">
        <v>2</v>
      </c>
      <c r="J9728" s="462" t="s">
        <v>2</v>
      </c>
    </row>
    <row r="9729" spans="6:10">
      <c r="F9729" s="462" t="s">
        <v>2</v>
      </c>
      <c r="G9729" s="462" t="s">
        <v>2</v>
      </c>
      <c r="I9729" s="462" t="s">
        <v>2</v>
      </c>
      <c r="J9729" s="462" t="s">
        <v>2</v>
      </c>
    </row>
    <row r="9730" spans="6:10">
      <c r="F9730" s="462" t="s">
        <v>2</v>
      </c>
      <c r="G9730" s="462" t="s">
        <v>2</v>
      </c>
      <c r="I9730" s="462" t="s">
        <v>2</v>
      </c>
      <c r="J9730" s="462" t="s">
        <v>2</v>
      </c>
    </row>
    <row r="9731" spans="6:10">
      <c r="F9731" s="462" t="s">
        <v>2</v>
      </c>
      <c r="G9731" s="462" t="s">
        <v>2</v>
      </c>
      <c r="I9731" s="462" t="s">
        <v>2</v>
      </c>
      <c r="J9731" s="462" t="s">
        <v>2</v>
      </c>
    </row>
    <row r="9732" spans="6:10">
      <c r="F9732" s="462" t="s">
        <v>2</v>
      </c>
      <c r="G9732" s="462" t="s">
        <v>2</v>
      </c>
      <c r="I9732" s="462" t="s">
        <v>2</v>
      </c>
      <c r="J9732" s="462" t="s">
        <v>2</v>
      </c>
    </row>
    <row r="9733" spans="6:10">
      <c r="F9733" s="462" t="s">
        <v>2</v>
      </c>
      <c r="G9733" s="462" t="s">
        <v>2</v>
      </c>
      <c r="I9733" s="462" t="s">
        <v>2</v>
      </c>
      <c r="J9733" s="462" t="s">
        <v>2</v>
      </c>
    </row>
    <row r="9734" spans="6:10">
      <c r="F9734" s="462" t="s">
        <v>2</v>
      </c>
      <c r="G9734" s="462" t="s">
        <v>2</v>
      </c>
      <c r="I9734" s="462" t="s">
        <v>2</v>
      </c>
      <c r="J9734" s="462" t="s">
        <v>2</v>
      </c>
    </row>
    <row r="9735" spans="6:10">
      <c r="F9735" s="462" t="s">
        <v>2</v>
      </c>
      <c r="G9735" s="462" t="s">
        <v>2</v>
      </c>
      <c r="I9735" s="462" t="s">
        <v>2</v>
      </c>
      <c r="J9735" s="462" t="s">
        <v>2</v>
      </c>
    </row>
    <row r="9736" spans="6:10">
      <c r="F9736" s="462" t="s">
        <v>2</v>
      </c>
      <c r="G9736" s="462" t="s">
        <v>2</v>
      </c>
      <c r="I9736" s="462" t="s">
        <v>2</v>
      </c>
      <c r="J9736" s="462" t="s">
        <v>2</v>
      </c>
    </row>
    <row r="9737" spans="6:10">
      <c r="F9737" s="462" t="s">
        <v>2</v>
      </c>
      <c r="G9737" s="462" t="s">
        <v>2</v>
      </c>
      <c r="I9737" s="462" t="s">
        <v>2</v>
      </c>
      <c r="J9737" s="462" t="s">
        <v>2</v>
      </c>
    </row>
    <row r="9738" spans="6:10">
      <c r="F9738" s="462" t="s">
        <v>2</v>
      </c>
      <c r="G9738" s="462" t="s">
        <v>2</v>
      </c>
      <c r="I9738" s="462" t="s">
        <v>2</v>
      </c>
      <c r="J9738" s="462" t="s">
        <v>2</v>
      </c>
    </row>
    <row r="9739" spans="6:10">
      <c r="F9739" s="462" t="s">
        <v>2</v>
      </c>
      <c r="G9739" s="462" t="s">
        <v>2</v>
      </c>
      <c r="I9739" s="462" t="s">
        <v>2</v>
      </c>
      <c r="J9739" s="462" t="s">
        <v>2</v>
      </c>
    </row>
    <row r="9740" spans="6:10">
      <c r="F9740" s="462" t="s">
        <v>2</v>
      </c>
      <c r="G9740" s="462" t="s">
        <v>2</v>
      </c>
      <c r="I9740" s="462" t="s">
        <v>2</v>
      </c>
      <c r="J9740" s="462" t="s">
        <v>2</v>
      </c>
    </row>
    <row r="9741" spans="6:10">
      <c r="F9741" s="462" t="s">
        <v>2</v>
      </c>
      <c r="G9741" s="462" t="s">
        <v>2</v>
      </c>
      <c r="I9741" s="462" t="s">
        <v>2</v>
      </c>
      <c r="J9741" s="462" t="s">
        <v>2</v>
      </c>
    </row>
    <row r="9742" spans="6:10">
      <c r="F9742" s="462" t="s">
        <v>2</v>
      </c>
      <c r="G9742" s="462" t="s">
        <v>2</v>
      </c>
      <c r="I9742" s="462" t="s">
        <v>2</v>
      </c>
      <c r="J9742" s="462" t="s">
        <v>2</v>
      </c>
    </row>
    <row r="9743" spans="6:10">
      <c r="F9743" s="462" t="s">
        <v>2</v>
      </c>
      <c r="G9743" s="462" t="s">
        <v>2</v>
      </c>
      <c r="I9743" s="462" t="s">
        <v>2</v>
      </c>
      <c r="J9743" s="462" t="s">
        <v>2</v>
      </c>
    </row>
    <row r="9744" spans="6:10">
      <c r="F9744" s="462" t="s">
        <v>2</v>
      </c>
      <c r="G9744" s="462" t="s">
        <v>2</v>
      </c>
      <c r="I9744" s="462" t="s">
        <v>2</v>
      </c>
      <c r="J9744" s="462" t="s">
        <v>2</v>
      </c>
    </row>
    <row r="9745" spans="6:10">
      <c r="F9745" s="462" t="s">
        <v>2</v>
      </c>
      <c r="G9745" s="462" t="s">
        <v>2</v>
      </c>
      <c r="I9745" s="462" t="s">
        <v>2</v>
      </c>
      <c r="J9745" s="462" t="s">
        <v>2</v>
      </c>
    </row>
    <row r="9746" spans="6:10">
      <c r="F9746" s="462" t="s">
        <v>2</v>
      </c>
      <c r="G9746" s="462" t="s">
        <v>2</v>
      </c>
      <c r="I9746" s="462" t="s">
        <v>2</v>
      </c>
      <c r="J9746" s="462" t="s">
        <v>2</v>
      </c>
    </row>
    <row r="9747" spans="6:10">
      <c r="F9747" s="462" t="s">
        <v>2</v>
      </c>
      <c r="G9747" s="462" t="s">
        <v>2</v>
      </c>
      <c r="I9747" s="462" t="s">
        <v>2</v>
      </c>
      <c r="J9747" s="462" t="s">
        <v>2</v>
      </c>
    </row>
    <row r="9748" spans="6:10">
      <c r="F9748" s="462" t="s">
        <v>2</v>
      </c>
      <c r="G9748" s="462" t="s">
        <v>2</v>
      </c>
      <c r="I9748" s="462" t="s">
        <v>2</v>
      </c>
      <c r="J9748" s="462" t="s">
        <v>2</v>
      </c>
    </row>
    <row r="9749" spans="6:10">
      <c r="F9749" s="462" t="s">
        <v>2</v>
      </c>
      <c r="G9749" s="462" t="s">
        <v>2</v>
      </c>
      <c r="I9749" s="462" t="s">
        <v>2</v>
      </c>
      <c r="J9749" s="462" t="s">
        <v>2</v>
      </c>
    </row>
    <row r="9750" spans="6:10">
      <c r="F9750" s="462" t="s">
        <v>2</v>
      </c>
      <c r="G9750" s="462" t="s">
        <v>2</v>
      </c>
      <c r="I9750" s="462" t="s">
        <v>2</v>
      </c>
      <c r="J9750" s="462" t="s">
        <v>2</v>
      </c>
    </row>
    <row r="9751" spans="6:10">
      <c r="F9751" s="462" t="s">
        <v>2</v>
      </c>
      <c r="G9751" s="462" t="s">
        <v>2</v>
      </c>
      <c r="I9751" s="462" t="s">
        <v>2</v>
      </c>
      <c r="J9751" s="462" t="s">
        <v>2</v>
      </c>
    </row>
    <row r="9752" spans="6:10">
      <c r="F9752" s="462" t="s">
        <v>2</v>
      </c>
      <c r="G9752" s="462" t="s">
        <v>2</v>
      </c>
      <c r="I9752" s="462" t="s">
        <v>2</v>
      </c>
      <c r="J9752" s="462" t="s">
        <v>2</v>
      </c>
    </row>
    <row r="9753" spans="6:10">
      <c r="F9753" s="462" t="s">
        <v>2</v>
      </c>
      <c r="G9753" s="462" t="s">
        <v>2</v>
      </c>
      <c r="I9753" s="462" t="s">
        <v>2</v>
      </c>
      <c r="J9753" s="462" t="s">
        <v>2</v>
      </c>
    </row>
    <row r="9754" spans="6:10">
      <c r="F9754" s="462" t="s">
        <v>2</v>
      </c>
      <c r="G9754" s="462" t="s">
        <v>2</v>
      </c>
      <c r="I9754" s="462" t="s">
        <v>2</v>
      </c>
      <c r="J9754" s="462" t="s">
        <v>2</v>
      </c>
    </row>
    <row r="9755" spans="6:10">
      <c r="F9755" s="462" t="s">
        <v>2</v>
      </c>
      <c r="G9755" s="462" t="s">
        <v>2</v>
      </c>
      <c r="I9755" s="462" t="s">
        <v>2</v>
      </c>
      <c r="J9755" s="462" t="s">
        <v>2</v>
      </c>
    </row>
    <row r="9756" spans="6:10">
      <c r="F9756" s="462" t="s">
        <v>2</v>
      </c>
      <c r="G9756" s="462" t="s">
        <v>2</v>
      </c>
      <c r="I9756" s="462" t="s">
        <v>2</v>
      </c>
      <c r="J9756" s="462" t="s">
        <v>2</v>
      </c>
    </row>
    <row r="9757" spans="6:10">
      <c r="F9757" s="462" t="s">
        <v>2</v>
      </c>
      <c r="G9757" s="462" t="s">
        <v>2</v>
      </c>
      <c r="I9757" s="462" t="s">
        <v>2</v>
      </c>
      <c r="J9757" s="462" t="s">
        <v>2</v>
      </c>
    </row>
    <row r="9758" spans="6:10">
      <c r="F9758" s="462" t="s">
        <v>2</v>
      </c>
      <c r="G9758" s="462" t="s">
        <v>2</v>
      </c>
      <c r="I9758" s="462" t="s">
        <v>2</v>
      </c>
      <c r="J9758" s="462" t="s">
        <v>2</v>
      </c>
    </row>
    <row r="9759" spans="6:10">
      <c r="F9759" s="462" t="s">
        <v>2</v>
      </c>
      <c r="G9759" s="462" t="s">
        <v>2</v>
      </c>
      <c r="I9759" s="462" t="s">
        <v>2</v>
      </c>
      <c r="J9759" s="462" t="s">
        <v>2</v>
      </c>
    </row>
    <row r="9760" spans="6:10">
      <c r="F9760" s="462" t="s">
        <v>2</v>
      </c>
      <c r="G9760" s="462" t="s">
        <v>2</v>
      </c>
      <c r="I9760" s="462" t="s">
        <v>2</v>
      </c>
      <c r="J9760" s="462" t="s">
        <v>2</v>
      </c>
    </row>
    <row r="9761" spans="6:10">
      <c r="F9761" s="462" t="s">
        <v>2</v>
      </c>
      <c r="G9761" s="462" t="s">
        <v>2</v>
      </c>
      <c r="I9761" s="462" t="s">
        <v>2</v>
      </c>
      <c r="J9761" s="462" t="s">
        <v>2</v>
      </c>
    </row>
    <row r="9762" spans="6:10">
      <c r="F9762" s="462" t="s">
        <v>2</v>
      </c>
      <c r="G9762" s="462" t="s">
        <v>2</v>
      </c>
      <c r="I9762" s="462" t="s">
        <v>2</v>
      </c>
      <c r="J9762" s="462" t="s">
        <v>2</v>
      </c>
    </row>
    <row r="9763" spans="6:10">
      <c r="F9763" s="462" t="s">
        <v>2</v>
      </c>
      <c r="G9763" s="462" t="s">
        <v>2</v>
      </c>
      <c r="I9763" s="462" t="s">
        <v>2</v>
      </c>
      <c r="J9763" s="462" t="s">
        <v>2</v>
      </c>
    </row>
    <row r="9764" spans="6:10">
      <c r="F9764" s="462" t="s">
        <v>2</v>
      </c>
      <c r="G9764" s="462" t="s">
        <v>2</v>
      </c>
      <c r="I9764" s="462" t="s">
        <v>2</v>
      </c>
      <c r="J9764" s="462" t="s">
        <v>2</v>
      </c>
    </row>
    <row r="9765" spans="6:10">
      <c r="F9765" s="462" t="s">
        <v>2</v>
      </c>
      <c r="G9765" s="462" t="s">
        <v>2</v>
      </c>
      <c r="I9765" s="462" t="s">
        <v>2</v>
      </c>
      <c r="J9765" s="462" t="s">
        <v>2</v>
      </c>
    </row>
    <row r="9766" spans="6:10">
      <c r="F9766" s="462" t="s">
        <v>2</v>
      </c>
      <c r="G9766" s="462" t="s">
        <v>2</v>
      </c>
      <c r="I9766" s="462" t="s">
        <v>2</v>
      </c>
      <c r="J9766" s="462" t="s">
        <v>2</v>
      </c>
    </row>
    <row r="9767" spans="6:10">
      <c r="F9767" s="462" t="s">
        <v>2</v>
      </c>
      <c r="G9767" s="462" t="s">
        <v>2</v>
      </c>
      <c r="I9767" s="462" t="s">
        <v>2</v>
      </c>
      <c r="J9767" s="462" t="s">
        <v>2</v>
      </c>
    </row>
    <row r="9768" spans="6:10">
      <c r="F9768" s="462" t="s">
        <v>2</v>
      </c>
      <c r="G9768" s="462" t="s">
        <v>2</v>
      </c>
      <c r="I9768" s="462" t="s">
        <v>2</v>
      </c>
      <c r="J9768" s="462" t="s">
        <v>2</v>
      </c>
    </row>
    <row r="9769" spans="6:10">
      <c r="F9769" s="462" t="s">
        <v>2</v>
      </c>
      <c r="G9769" s="462" t="s">
        <v>2</v>
      </c>
      <c r="I9769" s="462" t="s">
        <v>2</v>
      </c>
      <c r="J9769" s="462" t="s">
        <v>2</v>
      </c>
    </row>
    <row r="9770" spans="6:10">
      <c r="F9770" s="462" t="s">
        <v>2</v>
      </c>
      <c r="G9770" s="462" t="s">
        <v>2</v>
      </c>
      <c r="I9770" s="462" t="s">
        <v>2</v>
      </c>
      <c r="J9770" s="462" t="s">
        <v>2</v>
      </c>
    </row>
    <row r="9771" spans="6:10">
      <c r="F9771" s="462" t="s">
        <v>2</v>
      </c>
      <c r="G9771" s="462" t="s">
        <v>2</v>
      </c>
      <c r="I9771" s="462" t="s">
        <v>2</v>
      </c>
      <c r="J9771" s="462" t="s">
        <v>2</v>
      </c>
    </row>
    <row r="9772" spans="6:10">
      <c r="F9772" s="462" t="s">
        <v>2</v>
      </c>
      <c r="G9772" s="462" t="s">
        <v>2</v>
      </c>
      <c r="I9772" s="462" t="s">
        <v>2</v>
      </c>
      <c r="J9772" s="462" t="s">
        <v>2</v>
      </c>
    </row>
    <row r="9773" spans="6:10">
      <c r="F9773" s="462" t="s">
        <v>2</v>
      </c>
      <c r="G9773" s="462" t="s">
        <v>2</v>
      </c>
      <c r="I9773" s="462" t="s">
        <v>2</v>
      </c>
      <c r="J9773" s="462" t="s">
        <v>2</v>
      </c>
    </row>
    <row r="9774" spans="6:10">
      <c r="F9774" s="462" t="s">
        <v>2</v>
      </c>
      <c r="G9774" s="462" t="s">
        <v>2</v>
      </c>
      <c r="I9774" s="462" t="s">
        <v>2</v>
      </c>
      <c r="J9774" s="462" t="s">
        <v>2</v>
      </c>
    </row>
    <row r="9775" spans="6:10">
      <c r="F9775" s="462" t="s">
        <v>2</v>
      </c>
      <c r="G9775" s="462" t="s">
        <v>2</v>
      </c>
      <c r="I9775" s="462" t="s">
        <v>2</v>
      </c>
      <c r="J9775" s="462" t="s">
        <v>2</v>
      </c>
    </row>
    <row r="9776" spans="6:10">
      <c r="F9776" s="462" t="s">
        <v>2</v>
      </c>
      <c r="G9776" s="462" t="s">
        <v>2</v>
      </c>
      <c r="I9776" s="462" t="s">
        <v>2</v>
      </c>
      <c r="J9776" s="462" t="s">
        <v>2</v>
      </c>
    </row>
    <row r="9777" spans="6:10">
      <c r="F9777" s="462" t="s">
        <v>2</v>
      </c>
      <c r="G9777" s="462" t="s">
        <v>2</v>
      </c>
      <c r="I9777" s="462" t="s">
        <v>2</v>
      </c>
      <c r="J9777" s="462" t="s">
        <v>2</v>
      </c>
    </row>
    <row r="9778" spans="6:10">
      <c r="F9778" s="462" t="s">
        <v>2</v>
      </c>
      <c r="G9778" s="462" t="s">
        <v>2</v>
      </c>
      <c r="I9778" s="462" t="s">
        <v>2</v>
      </c>
      <c r="J9778" s="462" t="s">
        <v>2</v>
      </c>
    </row>
    <row r="9779" spans="6:10">
      <c r="F9779" s="462" t="s">
        <v>2</v>
      </c>
      <c r="G9779" s="462" t="s">
        <v>2</v>
      </c>
      <c r="I9779" s="462" t="s">
        <v>2</v>
      </c>
      <c r="J9779" s="462" t="s">
        <v>2</v>
      </c>
    </row>
    <row r="9780" spans="6:10">
      <c r="F9780" s="462" t="s">
        <v>2</v>
      </c>
      <c r="G9780" s="462" t="s">
        <v>2</v>
      </c>
      <c r="I9780" s="462" t="s">
        <v>2</v>
      </c>
      <c r="J9780" s="462" t="s">
        <v>2</v>
      </c>
    </row>
    <row r="9781" spans="6:10">
      <c r="F9781" s="462" t="s">
        <v>2</v>
      </c>
      <c r="G9781" s="462" t="s">
        <v>2</v>
      </c>
      <c r="I9781" s="462" t="s">
        <v>2</v>
      </c>
      <c r="J9781" s="462" t="s">
        <v>2</v>
      </c>
    </row>
    <row r="9782" spans="6:10">
      <c r="F9782" s="462" t="s">
        <v>2</v>
      </c>
      <c r="G9782" s="462" t="s">
        <v>2</v>
      </c>
      <c r="I9782" s="462" t="s">
        <v>2</v>
      </c>
      <c r="J9782" s="462" t="s">
        <v>2</v>
      </c>
    </row>
    <row r="9783" spans="6:10">
      <c r="F9783" s="462" t="s">
        <v>2</v>
      </c>
      <c r="G9783" s="462" t="s">
        <v>2</v>
      </c>
      <c r="I9783" s="462" t="s">
        <v>2</v>
      </c>
      <c r="J9783" s="462" t="s">
        <v>2</v>
      </c>
    </row>
    <row r="9784" spans="6:10">
      <c r="F9784" s="462" t="s">
        <v>2</v>
      </c>
      <c r="G9784" s="462" t="s">
        <v>2</v>
      </c>
      <c r="I9784" s="462" t="s">
        <v>2</v>
      </c>
      <c r="J9784" s="462" t="s">
        <v>2</v>
      </c>
    </row>
    <row r="9785" spans="6:10">
      <c r="F9785" s="462" t="s">
        <v>2</v>
      </c>
      <c r="G9785" s="462" t="s">
        <v>2</v>
      </c>
      <c r="I9785" s="462" t="s">
        <v>2</v>
      </c>
      <c r="J9785" s="462" t="s">
        <v>2</v>
      </c>
    </row>
    <row r="9786" spans="6:10">
      <c r="F9786" s="462" t="s">
        <v>2</v>
      </c>
      <c r="G9786" s="462" t="s">
        <v>2</v>
      </c>
      <c r="I9786" s="462" t="s">
        <v>2</v>
      </c>
      <c r="J9786" s="462" t="s">
        <v>2</v>
      </c>
    </row>
    <row r="9787" spans="6:10">
      <c r="F9787" s="462" t="s">
        <v>2</v>
      </c>
      <c r="G9787" s="462" t="s">
        <v>2</v>
      </c>
      <c r="I9787" s="462" t="s">
        <v>2</v>
      </c>
      <c r="J9787" s="462" t="s">
        <v>2</v>
      </c>
    </row>
    <row r="9788" spans="6:10">
      <c r="F9788" s="462" t="s">
        <v>2</v>
      </c>
      <c r="G9788" s="462" t="s">
        <v>2</v>
      </c>
      <c r="I9788" s="462" t="s">
        <v>2</v>
      </c>
      <c r="J9788" s="462" t="s">
        <v>2</v>
      </c>
    </row>
    <row r="9789" spans="6:10">
      <c r="F9789" s="462" t="s">
        <v>2</v>
      </c>
      <c r="G9789" s="462" t="s">
        <v>2</v>
      </c>
      <c r="I9789" s="462" t="s">
        <v>2</v>
      </c>
      <c r="J9789" s="462" t="s">
        <v>2</v>
      </c>
    </row>
    <row r="9790" spans="6:10">
      <c r="F9790" s="462" t="s">
        <v>2</v>
      </c>
      <c r="G9790" s="462" t="s">
        <v>2</v>
      </c>
      <c r="I9790" s="462" t="s">
        <v>2</v>
      </c>
      <c r="J9790" s="462" t="s">
        <v>2</v>
      </c>
    </row>
    <row r="9791" spans="6:10">
      <c r="F9791" s="462" t="s">
        <v>2</v>
      </c>
      <c r="G9791" s="462" t="s">
        <v>2</v>
      </c>
      <c r="I9791" s="462" t="s">
        <v>2</v>
      </c>
      <c r="J9791" s="462" t="s">
        <v>2</v>
      </c>
    </row>
    <row r="9792" spans="6:10">
      <c r="F9792" s="462" t="s">
        <v>2</v>
      </c>
      <c r="G9792" s="462" t="s">
        <v>2</v>
      </c>
      <c r="I9792" s="462" t="s">
        <v>2</v>
      </c>
      <c r="J9792" s="462" t="s">
        <v>2</v>
      </c>
    </row>
    <row r="9793" spans="6:10">
      <c r="F9793" s="462" t="s">
        <v>2</v>
      </c>
      <c r="G9793" s="462" t="s">
        <v>2</v>
      </c>
      <c r="I9793" s="462" t="s">
        <v>2</v>
      </c>
      <c r="J9793" s="462" t="s">
        <v>2</v>
      </c>
    </row>
    <row r="9794" spans="6:10">
      <c r="F9794" s="462" t="s">
        <v>2</v>
      </c>
      <c r="G9794" s="462" t="s">
        <v>2</v>
      </c>
      <c r="I9794" s="462" t="s">
        <v>2</v>
      </c>
      <c r="J9794" s="462" t="s">
        <v>2</v>
      </c>
    </row>
    <row r="9795" spans="6:10">
      <c r="F9795" s="462" t="s">
        <v>2</v>
      </c>
      <c r="G9795" s="462" t="s">
        <v>2</v>
      </c>
      <c r="I9795" s="462" t="s">
        <v>2</v>
      </c>
      <c r="J9795" s="462" t="s">
        <v>2</v>
      </c>
    </row>
    <row r="9796" spans="6:10">
      <c r="F9796" s="462" t="s">
        <v>2</v>
      </c>
      <c r="G9796" s="462" t="s">
        <v>2</v>
      </c>
      <c r="I9796" s="462" t="s">
        <v>2</v>
      </c>
      <c r="J9796" s="462" t="s">
        <v>2</v>
      </c>
    </row>
    <row r="9797" spans="6:10">
      <c r="F9797" s="462" t="s">
        <v>2</v>
      </c>
      <c r="G9797" s="462" t="s">
        <v>2</v>
      </c>
      <c r="I9797" s="462" t="s">
        <v>2</v>
      </c>
      <c r="J9797" s="462" t="s">
        <v>2</v>
      </c>
    </row>
    <row r="9798" spans="6:10">
      <c r="F9798" s="462" t="s">
        <v>2</v>
      </c>
      <c r="G9798" s="462" t="s">
        <v>2</v>
      </c>
      <c r="I9798" s="462" t="s">
        <v>2</v>
      </c>
      <c r="J9798" s="462" t="s">
        <v>2</v>
      </c>
    </row>
    <row r="9799" spans="6:10">
      <c r="F9799" s="462" t="s">
        <v>2</v>
      </c>
      <c r="G9799" s="462" t="s">
        <v>2</v>
      </c>
      <c r="I9799" s="462" t="s">
        <v>2</v>
      </c>
      <c r="J9799" s="462" t="s">
        <v>2</v>
      </c>
    </row>
    <row r="9800" spans="6:10">
      <c r="F9800" s="462" t="s">
        <v>2</v>
      </c>
      <c r="G9800" s="462" t="s">
        <v>2</v>
      </c>
      <c r="I9800" s="462" t="s">
        <v>2</v>
      </c>
      <c r="J9800" s="462" t="s">
        <v>2</v>
      </c>
    </row>
    <row r="9801" spans="6:10">
      <c r="F9801" s="462" t="s">
        <v>2</v>
      </c>
      <c r="G9801" s="462" t="s">
        <v>2</v>
      </c>
      <c r="I9801" s="462" t="s">
        <v>2</v>
      </c>
      <c r="J9801" s="462" t="s">
        <v>2</v>
      </c>
    </row>
    <row r="9802" spans="6:10">
      <c r="F9802" s="462" t="s">
        <v>2</v>
      </c>
      <c r="G9802" s="462" t="s">
        <v>2</v>
      </c>
      <c r="I9802" s="462" t="s">
        <v>2</v>
      </c>
      <c r="J9802" s="462" t="s">
        <v>2</v>
      </c>
    </row>
    <row r="9803" spans="6:10">
      <c r="F9803" s="462" t="s">
        <v>2</v>
      </c>
      <c r="G9803" s="462" t="s">
        <v>2</v>
      </c>
      <c r="I9803" s="462" t="s">
        <v>2</v>
      </c>
      <c r="J9803" s="462" t="s">
        <v>2</v>
      </c>
    </row>
    <row r="9804" spans="6:10">
      <c r="F9804" s="462" t="s">
        <v>2</v>
      </c>
      <c r="G9804" s="462" t="s">
        <v>2</v>
      </c>
      <c r="I9804" s="462" t="s">
        <v>2</v>
      </c>
      <c r="J9804" s="462" t="s">
        <v>2</v>
      </c>
    </row>
    <row r="9805" spans="6:10">
      <c r="F9805" s="462" t="s">
        <v>2</v>
      </c>
      <c r="G9805" s="462" t="s">
        <v>2</v>
      </c>
      <c r="I9805" s="462" t="s">
        <v>2</v>
      </c>
      <c r="J9805" s="462" t="s">
        <v>2</v>
      </c>
    </row>
    <row r="9806" spans="6:10">
      <c r="F9806" s="462" t="s">
        <v>2</v>
      </c>
      <c r="G9806" s="462" t="s">
        <v>2</v>
      </c>
      <c r="I9806" s="462" t="s">
        <v>2</v>
      </c>
      <c r="J9806" s="462" t="s">
        <v>2</v>
      </c>
    </row>
    <row r="9807" spans="6:10">
      <c r="F9807" s="462" t="s">
        <v>2</v>
      </c>
      <c r="G9807" s="462" t="s">
        <v>2</v>
      </c>
      <c r="I9807" s="462" t="s">
        <v>2</v>
      </c>
      <c r="J9807" s="462" t="s">
        <v>2</v>
      </c>
    </row>
    <row r="9808" spans="6:10">
      <c r="F9808" s="462" t="s">
        <v>2</v>
      </c>
      <c r="G9808" s="462" t="s">
        <v>2</v>
      </c>
      <c r="I9808" s="462" t="s">
        <v>2</v>
      </c>
      <c r="J9808" s="462" t="s">
        <v>2</v>
      </c>
    </row>
    <row r="9809" spans="6:10">
      <c r="F9809" s="462" t="s">
        <v>2</v>
      </c>
      <c r="G9809" s="462" t="s">
        <v>2</v>
      </c>
      <c r="I9809" s="462" t="s">
        <v>2</v>
      </c>
      <c r="J9809" s="462" t="s">
        <v>2</v>
      </c>
    </row>
    <row r="9810" spans="6:10">
      <c r="F9810" s="462" t="s">
        <v>2</v>
      </c>
      <c r="G9810" s="462" t="s">
        <v>2</v>
      </c>
      <c r="I9810" s="462" t="s">
        <v>2</v>
      </c>
      <c r="J9810" s="462" t="s">
        <v>2</v>
      </c>
    </row>
    <row r="9811" spans="6:10">
      <c r="F9811" s="462" t="s">
        <v>2</v>
      </c>
      <c r="G9811" s="462" t="s">
        <v>2</v>
      </c>
      <c r="I9811" s="462" t="s">
        <v>2</v>
      </c>
      <c r="J9811" s="462" t="s">
        <v>2</v>
      </c>
    </row>
    <row r="9812" spans="6:10">
      <c r="F9812" s="462" t="s">
        <v>2</v>
      </c>
      <c r="G9812" s="462" t="s">
        <v>2</v>
      </c>
      <c r="I9812" s="462" t="s">
        <v>2</v>
      </c>
      <c r="J9812" s="462" t="s">
        <v>2</v>
      </c>
    </row>
    <row r="9813" spans="6:10">
      <c r="F9813" s="462" t="s">
        <v>2</v>
      </c>
      <c r="G9813" s="462" t="s">
        <v>2</v>
      </c>
      <c r="I9813" s="462" t="s">
        <v>2</v>
      </c>
      <c r="J9813" s="462" t="s">
        <v>2</v>
      </c>
    </row>
    <row r="9814" spans="6:10">
      <c r="F9814" s="462" t="s">
        <v>2</v>
      </c>
      <c r="G9814" s="462" t="s">
        <v>2</v>
      </c>
      <c r="I9814" s="462" t="s">
        <v>2</v>
      </c>
      <c r="J9814" s="462" t="s">
        <v>2</v>
      </c>
    </row>
    <row r="9815" spans="6:10">
      <c r="F9815" s="462" t="s">
        <v>2</v>
      </c>
      <c r="G9815" s="462" t="s">
        <v>2</v>
      </c>
      <c r="I9815" s="462" t="s">
        <v>2</v>
      </c>
      <c r="J9815" s="462" t="s">
        <v>2</v>
      </c>
    </row>
    <row r="9816" spans="6:10">
      <c r="F9816" s="462" t="s">
        <v>2</v>
      </c>
      <c r="G9816" s="462" t="s">
        <v>2</v>
      </c>
      <c r="I9816" s="462" t="s">
        <v>2</v>
      </c>
      <c r="J9816" s="462" t="s">
        <v>2</v>
      </c>
    </row>
    <row r="9817" spans="6:10">
      <c r="F9817" s="462" t="s">
        <v>2</v>
      </c>
      <c r="G9817" s="462" t="s">
        <v>2</v>
      </c>
      <c r="I9817" s="462" t="s">
        <v>2</v>
      </c>
      <c r="J9817" s="462" t="s">
        <v>2</v>
      </c>
    </row>
    <row r="9818" spans="6:10">
      <c r="F9818" s="462" t="s">
        <v>2</v>
      </c>
      <c r="G9818" s="462" t="s">
        <v>2</v>
      </c>
      <c r="I9818" s="462" t="s">
        <v>2</v>
      </c>
      <c r="J9818" s="462" t="s">
        <v>2</v>
      </c>
    </row>
    <row r="9819" spans="6:10">
      <c r="F9819" s="462" t="s">
        <v>2</v>
      </c>
      <c r="G9819" s="462" t="s">
        <v>2</v>
      </c>
      <c r="I9819" s="462" t="s">
        <v>2</v>
      </c>
      <c r="J9819" s="462" t="s">
        <v>2</v>
      </c>
    </row>
    <row r="9820" spans="6:10">
      <c r="F9820" s="462" t="s">
        <v>2</v>
      </c>
      <c r="G9820" s="462" t="s">
        <v>2</v>
      </c>
      <c r="I9820" s="462" t="s">
        <v>2</v>
      </c>
      <c r="J9820" s="462" t="s">
        <v>2</v>
      </c>
    </row>
    <row r="9821" spans="6:10">
      <c r="F9821" s="462" t="s">
        <v>2</v>
      </c>
      <c r="G9821" s="462" t="s">
        <v>2</v>
      </c>
      <c r="I9821" s="462" t="s">
        <v>2</v>
      </c>
      <c r="J9821" s="462" t="s">
        <v>2</v>
      </c>
    </row>
    <row r="9822" spans="6:10">
      <c r="F9822" s="462" t="s">
        <v>2</v>
      </c>
      <c r="G9822" s="462" t="s">
        <v>2</v>
      </c>
      <c r="I9822" s="462" t="s">
        <v>2</v>
      </c>
      <c r="J9822" s="462" t="s">
        <v>2</v>
      </c>
    </row>
    <row r="9823" spans="6:10">
      <c r="F9823" s="462" t="s">
        <v>2</v>
      </c>
      <c r="G9823" s="462" t="s">
        <v>2</v>
      </c>
      <c r="I9823" s="462" t="s">
        <v>2</v>
      </c>
      <c r="J9823" s="462" t="s">
        <v>2</v>
      </c>
    </row>
    <row r="9824" spans="6:10">
      <c r="F9824" s="462" t="s">
        <v>2</v>
      </c>
      <c r="G9824" s="462" t="s">
        <v>2</v>
      </c>
      <c r="I9824" s="462" t="s">
        <v>2</v>
      </c>
      <c r="J9824" s="462" t="s">
        <v>2</v>
      </c>
    </row>
    <row r="9825" spans="6:10">
      <c r="F9825" s="462" t="s">
        <v>2</v>
      </c>
      <c r="G9825" s="462" t="s">
        <v>2</v>
      </c>
      <c r="I9825" s="462" t="s">
        <v>2</v>
      </c>
      <c r="J9825" s="462" t="s">
        <v>2</v>
      </c>
    </row>
    <row r="9826" spans="6:10">
      <c r="F9826" s="462" t="s">
        <v>2</v>
      </c>
      <c r="G9826" s="462" t="s">
        <v>2</v>
      </c>
      <c r="I9826" s="462" t="s">
        <v>2</v>
      </c>
      <c r="J9826" s="462" t="s">
        <v>2</v>
      </c>
    </row>
    <row r="9827" spans="6:10">
      <c r="F9827" s="462" t="s">
        <v>2</v>
      </c>
      <c r="G9827" s="462" t="s">
        <v>2</v>
      </c>
      <c r="I9827" s="462" t="s">
        <v>2</v>
      </c>
      <c r="J9827" s="462" t="s">
        <v>2</v>
      </c>
    </row>
    <row r="9828" spans="6:10">
      <c r="F9828" s="462" t="s">
        <v>2</v>
      </c>
      <c r="G9828" s="462" t="s">
        <v>2</v>
      </c>
      <c r="I9828" s="462" t="s">
        <v>2</v>
      </c>
      <c r="J9828" s="462" t="s">
        <v>2</v>
      </c>
    </row>
    <row r="9829" spans="6:10">
      <c r="F9829" s="462" t="s">
        <v>2</v>
      </c>
      <c r="G9829" s="462" t="s">
        <v>2</v>
      </c>
      <c r="I9829" s="462" t="s">
        <v>2</v>
      </c>
      <c r="J9829" s="462" t="s">
        <v>2</v>
      </c>
    </row>
    <row r="9830" spans="6:10">
      <c r="F9830" s="462" t="s">
        <v>2</v>
      </c>
      <c r="G9830" s="462" t="s">
        <v>2</v>
      </c>
      <c r="I9830" s="462" t="s">
        <v>2</v>
      </c>
      <c r="J9830" s="462" t="s">
        <v>2</v>
      </c>
    </row>
    <row r="9831" spans="6:10">
      <c r="F9831" s="462" t="s">
        <v>2</v>
      </c>
      <c r="G9831" s="462" t="s">
        <v>2</v>
      </c>
      <c r="I9831" s="462" t="s">
        <v>2</v>
      </c>
      <c r="J9831" s="462" t="s">
        <v>2</v>
      </c>
    </row>
    <row r="9832" spans="6:10">
      <c r="F9832" s="462" t="s">
        <v>2</v>
      </c>
      <c r="G9832" s="462" t="s">
        <v>2</v>
      </c>
      <c r="I9832" s="462" t="s">
        <v>2</v>
      </c>
      <c r="J9832" s="462" t="s">
        <v>2</v>
      </c>
    </row>
    <row r="9833" spans="6:10">
      <c r="F9833" s="462" t="s">
        <v>2</v>
      </c>
      <c r="G9833" s="462" t="s">
        <v>2</v>
      </c>
      <c r="I9833" s="462" t="s">
        <v>2</v>
      </c>
      <c r="J9833" s="462" t="s">
        <v>2</v>
      </c>
    </row>
    <row r="9834" spans="6:10">
      <c r="F9834" s="462" t="s">
        <v>2</v>
      </c>
      <c r="G9834" s="462" t="s">
        <v>2</v>
      </c>
      <c r="I9834" s="462" t="s">
        <v>2</v>
      </c>
      <c r="J9834" s="462" t="s">
        <v>2</v>
      </c>
    </row>
    <row r="9835" spans="6:10">
      <c r="F9835" s="462" t="s">
        <v>2</v>
      </c>
      <c r="G9835" s="462" t="s">
        <v>2</v>
      </c>
      <c r="I9835" s="462" t="s">
        <v>2</v>
      </c>
      <c r="J9835" s="462" t="s">
        <v>2</v>
      </c>
    </row>
    <row r="9836" spans="6:10">
      <c r="F9836" s="462" t="s">
        <v>2</v>
      </c>
      <c r="G9836" s="462" t="s">
        <v>2</v>
      </c>
      <c r="I9836" s="462" t="s">
        <v>2</v>
      </c>
      <c r="J9836" s="462" t="s">
        <v>2</v>
      </c>
    </row>
    <row r="9837" spans="6:10">
      <c r="F9837" s="462" t="s">
        <v>2</v>
      </c>
      <c r="G9837" s="462" t="s">
        <v>2</v>
      </c>
      <c r="I9837" s="462" t="s">
        <v>2</v>
      </c>
      <c r="J9837" s="462" t="s">
        <v>2</v>
      </c>
    </row>
    <row r="9838" spans="6:10">
      <c r="F9838" s="462" t="s">
        <v>2</v>
      </c>
      <c r="G9838" s="462" t="s">
        <v>2</v>
      </c>
      <c r="I9838" s="462" t="s">
        <v>2</v>
      </c>
      <c r="J9838" s="462" t="s">
        <v>2</v>
      </c>
    </row>
    <row r="9839" spans="6:10">
      <c r="F9839" s="462" t="s">
        <v>2</v>
      </c>
      <c r="G9839" s="462" t="s">
        <v>2</v>
      </c>
      <c r="I9839" s="462" t="s">
        <v>2</v>
      </c>
      <c r="J9839" s="462" t="s">
        <v>2</v>
      </c>
    </row>
    <row r="9840" spans="6:10">
      <c r="F9840" s="462" t="s">
        <v>2</v>
      </c>
      <c r="G9840" s="462" t="s">
        <v>2</v>
      </c>
      <c r="I9840" s="462" t="s">
        <v>2</v>
      </c>
      <c r="J9840" s="462" t="s">
        <v>2</v>
      </c>
    </row>
    <row r="9841" spans="6:10">
      <c r="F9841" s="462" t="s">
        <v>2</v>
      </c>
      <c r="G9841" s="462" t="s">
        <v>2</v>
      </c>
      <c r="I9841" s="462" t="s">
        <v>2</v>
      </c>
      <c r="J9841" s="462" t="s">
        <v>2</v>
      </c>
    </row>
    <row r="9842" spans="6:10">
      <c r="F9842" s="462" t="s">
        <v>2</v>
      </c>
      <c r="G9842" s="462" t="s">
        <v>2</v>
      </c>
      <c r="I9842" s="462" t="s">
        <v>2</v>
      </c>
      <c r="J9842" s="462" t="s">
        <v>2</v>
      </c>
    </row>
    <row r="9843" spans="6:10">
      <c r="F9843" s="462" t="s">
        <v>2</v>
      </c>
      <c r="G9843" s="462" t="s">
        <v>2</v>
      </c>
      <c r="I9843" s="462" t="s">
        <v>2</v>
      </c>
      <c r="J9843" s="462" t="s">
        <v>2</v>
      </c>
    </row>
    <row r="9844" spans="6:10">
      <c r="F9844" s="462" t="s">
        <v>2</v>
      </c>
      <c r="G9844" s="462" t="s">
        <v>2</v>
      </c>
      <c r="I9844" s="462" t="s">
        <v>2</v>
      </c>
      <c r="J9844" s="462" t="s">
        <v>2</v>
      </c>
    </row>
    <row r="9845" spans="6:10">
      <c r="F9845" s="462" t="s">
        <v>2</v>
      </c>
      <c r="G9845" s="462" t="s">
        <v>2</v>
      </c>
      <c r="I9845" s="462" t="s">
        <v>2</v>
      </c>
      <c r="J9845" s="462" t="s">
        <v>2</v>
      </c>
    </row>
    <row r="9846" spans="6:10">
      <c r="F9846" s="462" t="s">
        <v>2</v>
      </c>
      <c r="G9846" s="462" t="s">
        <v>2</v>
      </c>
      <c r="I9846" s="462" t="s">
        <v>2</v>
      </c>
      <c r="J9846" s="462" t="s">
        <v>2</v>
      </c>
    </row>
    <row r="9847" spans="6:10">
      <c r="F9847" s="462" t="s">
        <v>2</v>
      </c>
      <c r="G9847" s="462" t="s">
        <v>2</v>
      </c>
      <c r="I9847" s="462" t="s">
        <v>2</v>
      </c>
      <c r="J9847" s="462" t="s">
        <v>2</v>
      </c>
    </row>
    <row r="9848" spans="6:10">
      <c r="F9848" s="462" t="s">
        <v>2</v>
      </c>
      <c r="G9848" s="462" t="s">
        <v>2</v>
      </c>
      <c r="I9848" s="462" t="s">
        <v>2</v>
      </c>
      <c r="J9848" s="462" t="s">
        <v>2</v>
      </c>
    </row>
    <row r="9849" spans="6:10">
      <c r="F9849" s="462" t="s">
        <v>2</v>
      </c>
      <c r="G9849" s="462" t="s">
        <v>2</v>
      </c>
      <c r="I9849" s="462" t="s">
        <v>2</v>
      </c>
      <c r="J9849" s="462" t="s">
        <v>2</v>
      </c>
    </row>
    <row r="9850" spans="6:10">
      <c r="F9850" s="462" t="s">
        <v>2</v>
      </c>
      <c r="G9850" s="462" t="s">
        <v>2</v>
      </c>
      <c r="I9850" s="462" t="s">
        <v>2</v>
      </c>
      <c r="J9850" s="462" t="s">
        <v>2</v>
      </c>
    </row>
    <row r="9851" spans="6:10">
      <c r="F9851" s="462" t="s">
        <v>2</v>
      </c>
      <c r="G9851" s="462" t="s">
        <v>2</v>
      </c>
      <c r="I9851" s="462" t="s">
        <v>2</v>
      </c>
      <c r="J9851" s="462" t="s">
        <v>2</v>
      </c>
    </row>
    <row r="9852" spans="6:10">
      <c r="F9852" s="462" t="s">
        <v>2</v>
      </c>
      <c r="G9852" s="462" t="s">
        <v>2</v>
      </c>
      <c r="I9852" s="462" t="s">
        <v>2</v>
      </c>
      <c r="J9852" s="462" t="s">
        <v>2</v>
      </c>
    </row>
    <row r="9853" spans="6:10">
      <c r="F9853" s="462" t="s">
        <v>2</v>
      </c>
      <c r="G9853" s="462" t="s">
        <v>2</v>
      </c>
      <c r="I9853" s="462" t="s">
        <v>2</v>
      </c>
      <c r="J9853" s="462" t="s">
        <v>2</v>
      </c>
    </row>
    <row r="9854" spans="6:10">
      <c r="F9854" s="462" t="s">
        <v>2</v>
      </c>
      <c r="G9854" s="462" t="s">
        <v>2</v>
      </c>
      <c r="I9854" s="462" t="s">
        <v>2</v>
      </c>
      <c r="J9854" s="462" t="s">
        <v>2</v>
      </c>
    </row>
    <row r="9855" spans="6:10">
      <c r="F9855" s="462" t="s">
        <v>2</v>
      </c>
      <c r="G9855" s="462" t="s">
        <v>2</v>
      </c>
      <c r="I9855" s="462" t="s">
        <v>2</v>
      </c>
      <c r="J9855" s="462" t="s">
        <v>2</v>
      </c>
    </row>
    <row r="9856" spans="6:10">
      <c r="F9856" s="462" t="s">
        <v>2</v>
      </c>
      <c r="G9856" s="462" t="s">
        <v>2</v>
      </c>
      <c r="I9856" s="462" t="s">
        <v>2</v>
      </c>
      <c r="J9856" s="462" t="s">
        <v>2</v>
      </c>
    </row>
    <row r="9857" spans="6:10">
      <c r="F9857" s="462" t="s">
        <v>2</v>
      </c>
      <c r="G9857" s="462" t="s">
        <v>2</v>
      </c>
      <c r="I9857" s="462" t="s">
        <v>2</v>
      </c>
      <c r="J9857" s="462" t="s">
        <v>2</v>
      </c>
    </row>
    <row r="9858" spans="6:10">
      <c r="F9858" s="462" t="s">
        <v>2</v>
      </c>
      <c r="G9858" s="462" t="s">
        <v>2</v>
      </c>
      <c r="I9858" s="462" t="s">
        <v>2</v>
      </c>
      <c r="J9858" s="462" t="s">
        <v>2</v>
      </c>
    </row>
    <row r="9859" spans="6:10">
      <c r="F9859" s="462" t="s">
        <v>2</v>
      </c>
      <c r="G9859" s="462" t="s">
        <v>2</v>
      </c>
      <c r="I9859" s="462" t="s">
        <v>2</v>
      </c>
      <c r="J9859" s="462" t="s">
        <v>2</v>
      </c>
    </row>
    <row r="9860" spans="6:10">
      <c r="F9860" s="462" t="s">
        <v>2</v>
      </c>
      <c r="G9860" s="462" t="s">
        <v>2</v>
      </c>
      <c r="I9860" s="462" t="s">
        <v>2</v>
      </c>
      <c r="J9860" s="462" t="s">
        <v>2</v>
      </c>
    </row>
    <row r="9861" spans="6:10">
      <c r="F9861" s="462" t="s">
        <v>2</v>
      </c>
      <c r="G9861" s="462" t="s">
        <v>2</v>
      </c>
      <c r="I9861" s="462" t="s">
        <v>2</v>
      </c>
      <c r="J9861" s="462" t="s">
        <v>2</v>
      </c>
    </row>
    <row r="9862" spans="6:10">
      <c r="F9862" s="462" t="s">
        <v>2</v>
      </c>
      <c r="G9862" s="462" t="s">
        <v>2</v>
      </c>
      <c r="I9862" s="462" t="s">
        <v>2</v>
      </c>
      <c r="J9862" s="462" t="s">
        <v>2</v>
      </c>
    </row>
    <row r="9863" spans="6:10">
      <c r="F9863" s="462" t="s">
        <v>2</v>
      </c>
      <c r="G9863" s="462" t="s">
        <v>2</v>
      </c>
      <c r="I9863" s="462" t="s">
        <v>2</v>
      </c>
      <c r="J9863" s="462" t="s">
        <v>2</v>
      </c>
    </row>
    <row r="9864" spans="6:10">
      <c r="F9864" s="462" t="s">
        <v>2</v>
      </c>
      <c r="G9864" s="462" t="s">
        <v>2</v>
      </c>
      <c r="I9864" s="462" t="s">
        <v>2</v>
      </c>
      <c r="J9864" s="462" t="s">
        <v>2</v>
      </c>
    </row>
    <row r="9865" spans="6:10">
      <c r="F9865" s="462" t="s">
        <v>2</v>
      </c>
      <c r="G9865" s="462" t="s">
        <v>2</v>
      </c>
      <c r="I9865" s="462" t="s">
        <v>2</v>
      </c>
      <c r="J9865" s="462" t="s">
        <v>2</v>
      </c>
    </row>
    <row r="9866" spans="6:10">
      <c r="F9866" s="462" t="s">
        <v>2</v>
      </c>
      <c r="G9866" s="462" t="s">
        <v>2</v>
      </c>
      <c r="I9866" s="462" t="s">
        <v>2</v>
      </c>
      <c r="J9866" s="462" t="s">
        <v>2</v>
      </c>
    </row>
    <row r="9867" spans="6:10">
      <c r="F9867" s="462" t="s">
        <v>2</v>
      </c>
      <c r="G9867" s="462" t="s">
        <v>2</v>
      </c>
      <c r="I9867" s="462" t="s">
        <v>2</v>
      </c>
      <c r="J9867" s="462" t="s">
        <v>2</v>
      </c>
    </row>
    <row r="9868" spans="6:10">
      <c r="F9868" s="462" t="s">
        <v>2</v>
      </c>
      <c r="G9868" s="462" t="s">
        <v>2</v>
      </c>
      <c r="I9868" s="462" t="s">
        <v>2</v>
      </c>
      <c r="J9868" s="462" t="s">
        <v>2</v>
      </c>
    </row>
    <row r="9869" spans="6:10">
      <c r="F9869" s="462" t="s">
        <v>2</v>
      </c>
      <c r="G9869" s="462" t="s">
        <v>2</v>
      </c>
      <c r="I9869" s="462" t="s">
        <v>2</v>
      </c>
      <c r="J9869" s="462" t="s">
        <v>2</v>
      </c>
    </row>
    <row r="9870" spans="6:10">
      <c r="F9870" s="462" t="s">
        <v>2</v>
      </c>
      <c r="G9870" s="462" t="s">
        <v>2</v>
      </c>
      <c r="I9870" s="462" t="s">
        <v>2</v>
      </c>
      <c r="J9870" s="462" t="s">
        <v>2</v>
      </c>
    </row>
    <row r="9871" spans="6:10">
      <c r="F9871" s="462" t="s">
        <v>2</v>
      </c>
      <c r="G9871" s="462" t="s">
        <v>2</v>
      </c>
      <c r="I9871" s="462" t="s">
        <v>2</v>
      </c>
      <c r="J9871" s="462" t="s">
        <v>2</v>
      </c>
    </row>
    <row r="9872" spans="6:10">
      <c r="F9872" s="462" t="s">
        <v>2</v>
      </c>
      <c r="G9872" s="462" t="s">
        <v>2</v>
      </c>
      <c r="I9872" s="462" t="s">
        <v>2</v>
      </c>
      <c r="J9872" s="462" t="s">
        <v>2</v>
      </c>
    </row>
    <row r="9873" spans="6:10">
      <c r="F9873" s="462" t="s">
        <v>2</v>
      </c>
      <c r="G9873" s="462" t="s">
        <v>2</v>
      </c>
      <c r="I9873" s="462" t="s">
        <v>2</v>
      </c>
      <c r="J9873" s="462" t="s">
        <v>2</v>
      </c>
    </row>
    <row r="9874" spans="6:10">
      <c r="F9874" s="462" t="s">
        <v>2</v>
      </c>
      <c r="G9874" s="462" t="s">
        <v>2</v>
      </c>
      <c r="I9874" s="462" t="s">
        <v>2</v>
      </c>
      <c r="J9874" s="462" t="s">
        <v>2</v>
      </c>
    </row>
    <row r="9875" spans="6:10">
      <c r="F9875" s="462" t="s">
        <v>2</v>
      </c>
      <c r="G9875" s="462" t="s">
        <v>2</v>
      </c>
      <c r="I9875" s="462" t="s">
        <v>2</v>
      </c>
      <c r="J9875" s="462" t="s">
        <v>2</v>
      </c>
    </row>
    <row r="9876" spans="6:10">
      <c r="F9876" s="462" t="s">
        <v>2</v>
      </c>
      <c r="G9876" s="462" t="s">
        <v>2</v>
      </c>
      <c r="I9876" s="462" t="s">
        <v>2</v>
      </c>
      <c r="J9876" s="462" t="s">
        <v>2</v>
      </c>
    </row>
    <row r="9877" spans="6:10">
      <c r="F9877" s="462" t="s">
        <v>2</v>
      </c>
      <c r="G9877" s="462" t="s">
        <v>2</v>
      </c>
      <c r="I9877" s="462" t="s">
        <v>2</v>
      </c>
      <c r="J9877" s="462" t="s">
        <v>2</v>
      </c>
    </row>
    <row r="9878" spans="6:10">
      <c r="F9878" s="462" t="s">
        <v>2</v>
      </c>
      <c r="G9878" s="462" t="s">
        <v>2</v>
      </c>
      <c r="I9878" s="462" t="s">
        <v>2</v>
      </c>
      <c r="J9878" s="462" t="s">
        <v>2</v>
      </c>
    </row>
    <row r="9879" spans="6:10">
      <c r="F9879" s="462" t="s">
        <v>2</v>
      </c>
      <c r="G9879" s="462" t="s">
        <v>2</v>
      </c>
      <c r="I9879" s="462" t="s">
        <v>2</v>
      </c>
      <c r="J9879" s="462" t="s">
        <v>2</v>
      </c>
    </row>
    <row r="9880" spans="6:10">
      <c r="F9880" s="462" t="s">
        <v>2</v>
      </c>
      <c r="G9880" s="462" t="s">
        <v>2</v>
      </c>
      <c r="I9880" s="462" t="s">
        <v>2</v>
      </c>
      <c r="J9880" s="462" t="s">
        <v>2</v>
      </c>
    </row>
    <row r="9881" spans="6:10">
      <c r="F9881" s="462" t="s">
        <v>2</v>
      </c>
      <c r="G9881" s="462" t="s">
        <v>2</v>
      </c>
      <c r="I9881" s="462" t="s">
        <v>2</v>
      </c>
      <c r="J9881" s="462" t="s">
        <v>2</v>
      </c>
    </row>
    <row r="9882" spans="6:10">
      <c r="F9882" s="462" t="s">
        <v>2</v>
      </c>
      <c r="G9882" s="462" t="s">
        <v>2</v>
      </c>
      <c r="I9882" s="462" t="s">
        <v>2</v>
      </c>
      <c r="J9882" s="462" t="s">
        <v>2</v>
      </c>
    </row>
    <row r="9883" spans="6:10">
      <c r="F9883" s="462" t="s">
        <v>2</v>
      </c>
      <c r="G9883" s="462" t="s">
        <v>2</v>
      </c>
      <c r="I9883" s="462" t="s">
        <v>2</v>
      </c>
      <c r="J9883" s="462" t="s">
        <v>2</v>
      </c>
    </row>
    <row r="9884" spans="6:10">
      <c r="F9884" s="462" t="s">
        <v>2</v>
      </c>
      <c r="G9884" s="462" t="s">
        <v>2</v>
      </c>
      <c r="I9884" s="462" t="s">
        <v>2</v>
      </c>
      <c r="J9884" s="462" t="s">
        <v>2</v>
      </c>
    </row>
    <row r="9885" spans="6:10">
      <c r="F9885" s="462" t="s">
        <v>2</v>
      </c>
      <c r="G9885" s="462" t="s">
        <v>2</v>
      </c>
      <c r="I9885" s="462" t="s">
        <v>2</v>
      </c>
      <c r="J9885" s="462" t="s">
        <v>2</v>
      </c>
    </row>
    <row r="9886" spans="6:10">
      <c r="F9886" s="462" t="s">
        <v>2</v>
      </c>
      <c r="G9886" s="462" t="s">
        <v>2</v>
      </c>
      <c r="I9886" s="462" t="s">
        <v>2</v>
      </c>
      <c r="J9886" s="462" t="s">
        <v>2</v>
      </c>
    </row>
    <row r="9887" spans="6:10">
      <c r="F9887" s="462" t="s">
        <v>2</v>
      </c>
      <c r="G9887" s="462" t="s">
        <v>2</v>
      </c>
      <c r="I9887" s="462" t="s">
        <v>2</v>
      </c>
      <c r="J9887" s="462" t="s">
        <v>2</v>
      </c>
    </row>
    <row r="9888" spans="6:10">
      <c r="F9888" s="462" t="s">
        <v>2</v>
      </c>
      <c r="G9888" s="462" t="s">
        <v>2</v>
      </c>
      <c r="I9888" s="462" t="s">
        <v>2</v>
      </c>
      <c r="J9888" s="462" t="s">
        <v>2</v>
      </c>
    </row>
    <row r="9889" spans="6:10">
      <c r="F9889" s="462" t="s">
        <v>2</v>
      </c>
      <c r="G9889" s="462" t="s">
        <v>2</v>
      </c>
      <c r="I9889" s="462" t="s">
        <v>2</v>
      </c>
      <c r="J9889" s="462" t="s">
        <v>2</v>
      </c>
    </row>
    <row r="9890" spans="6:10">
      <c r="F9890" s="462" t="s">
        <v>2</v>
      </c>
      <c r="G9890" s="462" t="s">
        <v>2</v>
      </c>
      <c r="I9890" s="462" t="s">
        <v>2</v>
      </c>
      <c r="J9890" s="462" t="s">
        <v>2</v>
      </c>
    </row>
    <row r="9891" spans="6:10">
      <c r="F9891" s="462" t="s">
        <v>2</v>
      </c>
      <c r="G9891" s="462" t="s">
        <v>2</v>
      </c>
      <c r="I9891" s="462" t="s">
        <v>2</v>
      </c>
      <c r="J9891" s="462" t="s">
        <v>2</v>
      </c>
    </row>
    <row r="9892" spans="6:10">
      <c r="F9892" s="462" t="s">
        <v>2</v>
      </c>
      <c r="G9892" s="462" t="s">
        <v>2</v>
      </c>
      <c r="I9892" s="462" t="s">
        <v>2</v>
      </c>
      <c r="J9892" s="462" t="s">
        <v>2</v>
      </c>
    </row>
    <row r="9893" spans="6:10">
      <c r="F9893" s="462" t="s">
        <v>2</v>
      </c>
      <c r="G9893" s="462" t="s">
        <v>2</v>
      </c>
      <c r="I9893" s="462" t="s">
        <v>2</v>
      </c>
      <c r="J9893" s="462" t="s">
        <v>2</v>
      </c>
    </row>
    <row r="9894" spans="6:10">
      <c r="F9894" s="462" t="s">
        <v>2</v>
      </c>
      <c r="G9894" s="462" t="s">
        <v>2</v>
      </c>
      <c r="I9894" s="462" t="s">
        <v>2</v>
      </c>
      <c r="J9894" s="462" t="s">
        <v>2</v>
      </c>
    </row>
    <row r="9895" spans="6:10">
      <c r="F9895" s="462" t="s">
        <v>2</v>
      </c>
      <c r="G9895" s="462" t="s">
        <v>2</v>
      </c>
      <c r="I9895" s="462" t="s">
        <v>2</v>
      </c>
      <c r="J9895" s="462" t="s">
        <v>2</v>
      </c>
    </row>
    <row r="9896" spans="6:10">
      <c r="F9896" s="462" t="s">
        <v>2</v>
      </c>
      <c r="G9896" s="462" t="s">
        <v>2</v>
      </c>
      <c r="I9896" s="462" t="s">
        <v>2</v>
      </c>
      <c r="J9896" s="462" t="s">
        <v>2</v>
      </c>
    </row>
    <row r="9897" spans="6:10">
      <c r="F9897" s="462" t="s">
        <v>2</v>
      </c>
      <c r="G9897" s="462" t="s">
        <v>2</v>
      </c>
      <c r="I9897" s="462" t="s">
        <v>2</v>
      </c>
      <c r="J9897" s="462" t="s">
        <v>2</v>
      </c>
    </row>
    <row r="9898" spans="6:10">
      <c r="F9898" s="462" t="s">
        <v>2</v>
      </c>
      <c r="G9898" s="462" t="s">
        <v>2</v>
      </c>
      <c r="I9898" s="462" t="s">
        <v>2</v>
      </c>
      <c r="J9898" s="462" t="s">
        <v>2</v>
      </c>
    </row>
    <row r="9899" spans="6:10">
      <c r="F9899" s="462" t="s">
        <v>2</v>
      </c>
      <c r="G9899" s="462" t="s">
        <v>2</v>
      </c>
      <c r="I9899" s="462" t="s">
        <v>2</v>
      </c>
      <c r="J9899" s="462" t="s">
        <v>2</v>
      </c>
    </row>
    <row r="9900" spans="6:10">
      <c r="F9900" s="462" t="s">
        <v>2</v>
      </c>
      <c r="G9900" s="462" t="s">
        <v>2</v>
      </c>
      <c r="I9900" s="462" t="s">
        <v>2</v>
      </c>
      <c r="J9900" s="462" t="s">
        <v>2</v>
      </c>
    </row>
    <row r="9901" spans="6:10">
      <c r="F9901" s="462" t="s">
        <v>2</v>
      </c>
      <c r="G9901" s="462" t="s">
        <v>2</v>
      </c>
      <c r="I9901" s="462" t="s">
        <v>2</v>
      </c>
      <c r="J9901" s="462" t="s">
        <v>2</v>
      </c>
    </row>
    <row r="9902" spans="6:10">
      <c r="F9902" s="462" t="s">
        <v>2</v>
      </c>
      <c r="G9902" s="462" t="s">
        <v>2</v>
      </c>
      <c r="I9902" s="462" t="s">
        <v>2</v>
      </c>
      <c r="J9902" s="462" t="s">
        <v>2</v>
      </c>
    </row>
    <row r="9903" spans="6:10">
      <c r="F9903" s="462" t="s">
        <v>2</v>
      </c>
      <c r="G9903" s="462" t="s">
        <v>2</v>
      </c>
      <c r="I9903" s="462" t="s">
        <v>2</v>
      </c>
      <c r="J9903" s="462" t="s">
        <v>2</v>
      </c>
    </row>
    <row r="9904" spans="6:10">
      <c r="F9904" s="462" t="s">
        <v>2</v>
      </c>
      <c r="G9904" s="462" t="s">
        <v>2</v>
      </c>
      <c r="I9904" s="462" t="s">
        <v>2</v>
      </c>
      <c r="J9904" s="462" t="s">
        <v>2</v>
      </c>
    </row>
    <row r="9905" spans="6:10">
      <c r="F9905" s="462" t="s">
        <v>2</v>
      </c>
      <c r="G9905" s="462" t="s">
        <v>2</v>
      </c>
      <c r="I9905" s="462" t="s">
        <v>2</v>
      </c>
      <c r="J9905" s="462" t="s">
        <v>2</v>
      </c>
    </row>
    <row r="9906" spans="6:10">
      <c r="F9906" s="462" t="s">
        <v>2</v>
      </c>
      <c r="G9906" s="462" t="s">
        <v>2</v>
      </c>
      <c r="I9906" s="462" t="s">
        <v>2</v>
      </c>
      <c r="J9906" s="462" t="s">
        <v>2</v>
      </c>
    </row>
    <row r="9907" spans="6:10">
      <c r="F9907" s="462" t="s">
        <v>2</v>
      </c>
      <c r="G9907" s="462" t="s">
        <v>2</v>
      </c>
      <c r="I9907" s="462" t="s">
        <v>2</v>
      </c>
      <c r="J9907" s="462" t="s">
        <v>2</v>
      </c>
    </row>
    <row r="9908" spans="6:10">
      <c r="F9908" s="462" t="s">
        <v>2</v>
      </c>
      <c r="G9908" s="462" t="s">
        <v>2</v>
      </c>
      <c r="I9908" s="462" t="s">
        <v>2</v>
      </c>
      <c r="J9908" s="462" t="s">
        <v>2</v>
      </c>
    </row>
    <row r="9909" spans="6:10">
      <c r="F9909" s="462" t="s">
        <v>2</v>
      </c>
      <c r="G9909" s="462" t="s">
        <v>2</v>
      </c>
      <c r="I9909" s="462" t="s">
        <v>2</v>
      </c>
      <c r="J9909" s="462" t="s">
        <v>2</v>
      </c>
    </row>
    <row r="9910" spans="6:10">
      <c r="F9910" s="462" t="s">
        <v>2</v>
      </c>
      <c r="G9910" s="462" t="s">
        <v>2</v>
      </c>
      <c r="I9910" s="462" t="s">
        <v>2</v>
      </c>
      <c r="J9910" s="462" t="s">
        <v>2</v>
      </c>
    </row>
    <row r="9911" spans="6:10">
      <c r="F9911" s="462" t="s">
        <v>2</v>
      </c>
      <c r="G9911" s="462" t="s">
        <v>2</v>
      </c>
      <c r="I9911" s="462" t="s">
        <v>2</v>
      </c>
      <c r="J9911" s="462" t="s">
        <v>2</v>
      </c>
    </row>
    <row r="9912" spans="6:10">
      <c r="F9912" s="462" t="s">
        <v>2</v>
      </c>
      <c r="G9912" s="462" t="s">
        <v>2</v>
      </c>
      <c r="I9912" s="462" t="s">
        <v>2</v>
      </c>
      <c r="J9912" s="462" t="s">
        <v>2</v>
      </c>
    </row>
    <row r="9913" spans="6:10">
      <c r="F9913" s="462" t="s">
        <v>2</v>
      </c>
      <c r="G9913" s="462" t="s">
        <v>2</v>
      </c>
      <c r="I9913" s="462" t="s">
        <v>2</v>
      </c>
      <c r="J9913" s="462" t="s">
        <v>2</v>
      </c>
    </row>
    <row r="9914" spans="6:10">
      <c r="F9914" s="462" t="s">
        <v>2</v>
      </c>
      <c r="G9914" s="462" t="s">
        <v>2</v>
      </c>
      <c r="I9914" s="462" t="s">
        <v>2</v>
      </c>
      <c r="J9914" s="462" t="s">
        <v>2</v>
      </c>
    </row>
    <row r="9915" spans="6:10">
      <c r="F9915" s="462" t="s">
        <v>2</v>
      </c>
      <c r="G9915" s="462" t="s">
        <v>2</v>
      </c>
      <c r="I9915" s="462" t="s">
        <v>2</v>
      </c>
      <c r="J9915" s="462" t="s">
        <v>2</v>
      </c>
    </row>
    <row r="9916" spans="6:10">
      <c r="F9916" s="462" t="s">
        <v>2</v>
      </c>
      <c r="G9916" s="462" t="s">
        <v>2</v>
      </c>
      <c r="I9916" s="462" t="s">
        <v>2</v>
      </c>
      <c r="J9916" s="462" t="s">
        <v>2</v>
      </c>
    </row>
    <row r="9917" spans="6:10">
      <c r="F9917" s="462" t="s">
        <v>2</v>
      </c>
      <c r="G9917" s="462" t="s">
        <v>2</v>
      </c>
      <c r="I9917" s="462" t="s">
        <v>2</v>
      </c>
      <c r="J9917" s="462" t="s">
        <v>2</v>
      </c>
    </row>
    <row r="9918" spans="6:10">
      <c r="F9918" s="462" t="s">
        <v>2</v>
      </c>
      <c r="G9918" s="462" t="s">
        <v>2</v>
      </c>
      <c r="I9918" s="462" t="s">
        <v>2</v>
      </c>
      <c r="J9918" s="462" t="s">
        <v>2</v>
      </c>
    </row>
    <row r="9919" spans="6:10">
      <c r="F9919" s="462" t="s">
        <v>2</v>
      </c>
      <c r="G9919" s="462" t="s">
        <v>2</v>
      </c>
      <c r="I9919" s="462" t="s">
        <v>2</v>
      </c>
      <c r="J9919" s="462" t="s">
        <v>2</v>
      </c>
    </row>
    <row r="9920" spans="6:10">
      <c r="F9920" s="462" t="s">
        <v>2</v>
      </c>
      <c r="G9920" s="462" t="s">
        <v>2</v>
      </c>
      <c r="I9920" s="462" t="s">
        <v>2</v>
      </c>
      <c r="J9920" s="462" t="s">
        <v>2</v>
      </c>
    </row>
    <row r="9921" spans="6:10">
      <c r="F9921" s="462" t="s">
        <v>2</v>
      </c>
      <c r="G9921" s="462" t="s">
        <v>2</v>
      </c>
      <c r="I9921" s="462" t="s">
        <v>2</v>
      </c>
      <c r="J9921" s="462" t="s">
        <v>2</v>
      </c>
    </row>
    <row r="9922" spans="6:10">
      <c r="F9922" s="462" t="s">
        <v>2</v>
      </c>
      <c r="G9922" s="462" t="s">
        <v>2</v>
      </c>
      <c r="I9922" s="462" t="s">
        <v>2</v>
      </c>
      <c r="J9922" s="462" t="s">
        <v>2</v>
      </c>
    </row>
    <row r="9923" spans="6:10">
      <c r="F9923" s="462" t="s">
        <v>2</v>
      </c>
      <c r="G9923" s="462" t="s">
        <v>2</v>
      </c>
      <c r="I9923" s="462" t="s">
        <v>2</v>
      </c>
      <c r="J9923" s="462" t="s">
        <v>2</v>
      </c>
    </row>
    <row r="9924" spans="6:10">
      <c r="F9924" s="462" t="s">
        <v>2</v>
      </c>
      <c r="G9924" s="462" t="s">
        <v>2</v>
      </c>
      <c r="I9924" s="462" t="s">
        <v>2</v>
      </c>
      <c r="J9924" s="462" t="s">
        <v>2</v>
      </c>
    </row>
    <row r="9925" spans="6:10">
      <c r="F9925" s="462" t="s">
        <v>2</v>
      </c>
      <c r="G9925" s="462" t="s">
        <v>2</v>
      </c>
      <c r="I9925" s="462" t="s">
        <v>2</v>
      </c>
      <c r="J9925" s="462" t="s">
        <v>2</v>
      </c>
    </row>
    <row r="9926" spans="6:10">
      <c r="F9926" s="462" t="s">
        <v>2</v>
      </c>
      <c r="G9926" s="462" t="s">
        <v>2</v>
      </c>
      <c r="I9926" s="462" t="s">
        <v>2</v>
      </c>
      <c r="J9926" s="462" t="s">
        <v>2</v>
      </c>
    </row>
    <row r="9927" spans="6:10">
      <c r="F9927" s="462" t="s">
        <v>2</v>
      </c>
      <c r="G9927" s="462" t="s">
        <v>2</v>
      </c>
      <c r="I9927" s="462" t="s">
        <v>2</v>
      </c>
      <c r="J9927" s="462" t="s">
        <v>2</v>
      </c>
    </row>
    <row r="9928" spans="6:10">
      <c r="F9928" s="462" t="s">
        <v>2</v>
      </c>
      <c r="G9928" s="462" t="s">
        <v>2</v>
      </c>
      <c r="I9928" s="462" t="s">
        <v>2</v>
      </c>
      <c r="J9928" s="462" t="s">
        <v>2</v>
      </c>
    </row>
    <row r="9929" spans="6:10">
      <c r="F9929" s="462" t="s">
        <v>2</v>
      </c>
      <c r="G9929" s="462" t="s">
        <v>2</v>
      </c>
      <c r="I9929" s="462" t="s">
        <v>2</v>
      </c>
      <c r="J9929" s="462" t="s">
        <v>2</v>
      </c>
    </row>
    <row r="9930" spans="6:10">
      <c r="F9930" s="462" t="s">
        <v>2</v>
      </c>
      <c r="G9930" s="462" t="s">
        <v>2</v>
      </c>
      <c r="I9930" s="462" t="s">
        <v>2</v>
      </c>
      <c r="J9930" s="462" t="s">
        <v>2</v>
      </c>
    </row>
    <row r="9931" spans="6:10">
      <c r="F9931" s="462" t="s">
        <v>2</v>
      </c>
      <c r="G9931" s="462" t="s">
        <v>2</v>
      </c>
      <c r="I9931" s="462" t="s">
        <v>2</v>
      </c>
      <c r="J9931" s="462" t="s">
        <v>2</v>
      </c>
    </row>
    <row r="9932" spans="6:10">
      <c r="F9932" s="462" t="s">
        <v>2</v>
      </c>
      <c r="G9932" s="462" t="s">
        <v>2</v>
      </c>
      <c r="I9932" s="462" t="s">
        <v>2</v>
      </c>
      <c r="J9932" s="462" t="s">
        <v>2</v>
      </c>
    </row>
    <row r="9933" spans="6:10">
      <c r="F9933" s="462" t="s">
        <v>2</v>
      </c>
      <c r="G9933" s="462" t="s">
        <v>2</v>
      </c>
      <c r="I9933" s="462" t="s">
        <v>2</v>
      </c>
      <c r="J9933" s="462" t="s">
        <v>2</v>
      </c>
    </row>
    <row r="9934" spans="6:10">
      <c r="F9934" s="462" t="s">
        <v>2</v>
      </c>
      <c r="G9934" s="462" t="s">
        <v>2</v>
      </c>
      <c r="I9934" s="462" t="s">
        <v>2</v>
      </c>
      <c r="J9934" s="462" t="s">
        <v>2</v>
      </c>
    </row>
    <row r="9935" spans="6:10">
      <c r="F9935" s="462" t="s">
        <v>2</v>
      </c>
      <c r="G9935" s="462" t="s">
        <v>2</v>
      </c>
      <c r="I9935" s="462" t="s">
        <v>2</v>
      </c>
      <c r="J9935" s="462" t="s">
        <v>2</v>
      </c>
    </row>
    <row r="9936" spans="6:10">
      <c r="F9936" s="462" t="s">
        <v>2</v>
      </c>
      <c r="G9936" s="462" t="s">
        <v>2</v>
      </c>
      <c r="I9936" s="462" t="s">
        <v>2</v>
      </c>
      <c r="J9936" s="462" t="s">
        <v>2</v>
      </c>
    </row>
    <row r="9937" spans="6:10">
      <c r="F9937" s="462" t="s">
        <v>2</v>
      </c>
      <c r="G9937" s="462" t="s">
        <v>2</v>
      </c>
      <c r="I9937" s="462" t="s">
        <v>2</v>
      </c>
      <c r="J9937" s="462" t="s">
        <v>2</v>
      </c>
    </row>
    <row r="9938" spans="6:10">
      <c r="F9938" s="462" t="s">
        <v>2</v>
      </c>
      <c r="G9938" s="462" t="s">
        <v>2</v>
      </c>
      <c r="I9938" s="462" t="s">
        <v>2</v>
      </c>
      <c r="J9938" s="462" t="s">
        <v>2</v>
      </c>
    </row>
    <row r="9939" spans="6:10">
      <c r="F9939" s="462" t="s">
        <v>2</v>
      </c>
      <c r="G9939" s="462" t="s">
        <v>2</v>
      </c>
      <c r="I9939" s="462" t="s">
        <v>2</v>
      </c>
      <c r="J9939" s="462" t="s">
        <v>2</v>
      </c>
    </row>
    <row r="9940" spans="6:10">
      <c r="F9940" s="462" t="s">
        <v>2</v>
      </c>
      <c r="G9940" s="462" t="s">
        <v>2</v>
      </c>
      <c r="I9940" s="462" t="s">
        <v>2</v>
      </c>
      <c r="J9940" s="462" t="s">
        <v>2</v>
      </c>
    </row>
    <row r="9941" spans="6:10">
      <c r="F9941" s="462" t="s">
        <v>2</v>
      </c>
      <c r="G9941" s="462" t="s">
        <v>2</v>
      </c>
      <c r="I9941" s="462" t="s">
        <v>2</v>
      </c>
      <c r="J9941" s="462" t="s">
        <v>2</v>
      </c>
    </row>
    <row r="9942" spans="6:10">
      <c r="F9942" s="462" t="s">
        <v>2</v>
      </c>
      <c r="G9942" s="462" t="s">
        <v>2</v>
      </c>
      <c r="I9942" s="462" t="s">
        <v>2</v>
      </c>
      <c r="J9942" s="462" t="s">
        <v>2</v>
      </c>
    </row>
    <row r="9943" spans="6:10">
      <c r="F9943" s="462" t="s">
        <v>2</v>
      </c>
      <c r="G9943" s="462" t="s">
        <v>2</v>
      </c>
      <c r="I9943" s="462" t="s">
        <v>2</v>
      </c>
      <c r="J9943" s="462" t="s">
        <v>2</v>
      </c>
    </row>
    <row r="9944" spans="6:10">
      <c r="F9944" s="462" t="s">
        <v>2</v>
      </c>
      <c r="G9944" s="462" t="s">
        <v>2</v>
      </c>
      <c r="I9944" s="462" t="s">
        <v>2</v>
      </c>
      <c r="J9944" s="462" t="s">
        <v>2</v>
      </c>
    </row>
    <row r="9945" spans="6:10">
      <c r="F9945" s="462" t="s">
        <v>2</v>
      </c>
      <c r="G9945" s="462" t="s">
        <v>2</v>
      </c>
      <c r="I9945" s="462" t="s">
        <v>2</v>
      </c>
      <c r="J9945" s="462" t="s">
        <v>2</v>
      </c>
    </row>
    <row r="9946" spans="6:10">
      <c r="F9946" s="462" t="s">
        <v>2</v>
      </c>
      <c r="G9946" s="462" t="s">
        <v>2</v>
      </c>
      <c r="I9946" s="462" t="s">
        <v>2</v>
      </c>
      <c r="J9946" s="462" t="s">
        <v>2</v>
      </c>
    </row>
    <row r="9947" spans="6:10">
      <c r="F9947" s="462" t="s">
        <v>2</v>
      </c>
      <c r="G9947" s="462" t="s">
        <v>2</v>
      </c>
      <c r="I9947" s="462" t="s">
        <v>2</v>
      </c>
      <c r="J9947" s="462" t="s">
        <v>2</v>
      </c>
    </row>
    <row r="9948" spans="6:10">
      <c r="F9948" s="462" t="s">
        <v>2</v>
      </c>
      <c r="G9948" s="462" t="s">
        <v>2</v>
      </c>
      <c r="I9948" s="462" t="s">
        <v>2</v>
      </c>
      <c r="J9948" s="462" t="s">
        <v>2</v>
      </c>
    </row>
    <row r="9949" spans="6:10">
      <c r="F9949" s="462" t="s">
        <v>2</v>
      </c>
      <c r="G9949" s="462" t="s">
        <v>2</v>
      </c>
      <c r="I9949" s="462" t="s">
        <v>2</v>
      </c>
      <c r="J9949" s="462" t="s">
        <v>2</v>
      </c>
    </row>
    <row r="9950" spans="6:10">
      <c r="F9950" s="462" t="s">
        <v>2</v>
      </c>
      <c r="G9950" s="462" t="s">
        <v>2</v>
      </c>
      <c r="I9950" s="462" t="s">
        <v>2</v>
      </c>
      <c r="J9950" s="462" t="s">
        <v>2</v>
      </c>
    </row>
    <row r="9951" spans="6:10">
      <c r="F9951" s="462" t="s">
        <v>2</v>
      </c>
      <c r="G9951" s="462" t="s">
        <v>2</v>
      </c>
      <c r="I9951" s="462" t="s">
        <v>2</v>
      </c>
      <c r="J9951" s="462" t="s">
        <v>2</v>
      </c>
    </row>
    <row r="9952" spans="6:10">
      <c r="F9952" s="462" t="s">
        <v>2</v>
      </c>
      <c r="G9952" s="462" t="s">
        <v>2</v>
      </c>
      <c r="I9952" s="462" t="s">
        <v>2</v>
      </c>
      <c r="J9952" s="462" t="s">
        <v>2</v>
      </c>
    </row>
    <row r="9953" spans="6:10">
      <c r="F9953" s="462" t="s">
        <v>2</v>
      </c>
      <c r="G9953" s="462" t="s">
        <v>2</v>
      </c>
      <c r="I9953" s="462" t="s">
        <v>2</v>
      </c>
      <c r="J9953" s="462" t="s">
        <v>2</v>
      </c>
    </row>
    <row r="9954" spans="6:10">
      <c r="F9954" s="462" t="s">
        <v>2</v>
      </c>
      <c r="G9954" s="462" t="s">
        <v>2</v>
      </c>
      <c r="I9954" s="462" t="s">
        <v>2</v>
      </c>
      <c r="J9954" s="462" t="s">
        <v>2</v>
      </c>
    </row>
    <row r="9955" spans="6:10">
      <c r="F9955" s="462" t="s">
        <v>2</v>
      </c>
      <c r="G9955" s="462" t="s">
        <v>2</v>
      </c>
      <c r="I9955" s="462" t="s">
        <v>2</v>
      </c>
      <c r="J9955" s="462" t="s">
        <v>2</v>
      </c>
    </row>
    <row r="9956" spans="6:10">
      <c r="F9956" s="462" t="s">
        <v>2</v>
      </c>
      <c r="G9956" s="462" t="s">
        <v>2</v>
      </c>
      <c r="I9956" s="462" t="s">
        <v>2</v>
      </c>
      <c r="J9956" s="462" t="s">
        <v>2</v>
      </c>
    </row>
    <row r="9957" spans="6:10">
      <c r="F9957" s="462" t="s">
        <v>2</v>
      </c>
      <c r="G9957" s="462" t="s">
        <v>2</v>
      </c>
      <c r="I9957" s="462" t="s">
        <v>2</v>
      </c>
      <c r="J9957" s="462" t="s">
        <v>2</v>
      </c>
    </row>
    <row r="9958" spans="6:10">
      <c r="F9958" s="462" t="s">
        <v>2</v>
      </c>
      <c r="G9958" s="462" t="s">
        <v>2</v>
      </c>
      <c r="I9958" s="462" t="s">
        <v>2</v>
      </c>
      <c r="J9958" s="462" t="s">
        <v>2</v>
      </c>
    </row>
    <row r="9959" spans="6:10">
      <c r="F9959" s="462" t="s">
        <v>2</v>
      </c>
      <c r="G9959" s="462" t="s">
        <v>2</v>
      </c>
      <c r="I9959" s="462" t="s">
        <v>2</v>
      </c>
      <c r="J9959" s="462" t="s">
        <v>2</v>
      </c>
    </row>
    <row r="9960" spans="6:10">
      <c r="F9960" s="462" t="s">
        <v>2</v>
      </c>
      <c r="G9960" s="462" t="s">
        <v>2</v>
      </c>
      <c r="I9960" s="462" t="s">
        <v>2</v>
      </c>
      <c r="J9960" s="462" t="s">
        <v>2</v>
      </c>
    </row>
    <row r="9961" spans="6:10">
      <c r="F9961" s="462" t="s">
        <v>2</v>
      </c>
      <c r="G9961" s="462" t="s">
        <v>2</v>
      </c>
      <c r="I9961" s="462" t="s">
        <v>2</v>
      </c>
      <c r="J9961" s="462" t="s">
        <v>2</v>
      </c>
    </row>
    <row r="9962" spans="6:10">
      <c r="F9962" s="462" t="s">
        <v>2</v>
      </c>
      <c r="G9962" s="462" t="s">
        <v>2</v>
      </c>
      <c r="I9962" s="462" t="s">
        <v>2</v>
      </c>
      <c r="J9962" s="462" t="s">
        <v>2</v>
      </c>
    </row>
    <row r="9963" spans="6:10">
      <c r="F9963" s="462" t="s">
        <v>2</v>
      </c>
      <c r="G9963" s="462" t="s">
        <v>2</v>
      </c>
      <c r="I9963" s="462" t="s">
        <v>2</v>
      </c>
      <c r="J9963" s="462" t="s">
        <v>2</v>
      </c>
    </row>
    <row r="9964" spans="6:10">
      <c r="F9964" s="462" t="s">
        <v>2</v>
      </c>
      <c r="G9964" s="462" t="s">
        <v>2</v>
      </c>
      <c r="I9964" s="462" t="s">
        <v>2</v>
      </c>
      <c r="J9964" s="462" t="s">
        <v>2</v>
      </c>
    </row>
    <row r="9965" spans="6:10">
      <c r="F9965" s="462" t="s">
        <v>2</v>
      </c>
      <c r="G9965" s="462" t="s">
        <v>2</v>
      </c>
      <c r="I9965" s="462" t="s">
        <v>2</v>
      </c>
      <c r="J9965" s="462" t="s">
        <v>2</v>
      </c>
    </row>
    <row r="9966" spans="6:10">
      <c r="F9966" s="462" t="s">
        <v>2</v>
      </c>
      <c r="G9966" s="462" t="s">
        <v>2</v>
      </c>
      <c r="I9966" s="462" t="s">
        <v>2</v>
      </c>
      <c r="J9966" s="462" t="s">
        <v>2</v>
      </c>
    </row>
    <row r="9967" spans="6:10">
      <c r="F9967" s="462" t="s">
        <v>2</v>
      </c>
      <c r="G9967" s="462" t="s">
        <v>2</v>
      </c>
      <c r="I9967" s="462" t="s">
        <v>2</v>
      </c>
      <c r="J9967" s="462" t="s">
        <v>2</v>
      </c>
    </row>
    <row r="9968" spans="6:10">
      <c r="F9968" s="462" t="s">
        <v>2</v>
      </c>
      <c r="G9968" s="462" t="s">
        <v>2</v>
      </c>
      <c r="I9968" s="462" t="s">
        <v>2</v>
      </c>
      <c r="J9968" s="462" t="s">
        <v>2</v>
      </c>
    </row>
    <row r="9969" spans="6:10">
      <c r="F9969" s="462" t="s">
        <v>2</v>
      </c>
      <c r="G9969" s="462" t="s">
        <v>2</v>
      </c>
      <c r="I9969" s="462" t="s">
        <v>2</v>
      </c>
      <c r="J9969" s="462" t="s">
        <v>2</v>
      </c>
    </row>
    <row r="9970" spans="6:10">
      <c r="F9970" s="462" t="s">
        <v>2</v>
      </c>
      <c r="G9970" s="462" t="s">
        <v>2</v>
      </c>
      <c r="I9970" s="462" t="s">
        <v>2</v>
      </c>
      <c r="J9970" s="462" t="s">
        <v>2</v>
      </c>
    </row>
    <row r="9971" spans="6:10">
      <c r="F9971" s="462" t="s">
        <v>2</v>
      </c>
      <c r="G9971" s="462" t="s">
        <v>2</v>
      </c>
      <c r="I9971" s="462" t="s">
        <v>2</v>
      </c>
      <c r="J9971" s="462" t="s">
        <v>2</v>
      </c>
    </row>
    <row r="9972" spans="6:10">
      <c r="F9972" s="462" t="s">
        <v>2</v>
      </c>
      <c r="G9972" s="462" t="s">
        <v>2</v>
      </c>
      <c r="I9972" s="462" t="s">
        <v>2</v>
      </c>
      <c r="J9972" s="462" t="s">
        <v>2</v>
      </c>
    </row>
    <row r="9973" spans="6:10">
      <c r="F9973" s="462" t="s">
        <v>2</v>
      </c>
      <c r="G9973" s="462" t="s">
        <v>2</v>
      </c>
      <c r="I9973" s="462" t="s">
        <v>2</v>
      </c>
      <c r="J9973" s="462" t="s">
        <v>2</v>
      </c>
    </row>
    <row r="9974" spans="6:10">
      <c r="F9974" s="462" t="s">
        <v>2</v>
      </c>
      <c r="G9974" s="462" t="s">
        <v>2</v>
      </c>
      <c r="I9974" s="462" t="s">
        <v>2</v>
      </c>
      <c r="J9974" s="462" t="s">
        <v>2</v>
      </c>
    </row>
    <row r="9975" spans="6:10">
      <c r="F9975" s="462" t="s">
        <v>2</v>
      </c>
      <c r="G9975" s="462" t="s">
        <v>2</v>
      </c>
      <c r="I9975" s="462" t="s">
        <v>2</v>
      </c>
      <c r="J9975" s="462" t="s">
        <v>2</v>
      </c>
    </row>
    <row r="9976" spans="6:10">
      <c r="F9976" s="462" t="s">
        <v>2</v>
      </c>
      <c r="G9976" s="462" t="s">
        <v>2</v>
      </c>
      <c r="I9976" s="462" t="s">
        <v>2</v>
      </c>
      <c r="J9976" s="462" t="s">
        <v>2</v>
      </c>
    </row>
    <row r="9977" spans="6:10">
      <c r="F9977" s="462" t="s">
        <v>2</v>
      </c>
      <c r="G9977" s="462" t="s">
        <v>2</v>
      </c>
      <c r="I9977" s="462" t="s">
        <v>2</v>
      </c>
      <c r="J9977" s="462" t="s">
        <v>2</v>
      </c>
    </row>
    <row r="9978" spans="6:10">
      <c r="F9978" s="462" t="s">
        <v>2</v>
      </c>
      <c r="G9978" s="462" t="s">
        <v>2</v>
      </c>
      <c r="I9978" s="462" t="s">
        <v>2</v>
      </c>
      <c r="J9978" s="462" t="s">
        <v>2</v>
      </c>
    </row>
    <row r="9979" spans="6:10">
      <c r="F9979" s="462" t="s">
        <v>2</v>
      </c>
      <c r="G9979" s="462" t="s">
        <v>2</v>
      </c>
      <c r="I9979" s="462" t="s">
        <v>2</v>
      </c>
      <c r="J9979" s="462" t="s">
        <v>2</v>
      </c>
    </row>
    <row r="9980" spans="6:10">
      <c r="F9980" s="462" t="s">
        <v>2</v>
      </c>
      <c r="G9980" s="462" t="s">
        <v>2</v>
      </c>
      <c r="I9980" s="462" t="s">
        <v>2</v>
      </c>
      <c r="J9980" s="462" t="s">
        <v>2</v>
      </c>
    </row>
    <row r="9981" spans="6:10">
      <c r="F9981" s="462" t="s">
        <v>2</v>
      </c>
      <c r="G9981" s="462" t="s">
        <v>2</v>
      </c>
      <c r="I9981" s="462" t="s">
        <v>2</v>
      </c>
      <c r="J9981" s="462" t="s">
        <v>2</v>
      </c>
    </row>
    <row r="9982" spans="6:10">
      <c r="F9982" s="462" t="s">
        <v>2</v>
      </c>
      <c r="G9982" s="462" t="s">
        <v>2</v>
      </c>
      <c r="I9982" s="462" t="s">
        <v>2</v>
      </c>
      <c r="J9982" s="462" t="s">
        <v>2</v>
      </c>
    </row>
    <row r="9983" spans="6:10">
      <c r="F9983" s="462" t="s">
        <v>2</v>
      </c>
      <c r="G9983" s="462" t="s">
        <v>2</v>
      </c>
      <c r="I9983" s="462" t="s">
        <v>2</v>
      </c>
      <c r="J9983" s="462" t="s">
        <v>2</v>
      </c>
    </row>
    <row r="9984" spans="6:10">
      <c r="F9984" s="462" t="s">
        <v>2</v>
      </c>
      <c r="G9984" s="462" t="s">
        <v>2</v>
      </c>
      <c r="I9984" s="462" t="s">
        <v>2</v>
      </c>
      <c r="J9984" s="462" t="s">
        <v>2</v>
      </c>
    </row>
    <row r="9985" spans="6:10">
      <c r="F9985" s="462" t="s">
        <v>2</v>
      </c>
      <c r="G9985" s="462" t="s">
        <v>2</v>
      </c>
      <c r="I9985" s="462" t="s">
        <v>2</v>
      </c>
      <c r="J9985" s="462" t="s">
        <v>2</v>
      </c>
    </row>
    <row r="9986" spans="6:10">
      <c r="F9986" s="462" t="s">
        <v>2</v>
      </c>
      <c r="G9986" s="462" t="s">
        <v>2</v>
      </c>
      <c r="I9986" s="462" t="s">
        <v>2</v>
      </c>
      <c r="J9986" s="462" t="s">
        <v>2</v>
      </c>
    </row>
    <row r="9987" spans="6:10">
      <c r="F9987" s="462" t="s">
        <v>2</v>
      </c>
      <c r="G9987" s="462" t="s">
        <v>2</v>
      </c>
      <c r="I9987" s="462" t="s">
        <v>2</v>
      </c>
      <c r="J9987" s="462" t="s">
        <v>2</v>
      </c>
    </row>
    <row r="9988" spans="6:10">
      <c r="F9988" s="462" t="s">
        <v>2</v>
      </c>
      <c r="G9988" s="462" t="s">
        <v>2</v>
      </c>
      <c r="I9988" s="462" t="s">
        <v>2</v>
      </c>
      <c r="J9988" s="462" t="s">
        <v>2</v>
      </c>
    </row>
    <row r="9989" spans="6:10">
      <c r="F9989" s="462" t="s">
        <v>2</v>
      </c>
      <c r="G9989" s="462" t="s">
        <v>2</v>
      </c>
      <c r="I9989" s="462" t="s">
        <v>2</v>
      </c>
      <c r="J9989" s="462" t="s">
        <v>2</v>
      </c>
    </row>
    <row r="9990" spans="6:10">
      <c r="F9990" s="462" t="s">
        <v>2</v>
      </c>
      <c r="G9990" s="462" t="s">
        <v>2</v>
      </c>
      <c r="I9990" s="462" t="s">
        <v>2</v>
      </c>
      <c r="J9990" s="462" t="s">
        <v>2</v>
      </c>
    </row>
    <row r="9991" spans="6:10">
      <c r="F9991" s="462" t="s">
        <v>2</v>
      </c>
      <c r="G9991" s="462" t="s">
        <v>2</v>
      </c>
      <c r="I9991" s="462" t="s">
        <v>2</v>
      </c>
      <c r="J9991" s="462" t="s">
        <v>2</v>
      </c>
    </row>
    <row r="9992" spans="6:10">
      <c r="F9992" s="462" t="s">
        <v>2</v>
      </c>
      <c r="G9992" s="462" t="s">
        <v>2</v>
      </c>
      <c r="I9992" s="462" t="s">
        <v>2</v>
      </c>
      <c r="J9992" s="462" t="s">
        <v>2</v>
      </c>
    </row>
    <row r="9993" spans="6:10">
      <c r="F9993" s="462" t="s">
        <v>2</v>
      </c>
      <c r="G9993" s="462" t="s">
        <v>2</v>
      </c>
      <c r="I9993" s="462" t="s">
        <v>2</v>
      </c>
      <c r="J9993" s="462" t="s">
        <v>2</v>
      </c>
    </row>
    <row r="9994" spans="6:10">
      <c r="F9994" s="462" t="s">
        <v>2</v>
      </c>
      <c r="G9994" s="462" t="s">
        <v>2</v>
      </c>
      <c r="I9994" s="462" t="s">
        <v>2</v>
      </c>
      <c r="J9994" s="462" t="s">
        <v>2</v>
      </c>
    </row>
    <row r="9995" spans="6:10">
      <c r="F9995" s="462" t="s">
        <v>2</v>
      </c>
      <c r="G9995" s="462" t="s">
        <v>2</v>
      </c>
      <c r="I9995" s="462" t="s">
        <v>2</v>
      </c>
      <c r="J9995" s="462" t="s">
        <v>2</v>
      </c>
    </row>
    <row r="9996" spans="6:10">
      <c r="F9996" s="462" t="s">
        <v>2</v>
      </c>
      <c r="G9996" s="462" t="s">
        <v>2</v>
      </c>
      <c r="I9996" s="462" t="s">
        <v>2</v>
      </c>
      <c r="J9996" s="462" t="s">
        <v>2</v>
      </c>
    </row>
    <row r="9997" spans="6:10">
      <c r="F9997" s="462" t="s">
        <v>2</v>
      </c>
      <c r="G9997" s="462" t="s">
        <v>2</v>
      </c>
      <c r="I9997" s="462" t="s">
        <v>2</v>
      </c>
      <c r="J9997" s="462" t="s">
        <v>2</v>
      </c>
    </row>
    <row r="9998" spans="6:10">
      <c r="F9998" s="462" t="s">
        <v>2</v>
      </c>
      <c r="G9998" s="462" t="s">
        <v>2</v>
      </c>
      <c r="I9998" s="462" t="s">
        <v>2</v>
      </c>
      <c r="J9998" s="462" t="s">
        <v>2</v>
      </c>
    </row>
    <row r="9999" spans="6:10">
      <c r="F9999" s="462" t="s">
        <v>2</v>
      </c>
      <c r="G9999" s="462" t="s">
        <v>2</v>
      </c>
      <c r="I9999" s="462" t="s">
        <v>2</v>
      </c>
      <c r="J9999" s="462" t="s">
        <v>2</v>
      </c>
    </row>
    <row r="10000" spans="6:10">
      <c r="F10000" s="462" t="s">
        <v>2</v>
      </c>
      <c r="G10000" s="462" t="s">
        <v>2</v>
      </c>
      <c r="I10000" s="462" t="s">
        <v>2</v>
      </c>
      <c r="J10000" s="462" t="s">
        <v>2</v>
      </c>
    </row>
    <row r="10001" spans="6:10">
      <c r="F10001" s="462" t="s">
        <v>2</v>
      </c>
      <c r="G10001" s="462" t="s">
        <v>2</v>
      </c>
      <c r="I10001" s="462" t="s">
        <v>2</v>
      </c>
      <c r="J10001" s="462" t="s">
        <v>2</v>
      </c>
    </row>
    <row r="10002" spans="6:10">
      <c r="F10002" s="462" t="s">
        <v>2</v>
      </c>
      <c r="G10002" s="462" t="s">
        <v>2</v>
      </c>
      <c r="I10002" s="462" t="s">
        <v>2</v>
      </c>
      <c r="J10002" s="462" t="s">
        <v>2</v>
      </c>
    </row>
    <row r="10003" spans="6:10">
      <c r="F10003" s="462" t="s">
        <v>2</v>
      </c>
      <c r="G10003" s="462" t="s">
        <v>2</v>
      </c>
      <c r="I10003" s="462" t="s">
        <v>2</v>
      </c>
      <c r="J10003" s="462" t="s">
        <v>2</v>
      </c>
    </row>
    <row r="10004" spans="6:10">
      <c r="F10004" s="462" t="s">
        <v>2</v>
      </c>
      <c r="G10004" s="462" t="s">
        <v>2</v>
      </c>
      <c r="I10004" s="462" t="s">
        <v>2</v>
      </c>
      <c r="J10004" s="462" t="s">
        <v>2</v>
      </c>
    </row>
    <row r="10005" spans="6:10">
      <c r="F10005" s="462" t="s">
        <v>2</v>
      </c>
      <c r="G10005" s="462" t="s">
        <v>2</v>
      </c>
      <c r="I10005" s="462" t="s">
        <v>2</v>
      </c>
      <c r="J10005" s="462" t="s">
        <v>2</v>
      </c>
    </row>
    <row r="10006" spans="6:10">
      <c r="F10006" s="462" t="s">
        <v>2</v>
      </c>
      <c r="G10006" s="462" t="s">
        <v>2</v>
      </c>
      <c r="I10006" s="462" t="s">
        <v>2</v>
      </c>
      <c r="J10006" s="462" t="s">
        <v>2</v>
      </c>
    </row>
    <row r="10007" spans="6:10">
      <c r="F10007" s="462" t="s">
        <v>2</v>
      </c>
      <c r="G10007" s="462" t="s">
        <v>2</v>
      </c>
      <c r="I10007" s="462" t="s">
        <v>2</v>
      </c>
      <c r="J10007" s="462" t="s">
        <v>2</v>
      </c>
    </row>
    <row r="10008" spans="6:10">
      <c r="F10008" s="462" t="s">
        <v>2</v>
      </c>
      <c r="G10008" s="462" t="s">
        <v>2</v>
      </c>
      <c r="I10008" s="462" t="s">
        <v>2</v>
      </c>
      <c r="J10008" s="462" t="s">
        <v>2</v>
      </c>
    </row>
    <row r="10009" spans="6:10">
      <c r="F10009" s="462" t="s">
        <v>2</v>
      </c>
      <c r="G10009" s="462" t="s">
        <v>2</v>
      </c>
      <c r="I10009" s="462" t="s">
        <v>2</v>
      </c>
      <c r="J10009" s="462" t="s">
        <v>2</v>
      </c>
    </row>
    <row r="10010" spans="6:10">
      <c r="F10010" s="462" t="s">
        <v>2</v>
      </c>
      <c r="G10010" s="462" t="s">
        <v>2</v>
      </c>
      <c r="I10010" s="462" t="s">
        <v>2</v>
      </c>
      <c r="J10010" s="462" t="s">
        <v>2</v>
      </c>
    </row>
    <row r="10011" spans="6:10">
      <c r="F10011" s="462" t="s">
        <v>2</v>
      </c>
      <c r="G10011" s="462" t="s">
        <v>2</v>
      </c>
      <c r="I10011" s="462" t="s">
        <v>2</v>
      </c>
      <c r="J10011" s="462" t="s">
        <v>2</v>
      </c>
    </row>
    <row r="10012" spans="6:10">
      <c r="F10012" s="462" t="s">
        <v>2</v>
      </c>
      <c r="G10012" s="462" t="s">
        <v>2</v>
      </c>
      <c r="I10012" s="462" t="s">
        <v>2</v>
      </c>
      <c r="J10012" s="462" t="s">
        <v>2</v>
      </c>
    </row>
    <row r="10013" spans="6:10">
      <c r="F10013" s="462" t="s">
        <v>2</v>
      </c>
      <c r="G10013" s="462" t="s">
        <v>2</v>
      </c>
      <c r="I10013" s="462" t="s">
        <v>2</v>
      </c>
      <c r="J10013" s="462" t="s">
        <v>2</v>
      </c>
    </row>
    <row r="10014" spans="6:10">
      <c r="F10014" s="462" t="s">
        <v>2</v>
      </c>
      <c r="G10014" s="462" t="s">
        <v>2</v>
      </c>
      <c r="I10014" s="462" t="s">
        <v>2</v>
      </c>
      <c r="J10014" s="462" t="s">
        <v>2</v>
      </c>
    </row>
    <row r="10015" spans="6:10">
      <c r="F10015" s="462" t="s">
        <v>2</v>
      </c>
      <c r="G10015" s="462" t="s">
        <v>2</v>
      </c>
      <c r="I10015" s="462" t="s">
        <v>2</v>
      </c>
      <c r="J10015" s="462" t="s">
        <v>2</v>
      </c>
    </row>
    <row r="10016" spans="6:10">
      <c r="F10016" s="462" t="s">
        <v>2</v>
      </c>
      <c r="G10016" s="462" t="s">
        <v>2</v>
      </c>
      <c r="I10016" s="462" t="s">
        <v>2</v>
      </c>
      <c r="J10016" s="462" t="s">
        <v>2</v>
      </c>
    </row>
    <row r="10017" spans="6:10">
      <c r="F10017" s="462" t="s">
        <v>2</v>
      </c>
      <c r="G10017" s="462" t="s">
        <v>2</v>
      </c>
      <c r="I10017" s="462" t="s">
        <v>2</v>
      </c>
      <c r="J10017" s="462" t="s">
        <v>2</v>
      </c>
    </row>
    <row r="10018" spans="6:10">
      <c r="F10018" s="462" t="s">
        <v>2</v>
      </c>
      <c r="G10018" s="462" t="s">
        <v>2</v>
      </c>
      <c r="I10018" s="462" t="s">
        <v>2</v>
      </c>
      <c r="J10018" s="462" t="s">
        <v>2</v>
      </c>
    </row>
    <row r="10019" spans="6:10">
      <c r="F10019" s="462" t="s">
        <v>2</v>
      </c>
      <c r="G10019" s="462" t="s">
        <v>2</v>
      </c>
      <c r="I10019" s="462" t="s">
        <v>2</v>
      </c>
      <c r="J10019" s="462" t="s">
        <v>2</v>
      </c>
    </row>
    <row r="10020" spans="6:10">
      <c r="F10020" s="462" t="s">
        <v>2</v>
      </c>
      <c r="G10020" s="462" t="s">
        <v>2</v>
      </c>
      <c r="I10020" s="462" t="s">
        <v>2</v>
      </c>
      <c r="J10020" s="462" t="s">
        <v>2</v>
      </c>
    </row>
    <row r="10021" spans="6:10">
      <c r="F10021" s="462" t="s">
        <v>2</v>
      </c>
      <c r="G10021" s="462" t="s">
        <v>2</v>
      </c>
      <c r="I10021" s="462" t="s">
        <v>2</v>
      </c>
      <c r="J10021" s="462" t="s">
        <v>2</v>
      </c>
    </row>
    <row r="10022" spans="6:10">
      <c r="F10022" s="462" t="s">
        <v>2</v>
      </c>
      <c r="G10022" s="462" t="s">
        <v>2</v>
      </c>
      <c r="I10022" s="462" t="s">
        <v>2</v>
      </c>
      <c r="J10022" s="462" t="s">
        <v>2</v>
      </c>
    </row>
    <row r="10023" spans="6:10">
      <c r="F10023" s="462" t="s">
        <v>2</v>
      </c>
      <c r="G10023" s="462" t="s">
        <v>2</v>
      </c>
      <c r="I10023" s="462" t="s">
        <v>2</v>
      </c>
      <c r="J10023" s="462" t="s">
        <v>2</v>
      </c>
    </row>
    <row r="10024" spans="6:10">
      <c r="F10024" s="462" t="s">
        <v>2</v>
      </c>
      <c r="G10024" s="462" t="s">
        <v>2</v>
      </c>
      <c r="I10024" s="462" t="s">
        <v>2</v>
      </c>
      <c r="J10024" s="462" t="s">
        <v>2</v>
      </c>
    </row>
    <row r="10025" spans="6:10">
      <c r="F10025" s="462" t="s">
        <v>2</v>
      </c>
      <c r="G10025" s="462" t="s">
        <v>2</v>
      </c>
      <c r="I10025" s="462" t="s">
        <v>2</v>
      </c>
      <c r="J10025" s="462" t="s">
        <v>2</v>
      </c>
    </row>
    <row r="10026" spans="6:10">
      <c r="F10026" s="462" t="s">
        <v>2</v>
      </c>
      <c r="G10026" s="462" t="s">
        <v>2</v>
      </c>
      <c r="I10026" s="462" t="s">
        <v>2</v>
      </c>
      <c r="J10026" s="462" t="s">
        <v>2</v>
      </c>
    </row>
    <row r="10027" spans="6:10">
      <c r="F10027" s="462" t="s">
        <v>2</v>
      </c>
      <c r="G10027" s="462" t="s">
        <v>2</v>
      </c>
      <c r="I10027" s="462" t="s">
        <v>2</v>
      </c>
      <c r="J10027" s="462" t="s">
        <v>2</v>
      </c>
    </row>
    <row r="10028" spans="6:10">
      <c r="F10028" s="462" t="s">
        <v>2</v>
      </c>
      <c r="G10028" s="462" t="s">
        <v>2</v>
      </c>
      <c r="I10028" s="462" t="s">
        <v>2</v>
      </c>
      <c r="J10028" s="462" t="s">
        <v>2</v>
      </c>
    </row>
    <row r="10029" spans="6:10">
      <c r="F10029" s="462" t="s">
        <v>2</v>
      </c>
      <c r="G10029" s="462" t="s">
        <v>2</v>
      </c>
      <c r="I10029" s="462" t="s">
        <v>2</v>
      </c>
      <c r="J10029" s="462" t="s">
        <v>2</v>
      </c>
    </row>
    <row r="10030" spans="6:10">
      <c r="F10030" s="462" t="s">
        <v>2</v>
      </c>
      <c r="G10030" s="462" t="s">
        <v>2</v>
      </c>
      <c r="I10030" s="462" t="s">
        <v>2</v>
      </c>
      <c r="J10030" s="462" t="s">
        <v>2</v>
      </c>
    </row>
    <row r="10031" spans="6:10">
      <c r="F10031" s="462" t="s">
        <v>2</v>
      </c>
      <c r="G10031" s="462" t="s">
        <v>2</v>
      </c>
      <c r="I10031" s="462" t="s">
        <v>2</v>
      </c>
      <c r="J10031" s="462" t="s">
        <v>2</v>
      </c>
    </row>
    <row r="10032" spans="6:10">
      <c r="F10032" s="462" t="s">
        <v>2</v>
      </c>
      <c r="G10032" s="462" t="s">
        <v>2</v>
      </c>
      <c r="I10032" s="462" t="s">
        <v>2</v>
      </c>
      <c r="J10032" s="462" t="s">
        <v>2</v>
      </c>
    </row>
    <row r="10033" spans="6:10">
      <c r="F10033" s="462" t="s">
        <v>2</v>
      </c>
      <c r="G10033" s="462" t="s">
        <v>2</v>
      </c>
      <c r="I10033" s="462" t="s">
        <v>2</v>
      </c>
      <c r="J10033" s="462" t="s">
        <v>2</v>
      </c>
    </row>
    <row r="10034" spans="6:10">
      <c r="F10034" s="462" t="s">
        <v>2</v>
      </c>
      <c r="G10034" s="462" t="s">
        <v>2</v>
      </c>
      <c r="I10034" s="462" t="s">
        <v>2</v>
      </c>
      <c r="J10034" s="462" t="s">
        <v>2</v>
      </c>
    </row>
    <row r="10035" spans="6:10">
      <c r="F10035" s="462" t="s">
        <v>2</v>
      </c>
      <c r="G10035" s="462" t="s">
        <v>2</v>
      </c>
      <c r="I10035" s="462" t="s">
        <v>2</v>
      </c>
      <c r="J10035" s="462" t="s">
        <v>2</v>
      </c>
    </row>
    <row r="10036" spans="6:10">
      <c r="F10036" s="462" t="s">
        <v>2</v>
      </c>
      <c r="G10036" s="462" t="s">
        <v>2</v>
      </c>
      <c r="I10036" s="462" t="s">
        <v>2</v>
      </c>
      <c r="J10036" s="462" t="s">
        <v>2</v>
      </c>
    </row>
    <row r="10037" spans="6:10">
      <c r="F10037" s="462" t="s">
        <v>2</v>
      </c>
      <c r="G10037" s="462" t="s">
        <v>2</v>
      </c>
      <c r="I10037" s="462" t="s">
        <v>2</v>
      </c>
      <c r="J10037" s="462" t="s">
        <v>2</v>
      </c>
    </row>
    <row r="10038" spans="6:10">
      <c r="F10038" s="462" t="s">
        <v>2</v>
      </c>
      <c r="G10038" s="462" t="s">
        <v>2</v>
      </c>
      <c r="I10038" s="462" t="s">
        <v>2</v>
      </c>
      <c r="J10038" s="462" t="s">
        <v>2</v>
      </c>
    </row>
    <row r="10039" spans="6:10">
      <c r="F10039" s="462" t="s">
        <v>2</v>
      </c>
      <c r="G10039" s="462" t="s">
        <v>2</v>
      </c>
      <c r="I10039" s="462" t="s">
        <v>2</v>
      </c>
      <c r="J10039" s="462" t="s">
        <v>2</v>
      </c>
    </row>
    <row r="10040" spans="6:10">
      <c r="F10040" s="462" t="s">
        <v>2</v>
      </c>
      <c r="G10040" s="462" t="s">
        <v>2</v>
      </c>
      <c r="I10040" s="462" t="s">
        <v>2</v>
      </c>
      <c r="J10040" s="462" t="s">
        <v>2</v>
      </c>
    </row>
    <row r="10041" spans="6:10">
      <c r="F10041" s="462" t="s">
        <v>2</v>
      </c>
      <c r="G10041" s="462" t="s">
        <v>2</v>
      </c>
      <c r="I10041" s="462" t="s">
        <v>2</v>
      </c>
      <c r="J10041" s="462" t="s">
        <v>2</v>
      </c>
    </row>
    <row r="10042" spans="6:10">
      <c r="F10042" s="462" t="s">
        <v>2</v>
      </c>
      <c r="G10042" s="462" t="s">
        <v>2</v>
      </c>
      <c r="I10042" s="462" t="s">
        <v>2</v>
      </c>
      <c r="J10042" s="462" t="s">
        <v>2</v>
      </c>
    </row>
    <row r="10043" spans="6:10">
      <c r="F10043" s="462" t="s">
        <v>2</v>
      </c>
      <c r="G10043" s="462" t="s">
        <v>2</v>
      </c>
      <c r="I10043" s="462" t="s">
        <v>2</v>
      </c>
      <c r="J10043" s="462" t="s">
        <v>2</v>
      </c>
    </row>
    <row r="10044" spans="6:10">
      <c r="F10044" s="462" t="s">
        <v>2</v>
      </c>
      <c r="G10044" s="462" t="s">
        <v>2</v>
      </c>
      <c r="I10044" s="462" t="s">
        <v>2</v>
      </c>
      <c r="J10044" s="462" t="s">
        <v>2</v>
      </c>
    </row>
    <row r="10045" spans="6:10">
      <c r="F10045" s="462" t="s">
        <v>2</v>
      </c>
      <c r="G10045" s="462" t="s">
        <v>2</v>
      </c>
      <c r="I10045" s="462" t="s">
        <v>2</v>
      </c>
      <c r="J10045" s="462" t="s">
        <v>2</v>
      </c>
    </row>
    <row r="10046" spans="6:10">
      <c r="F10046" s="462" t="s">
        <v>2</v>
      </c>
      <c r="G10046" s="462" t="s">
        <v>2</v>
      </c>
      <c r="I10046" s="462" t="s">
        <v>2</v>
      </c>
      <c r="J10046" s="462" t="s">
        <v>2</v>
      </c>
    </row>
    <row r="10047" spans="6:10">
      <c r="F10047" s="462" t="s">
        <v>2</v>
      </c>
      <c r="G10047" s="462" t="s">
        <v>2</v>
      </c>
      <c r="I10047" s="462" t="s">
        <v>2</v>
      </c>
      <c r="J10047" s="462" t="s">
        <v>2</v>
      </c>
    </row>
    <row r="10048" spans="6:10">
      <c r="F10048" s="462" t="s">
        <v>2</v>
      </c>
      <c r="G10048" s="462" t="s">
        <v>2</v>
      </c>
      <c r="I10048" s="462" t="s">
        <v>2</v>
      </c>
      <c r="J10048" s="462" t="s">
        <v>2</v>
      </c>
    </row>
    <row r="10049" spans="6:10">
      <c r="F10049" s="462" t="s">
        <v>2</v>
      </c>
      <c r="G10049" s="462" t="s">
        <v>2</v>
      </c>
      <c r="I10049" s="462" t="s">
        <v>2</v>
      </c>
      <c r="J10049" s="462" t="s">
        <v>2</v>
      </c>
    </row>
    <row r="10050" spans="6:10">
      <c r="F10050" s="462" t="s">
        <v>2</v>
      </c>
      <c r="G10050" s="462" t="s">
        <v>2</v>
      </c>
      <c r="I10050" s="462" t="s">
        <v>2</v>
      </c>
      <c r="J10050" s="462" t="s">
        <v>2</v>
      </c>
    </row>
    <row r="10051" spans="6:10">
      <c r="F10051" s="462" t="s">
        <v>2</v>
      </c>
      <c r="G10051" s="462" t="s">
        <v>2</v>
      </c>
      <c r="I10051" s="462" t="s">
        <v>2</v>
      </c>
      <c r="J10051" s="462" t="s">
        <v>2</v>
      </c>
    </row>
    <row r="10052" spans="6:10">
      <c r="F10052" s="462" t="s">
        <v>2</v>
      </c>
      <c r="G10052" s="462" t="s">
        <v>2</v>
      </c>
      <c r="I10052" s="462" t="s">
        <v>2</v>
      </c>
      <c r="J10052" s="462" t="s">
        <v>2</v>
      </c>
    </row>
    <row r="10053" spans="6:10">
      <c r="F10053" s="462" t="s">
        <v>2</v>
      </c>
      <c r="G10053" s="462" t="s">
        <v>2</v>
      </c>
      <c r="I10053" s="462" t="s">
        <v>2</v>
      </c>
      <c r="J10053" s="462" t="s">
        <v>2</v>
      </c>
    </row>
    <row r="10054" spans="6:10">
      <c r="F10054" s="462" t="s">
        <v>2</v>
      </c>
      <c r="G10054" s="462" t="s">
        <v>2</v>
      </c>
      <c r="I10054" s="462" t="s">
        <v>2</v>
      </c>
      <c r="J10054" s="462" t="s">
        <v>2</v>
      </c>
    </row>
    <row r="10055" spans="6:10">
      <c r="F10055" s="462" t="s">
        <v>2</v>
      </c>
      <c r="G10055" s="462" t="s">
        <v>2</v>
      </c>
      <c r="I10055" s="462" t="s">
        <v>2</v>
      </c>
      <c r="J10055" s="462" t="s">
        <v>2</v>
      </c>
    </row>
    <row r="10056" spans="6:10">
      <c r="F10056" s="462" t="s">
        <v>2</v>
      </c>
      <c r="G10056" s="462" t="s">
        <v>2</v>
      </c>
      <c r="I10056" s="462" t="s">
        <v>2</v>
      </c>
      <c r="J10056" s="462" t="s">
        <v>2</v>
      </c>
    </row>
    <row r="10057" spans="6:10">
      <c r="F10057" s="462" t="s">
        <v>2</v>
      </c>
      <c r="G10057" s="462" t="s">
        <v>2</v>
      </c>
      <c r="I10057" s="462" t="s">
        <v>2</v>
      </c>
      <c r="J10057" s="462" t="s">
        <v>2</v>
      </c>
    </row>
    <row r="10058" spans="6:10">
      <c r="F10058" s="462" t="s">
        <v>2</v>
      </c>
      <c r="G10058" s="462" t="s">
        <v>2</v>
      </c>
      <c r="I10058" s="462" t="s">
        <v>2</v>
      </c>
      <c r="J10058" s="462" t="s">
        <v>2</v>
      </c>
    </row>
    <row r="10059" spans="6:10">
      <c r="F10059" s="462" t="s">
        <v>2</v>
      </c>
      <c r="G10059" s="462" t="s">
        <v>2</v>
      </c>
      <c r="I10059" s="462" t="s">
        <v>2</v>
      </c>
      <c r="J10059" s="462" t="s">
        <v>2</v>
      </c>
    </row>
    <row r="10060" spans="6:10">
      <c r="F10060" s="462" t="s">
        <v>2</v>
      </c>
      <c r="G10060" s="462" t="s">
        <v>2</v>
      </c>
      <c r="I10060" s="462" t="s">
        <v>2</v>
      </c>
      <c r="J10060" s="462" t="s">
        <v>2</v>
      </c>
    </row>
    <row r="10061" spans="6:10">
      <c r="F10061" s="462" t="s">
        <v>2</v>
      </c>
      <c r="G10061" s="462" t="s">
        <v>2</v>
      </c>
      <c r="I10061" s="462" t="s">
        <v>2</v>
      </c>
      <c r="J10061" s="462" t="s">
        <v>2</v>
      </c>
    </row>
    <row r="10062" spans="6:10">
      <c r="F10062" s="462" t="s">
        <v>2</v>
      </c>
      <c r="G10062" s="462" t="s">
        <v>2</v>
      </c>
      <c r="I10062" s="462" t="s">
        <v>2</v>
      </c>
      <c r="J10062" s="462" t="s">
        <v>2</v>
      </c>
    </row>
    <row r="10063" spans="6:10">
      <c r="F10063" s="462" t="s">
        <v>2</v>
      </c>
      <c r="G10063" s="462" t="s">
        <v>2</v>
      </c>
      <c r="I10063" s="462" t="s">
        <v>2</v>
      </c>
      <c r="J10063" s="462" t="s">
        <v>2</v>
      </c>
    </row>
    <row r="10064" spans="6:10">
      <c r="F10064" s="462" t="s">
        <v>2</v>
      </c>
      <c r="G10064" s="462" t="s">
        <v>2</v>
      </c>
      <c r="I10064" s="462" t="s">
        <v>2</v>
      </c>
      <c r="J10064" s="462" t="s">
        <v>2</v>
      </c>
    </row>
    <row r="10065" spans="6:10">
      <c r="F10065" s="462" t="s">
        <v>2</v>
      </c>
      <c r="G10065" s="462" t="s">
        <v>2</v>
      </c>
      <c r="I10065" s="462" t="s">
        <v>2</v>
      </c>
      <c r="J10065" s="462" t="s">
        <v>2</v>
      </c>
    </row>
    <row r="10066" spans="6:10">
      <c r="F10066" s="462" t="s">
        <v>2</v>
      </c>
      <c r="G10066" s="462" t="s">
        <v>2</v>
      </c>
      <c r="I10066" s="462" t="s">
        <v>2</v>
      </c>
      <c r="J10066" s="462" t="s">
        <v>2</v>
      </c>
    </row>
    <row r="10067" spans="6:10">
      <c r="F10067" s="462" t="s">
        <v>2</v>
      </c>
      <c r="G10067" s="462" t="s">
        <v>2</v>
      </c>
      <c r="I10067" s="462" t="s">
        <v>2</v>
      </c>
      <c r="J10067" s="462" t="s">
        <v>2</v>
      </c>
    </row>
    <row r="10068" spans="6:10">
      <c r="F10068" s="462" t="s">
        <v>2</v>
      </c>
      <c r="G10068" s="462" t="s">
        <v>2</v>
      </c>
      <c r="I10068" s="462" t="s">
        <v>2</v>
      </c>
      <c r="J10068" s="462" t="s">
        <v>2</v>
      </c>
    </row>
    <row r="10069" spans="6:10">
      <c r="F10069" s="462" t="s">
        <v>2</v>
      </c>
      <c r="G10069" s="462" t="s">
        <v>2</v>
      </c>
      <c r="I10069" s="462" t="s">
        <v>2</v>
      </c>
      <c r="J10069" s="462" t="s">
        <v>2</v>
      </c>
    </row>
    <row r="10070" spans="6:10">
      <c r="F10070" s="462" t="s">
        <v>2</v>
      </c>
      <c r="G10070" s="462" t="s">
        <v>2</v>
      </c>
      <c r="I10070" s="462" t="s">
        <v>2</v>
      </c>
      <c r="J10070" s="462" t="s">
        <v>2</v>
      </c>
    </row>
    <row r="10071" spans="6:10">
      <c r="F10071" s="462" t="s">
        <v>2</v>
      </c>
      <c r="G10071" s="462" t="s">
        <v>2</v>
      </c>
      <c r="I10071" s="462" t="s">
        <v>2</v>
      </c>
      <c r="J10071" s="462" t="s">
        <v>2</v>
      </c>
    </row>
    <row r="10072" spans="6:10">
      <c r="F10072" s="462" t="s">
        <v>2</v>
      </c>
      <c r="G10072" s="462" t="s">
        <v>2</v>
      </c>
      <c r="I10072" s="462" t="s">
        <v>2</v>
      </c>
      <c r="J10072" s="462" t="s">
        <v>2</v>
      </c>
    </row>
    <row r="10073" spans="6:10">
      <c r="F10073" s="462" t="s">
        <v>2</v>
      </c>
      <c r="G10073" s="462" t="s">
        <v>2</v>
      </c>
      <c r="I10073" s="462" t="s">
        <v>2</v>
      </c>
      <c r="J10073" s="462" t="s">
        <v>2</v>
      </c>
    </row>
    <row r="10074" spans="6:10">
      <c r="F10074" s="462" t="s">
        <v>2</v>
      </c>
      <c r="G10074" s="462" t="s">
        <v>2</v>
      </c>
      <c r="I10074" s="462" t="s">
        <v>2</v>
      </c>
      <c r="J10074" s="462" t="s">
        <v>2</v>
      </c>
    </row>
    <row r="10075" spans="6:10">
      <c r="F10075" s="462" t="s">
        <v>2</v>
      </c>
      <c r="G10075" s="462" t="s">
        <v>2</v>
      </c>
      <c r="I10075" s="462" t="s">
        <v>2</v>
      </c>
      <c r="J10075" s="462" t="s">
        <v>2</v>
      </c>
    </row>
    <row r="10076" spans="6:10">
      <c r="F10076" s="462" t="s">
        <v>2</v>
      </c>
      <c r="G10076" s="462" t="s">
        <v>2</v>
      </c>
      <c r="I10076" s="462" t="s">
        <v>2</v>
      </c>
      <c r="J10076" s="462" t="s">
        <v>2</v>
      </c>
    </row>
    <row r="10077" spans="6:10">
      <c r="F10077" s="462" t="s">
        <v>2</v>
      </c>
      <c r="G10077" s="462" t="s">
        <v>2</v>
      </c>
      <c r="I10077" s="462" t="s">
        <v>2</v>
      </c>
      <c r="J10077" s="462" t="s">
        <v>2</v>
      </c>
    </row>
    <row r="10078" spans="6:10">
      <c r="F10078" s="462" t="s">
        <v>2</v>
      </c>
      <c r="G10078" s="462" t="s">
        <v>2</v>
      </c>
      <c r="I10078" s="462" t="s">
        <v>2</v>
      </c>
      <c r="J10078" s="462" t="s">
        <v>2</v>
      </c>
    </row>
    <row r="10079" spans="6:10">
      <c r="F10079" s="462" t="s">
        <v>2</v>
      </c>
      <c r="G10079" s="462" t="s">
        <v>2</v>
      </c>
      <c r="I10079" s="462" t="s">
        <v>2</v>
      </c>
      <c r="J10079" s="462" t="s">
        <v>2</v>
      </c>
    </row>
    <row r="10080" spans="6:10">
      <c r="F10080" s="462" t="s">
        <v>2</v>
      </c>
      <c r="G10080" s="462" t="s">
        <v>2</v>
      </c>
      <c r="I10080" s="462" t="s">
        <v>2</v>
      </c>
      <c r="J10080" s="462" t="s">
        <v>2</v>
      </c>
    </row>
    <row r="10081" spans="6:10">
      <c r="F10081" s="462" t="s">
        <v>2</v>
      </c>
      <c r="G10081" s="462" t="s">
        <v>2</v>
      </c>
      <c r="I10081" s="462" t="s">
        <v>2</v>
      </c>
      <c r="J10081" s="462" t="s">
        <v>2</v>
      </c>
    </row>
    <row r="10082" spans="6:10">
      <c r="F10082" s="462" t="s">
        <v>2</v>
      </c>
      <c r="G10082" s="462" t="s">
        <v>2</v>
      </c>
      <c r="I10082" s="462" t="s">
        <v>2</v>
      </c>
      <c r="J10082" s="462" t="s">
        <v>2</v>
      </c>
    </row>
    <row r="10083" spans="6:10">
      <c r="F10083" s="462" t="s">
        <v>2</v>
      </c>
      <c r="G10083" s="462" t="s">
        <v>2</v>
      </c>
      <c r="I10083" s="462" t="s">
        <v>2</v>
      </c>
      <c r="J10083" s="462" t="s">
        <v>2</v>
      </c>
    </row>
    <row r="10084" spans="6:10">
      <c r="F10084" s="462" t="s">
        <v>2</v>
      </c>
      <c r="G10084" s="462" t="s">
        <v>2</v>
      </c>
      <c r="I10084" s="462" t="s">
        <v>2</v>
      </c>
      <c r="J10084" s="462" t="s">
        <v>2</v>
      </c>
    </row>
    <row r="10085" spans="6:10">
      <c r="F10085" s="462" t="s">
        <v>2</v>
      </c>
      <c r="G10085" s="462" t="s">
        <v>2</v>
      </c>
      <c r="I10085" s="462" t="s">
        <v>2</v>
      </c>
      <c r="J10085" s="462" t="s">
        <v>2</v>
      </c>
    </row>
    <row r="10086" spans="6:10">
      <c r="F10086" s="462" t="s">
        <v>2</v>
      </c>
      <c r="G10086" s="462" t="s">
        <v>2</v>
      </c>
      <c r="I10086" s="462" t="s">
        <v>2</v>
      </c>
      <c r="J10086" s="462" t="s">
        <v>2</v>
      </c>
    </row>
    <row r="10087" spans="6:10">
      <c r="F10087" s="462" t="s">
        <v>2</v>
      </c>
      <c r="G10087" s="462" t="s">
        <v>2</v>
      </c>
      <c r="I10087" s="462" t="s">
        <v>2</v>
      </c>
      <c r="J10087" s="462" t="s">
        <v>2</v>
      </c>
    </row>
    <row r="10088" spans="6:10">
      <c r="F10088" s="462" t="s">
        <v>2</v>
      </c>
      <c r="G10088" s="462" t="s">
        <v>2</v>
      </c>
      <c r="I10088" s="462" t="s">
        <v>2</v>
      </c>
      <c r="J10088" s="462" t="s">
        <v>2</v>
      </c>
    </row>
    <row r="10089" spans="6:10">
      <c r="F10089" s="462" t="s">
        <v>2</v>
      </c>
      <c r="G10089" s="462" t="s">
        <v>2</v>
      </c>
      <c r="I10089" s="462" t="s">
        <v>2</v>
      </c>
      <c r="J10089" s="462" t="s">
        <v>2</v>
      </c>
    </row>
    <row r="10090" spans="6:10">
      <c r="F10090" s="462" t="s">
        <v>2</v>
      </c>
      <c r="G10090" s="462" t="s">
        <v>2</v>
      </c>
      <c r="I10090" s="462" t="s">
        <v>2</v>
      </c>
      <c r="J10090" s="462" t="s">
        <v>2</v>
      </c>
    </row>
    <row r="10091" spans="6:10">
      <c r="F10091" s="462" t="s">
        <v>2</v>
      </c>
      <c r="G10091" s="462" t="s">
        <v>2</v>
      </c>
      <c r="I10091" s="462" t="s">
        <v>2</v>
      </c>
      <c r="J10091" s="462" t="s">
        <v>2</v>
      </c>
    </row>
    <row r="10092" spans="6:10">
      <c r="F10092" s="462" t="s">
        <v>2</v>
      </c>
      <c r="G10092" s="462" t="s">
        <v>2</v>
      </c>
      <c r="I10092" s="462" t="s">
        <v>2</v>
      </c>
      <c r="J10092" s="462" t="s">
        <v>2</v>
      </c>
    </row>
    <row r="10093" spans="6:10">
      <c r="F10093" s="462" t="s">
        <v>2</v>
      </c>
      <c r="G10093" s="462" t="s">
        <v>2</v>
      </c>
      <c r="I10093" s="462" t="s">
        <v>2</v>
      </c>
      <c r="J10093" s="462" t="s">
        <v>2</v>
      </c>
    </row>
    <row r="10094" spans="6:10">
      <c r="F10094" s="462" t="s">
        <v>2</v>
      </c>
      <c r="G10094" s="462" t="s">
        <v>2</v>
      </c>
      <c r="I10094" s="462" t="s">
        <v>2</v>
      </c>
      <c r="J10094" s="462" t="s">
        <v>2</v>
      </c>
    </row>
    <row r="10095" spans="6:10">
      <c r="F10095" s="462" t="s">
        <v>2</v>
      </c>
      <c r="G10095" s="462" t="s">
        <v>2</v>
      </c>
      <c r="I10095" s="462" t="s">
        <v>2</v>
      </c>
      <c r="J10095" s="462" t="s">
        <v>2</v>
      </c>
    </row>
    <row r="10096" spans="6:10">
      <c r="F10096" s="462" t="s">
        <v>2</v>
      </c>
      <c r="G10096" s="462" t="s">
        <v>2</v>
      </c>
      <c r="I10096" s="462" t="s">
        <v>2</v>
      </c>
      <c r="J10096" s="462" t="s">
        <v>2</v>
      </c>
    </row>
    <row r="10097" spans="6:10">
      <c r="F10097" s="462" t="s">
        <v>2</v>
      </c>
      <c r="G10097" s="462" t="s">
        <v>2</v>
      </c>
      <c r="I10097" s="462" t="s">
        <v>2</v>
      </c>
      <c r="J10097" s="462" t="s">
        <v>2</v>
      </c>
    </row>
    <row r="10098" spans="6:10">
      <c r="F10098" s="462" t="s">
        <v>2</v>
      </c>
      <c r="G10098" s="462" t="s">
        <v>2</v>
      </c>
      <c r="I10098" s="462" t="s">
        <v>2</v>
      </c>
      <c r="J10098" s="462" t="s">
        <v>2</v>
      </c>
    </row>
    <row r="10099" spans="6:10">
      <c r="F10099" s="462" t="s">
        <v>2</v>
      </c>
      <c r="G10099" s="462" t="s">
        <v>2</v>
      </c>
      <c r="I10099" s="462" t="s">
        <v>2</v>
      </c>
      <c r="J10099" s="462" t="s">
        <v>2</v>
      </c>
    </row>
    <row r="10100" spans="6:10">
      <c r="F10100" s="462" t="s">
        <v>2</v>
      </c>
      <c r="G10100" s="462" t="s">
        <v>2</v>
      </c>
      <c r="I10100" s="462" t="s">
        <v>2</v>
      </c>
      <c r="J10100" s="462" t="s">
        <v>2</v>
      </c>
    </row>
    <row r="10101" spans="6:10">
      <c r="F10101" s="462" t="s">
        <v>2</v>
      </c>
      <c r="G10101" s="462" t="s">
        <v>2</v>
      </c>
      <c r="I10101" s="462" t="s">
        <v>2</v>
      </c>
      <c r="J10101" s="462" t="s">
        <v>2</v>
      </c>
    </row>
    <row r="10102" spans="6:10">
      <c r="F10102" s="462" t="s">
        <v>2</v>
      </c>
      <c r="G10102" s="462" t="s">
        <v>2</v>
      </c>
      <c r="I10102" s="462" t="s">
        <v>2</v>
      </c>
      <c r="J10102" s="462" t="s">
        <v>2</v>
      </c>
    </row>
    <row r="10103" spans="6:10">
      <c r="F10103" s="462" t="s">
        <v>2</v>
      </c>
      <c r="G10103" s="462" t="s">
        <v>2</v>
      </c>
      <c r="I10103" s="462" t="s">
        <v>2</v>
      </c>
      <c r="J10103" s="462" t="s">
        <v>2</v>
      </c>
    </row>
    <row r="10104" spans="6:10">
      <c r="F10104" s="462" t="s">
        <v>2</v>
      </c>
      <c r="G10104" s="462" t="s">
        <v>2</v>
      </c>
      <c r="I10104" s="462" t="s">
        <v>2</v>
      </c>
      <c r="J10104" s="462" t="s">
        <v>2</v>
      </c>
    </row>
    <row r="10105" spans="6:10">
      <c r="F10105" s="462" t="s">
        <v>2</v>
      </c>
      <c r="G10105" s="462" t="s">
        <v>2</v>
      </c>
      <c r="I10105" s="462" t="s">
        <v>2</v>
      </c>
      <c r="J10105" s="462" t="s">
        <v>2</v>
      </c>
    </row>
    <row r="10106" spans="6:10">
      <c r="F10106" s="462" t="s">
        <v>2</v>
      </c>
      <c r="G10106" s="462" t="s">
        <v>2</v>
      </c>
      <c r="I10106" s="462" t="s">
        <v>2</v>
      </c>
      <c r="J10106" s="462" t="s">
        <v>2</v>
      </c>
    </row>
    <row r="10107" spans="6:10">
      <c r="F10107" s="462" t="s">
        <v>2</v>
      </c>
      <c r="G10107" s="462" t="s">
        <v>2</v>
      </c>
      <c r="I10107" s="462" t="s">
        <v>2</v>
      </c>
      <c r="J10107" s="462" t="s">
        <v>2</v>
      </c>
    </row>
    <row r="10108" spans="6:10">
      <c r="F10108" s="462" t="s">
        <v>2</v>
      </c>
      <c r="G10108" s="462" t="s">
        <v>2</v>
      </c>
      <c r="I10108" s="462" t="s">
        <v>2</v>
      </c>
      <c r="J10108" s="462" t="s">
        <v>2</v>
      </c>
    </row>
    <row r="10109" spans="6:10">
      <c r="F10109" s="462" t="s">
        <v>2</v>
      </c>
      <c r="G10109" s="462" t="s">
        <v>2</v>
      </c>
      <c r="I10109" s="462" t="s">
        <v>2</v>
      </c>
      <c r="J10109" s="462" t="s">
        <v>2</v>
      </c>
    </row>
    <row r="10110" spans="6:10">
      <c r="F10110" s="462" t="s">
        <v>2</v>
      </c>
      <c r="G10110" s="462" t="s">
        <v>2</v>
      </c>
      <c r="I10110" s="462" t="s">
        <v>2</v>
      </c>
      <c r="J10110" s="462" t="s">
        <v>2</v>
      </c>
    </row>
    <row r="10111" spans="6:10">
      <c r="F10111" s="462" t="s">
        <v>2</v>
      </c>
      <c r="G10111" s="462" t="s">
        <v>2</v>
      </c>
      <c r="I10111" s="462" t="s">
        <v>2</v>
      </c>
      <c r="J10111" s="462" t="s">
        <v>2</v>
      </c>
    </row>
    <row r="10112" spans="6:10">
      <c r="F10112" s="462" t="s">
        <v>2</v>
      </c>
      <c r="G10112" s="462" t="s">
        <v>2</v>
      </c>
      <c r="I10112" s="462" t="s">
        <v>2</v>
      </c>
      <c r="J10112" s="462" t="s">
        <v>2</v>
      </c>
    </row>
    <row r="10113" spans="6:10">
      <c r="F10113" s="462" t="s">
        <v>2</v>
      </c>
      <c r="G10113" s="462" t="s">
        <v>2</v>
      </c>
      <c r="I10113" s="462" t="s">
        <v>2</v>
      </c>
      <c r="J10113" s="462" t="s">
        <v>2</v>
      </c>
    </row>
    <row r="10114" spans="6:10">
      <c r="F10114" s="462" t="s">
        <v>2</v>
      </c>
      <c r="G10114" s="462" t="s">
        <v>2</v>
      </c>
      <c r="I10114" s="462" t="s">
        <v>2</v>
      </c>
      <c r="J10114" s="462" t="s">
        <v>2</v>
      </c>
    </row>
    <row r="10115" spans="6:10">
      <c r="F10115" s="462" t="s">
        <v>2</v>
      </c>
      <c r="G10115" s="462" t="s">
        <v>2</v>
      </c>
      <c r="I10115" s="462" t="s">
        <v>2</v>
      </c>
      <c r="J10115" s="462" t="s">
        <v>2</v>
      </c>
    </row>
    <row r="10116" spans="6:10">
      <c r="F10116" s="462" t="s">
        <v>2</v>
      </c>
      <c r="G10116" s="462" t="s">
        <v>2</v>
      </c>
      <c r="I10116" s="462" t="s">
        <v>2</v>
      </c>
      <c r="J10116" s="462" t="s">
        <v>2</v>
      </c>
    </row>
    <row r="10117" spans="6:10">
      <c r="F10117" s="462" t="s">
        <v>2</v>
      </c>
      <c r="G10117" s="462" t="s">
        <v>2</v>
      </c>
      <c r="I10117" s="462" t="s">
        <v>2</v>
      </c>
      <c r="J10117" s="462" t="s">
        <v>2</v>
      </c>
    </row>
    <row r="10118" spans="6:10">
      <c r="F10118" s="462" t="s">
        <v>2</v>
      </c>
      <c r="G10118" s="462" t="s">
        <v>2</v>
      </c>
      <c r="I10118" s="462" t="s">
        <v>2</v>
      </c>
      <c r="J10118" s="462" t="s">
        <v>2</v>
      </c>
    </row>
    <row r="10119" spans="6:10">
      <c r="F10119" s="462" t="s">
        <v>2</v>
      </c>
      <c r="G10119" s="462" t="s">
        <v>2</v>
      </c>
      <c r="I10119" s="462" t="s">
        <v>2</v>
      </c>
      <c r="J10119" s="462" t="s">
        <v>2</v>
      </c>
    </row>
    <row r="10120" spans="6:10">
      <c r="F10120" s="462" t="s">
        <v>2</v>
      </c>
      <c r="G10120" s="462" t="s">
        <v>2</v>
      </c>
      <c r="I10120" s="462" t="s">
        <v>2</v>
      </c>
      <c r="J10120" s="462" t="s">
        <v>2</v>
      </c>
    </row>
    <row r="10121" spans="6:10">
      <c r="F10121" s="462" t="s">
        <v>2</v>
      </c>
      <c r="G10121" s="462" t="s">
        <v>2</v>
      </c>
      <c r="I10121" s="462" t="s">
        <v>2</v>
      </c>
      <c r="J10121" s="462" t="s">
        <v>2</v>
      </c>
    </row>
    <row r="10122" spans="6:10">
      <c r="F10122" s="462" t="s">
        <v>2</v>
      </c>
      <c r="G10122" s="462" t="s">
        <v>2</v>
      </c>
      <c r="I10122" s="462" t="s">
        <v>2</v>
      </c>
      <c r="J10122" s="462" t="s">
        <v>2</v>
      </c>
    </row>
    <row r="10123" spans="6:10">
      <c r="F10123" s="462" t="s">
        <v>2</v>
      </c>
      <c r="G10123" s="462" t="s">
        <v>2</v>
      </c>
      <c r="I10123" s="462" t="s">
        <v>2</v>
      </c>
      <c r="J10123" s="462" t="s">
        <v>2</v>
      </c>
    </row>
    <row r="10124" spans="6:10">
      <c r="F10124" s="462" t="s">
        <v>2</v>
      </c>
      <c r="G10124" s="462" t="s">
        <v>2</v>
      </c>
      <c r="I10124" s="462" t="s">
        <v>2</v>
      </c>
      <c r="J10124" s="462" t="s">
        <v>2</v>
      </c>
    </row>
    <row r="10125" spans="6:10">
      <c r="F10125" s="462" t="s">
        <v>2</v>
      </c>
      <c r="G10125" s="462" t="s">
        <v>2</v>
      </c>
      <c r="I10125" s="462" t="s">
        <v>2</v>
      </c>
      <c r="J10125" s="462" t="s">
        <v>2</v>
      </c>
    </row>
    <row r="10126" spans="6:10">
      <c r="F10126" s="462" t="s">
        <v>2</v>
      </c>
      <c r="G10126" s="462" t="s">
        <v>2</v>
      </c>
      <c r="I10126" s="462" t="s">
        <v>2</v>
      </c>
      <c r="J10126" s="462" t="s">
        <v>2</v>
      </c>
    </row>
    <row r="10127" spans="6:10">
      <c r="F10127" s="462" t="s">
        <v>2</v>
      </c>
      <c r="G10127" s="462" t="s">
        <v>2</v>
      </c>
      <c r="I10127" s="462" t="s">
        <v>2</v>
      </c>
      <c r="J10127" s="462" t="s">
        <v>2</v>
      </c>
    </row>
    <row r="10128" spans="6:10">
      <c r="F10128" s="462" t="s">
        <v>2</v>
      </c>
      <c r="G10128" s="462" t="s">
        <v>2</v>
      </c>
      <c r="I10128" s="462" t="s">
        <v>2</v>
      </c>
      <c r="J10128" s="462" t="s">
        <v>2</v>
      </c>
    </row>
    <row r="10129" spans="6:10">
      <c r="F10129" s="462" t="s">
        <v>2</v>
      </c>
      <c r="G10129" s="462" t="s">
        <v>2</v>
      </c>
      <c r="I10129" s="462" t="s">
        <v>2</v>
      </c>
      <c r="J10129" s="462" t="s">
        <v>2</v>
      </c>
    </row>
    <row r="10130" spans="6:10">
      <c r="F10130" s="462" t="s">
        <v>2</v>
      </c>
      <c r="G10130" s="462" t="s">
        <v>2</v>
      </c>
      <c r="I10130" s="462" t="s">
        <v>2</v>
      </c>
      <c r="J10130" s="462" t="s">
        <v>2</v>
      </c>
    </row>
    <row r="10131" spans="6:10">
      <c r="F10131" s="462" t="s">
        <v>2</v>
      </c>
      <c r="G10131" s="462" t="s">
        <v>2</v>
      </c>
      <c r="I10131" s="462" t="s">
        <v>2</v>
      </c>
      <c r="J10131" s="462" t="s">
        <v>2</v>
      </c>
    </row>
    <row r="10132" spans="6:10">
      <c r="F10132" s="462" t="s">
        <v>2</v>
      </c>
      <c r="G10132" s="462" t="s">
        <v>2</v>
      </c>
      <c r="I10132" s="462" t="s">
        <v>2</v>
      </c>
      <c r="J10132" s="462" t="s">
        <v>2</v>
      </c>
    </row>
    <row r="10133" spans="6:10">
      <c r="F10133" s="462" t="s">
        <v>2</v>
      </c>
      <c r="G10133" s="462" t="s">
        <v>2</v>
      </c>
      <c r="I10133" s="462" t="s">
        <v>2</v>
      </c>
      <c r="J10133" s="462" t="s">
        <v>2</v>
      </c>
    </row>
    <row r="10134" spans="6:10">
      <c r="F10134" s="462" t="s">
        <v>2</v>
      </c>
      <c r="G10134" s="462" t="s">
        <v>2</v>
      </c>
      <c r="I10134" s="462" t="s">
        <v>2</v>
      </c>
      <c r="J10134" s="462" t="s">
        <v>2</v>
      </c>
    </row>
    <row r="10135" spans="6:10">
      <c r="F10135" s="462" t="s">
        <v>2</v>
      </c>
      <c r="G10135" s="462" t="s">
        <v>2</v>
      </c>
      <c r="I10135" s="462" t="s">
        <v>2</v>
      </c>
      <c r="J10135" s="462" t="s">
        <v>2</v>
      </c>
    </row>
    <row r="10136" spans="6:10">
      <c r="F10136" s="462" t="s">
        <v>2</v>
      </c>
      <c r="G10136" s="462" t="s">
        <v>2</v>
      </c>
      <c r="I10136" s="462" t="s">
        <v>2</v>
      </c>
      <c r="J10136" s="462" t="s">
        <v>2</v>
      </c>
    </row>
    <row r="10137" spans="6:10">
      <c r="F10137" s="462" t="s">
        <v>2</v>
      </c>
      <c r="G10137" s="462" t="s">
        <v>2</v>
      </c>
      <c r="I10137" s="462" t="s">
        <v>2</v>
      </c>
      <c r="J10137" s="462" t="s">
        <v>2</v>
      </c>
    </row>
    <row r="10138" spans="6:10">
      <c r="F10138" s="462" t="s">
        <v>2</v>
      </c>
      <c r="G10138" s="462" t="s">
        <v>2</v>
      </c>
      <c r="I10138" s="462" t="s">
        <v>2</v>
      </c>
      <c r="J10138" s="462" t="s">
        <v>2</v>
      </c>
    </row>
    <row r="10139" spans="6:10">
      <c r="F10139" s="462" t="s">
        <v>2</v>
      </c>
      <c r="G10139" s="462" t="s">
        <v>2</v>
      </c>
      <c r="I10139" s="462" t="s">
        <v>2</v>
      </c>
      <c r="J10139" s="462" t="s">
        <v>2</v>
      </c>
    </row>
    <row r="10140" spans="6:10">
      <c r="F10140" s="462" t="s">
        <v>2</v>
      </c>
      <c r="G10140" s="462" t="s">
        <v>2</v>
      </c>
      <c r="I10140" s="462" t="s">
        <v>2</v>
      </c>
      <c r="J10140" s="462" t="s">
        <v>2</v>
      </c>
    </row>
    <row r="10141" spans="6:10">
      <c r="F10141" s="462" t="s">
        <v>2</v>
      </c>
      <c r="G10141" s="462" t="s">
        <v>2</v>
      </c>
      <c r="I10141" s="462" t="s">
        <v>2</v>
      </c>
      <c r="J10141" s="462" t="s">
        <v>2</v>
      </c>
    </row>
    <row r="10142" spans="6:10">
      <c r="F10142" s="462" t="s">
        <v>2</v>
      </c>
      <c r="G10142" s="462" t="s">
        <v>2</v>
      </c>
      <c r="I10142" s="462" t="s">
        <v>2</v>
      </c>
      <c r="J10142" s="462" t="s">
        <v>2</v>
      </c>
    </row>
    <row r="10143" spans="6:10">
      <c r="F10143" s="462" t="s">
        <v>2</v>
      </c>
      <c r="G10143" s="462" t="s">
        <v>2</v>
      </c>
      <c r="I10143" s="462" t="s">
        <v>2</v>
      </c>
      <c r="J10143" s="462" t="s">
        <v>2</v>
      </c>
    </row>
    <row r="10144" spans="6:10">
      <c r="F10144" s="462" t="s">
        <v>2</v>
      </c>
      <c r="G10144" s="462" t="s">
        <v>2</v>
      </c>
      <c r="I10144" s="462" t="s">
        <v>2</v>
      </c>
      <c r="J10144" s="462" t="s">
        <v>2</v>
      </c>
    </row>
    <row r="10145" spans="6:10">
      <c r="F10145" s="462" t="s">
        <v>2</v>
      </c>
      <c r="G10145" s="462" t="s">
        <v>2</v>
      </c>
      <c r="I10145" s="462" t="s">
        <v>2</v>
      </c>
      <c r="J10145" s="462" t="s">
        <v>2</v>
      </c>
    </row>
    <row r="10146" spans="6:10">
      <c r="F10146" s="462" t="s">
        <v>2</v>
      </c>
      <c r="G10146" s="462" t="s">
        <v>2</v>
      </c>
      <c r="I10146" s="462" t="s">
        <v>2</v>
      </c>
      <c r="J10146" s="462" t="s">
        <v>2</v>
      </c>
    </row>
    <row r="10147" spans="6:10">
      <c r="F10147" s="462" t="s">
        <v>2</v>
      </c>
      <c r="G10147" s="462" t="s">
        <v>2</v>
      </c>
      <c r="I10147" s="462" t="s">
        <v>2</v>
      </c>
      <c r="J10147" s="462" t="s">
        <v>2</v>
      </c>
    </row>
    <row r="10148" spans="6:10">
      <c r="F10148" s="462" t="s">
        <v>2</v>
      </c>
      <c r="G10148" s="462" t="s">
        <v>2</v>
      </c>
      <c r="I10148" s="462" t="s">
        <v>2</v>
      </c>
      <c r="J10148" s="462" t="s">
        <v>2</v>
      </c>
    </row>
    <row r="10149" spans="6:10">
      <c r="F10149" s="462" t="s">
        <v>2</v>
      </c>
      <c r="G10149" s="462" t="s">
        <v>2</v>
      </c>
      <c r="I10149" s="462" t="s">
        <v>2</v>
      </c>
      <c r="J10149" s="462" t="s">
        <v>2</v>
      </c>
    </row>
    <row r="10150" spans="6:10">
      <c r="F10150" s="462" t="s">
        <v>2</v>
      </c>
      <c r="G10150" s="462" t="s">
        <v>2</v>
      </c>
      <c r="I10150" s="462" t="s">
        <v>2</v>
      </c>
      <c r="J10150" s="462" t="s">
        <v>2</v>
      </c>
    </row>
    <row r="10151" spans="6:10">
      <c r="F10151" s="462" t="s">
        <v>2</v>
      </c>
      <c r="G10151" s="462" t="s">
        <v>2</v>
      </c>
      <c r="I10151" s="462" t="s">
        <v>2</v>
      </c>
      <c r="J10151" s="462" t="s">
        <v>2</v>
      </c>
    </row>
    <row r="10152" spans="6:10">
      <c r="F10152" s="462" t="s">
        <v>2</v>
      </c>
      <c r="G10152" s="462" t="s">
        <v>2</v>
      </c>
      <c r="I10152" s="462" t="s">
        <v>2</v>
      </c>
      <c r="J10152" s="462" t="s">
        <v>2</v>
      </c>
    </row>
    <row r="10153" spans="6:10">
      <c r="F10153" s="462" t="s">
        <v>2</v>
      </c>
      <c r="G10153" s="462" t="s">
        <v>2</v>
      </c>
      <c r="I10153" s="462" t="s">
        <v>2</v>
      </c>
      <c r="J10153" s="462" t="s">
        <v>2</v>
      </c>
    </row>
    <row r="10154" spans="6:10">
      <c r="F10154" s="462" t="s">
        <v>2</v>
      </c>
      <c r="G10154" s="462" t="s">
        <v>2</v>
      </c>
      <c r="I10154" s="462" t="s">
        <v>2</v>
      </c>
      <c r="J10154" s="462" t="s">
        <v>2</v>
      </c>
    </row>
    <row r="10155" spans="6:10">
      <c r="F10155" s="462" t="s">
        <v>2</v>
      </c>
      <c r="G10155" s="462" t="s">
        <v>2</v>
      </c>
      <c r="I10155" s="462" t="s">
        <v>2</v>
      </c>
      <c r="J10155" s="462" t="s">
        <v>2</v>
      </c>
    </row>
    <row r="10156" spans="6:10">
      <c r="F10156" s="462" t="s">
        <v>2</v>
      </c>
      <c r="G10156" s="462" t="s">
        <v>2</v>
      </c>
      <c r="I10156" s="462" t="s">
        <v>2</v>
      </c>
      <c r="J10156" s="462" t="s">
        <v>2</v>
      </c>
    </row>
    <row r="10157" spans="6:10">
      <c r="F10157" s="462" t="s">
        <v>2</v>
      </c>
      <c r="G10157" s="462" t="s">
        <v>2</v>
      </c>
      <c r="I10157" s="462" t="s">
        <v>2</v>
      </c>
      <c r="J10157" s="462" t="s">
        <v>2</v>
      </c>
    </row>
    <row r="10158" spans="6:10">
      <c r="F10158" s="462" t="s">
        <v>2</v>
      </c>
      <c r="G10158" s="462" t="s">
        <v>2</v>
      </c>
      <c r="I10158" s="462" t="s">
        <v>2</v>
      </c>
      <c r="J10158" s="462" t="s">
        <v>2</v>
      </c>
    </row>
    <row r="10159" spans="6:10">
      <c r="F10159" s="462" t="s">
        <v>2</v>
      </c>
      <c r="G10159" s="462" t="s">
        <v>2</v>
      </c>
      <c r="I10159" s="462" t="s">
        <v>2</v>
      </c>
      <c r="J10159" s="462" t="s">
        <v>2</v>
      </c>
    </row>
    <row r="10160" spans="6:10">
      <c r="F10160" s="462" t="s">
        <v>2</v>
      </c>
      <c r="G10160" s="462" t="s">
        <v>2</v>
      </c>
      <c r="I10160" s="462" t="s">
        <v>2</v>
      </c>
      <c r="J10160" s="462" t="s">
        <v>2</v>
      </c>
    </row>
    <row r="10161" spans="6:10">
      <c r="F10161" s="462" t="s">
        <v>2</v>
      </c>
      <c r="G10161" s="462" t="s">
        <v>2</v>
      </c>
      <c r="I10161" s="462" t="s">
        <v>2</v>
      </c>
      <c r="J10161" s="462" t="s">
        <v>2</v>
      </c>
    </row>
    <row r="10162" spans="6:10">
      <c r="F10162" s="462" t="s">
        <v>2</v>
      </c>
      <c r="G10162" s="462" t="s">
        <v>2</v>
      </c>
      <c r="I10162" s="462" t="s">
        <v>2</v>
      </c>
      <c r="J10162" s="462" t="s">
        <v>2</v>
      </c>
    </row>
    <row r="10163" spans="6:10">
      <c r="F10163" s="462" t="s">
        <v>2</v>
      </c>
      <c r="G10163" s="462" t="s">
        <v>2</v>
      </c>
      <c r="I10163" s="462" t="s">
        <v>2</v>
      </c>
      <c r="J10163" s="462" t="s">
        <v>2</v>
      </c>
    </row>
    <row r="10164" spans="6:10">
      <c r="F10164" s="462" t="s">
        <v>2</v>
      </c>
      <c r="G10164" s="462" t="s">
        <v>2</v>
      </c>
      <c r="I10164" s="462" t="s">
        <v>2</v>
      </c>
      <c r="J10164" s="462" t="s">
        <v>2</v>
      </c>
    </row>
    <row r="10165" spans="6:10">
      <c r="F10165" s="462" t="s">
        <v>2</v>
      </c>
      <c r="G10165" s="462" t="s">
        <v>2</v>
      </c>
      <c r="I10165" s="462" t="s">
        <v>2</v>
      </c>
      <c r="J10165" s="462" t="s">
        <v>2</v>
      </c>
    </row>
    <row r="10166" spans="6:10">
      <c r="F10166" s="462" t="s">
        <v>2</v>
      </c>
      <c r="G10166" s="462" t="s">
        <v>2</v>
      </c>
      <c r="I10166" s="462" t="s">
        <v>2</v>
      </c>
      <c r="J10166" s="462" t="s">
        <v>2</v>
      </c>
    </row>
    <row r="10167" spans="6:10">
      <c r="F10167" s="462" t="s">
        <v>2</v>
      </c>
      <c r="G10167" s="462" t="s">
        <v>2</v>
      </c>
      <c r="I10167" s="462" t="s">
        <v>2</v>
      </c>
      <c r="J10167" s="462" t="s">
        <v>2</v>
      </c>
    </row>
    <row r="10168" spans="6:10">
      <c r="F10168" s="462" t="s">
        <v>2</v>
      </c>
      <c r="G10168" s="462" t="s">
        <v>2</v>
      </c>
      <c r="I10168" s="462" t="s">
        <v>2</v>
      </c>
      <c r="J10168" s="462" t="s">
        <v>2</v>
      </c>
    </row>
    <row r="10169" spans="6:10">
      <c r="F10169" s="462" t="s">
        <v>2</v>
      </c>
      <c r="G10169" s="462" t="s">
        <v>2</v>
      </c>
      <c r="I10169" s="462" t="s">
        <v>2</v>
      </c>
      <c r="J10169" s="462" t="s">
        <v>2</v>
      </c>
    </row>
    <row r="10170" spans="6:10">
      <c r="F10170" s="462" t="s">
        <v>2</v>
      </c>
      <c r="G10170" s="462" t="s">
        <v>2</v>
      </c>
      <c r="I10170" s="462" t="s">
        <v>2</v>
      </c>
      <c r="J10170" s="462" t="s">
        <v>2</v>
      </c>
    </row>
    <row r="10171" spans="6:10">
      <c r="F10171" s="462" t="s">
        <v>2</v>
      </c>
      <c r="G10171" s="462" t="s">
        <v>2</v>
      </c>
      <c r="I10171" s="462" t="s">
        <v>2</v>
      </c>
      <c r="J10171" s="462" t="s">
        <v>2</v>
      </c>
    </row>
    <row r="10172" spans="6:10">
      <c r="F10172" s="462" t="s">
        <v>2</v>
      </c>
      <c r="G10172" s="462" t="s">
        <v>2</v>
      </c>
      <c r="I10172" s="462" t="s">
        <v>2</v>
      </c>
      <c r="J10172" s="462" t="s">
        <v>2</v>
      </c>
    </row>
    <row r="10173" spans="6:10">
      <c r="F10173" s="462" t="s">
        <v>2</v>
      </c>
      <c r="G10173" s="462" t="s">
        <v>2</v>
      </c>
      <c r="I10173" s="462" t="s">
        <v>2</v>
      </c>
      <c r="J10173" s="462" t="s">
        <v>2</v>
      </c>
    </row>
    <row r="10174" spans="6:10">
      <c r="F10174" s="462" t="s">
        <v>2</v>
      </c>
      <c r="G10174" s="462" t="s">
        <v>2</v>
      </c>
      <c r="I10174" s="462" t="s">
        <v>2</v>
      </c>
      <c r="J10174" s="462" t="s">
        <v>2</v>
      </c>
    </row>
    <row r="10175" spans="6:10">
      <c r="F10175" s="462" t="s">
        <v>2</v>
      </c>
      <c r="G10175" s="462" t="s">
        <v>2</v>
      </c>
      <c r="I10175" s="462" t="s">
        <v>2</v>
      </c>
      <c r="J10175" s="462" t="s">
        <v>2</v>
      </c>
    </row>
    <row r="10176" spans="6:10">
      <c r="F10176" s="462" t="s">
        <v>2</v>
      </c>
      <c r="G10176" s="462" t="s">
        <v>2</v>
      </c>
      <c r="I10176" s="462" t="s">
        <v>2</v>
      </c>
      <c r="J10176" s="462" t="s">
        <v>2</v>
      </c>
    </row>
    <row r="10177" spans="6:10">
      <c r="F10177" s="462" t="s">
        <v>2</v>
      </c>
      <c r="G10177" s="462" t="s">
        <v>2</v>
      </c>
      <c r="I10177" s="462" t="s">
        <v>2</v>
      </c>
      <c r="J10177" s="462" t="s">
        <v>2</v>
      </c>
    </row>
    <row r="10178" spans="6:10">
      <c r="F10178" s="462" t="s">
        <v>2</v>
      </c>
      <c r="G10178" s="462" t="s">
        <v>2</v>
      </c>
      <c r="I10178" s="462" t="s">
        <v>2</v>
      </c>
      <c r="J10178" s="462" t="s">
        <v>2</v>
      </c>
    </row>
    <row r="10179" spans="6:10">
      <c r="F10179" s="462" t="s">
        <v>2</v>
      </c>
      <c r="G10179" s="462" t="s">
        <v>2</v>
      </c>
      <c r="I10179" s="462" t="s">
        <v>2</v>
      </c>
      <c r="J10179" s="462" t="s">
        <v>2</v>
      </c>
    </row>
    <row r="10180" spans="6:10">
      <c r="F10180" s="462" t="s">
        <v>2</v>
      </c>
      <c r="G10180" s="462" t="s">
        <v>2</v>
      </c>
      <c r="I10180" s="462" t="s">
        <v>2</v>
      </c>
      <c r="J10180" s="462" t="s">
        <v>2</v>
      </c>
    </row>
    <row r="10181" spans="6:10">
      <c r="F10181" s="462" t="s">
        <v>2</v>
      </c>
      <c r="G10181" s="462" t="s">
        <v>2</v>
      </c>
      <c r="I10181" s="462" t="s">
        <v>2</v>
      </c>
      <c r="J10181" s="462" t="s">
        <v>2</v>
      </c>
    </row>
    <row r="10182" spans="6:10">
      <c r="F10182" s="462" t="s">
        <v>2</v>
      </c>
      <c r="G10182" s="462" t="s">
        <v>2</v>
      </c>
      <c r="I10182" s="462" t="s">
        <v>2</v>
      </c>
      <c r="J10182" s="462" t="s">
        <v>2</v>
      </c>
    </row>
    <row r="10183" spans="6:10">
      <c r="F10183" s="462" t="s">
        <v>2</v>
      </c>
      <c r="G10183" s="462" t="s">
        <v>2</v>
      </c>
      <c r="I10183" s="462" t="s">
        <v>2</v>
      </c>
      <c r="J10183" s="462" t="s">
        <v>2</v>
      </c>
    </row>
    <row r="10184" spans="6:10">
      <c r="F10184" s="462" t="s">
        <v>2</v>
      </c>
      <c r="G10184" s="462" t="s">
        <v>2</v>
      </c>
      <c r="I10184" s="462" t="s">
        <v>2</v>
      </c>
      <c r="J10184" s="462" t="s">
        <v>2</v>
      </c>
    </row>
    <row r="10185" spans="6:10">
      <c r="F10185" s="462" t="s">
        <v>2</v>
      </c>
      <c r="G10185" s="462" t="s">
        <v>2</v>
      </c>
      <c r="I10185" s="462" t="s">
        <v>2</v>
      </c>
      <c r="J10185" s="462" t="s">
        <v>2</v>
      </c>
    </row>
    <row r="10186" spans="6:10">
      <c r="F10186" s="462" t="s">
        <v>2</v>
      </c>
      <c r="G10186" s="462" t="s">
        <v>2</v>
      </c>
      <c r="I10186" s="462" t="s">
        <v>2</v>
      </c>
      <c r="J10186" s="462" t="s">
        <v>2</v>
      </c>
    </row>
    <row r="10187" spans="6:10">
      <c r="F10187" s="462" t="s">
        <v>2</v>
      </c>
      <c r="G10187" s="462" t="s">
        <v>2</v>
      </c>
      <c r="I10187" s="462" t="s">
        <v>2</v>
      </c>
      <c r="J10187" s="462" t="s">
        <v>2</v>
      </c>
    </row>
    <row r="10188" spans="6:10">
      <c r="F10188" s="462" t="s">
        <v>2</v>
      </c>
      <c r="G10188" s="462" t="s">
        <v>2</v>
      </c>
      <c r="I10188" s="462" t="s">
        <v>2</v>
      </c>
      <c r="J10188" s="462" t="s">
        <v>2</v>
      </c>
    </row>
    <row r="10189" spans="6:10">
      <c r="F10189" s="462" t="s">
        <v>2</v>
      </c>
      <c r="G10189" s="462" t="s">
        <v>2</v>
      </c>
      <c r="I10189" s="462" t="s">
        <v>2</v>
      </c>
      <c r="J10189" s="462" t="s">
        <v>2</v>
      </c>
    </row>
    <row r="10190" spans="6:10">
      <c r="F10190" s="462" t="s">
        <v>2</v>
      </c>
      <c r="G10190" s="462" t="s">
        <v>2</v>
      </c>
      <c r="I10190" s="462" t="s">
        <v>2</v>
      </c>
      <c r="J10190" s="462" t="s">
        <v>2</v>
      </c>
    </row>
    <row r="10191" spans="6:10">
      <c r="F10191" s="462" t="s">
        <v>2</v>
      </c>
      <c r="G10191" s="462" t="s">
        <v>2</v>
      </c>
      <c r="I10191" s="462" t="s">
        <v>2</v>
      </c>
      <c r="J10191" s="462" t="s">
        <v>2</v>
      </c>
    </row>
    <row r="10192" spans="6:10">
      <c r="F10192" s="462" t="s">
        <v>2</v>
      </c>
      <c r="G10192" s="462" t="s">
        <v>2</v>
      </c>
      <c r="I10192" s="462" t="s">
        <v>2</v>
      </c>
      <c r="J10192" s="462" t="s">
        <v>2</v>
      </c>
    </row>
    <row r="10193" spans="6:10">
      <c r="F10193" s="462" t="s">
        <v>2</v>
      </c>
      <c r="G10193" s="462" t="s">
        <v>2</v>
      </c>
      <c r="I10193" s="462" t="s">
        <v>2</v>
      </c>
      <c r="J10193" s="462" t="s">
        <v>2</v>
      </c>
    </row>
    <row r="10194" spans="6:10">
      <c r="F10194" s="462" t="s">
        <v>2</v>
      </c>
      <c r="G10194" s="462" t="s">
        <v>2</v>
      </c>
      <c r="I10194" s="462" t="s">
        <v>2</v>
      </c>
      <c r="J10194" s="462" t="s">
        <v>2</v>
      </c>
    </row>
    <row r="10195" spans="6:10">
      <c r="F10195" s="462" t="s">
        <v>2</v>
      </c>
      <c r="G10195" s="462" t="s">
        <v>2</v>
      </c>
      <c r="I10195" s="462" t="s">
        <v>2</v>
      </c>
      <c r="J10195" s="462" t="s">
        <v>2</v>
      </c>
    </row>
    <row r="10196" spans="6:10">
      <c r="F10196" s="462" t="s">
        <v>2</v>
      </c>
      <c r="G10196" s="462" t="s">
        <v>2</v>
      </c>
      <c r="I10196" s="462" t="s">
        <v>2</v>
      </c>
      <c r="J10196" s="462" t="s">
        <v>2</v>
      </c>
    </row>
    <row r="10197" spans="6:10">
      <c r="F10197" s="462" t="s">
        <v>2</v>
      </c>
      <c r="G10197" s="462" t="s">
        <v>2</v>
      </c>
      <c r="I10197" s="462" t="s">
        <v>2</v>
      </c>
      <c r="J10197" s="462" t="s">
        <v>2</v>
      </c>
    </row>
    <row r="10198" spans="6:10">
      <c r="F10198" s="462" t="s">
        <v>2</v>
      </c>
      <c r="G10198" s="462" t="s">
        <v>2</v>
      </c>
      <c r="I10198" s="462" t="s">
        <v>2</v>
      </c>
      <c r="J10198" s="462" t="s">
        <v>2</v>
      </c>
    </row>
    <row r="10199" spans="6:10">
      <c r="F10199" s="462" t="s">
        <v>2</v>
      </c>
      <c r="G10199" s="462" t="s">
        <v>2</v>
      </c>
      <c r="I10199" s="462" t="s">
        <v>2</v>
      </c>
      <c r="J10199" s="462" t="s">
        <v>2</v>
      </c>
    </row>
    <row r="10200" spans="6:10">
      <c r="F10200" s="462" t="s">
        <v>2</v>
      </c>
      <c r="G10200" s="462" t="s">
        <v>2</v>
      </c>
      <c r="I10200" s="462" t="s">
        <v>2</v>
      </c>
      <c r="J10200" s="462" t="s">
        <v>2</v>
      </c>
    </row>
    <row r="10201" spans="6:10">
      <c r="F10201" s="462" t="s">
        <v>2</v>
      </c>
      <c r="G10201" s="462" t="s">
        <v>2</v>
      </c>
      <c r="I10201" s="462" t="s">
        <v>2</v>
      </c>
      <c r="J10201" s="462" t="s">
        <v>2</v>
      </c>
    </row>
    <row r="10202" spans="6:10">
      <c r="F10202" s="462" t="s">
        <v>2</v>
      </c>
      <c r="G10202" s="462" t="s">
        <v>2</v>
      </c>
      <c r="I10202" s="462" t="s">
        <v>2</v>
      </c>
      <c r="J10202" s="462" t="s">
        <v>2</v>
      </c>
    </row>
    <row r="10203" spans="6:10">
      <c r="F10203" s="462" t="s">
        <v>2</v>
      </c>
      <c r="G10203" s="462" t="s">
        <v>2</v>
      </c>
      <c r="I10203" s="462" t="s">
        <v>2</v>
      </c>
      <c r="J10203" s="462" t="s">
        <v>2</v>
      </c>
    </row>
    <row r="10204" spans="6:10">
      <c r="F10204" s="462" t="s">
        <v>2</v>
      </c>
      <c r="G10204" s="462" t="s">
        <v>2</v>
      </c>
      <c r="I10204" s="462" t="s">
        <v>2</v>
      </c>
      <c r="J10204" s="462" t="s">
        <v>2</v>
      </c>
    </row>
    <row r="10205" spans="6:10">
      <c r="F10205" s="462" t="s">
        <v>2</v>
      </c>
      <c r="G10205" s="462" t="s">
        <v>2</v>
      </c>
      <c r="I10205" s="462" t="s">
        <v>2</v>
      </c>
      <c r="J10205" s="462" t="s">
        <v>2</v>
      </c>
    </row>
    <row r="10206" spans="6:10">
      <c r="F10206" s="462" t="s">
        <v>2</v>
      </c>
      <c r="G10206" s="462" t="s">
        <v>2</v>
      </c>
      <c r="I10206" s="462" t="s">
        <v>2</v>
      </c>
      <c r="J10206" s="462" t="s">
        <v>2</v>
      </c>
    </row>
    <row r="10207" spans="6:10">
      <c r="F10207" s="462" t="s">
        <v>2</v>
      </c>
      <c r="G10207" s="462" t="s">
        <v>2</v>
      </c>
      <c r="I10207" s="462" t="s">
        <v>2</v>
      </c>
      <c r="J10207" s="462" t="s">
        <v>2</v>
      </c>
    </row>
    <row r="10208" spans="6:10">
      <c r="F10208" s="462" t="s">
        <v>2</v>
      </c>
      <c r="G10208" s="462" t="s">
        <v>2</v>
      </c>
      <c r="I10208" s="462" t="s">
        <v>2</v>
      </c>
      <c r="J10208" s="462" t="s">
        <v>2</v>
      </c>
    </row>
    <row r="10209" spans="6:10">
      <c r="F10209" s="462" t="s">
        <v>2</v>
      </c>
      <c r="G10209" s="462" t="s">
        <v>2</v>
      </c>
      <c r="I10209" s="462" t="s">
        <v>2</v>
      </c>
      <c r="J10209" s="462" t="s">
        <v>2</v>
      </c>
    </row>
    <row r="10210" spans="6:10">
      <c r="F10210" s="462" t="s">
        <v>2</v>
      </c>
      <c r="G10210" s="462" t="s">
        <v>2</v>
      </c>
      <c r="I10210" s="462" t="s">
        <v>2</v>
      </c>
      <c r="J10210" s="462" t="s">
        <v>2</v>
      </c>
    </row>
    <row r="10211" spans="6:10">
      <c r="F10211" s="462" t="s">
        <v>2</v>
      </c>
      <c r="G10211" s="462" t="s">
        <v>2</v>
      </c>
      <c r="I10211" s="462" t="s">
        <v>2</v>
      </c>
      <c r="J10211" s="462" t="s">
        <v>2</v>
      </c>
    </row>
    <row r="10212" spans="6:10">
      <c r="F10212" s="462" t="s">
        <v>2</v>
      </c>
      <c r="G10212" s="462" t="s">
        <v>2</v>
      </c>
      <c r="I10212" s="462" t="s">
        <v>2</v>
      </c>
      <c r="J10212" s="462" t="s">
        <v>2</v>
      </c>
    </row>
    <row r="10213" spans="6:10">
      <c r="F10213" s="462" t="s">
        <v>2</v>
      </c>
      <c r="G10213" s="462" t="s">
        <v>2</v>
      </c>
      <c r="I10213" s="462" t="s">
        <v>2</v>
      </c>
      <c r="J10213" s="462" t="s">
        <v>2</v>
      </c>
    </row>
    <row r="10214" spans="6:10">
      <c r="F10214" s="462" t="s">
        <v>2</v>
      </c>
      <c r="G10214" s="462" t="s">
        <v>2</v>
      </c>
      <c r="I10214" s="462" t="s">
        <v>2</v>
      </c>
      <c r="J10214" s="462" t="s">
        <v>2</v>
      </c>
    </row>
    <row r="10215" spans="6:10">
      <c r="F10215" s="462" t="s">
        <v>2</v>
      </c>
      <c r="G10215" s="462" t="s">
        <v>2</v>
      </c>
      <c r="I10215" s="462" t="s">
        <v>2</v>
      </c>
      <c r="J10215" s="462" t="s">
        <v>2</v>
      </c>
    </row>
    <row r="10216" spans="6:10">
      <c r="F10216" s="462" t="s">
        <v>2</v>
      </c>
      <c r="G10216" s="462" t="s">
        <v>2</v>
      </c>
      <c r="I10216" s="462" t="s">
        <v>2</v>
      </c>
      <c r="J10216" s="462" t="s">
        <v>2</v>
      </c>
    </row>
    <row r="10217" spans="6:10">
      <c r="F10217" s="462" t="s">
        <v>2</v>
      </c>
      <c r="G10217" s="462" t="s">
        <v>2</v>
      </c>
      <c r="I10217" s="462" t="s">
        <v>2</v>
      </c>
      <c r="J10217" s="462" t="s">
        <v>2</v>
      </c>
    </row>
    <row r="10218" spans="6:10">
      <c r="F10218" s="462" t="s">
        <v>2</v>
      </c>
      <c r="G10218" s="462" t="s">
        <v>2</v>
      </c>
      <c r="I10218" s="462" t="s">
        <v>2</v>
      </c>
      <c r="J10218" s="462" t="s">
        <v>2</v>
      </c>
    </row>
    <row r="10219" spans="6:10">
      <c r="F10219" s="462" t="s">
        <v>2</v>
      </c>
      <c r="G10219" s="462" t="s">
        <v>2</v>
      </c>
      <c r="I10219" s="462" t="s">
        <v>2</v>
      </c>
      <c r="J10219" s="462" t="s">
        <v>2</v>
      </c>
    </row>
    <row r="10220" spans="6:10">
      <c r="F10220" s="462" t="s">
        <v>2</v>
      </c>
      <c r="G10220" s="462" t="s">
        <v>2</v>
      </c>
      <c r="I10220" s="462" t="s">
        <v>2</v>
      </c>
      <c r="J10220" s="462" t="s">
        <v>2</v>
      </c>
    </row>
    <row r="10221" spans="6:10">
      <c r="F10221" s="462" t="s">
        <v>2</v>
      </c>
      <c r="G10221" s="462" t="s">
        <v>2</v>
      </c>
      <c r="I10221" s="462" t="s">
        <v>2</v>
      </c>
      <c r="J10221" s="462" t="s">
        <v>2</v>
      </c>
    </row>
    <row r="10222" spans="6:10">
      <c r="F10222" s="462" t="s">
        <v>2</v>
      </c>
      <c r="G10222" s="462" t="s">
        <v>2</v>
      </c>
      <c r="I10222" s="462" t="s">
        <v>2</v>
      </c>
      <c r="J10222" s="462" t="s">
        <v>2</v>
      </c>
    </row>
    <row r="10223" spans="6:10">
      <c r="F10223" s="462" t="s">
        <v>2</v>
      </c>
      <c r="G10223" s="462" t="s">
        <v>2</v>
      </c>
      <c r="I10223" s="462" t="s">
        <v>2</v>
      </c>
      <c r="J10223" s="462" t="s">
        <v>2</v>
      </c>
    </row>
    <row r="10224" spans="6:10">
      <c r="F10224" s="462" t="s">
        <v>2</v>
      </c>
      <c r="G10224" s="462" t="s">
        <v>2</v>
      </c>
      <c r="I10224" s="462" t="s">
        <v>2</v>
      </c>
      <c r="J10224" s="462" t="s">
        <v>2</v>
      </c>
    </row>
    <row r="10225" spans="6:10">
      <c r="F10225" s="462" t="s">
        <v>2</v>
      </c>
      <c r="G10225" s="462" t="s">
        <v>2</v>
      </c>
      <c r="I10225" s="462" t="s">
        <v>2</v>
      </c>
      <c r="J10225" s="462" t="s">
        <v>2</v>
      </c>
    </row>
    <row r="10226" spans="6:10">
      <c r="F10226" s="462" t="s">
        <v>2</v>
      </c>
      <c r="G10226" s="462" t="s">
        <v>2</v>
      </c>
      <c r="I10226" s="462" t="s">
        <v>2</v>
      </c>
      <c r="J10226" s="462" t="s">
        <v>2</v>
      </c>
    </row>
    <row r="10227" spans="6:10">
      <c r="F10227" s="462" t="s">
        <v>2</v>
      </c>
      <c r="G10227" s="462" t="s">
        <v>2</v>
      </c>
      <c r="I10227" s="462" t="s">
        <v>2</v>
      </c>
      <c r="J10227" s="462" t="s">
        <v>2</v>
      </c>
    </row>
    <row r="10228" spans="6:10">
      <c r="F10228" s="462" t="s">
        <v>2</v>
      </c>
      <c r="G10228" s="462" t="s">
        <v>2</v>
      </c>
      <c r="I10228" s="462" t="s">
        <v>2</v>
      </c>
      <c r="J10228" s="462" t="s">
        <v>2</v>
      </c>
    </row>
    <row r="10229" spans="6:10">
      <c r="F10229" s="462" t="s">
        <v>2</v>
      </c>
      <c r="G10229" s="462" t="s">
        <v>2</v>
      </c>
      <c r="I10229" s="462" t="s">
        <v>2</v>
      </c>
      <c r="J10229" s="462" t="s">
        <v>2</v>
      </c>
    </row>
    <row r="10230" spans="6:10">
      <c r="F10230" s="462" t="s">
        <v>2</v>
      </c>
      <c r="G10230" s="462" t="s">
        <v>2</v>
      </c>
      <c r="I10230" s="462" t="s">
        <v>2</v>
      </c>
      <c r="J10230" s="462" t="s">
        <v>2</v>
      </c>
    </row>
    <row r="10231" spans="6:10">
      <c r="F10231" s="462" t="s">
        <v>2</v>
      </c>
      <c r="G10231" s="462" t="s">
        <v>2</v>
      </c>
      <c r="I10231" s="462" t="s">
        <v>2</v>
      </c>
      <c r="J10231" s="462" t="s">
        <v>2</v>
      </c>
    </row>
    <row r="10232" spans="6:10">
      <c r="F10232" s="462" t="s">
        <v>2</v>
      </c>
      <c r="G10232" s="462" t="s">
        <v>2</v>
      </c>
      <c r="I10232" s="462" t="s">
        <v>2</v>
      </c>
      <c r="J10232" s="462" t="s">
        <v>2</v>
      </c>
    </row>
    <row r="10233" spans="6:10">
      <c r="F10233" s="462" t="s">
        <v>2</v>
      </c>
      <c r="G10233" s="462" t="s">
        <v>2</v>
      </c>
      <c r="I10233" s="462" t="s">
        <v>2</v>
      </c>
      <c r="J10233" s="462" t="s">
        <v>2</v>
      </c>
    </row>
    <row r="10234" spans="6:10">
      <c r="F10234" s="462" t="s">
        <v>2</v>
      </c>
      <c r="G10234" s="462" t="s">
        <v>2</v>
      </c>
      <c r="I10234" s="462" t="s">
        <v>2</v>
      </c>
      <c r="J10234" s="462" t="s">
        <v>2</v>
      </c>
    </row>
    <row r="10235" spans="6:10">
      <c r="F10235" s="462" t="s">
        <v>2</v>
      </c>
      <c r="G10235" s="462" t="s">
        <v>2</v>
      </c>
      <c r="I10235" s="462" t="s">
        <v>2</v>
      </c>
      <c r="J10235" s="462" t="s">
        <v>2</v>
      </c>
    </row>
    <row r="10236" spans="6:10">
      <c r="F10236" s="462" t="s">
        <v>2</v>
      </c>
      <c r="G10236" s="462" t="s">
        <v>2</v>
      </c>
      <c r="I10236" s="462" t="s">
        <v>2</v>
      </c>
      <c r="J10236" s="462" t="s">
        <v>2</v>
      </c>
    </row>
    <row r="10237" spans="6:10">
      <c r="F10237" s="462" t="s">
        <v>2</v>
      </c>
      <c r="G10237" s="462" t="s">
        <v>2</v>
      </c>
      <c r="I10237" s="462" t="s">
        <v>2</v>
      </c>
      <c r="J10237" s="462" t="s">
        <v>2</v>
      </c>
    </row>
    <row r="10238" spans="6:10">
      <c r="F10238" s="462" t="s">
        <v>2</v>
      </c>
      <c r="G10238" s="462" t="s">
        <v>2</v>
      </c>
      <c r="I10238" s="462" t="s">
        <v>2</v>
      </c>
      <c r="J10238" s="462" t="s">
        <v>2</v>
      </c>
    </row>
    <row r="10239" spans="6:10">
      <c r="F10239" s="462" t="s">
        <v>2</v>
      </c>
      <c r="G10239" s="462" t="s">
        <v>2</v>
      </c>
      <c r="I10239" s="462" t="s">
        <v>2</v>
      </c>
      <c r="J10239" s="462" t="s">
        <v>2</v>
      </c>
    </row>
    <row r="10240" spans="6:10">
      <c r="F10240" s="462" t="s">
        <v>2</v>
      </c>
      <c r="G10240" s="462" t="s">
        <v>2</v>
      </c>
      <c r="I10240" s="462" t="s">
        <v>2</v>
      </c>
      <c r="J10240" s="462" t="s">
        <v>2</v>
      </c>
    </row>
    <row r="10241" spans="6:10">
      <c r="F10241" s="462" t="s">
        <v>2</v>
      </c>
      <c r="G10241" s="462" t="s">
        <v>2</v>
      </c>
      <c r="I10241" s="462" t="s">
        <v>2</v>
      </c>
      <c r="J10241" s="462" t="s">
        <v>2</v>
      </c>
    </row>
    <row r="10242" spans="6:10">
      <c r="F10242" s="462" t="s">
        <v>2</v>
      </c>
      <c r="G10242" s="462" t="s">
        <v>2</v>
      </c>
      <c r="I10242" s="462" t="s">
        <v>2</v>
      </c>
      <c r="J10242" s="462" t="s">
        <v>2</v>
      </c>
    </row>
    <row r="10243" spans="6:10">
      <c r="F10243" s="462" t="s">
        <v>2</v>
      </c>
      <c r="G10243" s="462" t="s">
        <v>2</v>
      </c>
      <c r="I10243" s="462" t="s">
        <v>2</v>
      </c>
      <c r="J10243" s="462" t="s">
        <v>2</v>
      </c>
    </row>
    <row r="10244" spans="6:10">
      <c r="F10244" s="462" t="s">
        <v>2</v>
      </c>
      <c r="G10244" s="462" t="s">
        <v>2</v>
      </c>
      <c r="I10244" s="462" t="s">
        <v>2</v>
      </c>
      <c r="J10244" s="462" t="s">
        <v>2</v>
      </c>
    </row>
    <row r="10245" spans="6:10">
      <c r="F10245" s="462" t="s">
        <v>2</v>
      </c>
      <c r="G10245" s="462" t="s">
        <v>2</v>
      </c>
      <c r="I10245" s="462" t="s">
        <v>2</v>
      </c>
      <c r="J10245" s="462" t="s">
        <v>2</v>
      </c>
    </row>
    <row r="10246" spans="6:10">
      <c r="F10246" s="462" t="s">
        <v>2</v>
      </c>
      <c r="G10246" s="462" t="s">
        <v>2</v>
      </c>
      <c r="I10246" s="462" t="s">
        <v>2</v>
      </c>
      <c r="J10246" s="462" t="s">
        <v>2</v>
      </c>
    </row>
    <row r="10247" spans="6:10">
      <c r="F10247" s="462" t="s">
        <v>2</v>
      </c>
      <c r="G10247" s="462" t="s">
        <v>2</v>
      </c>
      <c r="I10247" s="462" t="s">
        <v>2</v>
      </c>
      <c r="J10247" s="462" t="s">
        <v>2</v>
      </c>
    </row>
    <row r="10248" spans="6:10">
      <c r="F10248" s="462" t="s">
        <v>2</v>
      </c>
      <c r="G10248" s="462" t="s">
        <v>2</v>
      </c>
      <c r="I10248" s="462" t="s">
        <v>2</v>
      </c>
      <c r="J10248" s="462" t="s">
        <v>2</v>
      </c>
    </row>
    <row r="10249" spans="6:10">
      <c r="F10249" s="462" t="s">
        <v>2</v>
      </c>
      <c r="G10249" s="462" t="s">
        <v>2</v>
      </c>
      <c r="I10249" s="462" t="s">
        <v>2</v>
      </c>
      <c r="J10249" s="462" t="s">
        <v>2</v>
      </c>
    </row>
    <row r="10250" spans="6:10">
      <c r="F10250" s="462" t="s">
        <v>2</v>
      </c>
      <c r="G10250" s="462" t="s">
        <v>2</v>
      </c>
      <c r="I10250" s="462" t="s">
        <v>2</v>
      </c>
      <c r="J10250" s="462" t="s">
        <v>2</v>
      </c>
    </row>
    <row r="10251" spans="6:10">
      <c r="F10251" s="462" t="s">
        <v>2</v>
      </c>
      <c r="G10251" s="462" t="s">
        <v>2</v>
      </c>
      <c r="I10251" s="462" t="s">
        <v>2</v>
      </c>
      <c r="J10251" s="462" t="s">
        <v>2</v>
      </c>
    </row>
    <row r="10252" spans="6:10">
      <c r="F10252" s="462" t="s">
        <v>2</v>
      </c>
      <c r="G10252" s="462" t="s">
        <v>2</v>
      </c>
      <c r="I10252" s="462" t="s">
        <v>2</v>
      </c>
      <c r="J10252" s="462" t="s">
        <v>2</v>
      </c>
    </row>
    <row r="10253" spans="6:10">
      <c r="F10253" s="462" t="s">
        <v>2</v>
      </c>
      <c r="G10253" s="462" t="s">
        <v>2</v>
      </c>
      <c r="I10253" s="462" t="s">
        <v>2</v>
      </c>
      <c r="J10253" s="462" t="s">
        <v>2</v>
      </c>
    </row>
    <row r="10254" spans="6:10">
      <c r="F10254" s="462" t="s">
        <v>2</v>
      </c>
      <c r="G10254" s="462" t="s">
        <v>2</v>
      </c>
      <c r="I10254" s="462" t="s">
        <v>2</v>
      </c>
      <c r="J10254" s="462" t="s">
        <v>2</v>
      </c>
    </row>
    <row r="10255" spans="6:10">
      <c r="F10255" s="462" t="s">
        <v>2</v>
      </c>
      <c r="G10255" s="462" t="s">
        <v>2</v>
      </c>
      <c r="I10255" s="462" t="s">
        <v>2</v>
      </c>
      <c r="J10255" s="462" t="s">
        <v>2</v>
      </c>
    </row>
    <row r="10256" spans="6:10">
      <c r="F10256" s="462" t="s">
        <v>2</v>
      </c>
      <c r="G10256" s="462" t="s">
        <v>2</v>
      </c>
      <c r="I10256" s="462" t="s">
        <v>2</v>
      </c>
      <c r="J10256" s="462" t="s">
        <v>2</v>
      </c>
    </row>
    <row r="10257" spans="6:10">
      <c r="F10257" s="462" t="s">
        <v>2</v>
      </c>
      <c r="G10257" s="462" t="s">
        <v>2</v>
      </c>
      <c r="I10257" s="462" t="s">
        <v>2</v>
      </c>
      <c r="J10257" s="462" t="s">
        <v>2</v>
      </c>
    </row>
    <row r="10258" spans="6:10">
      <c r="F10258" s="462" t="s">
        <v>2</v>
      </c>
      <c r="G10258" s="462" t="s">
        <v>2</v>
      </c>
      <c r="I10258" s="462" t="s">
        <v>2</v>
      </c>
      <c r="J10258" s="462" t="s">
        <v>2</v>
      </c>
    </row>
    <row r="10259" spans="6:10">
      <c r="F10259" s="462" t="s">
        <v>2</v>
      </c>
      <c r="G10259" s="462" t="s">
        <v>2</v>
      </c>
      <c r="I10259" s="462" t="s">
        <v>2</v>
      </c>
      <c r="J10259" s="462" t="s">
        <v>2</v>
      </c>
    </row>
    <row r="10260" spans="6:10">
      <c r="F10260" s="462" t="s">
        <v>2</v>
      </c>
      <c r="G10260" s="462" t="s">
        <v>2</v>
      </c>
      <c r="I10260" s="462" t="s">
        <v>2</v>
      </c>
      <c r="J10260" s="462" t="s">
        <v>2</v>
      </c>
    </row>
    <row r="10261" spans="6:10">
      <c r="F10261" s="462" t="s">
        <v>2</v>
      </c>
      <c r="G10261" s="462" t="s">
        <v>2</v>
      </c>
      <c r="I10261" s="462" t="s">
        <v>2</v>
      </c>
      <c r="J10261" s="462" t="s">
        <v>2</v>
      </c>
    </row>
    <row r="10262" spans="6:10">
      <c r="F10262" s="462" t="s">
        <v>2</v>
      </c>
      <c r="G10262" s="462" t="s">
        <v>2</v>
      </c>
      <c r="I10262" s="462" t="s">
        <v>2</v>
      </c>
      <c r="J10262" s="462" t="s">
        <v>2</v>
      </c>
    </row>
    <row r="10263" spans="6:10">
      <c r="F10263" s="462" t="s">
        <v>2</v>
      </c>
      <c r="G10263" s="462" t="s">
        <v>2</v>
      </c>
      <c r="I10263" s="462" t="s">
        <v>2</v>
      </c>
      <c r="J10263" s="462" t="s">
        <v>2</v>
      </c>
    </row>
    <row r="10264" spans="6:10">
      <c r="F10264" s="462" t="s">
        <v>2</v>
      </c>
      <c r="G10264" s="462" t="s">
        <v>2</v>
      </c>
      <c r="I10264" s="462" t="s">
        <v>2</v>
      </c>
      <c r="J10264" s="462" t="s">
        <v>2</v>
      </c>
    </row>
    <row r="10265" spans="6:10">
      <c r="F10265" s="462" t="s">
        <v>2</v>
      </c>
      <c r="G10265" s="462" t="s">
        <v>2</v>
      </c>
      <c r="I10265" s="462" t="s">
        <v>2</v>
      </c>
      <c r="J10265" s="462" t="s">
        <v>2</v>
      </c>
    </row>
    <row r="10266" spans="6:10">
      <c r="F10266" s="462" t="s">
        <v>2</v>
      </c>
      <c r="G10266" s="462" t="s">
        <v>2</v>
      </c>
      <c r="I10266" s="462" t="s">
        <v>2</v>
      </c>
      <c r="J10266" s="462" t="s">
        <v>2</v>
      </c>
    </row>
    <row r="10267" spans="6:10">
      <c r="F10267" s="462" t="s">
        <v>2</v>
      </c>
      <c r="G10267" s="462" t="s">
        <v>2</v>
      </c>
      <c r="I10267" s="462" t="s">
        <v>2</v>
      </c>
      <c r="J10267" s="462" t="s">
        <v>2</v>
      </c>
    </row>
    <row r="10268" spans="6:10">
      <c r="F10268" s="462" t="s">
        <v>2</v>
      </c>
      <c r="G10268" s="462" t="s">
        <v>2</v>
      </c>
      <c r="I10268" s="462" t="s">
        <v>2</v>
      </c>
      <c r="J10268" s="462" t="s">
        <v>2</v>
      </c>
    </row>
    <row r="10269" spans="6:10">
      <c r="F10269" s="462" t="s">
        <v>2</v>
      </c>
      <c r="G10269" s="462" t="s">
        <v>2</v>
      </c>
      <c r="I10269" s="462" t="s">
        <v>2</v>
      </c>
      <c r="J10269" s="462" t="s">
        <v>2</v>
      </c>
    </row>
    <row r="10270" spans="6:10">
      <c r="F10270" s="462" t="s">
        <v>2</v>
      </c>
      <c r="G10270" s="462" t="s">
        <v>2</v>
      </c>
      <c r="I10270" s="462" t="s">
        <v>2</v>
      </c>
      <c r="J10270" s="462" t="s">
        <v>2</v>
      </c>
    </row>
    <row r="10271" spans="6:10">
      <c r="F10271" s="462" t="s">
        <v>2</v>
      </c>
      <c r="G10271" s="462" t="s">
        <v>2</v>
      </c>
      <c r="I10271" s="462" t="s">
        <v>2</v>
      </c>
      <c r="J10271" s="462" t="s">
        <v>2</v>
      </c>
    </row>
    <row r="10272" spans="6:10">
      <c r="F10272" s="462" t="s">
        <v>2</v>
      </c>
      <c r="G10272" s="462" t="s">
        <v>2</v>
      </c>
      <c r="I10272" s="462" t="s">
        <v>2</v>
      </c>
      <c r="J10272" s="462" t="s">
        <v>2</v>
      </c>
    </row>
    <row r="10273" spans="6:10">
      <c r="F10273" s="462" t="s">
        <v>2</v>
      </c>
      <c r="G10273" s="462" t="s">
        <v>2</v>
      </c>
      <c r="I10273" s="462" t="s">
        <v>2</v>
      </c>
      <c r="J10273" s="462" t="s">
        <v>2</v>
      </c>
    </row>
    <row r="10274" spans="6:10">
      <c r="F10274" s="462" t="s">
        <v>2</v>
      </c>
      <c r="G10274" s="462" t="s">
        <v>2</v>
      </c>
      <c r="I10274" s="462" t="s">
        <v>2</v>
      </c>
      <c r="J10274" s="462" t="s">
        <v>2</v>
      </c>
    </row>
    <row r="10275" spans="6:10">
      <c r="F10275" s="462" t="s">
        <v>2</v>
      </c>
      <c r="G10275" s="462" t="s">
        <v>2</v>
      </c>
      <c r="I10275" s="462" t="s">
        <v>2</v>
      </c>
      <c r="J10275" s="462" t="s">
        <v>2</v>
      </c>
    </row>
    <row r="10276" spans="6:10">
      <c r="F10276" s="462" t="s">
        <v>2</v>
      </c>
      <c r="G10276" s="462" t="s">
        <v>2</v>
      </c>
      <c r="I10276" s="462" t="s">
        <v>2</v>
      </c>
      <c r="J10276" s="462" t="s">
        <v>2</v>
      </c>
    </row>
    <row r="10277" spans="6:10">
      <c r="F10277" s="462" t="s">
        <v>2</v>
      </c>
      <c r="G10277" s="462" t="s">
        <v>2</v>
      </c>
      <c r="I10277" s="462" t="s">
        <v>2</v>
      </c>
      <c r="J10277" s="462" t="s">
        <v>2</v>
      </c>
    </row>
    <row r="10278" spans="6:10">
      <c r="F10278" s="462" t="s">
        <v>2</v>
      </c>
      <c r="G10278" s="462" t="s">
        <v>2</v>
      </c>
      <c r="I10278" s="462" t="s">
        <v>2</v>
      </c>
      <c r="J10278" s="462" t="s">
        <v>2</v>
      </c>
    </row>
    <row r="10279" spans="6:10">
      <c r="F10279" s="462" t="s">
        <v>2</v>
      </c>
      <c r="G10279" s="462" t="s">
        <v>2</v>
      </c>
      <c r="I10279" s="462" t="s">
        <v>2</v>
      </c>
      <c r="J10279" s="462" t="s">
        <v>2</v>
      </c>
    </row>
    <row r="10280" spans="6:10">
      <c r="F10280" s="462" t="s">
        <v>2</v>
      </c>
      <c r="G10280" s="462" t="s">
        <v>2</v>
      </c>
      <c r="I10280" s="462" t="s">
        <v>2</v>
      </c>
      <c r="J10280" s="462" t="s">
        <v>2</v>
      </c>
    </row>
    <row r="10281" spans="6:10">
      <c r="F10281" s="462" t="s">
        <v>2</v>
      </c>
      <c r="G10281" s="462" t="s">
        <v>2</v>
      </c>
      <c r="I10281" s="462" t="s">
        <v>2</v>
      </c>
      <c r="J10281" s="462" t="s">
        <v>2</v>
      </c>
    </row>
    <row r="10282" spans="6:10">
      <c r="F10282" s="462" t="s">
        <v>2</v>
      </c>
      <c r="G10282" s="462" t="s">
        <v>2</v>
      </c>
      <c r="I10282" s="462" t="s">
        <v>2</v>
      </c>
      <c r="J10282" s="462" t="s">
        <v>2</v>
      </c>
    </row>
    <row r="10283" spans="6:10">
      <c r="F10283" s="462" t="s">
        <v>2</v>
      </c>
      <c r="G10283" s="462" t="s">
        <v>2</v>
      </c>
      <c r="I10283" s="462" t="s">
        <v>2</v>
      </c>
      <c r="J10283" s="462" t="s">
        <v>2</v>
      </c>
    </row>
    <row r="10284" spans="6:10">
      <c r="F10284" s="462" t="s">
        <v>2</v>
      </c>
      <c r="G10284" s="462" t="s">
        <v>2</v>
      </c>
      <c r="I10284" s="462" t="s">
        <v>2</v>
      </c>
      <c r="J10284" s="462" t="s">
        <v>2</v>
      </c>
    </row>
    <row r="10285" spans="6:10">
      <c r="F10285" s="462" t="s">
        <v>2</v>
      </c>
      <c r="G10285" s="462" t="s">
        <v>2</v>
      </c>
      <c r="I10285" s="462" t="s">
        <v>2</v>
      </c>
      <c r="J10285" s="462" t="s">
        <v>2</v>
      </c>
    </row>
    <row r="10286" spans="6:10">
      <c r="F10286" s="462" t="s">
        <v>2</v>
      </c>
      <c r="G10286" s="462" t="s">
        <v>2</v>
      </c>
      <c r="I10286" s="462" t="s">
        <v>2</v>
      </c>
      <c r="J10286" s="462" t="s">
        <v>2</v>
      </c>
    </row>
    <row r="10287" spans="6:10">
      <c r="F10287" s="462" t="s">
        <v>2</v>
      </c>
      <c r="G10287" s="462" t="s">
        <v>2</v>
      </c>
      <c r="I10287" s="462" t="s">
        <v>2</v>
      </c>
      <c r="J10287" s="462" t="s">
        <v>2</v>
      </c>
    </row>
    <row r="10288" spans="6:10">
      <c r="F10288" s="462" t="s">
        <v>2</v>
      </c>
      <c r="G10288" s="462" t="s">
        <v>2</v>
      </c>
      <c r="I10288" s="462" t="s">
        <v>2</v>
      </c>
      <c r="J10288" s="462" t="s">
        <v>2</v>
      </c>
    </row>
    <row r="10289" spans="6:10">
      <c r="F10289" s="462" t="s">
        <v>2</v>
      </c>
      <c r="G10289" s="462" t="s">
        <v>2</v>
      </c>
      <c r="I10289" s="462" t="s">
        <v>2</v>
      </c>
      <c r="J10289" s="462" t="s">
        <v>2</v>
      </c>
    </row>
    <row r="10290" spans="6:10">
      <c r="F10290" s="462" t="s">
        <v>2</v>
      </c>
      <c r="G10290" s="462" t="s">
        <v>2</v>
      </c>
      <c r="I10290" s="462" t="s">
        <v>2</v>
      </c>
      <c r="J10290" s="462" t="s">
        <v>2</v>
      </c>
    </row>
    <row r="10291" spans="6:10">
      <c r="F10291" s="462" t="s">
        <v>2</v>
      </c>
      <c r="G10291" s="462" t="s">
        <v>2</v>
      </c>
      <c r="I10291" s="462" t="s">
        <v>2</v>
      </c>
      <c r="J10291" s="462" t="s">
        <v>2</v>
      </c>
    </row>
    <row r="10292" spans="6:10">
      <c r="F10292" s="462" t="s">
        <v>2</v>
      </c>
      <c r="G10292" s="462" t="s">
        <v>2</v>
      </c>
      <c r="I10292" s="462" t="s">
        <v>2</v>
      </c>
      <c r="J10292" s="462" t="s">
        <v>2</v>
      </c>
    </row>
    <row r="10293" spans="6:10">
      <c r="F10293" s="462" t="s">
        <v>2</v>
      </c>
      <c r="G10293" s="462" t="s">
        <v>2</v>
      </c>
      <c r="I10293" s="462" t="s">
        <v>2</v>
      </c>
      <c r="J10293" s="462" t="s">
        <v>2</v>
      </c>
    </row>
    <row r="10294" spans="6:10">
      <c r="F10294" s="462" t="s">
        <v>2</v>
      </c>
      <c r="G10294" s="462" t="s">
        <v>2</v>
      </c>
      <c r="I10294" s="462" t="s">
        <v>2</v>
      </c>
      <c r="J10294" s="462" t="s">
        <v>2</v>
      </c>
    </row>
    <row r="10295" spans="6:10">
      <c r="F10295" s="462" t="s">
        <v>2</v>
      </c>
      <c r="G10295" s="462" t="s">
        <v>2</v>
      </c>
      <c r="I10295" s="462" t="s">
        <v>2</v>
      </c>
      <c r="J10295" s="462" t="s">
        <v>2</v>
      </c>
    </row>
    <row r="10296" spans="6:10">
      <c r="F10296" s="462" t="s">
        <v>2</v>
      </c>
      <c r="G10296" s="462" t="s">
        <v>2</v>
      </c>
      <c r="I10296" s="462" t="s">
        <v>2</v>
      </c>
      <c r="J10296" s="462" t="s">
        <v>2</v>
      </c>
    </row>
    <row r="10297" spans="6:10">
      <c r="F10297" s="462" t="s">
        <v>2</v>
      </c>
      <c r="G10297" s="462" t="s">
        <v>2</v>
      </c>
      <c r="I10297" s="462" t="s">
        <v>2</v>
      </c>
      <c r="J10297" s="462" t="s">
        <v>2</v>
      </c>
    </row>
    <row r="10298" spans="6:10">
      <c r="F10298" s="462" t="s">
        <v>2</v>
      </c>
      <c r="G10298" s="462" t="s">
        <v>2</v>
      </c>
      <c r="I10298" s="462" t="s">
        <v>2</v>
      </c>
      <c r="J10298" s="462" t="s">
        <v>2</v>
      </c>
    </row>
    <row r="10299" spans="6:10">
      <c r="F10299" s="462" t="s">
        <v>2</v>
      </c>
      <c r="G10299" s="462" t="s">
        <v>2</v>
      </c>
      <c r="I10299" s="462" t="s">
        <v>2</v>
      </c>
      <c r="J10299" s="462" t="s">
        <v>2</v>
      </c>
    </row>
    <row r="10300" spans="6:10">
      <c r="F10300" s="462" t="s">
        <v>2</v>
      </c>
      <c r="G10300" s="462" t="s">
        <v>2</v>
      </c>
      <c r="I10300" s="462" t="s">
        <v>2</v>
      </c>
      <c r="J10300" s="462" t="s">
        <v>2</v>
      </c>
    </row>
    <row r="10301" spans="6:10">
      <c r="F10301" s="462" t="s">
        <v>2</v>
      </c>
      <c r="G10301" s="462" t="s">
        <v>2</v>
      </c>
      <c r="I10301" s="462" t="s">
        <v>2</v>
      </c>
      <c r="J10301" s="462" t="s">
        <v>2</v>
      </c>
    </row>
    <row r="10302" spans="6:10">
      <c r="F10302" s="462" t="s">
        <v>2</v>
      </c>
      <c r="G10302" s="462" t="s">
        <v>2</v>
      </c>
      <c r="I10302" s="462" t="s">
        <v>2</v>
      </c>
      <c r="J10302" s="462" t="s">
        <v>2</v>
      </c>
    </row>
    <row r="10303" spans="6:10">
      <c r="F10303" s="462" t="s">
        <v>2</v>
      </c>
      <c r="G10303" s="462" t="s">
        <v>2</v>
      </c>
      <c r="I10303" s="462" t="s">
        <v>2</v>
      </c>
      <c r="J10303" s="462" t="s">
        <v>2</v>
      </c>
    </row>
    <row r="10304" spans="6:10">
      <c r="F10304" s="462" t="s">
        <v>2</v>
      </c>
      <c r="G10304" s="462" t="s">
        <v>2</v>
      </c>
      <c r="I10304" s="462" t="s">
        <v>2</v>
      </c>
      <c r="J10304" s="462" t="s">
        <v>2</v>
      </c>
    </row>
    <row r="10305" spans="6:10">
      <c r="F10305" s="462" t="s">
        <v>2</v>
      </c>
      <c r="G10305" s="462" t="s">
        <v>2</v>
      </c>
      <c r="I10305" s="462" t="s">
        <v>2</v>
      </c>
      <c r="J10305" s="462" t="s">
        <v>2</v>
      </c>
    </row>
    <row r="10306" spans="6:10">
      <c r="F10306" s="462" t="s">
        <v>2</v>
      </c>
      <c r="G10306" s="462" t="s">
        <v>2</v>
      </c>
      <c r="I10306" s="462" t="s">
        <v>2</v>
      </c>
      <c r="J10306" s="462" t="s">
        <v>2</v>
      </c>
    </row>
    <row r="10307" spans="6:10">
      <c r="F10307" s="462" t="s">
        <v>2</v>
      </c>
      <c r="G10307" s="462" t="s">
        <v>2</v>
      </c>
      <c r="I10307" s="462" t="s">
        <v>2</v>
      </c>
      <c r="J10307" s="462" t="s">
        <v>2</v>
      </c>
    </row>
    <row r="10308" spans="6:10">
      <c r="F10308" s="462" t="s">
        <v>2</v>
      </c>
      <c r="G10308" s="462" t="s">
        <v>2</v>
      </c>
      <c r="I10308" s="462" t="s">
        <v>2</v>
      </c>
      <c r="J10308" s="462" t="s">
        <v>2</v>
      </c>
    </row>
    <row r="10309" spans="6:10">
      <c r="F10309" s="462" t="s">
        <v>2</v>
      </c>
      <c r="G10309" s="462" t="s">
        <v>2</v>
      </c>
      <c r="I10309" s="462" t="s">
        <v>2</v>
      </c>
      <c r="J10309" s="462" t="s">
        <v>2</v>
      </c>
    </row>
    <row r="10310" spans="6:10">
      <c r="F10310" s="462" t="s">
        <v>2</v>
      </c>
      <c r="G10310" s="462" t="s">
        <v>2</v>
      </c>
      <c r="I10310" s="462" t="s">
        <v>2</v>
      </c>
      <c r="J10310" s="462" t="s">
        <v>2</v>
      </c>
    </row>
    <row r="10311" spans="6:10">
      <c r="F10311" s="462" t="s">
        <v>2</v>
      </c>
      <c r="G10311" s="462" t="s">
        <v>2</v>
      </c>
      <c r="I10311" s="462" t="s">
        <v>2</v>
      </c>
      <c r="J10311" s="462" t="s">
        <v>2</v>
      </c>
    </row>
    <row r="10312" spans="6:10">
      <c r="F10312" s="462" t="s">
        <v>2</v>
      </c>
      <c r="G10312" s="462" t="s">
        <v>2</v>
      </c>
      <c r="I10312" s="462" t="s">
        <v>2</v>
      </c>
      <c r="J10312" s="462" t="s">
        <v>2</v>
      </c>
    </row>
    <row r="10313" spans="6:10">
      <c r="F10313" s="462" t="s">
        <v>2</v>
      </c>
      <c r="G10313" s="462" t="s">
        <v>2</v>
      </c>
      <c r="I10313" s="462" t="s">
        <v>2</v>
      </c>
      <c r="J10313" s="462" t="s">
        <v>2</v>
      </c>
    </row>
    <row r="10314" spans="6:10">
      <c r="F10314" s="462" t="s">
        <v>2</v>
      </c>
      <c r="G10314" s="462" t="s">
        <v>2</v>
      </c>
      <c r="I10314" s="462" t="s">
        <v>2</v>
      </c>
      <c r="J10314" s="462" t="s">
        <v>2</v>
      </c>
    </row>
    <row r="10315" spans="6:10">
      <c r="F10315" s="462" t="s">
        <v>2</v>
      </c>
      <c r="G10315" s="462" t="s">
        <v>2</v>
      </c>
      <c r="I10315" s="462" t="s">
        <v>2</v>
      </c>
      <c r="J10315" s="462" t="s">
        <v>2</v>
      </c>
    </row>
    <row r="10316" spans="6:10">
      <c r="F10316" s="462" t="s">
        <v>2</v>
      </c>
      <c r="G10316" s="462" t="s">
        <v>2</v>
      </c>
      <c r="I10316" s="462" t="s">
        <v>2</v>
      </c>
      <c r="J10316" s="462" t="s">
        <v>2</v>
      </c>
    </row>
    <row r="10317" spans="6:10">
      <c r="F10317" s="462" t="s">
        <v>2</v>
      </c>
      <c r="G10317" s="462" t="s">
        <v>2</v>
      </c>
      <c r="I10317" s="462" t="s">
        <v>2</v>
      </c>
      <c r="J10317" s="462" t="s">
        <v>2</v>
      </c>
    </row>
    <row r="10318" spans="6:10">
      <c r="F10318" s="462" t="s">
        <v>2</v>
      </c>
      <c r="G10318" s="462" t="s">
        <v>2</v>
      </c>
      <c r="I10318" s="462" t="s">
        <v>2</v>
      </c>
      <c r="J10318" s="462" t="s">
        <v>2</v>
      </c>
    </row>
    <row r="10319" spans="6:10">
      <c r="F10319" s="462" t="s">
        <v>2</v>
      </c>
      <c r="G10319" s="462" t="s">
        <v>2</v>
      </c>
      <c r="I10319" s="462" t="s">
        <v>2</v>
      </c>
      <c r="J10319" s="462" t="s">
        <v>2</v>
      </c>
    </row>
    <row r="10320" spans="6:10">
      <c r="F10320" s="462" t="s">
        <v>2</v>
      </c>
      <c r="G10320" s="462" t="s">
        <v>2</v>
      </c>
      <c r="I10320" s="462" t="s">
        <v>2</v>
      </c>
      <c r="J10320" s="462" t="s">
        <v>2</v>
      </c>
    </row>
    <row r="10321" spans="6:10">
      <c r="F10321" s="462" t="s">
        <v>2</v>
      </c>
      <c r="G10321" s="462" t="s">
        <v>2</v>
      </c>
      <c r="I10321" s="462" t="s">
        <v>2</v>
      </c>
      <c r="J10321" s="462" t="s">
        <v>2</v>
      </c>
    </row>
    <row r="10322" spans="6:10">
      <c r="F10322" s="462" t="s">
        <v>2</v>
      </c>
      <c r="G10322" s="462" t="s">
        <v>2</v>
      </c>
      <c r="I10322" s="462" t="s">
        <v>2</v>
      </c>
      <c r="J10322" s="462" t="s">
        <v>2</v>
      </c>
    </row>
    <row r="10323" spans="6:10">
      <c r="F10323" s="462" t="s">
        <v>2</v>
      </c>
      <c r="G10323" s="462" t="s">
        <v>2</v>
      </c>
      <c r="I10323" s="462" t="s">
        <v>2</v>
      </c>
      <c r="J10323" s="462" t="s">
        <v>2</v>
      </c>
    </row>
    <row r="10324" spans="6:10">
      <c r="F10324" s="462" t="s">
        <v>2</v>
      </c>
      <c r="G10324" s="462" t="s">
        <v>2</v>
      </c>
      <c r="I10324" s="462" t="s">
        <v>2</v>
      </c>
      <c r="J10324" s="462" t="s">
        <v>2</v>
      </c>
    </row>
    <row r="10325" spans="6:10">
      <c r="F10325" s="462" t="s">
        <v>2</v>
      </c>
      <c r="G10325" s="462" t="s">
        <v>2</v>
      </c>
      <c r="I10325" s="462" t="s">
        <v>2</v>
      </c>
      <c r="J10325" s="462" t="s">
        <v>2</v>
      </c>
    </row>
    <row r="10326" spans="6:10">
      <c r="F10326" s="462" t="s">
        <v>2</v>
      </c>
      <c r="G10326" s="462" t="s">
        <v>2</v>
      </c>
      <c r="I10326" s="462" t="s">
        <v>2</v>
      </c>
      <c r="J10326" s="462" t="s">
        <v>2</v>
      </c>
    </row>
    <row r="10327" spans="6:10">
      <c r="F10327" s="462" t="s">
        <v>2</v>
      </c>
      <c r="G10327" s="462" t="s">
        <v>2</v>
      </c>
      <c r="I10327" s="462" t="s">
        <v>2</v>
      </c>
      <c r="J10327" s="462" t="s">
        <v>2</v>
      </c>
    </row>
    <row r="10328" spans="6:10">
      <c r="F10328" s="462" t="s">
        <v>2</v>
      </c>
      <c r="G10328" s="462" t="s">
        <v>2</v>
      </c>
      <c r="I10328" s="462" t="s">
        <v>2</v>
      </c>
      <c r="J10328" s="462" t="s">
        <v>2</v>
      </c>
    </row>
    <row r="10329" spans="6:10">
      <c r="F10329" s="462" t="s">
        <v>2</v>
      </c>
      <c r="G10329" s="462" t="s">
        <v>2</v>
      </c>
      <c r="I10329" s="462" t="s">
        <v>2</v>
      </c>
      <c r="J10329" s="462" t="s">
        <v>2</v>
      </c>
    </row>
    <row r="10330" spans="6:10">
      <c r="F10330" s="462" t="s">
        <v>2</v>
      </c>
      <c r="G10330" s="462" t="s">
        <v>2</v>
      </c>
      <c r="I10330" s="462" t="s">
        <v>2</v>
      </c>
      <c r="J10330" s="462" t="s">
        <v>2</v>
      </c>
    </row>
    <row r="10331" spans="6:10">
      <c r="F10331" s="462" t="s">
        <v>2</v>
      </c>
      <c r="G10331" s="462" t="s">
        <v>2</v>
      </c>
      <c r="I10331" s="462" t="s">
        <v>2</v>
      </c>
      <c r="J10331" s="462" t="s">
        <v>2</v>
      </c>
    </row>
    <row r="10332" spans="6:10">
      <c r="F10332" s="462" t="s">
        <v>2</v>
      </c>
      <c r="G10332" s="462" t="s">
        <v>2</v>
      </c>
      <c r="I10332" s="462" t="s">
        <v>2</v>
      </c>
      <c r="J10332" s="462" t="s">
        <v>2</v>
      </c>
    </row>
    <row r="10333" spans="6:10">
      <c r="F10333" s="462" t="s">
        <v>2</v>
      </c>
      <c r="G10333" s="462" t="s">
        <v>2</v>
      </c>
      <c r="I10333" s="462" t="s">
        <v>2</v>
      </c>
      <c r="J10333" s="462" t="s">
        <v>2</v>
      </c>
    </row>
    <row r="10334" spans="6:10">
      <c r="F10334" s="462" t="s">
        <v>2</v>
      </c>
      <c r="G10334" s="462" t="s">
        <v>2</v>
      </c>
      <c r="I10334" s="462" t="s">
        <v>2</v>
      </c>
      <c r="J10334" s="462" t="s">
        <v>2</v>
      </c>
    </row>
    <row r="10335" spans="6:10">
      <c r="F10335" s="462" t="s">
        <v>2</v>
      </c>
      <c r="G10335" s="462" t="s">
        <v>2</v>
      </c>
      <c r="I10335" s="462" t="s">
        <v>2</v>
      </c>
      <c r="J10335" s="462" t="s">
        <v>2</v>
      </c>
    </row>
    <row r="10336" spans="6:10">
      <c r="F10336" s="462" t="s">
        <v>2</v>
      </c>
      <c r="G10336" s="462" t="s">
        <v>2</v>
      </c>
      <c r="I10336" s="462" t="s">
        <v>2</v>
      </c>
      <c r="J10336" s="462" t="s">
        <v>2</v>
      </c>
    </row>
    <row r="10337" spans="6:10">
      <c r="F10337" s="462" t="s">
        <v>2</v>
      </c>
      <c r="G10337" s="462" t="s">
        <v>2</v>
      </c>
      <c r="I10337" s="462" t="s">
        <v>2</v>
      </c>
      <c r="J10337" s="462" t="s">
        <v>2</v>
      </c>
    </row>
    <row r="10338" spans="6:10">
      <c r="F10338" s="462" t="s">
        <v>2</v>
      </c>
      <c r="G10338" s="462" t="s">
        <v>2</v>
      </c>
      <c r="I10338" s="462" t="s">
        <v>2</v>
      </c>
      <c r="J10338" s="462" t="s">
        <v>2</v>
      </c>
    </row>
    <row r="10339" spans="6:10">
      <c r="F10339" s="462" t="s">
        <v>2</v>
      </c>
      <c r="G10339" s="462" t="s">
        <v>2</v>
      </c>
      <c r="I10339" s="462" t="s">
        <v>2</v>
      </c>
      <c r="J10339" s="462" t="s">
        <v>2</v>
      </c>
    </row>
    <row r="10340" spans="6:10">
      <c r="F10340" s="462" t="s">
        <v>2</v>
      </c>
      <c r="G10340" s="462" t="s">
        <v>2</v>
      </c>
      <c r="I10340" s="462" t="s">
        <v>2</v>
      </c>
      <c r="J10340" s="462" t="s">
        <v>2</v>
      </c>
    </row>
    <row r="10341" spans="6:10">
      <c r="F10341" s="462" t="s">
        <v>2</v>
      </c>
      <c r="G10341" s="462" t="s">
        <v>2</v>
      </c>
      <c r="I10341" s="462" t="s">
        <v>2</v>
      </c>
      <c r="J10341" s="462" t="s">
        <v>2</v>
      </c>
    </row>
    <row r="10342" spans="6:10">
      <c r="F10342" s="462" t="s">
        <v>2</v>
      </c>
      <c r="G10342" s="462" t="s">
        <v>2</v>
      </c>
      <c r="I10342" s="462" t="s">
        <v>2</v>
      </c>
      <c r="J10342" s="462" t="s">
        <v>2</v>
      </c>
    </row>
    <row r="10343" spans="6:10">
      <c r="F10343" s="462" t="s">
        <v>2</v>
      </c>
      <c r="G10343" s="462" t="s">
        <v>2</v>
      </c>
      <c r="I10343" s="462" t="s">
        <v>2</v>
      </c>
      <c r="J10343" s="462" t="s">
        <v>2</v>
      </c>
    </row>
    <row r="10344" spans="6:10">
      <c r="F10344" s="462" t="s">
        <v>2</v>
      </c>
      <c r="G10344" s="462" t="s">
        <v>2</v>
      </c>
      <c r="I10344" s="462" t="s">
        <v>2</v>
      </c>
      <c r="J10344" s="462" t="s">
        <v>2</v>
      </c>
    </row>
    <row r="10345" spans="6:10">
      <c r="F10345" s="462" t="s">
        <v>2</v>
      </c>
      <c r="G10345" s="462" t="s">
        <v>2</v>
      </c>
      <c r="I10345" s="462" t="s">
        <v>2</v>
      </c>
      <c r="J10345" s="462" t="s">
        <v>2</v>
      </c>
    </row>
    <row r="10346" spans="6:10">
      <c r="F10346" s="462" t="s">
        <v>2</v>
      </c>
      <c r="G10346" s="462" t="s">
        <v>2</v>
      </c>
      <c r="I10346" s="462" t="s">
        <v>2</v>
      </c>
      <c r="J10346" s="462" t="s">
        <v>2</v>
      </c>
    </row>
    <row r="10347" spans="6:10">
      <c r="F10347" s="462" t="s">
        <v>2</v>
      </c>
      <c r="G10347" s="462" t="s">
        <v>2</v>
      </c>
      <c r="I10347" s="462" t="s">
        <v>2</v>
      </c>
      <c r="J10347" s="462" t="s">
        <v>2</v>
      </c>
    </row>
    <row r="10348" spans="6:10">
      <c r="F10348" s="462" t="s">
        <v>2</v>
      </c>
      <c r="G10348" s="462" t="s">
        <v>2</v>
      </c>
      <c r="I10348" s="462" t="s">
        <v>2</v>
      </c>
      <c r="J10348" s="462" t="s">
        <v>2</v>
      </c>
    </row>
    <row r="10349" spans="6:10">
      <c r="F10349" s="462" t="s">
        <v>2</v>
      </c>
      <c r="G10349" s="462" t="s">
        <v>2</v>
      </c>
      <c r="I10349" s="462" t="s">
        <v>2</v>
      </c>
      <c r="J10349" s="462" t="s">
        <v>2</v>
      </c>
    </row>
    <row r="10350" spans="6:10">
      <c r="F10350" s="462" t="s">
        <v>2</v>
      </c>
      <c r="G10350" s="462" t="s">
        <v>2</v>
      </c>
      <c r="I10350" s="462" t="s">
        <v>2</v>
      </c>
      <c r="J10350" s="462" t="s">
        <v>2</v>
      </c>
    </row>
    <row r="10351" spans="6:10">
      <c r="F10351" s="462" t="s">
        <v>2</v>
      </c>
      <c r="G10351" s="462" t="s">
        <v>2</v>
      </c>
      <c r="I10351" s="462" t="s">
        <v>2</v>
      </c>
      <c r="J10351" s="462" t="s">
        <v>2</v>
      </c>
    </row>
    <row r="10352" spans="6:10">
      <c r="F10352" s="462" t="s">
        <v>2</v>
      </c>
      <c r="G10352" s="462" t="s">
        <v>2</v>
      </c>
      <c r="I10352" s="462" t="s">
        <v>2</v>
      </c>
      <c r="J10352" s="462" t="s">
        <v>2</v>
      </c>
    </row>
    <row r="10353" spans="6:10">
      <c r="F10353" s="462" t="s">
        <v>2</v>
      </c>
      <c r="G10353" s="462" t="s">
        <v>2</v>
      </c>
      <c r="I10353" s="462" t="s">
        <v>2</v>
      </c>
      <c r="J10353" s="462" t="s">
        <v>2</v>
      </c>
    </row>
    <row r="10354" spans="6:10">
      <c r="F10354" s="462" t="s">
        <v>2</v>
      </c>
      <c r="G10354" s="462" t="s">
        <v>2</v>
      </c>
      <c r="I10354" s="462" t="s">
        <v>2</v>
      </c>
      <c r="J10354" s="462" t="s">
        <v>2</v>
      </c>
    </row>
    <row r="10355" spans="6:10">
      <c r="F10355" s="462" t="s">
        <v>2</v>
      </c>
      <c r="G10355" s="462" t="s">
        <v>2</v>
      </c>
      <c r="I10355" s="462" t="s">
        <v>2</v>
      </c>
      <c r="J10355" s="462" t="s">
        <v>2</v>
      </c>
    </row>
    <row r="10356" spans="6:10">
      <c r="F10356" s="462" t="s">
        <v>2</v>
      </c>
      <c r="G10356" s="462" t="s">
        <v>2</v>
      </c>
      <c r="I10356" s="462" t="s">
        <v>2</v>
      </c>
      <c r="J10356" s="462" t="s">
        <v>2</v>
      </c>
    </row>
    <row r="10357" spans="6:10">
      <c r="F10357" s="462" t="s">
        <v>2</v>
      </c>
      <c r="G10357" s="462" t="s">
        <v>2</v>
      </c>
      <c r="I10357" s="462" t="s">
        <v>2</v>
      </c>
      <c r="J10357" s="462" t="s">
        <v>2</v>
      </c>
    </row>
    <row r="10358" spans="6:10">
      <c r="F10358" s="462" t="s">
        <v>2</v>
      </c>
      <c r="G10358" s="462" t="s">
        <v>2</v>
      </c>
      <c r="I10358" s="462" t="s">
        <v>2</v>
      </c>
      <c r="J10358" s="462" t="s">
        <v>2</v>
      </c>
    </row>
    <row r="10359" spans="6:10">
      <c r="F10359" s="462" t="s">
        <v>2</v>
      </c>
      <c r="G10359" s="462" t="s">
        <v>2</v>
      </c>
      <c r="I10359" s="462" t="s">
        <v>2</v>
      </c>
      <c r="J10359" s="462" t="s">
        <v>2</v>
      </c>
    </row>
    <row r="10360" spans="6:10">
      <c r="F10360" s="462" t="s">
        <v>2</v>
      </c>
      <c r="G10360" s="462" t="s">
        <v>2</v>
      </c>
      <c r="I10360" s="462" t="s">
        <v>2</v>
      </c>
      <c r="J10360" s="462" t="s">
        <v>2</v>
      </c>
    </row>
    <row r="10361" spans="6:10">
      <c r="F10361" s="462" t="s">
        <v>2</v>
      </c>
      <c r="G10361" s="462" t="s">
        <v>2</v>
      </c>
      <c r="I10361" s="462" t="s">
        <v>2</v>
      </c>
      <c r="J10361" s="462" t="s">
        <v>2</v>
      </c>
    </row>
    <row r="10362" spans="6:10">
      <c r="F10362" s="462" t="s">
        <v>2</v>
      </c>
      <c r="G10362" s="462" t="s">
        <v>2</v>
      </c>
      <c r="I10362" s="462" t="s">
        <v>2</v>
      </c>
      <c r="J10362" s="462" t="s">
        <v>2</v>
      </c>
    </row>
    <row r="10363" spans="6:10">
      <c r="F10363" s="462" t="s">
        <v>2</v>
      </c>
      <c r="G10363" s="462" t="s">
        <v>2</v>
      </c>
      <c r="I10363" s="462" t="s">
        <v>2</v>
      </c>
      <c r="J10363" s="462" t="s">
        <v>2</v>
      </c>
    </row>
    <row r="10364" spans="6:10">
      <c r="F10364" s="462" t="s">
        <v>2</v>
      </c>
      <c r="G10364" s="462" t="s">
        <v>2</v>
      </c>
      <c r="I10364" s="462" t="s">
        <v>2</v>
      </c>
      <c r="J10364" s="462" t="s">
        <v>2</v>
      </c>
    </row>
    <row r="10365" spans="6:10">
      <c r="F10365" s="462" t="s">
        <v>2</v>
      </c>
      <c r="G10365" s="462" t="s">
        <v>2</v>
      </c>
      <c r="I10365" s="462" t="s">
        <v>2</v>
      </c>
      <c r="J10365" s="462" t="s">
        <v>2</v>
      </c>
    </row>
    <row r="10366" spans="6:10">
      <c r="F10366" s="462" t="s">
        <v>2</v>
      </c>
      <c r="G10366" s="462" t="s">
        <v>2</v>
      </c>
      <c r="I10366" s="462" t="s">
        <v>2</v>
      </c>
      <c r="J10366" s="462" t="s">
        <v>2</v>
      </c>
    </row>
    <row r="10367" spans="6:10">
      <c r="F10367" s="462" t="s">
        <v>2</v>
      </c>
      <c r="G10367" s="462" t="s">
        <v>2</v>
      </c>
      <c r="I10367" s="462" t="s">
        <v>2</v>
      </c>
      <c r="J10367" s="462" t="s">
        <v>2</v>
      </c>
    </row>
    <row r="10368" spans="6:10">
      <c r="F10368" s="462" t="s">
        <v>2</v>
      </c>
      <c r="G10368" s="462" t="s">
        <v>2</v>
      </c>
      <c r="I10368" s="462" t="s">
        <v>2</v>
      </c>
      <c r="J10368" s="462" t="s">
        <v>2</v>
      </c>
    </row>
    <row r="10369" spans="6:10">
      <c r="F10369" s="462" t="s">
        <v>2</v>
      </c>
      <c r="G10369" s="462" t="s">
        <v>2</v>
      </c>
      <c r="I10369" s="462" t="s">
        <v>2</v>
      </c>
      <c r="J10369" s="462" t="s">
        <v>2</v>
      </c>
    </row>
    <row r="10370" spans="6:10">
      <c r="F10370" s="462" t="s">
        <v>2</v>
      </c>
      <c r="G10370" s="462" t="s">
        <v>2</v>
      </c>
      <c r="I10370" s="462" t="s">
        <v>2</v>
      </c>
      <c r="J10370" s="462" t="s">
        <v>2</v>
      </c>
    </row>
    <row r="10371" spans="6:10">
      <c r="F10371" s="462" t="s">
        <v>2</v>
      </c>
      <c r="G10371" s="462" t="s">
        <v>2</v>
      </c>
      <c r="I10371" s="462" t="s">
        <v>2</v>
      </c>
      <c r="J10371" s="462" t="s">
        <v>2</v>
      </c>
    </row>
    <row r="10372" spans="6:10">
      <c r="F10372" s="462" t="s">
        <v>2</v>
      </c>
      <c r="G10372" s="462" t="s">
        <v>2</v>
      </c>
      <c r="I10372" s="462" t="s">
        <v>2</v>
      </c>
      <c r="J10372" s="462" t="s">
        <v>2</v>
      </c>
    </row>
    <row r="10373" spans="6:10">
      <c r="F10373" s="462" t="s">
        <v>2</v>
      </c>
      <c r="G10373" s="462" t="s">
        <v>2</v>
      </c>
      <c r="I10373" s="462" t="s">
        <v>2</v>
      </c>
      <c r="J10373" s="462" t="s">
        <v>2</v>
      </c>
    </row>
    <row r="10374" spans="6:10">
      <c r="F10374" s="462" t="s">
        <v>2</v>
      </c>
      <c r="G10374" s="462" t="s">
        <v>2</v>
      </c>
      <c r="I10374" s="462" t="s">
        <v>2</v>
      </c>
      <c r="J10374" s="462" t="s">
        <v>2</v>
      </c>
    </row>
    <row r="10375" spans="6:10">
      <c r="F10375" s="462" t="s">
        <v>2</v>
      </c>
      <c r="G10375" s="462" t="s">
        <v>2</v>
      </c>
      <c r="I10375" s="462" t="s">
        <v>2</v>
      </c>
      <c r="J10375" s="462" t="s">
        <v>2</v>
      </c>
    </row>
    <row r="10376" spans="6:10">
      <c r="F10376" s="462" t="s">
        <v>2</v>
      </c>
      <c r="G10376" s="462" t="s">
        <v>2</v>
      </c>
      <c r="I10376" s="462" t="s">
        <v>2</v>
      </c>
      <c r="J10376" s="462" t="s">
        <v>2</v>
      </c>
    </row>
    <row r="10377" spans="6:10">
      <c r="F10377" s="462" t="s">
        <v>2</v>
      </c>
      <c r="G10377" s="462" t="s">
        <v>2</v>
      </c>
      <c r="I10377" s="462" t="s">
        <v>2</v>
      </c>
      <c r="J10377" s="462" t="s">
        <v>2</v>
      </c>
    </row>
    <row r="10378" spans="6:10">
      <c r="F10378" s="462" t="s">
        <v>2</v>
      </c>
      <c r="G10378" s="462" t="s">
        <v>2</v>
      </c>
      <c r="I10378" s="462" t="s">
        <v>2</v>
      </c>
      <c r="J10378" s="462" t="s">
        <v>2</v>
      </c>
    </row>
    <row r="10379" spans="6:10">
      <c r="F10379" s="462" t="s">
        <v>2</v>
      </c>
      <c r="G10379" s="462" t="s">
        <v>2</v>
      </c>
      <c r="I10379" s="462" t="s">
        <v>2</v>
      </c>
      <c r="J10379" s="462" t="s">
        <v>2</v>
      </c>
    </row>
    <row r="10380" spans="6:10">
      <c r="F10380" s="462" t="s">
        <v>2</v>
      </c>
      <c r="G10380" s="462" t="s">
        <v>2</v>
      </c>
      <c r="I10380" s="462" t="s">
        <v>2</v>
      </c>
      <c r="J10380" s="462" t="s">
        <v>2</v>
      </c>
    </row>
    <row r="10381" spans="6:10">
      <c r="F10381" s="462" t="s">
        <v>2</v>
      </c>
      <c r="G10381" s="462" t="s">
        <v>2</v>
      </c>
      <c r="I10381" s="462" t="s">
        <v>2</v>
      </c>
      <c r="J10381" s="462" t="s">
        <v>2</v>
      </c>
    </row>
    <row r="10382" spans="6:10">
      <c r="F10382" s="462" t="s">
        <v>2</v>
      </c>
      <c r="G10382" s="462" t="s">
        <v>2</v>
      </c>
      <c r="I10382" s="462" t="s">
        <v>2</v>
      </c>
      <c r="J10382" s="462" t="s">
        <v>2</v>
      </c>
    </row>
    <row r="10383" spans="6:10">
      <c r="F10383" s="462" t="s">
        <v>2</v>
      </c>
      <c r="G10383" s="462" t="s">
        <v>2</v>
      </c>
      <c r="I10383" s="462" t="s">
        <v>2</v>
      </c>
      <c r="J10383" s="462" t="s">
        <v>2</v>
      </c>
    </row>
    <row r="10384" spans="6:10">
      <c r="F10384" s="462" t="s">
        <v>2</v>
      </c>
      <c r="G10384" s="462" t="s">
        <v>2</v>
      </c>
      <c r="I10384" s="462" t="s">
        <v>2</v>
      </c>
      <c r="J10384" s="462" t="s">
        <v>2</v>
      </c>
    </row>
    <row r="10385" spans="6:10">
      <c r="F10385" s="462" t="s">
        <v>2</v>
      </c>
      <c r="G10385" s="462" t="s">
        <v>2</v>
      </c>
      <c r="I10385" s="462" t="s">
        <v>2</v>
      </c>
      <c r="J10385" s="462" t="s">
        <v>2</v>
      </c>
    </row>
    <row r="10386" spans="6:10">
      <c r="F10386" s="462" t="s">
        <v>2</v>
      </c>
      <c r="G10386" s="462" t="s">
        <v>2</v>
      </c>
      <c r="I10386" s="462" t="s">
        <v>2</v>
      </c>
      <c r="J10386" s="462" t="s">
        <v>2</v>
      </c>
    </row>
    <row r="10387" spans="6:10">
      <c r="F10387" s="462" t="s">
        <v>2</v>
      </c>
      <c r="G10387" s="462" t="s">
        <v>2</v>
      </c>
      <c r="I10387" s="462" t="s">
        <v>2</v>
      </c>
      <c r="J10387" s="462" t="s">
        <v>2</v>
      </c>
    </row>
    <row r="10388" spans="6:10">
      <c r="F10388" s="462" t="s">
        <v>2</v>
      </c>
      <c r="G10388" s="462" t="s">
        <v>2</v>
      </c>
      <c r="I10388" s="462" t="s">
        <v>2</v>
      </c>
      <c r="J10388" s="462" t="s">
        <v>2</v>
      </c>
    </row>
    <row r="10389" spans="6:10">
      <c r="F10389" s="462" t="s">
        <v>2</v>
      </c>
      <c r="G10389" s="462" t="s">
        <v>2</v>
      </c>
      <c r="I10389" s="462" t="s">
        <v>2</v>
      </c>
      <c r="J10389" s="462" t="s">
        <v>2</v>
      </c>
    </row>
    <row r="10390" spans="6:10">
      <c r="F10390" s="462" t="s">
        <v>2</v>
      </c>
      <c r="G10390" s="462" t="s">
        <v>2</v>
      </c>
      <c r="I10390" s="462" t="s">
        <v>2</v>
      </c>
      <c r="J10390" s="462" t="s">
        <v>2</v>
      </c>
    </row>
    <row r="10391" spans="6:10">
      <c r="F10391" s="462" t="s">
        <v>2</v>
      </c>
      <c r="G10391" s="462" t="s">
        <v>2</v>
      </c>
      <c r="I10391" s="462" t="s">
        <v>2</v>
      </c>
      <c r="J10391" s="462" t="s">
        <v>2</v>
      </c>
    </row>
    <row r="10392" spans="6:10">
      <c r="F10392" s="462" t="s">
        <v>2</v>
      </c>
      <c r="G10392" s="462" t="s">
        <v>2</v>
      </c>
      <c r="I10392" s="462" t="s">
        <v>2</v>
      </c>
      <c r="J10392" s="462" t="s">
        <v>2</v>
      </c>
    </row>
    <row r="10393" spans="6:10">
      <c r="F10393" s="462" t="s">
        <v>2</v>
      </c>
      <c r="G10393" s="462" t="s">
        <v>2</v>
      </c>
      <c r="I10393" s="462" t="s">
        <v>2</v>
      </c>
      <c r="J10393" s="462" t="s">
        <v>2</v>
      </c>
    </row>
    <row r="10394" spans="6:10">
      <c r="F10394" s="462" t="s">
        <v>2</v>
      </c>
      <c r="G10394" s="462" t="s">
        <v>2</v>
      </c>
      <c r="I10394" s="462" t="s">
        <v>2</v>
      </c>
      <c r="J10394" s="462" t="s">
        <v>2</v>
      </c>
    </row>
    <row r="10395" spans="6:10">
      <c r="F10395" s="462" t="s">
        <v>2</v>
      </c>
      <c r="G10395" s="462" t="s">
        <v>2</v>
      </c>
      <c r="I10395" s="462" t="s">
        <v>2</v>
      </c>
      <c r="J10395" s="462" t="s">
        <v>2</v>
      </c>
    </row>
    <row r="10396" spans="6:10">
      <c r="F10396" s="462" t="s">
        <v>2</v>
      </c>
      <c r="G10396" s="462" t="s">
        <v>2</v>
      </c>
      <c r="I10396" s="462" t="s">
        <v>2</v>
      </c>
      <c r="J10396" s="462" t="s">
        <v>2</v>
      </c>
    </row>
    <row r="10397" spans="6:10">
      <c r="F10397" s="462" t="s">
        <v>2</v>
      </c>
      <c r="G10397" s="462" t="s">
        <v>2</v>
      </c>
      <c r="I10397" s="462" t="s">
        <v>2</v>
      </c>
      <c r="J10397" s="462" t="s">
        <v>2</v>
      </c>
    </row>
    <row r="10398" spans="6:10">
      <c r="F10398" s="462" t="s">
        <v>2</v>
      </c>
      <c r="G10398" s="462" t="s">
        <v>2</v>
      </c>
      <c r="I10398" s="462" t="s">
        <v>2</v>
      </c>
      <c r="J10398" s="462" t="s">
        <v>2</v>
      </c>
    </row>
    <row r="10399" spans="6:10">
      <c r="F10399" s="462" t="s">
        <v>2</v>
      </c>
      <c r="G10399" s="462" t="s">
        <v>2</v>
      </c>
      <c r="I10399" s="462" t="s">
        <v>2</v>
      </c>
      <c r="J10399" s="462" t="s">
        <v>2</v>
      </c>
    </row>
    <row r="10400" spans="6:10">
      <c r="F10400" s="462" t="s">
        <v>2</v>
      </c>
      <c r="G10400" s="462" t="s">
        <v>2</v>
      </c>
      <c r="I10400" s="462" t="s">
        <v>2</v>
      </c>
      <c r="J10400" s="462" t="s">
        <v>2</v>
      </c>
    </row>
    <row r="10401" spans="6:10">
      <c r="F10401" s="462" t="s">
        <v>2</v>
      </c>
      <c r="G10401" s="462" t="s">
        <v>2</v>
      </c>
      <c r="I10401" s="462" t="s">
        <v>2</v>
      </c>
      <c r="J10401" s="462" t="s">
        <v>2</v>
      </c>
    </row>
    <row r="10402" spans="6:10">
      <c r="F10402" s="462" t="s">
        <v>2</v>
      </c>
      <c r="G10402" s="462" t="s">
        <v>2</v>
      </c>
      <c r="I10402" s="462" t="s">
        <v>2</v>
      </c>
      <c r="J10402" s="462" t="s">
        <v>2</v>
      </c>
    </row>
    <row r="10403" spans="6:10">
      <c r="F10403" s="462" t="s">
        <v>2</v>
      </c>
      <c r="G10403" s="462" t="s">
        <v>2</v>
      </c>
      <c r="I10403" s="462" t="s">
        <v>2</v>
      </c>
      <c r="J10403" s="462" t="s">
        <v>2</v>
      </c>
    </row>
    <row r="10404" spans="6:10">
      <c r="F10404" s="462" t="s">
        <v>2</v>
      </c>
      <c r="G10404" s="462" t="s">
        <v>2</v>
      </c>
      <c r="I10404" s="462" t="s">
        <v>2</v>
      </c>
      <c r="J10404" s="462" t="s">
        <v>2</v>
      </c>
    </row>
    <row r="10405" spans="6:10">
      <c r="F10405" s="462" t="s">
        <v>2</v>
      </c>
      <c r="G10405" s="462" t="s">
        <v>2</v>
      </c>
      <c r="I10405" s="462" t="s">
        <v>2</v>
      </c>
      <c r="J10405" s="462" t="s">
        <v>2</v>
      </c>
    </row>
    <row r="10406" spans="6:10">
      <c r="F10406" s="462" t="s">
        <v>2</v>
      </c>
      <c r="G10406" s="462" t="s">
        <v>2</v>
      </c>
      <c r="I10406" s="462" t="s">
        <v>2</v>
      </c>
      <c r="J10406" s="462" t="s">
        <v>2</v>
      </c>
    </row>
    <row r="10407" spans="6:10">
      <c r="F10407" s="462" t="s">
        <v>2</v>
      </c>
      <c r="G10407" s="462" t="s">
        <v>2</v>
      </c>
      <c r="I10407" s="462" t="s">
        <v>2</v>
      </c>
      <c r="J10407" s="462" t="s">
        <v>2</v>
      </c>
    </row>
    <row r="10408" spans="6:10">
      <c r="F10408" s="462" t="s">
        <v>2</v>
      </c>
      <c r="G10408" s="462" t="s">
        <v>2</v>
      </c>
      <c r="I10408" s="462" t="s">
        <v>2</v>
      </c>
      <c r="J10408" s="462" t="s">
        <v>2</v>
      </c>
    </row>
    <row r="10409" spans="6:10">
      <c r="F10409" s="462" t="s">
        <v>2</v>
      </c>
      <c r="G10409" s="462" t="s">
        <v>2</v>
      </c>
      <c r="I10409" s="462" t="s">
        <v>2</v>
      </c>
      <c r="J10409" s="462" t="s">
        <v>2</v>
      </c>
    </row>
    <row r="10410" spans="6:10">
      <c r="F10410" s="462" t="s">
        <v>2</v>
      </c>
      <c r="G10410" s="462" t="s">
        <v>2</v>
      </c>
      <c r="I10410" s="462" t="s">
        <v>2</v>
      </c>
      <c r="J10410" s="462" t="s">
        <v>2</v>
      </c>
    </row>
    <row r="10411" spans="6:10">
      <c r="F10411" s="462" t="s">
        <v>2</v>
      </c>
      <c r="G10411" s="462" t="s">
        <v>2</v>
      </c>
      <c r="I10411" s="462" t="s">
        <v>2</v>
      </c>
      <c r="J10411" s="462" t="s">
        <v>2</v>
      </c>
    </row>
    <row r="10412" spans="6:10">
      <c r="F10412" s="462" t="s">
        <v>2</v>
      </c>
      <c r="G10412" s="462" t="s">
        <v>2</v>
      </c>
      <c r="I10412" s="462" t="s">
        <v>2</v>
      </c>
      <c r="J10412" s="462" t="s">
        <v>2</v>
      </c>
    </row>
    <row r="10413" spans="6:10">
      <c r="F10413" s="462" t="s">
        <v>2</v>
      </c>
      <c r="G10413" s="462" t="s">
        <v>2</v>
      </c>
      <c r="I10413" s="462" t="s">
        <v>2</v>
      </c>
      <c r="J10413" s="462" t="s">
        <v>2</v>
      </c>
    </row>
    <row r="10414" spans="6:10">
      <c r="F10414" s="462" t="s">
        <v>2</v>
      </c>
      <c r="G10414" s="462" t="s">
        <v>2</v>
      </c>
      <c r="I10414" s="462" t="s">
        <v>2</v>
      </c>
      <c r="J10414" s="462" t="s">
        <v>2</v>
      </c>
    </row>
    <row r="10415" spans="6:10">
      <c r="F10415" s="462" t="s">
        <v>2</v>
      </c>
      <c r="G10415" s="462" t="s">
        <v>2</v>
      </c>
      <c r="I10415" s="462" t="s">
        <v>2</v>
      </c>
      <c r="J10415" s="462" t="s">
        <v>2</v>
      </c>
    </row>
    <row r="10416" spans="6:10">
      <c r="F10416" s="462" t="s">
        <v>2</v>
      </c>
      <c r="G10416" s="462" t="s">
        <v>2</v>
      </c>
      <c r="I10416" s="462" t="s">
        <v>2</v>
      </c>
      <c r="J10416" s="462" t="s">
        <v>2</v>
      </c>
    </row>
    <row r="10417" spans="6:10">
      <c r="F10417" s="462" t="s">
        <v>2</v>
      </c>
      <c r="G10417" s="462" t="s">
        <v>2</v>
      </c>
      <c r="I10417" s="462" t="s">
        <v>2</v>
      </c>
      <c r="J10417" s="462" t="s">
        <v>2</v>
      </c>
    </row>
    <row r="10418" spans="6:10">
      <c r="F10418" s="462" t="s">
        <v>2</v>
      </c>
      <c r="G10418" s="462" t="s">
        <v>2</v>
      </c>
      <c r="I10418" s="462" t="s">
        <v>2</v>
      </c>
      <c r="J10418" s="462" t="s">
        <v>2</v>
      </c>
    </row>
    <row r="10419" spans="6:10">
      <c r="F10419" s="462" t="s">
        <v>2</v>
      </c>
      <c r="G10419" s="462" t="s">
        <v>2</v>
      </c>
      <c r="I10419" s="462" t="s">
        <v>2</v>
      </c>
      <c r="J10419" s="462" t="s">
        <v>2</v>
      </c>
    </row>
    <row r="10420" spans="6:10">
      <c r="F10420" s="462" t="s">
        <v>2</v>
      </c>
      <c r="G10420" s="462" t="s">
        <v>2</v>
      </c>
      <c r="I10420" s="462" t="s">
        <v>2</v>
      </c>
      <c r="J10420" s="462" t="s">
        <v>2</v>
      </c>
    </row>
    <row r="10421" spans="6:10">
      <c r="F10421" s="462" t="s">
        <v>2</v>
      </c>
      <c r="G10421" s="462" t="s">
        <v>2</v>
      </c>
      <c r="I10421" s="462" t="s">
        <v>2</v>
      </c>
      <c r="J10421" s="462" t="s">
        <v>2</v>
      </c>
    </row>
    <row r="10422" spans="6:10">
      <c r="F10422" s="462" t="s">
        <v>2</v>
      </c>
      <c r="G10422" s="462" t="s">
        <v>2</v>
      </c>
      <c r="I10422" s="462" t="s">
        <v>2</v>
      </c>
      <c r="J10422" s="462" t="s">
        <v>2</v>
      </c>
    </row>
    <row r="10423" spans="6:10">
      <c r="F10423" s="462" t="s">
        <v>2</v>
      </c>
      <c r="G10423" s="462" t="s">
        <v>2</v>
      </c>
      <c r="I10423" s="462" t="s">
        <v>2</v>
      </c>
      <c r="J10423" s="462" t="s">
        <v>2</v>
      </c>
    </row>
    <row r="10424" spans="6:10">
      <c r="F10424" s="462" t="s">
        <v>2</v>
      </c>
      <c r="G10424" s="462" t="s">
        <v>2</v>
      </c>
      <c r="I10424" s="462" t="s">
        <v>2</v>
      </c>
      <c r="J10424" s="462" t="s">
        <v>2</v>
      </c>
    </row>
    <row r="10425" spans="6:10">
      <c r="F10425" s="462" t="s">
        <v>2</v>
      </c>
      <c r="G10425" s="462" t="s">
        <v>2</v>
      </c>
      <c r="I10425" s="462" t="s">
        <v>2</v>
      </c>
      <c r="J10425" s="462" t="s">
        <v>2</v>
      </c>
    </row>
    <row r="10426" spans="6:10">
      <c r="F10426" s="462" t="s">
        <v>2</v>
      </c>
      <c r="G10426" s="462" t="s">
        <v>2</v>
      </c>
      <c r="I10426" s="462" t="s">
        <v>2</v>
      </c>
      <c r="J10426" s="462" t="s">
        <v>2</v>
      </c>
    </row>
    <row r="10427" spans="6:10">
      <c r="F10427" s="462" t="s">
        <v>2</v>
      </c>
      <c r="G10427" s="462" t="s">
        <v>2</v>
      </c>
      <c r="I10427" s="462" t="s">
        <v>2</v>
      </c>
      <c r="J10427" s="462" t="s">
        <v>2</v>
      </c>
    </row>
    <row r="10428" spans="6:10">
      <c r="F10428" s="462" t="s">
        <v>2</v>
      </c>
      <c r="G10428" s="462" t="s">
        <v>2</v>
      </c>
      <c r="I10428" s="462" t="s">
        <v>2</v>
      </c>
      <c r="J10428" s="462" t="s">
        <v>2</v>
      </c>
    </row>
    <row r="10429" spans="6:10">
      <c r="F10429" s="462" t="s">
        <v>2</v>
      </c>
      <c r="G10429" s="462" t="s">
        <v>2</v>
      </c>
      <c r="I10429" s="462" t="s">
        <v>2</v>
      </c>
      <c r="J10429" s="462" t="s">
        <v>2</v>
      </c>
    </row>
    <row r="10430" spans="6:10">
      <c r="F10430" s="462" t="s">
        <v>2</v>
      </c>
      <c r="G10430" s="462" t="s">
        <v>2</v>
      </c>
      <c r="I10430" s="462" t="s">
        <v>2</v>
      </c>
      <c r="J10430" s="462" t="s">
        <v>2</v>
      </c>
    </row>
    <row r="10431" spans="6:10">
      <c r="F10431" s="462" t="s">
        <v>2</v>
      </c>
      <c r="G10431" s="462" t="s">
        <v>2</v>
      </c>
      <c r="I10431" s="462" t="s">
        <v>2</v>
      </c>
      <c r="J10431" s="462" t="s">
        <v>2</v>
      </c>
    </row>
    <row r="10432" spans="6:10">
      <c r="F10432" s="462" t="s">
        <v>2</v>
      </c>
      <c r="G10432" s="462" t="s">
        <v>2</v>
      </c>
      <c r="I10432" s="462" t="s">
        <v>2</v>
      </c>
      <c r="J10432" s="462" t="s">
        <v>2</v>
      </c>
    </row>
    <row r="10433" spans="6:10">
      <c r="F10433" s="462" t="s">
        <v>2</v>
      </c>
      <c r="G10433" s="462" t="s">
        <v>2</v>
      </c>
      <c r="I10433" s="462" t="s">
        <v>2</v>
      </c>
      <c r="J10433" s="462" t="s">
        <v>2</v>
      </c>
    </row>
    <row r="10434" spans="6:10">
      <c r="F10434" s="462" t="s">
        <v>2</v>
      </c>
      <c r="G10434" s="462" t="s">
        <v>2</v>
      </c>
      <c r="I10434" s="462" t="s">
        <v>2</v>
      </c>
      <c r="J10434" s="462" t="s">
        <v>2</v>
      </c>
    </row>
    <row r="10435" spans="6:10">
      <c r="F10435" s="462" t="s">
        <v>2</v>
      </c>
      <c r="G10435" s="462" t="s">
        <v>2</v>
      </c>
      <c r="I10435" s="462" t="s">
        <v>2</v>
      </c>
      <c r="J10435" s="462" t="s">
        <v>2</v>
      </c>
    </row>
    <row r="10436" spans="6:10">
      <c r="F10436" s="462" t="s">
        <v>2</v>
      </c>
      <c r="G10436" s="462" t="s">
        <v>2</v>
      </c>
      <c r="I10436" s="462" t="s">
        <v>2</v>
      </c>
      <c r="J10436" s="462" t="s">
        <v>2</v>
      </c>
    </row>
    <row r="10437" spans="6:10">
      <c r="F10437" s="462" t="s">
        <v>2</v>
      </c>
      <c r="G10437" s="462" t="s">
        <v>2</v>
      </c>
      <c r="I10437" s="462" t="s">
        <v>2</v>
      </c>
      <c r="J10437" s="462" t="s">
        <v>2</v>
      </c>
    </row>
    <row r="10438" spans="6:10">
      <c r="F10438" s="462" t="s">
        <v>2</v>
      </c>
      <c r="G10438" s="462" t="s">
        <v>2</v>
      </c>
      <c r="I10438" s="462" t="s">
        <v>2</v>
      </c>
      <c r="J10438" s="462" t="s">
        <v>2</v>
      </c>
    </row>
    <row r="10439" spans="6:10">
      <c r="F10439" s="462" t="s">
        <v>2</v>
      </c>
      <c r="G10439" s="462" t="s">
        <v>2</v>
      </c>
      <c r="I10439" s="462" t="s">
        <v>2</v>
      </c>
      <c r="J10439" s="462" t="s">
        <v>2</v>
      </c>
    </row>
    <row r="10440" spans="6:10">
      <c r="F10440" s="462" t="s">
        <v>2</v>
      </c>
      <c r="G10440" s="462" t="s">
        <v>2</v>
      </c>
      <c r="I10440" s="462" t="s">
        <v>2</v>
      </c>
      <c r="J10440" s="462" t="s">
        <v>2</v>
      </c>
    </row>
    <row r="10441" spans="6:10">
      <c r="F10441" s="462" t="s">
        <v>2</v>
      </c>
      <c r="G10441" s="462" t="s">
        <v>2</v>
      </c>
      <c r="I10441" s="462" t="s">
        <v>2</v>
      </c>
      <c r="J10441" s="462" t="s">
        <v>2</v>
      </c>
    </row>
    <row r="10442" spans="6:10">
      <c r="F10442" s="462" t="s">
        <v>2</v>
      </c>
      <c r="G10442" s="462" t="s">
        <v>2</v>
      </c>
      <c r="I10442" s="462" t="s">
        <v>2</v>
      </c>
      <c r="J10442" s="462" t="s">
        <v>2</v>
      </c>
    </row>
    <row r="10443" spans="6:10">
      <c r="F10443" s="462" t="s">
        <v>2</v>
      </c>
      <c r="G10443" s="462" t="s">
        <v>2</v>
      </c>
      <c r="I10443" s="462" t="s">
        <v>2</v>
      </c>
      <c r="J10443" s="462" t="s">
        <v>2</v>
      </c>
    </row>
    <row r="10444" spans="6:10">
      <c r="F10444" s="462" t="s">
        <v>2</v>
      </c>
      <c r="G10444" s="462" t="s">
        <v>2</v>
      </c>
      <c r="I10444" s="462" t="s">
        <v>2</v>
      </c>
      <c r="J10444" s="462" t="s">
        <v>2</v>
      </c>
    </row>
    <row r="10445" spans="6:10">
      <c r="F10445" s="462" t="s">
        <v>2</v>
      </c>
      <c r="G10445" s="462" t="s">
        <v>2</v>
      </c>
      <c r="I10445" s="462" t="s">
        <v>2</v>
      </c>
      <c r="J10445" s="462" t="s">
        <v>2</v>
      </c>
    </row>
    <row r="10446" spans="6:10">
      <c r="F10446" s="462" t="s">
        <v>2</v>
      </c>
      <c r="G10446" s="462" t="s">
        <v>2</v>
      </c>
      <c r="I10446" s="462" t="s">
        <v>2</v>
      </c>
      <c r="J10446" s="462" t="s">
        <v>2</v>
      </c>
    </row>
    <row r="10447" spans="6:10">
      <c r="F10447" s="462" t="s">
        <v>2</v>
      </c>
      <c r="G10447" s="462" t="s">
        <v>2</v>
      </c>
      <c r="I10447" s="462" t="s">
        <v>2</v>
      </c>
      <c r="J10447" s="462" t="s">
        <v>2</v>
      </c>
    </row>
    <row r="10448" spans="6:10">
      <c r="F10448" s="462" t="s">
        <v>2</v>
      </c>
      <c r="G10448" s="462" t="s">
        <v>2</v>
      </c>
      <c r="I10448" s="462" t="s">
        <v>2</v>
      </c>
      <c r="J10448" s="462" t="s">
        <v>2</v>
      </c>
    </row>
    <row r="10449" spans="6:10">
      <c r="F10449" s="462" t="s">
        <v>2</v>
      </c>
      <c r="G10449" s="462" t="s">
        <v>2</v>
      </c>
      <c r="I10449" s="462" t="s">
        <v>2</v>
      </c>
      <c r="J10449" s="462" t="s">
        <v>2</v>
      </c>
    </row>
    <row r="10450" spans="6:10">
      <c r="F10450" s="462" t="s">
        <v>2</v>
      </c>
      <c r="G10450" s="462" t="s">
        <v>2</v>
      </c>
      <c r="I10450" s="462" t="s">
        <v>2</v>
      </c>
      <c r="J10450" s="462" t="s">
        <v>2</v>
      </c>
    </row>
    <row r="10451" spans="6:10">
      <c r="F10451" s="462" t="s">
        <v>2</v>
      </c>
      <c r="G10451" s="462" t="s">
        <v>2</v>
      </c>
      <c r="I10451" s="462" t="s">
        <v>2</v>
      </c>
      <c r="J10451" s="462" t="s">
        <v>2</v>
      </c>
    </row>
    <row r="10452" spans="6:10">
      <c r="F10452" s="462" t="s">
        <v>2</v>
      </c>
      <c r="G10452" s="462" t="s">
        <v>2</v>
      </c>
      <c r="I10452" s="462" t="s">
        <v>2</v>
      </c>
      <c r="J10452" s="462" t="s">
        <v>2</v>
      </c>
    </row>
    <row r="10453" spans="6:10">
      <c r="F10453" s="462" t="s">
        <v>2</v>
      </c>
      <c r="G10453" s="462" t="s">
        <v>2</v>
      </c>
      <c r="I10453" s="462" t="s">
        <v>2</v>
      </c>
      <c r="J10453" s="462" t="s">
        <v>2</v>
      </c>
    </row>
    <row r="10454" spans="6:10">
      <c r="F10454" s="462" t="s">
        <v>2</v>
      </c>
      <c r="G10454" s="462" t="s">
        <v>2</v>
      </c>
      <c r="I10454" s="462" t="s">
        <v>2</v>
      </c>
      <c r="J10454" s="462" t="s">
        <v>2</v>
      </c>
    </row>
    <row r="10455" spans="6:10">
      <c r="F10455" s="462" t="s">
        <v>2</v>
      </c>
      <c r="G10455" s="462" t="s">
        <v>2</v>
      </c>
      <c r="I10455" s="462" t="s">
        <v>2</v>
      </c>
      <c r="J10455" s="462" t="s">
        <v>2</v>
      </c>
    </row>
    <row r="10456" spans="6:10">
      <c r="F10456" s="462" t="s">
        <v>2</v>
      </c>
      <c r="G10456" s="462" t="s">
        <v>2</v>
      </c>
      <c r="I10456" s="462" t="s">
        <v>2</v>
      </c>
      <c r="J10456" s="462" t="s">
        <v>2</v>
      </c>
    </row>
    <row r="10457" spans="6:10">
      <c r="F10457" s="462" t="s">
        <v>2</v>
      </c>
      <c r="G10457" s="462" t="s">
        <v>2</v>
      </c>
      <c r="I10457" s="462" t="s">
        <v>2</v>
      </c>
      <c r="J10457" s="462" t="s">
        <v>2</v>
      </c>
    </row>
    <row r="10458" spans="6:10">
      <c r="F10458" s="462" t="s">
        <v>2</v>
      </c>
      <c r="G10458" s="462" t="s">
        <v>2</v>
      </c>
      <c r="I10458" s="462" t="s">
        <v>2</v>
      </c>
      <c r="J10458" s="462" t="s">
        <v>2</v>
      </c>
    </row>
    <row r="10459" spans="6:10">
      <c r="F10459" s="462" t="s">
        <v>2</v>
      </c>
      <c r="G10459" s="462" t="s">
        <v>2</v>
      </c>
      <c r="I10459" s="462" t="s">
        <v>2</v>
      </c>
      <c r="J10459" s="462" t="s">
        <v>2</v>
      </c>
    </row>
    <row r="10460" spans="6:10">
      <c r="F10460" s="462" t="s">
        <v>2</v>
      </c>
      <c r="G10460" s="462" t="s">
        <v>2</v>
      </c>
      <c r="I10460" s="462" t="s">
        <v>2</v>
      </c>
      <c r="J10460" s="462" t="s">
        <v>2</v>
      </c>
    </row>
    <row r="10461" spans="6:10">
      <c r="F10461" s="462" t="s">
        <v>2</v>
      </c>
      <c r="G10461" s="462" t="s">
        <v>2</v>
      </c>
      <c r="I10461" s="462" t="s">
        <v>2</v>
      </c>
      <c r="J10461" s="462" t="s">
        <v>2</v>
      </c>
    </row>
    <row r="10462" spans="6:10">
      <c r="F10462" s="462" t="s">
        <v>2</v>
      </c>
      <c r="G10462" s="462" t="s">
        <v>2</v>
      </c>
      <c r="I10462" s="462" t="s">
        <v>2</v>
      </c>
      <c r="J10462" s="462" t="s">
        <v>2</v>
      </c>
    </row>
    <row r="10463" spans="6:10">
      <c r="F10463" s="462" t="s">
        <v>2</v>
      </c>
      <c r="G10463" s="462" t="s">
        <v>2</v>
      </c>
      <c r="I10463" s="462" t="s">
        <v>2</v>
      </c>
      <c r="J10463" s="462" t="s">
        <v>2</v>
      </c>
    </row>
    <row r="10464" spans="6:10">
      <c r="F10464" s="462" t="s">
        <v>2</v>
      </c>
      <c r="G10464" s="462" t="s">
        <v>2</v>
      </c>
      <c r="I10464" s="462" t="s">
        <v>2</v>
      </c>
      <c r="J10464" s="462" t="s">
        <v>2</v>
      </c>
    </row>
    <row r="10465" spans="6:10">
      <c r="F10465" s="462" t="s">
        <v>2</v>
      </c>
      <c r="G10465" s="462" t="s">
        <v>2</v>
      </c>
      <c r="I10465" s="462" t="s">
        <v>2</v>
      </c>
      <c r="J10465" s="462" t="s">
        <v>2</v>
      </c>
    </row>
    <row r="10466" spans="6:10">
      <c r="F10466" s="462" t="s">
        <v>2</v>
      </c>
      <c r="G10466" s="462" t="s">
        <v>2</v>
      </c>
      <c r="I10466" s="462" t="s">
        <v>2</v>
      </c>
      <c r="J10466" s="462" t="s">
        <v>2</v>
      </c>
    </row>
    <row r="10467" spans="6:10">
      <c r="F10467" s="462" t="s">
        <v>2</v>
      </c>
      <c r="G10467" s="462" t="s">
        <v>2</v>
      </c>
      <c r="I10467" s="462" t="s">
        <v>2</v>
      </c>
      <c r="J10467" s="462" t="s">
        <v>2</v>
      </c>
    </row>
    <row r="10468" spans="6:10">
      <c r="F10468" s="462" t="s">
        <v>2</v>
      </c>
      <c r="G10468" s="462" t="s">
        <v>2</v>
      </c>
      <c r="I10468" s="462" t="s">
        <v>2</v>
      </c>
      <c r="J10468" s="462" t="s">
        <v>2</v>
      </c>
    </row>
    <row r="10469" spans="6:10">
      <c r="F10469" s="462" t="s">
        <v>2</v>
      </c>
      <c r="G10469" s="462" t="s">
        <v>2</v>
      </c>
      <c r="I10469" s="462" t="s">
        <v>2</v>
      </c>
      <c r="J10469" s="462" t="s">
        <v>2</v>
      </c>
    </row>
    <row r="10470" spans="6:10">
      <c r="F10470" s="462" t="s">
        <v>2</v>
      </c>
      <c r="G10470" s="462" t="s">
        <v>2</v>
      </c>
      <c r="I10470" s="462" t="s">
        <v>2</v>
      </c>
      <c r="J10470" s="462" t="s">
        <v>2</v>
      </c>
    </row>
    <row r="10471" spans="6:10">
      <c r="F10471" s="462" t="s">
        <v>2</v>
      </c>
      <c r="G10471" s="462" t="s">
        <v>2</v>
      </c>
      <c r="I10471" s="462" t="s">
        <v>2</v>
      </c>
      <c r="J10471" s="462" t="s">
        <v>2</v>
      </c>
    </row>
    <row r="10472" spans="6:10">
      <c r="F10472" s="462" t="s">
        <v>2</v>
      </c>
      <c r="G10472" s="462" t="s">
        <v>2</v>
      </c>
      <c r="I10472" s="462" t="s">
        <v>2</v>
      </c>
      <c r="J10472" s="462" t="s">
        <v>2</v>
      </c>
    </row>
    <row r="10473" spans="6:10">
      <c r="F10473" s="462" t="s">
        <v>2</v>
      </c>
      <c r="G10473" s="462" t="s">
        <v>2</v>
      </c>
      <c r="I10473" s="462" t="s">
        <v>2</v>
      </c>
      <c r="J10473" s="462" t="s">
        <v>2</v>
      </c>
    </row>
    <row r="10474" spans="6:10">
      <c r="F10474" s="462" t="s">
        <v>2</v>
      </c>
      <c r="G10474" s="462" t="s">
        <v>2</v>
      </c>
      <c r="I10474" s="462" t="s">
        <v>2</v>
      </c>
      <c r="J10474" s="462" t="s">
        <v>2</v>
      </c>
    </row>
    <row r="10475" spans="6:10">
      <c r="F10475" s="462" t="s">
        <v>2</v>
      </c>
      <c r="G10475" s="462" t="s">
        <v>2</v>
      </c>
      <c r="I10475" s="462" t="s">
        <v>2</v>
      </c>
      <c r="J10475" s="462" t="s">
        <v>2</v>
      </c>
    </row>
    <row r="10476" spans="6:10">
      <c r="F10476" s="462" t="s">
        <v>2</v>
      </c>
      <c r="G10476" s="462" t="s">
        <v>2</v>
      </c>
      <c r="I10476" s="462" t="s">
        <v>2</v>
      </c>
      <c r="J10476" s="462" t="s">
        <v>2</v>
      </c>
    </row>
    <row r="10477" spans="6:10">
      <c r="F10477" s="462" t="s">
        <v>2</v>
      </c>
      <c r="G10477" s="462" t="s">
        <v>2</v>
      </c>
      <c r="I10477" s="462" t="s">
        <v>2</v>
      </c>
      <c r="J10477" s="462" t="s">
        <v>2</v>
      </c>
    </row>
    <row r="10478" spans="6:10">
      <c r="F10478" s="462" t="s">
        <v>2</v>
      </c>
      <c r="G10478" s="462" t="s">
        <v>2</v>
      </c>
      <c r="I10478" s="462" t="s">
        <v>2</v>
      </c>
      <c r="J10478" s="462" t="s">
        <v>2</v>
      </c>
    </row>
    <row r="10479" spans="6:10">
      <c r="F10479" s="462" t="s">
        <v>2</v>
      </c>
      <c r="G10479" s="462" t="s">
        <v>2</v>
      </c>
      <c r="I10479" s="462" t="s">
        <v>2</v>
      </c>
      <c r="J10479" s="462" t="s">
        <v>2</v>
      </c>
    </row>
    <row r="10480" spans="6:10">
      <c r="F10480" s="462" t="s">
        <v>2</v>
      </c>
      <c r="G10480" s="462" t="s">
        <v>2</v>
      </c>
      <c r="I10480" s="462" t="s">
        <v>2</v>
      </c>
      <c r="J10480" s="462" t="s">
        <v>2</v>
      </c>
    </row>
    <row r="10481" spans="6:10">
      <c r="F10481" s="462" t="s">
        <v>2</v>
      </c>
      <c r="G10481" s="462" t="s">
        <v>2</v>
      </c>
      <c r="I10481" s="462" t="s">
        <v>2</v>
      </c>
      <c r="J10481" s="462" t="s">
        <v>2</v>
      </c>
    </row>
    <row r="10482" spans="6:10">
      <c r="F10482" s="462" t="s">
        <v>2</v>
      </c>
      <c r="G10482" s="462" t="s">
        <v>2</v>
      </c>
      <c r="I10482" s="462" t="s">
        <v>2</v>
      </c>
      <c r="J10482" s="462" t="s">
        <v>2</v>
      </c>
    </row>
    <row r="10483" spans="6:10">
      <c r="F10483" s="462" t="s">
        <v>2</v>
      </c>
      <c r="G10483" s="462" t="s">
        <v>2</v>
      </c>
      <c r="I10483" s="462" t="s">
        <v>2</v>
      </c>
      <c r="J10483" s="462" t="s">
        <v>2</v>
      </c>
    </row>
    <row r="10484" spans="6:10">
      <c r="F10484" s="462" t="s">
        <v>2</v>
      </c>
      <c r="G10484" s="462" t="s">
        <v>2</v>
      </c>
      <c r="I10484" s="462" t="s">
        <v>2</v>
      </c>
      <c r="J10484" s="462" t="s">
        <v>2</v>
      </c>
    </row>
    <row r="10485" spans="6:10">
      <c r="F10485" s="462" t="s">
        <v>2</v>
      </c>
      <c r="G10485" s="462" t="s">
        <v>2</v>
      </c>
      <c r="I10485" s="462" t="s">
        <v>2</v>
      </c>
      <c r="J10485" s="462" t="s">
        <v>2</v>
      </c>
    </row>
    <row r="10486" spans="6:10">
      <c r="F10486" s="462" t="s">
        <v>2</v>
      </c>
      <c r="G10486" s="462" t="s">
        <v>2</v>
      </c>
      <c r="I10486" s="462" t="s">
        <v>2</v>
      </c>
      <c r="J10486" s="462" t="s">
        <v>2</v>
      </c>
    </row>
    <row r="10487" spans="6:10">
      <c r="F10487" s="462" t="s">
        <v>2</v>
      </c>
      <c r="G10487" s="462" t="s">
        <v>2</v>
      </c>
      <c r="I10487" s="462" t="s">
        <v>2</v>
      </c>
      <c r="J10487" s="462" t="s">
        <v>2</v>
      </c>
    </row>
    <row r="10488" spans="6:10">
      <c r="F10488" s="462" t="s">
        <v>2</v>
      </c>
      <c r="G10488" s="462" t="s">
        <v>2</v>
      </c>
      <c r="I10488" s="462" t="s">
        <v>2</v>
      </c>
      <c r="J10488" s="462" t="s">
        <v>2</v>
      </c>
    </row>
    <row r="10489" spans="6:10">
      <c r="F10489" s="462" t="s">
        <v>2</v>
      </c>
      <c r="G10489" s="462" t="s">
        <v>2</v>
      </c>
      <c r="I10489" s="462" t="s">
        <v>2</v>
      </c>
      <c r="J10489" s="462" t="s">
        <v>2</v>
      </c>
    </row>
    <row r="10490" spans="6:10">
      <c r="F10490" s="462" t="s">
        <v>2</v>
      </c>
      <c r="G10490" s="462" t="s">
        <v>2</v>
      </c>
      <c r="I10490" s="462" t="s">
        <v>2</v>
      </c>
      <c r="J10490" s="462" t="s">
        <v>2</v>
      </c>
    </row>
    <row r="10491" spans="6:10">
      <c r="F10491" s="462" t="s">
        <v>2</v>
      </c>
      <c r="G10491" s="462" t="s">
        <v>2</v>
      </c>
      <c r="I10491" s="462" t="s">
        <v>2</v>
      </c>
      <c r="J10491" s="462" t="s">
        <v>2</v>
      </c>
    </row>
    <row r="10492" spans="6:10">
      <c r="F10492" s="462" t="s">
        <v>2</v>
      </c>
      <c r="G10492" s="462" t="s">
        <v>2</v>
      </c>
      <c r="I10492" s="462" t="s">
        <v>2</v>
      </c>
      <c r="J10492" s="462" t="s">
        <v>2</v>
      </c>
    </row>
    <row r="10493" spans="6:10">
      <c r="F10493" s="462" t="s">
        <v>2</v>
      </c>
      <c r="G10493" s="462" t="s">
        <v>2</v>
      </c>
      <c r="I10493" s="462" t="s">
        <v>2</v>
      </c>
      <c r="J10493" s="462" t="s">
        <v>2</v>
      </c>
    </row>
    <row r="10494" spans="6:10">
      <c r="F10494" s="462" t="s">
        <v>2</v>
      </c>
      <c r="G10494" s="462" t="s">
        <v>2</v>
      </c>
      <c r="I10494" s="462" t="s">
        <v>2</v>
      </c>
      <c r="J10494" s="462" t="s">
        <v>2</v>
      </c>
    </row>
    <row r="10495" spans="6:10">
      <c r="F10495" s="462" t="s">
        <v>2</v>
      </c>
      <c r="G10495" s="462" t="s">
        <v>2</v>
      </c>
      <c r="I10495" s="462" t="s">
        <v>2</v>
      </c>
      <c r="J10495" s="462" t="s">
        <v>2</v>
      </c>
    </row>
    <row r="10496" spans="6:10">
      <c r="F10496" s="462" t="s">
        <v>2</v>
      </c>
      <c r="G10496" s="462" t="s">
        <v>2</v>
      </c>
      <c r="I10496" s="462" t="s">
        <v>2</v>
      </c>
      <c r="J10496" s="462" t="s">
        <v>2</v>
      </c>
    </row>
    <row r="10497" spans="6:10">
      <c r="F10497" s="462" t="s">
        <v>2</v>
      </c>
      <c r="G10497" s="462" t="s">
        <v>2</v>
      </c>
      <c r="I10497" s="462" t="s">
        <v>2</v>
      </c>
      <c r="J10497" s="462" t="s">
        <v>2</v>
      </c>
    </row>
    <row r="10498" spans="6:10">
      <c r="F10498" s="462" t="s">
        <v>2</v>
      </c>
      <c r="G10498" s="462" t="s">
        <v>2</v>
      </c>
      <c r="I10498" s="462" t="s">
        <v>2</v>
      </c>
      <c r="J10498" s="462" t="s">
        <v>2</v>
      </c>
    </row>
    <row r="10499" spans="6:10">
      <c r="F10499" s="462" t="s">
        <v>2</v>
      </c>
      <c r="G10499" s="462" t="s">
        <v>2</v>
      </c>
      <c r="I10499" s="462" t="s">
        <v>2</v>
      </c>
      <c r="J10499" s="462" t="s">
        <v>2</v>
      </c>
    </row>
    <row r="10500" spans="6:10">
      <c r="F10500" s="462" t="s">
        <v>2</v>
      </c>
      <c r="G10500" s="462" t="s">
        <v>2</v>
      </c>
      <c r="I10500" s="462" t="s">
        <v>2</v>
      </c>
      <c r="J10500" s="462" t="s">
        <v>2</v>
      </c>
    </row>
    <row r="10501" spans="6:10">
      <c r="F10501" s="462" t="s">
        <v>2</v>
      </c>
      <c r="G10501" s="462" t="s">
        <v>2</v>
      </c>
      <c r="I10501" s="462" t="s">
        <v>2</v>
      </c>
      <c r="J10501" s="462" t="s">
        <v>2</v>
      </c>
    </row>
    <row r="10502" spans="6:10">
      <c r="F10502" s="462" t="s">
        <v>2</v>
      </c>
      <c r="G10502" s="462" t="s">
        <v>2</v>
      </c>
      <c r="I10502" s="462" t="s">
        <v>2</v>
      </c>
      <c r="J10502" s="462" t="s">
        <v>2</v>
      </c>
    </row>
    <row r="10503" spans="6:10">
      <c r="F10503" s="462" t="s">
        <v>2</v>
      </c>
      <c r="G10503" s="462" t="s">
        <v>2</v>
      </c>
      <c r="I10503" s="462" t="s">
        <v>2</v>
      </c>
      <c r="J10503" s="462" t="s">
        <v>2</v>
      </c>
    </row>
    <row r="10504" spans="6:10">
      <c r="F10504" s="462" t="s">
        <v>2</v>
      </c>
      <c r="G10504" s="462" t="s">
        <v>2</v>
      </c>
      <c r="I10504" s="462" t="s">
        <v>2</v>
      </c>
      <c r="J10504" s="462" t="s">
        <v>2</v>
      </c>
    </row>
    <row r="10505" spans="6:10">
      <c r="F10505" s="462" t="s">
        <v>2</v>
      </c>
      <c r="G10505" s="462" t="s">
        <v>2</v>
      </c>
      <c r="I10505" s="462" t="s">
        <v>2</v>
      </c>
      <c r="J10505" s="462" t="s">
        <v>2</v>
      </c>
    </row>
    <row r="10506" spans="6:10">
      <c r="F10506" s="462" t="s">
        <v>2</v>
      </c>
      <c r="G10506" s="462" t="s">
        <v>2</v>
      </c>
      <c r="I10506" s="462" t="s">
        <v>2</v>
      </c>
      <c r="J10506" s="462" t="s">
        <v>2</v>
      </c>
    </row>
    <row r="10507" spans="6:10">
      <c r="F10507" s="462" t="s">
        <v>2</v>
      </c>
      <c r="G10507" s="462" t="s">
        <v>2</v>
      </c>
      <c r="I10507" s="462" t="s">
        <v>2</v>
      </c>
      <c r="J10507" s="462" t="s">
        <v>2</v>
      </c>
    </row>
    <row r="10508" spans="6:10">
      <c r="F10508" s="462" t="s">
        <v>2</v>
      </c>
      <c r="G10508" s="462" t="s">
        <v>2</v>
      </c>
      <c r="I10508" s="462" t="s">
        <v>2</v>
      </c>
      <c r="J10508" s="462" t="s">
        <v>2</v>
      </c>
    </row>
    <row r="10509" spans="6:10">
      <c r="F10509" s="462" t="s">
        <v>2</v>
      </c>
      <c r="G10509" s="462" t="s">
        <v>2</v>
      </c>
      <c r="I10509" s="462" t="s">
        <v>2</v>
      </c>
      <c r="J10509" s="462" t="s">
        <v>2</v>
      </c>
    </row>
    <row r="10510" spans="6:10">
      <c r="F10510" s="462" t="s">
        <v>2</v>
      </c>
      <c r="G10510" s="462" t="s">
        <v>2</v>
      </c>
      <c r="I10510" s="462" t="s">
        <v>2</v>
      </c>
      <c r="J10510" s="462" t="s">
        <v>2</v>
      </c>
    </row>
    <row r="10511" spans="6:10">
      <c r="F10511" s="462" t="s">
        <v>2</v>
      </c>
      <c r="G10511" s="462" t="s">
        <v>2</v>
      </c>
      <c r="I10511" s="462" t="s">
        <v>2</v>
      </c>
      <c r="J10511" s="462" t="s">
        <v>2</v>
      </c>
    </row>
    <row r="10512" spans="6:10">
      <c r="F10512" s="462" t="s">
        <v>2</v>
      </c>
      <c r="G10512" s="462" t="s">
        <v>2</v>
      </c>
      <c r="I10512" s="462" t="s">
        <v>2</v>
      </c>
      <c r="J10512" s="462" t="s">
        <v>2</v>
      </c>
    </row>
    <row r="10513" spans="6:10">
      <c r="F10513" s="462" t="s">
        <v>2</v>
      </c>
      <c r="G10513" s="462" t="s">
        <v>2</v>
      </c>
      <c r="I10513" s="462" t="s">
        <v>2</v>
      </c>
      <c r="J10513" s="462" t="s">
        <v>2</v>
      </c>
    </row>
    <row r="10514" spans="6:10">
      <c r="F10514" s="462" t="s">
        <v>2</v>
      </c>
      <c r="G10514" s="462" t="s">
        <v>2</v>
      </c>
      <c r="I10514" s="462" t="s">
        <v>2</v>
      </c>
      <c r="J10514" s="462" t="s">
        <v>2</v>
      </c>
    </row>
    <row r="10515" spans="6:10">
      <c r="F10515" s="462" t="s">
        <v>2</v>
      </c>
      <c r="G10515" s="462" t="s">
        <v>2</v>
      </c>
      <c r="I10515" s="462" t="s">
        <v>2</v>
      </c>
      <c r="J10515" s="462" t="s">
        <v>2</v>
      </c>
    </row>
    <row r="10516" spans="6:10">
      <c r="F10516" s="462" t="s">
        <v>2</v>
      </c>
      <c r="G10516" s="462" t="s">
        <v>2</v>
      </c>
      <c r="I10516" s="462" t="s">
        <v>2</v>
      </c>
      <c r="J10516" s="462" t="s">
        <v>2</v>
      </c>
    </row>
    <row r="10517" spans="6:10">
      <c r="F10517" s="462" t="s">
        <v>2</v>
      </c>
      <c r="G10517" s="462" t="s">
        <v>2</v>
      </c>
      <c r="I10517" s="462" t="s">
        <v>2</v>
      </c>
      <c r="J10517" s="462" t="s">
        <v>2</v>
      </c>
    </row>
    <row r="10518" spans="6:10">
      <c r="F10518" s="462" t="s">
        <v>2</v>
      </c>
      <c r="G10518" s="462" t="s">
        <v>2</v>
      </c>
      <c r="I10518" s="462" t="s">
        <v>2</v>
      </c>
      <c r="J10518" s="462" t="s">
        <v>2</v>
      </c>
    </row>
    <row r="10519" spans="6:10">
      <c r="F10519" s="462" t="s">
        <v>2</v>
      </c>
      <c r="G10519" s="462" t="s">
        <v>2</v>
      </c>
      <c r="I10519" s="462" t="s">
        <v>2</v>
      </c>
      <c r="J10519" s="462" t="s">
        <v>2</v>
      </c>
    </row>
    <row r="10520" spans="6:10">
      <c r="F10520" s="462" t="s">
        <v>2</v>
      </c>
      <c r="G10520" s="462" t="s">
        <v>2</v>
      </c>
      <c r="I10520" s="462" t="s">
        <v>2</v>
      </c>
      <c r="J10520" s="462" t="s">
        <v>2</v>
      </c>
    </row>
    <row r="10521" spans="6:10">
      <c r="F10521" s="462" t="s">
        <v>2</v>
      </c>
      <c r="G10521" s="462" t="s">
        <v>2</v>
      </c>
      <c r="I10521" s="462" t="s">
        <v>2</v>
      </c>
      <c r="J10521" s="462" t="s">
        <v>2</v>
      </c>
    </row>
    <row r="10522" spans="6:10">
      <c r="F10522" s="462" t="s">
        <v>2</v>
      </c>
      <c r="G10522" s="462" t="s">
        <v>2</v>
      </c>
      <c r="I10522" s="462" t="s">
        <v>2</v>
      </c>
      <c r="J10522" s="462" t="s">
        <v>2</v>
      </c>
    </row>
    <row r="10523" spans="6:10">
      <c r="F10523" s="462" t="s">
        <v>2</v>
      </c>
      <c r="G10523" s="462" t="s">
        <v>2</v>
      </c>
      <c r="I10523" s="462" t="s">
        <v>2</v>
      </c>
      <c r="J10523" s="462" t="s">
        <v>2</v>
      </c>
    </row>
    <row r="10524" spans="6:10">
      <c r="F10524" s="462" t="s">
        <v>2</v>
      </c>
      <c r="G10524" s="462" t="s">
        <v>2</v>
      </c>
      <c r="I10524" s="462" t="s">
        <v>2</v>
      </c>
      <c r="J10524" s="462" t="s">
        <v>2</v>
      </c>
    </row>
    <row r="10525" spans="6:10">
      <c r="F10525" s="462" t="s">
        <v>2</v>
      </c>
      <c r="G10525" s="462" t="s">
        <v>2</v>
      </c>
      <c r="I10525" s="462" t="s">
        <v>2</v>
      </c>
      <c r="J10525" s="462" t="s">
        <v>2</v>
      </c>
    </row>
    <row r="10526" spans="6:10">
      <c r="F10526" s="462" t="s">
        <v>2</v>
      </c>
      <c r="G10526" s="462" t="s">
        <v>2</v>
      </c>
      <c r="I10526" s="462" t="s">
        <v>2</v>
      </c>
      <c r="J10526" s="462" t="s">
        <v>2</v>
      </c>
    </row>
    <row r="10527" spans="6:10">
      <c r="F10527" s="462" t="s">
        <v>2</v>
      </c>
      <c r="G10527" s="462" t="s">
        <v>2</v>
      </c>
      <c r="I10527" s="462" t="s">
        <v>2</v>
      </c>
      <c r="J10527" s="462" t="s">
        <v>2</v>
      </c>
    </row>
    <row r="10528" spans="6:10">
      <c r="F10528" s="462" t="s">
        <v>2</v>
      </c>
      <c r="G10528" s="462" t="s">
        <v>2</v>
      </c>
      <c r="I10528" s="462" t="s">
        <v>2</v>
      </c>
      <c r="J10528" s="462" t="s">
        <v>2</v>
      </c>
    </row>
    <row r="10529" spans="6:10">
      <c r="F10529" s="462" t="s">
        <v>2</v>
      </c>
      <c r="G10529" s="462" t="s">
        <v>2</v>
      </c>
      <c r="I10529" s="462" t="s">
        <v>2</v>
      </c>
      <c r="J10529" s="462" t="s">
        <v>2</v>
      </c>
    </row>
    <row r="10530" spans="6:10">
      <c r="F10530" s="462" t="s">
        <v>2</v>
      </c>
      <c r="G10530" s="462" t="s">
        <v>2</v>
      </c>
      <c r="I10530" s="462" t="s">
        <v>2</v>
      </c>
      <c r="J10530" s="462" t="s">
        <v>2</v>
      </c>
    </row>
    <row r="10531" spans="6:10">
      <c r="F10531" s="462" t="s">
        <v>2</v>
      </c>
      <c r="G10531" s="462" t="s">
        <v>2</v>
      </c>
      <c r="I10531" s="462" t="s">
        <v>2</v>
      </c>
      <c r="J10531" s="462" t="s">
        <v>2</v>
      </c>
    </row>
    <row r="10532" spans="6:10">
      <c r="F10532" s="462" t="s">
        <v>2</v>
      </c>
      <c r="G10532" s="462" t="s">
        <v>2</v>
      </c>
      <c r="I10532" s="462" t="s">
        <v>2</v>
      </c>
      <c r="J10532" s="462" t="s">
        <v>2</v>
      </c>
    </row>
    <row r="10533" spans="6:10">
      <c r="F10533" s="462" t="s">
        <v>2</v>
      </c>
      <c r="G10533" s="462" t="s">
        <v>2</v>
      </c>
      <c r="I10533" s="462" t="s">
        <v>2</v>
      </c>
      <c r="J10533" s="462" t="s">
        <v>2</v>
      </c>
    </row>
    <row r="10534" spans="6:10">
      <c r="F10534" s="462" t="s">
        <v>2</v>
      </c>
      <c r="G10534" s="462" t="s">
        <v>2</v>
      </c>
      <c r="I10534" s="462" t="s">
        <v>2</v>
      </c>
      <c r="J10534" s="462" t="s">
        <v>2</v>
      </c>
    </row>
    <row r="10535" spans="6:10">
      <c r="F10535" s="462" t="s">
        <v>2</v>
      </c>
      <c r="G10535" s="462" t="s">
        <v>2</v>
      </c>
      <c r="I10535" s="462" t="s">
        <v>2</v>
      </c>
      <c r="J10535" s="462" t="s">
        <v>2</v>
      </c>
    </row>
    <row r="10536" spans="6:10">
      <c r="F10536" s="462" t="s">
        <v>2</v>
      </c>
      <c r="G10536" s="462" t="s">
        <v>2</v>
      </c>
      <c r="I10536" s="462" t="s">
        <v>2</v>
      </c>
      <c r="J10536" s="462" t="s">
        <v>2</v>
      </c>
    </row>
    <row r="10537" spans="6:10">
      <c r="F10537" s="462" t="s">
        <v>2</v>
      </c>
      <c r="G10537" s="462" t="s">
        <v>2</v>
      </c>
      <c r="I10537" s="462" t="s">
        <v>2</v>
      </c>
      <c r="J10537" s="462" t="s">
        <v>2</v>
      </c>
    </row>
    <row r="10538" spans="6:10">
      <c r="F10538" s="462" t="s">
        <v>2</v>
      </c>
      <c r="G10538" s="462" t="s">
        <v>2</v>
      </c>
      <c r="I10538" s="462" t="s">
        <v>2</v>
      </c>
      <c r="J10538" s="462" t="s">
        <v>2</v>
      </c>
    </row>
    <row r="10539" spans="6:10">
      <c r="F10539" s="462" t="s">
        <v>2</v>
      </c>
      <c r="G10539" s="462" t="s">
        <v>2</v>
      </c>
      <c r="I10539" s="462" t="s">
        <v>2</v>
      </c>
      <c r="J10539" s="462" t="s">
        <v>2</v>
      </c>
    </row>
    <row r="10540" spans="6:10">
      <c r="F10540" s="462" t="s">
        <v>2</v>
      </c>
      <c r="G10540" s="462" t="s">
        <v>2</v>
      </c>
      <c r="I10540" s="462" t="s">
        <v>2</v>
      </c>
      <c r="J10540" s="462" t="s">
        <v>2</v>
      </c>
    </row>
    <row r="10541" spans="6:10">
      <c r="F10541" s="462" t="s">
        <v>2</v>
      </c>
      <c r="G10541" s="462" t="s">
        <v>2</v>
      </c>
      <c r="I10541" s="462" t="s">
        <v>2</v>
      </c>
      <c r="J10541" s="462" t="s">
        <v>2</v>
      </c>
    </row>
    <row r="10542" spans="6:10">
      <c r="F10542" s="462" t="s">
        <v>2</v>
      </c>
      <c r="G10542" s="462" t="s">
        <v>2</v>
      </c>
      <c r="I10542" s="462" t="s">
        <v>2</v>
      </c>
      <c r="J10542" s="462" t="s">
        <v>2</v>
      </c>
    </row>
    <row r="10543" spans="6:10">
      <c r="F10543" s="462" t="s">
        <v>2</v>
      </c>
      <c r="G10543" s="462" t="s">
        <v>2</v>
      </c>
      <c r="I10543" s="462" t="s">
        <v>2</v>
      </c>
      <c r="J10543" s="462" t="s">
        <v>2</v>
      </c>
    </row>
    <row r="10544" spans="6:10">
      <c r="F10544" s="462" t="s">
        <v>2</v>
      </c>
      <c r="G10544" s="462" t="s">
        <v>2</v>
      </c>
      <c r="I10544" s="462" t="s">
        <v>2</v>
      </c>
      <c r="J10544" s="462" t="s">
        <v>2</v>
      </c>
    </row>
    <row r="10545" spans="6:10">
      <c r="F10545" s="462" t="s">
        <v>2</v>
      </c>
      <c r="G10545" s="462" t="s">
        <v>2</v>
      </c>
      <c r="I10545" s="462" t="s">
        <v>2</v>
      </c>
      <c r="J10545" s="462" t="s">
        <v>2</v>
      </c>
    </row>
    <row r="10546" spans="6:10">
      <c r="F10546" s="462" t="s">
        <v>2</v>
      </c>
      <c r="G10546" s="462" t="s">
        <v>2</v>
      </c>
      <c r="I10546" s="462" t="s">
        <v>2</v>
      </c>
      <c r="J10546" s="462" t="s">
        <v>2</v>
      </c>
    </row>
    <row r="10547" spans="6:10">
      <c r="F10547" s="462" t="s">
        <v>2</v>
      </c>
      <c r="G10547" s="462" t="s">
        <v>2</v>
      </c>
      <c r="I10547" s="462" t="s">
        <v>2</v>
      </c>
      <c r="J10547" s="462" t="s">
        <v>2</v>
      </c>
    </row>
    <row r="10548" spans="6:10">
      <c r="F10548" s="462" t="s">
        <v>2</v>
      </c>
      <c r="G10548" s="462" t="s">
        <v>2</v>
      </c>
      <c r="I10548" s="462" t="s">
        <v>2</v>
      </c>
      <c r="J10548" s="462" t="s">
        <v>2</v>
      </c>
    </row>
    <row r="10549" spans="6:10">
      <c r="F10549" s="462" t="s">
        <v>2</v>
      </c>
      <c r="G10549" s="462" t="s">
        <v>2</v>
      </c>
      <c r="I10549" s="462" t="s">
        <v>2</v>
      </c>
      <c r="J10549" s="462" t="s">
        <v>2</v>
      </c>
    </row>
    <row r="10550" spans="6:10">
      <c r="F10550" s="462" t="s">
        <v>2</v>
      </c>
      <c r="G10550" s="462" t="s">
        <v>2</v>
      </c>
      <c r="I10550" s="462" t="s">
        <v>2</v>
      </c>
      <c r="J10550" s="462" t="s">
        <v>2</v>
      </c>
    </row>
    <row r="10551" spans="6:10">
      <c r="F10551" s="462" t="s">
        <v>2</v>
      </c>
      <c r="G10551" s="462" t="s">
        <v>2</v>
      </c>
      <c r="I10551" s="462" t="s">
        <v>2</v>
      </c>
      <c r="J10551" s="462" t="s">
        <v>2</v>
      </c>
    </row>
    <row r="10552" spans="6:10">
      <c r="F10552" s="462" t="s">
        <v>2</v>
      </c>
      <c r="G10552" s="462" t="s">
        <v>2</v>
      </c>
      <c r="I10552" s="462" t="s">
        <v>2</v>
      </c>
      <c r="J10552" s="462" t="s">
        <v>2</v>
      </c>
    </row>
    <row r="10553" spans="6:10">
      <c r="F10553" s="462" t="s">
        <v>2</v>
      </c>
      <c r="G10553" s="462" t="s">
        <v>2</v>
      </c>
      <c r="I10553" s="462" t="s">
        <v>2</v>
      </c>
      <c r="J10553" s="462" t="s">
        <v>2</v>
      </c>
    </row>
    <row r="10554" spans="6:10">
      <c r="F10554" s="462" t="s">
        <v>2</v>
      </c>
      <c r="G10554" s="462" t="s">
        <v>2</v>
      </c>
      <c r="I10554" s="462" t="s">
        <v>2</v>
      </c>
      <c r="J10554" s="462" t="s">
        <v>2</v>
      </c>
    </row>
    <row r="10555" spans="6:10">
      <c r="F10555" s="462" t="s">
        <v>2</v>
      </c>
      <c r="G10555" s="462" t="s">
        <v>2</v>
      </c>
      <c r="I10555" s="462" t="s">
        <v>2</v>
      </c>
      <c r="J10555" s="462" t="s">
        <v>2</v>
      </c>
    </row>
    <row r="10556" spans="6:10">
      <c r="F10556" s="462" t="s">
        <v>2</v>
      </c>
      <c r="G10556" s="462" t="s">
        <v>2</v>
      </c>
      <c r="I10556" s="462" t="s">
        <v>2</v>
      </c>
      <c r="J10556" s="462" t="s">
        <v>2</v>
      </c>
    </row>
    <row r="10557" spans="6:10">
      <c r="F10557" s="462" t="s">
        <v>2</v>
      </c>
      <c r="G10557" s="462" t="s">
        <v>2</v>
      </c>
      <c r="I10557" s="462" t="s">
        <v>2</v>
      </c>
      <c r="J10557" s="462" t="s">
        <v>2</v>
      </c>
    </row>
    <row r="10558" spans="6:10">
      <c r="F10558" s="462" t="s">
        <v>2</v>
      </c>
      <c r="G10558" s="462" t="s">
        <v>2</v>
      </c>
      <c r="I10558" s="462" t="s">
        <v>2</v>
      </c>
      <c r="J10558" s="462" t="s">
        <v>2</v>
      </c>
    </row>
    <row r="10559" spans="6:10">
      <c r="F10559" s="462" t="s">
        <v>2</v>
      </c>
      <c r="G10559" s="462" t="s">
        <v>2</v>
      </c>
      <c r="I10559" s="462" t="s">
        <v>2</v>
      </c>
      <c r="J10559" s="462" t="s">
        <v>2</v>
      </c>
    </row>
    <row r="10560" spans="6:10">
      <c r="F10560" s="462" t="s">
        <v>2</v>
      </c>
      <c r="G10560" s="462" t="s">
        <v>2</v>
      </c>
      <c r="I10560" s="462" t="s">
        <v>2</v>
      </c>
      <c r="J10560" s="462" t="s">
        <v>2</v>
      </c>
    </row>
    <row r="10561" spans="6:10">
      <c r="F10561" s="462" t="s">
        <v>2</v>
      </c>
      <c r="G10561" s="462" t="s">
        <v>2</v>
      </c>
      <c r="I10561" s="462" t="s">
        <v>2</v>
      </c>
      <c r="J10561" s="462" t="s">
        <v>2</v>
      </c>
    </row>
    <row r="10562" spans="6:10">
      <c r="F10562" s="462" t="s">
        <v>2</v>
      </c>
      <c r="G10562" s="462" t="s">
        <v>2</v>
      </c>
      <c r="I10562" s="462" t="s">
        <v>2</v>
      </c>
      <c r="J10562" s="462" t="s">
        <v>2</v>
      </c>
    </row>
    <row r="10563" spans="6:10">
      <c r="F10563" s="462" t="s">
        <v>2</v>
      </c>
      <c r="G10563" s="462" t="s">
        <v>2</v>
      </c>
      <c r="I10563" s="462" t="s">
        <v>2</v>
      </c>
      <c r="J10563" s="462" t="s">
        <v>2</v>
      </c>
    </row>
    <row r="10564" spans="6:10">
      <c r="F10564" s="462" t="s">
        <v>2</v>
      </c>
      <c r="G10564" s="462" t="s">
        <v>2</v>
      </c>
      <c r="I10564" s="462" t="s">
        <v>2</v>
      </c>
      <c r="J10564" s="462" t="s">
        <v>2</v>
      </c>
    </row>
    <row r="10565" spans="6:10">
      <c r="F10565" s="462" t="s">
        <v>2</v>
      </c>
      <c r="G10565" s="462" t="s">
        <v>2</v>
      </c>
      <c r="I10565" s="462" t="s">
        <v>2</v>
      </c>
      <c r="J10565" s="462" t="s">
        <v>2</v>
      </c>
    </row>
    <row r="10566" spans="6:10">
      <c r="F10566" s="462" t="s">
        <v>2</v>
      </c>
      <c r="G10566" s="462" t="s">
        <v>2</v>
      </c>
      <c r="I10566" s="462" t="s">
        <v>2</v>
      </c>
      <c r="J10566" s="462" t="s">
        <v>2</v>
      </c>
    </row>
    <row r="10567" spans="6:10">
      <c r="F10567" s="462" t="s">
        <v>2</v>
      </c>
      <c r="G10567" s="462" t="s">
        <v>2</v>
      </c>
      <c r="I10567" s="462" t="s">
        <v>2</v>
      </c>
      <c r="J10567" s="462" t="s">
        <v>2</v>
      </c>
    </row>
    <row r="10568" spans="6:10">
      <c r="F10568" s="462" t="s">
        <v>2</v>
      </c>
      <c r="G10568" s="462" t="s">
        <v>2</v>
      </c>
      <c r="I10568" s="462" t="s">
        <v>2</v>
      </c>
      <c r="J10568" s="462" t="s">
        <v>2</v>
      </c>
    </row>
    <row r="10569" spans="6:10">
      <c r="F10569" s="462" t="s">
        <v>2</v>
      </c>
      <c r="G10569" s="462" t="s">
        <v>2</v>
      </c>
      <c r="I10569" s="462" t="s">
        <v>2</v>
      </c>
      <c r="J10569" s="462" t="s">
        <v>2</v>
      </c>
    </row>
    <row r="10570" spans="6:10">
      <c r="F10570" s="462" t="s">
        <v>2</v>
      </c>
      <c r="G10570" s="462" t="s">
        <v>2</v>
      </c>
      <c r="I10570" s="462" t="s">
        <v>2</v>
      </c>
      <c r="J10570" s="462" t="s">
        <v>2</v>
      </c>
    </row>
    <row r="10571" spans="6:10">
      <c r="F10571" s="462" t="s">
        <v>2</v>
      </c>
      <c r="G10571" s="462" t="s">
        <v>2</v>
      </c>
      <c r="I10571" s="462" t="s">
        <v>2</v>
      </c>
      <c r="J10571" s="462" t="s">
        <v>2</v>
      </c>
    </row>
    <row r="10572" spans="6:10">
      <c r="F10572" s="462" t="s">
        <v>2</v>
      </c>
      <c r="G10572" s="462" t="s">
        <v>2</v>
      </c>
      <c r="I10572" s="462" t="s">
        <v>2</v>
      </c>
      <c r="J10572" s="462" t="s">
        <v>2</v>
      </c>
    </row>
    <row r="10573" spans="6:10">
      <c r="F10573" s="462" t="s">
        <v>2</v>
      </c>
      <c r="G10573" s="462" t="s">
        <v>2</v>
      </c>
      <c r="I10573" s="462" t="s">
        <v>2</v>
      </c>
      <c r="J10573" s="462" t="s">
        <v>2</v>
      </c>
    </row>
    <row r="10574" spans="6:10">
      <c r="F10574" s="462" t="s">
        <v>2</v>
      </c>
      <c r="G10574" s="462" t="s">
        <v>2</v>
      </c>
      <c r="I10574" s="462" t="s">
        <v>2</v>
      </c>
      <c r="J10574" s="462" t="s">
        <v>2</v>
      </c>
    </row>
    <row r="10575" spans="6:10">
      <c r="F10575" s="462" t="s">
        <v>2</v>
      </c>
      <c r="G10575" s="462" t="s">
        <v>2</v>
      </c>
      <c r="I10575" s="462" t="s">
        <v>2</v>
      </c>
      <c r="J10575" s="462" t="s">
        <v>2</v>
      </c>
    </row>
    <row r="10576" spans="6:10">
      <c r="F10576" s="462" t="s">
        <v>2</v>
      </c>
      <c r="G10576" s="462" t="s">
        <v>2</v>
      </c>
      <c r="I10576" s="462" t="s">
        <v>2</v>
      </c>
      <c r="J10576" s="462" t="s">
        <v>2</v>
      </c>
    </row>
    <row r="10577" spans="6:10">
      <c r="F10577" s="462" t="s">
        <v>2</v>
      </c>
      <c r="G10577" s="462" t="s">
        <v>2</v>
      </c>
      <c r="I10577" s="462" t="s">
        <v>2</v>
      </c>
      <c r="J10577" s="462" t="s">
        <v>2</v>
      </c>
    </row>
    <row r="10578" spans="6:10">
      <c r="F10578" s="462" t="s">
        <v>2</v>
      </c>
      <c r="G10578" s="462" t="s">
        <v>2</v>
      </c>
      <c r="I10578" s="462" t="s">
        <v>2</v>
      </c>
      <c r="J10578" s="462" t="s">
        <v>2</v>
      </c>
    </row>
    <row r="10579" spans="6:10">
      <c r="F10579" s="462" t="s">
        <v>2</v>
      </c>
      <c r="G10579" s="462" t="s">
        <v>2</v>
      </c>
      <c r="I10579" s="462" t="s">
        <v>2</v>
      </c>
      <c r="J10579" s="462" t="s">
        <v>2</v>
      </c>
    </row>
    <row r="10580" spans="6:10">
      <c r="F10580" s="462" t="s">
        <v>2</v>
      </c>
      <c r="G10580" s="462" t="s">
        <v>2</v>
      </c>
      <c r="I10580" s="462" t="s">
        <v>2</v>
      </c>
      <c r="J10580" s="462" t="s">
        <v>2</v>
      </c>
    </row>
    <row r="10581" spans="6:10">
      <c r="F10581" s="462" t="s">
        <v>2</v>
      </c>
      <c r="G10581" s="462" t="s">
        <v>2</v>
      </c>
      <c r="I10581" s="462" t="s">
        <v>2</v>
      </c>
      <c r="J10581" s="462" t="s">
        <v>2</v>
      </c>
    </row>
    <row r="10582" spans="6:10">
      <c r="F10582" s="462" t="s">
        <v>2</v>
      </c>
      <c r="G10582" s="462" t="s">
        <v>2</v>
      </c>
      <c r="I10582" s="462" t="s">
        <v>2</v>
      </c>
      <c r="J10582" s="462" t="s">
        <v>2</v>
      </c>
    </row>
    <row r="10583" spans="6:10">
      <c r="F10583" s="462" t="s">
        <v>2</v>
      </c>
      <c r="G10583" s="462" t="s">
        <v>2</v>
      </c>
      <c r="I10583" s="462" t="s">
        <v>2</v>
      </c>
      <c r="J10583" s="462" t="s">
        <v>2</v>
      </c>
    </row>
    <row r="10584" spans="6:10">
      <c r="F10584" s="462" t="s">
        <v>2</v>
      </c>
      <c r="G10584" s="462" t="s">
        <v>2</v>
      </c>
      <c r="I10584" s="462" t="s">
        <v>2</v>
      </c>
      <c r="J10584" s="462" t="s">
        <v>2</v>
      </c>
    </row>
    <row r="10585" spans="6:10">
      <c r="F10585" s="462" t="s">
        <v>2</v>
      </c>
      <c r="G10585" s="462" t="s">
        <v>2</v>
      </c>
      <c r="I10585" s="462" t="s">
        <v>2</v>
      </c>
      <c r="J10585" s="462" t="s">
        <v>2</v>
      </c>
    </row>
    <row r="10586" spans="6:10">
      <c r="F10586" s="462" t="s">
        <v>2</v>
      </c>
      <c r="G10586" s="462" t="s">
        <v>2</v>
      </c>
      <c r="I10586" s="462" t="s">
        <v>2</v>
      </c>
      <c r="J10586" s="462" t="s">
        <v>2</v>
      </c>
    </row>
    <row r="10587" spans="6:10">
      <c r="F10587" s="462" t="s">
        <v>2</v>
      </c>
      <c r="G10587" s="462" t="s">
        <v>2</v>
      </c>
      <c r="I10587" s="462" t="s">
        <v>2</v>
      </c>
      <c r="J10587" s="462" t="s">
        <v>2</v>
      </c>
    </row>
    <row r="10588" spans="6:10">
      <c r="F10588" s="462" t="s">
        <v>2</v>
      </c>
      <c r="G10588" s="462" t="s">
        <v>2</v>
      </c>
      <c r="I10588" s="462" t="s">
        <v>2</v>
      </c>
      <c r="J10588" s="462" t="s">
        <v>2</v>
      </c>
    </row>
    <row r="10589" spans="6:10">
      <c r="F10589" s="462" t="s">
        <v>2</v>
      </c>
      <c r="G10589" s="462" t="s">
        <v>2</v>
      </c>
      <c r="I10589" s="462" t="s">
        <v>2</v>
      </c>
      <c r="J10589" s="462" t="s">
        <v>2</v>
      </c>
    </row>
    <row r="10590" spans="6:10">
      <c r="F10590" s="462" t="s">
        <v>2</v>
      </c>
      <c r="G10590" s="462" t="s">
        <v>2</v>
      </c>
      <c r="I10590" s="462" t="s">
        <v>2</v>
      </c>
      <c r="J10590" s="462" t="s">
        <v>2</v>
      </c>
    </row>
    <row r="10591" spans="6:10">
      <c r="F10591" s="462" t="s">
        <v>2</v>
      </c>
      <c r="G10591" s="462" t="s">
        <v>2</v>
      </c>
      <c r="I10591" s="462" t="s">
        <v>2</v>
      </c>
      <c r="J10591" s="462" t="s">
        <v>2</v>
      </c>
    </row>
    <row r="10592" spans="6:10">
      <c r="F10592" s="462" t="s">
        <v>2</v>
      </c>
      <c r="G10592" s="462" t="s">
        <v>2</v>
      </c>
      <c r="I10592" s="462" t="s">
        <v>2</v>
      </c>
      <c r="J10592" s="462" t="s">
        <v>2</v>
      </c>
    </row>
    <row r="10593" spans="6:10">
      <c r="F10593" s="462" t="s">
        <v>2</v>
      </c>
      <c r="G10593" s="462" t="s">
        <v>2</v>
      </c>
      <c r="I10593" s="462" t="s">
        <v>2</v>
      </c>
      <c r="J10593" s="462" t="s">
        <v>2</v>
      </c>
    </row>
    <row r="10594" spans="6:10">
      <c r="F10594" s="462" t="s">
        <v>2</v>
      </c>
      <c r="G10594" s="462" t="s">
        <v>2</v>
      </c>
      <c r="I10594" s="462" t="s">
        <v>2</v>
      </c>
      <c r="J10594" s="462" t="s">
        <v>2</v>
      </c>
    </row>
    <row r="10595" spans="6:10">
      <c r="F10595" s="462" t="s">
        <v>2</v>
      </c>
      <c r="G10595" s="462" t="s">
        <v>2</v>
      </c>
      <c r="I10595" s="462" t="s">
        <v>2</v>
      </c>
      <c r="J10595" s="462" t="s">
        <v>2</v>
      </c>
    </row>
    <row r="10596" spans="6:10">
      <c r="F10596" s="462" t="s">
        <v>2</v>
      </c>
      <c r="G10596" s="462" t="s">
        <v>2</v>
      </c>
      <c r="I10596" s="462" t="s">
        <v>2</v>
      </c>
      <c r="J10596" s="462" t="s">
        <v>2</v>
      </c>
    </row>
    <row r="10597" spans="6:10">
      <c r="F10597" s="462" t="s">
        <v>2</v>
      </c>
      <c r="G10597" s="462" t="s">
        <v>2</v>
      </c>
      <c r="I10597" s="462" t="s">
        <v>2</v>
      </c>
      <c r="J10597" s="462" t="s">
        <v>2</v>
      </c>
    </row>
    <row r="10598" spans="6:10">
      <c r="F10598" s="462" t="s">
        <v>2</v>
      </c>
      <c r="G10598" s="462" t="s">
        <v>2</v>
      </c>
      <c r="I10598" s="462" t="s">
        <v>2</v>
      </c>
      <c r="J10598" s="462" t="s">
        <v>2</v>
      </c>
    </row>
    <row r="10599" spans="6:10">
      <c r="F10599" s="462" t="s">
        <v>2</v>
      </c>
      <c r="G10599" s="462" t="s">
        <v>2</v>
      </c>
      <c r="I10599" s="462" t="s">
        <v>2</v>
      </c>
      <c r="J10599" s="462" t="s">
        <v>2</v>
      </c>
    </row>
    <row r="10600" spans="6:10">
      <c r="F10600" s="462" t="s">
        <v>2</v>
      </c>
      <c r="G10600" s="462" t="s">
        <v>2</v>
      </c>
      <c r="I10600" s="462" t="s">
        <v>2</v>
      </c>
      <c r="J10600" s="462" t="s">
        <v>2</v>
      </c>
    </row>
    <row r="10601" spans="6:10">
      <c r="F10601" s="462" t="s">
        <v>2</v>
      </c>
      <c r="G10601" s="462" t="s">
        <v>2</v>
      </c>
      <c r="I10601" s="462" t="s">
        <v>2</v>
      </c>
      <c r="J10601" s="462" t="s">
        <v>2</v>
      </c>
    </row>
    <row r="10602" spans="6:10">
      <c r="F10602" s="462" t="s">
        <v>2</v>
      </c>
      <c r="G10602" s="462" t="s">
        <v>2</v>
      </c>
      <c r="I10602" s="462" t="s">
        <v>2</v>
      </c>
      <c r="J10602" s="462" t="s">
        <v>2</v>
      </c>
    </row>
    <row r="10603" spans="6:10">
      <c r="F10603" s="462" t="s">
        <v>2</v>
      </c>
      <c r="G10603" s="462" t="s">
        <v>2</v>
      </c>
      <c r="I10603" s="462" t="s">
        <v>2</v>
      </c>
      <c r="J10603" s="462" t="s">
        <v>2</v>
      </c>
    </row>
    <row r="10604" spans="6:10">
      <c r="F10604" s="462" t="s">
        <v>2</v>
      </c>
      <c r="G10604" s="462" t="s">
        <v>2</v>
      </c>
      <c r="I10604" s="462" t="s">
        <v>2</v>
      </c>
      <c r="J10604" s="462" t="s">
        <v>2</v>
      </c>
    </row>
    <row r="10605" spans="6:10">
      <c r="F10605" s="462" t="s">
        <v>2</v>
      </c>
      <c r="G10605" s="462" t="s">
        <v>2</v>
      </c>
      <c r="I10605" s="462" t="s">
        <v>2</v>
      </c>
      <c r="J10605" s="462" t="s">
        <v>2</v>
      </c>
    </row>
    <row r="10606" spans="6:10">
      <c r="F10606" s="462" t="s">
        <v>2</v>
      </c>
      <c r="G10606" s="462" t="s">
        <v>2</v>
      </c>
      <c r="I10606" s="462" t="s">
        <v>2</v>
      </c>
      <c r="J10606" s="462" t="s">
        <v>2</v>
      </c>
    </row>
    <row r="10607" spans="6:10">
      <c r="F10607" s="462" t="s">
        <v>2</v>
      </c>
      <c r="G10607" s="462" t="s">
        <v>2</v>
      </c>
      <c r="I10607" s="462" t="s">
        <v>2</v>
      </c>
      <c r="J10607" s="462" t="s">
        <v>2</v>
      </c>
    </row>
    <row r="10608" spans="6:10">
      <c r="F10608" s="462" t="s">
        <v>2</v>
      </c>
      <c r="G10608" s="462" t="s">
        <v>2</v>
      </c>
      <c r="I10608" s="462" t="s">
        <v>2</v>
      </c>
      <c r="J10608" s="462" t="s">
        <v>2</v>
      </c>
    </row>
    <row r="10609" spans="6:10">
      <c r="F10609" s="462" t="s">
        <v>2</v>
      </c>
      <c r="G10609" s="462" t="s">
        <v>2</v>
      </c>
      <c r="I10609" s="462" t="s">
        <v>2</v>
      </c>
      <c r="J10609" s="462" t="s">
        <v>2</v>
      </c>
    </row>
    <row r="10610" spans="6:10">
      <c r="F10610" s="462" t="s">
        <v>2</v>
      </c>
      <c r="G10610" s="462" t="s">
        <v>2</v>
      </c>
      <c r="I10610" s="462" t="s">
        <v>2</v>
      </c>
      <c r="J10610" s="462" t="s">
        <v>2</v>
      </c>
    </row>
    <row r="10611" spans="6:10">
      <c r="F10611" s="462" t="s">
        <v>2</v>
      </c>
      <c r="G10611" s="462" t="s">
        <v>2</v>
      </c>
      <c r="I10611" s="462" t="s">
        <v>2</v>
      </c>
      <c r="J10611" s="462" t="s">
        <v>2</v>
      </c>
    </row>
    <row r="10612" spans="6:10">
      <c r="F10612" s="462" t="s">
        <v>2</v>
      </c>
      <c r="G10612" s="462" t="s">
        <v>2</v>
      </c>
      <c r="I10612" s="462" t="s">
        <v>2</v>
      </c>
      <c r="J10612" s="462" t="s">
        <v>2</v>
      </c>
    </row>
    <row r="10613" spans="6:10">
      <c r="F10613" s="462" t="s">
        <v>2</v>
      </c>
      <c r="G10613" s="462" t="s">
        <v>2</v>
      </c>
      <c r="I10613" s="462" t="s">
        <v>2</v>
      </c>
      <c r="J10613" s="462" t="s">
        <v>2</v>
      </c>
    </row>
    <row r="10614" spans="6:10">
      <c r="F10614" s="462" t="s">
        <v>2</v>
      </c>
      <c r="G10614" s="462" t="s">
        <v>2</v>
      </c>
      <c r="I10614" s="462" t="s">
        <v>2</v>
      </c>
      <c r="J10614" s="462" t="s">
        <v>2</v>
      </c>
    </row>
    <row r="10615" spans="6:10">
      <c r="F10615" s="462" t="s">
        <v>2</v>
      </c>
      <c r="G10615" s="462" t="s">
        <v>2</v>
      </c>
      <c r="I10615" s="462" t="s">
        <v>2</v>
      </c>
      <c r="J10615" s="462" t="s">
        <v>2</v>
      </c>
    </row>
    <row r="10616" spans="6:10">
      <c r="F10616" s="462" t="s">
        <v>2</v>
      </c>
      <c r="G10616" s="462" t="s">
        <v>2</v>
      </c>
      <c r="I10616" s="462" t="s">
        <v>2</v>
      </c>
      <c r="J10616" s="462" t="s">
        <v>2</v>
      </c>
    </row>
    <row r="10617" spans="6:10">
      <c r="F10617" s="462" t="s">
        <v>2</v>
      </c>
      <c r="G10617" s="462" t="s">
        <v>2</v>
      </c>
      <c r="I10617" s="462" t="s">
        <v>2</v>
      </c>
      <c r="J10617" s="462" t="s">
        <v>2</v>
      </c>
    </row>
    <row r="10618" spans="6:10">
      <c r="F10618" s="462" t="s">
        <v>2</v>
      </c>
      <c r="G10618" s="462" t="s">
        <v>2</v>
      </c>
      <c r="I10618" s="462" t="s">
        <v>2</v>
      </c>
      <c r="J10618" s="462" t="s">
        <v>2</v>
      </c>
    </row>
    <row r="10619" spans="6:10">
      <c r="F10619" s="462" t="s">
        <v>2</v>
      </c>
      <c r="G10619" s="462" t="s">
        <v>2</v>
      </c>
      <c r="I10619" s="462" t="s">
        <v>2</v>
      </c>
      <c r="J10619" s="462" t="s">
        <v>2</v>
      </c>
    </row>
    <row r="10620" spans="6:10">
      <c r="F10620" s="462" t="s">
        <v>2</v>
      </c>
      <c r="G10620" s="462" t="s">
        <v>2</v>
      </c>
      <c r="I10620" s="462" t="s">
        <v>2</v>
      </c>
      <c r="J10620" s="462" t="s">
        <v>2</v>
      </c>
    </row>
    <row r="10621" spans="6:10">
      <c r="F10621" s="462" t="s">
        <v>2</v>
      </c>
      <c r="G10621" s="462" t="s">
        <v>2</v>
      </c>
      <c r="I10621" s="462" t="s">
        <v>2</v>
      </c>
      <c r="J10621" s="462" t="s">
        <v>2</v>
      </c>
    </row>
    <row r="10622" spans="6:10">
      <c r="F10622" s="462" t="s">
        <v>2</v>
      </c>
      <c r="G10622" s="462" t="s">
        <v>2</v>
      </c>
      <c r="I10622" s="462" t="s">
        <v>2</v>
      </c>
      <c r="J10622" s="462" t="s">
        <v>2</v>
      </c>
    </row>
    <row r="10623" spans="6:10">
      <c r="F10623" s="462" t="s">
        <v>2</v>
      </c>
      <c r="G10623" s="462" t="s">
        <v>2</v>
      </c>
      <c r="I10623" s="462" t="s">
        <v>2</v>
      </c>
      <c r="J10623" s="462" t="s">
        <v>2</v>
      </c>
    </row>
    <row r="10624" spans="6:10">
      <c r="F10624" s="462" t="s">
        <v>2</v>
      </c>
      <c r="G10624" s="462" t="s">
        <v>2</v>
      </c>
      <c r="I10624" s="462" t="s">
        <v>2</v>
      </c>
      <c r="J10624" s="462" t="s">
        <v>2</v>
      </c>
    </row>
    <row r="10625" spans="6:10">
      <c r="F10625" s="462" t="s">
        <v>2</v>
      </c>
      <c r="G10625" s="462" t="s">
        <v>2</v>
      </c>
      <c r="I10625" s="462" t="s">
        <v>2</v>
      </c>
      <c r="J10625" s="462" t="s">
        <v>2</v>
      </c>
    </row>
    <row r="10626" spans="6:10">
      <c r="F10626" s="462" t="s">
        <v>2</v>
      </c>
      <c r="G10626" s="462" t="s">
        <v>2</v>
      </c>
      <c r="I10626" s="462" t="s">
        <v>2</v>
      </c>
      <c r="J10626" s="462" t="s">
        <v>2</v>
      </c>
    </row>
    <row r="10627" spans="6:10">
      <c r="F10627" s="462" t="s">
        <v>2</v>
      </c>
      <c r="G10627" s="462" t="s">
        <v>2</v>
      </c>
      <c r="I10627" s="462" t="s">
        <v>2</v>
      </c>
      <c r="J10627" s="462" t="s">
        <v>2</v>
      </c>
    </row>
    <row r="10628" spans="6:10">
      <c r="F10628" s="462" t="s">
        <v>2</v>
      </c>
      <c r="G10628" s="462" t="s">
        <v>2</v>
      </c>
      <c r="I10628" s="462" t="s">
        <v>2</v>
      </c>
      <c r="J10628" s="462" t="s">
        <v>2</v>
      </c>
    </row>
    <row r="10629" spans="6:10">
      <c r="F10629" s="462" t="s">
        <v>2</v>
      </c>
      <c r="G10629" s="462" t="s">
        <v>2</v>
      </c>
      <c r="I10629" s="462" t="s">
        <v>2</v>
      </c>
      <c r="J10629" s="462" t="s">
        <v>2</v>
      </c>
    </row>
    <row r="10630" spans="6:10">
      <c r="F10630" s="462" t="s">
        <v>2</v>
      </c>
      <c r="G10630" s="462" t="s">
        <v>2</v>
      </c>
      <c r="I10630" s="462" t="s">
        <v>2</v>
      </c>
      <c r="J10630" s="462" t="s">
        <v>2</v>
      </c>
    </row>
    <row r="10631" spans="6:10">
      <c r="F10631" s="462" t="s">
        <v>2</v>
      </c>
      <c r="G10631" s="462" t="s">
        <v>2</v>
      </c>
      <c r="I10631" s="462" t="s">
        <v>2</v>
      </c>
      <c r="J10631" s="462" t="s">
        <v>2</v>
      </c>
    </row>
    <row r="10632" spans="6:10">
      <c r="F10632" s="462" t="s">
        <v>2</v>
      </c>
      <c r="G10632" s="462" t="s">
        <v>2</v>
      </c>
      <c r="I10632" s="462" t="s">
        <v>2</v>
      </c>
      <c r="J10632" s="462" t="s">
        <v>2</v>
      </c>
    </row>
    <row r="10633" spans="6:10">
      <c r="F10633" s="462" t="s">
        <v>2</v>
      </c>
      <c r="G10633" s="462" t="s">
        <v>2</v>
      </c>
      <c r="I10633" s="462" t="s">
        <v>2</v>
      </c>
      <c r="J10633" s="462" t="s">
        <v>2</v>
      </c>
    </row>
    <row r="10634" spans="6:10">
      <c r="F10634" s="462" t="s">
        <v>2</v>
      </c>
      <c r="G10634" s="462" t="s">
        <v>2</v>
      </c>
      <c r="I10634" s="462" t="s">
        <v>2</v>
      </c>
      <c r="J10634" s="462" t="s">
        <v>2</v>
      </c>
    </row>
    <row r="10635" spans="6:10">
      <c r="F10635" s="462" t="s">
        <v>2</v>
      </c>
      <c r="G10635" s="462" t="s">
        <v>2</v>
      </c>
      <c r="I10635" s="462" t="s">
        <v>2</v>
      </c>
      <c r="J10635" s="462" t="s">
        <v>2</v>
      </c>
    </row>
    <row r="10636" spans="6:10">
      <c r="F10636" s="462" t="s">
        <v>2</v>
      </c>
      <c r="G10636" s="462" t="s">
        <v>2</v>
      </c>
      <c r="I10636" s="462" t="s">
        <v>2</v>
      </c>
      <c r="J10636" s="462" t="s">
        <v>2</v>
      </c>
    </row>
    <row r="10637" spans="6:10">
      <c r="F10637" s="462" t="s">
        <v>2</v>
      </c>
      <c r="G10637" s="462" t="s">
        <v>2</v>
      </c>
      <c r="I10637" s="462" t="s">
        <v>2</v>
      </c>
      <c r="J10637" s="462" t="s">
        <v>2</v>
      </c>
    </row>
    <row r="10638" spans="6:10">
      <c r="F10638" s="462" t="s">
        <v>2</v>
      </c>
      <c r="G10638" s="462" t="s">
        <v>2</v>
      </c>
      <c r="I10638" s="462" t="s">
        <v>2</v>
      </c>
      <c r="J10638" s="462" t="s">
        <v>2</v>
      </c>
    </row>
    <row r="10639" spans="6:10">
      <c r="F10639" s="462" t="s">
        <v>2</v>
      </c>
      <c r="G10639" s="462" t="s">
        <v>2</v>
      </c>
      <c r="I10639" s="462" t="s">
        <v>2</v>
      </c>
      <c r="J10639" s="462" t="s">
        <v>2</v>
      </c>
    </row>
    <row r="10640" spans="6:10">
      <c r="F10640" s="462" t="s">
        <v>2</v>
      </c>
      <c r="G10640" s="462" t="s">
        <v>2</v>
      </c>
      <c r="I10640" s="462" t="s">
        <v>2</v>
      </c>
      <c r="J10640" s="462" t="s">
        <v>2</v>
      </c>
    </row>
    <row r="10641" spans="6:10">
      <c r="F10641" s="462" t="s">
        <v>2</v>
      </c>
      <c r="G10641" s="462" t="s">
        <v>2</v>
      </c>
      <c r="I10641" s="462" t="s">
        <v>2</v>
      </c>
      <c r="J10641" s="462" t="s">
        <v>2</v>
      </c>
    </row>
    <row r="10642" spans="6:10">
      <c r="F10642" s="462" t="s">
        <v>2</v>
      </c>
      <c r="G10642" s="462" t="s">
        <v>2</v>
      </c>
      <c r="I10642" s="462" t="s">
        <v>2</v>
      </c>
      <c r="J10642" s="462" t="s">
        <v>2</v>
      </c>
    </row>
    <row r="10643" spans="6:10">
      <c r="F10643" s="462" t="s">
        <v>2</v>
      </c>
      <c r="G10643" s="462" t="s">
        <v>2</v>
      </c>
      <c r="I10643" s="462" t="s">
        <v>2</v>
      </c>
      <c r="J10643" s="462" t="s">
        <v>2</v>
      </c>
    </row>
    <row r="10644" spans="6:10">
      <c r="F10644" s="462" t="s">
        <v>2</v>
      </c>
      <c r="G10644" s="462" t="s">
        <v>2</v>
      </c>
      <c r="I10644" s="462" t="s">
        <v>2</v>
      </c>
      <c r="J10644" s="462" t="s">
        <v>2</v>
      </c>
    </row>
    <row r="10645" spans="6:10">
      <c r="F10645" s="462" t="s">
        <v>2</v>
      </c>
      <c r="G10645" s="462" t="s">
        <v>2</v>
      </c>
      <c r="I10645" s="462" t="s">
        <v>2</v>
      </c>
      <c r="J10645" s="462" t="s">
        <v>2</v>
      </c>
    </row>
    <row r="10646" spans="6:10">
      <c r="F10646" s="462" t="s">
        <v>2</v>
      </c>
      <c r="G10646" s="462" t="s">
        <v>2</v>
      </c>
      <c r="I10646" s="462" t="s">
        <v>2</v>
      </c>
      <c r="J10646" s="462" t="s">
        <v>2</v>
      </c>
    </row>
    <row r="10647" spans="6:10">
      <c r="F10647" s="462" t="s">
        <v>2</v>
      </c>
      <c r="G10647" s="462" t="s">
        <v>2</v>
      </c>
      <c r="I10647" s="462" t="s">
        <v>2</v>
      </c>
      <c r="J10647" s="462" t="s">
        <v>2</v>
      </c>
    </row>
    <row r="10648" spans="6:10">
      <c r="F10648" s="462" t="s">
        <v>2</v>
      </c>
      <c r="G10648" s="462" t="s">
        <v>2</v>
      </c>
      <c r="I10648" s="462" t="s">
        <v>2</v>
      </c>
      <c r="J10648" s="462" t="s">
        <v>2</v>
      </c>
    </row>
    <row r="10649" spans="6:10">
      <c r="F10649" s="462" t="s">
        <v>2</v>
      </c>
      <c r="G10649" s="462" t="s">
        <v>2</v>
      </c>
      <c r="I10649" s="462" t="s">
        <v>2</v>
      </c>
      <c r="J10649" s="462" t="s">
        <v>2</v>
      </c>
    </row>
    <row r="10650" spans="6:10">
      <c r="F10650" s="462" t="s">
        <v>2</v>
      </c>
      <c r="G10650" s="462" t="s">
        <v>2</v>
      </c>
      <c r="I10650" s="462" t="s">
        <v>2</v>
      </c>
      <c r="J10650" s="462" t="s">
        <v>2</v>
      </c>
    </row>
    <row r="10651" spans="6:10">
      <c r="F10651" s="462" t="s">
        <v>2</v>
      </c>
      <c r="G10651" s="462" t="s">
        <v>2</v>
      </c>
      <c r="I10651" s="462" t="s">
        <v>2</v>
      </c>
      <c r="J10651" s="462" t="s">
        <v>2</v>
      </c>
    </row>
    <row r="10652" spans="6:10">
      <c r="F10652" s="462" t="s">
        <v>2</v>
      </c>
      <c r="G10652" s="462" t="s">
        <v>2</v>
      </c>
      <c r="I10652" s="462" t="s">
        <v>2</v>
      </c>
      <c r="J10652" s="462" t="s">
        <v>2</v>
      </c>
    </row>
    <row r="10653" spans="6:10">
      <c r="F10653" s="462" t="s">
        <v>2</v>
      </c>
      <c r="G10653" s="462" t="s">
        <v>2</v>
      </c>
      <c r="I10653" s="462" t="s">
        <v>2</v>
      </c>
      <c r="J10653" s="462" t="s">
        <v>2</v>
      </c>
    </row>
    <row r="10654" spans="6:10">
      <c r="F10654" s="462" t="s">
        <v>2</v>
      </c>
      <c r="G10654" s="462" t="s">
        <v>2</v>
      </c>
      <c r="I10654" s="462" t="s">
        <v>2</v>
      </c>
      <c r="J10654" s="462" t="s">
        <v>2</v>
      </c>
    </row>
    <row r="10655" spans="6:10">
      <c r="F10655" s="462" t="s">
        <v>2</v>
      </c>
      <c r="G10655" s="462" t="s">
        <v>2</v>
      </c>
      <c r="I10655" s="462" t="s">
        <v>2</v>
      </c>
      <c r="J10655" s="462" t="s">
        <v>2</v>
      </c>
    </row>
    <row r="10656" spans="6:10">
      <c r="F10656" s="462" t="s">
        <v>2</v>
      </c>
      <c r="G10656" s="462" t="s">
        <v>2</v>
      </c>
      <c r="I10656" s="462" t="s">
        <v>2</v>
      </c>
      <c r="J10656" s="462" t="s">
        <v>2</v>
      </c>
    </row>
    <row r="10657" spans="6:10">
      <c r="F10657" s="462" t="s">
        <v>2</v>
      </c>
      <c r="G10657" s="462" t="s">
        <v>2</v>
      </c>
      <c r="I10657" s="462" t="s">
        <v>2</v>
      </c>
      <c r="J10657" s="462" t="s">
        <v>2</v>
      </c>
    </row>
    <row r="10658" spans="6:10">
      <c r="F10658" s="462" t="s">
        <v>2</v>
      </c>
      <c r="G10658" s="462" t="s">
        <v>2</v>
      </c>
      <c r="I10658" s="462" t="s">
        <v>2</v>
      </c>
      <c r="J10658" s="462" t="s">
        <v>2</v>
      </c>
    </row>
    <row r="10659" spans="6:10">
      <c r="F10659" s="462" t="s">
        <v>2</v>
      </c>
      <c r="G10659" s="462" t="s">
        <v>2</v>
      </c>
      <c r="I10659" s="462" t="s">
        <v>2</v>
      </c>
      <c r="J10659" s="462" t="s">
        <v>2</v>
      </c>
    </row>
    <row r="10660" spans="6:10">
      <c r="F10660" s="462" t="s">
        <v>2</v>
      </c>
      <c r="G10660" s="462" t="s">
        <v>2</v>
      </c>
      <c r="I10660" s="462" t="s">
        <v>2</v>
      </c>
      <c r="J10660" s="462" t="s">
        <v>2</v>
      </c>
    </row>
    <row r="10661" spans="6:10">
      <c r="F10661" s="462" t="s">
        <v>2</v>
      </c>
      <c r="G10661" s="462" t="s">
        <v>2</v>
      </c>
      <c r="I10661" s="462" t="s">
        <v>2</v>
      </c>
      <c r="J10661" s="462" t="s">
        <v>2</v>
      </c>
    </row>
    <row r="10662" spans="6:10">
      <c r="F10662" s="462" t="s">
        <v>2</v>
      </c>
      <c r="G10662" s="462" t="s">
        <v>2</v>
      </c>
      <c r="I10662" s="462" t="s">
        <v>2</v>
      </c>
      <c r="J10662" s="462" t="s">
        <v>2</v>
      </c>
    </row>
    <row r="10663" spans="6:10">
      <c r="F10663" s="462" t="s">
        <v>2</v>
      </c>
      <c r="G10663" s="462" t="s">
        <v>2</v>
      </c>
      <c r="I10663" s="462" t="s">
        <v>2</v>
      </c>
      <c r="J10663" s="462" t="s">
        <v>2</v>
      </c>
    </row>
    <row r="10664" spans="6:10">
      <c r="F10664" s="462" t="s">
        <v>2</v>
      </c>
      <c r="G10664" s="462" t="s">
        <v>2</v>
      </c>
      <c r="I10664" s="462" t="s">
        <v>2</v>
      </c>
      <c r="J10664" s="462" t="s">
        <v>2</v>
      </c>
    </row>
    <row r="10665" spans="6:10">
      <c r="F10665" s="462" t="s">
        <v>2</v>
      </c>
      <c r="G10665" s="462" t="s">
        <v>2</v>
      </c>
      <c r="I10665" s="462" t="s">
        <v>2</v>
      </c>
      <c r="J10665" s="462" t="s">
        <v>2</v>
      </c>
    </row>
    <row r="10666" spans="6:10">
      <c r="F10666" s="462" t="s">
        <v>2</v>
      </c>
      <c r="G10666" s="462" t="s">
        <v>2</v>
      </c>
      <c r="I10666" s="462" t="s">
        <v>2</v>
      </c>
      <c r="J10666" s="462" t="s">
        <v>2</v>
      </c>
    </row>
    <row r="10667" spans="6:10">
      <c r="F10667" s="462" t="s">
        <v>2</v>
      </c>
      <c r="G10667" s="462" t="s">
        <v>2</v>
      </c>
      <c r="I10667" s="462" t="s">
        <v>2</v>
      </c>
      <c r="J10667" s="462" t="s">
        <v>2</v>
      </c>
    </row>
    <row r="10668" spans="6:10">
      <c r="F10668" s="462" t="s">
        <v>2</v>
      </c>
      <c r="G10668" s="462" t="s">
        <v>2</v>
      </c>
      <c r="I10668" s="462" t="s">
        <v>2</v>
      </c>
      <c r="J10668" s="462" t="s">
        <v>2</v>
      </c>
    </row>
    <row r="10669" spans="6:10">
      <c r="F10669" s="462" t="s">
        <v>2</v>
      </c>
      <c r="G10669" s="462" t="s">
        <v>2</v>
      </c>
      <c r="I10669" s="462" t="s">
        <v>2</v>
      </c>
      <c r="J10669" s="462" t="s">
        <v>2</v>
      </c>
    </row>
    <row r="10670" spans="6:10">
      <c r="F10670" s="462" t="s">
        <v>2</v>
      </c>
      <c r="G10670" s="462" t="s">
        <v>2</v>
      </c>
      <c r="I10670" s="462" t="s">
        <v>2</v>
      </c>
      <c r="J10670" s="462" t="s">
        <v>2</v>
      </c>
    </row>
    <row r="10671" spans="6:10">
      <c r="F10671" s="462" t="s">
        <v>2</v>
      </c>
      <c r="G10671" s="462" t="s">
        <v>2</v>
      </c>
      <c r="I10671" s="462" t="s">
        <v>2</v>
      </c>
      <c r="J10671" s="462" t="s">
        <v>2</v>
      </c>
    </row>
    <row r="10672" spans="6:10">
      <c r="F10672" s="462" t="s">
        <v>2</v>
      </c>
      <c r="G10672" s="462" t="s">
        <v>2</v>
      </c>
      <c r="I10672" s="462" t="s">
        <v>2</v>
      </c>
      <c r="J10672" s="462" t="s">
        <v>2</v>
      </c>
    </row>
    <row r="10673" spans="6:10">
      <c r="F10673" s="462" t="s">
        <v>2</v>
      </c>
      <c r="G10673" s="462" t="s">
        <v>2</v>
      </c>
      <c r="I10673" s="462" t="s">
        <v>2</v>
      </c>
      <c r="J10673" s="462" t="s">
        <v>2</v>
      </c>
    </row>
    <row r="10674" spans="6:10">
      <c r="F10674" s="462" t="s">
        <v>2</v>
      </c>
      <c r="G10674" s="462" t="s">
        <v>2</v>
      </c>
      <c r="I10674" s="462" t="s">
        <v>2</v>
      </c>
      <c r="J10674" s="462" t="s">
        <v>2</v>
      </c>
    </row>
    <row r="10675" spans="6:10">
      <c r="F10675" s="462" t="s">
        <v>2</v>
      </c>
      <c r="G10675" s="462" t="s">
        <v>2</v>
      </c>
      <c r="I10675" s="462" t="s">
        <v>2</v>
      </c>
      <c r="J10675" s="462" t="s">
        <v>2</v>
      </c>
    </row>
    <row r="10676" spans="6:10">
      <c r="F10676" s="462" t="s">
        <v>2</v>
      </c>
      <c r="G10676" s="462" t="s">
        <v>2</v>
      </c>
      <c r="I10676" s="462" t="s">
        <v>2</v>
      </c>
      <c r="J10676" s="462" t="s">
        <v>2</v>
      </c>
    </row>
    <row r="10677" spans="6:10">
      <c r="F10677" s="462" t="s">
        <v>2</v>
      </c>
      <c r="G10677" s="462" t="s">
        <v>2</v>
      </c>
      <c r="I10677" s="462" t="s">
        <v>2</v>
      </c>
      <c r="J10677" s="462" t="s">
        <v>2</v>
      </c>
    </row>
    <row r="10678" spans="6:10">
      <c r="F10678" s="462" t="s">
        <v>2</v>
      </c>
      <c r="G10678" s="462" t="s">
        <v>2</v>
      </c>
      <c r="I10678" s="462" t="s">
        <v>2</v>
      </c>
      <c r="J10678" s="462" t="s">
        <v>2</v>
      </c>
    </row>
    <row r="10679" spans="6:10">
      <c r="F10679" s="462" t="s">
        <v>2</v>
      </c>
      <c r="G10679" s="462" t="s">
        <v>2</v>
      </c>
      <c r="I10679" s="462" t="s">
        <v>2</v>
      </c>
      <c r="J10679" s="462" t="s">
        <v>2</v>
      </c>
    </row>
    <row r="10680" spans="6:10">
      <c r="F10680" s="462" t="s">
        <v>2</v>
      </c>
      <c r="G10680" s="462" t="s">
        <v>2</v>
      </c>
      <c r="I10680" s="462" t="s">
        <v>2</v>
      </c>
      <c r="J10680" s="462" t="s">
        <v>2</v>
      </c>
    </row>
    <row r="10681" spans="6:10">
      <c r="F10681" s="462" t="s">
        <v>2</v>
      </c>
      <c r="G10681" s="462" t="s">
        <v>2</v>
      </c>
      <c r="I10681" s="462" t="s">
        <v>2</v>
      </c>
      <c r="J10681" s="462" t="s">
        <v>2</v>
      </c>
    </row>
    <row r="10682" spans="6:10">
      <c r="F10682" s="462" t="s">
        <v>2</v>
      </c>
      <c r="G10682" s="462" t="s">
        <v>2</v>
      </c>
      <c r="I10682" s="462" t="s">
        <v>2</v>
      </c>
      <c r="J10682" s="462" t="s">
        <v>2</v>
      </c>
    </row>
    <row r="10683" spans="6:10">
      <c r="F10683" s="462" t="s">
        <v>2</v>
      </c>
      <c r="G10683" s="462" t="s">
        <v>2</v>
      </c>
      <c r="I10683" s="462" t="s">
        <v>2</v>
      </c>
      <c r="J10683" s="462" t="s">
        <v>2</v>
      </c>
    </row>
    <row r="10684" spans="6:10">
      <c r="F10684" s="462" t="s">
        <v>2</v>
      </c>
      <c r="G10684" s="462" t="s">
        <v>2</v>
      </c>
      <c r="I10684" s="462" t="s">
        <v>2</v>
      </c>
      <c r="J10684" s="462" t="s">
        <v>2</v>
      </c>
    </row>
    <row r="10685" spans="6:10">
      <c r="F10685" s="462" t="s">
        <v>2</v>
      </c>
      <c r="G10685" s="462" t="s">
        <v>2</v>
      </c>
      <c r="I10685" s="462" t="s">
        <v>2</v>
      </c>
      <c r="J10685" s="462" t="s">
        <v>2</v>
      </c>
    </row>
    <row r="10686" spans="6:10">
      <c r="F10686" s="462" t="s">
        <v>2</v>
      </c>
      <c r="G10686" s="462" t="s">
        <v>2</v>
      </c>
      <c r="I10686" s="462" t="s">
        <v>2</v>
      </c>
      <c r="J10686" s="462" t="s">
        <v>2</v>
      </c>
    </row>
    <row r="10687" spans="6:10">
      <c r="F10687" s="462" t="s">
        <v>2</v>
      </c>
      <c r="G10687" s="462" t="s">
        <v>2</v>
      </c>
      <c r="I10687" s="462" t="s">
        <v>2</v>
      </c>
      <c r="J10687" s="462" t="s">
        <v>2</v>
      </c>
    </row>
    <row r="10688" spans="6:10">
      <c r="F10688" s="462" t="s">
        <v>2</v>
      </c>
      <c r="G10688" s="462" t="s">
        <v>2</v>
      </c>
      <c r="I10688" s="462" t="s">
        <v>2</v>
      </c>
      <c r="J10688" s="462" t="s">
        <v>2</v>
      </c>
    </row>
    <row r="10689" spans="6:10">
      <c r="F10689" s="462" t="s">
        <v>2</v>
      </c>
      <c r="G10689" s="462" t="s">
        <v>2</v>
      </c>
      <c r="I10689" s="462" t="s">
        <v>2</v>
      </c>
      <c r="J10689" s="462" t="s">
        <v>2</v>
      </c>
    </row>
    <row r="10690" spans="6:10">
      <c r="F10690" s="462" t="s">
        <v>2</v>
      </c>
      <c r="G10690" s="462" t="s">
        <v>2</v>
      </c>
      <c r="I10690" s="462" t="s">
        <v>2</v>
      </c>
      <c r="J10690" s="462" t="s">
        <v>2</v>
      </c>
    </row>
    <row r="10691" spans="6:10">
      <c r="F10691" s="462" t="s">
        <v>2</v>
      </c>
      <c r="G10691" s="462" t="s">
        <v>2</v>
      </c>
      <c r="I10691" s="462" t="s">
        <v>2</v>
      </c>
      <c r="J10691" s="462" t="s">
        <v>2</v>
      </c>
    </row>
    <row r="10692" spans="6:10">
      <c r="F10692" s="462" t="s">
        <v>2</v>
      </c>
      <c r="G10692" s="462" t="s">
        <v>2</v>
      </c>
      <c r="I10692" s="462" t="s">
        <v>2</v>
      </c>
      <c r="J10692" s="462" t="s">
        <v>2</v>
      </c>
    </row>
    <row r="10693" spans="6:10">
      <c r="F10693" s="462" t="s">
        <v>2</v>
      </c>
      <c r="G10693" s="462" t="s">
        <v>2</v>
      </c>
      <c r="I10693" s="462" t="s">
        <v>2</v>
      </c>
      <c r="J10693" s="462" t="s">
        <v>2</v>
      </c>
    </row>
    <row r="10694" spans="6:10">
      <c r="F10694" s="462" t="s">
        <v>2</v>
      </c>
      <c r="G10694" s="462" t="s">
        <v>2</v>
      </c>
      <c r="I10694" s="462" t="s">
        <v>2</v>
      </c>
      <c r="J10694" s="462" t="s">
        <v>2</v>
      </c>
    </row>
    <row r="10695" spans="6:10">
      <c r="F10695" s="462" t="s">
        <v>2</v>
      </c>
      <c r="G10695" s="462" t="s">
        <v>2</v>
      </c>
      <c r="I10695" s="462" t="s">
        <v>2</v>
      </c>
      <c r="J10695" s="462" t="s">
        <v>2</v>
      </c>
    </row>
    <row r="10696" spans="6:10">
      <c r="F10696" s="462" t="s">
        <v>2</v>
      </c>
      <c r="G10696" s="462" t="s">
        <v>2</v>
      </c>
      <c r="I10696" s="462" t="s">
        <v>2</v>
      </c>
      <c r="J10696" s="462" t="s">
        <v>2</v>
      </c>
    </row>
    <row r="10697" spans="6:10">
      <c r="F10697" s="462" t="s">
        <v>2</v>
      </c>
      <c r="G10697" s="462" t="s">
        <v>2</v>
      </c>
      <c r="I10697" s="462" t="s">
        <v>2</v>
      </c>
      <c r="J10697" s="462" t="s">
        <v>2</v>
      </c>
    </row>
    <row r="10698" spans="6:10">
      <c r="F10698" s="462" t="s">
        <v>2</v>
      </c>
      <c r="G10698" s="462" t="s">
        <v>2</v>
      </c>
      <c r="I10698" s="462" t="s">
        <v>2</v>
      </c>
      <c r="J10698" s="462" t="s">
        <v>2</v>
      </c>
    </row>
    <row r="10699" spans="6:10">
      <c r="F10699" s="462" t="s">
        <v>2</v>
      </c>
      <c r="G10699" s="462" t="s">
        <v>2</v>
      </c>
      <c r="I10699" s="462" t="s">
        <v>2</v>
      </c>
      <c r="J10699" s="462" t="s">
        <v>2</v>
      </c>
    </row>
    <row r="10700" spans="6:10">
      <c r="F10700" s="462" t="s">
        <v>2</v>
      </c>
      <c r="G10700" s="462" t="s">
        <v>2</v>
      </c>
      <c r="I10700" s="462" t="s">
        <v>2</v>
      </c>
      <c r="J10700" s="462" t="s">
        <v>2</v>
      </c>
    </row>
    <row r="10701" spans="6:10">
      <c r="F10701" s="462" t="s">
        <v>2</v>
      </c>
      <c r="G10701" s="462" t="s">
        <v>2</v>
      </c>
      <c r="I10701" s="462" t="s">
        <v>2</v>
      </c>
      <c r="J10701" s="462" t="s">
        <v>2</v>
      </c>
    </row>
    <row r="10702" spans="6:10">
      <c r="F10702" s="462" t="s">
        <v>2</v>
      </c>
      <c r="G10702" s="462" t="s">
        <v>2</v>
      </c>
      <c r="I10702" s="462" t="s">
        <v>2</v>
      </c>
      <c r="J10702" s="462" t="s">
        <v>2</v>
      </c>
    </row>
    <row r="10703" spans="6:10">
      <c r="F10703" s="462" t="s">
        <v>2</v>
      </c>
      <c r="G10703" s="462" t="s">
        <v>2</v>
      </c>
      <c r="I10703" s="462" t="s">
        <v>2</v>
      </c>
      <c r="J10703" s="462" t="s">
        <v>2</v>
      </c>
    </row>
    <row r="10704" spans="6:10">
      <c r="F10704" s="462" t="s">
        <v>2</v>
      </c>
      <c r="G10704" s="462" t="s">
        <v>2</v>
      </c>
      <c r="I10704" s="462" t="s">
        <v>2</v>
      </c>
      <c r="J10704" s="462" t="s">
        <v>2</v>
      </c>
    </row>
    <row r="10705" spans="6:10">
      <c r="F10705" s="462" t="s">
        <v>2</v>
      </c>
      <c r="G10705" s="462" t="s">
        <v>2</v>
      </c>
      <c r="I10705" s="462" t="s">
        <v>2</v>
      </c>
      <c r="J10705" s="462" t="s">
        <v>2</v>
      </c>
    </row>
    <row r="10706" spans="6:10">
      <c r="F10706" s="462" t="s">
        <v>2</v>
      </c>
      <c r="G10706" s="462" t="s">
        <v>2</v>
      </c>
      <c r="I10706" s="462" t="s">
        <v>2</v>
      </c>
      <c r="J10706" s="462" t="s">
        <v>2</v>
      </c>
    </row>
    <row r="10707" spans="6:10">
      <c r="F10707" s="462" t="s">
        <v>2</v>
      </c>
      <c r="G10707" s="462" t="s">
        <v>2</v>
      </c>
      <c r="I10707" s="462" t="s">
        <v>2</v>
      </c>
      <c r="J10707" s="462" t="s">
        <v>2</v>
      </c>
    </row>
    <row r="10708" spans="6:10">
      <c r="F10708" s="462" t="s">
        <v>2</v>
      </c>
      <c r="G10708" s="462" t="s">
        <v>2</v>
      </c>
      <c r="I10708" s="462" t="s">
        <v>2</v>
      </c>
      <c r="J10708" s="462" t="s">
        <v>2</v>
      </c>
    </row>
    <row r="10709" spans="6:10">
      <c r="F10709" s="462" t="s">
        <v>2</v>
      </c>
      <c r="G10709" s="462" t="s">
        <v>2</v>
      </c>
      <c r="I10709" s="462" t="s">
        <v>2</v>
      </c>
      <c r="J10709" s="462" t="s">
        <v>2</v>
      </c>
    </row>
    <row r="10710" spans="6:10">
      <c r="F10710" s="462" t="s">
        <v>2</v>
      </c>
      <c r="G10710" s="462" t="s">
        <v>2</v>
      </c>
      <c r="I10710" s="462" t="s">
        <v>2</v>
      </c>
      <c r="J10710" s="462" t="s">
        <v>2</v>
      </c>
    </row>
    <row r="10711" spans="6:10">
      <c r="F10711" s="462" t="s">
        <v>2</v>
      </c>
      <c r="G10711" s="462" t="s">
        <v>2</v>
      </c>
      <c r="I10711" s="462" t="s">
        <v>2</v>
      </c>
      <c r="J10711" s="462" t="s">
        <v>2</v>
      </c>
    </row>
    <row r="10712" spans="6:10">
      <c r="F10712" s="462" t="s">
        <v>2</v>
      </c>
      <c r="G10712" s="462" t="s">
        <v>2</v>
      </c>
      <c r="I10712" s="462" t="s">
        <v>2</v>
      </c>
      <c r="J10712" s="462" t="s">
        <v>2</v>
      </c>
    </row>
    <row r="10713" spans="6:10">
      <c r="F10713" s="462" t="s">
        <v>2</v>
      </c>
      <c r="G10713" s="462" t="s">
        <v>2</v>
      </c>
      <c r="I10713" s="462" t="s">
        <v>2</v>
      </c>
      <c r="J10713" s="462" t="s">
        <v>2</v>
      </c>
    </row>
    <row r="10714" spans="6:10">
      <c r="F10714" s="462" t="s">
        <v>2</v>
      </c>
      <c r="G10714" s="462" t="s">
        <v>2</v>
      </c>
      <c r="I10714" s="462" t="s">
        <v>2</v>
      </c>
      <c r="J10714" s="462" t="s">
        <v>2</v>
      </c>
    </row>
    <row r="10715" spans="6:10">
      <c r="F10715" s="462" t="s">
        <v>2</v>
      </c>
      <c r="G10715" s="462" t="s">
        <v>2</v>
      </c>
      <c r="I10715" s="462" t="s">
        <v>2</v>
      </c>
      <c r="J10715" s="462" t="s">
        <v>2</v>
      </c>
    </row>
    <row r="10716" spans="6:10">
      <c r="F10716" s="462" t="s">
        <v>2</v>
      </c>
      <c r="G10716" s="462" t="s">
        <v>2</v>
      </c>
      <c r="I10716" s="462" t="s">
        <v>2</v>
      </c>
      <c r="J10716" s="462" t="s">
        <v>2</v>
      </c>
    </row>
    <row r="10717" spans="6:10">
      <c r="F10717" s="462" t="s">
        <v>2</v>
      </c>
      <c r="G10717" s="462" t="s">
        <v>2</v>
      </c>
      <c r="I10717" s="462" t="s">
        <v>2</v>
      </c>
      <c r="J10717" s="462" t="s">
        <v>2</v>
      </c>
    </row>
    <row r="10718" spans="6:10">
      <c r="F10718" s="462" t="s">
        <v>2</v>
      </c>
      <c r="G10718" s="462" t="s">
        <v>2</v>
      </c>
      <c r="I10718" s="462" t="s">
        <v>2</v>
      </c>
      <c r="J10718" s="462" t="s">
        <v>2</v>
      </c>
    </row>
    <row r="10719" spans="6:10">
      <c r="F10719" s="462" t="s">
        <v>2</v>
      </c>
      <c r="G10719" s="462" t="s">
        <v>2</v>
      </c>
      <c r="I10719" s="462" t="s">
        <v>2</v>
      </c>
      <c r="J10719" s="462" t="s">
        <v>2</v>
      </c>
    </row>
    <row r="10720" spans="6:10">
      <c r="F10720" s="462" t="s">
        <v>2</v>
      </c>
      <c r="G10720" s="462" t="s">
        <v>2</v>
      </c>
      <c r="I10720" s="462" t="s">
        <v>2</v>
      </c>
      <c r="J10720" s="462" t="s">
        <v>2</v>
      </c>
    </row>
    <row r="10721" spans="6:10">
      <c r="F10721" s="462" t="s">
        <v>2</v>
      </c>
      <c r="G10721" s="462" t="s">
        <v>2</v>
      </c>
      <c r="I10721" s="462" t="s">
        <v>2</v>
      </c>
      <c r="J10721" s="462" t="s">
        <v>2</v>
      </c>
    </row>
    <row r="10722" spans="6:10">
      <c r="F10722" s="462" t="s">
        <v>2</v>
      </c>
      <c r="G10722" s="462" t="s">
        <v>2</v>
      </c>
      <c r="I10722" s="462" t="s">
        <v>2</v>
      </c>
      <c r="J10722" s="462" t="s">
        <v>2</v>
      </c>
    </row>
    <row r="10723" spans="6:10">
      <c r="F10723" s="462" t="s">
        <v>2</v>
      </c>
      <c r="G10723" s="462" t="s">
        <v>2</v>
      </c>
      <c r="I10723" s="462" t="s">
        <v>2</v>
      </c>
      <c r="J10723" s="462" t="s">
        <v>2</v>
      </c>
    </row>
    <row r="10724" spans="6:10">
      <c r="F10724" s="462" t="s">
        <v>2</v>
      </c>
      <c r="G10724" s="462" t="s">
        <v>2</v>
      </c>
      <c r="I10724" s="462" t="s">
        <v>2</v>
      </c>
      <c r="J10724" s="462" t="s">
        <v>2</v>
      </c>
    </row>
    <row r="10725" spans="6:10">
      <c r="F10725" s="462" t="s">
        <v>2</v>
      </c>
      <c r="G10725" s="462" t="s">
        <v>2</v>
      </c>
      <c r="I10725" s="462" t="s">
        <v>2</v>
      </c>
      <c r="J10725" s="462" t="s">
        <v>2</v>
      </c>
    </row>
    <row r="10726" spans="6:10">
      <c r="F10726" s="462" t="s">
        <v>2</v>
      </c>
      <c r="G10726" s="462" t="s">
        <v>2</v>
      </c>
      <c r="I10726" s="462" t="s">
        <v>2</v>
      </c>
      <c r="J10726" s="462" t="s">
        <v>2</v>
      </c>
    </row>
    <row r="10727" spans="6:10">
      <c r="F10727" s="462" t="s">
        <v>2</v>
      </c>
      <c r="G10727" s="462" t="s">
        <v>2</v>
      </c>
      <c r="I10727" s="462" t="s">
        <v>2</v>
      </c>
      <c r="J10727" s="462" t="s">
        <v>2</v>
      </c>
    </row>
    <row r="10728" spans="6:10">
      <c r="F10728" s="462" t="s">
        <v>2</v>
      </c>
      <c r="G10728" s="462" t="s">
        <v>2</v>
      </c>
      <c r="I10728" s="462" t="s">
        <v>2</v>
      </c>
      <c r="J10728" s="462" t="s">
        <v>2</v>
      </c>
    </row>
    <row r="10729" spans="6:10">
      <c r="F10729" s="462" t="s">
        <v>2</v>
      </c>
      <c r="G10729" s="462" t="s">
        <v>2</v>
      </c>
      <c r="I10729" s="462" t="s">
        <v>2</v>
      </c>
      <c r="J10729" s="462" t="s">
        <v>2</v>
      </c>
    </row>
    <row r="10730" spans="6:10">
      <c r="F10730" s="462" t="s">
        <v>2</v>
      </c>
      <c r="G10730" s="462" t="s">
        <v>2</v>
      </c>
      <c r="I10730" s="462" t="s">
        <v>2</v>
      </c>
      <c r="J10730" s="462" t="s">
        <v>2</v>
      </c>
    </row>
    <row r="10731" spans="6:10">
      <c r="F10731" s="462" t="s">
        <v>2</v>
      </c>
      <c r="G10731" s="462" t="s">
        <v>2</v>
      </c>
      <c r="I10731" s="462" t="s">
        <v>2</v>
      </c>
      <c r="J10731" s="462" t="s">
        <v>2</v>
      </c>
    </row>
    <row r="10732" spans="6:10">
      <c r="F10732" s="462" t="s">
        <v>2</v>
      </c>
      <c r="G10732" s="462" t="s">
        <v>2</v>
      </c>
      <c r="I10732" s="462" t="s">
        <v>2</v>
      </c>
      <c r="J10732" s="462" t="s">
        <v>2</v>
      </c>
    </row>
    <row r="10733" spans="6:10">
      <c r="F10733" s="462" t="s">
        <v>2</v>
      </c>
      <c r="G10733" s="462" t="s">
        <v>2</v>
      </c>
      <c r="I10733" s="462" t="s">
        <v>2</v>
      </c>
      <c r="J10733" s="462" t="s">
        <v>2</v>
      </c>
    </row>
    <row r="10734" spans="6:10">
      <c r="F10734" s="462" t="s">
        <v>2</v>
      </c>
      <c r="G10734" s="462" t="s">
        <v>2</v>
      </c>
      <c r="I10734" s="462" t="s">
        <v>2</v>
      </c>
      <c r="J10734" s="462" t="s">
        <v>2</v>
      </c>
    </row>
    <row r="10735" spans="6:10">
      <c r="F10735" s="462" t="s">
        <v>2</v>
      </c>
      <c r="G10735" s="462" t="s">
        <v>2</v>
      </c>
      <c r="I10735" s="462" t="s">
        <v>2</v>
      </c>
      <c r="J10735" s="462" t="s">
        <v>2</v>
      </c>
    </row>
    <row r="10736" spans="6:10">
      <c r="F10736" s="462" t="s">
        <v>2</v>
      </c>
      <c r="G10736" s="462" t="s">
        <v>2</v>
      </c>
      <c r="I10736" s="462" t="s">
        <v>2</v>
      </c>
      <c r="J10736" s="462" t="s">
        <v>2</v>
      </c>
    </row>
    <row r="10737" spans="6:10">
      <c r="F10737" s="462" t="s">
        <v>2</v>
      </c>
      <c r="G10737" s="462" t="s">
        <v>2</v>
      </c>
      <c r="I10737" s="462" t="s">
        <v>2</v>
      </c>
      <c r="J10737" s="462" t="s">
        <v>2</v>
      </c>
    </row>
    <row r="10738" spans="6:10">
      <c r="F10738" s="462" t="s">
        <v>2</v>
      </c>
      <c r="G10738" s="462" t="s">
        <v>2</v>
      </c>
      <c r="I10738" s="462" t="s">
        <v>2</v>
      </c>
      <c r="J10738" s="462" t="s">
        <v>2</v>
      </c>
    </row>
    <row r="10739" spans="6:10">
      <c r="F10739" s="462" t="s">
        <v>2</v>
      </c>
      <c r="G10739" s="462" t="s">
        <v>2</v>
      </c>
      <c r="I10739" s="462" t="s">
        <v>2</v>
      </c>
      <c r="J10739" s="462" t="s">
        <v>2</v>
      </c>
    </row>
    <row r="10740" spans="6:10">
      <c r="F10740" s="462" t="s">
        <v>2</v>
      </c>
      <c r="G10740" s="462" t="s">
        <v>2</v>
      </c>
      <c r="I10740" s="462" t="s">
        <v>2</v>
      </c>
      <c r="J10740" s="462" t="s">
        <v>2</v>
      </c>
    </row>
    <row r="10741" spans="6:10">
      <c r="F10741" s="462" t="s">
        <v>2</v>
      </c>
      <c r="G10741" s="462" t="s">
        <v>2</v>
      </c>
      <c r="I10741" s="462" t="s">
        <v>2</v>
      </c>
      <c r="J10741" s="462" t="s">
        <v>2</v>
      </c>
    </row>
    <row r="10742" spans="6:10">
      <c r="F10742" s="462" t="s">
        <v>2</v>
      </c>
      <c r="G10742" s="462" t="s">
        <v>2</v>
      </c>
      <c r="I10742" s="462" t="s">
        <v>2</v>
      </c>
      <c r="J10742" s="462" t="s">
        <v>2</v>
      </c>
    </row>
    <row r="10743" spans="6:10">
      <c r="F10743" s="462" t="s">
        <v>2</v>
      </c>
      <c r="G10743" s="462" t="s">
        <v>2</v>
      </c>
      <c r="I10743" s="462" t="s">
        <v>2</v>
      </c>
      <c r="J10743" s="462" t="s">
        <v>2</v>
      </c>
    </row>
    <row r="10744" spans="6:10">
      <c r="F10744" s="462" t="s">
        <v>2</v>
      </c>
      <c r="G10744" s="462" t="s">
        <v>2</v>
      </c>
      <c r="I10744" s="462" t="s">
        <v>2</v>
      </c>
      <c r="J10744" s="462" t="s">
        <v>2</v>
      </c>
    </row>
    <row r="10745" spans="6:10">
      <c r="F10745" s="462" t="s">
        <v>2</v>
      </c>
      <c r="G10745" s="462" t="s">
        <v>2</v>
      </c>
      <c r="I10745" s="462" t="s">
        <v>2</v>
      </c>
      <c r="J10745" s="462" t="s">
        <v>2</v>
      </c>
    </row>
    <row r="10746" spans="6:10">
      <c r="F10746" s="462" t="s">
        <v>2</v>
      </c>
      <c r="G10746" s="462" t="s">
        <v>2</v>
      </c>
      <c r="I10746" s="462" t="s">
        <v>2</v>
      </c>
      <c r="J10746" s="462" t="s">
        <v>2</v>
      </c>
    </row>
    <row r="10747" spans="6:10">
      <c r="F10747" s="462" t="s">
        <v>2</v>
      </c>
      <c r="G10747" s="462" t="s">
        <v>2</v>
      </c>
      <c r="I10747" s="462" t="s">
        <v>2</v>
      </c>
      <c r="J10747" s="462" t="s">
        <v>2</v>
      </c>
    </row>
    <row r="10748" spans="6:10">
      <c r="F10748" s="462" t="s">
        <v>2</v>
      </c>
      <c r="G10748" s="462" t="s">
        <v>2</v>
      </c>
      <c r="I10748" s="462" t="s">
        <v>2</v>
      </c>
      <c r="J10748" s="462" t="s">
        <v>2</v>
      </c>
    </row>
    <row r="10749" spans="6:10">
      <c r="F10749" s="462" t="s">
        <v>2</v>
      </c>
      <c r="G10749" s="462" t="s">
        <v>2</v>
      </c>
      <c r="I10749" s="462" t="s">
        <v>2</v>
      </c>
      <c r="J10749" s="462" t="s">
        <v>2</v>
      </c>
    </row>
    <row r="10750" spans="6:10">
      <c r="F10750" s="462" t="s">
        <v>2</v>
      </c>
      <c r="G10750" s="462" t="s">
        <v>2</v>
      </c>
      <c r="I10750" s="462" t="s">
        <v>2</v>
      </c>
      <c r="J10750" s="462" t="s">
        <v>2</v>
      </c>
    </row>
    <row r="10751" spans="6:10">
      <c r="F10751" s="462" t="s">
        <v>2</v>
      </c>
      <c r="G10751" s="462" t="s">
        <v>2</v>
      </c>
      <c r="I10751" s="462" t="s">
        <v>2</v>
      </c>
      <c r="J10751" s="462" t="s">
        <v>2</v>
      </c>
    </row>
    <row r="10752" spans="6:10">
      <c r="F10752" s="462" t="s">
        <v>2</v>
      </c>
      <c r="G10752" s="462" t="s">
        <v>2</v>
      </c>
      <c r="I10752" s="462" t="s">
        <v>2</v>
      </c>
      <c r="J10752" s="462" t="s">
        <v>2</v>
      </c>
    </row>
    <row r="10753" spans="6:10">
      <c r="F10753" s="462" t="s">
        <v>2</v>
      </c>
      <c r="G10753" s="462" t="s">
        <v>2</v>
      </c>
      <c r="I10753" s="462" t="s">
        <v>2</v>
      </c>
      <c r="J10753" s="462" t="s">
        <v>2</v>
      </c>
    </row>
    <row r="10754" spans="6:10">
      <c r="F10754" s="462" t="s">
        <v>2</v>
      </c>
      <c r="G10754" s="462" t="s">
        <v>2</v>
      </c>
      <c r="I10754" s="462" t="s">
        <v>2</v>
      </c>
      <c r="J10754" s="462" t="s">
        <v>2</v>
      </c>
    </row>
    <row r="10755" spans="6:10">
      <c r="F10755" s="462" t="s">
        <v>2</v>
      </c>
      <c r="G10755" s="462" t="s">
        <v>2</v>
      </c>
      <c r="I10755" s="462" t="s">
        <v>2</v>
      </c>
      <c r="J10755" s="462" t="s">
        <v>2</v>
      </c>
    </row>
    <row r="10756" spans="6:10">
      <c r="F10756" s="462" t="s">
        <v>2</v>
      </c>
      <c r="G10756" s="462" t="s">
        <v>2</v>
      </c>
      <c r="I10756" s="462" t="s">
        <v>2</v>
      </c>
      <c r="J10756" s="462" t="s">
        <v>2</v>
      </c>
    </row>
    <row r="10757" spans="6:10">
      <c r="F10757" s="462" t="s">
        <v>2</v>
      </c>
      <c r="G10757" s="462" t="s">
        <v>2</v>
      </c>
      <c r="I10757" s="462" t="s">
        <v>2</v>
      </c>
      <c r="J10757" s="462" t="s">
        <v>2</v>
      </c>
    </row>
    <row r="10758" spans="6:10">
      <c r="F10758" s="462" t="s">
        <v>2</v>
      </c>
      <c r="G10758" s="462" t="s">
        <v>2</v>
      </c>
      <c r="I10758" s="462" t="s">
        <v>2</v>
      </c>
      <c r="J10758" s="462" t="s">
        <v>2</v>
      </c>
    </row>
    <row r="10759" spans="6:10">
      <c r="F10759" s="462" t="s">
        <v>2</v>
      </c>
      <c r="G10759" s="462" t="s">
        <v>2</v>
      </c>
      <c r="I10759" s="462" t="s">
        <v>2</v>
      </c>
      <c r="J10759" s="462" t="s">
        <v>2</v>
      </c>
    </row>
    <row r="10760" spans="6:10">
      <c r="F10760" s="462" t="s">
        <v>2</v>
      </c>
      <c r="G10760" s="462" t="s">
        <v>2</v>
      </c>
      <c r="I10760" s="462" t="s">
        <v>2</v>
      </c>
      <c r="J10760" s="462" t="s">
        <v>2</v>
      </c>
    </row>
    <row r="10761" spans="6:10">
      <c r="F10761" s="462" t="s">
        <v>2</v>
      </c>
      <c r="G10761" s="462" t="s">
        <v>2</v>
      </c>
      <c r="I10761" s="462" t="s">
        <v>2</v>
      </c>
      <c r="J10761" s="462" t="s">
        <v>2</v>
      </c>
    </row>
    <row r="10762" spans="6:10">
      <c r="F10762" s="462" t="s">
        <v>2</v>
      </c>
      <c r="G10762" s="462" t="s">
        <v>2</v>
      </c>
      <c r="I10762" s="462" t="s">
        <v>2</v>
      </c>
      <c r="J10762" s="462" t="s">
        <v>2</v>
      </c>
    </row>
    <row r="10763" spans="6:10">
      <c r="F10763" s="462" t="s">
        <v>2</v>
      </c>
      <c r="G10763" s="462" t="s">
        <v>2</v>
      </c>
      <c r="I10763" s="462" t="s">
        <v>2</v>
      </c>
      <c r="J10763" s="462" t="s">
        <v>2</v>
      </c>
    </row>
    <row r="10764" spans="6:10">
      <c r="F10764" s="462" t="s">
        <v>2</v>
      </c>
      <c r="G10764" s="462" t="s">
        <v>2</v>
      </c>
      <c r="I10764" s="462" t="s">
        <v>2</v>
      </c>
      <c r="J10764" s="462" t="s">
        <v>2</v>
      </c>
    </row>
    <row r="10765" spans="6:10">
      <c r="F10765" s="462" t="s">
        <v>2</v>
      </c>
      <c r="G10765" s="462" t="s">
        <v>2</v>
      </c>
      <c r="I10765" s="462" t="s">
        <v>2</v>
      </c>
      <c r="J10765" s="462" t="s">
        <v>2</v>
      </c>
    </row>
    <row r="10766" spans="6:10">
      <c r="F10766" s="462" t="s">
        <v>2</v>
      </c>
      <c r="G10766" s="462" t="s">
        <v>2</v>
      </c>
      <c r="I10766" s="462" t="s">
        <v>2</v>
      </c>
      <c r="J10766" s="462" t="s">
        <v>2</v>
      </c>
    </row>
    <row r="10767" spans="6:10">
      <c r="F10767" s="462" t="s">
        <v>2</v>
      </c>
      <c r="G10767" s="462" t="s">
        <v>2</v>
      </c>
      <c r="I10767" s="462" t="s">
        <v>2</v>
      </c>
      <c r="J10767" s="462" t="s">
        <v>2</v>
      </c>
    </row>
    <row r="10768" spans="6:10">
      <c r="F10768" s="462" t="s">
        <v>2</v>
      </c>
      <c r="G10768" s="462" t="s">
        <v>2</v>
      </c>
      <c r="I10768" s="462" t="s">
        <v>2</v>
      </c>
      <c r="J10768" s="462" t="s">
        <v>2</v>
      </c>
    </row>
    <row r="10769" spans="6:10">
      <c r="F10769" s="462" t="s">
        <v>2</v>
      </c>
      <c r="G10769" s="462" t="s">
        <v>2</v>
      </c>
      <c r="I10769" s="462" t="s">
        <v>2</v>
      </c>
      <c r="J10769" s="462" t="s">
        <v>2</v>
      </c>
    </row>
    <row r="10770" spans="6:10">
      <c r="F10770" s="462" t="s">
        <v>2</v>
      </c>
      <c r="G10770" s="462" t="s">
        <v>2</v>
      </c>
      <c r="I10770" s="462" t="s">
        <v>2</v>
      </c>
      <c r="J10770" s="462" t="s">
        <v>2</v>
      </c>
    </row>
    <row r="10771" spans="6:10">
      <c r="F10771" s="462" t="s">
        <v>2</v>
      </c>
      <c r="G10771" s="462" t="s">
        <v>2</v>
      </c>
      <c r="I10771" s="462" t="s">
        <v>2</v>
      </c>
      <c r="J10771" s="462" t="s">
        <v>2</v>
      </c>
    </row>
    <row r="10772" spans="6:10">
      <c r="F10772" s="462" t="s">
        <v>2</v>
      </c>
      <c r="G10772" s="462" t="s">
        <v>2</v>
      </c>
      <c r="I10772" s="462" t="s">
        <v>2</v>
      </c>
      <c r="J10772" s="462" t="s">
        <v>2</v>
      </c>
    </row>
    <row r="10773" spans="6:10">
      <c r="F10773" s="462" t="s">
        <v>2</v>
      </c>
      <c r="G10773" s="462" t="s">
        <v>2</v>
      </c>
      <c r="I10773" s="462" t="s">
        <v>2</v>
      </c>
      <c r="J10773" s="462" t="s">
        <v>2</v>
      </c>
    </row>
    <row r="10774" spans="6:10">
      <c r="F10774" s="462" t="s">
        <v>2</v>
      </c>
      <c r="G10774" s="462" t="s">
        <v>2</v>
      </c>
      <c r="I10774" s="462" t="s">
        <v>2</v>
      </c>
      <c r="J10774" s="462" t="s">
        <v>2</v>
      </c>
    </row>
    <row r="10775" spans="6:10">
      <c r="F10775" s="462" t="s">
        <v>2</v>
      </c>
      <c r="G10775" s="462" t="s">
        <v>2</v>
      </c>
      <c r="I10775" s="462" t="s">
        <v>2</v>
      </c>
      <c r="J10775" s="462" t="s">
        <v>2</v>
      </c>
    </row>
    <row r="10776" spans="6:10">
      <c r="F10776" s="462" t="s">
        <v>2</v>
      </c>
      <c r="G10776" s="462" t="s">
        <v>2</v>
      </c>
      <c r="I10776" s="462" t="s">
        <v>2</v>
      </c>
      <c r="J10776" s="462" t="s">
        <v>2</v>
      </c>
    </row>
    <row r="10777" spans="6:10">
      <c r="F10777" s="462" t="s">
        <v>2</v>
      </c>
      <c r="G10777" s="462" t="s">
        <v>2</v>
      </c>
      <c r="I10777" s="462" t="s">
        <v>2</v>
      </c>
      <c r="J10777" s="462" t="s">
        <v>2</v>
      </c>
    </row>
    <row r="10778" spans="6:10">
      <c r="F10778" s="462" t="s">
        <v>2</v>
      </c>
      <c r="G10778" s="462" t="s">
        <v>2</v>
      </c>
      <c r="I10778" s="462" t="s">
        <v>2</v>
      </c>
      <c r="J10778" s="462" t="s">
        <v>2</v>
      </c>
    </row>
    <row r="10779" spans="6:10">
      <c r="F10779" s="462" t="s">
        <v>2</v>
      </c>
      <c r="G10779" s="462" t="s">
        <v>2</v>
      </c>
      <c r="I10779" s="462" t="s">
        <v>2</v>
      </c>
      <c r="J10779" s="462" t="s">
        <v>2</v>
      </c>
    </row>
    <row r="10780" spans="6:10">
      <c r="F10780" s="462" t="s">
        <v>2</v>
      </c>
      <c r="G10780" s="462" t="s">
        <v>2</v>
      </c>
      <c r="I10780" s="462" t="s">
        <v>2</v>
      </c>
      <c r="J10780" s="462" t="s">
        <v>2</v>
      </c>
    </row>
    <row r="10781" spans="6:10">
      <c r="F10781" s="462" t="s">
        <v>2</v>
      </c>
      <c r="G10781" s="462" t="s">
        <v>2</v>
      </c>
      <c r="I10781" s="462" t="s">
        <v>2</v>
      </c>
      <c r="J10781" s="462" t="s">
        <v>2</v>
      </c>
    </row>
    <row r="10782" spans="6:10">
      <c r="F10782" s="462" t="s">
        <v>2</v>
      </c>
      <c r="G10782" s="462" t="s">
        <v>2</v>
      </c>
      <c r="I10782" s="462" t="s">
        <v>2</v>
      </c>
      <c r="J10782" s="462" t="s">
        <v>2</v>
      </c>
    </row>
    <row r="10783" spans="6:10">
      <c r="F10783" s="462" t="s">
        <v>2</v>
      </c>
      <c r="G10783" s="462" t="s">
        <v>2</v>
      </c>
      <c r="I10783" s="462" t="s">
        <v>2</v>
      </c>
      <c r="J10783" s="462" t="s">
        <v>2</v>
      </c>
    </row>
    <row r="10784" spans="6:10">
      <c r="F10784" s="462" t="s">
        <v>2</v>
      </c>
      <c r="G10784" s="462" t="s">
        <v>2</v>
      </c>
      <c r="I10784" s="462" t="s">
        <v>2</v>
      </c>
      <c r="J10784" s="462" t="s">
        <v>2</v>
      </c>
    </row>
    <row r="10785" spans="6:10">
      <c r="F10785" s="462" t="s">
        <v>2</v>
      </c>
      <c r="G10785" s="462" t="s">
        <v>2</v>
      </c>
      <c r="I10785" s="462" t="s">
        <v>2</v>
      </c>
      <c r="J10785" s="462" t="s">
        <v>2</v>
      </c>
    </row>
    <row r="10786" spans="6:10">
      <c r="F10786" s="462" t="s">
        <v>2</v>
      </c>
      <c r="G10786" s="462" t="s">
        <v>2</v>
      </c>
      <c r="I10786" s="462" t="s">
        <v>2</v>
      </c>
      <c r="J10786" s="462" t="s">
        <v>2</v>
      </c>
    </row>
    <row r="10787" spans="6:10">
      <c r="F10787" s="462" t="s">
        <v>2</v>
      </c>
      <c r="G10787" s="462" t="s">
        <v>2</v>
      </c>
      <c r="I10787" s="462" t="s">
        <v>2</v>
      </c>
      <c r="J10787" s="462" t="s">
        <v>2</v>
      </c>
    </row>
    <row r="10788" spans="6:10">
      <c r="F10788" s="462" t="s">
        <v>2</v>
      </c>
      <c r="G10788" s="462" t="s">
        <v>2</v>
      </c>
      <c r="I10788" s="462" t="s">
        <v>2</v>
      </c>
      <c r="J10788" s="462" t="s">
        <v>2</v>
      </c>
    </row>
    <row r="10789" spans="6:10">
      <c r="F10789" s="462" t="s">
        <v>2</v>
      </c>
      <c r="G10789" s="462" t="s">
        <v>2</v>
      </c>
      <c r="I10789" s="462" t="s">
        <v>2</v>
      </c>
      <c r="J10789" s="462" t="s">
        <v>2</v>
      </c>
    </row>
    <row r="10790" spans="6:10">
      <c r="F10790" s="462" t="s">
        <v>2</v>
      </c>
      <c r="G10790" s="462" t="s">
        <v>2</v>
      </c>
      <c r="I10790" s="462" t="s">
        <v>2</v>
      </c>
      <c r="J10790" s="462" t="s">
        <v>2</v>
      </c>
    </row>
    <row r="10791" spans="6:10">
      <c r="F10791" s="462" t="s">
        <v>2</v>
      </c>
      <c r="G10791" s="462" t="s">
        <v>2</v>
      </c>
      <c r="I10791" s="462" t="s">
        <v>2</v>
      </c>
      <c r="J10791" s="462" t="s">
        <v>2</v>
      </c>
    </row>
    <row r="10792" spans="6:10">
      <c r="F10792" s="462" t="s">
        <v>2</v>
      </c>
      <c r="G10792" s="462" t="s">
        <v>2</v>
      </c>
      <c r="I10792" s="462" t="s">
        <v>2</v>
      </c>
      <c r="J10792" s="462" t="s">
        <v>2</v>
      </c>
    </row>
    <row r="10793" spans="6:10">
      <c r="F10793" s="462" t="s">
        <v>2</v>
      </c>
      <c r="G10793" s="462" t="s">
        <v>2</v>
      </c>
      <c r="I10793" s="462" t="s">
        <v>2</v>
      </c>
      <c r="J10793" s="462" t="s">
        <v>2</v>
      </c>
    </row>
    <row r="10794" spans="6:10">
      <c r="F10794" s="462" t="s">
        <v>2</v>
      </c>
      <c r="G10794" s="462" t="s">
        <v>2</v>
      </c>
      <c r="I10794" s="462" t="s">
        <v>2</v>
      </c>
      <c r="J10794" s="462" t="s">
        <v>2</v>
      </c>
    </row>
    <row r="10795" spans="6:10">
      <c r="F10795" s="462" t="s">
        <v>2</v>
      </c>
      <c r="G10795" s="462" t="s">
        <v>2</v>
      </c>
      <c r="I10795" s="462" t="s">
        <v>2</v>
      </c>
      <c r="J10795" s="462" t="s">
        <v>2</v>
      </c>
    </row>
    <row r="10796" spans="6:10">
      <c r="F10796" s="462" t="s">
        <v>2</v>
      </c>
      <c r="G10796" s="462" t="s">
        <v>2</v>
      </c>
      <c r="I10796" s="462" t="s">
        <v>2</v>
      </c>
      <c r="J10796" s="462" t="s">
        <v>2</v>
      </c>
    </row>
    <row r="10797" spans="6:10">
      <c r="F10797" s="462" t="s">
        <v>2</v>
      </c>
      <c r="G10797" s="462" t="s">
        <v>2</v>
      </c>
      <c r="I10797" s="462" t="s">
        <v>2</v>
      </c>
      <c r="J10797" s="462" t="s">
        <v>2</v>
      </c>
    </row>
    <row r="10798" spans="6:10">
      <c r="F10798" s="462" t="s">
        <v>2</v>
      </c>
      <c r="G10798" s="462" t="s">
        <v>2</v>
      </c>
      <c r="I10798" s="462" t="s">
        <v>2</v>
      </c>
      <c r="J10798" s="462" t="s">
        <v>2</v>
      </c>
    </row>
    <row r="10799" spans="6:10">
      <c r="F10799" s="462" t="s">
        <v>2</v>
      </c>
      <c r="G10799" s="462" t="s">
        <v>2</v>
      </c>
      <c r="I10799" s="462" t="s">
        <v>2</v>
      </c>
      <c r="J10799" s="462" t="s">
        <v>2</v>
      </c>
    </row>
    <row r="10800" spans="6:10">
      <c r="F10800" s="462" t="s">
        <v>2</v>
      </c>
      <c r="G10800" s="462" t="s">
        <v>2</v>
      </c>
      <c r="I10800" s="462" t="s">
        <v>2</v>
      </c>
      <c r="J10800" s="462" t="s">
        <v>2</v>
      </c>
    </row>
    <row r="10801" spans="6:10">
      <c r="F10801" s="462" t="s">
        <v>2</v>
      </c>
      <c r="G10801" s="462" t="s">
        <v>2</v>
      </c>
      <c r="I10801" s="462" t="s">
        <v>2</v>
      </c>
      <c r="J10801" s="462" t="s">
        <v>2</v>
      </c>
    </row>
    <row r="10802" spans="6:10">
      <c r="F10802" s="462" t="s">
        <v>2</v>
      </c>
      <c r="G10802" s="462" t="s">
        <v>2</v>
      </c>
      <c r="I10802" s="462" t="s">
        <v>2</v>
      </c>
      <c r="J10802" s="462" t="s">
        <v>2</v>
      </c>
    </row>
    <row r="10803" spans="6:10">
      <c r="F10803" s="462" t="s">
        <v>2</v>
      </c>
      <c r="G10803" s="462" t="s">
        <v>2</v>
      </c>
      <c r="I10803" s="462" t="s">
        <v>2</v>
      </c>
      <c r="J10803" s="462" t="s">
        <v>2</v>
      </c>
    </row>
    <row r="10804" spans="6:10">
      <c r="F10804" s="462" t="s">
        <v>2</v>
      </c>
      <c r="G10804" s="462" t="s">
        <v>2</v>
      </c>
      <c r="I10804" s="462" t="s">
        <v>2</v>
      </c>
      <c r="J10804" s="462" t="s">
        <v>2</v>
      </c>
    </row>
    <row r="10805" spans="6:10">
      <c r="F10805" s="462" t="s">
        <v>2</v>
      </c>
      <c r="G10805" s="462" t="s">
        <v>2</v>
      </c>
      <c r="I10805" s="462" t="s">
        <v>2</v>
      </c>
      <c r="J10805" s="462" t="s">
        <v>2</v>
      </c>
    </row>
    <row r="10806" spans="6:10">
      <c r="F10806" s="462" t="s">
        <v>2</v>
      </c>
      <c r="G10806" s="462" t="s">
        <v>2</v>
      </c>
      <c r="I10806" s="462" t="s">
        <v>2</v>
      </c>
      <c r="J10806" s="462" t="s">
        <v>2</v>
      </c>
    </row>
    <row r="10807" spans="6:10">
      <c r="F10807" s="462" t="s">
        <v>2</v>
      </c>
      <c r="G10807" s="462" t="s">
        <v>2</v>
      </c>
      <c r="I10807" s="462" t="s">
        <v>2</v>
      </c>
      <c r="J10807" s="462" t="s">
        <v>2</v>
      </c>
    </row>
    <row r="10808" spans="6:10">
      <c r="F10808" s="462" t="s">
        <v>2</v>
      </c>
      <c r="G10808" s="462" t="s">
        <v>2</v>
      </c>
      <c r="I10808" s="462" t="s">
        <v>2</v>
      </c>
      <c r="J10808" s="462" t="s">
        <v>2</v>
      </c>
    </row>
    <row r="10809" spans="6:10">
      <c r="F10809" s="462" t="s">
        <v>2</v>
      </c>
      <c r="G10809" s="462" t="s">
        <v>2</v>
      </c>
      <c r="I10809" s="462" t="s">
        <v>2</v>
      </c>
      <c r="J10809" s="462" t="s">
        <v>2</v>
      </c>
    </row>
    <row r="10810" spans="6:10">
      <c r="F10810" s="462" t="s">
        <v>2</v>
      </c>
      <c r="G10810" s="462" t="s">
        <v>2</v>
      </c>
      <c r="I10810" s="462" t="s">
        <v>2</v>
      </c>
      <c r="J10810" s="462" t="s">
        <v>2</v>
      </c>
    </row>
    <row r="10811" spans="6:10">
      <c r="F10811" s="462" t="s">
        <v>2</v>
      </c>
      <c r="G10811" s="462" t="s">
        <v>2</v>
      </c>
      <c r="I10811" s="462" t="s">
        <v>2</v>
      </c>
      <c r="J10811" s="462" t="s">
        <v>2</v>
      </c>
    </row>
    <row r="10812" spans="6:10">
      <c r="F10812" s="462" t="s">
        <v>2</v>
      </c>
      <c r="G10812" s="462" t="s">
        <v>2</v>
      </c>
      <c r="I10812" s="462" t="s">
        <v>2</v>
      </c>
      <c r="J10812" s="462" t="s">
        <v>2</v>
      </c>
    </row>
    <row r="10813" spans="6:10">
      <c r="F10813" s="462" t="s">
        <v>2</v>
      </c>
      <c r="G10813" s="462" t="s">
        <v>2</v>
      </c>
      <c r="I10813" s="462" t="s">
        <v>2</v>
      </c>
      <c r="J10813" s="462" t="s">
        <v>2</v>
      </c>
    </row>
    <row r="10814" spans="6:10">
      <c r="F10814" s="462" t="s">
        <v>2</v>
      </c>
      <c r="G10814" s="462" t="s">
        <v>2</v>
      </c>
      <c r="I10814" s="462" t="s">
        <v>2</v>
      </c>
      <c r="J10814" s="462" t="s">
        <v>2</v>
      </c>
    </row>
    <row r="10815" spans="6:10">
      <c r="F10815" s="462" t="s">
        <v>2</v>
      </c>
      <c r="G10815" s="462" t="s">
        <v>2</v>
      </c>
      <c r="I10815" s="462" t="s">
        <v>2</v>
      </c>
      <c r="J10815" s="462" t="s">
        <v>2</v>
      </c>
    </row>
    <row r="10816" spans="6:10">
      <c r="F10816" s="462" t="s">
        <v>2</v>
      </c>
      <c r="G10816" s="462" t="s">
        <v>2</v>
      </c>
      <c r="I10816" s="462" t="s">
        <v>2</v>
      </c>
      <c r="J10816" s="462" t="s">
        <v>2</v>
      </c>
    </row>
    <row r="10817" spans="6:10">
      <c r="F10817" s="462" t="s">
        <v>2</v>
      </c>
      <c r="G10817" s="462" t="s">
        <v>2</v>
      </c>
      <c r="I10817" s="462" t="s">
        <v>2</v>
      </c>
      <c r="J10817" s="462" t="s">
        <v>2</v>
      </c>
    </row>
    <row r="10818" spans="6:10">
      <c r="F10818" s="462" t="s">
        <v>2</v>
      </c>
      <c r="G10818" s="462" t="s">
        <v>2</v>
      </c>
      <c r="I10818" s="462" t="s">
        <v>2</v>
      </c>
      <c r="J10818" s="462" t="s">
        <v>2</v>
      </c>
    </row>
    <row r="10819" spans="6:10">
      <c r="F10819" s="462" t="s">
        <v>2</v>
      </c>
      <c r="G10819" s="462" t="s">
        <v>2</v>
      </c>
      <c r="I10819" s="462" t="s">
        <v>2</v>
      </c>
      <c r="J10819" s="462" t="s">
        <v>2</v>
      </c>
    </row>
    <row r="10820" spans="6:10">
      <c r="F10820" s="462" t="s">
        <v>2</v>
      </c>
      <c r="G10820" s="462" t="s">
        <v>2</v>
      </c>
      <c r="I10820" s="462" t="s">
        <v>2</v>
      </c>
      <c r="J10820" s="462" t="s">
        <v>2</v>
      </c>
    </row>
    <row r="10821" spans="6:10">
      <c r="F10821" s="462" t="s">
        <v>2</v>
      </c>
      <c r="G10821" s="462" t="s">
        <v>2</v>
      </c>
      <c r="I10821" s="462" t="s">
        <v>2</v>
      </c>
      <c r="J10821" s="462" t="s">
        <v>2</v>
      </c>
    </row>
    <row r="10822" spans="6:10">
      <c r="F10822" s="462" t="s">
        <v>2</v>
      </c>
      <c r="G10822" s="462" t="s">
        <v>2</v>
      </c>
      <c r="I10822" s="462" t="s">
        <v>2</v>
      </c>
      <c r="J10822" s="462" t="s">
        <v>2</v>
      </c>
    </row>
    <row r="10823" spans="6:10">
      <c r="F10823" s="462" t="s">
        <v>2</v>
      </c>
      <c r="G10823" s="462" t="s">
        <v>2</v>
      </c>
      <c r="I10823" s="462" t="s">
        <v>2</v>
      </c>
      <c r="J10823" s="462" t="s">
        <v>2</v>
      </c>
    </row>
    <row r="10824" spans="6:10">
      <c r="F10824" s="462" t="s">
        <v>2</v>
      </c>
      <c r="G10824" s="462" t="s">
        <v>2</v>
      </c>
      <c r="I10824" s="462" t="s">
        <v>2</v>
      </c>
      <c r="J10824" s="462" t="s">
        <v>2</v>
      </c>
    </row>
    <row r="10825" spans="6:10">
      <c r="F10825" s="462" t="s">
        <v>2</v>
      </c>
      <c r="G10825" s="462" t="s">
        <v>2</v>
      </c>
      <c r="I10825" s="462" t="s">
        <v>2</v>
      </c>
      <c r="J10825" s="462" t="s">
        <v>2</v>
      </c>
    </row>
    <row r="10826" spans="6:10">
      <c r="F10826" s="462" t="s">
        <v>2</v>
      </c>
      <c r="G10826" s="462" t="s">
        <v>2</v>
      </c>
      <c r="I10826" s="462" t="s">
        <v>2</v>
      </c>
      <c r="J10826" s="462" t="s">
        <v>2</v>
      </c>
    </row>
    <row r="10827" spans="6:10">
      <c r="F10827" s="462" t="s">
        <v>2</v>
      </c>
      <c r="G10827" s="462" t="s">
        <v>2</v>
      </c>
      <c r="I10827" s="462" t="s">
        <v>2</v>
      </c>
      <c r="J10827" s="462" t="s">
        <v>2</v>
      </c>
    </row>
    <row r="10828" spans="6:10">
      <c r="F10828" s="462" t="s">
        <v>2</v>
      </c>
      <c r="G10828" s="462" t="s">
        <v>2</v>
      </c>
      <c r="I10828" s="462" t="s">
        <v>2</v>
      </c>
      <c r="J10828" s="462" t="s">
        <v>2</v>
      </c>
    </row>
    <row r="10829" spans="6:10">
      <c r="F10829" s="462" t="s">
        <v>2</v>
      </c>
      <c r="G10829" s="462" t="s">
        <v>2</v>
      </c>
      <c r="I10829" s="462" t="s">
        <v>2</v>
      </c>
      <c r="J10829" s="462" t="s">
        <v>2</v>
      </c>
    </row>
    <row r="10830" spans="6:10">
      <c r="F10830" s="462" t="s">
        <v>2</v>
      </c>
      <c r="G10830" s="462" t="s">
        <v>2</v>
      </c>
      <c r="I10830" s="462" t="s">
        <v>2</v>
      </c>
      <c r="J10830" s="462" t="s">
        <v>2</v>
      </c>
    </row>
    <row r="10831" spans="6:10">
      <c r="F10831" s="462" t="s">
        <v>2</v>
      </c>
      <c r="G10831" s="462" t="s">
        <v>2</v>
      </c>
      <c r="I10831" s="462" t="s">
        <v>2</v>
      </c>
      <c r="J10831" s="462" t="s">
        <v>2</v>
      </c>
    </row>
    <row r="10832" spans="6:10">
      <c r="F10832" s="462" t="s">
        <v>2</v>
      </c>
      <c r="G10832" s="462" t="s">
        <v>2</v>
      </c>
      <c r="I10832" s="462" t="s">
        <v>2</v>
      </c>
      <c r="J10832" s="462" t="s">
        <v>2</v>
      </c>
    </row>
    <row r="10833" spans="6:10">
      <c r="F10833" s="462" t="s">
        <v>2</v>
      </c>
      <c r="G10833" s="462" t="s">
        <v>2</v>
      </c>
      <c r="I10833" s="462" t="s">
        <v>2</v>
      </c>
      <c r="J10833" s="462" t="s">
        <v>2</v>
      </c>
    </row>
    <row r="10834" spans="6:10">
      <c r="F10834" s="462" t="s">
        <v>2</v>
      </c>
      <c r="G10834" s="462" t="s">
        <v>2</v>
      </c>
      <c r="I10834" s="462" t="s">
        <v>2</v>
      </c>
      <c r="J10834" s="462" t="s">
        <v>2</v>
      </c>
    </row>
    <row r="10835" spans="6:10">
      <c r="F10835" s="462" t="s">
        <v>2</v>
      </c>
      <c r="G10835" s="462" t="s">
        <v>2</v>
      </c>
      <c r="I10835" s="462" t="s">
        <v>2</v>
      </c>
      <c r="J10835" s="462" t="s">
        <v>2</v>
      </c>
    </row>
    <row r="10836" spans="6:10">
      <c r="F10836" s="462" t="s">
        <v>2</v>
      </c>
      <c r="G10836" s="462" t="s">
        <v>2</v>
      </c>
      <c r="I10836" s="462" t="s">
        <v>2</v>
      </c>
      <c r="J10836" s="462" t="s">
        <v>2</v>
      </c>
    </row>
    <row r="10837" spans="6:10">
      <c r="F10837" s="462" t="s">
        <v>2</v>
      </c>
      <c r="G10837" s="462" t="s">
        <v>2</v>
      </c>
      <c r="I10837" s="462" t="s">
        <v>2</v>
      </c>
      <c r="J10837" s="462" t="s">
        <v>2</v>
      </c>
    </row>
    <row r="10838" spans="6:10">
      <c r="F10838" s="462" t="s">
        <v>2</v>
      </c>
      <c r="G10838" s="462" t="s">
        <v>2</v>
      </c>
      <c r="I10838" s="462" t="s">
        <v>2</v>
      </c>
      <c r="J10838" s="462" t="s">
        <v>2</v>
      </c>
    </row>
    <row r="10839" spans="6:10">
      <c r="F10839" s="462" t="s">
        <v>2</v>
      </c>
      <c r="G10839" s="462" t="s">
        <v>2</v>
      </c>
      <c r="I10839" s="462" t="s">
        <v>2</v>
      </c>
      <c r="J10839" s="462" t="s">
        <v>2</v>
      </c>
    </row>
    <row r="10840" spans="6:10">
      <c r="F10840" s="462" t="s">
        <v>2</v>
      </c>
      <c r="G10840" s="462" t="s">
        <v>2</v>
      </c>
      <c r="I10840" s="462" t="s">
        <v>2</v>
      </c>
      <c r="J10840" s="462" t="s">
        <v>2</v>
      </c>
    </row>
    <row r="10841" spans="6:10">
      <c r="F10841" s="462" t="s">
        <v>2</v>
      </c>
      <c r="G10841" s="462" t="s">
        <v>2</v>
      </c>
      <c r="I10841" s="462" t="s">
        <v>2</v>
      </c>
      <c r="J10841" s="462" t="s">
        <v>2</v>
      </c>
    </row>
    <row r="10842" spans="6:10">
      <c r="F10842" s="462" t="s">
        <v>2</v>
      </c>
      <c r="G10842" s="462" t="s">
        <v>2</v>
      </c>
      <c r="I10842" s="462" t="s">
        <v>2</v>
      </c>
      <c r="J10842" s="462" t="s">
        <v>2</v>
      </c>
    </row>
    <row r="10843" spans="6:10">
      <c r="F10843" s="462" t="s">
        <v>2</v>
      </c>
      <c r="G10843" s="462" t="s">
        <v>2</v>
      </c>
      <c r="I10843" s="462" t="s">
        <v>2</v>
      </c>
      <c r="J10843" s="462" t="s">
        <v>2</v>
      </c>
    </row>
    <row r="10844" spans="6:10">
      <c r="F10844" s="462" t="s">
        <v>2</v>
      </c>
      <c r="G10844" s="462" t="s">
        <v>2</v>
      </c>
      <c r="I10844" s="462" t="s">
        <v>2</v>
      </c>
      <c r="J10844" s="462" t="s">
        <v>2</v>
      </c>
    </row>
    <row r="10845" spans="6:10">
      <c r="F10845" s="462" t="s">
        <v>2</v>
      </c>
      <c r="G10845" s="462" t="s">
        <v>2</v>
      </c>
      <c r="I10845" s="462" t="s">
        <v>2</v>
      </c>
      <c r="J10845" s="462" t="s">
        <v>2</v>
      </c>
    </row>
    <row r="10846" spans="6:10">
      <c r="F10846" s="462" t="s">
        <v>2</v>
      </c>
      <c r="G10846" s="462" t="s">
        <v>2</v>
      </c>
      <c r="I10846" s="462" t="s">
        <v>2</v>
      </c>
      <c r="J10846" s="462" t="s">
        <v>2</v>
      </c>
    </row>
    <row r="10847" spans="6:10">
      <c r="F10847" s="462" t="s">
        <v>2</v>
      </c>
      <c r="G10847" s="462" t="s">
        <v>2</v>
      </c>
      <c r="I10847" s="462" t="s">
        <v>2</v>
      </c>
      <c r="J10847" s="462" t="s">
        <v>2</v>
      </c>
    </row>
    <row r="10848" spans="6:10">
      <c r="F10848" s="462" t="s">
        <v>2</v>
      </c>
      <c r="G10848" s="462" t="s">
        <v>2</v>
      </c>
      <c r="I10848" s="462" t="s">
        <v>2</v>
      </c>
      <c r="J10848" s="462" t="s">
        <v>2</v>
      </c>
    </row>
    <row r="10849" spans="6:10">
      <c r="F10849" s="462" t="s">
        <v>2</v>
      </c>
      <c r="G10849" s="462" t="s">
        <v>2</v>
      </c>
      <c r="I10849" s="462" t="s">
        <v>2</v>
      </c>
      <c r="J10849" s="462" t="s">
        <v>2</v>
      </c>
    </row>
    <row r="10850" spans="6:10">
      <c r="F10850" s="462" t="s">
        <v>2</v>
      </c>
      <c r="G10850" s="462" t="s">
        <v>2</v>
      </c>
      <c r="I10850" s="462" t="s">
        <v>2</v>
      </c>
      <c r="J10850" s="462" t="s">
        <v>2</v>
      </c>
    </row>
    <row r="10851" spans="6:10">
      <c r="F10851" s="462" t="s">
        <v>2</v>
      </c>
      <c r="G10851" s="462" t="s">
        <v>2</v>
      </c>
      <c r="I10851" s="462" t="s">
        <v>2</v>
      </c>
      <c r="J10851" s="462" t="s">
        <v>2</v>
      </c>
    </row>
    <row r="10852" spans="6:10">
      <c r="F10852" s="462" t="s">
        <v>2</v>
      </c>
      <c r="G10852" s="462" t="s">
        <v>2</v>
      </c>
      <c r="I10852" s="462" t="s">
        <v>2</v>
      </c>
      <c r="J10852" s="462" t="s">
        <v>2</v>
      </c>
    </row>
    <row r="10853" spans="6:10">
      <c r="F10853" s="462" t="s">
        <v>2</v>
      </c>
      <c r="G10853" s="462" t="s">
        <v>2</v>
      </c>
      <c r="I10853" s="462" t="s">
        <v>2</v>
      </c>
      <c r="J10853" s="462" t="s">
        <v>2</v>
      </c>
    </row>
    <row r="10854" spans="6:10">
      <c r="F10854" s="462" t="s">
        <v>2</v>
      </c>
      <c r="G10854" s="462" t="s">
        <v>2</v>
      </c>
      <c r="I10854" s="462" t="s">
        <v>2</v>
      </c>
      <c r="J10854" s="462" t="s">
        <v>2</v>
      </c>
    </row>
    <row r="10855" spans="6:10">
      <c r="F10855" s="462" t="s">
        <v>2</v>
      </c>
      <c r="G10855" s="462" t="s">
        <v>2</v>
      </c>
      <c r="I10855" s="462" t="s">
        <v>2</v>
      </c>
      <c r="J10855" s="462" t="s">
        <v>2</v>
      </c>
    </row>
    <row r="10856" spans="6:10">
      <c r="F10856" s="462" t="s">
        <v>2</v>
      </c>
      <c r="G10856" s="462" t="s">
        <v>2</v>
      </c>
      <c r="I10856" s="462" t="s">
        <v>2</v>
      </c>
      <c r="J10856" s="462" t="s">
        <v>2</v>
      </c>
    </row>
    <row r="10857" spans="6:10">
      <c r="F10857" s="462" t="s">
        <v>2</v>
      </c>
      <c r="G10857" s="462" t="s">
        <v>2</v>
      </c>
      <c r="I10857" s="462" t="s">
        <v>2</v>
      </c>
      <c r="J10857" s="462" t="s">
        <v>2</v>
      </c>
    </row>
    <row r="10858" spans="6:10">
      <c r="F10858" s="462" t="s">
        <v>2</v>
      </c>
      <c r="G10858" s="462" t="s">
        <v>2</v>
      </c>
      <c r="I10858" s="462" t="s">
        <v>2</v>
      </c>
      <c r="J10858" s="462" t="s">
        <v>2</v>
      </c>
    </row>
    <row r="10859" spans="6:10">
      <c r="F10859" s="462" t="s">
        <v>2</v>
      </c>
      <c r="G10859" s="462" t="s">
        <v>2</v>
      </c>
      <c r="I10859" s="462" t="s">
        <v>2</v>
      </c>
      <c r="J10859" s="462" t="s">
        <v>2</v>
      </c>
    </row>
    <row r="10860" spans="6:10">
      <c r="F10860" s="462" t="s">
        <v>2</v>
      </c>
      <c r="G10860" s="462" t="s">
        <v>2</v>
      </c>
      <c r="I10860" s="462" t="s">
        <v>2</v>
      </c>
      <c r="J10860" s="462" t="s">
        <v>2</v>
      </c>
    </row>
    <row r="10861" spans="6:10">
      <c r="F10861" s="462" t="s">
        <v>2</v>
      </c>
      <c r="G10861" s="462" t="s">
        <v>2</v>
      </c>
      <c r="I10861" s="462" t="s">
        <v>2</v>
      </c>
      <c r="J10861" s="462" t="s">
        <v>2</v>
      </c>
    </row>
    <row r="10862" spans="6:10">
      <c r="F10862" s="462" t="s">
        <v>2</v>
      </c>
      <c r="G10862" s="462" t="s">
        <v>2</v>
      </c>
      <c r="I10862" s="462" t="s">
        <v>2</v>
      </c>
      <c r="J10862" s="462" t="s">
        <v>2</v>
      </c>
    </row>
    <row r="10863" spans="6:10">
      <c r="F10863" s="462" t="s">
        <v>2</v>
      </c>
      <c r="G10863" s="462" t="s">
        <v>2</v>
      </c>
      <c r="I10863" s="462" t="s">
        <v>2</v>
      </c>
      <c r="J10863" s="462" t="s">
        <v>2</v>
      </c>
    </row>
    <row r="10864" spans="6:10">
      <c r="F10864" s="462" t="s">
        <v>2</v>
      </c>
      <c r="G10864" s="462" t="s">
        <v>2</v>
      </c>
      <c r="I10864" s="462" t="s">
        <v>2</v>
      </c>
      <c r="J10864" s="462" t="s">
        <v>2</v>
      </c>
    </row>
    <row r="10865" spans="6:10">
      <c r="F10865" s="462" t="s">
        <v>2</v>
      </c>
      <c r="G10865" s="462" t="s">
        <v>2</v>
      </c>
      <c r="I10865" s="462" t="s">
        <v>2</v>
      </c>
      <c r="J10865" s="462" t="s">
        <v>2</v>
      </c>
    </row>
    <row r="10866" spans="6:10">
      <c r="F10866" s="462" t="s">
        <v>2</v>
      </c>
      <c r="G10866" s="462" t="s">
        <v>2</v>
      </c>
      <c r="I10866" s="462" t="s">
        <v>2</v>
      </c>
      <c r="J10866" s="462" t="s">
        <v>2</v>
      </c>
    </row>
    <row r="10867" spans="6:10">
      <c r="F10867" s="462" t="s">
        <v>2</v>
      </c>
      <c r="G10867" s="462" t="s">
        <v>2</v>
      </c>
      <c r="I10867" s="462" t="s">
        <v>2</v>
      </c>
      <c r="J10867" s="462" t="s">
        <v>2</v>
      </c>
    </row>
    <row r="10868" spans="6:10">
      <c r="F10868" s="462" t="s">
        <v>2</v>
      </c>
      <c r="G10868" s="462" t="s">
        <v>2</v>
      </c>
      <c r="I10868" s="462" t="s">
        <v>2</v>
      </c>
      <c r="J10868" s="462" t="s">
        <v>2</v>
      </c>
    </row>
    <row r="10869" spans="6:10">
      <c r="F10869" s="462" t="s">
        <v>2</v>
      </c>
      <c r="G10869" s="462" t="s">
        <v>2</v>
      </c>
      <c r="I10869" s="462" t="s">
        <v>2</v>
      </c>
      <c r="J10869" s="462" t="s">
        <v>2</v>
      </c>
    </row>
    <row r="10870" spans="6:10">
      <c r="F10870" s="462" t="s">
        <v>2</v>
      </c>
      <c r="G10870" s="462" t="s">
        <v>2</v>
      </c>
      <c r="I10870" s="462" t="s">
        <v>2</v>
      </c>
      <c r="J10870" s="462" t="s">
        <v>2</v>
      </c>
    </row>
    <row r="10871" spans="6:10">
      <c r="F10871" s="462" t="s">
        <v>2</v>
      </c>
      <c r="G10871" s="462" t="s">
        <v>2</v>
      </c>
      <c r="I10871" s="462" t="s">
        <v>2</v>
      </c>
      <c r="J10871" s="462" t="s">
        <v>2</v>
      </c>
    </row>
    <row r="10872" spans="6:10">
      <c r="F10872" s="462" t="s">
        <v>2</v>
      </c>
      <c r="G10872" s="462" t="s">
        <v>2</v>
      </c>
      <c r="I10872" s="462" t="s">
        <v>2</v>
      </c>
      <c r="J10872" s="462" t="s">
        <v>2</v>
      </c>
    </row>
    <row r="10873" spans="6:10">
      <c r="F10873" s="462" t="s">
        <v>2</v>
      </c>
      <c r="G10873" s="462" t="s">
        <v>2</v>
      </c>
      <c r="I10873" s="462" t="s">
        <v>2</v>
      </c>
      <c r="J10873" s="462" t="s">
        <v>2</v>
      </c>
    </row>
    <row r="10874" spans="6:10">
      <c r="F10874" s="462" t="s">
        <v>2</v>
      </c>
      <c r="G10874" s="462" t="s">
        <v>2</v>
      </c>
      <c r="I10874" s="462" t="s">
        <v>2</v>
      </c>
      <c r="J10874" s="462" t="s">
        <v>2</v>
      </c>
    </row>
    <row r="10875" spans="6:10">
      <c r="F10875" s="462" t="s">
        <v>2</v>
      </c>
      <c r="G10875" s="462" t="s">
        <v>2</v>
      </c>
      <c r="I10875" s="462" t="s">
        <v>2</v>
      </c>
      <c r="J10875" s="462" t="s">
        <v>2</v>
      </c>
    </row>
    <row r="10876" spans="6:10">
      <c r="F10876" s="462" t="s">
        <v>2</v>
      </c>
      <c r="G10876" s="462" t="s">
        <v>2</v>
      </c>
      <c r="I10876" s="462" t="s">
        <v>2</v>
      </c>
      <c r="J10876" s="462" t="s">
        <v>2</v>
      </c>
    </row>
    <row r="10877" spans="6:10">
      <c r="F10877" s="462" t="s">
        <v>2</v>
      </c>
      <c r="G10877" s="462" t="s">
        <v>2</v>
      </c>
      <c r="I10877" s="462" t="s">
        <v>2</v>
      </c>
      <c r="J10877" s="462" t="s">
        <v>2</v>
      </c>
    </row>
    <row r="10878" spans="6:10">
      <c r="F10878" s="462" t="s">
        <v>2</v>
      </c>
      <c r="G10878" s="462" t="s">
        <v>2</v>
      </c>
      <c r="I10878" s="462" t="s">
        <v>2</v>
      </c>
      <c r="J10878" s="462" t="s">
        <v>2</v>
      </c>
    </row>
    <row r="10879" spans="6:10">
      <c r="F10879" s="462" t="s">
        <v>2</v>
      </c>
      <c r="G10879" s="462" t="s">
        <v>2</v>
      </c>
      <c r="I10879" s="462" t="s">
        <v>2</v>
      </c>
      <c r="J10879" s="462" t="s">
        <v>2</v>
      </c>
    </row>
    <row r="10880" spans="6:10">
      <c r="F10880" s="462" t="s">
        <v>2</v>
      </c>
      <c r="G10880" s="462" t="s">
        <v>2</v>
      </c>
      <c r="I10880" s="462" t="s">
        <v>2</v>
      </c>
      <c r="J10880" s="462" t="s">
        <v>2</v>
      </c>
    </row>
    <row r="10881" spans="6:10">
      <c r="F10881" s="462" t="s">
        <v>2</v>
      </c>
      <c r="G10881" s="462" t="s">
        <v>2</v>
      </c>
      <c r="I10881" s="462" t="s">
        <v>2</v>
      </c>
      <c r="J10881" s="462" t="s">
        <v>2</v>
      </c>
    </row>
    <row r="10882" spans="6:10">
      <c r="F10882" s="462" t="s">
        <v>2</v>
      </c>
      <c r="G10882" s="462" t="s">
        <v>2</v>
      </c>
      <c r="I10882" s="462" t="s">
        <v>2</v>
      </c>
      <c r="J10882" s="462" t="s">
        <v>2</v>
      </c>
    </row>
    <row r="10883" spans="6:10">
      <c r="F10883" s="462" t="s">
        <v>2</v>
      </c>
      <c r="G10883" s="462" t="s">
        <v>2</v>
      </c>
      <c r="I10883" s="462" t="s">
        <v>2</v>
      </c>
      <c r="J10883" s="462" t="s">
        <v>2</v>
      </c>
    </row>
    <row r="10884" spans="6:10">
      <c r="F10884" s="462" t="s">
        <v>2</v>
      </c>
      <c r="G10884" s="462" t="s">
        <v>2</v>
      </c>
      <c r="I10884" s="462" t="s">
        <v>2</v>
      </c>
      <c r="J10884" s="462" t="s">
        <v>2</v>
      </c>
    </row>
    <row r="10885" spans="6:10">
      <c r="F10885" s="462" t="s">
        <v>2</v>
      </c>
      <c r="G10885" s="462" t="s">
        <v>2</v>
      </c>
      <c r="I10885" s="462" t="s">
        <v>2</v>
      </c>
      <c r="J10885" s="462" t="s">
        <v>2</v>
      </c>
    </row>
    <row r="10886" spans="6:10">
      <c r="F10886" s="462" t="s">
        <v>2</v>
      </c>
      <c r="G10886" s="462" t="s">
        <v>2</v>
      </c>
      <c r="I10886" s="462" t="s">
        <v>2</v>
      </c>
      <c r="J10886" s="462" t="s">
        <v>2</v>
      </c>
    </row>
    <row r="10887" spans="6:10">
      <c r="F10887" s="462" t="s">
        <v>2</v>
      </c>
      <c r="G10887" s="462" t="s">
        <v>2</v>
      </c>
      <c r="I10887" s="462" t="s">
        <v>2</v>
      </c>
      <c r="J10887" s="462" t="s">
        <v>2</v>
      </c>
    </row>
    <row r="10888" spans="6:10">
      <c r="F10888" s="462" t="s">
        <v>2</v>
      </c>
      <c r="G10888" s="462" t="s">
        <v>2</v>
      </c>
      <c r="I10888" s="462" t="s">
        <v>2</v>
      </c>
      <c r="J10888" s="462" t="s">
        <v>2</v>
      </c>
    </row>
    <row r="10889" spans="6:10">
      <c r="F10889" s="462" t="s">
        <v>2</v>
      </c>
      <c r="G10889" s="462" t="s">
        <v>2</v>
      </c>
      <c r="I10889" s="462" t="s">
        <v>2</v>
      </c>
      <c r="J10889" s="462" t="s">
        <v>2</v>
      </c>
    </row>
    <row r="10890" spans="6:10">
      <c r="F10890" s="462" t="s">
        <v>2</v>
      </c>
      <c r="G10890" s="462" t="s">
        <v>2</v>
      </c>
      <c r="I10890" s="462" t="s">
        <v>2</v>
      </c>
      <c r="J10890" s="462" t="s">
        <v>2</v>
      </c>
    </row>
    <row r="10891" spans="6:10">
      <c r="F10891" s="462" t="s">
        <v>2</v>
      </c>
      <c r="G10891" s="462" t="s">
        <v>2</v>
      </c>
      <c r="I10891" s="462" t="s">
        <v>2</v>
      </c>
      <c r="J10891" s="462" t="s">
        <v>2</v>
      </c>
    </row>
    <row r="10892" spans="6:10">
      <c r="F10892" s="462" t="s">
        <v>2</v>
      </c>
      <c r="G10892" s="462" t="s">
        <v>2</v>
      </c>
      <c r="I10892" s="462" t="s">
        <v>2</v>
      </c>
      <c r="J10892" s="462" t="s">
        <v>2</v>
      </c>
    </row>
    <row r="10893" spans="6:10">
      <c r="F10893" s="462" t="s">
        <v>2</v>
      </c>
      <c r="G10893" s="462" t="s">
        <v>2</v>
      </c>
      <c r="I10893" s="462" t="s">
        <v>2</v>
      </c>
      <c r="J10893" s="462" t="s">
        <v>2</v>
      </c>
    </row>
    <row r="10894" spans="6:10">
      <c r="F10894" s="462" t="s">
        <v>2</v>
      </c>
      <c r="G10894" s="462" t="s">
        <v>2</v>
      </c>
      <c r="I10894" s="462" t="s">
        <v>2</v>
      </c>
      <c r="J10894" s="462" t="s">
        <v>2</v>
      </c>
    </row>
    <row r="10895" spans="6:10">
      <c r="F10895" s="462" t="s">
        <v>2</v>
      </c>
      <c r="G10895" s="462" t="s">
        <v>2</v>
      </c>
      <c r="I10895" s="462" t="s">
        <v>2</v>
      </c>
      <c r="J10895" s="462" t="s">
        <v>2</v>
      </c>
    </row>
    <row r="10896" spans="6:10">
      <c r="F10896" s="462" t="s">
        <v>2</v>
      </c>
      <c r="G10896" s="462" t="s">
        <v>2</v>
      </c>
      <c r="I10896" s="462" t="s">
        <v>2</v>
      </c>
      <c r="J10896" s="462" t="s">
        <v>2</v>
      </c>
    </row>
    <row r="10897" spans="6:10">
      <c r="F10897" s="462" t="s">
        <v>2</v>
      </c>
      <c r="G10897" s="462" t="s">
        <v>2</v>
      </c>
      <c r="I10897" s="462" t="s">
        <v>2</v>
      </c>
      <c r="J10897" s="462" t="s">
        <v>2</v>
      </c>
    </row>
    <row r="10898" spans="6:10">
      <c r="F10898" s="462" t="s">
        <v>2</v>
      </c>
      <c r="G10898" s="462" t="s">
        <v>2</v>
      </c>
      <c r="I10898" s="462" t="s">
        <v>2</v>
      </c>
      <c r="J10898" s="462" t="s">
        <v>2</v>
      </c>
    </row>
    <row r="10899" spans="6:10">
      <c r="F10899" s="462" t="s">
        <v>2</v>
      </c>
      <c r="G10899" s="462" t="s">
        <v>2</v>
      </c>
      <c r="I10899" s="462" t="s">
        <v>2</v>
      </c>
      <c r="J10899" s="462" t="s">
        <v>2</v>
      </c>
    </row>
    <row r="10900" spans="6:10">
      <c r="F10900" s="462" t="s">
        <v>2</v>
      </c>
      <c r="G10900" s="462" t="s">
        <v>2</v>
      </c>
      <c r="I10900" s="462" t="s">
        <v>2</v>
      </c>
      <c r="J10900" s="462" t="s">
        <v>2</v>
      </c>
    </row>
    <row r="10901" spans="6:10">
      <c r="F10901" s="462" t="s">
        <v>2</v>
      </c>
      <c r="G10901" s="462" t="s">
        <v>2</v>
      </c>
      <c r="I10901" s="462" t="s">
        <v>2</v>
      </c>
      <c r="J10901" s="462" t="s">
        <v>2</v>
      </c>
    </row>
    <row r="10902" spans="6:10">
      <c r="F10902" s="462" t="s">
        <v>2</v>
      </c>
      <c r="G10902" s="462" t="s">
        <v>2</v>
      </c>
      <c r="I10902" s="462" t="s">
        <v>2</v>
      </c>
      <c r="J10902" s="462" t="s">
        <v>2</v>
      </c>
    </row>
    <row r="10903" spans="6:10">
      <c r="F10903" s="462" t="s">
        <v>2</v>
      </c>
      <c r="G10903" s="462" t="s">
        <v>2</v>
      </c>
      <c r="I10903" s="462" t="s">
        <v>2</v>
      </c>
      <c r="J10903" s="462" t="s">
        <v>2</v>
      </c>
    </row>
    <row r="10904" spans="6:10">
      <c r="F10904" s="462" t="s">
        <v>2</v>
      </c>
      <c r="G10904" s="462" t="s">
        <v>2</v>
      </c>
      <c r="I10904" s="462" t="s">
        <v>2</v>
      </c>
      <c r="J10904" s="462" t="s">
        <v>2</v>
      </c>
    </row>
    <row r="10905" spans="6:10">
      <c r="F10905" s="462" t="s">
        <v>2</v>
      </c>
      <c r="G10905" s="462" t="s">
        <v>2</v>
      </c>
      <c r="I10905" s="462" t="s">
        <v>2</v>
      </c>
      <c r="J10905" s="462" t="s">
        <v>2</v>
      </c>
    </row>
    <row r="10906" spans="6:10">
      <c r="F10906" s="462" t="s">
        <v>2</v>
      </c>
      <c r="G10906" s="462" t="s">
        <v>2</v>
      </c>
      <c r="I10906" s="462" t="s">
        <v>2</v>
      </c>
      <c r="J10906" s="462" t="s">
        <v>2</v>
      </c>
    </row>
    <row r="10907" spans="6:10">
      <c r="F10907" s="462" t="s">
        <v>2</v>
      </c>
      <c r="G10907" s="462" t="s">
        <v>2</v>
      </c>
      <c r="I10907" s="462" t="s">
        <v>2</v>
      </c>
      <c r="J10907" s="462" t="s">
        <v>2</v>
      </c>
    </row>
    <row r="10908" spans="6:10">
      <c r="F10908" s="462" t="s">
        <v>2</v>
      </c>
      <c r="G10908" s="462" t="s">
        <v>2</v>
      </c>
      <c r="I10908" s="462" t="s">
        <v>2</v>
      </c>
      <c r="J10908" s="462" t="s">
        <v>2</v>
      </c>
    </row>
    <row r="10909" spans="6:10">
      <c r="F10909" s="462" t="s">
        <v>2</v>
      </c>
      <c r="G10909" s="462" t="s">
        <v>2</v>
      </c>
      <c r="I10909" s="462" t="s">
        <v>2</v>
      </c>
      <c r="J10909" s="462" t="s">
        <v>2</v>
      </c>
    </row>
    <row r="10910" spans="6:10">
      <c r="F10910" s="462" t="s">
        <v>2</v>
      </c>
      <c r="G10910" s="462" t="s">
        <v>2</v>
      </c>
      <c r="I10910" s="462" t="s">
        <v>2</v>
      </c>
      <c r="J10910" s="462" t="s">
        <v>2</v>
      </c>
    </row>
    <row r="10911" spans="6:10">
      <c r="F10911" s="462" t="s">
        <v>2</v>
      </c>
      <c r="G10911" s="462" t="s">
        <v>2</v>
      </c>
      <c r="I10911" s="462" t="s">
        <v>2</v>
      </c>
      <c r="J10911" s="462" t="s">
        <v>2</v>
      </c>
    </row>
    <row r="10912" spans="6:10">
      <c r="F10912" s="462" t="s">
        <v>2</v>
      </c>
      <c r="G10912" s="462" t="s">
        <v>2</v>
      </c>
      <c r="I10912" s="462" t="s">
        <v>2</v>
      </c>
      <c r="J10912" s="462" t="s">
        <v>2</v>
      </c>
    </row>
    <row r="10913" spans="6:10">
      <c r="F10913" s="462" t="s">
        <v>2</v>
      </c>
      <c r="G10913" s="462" t="s">
        <v>2</v>
      </c>
      <c r="I10913" s="462" t="s">
        <v>2</v>
      </c>
      <c r="J10913" s="462" t="s">
        <v>2</v>
      </c>
    </row>
    <row r="10914" spans="6:10">
      <c r="F10914" s="462" t="s">
        <v>2</v>
      </c>
      <c r="G10914" s="462" t="s">
        <v>2</v>
      </c>
      <c r="I10914" s="462" t="s">
        <v>2</v>
      </c>
      <c r="J10914" s="462" t="s">
        <v>2</v>
      </c>
    </row>
    <row r="10915" spans="6:10">
      <c r="F10915" s="462" t="s">
        <v>2</v>
      </c>
      <c r="G10915" s="462" t="s">
        <v>2</v>
      </c>
      <c r="I10915" s="462" t="s">
        <v>2</v>
      </c>
      <c r="J10915" s="462" t="s">
        <v>2</v>
      </c>
    </row>
    <row r="10916" spans="6:10">
      <c r="F10916" s="462" t="s">
        <v>2</v>
      </c>
      <c r="G10916" s="462" t="s">
        <v>2</v>
      </c>
      <c r="I10916" s="462" t="s">
        <v>2</v>
      </c>
      <c r="J10916" s="462" t="s">
        <v>2</v>
      </c>
    </row>
    <row r="10917" spans="6:10">
      <c r="F10917" s="462" t="s">
        <v>2</v>
      </c>
      <c r="G10917" s="462" t="s">
        <v>2</v>
      </c>
      <c r="I10917" s="462" t="s">
        <v>2</v>
      </c>
      <c r="J10917" s="462" t="s">
        <v>2</v>
      </c>
    </row>
    <row r="10918" spans="6:10">
      <c r="F10918" s="462" t="s">
        <v>2</v>
      </c>
      <c r="G10918" s="462" t="s">
        <v>2</v>
      </c>
      <c r="I10918" s="462" t="s">
        <v>2</v>
      </c>
      <c r="J10918" s="462" t="s">
        <v>2</v>
      </c>
    </row>
    <row r="10919" spans="6:10">
      <c r="F10919" s="462" t="s">
        <v>2</v>
      </c>
      <c r="G10919" s="462" t="s">
        <v>2</v>
      </c>
      <c r="I10919" s="462" t="s">
        <v>2</v>
      </c>
      <c r="J10919" s="462" t="s">
        <v>2</v>
      </c>
    </row>
    <row r="10920" spans="6:10">
      <c r="F10920" s="462" t="s">
        <v>2</v>
      </c>
      <c r="G10920" s="462" t="s">
        <v>2</v>
      </c>
      <c r="I10920" s="462" t="s">
        <v>2</v>
      </c>
      <c r="J10920" s="462" t="s">
        <v>2</v>
      </c>
    </row>
    <row r="10921" spans="6:10">
      <c r="F10921" s="462" t="s">
        <v>2</v>
      </c>
      <c r="G10921" s="462" t="s">
        <v>2</v>
      </c>
      <c r="I10921" s="462" t="s">
        <v>2</v>
      </c>
      <c r="J10921" s="462" t="s">
        <v>2</v>
      </c>
    </row>
    <row r="10922" spans="6:10">
      <c r="F10922" s="462" t="s">
        <v>2</v>
      </c>
      <c r="G10922" s="462" t="s">
        <v>2</v>
      </c>
      <c r="I10922" s="462" t="s">
        <v>2</v>
      </c>
      <c r="J10922" s="462" t="s">
        <v>2</v>
      </c>
    </row>
    <row r="10923" spans="6:10">
      <c r="F10923" s="462" t="s">
        <v>2</v>
      </c>
      <c r="G10923" s="462" t="s">
        <v>2</v>
      </c>
      <c r="I10923" s="462" t="s">
        <v>2</v>
      </c>
      <c r="J10923" s="462" t="s">
        <v>2</v>
      </c>
    </row>
    <row r="10924" spans="6:10">
      <c r="F10924" s="462" t="s">
        <v>2</v>
      </c>
      <c r="G10924" s="462" t="s">
        <v>2</v>
      </c>
      <c r="I10924" s="462" t="s">
        <v>2</v>
      </c>
      <c r="J10924" s="462" t="s">
        <v>2</v>
      </c>
    </row>
    <row r="10925" spans="6:10">
      <c r="F10925" s="462" t="s">
        <v>2</v>
      </c>
      <c r="G10925" s="462" t="s">
        <v>2</v>
      </c>
      <c r="I10925" s="462" t="s">
        <v>2</v>
      </c>
      <c r="J10925" s="462" t="s">
        <v>2</v>
      </c>
    </row>
    <row r="10926" spans="6:10">
      <c r="F10926" s="462" t="s">
        <v>2</v>
      </c>
      <c r="G10926" s="462" t="s">
        <v>2</v>
      </c>
      <c r="I10926" s="462" t="s">
        <v>2</v>
      </c>
      <c r="J10926" s="462" t="s">
        <v>2</v>
      </c>
    </row>
    <row r="10927" spans="6:10">
      <c r="F10927" s="462" t="s">
        <v>2</v>
      </c>
      <c r="G10927" s="462" t="s">
        <v>2</v>
      </c>
      <c r="I10927" s="462" t="s">
        <v>2</v>
      </c>
      <c r="J10927" s="462" t="s">
        <v>2</v>
      </c>
    </row>
    <row r="10928" spans="6:10">
      <c r="F10928" s="462" t="s">
        <v>2</v>
      </c>
      <c r="G10928" s="462" t="s">
        <v>2</v>
      </c>
      <c r="I10928" s="462" t="s">
        <v>2</v>
      </c>
      <c r="J10928" s="462" t="s">
        <v>2</v>
      </c>
    </row>
    <row r="10929" spans="6:10">
      <c r="F10929" s="462" t="s">
        <v>2</v>
      </c>
      <c r="G10929" s="462" t="s">
        <v>2</v>
      </c>
      <c r="I10929" s="462" t="s">
        <v>2</v>
      </c>
      <c r="J10929" s="462" t="s">
        <v>2</v>
      </c>
    </row>
    <row r="10930" spans="6:10">
      <c r="F10930" s="462" t="s">
        <v>2</v>
      </c>
      <c r="G10930" s="462" t="s">
        <v>2</v>
      </c>
      <c r="I10930" s="462" t="s">
        <v>2</v>
      </c>
      <c r="J10930" s="462" t="s">
        <v>2</v>
      </c>
    </row>
    <row r="10931" spans="6:10">
      <c r="F10931" s="462" t="s">
        <v>2</v>
      </c>
      <c r="G10931" s="462" t="s">
        <v>2</v>
      </c>
      <c r="I10931" s="462" t="s">
        <v>2</v>
      </c>
      <c r="J10931" s="462" t="s">
        <v>2</v>
      </c>
    </row>
    <row r="10932" spans="6:10">
      <c r="F10932" s="462" t="s">
        <v>2</v>
      </c>
      <c r="G10932" s="462" t="s">
        <v>2</v>
      </c>
      <c r="I10932" s="462" t="s">
        <v>2</v>
      </c>
      <c r="J10932" s="462" t="s">
        <v>2</v>
      </c>
    </row>
    <row r="10933" spans="6:10">
      <c r="F10933" s="462" t="s">
        <v>2</v>
      </c>
      <c r="G10933" s="462" t="s">
        <v>2</v>
      </c>
      <c r="I10933" s="462" t="s">
        <v>2</v>
      </c>
      <c r="J10933" s="462" t="s">
        <v>2</v>
      </c>
    </row>
    <row r="10934" spans="6:10">
      <c r="F10934" s="462" t="s">
        <v>2</v>
      </c>
      <c r="G10934" s="462" t="s">
        <v>2</v>
      </c>
      <c r="I10934" s="462" t="s">
        <v>2</v>
      </c>
      <c r="J10934" s="462" t="s">
        <v>2</v>
      </c>
    </row>
    <row r="10935" spans="6:10">
      <c r="F10935" s="462" t="s">
        <v>2</v>
      </c>
      <c r="G10935" s="462" t="s">
        <v>2</v>
      </c>
      <c r="I10935" s="462" t="s">
        <v>2</v>
      </c>
      <c r="J10935" s="462" t="s">
        <v>2</v>
      </c>
    </row>
    <row r="10936" spans="6:10">
      <c r="F10936" s="462" t="s">
        <v>2</v>
      </c>
      <c r="G10936" s="462" t="s">
        <v>2</v>
      </c>
      <c r="I10936" s="462" t="s">
        <v>2</v>
      </c>
      <c r="J10936" s="462" t="s">
        <v>2</v>
      </c>
    </row>
    <row r="10937" spans="6:10">
      <c r="F10937" s="462" t="s">
        <v>2</v>
      </c>
      <c r="G10937" s="462" t="s">
        <v>2</v>
      </c>
      <c r="I10937" s="462" t="s">
        <v>2</v>
      </c>
      <c r="J10937" s="462" t="s">
        <v>2</v>
      </c>
    </row>
    <row r="10938" spans="6:10">
      <c r="F10938" s="462" t="s">
        <v>2</v>
      </c>
      <c r="G10938" s="462" t="s">
        <v>2</v>
      </c>
      <c r="I10938" s="462" t="s">
        <v>2</v>
      </c>
      <c r="J10938" s="462" t="s">
        <v>2</v>
      </c>
    </row>
    <row r="10939" spans="6:10">
      <c r="F10939" s="462" t="s">
        <v>2</v>
      </c>
      <c r="G10939" s="462" t="s">
        <v>2</v>
      </c>
      <c r="I10939" s="462" t="s">
        <v>2</v>
      </c>
      <c r="J10939" s="462" t="s">
        <v>2</v>
      </c>
    </row>
    <row r="10940" spans="6:10">
      <c r="F10940" s="462" t="s">
        <v>2</v>
      </c>
      <c r="G10940" s="462" t="s">
        <v>2</v>
      </c>
      <c r="I10940" s="462" t="s">
        <v>2</v>
      </c>
      <c r="J10940" s="462" t="s">
        <v>2</v>
      </c>
    </row>
    <row r="10941" spans="6:10">
      <c r="F10941" s="462" t="s">
        <v>2</v>
      </c>
      <c r="G10941" s="462" t="s">
        <v>2</v>
      </c>
      <c r="I10941" s="462" t="s">
        <v>2</v>
      </c>
      <c r="J10941" s="462" t="s">
        <v>2</v>
      </c>
    </row>
    <row r="10942" spans="6:10">
      <c r="F10942" s="462" t="s">
        <v>2</v>
      </c>
      <c r="G10942" s="462" t="s">
        <v>2</v>
      </c>
      <c r="I10942" s="462" t="s">
        <v>2</v>
      </c>
      <c r="J10942" s="462" t="s">
        <v>2</v>
      </c>
    </row>
    <row r="10943" spans="6:10">
      <c r="F10943" s="462" t="s">
        <v>2</v>
      </c>
      <c r="G10943" s="462" t="s">
        <v>2</v>
      </c>
      <c r="I10943" s="462" t="s">
        <v>2</v>
      </c>
      <c r="J10943" s="462" t="s">
        <v>2</v>
      </c>
    </row>
    <row r="10944" spans="6:10">
      <c r="F10944" s="462" t="s">
        <v>2</v>
      </c>
      <c r="G10944" s="462" t="s">
        <v>2</v>
      </c>
      <c r="I10944" s="462" t="s">
        <v>2</v>
      </c>
      <c r="J10944" s="462" t="s">
        <v>2</v>
      </c>
    </row>
    <row r="10945" spans="6:10">
      <c r="F10945" s="462" t="s">
        <v>2</v>
      </c>
      <c r="G10945" s="462" t="s">
        <v>2</v>
      </c>
      <c r="I10945" s="462" t="s">
        <v>2</v>
      </c>
      <c r="J10945" s="462" t="s">
        <v>2</v>
      </c>
    </row>
    <row r="10946" spans="6:10">
      <c r="F10946" s="462" t="s">
        <v>2</v>
      </c>
      <c r="G10946" s="462" t="s">
        <v>2</v>
      </c>
      <c r="I10946" s="462" t="s">
        <v>2</v>
      </c>
      <c r="J10946" s="462" t="s">
        <v>2</v>
      </c>
    </row>
    <row r="10947" spans="6:10">
      <c r="F10947" s="462" t="s">
        <v>2</v>
      </c>
      <c r="G10947" s="462" t="s">
        <v>2</v>
      </c>
      <c r="I10947" s="462" t="s">
        <v>2</v>
      </c>
      <c r="J10947" s="462" t="s">
        <v>2</v>
      </c>
    </row>
    <row r="10948" spans="6:10">
      <c r="F10948" s="462" t="s">
        <v>2</v>
      </c>
      <c r="G10948" s="462" t="s">
        <v>2</v>
      </c>
      <c r="I10948" s="462" t="s">
        <v>2</v>
      </c>
      <c r="J10948" s="462" t="s">
        <v>2</v>
      </c>
    </row>
    <row r="10949" spans="6:10">
      <c r="F10949" s="462" t="s">
        <v>2</v>
      </c>
      <c r="G10949" s="462" t="s">
        <v>2</v>
      </c>
      <c r="I10949" s="462" t="s">
        <v>2</v>
      </c>
      <c r="J10949" s="462" t="s">
        <v>2</v>
      </c>
    </row>
    <row r="10950" spans="6:10">
      <c r="F10950" s="462" t="s">
        <v>2</v>
      </c>
      <c r="G10950" s="462" t="s">
        <v>2</v>
      </c>
      <c r="I10950" s="462" t="s">
        <v>2</v>
      </c>
      <c r="J10950" s="462" t="s">
        <v>2</v>
      </c>
    </row>
    <row r="10951" spans="6:10">
      <c r="F10951" s="462" t="s">
        <v>2</v>
      </c>
      <c r="G10951" s="462" t="s">
        <v>2</v>
      </c>
      <c r="I10951" s="462" t="s">
        <v>2</v>
      </c>
      <c r="J10951" s="462" t="s">
        <v>2</v>
      </c>
    </row>
    <row r="10952" spans="6:10">
      <c r="F10952" s="462" t="s">
        <v>2</v>
      </c>
      <c r="G10952" s="462" t="s">
        <v>2</v>
      </c>
      <c r="I10952" s="462" t="s">
        <v>2</v>
      </c>
      <c r="J10952" s="462" t="s">
        <v>2</v>
      </c>
    </row>
    <row r="10953" spans="6:10">
      <c r="F10953" s="462" t="s">
        <v>2</v>
      </c>
      <c r="G10953" s="462" t="s">
        <v>2</v>
      </c>
      <c r="I10953" s="462" t="s">
        <v>2</v>
      </c>
      <c r="J10953" s="462" t="s">
        <v>2</v>
      </c>
    </row>
    <row r="10954" spans="6:10">
      <c r="F10954" s="462" t="s">
        <v>2</v>
      </c>
      <c r="G10954" s="462" t="s">
        <v>2</v>
      </c>
      <c r="I10954" s="462" t="s">
        <v>2</v>
      </c>
      <c r="J10954" s="462" t="s">
        <v>2</v>
      </c>
    </row>
    <row r="10955" spans="6:10">
      <c r="F10955" s="462" t="s">
        <v>2</v>
      </c>
      <c r="G10955" s="462" t="s">
        <v>2</v>
      </c>
      <c r="I10955" s="462" t="s">
        <v>2</v>
      </c>
      <c r="J10955" s="462" t="s">
        <v>2</v>
      </c>
    </row>
    <row r="10956" spans="6:10">
      <c r="F10956" s="462" t="s">
        <v>2</v>
      </c>
      <c r="G10956" s="462" t="s">
        <v>2</v>
      </c>
      <c r="I10956" s="462" t="s">
        <v>2</v>
      </c>
      <c r="J10956" s="462" t="s">
        <v>2</v>
      </c>
    </row>
    <row r="10957" spans="6:10">
      <c r="F10957" s="462" t="s">
        <v>2</v>
      </c>
      <c r="G10957" s="462" t="s">
        <v>2</v>
      </c>
      <c r="I10957" s="462" t="s">
        <v>2</v>
      </c>
      <c r="J10957" s="462" t="s">
        <v>2</v>
      </c>
    </row>
    <row r="10958" spans="6:10">
      <c r="F10958" s="462" t="s">
        <v>2</v>
      </c>
      <c r="G10958" s="462" t="s">
        <v>2</v>
      </c>
      <c r="I10958" s="462" t="s">
        <v>2</v>
      </c>
      <c r="J10958" s="462" t="s">
        <v>2</v>
      </c>
    </row>
    <row r="10959" spans="6:10">
      <c r="F10959" s="462" t="s">
        <v>2</v>
      </c>
      <c r="G10959" s="462" t="s">
        <v>2</v>
      </c>
      <c r="I10959" s="462" t="s">
        <v>2</v>
      </c>
      <c r="J10959" s="462" t="s">
        <v>2</v>
      </c>
    </row>
    <row r="10960" spans="6:10">
      <c r="F10960" s="462" t="s">
        <v>2</v>
      </c>
      <c r="G10960" s="462" t="s">
        <v>2</v>
      </c>
      <c r="I10960" s="462" t="s">
        <v>2</v>
      </c>
      <c r="J10960" s="462" t="s">
        <v>2</v>
      </c>
    </row>
    <row r="10961" spans="6:10">
      <c r="F10961" s="462" t="s">
        <v>2</v>
      </c>
      <c r="G10961" s="462" t="s">
        <v>2</v>
      </c>
      <c r="I10961" s="462" t="s">
        <v>2</v>
      </c>
      <c r="J10961" s="462" t="s">
        <v>2</v>
      </c>
    </row>
    <row r="10962" spans="6:10">
      <c r="F10962" s="462" t="s">
        <v>2</v>
      </c>
      <c r="G10962" s="462" t="s">
        <v>2</v>
      </c>
      <c r="I10962" s="462" t="s">
        <v>2</v>
      </c>
      <c r="J10962" s="462" t="s">
        <v>2</v>
      </c>
    </row>
    <row r="10963" spans="6:10">
      <c r="F10963" s="462" t="s">
        <v>2</v>
      </c>
      <c r="G10963" s="462" t="s">
        <v>2</v>
      </c>
      <c r="I10963" s="462" t="s">
        <v>2</v>
      </c>
      <c r="J10963" s="462" t="s">
        <v>2</v>
      </c>
    </row>
    <row r="10964" spans="6:10">
      <c r="F10964" s="462" t="s">
        <v>2</v>
      </c>
      <c r="G10964" s="462" t="s">
        <v>2</v>
      </c>
      <c r="I10964" s="462" t="s">
        <v>2</v>
      </c>
      <c r="J10964" s="462" t="s">
        <v>2</v>
      </c>
    </row>
    <row r="10965" spans="6:10">
      <c r="F10965" s="462" t="s">
        <v>2</v>
      </c>
      <c r="G10965" s="462" t="s">
        <v>2</v>
      </c>
      <c r="I10965" s="462" t="s">
        <v>2</v>
      </c>
      <c r="J10965" s="462" t="s">
        <v>2</v>
      </c>
    </row>
    <row r="10966" spans="6:10">
      <c r="F10966" s="462" t="s">
        <v>2</v>
      </c>
      <c r="G10966" s="462" t="s">
        <v>2</v>
      </c>
      <c r="I10966" s="462" t="s">
        <v>2</v>
      </c>
      <c r="J10966" s="462" t="s">
        <v>2</v>
      </c>
    </row>
    <row r="10967" spans="6:10">
      <c r="F10967" s="462" t="s">
        <v>2</v>
      </c>
      <c r="G10967" s="462" t="s">
        <v>2</v>
      </c>
      <c r="I10967" s="462" t="s">
        <v>2</v>
      </c>
      <c r="J10967" s="462" t="s">
        <v>2</v>
      </c>
    </row>
    <row r="10968" spans="6:10">
      <c r="F10968" s="462" t="s">
        <v>2</v>
      </c>
      <c r="G10968" s="462" t="s">
        <v>2</v>
      </c>
      <c r="I10968" s="462" t="s">
        <v>2</v>
      </c>
      <c r="J10968" s="462" t="s">
        <v>2</v>
      </c>
    </row>
    <row r="10969" spans="6:10">
      <c r="F10969" s="462" t="s">
        <v>2</v>
      </c>
      <c r="G10969" s="462" t="s">
        <v>2</v>
      </c>
      <c r="I10969" s="462" t="s">
        <v>2</v>
      </c>
      <c r="J10969" s="462" t="s">
        <v>2</v>
      </c>
    </row>
    <row r="10970" spans="6:10">
      <c r="F10970" s="462" t="s">
        <v>2</v>
      </c>
      <c r="G10970" s="462" t="s">
        <v>2</v>
      </c>
      <c r="I10970" s="462" t="s">
        <v>2</v>
      </c>
      <c r="J10970" s="462" t="s">
        <v>2</v>
      </c>
    </row>
    <row r="10971" spans="6:10">
      <c r="F10971" s="462" t="s">
        <v>2</v>
      </c>
      <c r="G10971" s="462" t="s">
        <v>2</v>
      </c>
      <c r="I10971" s="462" t="s">
        <v>2</v>
      </c>
      <c r="J10971" s="462" t="s">
        <v>2</v>
      </c>
    </row>
    <row r="10972" spans="6:10">
      <c r="F10972" s="462" t="s">
        <v>2</v>
      </c>
      <c r="G10972" s="462" t="s">
        <v>2</v>
      </c>
      <c r="I10972" s="462" t="s">
        <v>2</v>
      </c>
      <c r="J10972" s="462" t="s">
        <v>2</v>
      </c>
    </row>
    <row r="10973" spans="6:10">
      <c r="F10973" s="462" t="s">
        <v>2</v>
      </c>
      <c r="G10973" s="462" t="s">
        <v>2</v>
      </c>
      <c r="I10973" s="462" t="s">
        <v>2</v>
      </c>
      <c r="J10973" s="462" t="s">
        <v>2</v>
      </c>
    </row>
    <row r="10974" spans="6:10">
      <c r="F10974" s="462" t="s">
        <v>2</v>
      </c>
      <c r="G10974" s="462" t="s">
        <v>2</v>
      </c>
      <c r="I10974" s="462" t="s">
        <v>2</v>
      </c>
      <c r="J10974" s="462" t="s">
        <v>2</v>
      </c>
    </row>
    <row r="10975" spans="6:10">
      <c r="F10975" s="462" t="s">
        <v>2</v>
      </c>
      <c r="G10975" s="462" t="s">
        <v>2</v>
      </c>
      <c r="I10975" s="462" t="s">
        <v>2</v>
      </c>
      <c r="J10975" s="462" t="s">
        <v>2</v>
      </c>
    </row>
    <row r="10976" spans="6:10">
      <c r="F10976" s="462" t="s">
        <v>2</v>
      </c>
      <c r="G10976" s="462" t="s">
        <v>2</v>
      </c>
      <c r="I10976" s="462" t="s">
        <v>2</v>
      </c>
      <c r="J10976" s="462" t="s">
        <v>2</v>
      </c>
    </row>
    <row r="10977" spans="6:10">
      <c r="F10977" s="462" t="s">
        <v>2</v>
      </c>
      <c r="G10977" s="462" t="s">
        <v>2</v>
      </c>
      <c r="I10977" s="462" t="s">
        <v>2</v>
      </c>
      <c r="J10977" s="462" t="s">
        <v>2</v>
      </c>
    </row>
    <row r="10978" spans="6:10">
      <c r="F10978" s="462" t="s">
        <v>2</v>
      </c>
      <c r="G10978" s="462" t="s">
        <v>2</v>
      </c>
      <c r="I10978" s="462" t="s">
        <v>2</v>
      </c>
      <c r="J10978" s="462" t="s">
        <v>2</v>
      </c>
    </row>
    <row r="10979" spans="6:10">
      <c r="F10979" s="462" t="s">
        <v>2</v>
      </c>
      <c r="G10979" s="462" t="s">
        <v>2</v>
      </c>
      <c r="I10979" s="462" t="s">
        <v>2</v>
      </c>
      <c r="J10979" s="462" t="s">
        <v>2</v>
      </c>
    </row>
    <row r="10980" spans="6:10">
      <c r="F10980" s="462" t="s">
        <v>2</v>
      </c>
      <c r="G10980" s="462" t="s">
        <v>2</v>
      </c>
      <c r="I10980" s="462" t="s">
        <v>2</v>
      </c>
      <c r="J10980" s="462" t="s">
        <v>2</v>
      </c>
    </row>
    <row r="10981" spans="6:10">
      <c r="F10981" s="462" t="s">
        <v>2</v>
      </c>
      <c r="G10981" s="462" t="s">
        <v>2</v>
      </c>
      <c r="I10981" s="462" t="s">
        <v>2</v>
      </c>
      <c r="J10981" s="462" t="s">
        <v>2</v>
      </c>
    </row>
    <row r="10982" spans="6:10">
      <c r="F10982" s="462" t="s">
        <v>2</v>
      </c>
      <c r="G10982" s="462" t="s">
        <v>2</v>
      </c>
      <c r="I10982" s="462" t="s">
        <v>2</v>
      </c>
      <c r="J10982" s="462" t="s">
        <v>2</v>
      </c>
    </row>
    <row r="10983" spans="6:10">
      <c r="F10983" s="462" t="s">
        <v>2</v>
      </c>
      <c r="G10983" s="462" t="s">
        <v>2</v>
      </c>
      <c r="I10983" s="462" t="s">
        <v>2</v>
      </c>
      <c r="J10983" s="462" t="s">
        <v>2</v>
      </c>
    </row>
    <row r="10984" spans="6:10">
      <c r="F10984" s="462" t="s">
        <v>2</v>
      </c>
      <c r="G10984" s="462" t="s">
        <v>2</v>
      </c>
      <c r="I10984" s="462" t="s">
        <v>2</v>
      </c>
      <c r="J10984" s="462" t="s">
        <v>2</v>
      </c>
    </row>
    <row r="10985" spans="6:10">
      <c r="F10985" s="462" t="s">
        <v>2</v>
      </c>
      <c r="G10985" s="462" t="s">
        <v>2</v>
      </c>
      <c r="I10985" s="462" t="s">
        <v>2</v>
      </c>
      <c r="J10985" s="462" t="s">
        <v>2</v>
      </c>
    </row>
    <row r="10986" spans="6:10">
      <c r="F10986" s="462" t="s">
        <v>2</v>
      </c>
      <c r="G10986" s="462" t="s">
        <v>2</v>
      </c>
      <c r="I10986" s="462" t="s">
        <v>2</v>
      </c>
      <c r="J10986" s="462" t="s">
        <v>2</v>
      </c>
    </row>
    <row r="10987" spans="6:10">
      <c r="F10987" s="462" t="s">
        <v>2</v>
      </c>
      <c r="G10987" s="462" t="s">
        <v>2</v>
      </c>
      <c r="I10987" s="462" t="s">
        <v>2</v>
      </c>
      <c r="J10987" s="462" t="s">
        <v>2</v>
      </c>
    </row>
    <row r="10988" spans="6:10">
      <c r="F10988" s="462" t="s">
        <v>2</v>
      </c>
      <c r="G10988" s="462" t="s">
        <v>2</v>
      </c>
      <c r="I10988" s="462" t="s">
        <v>2</v>
      </c>
      <c r="J10988" s="462" t="s">
        <v>2</v>
      </c>
    </row>
    <row r="10989" spans="6:10">
      <c r="F10989" s="462" t="s">
        <v>2</v>
      </c>
      <c r="G10989" s="462" t="s">
        <v>2</v>
      </c>
      <c r="I10989" s="462" t="s">
        <v>2</v>
      </c>
      <c r="J10989" s="462" t="s">
        <v>2</v>
      </c>
    </row>
    <row r="10990" spans="6:10">
      <c r="F10990" s="462" t="s">
        <v>2</v>
      </c>
      <c r="G10990" s="462" t="s">
        <v>2</v>
      </c>
      <c r="I10990" s="462" t="s">
        <v>2</v>
      </c>
      <c r="J10990" s="462" t="s">
        <v>2</v>
      </c>
    </row>
    <row r="10991" spans="6:10">
      <c r="F10991" s="462" t="s">
        <v>2</v>
      </c>
      <c r="G10991" s="462" t="s">
        <v>2</v>
      </c>
      <c r="I10991" s="462" t="s">
        <v>2</v>
      </c>
      <c r="J10991" s="462" t="s">
        <v>2</v>
      </c>
    </row>
    <row r="10992" spans="6:10">
      <c r="F10992" s="462" t="s">
        <v>2</v>
      </c>
      <c r="G10992" s="462" t="s">
        <v>2</v>
      </c>
      <c r="I10992" s="462" t="s">
        <v>2</v>
      </c>
      <c r="J10992" s="462" t="s">
        <v>2</v>
      </c>
    </row>
    <row r="10993" spans="6:10">
      <c r="F10993" s="462" t="s">
        <v>2</v>
      </c>
      <c r="G10993" s="462" t="s">
        <v>2</v>
      </c>
      <c r="I10993" s="462" t="s">
        <v>2</v>
      </c>
      <c r="J10993" s="462" t="s">
        <v>2</v>
      </c>
    </row>
    <row r="10994" spans="6:10">
      <c r="F10994" s="462" t="s">
        <v>2</v>
      </c>
      <c r="G10994" s="462" t="s">
        <v>2</v>
      </c>
      <c r="I10994" s="462" t="s">
        <v>2</v>
      </c>
      <c r="J10994" s="462" t="s">
        <v>2</v>
      </c>
    </row>
    <row r="10995" spans="6:10">
      <c r="F10995" s="462" t="s">
        <v>2</v>
      </c>
      <c r="G10995" s="462" t="s">
        <v>2</v>
      </c>
      <c r="I10995" s="462" t="s">
        <v>2</v>
      </c>
      <c r="J10995" s="462" t="s">
        <v>2</v>
      </c>
    </row>
    <row r="10996" spans="6:10">
      <c r="F10996" s="462" t="s">
        <v>2</v>
      </c>
      <c r="G10996" s="462" t="s">
        <v>2</v>
      </c>
      <c r="I10996" s="462" t="s">
        <v>2</v>
      </c>
      <c r="J10996" s="462" t="s">
        <v>2</v>
      </c>
    </row>
    <row r="10997" spans="6:10">
      <c r="F10997" s="462" t="s">
        <v>2</v>
      </c>
      <c r="G10997" s="462" t="s">
        <v>2</v>
      </c>
      <c r="I10997" s="462" t="s">
        <v>2</v>
      </c>
      <c r="J10997" s="462" t="s">
        <v>2</v>
      </c>
    </row>
    <row r="10998" spans="6:10">
      <c r="F10998" s="462" t="s">
        <v>2</v>
      </c>
      <c r="G10998" s="462" t="s">
        <v>2</v>
      </c>
      <c r="I10998" s="462" t="s">
        <v>2</v>
      </c>
      <c r="J10998" s="462" t="s">
        <v>2</v>
      </c>
    </row>
    <row r="10999" spans="6:10">
      <c r="F10999" s="462" t="s">
        <v>2</v>
      </c>
      <c r="G10999" s="462" t="s">
        <v>2</v>
      </c>
      <c r="I10999" s="462" t="s">
        <v>2</v>
      </c>
      <c r="J10999" s="462" t="s">
        <v>2</v>
      </c>
    </row>
    <row r="11000" spans="6:10">
      <c r="F11000" s="462" t="s">
        <v>2</v>
      </c>
      <c r="G11000" s="462" t="s">
        <v>2</v>
      </c>
      <c r="I11000" s="462" t="s">
        <v>2</v>
      </c>
      <c r="J11000" s="462" t="s">
        <v>2</v>
      </c>
    </row>
    <row r="11001" spans="6:10">
      <c r="F11001" s="462" t="s">
        <v>2</v>
      </c>
      <c r="G11001" s="462" t="s">
        <v>2</v>
      </c>
      <c r="I11001" s="462" t="s">
        <v>2</v>
      </c>
      <c r="J11001" s="462" t="s">
        <v>2</v>
      </c>
    </row>
    <row r="11002" spans="6:10">
      <c r="F11002" s="462" t="s">
        <v>2</v>
      </c>
      <c r="G11002" s="462" t="s">
        <v>2</v>
      </c>
      <c r="I11002" s="462" t="s">
        <v>2</v>
      </c>
      <c r="J11002" s="462" t="s">
        <v>2</v>
      </c>
    </row>
    <row r="11003" spans="6:10">
      <c r="F11003" s="462" t="s">
        <v>2</v>
      </c>
      <c r="G11003" s="462" t="s">
        <v>2</v>
      </c>
      <c r="I11003" s="462" t="s">
        <v>2</v>
      </c>
      <c r="J11003" s="462" t="s">
        <v>2</v>
      </c>
    </row>
    <row r="11004" spans="6:10">
      <c r="F11004" s="462" t="s">
        <v>2</v>
      </c>
      <c r="G11004" s="462" t="s">
        <v>2</v>
      </c>
      <c r="I11004" s="462" t="s">
        <v>2</v>
      </c>
      <c r="J11004" s="462" t="s">
        <v>2</v>
      </c>
    </row>
    <row r="11005" spans="6:10">
      <c r="F11005" s="462" t="s">
        <v>2</v>
      </c>
      <c r="G11005" s="462" t="s">
        <v>2</v>
      </c>
      <c r="I11005" s="462" t="s">
        <v>2</v>
      </c>
      <c r="J11005" s="462" t="s">
        <v>2</v>
      </c>
    </row>
    <row r="11006" spans="6:10">
      <c r="F11006" s="462" t="s">
        <v>2</v>
      </c>
      <c r="G11006" s="462" t="s">
        <v>2</v>
      </c>
      <c r="I11006" s="462" t="s">
        <v>2</v>
      </c>
      <c r="J11006" s="462" t="s">
        <v>2</v>
      </c>
    </row>
    <row r="11007" spans="6:10">
      <c r="F11007" s="462" t="s">
        <v>2</v>
      </c>
      <c r="G11007" s="462" t="s">
        <v>2</v>
      </c>
      <c r="I11007" s="462" t="s">
        <v>2</v>
      </c>
      <c r="J11007" s="462" t="s">
        <v>2</v>
      </c>
    </row>
    <row r="11008" spans="6:10">
      <c r="F11008" s="462" t="s">
        <v>2</v>
      </c>
      <c r="G11008" s="462" t="s">
        <v>2</v>
      </c>
      <c r="I11008" s="462" t="s">
        <v>2</v>
      </c>
      <c r="J11008" s="462" t="s">
        <v>2</v>
      </c>
    </row>
    <row r="11009" spans="6:10">
      <c r="F11009" s="462" t="s">
        <v>2</v>
      </c>
      <c r="G11009" s="462" t="s">
        <v>2</v>
      </c>
      <c r="I11009" s="462" t="s">
        <v>2</v>
      </c>
      <c r="J11009" s="462" t="s">
        <v>2</v>
      </c>
    </row>
    <row r="11010" spans="6:10">
      <c r="F11010" s="462" t="s">
        <v>2</v>
      </c>
      <c r="G11010" s="462" t="s">
        <v>2</v>
      </c>
      <c r="I11010" s="462" t="s">
        <v>2</v>
      </c>
      <c r="J11010" s="462" t="s">
        <v>2</v>
      </c>
    </row>
    <row r="11011" spans="6:10">
      <c r="F11011" s="462" t="s">
        <v>2</v>
      </c>
      <c r="G11011" s="462" t="s">
        <v>2</v>
      </c>
      <c r="I11011" s="462" t="s">
        <v>2</v>
      </c>
      <c r="J11011" s="462" t="s">
        <v>2</v>
      </c>
    </row>
    <row r="11012" spans="6:10">
      <c r="F11012" s="462" t="s">
        <v>2</v>
      </c>
      <c r="G11012" s="462" t="s">
        <v>2</v>
      </c>
      <c r="I11012" s="462" t="s">
        <v>2</v>
      </c>
      <c r="J11012" s="462" t="s">
        <v>2</v>
      </c>
    </row>
    <row r="11013" spans="6:10">
      <c r="F11013" s="462" t="s">
        <v>2</v>
      </c>
      <c r="G11013" s="462" t="s">
        <v>2</v>
      </c>
      <c r="I11013" s="462" t="s">
        <v>2</v>
      </c>
      <c r="J11013" s="462" t="s">
        <v>2</v>
      </c>
    </row>
    <row r="11014" spans="6:10">
      <c r="F11014" s="462" t="s">
        <v>2</v>
      </c>
      <c r="G11014" s="462" t="s">
        <v>2</v>
      </c>
      <c r="I11014" s="462" t="s">
        <v>2</v>
      </c>
      <c r="J11014" s="462" t="s">
        <v>2</v>
      </c>
    </row>
    <row r="11015" spans="6:10">
      <c r="F11015" s="462" t="s">
        <v>2</v>
      </c>
      <c r="G11015" s="462" t="s">
        <v>2</v>
      </c>
      <c r="I11015" s="462" t="s">
        <v>2</v>
      </c>
      <c r="J11015" s="462" t="s">
        <v>2</v>
      </c>
    </row>
    <row r="11016" spans="6:10">
      <c r="F11016" s="462" t="s">
        <v>2</v>
      </c>
      <c r="G11016" s="462" t="s">
        <v>2</v>
      </c>
      <c r="I11016" s="462" t="s">
        <v>2</v>
      </c>
      <c r="J11016" s="462" t="s">
        <v>2</v>
      </c>
    </row>
    <row r="11017" spans="6:10">
      <c r="F11017" s="462" t="s">
        <v>2</v>
      </c>
      <c r="G11017" s="462" t="s">
        <v>2</v>
      </c>
      <c r="I11017" s="462" t="s">
        <v>2</v>
      </c>
      <c r="J11017" s="462" t="s">
        <v>2</v>
      </c>
    </row>
    <row r="11018" spans="6:10">
      <c r="F11018" s="462" t="s">
        <v>2</v>
      </c>
      <c r="G11018" s="462" t="s">
        <v>2</v>
      </c>
      <c r="I11018" s="462" t="s">
        <v>2</v>
      </c>
      <c r="J11018" s="462" t="s">
        <v>2</v>
      </c>
    </row>
  </sheetData>
  <sheetProtection selectLockedCells="1" selectUnlockedCells="1"/>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Preprocessor">
                <anchor moveWithCells="1" sizeWithCells="1">
                  <from>
                    <xdr:col>1</xdr:col>
                    <xdr:colOff>0</xdr:colOff>
                    <xdr:row>1</xdr:row>
                    <xdr:rowOff>104775</xdr:rowOff>
                  </from>
                  <to>
                    <xdr:col>3</xdr:col>
                    <xdr:colOff>619125</xdr:colOff>
                    <xdr:row>3</xdr:row>
                    <xdr:rowOff>104775</xdr:rowOff>
                  </to>
                </anchor>
              </controlPr>
            </control>
          </mc:Choice>
        </mc:AlternateContent>
        <mc:AlternateContent xmlns:mc="http://schemas.openxmlformats.org/markup-compatibility/2006">
          <mc:Choice Requires="x14">
            <control shapeId="2050" r:id="rId5" name="Button 2">
              <controlPr defaultSize="0" print="0" autoFill="0" autoPict="0" macro="[0]!CreateXBRL">
                <anchor moveWithCells="1" sizeWithCells="1">
                  <from>
                    <xdr:col>8</xdr:col>
                    <xdr:colOff>19050</xdr:colOff>
                    <xdr:row>1</xdr:row>
                    <xdr:rowOff>85725</xdr:rowOff>
                  </from>
                  <to>
                    <xdr:col>11</xdr:col>
                    <xdr:colOff>19050</xdr:colOff>
                    <xdr:row>3</xdr:row>
                    <xdr:rowOff>85725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53</vt:i4>
      </vt:variant>
      <vt:variant>
        <vt:lpstr>Rangos con nombre</vt:lpstr>
      </vt:variant>
      <vt:variant>
        <vt:i4>33</vt:i4>
      </vt:variant>
    </vt:vector>
  </HeadingPairs>
  <TitlesOfParts>
    <vt:vector size="86" baseType="lpstr">
      <vt:lpstr>Índice</vt:lpstr>
      <vt:lpstr>110000</vt:lpstr>
      <vt:lpstr>210000</vt:lpstr>
      <vt:lpstr>310000</vt:lpstr>
      <vt:lpstr>510000</vt:lpstr>
      <vt:lpstr>520000</vt:lpstr>
      <vt:lpstr>610000</vt:lpstr>
      <vt:lpstr>800100</vt:lpstr>
      <vt:lpstr>800200</vt:lpstr>
      <vt:lpstr>810000</vt:lpstr>
      <vt:lpstr>811000</vt:lpstr>
      <vt:lpstr>815000</vt:lpstr>
      <vt:lpstr>816000</vt:lpstr>
      <vt:lpstr>817000</vt:lpstr>
      <vt:lpstr>818000</vt:lpstr>
      <vt:lpstr>819100</vt:lpstr>
      <vt:lpstr>822100</vt:lpstr>
      <vt:lpstr>822390</vt:lpstr>
      <vt:lpstr>823180</vt:lpstr>
      <vt:lpstr>825100</vt:lpstr>
      <vt:lpstr>825480</vt:lpstr>
      <vt:lpstr>825500</vt:lpstr>
      <vt:lpstr>825600</vt:lpstr>
      <vt:lpstr>825900</vt:lpstr>
      <vt:lpstr>826380</vt:lpstr>
      <vt:lpstr>827570</vt:lpstr>
      <vt:lpstr>831110</vt:lpstr>
      <vt:lpstr>831400</vt:lpstr>
      <vt:lpstr>831710</vt:lpstr>
      <vt:lpstr>832410</vt:lpstr>
      <vt:lpstr>832600</vt:lpstr>
      <vt:lpstr>834120</vt:lpstr>
      <vt:lpstr>834480</vt:lpstr>
      <vt:lpstr>835110</vt:lpstr>
      <vt:lpstr>842000</vt:lpstr>
      <vt:lpstr>851100</vt:lpstr>
      <vt:lpstr>861200</vt:lpstr>
      <vt:lpstr>FC01A</vt:lpstr>
      <vt:lpstr>FC01</vt:lpstr>
      <vt:lpstr>FC02</vt:lpstr>
      <vt:lpstr>FC03-1</vt:lpstr>
      <vt:lpstr>FC03-2</vt:lpstr>
      <vt:lpstr>FC03-3</vt:lpstr>
      <vt:lpstr>FC03-4</vt:lpstr>
      <vt:lpstr>FC03-5</vt:lpstr>
      <vt:lpstr>FC03-6</vt:lpstr>
      <vt:lpstr>FC04</vt:lpstr>
      <vt:lpstr>FC05</vt:lpstr>
      <vt:lpstr>FC06</vt:lpstr>
      <vt:lpstr>FC07</vt:lpstr>
      <vt:lpstr>data</vt:lpstr>
      <vt:lpstr>parameters</vt:lpstr>
      <vt:lpstr>instance</vt:lpstr>
      <vt:lpstr>'851100'!____________________________________xlnm._FilterDatabase</vt:lpstr>
      <vt:lpstr>'842000'!___________________________________xlnm._FilterDatabase</vt:lpstr>
      <vt:lpstr>'832600'!___________________________xlnm._FilterDatabase</vt:lpstr>
      <vt:lpstr>'832410'!__________________________xlnm._FilterDatabase</vt:lpstr>
      <vt:lpstr>'831710'!_________________________xlnm._FilterDatabase</vt:lpstr>
      <vt:lpstr>'831400'!________________________xlnm._FilterDatabase</vt:lpstr>
      <vt:lpstr>'831110'!_______________________xlnm._FilterDatabase</vt:lpstr>
      <vt:lpstr>'827570'!______________________xlnm._FilterDatabase</vt:lpstr>
      <vt:lpstr>'826380'!_____________________xlnm._FilterDatabase</vt:lpstr>
      <vt:lpstr>'825900'!____________________xlnm._FilterDatabase</vt:lpstr>
      <vt:lpstr>'819100'!___________xlnm._FilterDatabase</vt:lpstr>
      <vt:lpstr>'818000'!__________xlnm._FilterDatabase</vt:lpstr>
      <vt:lpstr>'816000'!_________xlnm._FilterDatabase</vt:lpstr>
      <vt:lpstr>'815000'!________xlnm._FilterDatabase</vt:lpstr>
      <vt:lpstr>'811000'!______xlnm._FilterDatabase</vt:lpstr>
      <vt:lpstr>'810000'!_____xlnm._FilterDatabase</vt:lpstr>
      <vt:lpstr>'800200'!__xlnm._FilterDatabase</vt:lpstr>
      <vt:lpstr>__xlnm._FilterDatabase_1</vt:lpstr>
      <vt:lpstr>__xlnm._FilterDatabase_10</vt:lpstr>
      <vt:lpstr>__xlnm._FilterDatabase_19</vt:lpstr>
      <vt:lpstr>__xlnm._FilterDatabase_20</vt:lpstr>
      <vt:lpstr>__xlnm._FilterDatabase_21</vt:lpstr>
      <vt:lpstr>__xlnm._FilterDatabase_22</vt:lpstr>
      <vt:lpstr>__xlnm._FilterDatabase_23</vt:lpstr>
      <vt:lpstr>__xlnm._FilterDatabase_24</vt:lpstr>
      <vt:lpstr>__xlnm._FilterDatabase_25</vt:lpstr>
      <vt:lpstr>__xlnm._FilterDatabase_26</vt:lpstr>
      <vt:lpstr>__xlnm._FilterDatabase_34</vt:lpstr>
      <vt:lpstr>__xlnm._FilterDatabase_35</vt:lpstr>
      <vt:lpstr>__xlnm._FilterDatabase_8</vt:lpstr>
      <vt:lpstr>__xlnm._FilterDatabase_9</vt:lpstr>
      <vt:lpstr>'800100'!A</vt:lpstr>
      <vt:lpstr>'822100'!Excel_BuiltIn__FilterDatabase</vt:lpstr>
    </vt:vector>
  </TitlesOfParts>
  <Company>Javier Mora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Javier Mora</dc:creator>
  <cp:lastModifiedBy>Oswaldo Alfonso Arias Rodriguez</cp:lastModifiedBy>
  <cp:lastPrinted>2017-06-21T17:38:24Z</cp:lastPrinted>
  <dcterms:created xsi:type="dcterms:W3CDTF">2013-11-21T15:21:58Z</dcterms:created>
  <dcterms:modified xsi:type="dcterms:W3CDTF">2017-10-26T17:28:59Z</dcterms:modified>
</cp:coreProperties>
</file>